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19440" windowHeight="8070" tabRatio="675" activeTab="5"/>
  </bookViews>
  <sheets>
    <sheet name="INSTRUCTIVO" sheetId="6" r:id="rId1"/>
    <sheet name="DETALLE DE CONEXIONES" sheetId="2" r:id="rId2"/>
    <sheet name="CALCULADORA" sheetId="4" r:id="rId3"/>
    <sheet name="DETALLE" sheetId="7" r:id="rId4"/>
    <sheet name="RESUMEN" sheetId="3" r:id="rId5"/>
    <sheet name="CONSUMOS" sheetId="5" r:id="rId6"/>
    <sheet name="Función LIMPIA" sheetId="1" r:id="rId7"/>
  </sheets>
  <functionGroups builtInGroupCount="17"/>
  <definedNames>
    <definedName name="_xlnm._FilterDatabase" localSheetId="5" hidden="1">CONSUMOS!$A$1:$S$5000</definedName>
    <definedName name="_xlnm._FilterDatabase" localSheetId="1" hidden="1">'DETALLE DE CONEXIONES'!$A$1:$BE$1</definedName>
    <definedName name="_xlnm.Print_Area" localSheetId="2">CALCULADORA!$A$1:$I$17</definedName>
    <definedName name="_xlnm.Print_Area" localSheetId="3">DETALLE!$B$2:$J$34</definedName>
  </definedNames>
  <calcPr calcId="145621"/>
</workbook>
</file>

<file path=xl/calcChain.xml><?xml version="1.0" encoding="utf-8"?>
<calcChain xmlns="http://schemas.openxmlformats.org/spreadsheetml/2006/main">
  <c r="K5000" i="5" l="1"/>
  <c r="K4999" i="5"/>
  <c r="K4998" i="5"/>
  <c r="K4997" i="5"/>
  <c r="K4996" i="5"/>
  <c r="K4995" i="5"/>
  <c r="K4994" i="5"/>
  <c r="K4993" i="5"/>
  <c r="K4992" i="5"/>
  <c r="K4991" i="5"/>
  <c r="K4990" i="5"/>
  <c r="K4989" i="5"/>
  <c r="K4988" i="5"/>
  <c r="K4987" i="5"/>
  <c r="K4986" i="5"/>
  <c r="K4985" i="5"/>
  <c r="K4984" i="5"/>
  <c r="K4983" i="5"/>
  <c r="K4982" i="5"/>
  <c r="K4981" i="5"/>
  <c r="K4980" i="5"/>
  <c r="K4979" i="5"/>
  <c r="K4978" i="5"/>
  <c r="K4977" i="5"/>
  <c r="K4976" i="5"/>
  <c r="K4975" i="5"/>
  <c r="K4974" i="5"/>
  <c r="K4973" i="5"/>
  <c r="K4972" i="5"/>
  <c r="K4971" i="5"/>
  <c r="K4970" i="5"/>
  <c r="K4969" i="5"/>
  <c r="K4968" i="5"/>
  <c r="K4967" i="5"/>
  <c r="K4966" i="5"/>
  <c r="K4965" i="5"/>
  <c r="K4964" i="5"/>
  <c r="K4963" i="5"/>
  <c r="K4962" i="5"/>
  <c r="K4961" i="5"/>
  <c r="K4960" i="5"/>
  <c r="K4959" i="5"/>
  <c r="K4958" i="5"/>
  <c r="K4957" i="5"/>
  <c r="K4956" i="5"/>
  <c r="K4955" i="5"/>
  <c r="K4954" i="5"/>
  <c r="K4953" i="5"/>
  <c r="K4952" i="5"/>
  <c r="K4951" i="5"/>
  <c r="K4950" i="5"/>
  <c r="K4949" i="5"/>
  <c r="K4948" i="5"/>
  <c r="K4947" i="5"/>
  <c r="K4946" i="5"/>
  <c r="K4945" i="5"/>
  <c r="K4944" i="5"/>
  <c r="K4943" i="5"/>
  <c r="K4942" i="5"/>
  <c r="K4941" i="5"/>
  <c r="K4940" i="5"/>
  <c r="K4939" i="5"/>
  <c r="K4938" i="5"/>
  <c r="K4937" i="5"/>
  <c r="K4936" i="5"/>
  <c r="K4935" i="5"/>
  <c r="K4934" i="5"/>
  <c r="K4933" i="5"/>
  <c r="K4932" i="5"/>
  <c r="K4931" i="5"/>
  <c r="K4930" i="5"/>
  <c r="K4929" i="5"/>
  <c r="K4928" i="5"/>
  <c r="K4927" i="5"/>
  <c r="K4926" i="5"/>
  <c r="K4925" i="5"/>
  <c r="K4924" i="5"/>
  <c r="K4923" i="5"/>
  <c r="K4922" i="5"/>
  <c r="K4921" i="5"/>
  <c r="K4920" i="5"/>
  <c r="K4919" i="5"/>
  <c r="K4918" i="5"/>
  <c r="K4917" i="5"/>
  <c r="K4916" i="5"/>
  <c r="K4915" i="5"/>
  <c r="K4914" i="5"/>
  <c r="K4913" i="5"/>
  <c r="K4912" i="5"/>
  <c r="K4911" i="5"/>
  <c r="K4910" i="5"/>
  <c r="K4909" i="5"/>
  <c r="K4908" i="5"/>
  <c r="K4907" i="5"/>
  <c r="K4906" i="5"/>
  <c r="K4905" i="5"/>
  <c r="K4904" i="5"/>
  <c r="K4903" i="5"/>
  <c r="K4902" i="5"/>
  <c r="K4901" i="5"/>
  <c r="K4900" i="5"/>
  <c r="K4899" i="5"/>
  <c r="K4898" i="5"/>
  <c r="K4897" i="5"/>
  <c r="K4896" i="5"/>
  <c r="K4895" i="5"/>
  <c r="K4894" i="5"/>
  <c r="K4893" i="5"/>
  <c r="K4892" i="5"/>
  <c r="K4891" i="5"/>
  <c r="K4890" i="5"/>
  <c r="K4889" i="5"/>
  <c r="K4888" i="5"/>
  <c r="K4887" i="5"/>
  <c r="K4886" i="5"/>
  <c r="K4885" i="5"/>
  <c r="K4884" i="5"/>
  <c r="K4883" i="5"/>
  <c r="K4882" i="5"/>
  <c r="K4881" i="5"/>
  <c r="K4880" i="5"/>
  <c r="K4879" i="5"/>
  <c r="K4878" i="5"/>
  <c r="K4877" i="5"/>
  <c r="K4876" i="5"/>
  <c r="K4875" i="5"/>
  <c r="K4874" i="5"/>
  <c r="K4873" i="5"/>
  <c r="K4872" i="5"/>
  <c r="K4871" i="5"/>
  <c r="K4870" i="5"/>
  <c r="K4869" i="5"/>
  <c r="K4868" i="5"/>
  <c r="K4867" i="5"/>
  <c r="K4866" i="5"/>
  <c r="K4865" i="5"/>
  <c r="K4864" i="5"/>
  <c r="K4863" i="5"/>
  <c r="K4862" i="5"/>
  <c r="K4861" i="5"/>
  <c r="K4860" i="5"/>
  <c r="K4859" i="5"/>
  <c r="K4858" i="5"/>
  <c r="K4857" i="5"/>
  <c r="K4856" i="5"/>
  <c r="K4855" i="5"/>
  <c r="K4854" i="5"/>
  <c r="K4853" i="5"/>
  <c r="K4852" i="5"/>
  <c r="K4851" i="5"/>
  <c r="K4850" i="5"/>
  <c r="K4849" i="5"/>
  <c r="K4848" i="5"/>
  <c r="K4847" i="5"/>
  <c r="K4846" i="5"/>
  <c r="K4845" i="5"/>
  <c r="K4844" i="5"/>
  <c r="K4843" i="5"/>
  <c r="K4842" i="5"/>
  <c r="K4841" i="5"/>
  <c r="K4840" i="5"/>
  <c r="K4839" i="5"/>
  <c r="K4838" i="5"/>
  <c r="K4837" i="5"/>
  <c r="K4836" i="5"/>
  <c r="K4835" i="5"/>
  <c r="K4834" i="5"/>
  <c r="K4833" i="5"/>
  <c r="K4832" i="5"/>
  <c r="K4831" i="5"/>
  <c r="K4830" i="5"/>
  <c r="K4829" i="5"/>
  <c r="K4828" i="5"/>
  <c r="K4827" i="5"/>
  <c r="K4826" i="5"/>
  <c r="K4825" i="5"/>
  <c r="K4824" i="5"/>
  <c r="K4823" i="5"/>
  <c r="K4822" i="5"/>
  <c r="K4821" i="5"/>
  <c r="K4820" i="5"/>
  <c r="K4819" i="5"/>
  <c r="K4818" i="5"/>
  <c r="K4817" i="5"/>
  <c r="K4816" i="5"/>
  <c r="K4815" i="5"/>
  <c r="K4814" i="5"/>
  <c r="K4813" i="5"/>
  <c r="K4812" i="5"/>
  <c r="K4811" i="5"/>
  <c r="K4810" i="5"/>
  <c r="K4809" i="5"/>
  <c r="K4808" i="5"/>
  <c r="K4807" i="5"/>
  <c r="K4806" i="5"/>
  <c r="K4805" i="5"/>
  <c r="K4804" i="5"/>
  <c r="K4803" i="5"/>
  <c r="K4802" i="5"/>
  <c r="K4801" i="5"/>
  <c r="K4800" i="5"/>
  <c r="K4799" i="5"/>
  <c r="K4798" i="5"/>
  <c r="K4797" i="5"/>
  <c r="K4796" i="5"/>
  <c r="K4795" i="5"/>
  <c r="K4794" i="5"/>
  <c r="K4793" i="5"/>
  <c r="K4792" i="5"/>
  <c r="K4791" i="5"/>
  <c r="K4790" i="5"/>
  <c r="K4789" i="5"/>
  <c r="K4788" i="5"/>
  <c r="K4787" i="5"/>
  <c r="K4786" i="5"/>
  <c r="K4785" i="5"/>
  <c r="K4784" i="5"/>
  <c r="K4783" i="5"/>
  <c r="K4782" i="5"/>
  <c r="K4781" i="5"/>
  <c r="K4780" i="5"/>
  <c r="K4779" i="5"/>
  <c r="K4778" i="5"/>
  <c r="K4777" i="5"/>
  <c r="K4776" i="5"/>
  <c r="K4775" i="5"/>
  <c r="K4774" i="5"/>
  <c r="K4773" i="5"/>
  <c r="K4772" i="5"/>
  <c r="K4771" i="5"/>
  <c r="K4770" i="5"/>
  <c r="K4769" i="5"/>
  <c r="K4768" i="5"/>
  <c r="K4767" i="5"/>
  <c r="K4766" i="5"/>
  <c r="K4765" i="5"/>
  <c r="K4764" i="5"/>
  <c r="K4763" i="5"/>
  <c r="K4762" i="5"/>
  <c r="K4761" i="5"/>
  <c r="K4760" i="5"/>
  <c r="K4759" i="5"/>
  <c r="K4758" i="5"/>
  <c r="K4757" i="5"/>
  <c r="K4756" i="5"/>
  <c r="K4755" i="5"/>
  <c r="K4754" i="5"/>
  <c r="K4753" i="5"/>
  <c r="K4752" i="5"/>
  <c r="K4751" i="5"/>
  <c r="K4750" i="5"/>
  <c r="K4749" i="5"/>
  <c r="K4748" i="5"/>
  <c r="K4747" i="5"/>
  <c r="K4746" i="5"/>
  <c r="K4745" i="5"/>
  <c r="K4744" i="5"/>
  <c r="K4743" i="5"/>
  <c r="K4742" i="5"/>
  <c r="K4741" i="5"/>
  <c r="K4740" i="5"/>
  <c r="K4739" i="5"/>
  <c r="K4738" i="5"/>
  <c r="K4737" i="5"/>
  <c r="K4736" i="5"/>
  <c r="K4735" i="5"/>
  <c r="K4734" i="5"/>
  <c r="K4733" i="5"/>
  <c r="K4732" i="5"/>
  <c r="K4731" i="5"/>
  <c r="K4730" i="5"/>
  <c r="K4729" i="5"/>
  <c r="K4728" i="5"/>
  <c r="K4727" i="5"/>
  <c r="K4726" i="5"/>
  <c r="K4725" i="5"/>
  <c r="K4724" i="5"/>
  <c r="K4723" i="5"/>
  <c r="K4722" i="5"/>
  <c r="K4721" i="5"/>
  <c r="K4720" i="5"/>
  <c r="K4719" i="5"/>
  <c r="K4718" i="5"/>
  <c r="K4717" i="5"/>
  <c r="K4716" i="5"/>
  <c r="K4715" i="5"/>
  <c r="K4714" i="5"/>
  <c r="K4713" i="5"/>
  <c r="K4712" i="5"/>
  <c r="K4711" i="5"/>
  <c r="K4710" i="5"/>
  <c r="K4709" i="5"/>
  <c r="K4708" i="5"/>
  <c r="K4707" i="5"/>
  <c r="K4706" i="5"/>
  <c r="K4705" i="5"/>
  <c r="K4704" i="5"/>
  <c r="K4703" i="5"/>
  <c r="K4702" i="5"/>
  <c r="K4701" i="5"/>
  <c r="K4700" i="5"/>
  <c r="K4699" i="5"/>
  <c r="K4698" i="5"/>
  <c r="K4697" i="5"/>
  <c r="K4696" i="5"/>
  <c r="K4695" i="5"/>
  <c r="K4694" i="5"/>
  <c r="K4693" i="5"/>
  <c r="K4692" i="5"/>
  <c r="K4691" i="5"/>
  <c r="K4690" i="5"/>
  <c r="K4689" i="5"/>
  <c r="K4688" i="5"/>
  <c r="K4687" i="5"/>
  <c r="K4686" i="5"/>
  <c r="K4685" i="5"/>
  <c r="K4684" i="5"/>
  <c r="K4683" i="5"/>
  <c r="K4682" i="5"/>
  <c r="K4681" i="5"/>
  <c r="K4680" i="5"/>
  <c r="K4679" i="5"/>
  <c r="K4678" i="5"/>
  <c r="K4677" i="5"/>
  <c r="K4676" i="5"/>
  <c r="K4675" i="5"/>
  <c r="K4674" i="5"/>
  <c r="K4673" i="5"/>
  <c r="K4672" i="5"/>
  <c r="K4671" i="5"/>
  <c r="K4670" i="5"/>
  <c r="K4669" i="5"/>
  <c r="K4668" i="5"/>
  <c r="K4667" i="5"/>
  <c r="K4666" i="5"/>
  <c r="K4665" i="5"/>
  <c r="K4664" i="5"/>
  <c r="K4663" i="5"/>
  <c r="K4662" i="5"/>
  <c r="K4661" i="5"/>
  <c r="K4660" i="5"/>
  <c r="K4659" i="5"/>
  <c r="K4658" i="5"/>
  <c r="K4657" i="5"/>
  <c r="K4656" i="5"/>
  <c r="K4655" i="5"/>
  <c r="K4654" i="5"/>
  <c r="K4653" i="5"/>
  <c r="K4652" i="5"/>
  <c r="K4651" i="5"/>
  <c r="K4650" i="5"/>
  <c r="K4649" i="5"/>
  <c r="K4648" i="5"/>
  <c r="K4647" i="5"/>
  <c r="K4646" i="5"/>
  <c r="K4645" i="5"/>
  <c r="K4644" i="5"/>
  <c r="K4643" i="5"/>
  <c r="K4642" i="5"/>
  <c r="K4641" i="5"/>
  <c r="K4640" i="5"/>
  <c r="K4639" i="5"/>
  <c r="K4638" i="5"/>
  <c r="K4637" i="5"/>
  <c r="K4636" i="5"/>
  <c r="K4635" i="5"/>
  <c r="K4634" i="5"/>
  <c r="K4633" i="5"/>
  <c r="K4632" i="5"/>
  <c r="K4631" i="5"/>
  <c r="K4630" i="5"/>
  <c r="K4629" i="5"/>
  <c r="K4628" i="5"/>
  <c r="K4627" i="5"/>
  <c r="K4626" i="5"/>
  <c r="K4625" i="5"/>
  <c r="K4624" i="5"/>
  <c r="K4623" i="5"/>
  <c r="K4622" i="5"/>
  <c r="K4621" i="5"/>
  <c r="K4620" i="5"/>
  <c r="K4619" i="5"/>
  <c r="K4618" i="5"/>
  <c r="K4617" i="5"/>
  <c r="K4616" i="5"/>
  <c r="K4615" i="5"/>
  <c r="K4614" i="5"/>
  <c r="K4613" i="5"/>
  <c r="K4612" i="5"/>
  <c r="K4611" i="5"/>
  <c r="K4610" i="5"/>
  <c r="K4609" i="5"/>
  <c r="K4608" i="5"/>
  <c r="K4607" i="5"/>
  <c r="K4606" i="5"/>
  <c r="K4605" i="5"/>
  <c r="K4604" i="5"/>
  <c r="K4603" i="5"/>
  <c r="K4602" i="5"/>
  <c r="K4601" i="5"/>
  <c r="K4600" i="5"/>
  <c r="K4599" i="5"/>
  <c r="K4598" i="5"/>
  <c r="K4597" i="5"/>
  <c r="K4596" i="5"/>
  <c r="K4595" i="5"/>
  <c r="K4594" i="5"/>
  <c r="K4593" i="5"/>
  <c r="K4592" i="5"/>
  <c r="K4591" i="5"/>
  <c r="K4590" i="5"/>
  <c r="K4589" i="5"/>
  <c r="K4588" i="5"/>
  <c r="K4587" i="5"/>
  <c r="K4586" i="5"/>
  <c r="K4585" i="5"/>
  <c r="K4584" i="5"/>
  <c r="K4583" i="5"/>
  <c r="K4582" i="5"/>
  <c r="K4581" i="5"/>
  <c r="K4580" i="5"/>
  <c r="K4579" i="5"/>
  <c r="K4578" i="5"/>
  <c r="K4577" i="5"/>
  <c r="K4576" i="5"/>
  <c r="K4575" i="5"/>
  <c r="K4574" i="5"/>
  <c r="K4573" i="5"/>
  <c r="K4572" i="5"/>
  <c r="K4571" i="5"/>
  <c r="K4570" i="5"/>
  <c r="K4569" i="5"/>
  <c r="K4568" i="5"/>
  <c r="K4567" i="5"/>
  <c r="K4566" i="5"/>
  <c r="K4565" i="5"/>
  <c r="K4564" i="5"/>
  <c r="K4563" i="5"/>
  <c r="K4562" i="5"/>
  <c r="K4561" i="5"/>
  <c r="K4560" i="5"/>
  <c r="K4559" i="5"/>
  <c r="K4558" i="5"/>
  <c r="K4557" i="5"/>
  <c r="K4556" i="5"/>
  <c r="K4555" i="5"/>
  <c r="K4554" i="5"/>
  <c r="K4553" i="5"/>
  <c r="K4552" i="5"/>
  <c r="K4551" i="5"/>
  <c r="K4550" i="5"/>
  <c r="K4549" i="5"/>
  <c r="K4548" i="5"/>
  <c r="K4547" i="5"/>
  <c r="K4546" i="5"/>
  <c r="K4545" i="5"/>
  <c r="K4544" i="5"/>
  <c r="K4543" i="5"/>
  <c r="K4542" i="5"/>
  <c r="K4541" i="5"/>
  <c r="K4540" i="5"/>
  <c r="K4539" i="5"/>
  <c r="K4538" i="5"/>
  <c r="K4537" i="5"/>
  <c r="K4536" i="5"/>
  <c r="K4535" i="5"/>
  <c r="K4534" i="5"/>
  <c r="K4533" i="5"/>
  <c r="K4532" i="5"/>
  <c r="K4531" i="5"/>
  <c r="K4530" i="5"/>
  <c r="K4529" i="5"/>
  <c r="K4528" i="5"/>
  <c r="K4527" i="5"/>
  <c r="K4526" i="5"/>
  <c r="K4525" i="5"/>
  <c r="K4524" i="5"/>
  <c r="K4523" i="5"/>
  <c r="K4522" i="5"/>
  <c r="K4521" i="5"/>
  <c r="K4520" i="5"/>
  <c r="K4519" i="5"/>
  <c r="K4518" i="5"/>
  <c r="K4517" i="5"/>
  <c r="K4516" i="5"/>
  <c r="K4515" i="5"/>
  <c r="K4514" i="5"/>
  <c r="K4513" i="5"/>
  <c r="K4512" i="5"/>
  <c r="K4511" i="5"/>
  <c r="K4510" i="5"/>
  <c r="K4509" i="5"/>
  <c r="K4508" i="5"/>
  <c r="K4507" i="5"/>
  <c r="K4506" i="5"/>
  <c r="K4505" i="5"/>
  <c r="K4504" i="5"/>
  <c r="K4503" i="5"/>
  <c r="K4502" i="5"/>
  <c r="K4501" i="5"/>
  <c r="K4500" i="5"/>
  <c r="K4499" i="5"/>
  <c r="K4498" i="5"/>
  <c r="K4497" i="5"/>
  <c r="K4496" i="5"/>
  <c r="K4495" i="5"/>
  <c r="K4494" i="5"/>
  <c r="K4493" i="5"/>
  <c r="K4492" i="5"/>
  <c r="K4491" i="5"/>
  <c r="K4490" i="5"/>
  <c r="K4489" i="5"/>
  <c r="K4488" i="5"/>
  <c r="K4487" i="5"/>
  <c r="K4486" i="5"/>
  <c r="K4485" i="5"/>
  <c r="K4484" i="5"/>
  <c r="K4483" i="5"/>
  <c r="K4482" i="5"/>
  <c r="K4481" i="5"/>
  <c r="K4480" i="5"/>
  <c r="K4479" i="5"/>
  <c r="K4478" i="5"/>
  <c r="K4477" i="5"/>
  <c r="K4476" i="5"/>
  <c r="K4475" i="5"/>
  <c r="K4474" i="5"/>
  <c r="K4473" i="5"/>
  <c r="K4472" i="5"/>
  <c r="K4471" i="5"/>
  <c r="K4470" i="5"/>
  <c r="K4469" i="5"/>
  <c r="K4468" i="5"/>
  <c r="K4467" i="5"/>
  <c r="K4466" i="5"/>
  <c r="K4465" i="5"/>
  <c r="K4464" i="5"/>
  <c r="K4463" i="5"/>
  <c r="K4462" i="5"/>
  <c r="K4461" i="5"/>
  <c r="K4460" i="5"/>
  <c r="K4459" i="5"/>
  <c r="K4458" i="5"/>
  <c r="K4457" i="5"/>
  <c r="K4456" i="5"/>
  <c r="K4455" i="5"/>
  <c r="K4454" i="5"/>
  <c r="K4453" i="5"/>
  <c r="K4452" i="5"/>
  <c r="K4451" i="5"/>
  <c r="K4450" i="5"/>
  <c r="K4449" i="5"/>
  <c r="K4448" i="5"/>
  <c r="K4447" i="5"/>
  <c r="K4446" i="5"/>
  <c r="K4445" i="5"/>
  <c r="K4444" i="5"/>
  <c r="K4443" i="5"/>
  <c r="K4442" i="5"/>
  <c r="K4441" i="5"/>
  <c r="K4440" i="5"/>
  <c r="K4439" i="5"/>
  <c r="K4438" i="5"/>
  <c r="K4437" i="5"/>
  <c r="K4436" i="5"/>
  <c r="K4435" i="5"/>
  <c r="K4434" i="5"/>
  <c r="K4433" i="5"/>
  <c r="K4432" i="5"/>
  <c r="K4431" i="5"/>
  <c r="K4430" i="5"/>
  <c r="K4429" i="5"/>
  <c r="K4428" i="5"/>
  <c r="K4427" i="5"/>
  <c r="K4426" i="5"/>
  <c r="K4425" i="5"/>
  <c r="K4424" i="5"/>
  <c r="K4423" i="5"/>
  <c r="K4422" i="5"/>
  <c r="K4421" i="5"/>
  <c r="K4420" i="5"/>
  <c r="K4419" i="5"/>
  <c r="K4418" i="5"/>
  <c r="K4417" i="5"/>
  <c r="K4416" i="5"/>
  <c r="K4415" i="5"/>
  <c r="K4414" i="5"/>
  <c r="K4413" i="5"/>
  <c r="K4412" i="5"/>
  <c r="K4411" i="5"/>
  <c r="K4410" i="5"/>
  <c r="K4409" i="5"/>
  <c r="K4408" i="5"/>
  <c r="K4407" i="5"/>
  <c r="K4406" i="5"/>
  <c r="K4405" i="5"/>
  <c r="K4404" i="5"/>
  <c r="K4403" i="5"/>
  <c r="K4402" i="5"/>
  <c r="K4401" i="5"/>
  <c r="K4400" i="5"/>
  <c r="K4399" i="5"/>
  <c r="K4398" i="5"/>
  <c r="K4397" i="5"/>
  <c r="K4396" i="5"/>
  <c r="K4395" i="5"/>
  <c r="K4394" i="5"/>
  <c r="K4393" i="5"/>
  <c r="K4392" i="5"/>
  <c r="K4391" i="5"/>
  <c r="K4390" i="5"/>
  <c r="K4389" i="5"/>
  <c r="K4388" i="5"/>
  <c r="K4387" i="5"/>
  <c r="K4386" i="5"/>
  <c r="K4385" i="5"/>
  <c r="K4384" i="5"/>
  <c r="K4383" i="5"/>
  <c r="K4382" i="5"/>
  <c r="K4381" i="5"/>
  <c r="K4380" i="5"/>
  <c r="K4379" i="5"/>
  <c r="K4378" i="5"/>
  <c r="K4377" i="5"/>
  <c r="K4376" i="5"/>
  <c r="K4375" i="5"/>
  <c r="K4374" i="5"/>
  <c r="K4373" i="5"/>
  <c r="K4372" i="5"/>
  <c r="K4371" i="5"/>
  <c r="K4370" i="5"/>
  <c r="K4369" i="5"/>
  <c r="K4368" i="5"/>
  <c r="K4367" i="5"/>
  <c r="K4366" i="5"/>
  <c r="K4365" i="5"/>
  <c r="K4364" i="5"/>
  <c r="K4363" i="5"/>
  <c r="K4362" i="5"/>
  <c r="K4361" i="5"/>
  <c r="K4360" i="5"/>
  <c r="K4359" i="5"/>
  <c r="K4358" i="5"/>
  <c r="K4357" i="5"/>
  <c r="K4356" i="5"/>
  <c r="K4355" i="5"/>
  <c r="K4354" i="5"/>
  <c r="K4353" i="5"/>
  <c r="K4352" i="5"/>
  <c r="K4351" i="5"/>
  <c r="K4350" i="5"/>
  <c r="K4349" i="5"/>
  <c r="K4348" i="5"/>
  <c r="K4347" i="5"/>
  <c r="K4346" i="5"/>
  <c r="K4345" i="5"/>
  <c r="K4344" i="5"/>
  <c r="K4343" i="5"/>
  <c r="K4342" i="5"/>
  <c r="K4341" i="5"/>
  <c r="K4340" i="5"/>
  <c r="K4339" i="5"/>
  <c r="K4338" i="5"/>
  <c r="K4337" i="5"/>
  <c r="K4336" i="5"/>
  <c r="K4335" i="5"/>
  <c r="K4334" i="5"/>
  <c r="K4333" i="5"/>
  <c r="K4332" i="5"/>
  <c r="K4331" i="5"/>
  <c r="K4330" i="5"/>
  <c r="K4329" i="5"/>
  <c r="K4328" i="5"/>
  <c r="K4327" i="5"/>
  <c r="K4326" i="5"/>
  <c r="K4325" i="5"/>
  <c r="K4324" i="5"/>
  <c r="K4323" i="5"/>
  <c r="K4322" i="5"/>
  <c r="K4321" i="5"/>
  <c r="K4320" i="5"/>
  <c r="K4319" i="5"/>
  <c r="K4318" i="5"/>
  <c r="K4317" i="5"/>
  <c r="K4316" i="5"/>
  <c r="K4315" i="5"/>
  <c r="K4314" i="5"/>
  <c r="K4313" i="5"/>
  <c r="K4312" i="5"/>
  <c r="K4311" i="5"/>
  <c r="K4310" i="5"/>
  <c r="K4309" i="5"/>
  <c r="K4308" i="5"/>
  <c r="K4307" i="5"/>
  <c r="K4306" i="5"/>
  <c r="K4305" i="5"/>
  <c r="K4304" i="5"/>
  <c r="K4303" i="5"/>
  <c r="K4302" i="5"/>
  <c r="K4301" i="5"/>
  <c r="K4300" i="5"/>
  <c r="K4299" i="5"/>
  <c r="K4298" i="5"/>
  <c r="K4297" i="5"/>
  <c r="K4296" i="5"/>
  <c r="K4295" i="5"/>
  <c r="K4294" i="5"/>
  <c r="K4293" i="5"/>
  <c r="K4292" i="5"/>
  <c r="K4291" i="5"/>
  <c r="K4290" i="5"/>
  <c r="K4289" i="5"/>
  <c r="K4288" i="5"/>
  <c r="K4287" i="5"/>
  <c r="K4286" i="5"/>
  <c r="K4285" i="5"/>
  <c r="K4284" i="5"/>
  <c r="K4283" i="5"/>
  <c r="K4282" i="5"/>
  <c r="K4281" i="5"/>
  <c r="K4280" i="5"/>
  <c r="K4279" i="5"/>
  <c r="K4278" i="5"/>
  <c r="K4277" i="5"/>
  <c r="K4276" i="5"/>
  <c r="K4275" i="5"/>
  <c r="K4274" i="5"/>
  <c r="K4273" i="5"/>
  <c r="K4272" i="5"/>
  <c r="K4271" i="5"/>
  <c r="K4270" i="5"/>
  <c r="K4269" i="5"/>
  <c r="K4268" i="5"/>
  <c r="K4267" i="5"/>
  <c r="K4266" i="5"/>
  <c r="K4265" i="5"/>
  <c r="K4264" i="5"/>
  <c r="K4263" i="5"/>
  <c r="K4262" i="5"/>
  <c r="K4261" i="5"/>
  <c r="K4260" i="5"/>
  <c r="K4259" i="5"/>
  <c r="K4258" i="5"/>
  <c r="K4257" i="5"/>
  <c r="K4256" i="5"/>
  <c r="K4255" i="5"/>
  <c r="K4254" i="5"/>
  <c r="K4253" i="5"/>
  <c r="K4252" i="5"/>
  <c r="K4251" i="5"/>
  <c r="K4250" i="5"/>
  <c r="K4249" i="5"/>
  <c r="K4248" i="5"/>
  <c r="K4247" i="5"/>
  <c r="K4246" i="5"/>
  <c r="K4245" i="5"/>
  <c r="K4244" i="5"/>
  <c r="K4243" i="5"/>
  <c r="K4242" i="5"/>
  <c r="K4241" i="5"/>
  <c r="K4240" i="5"/>
  <c r="K4239" i="5"/>
  <c r="K4238" i="5"/>
  <c r="K4237" i="5"/>
  <c r="K4236" i="5"/>
  <c r="K4235" i="5"/>
  <c r="K4234" i="5"/>
  <c r="K4233" i="5"/>
  <c r="K4232" i="5"/>
  <c r="K4231" i="5"/>
  <c r="K4230" i="5"/>
  <c r="K4229" i="5"/>
  <c r="K4228" i="5"/>
  <c r="K4227" i="5"/>
  <c r="K4226" i="5"/>
  <c r="K4225" i="5"/>
  <c r="K4224" i="5"/>
  <c r="K4223" i="5"/>
  <c r="K4222" i="5"/>
  <c r="K4221" i="5"/>
  <c r="K4220" i="5"/>
  <c r="K4219" i="5"/>
  <c r="K4218" i="5"/>
  <c r="K4217" i="5"/>
  <c r="K4216" i="5"/>
  <c r="K4215" i="5"/>
  <c r="K4214" i="5"/>
  <c r="K4213" i="5"/>
  <c r="K4212" i="5"/>
  <c r="K4211" i="5"/>
  <c r="K4210" i="5"/>
  <c r="K4209" i="5"/>
  <c r="K4208" i="5"/>
  <c r="K4207" i="5"/>
  <c r="K4206" i="5"/>
  <c r="K4205" i="5"/>
  <c r="K4204" i="5"/>
  <c r="K4203" i="5"/>
  <c r="K4202" i="5"/>
  <c r="K4201" i="5"/>
  <c r="K4200" i="5"/>
  <c r="K4199" i="5"/>
  <c r="K4198" i="5"/>
  <c r="K4197" i="5"/>
  <c r="K4196" i="5"/>
  <c r="K4195" i="5"/>
  <c r="K4194" i="5"/>
  <c r="K4193" i="5"/>
  <c r="K4192" i="5"/>
  <c r="K4191" i="5"/>
  <c r="K4190" i="5"/>
  <c r="K4189" i="5"/>
  <c r="K4188" i="5"/>
  <c r="K4187" i="5"/>
  <c r="K4186" i="5"/>
  <c r="K4185" i="5"/>
  <c r="K4184" i="5"/>
  <c r="K4183" i="5"/>
  <c r="K4182" i="5"/>
  <c r="K4181" i="5"/>
  <c r="K4180" i="5"/>
  <c r="K4179" i="5"/>
  <c r="K4178" i="5"/>
  <c r="K4177" i="5"/>
  <c r="K4176" i="5"/>
  <c r="K4175" i="5"/>
  <c r="K4174" i="5"/>
  <c r="K4173" i="5"/>
  <c r="K4172" i="5"/>
  <c r="K4171" i="5"/>
  <c r="K4170" i="5"/>
  <c r="K4169" i="5"/>
  <c r="K4168" i="5"/>
  <c r="K4167" i="5"/>
  <c r="K4166" i="5"/>
  <c r="K4165" i="5"/>
  <c r="K4164" i="5"/>
  <c r="K4163" i="5"/>
  <c r="K4162" i="5"/>
  <c r="K4161" i="5"/>
  <c r="K4160" i="5"/>
  <c r="K4159" i="5"/>
  <c r="K4158" i="5"/>
  <c r="K4157" i="5"/>
  <c r="K4156" i="5"/>
  <c r="K4155" i="5"/>
  <c r="K4154" i="5"/>
  <c r="K4153" i="5"/>
  <c r="K4152" i="5"/>
  <c r="K4151" i="5"/>
  <c r="K4150" i="5"/>
  <c r="K4149" i="5"/>
  <c r="K4148" i="5"/>
  <c r="K4147" i="5"/>
  <c r="K4146" i="5"/>
  <c r="K4145" i="5"/>
  <c r="K4144" i="5"/>
  <c r="K4143" i="5"/>
  <c r="K4142" i="5"/>
  <c r="K4141" i="5"/>
  <c r="K4140" i="5"/>
  <c r="K4139" i="5"/>
  <c r="K4138" i="5"/>
  <c r="K4137" i="5"/>
  <c r="K4136" i="5"/>
  <c r="K4135" i="5"/>
  <c r="K4134" i="5"/>
  <c r="K4133" i="5"/>
  <c r="K4132" i="5"/>
  <c r="K4131" i="5"/>
  <c r="K4130" i="5"/>
  <c r="K4129" i="5"/>
  <c r="K4128" i="5"/>
  <c r="K4127" i="5"/>
  <c r="K4126" i="5"/>
  <c r="K4125" i="5"/>
  <c r="K4124" i="5"/>
  <c r="K4123" i="5"/>
  <c r="K4122" i="5"/>
  <c r="K4121" i="5"/>
  <c r="K4120" i="5"/>
  <c r="K4119" i="5"/>
  <c r="K4118" i="5"/>
  <c r="K4117" i="5"/>
  <c r="K4116" i="5"/>
  <c r="K4115" i="5"/>
  <c r="K4114" i="5"/>
  <c r="K4113" i="5"/>
  <c r="K4112" i="5"/>
  <c r="K4111" i="5"/>
  <c r="K4110" i="5"/>
  <c r="K4109" i="5"/>
  <c r="K4108" i="5"/>
  <c r="K4107" i="5"/>
  <c r="K4106" i="5"/>
  <c r="K4105" i="5"/>
  <c r="K4104" i="5"/>
  <c r="K4103" i="5"/>
  <c r="K4102" i="5"/>
  <c r="K4101" i="5"/>
  <c r="K4100" i="5"/>
  <c r="K4099" i="5"/>
  <c r="K4098" i="5"/>
  <c r="K4097" i="5"/>
  <c r="K4096" i="5"/>
  <c r="K4095" i="5"/>
  <c r="K4094" i="5"/>
  <c r="K4093" i="5"/>
  <c r="K4092" i="5"/>
  <c r="K4091" i="5"/>
  <c r="K4090" i="5"/>
  <c r="K4089" i="5"/>
  <c r="K4088" i="5"/>
  <c r="K4087" i="5"/>
  <c r="K4086" i="5"/>
  <c r="K4085" i="5"/>
  <c r="K4084" i="5"/>
  <c r="K4083" i="5"/>
  <c r="K4082" i="5"/>
  <c r="K4081" i="5"/>
  <c r="K4080" i="5"/>
  <c r="K4079" i="5"/>
  <c r="K4078" i="5"/>
  <c r="K4077" i="5"/>
  <c r="K4076" i="5"/>
  <c r="K4075" i="5"/>
  <c r="K4074" i="5"/>
  <c r="K4073" i="5"/>
  <c r="K4072" i="5"/>
  <c r="K4071" i="5"/>
  <c r="K4070" i="5"/>
  <c r="K4069" i="5"/>
  <c r="K4068" i="5"/>
  <c r="K4067" i="5"/>
  <c r="K4066" i="5"/>
  <c r="K4065" i="5"/>
  <c r="K4064" i="5"/>
  <c r="K4063" i="5"/>
  <c r="K4062" i="5"/>
  <c r="K4061" i="5"/>
  <c r="K4060" i="5"/>
  <c r="K4059" i="5"/>
  <c r="K4058" i="5"/>
  <c r="K4057" i="5"/>
  <c r="K4056" i="5"/>
  <c r="K4055" i="5"/>
  <c r="K4054" i="5"/>
  <c r="K4053" i="5"/>
  <c r="K4052" i="5"/>
  <c r="K4051" i="5"/>
  <c r="K4050" i="5"/>
  <c r="K4049" i="5"/>
  <c r="K4048" i="5"/>
  <c r="K4047" i="5"/>
  <c r="K4046" i="5"/>
  <c r="K4045" i="5"/>
  <c r="K4044" i="5"/>
  <c r="K4043" i="5"/>
  <c r="K4042" i="5"/>
  <c r="K4041" i="5"/>
  <c r="K4040" i="5"/>
  <c r="K4039" i="5"/>
  <c r="K4038" i="5"/>
  <c r="K4037" i="5"/>
  <c r="K4036" i="5"/>
  <c r="K4035" i="5"/>
  <c r="K4034" i="5"/>
  <c r="K4033" i="5"/>
  <c r="K4032" i="5"/>
  <c r="K4031" i="5"/>
  <c r="K4030" i="5"/>
  <c r="K4029" i="5"/>
  <c r="K4028" i="5"/>
  <c r="K4027" i="5"/>
  <c r="K4026" i="5"/>
  <c r="K4025" i="5"/>
  <c r="K4024" i="5"/>
  <c r="K4023" i="5"/>
  <c r="K4022" i="5"/>
  <c r="K4021" i="5"/>
  <c r="K4020" i="5"/>
  <c r="K4019" i="5"/>
  <c r="K4018" i="5"/>
  <c r="K4017" i="5"/>
  <c r="K4016" i="5"/>
  <c r="K4015" i="5"/>
  <c r="K4014" i="5"/>
  <c r="K4013" i="5"/>
  <c r="K4012" i="5"/>
  <c r="K4011" i="5"/>
  <c r="K4010" i="5"/>
  <c r="K4009" i="5"/>
  <c r="K4008" i="5"/>
  <c r="K4007" i="5"/>
  <c r="K4006" i="5"/>
  <c r="K4005" i="5"/>
  <c r="K4004" i="5"/>
  <c r="K4003" i="5"/>
  <c r="K4002" i="5"/>
  <c r="K4001" i="5"/>
  <c r="K4000" i="5"/>
  <c r="K3999" i="5"/>
  <c r="K3998" i="5"/>
  <c r="K3997" i="5"/>
  <c r="K3996" i="5"/>
  <c r="K3995" i="5"/>
  <c r="K3994" i="5"/>
  <c r="K3993" i="5"/>
  <c r="K3992" i="5"/>
  <c r="K3991" i="5"/>
  <c r="K3990" i="5"/>
  <c r="K3989" i="5"/>
  <c r="K3988" i="5"/>
  <c r="K3987" i="5"/>
  <c r="K3986" i="5"/>
  <c r="K3985" i="5"/>
  <c r="K3984" i="5"/>
  <c r="K3983" i="5"/>
  <c r="K3982" i="5"/>
  <c r="K3981" i="5"/>
  <c r="K3980" i="5"/>
  <c r="K3979" i="5"/>
  <c r="K3978" i="5"/>
  <c r="K3977" i="5"/>
  <c r="K3976" i="5"/>
  <c r="K3975" i="5"/>
  <c r="K3974" i="5"/>
  <c r="K3973" i="5"/>
  <c r="K3972" i="5"/>
  <c r="K3971" i="5"/>
  <c r="K3970" i="5"/>
  <c r="K3969" i="5"/>
  <c r="K3968" i="5"/>
  <c r="K3967" i="5"/>
  <c r="K3966" i="5"/>
  <c r="K3965" i="5"/>
  <c r="K3964" i="5"/>
  <c r="K3963" i="5"/>
  <c r="K3962" i="5"/>
  <c r="K3961" i="5"/>
  <c r="K3960" i="5"/>
  <c r="K3959" i="5"/>
  <c r="K3958" i="5"/>
  <c r="K3957" i="5"/>
  <c r="K3956" i="5"/>
  <c r="K3955" i="5"/>
  <c r="K3954" i="5"/>
  <c r="K3953" i="5"/>
  <c r="K3952" i="5"/>
  <c r="K3951" i="5"/>
  <c r="K3950" i="5"/>
  <c r="K3949" i="5"/>
  <c r="K3948" i="5"/>
  <c r="K3947" i="5"/>
  <c r="K3946" i="5"/>
  <c r="K3945" i="5"/>
  <c r="K3944" i="5"/>
  <c r="K3943" i="5"/>
  <c r="K3942" i="5"/>
  <c r="K3941" i="5"/>
  <c r="K3940" i="5"/>
  <c r="K3939" i="5"/>
  <c r="K3938" i="5"/>
  <c r="K3937" i="5"/>
  <c r="K3936" i="5"/>
  <c r="K3935" i="5"/>
  <c r="K3934" i="5"/>
  <c r="K3933" i="5"/>
  <c r="K3932" i="5"/>
  <c r="K3931" i="5"/>
  <c r="K3930" i="5"/>
  <c r="K3929" i="5"/>
  <c r="K3928" i="5"/>
  <c r="K3927" i="5"/>
  <c r="K3926" i="5"/>
  <c r="K3925" i="5"/>
  <c r="K3924" i="5"/>
  <c r="K3923" i="5"/>
  <c r="K3922" i="5"/>
  <c r="K3921" i="5"/>
  <c r="K3920" i="5"/>
  <c r="K3919" i="5"/>
  <c r="K3918" i="5"/>
  <c r="K3917" i="5"/>
  <c r="K3916" i="5"/>
  <c r="K3915" i="5"/>
  <c r="K3914" i="5"/>
  <c r="K3913" i="5"/>
  <c r="K3912" i="5"/>
  <c r="K3911" i="5"/>
  <c r="K3910" i="5"/>
  <c r="K3909" i="5"/>
  <c r="K3908" i="5"/>
  <c r="K3907" i="5"/>
  <c r="K3906" i="5"/>
  <c r="K3905" i="5"/>
  <c r="K3904" i="5"/>
  <c r="K3903" i="5"/>
  <c r="K3902" i="5"/>
  <c r="K3901" i="5"/>
  <c r="K3900" i="5"/>
  <c r="K3899" i="5"/>
  <c r="K3898" i="5"/>
  <c r="K3897" i="5"/>
  <c r="K3896" i="5"/>
  <c r="K3895" i="5"/>
  <c r="K3894" i="5"/>
  <c r="K3893" i="5"/>
  <c r="K3892" i="5"/>
  <c r="K3891" i="5"/>
  <c r="K3890" i="5"/>
  <c r="K3889" i="5"/>
  <c r="K3888" i="5"/>
  <c r="K3887" i="5"/>
  <c r="K3886" i="5"/>
  <c r="K3885" i="5"/>
  <c r="K3884" i="5"/>
  <c r="K3883" i="5"/>
  <c r="K3882" i="5"/>
  <c r="K3881" i="5"/>
  <c r="K3880" i="5"/>
  <c r="K3879" i="5"/>
  <c r="K3878" i="5"/>
  <c r="K3877" i="5"/>
  <c r="K3876" i="5"/>
  <c r="K3875" i="5"/>
  <c r="K3874" i="5"/>
  <c r="K3873" i="5"/>
  <c r="K3872" i="5"/>
  <c r="K3871" i="5"/>
  <c r="K3870" i="5"/>
  <c r="K3869" i="5"/>
  <c r="K3868" i="5"/>
  <c r="K3867" i="5"/>
  <c r="K3866" i="5"/>
  <c r="K3865" i="5"/>
  <c r="K3864" i="5"/>
  <c r="K3863" i="5"/>
  <c r="K3862" i="5"/>
  <c r="K3861" i="5"/>
  <c r="K3860" i="5"/>
  <c r="K3859" i="5"/>
  <c r="K3858" i="5"/>
  <c r="K3857" i="5"/>
  <c r="K3856" i="5"/>
  <c r="K3855" i="5"/>
  <c r="K3854" i="5"/>
  <c r="K3853" i="5"/>
  <c r="K3852" i="5"/>
  <c r="K3851" i="5"/>
  <c r="K3850" i="5"/>
  <c r="K3849" i="5"/>
  <c r="K3848" i="5"/>
  <c r="K3847" i="5"/>
  <c r="K3846" i="5"/>
  <c r="K3845" i="5"/>
  <c r="K3844" i="5"/>
  <c r="K3843" i="5"/>
  <c r="K3842" i="5"/>
  <c r="K3841" i="5"/>
  <c r="K3840" i="5"/>
  <c r="K3839" i="5"/>
  <c r="K3838" i="5"/>
  <c r="K3837" i="5"/>
  <c r="K3836" i="5"/>
  <c r="K3835" i="5"/>
  <c r="K3834" i="5"/>
  <c r="K3833" i="5"/>
  <c r="K3832" i="5"/>
  <c r="K3831" i="5"/>
  <c r="K3830" i="5"/>
  <c r="K3829" i="5"/>
  <c r="K3828" i="5"/>
  <c r="K3827" i="5"/>
  <c r="K3826" i="5"/>
  <c r="K3825" i="5"/>
  <c r="K3824" i="5"/>
  <c r="K3823" i="5"/>
  <c r="K3822" i="5"/>
  <c r="K3821" i="5"/>
  <c r="K3820" i="5"/>
  <c r="K3819" i="5"/>
  <c r="K3818" i="5"/>
  <c r="K3817" i="5"/>
  <c r="K3816" i="5"/>
  <c r="K3815" i="5"/>
  <c r="K3814" i="5"/>
  <c r="K3813" i="5"/>
  <c r="K3812" i="5"/>
  <c r="K3811" i="5"/>
  <c r="K3810" i="5"/>
  <c r="K3809" i="5"/>
  <c r="K3808" i="5"/>
  <c r="K3807" i="5"/>
  <c r="K3806" i="5"/>
  <c r="K3805" i="5"/>
  <c r="K3804" i="5"/>
  <c r="K3803" i="5"/>
  <c r="K3802" i="5"/>
  <c r="K3801" i="5"/>
  <c r="K3800" i="5"/>
  <c r="K3799" i="5"/>
  <c r="K3798" i="5"/>
  <c r="K3797" i="5"/>
  <c r="K3796" i="5"/>
  <c r="K3795" i="5"/>
  <c r="K3794" i="5"/>
  <c r="K3793" i="5"/>
  <c r="K3792" i="5"/>
  <c r="K3791" i="5"/>
  <c r="K3790" i="5"/>
  <c r="K3789" i="5"/>
  <c r="K3788" i="5"/>
  <c r="K3787" i="5"/>
  <c r="K3786" i="5"/>
  <c r="K3785" i="5"/>
  <c r="K3784" i="5"/>
  <c r="K3783" i="5"/>
  <c r="K3782" i="5"/>
  <c r="K3781" i="5"/>
  <c r="K3780" i="5"/>
  <c r="K3779" i="5"/>
  <c r="K3778" i="5"/>
  <c r="K3777" i="5"/>
  <c r="K3776" i="5"/>
  <c r="K3775" i="5"/>
  <c r="K3774" i="5"/>
  <c r="K3773" i="5"/>
  <c r="K3772" i="5"/>
  <c r="K3771" i="5"/>
  <c r="K3770" i="5"/>
  <c r="K3769" i="5"/>
  <c r="K3768" i="5"/>
  <c r="K3767" i="5"/>
  <c r="K3766" i="5"/>
  <c r="K3765" i="5"/>
  <c r="K3764" i="5"/>
  <c r="K3763" i="5"/>
  <c r="K3762" i="5"/>
  <c r="K3761" i="5"/>
  <c r="K3760" i="5"/>
  <c r="K3759" i="5"/>
  <c r="K3758" i="5"/>
  <c r="K3757" i="5"/>
  <c r="K3756" i="5"/>
  <c r="K3755" i="5"/>
  <c r="K3754" i="5"/>
  <c r="K3753" i="5"/>
  <c r="K3752" i="5"/>
  <c r="K3751" i="5"/>
  <c r="K3750" i="5"/>
  <c r="K3749" i="5"/>
  <c r="K3748" i="5"/>
  <c r="K3747" i="5"/>
  <c r="K3746" i="5"/>
  <c r="K3745" i="5"/>
  <c r="K3744" i="5"/>
  <c r="K3743" i="5"/>
  <c r="K3742" i="5"/>
  <c r="K3741" i="5"/>
  <c r="K3740" i="5"/>
  <c r="K3739" i="5"/>
  <c r="K3738" i="5"/>
  <c r="K3737" i="5"/>
  <c r="K3736" i="5"/>
  <c r="K3735" i="5"/>
  <c r="K3734" i="5"/>
  <c r="K3733" i="5"/>
  <c r="K3732" i="5"/>
  <c r="K3731" i="5"/>
  <c r="K3730" i="5"/>
  <c r="K3729" i="5"/>
  <c r="K3728" i="5"/>
  <c r="K3727" i="5"/>
  <c r="K3726" i="5"/>
  <c r="K3725" i="5"/>
  <c r="K3724" i="5"/>
  <c r="K3723" i="5"/>
  <c r="K3722" i="5"/>
  <c r="K3721" i="5"/>
  <c r="K3720" i="5"/>
  <c r="K3719" i="5"/>
  <c r="K3718" i="5"/>
  <c r="K3717" i="5"/>
  <c r="K3716" i="5"/>
  <c r="K3715" i="5"/>
  <c r="K3714" i="5"/>
  <c r="K3713" i="5"/>
  <c r="K3712" i="5"/>
  <c r="K3711" i="5"/>
  <c r="K3710" i="5"/>
  <c r="K3709" i="5"/>
  <c r="K3708" i="5"/>
  <c r="K3707" i="5"/>
  <c r="K3706" i="5"/>
  <c r="K3705" i="5"/>
  <c r="K3704" i="5"/>
  <c r="K3703" i="5"/>
  <c r="K3702" i="5"/>
  <c r="K3701" i="5"/>
  <c r="K3700" i="5"/>
  <c r="K3699" i="5"/>
  <c r="K3698" i="5"/>
  <c r="K3697" i="5"/>
  <c r="K3696" i="5"/>
  <c r="K3695" i="5"/>
  <c r="K3694" i="5"/>
  <c r="K3693" i="5"/>
  <c r="K3692" i="5"/>
  <c r="K3691" i="5"/>
  <c r="K3690" i="5"/>
  <c r="K3689" i="5"/>
  <c r="K3688" i="5"/>
  <c r="K3687" i="5"/>
  <c r="K3686" i="5"/>
  <c r="K3685" i="5"/>
  <c r="K3684" i="5"/>
  <c r="K3683" i="5"/>
  <c r="K3682" i="5"/>
  <c r="K3681" i="5"/>
  <c r="K3680" i="5"/>
  <c r="K3679" i="5"/>
  <c r="K3678" i="5"/>
  <c r="K3677" i="5"/>
  <c r="K3676" i="5"/>
  <c r="K3675" i="5"/>
  <c r="K3674" i="5"/>
  <c r="K3673" i="5"/>
  <c r="K3672" i="5"/>
  <c r="K3671" i="5"/>
  <c r="K3670" i="5"/>
  <c r="K3669" i="5"/>
  <c r="K3668" i="5"/>
  <c r="K3667" i="5"/>
  <c r="K3666" i="5"/>
  <c r="K3665" i="5"/>
  <c r="K3664" i="5"/>
  <c r="K3663" i="5"/>
  <c r="K3662" i="5"/>
  <c r="K3661" i="5"/>
  <c r="K3660" i="5"/>
  <c r="K3659" i="5"/>
  <c r="K3658" i="5"/>
  <c r="K3657" i="5"/>
  <c r="K3656" i="5"/>
  <c r="K3655" i="5"/>
  <c r="K3654" i="5"/>
  <c r="K3653" i="5"/>
  <c r="K3652" i="5"/>
  <c r="K3651" i="5"/>
  <c r="K3650" i="5"/>
  <c r="K3649" i="5"/>
  <c r="K3648" i="5"/>
  <c r="K3647" i="5"/>
  <c r="K3646" i="5"/>
  <c r="K3645" i="5"/>
  <c r="K3644" i="5"/>
  <c r="K3643" i="5"/>
  <c r="K3642" i="5"/>
  <c r="K3641" i="5"/>
  <c r="K3640" i="5"/>
  <c r="K3639" i="5"/>
  <c r="K3638" i="5"/>
  <c r="K3637" i="5"/>
  <c r="K3636" i="5"/>
  <c r="K3635" i="5"/>
  <c r="K3634" i="5"/>
  <c r="K3633" i="5"/>
  <c r="K3632" i="5"/>
  <c r="K3631" i="5"/>
  <c r="K3630" i="5"/>
  <c r="K3629" i="5"/>
  <c r="K3628" i="5"/>
  <c r="K3627" i="5"/>
  <c r="K3626" i="5"/>
  <c r="K3625" i="5"/>
  <c r="K3624" i="5"/>
  <c r="K3623" i="5"/>
  <c r="K3622" i="5"/>
  <c r="K3621" i="5"/>
  <c r="K3620" i="5"/>
  <c r="K3619" i="5"/>
  <c r="K3618" i="5"/>
  <c r="K3617" i="5"/>
  <c r="K3616" i="5"/>
  <c r="K3615" i="5"/>
  <c r="K3614" i="5"/>
  <c r="K3613" i="5"/>
  <c r="K3612" i="5"/>
  <c r="K3611" i="5"/>
  <c r="K3610" i="5"/>
  <c r="K3609" i="5"/>
  <c r="K3608" i="5"/>
  <c r="K3607" i="5"/>
  <c r="K3606" i="5"/>
  <c r="K3605" i="5"/>
  <c r="K3604" i="5"/>
  <c r="K3603" i="5"/>
  <c r="K3602" i="5"/>
  <c r="K3601" i="5"/>
  <c r="K3600" i="5"/>
  <c r="K3599" i="5"/>
  <c r="K3598" i="5"/>
  <c r="K3597" i="5"/>
  <c r="K3596" i="5"/>
  <c r="K3595" i="5"/>
  <c r="K3594" i="5"/>
  <c r="K3593" i="5"/>
  <c r="K3592" i="5"/>
  <c r="K3591" i="5"/>
  <c r="K3590" i="5"/>
  <c r="K3589" i="5"/>
  <c r="K3588" i="5"/>
  <c r="K3587" i="5"/>
  <c r="K3586" i="5"/>
  <c r="K3585" i="5"/>
  <c r="K3584" i="5"/>
  <c r="K3583" i="5"/>
  <c r="K3582" i="5"/>
  <c r="K3581" i="5"/>
  <c r="K3580" i="5"/>
  <c r="K3579" i="5"/>
  <c r="K3578" i="5"/>
  <c r="K3577" i="5"/>
  <c r="K3576" i="5"/>
  <c r="K3575" i="5"/>
  <c r="K3574" i="5"/>
  <c r="K3573" i="5"/>
  <c r="K3572" i="5"/>
  <c r="K3571" i="5"/>
  <c r="K3570" i="5"/>
  <c r="K3569" i="5"/>
  <c r="K3568" i="5"/>
  <c r="K3567" i="5"/>
  <c r="K3566" i="5"/>
  <c r="K3565" i="5"/>
  <c r="K3564" i="5"/>
  <c r="K3563" i="5"/>
  <c r="K3562" i="5"/>
  <c r="K3561" i="5"/>
  <c r="K3560" i="5"/>
  <c r="K3559" i="5"/>
  <c r="K3558" i="5"/>
  <c r="K3557" i="5"/>
  <c r="K3556" i="5"/>
  <c r="K3555" i="5"/>
  <c r="K3554" i="5"/>
  <c r="K3553" i="5"/>
  <c r="K3552" i="5"/>
  <c r="K3551" i="5"/>
  <c r="K3550" i="5"/>
  <c r="K3549" i="5"/>
  <c r="K3548" i="5"/>
  <c r="K3547" i="5"/>
  <c r="K3546" i="5"/>
  <c r="K3545" i="5"/>
  <c r="K3544" i="5"/>
  <c r="K3543" i="5"/>
  <c r="K3542" i="5"/>
  <c r="K3541" i="5"/>
  <c r="K3540" i="5"/>
  <c r="K3539" i="5"/>
  <c r="K3538" i="5"/>
  <c r="K3537" i="5"/>
  <c r="K3536" i="5"/>
  <c r="K3535" i="5"/>
  <c r="K3534" i="5"/>
  <c r="K3533" i="5"/>
  <c r="K3532" i="5"/>
  <c r="K3531" i="5"/>
  <c r="K3530" i="5"/>
  <c r="K3529" i="5"/>
  <c r="K3528" i="5"/>
  <c r="K3527" i="5"/>
  <c r="K3526" i="5"/>
  <c r="K3525" i="5"/>
  <c r="K3524" i="5"/>
  <c r="K3523" i="5"/>
  <c r="K3522" i="5"/>
  <c r="K3521" i="5"/>
  <c r="K3520" i="5"/>
  <c r="K3519" i="5"/>
  <c r="K3518" i="5"/>
  <c r="K3517" i="5"/>
  <c r="K3516" i="5"/>
  <c r="K3515" i="5"/>
  <c r="K3514" i="5"/>
  <c r="K3513" i="5"/>
  <c r="K3512" i="5"/>
  <c r="K3511" i="5"/>
  <c r="K3510" i="5"/>
  <c r="K3509" i="5"/>
  <c r="K3508" i="5"/>
  <c r="K3507" i="5"/>
  <c r="K3506" i="5"/>
  <c r="K3505" i="5"/>
  <c r="K3504" i="5"/>
  <c r="K3503" i="5"/>
  <c r="K3502" i="5"/>
  <c r="K3501" i="5"/>
  <c r="K3500" i="5"/>
  <c r="K3499" i="5"/>
  <c r="K3498" i="5"/>
  <c r="K3497" i="5"/>
  <c r="K3496" i="5"/>
  <c r="K3495" i="5"/>
  <c r="K3494" i="5"/>
  <c r="K3493" i="5"/>
  <c r="K3492" i="5"/>
  <c r="K3491" i="5"/>
  <c r="K3490" i="5"/>
  <c r="K3489" i="5"/>
  <c r="K3488" i="5"/>
  <c r="K3487" i="5"/>
  <c r="K3486" i="5"/>
  <c r="K3485" i="5"/>
  <c r="K3484" i="5"/>
  <c r="K3483" i="5"/>
  <c r="K3482" i="5"/>
  <c r="K3481" i="5"/>
  <c r="K3480" i="5"/>
  <c r="K3479" i="5"/>
  <c r="K3478" i="5"/>
  <c r="K3477" i="5"/>
  <c r="K3476" i="5"/>
  <c r="K3475" i="5"/>
  <c r="K3474" i="5"/>
  <c r="K3473" i="5"/>
  <c r="K3472" i="5"/>
  <c r="K3471" i="5"/>
  <c r="K3470" i="5"/>
  <c r="K3469" i="5"/>
  <c r="K3468" i="5"/>
  <c r="K3467" i="5"/>
  <c r="K3466" i="5"/>
  <c r="K3465" i="5"/>
  <c r="K3464" i="5"/>
  <c r="K3463" i="5"/>
  <c r="K3462" i="5"/>
  <c r="K3461" i="5"/>
  <c r="K3460" i="5"/>
  <c r="K3459" i="5"/>
  <c r="K3458" i="5"/>
  <c r="K3457" i="5"/>
  <c r="K3456" i="5"/>
  <c r="K3455" i="5"/>
  <c r="K3454" i="5"/>
  <c r="K3453" i="5"/>
  <c r="K3452" i="5"/>
  <c r="K3451" i="5"/>
  <c r="K3450" i="5"/>
  <c r="K3449" i="5"/>
  <c r="K3448" i="5"/>
  <c r="K3447" i="5"/>
  <c r="K3446" i="5"/>
  <c r="K3445" i="5"/>
  <c r="K3444" i="5"/>
  <c r="K3443" i="5"/>
  <c r="K3442" i="5"/>
  <c r="K3441" i="5"/>
  <c r="K3440" i="5"/>
  <c r="K3439" i="5"/>
  <c r="K3438" i="5"/>
  <c r="K3437" i="5"/>
  <c r="K3436" i="5"/>
  <c r="K3435" i="5"/>
  <c r="K3434" i="5"/>
  <c r="K3433" i="5"/>
  <c r="K3432" i="5"/>
  <c r="K3431" i="5"/>
  <c r="K3430" i="5"/>
  <c r="K3429" i="5"/>
  <c r="K3428" i="5"/>
  <c r="K3427" i="5"/>
  <c r="K3426" i="5"/>
  <c r="K3425" i="5"/>
  <c r="K3424" i="5"/>
  <c r="K3423" i="5"/>
  <c r="K3422" i="5"/>
  <c r="K3421" i="5"/>
  <c r="K3420" i="5"/>
  <c r="K3419" i="5"/>
  <c r="K3418" i="5"/>
  <c r="K3417" i="5"/>
  <c r="K3416" i="5"/>
  <c r="K3415" i="5"/>
  <c r="K3414" i="5"/>
  <c r="K3413" i="5"/>
  <c r="K3412" i="5"/>
  <c r="K3411" i="5"/>
  <c r="K3410" i="5"/>
  <c r="K3409" i="5"/>
  <c r="K3408" i="5"/>
  <c r="K3407" i="5"/>
  <c r="K3406" i="5"/>
  <c r="K3405" i="5"/>
  <c r="K3404" i="5"/>
  <c r="K3403" i="5"/>
  <c r="K3402" i="5"/>
  <c r="K3401" i="5"/>
  <c r="K3400" i="5"/>
  <c r="K3399" i="5"/>
  <c r="K3398" i="5"/>
  <c r="K3397" i="5"/>
  <c r="K3396" i="5"/>
  <c r="K3395" i="5"/>
  <c r="K3394" i="5"/>
  <c r="K3393" i="5"/>
  <c r="K3392" i="5"/>
  <c r="K3391" i="5"/>
  <c r="K3390" i="5"/>
  <c r="K3389" i="5"/>
  <c r="K3388" i="5"/>
  <c r="K3387" i="5"/>
  <c r="K3386" i="5"/>
  <c r="K3385" i="5"/>
  <c r="K3384" i="5"/>
  <c r="K3383" i="5"/>
  <c r="K3382" i="5"/>
  <c r="K3381" i="5"/>
  <c r="K3380" i="5"/>
  <c r="K3379" i="5"/>
  <c r="K3378" i="5"/>
  <c r="K3377" i="5"/>
  <c r="K3376" i="5"/>
  <c r="K3375" i="5"/>
  <c r="K3374" i="5"/>
  <c r="K3373" i="5"/>
  <c r="K3372" i="5"/>
  <c r="K3371" i="5"/>
  <c r="K3370" i="5"/>
  <c r="K3369" i="5"/>
  <c r="K3368" i="5"/>
  <c r="K3367" i="5"/>
  <c r="K3366" i="5"/>
  <c r="K3365" i="5"/>
  <c r="K3364" i="5"/>
  <c r="K3363" i="5"/>
  <c r="K3362" i="5"/>
  <c r="K3361" i="5"/>
  <c r="K3360" i="5"/>
  <c r="K3359" i="5"/>
  <c r="K3358" i="5"/>
  <c r="K3357" i="5"/>
  <c r="K3356" i="5"/>
  <c r="K3355" i="5"/>
  <c r="K3354" i="5"/>
  <c r="K3353" i="5"/>
  <c r="K3352" i="5"/>
  <c r="K3351" i="5"/>
  <c r="K3350" i="5"/>
  <c r="K3349" i="5"/>
  <c r="K3348" i="5"/>
  <c r="K3347" i="5"/>
  <c r="K3346" i="5"/>
  <c r="K3345" i="5"/>
  <c r="K3344" i="5"/>
  <c r="K3343" i="5"/>
  <c r="K3342" i="5"/>
  <c r="K3341" i="5"/>
  <c r="K3340" i="5"/>
  <c r="K3339" i="5"/>
  <c r="K3338" i="5"/>
  <c r="K3337" i="5"/>
  <c r="K3336" i="5"/>
  <c r="K3335" i="5"/>
  <c r="K3334" i="5"/>
  <c r="K3333" i="5"/>
  <c r="K3332" i="5"/>
  <c r="K3331" i="5"/>
  <c r="K3330" i="5"/>
  <c r="K3329" i="5"/>
  <c r="K3328" i="5"/>
  <c r="K3327" i="5"/>
  <c r="K3326" i="5"/>
  <c r="K3325" i="5"/>
  <c r="K3324" i="5"/>
  <c r="K3323" i="5"/>
  <c r="K3322" i="5"/>
  <c r="K3321" i="5"/>
  <c r="K3320" i="5"/>
  <c r="K3319" i="5"/>
  <c r="K3318" i="5"/>
  <c r="K3317" i="5"/>
  <c r="K3316" i="5"/>
  <c r="K3315" i="5"/>
  <c r="K3314" i="5"/>
  <c r="K3313" i="5"/>
  <c r="K3312" i="5"/>
  <c r="K3311" i="5"/>
  <c r="K3310" i="5"/>
  <c r="K3309" i="5"/>
  <c r="K3308" i="5"/>
  <c r="K3307" i="5"/>
  <c r="K3306" i="5"/>
  <c r="K3305" i="5"/>
  <c r="K3304" i="5"/>
  <c r="K3303" i="5"/>
  <c r="K3302" i="5"/>
  <c r="K3301" i="5"/>
  <c r="K3300" i="5"/>
  <c r="K3299" i="5"/>
  <c r="K3298" i="5"/>
  <c r="K3297" i="5"/>
  <c r="K3296" i="5"/>
  <c r="K3295" i="5"/>
  <c r="K3294" i="5"/>
  <c r="K3293" i="5"/>
  <c r="K3292" i="5"/>
  <c r="K3291" i="5"/>
  <c r="K3290" i="5"/>
  <c r="K3289" i="5"/>
  <c r="K3288" i="5"/>
  <c r="K3287" i="5"/>
  <c r="K3286" i="5"/>
  <c r="K3285" i="5"/>
  <c r="K3284" i="5"/>
  <c r="K3283" i="5"/>
  <c r="K3282" i="5"/>
  <c r="K3281" i="5"/>
  <c r="K3280" i="5"/>
  <c r="K3279" i="5"/>
  <c r="K3278" i="5"/>
  <c r="K3277" i="5"/>
  <c r="K3276" i="5"/>
  <c r="K3275" i="5"/>
  <c r="K3274" i="5"/>
  <c r="K3273" i="5"/>
  <c r="K3272" i="5"/>
  <c r="K3271" i="5"/>
  <c r="K3270" i="5"/>
  <c r="K3269" i="5"/>
  <c r="K3268" i="5"/>
  <c r="K3267" i="5"/>
  <c r="K3266" i="5"/>
  <c r="K3265" i="5"/>
  <c r="K3264" i="5"/>
  <c r="K3263" i="5"/>
  <c r="K3262" i="5"/>
  <c r="K3261" i="5"/>
  <c r="K3260" i="5"/>
  <c r="K3259" i="5"/>
  <c r="K3258" i="5"/>
  <c r="K3257" i="5"/>
  <c r="K3256" i="5"/>
  <c r="K3255" i="5"/>
  <c r="K3254" i="5"/>
  <c r="K3253" i="5"/>
  <c r="K3252" i="5"/>
  <c r="K3251" i="5"/>
  <c r="K3250" i="5"/>
  <c r="K3249" i="5"/>
  <c r="K3248" i="5"/>
  <c r="K3247" i="5"/>
  <c r="K3246" i="5"/>
  <c r="K3245" i="5"/>
  <c r="K3244" i="5"/>
  <c r="K3243" i="5"/>
  <c r="K3242" i="5"/>
  <c r="K3241" i="5"/>
  <c r="K3240" i="5"/>
  <c r="K3239" i="5"/>
  <c r="K3238" i="5"/>
  <c r="K3237" i="5"/>
  <c r="K3236" i="5"/>
  <c r="K3235" i="5"/>
  <c r="K3234" i="5"/>
  <c r="K3233" i="5"/>
  <c r="K3232" i="5"/>
  <c r="K3231" i="5"/>
  <c r="K3230" i="5"/>
  <c r="K3229" i="5"/>
  <c r="K3228" i="5"/>
  <c r="K3227" i="5"/>
  <c r="K3226" i="5"/>
  <c r="K3225" i="5"/>
  <c r="K3224" i="5"/>
  <c r="K3223" i="5"/>
  <c r="K3222" i="5"/>
  <c r="K3221" i="5"/>
  <c r="K3220" i="5"/>
  <c r="K3219" i="5"/>
  <c r="K3218" i="5"/>
  <c r="K3217" i="5"/>
  <c r="K3216" i="5"/>
  <c r="K3215" i="5"/>
  <c r="K3214" i="5"/>
  <c r="K3213" i="5"/>
  <c r="K3212" i="5"/>
  <c r="K3211" i="5"/>
  <c r="K3210" i="5"/>
  <c r="K3209" i="5"/>
  <c r="K3208" i="5"/>
  <c r="K3207" i="5"/>
  <c r="K3206" i="5"/>
  <c r="K3205" i="5"/>
  <c r="K3204" i="5"/>
  <c r="K3203" i="5"/>
  <c r="K3202" i="5"/>
  <c r="K3201" i="5"/>
  <c r="K3200" i="5"/>
  <c r="K3199" i="5"/>
  <c r="K3198" i="5"/>
  <c r="K3197" i="5"/>
  <c r="K3196" i="5"/>
  <c r="K3195" i="5"/>
  <c r="K3194" i="5"/>
  <c r="K3193" i="5"/>
  <c r="K3192" i="5"/>
  <c r="K3191" i="5"/>
  <c r="K3190" i="5"/>
  <c r="K3189" i="5"/>
  <c r="K3188" i="5"/>
  <c r="K3187" i="5"/>
  <c r="K3186" i="5"/>
  <c r="K3185" i="5"/>
  <c r="K3184" i="5"/>
  <c r="K3183" i="5"/>
  <c r="K3182" i="5"/>
  <c r="K3181" i="5"/>
  <c r="K3180" i="5"/>
  <c r="K3179" i="5"/>
  <c r="K3178" i="5"/>
  <c r="K3177" i="5"/>
  <c r="K3176" i="5"/>
  <c r="K3175" i="5"/>
  <c r="K3174" i="5"/>
  <c r="K3173" i="5"/>
  <c r="K3172" i="5"/>
  <c r="K3171" i="5"/>
  <c r="K3170" i="5"/>
  <c r="K3169" i="5"/>
  <c r="K3168" i="5"/>
  <c r="K3167" i="5"/>
  <c r="K3166" i="5"/>
  <c r="K3165" i="5"/>
  <c r="K3164" i="5"/>
  <c r="K3163" i="5"/>
  <c r="K3162" i="5"/>
  <c r="K3161" i="5"/>
  <c r="K3160" i="5"/>
  <c r="K3159" i="5"/>
  <c r="K3158" i="5"/>
  <c r="K3157" i="5"/>
  <c r="K3156" i="5"/>
  <c r="K3155" i="5"/>
  <c r="K3154" i="5"/>
  <c r="K3153" i="5"/>
  <c r="K3152" i="5"/>
  <c r="K3151" i="5"/>
  <c r="K3150" i="5"/>
  <c r="K3149" i="5"/>
  <c r="K3148" i="5"/>
  <c r="K3147" i="5"/>
  <c r="K3146" i="5"/>
  <c r="K3145" i="5"/>
  <c r="K3144" i="5"/>
  <c r="K3143" i="5"/>
  <c r="K3142" i="5"/>
  <c r="K3141" i="5"/>
  <c r="K3140" i="5"/>
  <c r="K3139" i="5"/>
  <c r="K3138" i="5"/>
  <c r="K3137" i="5"/>
  <c r="K3136" i="5"/>
  <c r="K3135" i="5"/>
  <c r="K3134" i="5"/>
  <c r="K3133" i="5"/>
  <c r="K3132" i="5"/>
  <c r="K3131" i="5"/>
  <c r="K3130" i="5"/>
  <c r="K3129" i="5"/>
  <c r="K3128" i="5"/>
  <c r="K3127" i="5"/>
  <c r="K3126" i="5"/>
  <c r="K3125" i="5"/>
  <c r="K3124" i="5"/>
  <c r="K3123" i="5"/>
  <c r="K3122" i="5"/>
  <c r="K3121" i="5"/>
  <c r="K3120" i="5"/>
  <c r="K3119" i="5"/>
  <c r="K3118" i="5"/>
  <c r="K3117" i="5"/>
  <c r="K3116" i="5"/>
  <c r="K3115" i="5"/>
  <c r="K3114" i="5"/>
  <c r="K3113" i="5"/>
  <c r="K3112" i="5"/>
  <c r="K3111" i="5"/>
  <c r="K3110" i="5"/>
  <c r="K3109" i="5"/>
  <c r="K3108" i="5"/>
  <c r="K3107" i="5"/>
  <c r="K3106" i="5"/>
  <c r="K3105" i="5"/>
  <c r="K3104" i="5"/>
  <c r="K3103" i="5"/>
  <c r="K3102" i="5"/>
  <c r="K3101" i="5"/>
  <c r="K3100" i="5"/>
  <c r="K3099" i="5"/>
  <c r="K3098" i="5"/>
  <c r="K3097" i="5"/>
  <c r="K3096" i="5"/>
  <c r="K3095" i="5"/>
  <c r="K3094" i="5"/>
  <c r="K3093" i="5"/>
  <c r="K3092" i="5"/>
  <c r="K3091" i="5"/>
  <c r="K3090" i="5"/>
  <c r="K3089" i="5"/>
  <c r="K3088" i="5"/>
  <c r="K3087" i="5"/>
  <c r="K3086" i="5"/>
  <c r="K3085" i="5"/>
  <c r="K3084" i="5"/>
  <c r="K3083" i="5"/>
  <c r="K3082" i="5"/>
  <c r="K3081" i="5"/>
  <c r="K3080" i="5"/>
  <c r="K3079" i="5"/>
  <c r="K3078" i="5"/>
  <c r="K3077" i="5"/>
  <c r="K3076" i="5"/>
  <c r="K3075" i="5"/>
  <c r="K3074" i="5"/>
  <c r="K3073" i="5"/>
  <c r="K3072" i="5"/>
  <c r="K3071" i="5"/>
  <c r="K3070" i="5"/>
  <c r="K3069" i="5"/>
  <c r="K3068" i="5"/>
  <c r="K3067" i="5"/>
  <c r="K3066" i="5"/>
  <c r="K3065" i="5"/>
  <c r="K3064" i="5"/>
  <c r="K3063" i="5"/>
  <c r="K3062" i="5"/>
  <c r="K3061" i="5"/>
  <c r="K3060" i="5"/>
  <c r="K3059" i="5"/>
  <c r="K3058" i="5"/>
  <c r="K3057" i="5"/>
  <c r="K3056" i="5"/>
  <c r="K3055" i="5"/>
  <c r="K3054" i="5"/>
  <c r="K3053" i="5"/>
  <c r="K3052" i="5"/>
  <c r="K3051" i="5"/>
  <c r="K3050" i="5"/>
  <c r="K3049" i="5"/>
  <c r="K3048" i="5"/>
  <c r="K3047" i="5"/>
  <c r="K3046" i="5"/>
  <c r="K3045" i="5"/>
  <c r="K3044" i="5"/>
  <c r="K3043" i="5"/>
  <c r="K3042" i="5"/>
  <c r="K3041" i="5"/>
  <c r="K3040" i="5"/>
  <c r="K3039" i="5"/>
  <c r="K3038" i="5"/>
  <c r="K3037" i="5"/>
  <c r="K3036" i="5"/>
  <c r="K3035" i="5"/>
  <c r="K3034" i="5"/>
  <c r="K3033" i="5"/>
  <c r="K3032" i="5"/>
  <c r="K3031" i="5"/>
  <c r="K3030" i="5"/>
  <c r="K3029" i="5"/>
  <c r="K3028" i="5"/>
  <c r="K3027" i="5"/>
  <c r="K3026" i="5"/>
  <c r="K3025" i="5"/>
  <c r="K3024" i="5"/>
  <c r="K3023" i="5"/>
  <c r="K3022" i="5"/>
  <c r="K3021" i="5"/>
  <c r="K3020" i="5"/>
  <c r="K3019" i="5"/>
  <c r="K3018" i="5"/>
  <c r="K3017" i="5"/>
  <c r="K3016" i="5"/>
  <c r="K3015" i="5"/>
  <c r="K3014" i="5"/>
  <c r="K3013" i="5"/>
  <c r="K3012" i="5"/>
  <c r="K3011" i="5"/>
  <c r="K3010" i="5"/>
  <c r="K3009" i="5"/>
  <c r="K3008" i="5"/>
  <c r="K3007" i="5"/>
  <c r="K3006" i="5"/>
  <c r="K3005" i="5"/>
  <c r="K3004" i="5"/>
  <c r="K3003" i="5"/>
  <c r="K3002" i="5"/>
  <c r="K3001" i="5"/>
  <c r="K3000" i="5"/>
  <c r="K2999" i="5"/>
  <c r="K2998" i="5"/>
  <c r="K2997" i="5"/>
  <c r="K2996" i="5"/>
  <c r="K2995" i="5"/>
  <c r="K2994" i="5"/>
  <c r="K2993" i="5"/>
  <c r="K2992" i="5"/>
  <c r="K2991" i="5"/>
  <c r="K2990" i="5"/>
  <c r="K2989" i="5"/>
  <c r="K2988" i="5"/>
  <c r="K2987" i="5"/>
  <c r="K2986" i="5"/>
  <c r="K2985" i="5"/>
  <c r="K2984" i="5"/>
  <c r="K2983" i="5"/>
  <c r="K2982" i="5"/>
  <c r="K2981" i="5"/>
  <c r="K2980" i="5"/>
  <c r="K2979" i="5"/>
  <c r="K2978" i="5"/>
  <c r="K2977" i="5"/>
  <c r="K2976" i="5"/>
  <c r="K2975" i="5"/>
  <c r="K2974" i="5"/>
  <c r="K2973" i="5"/>
  <c r="K2972" i="5"/>
  <c r="K2971" i="5"/>
  <c r="K2970" i="5"/>
  <c r="K2969" i="5"/>
  <c r="K2968" i="5"/>
  <c r="K2967" i="5"/>
  <c r="K2966" i="5"/>
  <c r="K2965" i="5"/>
  <c r="K2964" i="5"/>
  <c r="K2963" i="5"/>
  <c r="K2962" i="5"/>
  <c r="K2961" i="5"/>
  <c r="K2960" i="5"/>
  <c r="K2959" i="5"/>
  <c r="K2958" i="5"/>
  <c r="K2957" i="5"/>
  <c r="K2956" i="5"/>
  <c r="K2955" i="5"/>
  <c r="K2954" i="5"/>
  <c r="K2953" i="5"/>
  <c r="K2952" i="5"/>
  <c r="K2951" i="5"/>
  <c r="K2950" i="5"/>
  <c r="K2949" i="5"/>
  <c r="K2948" i="5"/>
  <c r="K2947" i="5"/>
  <c r="K2946" i="5"/>
  <c r="K2945" i="5"/>
  <c r="K2944" i="5"/>
  <c r="K2943" i="5"/>
  <c r="K2942" i="5"/>
  <c r="K2941" i="5"/>
  <c r="K2940" i="5"/>
  <c r="K2939" i="5"/>
  <c r="K2938" i="5"/>
  <c r="K2937" i="5"/>
  <c r="K2936" i="5"/>
  <c r="K2935" i="5"/>
  <c r="K2934" i="5"/>
  <c r="K2933" i="5"/>
  <c r="K2932" i="5"/>
  <c r="K2931" i="5"/>
  <c r="K2930" i="5"/>
  <c r="K2929" i="5"/>
  <c r="K2928" i="5"/>
  <c r="K2927" i="5"/>
  <c r="K2926" i="5"/>
  <c r="K2925" i="5"/>
  <c r="K2924" i="5"/>
  <c r="K2923" i="5"/>
  <c r="K2922" i="5"/>
  <c r="K2921" i="5"/>
  <c r="K2920" i="5"/>
  <c r="K2919" i="5"/>
  <c r="K2918" i="5"/>
  <c r="K2917" i="5"/>
  <c r="K2916" i="5"/>
  <c r="K2915" i="5"/>
  <c r="K2914" i="5"/>
  <c r="K2913" i="5"/>
  <c r="K2912" i="5"/>
  <c r="K2911" i="5"/>
  <c r="K2910" i="5"/>
  <c r="K2909" i="5"/>
  <c r="K2908" i="5"/>
  <c r="K2907" i="5"/>
  <c r="K2906" i="5"/>
  <c r="K2905" i="5"/>
  <c r="K2904" i="5"/>
  <c r="K2903" i="5"/>
  <c r="K2902" i="5"/>
  <c r="K2901" i="5"/>
  <c r="K2900" i="5"/>
  <c r="K2899" i="5"/>
  <c r="K2898" i="5"/>
  <c r="K2897" i="5"/>
  <c r="K2896" i="5"/>
  <c r="K2895" i="5"/>
  <c r="K2894" i="5"/>
  <c r="K2893" i="5"/>
  <c r="K2892" i="5"/>
  <c r="K2891" i="5"/>
  <c r="K2890" i="5"/>
  <c r="K2889" i="5"/>
  <c r="K2888" i="5"/>
  <c r="K2887" i="5"/>
  <c r="K2886" i="5"/>
  <c r="K2885" i="5"/>
  <c r="K2884" i="5"/>
  <c r="K2883" i="5"/>
  <c r="K2882" i="5"/>
  <c r="K2881" i="5"/>
  <c r="K2880" i="5"/>
  <c r="K2879" i="5"/>
  <c r="K2878" i="5"/>
  <c r="K2877" i="5"/>
  <c r="K2876" i="5"/>
  <c r="K2875" i="5"/>
  <c r="K2874" i="5"/>
  <c r="K2873" i="5"/>
  <c r="K2872" i="5"/>
  <c r="K2871" i="5"/>
  <c r="K2870" i="5"/>
  <c r="K2869" i="5"/>
  <c r="K2868" i="5"/>
  <c r="K2867" i="5"/>
  <c r="K2866" i="5"/>
  <c r="K2865" i="5"/>
  <c r="K2864" i="5"/>
  <c r="K2863" i="5"/>
  <c r="K2862" i="5"/>
  <c r="K2861" i="5"/>
  <c r="K2860" i="5"/>
  <c r="K2859" i="5"/>
  <c r="K2858" i="5"/>
  <c r="K2857" i="5"/>
  <c r="K2856" i="5"/>
  <c r="K2855" i="5"/>
  <c r="K2854" i="5"/>
  <c r="K2853" i="5"/>
  <c r="K2852" i="5"/>
  <c r="K2851" i="5"/>
  <c r="K2850" i="5"/>
  <c r="K2849" i="5"/>
  <c r="K2848" i="5"/>
  <c r="K2847" i="5"/>
  <c r="K2846" i="5"/>
  <c r="K2845" i="5"/>
  <c r="K2844" i="5"/>
  <c r="K2843" i="5"/>
  <c r="K2842" i="5"/>
  <c r="K2841" i="5"/>
  <c r="K2840" i="5"/>
  <c r="K2839" i="5"/>
  <c r="K2838" i="5"/>
  <c r="K2837" i="5"/>
  <c r="K2836" i="5"/>
  <c r="K2835" i="5"/>
  <c r="K2834" i="5"/>
  <c r="K2833" i="5"/>
  <c r="K2832" i="5"/>
  <c r="K2831" i="5"/>
  <c r="K2830" i="5"/>
  <c r="K2829" i="5"/>
  <c r="K2828" i="5"/>
  <c r="K2827" i="5"/>
  <c r="K2826" i="5"/>
  <c r="K2825" i="5"/>
  <c r="K2824" i="5"/>
  <c r="K2823" i="5"/>
  <c r="K2822" i="5"/>
  <c r="K2821" i="5"/>
  <c r="K2820" i="5"/>
  <c r="K2819" i="5"/>
  <c r="K2818" i="5"/>
  <c r="K2817" i="5"/>
  <c r="K2816" i="5"/>
  <c r="K2815" i="5"/>
  <c r="K2814" i="5"/>
  <c r="K2813" i="5"/>
  <c r="K2812" i="5"/>
  <c r="K2811" i="5"/>
  <c r="K2810" i="5"/>
  <c r="K2809" i="5"/>
  <c r="K2808" i="5"/>
  <c r="K2807" i="5"/>
  <c r="K2806" i="5"/>
  <c r="K2805" i="5"/>
  <c r="K2804" i="5"/>
  <c r="K2803" i="5"/>
  <c r="K2802" i="5"/>
  <c r="K2801" i="5"/>
  <c r="K2800" i="5"/>
  <c r="K2799" i="5"/>
  <c r="K2798" i="5"/>
  <c r="K2797" i="5"/>
  <c r="K2796" i="5"/>
  <c r="K2795" i="5"/>
  <c r="K2794" i="5"/>
  <c r="K2793" i="5"/>
  <c r="K2792" i="5"/>
  <c r="K2791" i="5"/>
  <c r="K2790" i="5"/>
  <c r="K2789" i="5"/>
  <c r="K2788" i="5"/>
  <c r="K2787" i="5"/>
  <c r="K2786" i="5"/>
  <c r="K2785" i="5"/>
  <c r="K2784" i="5"/>
  <c r="K2783" i="5"/>
  <c r="K2782" i="5"/>
  <c r="K2781" i="5"/>
  <c r="K2780" i="5"/>
  <c r="K2779" i="5"/>
  <c r="K2778" i="5"/>
  <c r="K2777" i="5"/>
  <c r="K2776" i="5"/>
  <c r="K2775" i="5"/>
  <c r="K2774" i="5"/>
  <c r="K2773" i="5"/>
  <c r="K2772" i="5"/>
  <c r="K2771" i="5"/>
  <c r="K2770" i="5"/>
  <c r="K2769" i="5"/>
  <c r="K2768" i="5"/>
  <c r="K2767" i="5"/>
  <c r="K2766" i="5"/>
  <c r="K2765" i="5"/>
  <c r="K2764" i="5"/>
  <c r="K2763" i="5"/>
  <c r="K2762" i="5"/>
  <c r="K2761" i="5"/>
  <c r="K2760" i="5"/>
  <c r="K2759" i="5"/>
  <c r="K2758" i="5"/>
  <c r="K2757" i="5"/>
  <c r="K2756" i="5"/>
  <c r="K2755" i="5"/>
  <c r="K2754" i="5"/>
  <c r="K2753" i="5"/>
  <c r="K2752" i="5"/>
  <c r="K2751" i="5"/>
  <c r="K2750" i="5"/>
  <c r="K2749" i="5"/>
  <c r="K2748" i="5"/>
  <c r="K2747" i="5"/>
  <c r="K2746" i="5"/>
  <c r="K2745" i="5"/>
  <c r="K2744" i="5"/>
  <c r="K2743" i="5"/>
  <c r="K2742" i="5"/>
  <c r="K2741" i="5"/>
  <c r="K2740" i="5"/>
  <c r="K2739" i="5"/>
  <c r="K2738" i="5"/>
  <c r="K2737" i="5"/>
  <c r="K2736" i="5"/>
  <c r="K2735" i="5"/>
  <c r="K2734" i="5"/>
  <c r="K2733" i="5"/>
  <c r="K2732" i="5"/>
  <c r="K2731" i="5"/>
  <c r="K2730" i="5"/>
  <c r="K2729" i="5"/>
  <c r="K2728" i="5"/>
  <c r="K2727" i="5"/>
  <c r="K2726" i="5"/>
  <c r="K2725" i="5"/>
  <c r="K2724" i="5"/>
  <c r="K2723" i="5"/>
  <c r="K2722" i="5"/>
  <c r="K2721" i="5"/>
  <c r="K2720" i="5"/>
  <c r="K2719" i="5"/>
  <c r="K2718" i="5"/>
  <c r="K2717" i="5"/>
  <c r="K2716" i="5"/>
  <c r="K2715" i="5"/>
  <c r="K2714" i="5"/>
  <c r="K2713" i="5"/>
  <c r="K2712" i="5"/>
  <c r="K2711" i="5"/>
  <c r="K2710" i="5"/>
  <c r="K2709" i="5"/>
  <c r="K2708" i="5"/>
  <c r="K2707" i="5"/>
  <c r="K2706" i="5"/>
  <c r="K2705" i="5"/>
  <c r="K2704" i="5"/>
  <c r="K2703" i="5"/>
  <c r="K2702" i="5"/>
  <c r="K2701" i="5"/>
  <c r="K2700" i="5"/>
  <c r="K2699" i="5"/>
  <c r="K2698" i="5"/>
  <c r="K2697" i="5"/>
  <c r="K2696" i="5"/>
  <c r="K2695" i="5"/>
  <c r="K2694" i="5"/>
  <c r="K2693" i="5"/>
  <c r="K2692" i="5"/>
  <c r="K2691" i="5"/>
  <c r="K2690" i="5"/>
  <c r="K2689" i="5"/>
  <c r="K2688" i="5"/>
  <c r="K2687" i="5"/>
  <c r="K2686" i="5"/>
  <c r="K2685" i="5"/>
  <c r="K2684" i="5"/>
  <c r="K2683" i="5"/>
  <c r="K2682" i="5"/>
  <c r="K2681" i="5"/>
  <c r="K2680" i="5"/>
  <c r="K2679" i="5"/>
  <c r="K2678" i="5"/>
  <c r="K2677" i="5"/>
  <c r="K2676" i="5"/>
  <c r="K2675" i="5"/>
  <c r="K2674" i="5"/>
  <c r="K2673" i="5"/>
  <c r="K2672" i="5"/>
  <c r="K2671" i="5"/>
  <c r="K2670" i="5"/>
  <c r="K2669" i="5"/>
  <c r="K2668" i="5"/>
  <c r="K2667" i="5"/>
  <c r="K2666" i="5"/>
  <c r="K2665" i="5"/>
  <c r="K2664" i="5"/>
  <c r="K2663" i="5"/>
  <c r="K2662" i="5"/>
  <c r="K2661" i="5"/>
  <c r="K2660" i="5"/>
  <c r="K2659" i="5"/>
  <c r="K2658" i="5"/>
  <c r="K2657" i="5"/>
  <c r="K2656" i="5"/>
  <c r="K2655" i="5"/>
  <c r="K2654" i="5"/>
  <c r="K2653" i="5"/>
  <c r="K2652" i="5"/>
  <c r="K2651" i="5"/>
  <c r="K2650" i="5"/>
  <c r="K2649" i="5"/>
  <c r="K2648" i="5"/>
  <c r="K2647" i="5"/>
  <c r="K2646" i="5"/>
  <c r="K2645" i="5"/>
  <c r="K2644" i="5"/>
  <c r="K2643" i="5"/>
  <c r="K2642" i="5"/>
  <c r="K2641" i="5"/>
  <c r="K2640" i="5"/>
  <c r="K2639" i="5"/>
  <c r="K2638" i="5"/>
  <c r="K2637" i="5"/>
  <c r="K2636" i="5"/>
  <c r="K2635" i="5"/>
  <c r="K2634" i="5"/>
  <c r="K2633" i="5"/>
  <c r="K2632" i="5"/>
  <c r="K2631" i="5"/>
  <c r="K2630" i="5"/>
  <c r="K2629" i="5"/>
  <c r="K2628" i="5"/>
  <c r="K2627" i="5"/>
  <c r="K2626" i="5"/>
  <c r="K2625" i="5"/>
  <c r="K2624" i="5"/>
  <c r="K2623" i="5"/>
  <c r="K2622" i="5"/>
  <c r="K2621" i="5"/>
  <c r="K2620" i="5"/>
  <c r="K2619" i="5"/>
  <c r="K2618" i="5"/>
  <c r="K2617" i="5"/>
  <c r="K2616" i="5"/>
  <c r="K2615" i="5"/>
  <c r="K2614" i="5"/>
  <c r="K2613" i="5"/>
  <c r="K2612" i="5"/>
  <c r="K2611" i="5"/>
  <c r="K2610" i="5"/>
  <c r="K2609" i="5"/>
  <c r="K2608" i="5"/>
  <c r="K2607" i="5"/>
  <c r="K2606" i="5"/>
  <c r="K2605" i="5"/>
  <c r="K2604" i="5"/>
  <c r="K2603" i="5"/>
  <c r="K2602" i="5"/>
  <c r="K2601" i="5"/>
  <c r="K2600" i="5"/>
  <c r="K2599" i="5"/>
  <c r="K2598" i="5"/>
  <c r="K2597" i="5"/>
  <c r="K2596" i="5"/>
  <c r="K2595" i="5"/>
  <c r="K2594" i="5"/>
  <c r="K2593" i="5"/>
  <c r="K2592" i="5"/>
  <c r="K2591" i="5"/>
  <c r="K2590" i="5"/>
  <c r="K2589" i="5"/>
  <c r="K2588" i="5"/>
  <c r="K2587" i="5"/>
  <c r="K2586" i="5"/>
  <c r="K2585" i="5"/>
  <c r="K2584" i="5"/>
  <c r="K2583" i="5"/>
  <c r="K2582" i="5"/>
  <c r="K2581" i="5"/>
  <c r="K2580" i="5"/>
  <c r="K2579" i="5"/>
  <c r="K2578" i="5"/>
  <c r="K2577" i="5"/>
  <c r="K2576" i="5"/>
  <c r="K2575" i="5"/>
  <c r="K2574" i="5"/>
  <c r="K2573" i="5"/>
  <c r="K2572" i="5"/>
  <c r="K2571" i="5"/>
  <c r="K2570" i="5"/>
  <c r="K2569" i="5"/>
  <c r="K2568" i="5"/>
  <c r="K2567" i="5"/>
  <c r="K2566" i="5"/>
  <c r="K2565" i="5"/>
  <c r="K2564" i="5"/>
  <c r="K2563" i="5"/>
  <c r="K2562" i="5"/>
  <c r="K2561" i="5"/>
  <c r="K2560" i="5"/>
  <c r="K2559" i="5"/>
  <c r="K2558" i="5"/>
  <c r="K2557" i="5"/>
  <c r="K2556" i="5"/>
  <c r="K2555" i="5"/>
  <c r="K2554" i="5"/>
  <c r="K2553" i="5"/>
  <c r="K2552" i="5"/>
  <c r="K2551" i="5"/>
  <c r="K2550" i="5"/>
  <c r="K2549" i="5"/>
  <c r="K2548" i="5"/>
  <c r="K2547" i="5"/>
  <c r="K2546" i="5"/>
  <c r="K2545" i="5"/>
  <c r="K2544" i="5"/>
  <c r="K2543" i="5"/>
  <c r="K2542" i="5"/>
  <c r="K2541" i="5"/>
  <c r="K2540" i="5"/>
  <c r="K2539" i="5"/>
  <c r="K2538" i="5"/>
  <c r="K2537" i="5"/>
  <c r="K2536" i="5"/>
  <c r="K2535" i="5"/>
  <c r="K2534" i="5"/>
  <c r="K2533" i="5"/>
  <c r="K2532" i="5"/>
  <c r="K2531" i="5"/>
  <c r="K2530" i="5"/>
  <c r="K2529" i="5"/>
  <c r="K2528" i="5"/>
  <c r="K2527" i="5"/>
  <c r="K2526" i="5"/>
  <c r="K2525" i="5"/>
  <c r="K2524" i="5"/>
  <c r="K2523" i="5"/>
  <c r="K2522" i="5"/>
  <c r="K2521" i="5"/>
  <c r="K2520" i="5"/>
  <c r="K2519" i="5"/>
  <c r="K2518" i="5"/>
  <c r="K2517" i="5"/>
  <c r="K2516" i="5"/>
  <c r="K2515" i="5"/>
  <c r="K2514" i="5"/>
  <c r="K2513" i="5"/>
  <c r="K2512" i="5"/>
  <c r="K2511" i="5"/>
  <c r="K2510" i="5"/>
  <c r="K2509" i="5"/>
  <c r="K2508" i="5"/>
  <c r="K2507" i="5"/>
  <c r="K2506" i="5"/>
  <c r="K2505" i="5"/>
  <c r="K2504" i="5"/>
  <c r="K2503" i="5"/>
  <c r="K2502" i="5"/>
  <c r="K2501" i="5"/>
  <c r="K2500" i="5"/>
  <c r="K2499" i="5"/>
  <c r="K2498" i="5"/>
  <c r="K2497" i="5"/>
  <c r="K2496" i="5"/>
  <c r="K2495" i="5"/>
  <c r="K2494" i="5"/>
  <c r="K2493" i="5"/>
  <c r="K2492" i="5"/>
  <c r="K2491" i="5"/>
  <c r="K2490" i="5"/>
  <c r="K2489" i="5"/>
  <c r="K2488" i="5"/>
  <c r="K2487" i="5"/>
  <c r="K2486" i="5"/>
  <c r="K2485" i="5"/>
  <c r="K2484" i="5"/>
  <c r="K2483" i="5"/>
  <c r="K2482" i="5"/>
  <c r="K2481" i="5"/>
  <c r="K2480" i="5"/>
  <c r="K2479" i="5"/>
  <c r="K2478" i="5"/>
  <c r="K2477" i="5"/>
  <c r="K2476" i="5"/>
  <c r="K2475" i="5"/>
  <c r="K2474" i="5"/>
  <c r="K2473" i="5"/>
  <c r="K2472" i="5"/>
  <c r="K2471" i="5"/>
  <c r="K2470" i="5"/>
  <c r="K2469" i="5"/>
  <c r="K2468" i="5"/>
  <c r="K2467" i="5"/>
  <c r="K2466" i="5"/>
  <c r="K2465" i="5"/>
  <c r="K2464" i="5"/>
  <c r="K2463" i="5"/>
  <c r="K2462" i="5"/>
  <c r="K2461" i="5"/>
  <c r="K2460" i="5"/>
  <c r="K2459" i="5"/>
  <c r="K2458" i="5"/>
  <c r="K2457" i="5"/>
  <c r="K2456" i="5"/>
  <c r="K2455" i="5"/>
  <c r="K2454" i="5"/>
  <c r="K2453" i="5"/>
  <c r="K2452" i="5"/>
  <c r="K2451" i="5"/>
  <c r="K2450" i="5"/>
  <c r="K2449" i="5"/>
  <c r="K2448" i="5"/>
  <c r="K2447" i="5"/>
  <c r="K2446" i="5"/>
  <c r="K2445" i="5"/>
  <c r="K2444" i="5"/>
  <c r="K2443" i="5"/>
  <c r="K2442" i="5"/>
  <c r="K2441" i="5"/>
  <c r="K2440" i="5"/>
  <c r="K2439" i="5"/>
  <c r="K2438" i="5"/>
  <c r="K2437" i="5"/>
  <c r="K2436" i="5"/>
  <c r="K2435" i="5"/>
  <c r="K2434" i="5"/>
  <c r="K2433" i="5"/>
  <c r="K2432" i="5"/>
  <c r="K2431" i="5"/>
  <c r="K2430" i="5"/>
  <c r="K2429" i="5"/>
  <c r="K2428" i="5"/>
  <c r="K2427" i="5"/>
  <c r="K2426" i="5"/>
  <c r="K2425" i="5"/>
  <c r="K2424" i="5"/>
  <c r="K2423" i="5"/>
  <c r="K2422" i="5"/>
  <c r="K2421" i="5"/>
  <c r="K2420" i="5"/>
  <c r="K2419" i="5"/>
  <c r="K2418" i="5"/>
  <c r="K2417" i="5"/>
  <c r="K2416" i="5"/>
  <c r="K2415" i="5"/>
  <c r="K2414" i="5"/>
  <c r="K2413" i="5"/>
  <c r="K2412" i="5"/>
  <c r="K2411" i="5"/>
  <c r="K2410" i="5"/>
  <c r="K2409" i="5"/>
  <c r="K2408" i="5"/>
  <c r="K2407" i="5"/>
  <c r="K2406" i="5"/>
  <c r="K2405" i="5"/>
  <c r="K2404" i="5"/>
  <c r="K2403" i="5"/>
  <c r="K2402" i="5"/>
  <c r="K2401" i="5"/>
  <c r="K2400" i="5"/>
  <c r="K2399" i="5"/>
  <c r="K2398" i="5"/>
  <c r="K2397" i="5"/>
  <c r="K2396" i="5"/>
  <c r="K2395" i="5"/>
  <c r="K2394" i="5"/>
  <c r="K2393" i="5"/>
  <c r="K2392" i="5"/>
  <c r="K2391" i="5"/>
  <c r="K2390" i="5"/>
  <c r="K2389" i="5"/>
  <c r="K2388" i="5"/>
  <c r="K2387" i="5"/>
  <c r="K2386" i="5"/>
  <c r="K2385" i="5"/>
  <c r="K2384" i="5"/>
  <c r="K2383" i="5"/>
  <c r="K2382" i="5"/>
  <c r="K2381" i="5"/>
  <c r="K2380" i="5"/>
  <c r="K2379" i="5"/>
  <c r="K2378" i="5"/>
  <c r="K2377" i="5"/>
  <c r="K2376" i="5"/>
  <c r="K2375" i="5"/>
  <c r="K2374" i="5"/>
  <c r="K2373" i="5"/>
  <c r="K2372" i="5"/>
  <c r="K2371" i="5"/>
  <c r="K2370" i="5"/>
  <c r="K2369" i="5"/>
  <c r="K2368" i="5"/>
  <c r="K2367" i="5"/>
  <c r="K2366" i="5"/>
  <c r="K2365" i="5"/>
  <c r="K2364" i="5"/>
  <c r="K2363" i="5"/>
  <c r="K2362" i="5"/>
  <c r="K2361" i="5"/>
  <c r="K2360" i="5"/>
  <c r="K2359" i="5"/>
  <c r="K2358" i="5"/>
  <c r="K2357" i="5"/>
  <c r="K2356" i="5"/>
  <c r="K2355" i="5"/>
  <c r="K2354" i="5"/>
  <c r="K2353" i="5"/>
  <c r="K2352" i="5"/>
  <c r="K2351" i="5"/>
  <c r="K2350" i="5"/>
  <c r="K2349" i="5"/>
  <c r="K2348" i="5"/>
  <c r="K2347" i="5"/>
  <c r="K2346" i="5"/>
  <c r="K2345" i="5"/>
  <c r="K2344" i="5"/>
  <c r="K2343" i="5"/>
  <c r="K2342" i="5"/>
  <c r="K2341" i="5"/>
  <c r="K2340" i="5"/>
  <c r="K2339" i="5"/>
  <c r="K2338" i="5"/>
  <c r="K2337" i="5"/>
  <c r="K2336" i="5"/>
  <c r="K2335" i="5"/>
  <c r="K2334" i="5"/>
  <c r="K2333" i="5"/>
  <c r="K2332" i="5"/>
  <c r="K2331" i="5"/>
  <c r="K2330" i="5"/>
  <c r="K2329" i="5"/>
  <c r="K2328" i="5"/>
  <c r="K2327" i="5"/>
  <c r="K2326" i="5"/>
  <c r="K2325" i="5"/>
  <c r="K2324" i="5"/>
  <c r="K2323" i="5"/>
  <c r="K2322" i="5"/>
  <c r="K2321" i="5"/>
  <c r="K2320" i="5"/>
  <c r="K2319" i="5"/>
  <c r="K2318" i="5"/>
  <c r="K2317" i="5"/>
  <c r="K2316" i="5"/>
  <c r="K2315" i="5"/>
  <c r="K2314" i="5"/>
  <c r="K2313" i="5"/>
  <c r="K2312" i="5"/>
  <c r="K2311" i="5"/>
  <c r="K2310" i="5"/>
  <c r="K2309" i="5"/>
  <c r="K2308" i="5"/>
  <c r="K2307" i="5"/>
  <c r="K2306" i="5"/>
  <c r="K2305" i="5"/>
  <c r="K2304" i="5"/>
  <c r="K2303" i="5"/>
  <c r="K2302" i="5"/>
  <c r="K2301" i="5"/>
  <c r="K2300" i="5"/>
  <c r="K2299" i="5"/>
  <c r="K2298" i="5"/>
  <c r="K2297" i="5"/>
  <c r="K2296" i="5"/>
  <c r="K2295" i="5"/>
  <c r="K2294" i="5"/>
  <c r="K2293" i="5"/>
  <c r="K2292" i="5"/>
  <c r="K2291" i="5"/>
  <c r="K2290" i="5"/>
  <c r="K2289" i="5"/>
  <c r="K2288" i="5"/>
  <c r="K2287" i="5"/>
  <c r="K2286" i="5"/>
  <c r="K2285" i="5"/>
  <c r="K2284" i="5"/>
  <c r="K2283" i="5"/>
  <c r="K2282" i="5"/>
  <c r="K2281" i="5"/>
  <c r="K2280" i="5"/>
  <c r="K2279" i="5"/>
  <c r="K2278" i="5"/>
  <c r="K2277" i="5"/>
  <c r="K2276" i="5"/>
  <c r="K2275" i="5"/>
  <c r="K2274" i="5"/>
  <c r="K2273" i="5"/>
  <c r="K2272" i="5"/>
  <c r="K2271" i="5"/>
  <c r="K2270" i="5"/>
  <c r="K2269" i="5"/>
  <c r="K2268" i="5"/>
  <c r="K2267" i="5"/>
  <c r="K2266" i="5"/>
  <c r="K2265" i="5"/>
  <c r="K2264" i="5"/>
  <c r="K2263" i="5"/>
  <c r="K2262" i="5"/>
  <c r="K2261" i="5"/>
  <c r="K2260" i="5"/>
  <c r="K2259" i="5"/>
  <c r="K2258" i="5"/>
  <c r="K2257" i="5"/>
  <c r="K2256" i="5"/>
  <c r="K2255" i="5"/>
  <c r="K2254" i="5"/>
  <c r="K2253" i="5"/>
  <c r="K2252" i="5"/>
  <c r="K2251" i="5"/>
  <c r="K2250" i="5"/>
  <c r="K2249" i="5"/>
  <c r="K2248" i="5"/>
  <c r="K2247" i="5"/>
  <c r="K2246" i="5"/>
  <c r="K2245" i="5"/>
  <c r="K2244" i="5"/>
  <c r="K2243" i="5"/>
  <c r="K2242" i="5"/>
  <c r="K2241" i="5"/>
  <c r="K2240" i="5"/>
  <c r="K2239" i="5"/>
  <c r="K2238" i="5"/>
  <c r="K2237" i="5"/>
  <c r="K2236" i="5"/>
  <c r="K2235" i="5"/>
  <c r="K2234" i="5"/>
  <c r="K2233" i="5"/>
  <c r="K2232" i="5"/>
  <c r="K2231" i="5"/>
  <c r="K2230" i="5"/>
  <c r="K2229" i="5"/>
  <c r="K2228" i="5"/>
  <c r="K2227" i="5"/>
  <c r="K2226" i="5"/>
  <c r="K2225" i="5"/>
  <c r="K2224" i="5"/>
  <c r="K2223" i="5"/>
  <c r="K2222" i="5"/>
  <c r="K2221" i="5"/>
  <c r="K2220" i="5"/>
  <c r="K2219" i="5"/>
  <c r="K2218" i="5"/>
  <c r="K2217" i="5"/>
  <c r="K2216" i="5"/>
  <c r="K2215" i="5"/>
  <c r="K2214" i="5"/>
  <c r="K2213" i="5"/>
  <c r="K2212" i="5"/>
  <c r="K2211" i="5"/>
  <c r="K2210" i="5"/>
  <c r="K2209" i="5"/>
  <c r="K2208" i="5"/>
  <c r="K2207" i="5"/>
  <c r="K2206" i="5"/>
  <c r="K2205" i="5"/>
  <c r="K2204" i="5"/>
  <c r="K2203" i="5"/>
  <c r="K2202" i="5"/>
  <c r="K2201" i="5"/>
  <c r="K2200" i="5"/>
  <c r="K2199" i="5"/>
  <c r="K2198" i="5"/>
  <c r="K2197" i="5"/>
  <c r="K2196" i="5"/>
  <c r="K2195" i="5"/>
  <c r="K2194" i="5"/>
  <c r="K2193" i="5"/>
  <c r="K2192" i="5"/>
  <c r="K2191" i="5"/>
  <c r="K2190" i="5"/>
  <c r="K2189" i="5"/>
  <c r="K2188" i="5"/>
  <c r="K2187" i="5"/>
  <c r="K2186" i="5"/>
  <c r="K2185" i="5"/>
  <c r="K2184" i="5"/>
  <c r="K2183" i="5"/>
  <c r="K2182" i="5"/>
  <c r="K2181" i="5"/>
  <c r="K2180" i="5"/>
  <c r="K2179" i="5"/>
  <c r="K2178" i="5"/>
  <c r="K2177" i="5"/>
  <c r="K2176" i="5"/>
  <c r="K2175" i="5"/>
  <c r="K2174" i="5"/>
  <c r="K2173" i="5"/>
  <c r="K2172" i="5"/>
  <c r="K2171" i="5"/>
  <c r="K2170" i="5"/>
  <c r="K2169" i="5"/>
  <c r="K2168" i="5"/>
  <c r="K2167" i="5"/>
  <c r="K2166" i="5"/>
  <c r="K2165" i="5"/>
  <c r="K2164" i="5"/>
  <c r="K2163" i="5"/>
  <c r="K2162" i="5"/>
  <c r="K2161" i="5"/>
  <c r="K2160" i="5"/>
  <c r="K2159" i="5"/>
  <c r="K2158" i="5"/>
  <c r="K2157" i="5"/>
  <c r="K2156" i="5"/>
  <c r="K2155" i="5"/>
  <c r="K2154" i="5"/>
  <c r="K2153" i="5"/>
  <c r="K2152" i="5"/>
  <c r="K2151" i="5"/>
  <c r="K2150" i="5"/>
  <c r="K2149" i="5"/>
  <c r="K2148" i="5"/>
  <c r="K2147" i="5"/>
  <c r="K2146" i="5"/>
  <c r="K2145" i="5"/>
  <c r="K2144" i="5"/>
  <c r="K2143" i="5"/>
  <c r="K2142" i="5"/>
  <c r="K2141" i="5"/>
  <c r="K2140" i="5"/>
  <c r="K2139" i="5"/>
  <c r="K2138" i="5"/>
  <c r="K2137" i="5"/>
  <c r="K2136" i="5"/>
  <c r="K2135" i="5"/>
  <c r="K2134" i="5"/>
  <c r="K2133" i="5"/>
  <c r="K2132" i="5"/>
  <c r="K2131" i="5"/>
  <c r="K2130" i="5"/>
  <c r="K2129" i="5"/>
  <c r="K2128" i="5"/>
  <c r="K2127" i="5"/>
  <c r="K2126" i="5"/>
  <c r="K2125" i="5"/>
  <c r="K2124" i="5"/>
  <c r="K2123" i="5"/>
  <c r="K2122" i="5"/>
  <c r="K2121" i="5"/>
  <c r="K2120" i="5"/>
  <c r="K2119" i="5"/>
  <c r="K2118" i="5"/>
  <c r="K2117" i="5"/>
  <c r="K2116" i="5"/>
  <c r="K2115" i="5"/>
  <c r="K2114" i="5"/>
  <c r="K2113" i="5"/>
  <c r="K2112" i="5"/>
  <c r="K2111" i="5"/>
  <c r="K2110" i="5"/>
  <c r="K2109" i="5"/>
  <c r="K2108" i="5"/>
  <c r="K2107" i="5"/>
  <c r="K2106" i="5"/>
  <c r="K2105" i="5"/>
  <c r="K2104" i="5"/>
  <c r="K2103" i="5"/>
  <c r="K2102" i="5"/>
  <c r="K2101" i="5"/>
  <c r="K2100" i="5"/>
  <c r="K2099" i="5"/>
  <c r="K2098" i="5"/>
  <c r="K2097" i="5"/>
  <c r="K2096" i="5"/>
  <c r="K2095" i="5"/>
  <c r="K2094" i="5"/>
  <c r="K2093" i="5"/>
  <c r="K2092" i="5"/>
  <c r="K2091" i="5"/>
  <c r="K2090" i="5"/>
  <c r="K2089" i="5"/>
  <c r="K2088" i="5"/>
  <c r="K2087" i="5"/>
  <c r="K2086" i="5"/>
  <c r="K2085" i="5"/>
  <c r="K2084" i="5"/>
  <c r="K2083" i="5"/>
  <c r="K2082" i="5"/>
  <c r="K2081" i="5"/>
  <c r="K2080" i="5"/>
  <c r="K2079" i="5"/>
  <c r="K2078" i="5"/>
  <c r="K2077" i="5"/>
  <c r="K2076" i="5"/>
  <c r="K2075" i="5"/>
  <c r="K2074" i="5"/>
  <c r="K2073" i="5"/>
  <c r="K2072" i="5"/>
  <c r="K2071" i="5"/>
  <c r="K2070" i="5"/>
  <c r="K2069" i="5"/>
  <c r="K2068" i="5"/>
  <c r="K2067" i="5"/>
  <c r="K2066" i="5"/>
  <c r="K2065" i="5"/>
  <c r="K2064" i="5"/>
  <c r="K2063" i="5"/>
  <c r="K2062" i="5"/>
  <c r="K2061" i="5"/>
  <c r="K2060" i="5"/>
  <c r="K2059" i="5"/>
  <c r="K2058" i="5"/>
  <c r="K2057" i="5"/>
  <c r="K2056" i="5"/>
  <c r="K2055" i="5"/>
  <c r="K2054" i="5"/>
  <c r="K2053" i="5"/>
  <c r="K2052" i="5"/>
  <c r="K2051" i="5"/>
  <c r="K2050" i="5"/>
  <c r="K2049" i="5"/>
  <c r="K2048" i="5"/>
  <c r="K2047" i="5"/>
  <c r="K2046" i="5"/>
  <c r="K2045" i="5"/>
  <c r="K2044" i="5"/>
  <c r="K2043" i="5"/>
  <c r="K2042" i="5"/>
  <c r="K2041" i="5"/>
  <c r="K2040" i="5"/>
  <c r="K2039" i="5"/>
  <c r="K2038" i="5"/>
  <c r="K2037" i="5"/>
  <c r="K2036" i="5"/>
  <c r="K2035" i="5"/>
  <c r="K2034" i="5"/>
  <c r="K2033" i="5"/>
  <c r="K2032" i="5"/>
  <c r="K2031" i="5"/>
  <c r="K2030" i="5"/>
  <c r="K2029" i="5"/>
  <c r="K2028" i="5"/>
  <c r="K2027" i="5"/>
  <c r="K2026" i="5"/>
  <c r="K2025" i="5"/>
  <c r="K2024" i="5"/>
  <c r="K2023" i="5"/>
  <c r="K2022" i="5"/>
  <c r="K2021" i="5"/>
  <c r="K2020" i="5"/>
  <c r="K2019" i="5"/>
  <c r="K2018" i="5"/>
  <c r="K2017" i="5"/>
  <c r="K2016" i="5"/>
  <c r="K2015" i="5"/>
  <c r="K2014" i="5"/>
  <c r="K2013" i="5"/>
  <c r="K2012" i="5"/>
  <c r="K2011" i="5"/>
  <c r="K2010" i="5"/>
  <c r="K2009" i="5"/>
  <c r="K2008" i="5"/>
  <c r="K2007" i="5"/>
  <c r="K2006" i="5"/>
  <c r="K2005" i="5"/>
  <c r="K2004" i="5"/>
  <c r="K2003" i="5"/>
  <c r="K2002" i="5"/>
  <c r="K2001" i="5"/>
  <c r="K2000" i="5"/>
  <c r="K1999" i="5"/>
  <c r="K1998" i="5"/>
  <c r="K1997" i="5"/>
  <c r="K1996" i="5"/>
  <c r="K1995" i="5"/>
  <c r="K1994" i="5"/>
  <c r="K1993" i="5"/>
  <c r="K1992" i="5"/>
  <c r="K1991" i="5"/>
  <c r="K1990" i="5"/>
  <c r="K1989" i="5"/>
  <c r="K1988" i="5"/>
  <c r="K1987" i="5"/>
  <c r="K1986" i="5"/>
  <c r="K1985" i="5"/>
  <c r="K1984" i="5"/>
  <c r="K1983" i="5"/>
  <c r="K1982" i="5"/>
  <c r="K1981" i="5"/>
  <c r="K1980" i="5"/>
  <c r="K1979" i="5"/>
  <c r="K1978" i="5"/>
  <c r="K1977" i="5"/>
  <c r="K1976" i="5"/>
  <c r="K1975" i="5"/>
  <c r="K1974" i="5"/>
  <c r="K1973" i="5"/>
  <c r="K1972" i="5"/>
  <c r="K1971" i="5"/>
  <c r="K1970" i="5"/>
  <c r="K1969" i="5"/>
  <c r="K1968" i="5"/>
  <c r="K1967" i="5"/>
  <c r="K1966" i="5"/>
  <c r="K1965" i="5"/>
  <c r="K1964" i="5"/>
  <c r="K1963" i="5"/>
  <c r="K1962" i="5"/>
  <c r="K1961" i="5"/>
  <c r="K1960" i="5"/>
  <c r="K1959" i="5"/>
  <c r="K1958" i="5"/>
  <c r="K1957" i="5"/>
  <c r="K1956" i="5"/>
  <c r="K1955" i="5"/>
  <c r="K1954" i="5"/>
  <c r="K1953" i="5"/>
  <c r="K1952" i="5"/>
  <c r="K1951" i="5"/>
  <c r="K1950" i="5"/>
  <c r="K1949" i="5"/>
  <c r="K1948" i="5"/>
  <c r="K1947" i="5"/>
  <c r="K1946" i="5"/>
  <c r="K1945" i="5"/>
  <c r="K1944" i="5"/>
  <c r="K1943" i="5"/>
  <c r="K1942" i="5"/>
  <c r="K1941" i="5"/>
  <c r="K1940" i="5"/>
  <c r="K1939" i="5"/>
  <c r="K1938" i="5"/>
  <c r="K1937" i="5"/>
  <c r="K1936" i="5"/>
  <c r="K1935" i="5"/>
  <c r="K1934" i="5"/>
  <c r="K1933" i="5"/>
  <c r="K1932" i="5"/>
  <c r="K1931" i="5"/>
  <c r="K1930" i="5"/>
  <c r="K1929" i="5"/>
  <c r="K1928" i="5"/>
  <c r="K1927" i="5"/>
  <c r="K1926" i="5"/>
  <c r="K1925" i="5"/>
  <c r="K1924" i="5"/>
  <c r="K1923" i="5"/>
  <c r="K1922" i="5"/>
  <c r="K1921" i="5"/>
  <c r="K1920" i="5"/>
  <c r="K1919" i="5"/>
  <c r="K1918" i="5"/>
  <c r="K1917" i="5"/>
  <c r="K1916" i="5"/>
  <c r="K1915" i="5"/>
  <c r="K1914" i="5"/>
  <c r="K1913" i="5"/>
  <c r="K1912" i="5"/>
  <c r="K1911" i="5"/>
  <c r="K1910" i="5"/>
  <c r="K1909" i="5"/>
  <c r="K1908" i="5"/>
  <c r="K1907" i="5"/>
  <c r="K1906" i="5"/>
  <c r="K1905" i="5"/>
  <c r="K1904" i="5"/>
  <c r="K1903" i="5"/>
  <c r="K1902" i="5"/>
  <c r="K1901" i="5"/>
  <c r="K1900" i="5"/>
  <c r="K1899" i="5"/>
  <c r="K1898" i="5"/>
  <c r="K1897" i="5"/>
  <c r="K1896" i="5"/>
  <c r="K1895" i="5"/>
  <c r="K1894" i="5"/>
  <c r="K1893" i="5"/>
  <c r="K1892" i="5"/>
  <c r="K1891" i="5"/>
  <c r="K1890" i="5"/>
  <c r="K1889" i="5"/>
  <c r="K1888" i="5"/>
  <c r="K1887" i="5"/>
  <c r="K1886" i="5"/>
  <c r="K1885" i="5"/>
  <c r="K1884" i="5"/>
  <c r="K1883" i="5"/>
  <c r="K1882" i="5"/>
  <c r="K1881" i="5"/>
  <c r="K1880" i="5"/>
  <c r="K1879" i="5"/>
  <c r="K1878" i="5"/>
  <c r="K1877" i="5"/>
  <c r="K1876" i="5"/>
  <c r="K1875" i="5"/>
  <c r="K1874" i="5"/>
  <c r="K1873" i="5"/>
  <c r="K1872" i="5"/>
  <c r="K1871" i="5"/>
  <c r="K1870" i="5"/>
  <c r="K1869" i="5"/>
  <c r="K1868" i="5"/>
  <c r="K1867" i="5"/>
  <c r="K1866" i="5"/>
  <c r="K1865" i="5"/>
  <c r="K1864" i="5"/>
  <c r="K1863" i="5"/>
  <c r="K1862" i="5"/>
  <c r="K1861" i="5"/>
  <c r="K1860" i="5"/>
  <c r="K1859" i="5"/>
  <c r="K1858" i="5"/>
  <c r="K1857" i="5"/>
  <c r="K1856" i="5"/>
  <c r="K1855" i="5"/>
  <c r="K1854" i="5"/>
  <c r="K1853" i="5"/>
  <c r="K1852" i="5"/>
  <c r="K1851" i="5"/>
  <c r="K1850" i="5"/>
  <c r="K1849" i="5"/>
  <c r="K1848" i="5"/>
  <c r="K1847" i="5"/>
  <c r="K1846" i="5"/>
  <c r="K1845" i="5"/>
  <c r="K1844" i="5"/>
  <c r="K1843" i="5"/>
  <c r="K1842" i="5"/>
  <c r="K1841" i="5"/>
  <c r="K1840" i="5"/>
  <c r="K1839" i="5"/>
  <c r="K1838" i="5"/>
  <c r="K1837" i="5"/>
  <c r="K1836" i="5"/>
  <c r="K1835" i="5"/>
  <c r="K1834" i="5"/>
  <c r="K1833" i="5"/>
  <c r="K1832" i="5"/>
  <c r="K1831" i="5"/>
  <c r="K1830" i="5"/>
  <c r="K1829" i="5"/>
  <c r="K1828" i="5"/>
  <c r="K1827" i="5"/>
  <c r="K1826" i="5"/>
  <c r="K1825" i="5"/>
  <c r="K1824" i="5"/>
  <c r="K1823" i="5"/>
  <c r="K1822" i="5"/>
  <c r="K1821" i="5"/>
  <c r="K1820" i="5"/>
  <c r="K1819" i="5"/>
  <c r="K1818" i="5"/>
  <c r="K1817" i="5"/>
  <c r="K1816" i="5"/>
  <c r="K1815" i="5"/>
  <c r="K1814" i="5"/>
  <c r="K1813" i="5"/>
  <c r="K1812" i="5"/>
  <c r="K1811" i="5"/>
  <c r="K1810" i="5"/>
  <c r="K1809" i="5"/>
  <c r="K1808" i="5"/>
  <c r="K1807" i="5"/>
  <c r="K1806" i="5"/>
  <c r="K1805" i="5"/>
  <c r="K1804" i="5"/>
  <c r="K1803" i="5"/>
  <c r="K1802" i="5"/>
  <c r="K1801" i="5"/>
  <c r="K1800" i="5"/>
  <c r="K1799" i="5"/>
  <c r="K1798" i="5"/>
  <c r="K1797" i="5"/>
  <c r="K1796" i="5"/>
  <c r="K1795" i="5"/>
  <c r="K1794" i="5"/>
  <c r="K1793" i="5"/>
  <c r="K1792" i="5"/>
  <c r="K1791" i="5"/>
  <c r="K1790" i="5"/>
  <c r="K1789" i="5"/>
  <c r="K1788" i="5"/>
  <c r="K1787" i="5"/>
  <c r="K1786" i="5"/>
  <c r="K1785" i="5"/>
  <c r="K1784" i="5"/>
  <c r="K1783" i="5"/>
  <c r="K1782" i="5"/>
  <c r="K1781" i="5"/>
  <c r="K1780" i="5"/>
  <c r="K1779" i="5"/>
  <c r="K1778" i="5"/>
  <c r="K1777" i="5"/>
  <c r="K1776" i="5"/>
  <c r="K1775" i="5"/>
  <c r="K1774" i="5"/>
  <c r="K1773" i="5"/>
  <c r="K1772" i="5"/>
  <c r="K1771" i="5"/>
  <c r="K1770" i="5"/>
  <c r="K1769" i="5"/>
  <c r="K1768" i="5"/>
  <c r="K1767" i="5"/>
  <c r="K1766" i="5"/>
  <c r="K1765" i="5"/>
  <c r="K1764" i="5"/>
  <c r="K1763" i="5"/>
  <c r="K1762" i="5"/>
  <c r="K1761" i="5"/>
  <c r="K1760" i="5"/>
  <c r="K1759" i="5"/>
  <c r="K1758" i="5"/>
  <c r="K1757" i="5"/>
  <c r="K1756" i="5"/>
  <c r="K1755" i="5"/>
  <c r="K1754" i="5"/>
  <c r="K1753" i="5"/>
  <c r="K1752" i="5"/>
  <c r="K1751" i="5"/>
  <c r="K1750" i="5"/>
  <c r="K1749" i="5"/>
  <c r="K1748" i="5"/>
  <c r="K1747" i="5"/>
  <c r="K1746" i="5"/>
  <c r="K1745" i="5"/>
  <c r="K1744" i="5"/>
  <c r="K1743" i="5"/>
  <c r="K1742" i="5"/>
  <c r="K1741" i="5"/>
  <c r="K1740" i="5"/>
  <c r="K1739" i="5"/>
  <c r="K1738" i="5"/>
  <c r="K1737" i="5"/>
  <c r="K1736" i="5"/>
  <c r="K1735" i="5"/>
  <c r="K1734" i="5"/>
  <c r="K1733" i="5"/>
  <c r="K1732" i="5"/>
  <c r="K1731" i="5"/>
  <c r="K1730" i="5"/>
  <c r="K1729" i="5"/>
  <c r="K1728" i="5"/>
  <c r="K1727" i="5"/>
  <c r="K1726" i="5"/>
  <c r="K1725" i="5"/>
  <c r="K1724" i="5"/>
  <c r="K1723" i="5"/>
  <c r="K1722" i="5"/>
  <c r="K1721" i="5"/>
  <c r="K1720" i="5"/>
  <c r="K1719" i="5"/>
  <c r="K1718" i="5"/>
  <c r="K1717" i="5"/>
  <c r="K1716" i="5"/>
  <c r="K1715" i="5"/>
  <c r="K1714" i="5"/>
  <c r="K1713" i="5"/>
  <c r="K1712" i="5"/>
  <c r="K1711" i="5"/>
  <c r="K1710" i="5"/>
  <c r="K1709" i="5"/>
  <c r="K1708" i="5"/>
  <c r="K1707" i="5"/>
  <c r="K1706" i="5"/>
  <c r="K1705" i="5"/>
  <c r="K1704" i="5"/>
  <c r="K1703" i="5"/>
  <c r="K1702" i="5"/>
  <c r="K1701" i="5"/>
  <c r="K1700" i="5"/>
  <c r="K1699" i="5"/>
  <c r="K1698" i="5"/>
  <c r="K1697" i="5"/>
  <c r="K1696" i="5"/>
  <c r="K1695" i="5"/>
  <c r="K1694" i="5"/>
  <c r="K1693" i="5"/>
  <c r="K1692" i="5"/>
  <c r="K1691" i="5"/>
  <c r="K1690" i="5"/>
  <c r="K1689" i="5"/>
  <c r="K1688" i="5"/>
  <c r="K1687" i="5"/>
  <c r="K1686" i="5"/>
  <c r="K1685" i="5"/>
  <c r="K1684" i="5"/>
  <c r="K1683" i="5"/>
  <c r="K1682" i="5"/>
  <c r="K1681" i="5"/>
  <c r="K1680" i="5"/>
  <c r="K1679" i="5"/>
  <c r="K1678" i="5"/>
  <c r="K1677" i="5"/>
  <c r="K1676" i="5"/>
  <c r="K1675" i="5"/>
  <c r="K1674" i="5"/>
  <c r="K1673" i="5"/>
  <c r="K1672" i="5"/>
  <c r="K1671" i="5"/>
  <c r="K1670" i="5"/>
  <c r="K1669" i="5"/>
  <c r="K1668" i="5"/>
  <c r="K1667" i="5"/>
  <c r="K1666" i="5"/>
  <c r="K1665" i="5"/>
  <c r="K1664" i="5"/>
  <c r="K1663" i="5"/>
  <c r="K1662" i="5"/>
  <c r="K1661" i="5"/>
  <c r="K1660" i="5"/>
  <c r="K1659" i="5"/>
  <c r="K1658" i="5"/>
  <c r="K1657" i="5"/>
  <c r="K1656" i="5"/>
  <c r="K1655" i="5"/>
  <c r="K1654" i="5"/>
  <c r="K1653" i="5"/>
  <c r="K1652" i="5"/>
  <c r="K1651" i="5"/>
  <c r="K1650" i="5"/>
  <c r="K1649" i="5"/>
  <c r="K1648" i="5"/>
  <c r="K1647" i="5"/>
  <c r="K1646" i="5"/>
  <c r="K1645" i="5"/>
  <c r="K1644" i="5"/>
  <c r="K1643" i="5"/>
  <c r="K1642" i="5"/>
  <c r="K1641" i="5"/>
  <c r="K1640" i="5"/>
  <c r="K1639" i="5"/>
  <c r="K1638" i="5"/>
  <c r="K1637" i="5"/>
  <c r="K1636" i="5"/>
  <c r="K1635" i="5"/>
  <c r="K1634" i="5"/>
  <c r="K1633" i="5"/>
  <c r="K1632" i="5"/>
  <c r="K1631" i="5"/>
  <c r="K1630" i="5"/>
  <c r="K1629" i="5"/>
  <c r="K1628" i="5"/>
  <c r="K1627" i="5"/>
  <c r="K1626" i="5"/>
  <c r="K1625" i="5"/>
  <c r="K1624" i="5"/>
  <c r="K1623" i="5"/>
  <c r="K1622" i="5"/>
  <c r="K1621" i="5"/>
  <c r="K1620" i="5"/>
  <c r="K1619" i="5"/>
  <c r="K1618" i="5"/>
  <c r="K1617" i="5"/>
  <c r="K1616" i="5"/>
  <c r="K1615" i="5"/>
  <c r="K1614" i="5"/>
  <c r="K1613" i="5"/>
  <c r="K1612" i="5"/>
  <c r="K1611" i="5"/>
  <c r="K1610" i="5"/>
  <c r="K1609" i="5"/>
  <c r="K1608" i="5"/>
  <c r="K1607" i="5"/>
  <c r="K1606" i="5"/>
  <c r="K1605" i="5"/>
  <c r="K1604" i="5"/>
  <c r="K1603" i="5"/>
  <c r="K1602" i="5"/>
  <c r="K1601" i="5"/>
  <c r="K1600" i="5"/>
  <c r="K1599" i="5"/>
  <c r="K1598" i="5"/>
  <c r="K1597" i="5"/>
  <c r="K1596" i="5"/>
  <c r="K1595" i="5"/>
  <c r="K1594" i="5"/>
  <c r="K1593" i="5"/>
  <c r="K1592" i="5"/>
  <c r="K1591" i="5"/>
  <c r="K1590" i="5"/>
  <c r="K1589" i="5"/>
  <c r="K1588" i="5"/>
  <c r="K1587" i="5"/>
  <c r="K1586" i="5"/>
  <c r="K1585" i="5"/>
  <c r="K1584" i="5"/>
  <c r="K1583" i="5"/>
  <c r="K1582" i="5"/>
  <c r="K1581" i="5"/>
  <c r="K1580" i="5"/>
  <c r="K1579" i="5"/>
  <c r="K1578" i="5"/>
  <c r="K1577" i="5"/>
  <c r="K1576" i="5"/>
  <c r="K1575" i="5"/>
  <c r="K1574" i="5"/>
  <c r="K1573" i="5"/>
  <c r="K1572" i="5"/>
  <c r="K1571" i="5"/>
  <c r="K1570" i="5"/>
  <c r="K1569" i="5"/>
  <c r="K1568" i="5"/>
  <c r="K1567" i="5"/>
  <c r="K1566" i="5"/>
  <c r="K1565" i="5"/>
  <c r="K1564" i="5"/>
  <c r="K1563" i="5"/>
  <c r="K1562" i="5"/>
  <c r="K1561" i="5"/>
  <c r="K1560" i="5"/>
  <c r="K1559" i="5"/>
  <c r="K1558" i="5"/>
  <c r="K1557" i="5"/>
  <c r="K1556" i="5"/>
  <c r="K1555" i="5"/>
  <c r="K1554" i="5"/>
  <c r="K1553" i="5"/>
  <c r="K1552" i="5"/>
  <c r="K1551" i="5"/>
  <c r="K1550" i="5"/>
  <c r="K1549" i="5"/>
  <c r="K1548" i="5"/>
  <c r="K1547" i="5"/>
  <c r="K1546" i="5"/>
  <c r="K1545" i="5"/>
  <c r="K1544" i="5"/>
  <c r="K1543" i="5"/>
  <c r="K1542" i="5"/>
  <c r="K1541" i="5"/>
  <c r="K1540" i="5"/>
  <c r="K1539" i="5"/>
  <c r="K1538" i="5"/>
  <c r="K1537" i="5"/>
  <c r="K1536" i="5"/>
  <c r="K1535" i="5"/>
  <c r="K1534" i="5"/>
  <c r="K1533" i="5"/>
  <c r="K1532" i="5"/>
  <c r="K1531" i="5"/>
  <c r="K1530" i="5"/>
  <c r="K1529" i="5"/>
  <c r="K1528" i="5"/>
  <c r="K1527" i="5"/>
  <c r="K1526" i="5"/>
  <c r="K1525" i="5"/>
  <c r="K1524" i="5"/>
  <c r="K1523" i="5"/>
  <c r="K1522" i="5"/>
  <c r="K1521" i="5"/>
  <c r="K1520" i="5"/>
  <c r="K1519" i="5"/>
  <c r="K1518" i="5"/>
  <c r="K1517" i="5"/>
  <c r="K1516" i="5"/>
  <c r="K1515" i="5"/>
  <c r="K1514" i="5"/>
  <c r="K1513" i="5"/>
  <c r="K1512" i="5"/>
  <c r="K1511" i="5"/>
  <c r="K1510" i="5"/>
  <c r="K1509" i="5"/>
  <c r="K1508" i="5"/>
  <c r="K1507" i="5"/>
  <c r="K1506" i="5"/>
  <c r="K1505" i="5"/>
  <c r="K1504" i="5"/>
  <c r="K1503" i="5"/>
  <c r="K1502" i="5"/>
  <c r="K1501" i="5"/>
  <c r="K1500" i="5"/>
  <c r="K1499" i="5"/>
  <c r="K1498" i="5"/>
  <c r="K1497" i="5"/>
  <c r="K1496" i="5"/>
  <c r="K1495" i="5"/>
  <c r="K1494" i="5"/>
  <c r="K1493" i="5"/>
  <c r="K1492" i="5"/>
  <c r="K1491" i="5"/>
  <c r="K1490" i="5"/>
  <c r="K1489" i="5"/>
  <c r="K1488" i="5"/>
  <c r="K1487" i="5"/>
  <c r="K1486" i="5"/>
  <c r="K1485" i="5"/>
  <c r="K1484" i="5"/>
  <c r="K1483" i="5"/>
  <c r="K1482" i="5"/>
  <c r="K1481" i="5"/>
  <c r="K1480" i="5"/>
  <c r="K1479" i="5"/>
  <c r="K1478" i="5"/>
  <c r="K1477" i="5"/>
  <c r="K1476" i="5"/>
  <c r="K1475" i="5"/>
  <c r="K1474" i="5"/>
  <c r="K1473" i="5"/>
  <c r="K1472" i="5"/>
  <c r="K1471" i="5"/>
  <c r="K1470" i="5"/>
  <c r="K1469" i="5"/>
  <c r="K1468" i="5"/>
  <c r="K1467" i="5"/>
  <c r="K1466" i="5"/>
  <c r="K1465" i="5"/>
  <c r="K1464" i="5"/>
  <c r="K1463" i="5"/>
  <c r="K1462" i="5"/>
  <c r="K1461" i="5"/>
  <c r="K1460" i="5"/>
  <c r="K1459" i="5"/>
  <c r="K1458" i="5"/>
  <c r="K1457" i="5"/>
  <c r="K1456" i="5"/>
  <c r="K1455" i="5"/>
  <c r="K1454" i="5"/>
  <c r="K1453" i="5"/>
  <c r="K1452" i="5"/>
  <c r="K1451" i="5"/>
  <c r="K1450" i="5"/>
  <c r="K1449" i="5"/>
  <c r="K1448" i="5"/>
  <c r="K1447" i="5"/>
  <c r="K1446" i="5"/>
  <c r="K1445" i="5"/>
  <c r="K1444" i="5"/>
  <c r="K1443" i="5"/>
  <c r="K1442" i="5"/>
  <c r="K1441" i="5"/>
  <c r="K1440" i="5"/>
  <c r="K1439" i="5"/>
  <c r="K1438" i="5"/>
  <c r="K1437" i="5"/>
  <c r="K1436" i="5"/>
  <c r="K1435" i="5"/>
  <c r="K1434" i="5"/>
  <c r="K1433" i="5"/>
  <c r="K1432" i="5"/>
  <c r="K1431" i="5"/>
  <c r="K1430" i="5"/>
  <c r="K1429" i="5"/>
  <c r="K1428" i="5"/>
  <c r="K1427" i="5"/>
  <c r="K1426" i="5"/>
  <c r="K1425" i="5"/>
  <c r="K1424" i="5"/>
  <c r="K1423" i="5"/>
  <c r="K1422" i="5"/>
  <c r="K1421" i="5"/>
  <c r="K1420" i="5"/>
  <c r="K1419" i="5"/>
  <c r="K1418" i="5"/>
  <c r="K1417" i="5"/>
  <c r="K1416" i="5"/>
  <c r="K1415" i="5"/>
  <c r="K1414" i="5"/>
  <c r="K1413" i="5"/>
  <c r="K1412" i="5"/>
  <c r="K1411" i="5"/>
  <c r="K1410" i="5"/>
  <c r="K1409" i="5"/>
  <c r="K1408" i="5"/>
  <c r="K1407" i="5"/>
  <c r="K1406" i="5"/>
  <c r="K1405" i="5"/>
  <c r="K1404" i="5"/>
  <c r="K1403" i="5"/>
  <c r="K1402" i="5"/>
  <c r="K1401" i="5"/>
  <c r="K1400" i="5"/>
  <c r="K1399" i="5"/>
  <c r="K1398" i="5"/>
  <c r="K1397" i="5"/>
  <c r="K1396" i="5"/>
  <c r="K1395" i="5"/>
  <c r="K1394" i="5"/>
  <c r="K1393" i="5"/>
  <c r="K1392" i="5"/>
  <c r="K1391" i="5"/>
  <c r="K1390" i="5"/>
  <c r="K1389" i="5"/>
  <c r="K1388" i="5"/>
  <c r="K1387" i="5"/>
  <c r="K1386" i="5"/>
  <c r="K1385" i="5"/>
  <c r="K1384" i="5"/>
  <c r="K1383" i="5"/>
  <c r="K1382" i="5"/>
  <c r="K1381" i="5"/>
  <c r="K1380" i="5"/>
  <c r="K1379" i="5"/>
  <c r="K1378" i="5"/>
  <c r="K1377" i="5"/>
  <c r="K1376" i="5"/>
  <c r="K1375" i="5"/>
  <c r="K1374" i="5"/>
  <c r="K1373" i="5"/>
  <c r="K1372" i="5"/>
  <c r="K1371" i="5"/>
  <c r="K1370" i="5"/>
  <c r="K1369" i="5"/>
  <c r="K1368" i="5"/>
  <c r="K1367" i="5"/>
  <c r="K1366" i="5"/>
  <c r="K1365" i="5"/>
  <c r="K1364" i="5"/>
  <c r="K1363" i="5"/>
  <c r="K1362" i="5"/>
  <c r="K1361" i="5"/>
  <c r="K1360" i="5"/>
  <c r="K1359" i="5"/>
  <c r="K1358" i="5"/>
  <c r="K1357" i="5"/>
  <c r="K1356" i="5"/>
  <c r="K1355" i="5"/>
  <c r="K1354" i="5"/>
  <c r="K1353" i="5"/>
  <c r="K1352" i="5"/>
  <c r="K1351" i="5"/>
  <c r="K1350" i="5"/>
  <c r="K1349" i="5"/>
  <c r="K1348" i="5"/>
  <c r="K1347" i="5"/>
  <c r="K1346" i="5"/>
  <c r="K1345" i="5"/>
  <c r="K1344" i="5"/>
  <c r="K1343" i="5"/>
  <c r="K1342" i="5"/>
  <c r="K1341" i="5"/>
  <c r="K1340" i="5"/>
  <c r="K1339" i="5"/>
  <c r="K1338" i="5"/>
  <c r="K1337" i="5"/>
  <c r="K1336" i="5"/>
  <c r="K1335" i="5"/>
  <c r="K1334" i="5"/>
  <c r="K1333" i="5"/>
  <c r="K1332" i="5"/>
  <c r="K1331" i="5"/>
  <c r="K1330" i="5"/>
  <c r="K1329" i="5"/>
  <c r="K1328" i="5"/>
  <c r="K1327" i="5"/>
  <c r="K1326" i="5"/>
  <c r="K1325" i="5"/>
  <c r="K1324" i="5"/>
  <c r="K1323" i="5"/>
  <c r="K1322" i="5"/>
  <c r="K1321" i="5"/>
  <c r="K1320" i="5"/>
  <c r="K1319" i="5"/>
  <c r="K1318" i="5"/>
  <c r="K1317" i="5"/>
  <c r="K1316" i="5"/>
  <c r="K1315" i="5"/>
  <c r="K1314" i="5"/>
  <c r="K1313" i="5"/>
  <c r="K1312" i="5"/>
  <c r="K1311" i="5"/>
  <c r="K1310" i="5"/>
  <c r="K1309" i="5"/>
  <c r="K1308" i="5"/>
  <c r="K1307" i="5"/>
  <c r="K1306" i="5"/>
  <c r="K1305" i="5"/>
  <c r="K1304" i="5"/>
  <c r="K1303" i="5"/>
  <c r="K1302" i="5"/>
  <c r="K1301" i="5"/>
  <c r="K1300" i="5"/>
  <c r="K1299" i="5"/>
  <c r="K1298" i="5"/>
  <c r="K1297" i="5"/>
  <c r="K1296" i="5"/>
  <c r="K1295" i="5"/>
  <c r="K1294" i="5"/>
  <c r="K1293" i="5"/>
  <c r="K1292" i="5"/>
  <c r="K1291" i="5"/>
  <c r="K1290" i="5"/>
  <c r="K1289" i="5"/>
  <c r="K1288" i="5"/>
  <c r="K1287" i="5"/>
  <c r="K1286" i="5"/>
  <c r="K1285" i="5"/>
  <c r="K1284" i="5"/>
  <c r="K1283" i="5"/>
  <c r="K1282" i="5"/>
  <c r="K1281" i="5"/>
  <c r="K1280" i="5"/>
  <c r="K1279" i="5"/>
  <c r="K1278" i="5"/>
  <c r="K1277" i="5"/>
  <c r="K1276" i="5"/>
  <c r="K1275" i="5"/>
  <c r="K1274" i="5"/>
  <c r="K1273" i="5"/>
  <c r="K1272" i="5"/>
  <c r="K1271" i="5"/>
  <c r="K1270" i="5"/>
  <c r="K1269" i="5"/>
  <c r="K1268" i="5"/>
  <c r="K1267" i="5"/>
  <c r="K1266" i="5"/>
  <c r="K1265" i="5"/>
  <c r="K1264" i="5"/>
  <c r="K1263" i="5"/>
  <c r="K1262" i="5"/>
  <c r="K1261" i="5"/>
  <c r="K1260" i="5"/>
  <c r="K1259" i="5"/>
  <c r="K1258" i="5"/>
  <c r="K1257" i="5"/>
  <c r="K1256" i="5"/>
  <c r="K1255" i="5"/>
  <c r="K1254" i="5"/>
  <c r="K1253" i="5"/>
  <c r="K1252" i="5"/>
  <c r="K1251" i="5"/>
  <c r="K1250" i="5"/>
  <c r="K1249" i="5"/>
  <c r="K1248" i="5"/>
  <c r="K1247" i="5"/>
  <c r="K1246" i="5"/>
  <c r="K1245" i="5"/>
  <c r="K1244" i="5"/>
  <c r="K1243" i="5"/>
  <c r="K1242" i="5"/>
  <c r="K1241" i="5"/>
  <c r="K1240" i="5"/>
  <c r="K1239" i="5"/>
  <c r="K1238" i="5"/>
  <c r="K1237" i="5"/>
  <c r="K1236" i="5"/>
  <c r="K1235" i="5"/>
  <c r="K1234" i="5"/>
  <c r="K1233" i="5"/>
  <c r="K1232" i="5"/>
  <c r="K1231" i="5"/>
  <c r="K1230" i="5"/>
  <c r="K1229" i="5"/>
  <c r="K1228" i="5"/>
  <c r="K1227" i="5"/>
  <c r="K1226" i="5"/>
  <c r="K1225" i="5"/>
  <c r="K1224" i="5"/>
  <c r="K1223" i="5"/>
  <c r="K1222" i="5"/>
  <c r="K1221" i="5"/>
  <c r="K1220" i="5"/>
  <c r="K1219" i="5"/>
  <c r="K1218" i="5"/>
  <c r="K1217" i="5"/>
  <c r="K1216" i="5"/>
  <c r="K1215" i="5"/>
  <c r="K1214" i="5"/>
  <c r="K1213" i="5"/>
  <c r="K1212" i="5"/>
  <c r="K1211" i="5"/>
  <c r="K1210" i="5"/>
  <c r="K1209" i="5"/>
  <c r="K1208" i="5"/>
  <c r="K1207" i="5"/>
  <c r="K1206" i="5"/>
  <c r="K1205" i="5"/>
  <c r="K1204" i="5"/>
  <c r="K1203" i="5"/>
  <c r="K1202" i="5"/>
  <c r="K1201" i="5"/>
  <c r="K1200" i="5"/>
  <c r="K1199" i="5"/>
  <c r="K1198" i="5"/>
  <c r="K1197" i="5"/>
  <c r="K1196" i="5"/>
  <c r="K1195" i="5"/>
  <c r="K1194" i="5"/>
  <c r="K1193" i="5"/>
  <c r="K1192" i="5"/>
  <c r="K1191" i="5"/>
  <c r="K1190" i="5"/>
  <c r="K1189" i="5"/>
  <c r="K1188" i="5"/>
  <c r="K1187" i="5"/>
  <c r="K1186" i="5"/>
  <c r="K1185" i="5"/>
  <c r="K1184" i="5"/>
  <c r="K1183" i="5"/>
  <c r="K1182" i="5"/>
  <c r="K1181" i="5"/>
  <c r="K1180" i="5"/>
  <c r="K1179" i="5"/>
  <c r="K1178" i="5"/>
  <c r="K1177" i="5"/>
  <c r="K1176" i="5"/>
  <c r="K1175" i="5"/>
  <c r="K1174" i="5"/>
  <c r="K1173" i="5"/>
  <c r="K1172" i="5"/>
  <c r="K1171" i="5"/>
  <c r="K1170" i="5"/>
  <c r="K1169" i="5"/>
  <c r="K1168" i="5"/>
  <c r="K1167" i="5"/>
  <c r="K1166" i="5"/>
  <c r="K1165" i="5"/>
  <c r="K1164" i="5"/>
  <c r="K1163" i="5"/>
  <c r="K1162" i="5"/>
  <c r="K1161" i="5"/>
  <c r="K1160" i="5"/>
  <c r="K1159" i="5"/>
  <c r="K1158" i="5"/>
  <c r="K1157" i="5"/>
  <c r="K1156" i="5"/>
  <c r="K1155" i="5"/>
  <c r="K1154" i="5"/>
  <c r="K1153" i="5"/>
  <c r="K1152" i="5"/>
  <c r="K1151" i="5"/>
  <c r="K1150" i="5"/>
  <c r="K1149" i="5"/>
  <c r="K1148" i="5"/>
  <c r="K1147" i="5"/>
  <c r="K1146" i="5"/>
  <c r="K1145" i="5"/>
  <c r="K1144" i="5"/>
  <c r="K1143" i="5"/>
  <c r="K1142" i="5"/>
  <c r="K1141" i="5"/>
  <c r="K1140" i="5"/>
  <c r="K1139" i="5"/>
  <c r="K1138" i="5"/>
  <c r="K1137" i="5"/>
  <c r="K1136" i="5"/>
  <c r="K1135" i="5"/>
  <c r="K1134" i="5"/>
  <c r="K1133" i="5"/>
  <c r="K1132" i="5"/>
  <c r="K1131" i="5"/>
  <c r="K1130" i="5"/>
  <c r="K1129" i="5"/>
  <c r="K1128" i="5"/>
  <c r="K1127" i="5"/>
  <c r="K1126" i="5"/>
  <c r="K1125" i="5"/>
  <c r="K1124" i="5"/>
  <c r="K1123" i="5"/>
  <c r="K1122" i="5"/>
  <c r="K1121" i="5"/>
  <c r="K1120" i="5"/>
  <c r="K1119" i="5"/>
  <c r="K1118" i="5"/>
  <c r="K1117" i="5"/>
  <c r="K1116" i="5"/>
  <c r="K1115" i="5"/>
  <c r="K1114" i="5"/>
  <c r="K1113" i="5"/>
  <c r="K1112" i="5"/>
  <c r="K1111" i="5"/>
  <c r="K1110" i="5"/>
  <c r="K1109" i="5"/>
  <c r="K1108" i="5"/>
  <c r="K1107" i="5"/>
  <c r="K1106" i="5"/>
  <c r="K1105" i="5"/>
  <c r="K1104" i="5"/>
  <c r="K1103" i="5"/>
  <c r="K1102" i="5"/>
  <c r="K1101" i="5"/>
  <c r="K1100" i="5"/>
  <c r="K1099" i="5"/>
  <c r="K1098" i="5"/>
  <c r="K1097" i="5"/>
  <c r="K1096" i="5"/>
  <c r="K1095" i="5"/>
  <c r="K1094" i="5"/>
  <c r="K1093" i="5"/>
  <c r="K1092" i="5"/>
  <c r="K1091" i="5"/>
  <c r="K1090" i="5"/>
  <c r="K1089" i="5"/>
  <c r="K1088" i="5"/>
  <c r="K1087" i="5"/>
  <c r="K1086" i="5"/>
  <c r="K1085" i="5"/>
  <c r="K1084" i="5"/>
  <c r="K1083" i="5"/>
  <c r="K1082" i="5"/>
  <c r="K1081" i="5"/>
  <c r="K1080" i="5"/>
  <c r="K1079" i="5"/>
  <c r="K1078" i="5"/>
  <c r="K1077" i="5"/>
  <c r="K1076" i="5"/>
  <c r="K1075" i="5"/>
  <c r="K1074" i="5"/>
  <c r="K1073" i="5"/>
  <c r="K1072" i="5"/>
  <c r="K1071" i="5"/>
  <c r="K1070" i="5"/>
  <c r="K1069" i="5"/>
  <c r="K1068" i="5"/>
  <c r="K1067" i="5"/>
  <c r="K1066" i="5"/>
  <c r="K1065" i="5"/>
  <c r="K1064" i="5"/>
  <c r="K1063" i="5"/>
  <c r="K1062" i="5"/>
  <c r="K1061" i="5"/>
  <c r="K1060" i="5"/>
  <c r="K1059" i="5"/>
  <c r="K1058" i="5"/>
  <c r="K1057" i="5"/>
  <c r="K1056" i="5"/>
  <c r="K1055" i="5"/>
  <c r="K1054" i="5"/>
  <c r="K1053" i="5"/>
  <c r="K1052" i="5"/>
  <c r="K1051" i="5"/>
  <c r="K1050" i="5"/>
  <c r="K1049" i="5"/>
  <c r="K1048" i="5"/>
  <c r="K1047" i="5"/>
  <c r="K1046" i="5"/>
  <c r="K1045" i="5"/>
  <c r="K1044" i="5"/>
  <c r="K1043" i="5"/>
  <c r="K1042" i="5"/>
  <c r="K1041" i="5"/>
  <c r="K1040" i="5"/>
  <c r="K1039" i="5"/>
  <c r="K1038" i="5"/>
  <c r="K1037" i="5"/>
  <c r="K1036" i="5"/>
  <c r="K1035" i="5"/>
  <c r="K1034" i="5"/>
  <c r="K1033" i="5"/>
  <c r="K1032" i="5"/>
  <c r="K1031" i="5"/>
  <c r="K1030" i="5"/>
  <c r="K1029" i="5"/>
  <c r="K1028" i="5"/>
  <c r="K1027" i="5"/>
  <c r="K1026" i="5"/>
  <c r="K1025" i="5"/>
  <c r="K1024" i="5"/>
  <c r="K1023" i="5"/>
  <c r="K1022" i="5"/>
  <c r="K1021" i="5"/>
  <c r="K1020" i="5"/>
  <c r="K1019" i="5"/>
  <c r="K1018" i="5"/>
  <c r="K1017" i="5"/>
  <c r="K1016" i="5"/>
  <c r="K1015" i="5"/>
  <c r="K1014" i="5"/>
  <c r="K1013" i="5"/>
  <c r="K1012" i="5"/>
  <c r="K1011" i="5"/>
  <c r="K1010" i="5"/>
  <c r="K1009" i="5"/>
  <c r="K1008" i="5"/>
  <c r="K1007" i="5"/>
  <c r="K1006" i="5"/>
  <c r="K1005" i="5"/>
  <c r="K1004" i="5"/>
  <c r="K1003" i="5"/>
  <c r="K1002" i="5"/>
  <c r="K1001" i="5"/>
  <c r="K1000" i="5"/>
  <c r="K999" i="5"/>
  <c r="K998" i="5"/>
  <c r="K997" i="5"/>
  <c r="K996" i="5"/>
  <c r="K995" i="5"/>
  <c r="K994" i="5"/>
  <c r="K993" i="5"/>
  <c r="K992" i="5"/>
  <c r="K991" i="5"/>
  <c r="K990" i="5"/>
  <c r="K989" i="5"/>
  <c r="K988" i="5"/>
  <c r="K987" i="5"/>
  <c r="K986" i="5"/>
  <c r="K985" i="5"/>
  <c r="K984" i="5"/>
  <c r="K983" i="5"/>
  <c r="K982" i="5"/>
  <c r="K981" i="5"/>
  <c r="K980" i="5"/>
  <c r="K979" i="5"/>
  <c r="K978" i="5"/>
  <c r="K977" i="5"/>
  <c r="K976" i="5"/>
  <c r="K975" i="5"/>
  <c r="K974" i="5"/>
  <c r="K973" i="5"/>
  <c r="K972" i="5"/>
  <c r="K971" i="5"/>
  <c r="K970" i="5"/>
  <c r="K969" i="5"/>
  <c r="K968" i="5"/>
  <c r="K967" i="5"/>
  <c r="K966" i="5"/>
  <c r="K965" i="5"/>
  <c r="K964" i="5"/>
  <c r="K963" i="5"/>
  <c r="K962" i="5"/>
  <c r="K961" i="5"/>
  <c r="K960" i="5"/>
  <c r="K959" i="5"/>
  <c r="K958" i="5"/>
  <c r="K957" i="5"/>
  <c r="K956" i="5"/>
  <c r="K955" i="5"/>
  <c r="K954" i="5"/>
  <c r="K953" i="5"/>
  <c r="K952" i="5"/>
  <c r="K951" i="5"/>
  <c r="K950" i="5"/>
  <c r="K949" i="5"/>
  <c r="K948" i="5"/>
  <c r="K947" i="5"/>
  <c r="K946" i="5"/>
  <c r="K945" i="5"/>
  <c r="K944" i="5"/>
  <c r="K943" i="5"/>
  <c r="K942" i="5"/>
  <c r="K941" i="5"/>
  <c r="K940" i="5"/>
  <c r="K939" i="5"/>
  <c r="K938" i="5"/>
  <c r="K937" i="5"/>
  <c r="K936" i="5"/>
  <c r="K935" i="5"/>
  <c r="K934" i="5"/>
  <c r="K933" i="5"/>
  <c r="K932" i="5"/>
  <c r="K931" i="5"/>
  <c r="K930" i="5"/>
  <c r="K929" i="5"/>
  <c r="K928" i="5"/>
  <c r="K927" i="5"/>
  <c r="K926" i="5"/>
  <c r="K925" i="5"/>
  <c r="K924" i="5"/>
  <c r="K923" i="5"/>
  <c r="K922" i="5"/>
  <c r="K921" i="5"/>
  <c r="K920" i="5"/>
  <c r="K919" i="5"/>
  <c r="K918" i="5"/>
  <c r="K917" i="5"/>
  <c r="K916" i="5"/>
  <c r="K915" i="5"/>
  <c r="K914" i="5"/>
  <c r="K913" i="5"/>
  <c r="K912" i="5"/>
  <c r="K911" i="5"/>
  <c r="K910" i="5"/>
  <c r="K909" i="5"/>
  <c r="K908" i="5"/>
  <c r="K907" i="5"/>
  <c r="K906" i="5"/>
  <c r="K905" i="5"/>
  <c r="K904" i="5"/>
  <c r="K903" i="5"/>
  <c r="K902" i="5"/>
  <c r="K901" i="5"/>
  <c r="K900" i="5"/>
  <c r="K899" i="5"/>
  <c r="K898" i="5"/>
  <c r="K897" i="5"/>
  <c r="K896" i="5"/>
  <c r="K895" i="5"/>
  <c r="K894" i="5"/>
  <c r="K893" i="5"/>
  <c r="K892" i="5"/>
  <c r="K891" i="5"/>
  <c r="K890" i="5"/>
  <c r="K889" i="5"/>
  <c r="K888" i="5"/>
  <c r="K887" i="5"/>
  <c r="K886" i="5"/>
  <c r="K885" i="5"/>
  <c r="K884" i="5"/>
  <c r="K883" i="5"/>
  <c r="K882" i="5"/>
  <c r="K881" i="5"/>
  <c r="K880" i="5"/>
  <c r="K879" i="5"/>
  <c r="K878" i="5"/>
  <c r="K877" i="5"/>
  <c r="K876" i="5"/>
  <c r="K875" i="5"/>
  <c r="K874" i="5"/>
  <c r="K873" i="5"/>
  <c r="K872" i="5"/>
  <c r="K871" i="5"/>
  <c r="K870" i="5"/>
  <c r="K869" i="5"/>
  <c r="K868" i="5"/>
  <c r="K867" i="5"/>
  <c r="K866" i="5"/>
  <c r="K865" i="5"/>
  <c r="K864" i="5"/>
  <c r="K863" i="5"/>
  <c r="K862" i="5"/>
  <c r="K861" i="5"/>
  <c r="K860" i="5"/>
  <c r="K859" i="5"/>
  <c r="K858" i="5"/>
  <c r="K857" i="5"/>
  <c r="K856" i="5"/>
  <c r="K855" i="5"/>
  <c r="K854" i="5"/>
  <c r="K853" i="5"/>
  <c r="K852" i="5"/>
  <c r="K851" i="5"/>
  <c r="K850" i="5"/>
  <c r="K849" i="5"/>
  <c r="K848" i="5"/>
  <c r="K847" i="5"/>
  <c r="K846" i="5"/>
  <c r="K845" i="5"/>
  <c r="K844" i="5"/>
  <c r="K843" i="5"/>
  <c r="K842" i="5"/>
  <c r="K841" i="5"/>
  <c r="K840" i="5"/>
  <c r="K839" i="5"/>
  <c r="K838" i="5"/>
  <c r="K837" i="5"/>
  <c r="K836" i="5"/>
  <c r="K835" i="5"/>
  <c r="K834" i="5"/>
  <c r="K833" i="5"/>
  <c r="K832" i="5"/>
  <c r="K831" i="5"/>
  <c r="K830" i="5"/>
  <c r="K829" i="5"/>
  <c r="K828" i="5"/>
  <c r="K827" i="5"/>
  <c r="K826" i="5"/>
  <c r="K825" i="5"/>
  <c r="K824" i="5"/>
  <c r="K823" i="5"/>
  <c r="K822" i="5"/>
  <c r="K821" i="5"/>
  <c r="K820" i="5"/>
  <c r="K819" i="5"/>
  <c r="K818" i="5"/>
  <c r="K817" i="5"/>
  <c r="K816" i="5"/>
  <c r="K815" i="5"/>
  <c r="K814" i="5"/>
  <c r="K813" i="5"/>
  <c r="K812" i="5"/>
  <c r="K811" i="5"/>
  <c r="K810" i="5"/>
  <c r="K809" i="5"/>
  <c r="K808" i="5"/>
  <c r="K807" i="5"/>
  <c r="K806" i="5"/>
  <c r="K805" i="5"/>
  <c r="K804" i="5"/>
  <c r="K803" i="5"/>
  <c r="K802" i="5"/>
  <c r="K801" i="5"/>
  <c r="K800" i="5"/>
  <c r="K799" i="5"/>
  <c r="K798" i="5"/>
  <c r="K797" i="5"/>
  <c r="K796" i="5"/>
  <c r="K795" i="5"/>
  <c r="K794" i="5"/>
  <c r="K793" i="5"/>
  <c r="K792" i="5"/>
  <c r="K791" i="5"/>
  <c r="K790" i="5"/>
  <c r="K789" i="5"/>
  <c r="K788" i="5"/>
  <c r="K787" i="5"/>
  <c r="K786" i="5"/>
  <c r="K785" i="5"/>
  <c r="K784" i="5"/>
  <c r="K783" i="5"/>
  <c r="K782" i="5"/>
  <c r="K781" i="5"/>
  <c r="K780" i="5"/>
  <c r="K779" i="5"/>
  <c r="K778" i="5"/>
  <c r="K777" i="5"/>
  <c r="K776" i="5"/>
  <c r="K775" i="5"/>
  <c r="K774" i="5"/>
  <c r="K773" i="5"/>
  <c r="K772" i="5"/>
  <c r="K771" i="5"/>
  <c r="K770" i="5"/>
  <c r="K769" i="5"/>
  <c r="K768" i="5"/>
  <c r="K767" i="5"/>
  <c r="K766" i="5"/>
  <c r="K765" i="5"/>
  <c r="K764" i="5"/>
  <c r="K763" i="5"/>
  <c r="K762" i="5"/>
  <c r="K761" i="5"/>
  <c r="K760" i="5"/>
  <c r="K759" i="5"/>
  <c r="K758" i="5"/>
  <c r="K757" i="5"/>
  <c r="K756" i="5"/>
  <c r="K755" i="5"/>
  <c r="K754" i="5"/>
  <c r="K753" i="5"/>
  <c r="K752" i="5"/>
  <c r="K751" i="5"/>
  <c r="K750" i="5"/>
  <c r="K749" i="5"/>
  <c r="K748" i="5"/>
  <c r="K747" i="5"/>
  <c r="K746" i="5"/>
  <c r="K745" i="5"/>
  <c r="K744" i="5"/>
  <c r="K743" i="5"/>
  <c r="K742" i="5"/>
  <c r="K741" i="5"/>
  <c r="K740" i="5"/>
  <c r="K739" i="5"/>
  <c r="K738" i="5"/>
  <c r="K737" i="5"/>
  <c r="K736" i="5"/>
  <c r="K735" i="5"/>
  <c r="K734" i="5"/>
  <c r="K733" i="5"/>
  <c r="K732" i="5"/>
  <c r="K731" i="5"/>
  <c r="K730" i="5"/>
  <c r="K729" i="5"/>
  <c r="K728" i="5"/>
  <c r="K727" i="5"/>
  <c r="K726" i="5"/>
  <c r="K725" i="5"/>
  <c r="K724" i="5"/>
  <c r="K723" i="5"/>
  <c r="K722" i="5"/>
  <c r="K721" i="5"/>
  <c r="K720" i="5"/>
  <c r="K719" i="5"/>
  <c r="K718" i="5"/>
  <c r="K717" i="5"/>
  <c r="K716" i="5"/>
  <c r="K715" i="5"/>
  <c r="K714" i="5"/>
  <c r="K713" i="5"/>
  <c r="K712" i="5"/>
  <c r="K711" i="5"/>
  <c r="K710" i="5"/>
  <c r="K709" i="5"/>
  <c r="K708" i="5"/>
  <c r="K707" i="5"/>
  <c r="K706" i="5"/>
  <c r="K705" i="5"/>
  <c r="K704" i="5"/>
  <c r="K703" i="5"/>
  <c r="K702" i="5"/>
  <c r="K701" i="5"/>
  <c r="K700" i="5"/>
  <c r="K699" i="5"/>
  <c r="K698" i="5"/>
  <c r="K697" i="5"/>
  <c r="K696" i="5"/>
  <c r="K695" i="5"/>
  <c r="K694" i="5"/>
  <c r="K693" i="5"/>
  <c r="K692" i="5"/>
  <c r="K691" i="5"/>
  <c r="K690" i="5"/>
  <c r="K689" i="5"/>
  <c r="K688" i="5"/>
  <c r="K687" i="5"/>
  <c r="K686" i="5"/>
  <c r="K685" i="5"/>
  <c r="K684" i="5"/>
  <c r="K683" i="5"/>
  <c r="K682" i="5"/>
  <c r="K681" i="5"/>
  <c r="K680" i="5"/>
  <c r="K679" i="5"/>
  <c r="K678" i="5"/>
  <c r="K677" i="5"/>
  <c r="K676" i="5"/>
  <c r="K675" i="5"/>
  <c r="K674" i="5"/>
  <c r="K673" i="5"/>
  <c r="K672" i="5"/>
  <c r="K671" i="5"/>
  <c r="K670" i="5"/>
  <c r="K669" i="5"/>
  <c r="K668" i="5"/>
  <c r="K667" i="5"/>
  <c r="K666" i="5"/>
  <c r="K665" i="5"/>
  <c r="K664" i="5"/>
  <c r="K663" i="5"/>
  <c r="K662" i="5"/>
  <c r="K661" i="5"/>
  <c r="K660" i="5"/>
  <c r="K659" i="5"/>
  <c r="K658" i="5"/>
  <c r="K657" i="5"/>
  <c r="K656" i="5"/>
  <c r="K655" i="5"/>
  <c r="K654" i="5"/>
  <c r="K653" i="5"/>
  <c r="K652" i="5"/>
  <c r="K651" i="5"/>
  <c r="K650" i="5"/>
  <c r="K649" i="5"/>
  <c r="K648" i="5"/>
  <c r="K647" i="5"/>
  <c r="K646" i="5"/>
  <c r="K645" i="5"/>
  <c r="K644" i="5"/>
  <c r="K643" i="5"/>
  <c r="K642" i="5"/>
  <c r="K641" i="5"/>
  <c r="K640" i="5"/>
  <c r="K639" i="5"/>
  <c r="K638" i="5"/>
  <c r="K637" i="5"/>
  <c r="K636" i="5"/>
  <c r="K635" i="5"/>
  <c r="K634" i="5"/>
  <c r="K633" i="5"/>
  <c r="K632" i="5"/>
  <c r="K631" i="5"/>
  <c r="K630" i="5"/>
  <c r="K629" i="5"/>
  <c r="K628" i="5"/>
  <c r="K627" i="5"/>
  <c r="K626" i="5"/>
  <c r="K625" i="5"/>
  <c r="K624" i="5"/>
  <c r="K623" i="5"/>
  <c r="K622" i="5"/>
  <c r="K621" i="5"/>
  <c r="K620" i="5"/>
  <c r="K619" i="5"/>
  <c r="K618" i="5"/>
  <c r="K617" i="5"/>
  <c r="K616" i="5"/>
  <c r="K615" i="5"/>
  <c r="K614" i="5"/>
  <c r="K613" i="5"/>
  <c r="K612" i="5"/>
  <c r="K611" i="5"/>
  <c r="K610" i="5"/>
  <c r="K609" i="5"/>
  <c r="K608" i="5"/>
  <c r="K607" i="5"/>
  <c r="K606" i="5"/>
  <c r="K605" i="5"/>
  <c r="K604" i="5"/>
  <c r="K603" i="5"/>
  <c r="K602" i="5"/>
  <c r="K601" i="5"/>
  <c r="K600" i="5"/>
  <c r="K599" i="5"/>
  <c r="K598" i="5"/>
  <c r="K597" i="5"/>
  <c r="K596" i="5"/>
  <c r="K595" i="5"/>
  <c r="K594" i="5"/>
  <c r="K593" i="5"/>
  <c r="K592" i="5"/>
  <c r="K591" i="5"/>
  <c r="K590" i="5"/>
  <c r="K589" i="5"/>
  <c r="K588" i="5"/>
  <c r="K587" i="5"/>
  <c r="K586" i="5"/>
  <c r="K585" i="5"/>
  <c r="K584" i="5"/>
  <c r="K583" i="5"/>
  <c r="K582" i="5"/>
  <c r="K581" i="5"/>
  <c r="K580" i="5"/>
  <c r="K579" i="5"/>
  <c r="K578" i="5"/>
  <c r="K577" i="5"/>
  <c r="K576" i="5"/>
  <c r="K575" i="5"/>
  <c r="K574" i="5"/>
  <c r="K573" i="5"/>
  <c r="K572" i="5"/>
  <c r="K571" i="5"/>
  <c r="K570" i="5"/>
  <c r="K569" i="5"/>
  <c r="K568" i="5"/>
  <c r="K567" i="5"/>
  <c r="K566" i="5"/>
  <c r="K565" i="5"/>
  <c r="K564" i="5"/>
  <c r="K563" i="5"/>
  <c r="K562" i="5"/>
  <c r="K561" i="5"/>
  <c r="K560" i="5"/>
  <c r="K559" i="5"/>
  <c r="K558" i="5"/>
  <c r="K557" i="5"/>
  <c r="K556" i="5"/>
  <c r="K555" i="5"/>
  <c r="K554" i="5"/>
  <c r="K553" i="5"/>
  <c r="K552" i="5"/>
  <c r="K551" i="5"/>
  <c r="K550" i="5"/>
  <c r="K549" i="5"/>
  <c r="K548" i="5"/>
  <c r="K547" i="5"/>
  <c r="K546" i="5"/>
  <c r="K545" i="5"/>
  <c r="K544" i="5"/>
  <c r="K543" i="5"/>
  <c r="K542" i="5"/>
  <c r="K541" i="5"/>
  <c r="K540" i="5"/>
  <c r="K539" i="5"/>
  <c r="K538" i="5"/>
  <c r="K537" i="5"/>
  <c r="K536" i="5"/>
  <c r="K535" i="5"/>
  <c r="K534" i="5"/>
  <c r="K533" i="5"/>
  <c r="K532" i="5"/>
  <c r="K531" i="5"/>
  <c r="K530" i="5"/>
  <c r="K529" i="5"/>
  <c r="K528" i="5"/>
  <c r="K527" i="5"/>
  <c r="K526" i="5"/>
  <c r="K525" i="5"/>
  <c r="K524" i="5"/>
  <c r="K523" i="5"/>
  <c r="K522" i="5"/>
  <c r="K521" i="5"/>
  <c r="K520" i="5"/>
  <c r="K519" i="5"/>
  <c r="K518" i="5"/>
  <c r="K517" i="5"/>
  <c r="K516" i="5"/>
  <c r="K515" i="5"/>
  <c r="K514" i="5"/>
  <c r="K513" i="5"/>
  <c r="K512" i="5"/>
  <c r="K511" i="5"/>
  <c r="K510" i="5"/>
  <c r="K509" i="5"/>
  <c r="K508" i="5"/>
  <c r="K507" i="5"/>
  <c r="K506" i="5"/>
  <c r="K505" i="5"/>
  <c r="K504" i="5"/>
  <c r="K503" i="5"/>
  <c r="K502" i="5"/>
  <c r="K501" i="5"/>
  <c r="K500" i="5"/>
  <c r="K499" i="5"/>
  <c r="K498" i="5"/>
  <c r="K497" i="5"/>
  <c r="K496" i="5"/>
  <c r="K495" i="5"/>
  <c r="K494" i="5"/>
  <c r="K493" i="5"/>
  <c r="K492" i="5"/>
  <c r="K491" i="5"/>
  <c r="K490" i="5"/>
  <c r="K489" i="5"/>
  <c r="K488" i="5"/>
  <c r="K487" i="5"/>
  <c r="K486" i="5"/>
  <c r="K485" i="5"/>
  <c r="K484" i="5"/>
  <c r="K483" i="5"/>
  <c r="K482" i="5"/>
  <c r="K481" i="5"/>
  <c r="K480" i="5"/>
  <c r="K479" i="5"/>
  <c r="K478" i="5"/>
  <c r="K477" i="5"/>
  <c r="K476" i="5"/>
  <c r="K475" i="5"/>
  <c r="K474" i="5"/>
  <c r="K473" i="5"/>
  <c r="K472" i="5"/>
  <c r="K471" i="5"/>
  <c r="K470" i="5"/>
  <c r="K469" i="5"/>
  <c r="K468" i="5"/>
  <c r="K467" i="5"/>
  <c r="K466" i="5"/>
  <c r="K465" i="5"/>
  <c r="K464" i="5"/>
  <c r="K463" i="5"/>
  <c r="K462" i="5"/>
  <c r="K461" i="5"/>
  <c r="K460" i="5"/>
  <c r="K459" i="5"/>
  <c r="K458" i="5"/>
  <c r="K457" i="5"/>
  <c r="K456" i="5"/>
  <c r="K455" i="5"/>
  <c r="K454" i="5"/>
  <c r="K453" i="5"/>
  <c r="K452" i="5"/>
  <c r="K451" i="5"/>
  <c r="K450" i="5"/>
  <c r="K449" i="5"/>
  <c r="K448" i="5"/>
  <c r="K447" i="5"/>
  <c r="K446" i="5"/>
  <c r="K445" i="5"/>
  <c r="K444" i="5"/>
  <c r="K443" i="5"/>
  <c r="K442" i="5"/>
  <c r="K441" i="5"/>
  <c r="K440" i="5"/>
  <c r="K439" i="5"/>
  <c r="K438" i="5"/>
  <c r="K437" i="5"/>
  <c r="K436" i="5"/>
  <c r="K435" i="5"/>
  <c r="K434" i="5"/>
  <c r="K433" i="5"/>
  <c r="K432" i="5"/>
  <c r="K431" i="5"/>
  <c r="K430" i="5"/>
  <c r="K429" i="5"/>
  <c r="K428" i="5"/>
  <c r="K427" i="5"/>
  <c r="K426" i="5"/>
  <c r="K425" i="5"/>
  <c r="K424" i="5"/>
  <c r="K423" i="5"/>
  <c r="K422" i="5"/>
  <c r="K421" i="5"/>
  <c r="K420" i="5"/>
  <c r="K419" i="5"/>
  <c r="K418" i="5"/>
  <c r="K417" i="5"/>
  <c r="K416" i="5"/>
  <c r="K415" i="5"/>
  <c r="K414" i="5"/>
  <c r="K413" i="5"/>
  <c r="K412" i="5"/>
  <c r="K411" i="5"/>
  <c r="K410" i="5"/>
  <c r="K409" i="5"/>
  <c r="K408" i="5"/>
  <c r="K407" i="5"/>
  <c r="K406" i="5"/>
  <c r="K405" i="5"/>
  <c r="K404" i="5"/>
  <c r="K403" i="5"/>
  <c r="K402" i="5"/>
  <c r="K401" i="5"/>
  <c r="K400" i="5"/>
  <c r="K399" i="5"/>
  <c r="K398" i="5"/>
  <c r="K397" i="5"/>
  <c r="K396" i="5"/>
  <c r="K395" i="5"/>
  <c r="K394" i="5"/>
  <c r="K393" i="5"/>
  <c r="K392" i="5"/>
  <c r="K391" i="5"/>
  <c r="K390" i="5"/>
  <c r="K389" i="5"/>
  <c r="K388" i="5"/>
  <c r="K387" i="5"/>
  <c r="K386" i="5"/>
  <c r="K385" i="5"/>
  <c r="K384" i="5"/>
  <c r="K383" i="5"/>
  <c r="K382" i="5"/>
  <c r="K381" i="5"/>
  <c r="K380" i="5"/>
  <c r="K379" i="5"/>
  <c r="K378" i="5"/>
  <c r="K377" i="5"/>
  <c r="K376" i="5"/>
  <c r="K375" i="5"/>
  <c r="K374" i="5"/>
  <c r="K373" i="5"/>
  <c r="K372" i="5"/>
  <c r="K371" i="5"/>
  <c r="K370" i="5"/>
  <c r="K369" i="5"/>
  <c r="K368" i="5"/>
  <c r="K367" i="5"/>
  <c r="K366" i="5"/>
  <c r="K365" i="5"/>
  <c r="K364" i="5"/>
  <c r="K363" i="5"/>
  <c r="K362" i="5"/>
  <c r="K361" i="5"/>
  <c r="K360" i="5"/>
  <c r="K359" i="5"/>
  <c r="K358" i="5"/>
  <c r="K357" i="5"/>
  <c r="K356" i="5"/>
  <c r="K355" i="5"/>
  <c r="K354" i="5"/>
  <c r="K353" i="5"/>
  <c r="K352" i="5"/>
  <c r="K351" i="5"/>
  <c r="K350" i="5"/>
  <c r="K349" i="5"/>
  <c r="K348" i="5"/>
  <c r="K347" i="5"/>
  <c r="K346" i="5"/>
  <c r="K345" i="5"/>
  <c r="K344" i="5"/>
  <c r="K343" i="5"/>
  <c r="K342" i="5"/>
  <c r="K341" i="5"/>
  <c r="K340" i="5"/>
  <c r="K339" i="5"/>
  <c r="K338" i="5"/>
  <c r="K337" i="5"/>
  <c r="K336" i="5"/>
  <c r="K335" i="5"/>
  <c r="K334" i="5"/>
  <c r="K333" i="5"/>
  <c r="K332" i="5"/>
  <c r="K331" i="5"/>
  <c r="K330" i="5"/>
  <c r="K329" i="5"/>
  <c r="K328" i="5"/>
  <c r="K327" i="5"/>
  <c r="K326" i="5"/>
  <c r="K325" i="5"/>
  <c r="K324" i="5"/>
  <c r="K323" i="5"/>
  <c r="K322" i="5"/>
  <c r="K321" i="5"/>
  <c r="K320" i="5"/>
  <c r="K319" i="5"/>
  <c r="K318" i="5"/>
  <c r="K317" i="5"/>
  <c r="K316" i="5"/>
  <c r="K315" i="5"/>
  <c r="K314" i="5"/>
  <c r="K313" i="5"/>
  <c r="K312" i="5"/>
  <c r="K311" i="5"/>
  <c r="K310" i="5"/>
  <c r="K309" i="5"/>
  <c r="K308" i="5"/>
  <c r="K307" i="5"/>
  <c r="K306" i="5"/>
  <c r="K305" i="5"/>
  <c r="K304" i="5"/>
  <c r="K303" i="5"/>
  <c r="K302" i="5"/>
  <c r="K301" i="5"/>
  <c r="K300" i="5"/>
  <c r="K299" i="5"/>
  <c r="K298" i="5"/>
  <c r="K297" i="5"/>
  <c r="K296" i="5"/>
  <c r="K295" i="5"/>
  <c r="K294" i="5"/>
  <c r="K293" i="5"/>
  <c r="K292" i="5"/>
  <c r="K291" i="5"/>
  <c r="K290" i="5"/>
  <c r="K289" i="5"/>
  <c r="K288" i="5"/>
  <c r="K287" i="5"/>
  <c r="K286" i="5"/>
  <c r="K285" i="5"/>
  <c r="K284" i="5"/>
  <c r="K283" i="5"/>
  <c r="K282" i="5"/>
  <c r="K281" i="5"/>
  <c r="K280" i="5"/>
  <c r="K279" i="5"/>
  <c r="K278" i="5"/>
  <c r="K277" i="5"/>
  <c r="K276" i="5"/>
  <c r="K275" i="5"/>
  <c r="K274" i="5"/>
  <c r="K273" i="5"/>
  <c r="K272" i="5"/>
  <c r="K271" i="5"/>
  <c r="K270" i="5"/>
  <c r="K269" i="5"/>
  <c r="K268" i="5"/>
  <c r="K267" i="5"/>
  <c r="K266" i="5"/>
  <c r="K265" i="5"/>
  <c r="K264" i="5"/>
  <c r="K263" i="5"/>
  <c r="K262" i="5"/>
  <c r="K261" i="5"/>
  <c r="K260" i="5"/>
  <c r="K259" i="5"/>
  <c r="K258" i="5"/>
  <c r="K257" i="5"/>
  <c r="K256" i="5"/>
  <c r="K255" i="5"/>
  <c r="K254" i="5"/>
  <c r="K253" i="5"/>
  <c r="K252" i="5"/>
  <c r="K251" i="5"/>
  <c r="K250" i="5"/>
  <c r="K249" i="5"/>
  <c r="K248" i="5"/>
  <c r="K247" i="5"/>
  <c r="K246" i="5"/>
  <c r="K245" i="5"/>
  <c r="K244" i="5"/>
  <c r="K243" i="5"/>
  <c r="K242" i="5"/>
  <c r="K241" i="5"/>
  <c r="K240" i="5"/>
  <c r="K239" i="5"/>
  <c r="K238" i="5"/>
  <c r="K237" i="5"/>
  <c r="K236" i="5"/>
  <c r="K235" i="5"/>
  <c r="K234" i="5"/>
  <c r="K233" i="5"/>
  <c r="K232" i="5"/>
  <c r="K231" i="5"/>
  <c r="K230" i="5"/>
  <c r="K229" i="5"/>
  <c r="K228" i="5"/>
  <c r="K227" i="5"/>
  <c r="K226" i="5"/>
  <c r="K225" i="5"/>
  <c r="K224" i="5"/>
  <c r="K223" i="5"/>
  <c r="K222" i="5"/>
  <c r="K221" i="5"/>
  <c r="K220" i="5"/>
  <c r="K219" i="5"/>
  <c r="K218" i="5"/>
  <c r="K217" i="5"/>
  <c r="K216" i="5"/>
  <c r="K215" i="5"/>
  <c r="K214" i="5"/>
  <c r="K213" i="5"/>
  <c r="K212" i="5"/>
  <c r="K211" i="5"/>
  <c r="K210" i="5"/>
  <c r="K209" i="5"/>
  <c r="K208" i="5"/>
  <c r="K207" i="5"/>
  <c r="K206" i="5"/>
  <c r="K205" i="5"/>
  <c r="K204" i="5"/>
  <c r="K203" i="5"/>
  <c r="K202" i="5"/>
  <c r="K201" i="5"/>
  <c r="K200" i="5"/>
  <c r="K199" i="5"/>
  <c r="K198" i="5"/>
  <c r="K197" i="5"/>
  <c r="K196" i="5"/>
  <c r="K195" i="5"/>
  <c r="K194" i="5"/>
  <c r="K193" i="5"/>
  <c r="K192" i="5"/>
  <c r="K191" i="5"/>
  <c r="K190" i="5"/>
  <c r="K189" i="5"/>
  <c r="K188" i="5"/>
  <c r="K187" i="5"/>
  <c r="K186" i="5"/>
  <c r="K185" i="5"/>
  <c r="K184" i="5"/>
  <c r="K183" i="5"/>
  <c r="K182" i="5"/>
  <c r="K181" i="5"/>
  <c r="K180" i="5"/>
  <c r="K179" i="5"/>
  <c r="K178" i="5"/>
  <c r="K177" i="5"/>
  <c r="K176" i="5"/>
  <c r="K175" i="5"/>
  <c r="K174" i="5"/>
  <c r="K173" i="5"/>
  <c r="K172" i="5"/>
  <c r="K171" i="5"/>
  <c r="K170" i="5"/>
  <c r="K169" i="5"/>
  <c r="K168" i="5"/>
  <c r="K167" i="5"/>
  <c r="K166" i="5"/>
  <c r="K165" i="5"/>
  <c r="K164" i="5"/>
  <c r="K163" i="5"/>
  <c r="K162" i="5"/>
  <c r="K161" i="5"/>
  <c r="K160" i="5"/>
  <c r="K159" i="5"/>
  <c r="K158" i="5"/>
  <c r="K157" i="5"/>
  <c r="K156" i="5"/>
  <c r="K155" i="5"/>
  <c r="K154" i="5"/>
  <c r="K153" i="5"/>
  <c r="K152" i="5"/>
  <c r="K151" i="5"/>
  <c r="K150" i="5"/>
  <c r="K149" i="5"/>
  <c r="K148" i="5"/>
  <c r="K147" i="5"/>
  <c r="K146" i="5"/>
  <c r="K145" i="5"/>
  <c r="K144" i="5"/>
  <c r="K143" i="5"/>
  <c r="K142" i="5"/>
  <c r="K141" i="5"/>
  <c r="K140" i="5"/>
  <c r="K139" i="5"/>
  <c r="K138" i="5"/>
  <c r="K137" i="5"/>
  <c r="K136" i="5"/>
  <c r="K135" i="5"/>
  <c r="K134" i="5"/>
  <c r="K133" i="5"/>
  <c r="K132" i="5"/>
  <c r="K131" i="5"/>
  <c r="K130" i="5"/>
  <c r="K129" i="5"/>
  <c r="K128" i="5"/>
  <c r="K127" i="5"/>
  <c r="K126" i="5"/>
  <c r="K125" i="5"/>
  <c r="K124" i="5"/>
  <c r="K123" i="5"/>
  <c r="K122" i="5"/>
  <c r="K121" i="5"/>
  <c r="K120" i="5"/>
  <c r="K119" i="5"/>
  <c r="K118" i="5"/>
  <c r="K117" i="5"/>
  <c r="K116" i="5"/>
  <c r="K115" i="5"/>
  <c r="K114" i="5"/>
  <c r="K113" i="5"/>
  <c r="K112" i="5"/>
  <c r="K111" i="5"/>
  <c r="K110" i="5"/>
  <c r="K109" i="5"/>
  <c r="K108" i="5"/>
  <c r="K107" i="5"/>
  <c r="K106" i="5"/>
  <c r="K105" i="5"/>
  <c r="K104" i="5"/>
  <c r="K103" i="5"/>
  <c r="K102" i="5"/>
  <c r="K101" i="5"/>
  <c r="K100" i="5"/>
  <c r="K99" i="5"/>
  <c r="K98" i="5"/>
  <c r="K97" i="5"/>
  <c r="K96" i="5"/>
  <c r="K95" i="5"/>
  <c r="K94" i="5"/>
  <c r="K93" i="5"/>
  <c r="K92" i="5"/>
  <c r="K91" i="5"/>
  <c r="K90" i="5"/>
  <c r="K89" i="5"/>
  <c r="K88" i="5"/>
  <c r="K87" i="5"/>
  <c r="K86" i="5"/>
  <c r="K85" i="5"/>
  <c r="K84" i="5"/>
  <c r="K83" i="5"/>
  <c r="K82" i="5"/>
  <c r="K81" i="5"/>
  <c r="K80" i="5"/>
  <c r="K79" i="5"/>
  <c r="K78" i="5"/>
  <c r="K77" i="5"/>
  <c r="K76" i="5"/>
  <c r="K75" i="5"/>
  <c r="K74" i="5"/>
  <c r="K73" i="5"/>
  <c r="K72" i="5"/>
  <c r="K71" i="5"/>
  <c r="K70" i="5"/>
  <c r="K69" i="5"/>
  <c r="K68" i="5"/>
  <c r="K67" i="5"/>
  <c r="K66" i="5"/>
  <c r="K65" i="5"/>
  <c r="K64" i="5"/>
  <c r="K63" i="5"/>
  <c r="K62" i="5"/>
  <c r="K61" i="5"/>
  <c r="K60" i="5"/>
  <c r="K59" i="5"/>
  <c r="K58" i="5"/>
  <c r="K57" i="5"/>
  <c r="K56" i="5"/>
  <c r="K55" i="5"/>
  <c r="K54" i="5"/>
  <c r="K53" i="5"/>
  <c r="K52" i="5"/>
  <c r="K51" i="5"/>
  <c r="K50" i="5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K6" i="5"/>
  <c r="K5" i="5"/>
  <c r="K4" i="5"/>
  <c r="K3" i="5"/>
  <c r="E5000" i="5"/>
  <c r="E4999" i="5"/>
  <c r="E4998" i="5"/>
  <c r="E4997" i="5"/>
  <c r="E4996" i="5"/>
  <c r="E4995" i="5"/>
  <c r="E4994" i="5"/>
  <c r="E4993" i="5"/>
  <c r="E4992" i="5"/>
  <c r="E4991" i="5"/>
  <c r="E4990" i="5"/>
  <c r="E4989" i="5"/>
  <c r="E4988" i="5"/>
  <c r="E4987" i="5"/>
  <c r="E4986" i="5"/>
  <c r="E4985" i="5"/>
  <c r="E4984" i="5"/>
  <c r="E4983" i="5"/>
  <c r="E4982" i="5"/>
  <c r="E4981" i="5"/>
  <c r="E4980" i="5"/>
  <c r="E4979" i="5"/>
  <c r="E4978" i="5"/>
  <c r="E4977" i="5"/>
  <c r="E4976" i="5"/>
  <c r="E4975" i="5"/>
  <c r="E4974" i="5"/>
  <c r="E4973" i="5"/>
  <c r="E4972" i="5"/>
  <c r="E4971" i="5"/>
  <c r="E4970" i="5"/>
  <c r="E4969" i="5"/>
  <c r="E4968" i="5"/>
  <c r="E4967" i="5"/>
  <c r="E4966" i="5"/>
  <c r="E4965" i="5"/>
  <c r="E4964" i="5"/>
  <c r="E4963" i="5"/>
  <c r="E4962" i="5"/>
  <c r="E4961" i="5"/>
  <c r="E4960" i="5"/>
  <c r="E4959" i="5"/>
  <c r="E4958" i="5"/>
  <c r="E4957" i="5"/>
  <c r="E4956" i="5"/>
  <c r="E4955" i="5"/>
  <c r="E4954" i="5"/>
  <c r="E4953" i="5"/>
  <c r="E4952" i="5"/>
  <c r="E4951" i="5"/>
  <c r="E4950" i="5"/>
  <c r="E4949" i="5"/>
  <c r="E4948" i="5"/>
  <c r="E4947" i="5"/>
  <c r="E4946" i="5"/>
  <c r="E4945" i="5"/>
  <c r="E4944" i="5"/>
  <c r="E4943" i="5"/>
  <c r="E4942" i="5"/>
  <c r="E4941" i="5"/>
  <c r="E4940" i="5"/>
  <c r="E4939" i="5"/>
  <c r="E4938" i="5"/>
  <c r="E4937" i="5"/>
  <c r="E4936" i="5"/>
  <c r="E4935" i="5"/>
  <c r="E4934" i="5"/>
  <c r="E4933" i="5"/>
  <c r="E4932" i="5"/>
  <c r="E4931" i="5"/>
  <c r="E4930" i="5"/>
  <c r="E4929" i="5"/>
  <c r="E4928" i="5"/>
  <c r="E4927" i="5"/>
  <c r="E4926" i="5"/>
  <c r="E4925" i="5"/>
  <c r="E4924" i="5"/>
  <c r="E4923" i="5"/>
  <c r="E4922" i="5"/>
  <c r="E4921" i="5"/>
  <c r="E4920" i="5"/>
  <c r="E4919" i="5"/>
  <c r="E4918" i="5"/>
  <c r="E4917" i="5"/>
  <c r="E4916" i="5"/>
  <c r="E4915" i="5"/>
  <c r="E4914" i="5"/>
  <c r="E4913" i="5"/>
  <c r="E4912" i="5"/>
  <c r="E4911" i="5"/>
  <c r="E4910" i="5"/>
  <c r="E4909" i="5"/>
  <c r="E4908" i="5"/>
  <c r="E4907" i="5"/>
  <c r="E4906" i="5"/>
  <c r="E4905" i="5"/>
  <c r="E4904" i="5"/>
  <c r="E4903" i="5"/>
  <c r="E4902" i="5"/>
  <c r="E4901" i="5"/>
  <c r="E4900" i="5"/>
  <c r="E4899" i="5"/>
  <c r="E4898" i="5"/>
  <c r="E4897" i="5"/>
  <c r="E4896" i="5"/>
  <c r="E4895" i="5"/>
  <c r="E4894" i="5"/>
  <c r="E4893" i="5"/>
  <c r="E4892" i="5"/>
  <c r="E4891" i="5"/>
  <c r="E4890" i="5"/>
  <c r="E4889" i="5"/>
  <c r="E4888" i="5"/>
  <c r="E4887" i="5"/>
  <c r="E4886" i="5"/>
  <c r="E4885" i="5"/>
  <c r="E4884" i="5"/>
  <c r="E4883" i="5"/>
  <c r="E4882" i="5"/>
  <c r="E4881" i="5"/>
  <c r="E4880" i="5"/>
  <c r="E4879" i="5"/>
  <c r="E4878" i="5"/>
  <c r="E4877" i="5"/>
  <c r="E4876" i="5"/>
  <c r="E4875" i="5"/>
  <c r="E4874" i="5"/>
  <c r="E4873" i="5"/>
  <c r="E4872" i="5"/>
  <c r="E4871" i="5"/>
  <c r="E4870" i="5"/>
  <c r="E4869" i="5"/>
  <c r="E4868" i="5"/>
  <c r="E4867" i="5"/>
  <c r="E4866" i="5"/>
  <c r="E4865" i="5"/>
  <c r="E4864" i="5"/>
  <c r="E4863" i="5"/>
  <c r="E4862" i="5"/>
  <c r="E4861" i="5"/>
  <c r="E4860" i="5"/>
  <c r="E4859" i="5"/>
  <c r="E4858" i="5"/>
  <c r="E4857" i="5"/>
  <c r="E4856" i="5"/>
  <c r="E4855" i="5"/>
  <c r="E4854" i="5"/>
  <c r="E4853" i="5"/>
  <c r="E4852" i="5"/>
  <c r="E4851" i="5"/>
  <c r="E4850" i="5"/>
  <c r="E4849" i="5"/>
  <c r="E4848" i="5"/>
  <c r="E4847" i="5"/>
  <c r="E4846" i="5"/>
  <c r="E4845" i="5"/>
  <c r="E4844" i="5"/>
  <c r="E4843" i="5"/>
  <c r="E4842" i="5"/>
  <c r="E4841" i="5"/>
  <c r="E4840" i="5"/>
  <c r="E4839" i="5"/>
  <c r="E4838" i="5"/>
  <c r="E4837" i="5"/>
  <c r="E4836" i="5"/>
  <c r="E4835" i="5"/>
  <c r="E4834" i="5"/>
  <c r="E4833" i="5"/>
  <c r="E4832" i="5"/>
  <c r="E4831" i="5"/>
  <c r="E4830" i="5"/>
  <c r="E4829" i="5"/>
  <c r="E4828" i="5"/>
  <c r="E4827" i="5"/>
  <c r="E4826" i="5"/>
  <c r="E4825" i="5"/>
  <c r="E4824" i="5"/>
  <c r="E4823" i="5"/>
  <c r="E4822" i="5"/>
  <c r="E4821" i="5"/>
  <c r="E4820" i="5"/>
  <c r="E4819" i="5"/>
  <c r="E4818" i="5"/>
  <c r="E4817" i="5"/>
  <c r="E4816" i="5"/>
  <c r="E4815" i="5"/>
  <c r="E4814" i="5"/>
  <c r="E4813" i="5"/>
  <c r="E4812" i="5"/>
  <c r="E4811" i="5"/>
  <c r="E4810" i="5"/>
  <c r="E4809" i="5"/>
  <c r="E4808" i="5"/>
  <c r="E4807" i="5"/>
  <c r="E4806" i="5"/>
  <c r="E4805" i="5"/>
  <c r="E4804" i="5"/>
  <c r="E4803" i="5"/>
  <c r="E4802" i="5"/>
  <c r="E4801" i="5"/>
  <c r="E4800" i="5"/>
  <c r="E4799" i="5"/>
  <c r="E4798" i="5"/>
  <c r="E4797" i="5"/>
  <c r="E4796" i="5"/>
  <c r="E4795" i="5"/>
  <c r="E4794" i="5"/>
  <c r="E4793" i="5"/>
  <c r="E4792" i="5"/>
  <c r="E4791" i="5"/>
  <c r="E4790" i="5"/>
  <c r="E4789" i="5"/>
  <c r="E4788" i="5"/>
  <c r="E4787" i="5"/>
  <c r="E4786" i="5"/>
  <c r="E4785" i="5"/>
  <c r="E4784" i="5"/>
  <c r="E4783" i="5"/>
  <c r="E4782" i="5"/>
  <c r="E4781" i="5"/>
  <c r="E4780" i="5"/>
  <c r="E4779" i="5"/>
  <c r="E4778" i="5"/>
  <c r="E4777" i="5"/>
  <c r="E4776" i="5"/>
  <c r="E4775" i="5"/>
  <c r="E4774" i="5"/>
  <c r="E4773" i="5"/>
  <c r="E4772" i="5"/>
  <c r="E4771" i="5"/>
  <c r="E4770" i="5"/>
  <c r="E4769" i="5"/>
  <c r="E4768" i="5"/>
  <c r="E4767" i="5"/>
  <c r="E4766" i="5"/>
  <c r="E4765" i="5"/>
  <c r="E4764" i="5"/>
  <c r="E4763" i="5"/>
  <c r="E4762" i="5"/>
  <c r="E4761" i="5"/>
  <c r="E4760" i="5"/>
  <c r="E4759" i="5"/>
  <c r="E4758" i="5"/>
  <c r="E4757" i="5"/>
  <c r="E4756" i="5"/>
  <c r="E4755" i="5"/>
  <c r="E4754" i="5"/>
  <c r="E4753" i="5"/>
  <c r="E4752" i="5"/>
  <c r="E4751" i="5"/>
  <c r="E4750" i="5"/>
  <c r="E4749" i="5"/>
  <c r="E4748" i="5"/>
  <c r="E4747" i="5"/>
  <c r="E4746" i="5"/>
  <c r="E4745" i="5"/>
  <c r="E4744" i="5"/>
  <c r="E4743" i="5"/>
  <c r="E4742" i="5"/>
  <c r="E4741" i="5"/>
  <c r="E4740" i="5"/>
  <c r="E4739" i="5"/>
  <c r="E4738" i="5"/>
  <c r="E4737" i="5"/>
  <c r="E4736" i="5"/>
  <c r="E4735" i="5"/>
  <c r="E4734" i="5"/>
  <c r="E4733" i="5"/>
  <c r="E4732" i="5"/>
  <c r="E4731" i="5"/>
  <c r="E4730" i="5"/>
  <c r="E4729" i="5"/>
  <c r="E4728" i="5"/>
  <c r="E4727" i="5"/>
  <c r="E4726" i="5"/>
  <c r="E4725" i="5"/>
  <c r="E4724" i="5"/>
  <c r="E4723" i="5"/>
  <c r="E4722" i="5"/>
  <c r="E4721" i="5"/>
  <c r="E4720" i="5"/>
  <c r="E4719" i="5"/>
  <c r="E4718" i="5"/>
  <c r="E4717" i="5"/>
  <c r="E4716" i="5"/>
  <c r="E4715" i="5"/>
  <c r="E4714" i="5"/>
  <c r="E4713" i="5"/>
  <c r="E4712" i="5"/>
  <c r="E4711" i="5"/>
  <c r="E4710" i="5"/>
  <c r="E4709" i="5"/>
  <c r="E4708" i="5"/>
  <c r="E4707" i="5"/>
  <c r="E4706" i="5"/>
  <c r="E4705" i="5"/>
  <c r="E4704" i="5"/>
  <c r="E4703" i="5"/>
  <c r="E4702" i="5"/>
  <c r="E4701" i="5"/>
  <c r="E4700" i="5"/>
  <c r="E4699" i="5"/>
  <c r="E4698" i="5"/>
  <c r="E4697" i="5"/>
  <c r="E4696" i="5"/>
  <c r="E4695" i="5"/>
  <c r="E4694" i="5"/>
  <c r="E4693" i="5"/>
  <c r="E4692" i="5"/>
  <c r="E4691" i="5"/>
  <c r="E4690" i="5"/>
  <c r="E4689" i="5"/>
  <c r="E4688" i="5"/>
  <c r="E4687" i="5"/>
  <c r="E4686" i="5"/>
  <c r="E4685" i="5"/>
  <c r="E4684" i="5"/>
  <c r="E4683" i="5"/>
  <c r="E4682" i="5"/>
  <c r="E4681" i="5"/>
  <c r="E4680" i="5"/>
  <c r="E4679" i="5"/>
  <c r="E4678" i="5"/>
  <c r="E4677" i="5"/>
  <c r="E4676" i="5"/>
  <c r="E4675" i="5"/>
  <c r="E4674" i="5"/>
  <c r="E4673" i="5"/>
  <c r="E4672" i="5"/>
  <c r="E4671" i="5"/>
  <c r="E4670" i="5"/>
  <c r="E4669" i="5"/>
  <c r="E4668" i="5"/>
  <c r="E4667" i="5"/>
  <c r="E4666" i="5"/>
  <c r="E4665" i="5"/>
  <c r="E4664" i="5"/>
  <c r="E4663" i="5"/>
  <c r="E4662" i="5"/>
  <c r="E4661" i="5"/>
  <c r="E4660" i="5"/>
  <c r="E4659" i="5"/>
  <c r="E4658" i="5"/>
  <c r="E4657" i="5"/>
  <c r="E4656" i="5"/>
  <c r="E4655" i="5"/>
  <c r="E4654" i="5"/>
  <c r="E4653" i="5"/>
  <c r="E4652" i="5"/>
  <c r="E4651" i="5"/>
  <c r="E4650" i="5"/>
  <c r="E4649" i="5"/>
  <c r="E4648" i="5"/>
  <c r="E4647" i="5"/>
  <c r="E4646" i="5"/>
  <c r="E4645" i="5"/>
  <c r="E4644" i="5"/>
  <c r="E4643" i="5"/>
  <c r="E4642" i="5"/>
  <c r="E4641" i="5"/>
  <c r="E4640" i="5"/>
  <c r="E4639" i="5"/>
  <c r="E4638" i="5"/>
  <c r="E4637" i="5"/>
  <c r="E4636" i="5"/>
  <c r="E4635" i="5"/>
  <c r="E4634" i="5"/>
  <c r="E4633" i="5"/>
  <c r="E4632" i="5"/>
  <c r="E4631" i="5"/>
  <c r="E4630" i="5"/>
  <c r="E4629" i="5"/>
  <c r="E4628" i="5"/>
  <c r="E4627" i="5"/>
  <c r="E4626" i="5"/>
  <c r="E4625" i="5"/>
  <c r="E4624" i="5"/>
  <c r="E4623" i="5"/>
  <c r="E4622" i="5"/>
  <c r="E4621" i="5"/>
  <c r="E4620" i="5"/>
  <c r="E4619" i="5"/>
  <c r="E4618" i="5"/>
  <c r="E4617" i="5"/>
  <c r="E4616" i="5"/>
  <c r="E4615" i="5"/>
  <c r="E4614" i="5"/>
  <c r="E4613" i="5"/>
  <c r="E4612" i="5"/>
  <c r="E4611" i="5"/>
  <c r="E4610" i="5"/>
  <c r="E4609" i="5"/>
  <c r="E4608" i="5"/>
  <c r="E4607" i="5"/>
  <c r="E4606" i="5"/>
  <c r="E4605" i="5"/>
  <c r="E4604" i="5"/>
  <c r="E4603" i="5"/>
  <c r="E4602" i="5"/>
  <c r="E4601" i="5"/>
  <c r="E4600" i="5"/>
  <c r="E4599" i="5"/>
  <c r="E4598" i="5"/>
  <c r="E4597" i="5"/>
  <c r="E4596" i="5"/>
  <c r="E4595" i="5"/>
  <c r="E4594" i="5"/>
  <c r="E4593" i="5"/>
  <c r="E4592" i="5"/>
  <c r="E4591" i="5"/>
  <c r="E4590" i="5"/>
  <c r="E4589" i="5"/>
  <c r="E4588" i="5"/>
  <c r="E4587" i="5"/>
  <c r="E4586" i="5"/>
  <c r="E4585" i="5"/>
  <c r="E4584" i="5"/>
  <c r="E4583" i="5"/>
  <c r="E4582" i="5"/>
  <c r="E4581" i="5"/>
  <c r="E4580" i="5"/>
  <c r="E4579" i="5"/>
  <c r="E4578" i="5"/>
  <c r="E4577" i="5"/>
  <c r="E4576" i="5"/>
  <c r="E4575" i="5"/>
  <c r="E4574" i="5"/>
  <c r="E4573" i="5"/>
  <c r="E4572" i="5"/>
  <c r="E4571" i="5"/>
  <c r="E4570" i="5"/>
  <c r="E4569" i="5"/>
  <c r="E4568" i="5"/>
  <c r="E4567" i="5"/>
  <c r="E4566" i="5"/>
  <c r="E4565" i="5"/>
  <c r="E4564" i="5"/>
  <c r="E4563" i="5"/>
  <c r="E4562" i="5"/>
  <c r="E4561" i="5"/>
  <c r="E4560" i="5"/>
  <c r="E4559" i="5"/>
  <c r="E4558" i="5"/>
  <c r="E4557" i="5"/>
  <c r="E4556" i="5"/>
  <c r="E4555" i="5"/>
  <c r="E4554" i="5"/>
  <c r="E4553" i="5"/>
  <c r="E4552" i="5"/>
  <c r="E4551" i="5"/>
  <c r="E4550" i="5"/>
  <c r="E4549" i="5"/>
  <c r="E4548" i="5"/>
  <c r="E4547" i="5"/>
  <c r="E4546" i="5"/>
  <c r="E4545" i="5"/>
  <c r="E4544" i="5"/>
  <c r="E4543" i="5"/>
  <c r="E4542" i="5"/>
  <c r="E4541" i="5"/>
  <c r="E4540" i="5"/>
  <c r="E4539" i="5"/>
  <c r="E4538" i="5"/>
  <c r="E4537" i="5"/>
  <c r="E4536" i="5"/>
  <c r="E4535" i="5"/>
  <c r="E4534" i="5"/>
  <c r="E4533" i="5"/>
  <c r="E4532" i="5"/>
  <c r="E4531" i="5"/>
  <c r="E4530" i="5"/>
  <c r="E4529" i="5"/>
  <c r="E4528" i="5"/>
  <c r="E4527" i="5"/>
  <c r="E4526" i="5"/>
  <c r="E4525" i="5"/>
  <c r="E4524" i="5"/>
  <c r="E4523" i="5"/>
  <c r="E4522" i="5"/>
  <c r="E4521" i="5"/>
  <c r="E4520" i="5"/>
  <c r="E4519" i="5"/>
  <c r="E4518" i="5"/>
  <c r="E4517" i="5"/>
  <c r="E4516" i="5"/>
  <c r="E4515" i="5"/>
  <c r="E4514" i="5"/>
  <c r="E4513" i="5"/>
  <c r="E4512" i="5"/>
  <c r="E4511" i="5"/>
  <c r="E4510" i="5"/>
  <c r="E4509" i="5"/>
  <c r="E4508" i="5"/>
  <c r="E4507" i="5"/>
  <c r="E4506" i="5"/>
  <c r="E4505" i="5"/>
  <c r="E4504" i="5"/>
  <c r="E4503" i="5"/>
  <c r="E4502" i="5"/>
  <c r="E4501" i="5"/>
  <c r="E4500" i="5"/>
  <c r="E4499" i="5"/>
  <c r="E4498" i="5"/>
  <c r="E4497" i="5"/>
  <c r="E4496" i="5"/>
  <c r="E4495" i="5"/>
  <c r="E4494" i="5"/>
  <c r="E4493" i="5"/>
  <c r="E4492" i="5"/>
  <c r="E4491" i="5"/>
  <c r="E4490" i="5"/>
  <c r="E4489" i="5"/>
  <c r="E4488" i="5"/>
  <c r="E4487" i="5"/>
  <c r="E4486" i="5"/>
  <c r="E4485" i="5"/>
  <c r="E4484" i="5"/>
  <c r="E4483" i="5"/>
  <c r="E4482" i="5"/>
  <c r="E4481" i="5"/>
  <c r="E4480" i="5"/>
  <c r="E4479" i="5"/>
  <c r="E4478" i="5"/>
  <c r="E4477" i="5"/>
  <c r="E4476" i="5"/>
  <c r="E4475" i="5"/>
  <c r="E4474" i="5"/>
  <c r="E4473" i="5"/>
  <c r="E4472" i="5"/>
  <c r="E4471" i="5"/>
  <c r="E4470" i="5"/>
  <c r="E4469" i="5"/>
  <c r="E4468" i="5"/>
  <c r="E4467" i="5"/>
  <c r="E4466" i="5"/>
  <c r="E4465" i="5"/>
  <c r="E4464" i="5"/>
  <c r="E4463" i="5"/>
  <c r="E4462" i="5"/>
  <c r="E4461" i="5"/>
  <c r="E4460" i="5"/>
  <c r="E4459" i="5"/>
  <c r="E4458" i="5"/>
  <c r="E4457" i="5"/>
  <c r="E4456" i="5"/>
  <c r="E4455" i="5"/>
  <c r="E4454" i="5"/>
  <c r="E4453" i="5"/>
  <c r="E4452" i="5"/>
  <c r="E4451" i="5"/>
  <c r="E4450" i="5"/>
  <c r="E4449" i="5"/>
  <c r="E4448" i="5"/>
  <c r="E4447" i="5"/>
  <c r="E4446" i="5"/>
  <c r="E4445" i="5"/>
  <c r="E4444" i="5"/>
  <c r="E4443" i="5"/>
  <c r="E4442" i="5"/>
  <c r="E4441" i="5"/>
  <c r="E4440" i="5"/>
  <c r="E4439" i="5"/>
  <c r="E4438" i="5"/>
  <c r="E4437" i="5"/>
  <c r="E4436" i="5"/>
  <c r="E4435" i="5"/>
  <c r="E4434" i="5"/>
  <c r="E4433" i="5"/>
  <c r="E4432" i="5"/>
  <c r="E4431" i="5"/>
  <c r="E4430" i="5"/>
  <c r="E4429" i="5"/>
  <c r="E4428" i="5"/>
  <c r="E4427" i="5"/>
  <c r="E4426" i="5"/>
  <c r="E4425" i="5"/>
  <c r="E4424" i="5"/>
  <c r="E4423" i="5"/>
  <c r="E4422" i="5"/>
  <c r="E4421" i="5"/>
  <c r="E4420" i="5"/>
  <c r="E4419" i="5"/>
  <c r="E4418" i="5"/>
  <c r="E4417" i="5"/>
  <c r="E4416" i="5"/>
  <c r="E4415" i="5"/>
  <c r="E4414" i="5"/>
  <c r="E4413" i="5"/>
  <c r="E4412" i="5"/>
  <c r="E4411" i="5"/>
  <c r="E4410" i="5"/>
  <c r="E4409" i="5"/>
  <c r="E4408" i="5"/>
  <c r="E4407" i="5"/>
  <c r="E4406" i="5"/>
  <c r="E4405" i="5"/>
  <c r="E4404" i="5"/>
  <c r="E4403" i="5"/>
  <c r="E4402" i="5"/>
  <c r="E4401" i="5"/>
  <c r="E4400" i="5"/>
  <c r="E4399" i="5"/>
  <c r="E4398" i="5"/>
  <c r="E4397" i="5"/>
  <c r="E4396" i="5"/>
  <c r="E4395" i="5"/>
  <c r="E4394" i="5"/>
  <c r="E4393" i="5"/>
  <c r="E4392" i="5"/>
  <c r="E4391" i="5"/>
  <c r="E4390" i="5"/>
  <c r="E4389" i="5"/>
  <c r="E4388" i="5"/>
  <c r="E4387" i="5"/>
  <c r="E4386" i="5"/>
  <c r="E4385" i="5"/>
  <c r="E4384" i="5"/>
  <c r="E4383" i="5"/>
  <c r="E4382" i="5"/>
  <c r="E4381" i="5"/>
  <c r="E4380" i="5"/>
  <c r="E4379" i="5"/>
  <c r="E4378" i="5"/>
  <c r="E4377" i="5"/>
  <c r="E4376" i="5"/>
  <c r="E4375" i="5"/>
  <c r="E4374" i="5"/>
  <c r="E4373" i="5"/>
  <c r="E4372" i="5"/>
  <c r="E4371" i="5"/>
  <c r="E4370" i="5"/>
  <c r="E4369" i="5"/>
  <c r="E4368" i="5"/>
  <c r="E4367" i="5"/>
  <c r="E4366" i="5"/>
  <c r="E4365" i="5"/>
  <c r="E4364" i="5"/>
  <c r="E4363" i="5"/>
  <c r="E4362" i="5"/>
  <c r="E4361" i="5"/>
  <c r="E4360" i="5"/>
  <c r="E4359" i="5"/>
  <c r="E4358" i="5"/>
  <c r="E4357" i="5"/>
  <c r="E4356" i="5"/>
  <c r="E4355" i="5"/>
  <c r="E4354" i="5"/>
  <c r="E4353" i="5"/>
  <c r="E4352" i="5"/>
  <c r="E4351" i="5"/>
  <c r="E4350" i="5"/>
  <c r="E4349" i="5"/>
  <c r="E4348" i="5"/>
  <c r="E4347" i="5"/>
  <c r="E4346" i="5"/>
  <c r="E4345" i="5"/>
  <c r="E4344" i="5"/>
  <c r="E4343" i="5"/>
  <c r="E4342" i="5"/>
  <c r="E4341" i="5"/>
  <c r="E4340" i="5"/>
  <c r="E4339" i="5"/>
  <c r="E4338" i="5"/>
  <c r="E4337" i="5"/>
  <c r="E4336" i="5"/>
  <c r="E4335" i="5"/>
  <c r="E4334" i="5"/>
  <c r="E4333" i="5"/>
  <c r="E4332" i="5"/>
  <c r="E4331" i="5"/>
  <c r="E4330" i="5"/>
  <c r="E4329" i="5"/>
  <c r="E4328" i="5"/>
  <c r="E4327" i="5"/>
  <c r="E4326" i="5"/>
  <c r="E4325" i="5"/>
  <c r="E4324" i="5"/>
  <c r="E4323" i="5"/>
  <c r="E4322" i="5"/>
  <c r="E4321" i="5"/>
  <c r="E4320" i="5"/>
  <c r="E4319" i="5"/>
  <c r="E4318" i="5"/>
  <c r="E4317" i="5"/>
  <c r="E4316" i="5"/>
  <c r="E4315" i="5"/>
  <c r="E4314" i="5"/>
  <c r="E4313" i="5"/>
  <c r="E4312" i="5"/>
  <c r="E4311" i="5"/>
  <c r="E4310" i="5"/>
  <c r="E4309" i="5"/>
  <c r="E4308" i="5"/>
  <c r="E4307" i="5"/>
  <c r="E4306" i="5"/>
  <c r="E4305" i="5"/>
  <c r="E4304" i="5"/>
  <c r="E4303" i="5"/>
  <c r="E4302" i="5"/>
  <c r="E4301" i="5"/>
  <c r="E4300" i="5"/>
  <c r="E4299" i="5"/>
  <c r="E4298" i="5"/>
  <c r="E4297" i="5"/>
  <c r="E4296" i="5"/>
  <c r="E4295" i="5"/>
  <c r="E4294" i="5"/>
  <c r="E4293" i="5"/>
  <c r="E4292" i="5"/>
  <c r="E4291" i="5"/>
  <c r="E4290" i="5"/>
  <c r="E4289" i="5"/>
  <c r="E4288" i="5"/>
  <c r="E4287" i="5"/>
  <c r="E4286" i="5"/>
  <c r="E4285" i="5"/>
  <c r="E4284" i="5"/>
  <c r="E4283" i="5"/>
  <c r="E4282" i="5"/>
  <c r="E4281" i="5"/>
  <c r="E4280" i="5"/>
  <c r="E4279" i="5"/>
  <c r="E4278" i="5"/>
  <c r="E4277" i="5"/>
  <c r="E4276" i="5"/>
  <c r="E4275" i="5"/>
  <c r="E4274" i="5"/>
  <c r="E4273" i="5"/>
  <c r="E4272" i="5"/>
  <c r="E4271" i="5"/>
  <c r="E4270" i="5"/>
  <c r="E4269" i="5"/>
  <c r="E4268" i="5"/>
  <c r="E4267" i="5"/>
  <c r="E4266" i="5"/>
  <c r="E4265" i="5"/>
  <c r="E4264" i="5"/>
  <c r="E4263" i="5"/>
  <c r="E4262" i="5"/>
  <c r="E4261" i="5"/>
  <c r="E4260" i="5"/>
  <c r="E4259" i="5"/>
  <c r="E4258" i="5"/>
  <c r="E4257" i="5"/>
  <c r="E4256" i="5"/>
  <c r="E4255" i="5"/>
  <c r="E4254" i="5"/>
  <c r="E4253" i="5"/>
  <c r="E4252" i="5"/>
  <c r="E4251" i="5"/>
  <c r="E4250" i="5"/>
  <c r="E4249" i="5"/>
  <c r="E4248" i="5"/>
  <c r="E4247" i="5"/>
  <c r="E4246" i="5"/>
  <c r="E4245" i="5"/>
  <c r="E4244" i="5"/>
  <c r="E4243" i="5"/>
  <c r="E4242" i="5"/>
  <c r="E4241" i="5"/>
  <c r="E4240" i="5"/>
  <c r="E4239" i="5"/>
  <c r="E4238" i="5"/>
  <c r="E4237" i="5"/>
  <c r="E4236" i="5"/>
  <c r="E4235" i="5"/>
  <c r="E4234" i="5"/>
  <c r="E4233" i="5"/>
  <c r="E4232" i="5"/>
  <c r="E4231" i="5"/>
  <c r="E4230" i="5"/>
  <c r="E4229" i="5"/>
  <c r="E4228" i="5"/>
  <c r="E4227" i="5"/>
  <c r="E4226" i="5"/>
  <c r="E4225" i="5"/>
  <c r="E4224" i="5"/>
  <c r="E4223" i="5"/>
  <c r="E4222" i="5"/>
  <c r="E4221" i="5"/>
  <c r="E4220" i="5"/>
  <c r="E4219" i="5"/>
  <c r="E4218" i="5"/>
  <c r="E4217" i="5"/>
  <c r="E4216" i="5"/>
  <c r="E4215" i="5"/>
  <c r="E4214" i="5"/>
  <c r="E4213" i="5"/>
  <c r="E4212" i="5"/>
  <c r="E4211" i="5"/>
  <c r="E4210" i="5"/>
  <c r="E4209" i="5"/>
  <c r="E4208" i="5"/>
  <c r="E4207" i="5"/>
  <c r="E4206" i="5"/>
  <c r="E4205" i="5"/>
  <c r="E4204" i="5"/>
  <c r="E4203" i="5"/>
  <c r="E4202" i="5"/>
  <c r="E4201" i="5"/>
  <c r="E4200" i="5"/>
  <c r="E4199" i="5"/>
  <c r="E4198" i="5"/>
  <c r="E4197" i="5"/>
  <c r="E4196" i="5"/>
  <c r="E4195" i="5"/>
  <c r="E4194" i="5"/>
  <c r="E4193" i="5"/>
  <c r="K2" i="5" l="1"/>
  <c r="E6" i="3"/>
  <c r="F20" i="3" l="1"/>
  <c r="I5000" i="5"/>
  <c r="I4999" i="5"/>
  <c r="I4998" i="5"/>
  <c r="I4997" i="5"/>
  <c r="I4996" i="5"/>
  <c r="I4995" i="5"/>
  <c r="I4994" i="5"/>
  <c r="I4993" i="5"/>
  <c r="I4992" i="5"/>
  <c r="I4991" i="5"/>
  <c r="I4990" i="5"/>
  <c r="I4989" i="5"/>
  <c r="I4988" i="5"/>
  <c r="I4987" i="5"/>
  <c r="I4986" i="5"/>
  <c r="I4985" i="5"/>
  <c r="I4984" i="5"/>
  <c r="I4983" i="5"/>
  <c r="I4982" i="5"/>
  <c r="I4981" i="5"/>
  <c r="I4980" i="5"/>
  <c r="I4979" i="5"/>
  <c r="I4978" i="5"/>
  <c r="I4977" i="5"/>
  <c r="I4976" i="5"/>
  <c r="I4975" i="5"/>
  <c r="I4974" i="5"/>
  <c r="I4973" i="5"/>
  <c r="I4972" i="5"/>
  <c r="I4971" i="5"/>
  <c r="I4970" i="5"/>
  <c r="I4969" i="5"/>
  <c r="I4968" i="5"/>
  <c r="I4967" i="5"/>
  <c r="I4966" i="5"/>
  <c r="I4965" i="5"/>
  <c r="I4964" i="5"/>
  <c r="I4963" i="5"/>
  <c r="I4962" i="5"/>
  <c r="I4961" i="5"/>
  <c r="I4960" i="5"/>
  <c r="I4959" i="5"/>
  <c r="I4958" i="5"/>
  <c r="I4957" i="5"/>
  <c r="I4956" i="5"/>
  <c r="I4955" i="5"/>
  <c r="I4954" i="5"/>
  <c r="I4953" i="5"/>
  <c r="I4952" i="5"/>
  <c r="I4951" i="5"/>
  <c r="I4950" i="5"/>
  <c r="I4949" i="5"/>
  <c r="I4948" i="5"/>
  <c r="I4947" i="5"/>
  <c r="I4946" i="5"/>
  <c r="I4945" i="5"/>
  <c r="I4944" i="5"/>
  <c r="I4943" i="5"/>
  <c r="I4942" i="5"/>
  <c r="I4941" i="5"/>
  <c r="I4940" i="5"/>
  <c r="I4939" i="5"/>
  <c r="I4938" i="5"/>
  <c r="I4937" i="5"/>
  <c r="I4936" i="5"/>
  <c r="I4935" i="5"/>
  <c r="I4934" i="5"/>
  <c r="I4933" i="5"/>
  <c r="I4932" i="5"/>
  <c r="I4931" i="5"/>
  <c r="I4930" i="5"/>
  <c r="I4929" i="5"/>
  <c r="I4928" i="5"/>
  <c r="I4927" i="5"/>
  <c r="I4926" i="5"/>
  <c r="I4925" i="5"/>
  <c r="I4924" i="5"/>
  <c r="I4923" i="5"/>
  <c r="I4922" i="5"/>
  <c r="I4921" i="5"/>
  <c r="I4920" i="5"/>
  <c r="I4919" i="5"/>
  <c r="I4918" i="5"/>
  <c r="I4917" i="5"/>
  <c r="I4916" i="5"/>
  <c r="I4915" i="5"/>
  <c r="I4914" i="5"/>
  <c r="I4913" i="5"/>
  <c r="I4912" i="5"/>
  <c r="I4911" i="5"/>
  <c r="I4910" i="5"/>
  <c r="I4909" i="5"/>
  <c r="I4908" i="5"/>
  <c r="I4907" i="5"/>
  <c r="I4906" i="5"/>
  <c r="I4905" i="5"/>
  <c r="I4904" i="5"/>
  <c r="I4903" i="5"/>
  <c r="I4902" i="5"/>
  <c r="I4901" i="5"/>
  <c r="I4900" i="5"/>
  <c r="I4899" i="5"/>
  <c r="I4898" i="5"/>
  <c r="I4897" i="5"/>
  <c r="I4896" i="5"/>
  <c r="I4895" i="5"/>
  <c r="I4894" i="5"/>
  <c r="I4893" i="5"/>
  <c r="I4892" i="5"/>
  <c r="I4891" i="5"/>
  <c r="I4890" i="5"/>
  <c r="I4889" i="5"/>
  <c r="I4888" i="5"/>
  <c r="I4887" i="5"/>
  <c r="I4886" i="5"/>
  <c r="I4885" i="5"/>
  <c r="I4884" i="5"/>
  <c r="I4883" i="5"/>
  <c r="I4882" i="5"/>
  <c r="I4881" i="5"/>
  <c r="I4880" i="5"/>
  <c r="I4879" i="5"/>
  <c r="I4878" i="5"/>
  <c r="I4877" i="5"/>
  <c r="I4876" i="5"/>
  <c r="I4875" i="5"/>
  <c r="I4874" i="5"/>
  <c r="I4873" i="5"/>
  <c r="I4872" i="5"/>
  <c r="I4871" i="5"/>
  <c r="I4870" i="5"/>
  <c r="I4869" i="5"/>
  <c r="I4868" i="5"/>
  <c r="I4867" i="5"/>
  <c r="I4866" i="5"/>
  <c r="I4865" i="5"/>
  <c r="I4864" i="5"/>
  <c r="I4863" i="5"/>
  <c r="I4862" i="5"/>
  <c r="I4861" i="5"/>
  <c r="I4860" i="5"/>
  <c r="I4859" i="5"/>
  <c r="I4858" i="5"/>
  <c r="I4857" i="5"/>
  <c r="I4856" i="5"/>
  <c r="I4855" i="5"/>
  <c r="I4854" i="5"/>
  <c r="I4853" i="5"/>
  <c r="I4852" i="5"/>
  <c r="I4851" i="5"/>
  <c r="I4850" i="5"/>
  <c r="I4849" i="5"/>
  <c r="I4848" i="5"/>
  <c r="I4847" i="5"/>
  <c r="I4846" i="5"/>
  <c r="I4845" i="5"/>
  <c r="I4844" i="5"/>
  <c r="I4843" i="5"/>
  <c r="I4842" i="5"/>
  <c r="I4841" i="5"/>
  <c r="I4840" i="5"/>
  <c r="I4839" i="5"/>
  <c r="I4838" i="5"/>
  <c r="I4837" i="5"/>
  <c r="I4836" i="5"/>
  <c r="I4835" i="5"/>
  <c r="I4834" i="5"/>
  <c r="I4833" i="5"/>
  <c r="I4832" i="5"/>
  <c r="I4831" i="5"/>
  <c r="I4830" i="5"/>
  <c r="I4829" i="5"/>
  <c r="I4828" i="5"/>
  <c r="I4827" i="5"/>
  <c r="I4826" i="5"/>
  <c r="I4825" i="5"/>
  <c r="I4824" i="5"/>
  <c r="I4823" i="5"/>
  <c r="I4822" i="5"/>
  <c r="I4821" i="5"/>
  <c r="I4820" i="5"/>
  <c r="I4819" i="5"/>
  <c r="I4818" i="5"/>
  <c r="I4817" i="5"/>
  <c r="I4816" i="5"/>
  <c r="I4815" i="5"/>
  <c r="I4814" i="5"/>
  <c r="I4813" i="5"/>
  <c r="I4812" i="5"/>
  <c r="I4811" i="5"/>
  <c r="I4810" i="5"/>
  <c r="I4809" i="5"/>
  <c r="I4808" i="5"/>
  <c r="I4807" i="5"/>
  <c r="I4806" i="5"/>
  <c r="I4805" i="5"/>
  <c r="I4804" i="5"/>
  <c r="I4803" i="5"/>
  <c r="I4802" i="5"/>
  <c r="I4801" i="5"/>
  <c r="I4800" i="5"/>
  <c r="I4799" i="5"/>
  <c r="I4798" i="5"/>
  <c r="I4797" i="5"/>
  <c r="I4796" i="5"/>
  <c r="I4795" i="5"/>
  <c r="I4794" i="5"/>
  <c r="I4793" i="5"/>
  <c r="I4792" i="5"/>
  <c r="I4791" i="5"/>
  <c r="I4790" i="5"/>
  <c r="I4789" i="5"/>
  <c r="I4788" i="5"/>
  <c r="I4787" i="5"/>
  <c r="I4786" i="5"/>
  <c r="I4785" i="5"/>
  <c r="I4784" i="5"/>
  <c r="I4783" i="5"/>
  <c r="I4782" i="5"/>
  <c r="I4781" i="5"/>
  <c r="I4780" i="5"/>
  <c r="I4779" i="5"/>
  <c r="I4778" i="5"/>
  <c r="I4777" i="5"/>
  <c r="I4776" i="5"/>
  <c r="I4775" i="5"/>
  <c r="I4774" i="5"/>
  <c r="I4773" i="5"/>
  <c r="I4772" i="5"/>
  <c r="I4771" i="5"/>
  <c r="I4770" i="5"/>
  <c r="I4769" i="5"/>
  <c r="I4768" i="5"/>
  <c r="I4767" i="5"/>
  <c r="I4766" i="5"/>
  <c r="I4765" i="5"/>
  <c r="I4764" i="5"/>
  <c r="I4763" i="5"/>
  <c r="I4762" i="5"/>
  <c r="I4761" i="5"/>
  <c r="I4760" i="5"/>
  <c r="I4759" i="5"/>
  <c r="I4758" i="5"/>
  <c r="I4757" i="5"/>
  <c r="I4756" i="5"/>
  <c r="I4755" i="5"/>
  <c r="I4754" i="5"/>
  <c r="I4753" i="5"/>
  <c r="I4752" i="5"/>
  <c r="I4751" i="5"/>
  <c r="I4750" i="5"/>
  <c r="I4749" i="5"/>
  <c r="I4748" i="5"/>
  <c r="I4747" i="5"/>
  <c r="I4746" i="5"/>
  <c r="I4745" i="5"/>
  <c r="I4744" i="5"/>
  <c r="I4743" i="5"/>
  <c r="I4742" i="5"/>
  <c r="I4741" i="5"/>
  <c r="I4740" i="5"/>
  <c r="I4739" i="5"/>
  <c r="I4738" i="5"/>
  <c r="I4737" i="5"/>
  <c r="I4736" i="5"/>
  <c r="I4735" i="5"/>
  <c r="I4734" i="5"/>
  <c r="I4733" i="5"/>
  <c r="I4732" i="5"/>
  <c r="I4731" i="5"/>
  <c r="I4730" i="5"/>
  <c r="I4729" i="5"/>
  <c r="I4728" i="5"/>
  <c r="I4727" i="5"/>
  <c r="I4726" i="5"/>
  <c r="I4725" i="5"/>
  <c r="I4724" i="5"/>
  <c r="I4723" i="5"/>
  <c r="I4722" i="5"/>
  <c r="I4721" i="5"/>
  <c r="I4720" i="5"/>
  <c r="I4719" i="5"/>
  <c r="I4718" i="5"/>
  <c r="I4717" i="5"/>
  <c r="I4716" i="5"/>
  <c r="I4715" i="5"/>
  <c r="I4714" i="5"/>
  <c r="I4713" i="5"/>
  <c r="I4712" i="5"/>
  <c r="I4711" i="5"/>
  <c r="I4710" i="5"/>
  <c r="I4709" i="5"/>
  <c r="I4708" i="5"/>
  <c r="I4707" i="5"/>
  <c r="I4706" i="5"/>
  <c r="I4705" i="5"/>
  <c r="I4704" i="5"/>
  <c r="I4703" i="5"/>
  <c r="I4702" i="5"/>
  <c r="I4701" i="5"/>
  <c r="I4700" i="5"/>
  <c r="I4699" i="5"/>
  <c r="I4698" i="5"/>
  <c r="I4697" i="5"/>
  <c r="I4696" i="5"/>
  <c r="I4695" i="5"/>
  <c r="I4694" i="5"/>
  <c r="I4693" i="5"/>
  <c r="I4692" i="5"/>
  <c r="I4691" i="5"/>
  <c r="I4690" i="5"/>
  <c r="I4689" i="5"/>
  <c r="I4688" i="5"/>
  <c r="I4687" i="5"/>
  <c r="I4686" i="5"/>
  <c r="I4685" i="5"/>
  <c r="I4684" i="5"/>
  <c r="I4683" i="5"/>
  <c r="I4682" i="5"/>
  <c r="I4681" i="5"/>
  <c r="I4680" i="5"/>
  <c r="I4679" i="5"/>
  <c r="I4678" i="5"/>
  <c r="I4677" i="5"/>
  <c r="I4676" i="5"/>
  <c r="I4675" i="5"/>
  <c r="I4674" i="5"/>
  <c r="I4673" i="5"/>
  <c r="I4672" i="5"/>
  <c r="I4671" i="5"/>
  <c r="I4670" i="5"/>
  <c r="I4669" i="5"/>
  <c r="I4668" i="5"/>
  <c r="I4667" i="5"/>
  <c r="I4666" i="5"/>
  <c r="I4665" i="5"/>
  <c r="I4664" i="5"/>
  <c r="I4663" i="5"/>
  <c r="I4662" i="5"/>
  <c r="I4661" i="5"/>
  <c r="I4660" i="5"/>
  <c r="I4659" i="5"/>
  <c r="I4658" i="5"/>
  <c r="I4657" i="5"/>
  <c r="I4656" i="5"/>
  <c r="I4655" i="5"/>
  <c r="I4654" i="5"/>
  <c r="I4653" i="5"/>
  <c r="I4652" i="5"/>
  <c r="I4651" i="5"/>
  <c r="I4650" i="5"/>
  <c r="I4649" i="5"/>
  <c r="I4648" i="5"/>
  <c r="I4647" i="5"/>
  <c r="I4646" i="5"/>
  <c r="I4645" i="5"/>
  <c r="I4644" i="5"/>
  <c r="I4643" i="5"/>
  <c r="I4642" i="5"/>
  <c r="I4641" i="5"/>
  <c r="I4640" i="5"/>
  <c r="I4639" i="5"/>
  <c r="I4638" i="5"/>
  <c r="I4637" i="5"/>
  <c r="I4636" i="5"/>
  <c r="I4635" i="5"/>
  <c r="I4634" i="5"/>
  <c r="I4633" i="5"/>
  <c r="I4632" i="5"/>
  <c r="I4631" i="5"/>
  <c r="I4630" i="5"/>
  <c r="I4629" i="5"/>
  <c r="I4628" i="5"/>
  <c r="I4627" i="5"/>
  <c r="I4626" i="5"/>
  <c r="I4625" i="5"/>
  <c r="I4624" i="5"/>
  <c r="I4623" i="5"/>
  <c r="I4622" i="5"/>
  <c r="I4621" i="5"/>
  <c r="I4620" i="5"/>
  <c r="I4619" i="5"/>
  <c r="I4618" i="5"/>
  <c r="I4617" i="5"/>
  <c r="I4616" i="5"/>
  <c r="I4615" i="5"/>
  <c r="I4614" i="5"/>
  <c r="I4613" i="5"/>
  <c r="I4612" i="5"/>
  <c r="I4611" i="5"/>
  <c r="I4610" i="5"/>
  <c r="I4609" i="5"/>
  <c r="I4608" i="5"/>
  <c r="I4607" i="5"/>
  <c r="I4606" i="5"/>
  <c r="I4605" i="5"/>
  <c r="I4604" i="5"/>
  <c r="I4603" i="5"/>
  <c r="I4602" i="5"/>
  <c r="I4601" i="5"/>
  <c r="I4600" i="5"/>
  <c r="I4599" i="5"/>
  <c r="I4598" i="5"/>
  <c r="I4597" i="5"/>
  <c r="I4596" i="5"/>
  <c r="I4595" i="5"/>
  <c r="I4594" i="5"/>
  <c r="I4593" i="5"/>
  <c r="I4592" i="5"/>
  <c r="I4591" i="5"/>
  <c r="I4590" i="5"/>
  <c r="I4589" i="5"/>
  <c r="I4588" i="5"/>
  <c r="I4587" i="5"/>
  <c r="I4586" i="5"/>
  <c r="I4585" i="5"/>
  <c r="I4584" i="5"/>
  <c r="I4583" i="5"/>
  <c r="I4582" i="5"/>
  <c r="I4581" i="5"/>
  <c r="I4580" i="5"/>
  <c r="I4579" i="5"/>
  <c r="I4578" i="5"/>
  <c r="I4577" i="5"/>
  <c r="I4576" i="5"/>
  <c r="I4575" i="5"/>
  <c r="I4574" i="5"/>
  <c r="I4573" i="5"/>
  <c r="I4572" i="5"/>
  <c r="I4571" i="5"/>
  <c r="I4570" i="5"/>
  <c r="I4569" i="5"/>
  <c r="I4568" i="5"/>
  <c r="I4567" i="5"/>
  <c r="I4566" i="5"/>
  <c r="I4565" i="5"/>
  <c r="I4564" i="5"/>
  <c r="I4563" i="5"/>
  <c r="I4562" i="5"/>
  <c r="I4561" i="5"/>
  <c r="I4560" i="5"/>
  <c r="I4559" i="5"/>
  <c r="I4558" i="5"/>
  <c r="I4557" i="5"/>
  <c r="I4556" i="5"/>
  <c r="I4555" i="5"/>
  <c r="I4554" i="5"/>
  <c r="I4553" i="5"/>
  <c r="I4552" i="5"/>
  <c r="I4551" i="5"/>
  <c r="I4550" i="5"/>
  <c r="I4549" i="5"/>
  <c r="I4548" i="5"/>
  <c r="I4547" i="5"/>
  <c r="I4546" i="5"/>
  <c r="I4545" i="5"/>
  <c r="I4544" i="5"/>
  <c r="I4543" i="5"/>
  <c r="I4542" i="5"/>
  <c r="I4541" i="5"/>
  <c r="I4540" i="5"/>
  <c r="I4539" i="5"/>
  <c r="I4538" i="5"/>
  <c r="I4537" i="5"/>
  <c r="I4536" i="5"/>
  <c r="I4535" i="5"/>
  <c r="I4534" i="5"/>
  <c r="I4533" i="5"/>
  <c r="I4532" i="5"/>
  <c r="I4531" i="5"/>
  <c r="I4530" i="5"/>
  <c r="I4529" i="5"/>
  <c r="I4528" i="5"/>
  <c r="I4527" i="5"/>
  <c r="I4526" i="5"/>
  <c r="I4525" i="5"/>
  <c r="I4524" i="5"/>
  <c r="I4523" i="5"/>
  <c r="I4522" i="5"/>
  <c r="I4521" i="5"/>
  <c r="I4520" i="5"/>
  <c r="I4519" i="5"/>
  <c r="I4518" i="5"/>
  <c r="I4517" i="5"/>
  <c r="I4516" i="5"/>
  <c r="I4515" i="5"/>
  <c r="I4514" i="5"/>
  <c r="I4513" i="5"/>
  <c r="I4512" i="5"/>
  <c r="I4511" i="5"/>
  <c r="I4510" i="5"/>
  <c r="I4509" i="5"/>
  <c r="I4508" i="5"/>
  <c r="I4507" i="5"/>
  <c r="I4506" i="5"/>
  <c r="I4505" i="5"/>
  <c r="I4504" i="5"/>
  <c r="I4503" i="5"/>
  <c r="I4502" i="5"/>
  <c r="I4501" i="5"/>
  <c r="I4500" i="5"/>
  <c r="I4499" i="5"/>
  <c r="I4498" i="5"/>
  <c r="I4497" i="5"/>
  <c r="I4496" i="5"/>
  <c r="I4495" i="5"/>
  <c r="I4494" i="5"/>
  <c r="I4493" i="5"/>
  <c r="I4492" i="5"/>
  <c r="I4491" i="5"/>
  <c r="I4490" i="5"/>
  <c r="I4489" i="5"/>
  <c r="I4488" i="5"/>
  <c r="I4487" i="5"/>
  <c r="I4486" i="5"/>
  <c r="I4485" i="5"/>
  <c r="I4484" i="5"/>
  <c r="I4483" i="5"/>
  <c r="I4482" i="5"/>
  <c r="I4481" i="5"/>
  <c r="I4480" i="5"/>
  <c r="I4479" i="5"/>
  <c r="I4478" i="5"/>
  <c r="I4477" i="5"/>
  <c r="I4476" i="5"/>
  <c r="I4475" i="5"/>
  <c r="I4474" i="5"/>
  <c r="I4473" i="5"/>
  <c r="I4472" i="5"/>
  <c r="I4471" i="5"/>
  <c r="I4470" i="5"/>
  <c r="I4469" i="5"/>
  <c r="I4468" i="5"/>
  <c r="I4467" i="5"/>
  <c r="I4466" i="5"/>
  <c r="I4465" i="5"/>
  <c r="I4464" i="5"/>
  <c r="I4463" i="5"/>
  <c r="I4462" i="5"/>
  <c r="I4461" i="5"/>
  <c r="I4460" i="5"/>
  <c r="I4459" i="5"/>
  <c r="I4458" i="5"/>
  <c r="I4457" i="5"/>
  <c r="I4456" i="5"/>
  <c r="I4455" i="5"/>
  <c r="I4454" i="5"/>
  <c r="I4453" i="5"/>
  <c r="I4452" i="5"/>
  <c r="I4451" i="5"/>
  <c r="I4450" i="5"/>
  <c r="I4449" i="5"/>
  <c r="I4448" i="5"/>
  <c r="I4447" i="5"/>
  <c r="I4446" i="5"/>
  <c r="I4445" i="5"/>
  <c r="I4444" i="5"/>
  <c r="I4443" i="5"/>
  <c r="I4442" i="5"/>
  <c r="I4441" i="5"/>
  <c r="I4440" i="5"/>
  <c r="I4439" i="5"/>
  <c r="I4438" i="5"/>
  <c r="I4437" i="5"/>
  <c r="I4436" i="5"/>
  <c r="I4435" i="5"/>
  <c r="I4434" i="5"/>
  <c r="I4433" i="5"/>
  <c r="I4432" i="5"/>
  <c r="I4431" i="5"/>
  <c r="I4430" i="5"/>
  <c r="I4429" i="5"/>
  <c r="I4428" i="5"/>
  <c r="I4427" i="5"/>
  <c r="I4426" i="5"/>
  <c r="I4425" i="5"/>
  <c r="I4424" i="5"/>
  <c r="I4423" i="5"/>
  <c r="I4422" i="5"/>
  <c r="I4421" i="5"/>
  <c r="I4420" i="5"/>
  <c r="I4419" i="5"/>
  <c r="I4418" i="5"/>
  <c r="I4417" i="5"/>
  <c r="I4416" i="5"/>
  <c r="I4415" i="5"/>
  <c r="I4414" i="5"/>
  <c r="I4413" i="5"/>
  <c r="I4412" i="5"/>
  <c r="I4411" i="5"/>
  <c r="I4410" i="5"/>
  <c r="I4409" i="5"/>
  <c r="I4408" i="5"/>
  <c r="I4407" i="5"/>
  <c r="I4406" i="5"/>
  <c r="I4405" i="5"/>
  <c r="I4404" i="5"/>
  <c r="I4403" i="5"/>
  <c r="I4402" i="5"/>
  <c r="I4401" i="5"/>
  <c r="I4400" i="5"/>
  <c r="I4399" i="5"/>
  <c r="I4398" i="5"/>
  <c r="I4397" i="5"/>
  <c r="I4396" i="5"/>
  <c r="I4395" i="5"/>
  <c r="I4394" i="5"/>
  <c r="I4393" i="5"/>
  <c r="I4392" i="5"/>
  <c r="I4391" i="5"/>
  <c r="I4390" i="5"/>
  <c r="I4389" i="5"/>
  <c r="I4388" i="5"/>
  <c r="I4387" i="5"/>
  <c r="I4386" i="5"/>
  <c r="I4385" i="5"/>
  <c r="I4384" i="5"/>
  <c r="I4383" i="5"/>
  <c r="I4382" i="5"/>
  <c r="I4381" i="5"/>
  <c r="I4380" i="5"/>
  <c r="I4379" i="5"/>
  <c r="I4378" i="5"/>
  <c r="I4377" i="5"/>
  <c r="I4376" i="5"/>
  <c r="I4375" i="5"/>
  <c r="I4374" i="5"/>
  <c r="I4373" i="5"/>
  <c r="I4372" i="5"/>
  <c r="I4371" i="5"/>
  <c r="I4370" i="5"/>
  <c r="I4369" i="5"/>
  <c r="I4368" i="5"/>
  <c r="I4367" i="5"/>
  <c r="I4366" i="5"/>
  <c r="I4365" i="5"/>
  <c r="I4364" i="5"/>
  <c r="I4363" i="5"/>
  <c r="I4362" i="5"/>
  <c r="I4361" i="5"/>
  <c r="I4360" i="5"/>
  <c r="I4359" i="5"/>
  <c r="I4358" i="5"/>
  <c r="I4357" i="5"/>
  <c r="I4356" i="5"/>
  <c r="I4355" i="5"/>
  <c r="I4354" i="5"/>
  <c r="I4353" i="5"/>
  <c r="I4352" i="5"/>
  <c r="I4351" i="5"/>
  <c r="I4350" i="5"/>
  <c r="I4349" i="5"/>
  <c r="I4348" i="5"/>
  <c r="I4347" i="5"/>
  <c r="I4346" i="5"/>
  <c r="I4345" i="5"/>
  <c r="I4344" i="5"/>
  <c r="I4343" i="5"/>
  <c r="I4342" i="5"/>
  <c r="I4341" i="5"/>
  <c r="I4340" i="5"/>
  <c r="I4339" i="5"/>
  <c r="I4338" i="5"/>
  <c r="I4337" i="5"/>
  <c r="I4336" i="5"/>
  <c r="I4335" i="5"/>
  <c r="I4334" i="5"/>
  <c r="I4333" i="5"/>
  <c r="I4332" i="5"/>
  <c r="I4331" i="5"/>
  <c r="I4330" i="5"/>
  <c r="I4329" i="5"/>
  <c r="I4328" i="5"/>
  <c r="I4327" i="5"/>
  <c r="I4326" i="5"/>
  <c r="I4325" i="5"/>
  <c r="I4324" i="5"/>
  <c r="I4323" i="5"/>
  <c r="I4322" i="5"/>
  <c r="I4321" i="5"/>
  <c r="I4320" i="5"/>
  <c r="I4319" i="5"/>
  <c r="I4318" i="5"/>
  <c r="I4317" i="5"/>
  <c r="I4316" i="5"/>
  <c r="I4315" i="5"/>
  <c r="I4314" i="5"/>
  <c r="I4313" i="5"/>
  <c r="I4312" i="5"/>
  <c r="I4311" i="5"/>
  <c r="I4310" i="5"/>
  <c r="I4309" i="5"/>
  <c r="I4308" i="5"/>
  <c r="I4307" i="5"/>
  <c r="I4306" i="5"/>
  <c r="I4305" i="5"/>
  <c r="I4304" i="5"/>
  <c r="I4303" i="5"/>
  <c r="I4302" i="5"/>
  <c r="I4301" i="5"/>
  <c r="I4300" i="5"/>
  <c r="I4299" i="5"/>
  <c r="I4298" i="5"/>
  <c r="I4297" i="5"/>
  <c r="I4296" i="5"/>
  <c r="I4295" i="5"/>
  <c r="I4294" i="5"/>
  <c r="I4293" i="5"/>
  <c r="I4292" i="5"/>
  <c r="I4291" i="5"/>
  <c r="I4290" i="5"/>
  <c r="I4289" i="5"/>
  <c r="I4288" i="5"/>
  <c r="I4287" i="5"/>
  <c r="I4286" i="5"/>
  <c r="I4285" i="5"/>
  <c r="I4284" i="5"/>
  <c r="I4283" i="5"/>
  <c r="I4282" i="5"/>
  <c r="I4281" i="5"/>
  <c r="I4280" i="5"/>
  <c r="I4279" i="5"/>
  <c r="I4278" i="5"/>
  <c r="I4277" i="5"/>
  <c r="I4276" i="5"/>
  <c r="I4275" i="5"/>
  <c r="I4274" i="5"/>
  <c r="I4273" i="5"/>
  <c r="I4272" i="5"/>
  <c r="I4271" i="5"/>
  <c r="I4270" i="5"/>
  <c r="I4269" i="5"/>
  <c r="I4268" i="5"/>
  <c r="I4267" i="5"/>
  <c r="I4266" i="5"/>
  <c r="I4265" i="5"/>
  <c r="I4264" i="5"/>
  <c r="I4263" i="5"/>
  <c r="I4262" i="5"/>
  <c r="I4261" i="5"/>
  <c r="I4260" i="5"/>
  <c r="I4259" i="5"/>
  <c r="I4258" i="5"/>
  <c r="I4257" i="5"/>
  <c r="I4256" i="5"/>
  <c r="I4255" i="5"/>
  <c r="I4254" i="5"/>
  <c r="I4253" i="5"/>
  <c r="I4252" i="5"/>
  <c r="I4251" i="5"/>
  <c r="I4250" i="5"/>
  <c r="I4249" i="5"/>
  <c r="I4248" i="5"/>
  <c r="I4247" i="5"/>
  <c r="I4246" i="5"/>
  <c r="I4245" i="5"/>
  <c r="I4244" i="5"/>
  <c r="I4243" i="5"/>
  <c r="I4242" i="5"/>
  <c r="I4241" i="5"/>
  <c r="I4240" i="5"/>
  <c r="I4239" i="5"/>
  <c r="I4238" i="5"/>
  <c r="I4237" i="5"/>
  <c r="I4236" i="5"/>
  <c r="I4235" i="5"/>
  <c r="I4234" i="5"/>
  <c r="I4233" i="5"/>
  <c r="I4232" i="5"/>
  <c r="I4231" i="5"/>
  <c r="I4230" i="5"/>
  <c r="I4229" i="5"/>
  <c r="I4228" i="5"/>
  <c r="I4227" i="5"/>
  <c r="I4226" i="5"/>
  <c r="I4225" i="5"/>
  <c r="I4224" i="5"/>
  <c r="I4223" i="5"/>
  <c r="I4222" i="5"/>
  <c r="I4221" i="5"/>
  <c r="I4220" i="5"/>
  <c r="I4219" i="5"/>
  <c r="I4218" i="5"/>
  <c r="I4217" i="5"/>
  <c r="I4216" i="5"/>
  <c r="I4215" i="5"/>
  <c r="I4214" i="5"/>
  <c r="I4213" i="5"/>
  <c r="I4212" i="5"/>
  <c r="I4211" i="5"/>
  <c r="I4210" i="5"/>
  <c r="I4209" i="5"/>
  <c r="I4208" i="5"/>
  <c r="I4207" i="5"/>
  <c r="I4206" i="5"/>
  <c r="I4205" i="5"/>
  <c r="I4204" i="5"/>
  <c r="I4203" i="5"/>
  <c r="I4202" i="5"/>
  <c r="I4201" i="5"/>
  <c r="I4200" i="5"/>
  <c r="I4199" i="5"/>
  <c r="I4198" i="5"/>
  <c r="I4197" i="5"/>
  <c r="I4196" i="5"/>
  <c r="I4195" i="5"/>
  <c r="I4194" i="5"/>
  <c r="I4193" i="5"/>
  <c r="I4192" i="5"/>
  <c r="I4191" i="5"/>
  <c r="I4190" i="5"/>
  <c r="I4189" i="5"/>
  <c r="I4188" i="5"/>
  <c r="I4187" i="5"/>
  <c r="I4186" i="5"/>
  <c r="I4185" i="5"/>
  <c r="I4184" i="5"/>
  <c r="I4183" i="5"/>
  <c r="I4182" i="5"/>
  <c r="I4181" i="5"/>
  <c r="I4180" i="5"/>
  <c r="I4179" i="5"/>
  <c r="I4178" i="5"/>
  <c r="I4177" i="5"/>
  <c r="I4176" i="5"/>
  <c r="I4175" i="5"/>
  <c r="I4174" i="5"/>
  <c r="I4173" i="5"/>
  <c r="I4172" i="5"/>
  <c r="I4171" i="5"/>
  <c r="I4170" i="5"/>
  <c r="I4169" i="5"/>
  <c r="I4168" i="5"/>
  <c r="I4167" i="5"/>
  <c r="I4166" i="5"/>
  <c r="I4165" i="5"/>
  <c r="I4164" i="5"/>
  <c r="I4163" i="5"/>
  <c r="I4162" i="5"/>
  <c r="I4161" i="5"/>
  <c r="I4160" i="5"/>
  <c r="I4159" i="5"/>
  <c r="I4158" i="5"/>
  <c r="I4157" i="5"/>
  <c r="I4156" i="5"/>
  <c r="I4155" i="5"/>
  <c r="I4154" i="5"/>
  <c r="I4153" i="5"/>
  <c r="I4152" i="5"/>
  <c r="I4151" i="5"/>
  <c r="I4150" i="5"/>
  <c r="I4149" i="5"/>
  <c r="I4148" i="5"/>
  <c r="I4147" i="5"/>
  <c r="I4146" i="5"/>
  <c r="I4145" i="5"/>
  <c r="I4144" i="5"/>
  <c r="I4143" i="5"/>
  <c r="I4142" i="5"/>
  <c r="I4141" i="5"/>
  <c r="I4140" i="5"/>
  <c r="I4139" i="5"/>
  <c r="I4138" i="5"/>
  <c r="I4137" i="5"/>
  <c r="I4136" i="5"/>
  <c r="I4135" i="5"/>
  <c r="I4134" i="5"/>
  <c r="I4133" i="5"/>
  <c r="I4132" i="5"/>
  <c r="I4131" i="5"/>
  <c r="I4130" i="5"/>
  <c r="I4129" i="5"/>
  <c r="I4128" i="5"/>
  <c r="I4127" i="5"/>
  <c r="I4126" i="5"/>
  <c r="I4125" i="5"/>
  <c r="I4124" i="5"/>
  <c r="I4123" i="5"/>
  <c r="I4122" i="5"/>
  <c r="I4121" i="5"/>
  <c r="I4120" i="5"/>
  <c r="I4119" i="5"/>
  <c r="I4118" i="5"/>
  <c r="I4117" i="5"/>
  <c r="I4116" i="5"/>
  <c r="I4115" i="5"/>
  <c r="I4114" i="5"/>
  <c r="I4113" i="5"/>
  <c r="I4112" i="5"/>
  <c r="I4111" i="5"/>
  <c r="I4110" i="5"/>
  <c r="I4109" i="5"/>
  <c r="I4108" i="5"/>
  <c r="I4107" i="5"/>
  <c r="I4106" i="5"/>
  <c r="I4105" i="5"/>
  <c r="I4104" i="5"/>
  <c r="I4103" i="5"/>
  <c r="I4102" i="5"/>
  <c r="I4101" i="5"/>
  <c r="I4100" i="5"/>
  <c r="I4099" i="5"/>
  <c r="I4098" i="5"/>
  <c r="I4097" i="5"/>
  <c r="I4096" i="5"/>
  <c r="I4095" i="5"/>
  <c r="I4094" i="5"/>
  <c r="I4093" i="5"/>
  <c r="I4092" i="5"/>
  <c r="I4091" i="5"/>
  <c r="I4090" i="5"/>
  <c r="I4089" i="5"/>
  <c r="I4088" i="5"/>
  <c r="I4087" i="5"/>
  <c r="I4086" i="5"/>
  <c r="I4085" i="5"/>
  <c r="I4084" i="5"/>
  <c r="I4083" i="5"/>
  <c r="I4082" i="5"/>
  <c r="I4081" i="5"/>
  <c r="I4080" i="5"/>
  <c r="I4079" i="5"/>
  <c r="I4078" i="5"/>
  <c r="I4077" i="5"/>
  <c r="I4076" i="5"/>
  <c r="I4075" i="5"/>
  <c r="I4074" i="5"/>
  <c r="I4073" i="5"/>
  <c r="I4072" i="5"/>
  <c r="I4071" i="5"/>
  <c r="I4070" i="5"/>
  <c r="I4069" i="5"/>
  <c r="I4068" i="5"/>
  <c r="I4067" i="5"/>
  <c r="I4066" i="5"/>
  <c r="I4065" i="5"/>
  <c r="I4064" i="5"/>
  <c r="I4063" i="5"/>
  <c r="I4062" i="5"/>
  <c r="I4061" i="5"/>
  <c r="I4060" i="5"/>
  <c r="I4059" i="5"/>
  <c r="I4058" i="5"/>
  <c r="I4057" i="5"/>
  <c r="I4056" i="5"/>
  <c r="I4055" i="5"/>
  <c r="I4054" i="5"/>
  <c r="I4053" i="5"/>
  <c r="I4052" i="5"/>
  <c r="I4051" i="5"/>
  <c r="I4050" i="5"/>
  <c r="I4049" i="5"/>
  <c r="I4048" i="5"/>
  <c r="I4047" i="5"/>
  <c r="I4046" i="5"/>
  <c r="I4045" i="5"/>
  <c r="I4044" i="5"/>
  <c r="I4043" i="5"/>
  <c r="I4042" i="5"/>
  <c r="I4041" i="5"/>
  <c r="I4040" i="5"/>
  <c r="I4039" i="5"/>
  <c r="I4038" i="5"/>
  <c r="I4037" i="5"/>
  <c r="I4036" i="5"/>
  <c r="I4035" i="5"/>
  <c r="I4034" i="5"/>
  <c r="I4033" i="5"/>
  <c r="I4032" i="5"/>
  <c r="I4031" i="5"/>
  <c r="I4030" i="5"/>
  <c r="I4029" i="5"/>
  <c r="I4028" i="5"/>
  <c r="I4027" i="5"/>
  <c r="I4026" i="5"/>
  <c r="I4025" i="5"/>
  <c r="I4024" i="5"/>
  <c r="I4023" i="5"/>
  <c r="I4022" i="5"/>
  <c r="I4021" i="5"/>
  <c r="I4020" i="5"/>
  <c r="I4019" i="5"/>
  <c r="I4018" i="5"/>
  <c r="I4017" i="5"/>
  <c r="I4016" i="5"/>
  <c r="I4015" i="5"/>
  <c r="I4014" i="5"/>
  <c r="I4013" i="5"/>
  <c r="I4012" i="5"/>
  <c r="I4011" i="5"/>
  <c r="I4010" i="5"/>
  <c r="I4009" i="5"/>
  <c r="I4008" i="5"/>
  <c r="I4007" i="5"/>
  <c r="I4006" i="5"/>
  <c r="I4005" i="5"/>
  <c r="I4004" i="5"/>
  <c r="I4003" i="5"/>
  <c r="I4002" i="5"/>
  <c r="I4001" i="5"/>
  <c r="I4000" i="5"/>
  <c r="I3999" i="5"/>
  <c r="I3998" i="5"/>
  <c r="I3997" i="5"/>
  <c r="I3996" i="5"/>
  <c r="I3995" i="5"/>
  <c r="I3994" i="5"/>
  <c r="I3993" i="5"/>
  <c r="I3992" i="5"/>
  <c r="I3991" i="5"/>
  <c r="I3990" i="5"/>
  <c r="I3989" i="5"/>
  <c r="I3988" i="5"/>
  <c r="I3987" i="5"/>
  <c r="I3986" i="5"/>
  <c r="I3985" i="5"/>
  <c r="I3984" i="5"/>
  <c r="I3983" i="5"/>
  <c r="I3982" i="5"/>
  <c r="I3981" i="5"/>
  <c r="I3980" i="5"/>
  <c r="I3979" i="5"/>
  <c r="I3978" i="5"/>
  <c r="I3977" i="5"/>
  <c r="I3976" i="5"/>
  <c r="I3975" i="5"/>
  <c r="I3974" i="5"/>
  <c r="I3973" i="5"/>
  <c r="I3972" i="5"/>
  <c r="I3971" i="5"/>
  <c r="I3970" i="5"/>
  <c r="I3969" i="5"/>
  <c r="I3968" i="5"/>
  <c r="I3967" i="5"/>
  <c r="I3966" i="5"/>
  <c r="I3965" i="5"/>
  <c r="I3964" i="5"/>
  <c r="I3963" i="5"/>
  <c r="I3962" i="5"/>
  <c r="I3961" i="5"/>
  <c r="I3960" i="5"/>
  <c r="I3959" i="5"/>
  <c r="I3958" i="5"/>
  <c r="I3957" i="5"/>
  <c r="I3956" i="5"/>
  <c r="I3955" i="5"/>
  <c r="I3954" i="5"/>
  <c r="I3953" i="5"/>
  <c r="I3952" i="5"/>
  <c r="I3951" i="5"/>
  <c r="I3950" i="5"/>
  <c r="I3949" i="5"/>
  <c r="I3948" i="5"/>
  <c r="I3947" i="5"/>
  <c r="I3946" i="5"/>
  <c r="I3945" i="5"/>
  <c r="I3944" i="5"/>
  <c r="I3943" i="5"/>
  <c r="I3942" i="5"/>
  <c r="I3941" i="5"/>
  <c r="I3940" i="5"/>
  <c r="I3939" i="5"/>
  <c r="I3938" i="5"/>
  <c r="I3937" i="5"/>
  <c r="I3936" i="5"/>
  <c r="I3935" i="5"/>
  <c r="I3934" i="5"/>
  <c r="I3933" i="5"/>
  <c r="I3932" i="5"/>
  <c r="I3931" i="5"/>
  <c r="I3930" i="5"/>
  <c r="I3929" i="5"/>
  <c r="I3928" i="5"/>
  <c r="I3927" i="5"/>
  <c r="I3926" i="5"/>
  <c r="I3925" i="5"/>
  <c r="I3924" i="5"/>
  <c r="I3923" i="5"/>
  <c r="I3922" i="5"/>
  <c r="I3921" i="5"/>
  <c r="I3920" i="5"/>
  <c r="I3919" i="5"/>
  <c r="I3918" i="5"/>
  <c r="I3917" i="5"/>
  <c r="I3916" i="5"/>
  <c r="I3915" i="5"/>
  <c r="I3914" i="5"/>
  <c r="I3913" i="5"/>
  <c r="I3912" i="5"/>
  <c r="I3911" i="5"/>
  <c r="I3910" i="5"/>
  <c r="I3909" i="5"/>
  <c r="I3908" i="5"/>
  <c r="I3907" i="5"/>
  <c r="I3906" i="5"/>
  <c r="I3905" i="5"/>
  <c r="I3904" i="5"/>
  <c r="I3903" i="5"/>
  <c r="I3902" i="5"/>
  <c r="I3901" i="5"/>
  <c r="I3900" i="5"/>
  <c r="I3899" i="5"/>
  <c r="I3898" i="5"/>
  <c r="I3897" i="5"/>
  <c r="I3896" i="5"/>
  <c r="I3895" i="5"/>
  <c r="I3894" i="5"/>
  <c r="I3893" i="5"/>
  <c r="I3892" i="5"/>
  <c r="I3891" i="5"/>
  <c r="I3890" i="5"/>
  <c r="I3889" i="5"/>
  <c r="I3888" i="5"/>
  <c r="I3887" i="5"/>
  <c r="I3886" i="5"/>
  <c r="I3885" i="5"/>
  <c r="I3884" i="5"/>
  <c r="I3883" i="5"/>
  <c r="I3882" i="5"/>
  <c r="I3881" i="5"/>
  <c r="I3880" i="5"/>
  <c r="I3879" i="5"/>
  <c r="I3878" i="5"/>
  <c r="I3877" i="5"/>
  <c r="I3876" i="5"/>
  <c r="I3875" i="5"/>
  <c r="I3874" i="5"/>
  <c r="I3873" i="5"/>
  <c r="I3872" i="5"/>
  <c r="I3871" i="5"/>
  <c r="I3870" i="5"/>
  <c r="I3869" i="5"/>
  <c r="I3868" i="5"/>
  <c r="I3867" i="5"/>
  <c r="I3866" i="5"/>
  <c r="I3865" i="5"/>
  <c r="I3864" i="5"/>
  <c r="I3863" i="5"/>
  <c r="I3862" i="5"/>
  <c r="I3861" i="5"/>
  <c r="I3860" i="5"/>
  <c r="I3859" i="5"/>
  <c r="I3858" i="5"/>
  <c r="I3857" i="5"/>
  <c r="I3856" i="5"/>
  <c r="I3855" i="5"/>
  <c r="I3854" i="5"/>
  <c r="I3853" i="5"/>
  <c r="I3852" i="5"/>
  <c r="I3851" i="5"/>
  <c r="I3850" i="5"/>
  <c r="I3849" i="5"/>
  <c r="I3848" i="5"/>
  <c r="I3847" i="5"/>
  <c r="I3846" i="5"/>
  <c r="I3845" i="5"/>
  <c r="I3844" i="5"/>
  <c r="I3843" i="5"/>
  <c r="I3842" i="5"/>
  <c r="I3841" i="5"/>
  <c r="I3840" i="5"/>
  <c r="I3839" i="5"/>
  <c r="I3838" i="5"/>
  <c r="I3837" i="5"/>
  <c r="I3836" i="5"/>
  <c r="I3835" i="5"/>
  <c r="I3834" i="5"/>
  <c r="I3833" i="5"/>
  <c r="I3832" i="5"/>
  <c r="I3831" i="5"/>
  <c r="I3830" i="5"/>
  <c r="I3829" i="5"/>
  <c r="I3828" i="5"/>
  <c r="I3827" i="5"/>
  <c r="I3826" i="5"/>
  <c r="I3825" i="5"/>
  <c r="I3824" i="5"/>
  <c r="I3823" i="5"/>
  <c r="I3822" i="5"/>
  <c r="I3821" i="5"/>
  <c r="I3820" i="5"/>
  <c r="I3819" i="5"/>
  <c r="I3818" i="5"/>
  <c r="I3817" i="5"/>
  <c r="I3816" i="5"/>
  <c r="I3815" i="5"/>
  <c r="I3814" i="5"/>
  <c r="I3813" i="5"/>
  <c r="I3812" i="5"/>
  <c r="I3811" i="5"/>
  <c r="I3810" i="5"/>
  <c r="I3809" i="5"/>
  <c r="I3808" i="5"/>
  <c r="I3807" i="5"/>
  <c r="I3806" i="5"/>
  <c r="I3805" i="5"/>
  <c r="I3804" i="5"/>
  <c r="I3803" i="5"/>
  <c r="I3802" i="5"/>
  <c r="I3801" i="5"/>
  <c r="I3800" i="5"/>
  <c r="I3799" i="5"/>
  <c r="I3798" i="5"/>
  <c r="I3797" i="5"/>
  <c r="I3796" i="5"/>
  <c r="I3795" i="5"/>
  <c r="I3794" i="5"/>
  <c r="I3793" i="5"/>
  <c r="I3792" i="5"/>
  <c r="I3791" i="5"/>
  <c r="I3790" i="5"/>
  <c r="I3789" i="5"/>
  <c r="I3788" i="5"/>
  <c r="I3787" i="5"/>
  <c r="I3786" i="5"/>
  <c r="I3785" i="5"/>
  <c r="I3784" i="5"/>
  <c r="I3783" i="5"/>
  <c r="I3782" i="5"/>
  <c r="I3781" i="5"/>
  <c r="I3780" i="5"/>
  <c r="I3779" i="5"/>
  <c r="I3778" i="5"/>
  <c r="I3777" i="5"/>
  <c r="I3776" i="5"/>
  <c r="I3775" i="5"/>
  <c r="I3774" i="5"/>
  <c r="I3773" i="5"/>
  <c r="I3772" i="5"/>
  <c r="I3771" i="5"/>
  <c r="I3770" i="5"/>
  <c r="I3769" i="5"/>
  <c r="I3768" i="5"/>
  <c r="I3767" i="5"/>
  <c r="I3766" i="5"/>
  <c r="I3765" i="5"/>
  <c r="I3764" i="5"/>
  <c r="I3763" i="5"/>
  <c r="I3762" i="5"/>
  <c r="I3761" i="5"/>
  <c r="I3760" i="5"/>
  <c r="I3759" i="5"/>
  <c r="I3758" i="5"/>
  <c r="I3757" i="5"/>
  <c r="I3756" i="5"/>
  <c r="I3755" i="5"/>
  <c r="I3754" i="5"/>
  <c r="I3753" i="5"/>
  <c r="I3752" i="5"/>
  <c r="I3751" i="5"/>
  <c r="I3750" i="5"/>
  <c r="I3749" i="5"/>
  <c r="I3748" i="5"/>
  <c r="I3747" i="5"/>
  <c r="I3746" i="5"/>
  <c r="I3745" i="5"/>
  <c r="I3744" i="5"/>
  <c r="I3743" i="5"/>
  <c r="I3742" i="5"/>
  <c r="I3741" i="5"/>
  <c r="I3740" i="5"/>
  <c r="I3739" i="5"/>
  <c r="I3738" i="5"/>
  <c r="I3737" i="5"/>
  <c r="I3736" i="5"/>
  <c r="I3735" i="5"/>
  <c r="I3734" i="5"/>
  <c r="I3733" i="5"/>
  <c r="I3732" i="5"/>
  <c r="I3731" i="5"/>
  <c r="I3730" i="5"/>
  <c r="I3729" i="5"/>
  <c r="I3728" i="5"/>
  <c r="I3727" i="5"/>
  <c r="I3726" i="5"/>
  <c r="I3725" i="5"/>
  <c r="I3724" i="5"/>
  <c r="I3723" i="5"/>
  <c r="I3722" i="5"/>
  <c r="I3721" i="5"/>
  <c r="I3720" i="5"/>
  <c r="I3719" i="5"/>
  <c r="I3718" i="5"/>
  <c r="I3717" i="5"/>
  <c r="I3716" i="5"/>
  <c r="I3715" i="5"/>
  <c r="I3714" i="5"/>
  <c r="I3713" i="5"/>
  <c r="I3712" i="5"/>
  <c r="I3711" i="5"/>
  <c r="I3710" i="5"/>
  <c r="I3709" i="5"/>
  <c r="I3708" i="5"/>
  <c r="I3707" i="5"/>
  <c r="I3706" i="5"/>
  <c r="I3705" i="5"/>
  <c r="I3704" i="5"/>
  <c r="I3703" i="5"/>
  <c r="I3702" i="5"/>
  <c r="I3701" i="5"/>
  <c r="I3700" i="5"/>
  <c r="I3699" i="5"/>
  <c r="I3698" i="5"/>
  <c r="I3697" i="5"/>
  <c r="I3696" i="5"/>
  <c r="I3695" i="5"/>
  <c r="I3694" i="5"/>
  <c r="I3693" i="5"/>
  <c r="I3692" i="5"/>
  <c r="I3691" i="5"/>
  <c r="I3690" i="5"/>
  <c r="I3689" i="5"/>
  <c r="I3688" i="5"/>
  <c r="I3687" i="5"/>
  <c r="I3686" i="5"/>
  <c r="I3685" i="5"/>
  <c r="I3684" i="5"/>
  <c r="I3683" i="5"/>
  <c r="I3682" i="5"/>
  <c r="I3681" i="5"/>
  <c r="I3680" i="5"/>
  <c r="I3679" i="5"/>
  <c r="I3678" i="5"/>
  <c r="I3677" i="5"/>
  <c r="I3676" i="5"/>
  <c r="I3675" i="5"/>
  <c r="I3674" i="5"/>
  <c r="I3673" i="5"/>
  <c r="I3672" i="5"/>
  <c r="I3671" i="5"/>
  <c r="I3670" i="5"/>
  <c r="I3669" i="5"/>
  <c r="I3668" i="5"/>
  <c r="I3667" i="5"/>
  <c r="I3666" i="5"/>
  <c r="I3665" i="5"/>
  <c r="I3664" i="5"/>
  <c r="I3663" i="5"/>
  <c r="I3662" i="5"/>
  <c r="I3661" i="5"/>
  <c r="I3660" i="5"/>
  <c r="I3659" i="5"/>
  <c r="I3658" i="5"/>
  <c r="I3657" i="5"/>
  <c r="I3656" i="5"/>
  <c r="I3655" i="5"/>
  <c r="I3654" i="5"/>
  <c r="I3653" i="5"/>
  <c r="I3652" i="5"/>
  <c r="I3651" i="5"/>
  <c r="I3650" i="5"/>
  <c r="I3649" i="5"/>
  <c r="I3648" i="5"/>
  <c r="I3647" i="5"/>
  <c r="I3646" i="5"/>
  <c r="I3645" i="5"/>
  <c r="I3644" i="5"/>
  <c r="I3643" i="5"/>
  <c r="I3642" i="5"/>
  <c r="I3641" i="5"/>
  <c r="I3640" i="5"/>
  <c r="I3639" i="5"/>
  <c r="I3638" i="5"/>
  <c r="I3637" i="5"/>
  <c r="I3636" i="5"/>
  <c r="I3635" i="5"/>
  <c r="I3634" i="5"/>
  <c r="I3633" i="5"/>
  <c r="I3632" i="5"/>
  <c r="I3631" i="5"/>
  <c r="I3630" i="5"/>
  <c r="I3629" i="5"/>
  <c r="I3628" i="5"/>
  <c r="I3627" i="5"/>
  <c r="I3626" i="5"/>
  <c r="I3625" i="5"/>
  <c r="I3624" i="5"/>
  <c r="I3623" i="5"/>
  <c r="I3622" i="5"/>
  <c r="I3621" i="5"/>
  <c r="I3620" i="5"/>
  <c r="I3619" i="5"/>
  <c r="I3618" i="5"/>
  <c r="I3617" i="5"/>
  <c r="I3616" i="5"/>
  <c r="I3615" i="5"/>
  <c r="I3614" i="5"/>
  <c r="I3613" i="5"/>
  <c r="I3612" i="5"/>
  <c r="I3611" i="5"/>
  <c r="I3610" i="5"/>
  <c r="I3609" i="5"/>
  <c r="I3608" i="5"/>
  <c r="I3607" i="5"/>
  <c r="I3606" i="5"/>
  <c r="I3605" i="5"/>
  <c r="I3604" i="5"/>
  <c r="I3603" i="5"/>
  <c r="I3602" i="5"/>
  <c r="I3601" i="5"/>
  <c r="I3600" i="5"/>
  <c r="I3599" i="5"/>
  <c r="I3598" i="5"/>
  <c r="I3597" i="5"/>
  <c r="I3596" i="5"/>
  <c r="I3595" i="5"/>
  <c r="I3594" i="5"/>
  <c r="I3593" i="5"/>
  <c r="I3592" i="5"/>
  <c r="I3591" i="5"/>
  <c r="I3590" i="5"/>
  <c r="I3589" i="5"/>
  <c r="I3588" i="5"/>
  <c r="I3587" i="5"/>
  <c r="I3586" i="5"/>
  <c r="I3585" i="5"/>
  <c r="I3584" i="5"/>
  <c r="I3583" i="5"/>
  <c r="I3582" i="5"/>
  <c r="I3581" i="5"/>
  <c r="I3580" i="5"/>
  <c r="I3579" i="5"/>
  <c r="I3578" i="5"/>
  <c r="I3577" i="5"/>
  <c r="I3576" i="5"/>
  <c r="I3575" i="5"/>
  <c r="I3574" i="5"/>
  <c r="I3573" i="5"/>
  <c r="I3572" i="5"/>
  <c r="I3571" i="5"/>
  <c r="I3570" i="5"/>
  <c r="I3569" i="5"/>
  <c r="I3568" i="5"/>
  <c r="I3567" i="5"/>
  <c r="I3566" i="5"/>
  <c r="I3565" i="5"/>
  <c r="I3564" i="5"/>
  <c r="I3563" i="5"/>
  <c r="I3562" i="5"/>
  <c r="I3561" i="5"/>
  <c r="I3560" i="5"/>
  <c r="I3559" i="5"/>
  <c r="I3558" i="5"/>
  <c r="I3557" i="5"/>
  <c r="I3556" i="5"/>
  <c r="I3555" i="5"/>
  <c r="I3554" i="5"/>
  <c r="I3553" i="5"/>
  <c r="I3552" i="5"/>
  <c r="I3551" i="5"/>
  <c r="I3550" i="5"/>
  <c r="I3549" i="5"/>
  <c r="I3548" i="5"/>
  <c r="I3547" i="5"/>
  <c r="I3546" i="5"/>
  <c r="I3545" i="5"/>
  <c r="I3544" i="5"/>
  <c r="I3543" i="5"/>
  <c r="I3542" i="5"/>
  <c r="I3541" i="5"/>
  <c r="I3540" i="5"/>
  <c r="I3539" i="5"/>
  <c r="I3538" i="5"/>
  <c r="I3537" i="5"/>
  <c r="I3536" i="5"/>
  <c r="I3535" i="5"/>
  <c r="I3534" i="5"/>
  <c r="I3533" i="5"/>
  <c r="I3532" i="5"/>
  <c r="I3531" i="5"/>
  <c r="I3530" i="5"/>
  <c r="I3529" i="5"/>
  <c r="I3528" i="5"/>
  <c r="I3527" i="5"/>
  <c r="I3526" i="5"/>
  <c r="I3525" i="5"/>
  <c r="I3524" i="5"/>
  <c r="I3523" i="5"/>
  <c r="I3522" i="5"/>
  <c r="I3521" i="5"/>
  <c r="I3520" i="5"/>
  <c r="I3519" i="5"/>
  <c r="I3518" i="5"/>
  <c r="I3517" i="5"/>
  <c r="I3516" i="5"/>
  <c r="I3515" i="5"/>
  <c r="I3514" i="5"/>
  <c r="I3513" i="5"/>
  <c r="I3512" i="5"/>
  <c r="I3511" i="5"/>
  <c r="I3510" i="5"/>
  <c r="I3509" i="5"/>
  <c r="I3508" i="5"/>
  <c r="I3507" i="5"/>
  <c r="I3506" i="5"/>
  <c r="I3505" i="5"/>
  <c r="I3504" i="5"/>
  <c r="I3503" i="5"/>
  <c r="I3502" i="5"/>
  <c r="I3501" i="5"/>
  <c r="I3500" i="5"/>
  <c r="I3499" i="5"/>
  <c r="I3498" i="5"/>
  <c r="I3497" i="5"/>
  <c r="I3496" i="5"/>
  <c r="I3495" i="5"/>
  <c r="I3494" i="5"/>
  <c r="I3493" i="5"/>
  <c r="I3492" i="5"/>
  <c r="I3491" i="5"/>
  <c r="I3490" i="5"/>
  <c r="I3489" i="5"/>
  <c r="I3488" i="5"/>
  <c r="I3487" i="5"/>
  <c r="I3486" i="5"/>
  <c r="I3485" i="5"/>
  <c r="I3484" i="5"/>
  <c r="I3483" i="5"/>
  <c r="I3482" i="5"/>
  <c r="I3481" i="5"/>
  <c r="I3480" i="5"/>
  <c r="I3479" i="5"/>
  <c r="I3478" i="5"/>
  <c r="I3477" i="5"/>
  <c r="I3476" i="5"/>
  <c r="I3475" i="5"/>
  <c r="I3474" i="5"/>
  <c r="I3473" i="5"/>
  <c r="I3472" i="5"/>
  <c r="I3471" i="5"/>
  <c r="I3470" i="5"/>
  <c r="I3469" i="5"/>
  <c r="I3468" i="5"/>
  <c r="I3467" i="5"/>
  <c r="I3466" i="5"/>
  <c r="I3465" i="5"/>
  <c r="I3464" i="5"/>
  <c r="I3463" i="5"/>
  <c r="I3462" i="5"/>
  <c r="I3461" i="5"/>
  <c r="I3460" i="5"/>
  <c r="I3459" i="5"/>
  <c r="I3458" i="5"/>
  <c r="I3457" i="5"/>
  <c r="I3456" i="5"/>
  <c r="I3455" i="5"/>
  <c r="I3454" i="5"/>
  <c r="I3453" i="5"/>
  <c r="I3452" i="5"/>
  <c r="I3451" i="5"/>
  <c r="I3450" i="5"/>
  <c r="I3449" i="5"/>
  <c r="I3448" i="5"/>
  <c r="I3447" i="5"/>
  <c r="I3446" i="5"/>
  <c r="I3445" i="5"/>
  <c r="I3444" i="5"/>
  <c r="I3443" i="5"/>
  <c r="I3442" i="5"/>
  <c r="I3441" i="5"/>
  <c r="I3440" i="5"/>
  <c r="I3439" i="5"/>
  <c r="I3438" i="5"/>
  <c r="I3437" i="5"/>
  <c r="I3436" i="5"/>
  <c r="I3435" i="5"/>
  <c r="I3434" i="5"/>
  <c r="I3433" i="5"/>
  <c r="I3432" i="5"/>
  <c r="I3431" i="5"/>
  <c r="I3430" i="5"/>
  <c r="I3429" i="5"/>
  <c r="I3428" i="5"/>
  <c r="I3427" i="5"/>
  <c r="I3426" i="5"/>
  <c r="I3425" i="5"/>
  <c r="I3424" i="5"/>
  <c r="I3423" i="5"/>
  <c r="I3422" i="5"/>
  <c r="I3421" i="5"/>
  <c r="I3420" i="5"/>
  <c r="I3419" i="5"/>
  <c r="I3418" i="5"/>
  <c r="I3417" i="5"/>
  <c r="I3416" i="5"/>
  <c r="I3415" i="5"/>
  <c r="I3414" i="5"/>
  <c r="I3413" i="5"/>
  <c r="I3412" i="5"/>
  <c r="I3411" i="5"/>
  <c r="I3410" i="5"/>
  <c r="I3409" i="5"/>
  <c r="I3408" i="5"/>
  <c r="I3407" i="5"/>
  <c r="I3406" i="5"/>
  <c r="I3405" i="5"/>
  <c r="I3404" i="5"/>
  <c r="I3403" i="5"/>
  <c r="I3402" i="5"/>
  <c r="I3401" i="5"/>
  <c r="I3400" i="5"/>
  <c r="I3399" i="5"/>
  <c r="I3398" i="5"/>
  <c r="I3397" i="5"/>
  <c r="I3396" i="5"/>
  <c r="I3395" i="5"/>
  <c r="I3394" i="5"/>
  <c r="I3393" i="5"/>
  <c r="I3392" i="5"/>
  <c r="I3391" i="5"/>
  <c r="I3390" i="5"/>
  <c r="I3389" i="5"/>
  <c r="I3388" i="5"/>
  <c r="I3387" i="5"/>
  <c r="I3386" i="5"/>
  <c r="I3385" i="5"/>
  <c r="I3384" i="5"/>
  <c r="I3383" i="5"/>
  <c r="I3382" i="5"/>
  <c r="I3381" i="5"/>
  <c r="I3380" i="5"/>
  <c r="I3379" i="5"/>
  <c r="I3378" i="5"/>
  <c r="I3377" i="5"/>
  <c r="I3376" i="5"/>
  <c r="I3375" i="5"/>
  <c r="I3374" i="5"/>
  <c r="I3373" i="5"/>
  <c r="I3372" i="5"/>
  <c r="I3371" i="5"/>
  <c r="I3370" i="5"/>
  <c r="I3369" i="5"/>
  <c r="I3368" i="5"/>
  <c r="I3367" i="5"/>
  <c r="I3366" i="5"/>
  <c r="I3365" i="5"/>
  <c r="I3364" i="5"/>
  <c r="I3363" i="5"/>
  <c r="I3362" i="5"/>
  <c r="I3361" i="5"/>
  <c r="I3360" i="5"/>
  <c r="I3359" i="5"/>
  <c r="I3358" i="5"/>
  <c r="I3357" i="5"/>
  <c r="I3356" i="5"/>
  <c r="I3355" i="5"/>
  <c r="I3354" i="5"/>
  <c r="I3353" i="5"/>
  <c r="I3352" i="5"/>
  <c r="I3351" i="5"/>
  <c r="I3350" i="5"/>
  <c r="I3349" i="5"/>
  <c r="I3348" i="5"/>
  <c r="I3347" i="5"/>
  <c r="I3346" i="5"/>
  <c r="I3345" i="5"/>
  <c r="I3344" i="5"/>
  <c r="I3343" i="5"/>
  <c r="I3342" i="5"/>
  <c r="I3341" i="5"/>
  <c r="I3340" i="5"/>
  <c r="I3339" i="5"/>
  <c r="I3338" i="5"/>
  <c r="I3337" i="5"/>
  <c r="I3336" i="5"/>
  <c r="I3335" i="5"/>
  <c r="I3334" i="5"/>
  <c r="I3333" i="5"/>
  <c r="I3332" i="5"/>
  <c r="I3331" i="5"/>
  <c r="I3330" i="5"/>
  <c r="I3329" i="5"/>
  <c r="I3328" i="5"/>
  <c r="I3327" i="5"/>
  <c r="I3326" i="5"/>
  <c r="I3325" i="5"/>
  <c r="I3324" i="5"/>
  <c r="I3323" i="5"/>
  <c r="I3322" i="5"/>
  <c r="I3321" i="5"/>
  <c r="I3320" i="5"/>
  <c r="I3319" i="5"/>
  <c r="I3318" i="5"/>
  <c r="I3317" i="5"/>
  <c r="I3316" i="5"/>
  <c r="I3315" i="5"/>
  <c r="I3314" i="5"/>
  <c r="I3313" i="5"/>
  <c r="I3312" i="5"/>
  <c r="I3311" i="5"/>
  <c r="I3310" i="5"/>
  <c r="I3309" i="5"/>
  <c r="I3308" i="5"/>
  <c r="I3307" i="5"/>
  <c r="I3306" i="5"/>
  <c r="I3305" i="5"/>
  <c r="I3304" i="5"/>
  <c r="I3303" i="5"/>
  <c r="I3302" i="5"/>
  <c r="I3301" i="5"/>
  <c r="I3300" i="5"/>
  <c r="I3299" i="5"/>
  <c r="I3298" i="5"/>
  <c r="I3297" i="5"/>
  <c r="I3296" i="5"/>
  <c r="I3295" i="5"/>
  <c r="I3294" i="5"/>
  <c r="I3293" i="5"/>
  <c r="I3292" i="5"/>
  <c r="I3291" i="5"/>
  <c r="I3290" i="5"/>
  <c r="I3289" i="5"/>
  <c r="I3288" i="5"/>
  <c r="I3287" i="5"/>
  <c r="I3286" i="5"/>
  <c r="I3285" i="5"/>
  <c r="I3284" i="5"/>
  <c r="I3283" i="5"/>
  <c r="I3282" i="5"/>
  <c r="I3281" i="5"/>
  <c r="I3280" i="5"/>
  <c r="I3279" i="5"/>
  <c r="I3278" i="5"/>
  <c r="I3277" i="5"/>
  <c r="I3276" i="5"/>
  <c r="I3275" i="5"/>
  <c r="I3274" i="5"/>
  <c r="I3273" i="5"/>
  <c r="I3272" i="5"/>
  <c r="I3271" i="5"/>
  <c r="I3270" i="5"/>
  <c r="I3269" i="5"/>
  <c r="I3268" i="5"/>
  <c r="I3267" i="5"/>
  <c r="I3266" i="5"/>
  <c r="I3265" i="5"/>
  <c r="I3264" i="5"/>
  <c r="I3263" i="5"/>
  <c r="I3262" i="5"/>
  <c r="I3261" i="5"/>
  <c r="I3260" i="5"/>
  <c r="I3259" i="5"/>
  <c r="I3258" i="5"/>
  <c r="I3257" i="5"/>
  <c r="I3256" i="5"/>
  <c r="I3255" i="5"/>
  <c r="I3254" i="5"/>
  <c r="I3253" i="5"/>
  <c r="I3252" i="5"/>
  <c r="I3251" i="5"/>
  <c r="I3250" i="5"/>
  <c r="I3249" i="5"/>
  <c r="I3248" i="5"/>
  <c r="I3247" i="5"/>
  <c r="I3246" i="5"/>
  <c r="I3245" i="5"/>
  <c r="I3244" i="5"/>
  <c r="I3243" i="5"/>
  <c r="I3242" i="5"/>
  <c r="I3241" i="5"/>
  <c r="I3240" i="5"/>
  <c r="I3239" i="5"/>
  <c r="I3238" i="5"/>
  <c r="I3237" i="5"/>
  <c r="I3236" i="5"/>
  <c r="I3235" i="5"/>
  <c r="I3234" i="5"/>
  <c r="I3233" i="5"/>
  <c r="I3232" i="5"/>
  <c r="I3231" i="5"/>
  <c r="I3230" i="5"/>
  <c r="I3229" i="5"/>
  <c r="I3228" i="5"/>
  <c r="I3227" i="5"/>
  <c r="I3226" i="5"/>
  <c r="I3225" i="5"/>
  <c r="I3224" i="5"/>
  <c r="I3223" i="5"/>
  <c r="I3222" i="5"/>
  <c r="I3221" i="5"/>
  <c r="I3220" i="5"/>
  <c r="I3219" i="5"/>
  <c r="I3218" i="5"/>
  <c r="I3217" i="5"/>
  <c r="I3216" i="5"/>
  <c r="I3215" i="5"/>
  <c r="I3214" i="5"/>
  <c r="I3213" i="5"/>
  <c r="I3212" i="5"/>
  <c r="I3211" i="5"/>
  <c r="I3210" i="5"/>
  <c r="I3209" i="5"/>
  <c r="I3208" i="5"/>
  <c r="I3207" i="5"/>
  <c r="I3206" i="5"/>
  <c r="I3205" i="5"/>
  <c r="I3204" i="5"/>
  <c r="I3203" i="5"/>
  <c r="I3202" i="5"/>
  <c r="I3201" i="5"/>
  <c r="I3200" i="5"/>
  <c r="I3199" i="5"/>
  <c r="I3198" i="5"/>
  <c r="I3197" i="5"/>
  <c r="I3196" i="5"/>
  <c r="I3195" i="5"/>
  <c r="I3194" i="5"/>
  <c r="I3193" i="5"/>
  <c r="I3192" i="5"/>
  <c r="I3191" i="5"/>
  <c r="I3190" i="5"/>
  <c r="I3189" i="5"/>
  <c r="I3188" i="5"/>
  <c r="I3187" i="5"/>
  <c r="I3186" i="5"/>
  <c r="I3185" i="5"/>
  <c r="I3184" i="5"/>
  <c r="I3183" i="5"/>
  <c r="I3182" i="5"/>
  <c r="I3181" i="5"/>
  <c r="I3180" i="5"/>
  <c r="I3179" i="5"/>
  <c r="I3178" i="5"/>
  <c r="I3177" i="5"/>
  <c r="I3176" i="5"/>
  <c r="I3175" i="5"/>
  <c r="I3174" i="5"/>
  <c r="I3173" i="5"/>
  <c r="I3172" i="5"/>
  <c r="I3171" i="5"/>
  <c r="I3170" i="5"/>
  <c r="I3169" i="5"/>
  <c r="I3168" i="5"/>
  <c r="I3167" i="5"/>
  <c r="I3166" i="5"/>
  <c r="I3165" i="5"/>
  <c r="I3164" i="5"/>
  <c r="I3163" i="5"/>
  <c r="I3162" i="5"/>
  <c r="I3161" i="5"/>
  <c r="I3160" i="5"/>
  <c r="I3159" i="5"/>
  <c r="I3158" i="5"/>
  <c r="I3157" i="5"/>
  <c r="I3156" i="5"/>
  <c r="I3155" i="5"/>
  <c r="I3154" i="5"/>
  <c r="I3153" i="5"/>
  <c r="I3152" i="5"/>
  <c r="I3151" i="5"/>
  <c r="I3150" i="5"/>
  <c r="I3149" i="5"/>
  <c r="I3148" i="5"/>
  <c r="I3147" i="5"/>
  <c r="I3146" i="5"/>
  <c r="I3145" i="5"/>
  <c r="I3144" i="5"/>
  <c r="I3143" i="5"/>
  <c r="I3142" i="5"/>
  <c r="I3141" i="5"/>
  <c r="I3140" i="5"/>
  <c r="I3139" i="5"/>
  <c r="I3138" i="5"/>
  <c r="I3137" i="5"/>
  <c r="I3136" i="5"/>
  <c r="I3135" i="5"/>
  <c r="I3134" i="5"/>
  <c r="I3133" i="5"/>
  <c r="I3132" i="5"/>
  <c r="I3131" i="5"/>
  <c r="I3130" i="5"/>
  <c r="I3129" i="5"/>
  <c r="I3128" i="5"/>
  <c r="I3127" i="5"/>
  <c r="I3126" i="5"/>
  <c r="I3125" i="5"/>
  <c r="I3124" i="5"/>
  <c r="I3123" i="5"/>
  <c r="I3122" i="5"/>
  <c r="I3121" i="5"/>
  <c r="I3120" i="5"/>
  <c r="I3119" i="5"/>
  <c r="I3118" i="5"/>
  <c r="I3117" i="5"/>
  <c r="I3116" i="5"/>
  <c r="I3115" i="5"/>
  <c r="I3114" i="5"/>
  <c r="I3113" i="5"/>
  <c r="I3112" i="5"/>
  <c r="I3111" i="5"/>
  <c r="I3110" i="5"/>
  <c r="I3109" i="5"/>
  <c r="I3108" i="5"/>
  <c r="I3107" i="5"/>
  <c r="I3106" i="5"/>
  <c r="I3105" i="5"/>
  <c r="I3104" i="5"/>
  <c r="I3103" i="5"/>
  <c r="I3102" i="5"/>
  <c r="I3101" i="5"/>
  <c r="I3100" i="5"/>
  <c r="I3099" i="5"/>
  <c r="I3098" i="5"/>
  <c r="I3097" i="5"/>
  <c r="I3096" i="5"/>
  <c r="I3095" i="5"/>
  <c r="I3094" i="5"/>
  <c r="I3093" i="5"/>
  <c r="I3092" i="5"/>
  <c r="I3091" i="5"/>
  <c r="I3090" i="5"/>
  <c r="I3089" i="5"/>
  <c r="I3088" i="5"/>
  <c r="I3087" i="5"/>
  <c r="I3086" i="5"/>
  <c r="I3085" i="5"/>
  <c r="I3084" i="5"/>
  <c r="I3083" i="5"/>
  <c r="I3082" i="5"/>
  <c r="I3081" i="5"/>
  <c r="I3080" i="5"/>
  <c r="I3079" i="5"/>
  <c r="I3078" i="5"/>
  <c r="I3077" i="5"/>
  <c r="I3076" i="5"/>
  <c r="I3075" i="5"/>
  <c r="I3074" i="5"/>
  <c r="I3073" i="5"/>
  <c r="I3072" i="5"/>
  <c r="I3071" i="5"/>
  <c r="I3070" i="5"/>
  <c r="I3069" i="5"/>
  <c r="I3068" i="5"/>
  <c r="I3067" i="5"/>
  <c r="I3066" i="5"/>
  <c r="I3065" i="5"/>
  <c r="I3064" i="5"/>
  <c r="I3063" i="5"/>
  <c r="I3062" i="5"/>
  <c r="I3061" i="5"/>
  <c r="I3060" i="5"/>
  <c r="I3059" i="5"/>
  <c r="I3058" i="5"/>
  <c r="I3057" i="5"/>
  <c r="I3056" i="5"/>
  <c r="I3055" i="5"/>
  <c r="I3054" i="5"/>
  <c r="I3053" i="5"/>
  <c r="I3052" i="5"/>
  <c r="I3051" i="5"/>
  <c r="I3050" i="5"/>
  <c r="I3049" i="5"/>
  <c r="I3048" i="5"/>
  <c r="I3047" i="5"/>
  <c r="I3046" i="5"/>
  <c r="I3045" i="5"/>
  <c r="I3044" i="5"/>
  <c r="I3043" i="5"/>
  <c r="I3042" i="5"/>
  <c r="I3041" i="5"/>
  <c r="I3040" i="5"/>
  <c r="I3039" i="5"/>
  <c r="I3038" i="5"/>
  <c r="I3037" i="5"/>
  <c r="I3036" i="5"/>
  <c r="I3035" i="5"/>
  <c r="I3034" i="5"/>
  <c r="I3033" i="5"/>
  <c r="I3032" i="5"/>
  <c r="I3031" i="5"/>
  <c r="I3030" i="5"/>
  <c r="I3029" i="5"/>
  <c r="I3028" i="5"/>
  <c r="I3027" i="5"/>
  <c r="I3026" i="5"/>
  <c r="I3025" i="5"/>
  <c r="I3024" i="5"/>
  <c r="I3023" i="5"/>
  <c r="I3022" i="5"/>
  <c r="I3021" i="5"/>
  <c r="I3020" i="5"/>
  <c r="I3019" i="5"/>
  <c r="I3018" i="5"/>
  <c r="I3017" i="5"/>
  <c r="I3016" i="5"/>
  <c r="I3015" i="5"/>
  <c r="I3014" i="5"/>
  <c r="I3013" i="5"/>
  <c r="I3012" i="5"/>
  <c r="I3011" i="5"/>
  <c r="I3010" i="5"/>
  <c r="I3009" i="5"/>
  <c r="I3008" i="5"/>
  <c r="I3007" i="5"/>
  <c r="I3006" i="5"/>
  <c r="I3005" i="5"/>
  <c r="I3004" i="5"/>
  <c r="I3003" i="5"/>
  <c r="I3002" i="5"/>
  <c r="I3001" i="5"/>
  <c r="I3000" i="5"/>
  <c r="I2999" i="5"/>
  <c r="I2998" i="5"/>
  <c r="I2997" i="5"/>
  <c r="I2996" i="5"/>
  <c r="I2995" i="5"/>
  <c r="I2994" i="5"/>
  <c r="I2993" i="5"/>
  <c r="I2992" i="5"/>
  <c r="I2991" i="5"/>
  <c r="I2990" i="5"/>
  <c r="I2989" i="5"/>
  <c r="I2988" i="5"/>
  <c r="I2987" i="5"/>
  <c r="I2986" i="5"/>
  <c r="I2985" i="5"/>
  <c r="I2984" i="5"/>
  <c r="I2983" i="5"/>
  <c r="I2982" i="5"/>
  <c r="I2981" i="5"/>
  <c r="I2980" i="5"/>
  <c r="I2979" i="5"/>
  <c r="I2978" i="5"/>
  <c r="I2977" i="5"/>
  <c r="I2976" i="5"/>
  <c r="I2975" i="5"/>
  <c r="I2974" i="5"/>
  <c r="I2973" i="5"/>
  <c r="I2972" i="5"/>
  <c r="I2971" i="5"/>
  <c r="I2970" i="5"/>
  <c r="I2969" i="5"/>
  <c r="I2968" i="5"/>
  <c r="I2967" i="5"/>
  <c r="I2966" i="5"/>
  <c r="I2965" i="5"/>
  <c r="I2964" i="5"/>
  <c r="I2963" i="5"/>
  <c r="I2962" i="5"/>
  <c r="I2961" i="5"/>
  <c r="I2960" i="5"/>
  <c r="I2959" i="5"/>
  <c r="I2958" i="5"/>
  <c r="I2957" i="5"/>
  <c r="I2956" i="5"/>
  <c r="I2955" i="5"/>
  <c r="I2954" i="5"/>
  <c r="I2953" i="5"/>
  <c r="I2952" i="5"/>
  <c r="I2951" i="5"/>
  <c r="I2950" i="5"/>
  <c r="I2949" i="5"/>
  <c r="I2948" i="5"/>
  <c r="I2947" i="5"/>
  <c r="I2946" i="5"/>
  <c r="I2945" i="5"/>
  <c r="I2944" i="5"/>
  <c r="I2943" i="5"/>
  <c r="I2942" i="5"/>
  <c r="I2941" i="5"/>
  <c r="I2940" i="5"/>
  <c r="I2939" i="5"/>
  <c r="I2938" i="5"/>
  <c r="I2937" i="5"/>
  <c r="I2936" i="5"/>
  <c r="I2935" i="5"/>
  <c r="I2934" i="5"/>
  <c r="I2933" i="5"/>
  <c r="I2932" i="5"/>
  <c r="I2931" i="5"/>
  <c r="I2930" i="5"/>
  <c r="I2929" i="5"/>
  <c r="I2928" i="5"/>
  <c r="I2927" i="5"/>
  <c r="I2926" i="5"/>
  <c r="I2925" i="5"/>
  <c r="I2924" i="5"/>
  <c r="I2923" i="5"/>
  <c r="I2922" i="5"/>
  <c r="I2921" i="5"/>
  <c r="I2920" i="5"/>
  <c r="I2919" i="5"/>
  <c r="I2918" i="5"/>
  <c r="I2917" i="5"/>
  <c r="I2916" i="5"/>
  <c r="I2915" i="5"/>
  <c r="I2914" i="5"/>
  <c r="I2913" i="5"/>
  <c r="I2912" i="5"/>
  <c r="I2911" i="5"/>
  <c r="I2910" i="5"/>
  <c r="I2909" i="5"/>
  <c r="I2908" i="5"/>
  <c r="I2907" i="5"/>
  <c r="I2906" i="5"/>
  <c r="I2905" i="5"/>
  <c r="I2904" i="5"/>
  <c r="I2903" i="5"/>
  <c r="I2902" i="5"/>
  <c r="I2901" i="5"/>
  <c r="I2900" i="5"/>
  <c r="I2899" i="5"/>
  <c r="I2898" i="5"/>
  <c r="I2897" i="5"/>
  <c r="I2896" i="5"/>
  <c r="I2895" i="5"/>
  <c r="I2894" i="5"/>
  <c r="I2893" i="5"/>
  <c r="I2892" i="5"/>
  <c r="I2891" i="5"/>
  <c r="I2890" i="5"/>
  <c r="I2889" i="5"/>
  <c r="I2888" i="5"/>
  <c r="I2887" i="5"/>
  <c r="I2886" i="5"/>
  <c r="I2885" i="5"/>
  <c r="I2884" i="5"/>
  <c r="I2883" i="5"/>
  <c r="I2882" i="5"/>
  <c r="I2881" i="5"/>
  <c r="I2880" i="5"/>
  <c r="I2879" i="5"/>
  <c r="I2878" i="5"/>
  <c r="I2877" i="5"/>
  <c r="I2876" i="5"/>
  <c r="I2875" i="5"/>
  <c r="I2874" i="5"/>
  <c r="I2873" i="5"/>
  <c r="I2872" i="5"/>
  <c r="I2871" i="5"/>
  <c r="I2870" i="5"/>
  <c r="I2869" i="5"/>
  <c r="I2868" i="5"/>
  <c r="I2867" i="5"/>
  <c r="I2866" i="5"/>
  <c r="I2865" i="5"/>
  <c r="I2864" i="5"/>
  <c r="I2863" i="5"/>
  <c r="I2862" i="5"/>
  <c r="I2861" i="5"/>
  <c r="I2860" i="5"/>
  <c r="I2859" i="5"/>
  <c r="I2858" i="5"/>
  <c r="I2857" i="5"/>
  <c r="I2856" i="5"/>
  <c r="I2855" i="5"/>
  <c r="I2854" i="5"/>
  <c r="I2853" i="5"/>
  <c r="I2852" i="5"/>
  <c r="I2851" i="5"/>
  <c r="I2850" i="5"/>
  <c r="I2849" i="5"/>
  <c r="I2848" i="5"/>
  <c r="I2847" i="5"/>
  <c r="I2846" i="5"/>
  <c r="I2845" i="5"/>
  <c r="I2844" i="5"/>
  <c r="I2843" i="5"/>
  <c r="I2842" i="5"/>
  <c r="I2841" i="5"/>
  <c r="I2840" i="5"/>
  <c r="I2839" i="5"/>
  <c r="I2838" i="5"/>
  <c r="I2837" i="5"/>
  <c r="I2836" i="5"/>
  <c r="I2835" i="5"/>
  <c r="I2834" i="5"/>
  <c r="I2833" i="5"/>
  <c r="I2832" i="5"/>
  <c r="I2831" i="5"/>
  <c r="I2830" i="5"/>
  <c r="I2829" i="5"/>
  <c r="I2828" i="5"/>
  <c r="I2827" i="5"/>
  <c r="I2826" i="5"/>
  <c r="I2825" i="5"/>
  <c r="I2824" i="5"/>
  <c r="I2823" i="5"/>
  <c r="I2822" i="5"/>
  <c r="I2821" i="5"/>
  <c r="I2820" i="5"/>
  <c r="I2819" i="5"/>
  <c r="I2818" i="5"/>
  <c r="I2817" i="5"/>
  <c r="I2816" i="5"/>
  <c r="I2815" i="5"/>
  <c r="I2814" i="5"/>
  <c r="I2813" i="5"/>
  <c r="I2812" i="5"/>
  <c r="I2811" i="5"/>
  <c r="I2810" i="5"/>
  <c r="I2809" i="5"/>
  <c r="I2808" i="5"/>
  <c r="I2807" i="5"/>
  <c r="I2806" i="5"/>
  <c r="I2805" i="5"/>
  <c r="I2804" i="5"/>
  <c r="I2803" i="5"/>
  <c r="I2802" i="5"/>
  <c r="I2801" i="5"/>
  <c r="I2800" i="5"/>
  <c r="I2799" i="5"/>
  <c r="I2798" i="5"/>
  <c r="I2797" i="5"/>
  <c r="I2796" i="5"/>
  <c r="I2795" i="5"/>
  <c r="I2794" i="5"/>
  <c r="I2793" i="5"/>
  <c r="I2792" i="5"/>
  <c r="I2791" i="5"/>
  <c r="I2790" i="5"/>
  <c r="I2789" i="5"/>
  <c r="I2788" i="5"/>
  <c r="I2787" i="5"/>
  <c r="I2786" i="5"/>
  <c r="I2785" i="5"/>
  <c r="I2784" i="5"/>
  <c r="I2783" i="5"/>
  <c r="I2782" i="5"/>
  <c r="I2781" i="5"/>
  <c r="I2780" i="5"/>
  <c r="I2779" i="5"/>
  <c r="I2778" i="5"/>
  <c r="I2777" i="5"/>
  <c r="I2776" i="5"/>
  <c r="I2775" i="5"/>
  <c r="I2774" i="5"/>
  <c r="I2773" i="5"/>
  <c r="I2772" i="5"/>
  <c r="I2771" i="5"/>
  <c r="I2770" i="5"/>
  <c r="I2769" i="5"/>
  <c r="I2768" i="5"/>
  <c r="I2767" i="5"/>
  <c r="I2766" i="5"/>
  <c r="I2765" i="5"/>
  <c r="I2764" i="5"/>
  <c r="I2763" i="5"/>
  <c r="I2762" i="5"/>
  <c r="I2761" i="5"/>
  <c r="I2760" i="5"/>
  <c r="I2759" i="5"/>
  <c r="I2758" i="5"/>
  <c r="I2757" i="5"/>
  <c r="I2756" i="5"/>
  <c r="I2755" i="5"/>
  <c r="I2754" i="5"/>
  <c r="I2753" i="5"/>
  <c r="I2752" i="5"/>
  <c r="I2751" i="5"/>
  <c r="I2750" i="5"/>
  <c r="I2749" i="5"/>
  <c r="I2748" i="5"/>
  <c r="I2747" i="5"/>
  <c r="I2746" i="5"/>
  <c r="I2745" i="5"/>
  <c r="I2744" i="5"/>
  <c r="I2743" i="5"/>
  <c r="I2742" i="5"/>
  <c r="I2741" i="5"/>
  <c r="I2740" i="5"/>
  <c r="I2739" i="5"/>
  <c r="I2738" i="5"/>
  <c r="I2737" i="5"/>
  <c r="I2736" i="5"/>
  <c r="I2735" i="5"/>
  <c r="I2734" i="5"/>
  <c r="I2733" i="5"/>
  <c r="I2732" i="5"/>
  <c r="I2731" i="5"/>
  <c r="I2730" i="5"/>
  <c r="I2729" i="5"/>
  <c r="I2728" i="5"/>
  <c r="I2727" i="5"/>
  <c r="I2726" i="5"/>
  <c r="I2725" i="5"/>
  <c r="I2724" i="5"/>
  <c r="I2723" i="5"/>
  <c r="I2722" i="5"/>
  <c r="I2721" i="5"/>
  <c r="I2720" i="5"/>
  <c r="I2719" i="5"/>
  <c r="I2718" i="5"/>
  <c r="I2717" i="5"/>
  <c r="I2716" i="5"/>
  <c r="I2715" i="5"/>
  <c r="I2714" i="5"/>
  <c r="I2713" i="5"/>
  <c r="I2712" i="5"/>
  <c r="I2711" i="5"/>
  <c r="I2710" i="5"/>
  <c r="I2709" i="5"/>
  <c r="I2708" i="5"/>
  <c r="I2707" i="5"/>
  <c r="I2706" i="5"/>
  <c r="I2705" i="5"/>
  <c r="I2704" i="5"/>
  <c r="I2703" i="5"/>
  <c r="I2702" i="5"/>
  <c r="I2701" i="5"/>
  <c r="I2700" i="5"/>
  <c r="I2699" i="5"/>
  <c r="I2698" i="5"/>
  <c r="I2697" i="5"/>
  <c r="I2696" i="5"/>
  <c r="I2695" i="5"/>
  <c r="I2694" i="5"/>
  <c r="I2693" i="5"/>
  <c r="I2692" i="5"/>
  <c r="I2691" i="5"/>
  <c r="I2690" i="5"/>
  <c r="I2689" i="5"/>
  <c r="I2688" i="5"/>
  <c r="I2687" i="5"/>
  <c r="I2686" i="5"/>
  <c r="I2685" i="5"/>
  <c r="I2684" i="5"/>
  <c r="I2683" i="5"/>
  <c r="I2682" i="5"/>
  <c r="I2681" i="5"/>
  <c r="I2680" i="5"/>
  <c r="I2679" i="5"/>
  <c r="I2678" i="5"/>
  <c r="I2677" i="5"/>
  <c r="I2676" i="5"/>
  <c r="I2675" i="5"/>
  <c r="I2674" i="5"/>
  <c r="I2673" i="5"/>
  <c r="I2672" i="5"/>
  <c r="I2671" i="5"/>
  <c r="I2670" i="5"/>
  <c r="I2669" i="5"/>
  <c r="I2668" i="5"/>
  <c r="I2667" i="5"/>
  <c r="I2666" i="5"/>
  <c r="I2665" i="5"/>
  <c r="I2664" i="5"/>
  <c r="I2663" i="5"/>
  <c r="I2662" i="5"/>
  <c r="I2661" i="5"/>
  <c r="I2660" i="5"/>
  <c r="I2659" i="5"/>
  <c r="I2658" i="5"/>
  <c r="I2657" i="5"/>
  <c r="I2656" i="5"/>
  <c r="I2655" i="5"/>
  <c r="I2654" i="5"/>
  <c r="I2653" i="5"/>
  <c r="I2652" i="5"/>
  <c r="I2651" i="5"/>
  <c r="I2650" i="5"/>
  <c r="I2649" i="5"/>
  <c r="I2648" i="5"/>
  <c r="I2647" i="5"/>
  <c r="I2646" i="5"/>
  <c r="I2645" i="5"/>
  <c r="I2644" i="5"/>
  <c r="I2643" i="5"/>
  <c r="I2642" i="5"/>
  <c r="I2641" i="5"/>
  <c r="I2640" i="5"/>
  <c r="I2639" i="5"/>
  <c r="I2638" i="5"/>
  <c r="I2637" i="5"/>
  <c r="I2636" i="5"/>
  <c r="I2635" i="5"/>
  <c r="I2634" i="5"/>
  <c r="I2633" i="5"/>
  <c r="I2632" i="5"/>
  <c r="I2631" i="5"/>
  <c r="I2630" i="5"/>
  <c r="I2629" i="5"/>
  <c r="I2628" i="5"/>
  <c r="I2627" i="5"/>
  <c r="I2626" i="5"/>
  <c r="I2625" i="5"/>
  <c r="I2624" i="5"/>
  <c r="I2623" i="5"/>
  <c r="I2622" i="5"/>
  <c r="I2621" i="5"/>
  <c r="I2620" i="5"/>
  <c r="I2619" i="5"/>
  <c r="I2618" i="5"/>
  <c r="I2617" i="5"/>
  <c r="I2616" i="5"/>
  <c r="I2615" i="5"/>
  <c r="I2614" i="5"/>
  <c r="I2613" i="5"/>
  <c r="I2612" i="5"/>
  <c r="I2611" i="5"/>
  <c r="I2610" i="5"/>
  <c r="I2609" i="5"/>
  <c r="I2608" i="5"/>
  <c r="I2607" i="5"/>
  <c r="I2606" i="5"/>
  <c r="I2605" i="5"/>
  <c r="I2604" i="5"/>
  <c r="I2603" i="5"/>
  <c r="I2602" i="5"/>
  <c r="I2601" i="5"/>
  <c r="I2600" i="5"/>
  <c r="I2599" i="5"/>
  <c r="I2598" i="5"/>
  <c r="I2597" i="5"/>
  <c r="I2596" i="5"/>
  <c r="I2595" i="5"/>
  <c r="I2594" i="5"/>
  <c r="I2593" i="5"/>
  <c r="I2592" i="5"/>
  <c r="I2591" i="5"/>
  <c r="I2590" i="5"/>
  <c r="I2589" i="5"/>
  <c r="I2588" i="5"/>
  <c r="I2587" i="5"/>
  <c r="I2586" i="5"/>
  <c r="I2585" i="5"/>
  <c r="I2584" i="5"/>
  <c r="I2583" i="5"/>
  <c r="I2582" i="5"/>
  <c r="I2581" i="5"/>
  <c r="I2580" i="5"/>
  <c r="I2579" i="5"/>
  <c r="I2578" i="5"/>
  <c r="I2577" i="5"/>
  <c r="I2576" i="5"/>
  <c r="I2575" i="5"/>
  <c r="I2574" i="5"/>
  <c r="I2573" i="5"/>
  <c r="I2572" i="5"/>
  <c r="I2571" i="5"/>
  <c r="I2570" i="5"/>
  <c r="I2569" i="5"/>
  <c r="I2568" i="5"/>
  <c r="I2567" i="5"/>
  <c r="I2566" i="5"/>
  <c r="I2565" i="5"/>
  <c r="I2564" i="5"/>
  <c r="I2563" i="5"/>
  <c r="I2562" i="5"/>
  <c r="I2561" i="5"/>
  <c r="I2560" i="5"/>
  <c r="I2559" i="5"/>
  <c r="I2558" i="5"/>
  <c r="I2557" i="5"/>
  <c r="I2556" i="5"/>
  <c r="I2555" i="5"/>
  <c r="I2554" i="5"/>
  <c r="I2553" i="5"/>
  <c r="I2552" i="5"/>
  <c r="I2551" i="5"/>
  <c r="I2550" i="5"/>
  <c r="I2549" i="5"/>
  <c r="I2548" i="5"/>
  <c r="I2547" i="5"/>
  <c r="I2546" i="5"/>
  <c r="I2545" i="5"/>
  <c r="I2544" i="5"/>
  <c r="I2543" i="5"/>
  <c r="I2542" i="5"/>
  <c r="I2541" i="5"/>
  <c r="I2540" i="5"/>
  <c r="I2539" i="5"/>
  <c r="I2538" i="5"/>
  <c r="I2537" i="5"/>
  <c r="I2536" i="5"/>
  <c r="I2535" i="5"/>
  <c r="I2534" i="5"/>
  <c r="I2533" i="5"/>
  <c r="I2532" i="5"/>
  <c r="I2531" i="5"/>
  <c r="I2530" i="5"/>
  <c r="I2529" i="5"/>
  <c r="I2528" i="5"/>
  <c r="I2527" i="5"/>
  <c r="I2526" i="5"/>
  <c r="I2525" i="5"/>
  <c r="I2524" i="5"/>
  <c r="I2523" i="5"/>
  <c r="I2522" i="5"/>
  <c r="I2521" i="5"/>
  <c r="I2520" i="5"/>
  <c r="I2519" i="5"/>
  <c r="I2518" i="5"/>
  <c r="I2517" i="5"/>
  <c r="I2516" i="5"/>
  <c r="I2515" i="5"/>
  <c r="I2514" i="5"/>
  <c r="I2513" i="5"/>
  <c r="I2512" i="5"/>
  <c r="I2511" i="5"/>
  <c r="I2510" i="5"/>
  <c r="I2509" i="5"/>
  <c r="I2508" i="5"/>
  <c r="I2507" i="5"/>
  <c r="I2506" i="5"/>
  <c r="I2505" i="5"/>
  <c r="I2504" i="5"/>
  <c r="I2503" i="5"/>
  <c r="I2502" i="5"/>
  <c r="I2501" i="5"/>
  <c r="I2500" i="5"/>
  <c r="I2499" i="5"/>
  <c r="I2498" i="5"/>
  <c r="I2497" i="5"/>
  <c r="I2496" i="5"/>
  <c r="I2495" i="5"/>
  <c r="I2494" i="5"/>
  <c r="I2493" i="5"/>
  <c r="I2492" i="5"/>
  <c r="I2491" i="5"/>
  <c r="I2490" i="5"/>
  <c r="I2489" i="5"/>
  <c r="I2488" i="5"/>
  <c r="I2487" i="5"/>
  <c r="I2486" i="5"/>
  <c r="I2485" i="5"/>
  <c r="I2484" i="5"/>
  <c r="I2483" i="5"/>
  <c r="I2482" i="5"/>
  <c r="I2481" i="5"/>
  <c r="I2480" i="5"/>
  <c r="I2479" i="5"/>
  <c r="I2478" i="5"/>
  <c r="I2477" i="5"/>
  <c r="I2476" i="5"/>
  <c r="I2475" i="5"/>
  <c r="I2474" i="5"/>
  <c r="I2473" i="5"/>
  <c r="I2472" i="5"/>
  <c r="I2471" i="5"/>
  <c r="I2470" i="5"/>
  <c r="I2469" i="5"/>
  <c r="I2468" i="5"/>
  <c r="I2467" i="5"/>
  <c r="I2466" i="5"/>
  <c r="I2465" i="5"/>
  <c r="I2464" i="5"/>
  <c r="I2463" i="5"/>
  <c r="I2462" i="5"/>
  <c r="I2461" i="5"/>
  <c r="I2460" i="5"/>
  <c r="I2459" i="5"/>
  <c r="I2458" i="5"/>
  <c r="I2457" i="5"/>
  <c r="I2456" i="5"/>
  <c r="I2455" i="5"/>
  <c r="I2454" i="5"/>
  <c r="I2453" i="5"/>
  <c r="I2452" i="5"/>
  <c r="I2451" i="5"/>
  <c r="I2450" i="5"/>
  <c r="I2449" i="5"/>
  <c r="I2448" i="5"/>
  <c r="I2447" i="5"/>
  <c r="I2446" i="5"/>
  <c r="I2445" i="5"/>
  <c r="I2444" i="5"/>
  <c r="I2443" i="5"/>
  <c r="I2442" i="5"/>
  <c r="I2441" i="5"/>
  <c r="I2440" i="5"/>
  <c r="I2439" i="5"/>
  <c r="I2438" i="5"/>
  <c r="I2437" i="5"/>
  <c r="I2436" i="5"/>
  <c r="I2435" i="5"/>
  <c r="I2434" i="5"/>
  <c r="I2433" i="5"/>
  <c r="I2432" i="5"/>
  <c r="I2431" i="5"/>
  <c r="I2430" i="5"/>
  <c r="I2429" i="5"/>
  <c r="I2428" i="5"/>
  <c r="I2427" i="5"/>
  <c r="I2426" i="5"/>
  <c r="I2425" i="5"/>
  <c r="I2424" i="5"/>
  <c r="I2423" i="5"/>
  <c r="I2422" i="5"/>
  <c r="I2421" i="5"/>
  <c r="I2420" i="5"/>
  <c r="I2419" i="5"/>
  <c r="I2418" i="5"/>
  <c r="I2417" i="5"/>
  <c r="I2416" i="5"/>
  <c r="I2415" i="5"/>
  <c r="I2414" i="5"/>
  <c r="I2413" i="5"/>
  <c r="I2412" i="5"/>
  <c r="I2411" i="5"/>
  <c r="I2410" i="5"/>
  <c r="I2409" i="5"/>
  <c r="I2408" i="5"/>
  <c r="I2407" i="5"/>
  <c r="I2406" i="5"/>
  <c r="I2405" i="5"/>
  <c r="I2404" i="5"/>
  <c r="I2403" i="5"/>
  <c r="I2402" i="5"/>
  <c r="I2401" i="5"/>
  <c r="I2400" i="5"/>
  <c r="I2399" i="5"/>
  <c r="I2398" i="5"/>
  <c r="I2397" i="5"/>
  <c r="I2396" i="5"/>
  <c r="I2395" i="5"/>
  <c r="I2394" i="5"/>
  <c r="I2393" i="5"/>
  <c r="I2392" i="5"/>
  <c r="I2391" i="5"/>
  <c r="I2390" i="5"/>
  <c r="I2389" i="5"/>
  <c r="I2388" i="5"/>
  <c r="I2387" i="5"/>
  <c r="I2386" i="5"/>
  <c r="I2385" i="5"/>
  <c r="I2384" i="5"/>
  <c r="I2383" i="5"/>
  <c r="I2382" i="5"/>
  <c r="I2381" i="5"/>
  <c r="I2380" i="5"/>
  <c r="I2379" i="5"/>
  <c r="I2378" i="5"/>
  <c r="I2377" i="5"/>
  <c r="I2376" i="5"/>
  <c r="I2375" i="5"/>
  <c r="I2374" i="5"/>
  <c r="I2373" i="5"/>
  <c r="I2372" i="5"/>
  <c r="I2371" i="5"/>
  <c r="I2370" i="5"/>
  <c r="I2369" i="5"/>
  <c r="I2368" i="5"/>
  <c r="I2367" i="5"/>
  <c r="I2366" i="5"/>
  <c r="I2365" i="5"/>
  <c r="I2364" i="5"/>
  <c r="I2363" i="5"/>
  <c r="I2362" i="5"/>
  <c r="I2361" i="5"/>
  <c r="I2360" i="5"/>
  <c r="I2359" i="5"/>
  <c r="I2358" i="5"/>
  <c r="I2357" i="5"/>
  <c r="I2356" i="5"/>
  <c r="I2355" i="5"/>
  <c r="I2354" i="5"/>
  <c r="I2353" i="5"/>
  <c r="I2352" i="5"/>
  <c r="I2351" i="5"/>
  <c r="I2350" i="5"/>
  <c r="I2349" i="5"/>
  <c r="I2348" i="5"/>
  <c r="I2347" i="5"/>
  <c r="I2346" i="5"/>
  <c r="I2345" i="5"/>
  <c r="I2344" i="5"/>
  <c r="I2343" i="5"/>
  <c r="I2342" i="5"/>
  <c r="I2341" i="5"/>
  <c r="I2340" i="5"/>
  <c r="I2339" i="5"/>
  <c r="I2338" i="5"/>
  <c r="I2337" i="5"/>
  <c r="I2336" i="5"/>
  <c r="I2335" i="5"/>
  <c r="I2334" i="5"/>
  <c r="I2333" i="5"/>
  <c r="I2332" i="5"/>
  <c r="I2331" i="5"/>
  <c r="I2330" i="5"/>
  <c r="I2329" i="5"/>
  <c r="I2328" i="5"/>
  <c r="I2327" i="5"/>
  <c r="I2326" i="5"/>
  <c r="I2325" i="5"/>
  <c r="I2324" i="5"/>
  <c r="I2323" i="5"/>
  <c r="I2322" i="5"/>
  <c r="I2321" i="5"/>
  <c r="I2320" i="5"/>
  <c r="I2319" i="5"/>
  <c r="I2318" i="5"/>
  <c r="I2317" i="5"/>
  <c r="I2316" i="5"/>
  <c r="I2315" i="5"/>
  <c r="I2314" i="5"/>
  <c r="I2313" i="5"/>
  <c r="I2312" i="5"/>
  <c r="I2311" i="5"/>
  <c r="I2310" i="5"/>
  <c r="I2309" i="5"/>
  <c r="I2308" i="5"/>
  <c r="I2307" i="5"/>
  <c r="I2306" i="5"/>
  <c r="I2305" i="5"/>
  <c r="I2304" i="5"/>
  <c r="I2303" i="5"/>
  <c r="I2302" i="5"/>
  <c r="I2301" i="5"/>
  <c r="I2300" i="5"/>
  <c r="I2299" i="5"/>
  <c r="I2298" i="5"/>
  <c r="I2297" i="5"/>
  <c r="I2296" i="5"/>
  <c r="I2295" i="5"/>
  <c r="I2294" i="5"/>
  <c r="I2293" i="5"/>
  <c r="I2292" i="5"/>
  <c r="I2291" i="5"/>
  <c r="I2290" i="5"/>
  <c r="I2289" i="5"/>
  <c r="I2288" i="5"/>
  <c r="I2287" i="5"/>
  <c r="I2286" i="5"/>
  <c r="I2285" i="5"/>
  <c r="I2284" i="5"/>
  <c r="I2283" i="5"/>
  <c r="I2282" i="5"/>
  <c r="I2281" i="5"/>
  <c r="I2280" i="5"/>
  <c r="I2279" i="5"/>
  <c r="I2278" i="5"/>
  <c r="I2277" i="5"/>
  <c r="I2276" i="5"/>
  <c r="I2275" i="5"/>
  <c r="I2274" i="5"/>
  <c r="I2273" i="5"/>
  <c r="I2272" i="5"/>
  <c r="I2271" i="5"/>
  <c r="I2270" i="5"/>
  <c r="I2269" i="5"/>
  <c r="I2268" i="5"/>
  <c r="I2267" i="5"/>
  <c r="I2266" i="5"/>
  <c r="I2265" i="5"/>
  <c r="I2264" i="5"/>
  <c r="I2263" i="5"/>
  <c r="I2262" i="5"/>
  <c r="I2261" i="5"/>
  <c r="I2260" i="5"/>
  <c r="I2259" i="5"/>
  <c r="I2258" i="5"/>
  <c r="I2257" i="5"/>
  <c r="I2256" i="5"/>
  <c r="I2255" i="5"/>
  <c r="I2254" i="5"/>
  <c r="I2253" i="5"/>
  <c r="I2252" i="5"/>
  <c r="I2251" i="5"/>
  <c r="I2250" i="5"/>
  <c r="I2249" i="5"/>
  <c r="I2248" i="5"/>
  <c r="I2247" i="5"/>
  <c r="I2246" i="5"/>
  <c r="I2245" i="5"/>
  <c r="I2244" i="5"/>
  <c r="I2243" i="5"/>
  <c r="I2242" i="5"/>
  <c r="I2241" i="5"/>
  <c r="I2240" i="5"/>
  <c r="I2239" i="5"/>
  <c r="I2238" i="5"/>
  <c r="I2237" i="5"/>
  <c r="I2236" i="5"/>
  <c r="I2235" i="5"/>
  <c r="I2234" i="5"/>
  <c r="I2233" i="5"/>
  <c r="I2232" i="5"/>
  <c r="I2231" i="5"/>
  <c r="I2230" i="5"/>
  <c r="I2229" i="5"/>
  <c r="I2228" i="5"/>
  <c r="I2227" i="5"/>
  <c r="I2226" i="5"/>
  <c r="I2225" i="5"/>
  <c r="I2224" i="5"/>
  <c r="I2223" i="5"/>
  <c r="I2222" i="5"/>
  <c r="I2221" i="5"/>
  <c r="I2220" i="5"/>
  <c r="I2219" i="5"/>
  <c r="I2218" i="5"/>
  <c r="I2217" i="5"/>
  <c r="I2216" i="5"/>
  <c r="I2215" i="5"/>
  <c r="I2214" i="5"/>
  <c r="I2213" i="5"/>
  <c r="I2212" i="5"/>
  <c r="I2211" i="5"/>
  <c r="I2210" i="5"/>
  <c r="I2209" i="5"/>
  <c r="I2208" i="5"/>
  <c r="I2207" i="5"/>
  <c r="I2206" i="5"/>
  <c r="I2205" i="5"/>
  <c r="I2204" i="5"/>
  <c r="I2203" i="5"/>
  <c r="I2202" i="5"/>
  <c r="I2201" i="5"/>
  <c r="I2200" i="5"/>
  <c r="I2199" i="5"/>
  <c r="I2198" i="5"/>
  <c r="I2197" i="5"/>
  <c r="I2196" i="5"/>
  <c r="I2195" i="5"/>
  <c r="I2194" i="5"/>
  <c r="I2193" i="5"/>
  <c r="I2192" i="5"/>
  <c r="I2191" i="5"/>
  <c r="I2190" i="5"/>
  <c r="I2189" i="5"/>
  <c r="I2188" i="5"/>
  <c r="I2187" i="5"/>
  <c r="I2186" i="5"/>
  <c r="I2185" i="5"/>
  <c r="I2184" i="5"/>
  <c r="I2183" i="5"/>
  <c r="I2182" i="5"/>
  <c r="I2181" i="5"/>
  <c r="I2180" i="5"/>
  <c r="I2179" i="5"/>
  <c r="I2178" i="5"/>
  <c r="I2177" i="5"/>
  <c r="I2176" i="5"/>
  <c r="I2175" i="5"/>
  <c r="I2174" i="5"/>
  <c r="I2173" i="5"/>
  <c r="I2172" i="5"/>
  <c r="I2171" i="5"/>
  <c r="I2170" i="5"/>
  <c r="I2169" i="5"/>
  <c r="I2168" i="5"/>
  <c r="I2167" i="5"/>
  <c r="I2166" i="5"/>
  <c r="I2165" i="5"/>
  <c r="I2164" i="5"/>
  <c r="I2163" i="5"/>
  <c r="I2162" i="5"/>
  <c r="I2161" i="5"/>
  <c r="I2160" i="5"/>
  <c r="I2159" i="5"/>
  <c r="I2158" i="5"/>
  <c r="I2157" i="5"/>
  <c r="I2156" i="5"/>
  <c r="I2155" i="5"/>
  <c r="I2154" i="5"/>
  <c r="I2153" i="5"/>
  <c r="I2152" i="5"/>
  <c r="I2151" i="5"/>
  <c r="I2150" i="5"/>
  <c r="I2149" i="5"/>
  <c r="I2148" i="5"/>
  <c r="I2147" i="5"/>
  <c r="I2146" i="5"/>
  <c r="I2145" i="5"/>
  <c r="I2144" i="5"/>
  <c r="I2143" i="5"/>
  <c r="I2142" i="5"/>
  <c r="I2141" i="5"/>
  <c r="I2140" i="5"/>
  <c r="I2139" i="5"/>
  <c r="I2138" i="5"/>
  <c r="I2137" i="5"/>
  <c r="I2136" i="5"/>
  <c r="I2135" i="5"/>
  <c r="I2134" i="5"/>
  <c r="I2133" i="5"/>
  <c r="I2132" i="5"/>
  <c r="I2131" i="5"/>
  <c r="I2130" i="5"/>
  <c r="I2129" i="5"/>
  <c r="I2128" i="5"/>
  <c r="I2127" i="5"/>
  <c r="I2126" i="5"/>
  <c r="I2125" i="5"/>
  <c r="I2124" i="5"/>
  <c r="I2123" i="5"/>
  <c r="I2122" i="5"/>
  <c r="I2121" i="5"/>
  <c r="I2120" i="5"/>
  <c r="I2119" i="5"/>
  <c r="I2118" i="5"/>
  <c r="I2117" i="5"/>
  <c r="I2116" i="5"/>
  <c r="I2115" i="5"/>
  <c r="I2114" i="5"/>
  <c r="I2113" i="5"/>
  <c r="I2112" i="5"/>
  <c r="I2111" i="5"/>
  <c r="I2110" i="5"/>
  <c r="I2109" i="5"/>
  <c r="I2108" i="5"/>
  <c r="I2107" i="5"/>
  <c r="I2106" i="5"/>
  <c r="I2105" i="5"/>
  <c r="I2104" i="5"/>
  <c r="I2103" i="5"/>
  <c r="I2102" i="5"/>
  <c r="I2101" i="5"/>
  <c r="I2100" i="5"/>
  <c r="I2099" i="5"/>
  <c r="I2098" i="5"/>
  <c r="I2097" i="5"/>
  <c r="I2096" i="5"/>
  <c r="I2095" i="5"/>
  <c r="I2094" i="5"/>
  <c r="I2093" i="5"/>
  <c r="I2092" i="5"/>
  <c r="I2091" i="5"/>
  <c r="I2090" i="5"/>
  <c r="I2089" i="5"/>
  <c r="I2088" i="5"/>
  <c r="I2087" i="5"/>
  <c r="I2086" i="5"/>
  <c r="I2085" i="5"/>
  <c r="I2084" i="5"/>
  <c r="I2083" i="5"/>
  <c r="I2082" i="5"/>
  <c r="I2081" i="5"/>
  <c r="I2080" i="5"/>
  <c r="I2079" i="5"/>
  <c r="I2078" i="5"/>
  <c r="I2077" i="5"/>
  <c r="I2076" i="5"/>
  <c r="I2075" i="5"/>
  <c r="I2074" i="5"/>
  <c r="I2073" i="5"/>
  <c r="I2072" i="5"/>
  <c r="I2071" i="5"/>
  <c r="I2070" i="5"/>
  <c r="I2069" i="5"/>
  <c r="I2068" i="5"/>
  <c r="I2067" i="5"/>
  <c r="I2066" i="5"/>
  <c r="I2065" i="5"/>
  <c r="I2064" i="5"/>
  <c r="I2063" i="5"/>
  <c r="I2062" i="5"/>
  <c r="I2061" i="5"/>
  <c r="I2060" i="5"/>
  <c r="I2059" i="5"/>
  <c r="I2058" i="5"/>
  <c r="I2057" i="5"/>
  <c r="I2056" i="5"/>
  <c r="I2055" i="5"/>
  <c r="I2054" i="5"/>
  <c r="I2053" i="5"/>
  <c r="I2052" i="5"/>
  <c r="I2051" i="5"/>
  <c r="I2050" i="5"/>
  <c r="I2049" i="5"/>
  <c r="I2048" i="5"/>
  <c r="I2047" i="5"/>
  <c r="I2046" i="5"/>
  <c r="I2045" i="5"/>
  <c r="I2044" i="5"/>
  <c r="I2043" i="5"/>
  <c r="I2042" i="5"/>
  <c r="I2041" i="5"/>
  <c r="I2040" i="5"/>
  <c r="I2039" i="5"/>
  <c r="I2038" i="5"/>
  <c r="I2037" i="5"/>
  <c r="I2036" i="5"/>
  <c r="I2035" i="5"/>
  <c r="I2034" i="5"/>
  <c r="I2033" i="5"/>
  <c r="I2032" i="5"/>
  <c r="I2031" i="5"/>
  <c r="I2030" i="5"/>
  <c r="I2029" i="5"/>
  <c r="I2028" i="5"/>
  <c r="I2027" i="5"/>
  <c r="I2026" i="5"/>
  <c r="I2025" i="5"/>
  <c r="I2024" i="5"/>
  <c r="I2023" i="5"/>
  <c r="I2022" i="5"/>
  <c r="I2021" i="5"/>
  <c r="I2020" i="5"/>
  <c r="I2019" i="5"/>
  <c r="I2018" i="5"/>
  <c r="I2017" i="5"/>
  <c r="I2016" i="5"/>
  <c r="I2015" i="5"/>
  <c r="I2014" i="5"/>
  <c r="I2013" i="5"/>
  <c r="I2012" i="5"/>
  <c r="I2011" i="5"/>
  <c r="I2010" i="5"/>
  <c r="I2009" i="5"/>
  <c r="I2008" i="5"/>
  <c r="I2007" i="5"/>
  <c r="I2006" i="5"/>
  <c r="I2005" i="5"/>
  <c r="I2004" i="5"/>
  <c r="I2003" i="5"/>
  <c r="I2002" i="5"/>
  <c r="I2001" i="5"/>
  <c r="I2000" i="5"/>
  <c r="I1999" i="5"/>
  <c r="I1998" i="5"/>
  <c r="I1997" i="5"/>
  <c r="I1996" i="5"/>
  <c r="I1995" i="5"/>
  <c r="I1994" i="5"/>
  <c r="I1993" i="5"/>
  <c r="I1992" i="5"/>
  <c r="I1991" i="5"/>
  <c r="I1990" i="5"/>
  <c r="I1989" i="5"/>
  <c r="I1988" i="5"/>
  <c r="I1987" i="5"/>
  <c r="I1986" i="5"/>
  <c r="I1985" i="5"/>
  <c r="I1984" i="5"/>
  <c r="I1983" i="5"/>
  <c r="I1982" i="5"/>
  <c r="I1981" i="5"/>
  <c r="I1980" i="5"/>
  <c r="I1979" i="5"/>
  <c r="I1978" i="5"/>
  <c r="I1977" i="5"/>
  <c r="I1976" i="5"/>
  <c r="I1975" i="5"/>
  <c r="I1974" i="5"/>
  <c r="I1973" i="5"/>
  <c r="I1972" i="5"/>
  <c r="I1971" i="5"/>
  <c r="I1970" i="5"/>
  <c r="I1969" i="5"/>
  <c r="I1968" i="5"/>
  <c r="I1967" i="5"/>
  <c r="I1966" i="5"/>
  <c r="I1965" i="5"/>
  <c r="I1964" i="5"/>
  <c r="I1963" i="5"/>
  <c r="I1962" i="5"/>
  <c r="I1961" i="5"/>
  <c r="I1960" i="5"/>
  <c r="I1959" i="5"/>
  <c r="I1958" i="5"/>
  <c r="I1957" i="5"/>
  <c r="I1956" i="5"/>
  <c r="I1955" i="5"/>
  <c r="I1954" i="5"/>
  <c r="I1953" i="5"/>
  <c r="I1952" i="5"/>
  <c r="I1951" i="5"/>
  <c r="I1950" i="5"/>
  <c r="I1949" i="5"/>
  <c r="I1948" i="5"/>
  <c r="I1947" i="5"/>
  <c r="I1946" i="5"/>
  <c r="I1945" i="5"/>
  <c r="I1944" i="5"/>
  <c r="I1943" i="5"/>
  <c r="I1942" i="5"/>
  <c r="I1941" i="5"/>
  <c r="I1940" i="5"/>
  <c r="I1939" i="5"/>
  <c r="I1938" i="5"/>
  <c r="I1937" i="5"/>
  <c r="I1936" i="5"/>
  <c r="I1935" i="5"/>
  <c r="I1934" i="5"/>
  <c r="I1933" i="5"/>
  <c r="I1932" i="5"/>
  <c r="I1931" i="5"/>
  <c r="I1930" i="5"/>
  <c r="I1929" i="5"/>
  <c r="I1928" i="5"/>
  <c r="I1927" i="5"/>
  <c r="I1926" i="5"/>
  <c r="I1925" i="5"/>
  <c r="I1924" i="5"/>
  <c r="I1923" i="5"/>
  <c r="I1922" i="5"/>
  <c r="I1921" i="5"/>
  <c r="I1920" i="5"/>
  <c r="I1919" i="5"/>
  <c r="I1918" i="5"/>
  <c r="I1917" i="5"/>
  <c r="I1916" i="5"/>
  <c r="I1915" i="5"/>
  <c r="I1914" i="5"/>
  <c r="I1913" i="5"/>
  <c r="I1912" i="5"/>
  <c r="I1911" i="5"/>
  <c r="I1910" i="5"/>
  <c r="I1909" i="5"/>
  <c r="I1908" i="5"/>
  <c r="I1907" i="5"/>
  <c r="I1906" i="5"/>
  <c r="I1905" i="5"/>
  <c r="I1904" i="5"/>
  <c r="I1903" i="5"/>
  <c r="I1902" i="5"/>
  <c r="I1901" i="5"/>
  <c r="I1900" i="5"/>
  <c r="I1899" i="5"/>
  <c r="I1898" i="5"/>
  <c r="I1897" i="5"/>
  <c r="I1896" i="5"/>
  <c r="I1895" i="5"/>
  <c r="I1894" i="5"/>
  <c r="I1893" i="5"/>
  <c r="I1892" i="5"/>
  <c r="I1891" i="5"/>
  <c r="I1890" i="5"/>
  <c r="I1889" i="5"/>
  <c r="I1888" i="5"/>
  <c r="I1887" i="5"/>
  <c r="I1886" i="5"/>
  <c r="I1885" i="5"/>
  <c r="I1884" i="5"/>
  <c r="I1883" i="5"/>
  <c r="I1882" i="5"/>
  <c r="I1881" i="5"/>
  <c r="I1880" i="5"/>
  <c r="I1879" i="5"/>
  <c r="I1878" i="5"/>
  <c r="I1877" i="5"/>
  <c r="I1876" i="5"/>
  <c r="I1875" i="5"/>
  <c r="I1874" i="5"/>
  <c r="I1873" i="5"/>
  <c r="I1872" i="5"/>
  <c r="I1871" i="5"/>
  <c r="I1870" i="5"/>
  <c r="I1869" i="5"/>
  <c r="I1868" i="5"/>
  <c r="I1867" i="5"/>
  <c r="I1866" i="5"/>
  <c r="I1865" i="5"/>
  <c r="I1864" i="5"/>
  <c r="I1863" i="5"/>
  <c r="I1862" i="5"/>
  <c r="I1861" i="5"/>
  <c r="I1860" i="5"/>
  <c r="I1859" i="5"/>
  <c r="I1858" i="5"/>
  <c r="I1857" i="5"/>
  <c r="I1856" i="5"/>
  <c r="I1855" i="5"/>
  <c r="I1854" i="5"/>
  <c r="I1853" i="5"/>
  <c r="I1852" i="5"/>
  <c r="I1851" i="5"/>
  <c r="I1850" i="5"/>
  <c r="I1849" i="5"/>
  <c r="I1848" i="5"/>
  <c r="I1847" i="5"/>
  <c r="I1846" i="5"/>
  <c r="I1845" i="5"/>
  <c r="I1844" i="5"/>
  <c r="I1843" i="5"/>
  <c r="I1842" i="5"/>
  <c r="I1841" i="5"/>
  <c r="I1840" i="5"/>
  <c r="I1839" i="5"/>
  <c r="I1838" i="5"/>
  <c r="I1837" i="5"/>
  <c r="I1836" i="5"/>
  <c r="I1835" i="5"/>
  <c r="I1834" i="5"/>
  <c r="I1833" i="5"/>
  <c r="I1832" i="5"/>
  <c r="I1831" i="5"/>
  <c r="I1830" i="5"/>
  <c r="I1829" i="5"/>
  <c r="I1828" i="5"/>
  <c r="I1827" i="5"/>
  <c r="I1826" i="5"/>
  <c r="I1825" i="5"/>
  <c r="I1824" i="5"/>
  <c r="I1823" i="5"/>
  <c r="I1822" i="5"/>
  <c r="I1821" i="5"/>
  <c r="I1820" i="5"/>
  <c r="I1819" i="5"/>
  <c r="I1818" i="5"/>
  <c r="I1817" i="5"/>
  <c r="I1816" i="5"/>
  <c r="I1815" i="5"/>
  <c r="I1814" i="5"/>
  <c r="I1813" i="5"/>
  <c r="I1812" i="5"/>
  <c r="I1811" i="5"/>
  <c r="I1810" i="5"/>
  <c r="I1809" i="5"/>
  <c r="I1808" i="5"/>
  <c r="I1807" i="5"/>
  <c r="I1806" i="5"/>
  <c r="I1805" i="5"/>
  <c r="I1804" i="5"/>
  <c r="I1803" i="5"/>
  <c r="I1802" i="5"/>
  <c r="I1801" i="5"/>
  <c r="I1800" i="5"/>
  <c r="I1799" i="5"/>
  <c r="I1798" i="5"/>
  <c r="I1797" i="5"/>
  <c r="I1796" i="5"/>
  <c r="I1795" i="5"/>
  <c r="I1794" i="5"/>
  <c r="I1793" i="5"/>
  <c r="I1792" i="5"/>
  <c r="I1791" i="5"/>
  <c r="I1790" i="5"/>
  <c r="I1789" i="5"/>
  <c r="I1788" i="5"/>
  <c r="I1787" i="5"/>
  <c r="I1786" i="5"/>
  <c r="I1785" i="5"/>
  <c r="I1784" i="5"/>
  <c r="I1783" i="5"/>
  <c r="I1782" i="5"/>
  <c r="I1781" i="5"/>
  <c r="I1780" i="5"/>
  <c r="I1779" i="5"/>
  <c r="I1778" i="5"/>
  <c r="I1777" i="5"/>
  <c r="I1776" i="5"/>
  <c r="I1775" i="5"/>
  <c r="I1774" i="5"/>
  <c r="I1773" i="5"/>
  <c r="I1772" i="5"/>
  <c r="I1771" i="5"/>
  <c r="I1770" i="5"/>
  <c r="I1769" i="5"/>
  <c r="I1768" i="5"/>
  <c r="I1767" i="5"/>
  <c r="I1766" i="5"/>
  <c r="I1765" i="5"/>
  <c r="I1764" i="5"/>
  <c r="I1763" i="5"/>
  <c r="I1762" i="5"/>
  <c r="I1761" i="5"/>
  <c r="I1760" i="5"/>
  <c r="I1759" i="5"/>
  <c r="I1758" i="5"/>
  <c r="I1757" i="5"/>
  <c r="I1756" i="5"/>
  <c r="I1755" i="5"/>
  <c r="I1754" i="5"/>
  <c r="I1753" i="5"/>
  <c r="I1752" i="5"/>
  <c r="I1751" i="5"/>
  <c r="I1750" i="5"/>
  <c r="I1749" i="5"/>
  <c r="I1748" i="5"/>
  <c r="I1747" i="5"/>
  <c r="I1746" i="5"/>
  <c r="I1745" i="5"/>
  <c r="I1744" i="5"/>
  <c r="I1743" i="5"/>
  <c r="I1742" i="5"/>
  <c r="I1741" i="5"/>
  <c r="I1740" i="5"/>
  <c r="I1739" i="5"/>
  <c r="I1738" i="5"/>
  <c r="I1737" i="5"/>
  <c r="I1736" i="5"/>
  <c r="I1735" i="5"/>
  <c r="I1734" i="5"/>
  <c r="I1733" i="5"/>
  <c r="I1732" i="5"/>
  <c r="I1731" i="5"/>
  <c r="I1730" i="5"/>
  <c r="I1729" i="5"/>
  <c r="I1728" i="5"/>
  <c r="I1727" i="5"/>
  <c r="I1726" i="5"/>
  <c r="I1725" i="5"/>
  <c r="I1724" i="5"/>
  <c r="I1723" i="5"/>
  <c r="I1722" i="5"/>
  <c r="I1721" i="5"/>
  <c r="I1720" i="5"/>
  <c r="I1719" i="5"/>
  <c r="I1718" i="5"/>
  <c r="I1717" i="5"/>
  <c r="I1716" i="5"/>
  <c r="I1715" i="5"/>
  <c r="I1714" i="5"/>
  <c r="I1713" i="5"/>
  <c r="I1712" i="5"/>
  <c r="I1711" i="5"/>
  <c r="I1710" i="5"/>
  <c r="I1709" i="5"/>
  <c r="I1708" i="5"/>
  <c r="I1707" i="5"/>
  <c r="I1706" i="5"/>
  <c r="I1705" i="5"/>
  <c r="I1704" i="5"/>
  <c r="I1703" i="5"/>
  <c r="I1702" i="5"/>
  <c r="I1701" i="5"/>
  <c r="I1700" i="5"/>
  <c r="I1699" i="5"/>
  <c r="I1698" i="5"/>
  <c r="I1697" i="5"/>
  <c r="I1696" i="5"/>
  <c r="I1695" i="5"/>
  <c r="I1694" i="5"/>
  <c r="I1693" i="5"/>
  <c r="I1692" i="5"/>
  <c r="I1691" i="5"/>
  <c r="I1690" i="5"/>
  <c r="I1689" i="5"/>
  <c r="I1688" i="5"/>
  <c r="I1687" i="5"/>
  <c r="I1686" i="5"/>
  <c r="I1685" i="5"/>
  <c r="I1684" i="5"/>
  <c r="I1683" i="5"/>
  <c r="I1682" i="5"/>
  <c r="I1681" i="5"/>
  <c r="I1680" i="5"/>
  <c r="I1679" i="5"/>
  <c r="I1678" i="5"/>
  <c r="I1677" i="5"/>
  <c r="I1676" i="5"/>
  <c r="I1675" i="5"/>
  <c r="I1674" i="5"/>
  <c r="I1673" i="5"/>
  <c r="I1672" i="5"/>
  <c r="I1671" i="5"/>
  <c r="I1670" i="5"/>
  <c r="I1669" i="5"/>
  <c r="I1668" i="5"/>
  <c r="I1667" i="5"/>
  <c r="I1666" i="5"/>
  <c r="I1665" i="5"/>
  <c r="I1664" i="5"/>
  <c r="I1663" i="5"/>
  <c r="I1662" i="5"/>
  <c r="I1661" i="5"/>
  <c r="I1660" i="5"/>
  <c r="I1659" i="5"/>
  <c r="I1658" i="5"/>
  <c r="I1657" i="5"/>
  <c r="I1656" i="5"/>
  <c r="I1655" i="5"/>
  <c r="I1654" i="5"/>
  <c r="I1653" i="5"/>
  <c r="I1652" i="5"/>
  <c r="I1651" i="5"/>
  <c r="I1650" i="5"/>
  <c r="I1649" i="5"/>
  <c r="I1648" i="5"/>
  <c r="I1647" i="5"/>
  <c r="I1646" i="5"/>
  <c r="I1645" i="5"/>
  <c r="I1644" i="5"/>
  <c r="I1643" i="5"/>
  <c r="I1642" i="5"/>
  <c r="I1641" i="5"/>
  <c r="I1640" i="5"/>
  <c r="I1639" i="5"/>
  <c r="I1638" i="5"/>
  <c r="I1637" i="5"/>
  <c r="I1636" i="5"/>
  <c r="I1635" i="5"/>
  <c r="I1634" i="5"/>
  <c r="I1633" i="5"/>
  <c r="I1632" i="5"/>
  <c r="I1631" i="5"/>
  <c r="I1630" i="5"/>
  <c r="I1629" i="5"/>
  <c r="I1628" i="5"/>
  <c r="I1627" i="5"/>
  <c r="I1626" i="5"/>
  <c r="I1625" i="5"/>
  <c r="I1624" i="5"/>
  <c r="I1623" i="5"/>
  <c r="I1622" i="5"/>
  <c r="I1621" i="5"/>
  <c r="I1620" i="5"/>
  <c r="I1619" i="5"/>
  <c r="I1618" i="5"/>
  <c r="I1617" i="5"/>
  <c r="I1616" i="5"/>
  <c r="I1615" i="5"/>
  <c r="I1614" i="5"/>
  <c r="I1613" i="5"/>
  <c r="I1612" i="5"/>
  <c r="I1611" i="5"/>
  <c r="I1610" i="5"/>
  <c r="I1609" i="5"/>
  <c r="I1608" i="5"/>
  <c r="I1607" i="5"/>
  <c r="I1606" i="5"/>
  <c r="I1605" i="5"/>
  <c r="I1604" i="5"/>
  <c r="I1603" i="5"/>
  <c r="I1602" i="5"/>
  <c r="I1601" i="5"/>
  <c r="I1600" i="5"/>
  <c r="I1599" i="5"/>
  <c r="I1598" i="5"/>
  <c r="I1597" i="5"/>
  <c r="I1596" i="5"/>
  <c r="I1595" i="5"/>
  <c r="I1594" i="5"/>
  <c r="I1593" i="5"/>
  <c r="I1592" i="5"/>
  <c r="I1591" i="5"/>
  <c r="I1590" i="5"/>
  <c r="I1589" i="5"/>
  <c r="I1588" i="5"/>
  <c r="I1587" i="5"/>
  <c r="I1586" i="5"/>
  <c r="I1585" i="5"/>
  <c r="I1584" i="5"/>
  <c r="I1583" i="5"/>
  <c r="I1582" i="5"/>
  <c r="I1581" i="5"/>
  <c r="I1580" i="5"/>
  <c r="I1579" i="5"/>
  <c r="I1578" i="5"/>
  <c r="I1577" i="5"/>
  <c r="I1576" i="5"/>
  <c r="I1575" i="5"/>
  <c r="I1574" i="5"/>
  <c r="I1573" i="5"/>
  <c r="I1572" i="5"/>
  <c r="I1571" i="5"/>
  <c r="I1570" i="5"/>
  <c r="I1569" i="5"/>
  <c r="I1568" i="5"/>
  <c r="I1567" i="5"/>
  <c r="I1566" i="5"/>
  <c r="I1565" i="5"/>
  <c r="I1564" i="5"/>
  <c r="I1563" i="5"/>
  <c r="I1562" i="5"/>
  <c r="I1561" i="5"/>
  <c r="I1560" i="5"/>
  <c r="I1559" i="5"/>
  <c r="I1558" i="5"/>
  <c r="I1557" i="5"/>
  <c r="I1556" i="5"/>
  <c r="I1555" i="5"/>
  <c r="I1554" i="5"/>
  <c r="I1553" i="5"/>
  <c r="I1552" i="5"/>
  <c r="I1551" i="5"/>
  <c r="I1550" i="5"/>
  <c r="I1549" i="5"/>
  <c r="I1548" i="5"/>
  <c r="I1547" i="5"/>
  <c r="I1546" i="5"/>
  <c r="I1545" i="5"/>
  <c r="I1544" i="5"/>
  <c r="I1543" i="5"/>
  <c r="I1542" i="5"/>
  <c r="I1541" i="5"/>
  <c r="I1540" i="5"/>
  <c r="I1539" i="5"/>
  <c r="I1538" i="5"/>
  <c r="I1537" i="5"/>
  <c r="I1536" i="5"/>
  <c r="I1535" i="5"/>
  <c r="I1534" i="5"/>
  <c r="I1533" i="5"/>
  <c r="I1532" i="5"/>
  <c r="I1531" i="5"/>
  <c r="I1530" i="5"/>
  <c r="I1529" i="5"/>
  <c r="I1528" i="5"/>
  <c r="I1527" i="5"/>
  <c r="I1526" i="5"/>
  <c r="I1525" i="5"/>
  <c r="I1524" i="5"/>
  <c r="I1523" i="5"/>
  <c r="I1522" i="5"/>
  <c r="I1521" i="5"/>
  <c r="I1520" i="5"/>
  <c r="I1519" i="5"/>
  <c r="I1518" i="5"/>
  <c r="I1517" i="5"/>
  <c r="I1516" i="5"/>
  <c r="I1515" i="5"/>
  <c r="I1514" i="5"/>
  <c r="I1513" i="5"/>
  <c r="I1512" i="5"/>
  <c r="I1511" i="5"/>
  <c r="I1510" i="5"/>
  <c r="I1509" i="5"/>
  <c r="I1508" i="5"/>
  <c r="I1507" i="5"/>
  <c r="I1506" i="5"/>
  <c r="I1505" i="5"/>
  <c r="I1504" i="5"/>
  <c r="I1503" i="5"/>
  <c r="I1502" i="5"/>
  <c r="I1501" i="5"/>
  <c r="I1500" i="5"/>
  <c r="I1499" i="5"/>
  <c r="I1498" i="5"/>
  <c r="I1497" i="5"/>
  <c r="I1496" i="5"/>
  <c r="I1495" i="5"/>
  <c r="I1494" i="5"/>
  <c r="I1493" i="5"/>
  <c r="I1492" i="5"/>
  <c r="I1491" i="5"/>
  <c r="I1490" i="5"/>
  <c r="I1489" i="5"/>
  <c r="I1488" i="5"/>
  <c r="I1487" i="5"/>
  <c r="I1486" i="5"/>
  <c r="I1485" i="5"/>
  <c r="I1484" i="5"/>
  <c r="I1483" i="5"/>
  <c r="I1482" i="5"/>
  <c r="I1481" i="5"/>
  <c r="I1480" i="5"/>
  <c r="I1479" i="5"/>
  <c r="I1478" i="5"/>
  <c r="I1477" i="5"/>
  <c r="I1476" i="5"/>
  <c r="I1475" i="5"/>
  <c r="I1474" i="5"/>
  <c r="I1473" i="5"/>
  <c r="I1472" i="5"/>
  <c r="I1471" i="5"/>
  <c r="I1470" i="5"/>
  <c r="I1469" i="5"/>
  <c r="I1468" i="5"/>
  <c r="I1467" i="5"/>
  <c r="I1466" i="5"/>
  <c r="I1465" i="5"/>
  <c r="I1464" i="5"/>
  <c r="I1463" i="5"/>
  <c r="I1462" i="5"/>
  <c r="I1461" i="5"/>
  <c r="I1460" i="5"/>
  <c r="I1459" i="5"/>
  <c r="I1458" i="5"/>
  <c r="I1457" i="5"/>
  <c r="I1456" i="5"/>
  <c r="I1455" i="5"/>
  <c r="I1454" i="5"/>
  <c r="I1453" i="5"/>
  <c r="I1452" i="5"/>
  <c r="I1451" i="5"/>
  <c r="I1450" i="5"/>
  <c r="I1449" i="5"/>
  <c r="I1448" i="5"/>
  <c r="I1447" i="5"/>
  <c r="I1446" i="5"/>
  <c r="I1445" i="5"/>
  <c r="I1444" i="5"/>
  <c r="I1443" i="5"/>
  <c r="I1442" i="5"/>
  <c r="I1441" i="5"/>
  <c r="I1440" i="5"/>
  <c r="I1439" i="5"/>
  <c r="I1438" i="5"/>
  <c r="I1437" i="5"/>
  <c r="I1436" i="5"/>
  <c r="I1435" i="5"/>
  <c r="I1434" i="5"/>
  <c r="I1433" i="5"/>
  <c r="I1432" i="5"/>
  <c r="I1431" i="5"/>
  <c r="I1430" i="5"/>
  <c r="I1429" i="5"/>
  <c r="I1428" i="5"/>
  <c r="I1427" i="5"/>
  <c r="I1426" i="5"/>
  <c r="I1425" i="5"/>
  <c r="I1424" i="5"/>
  <c r="I1423" i="5"/>
  <c r="I1422" i="5"/>
  <c r="I1421" i="5"/>
  <c r="I1420" i="5"/>
  <c r="I1419" i="5"/>
  <c r="I1418" i="5"/>
  <c r="I1417" i="5"/>
  <c r="I1416" i="5"/>
  <c r="I1415" i="5"/>
  <c r="I1414" i="5"/>
  <c r="I1413" i="5"/>
  <c r="I1412" i="5"/>
  <c r="I1411" i="5"/>
  <c r="I1410" i="5"/>
  <c r="I1409" i="5"/>
  <c r="I1408" i="5"/>
  <c r="I1407" i="5"/>
  <c r="I1406" i="5"/>
  <c r="I1405" i="5"/>
  <c r="I1404" i="5"/>
  <c r="I1403" i="5"/>
  <c r="I1402" i="5"/>
  <c r="I1401" i="5"/>
  <c r="I1400" i="5"/>
  <c r="I1399" i="5"/>
  <c r="I1398" i="5"/>
  <c r="I1397" i="5"/>
  <c r="I1396" i="5"/>
  <c r="I1395" i="5"/>
  <c r="I1394" i="5"/>
  <c r="I1393" i="5"/>
  <c r="I1392" i="5"/>
  <c r="I1391" i="5"/>
  <c r="I1390" i="5"/>
  <c r="I1389" i="5"/>
  <c r="I1388" i="5"/>
  <c r="I1387" i="5"/>
  <c r="I1386" i="5"/>
  <c r="I1385" i="5"/>
  <c r="I1384" i="5"/>
  <c r="I1383" i="5"/>
  <c r="I1382" i="5"/>
  <c r="I1381" i="5"/>
  <c r="I1380" i="5"/>
  <c r="I1379" i="5"/>
  <c r="I1378" i="5"/>
  <c r="I1377" i="5"/>
  <c r="I1376" i="5"/>
  <c r="I1375" i="5"/>
  <c r="I1374" i="5"/>
  <c r="I1373" i="5"/>
  <c r="I1372" i="5"/>
  <c r="I1371" i="5"/>
  <c r="I1370" i="5"/>
  <c r="I1369" i="5"/>
  <c r="I1368" i="5"/>
  <c r="I1367" i="5"/>
  <c r="I1366" i="5"/>
  <c r="I1365" i="5"/>
  <c r="I1364" i="5"/>
  <c r="I1363" i="5"/>
  <c r="I1362" i="5"/>
  <c r="I1361" i="5"/>
  <c r="I1360" i="5"/>
  <c r="I1359" i="5"/>
  <c r="I1358" i="5"/>
  <c r="I1357" i="5"/>
  <c r="I1356" i="5"/>
  <c r="I1355" i="5"/>
  <c r="I1354" i="5"/>
  <c r="I1353" i="5"/>
  <c r="I1352" i="5"/>
  <c r="I1351" i="5"/>
  <c r="I1350" i="5"/>
  <c r="I1349" i="5"/>
  <c r="I1348" i="5"/>
  <c r="I1347" i="5"/>
  <c r="I1346" i="5"/>
  <c r="I1345" i="5"/>
  <c r="I1344" i="5"/>
  <c r="I1343" i="5"/>
  <c r="I1342" i="5"/>
  <c r="I1341" i="5"/>
  <c r="I1340" i="5"/>
  <c r="I1339" i="5"/>
  <c r="I1338" i="5"/>
  <c r="I1337" i="5"/>
  <c r="I1336" i="5"/>
  <c r="I1335" i="5"/>
  <c r="I1334" i="5"/>
  <c r="I1333" i="5"/>
  <c r="I1332" i="5"/>
  <c r="I1331" i="5"/>
  <c r="I1330" i="5"/>
  <c r="I1329" i="5"/>
  <c r="I1328" i="5"/>
  <c r="I1327" i="5"/>
  <c r="I1326" i="5"/>
  <c r="I1325" i="5"/>
  <c r="I1324" i="5"/>
  <c r="I1323" i="5"/>
  <c r="I1322" i="5"/>
  <c r="I1321" i="5"/>
  <c r="I1320" i="5"/>
  <c r="I1319" i="5"/>
  <c r="I1318" i="5"/>
  <c r="I1317" i="5"/>
  <c r="I1316" i="5"/>
  <c r="I1315" i="5"/>
  <c r="I1314" i="5"/>
  <c r="I1313" i="5"/>
  <c r="I1312" i="5"/>
  <c r="I1311" i="5"/>
  <c r="I1310" i="5"/>
  <c r="I1309" i="5"/>
  <c r="I1308" i="5"/>
  <c r="I1307" i="5"/>
  <c r="I1306" i="5"/>
  <c r="I1305" i="5"/>
  <c r="I1304" i="5"/>
  <c r="I1303" i="5"/>
  <c r="I1302" i="5"/>
  <c r="I1301" i="5"/>
  <c r="I1300" i="5"/>
  <c r="I1299" i="5"/>
  <c r="I1298" i="5"/>
  <c r="I1297" i="5"/>
  <c r="I1296" i="5"/>
  <c r="I1295" i="5"/>
  <c r="I1294" i="5"/>
  <c r="I1293" i="5"/>
  <c r="I1292" i="5"/>
  <c r="I1291" i="5"/>
  <c r="I1290" i="5"/>
  <c r="I1289" i="5"/>
  <c r="I1288" i="5"/>
  <c r="I1287" i="5"/>
  <c r="I1286" i="5"/>
  <c r="I1285" i="5"/>
  <c r="I1284" i="5"/>
  <c r="I1283" i="5"/>
  <c r="I1282" i="5"/>
  <c r="I1281" i="5"/>
  <c r="I1280" i="5"/>
  <c r="I1279" i="5"/>
  <c r="I1278" i="5"/>
  <c r="I1277" i="5"/>
  <c r="I1276" i="5"/>
  <c r="I1275" i="5"/>
  <c r="I1274" i="5"/>
  <c r="I1273" i="5"/>
  <c r="I1272" i="5"/>
  <c r="I1271" i="5"/>
  <c r="I1270" i="5"/>
  <c r="I1269" i="5"/>
  <c r="I1268" i="5"/>
  <c r="I1267" i="5"/>
  <c r="I1266" i="5"/>
  <c r="I1265" i="5"/>
  <c r="I1264" i="5"/>
  <c r="I1263" i="5"/>
  <c r="I1262" i="5"/>
  <c r="I1261" i="5"/>
  <c r="I1260" i="5"/>
  <c r="I1259" i="5"/>
  <c r="I1258" i="5"/>
  <c r="I1257" i="5"/>
  <c r="I1256" i="5"/>
  <c r="I1255" i="5"/>
  <c r="I1254" i="5"/>
  <c r="I1253" i="5"/>
  <c r="I1252" i="5"/>
  <c r="I1251" i="5"/>
  <c r="I1250" i="5"/>
  <c r="I1249" i="5"/>
  <c r="I1248" i="5"/>
  <c r="I1247" i="5"/>
  <c r="I1246" i="5"/>
  <c r="I1245" i="5"/>
  <c r="I1244" i="5"/>
  <c r="I1243" i="5"/>
  <c r="I1242" i="5"/>
  <c r="I1241" i="5"/>
  <c r="I1240" i="5"/>
  <c r="I1239" i="5"/>
  <c r="I1238" i="5"/>
  <c r="I1237" i="5"/>
  <c r="I1236" i="5"/>
  <c r="I1235" i="5"/>
  <c r="I1234" i="5"/>
  <c r="I1233" i="5"/>
  <c r="I1232" i="5"/>
  <c r="I1231" i="5"/>
  <c r="I1230" i="5"/>
  <c r="I1229" i="5"/>
  <c r="I1228" i="5"/>
  <c r="I1227" i="5"/>
  <c r="I1226" i="5"/>
  <c r="I1225" i="5"/>
  <c r="I1224" i="5"/>
  <c r="I1223" i="5"/>
  <c r="I1222" i="5"/>
  <c r="I1221" i="5"/>
  <c r="I1220" i="5"/>
  <c r="I1219" i="5"/>
  <c r="I1218" i="5"/>
  <c r="I1217" i="5"/>
  <c r="I1216" i="5"/>
  <c r="I1215" i="5"/>
  <c r="I1214" i="5"/>
  <c r="I1213" i="5"/>
  <c r="I1212" i="5"/>
  <c r="I1211" i="5"/>
  <c r="I1210" i="5"/>
  <c r="I1209" i="5"/>
  <c r="I1208" i="5"/>
  <c r="I1207" i="5"/>
  <c r="I1206" i="5"/>
  <c r="I1205" i="5"/>
  <c r="I1204" i="5"/>
  <c r="I1203" i="5"/>
  <c r="I1202" i="5"/>
  <c r="I1201" i="5"/>
  <c r="I1200" i="5"/>
  <c r="I1199" i="5"/>
  <c r="I1198" i="5"/>
  <c r="I1197" i="5"/>
  <c r="I1196" i="5"/>
  <c r="I1195" i="5"/>
  <c r="I1194" i="5"/>
  <c r="I1193" i="5"/>
  <c r="I1192" i="5"/>
  <c r="I1191" i="5"/>
  <c r="I1190" i="5"/>
  <c r="I1189" i="5"/>
  <c r="I1188" i="5"/>
  <c r="I1187" i="5"/>
  <c r="I1186" i="5"/>
  <c r="I1185" i="5"/>
  <c r="I1184" i="5"/>
  <c r="I1183" i="5"/>
  <c r="I1182" i="5"/>
  <c r="I1181" i="5"/>
  <c r="I1180" i="5"/>
  <c r="I1179" i="5"/>
  <c r="I1178" i="5"/>
  <c r="I1177" i="5"/>
  <c r="I1176" i="5"/>
  <c r="I1175" i="5"/>
  <c r="I1174" i="5"/>
  <c r="I1173" i="5"/>
  <c r="I1172" i="5"/>
  <c r="I1171" i="5"/>
  <c r="I1170" i="5"/>
  <c r="I1169" i="5"/>
  <c r="I1168" i="5"/>
  <c r="I1167" i="5"/>
  <c r="I1166" i="5"/>
  <c r="I1165" i="5"/>
  <c r="I1164" i="5"/>
  <c r="I1163" i="5"/>
  <c r="I1162" i="5"/>
  <c r="I1161" i="5"/>
  <c r="I1160" i="5"/>
  <c r="I1159" i="5"/>
  <c r="I1158" i="5"/>
  <c r="I1157" i="5"/>
  <c r="I1156" i="5"/>
  <c r="I1155" i="5"/>
  <c r="I1154" i="5"/>
  <c r="I1153" i="5"/>
  <c r="I1152" i="5"/>
  <c r="I1151" i="5"/>
  <c r="I1150" i="5"/>
  <c r="I1149" i="5"/>
  <c r="I1148" i="5"/>
  <c r="I1147" i="5"/>
  <c r="I1146" i="5"/>
  <c r="I1145" i="5"/>
  <c r="I1144" i="5"/>
  <c r="I1143" i="5"/>
  <c r="I1142" i="5"/>
  <c r="I1141" i="5"/>
  <c r="I1140" i="5"/>
  <c r="I1139" i="5"/>
  <c r="I1138" i="5"/>
  <c r="I1137" i="5"/>
  <c r="I1136" i="5"/>
  <c r="I1135" i="5"/>
  <c r="I1134" i="5"/>
  <c r="I1133" i="5"/>
  <c r="I1132" i="5"/>
  <c r="I1131" i="5"/>
  <c r="I1130" i="5"/>
  <c r="I1129" i="5"/>
  <c r="I1128" i="5"/>
  <c r="I1127" i="5"/>
  <c r="I1126" i="5"/>
  <c r="I1125" i="5"/>
  <c r="I1124" i="5"/>
  <c r="I1123" i="5"/>
  <c r="I1122" i="5"/>
  <c r="I1121" i="5"/>
  <c r="I1120" i="5"/>
  <c r="I1119" i="5"/>
  <c r="I1118" i="5"/>
  <c r="I1117" i="5"/>
  <c r="I1116" i="5"/>
  <c r="I1115" i="5"/>
  <c r="I1114" i="5"/>
  <c r="I1113" i="5"/>
  <c r="I1112" i="5"/>
  <c r="I1111" i="5"/>
  <c r="I1110" i="5"/>
  <c r="I1109" i="5"/>
  <c r="I1108" i="5"/>
  <c r="I1107" i="5"/>
  <c r="I1106" i="5"/>
  <c r="I1105" i="5"/>
  <c r="I1104" i="5"/>
  <c r="I1103" i="5"/>
  <c r="I1102" i="5"/>
  <c r="I1101" i="5"/>
  <c r="I1100" i="5"/>
  <c r="I1099" i="5"/>
  <c r="I1098" i="5"/>
  <c r="I1097" i="5"/>
  <c r="I1096" i="5"/>
  <c r="I1095" i="5"/>
  <c r="I1094" i="5"/>
  <c r="I1093" i="5"/>
  <c r="I1092" i="5"/>
  <c r="I1091" i="5"/>
  <c r="I1090" i="5"/>
  <c r="I1089" i="5"/>
  <c r="I1088" i="5"/>
  <c r="I1087" i="5"/>
  <c r="I1086" i="5"/>
  <c r="I1085" i="5"/>
  <c r="I1084" i="5"/>
  <c r="I1083" i="5"/>
  <c r="I1082" i="5"/>
  <c r="I1081" i="5"/>
  <c r="I1080" i="5"/>
  <c r="I1079" i="5"/>
  <c r="I1078" i="5"/>
  <c r="I1077" i="5"/>
  <c r="I1076" i="5"/>
  <c r="I1075" i="5"/>
  <c r="I1074" i="5"/>
  <c r="I1073" i="5"/>
  <c r="I1072" i="5"/>
  <c r="I1071" i="5"/>
  <c r="I1070" i="5"/>
  <c r="I1069" i="5"/>
  <c r="I1068" i="5"/>
  <c r="I1067" i="5"/>
  <c r="I1066" i="5"/>
  <c r="I1065" i="5"/>
  <c r="I1064" i="5"/>
  <c r="I1063" i="5"/>
  <c r="I1062" i="5"/>
  <c r="I1061" i="5"/>
  <c r="I1060" i="5"/>
  <c r="I1059" i="5"/>
  <c r="I1058" i="5"/>
  <c r="I1057" i="5"/>
  <c r="I1056" i="5"/>
  <c r="I1055" i="5"/>
  <c r="I1054" i="5"/>
  <c r="I1053" i="5"/>
  <c r="I1052" i="5"/>
  <c r="I1051" i="5"/>
  <c r="I1050" i="5"/>
  <c r="I1049" i="5"/>
  <c r="I1048" i="5"/>
  <c r="I1047" i="5"/>
  <c r="I1046" i="5"/>
  <c r="I1045" i="5"/>
  <c r="I1044" i="5"/>
  <c r="I1043" i="5"/>
  <c r="I1042" i="5"/>
  <c r="I1041" i="5"/>
  <c r="I1040" i="5"/>
  <c r="I1039" i="5"/>
  <c r="I1038" i="5"/>
  <c r="I1037" i="5"/>
  <c r="I1036" i="5"/>
  <c r="I1035" i="5"/>
  <c r="I1034" i="5"/>
  <c r="I1033" i="5"/>
  <c r="I1032" i="5"/>
  <c r="I1031" i="5"/>
  <c r="I1030" i="5"/>
  <c r="I1029" i="5"/>
  <c r="I1028" i="5"/>
  <c r="I1027" i="5"/>
  <c r="I1026" i="5"/>
  <c r="I1025" i="5"/>
  <c r="I1024" i="5"/>
  <c r="I1023" i="5"/>
  <c r="I1022" i="5"/>
  <c r="I1021" i="5"/>
  <c r="I1020" i="5"/>
  <c r="I1019" i="5"/>
  <c r="I1018" i="5"/>
  <c r="I1017" i="5"/>
  <c r="I1016" i="5"/>
  <c r="I1015" i="5"/>
  <c r="I1014" i="5"/>
  <c r="I1013" i="5"/>
  <c r="I1012" i="5"/>
  <c r="I1011" i="5"/>
  <c r="I1010" i="5"/>
  <c r="I1009" i="5"/>
  <c r="I1008" i="5"/>
  <c r="I1007" i="5"/>
  <c r="I1006" i="5"/>
  <c r="I1005" i="5"/>
  <c r="I1004" i="5"/>
  <c r="I1003" i="5"/>
  <c r="I1002" i="5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I939" i="5"/>
  <c r="I938" i="5"/>
  <c r="I937" i="5"/>
  <c r="I936" i="5"/>
  <c r="I935" i="5"/>
  <c r="I934" i="5"/>
  <c r="I933" i="5"/>
  <c r="I932" i="5"/>
  <c r="I931" i="5"/>
  <c r="I930" i="5"/>
  <c r="I929" i="5"/>
  <c r="I928" i="5"/>
  <c r="I927" i="5"/>
  <c r="I926" i="5"/>
  <c r="I925" i="5"/>
  <c r="I924" i="5"/>
  <c r="I923" i="5"/>
  <c r="I922" i="5"/>
  <c r="I921" i="5"/>
  <c r="I920" i="5"/>
  <c r="I919" i="5"/>
  <c r="I918" i="5"/>
  <c r="I917" i="5"/>
  <c r="I916" i="5"/>
  <c r="I915" i="5"/>
  <c r="I914" i="5"/>
  <c r="I913" i="5"/>
  <c r="I912" i="5"/>
  <c r="I911" i="5"/>
  <c r="I910" i="5"/>
  <c r="I909" i="5"/>
  <c r="I908" i="5"/>
  <c r="I907" i="5"/>
  <c r="I906" i="5"/>
  <c r="I905" i="5"/>
  <c r="I904" i="5"/>
  <c r="I903" i="5"/>
  <c r="I902" i="5"/>
  <c r="I901" i="5"/>
  <c r="I900" i="5"/>
  <c r="I899" i="5"/>
  <c r="I898" i="5"/>
  <c r="I897" i="5"/>
  <c r="I896" i="5"/>
  <c r="I895" i="5"/>
  <c r="I894" i="5"/>
  <c r="I893" i="5"/>
  <c r="I892" i="5"/>
  <c r="I891" i="5"/>
  <c r="I890" i="5"/>
  <c r="I889" i="5"/>
  <c r="I888" i="5"/>
  <c r="I887" i="5"/>
  <c r="I886" i="5"/>
  <c r="I885" i="5"/>
  <c r="I884" i="5"/>
  <c r="I883" i="5"/>
  <c r="I882" i="5"/>
  <c r="I881" i="5"/>
  <c r="I880" i="5"/>
  <c r="I879" i="5"/>
  <c r="I878" i="5"/>
  <c r="I877" i="5"/>
  <c r="I876" i="5"/>
  <c r="I875" i="5"/>
  <c r="I874" i="5"/>
  <c r="I873" i="5"/>
  <c r="I872" i="5"/>
  <c r="I871" i="5"/>
  <c r="I870" i="5"/>
  <c r="I869" i="5"/>
  <c r="I868" i="5"/>
  <c r="I867" i="5"/>
  <c r="I866" i="5"/>
  <c r="I865" i="5"/>
  <c r="I864" i="5"/>
  <c r="I863" i="5"/>
  <c r="I862" i="5"/>
  <c r="I861" i="5"/>
  <c r="I860" i="5"/>
  <c r="I859" i="5"/>
  <c r="I858" i="5"/>
  <c r="I857" i="5"/>
  <c r="I856" i="5"/>
  <c r="I855" i="5"/>
  <c r="I854" i="5"/>
  <c r="I853" i="5"/>
  <c r="I852" i="5"/>
  <c r="I851" i="5"/>
  <c r="I850" i="5"/>
  <c r="I849" i="5"/>
  <c r="I848" i="5"/>
  <c r="I847" i="5"/>
  <c r="I846" i="5"/>
  <c r="I845" i="5"/>
  <c r="I844" i="5"/>
  <c r="I843" i="5"/>
  <c r="I842" i="5"/>
  <c r="I841" i="5"/>
  <c r="I840" i="5"/>
  <c r="I839" i="5"/>
  <c r="I838" i="5"/>
  <c r="I837" i="5"/>
  <c r="I836" i="5"/>
  <c r="I835" i="5"/>
  <c r="I834" i="5"/>
  <c r="I833" i="5"/>
  <c r="I832" i="5"/>
  <c r="I831" i="5"/>
  <c r="I830" i="5"/>
  <c r="I829" i="5"/>
  <c r="I828" i="5"/>
  <c r="I827" i="5"/>
  <c r="I826" i="5"/>
  <c r="I825" i="5"/>
  <c r="I824" i="5"/>
  <c r="I823" i="5"/>
  <c r="I822" i="5"/>
  <c r="I821" i="5"/>
  <c r="I820" i="5"/>
  <c r="I819" i="5"/>
  <c r="I818" i="5"/>
  <c r="I817" i="5"/>
  <c r="I816" i="5"/>
  <c r="I815" i="5"/>
  <c r="I814" i="5"/>
  <c r="I813" i="5"/>
  <c r="I812" i="5"/>
  <c r="I811" i="5"/>
  <c r="I810" i="5"/>
  <c r="I809" i="5"/>
  <c r="I808" i="5"/>
  <c r="I807" i="5"/>
  <c r="I806" i="5"/>
  <c r="I805" i="5"/>
  <c r="I804" i="5"/>
  <c r="I803" i="5"/>
  <c r="I802" i="5"/>
  <c r="I801" i="5"/>
  <c r="I800" i="5"/>
  <c r="I799" i="5"/>
  <c r="I798" i="5"/>
  <c r="I797" i="5"/>
  <c r="I796" i="5"/>
  <c r="I795" i="5"/>
  <c r="I794" i="5"/>
  <c r="I793" i="5"/>
  <c r="I792" i="5"/>
  <c r="I791" i="5"/>
  <c r="I790" i="5"/>
  <c r="I789" i="5"/>
  <c r="I788" i="5"/>
  <c r="I787" i="5"/>
  <c r="I786" i="5"/>
  <c r="I785" i="5"/>
  <c r="I784" i="5"/>
  <c r="I783" i="5"/>
  <c r="I782" i="5"/>
  <c r="I781" i="5"/>
  <c r="I780" i="5"/>
  <c r="I779" i="5"/>
  <c r="I778" i="5"/>
  <c r="I777" i="5"/>
  <c r="I776" i="5"/>
  <c r="I775" i="5"/>
  <c r="I774" i="5"/>
  <c r="I773" i="5"/>
  <c r="I772" i="5"/>
  <c r="I771" i="5"/>
  <c r="I770" i="5"/>
  <c r="I769" i="5"/>
  <c r="I768" i="5"/>
  <c r="I767" i="5"/>
  <c r="I766" i="5"/>
  <c r="I765" i="5"/>
  <c r="I764" i="5"/>
  <c r="I763" i="5"/>
  <c r="I762" i="5"/>
  <c r="I761" i="5"/>
  <c r="I760" i="5"/>
  <c r="I759" i="5"/>
  <c r="I758" i="5"/>
  <c r="I757" i="5"/>
  <c r="I756" i="5"/>
  <c r="I755" i="5"/>
  <c r="I754" i="5"/>
  <c r="I753" i="5"/>
  <c r="I752" i="5"/>
  <c r="I751" i="5"/>
  <c r="I750" i="5"/>
  <c r="I749" i="5"/>
  <c r="I748" i="5"/>
  <c r="I747" i="5"/>
  <c r="I746" i="5"/>
  <c r="I745" i="5"/>
  <c r="I744" i="5"/>
  <c r="I743" i="5"/>
  <c r="I742" i="5"/>
  <c r="I741" i="5"/>
  <c r="I740" i="5"/>
  <c r="I739" i="5"/>
  <c r="I738" i="5"/>
  <c r="I737" i="5"/>
  <c r="I736" i="5"/>
  <c r="I735" i="5"/>
  <c r="I734" i="5"/>
  <c r="I733" i="5"/>
  <c r="I732" i="5"/>
  <c r="I731" i="5"/>
  <c r="I730" i="5"/>
  <c r="I729" i="5"/>
  <c r="I728" i="5"/>
  <c r="I727" i="5"/>
  <c r="I726" i="5"/>
  <c r="I725" i="5"/>
  <c r="I724" i="5"/>
  <c r="I723" i="5"/>
  <c r="I722" i="5"/>
  <c r="I721" i="5"/>
  <c r="I720" i="5"/>
  <c r="I719" i="5"/>
  <c r="I718" i="5"/>
  <c r="I717" i="5"/>
  <c r="I716" i="5"/>
  <c r="I715" i="5"/>
  <c r="I714" i="5"/>
  <c r="I713" i="5"/>
  <c r="I712" i="5"/>
  <c r="I711" i="5"/>
  <c r="I710" i="5"/>
  <c r="I709" i="5"/>
  <c r="I708" i="5"/>
  <c r="I707" i="5"/>
  <c r="I706" i="5"/>
  <c r="I705" i="5"/>
  <c r="I704" i="5"/>
  <c r="I703" i="5"/>
  <c r="I702" i="5"/>
  <c r="I701" i="5"/>
  <c r="I700" i="5"/>
  <c r="I699" i="5"/>
  <c r="I698" i="5"/>
  <c r="I697" i="5"/>
  <c r="I696" i="5"/>
  <c r="I695" i="5"/>
  <c r="I694" i="5"/>
  <c r="I693" i="5"/>
  <c r="I692" i="5"/>
  <c r="I691" i="5"/>
  <c r="I690" i="5"/>
  <c r="I689" i="5"/>
  <c r="I688" i="5"/>
  <c r="I687" i="5"/>
  <c r="I686" i="5"/>
  <c r="I685" i="5"/>
  <c r="I684" i="5"/>
  <c r="I683" i="5"/>
  <c r="I682" i="5"/>
  <c r="I681" i="5"/>
  <c r="I680" i="5"/>
  <c r="I679" i="5"/>
  <c r="I678" i="5"/>
  <c r="I677" i="5"/>
  <c r="I676" i="5"/>
  <c r="I675" i="5"/>
  <c r="I674" i="5"/>
  <c r="I673" i="5"/>
  <c r="I672" i="5"/>
  <c r="I671" i="5"/>
  <c r="I670" i="5"/>
  <c r="I669" i="5"/>
  <c r="I668" i="5"/>
  <c r="I667" i="5"/>
  <c r="I666" i="5"/>
  <c r="I665" i="5"/>
  <c r="I664" i="5"/>
  <c r="I663" i="5"/>
  <c r="I662" i="5"/>
  <c r="I661" i="5"/>
  <c r="I660" i="5"/>
  <c r="I659" i="5"/>
  <c r="I658" i="5"/>
  <c r="I657" i="5"/>
  <c r="I656" i="5"/>
  <c r="I655" i="5"/>
  <c r="I654" i="5"/>
  <c r="I653" i="5"/>
  <c r="I652" i="5"/>
  <c r="I651" i="5"/>
  <c r="I650" i="5"/>
  <c r="I649" i="5"/>
  <c r="I648" i="5"/>
  <c r="I647" i="5"/>
  <c r="I646" i="5"/>
  <c r="I645" i="5"/>
  <c r="I644" i="5"/>
  <c r="I643" i="5"/>
  <c r="I642" i="5"/>
  <c r="I641" i="5"/>
  <c r="I640" i="5"/>
  <c r="I639" i="5"/>
  <c r="I638" i="5"/>
  <c r="I637" i="5"/>
  <c r="I636" i="5"/>
  <c r="I635" i="5"/>
  <c r="I634" i="5"/>
  <c r="I633" i="5"/>
  <c r="I632" i="5"/>
  <c r="I631" i="5"/>
  <c r="I630" i="5"/>
  <c r="I629" i="5"/>
  <c r="I628" i="5"/>
  <c r="I627" i="5"/>
  <c r="I626" i="5"/>
  <c r="I625" i="5"/>
  <c r="I624" i="5"/>
  <c r="I623" i="5"/>
  <c r="I622" i="5"/>
  <c r="I621" i="5"/>
  <c r="I620" i="5"/>
  <c r="I619" i="5"/>
  <c r="I618" i="5"/>
  <c r="I617" i="5"/>
  <c r="I616" i="5"/>
  <c r="I615" i="5"/>
  <c r="I614" i="5"/>
  <c r="I613" i="5"/>
  <c r="I612" i="5"/>
  <c r="I611" i="5"/>
  <c r="I610" i="5"/>
  <c r="I609" i="5"/>
  <c r="I608" i="5"/>
  <c r="I607" i="5"/>
  <c r="I606" i="5"/>
  <c r="I605" i="5"/>
  <c r="I604" i="5"/>
  <c r="I603" i="5"/>
  <c r="I602" i="5"/>
  <c r="I601" i="5"/>
  <c r="I600" i="5"/>
  <c r="I599" i="5"/>
  <c r="I598" i="5"/>
  <c r="I597" i="5"/>
  <c r="I596" i="5"/>
  <c r="I595" i="5"/>
  <c r="I594" i="5"/>
  <c r="I593" i="5"/>
  <c r="I592" i="5"/>
  <c r="I591" i="5"/>
  <c r="I590" i="5"/>
  <c r="I589" i="5"/>
  <c r="I588" i="5"/>
  <c r="I587" i="5"/>
  <c r="I586" i="5"/>
  <c r="I585" i="5"/>
  <c r="I584" i="5"/>
  <c r="I583" i="5"/>
  <c r="I582" i="5"/>
  <c r="I581" i="5"/>
  <c r="I580" i="5"/>
  <c r="I579" i="5"/>
  <c r="I578" i="5"/>
  <c r="I577" i="5"/>
  <c r="I576" i="5"/>
  <c r="I575" i="5"/>
  <c r="I574" i="5"/>
  <c r="I573" i="5"/>
  <c r="I572" i="5"/>
  <c r="I571" i="5"/>
  <c r="I570" i="5"/>
  <c r="I569" i="5"/>
  <c r="I568" i="5"/>
  <c r="I567" i="5"/>
  <c r="I566" i="5"/>
  <c r="I565" i="5"/>
  <c r="I564" i="5"/>
  <c r="I563" i="5"/>
  <c r="I562" i="5"/>
  <c r="I561" i="5"/>
  <c r="I560" i="5"/>
  <c r="I559" i="5"/>
  <c r="I558" i="5"/>
  <c r="I557" i="5"/>
  <c r="I556" i="5"/>
  <c r="I555" i="5"/>
  <c r="I554" i="5"/>
  <c r="I553" i="5"/>
  <c r="I552" i="5"/>
  <c r="I551" i="5"/>
  <c r="I550" i="5"/>
  <c r="I549" i="5"/>
  <c r="I548" i="5"/>
  <c r="I547" i="5"/>
  <c r="I546" i="5"/>
  <c r="I545" i="5"/>
  <c r="I544" i="5"/>
  <c r="I543" i="5"/>
  <c r="I542" i="5"/>
  <c r="I541" i="5"/>
  <c r="I540" i="5"/>
  <c r="I539" i="5"/>
  <c r="I538" i="5"/>
  <c r="I537" i="5"/>
  <c r="I536" i="5"/>
  <c r="I535" i="5"/>
  <c r="I534" i="5"/>
  <c r="I533" i="5"/>
  <c r="I532" i="5"/>
  <c r="I531" i="5"/>
  <c r="I530" i="5"/>
  <c r="I529" i="5"/>
  <c r="I528" i="5"/>
  <c r="I527" i="5"/>
  <c r="I526" i="5"/>
  <c r="I525" i="5"/>
  <c r="I524" i="5"/>
  <c r="I523" i="5"/>
  <c r="I522" i="5"/>
  <c r="I521" i="5"/>
  <c r="I520" i="5"/>
  <c r="I519" i="5"/>
  <c r="I518" i="5"/>
  <c r="I517" i="5"/>
  <c r="I516" i="5"/>
  <c r="I515" i="5"/>
  <c r="I514" i="5"/>
  <c r="I513" i="5"/>
  <c r="I512" i="5"/>
  <c r="I511" i="5"/>
  <c r="I510" i="5"/>
  <c r="I509" i="5"/>
  <c r="I508" i="5"/>
  <c r="I507" i="5"/>
  <c r="I506" i="5"/>
  <c r="I505" i="5"/>
  <c r="I504" i="5"/>
  <c r="I503" i="5"/>
  <c r="I502" i="5"/>
  <c r="I501" i="5"/>
  <c r="I500" i="5"/>
  <c r="I499" i="5"/>
  <c r="I498" i="5"/>
  <c r="I497" i="5"/>
  <c r="I496" i="5"/>
  <c r="I495" i="5"/>
  <c r="I494" i="5"/>
  <c r="I493" i="5"/>
  <c r="I492" i="5"/>
  <c r="I491" i="5"/>
  <c r="I490" i="5"/>
  <c r="I489" i="5"/>
  <c r="I488" i="5"/>
  <c r="I487" i="5"/>
  <c r="I486" i="5"/>
  <c r="I485" i="5"/>
  <c r="I484" i="5"/>
  <c r="I483" i="5"/>
  <c r="I482" i="5"/>
  <c r="I481" i="5"/>
  <c r="I480" i="5"/>
  <c r="I479" i="5"/>
  <c r="I478" i="5"/>
  <c r="I477" i="5"/>
  <c r="I476" i="5"/>
  <c r="I475" i="5"/>
  <c r="I474" i="5"/>
  <c r="I473" i="5"/>
  <c r="I472" i="5"/>
  <c r="I471" i="5"/>
  <c r="I470" i="5"/>
  <c r="I469" i="5"/>
  <c r="I468" i="5"/>
  <c r="I467" i="5"/>
  <c r="I466" i="5"/>
  <c r="I465" i="5"/>
  <c r="I464" i="5"/>
  <c r="I463" i="5"/>
  <c r="I462" i="5"/>
  <c r="I461" i="5"/>
  <c r="I460" i="5"/>
  <c r="I459" i="5"/>
  <c r="I458" i="5"/>
  <c r="I457" i="5"/>
  <c r="I456" i="5"/>
  <c r="I455" i="5"/>
  <c r="I454" i="5"/>
  <c r="I453" i="5"/>
  <c r="I452" i="5"/>
  <c r="I451" i="5"/>
  <c r="I450" i="5"/>
  <c r="I449" i="5"/>
  <c r="I448" i="5"/>
  <c r="I447" i="5"/>
  <c r="I446" i="5"/>
  <c r="I445" i="5"/>
  <c r="I444" i="5"/>
  <c r="I443" i="5"/>
  <c r="I442" i="5"/>
  <c r="I441" i="5"/>
  <c r="I440" i="5"/>
  <c r="I439" i="5"/>
  <c r="I438" i="5"/>
  <c r="I437" i="5"/>
  <c r="I436" i="5"/>
  <c r="I435" i="5"/>
  <c r="I434" i="5"/>
  <c r="I433" i="5"/>
  <c r="I432" i="5"/>
  <c r="I431" i="5"/>
  <c r="I430" i="5"/>
  <c r="I429" i="5"/>
  <c r="I428" i="5"/>
  <c r="I427" i="5"/>
  <c r="I426" i="5"/>
  <c r="I425" i="5"/>
  <c r="I424" i="5"/>
  <c r="I423" i="5"/>
  <c r="I422" i="5"/>
  <c r="I421" i="5"/>
  <c r="I420" i="5"/>
  <c r="I419" i="5"/>
  <c r="I418" i="5"/>
  <c r="I417" i="5"/>
  <c r="I416" i="5"/>
  <c r="I415" i="5"/>
  <c r="I414" i="5"/>
  <c r="I413" i="5"/>
  <c r="I412" i="5"/>
  <c r="I411" i="5"/>
  <c r="I410" i="5"/>
  <c r="I409" i="5"/>
  <c r="I408" i="5"/>
  <c r="I407" i="5"/>
  <c r="I406" i="5"/>
  <c r="I405" i="5"/>
  <c r="I404" i="5"/>
  <c r="I403" i="5"/>
  <c r="I402" i="5"/>
  <c r="I401" i="5"/>
  <c r="I400" i="5"/>
  <c r="I399" i="5"/>
  <c r="I398" i="5"/>
  <c r="I397" i="5"/>
  <c r="I396" i="5"/>
  <c r="I395" i="5"/>
  <c r="I394" i="5"/>
  <c r="I393" i="5"/>
  <c r="I392" i="5"/>
  <c r="I391" i="5"/>
  <c r="I390" i="5"/>
  <c r="I389" i="5"/>
  <c r="I388" i="5"/>
  <c r="I387" i="5"/>
  <c r="I386" i="5"/>
  <c r="I385" i="5"/>
  <c r="I384" i="5"/>
  <c r="I383" i="5"/>
  <c r="I382" i="5"/>
  <c r="I381" i="5"/>
  <c r="I380" i="5"/>
  <c r="I379" i="5"/>
  <c r="I378" i="5"/>
  <c r="I377" i="5"/>
  <c r="I376" i="5"/>
  <c r="I375" i="5"/>
  <c r="I374" i="5"/>
  <c r="I373" i="5"/>
  <c r="I372" i="5"/>
  <c r="I371" i="5"/>
  <c r="I370" i="5"/>
  <c r="I369" i="5"/>
  <c r="I368" i="5"/>
  <c r="I367" i="5"/>
  <c r="I366" i="5"/>
  <c r="I365" i="5"/>
  <c r="I364" i="5"/>
  <c r="I363" i="5"/>
  <c r="I362" i="5"/>
  <c r="I361" i="5"/>
  <c r="I360" i="5"/>
  <c r="I359" i="5"/>
  <c r="I358" i="5"/>
  <c r="I357" i="5"/>
  <c r="I356" i="5"/>
  <c r="I355" i="5"/>
  <c r="I354" i="5"/>
  <c r="I353" i="5"/>
  <c r="I352" i="5"/>
  <c r="I351" i="5"/>
  <c r="I350" i="5"/>
  <c r="I349" i="5"/>
  <c r="I348" i="5"/>
  <c r="I347" i="5"/>
  <c r="I346" i="5"/>
  <c r="I345" i="5"/>
  <c r="I344" i="5"/>
  <c r="I343" i="5"/>
  <c r="I342" i="5"/>
  <c r="I341" i="5"/>
  <c r="I340" i="5"/>
  <c r="I339" i="5"/>
  <c r="I338" i="5"/>
  <c r="I337" i="5"/>
  <c r="I336" i="5"/>
  <c r="I335" i="5"/>
  <c r="I334" i="5"/>
  <c r="I333" i="5"/>
  <c r="I332" i="5"/>
  <c r="I331" i="5"/>
  <c r="I330" i="5"/>
  <c r="I329" i="5"/>
  <c r="I328" i="5"/>
  <c r="I327" i="5"/>
  <c r="I326" i="5"/>
  <c r="I325" i="5"/>
  <c r="I324" i="5"/>
  <c r="I323" i="5"/>
  <c r="I322" i="5"/>
  <c r="I321" i="5"/>
  <c r="I320" i="5"/>
  <c r="I319" i="5"/>
  <c r="I318" i="5"/>
  <c r="I317" i="5"/>
  <c r="I316" i="5"/>
  <c r="I315" i="5"/>
  <c r="I314" i="5"/>
  <c r="I313" i="5"/>
  <c r="I312" i="5"/>
  <c r="I311" i="5"/>
  <c r="I310" i="5"/>
  <c r="I309" i="5"/>
  <c r="I308" i="5"/>
  <c r="I307" i="5"/>
  <c r="I306" i="5"/>
  <c r="I305" i="5"/>
  <c r="I304" i="5"/>
  <c r="I303" i="5"/>
  <c r="I302" i="5"/>
  <c r="I301" i="5"/>
  <c r="I300" i="5"/>
  <c r="I299" i="5"/>
  <c r="I298" i="5"/>
  <c r="I297" i="5"/>
  <c r="I296" i="5"/>
  <c r="I295" i="5"/>
  <c r="I294" i="5"/>
  <c r="I293" i="5"/>
  <c r="I292" i="5"/>
  <c r="I291" i="5"/>
  <c r="I290" i="5"/>
  <c r="I289" i="5"/>
  <c r="I288" i="5"/>
  <c r="I287" i="5"/>
  <c r="I286" i="5"/>
  <c r="I285" i="5"/>
  <c r="I284" i="5"/>
  <c r="I283" i="5"/>
  <c r="I282" i="5"/>
  <c r="I281" i="5"/>
  <c r="I280" i="5"/>
  <c r="I279" i="5"/>
  <c r="I278" i="5"/>
  <c r="I277" i="5"/>
  <c r="I276" i="5"/>
  <c r="I275" i="5"/>
  <c r="I274" i="5"/>
  <c r="I273" i="5"/>
  <c r="I272" i="5"/>
  <c r="I271" i="5"/>
  <c r="I270" i="5"/>
  <c r="I269" i="5"/>
  <c r="I268" i="5"/>
  <c r="I267" i="5"/>
  <c r="I266" i="5"/>
  <c r="I265" i="5"/>
  <c r="I264" i="5"/>
  <c r="I263" i="5"/>
  <c r="I262" i="5"/>
  <c r="I261" i="5"/>
  <c r="I260" i="5"/>
  <c r="I259" i="5"/>
  <c r="I258" i="5"/>
  <c r="I257" i="5"/>
  <c r="I256" i="5"/>
  <c r="I255" i="5"/>
  <c r="I254" i="5"/>
  <c r="I253" i="5"/>
  <c r="I252" i="5"/>
  <c r="I251" i="5"/>
  <c r="I250" i="5"/>
  <c r="I249" i="5"/>
  <c r="I248" i="5"/>
  <c r="I247" i="5"/>
  <c r="I246" i="5"/>
  <c r="I245" i="5"/>
  <c r="I244" i="5"/>
  <c r="I243" i="5"/>
  <c r="I242" i="5"/>
  <c r="I241" i="5"/>
  <c r="I240" i="5"/>
  <c r="I239" i="5"/>
  <c r="I238" i="5"/>
  <c r="I237" i="5"/>
  <c r="I236" i="5"/>
  <c r="I235" i="5"/>
  <c r="I234" i="5"/>
  <c r="I233" i="5"/>
  <c r="I232" i="5"/>
  <c r="I231" i="5"/>
  <c r="I230" i="5"/>
  <c r="I229" i="5"/>
  <c r="I228" i="5"/>
  <c r="I227" i="5"/>
  <c r="I226" i="5"/>
  <c r="I225" i="5"/>
  <c r="I224" i="5"/>
  <c r="I223" i="5"/>
  <c r="I222" i="5"/>
  <c r="I221" i="5"/>
  <c r="I220" i="5"/>
  <c r="I219" i="5"/>
  <c r="I218" i="5"/>
  <c r="I217" i="5"/>
  <c r="I216" i="5"/>
  <c r="I215" i="5"/>
  <c r="I214" i="5"/>
  <c r="I213" i="5"/>
  <c r="I212" i="5"/>
  <c r="I211" i="5"/>
  <c r="I210" i="5"/>
  <c r="I209" i="5"/>
  <c r="I208" i="5"/>
  <c r="I207" i="5"/>
  <c r="I206" i="5"/>
  <c r="I205" i="5"/>
  <c r="I204" i="5"/>
  <c r="I203" i="5"/>
  <c r="I202" i="5"/>
  <c r="I201" i="5"/>
  <c r="I200" i="5"/>
  <c r="I199" i="5"/>
  <c r="I198" i="5"/>
  <c r="I197" i="5"/>
  <c r="I196" i="5"/>
  <c r="I195" i="5"/>
  <c r="I194" i="5"/>
  <c r="I193" i="5"/>
  <c r="I192" i="5"/>
  <c r="I191" i="5"/>
  <c r="I190" i="5"/>
  <c r="I189" i="5"/>
  <c r="I188" i="5"/>
  <c r="I187" i="5"/>
  <c r="I186" i="5"/>
  <c r="I185" i="5"/>
  <c r="I184" i="5"/>
  <c r="I183" i="5"/>
  <c r="I182" i="5"/>
  <c r="I181" i="5"/>
  <c r="I180" i="5"/>
  <c r="I179" i="5"/>
  <c r="I178" i="5"/>
  <c r="I177" i="5"/>
  <c r="I176" i="5"/>
  <c r="I175" i="5"/>
  <c r="I174" i="5"/>
  <c r="I173" i="5"/>
  <c r="I172" i="5"/>
  <c r="I171" i="5"/>
  <c r="I170" i="5"/>
  <c r="I169" i="5"/>
  <c r="I168" i="5"/>
  <c r="I167" i="5"/>
  <c r="I166" i="5"/>
  <c r="I165" i="5"/>
  <c r="I164" i="5"/>
  <c r="I163" i="5"/>
  <c r="I162" i="5"/>
  <c r="I161" i="5"/>
  <c r="I160" i="5"/>
  <c r="I159" i="5"/>
  <c r="I158" i="5"/>
  <c r="I157" i="5"/>
  <c r="I156" i="5"/>
  <c r="I155" i="5"/>
  <c r="I154" i="5"/>
  <c r="I153" i="5"/>
  <c r="I152" i="5"/>
  <c r="I151" i="5"/>
  <c r="I150" i="5"/>
  <c r="I149" i="5"/>
  <c r="I148" i="5"/>
  <c r="I147" i="5"/>
  <c r="I146" i="5"/>
  <c r="I145" i="5"/>
  <c r="I144" i="5"/>
  <c r="I143" i="5"/>
  <c r="I142" i="5"/>
  <c r="I141" i="5"/>
  <c r="I140" i="5"/>
  <c r="I139" i="5"/>
  <c r="I138" i="5"/>
  <c r="I137" i="5"/>
  <c r="I136" i="5"/>
  <c r="I135" i="5"/>
  <c r="I134" i="5"/>
  <c r="I133" i="5"/>
  <c r="I132" i="5"/>
  <c r="I131" i="5"/>
  <c r="I130" i="5"/>
  <c r="I129" i="5"/>
  <c r="I128" i="5"/>
  <c r="I127" i="5"/>
  <c r="I126" i="5"/>
  <c r="I125" i="5"/>
  <c r="I124" i="5"/>
  <c r="I123" i="5"/>
  <c r="I122" i="5"/>
  <c r="I121" i="5"/>
  <c r="I120" i="5"/>
  <c r="I119" i="5"/>
  <c r="I118" i="5"/>
  <c r="I117" i="5"/>
  <c r="I116" i="5"/>
  <c r="I115" i="5"/>
  <c r="I114" i="5"/>
  <c r="I113" i="5"/>
  <c r="I112" i="5"/>
  <c r="I111" i="5"/>
  <c r="I110" i="5"/>
  <c r="I109" i="5"/>
  <c r="I108" i="5"/>
  <c r="I107" i="5"/>
  <c r="I106" i="5"/>
  <c r="I105" i="5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I4" i="5"/>
  <c r="I3" i="5"/>
  <c r="I2" i="5"/>
  <c r="H3" i="5"/>
  <c r="J2" i="5" l="1"/>
  <c r="F16" i="3"/>
  <c r="F17" i="7" s="1"/>
  <c r="C2" i="5" l="1"/>
  <c r="C3" i="5"/>
  <c r="M3" i="5" s="1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M19" i="5" s="1"/>
  <c r="C20" i="5"/>
  <c r="C21" i="5"/>
  <c r="C22" i="5"/>
  <c r="C23" i="5"/>
  <c r="C24" i="5"/>
  <c r="C25" i="5"/>
  <c r="C26" i="5"/>
  <c r="C27" i="5"/>
  <c r="O27" i="5" s="1"/>
  <c r="C28" i="5"/>
  <c r="C29" i="5"/>
  <c r="C30" i="5"/>
  <c r="C31" i="5"/>
  <c r="M31" i="5" s="1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M71" i="5" s="1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M115" i="5" s="1"/>
  <c r="C116" i="5"/>
  <c r="C117" i="5"/>
  <c r="C118" i="5"/>
  <c r="C119" i="5"/>
  <c r="C120" i="5"/>
  <c r="C121" i="5"/>
  <c r="C122" i="5"/>
  <c r="C123" i="5"/>
  <c r="M123" i="5" s="1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M167" i="5" s="1"/>
  <c r="C168" i="5"/>
  <c r="C169" i="5"/>
  <c r="C170" i="5"/>
  <c r="C171" i="5"/>
  <c r="C172" i="5"/>
  <c r="C173" i="5"/>
  <c r="C174" i="5"/>
  <c r="C175" i="5"/>
  <c r="C176" i="5"/>
  <c r="C177" i="5"/>
  <c r="C178" i="5"/>
  <c r="C179" i="5"/>
  <c r="M179" i="5" s="1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L203" i="5" s="1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M243" i="5" s="1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L263" i="5" s="1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M299" i="5" s="1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L379" i="5" s="1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M415" i="5" s="1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L447" i="5" s="1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M495" i="5" s="1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L547" i="5" s="1"/>
  <c r="C548" i="5"/>
  <c r="C549" i="5"/>
  <c r="C550" i="5"/>
  <c r="C551" i="5"/>
  <c r="C552" i="5"/>
  <c r="C553" i="5"/>
  <c r="C554" i="5"/>
  <c r="C555" i="5"/>
  <c r="C556" i="5"/>
  <c r="C557" i="5"/>
  <c r="C558" i="5"/>
  <c r="C559" i="5"/>
  <c r="L559" i="5" s="1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L611" i="5" s="1"/>
  <c r="C612" i="5"/>
  <c r="C613" i="5"/>
  <c r="C614" i="5"/>
  <c r="C615" i="5"/>
  <c r="C616" i="5"/>
  <c r="C617" i="5"/>
  <c r="C618" i="5"/>
  <c r="C619" i="5"/>
  <c r="L619" i="5" s="1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L679" i="5" s="1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M695" i="5" s="1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M731" i="5" s="1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823" i="5"/>
  <c r="C824" i="5"/>
  <c r="C825" i="5"/>
  <c r="C826" i="5"/>
  <c r="C827" i="5"/>
  <c r="C828" i="5"/>
  <c r="C829" i="5"/>
  <c r="C830" i="5"/>
  <c r="C831" i="5"/>
  <c r="C832" i="5"/>
  <c r="C833" i="5"/>
  <c r="C834" i="5"/>
  <c r="C835" i="5"/>
  <c r="C836" i="5"/>
  <c r="C837" i="5"/>
  <c r="C838" i="5"/>
  <c r="C839" i="5"/>
  <c r="C840" i="5"/>
  <c r="C841" i="5"/>
  <c r="C842" i="5"/>
  <c r="C843" i="5"/>
  <c r="C844" i="5"/>
  <c r="C845" i="5"/>
  <c r="C846" i="5"/>
  <c r="C847" i="5"/>
  <c r="C848" i="5"/>
  <c r="C849" i="5"/>
  <c r="C850" i="5"/>
  <c r="C851" i="5"/>
  <c r="C852" i="5"/>
  <c r="C853" i="5"/>
  <c r="C854" i="5"/>
  <c r="C855" i="5"/>
  <c r="C856" i="5"/>
  <c r="C857" i="5"/>
  <c r="C858" i="5"/>
  <c r="C859" i="5"/>
  <c r="L859" i="5" s="1"/>
  <c r="C860" i="5"/>
  <c r="C861" i="5"/>
  <c r="C862" i="5"/>
  <c r="C863" i="5"/>
  <c r="C864" i="5"/>
  <c r="C865" i="5"/>
  <c r="C866" i="5"/>
  <c r="C867" i="5"/>
  <c r="C868" i="5"/>
  <c r="C869" i="5"/>
  <c r="C870" i="5"/>
  <c r="C871" i="5"/>
  <c r="C872" i="5"/>
  <c r="C873" i="5"/>
  <c r="C874" i="5"/>
  <c r="C875" i="5"/>
  <c r="C876" i="5"/>
  <c r="C877" i="5"/>
  <c r="C878" i="5"/>
  <c r="C879" i="5"/>
  <c r="C880" i="5"/>
  <c r="C881" i="5"/>
  <c r="C882" i="5"/>
  <c r="C883" i="5"/>
  <c r="C884" i="5"/>
  <c r="C885" i="5"/>
  <c r="C886" i="5"/>
  <c r="C887" i="5"/>
  <c r="C888" i="5"/>
  <c r="C889" i="5"/>
  <c r="C890" i="5"/>
  <c r="C891" i="5"/>
  <c r="C892" i="5"/>
  <c r="C893" i="5"/>
  <c r="C894" i="5"/>
  <c r="C895" i="5"/>
  <c r="C896" i="5"/>
  <c r="C897" i="5"/>
  <c r="C898" i="5"/>
  <c r="C899" i="5"/>
  <c r="C900" i="5"/>
  <c r="C901" i="5"/>
  <c r="C902" i="5"/>
  <c r="C903" i="5"/>
  <c r="C904" i="5"/>
  <c r="C905" i="5"/>
  <c r="C906" i="5"/>
  <c r="C907" i="5"/>
  <c r="C908" i="5"/>
  <c r="C909" i="5"/>
  <c r="C910" i="5"/>
  <c r="C911" i="5"/>
  <c r="C912" i="5"/>
  <c r="C913" i="5"/>
  <c r="C914" i="5"/>
  <c r="C915" i="5"/>
  <c r="C916" i="5"/>
  <c r="C917" i="5"/>
  <c r="C918" i="5"/>
  <c r="C919" i="5"/>
  <c r="C920" i="5"/>
  <c r="C921" i="5"/>
  <c r="C922" i="5"/>
  <c r="C923" i="5"/>
  <c r="C924" i="5"/>
  <c r="C925" i="5"/>
  <c r="C926" i="5"/>
  <c r="C927" i="5"/>
  <c r="C928" i="5"/>
  <c r="C929" i="5"/>
  <c r="C930" i="5"/>
  <c r="C931" i="5"/>
  <c r="C932" i="5"/>
  <c r="C933" i="5"/>
  <c r="C934" i="5"/>
  <c r="C935" i="5"/>
  <c r="C936" i="5"/>
  <c r="C937" i="5"/>
  <c r="C938" i="5"/>
  <c r="C939" i="5"/>
  <c r="L939" i="5" s="1"/>
  <c r="C940" i="5"/>
  <c r="C941" i="5"/>
  <c r="C942" i="5"/>
  <c r="C943" i="5"/>
  <c r="C944" i="5"/>
  <c r="C945" i="5"/>
  <c r="C946" i="5"/>
  <c r="C947" i="5"/>
  <c r="C948" i="5"/>
  <c r="C949" i="5"/>
  <c r="C950" i="5"/>
  <c r="C951" i="5"/>
  <c r="C952" i="5"/>
  <c r="C953" i="5"/>
  <c r="C954" i="5"/>
  <c r="C955" i="5"/>
  <c r="C956" i="5"/>
  <c r="C957" i="5"/>
  <c r="C958" i="5"/>
  <c r="C959" i="5"/>
  <c r="C960" i="5"/>
  <c r="C961" i="5"/>
  <c r="C962" i="5"/>
  <c r="C963" i="5"/>
  <c r="C964" i="5"/>
  <c r="C965" i="5"/>
  <c r="C966" i="5"/>
  <c r="C967" i="5"/>
  <c r="C968" i="5"/>
  <c r="C969" i="5"/>
  <c r="C970" i="5"/>
  <c r="C971" i="5"/>
  <c r="C972" i="5"/>
  <c r="C973" i="5"/>
  <c r="C974" i="5"/>
  <c r="C975" i="5"/>
  <c r="C976" i="5"/>
  <c r="C977" i="5"/>
  <c r="C978" i="5"/>
  <c r="C979" i="5"/>
  <c r="C980" i="5"/>
  <c r="C981" i="5"/>
  <c r="C982" i="5"/>
  <c r="C983" i="5"/>
  <c r="L983" i="5" s="1"/>
  <c r="C984" i="5"/>
  <c r="C985" i="5"/>
  <c r="C986" i="5"/>
  <c r="C987" i="5"/>
  <c r="C988" i="5"/>
  <c r="C989" i="5"/>
  <c r="C990" i="5"/>
  <c r="C991" i="5"/>
  <c r="C992" i="5"/>
  <c r="C993" i="5"/>
  <c r="C994" i="5"/>
  <c r="C995" i="5"/>
  <c r="C996" i="5"/>
  <c r="C997" i="5"/>
  <c r="C998" i="5"/>
  <c r="C999" i="5"/>
  <c r="C1000" i="5"/>
  <c r="C1001" i="5"/>
  <c r="C1002" i="5"/>
  <c r="C1003" i="5"/>
  <c r="C1004" i="5"/>
  <c r="C1005" i="5"/>
  <c r="C1006" i="5"/>
  <c r="C1007" i="5"/>
  <c r="C1008" i="5"/>
  <c r="C1009" i="5"/>
  <c r="C1010" i="5"/>
  <c r="C1011" i="5"/>
  <c r="C1012" i="5"/>
  <c r="C1013" i="5"/>
  <c r="C1014" i="5"/>
  <c r="C1015" i="5"/>
  <c r="C1016" i="5"/>
  <c r="C1017" i="5"/>
  <c r="C1018" i="5"/>
  <c r="C1019" i="5"/>
  <c r="C1020" i="5"/>
  <c r="C1021" i="5"/>
  <c r="C1022" i="5"/>
  <c r="C1023" i="5"/>
  <c r="C1024" i="5"/>
  <c r="C1025" i="5"/>
  <c r="C1026" i="5"/>
  <c r="C1027" i="5"/>
  <c r="C1028" i="5"/>
  <c r="C1029" i="5"/>
  <c r="C1030" i="5"/>
  <c r="C1031" i="5"/>
  <c r="C1032" i="5"/>
  <c r="C1033" i="5"/>
  <c r="C1034" i="5"/>
  <c r="C1035" i="5"/>
  <c r="C1036" i="5"/>
  <c r="C1037" i="5"/>
  <c r="C1038" i="5"/>
  <c r="C1039" i="5"/>
  <c r="C1040" i="5"/>
  <c r="C1041" i="5"/>
  <c r="C1042" i="5"/>
  <c r="C1043" i="5"/>
  <c r="C1044" i="5"/>
  <c r="C1045" i="5"/>
  <c r="C1046" i="5"/>
  <c r="C1047" i="5"/>
  <c r="C1048" i="5"/>
  <c r="C1049" i="5"/>
  <c r="C1050" i="5"/>
  <c r="C1051" i="5"/>
  <c r="C1052" i="5"/>
  <c r="C1053" i="5"/>
  <c r="C1054" i="5"/>
  <c r="C1055" i="5"/>
  <c r="C1056" i="5"/>
  <c r="C1057" i="5"/>
  <c r="C1058" i="5"/>
  <c r="C1059" i="5"/>
  <c r="C1060" i="5"/>
  <c r="C1061" i="5"/>
  <c r="C1062" i="5"/>
  <c r="C1063" i="5"/>
  <c r="C1064" i="5"/>
  <c r="C1065" i="5"/>
  <c r="C1066" i="5"/>
  <c r="C1067" i="5"/>
  <c r="C1068" i="5"/>
  <c r="C1069" i="5"/>
  <c r="C1070" i="5"/>
  <c r="C1071" i="5"/>
  <c r="C1072" i="5"/>
  <c r="C1073" i="5"/>
  <c r="C1074" i="5"/>
  <c r="C1075" i="5"/>
  <c r="C1076" i="5"/>
  <c r="C1077" i="5"/>
  <c r="C1078" i="5"/>
  <c r="C1079" i="5"/>
  <c r="C1080" i="5"/>
  <c r="C1081" i="5"/>
  <c r="C1082" i="5"/>
  <c r="C1083" i="5"/>
  <c r="C1084" i="5"/>
  <c r="C1085" i="5"/>
  <c r="C1086" i="5"/>
  <c r="C1087" i="5"/>
  <c r="C1088" i="5"/>
  <c r="C1089" i="5"/>
  <c r="C1090" i="5"/>
  <c r="C1091" i="5"/>
  <c r="C1092" i="5"/>
  <c r="C1093" i="5"/>
  <c r="C1094" i="5"/>
  <c r="C1095" i="5"/>
  <c r="C1096" i="5"/>
  <c r="C1097" i="5"/>
  <c r="C1098" i="5"/>
  <c r="C1099" i="5"/>
  <c r="C1100" i="5"/>
  <c r="C1101" i="5"/>
  <c r="C1102" i="5"/>
  <c r="C1103" i="5"/>
  <c r="C1104" i="5"/>
  <c r="C1105" i="5"/>
  <c r="C1106" i="5"/>
  <c r="C1107" i="5"/>
  <c r="C1108" i="5"/>
  <c r="C1109" i="5"/>
  <c r="C1110" i="5"/>
  <c r="C1111" i="5"/>
  <c r="C1112" i="5"/>
  <c r="C1113" i="5"/>
  <c r="C1114" i="5"/>
  <c r="C1115" i="5"/>
  <c r="C1116" i="5"/>
  <c r="C1117" i="5"/>
  <c r="C1118" i="5"/>
  <c r="C1119" i="5"/>
  <c r="C1120" i="5"/>
  <c r="C1121" i="5"/>
  <c r="C1122" i="5"/>
  <c r="C1123" i="5"/>
  <c r="C1124" i="5"/>
  <c r="C1125" i="5"/>
  <c r="C1126" i="5"/>
  <c r="C1127" i="5"/>
  <c r="C1128" i="5"/>
  <c r="C1129" i="5"/>
  <c r="C1130" i="5"/>
  <c r="C1131" i="5"/>
  <c r="C1132" i="5"/>
  <c r="C1133" i="5"/>
  <c r="C1134" i="5"/>
  <c r="C1135" i="5"/>
  <c r="C1136" i="5"/>
  <c r="C1137" i="5"/>
  <c r="C1138" i="5"/>
  <c r="C1139" i="5"/>
  <c r="C1140" i="5"/>
  <c r="C1141" i="5"/>
  <c r="C1142" i="5"/>
  <c r="C1143" i="5"/>
  <c r="C1144" i="5"/>
  <c r="C1145" i="5"/>
  <c r="C1146" i="5"/>
  <c r="C1147" i="5"/>
  <c r="C1148" i="5"/>
  <c r="C1149" i="5"/>
  <c r="C1150" i="5"/>
  <c r="C1151" i="5"/>
  <c r="C1152" i="5"/>
  <c r="C1153" i="5"/>
  <c r="C1154" i="5"/>
  <c r="C1155" i="5"/>
  <c r="C1156" i="5"/>
  <c r="C1157" i="5"/>
  <c r="C1158" i="5"/>
  <c r="C1159" i="5"/>
  <c r="M1159" i="5" s="1"/>
  <c r="C1160" i="5"/>
  <c r="C1161" i="5"/>
  <c r="C1162" i="5"/>
  <c r="C1163" i="5"/>
  <c r="C1164" i="5"/>
  <c r="C1165" i="5"/>
  <c r="C1166" i="5"/>
  <c r="C1167" i="5"/>
  <c r="C1168" i="5"/>
  <c r="C1169" i="5"/>
  <c r="C1170" i="5"/>
  <c r="C1171" i="5"/>
  <c r="C1172" i="5"/>
  <c r="C1173" i="5"/>
  <c r="C1174" i="5"/>
  <c r="C1175" i="5"/>
  <c r="C1176" i="5"/>
  <c r="C1177" i="5"/>
  <c r="C1178" i="5"/>
  <c r="C1179" i="5"/>
  <c r="C1180" i="5"/>
  <c r="C1181" i="5"/>
  <c r="C1182" i="5"/>
  <c r="C1183" i="5"/>
  <c r="C1184" i="5"/>
  <c r="C1185" i="5"/>
  <c r="C1186" i="5"/>
  <c r="C1187" i="5"/>
  <c r="C1188" i="5"/>
  <c r="C1189" i="5"/>
  <c r="C1190" i="5"/>
  <c r="C1191" i="5"/>
  <c r="C1192" i="5"/>
  <c r="C1193" i="5"/>
  <c r="C1194" i="5"/>
  <c r="C1195" i="5"/>
  <c r="C1196" i="5"/>
  <c r="C1197" i="5"/>
  <c r="C1198" i="5"/>
  <c r="C1199" i="5"/>
  <c r="C1200" i="5"/>
  <c r="C1201" i="5"/>
  <c r="C1202" i="5"/>
  <c r="C1203" i="5"/>
  <c r="C1204" i="5"/>
  <c r="C1205" i="5"/>
  <c r="C1206" i="5"/>
  <c r="C1207" i="5"/>
  <c r="C1208" i="5"/>
  <c r="C1209" i="5"/>
  <c r="C1210" i="5"/>
  <c r="C1211" i="5"/>
  <c r="C1212" i="5"/>
  <c r="C1213" i="5"/>
  <c r="C1214" i="5"/>
  <c r="C1215" i="5"/>
  <c r="C1216" i="5"/>
  <c r="C1217" i="5"/>
  <c r="C1218" i="5"/>
  <c r="C1219" i="5"/>
  <c r="C1220" i="5"/>
  <c r="C1221" i="5"/>
  <c r="C1222" i="5"/>
  <c r="C1223" i="5"/>
  <c r="C1224" i="5"/>
  <c r="C1225" i="5"/>
  <c r="C1226" i="5"/>
  <c r="C1227" i="5"/>
  <c r="C1228" i="5"/>
  <c r="C1229" i="5"/>
  <c r="C1230" i="5"/>
  <c r="C1231" i="5"/>
  <c r="C1232" i="5"/>
  <c r="C1233" i="5"/>
  <c r="C1234" i="5"/>
  <c r="C1235" i="5"/>
  <c r="C1236" i="5"/>
  <c r="C1237" i="5"/>
  <c r="C1238" i="5"/>
  <c r="C1239" i="5"/>
  <c r="C1240" i="5"/>
  <c r="C1241" i="5"/>
  <c r="C1242" i="5"/>
  <c r="C1243" i="5"/>
  <c r="C1244" i="5"/>
  <c r="C1245" i="5"/>
  <c r="C1246" i="5"/>
  <c r="C1247" i="5"/>
  <c r="C1248" i="5"/>
  <c r="C1249" i="5"/>
  <c r="C1250" i="5"/>
  <c r="C1251" i="5"/>
  <c r="C1252" i="5"/>
  <c r="C1253" i="5"/>
  <c r="C1254" i="5"/>
  <c r="C1255" i="5"/>
  <c r="C1256" i="5"/>
  <c r="C1257" i="5"/>
  <c r="C1258" i="5"/>
  <c r="C1259" i="5"/>
  <c r="C1260" i="5"/>
  <c r="C1261" i="5"/>
  <c r="C1262" i="5"/>
  <c r="C1263" i="5"/>
  <c r="C1264" i="5"/>
  <c r="C1265" i="5"/>
  <c r="C1266" i="5"/>
  <c r="C1267" i="5"/>
  <c r="C1268" i="5"/>
  <c r="C1269" i="5"/>
  <c r="C1270" i="5"/>
  <c r="C1271" i="5"/>
  <c r="C1272" i="5"/>
  <c r="C1273" i="5"/>
  <c r="C1274" i="5"/>
  <c r="C1275" i="5"/>
  <c r="C1276" i="5"/>
  <c r="C1277" i="5"/>
  <c r="C1278" i="5"/>
  <c r="C1279" i="5"/>
  <c r="C1280" i="5"/>
  <c r="C1281" i="5"/>
  <c r="C1282" i="5"/>
  <c r="C1283" i="5"/>
  <c r="C1284" i="5"/>
  <c r="C1285" i="5"/>
  <c r="C1286" i="5"/>
  <c r="C1287" i="5"/>
  <c r="C1288" i="5"/>
  <c r="C1289" i="5"/>
  <c r="C1290" i="5"/>
  <c r="C1291" i="5"/>
  <c r="C1292" i="5"/>
  <c r="C1293" i="5"/>
  <c r="C1294" i="5"/>
  <c r="C1295" i="5"/>
  <c r="C1296" i="5"/>
  <c r="C1297" i="5"/>
  <c r="C1298" i="5"/>
  <c r="C1299" i="5"/>
  <c r="C1300" i="5"/>
  <c r="C1301" i="5"/>
  <c r="C1302" i="5"/>
  <c r="C1303" i="5"/>
  <c r="C1304" i="5"/>
  <c r="C1305" i="5"/>
  <c r="C1306" i="5"/>
  <c r="C1307" i="5"/>
  <c r="C1308" i="5"/>
  <c r="C1309" i="5"/>
  <c r="C1310" i="5"/>
  <c r="C1311" i="5"/>
  <c r="C1312" i="5"/>
  <c r="C1313" i="5"/>
  <c r="C1314" i="5"/>
  <c r="C1315" i="5"/>
  <c r="C1316" i="5"/>
  <c r="C1317" i="5"/>
  <c r="C1318" i="5"/>
  <c r="C1319" i="5"/>
  <c r="C1320" i="5"/>
  <c r="C1321" i="5"/>
  <c r="C1322" i="5"/>
  <c r="C1323" i="5"/>
  <c r="C1324" i="5"/>
  <c r="C1325" i="5"/>
  <c r="C1326" i="5"/>
  <c r="C1327" i="5"/>
  <c r="C1328" i="5"/>
  <c r="C1329" i="5"/>
  <c r="C1330" i="5"/>
  <c r="C1331" i="5"/>
  <c r="C1332" i="5"/>
  <c r="C1333" i="5"/>
  <c r="C1334" i="5"/>
  <c r="C1335" i="5"/>
  <c r="C1336" i="5"/>
  <c r="C1337" i="5"/>
  <c r="C1338" i="5"/>
  <c r="C1339" i="5"/>
  <c r="C1340" i="5"/>
  <c r="C1341" i="5"/>
  <c r="C1342" i="5"/>
  <c r="C1343" i="5"/>
  <c r="C1344" i="5"/>
  <c r="C1345" i="5"/>
  <c r="C1346" i="5"/>
  <c r="C1347" i="5"/>
  <c r="C1348" i="5"/>
  <c r="C1349" i="5"/>
  <c r="C1350" i="5"/>
  <c r="C1351" i="5"/>
  <c r="C1352" i="5"/>
  <c r="C1353" i="5"/>
  <c r="C1354" i="5"/>
  <c r="C1355" i="5"/>
  <c r="C1356" i="5"/>
  <c r="C1357" i="5"/>
  <c r="C1358" i="5"/>
  <c r="C1359" i="5"/>
  <c r="C1360" i="5"/>
  <c r="C1361" i="5"/>
  <c r="C1362" i="5"/>
  <c r="C1363" i="5"/>
  <c r="C1364" i="5"/>
  <c r="C1365" i="5"/>
  <c r="C1366" i="5"/>
  <c r="C1367" i="5"/>
  <c r="C1368" i="5"/>
  <c r="C1369" i="5"/>
  <c r="C1370" i="5"/>
  <c r="C1371" i="5"/>
  <c r="C1372" i="5"/>
  <c r="C1373" i="5"/>
  <c r="C1374" i="5"/>
  <c r="C1375" i="5"/>
  <c r="C1376" i="5"/>
  <c r="C1377" i="5"/>
  <c r="C1378" i="5"/>
  <c r="C1379" i="5"/>
  <c r="C1380" i="5"/>
  <c r="C1381" i="5"/>
  <c r="C1382" i="5"/>
  <c r="C1383" i="5"/>
  <c r="C1384" i="5"/>
  <c r="C1385" i="5"/>
  <c r="C1386" i="5"/>
  <c r="C1387" i="5"/>
  <c r="C1388" i="5"/>
  <c r="C1389" i="5"/>
  <c r="C1390" i="5"/>
  <c r="C1391" i="5"/>
  <c r="C1392" i="5"/>
  <c r="C1393" i="5"/>
  <c r="C1394" i="5"/>
  <c r="C1395" i="5"/>
  <c r="C1396" i="5"/>
  <c r="C1397" i="5"/>
  <c r="C1398" i="5"/>
  <c r="C1399" i="5"/>
  <c r="C1400" i="5"/>
  <c r="C1401" i="5"/>
  <c r="C1402" i="5"/>
  <c r="C1403" i="5"/>
  <c r="C1404" i="5"/>
  <c r="C1405" i="5"/>
  <c r="C1406" i="5"/>
  <c r="C1407" i="5"/>
  <c r="C1408" i="5"/>
  <c r="C1409" i="5"/>
  <c r="C1410" i="5"/>
  <c r="C1411" i="5"/>
  <c r="C1412" i="5"/>
  <c r="C1413" i="5"/>
  <c r="C1414" i="5"/>
  <c r="C1415" i="5"/>
  <c r="C1416" i="5"/>
  <c r="C1417" i="5"/>
  <c r="C1418" i="5"/>
  <c r="C1419" i="5"/>
  <c r="C1420" i="5"/>
  <c r="C1421" i="5"/>
  <c r="C1422" i="5"/>
  <c r="C1423" i="5"/>
  <c r="C1424" i="5"/>
  <c r="C1425" i="5"/>
  <c r="C1426" i="5"/>
  <c r="C1427" i="5"/>
  <c r="C1428" i="5"/>
  <c r="C1429" i="5"/>
  <c r="C1430" i="5"/>
  <c r="C1431" i="5"/>
  <c r="C1432" i="5"/>
  <c r="C1433" i="5"/>
  <c r="C1434" i="5"/>
  <c r="C1435" i="5"/>
  <c r="C1436" i="5"/>
  <c r="C1437" i="5"/>
  <c r="C1438" i="5"/>
  <c r="C1439" i="5"/>
  <c r="C1440" i="5"/>
  <c r="C1441" i="5"/>
  <c r="C1442" i="5"/>
  <c r="C1443" i="5"/>
  <c r="C1444" i="5"/>
  <c r="C1445" i="5"/>
  <c r="C1446" i="5"/>
  <c r="C1447" i="5"/>
  <c r="C1448" i="5"/>
  <c r="C1449" i="5"/>
  <c r="C1450" i="5"/>
  <c r="C1451" i="5"/>
  <c r="C1452" i="5"/>
  <c r="C1453" i="5"/>
  <c r="C1454" i="5"/>
  <c r="C1455" i="5"/>
  <c r="C1456" i="5"/>
  <c r="C1457" i="5"/>
  <c r="C1458" i="5"/>
  <c r="C1459" i="5"/>
  <c r="C1460" i="5"/>
  <c r="C1461" i="5"/>
  <c r="C1462" i="5"/>
  <c r="C1463" i="5"/>
  <c r="C1464" i="5"/>
  <c r="C1465" i="5"/>
  <c r="C1466" i="5"/>
  <c r="C1467" i="5"/>
  <c r="C1468" i="5"/>
  <c r="C1469" i="5"/>
  <c r="C1470" i="5"/>
  <c r="C1471" i="5"/>
  <c r="C1472" i="5"/>
  <c r="C1473" i="5"/>
  <c r="C1474" i="5"/>
  <c r="C1475" i="5"/>
  <c r="C1476" i="5"/>
  <c r="C1477" i="5"/>
  <c r="C1478" i="5"/>
  <c r="C1479" i="5"/>
  <c r="C1480" i="5"/>
  <c r="C1481" i="5"/>
  <c r="C1482" i="5"/>
  <c r="C1483" i="5"/>
  <c r="C1484" i="5"/>
  <c r="C1485" i="5"/>
  <c r="C1486" i="5"/>
  <c r="C1487" i="5"/>
  <c r="C1488" i="5"/>
  <c r="C1489" i="5"/>
  <c r="C1490" i="5"/>
  <c r="C1491" i="5"/>
  <c r="C1492" i="5"/>
  <c r="C1493" i="5"/>
  <c r="C1494" i="5"/>
  <c r="C1495" i="5"/>
  <c r="C1496" i="5"/>
  <c r="C1497" i="5"/>
  <c r="C1498" i="5"/>
  <c r="C1499" i="5"/>
  <c r="C1500" i="5"/>
  <c r="C1501" i="5"/>
  <c r="C1502" i="5"/>
  <c r="C1503" i="5"/>
  <c r="C1504" i="5"/>
  <c r="C1505" i="5"/>
  <c r="C1506" i="5"/>
  <c r="C1507" i="5"/>
  <c r="C1508" i="5"/>
  <c r="C1509" i="5"/>
  <c r="C1510" i="5"/>
  <c r="C1511" i="5"/>
  <c r="C1512" i="5"/>
  <c r="C1513" i="5"/>
  <c r="C1514" i="5"/>
  <c r="C1515" i="5"/>
  <c r="C1516" i="5"/>
  <c r="C1517" i="5"/>
  <c r="C1518" i="5"/>
  <c r="C1519" i="5"/>
  <c r="C1520" i="5"/>
  <c r="C1521" i="5"/>
  <c r="C1522" i="5"/>
  <c r="C1523" i="5"/>
  <c r="C1524" i="5"/>
  <c r="C1525" i="5"/>
  <c r="C1526" i="5"/>
  <c r="C1527" i="5"/>
  <c r="C1528" i="5"/>
  <c r="C1529" i="5"/>
  <c r="C1530" i="5"/>
  <c r="C1531" i="5"/>
  <c r="C1532" i="5"/>
  <c r="C1533" i="5"/>
  <c r="C1534" i="5"/>
  <c r="C1535" i="5"/>
  <c r="C1536" i="5"/>
  <c r="C1537" i="5"/>
  <c r="C1538" i="5"/>
  <c r="C1539" i="5"/>
  <c r="C1540" i="5"/>
  <c r="C1541" i="5"/>
  <c r="C1542" i="5"/>
  <c r="C1543" i="5"/>
  <c r="C1544" i="5"/>
  <c r="C1545" i="5"/>
  <c r="C1546" i="5"/>
  <c r="C1547" i="5"/>
  <c r="C1548" i="5"/>
  <c r="C1549" i="5"/>
  <c r="C1550" i="5"/>
  <c r="C1551" i="5"/>
  <c r="C1552" i="5"/>
  <c r="C1553" i="5"/>
  <c r="C1554" i="5"/>
  <c r="C1555" i="5"/>
  <c r="C1556" i="5"/>
  <c r="C1557" i="5"/>
  <c r="C1558" i="5"/>
  <c r="C1559" i="5"/>
  <c r="C1560" i="5"/>
  <c r="C1561" i="5"/>
  <c r="C1562" i="5"/>
  <c r="C1563" i="5"/>
  <c r="C1564" i="5"/>
  <c r="C1565" i="5"/>
  <c r="C1566" i="5"/>
  <c r="C1567" i="5"/>
  <c r="C1568" i="5"/>
  <c r="C1569" i="5"/>
  <c r="C1570" i="5"/>
  <c r="C1571" i="5"/>
  <c r="C1572" i="5"/>
  <c r="C1573" i="5"/>
  <c r="C1574" i="5"/>
  <c r="C1575" i="5"/>
  <c r="C1576" i="5"/>
  <c r="C1577" i="5"/>
  <c r="C1578" i="5"/>
  <c r="C1579" i="5"/>
  <c r="C1580" i="5"/>
  <c r="C1581" i="5"/>
  <c r="C1582" i="5"/>
  <c r="C1583" i="5"/>
  <c r="C1584" i="5"/>
  <c r="C1585" i="5"/>
  <c r="C1586" i="5"/>
  <c r="C1587" i="5"/>
  <c r="C1588" i="5"/>
  <c r="C1589" i="5"/>
  <c r="C1590" i="5"/>
  <c r="C1591" i="5"/>
  <c r="C1592" i="5"/>
  <c r="C1593" i="5"/>
  <c r="C1594" i="5"/>
  <c r="C1595" i="5"/>
  <c r="C1596" i="5"/>
  <c r="C1597" i="5"/>
  <c r="C1598" i="5"/>
  <c r="C1599" i="5"/>
  <c r="C1600" i="5"/>
  <c r="C1601" i="5"/>
  <c r="C1602" i="5"/>
  <c r="C1603" i="5"/>
  <c r="C1604" i="5"/>
  <c r="C1605" i="5"/>
  <c r="C1606" i="5"/>
  <c r="C1607" i="5"/>
  <c r="C1608" i="5"/>
  <c r="C1609" i="5"/>
  <c r="C1610" i="5"/>
  <c r="C1611" i="5"/>
  <c r="C1612" i="5"/>
  <c r="C1613" i="5"/>
  <c r="C1614" i="5"/>
  <c r="C1615" i="5"/>
  <c r="C1616" i="5"/>
  <c r="C1617" i="5"/>
  <c r="C1618" i="5"/>
  <c r="C1619" i="5"/>
  <c r="C1620" i="5"/>
  <c r="C1621" i="5"/>
  <c r="C1622" i="5"/>
  <c r="C1623" i="5"/>
  <c r="C1624" i="5"/>
  <c r="C1625" i="5"/>
  <c r="C1626" i="5"/>
  <c r="C1627" i="5"/>
  <c r="C1628" i="5"/>
  <c r="C1629" i="5"/>
  <c r="C1630" i="5"/>
  <c r="C1631" i="5"/>
  <c r="C1632" i="5"/>
  <c r="C1633" i="5"/>
  <c r="C1634" i="5"/>
  <c r="C1635" i="5"/>
  <c r="C1636" i="5"/>
  <c r="C1637" i="5"/>
  <c r="C1638" i="5"/>
  <c r="C1639" i="5"/>
  <c r="C1640" i="5"/>
  <c r="C1641" i="5"/>
  <c r="C1642" i="5"/>
  <c r="C1643" i="5"/>
  <c r="C1644" i="5"/>
  <c r="C1645" i="5"/>
  <c r="C1646" i="5"/>
  <c r="C1647" i="5"/>
  <c r="C1648" i="5"/>
  <c r="C1649" i="5"/>
  <c r="C1650" i="5"/>
  <c r="C1651" i="5"/>
  <c r="C1652" i="5"/>
  <c r="C1653" i="5"/>
  <c r="C1654" i="5"/>
  <c r="C1655" i="5"/>
  <c r="C1656" i="5"/>
  <c r="C1657" i="5"/>
  <c r="C1658" i="5"/>
  <c r="C1659" i="5"/>
  <c r="C1660" i="5"/>
  <c r="C1661" i="5"/>
  <c r="C1662" i="5"/>
  <c r="C1663" i="5"/>
  <c r="C1664" i="5"/>
  <c r="C1665" i="5"/>
  <c r="C1666" i="5"/>
  <c r="C1667" i="5"/>
  <c r="C1668" i="5"/>
  <c r="C1669" i="5"/>
  <c r="C1670" i="5"/>
  <c r="C1671" i="5"/>
  <c r="C1672" i="5"/>
  <c r="C1673" i="5"/>
  <c r="C1674" i="5"/>
  <c r="C1675" i="5"/>
  <c r="C1676" i="5"/>
  <c r="C1677" i="5"/>
  <c r="C1678" i="5"/>
  <c r="C1679" i="5"/>
  <c r="C1680" i="5"/>
  <c r="C1681" i="5"/>
  <c r="C1682" i="5"/>
  <c r="C1683" i="5"/>
  <c r="C1684" i="5"/>
  <c r="C1685" i="5"/>
  <c r="C1686" i="5"/>
  <c r="C1687" i="5"/>
  <c r="C1688" i="5"/>
  <c r="C1689" i="5"/>
  <c r="C1690" i="5"/>
  <c r="C1691" i="5"/>
  <c r="C1692" i="5"/>
  <c r="C1693" i="5"/>
  <c r="C1694" i="5"/>
  <c r="C1695" i="5"/>
  <c r="C1696" i="5"/>
  <c r="C1697" i="5"/>
  <c r="C1698" i="5"/>
  <c r="C1699" i="5"/>
  <c r="C1700" i="5"/>
  <c r="C1701" i="5"/>
  <c r="C1702" i="5"/>
  <c r="C1703" i="5"/>
  <c r="C1704" i="5"/>
  <c r="C1705" i="5"/>
  <c r="C1706" i="5"/>
  <c r="C1707" i="5"/>
  <c r="C1708" i="5"/>
  <c r="C1709" i="5"/>
  <c r="C1710" i="5"/>
  <c r="C1711" i="5"/>
  <c r="C1712" i="5"/>
  <c r="C1713" i="5"/>
  <c r="C1714" i="5"/>
  <c r="C1715" i="5"/>
  <c r="C1716" i="5"/>
  <c r="C1717" i="5"/>
  <c r="C1718" i="5"/>
  <c r="C1719" i="5"/>
  <c r="C1720" i="5"/>
  <c r="C1721" i="5"/>
  <c r="C1722" i="5"/>
  <c r="C1723" i="5"/>
  <c r="C1724" i="5"/>
  <c r="C1725" i="5"/>
  <c r="C1726" i="5"/>
  <c r="C1727" i="5"/>
  <c r="C1728" i="5"/>
  <c r="C1729" i="5"/>
  <c r="C1730" i="5"/>
  <c r="C1731" i="5"/>
  <c r="C1732" i="5"/>
  <c r="C1733" i="5"/>
  <c r="C1734" i="5"/>
  <c r="C1735" i="5"/>
  <c r="C1736" i="5"/>
  <c r="C1737" i="5"/>
  <c r="C1738" i="5"/>
  <c r="C1739" i="5"/>
  <c r="C1740" i="5"/>
  <c r="C1741" i="5"/>
  <c r="C1742" i="5"/>
  <c r="C1743" i="5"/>
  <c r="C1744" i="5"/>
  <c r="C1745" i="5"/>
  <c r="C1746" i="5"/>
  <c r="C1747" i="5"/>
  <c r="C1748" i="5"/>
  <c r="C1749" i="5"/>
  <c r="C1750" i="5"/>
  <c r="C1751" i="5"/>
  <c r="C1752" i="5"/>
  <c r="C1753" i="5"/>
  <c r="C1754" i="5"/>
  <c r="C1755" i="5"/>
  <c r="C1756" i="5"/>
  <c r="C1757" i="5"/>
  <c r="C1758" i="5"/>
  <c r="C1759" i="5"/>
  <c r="C1760" i="5"/>
  <c r="C1761" i="5"/>
  <c r="C1762" i="5"/>
  <c r="C1763" i="5"/>
  <c r="C1764" i="5"/>
  <c r="C1765" i="5"/>
  <c r="C1766" i="5"/>
  <c r="C1767" i="5"/>
  <c r="C1768" i="5"/>
  <c r="C1769" i="5"/>
  <c r="C1770" i="5"/>
  <c r="C1771" i="5"/>
  <c r="C1772" i="5"/>
  <c r="C1773" i="5"/>
  <c r="C1774" i="5"/>
  <c r="C1775" i="5"/>
  <c r="C1776" i="5"/>
  <c r="C1777" i="5"/>
  <c r="C1778" i="5"/>
  <c r="C1779" i="5"/>
  <c r="C1780" i="5"/>
  <c r="C1781" i="5"/>
  <c r="C1782" i="5"/>
  <c r="C1783" i="5"/>
  <c r="C1784" i="5"/>
  <c r="C1785" i="5"/>
  <c r="C1786" i="5"/>
  <c r="C1787" i="5"/>
  <c r="C1788" i="5"/>
  <c r="C1789" i="5"/>
  <c r="C1790" i="5"/>
  <c r="C1791" i="5"/>
  <c r="C1792" i="5"/>
  <c r="C1793" i="5"/>
  <c r="C1794" i="5"/>
  <c r="C1795" i="5"/>
  <c r="C1796" i="5"/>
  <c r="C1797" i="5"/>
  <c r="C1798" i="5"/>
  <c r="C1799" i="5"/>
  <c r="C1800" i="5"/>
  <c r="C1801" i="5"/>
  <c r="C1802" i="5"/>
  <c r="C1803" i="5"/>
  <c r="C1804" i="5"/>
  <c r="C1805" i="5"/>
  <c r="C1806" i="5"/>
  <c r="C1807" i="5"/>
  <c r="C1808" i="5"/>
  <c r="C1809" i="5"/>
  <c r="C1810" i="5"/>
  <c r="C1811" i="5"/>
  <c r="C1812" i="5"/>
  <c r="C1813" i="5"/>
  <c r="C1814" i="5"/>
  <c r="C1815" i="5"/>
  <c r="C1816" i="5"/>
  <c r="C1817" i="5"/>
  <c r="C1818" i="5"/>
  <c r="C1819" i="5"/>
  <c r="C1820" i="5"/>
  <c r="C1821" i="5"/>
  <c r="C1822" i="5"/>
  <c r="C1823" i="5"/>
  <c r="C1824" i="5"/>
  <c r="C1825" i="5"/>
  <c r="C1826" i="5"/>
  <c r="C1827" i="5"/>
  <c r="C1828" i="5"/>
  <c r="C1829" i="5"/>
  <c r="C1830" i="5"/>
  <c r="C1831" i="5"/>
  <c r="C1832" i="5"/>
  <c r="C1833" i="5"/>
  <c r="C1834" i="5"/>
  <c r="C1835" i="5"/>
  <c r="C1836" i="5"/>
  <c r="C1837" i="5"/>
  <c r="C1838" i="5"/>
  <c r="C1839" i="5"/>
  <c r="C1840" i="5"/>
  <c r="C1841" i="5"/>
  <c r="C1842" i="5"/>
  <c r="C1843" i="5"/>
  <c r="C1844" i="5"/>
  <c r="C1845" i="5"/>
  <c r="C1846" i="5"/>
  <c r="C1847" i="5"/>
  <c r="C1848" i="5"/>
  <c r="C1849" i="5"/>
  <c r="C1850" i="5"/>
  <c r="C1851" i="5"/>
  <c r="C1852" i="5"/>
  <c r="C1853" i="5"/>
  <c r="C1854" i="5"/>
  <c r="C1855" i="5"/>
  <c r="C1856" i="5"/>
  <c r="C1857" i="5"/>
  <c r="C1858" i="5"/>
  <c r="C1859" i="5"/>
  <c r="C1860" i="5"/>
  <c r="C1861" i="5"/>
  <c r="C1862" i="5"/>
  <c r="C1863" i="5"/>
  <c r="C1864" i="5"/>
  <c r="C1865" i="5"/>
  <c r="C1866" i="5"/>
  <c r="C1867" i="5"/>
  <c r="C1868" i="5"/>
  <c r="C1869" i="5"/>
  <c r="C1870" i="5"/>
  <c r="C1871" i="5"/>
  <c r="C1872" i="5"/>
  <c r="C1873" i="5"/>
  <c r="C1874" i="5"/>
  <c r="C1875" i="5"/>
  <c r="C1876" i="5"/>
  <c r="C1877" i="5"/>
  <c r="C1878" i="5"/>
  <c r="C1879" i="5"/>
  <c r="C1880" i="5"/>
  <c r="C1881" i="5"/>
  <c r="C1882" i="5"/>
  <c r="C1883" i="5"/>
  <c r="C1884" i="5"/>
  <c r="C1885" i="5"/>
  <c r="C1886" i="5"/>
  <c r="C1887" i="5"/>
  <c r="C1888" i="5"/>
  <c r="C1889" i="5"/>
  <c r="C1890" i="5"/>
  <c r="C1891" i="5"/>
  <c r="C1892" i="5"/>
  <c r="C1893" i="5"/>
  <c r="C1894" i="5"/>
  <c r="C1895" i="5"/>
  <c r="C1896" i="5"/>
  <c r="C1897" i="5"/>
  <c r="C1898" i="5"/>
  <c r="C1899" i="5"/>
  <c r="C1900" i="5"/>
  <c r="C1901" i="5"/>
  <c r="C1902" i="5"/>
  <c r="C1903" i="5"/>
  <c r="C1904" i="5"/>
  <c r="C1905" i="5"/>
  <c r="C1906" i="5"/>
  <c r="C1907" i="5"/>
  <c r="C1908" i="5"/>
  <c r="C1909" i="5"/>
  <c r="C1910" i="5"/>
  <c r="C1911" i="5"/>
  <c r="C1912" i="5"/>
  <c r="C1913" i="5"/>
  <c r="C1914" i="5"/>
  <c r="C1915" i="5"/>
  <c r="C1916" i="5"/>
  <c r="C1917" i="5"/>
  <c r="C1918" i="5"/>
  <c r="C1919" i="5"/>
  <c r="C1920" i="5"/>
  <c r="C1921" i="5"/>
  <c r="C1922" i="5"/>
  <c r="C1923" i="5"/>
  <c r="C1924" i="5"/>
  <c r="C1925" i="5"/>
  <c r="C1926" i="5"/>
  <c r="C1927" i="5"/>
  <c r="C1928" i="5"/>
  <c r="C1929" i="5"/>
  <c r="C1930" i="5"/>
  <c r="C1931" i="5"/>
  <c r="C1932" i="5"/>
  <c r="C1933" i="5"/>
  <c r="C1934" i="5"/>
  <c r="C1935" i="5"/>
  <c r="C1936" i="5"/>
  <c r="C1937" i="5"/>
  <c r="C1938" i="5"/>
  <c r="C1939" i="5"/>
  <c r="C1940" i="5"/>
  <c r="C1941" i="5"/>
  <c r="C1942" i="5"/>
  <c r="C1943" i="5"/>
  <c r="C1944" i="5"/>
  <c r="C1945" i="5"/>
  <c r="C1946" i="5"/>
  <c r="C1947" i="5"/>
  <c r="C1948" i="5"/>
  <c r="C1949" i="5"/>
  <c r="C1950" i="5"/>
  <c r="C1951" i="5"/>
  <c r="C1952" i="5"/>
  <c r="C1953" i="5"/>
  <c r="C1954" i="5"/>
  <c r="C1955" i="5"/>
  <c r="C1956" i="5"/>
  <c r="C1957" i="5"/>
  <c r="C1958" i="5"/>
  <c r="C1959" i="5"/>
  <c r="C1960" i="5"/>
  <c r="C1961" i="5"/>
  <c r="C1962" i="5"/>
  <c r="C1963" i="5"/>
  <c r="C1964" i="5"/>
  <c r="C1965" i="5"/>
  <c r="C1966" i="5"/>
  <c r="C1967" i="5"/>
  <c r="C1968" i="5"/>
  <c r="C1969" i="5"/>
  <c r="C1970" i="5"/>
  <c r="C1971" i="5"/>
  <c r="C1972" i="5"/>
  <c r="C1973" i="5"/>
  <c r="C1974" i="5"/>
  <c r="C1975" i="5"/>
  <c r="C1976" i="5"/>
  <c r="C1977" i="5"/>
  <c r="C1978" i="5"/>
  <c r="C1979" i="5"/>
  <c r="C1980" i="5"/>
  <c r="C1981" i="5"/>
  <c r="C1982" i="5"/>
  <c r="C1983" i="5"/>
  <c r="C1984" i="5"/>
  <c r="C1985" i="5"/>
  <c r="C1986" i="5"/>
  <c r="C1987" i="5"/>
  <c r="C1988" i="5"/>
  <c r="C1989" i="5"/>
  <c r="C1990" i="5"/>
  <c r="C1991" i="5"/>
  <c r="C1992" i="5"/>
  <c r="C1993" i="5"/>
  <c r="C1994" i="5"/>
  <c r="C1995" i="5"/>
  <c r="C1996" i="5"/>
  <c r="C1997" i="5"/>
  <c r="C1998" i="5"/>
  <c r="C1999" i="5"/>
  <c r="C2000" i="5"/>
  <c r="C2001" i="5"/>
  <c r="C2002" i="5"/>
  <c r="C2003" i="5"/>
  <c r="C2004" i="5"/>
  <c r="C2005" i="5"/>
  <c r="C2006" i="5"/>
  <c r="C2007" i="5"/>
  <c r="C2008" i="5"/>
  <c r="C2009" i="5"/>
  <c r="C2010" i="5"/>
  <c r="C2011" i="5"/>
  <c r="C2012" i="5"/>
  <c r="C2013" i="5"/>
  <c r="C2014" i="5"/>
  <c r="C2015" i="5"/>
  <c r="C2016" i="5"/>
  <c r="C2017" i="5"/>
  <c r="C2018" i="5"/>
  <c r="C2019" i="5"/>
  <c r="C2020" i="5"/>
  <c r="C2021" i="5"/>
  <c r="C2022" i="5"/>
  <c r="C2023" i="5"/>
  <c r="C2024" i="5"/>
  <c r="C2025" i="5"/>
  <c r="C2026" i="5"/>
  <c r="C2027" i="5"/>
  <c r="C2028" i="5"/>
  <c r="C2029" i="5"/>
  <c r="C2030" i="5"/>
  <c r="C2031" i="5"/>
  <c r="C2032" i="5"/>
  <c r="C2033" i="5"/>
  <c r="C2034" i="5"/>
  <c r="C2035" i="5"/>
  <c r="C2036" i="5"/>
  <c r="C2037" i="5"/>
  <c r="C2038" i="5"/>
  <c r="C2039" i="5"/>
  <c r="C2040" i="5"/>
  <c r="C2041" i="5"/>
  <c r="C2042" i="5"/>
  <c r="C2043" i="5"/>
  <c r="C2044" i="5"/>
  <c r="C2045" i="5"/>
  <c r="C2046" i="5"/>
  <c r="C2047" i="5"/>
  <c r="C2048" i="5"/>
  <c r="C2049" i="5"/>
  <c r="C2050" i="5"/>
  <c r="C2051" i="5"/>
  <c r="C2052" i="5"/>
  <c r="C2053" i="5"/>
  <c r="C2054" i="5"/>
  <c r="C2055" i="5"/>
  <c r="C2056" i="5"/>
  <c r="C2057" i="5"/>
  <c r="C2058" i="5"/>
  <c r="C2059" i="5"/>
  <c r="C2060" i="5"/>
  <c r="C2061" i="5"/>
  <c r="C2062" i="5"/>
  <c r="C2063" i="5"/>
  <c r="C2064" i="5"/>
  <c r="C2065" i="5"/>
  <c r="C2066" i="5"/>
  <c r="C2067" i="5"/>
  <c r="C2068" i="5"/>
  <c r="C2069" i="5"/>
  <c r="C2070" i="5"/>
  <c r="C2071" i="5"/>
  <c r="C2072" i="5"/>
  <c r="C2073" i="5"/>
  <c r="C2074" i="5"/>
  <c r="C2075" i="5"/>
  <c r="C2076" i="5"/>
  <c r="C2077" i="5"/>
  <c r="C2078" i="5"/>
  <c r="C2079" i="5"/>
  <c r="C2080" i="5"/>
  <c r="C2081" i="5"/>
  <c r="C2082" i="5"/>
  <c r="C2083" i="5"/>
  <c r="C2084" i="5"/>
  <c r="C2085" i="5"/>
  <c r="C2086" i="5"/>
  <c r="C2087" i="5"/>
  <c r="C2088" i="5"/>
  <c r="C2089" i="5"/>
  <c r="C2090" i="5"/>
  <c r="C2091" i="5"/>
  <c r="C2092" i="5"/>
  <c r="C2093" i="5"/>
  <c r="C2094" i="5"/>
  <c r="C2095" i="5"/>
  <c r="C2096" i="5"/>
  <c r="C2097" i="5"/>
  <c r="C2098" i="5"/>
  <c r="C2099" i="5"/>
  <c r="C2100" i="5"/>
  <c r="C2101" i="5"/>
  <c r="C2102" i="5"/>
  <c r="C2103" i="5"/>
  <c r="C2104" i="5"/>
  <c r="C2105" i="5"/>
  <c r="C2106" i="5"/>
  <c r="C2107" i="5"/>
  <c r="C2108" i="5"/>
  <c r="C2109" i="5"/>
  <c r="C2110" i="5"/>
  <c r="C2111" i="5"/>
  <c r="C2112" i="5"/>
  <c r="C2113" i="5"/>
  <c r="C2114" i="5"/>
  <c r="C2115" i="5"/>
  <c r="C2116" i="5"/>
  <c r="C2117" i="5"/>
  <c r="C2118" i="5"/>
  <c r="C2119" i="5"/>
  <c r="C2120" i="5"/>
  <c r="C2121" i="5"/>
  <c r="C2122" i="5"/>
  <c r="C2123" i="5"/>
  <c r="C2124" i="5"/>
  <c r="C2125" i="5"/>
  <c r="C2126" i="5"/>
  <c r="C2127" i="5"/>
  <c r="C2128" i="5"/>
  <c r="C2129" i="5"/>
  <c r="C2130" i="5"/>
  <c r="C2131" i="5"/>
  <c r="C2132" i="5"/>
  <c r="C2133" i="5"/>
  <c r="C2134" i="5"/>
  <c r="C2135" i="5"/>
  <c r="C2136" i="5"/>
  <c r="C2137" i="5"/>
  <c r="C2138" i="5"/>
  <c r="C2139" i="5"/>
  <c r="C2140" i="5"/>
  <c r="C2141" i="5"/>
  <c r="C2142" i="5"/>
  <c r="C2143" i="5"/>
  <c r="C2144" i="5"/>
  <c r="C2145" i="5"/>
  <c r="C2146" i="5"/>
  <c r="C2147" i="5"/>
  <c r="C2148" i="5"/>
  <c r="C2149" i="5"/>
  <c r="C2150" i="5"/>
  <c r="C2151" i="5"/>
  <c r="C2152" i="5"/>
  <c r="C2153" i="5"/>
  <c r="C2154" i="5"/>
  <c r="C2155" i="5"/>
  <c r="C2156" i="5"/>
  <c r="C2157" i="5"/>
  <c r="C2158" i="5"/>
  <c r="C2159" i="5"/>
  <c r="C2160" i="5"/>
  <c r="C2161" i="5"/>
  <c r="C2162" i="5"/>
  <c r="C2163" i="5"/>
  <c r="C2164" i="5"/>
  <c r="C2165" i="5"/>
  <c r="C2166" i="5"/>
  <c r="C2167" i="5"/>
  <c r="C2168" i="5"/>
  <c r="C2169" i="5"/>
  <c r="C2170" i="5"/>
  <c r="C2171" i="5"/>
  <c r="C2172" i="5"/>
  <c r="C2173" i="5"/>
  <c r="C2174" i="5"/>
  <c r="C2175" i="5"/>
  <c r="C2176" i="5"/>
  <c r="C2177" i="5"/>
  <c r="C2178" i="5"/>
  <c r="C2179" i="5"/>
  <c r="C2180" i="5"/>
  <c r="C2181" i="5"/>
  <c r="C2182" i="5"/>
  <c r="C2183" i="5"/>
  <c r="C2184" i="5"/>
  <c r="C2185" i="5"/>
  <c r="C2186" i="5"/>
  <c r="C2187" i="5"/>
  <c r="C2188" i="5"/>
  <c r="C2189" i="5"/>
  <c r="C2190" i="5"/>
  <c r="C2191" i="5"/>
  <c r="C2192" i="5"/>
  <c r="C2193" i="5"/>
  <c r="C2194" i="5"/>
  <c r="C2195" i="5"/>
  <c r="C2196" i="5"/>
  <c r="C2197" i="5"/>
  <c r="C2198" i="5"/>
  <c r="C2199" i="5"/>
  <c r="C2200" i="5"/>
  <c r="C2201" i="5"/>
  <c r="C2202" i="5"/>
  <c r="C2203" i="5"/>
  <c r="C2204" i="5"/>
  <c r="C2205" i="5"/>
  <c r="C2206" i="5"/>
  <c r="C2207" i="5"/>
  <c r="C2208" i="5"/>
  <c r="C2209" i="5"/>
  <c r="C2210" i="5"/>
  <c r="C2211" i="5"/>
  <c r="C2212" i="5"/>
  <c r="C2213" i="5"/>
  <c r="C2214" i="5"/>
  <c r="C2215" i="5"/>
  <c r="C2216" i="5"/>
  <c r="C2217" i="5"/>
  <c r="C2218" i="5"/>
  <c r="C2219" i="5"/>
  <c r="C2220" i="5"/>
  <c r="C2221" i="5"/>
  <c r="C2222" i="5"/>
  <c r="C2223" i="5"/>
  <c r="C2224" i="5"/>
  <c r="C2225" i="5"/>
  <c r="C2226" i="5"/>
  <c r="C2227" i="5"/>
  <c r="C2228" i="5"/>
  <c r="C2229" i="5"/>
  <c r="C2230" i="5"/>
  <c r="C2231" i="5"/>
  <c r="C2232" i="5"/>
  <c r="C2233" i="5"/>
  <c r="C2234" i="5"/>
  <c r="C2235" i="5"/>
  <c r="C2236" i="5"/>
  <c r="C2237" i="5"/>
  <c r="C2238" i="5"/>
  <c r="C2239" i="5"/>
  <c r="C2240" i="5"/>
  <c r="C2241" i="5"/>
  <c r="C2242" i="5"/>
  <c r="C2243" i="5"/>
  <c r="C2244" i="5"/>
  <c r="C2245" i="5"/>
  <c r="C2246" i="5"/>
  <c r="C2247" i="5"/>
  <c r="C2248" i="5"/>
  <c r="C2249" i="5"/>
  <c r="C2250" i="5"/>
  <c r="C2251" i="5"/>
  <c r="C2252" i="5"/>
  <c r="C2253" i="5"/>
  <c r="C2254" i="5"/>
  <c r="C2255" i="5"/>
  <c r="C2256" i="5"/>
  <c r="C2257" i="5"/>
  <c r="C2258" i="5"/>
  <c r="C2259" i="5"/>
  <c r="C2260" i="5"/>
  <c r="C2261" i="5"/>
  <c r="C2262" i="5"/>
  <c r="C2263" i="5"/>
  <c r="C2264" i="5"/>
  <c r="C2265" i="5"/>
  <c r="C2266" i="5"/>
  <c r="C2267" i="5"/>
  <c r="C2268" i="5"/>
  <c r="C2269" i="5"/>
  <c r="C2270" i="5"/>
  <c r="C2271" i="5"/>
  <c r="C2272" i="5"/>
  <c r="C2273" i="5"/>
  <c r="C2274" i="5"/>
  <c r="C2275" i="5"/>
  <c r="C2276" i="5"/>
  <c r="C2277" i="5"/>
  <c r="C2278" i="5"/>
  <c r="C2279" i="5"/>
  <c r="C2280" i="5"/>
  <c r="C2281" i="5"/>
  <c r="C2282" i="5"/>
  <c r="C2283" i="5"/>
  <c r="C2284" i="5"/>
  <c r="C2285" i="5"/>
  <c r="C2286" i="5"/>
  <c r="C2287" i="5"/>
  <c r="C2288" i="5"/>
  <c r="C2289" i="5"/>
  <c r="C2290" i="5"/>
  <c r="C2291" i="5"/>
  <c r="C2292" i="5"/>
  <c r="C2293" i="5"/>
  <c r="C2294" i="5"/>
  <c r="C2295" i="5"/>
  <c r="C2296" i="5"/>
  <c r="C2297" i="5"/>
  <c r="C2298" i="5"/>
  <c r="C2299" i="5"/>
  <c r="C2300" i="5"/>
  <c r="C2301" i="5"/>
  <c r="C2302" i="5"/>
  <c r="C2303" i="5"/>
  <c r="C2304" i="5"/>
  <c r="C2305" i="5"/>
  <c r="C2306" i="5"/>
  <c r="C2307" i="5"/>
  <c r="C2308" i="5"/>
  <c r="C2309" i="5"/>
  <c r="C2310" i="5"/>
  <c r="C2311" i="5"/>
  <c r="C2312" i="5"/>
  <c r="C2313" i="5"/>
  <c r="C2314" i="5"/>
  <c r="C2315" i="5"/>
  <c r="C2316" i="5"/>
  <c r="C2317" i="5"/>
  <c r="C2318" i="5"/>
  <c r="C2319" i="5"/>
  <c r="C2320" i="5"/>
  <c r="C2321" i="5"/>
  <c r="C2322" i="5"/>
  <c r="C2323" i="5"/>
  <c r="C2324" i="5"/>
  <c r="C2325" i="5"/>
  <c r="C2326" i="5"/>
  <c r="C2327" i="5"/>
  <c r="C2328" i="5"/>
  <c r="C2329" i="5"/>
  <c r="C2330" i="5"/>
  <c r="C2331" i="5"/>
  <c r="C2332" i="5"/>
  <c r="C2333" i="5"/>
  <c r="C2334" i="5"/>
  <c r="C2335" i="5"/>
  <c r="C2336" i="5"/>
  <c r="C2337" i="5"/>
  <c r="C2338" i="5"/>
  <c r="C2339" i="5"/>
  <c r="C2340" i="5"/>
  <c r="C2341" i="5"/>
  <c r="C2342" i="5"/>
  <c r="C2343" i="5"/>
  <c r="C2344" i="5"/>
  <c r="C2345" i="5"/>
  <c r="C2346" i="5"/>
  <c r="C2347" i="5"/>
  <c r="C2348" i="5"/>
  <c r="C2349" i="5"/>
  <c r="C2350" i="5"/>
  <c r="C2351" i="5"/>
  <c r="C2352" i="5"/>
  <c r="C2353" i="5"/>
  <c r="C2354" i="5"/>
  <c r="C2355" i="5"/>
  <c r="C2356" i="5"/>
  <c r="C2357" i="5"/>
  <c r="C2358" i="5"/>
  <c r="C2359" i="5"/>
  <c r="C2360" i="5"/>
  <c r="C2361" i="5"/>
  <c r="C2362" i="5"/>
  <c r="C2363" i="5"/>
  <c r="C2364" i="5"/>
  <c r="C2365" i="5"/>
  <c r="C2366" i="5"/>
  <c r="C2367" i="5"/>
  <c r="C2368" i="5"/>
  <c r="C2369" i="5"/>
  <c r="C2370" i="5"/>
  <c r="C2371" i="5"/>
  <c r="C2372" i="5"/>
  <c r="C2373" i="5"/>
  <c r="C2374" i="5"/>
  <c r="C2375" i="5"/>
  <c r="C2376" i="5"/>
  <c r="C2377" i="5"/>
  <c r="C2378" i="5"/>
  <c r="C2379" i="5"/>
  <c r="C2380" i="5"/>
  <c r="C2381" i="5"/>
  <c r="C2382" i="5"/>
  <c r="C2383" i="5"/>
  <c r="C2384" i="5"/>
  <c r="C2385" i="5"/>
  <c r="C2386" i="5"/>
  <c r="C2387" i="5"/>
  <c r="C2388" i="5"/>
  <c r="C2389" i="5"/>
  <c r="C2390" i="5"/>
  <c r="C2391" i="5"/>
  <c r="C2392" i="5"/>
  <c r="C2393" i="5"/>
  <c r="C2394" i="5"/>
  <c r="C2395" i="5"/>
  <c r="C2396" i="5"/>
  <c r="C2397" i="5"/>
  <c r="C2398" i="5"/>
  <c r="C2399" i="5"/>
  <c r="C2400" i="5"/>
  <c r="C2401" i="5"/>
  <c r="C2402" i="5"/>
  <c r="C2403" i="5"/>
  <c r="C2404" i="5"/>
  <c r="C2405" i="5"/>
  <c r="C2406" i="5"/>
  <c r="C2407" i="5"/>
  <c r="C2408" i="5"/>
  <c r="C2409" i="5"/>
  <c r="C2410" i="5"/>
  <c r="C2411" i="5"/>
  <c r="C2412" i="5"/>
  <c r="C2413" i="5"/>
  <c r="C2414" i="5"/>
  <c r="C2415" i="5"/>
  <c r="C2416" i="5"/>
  <c r="C2417" i="5"/>
  <c r="C2418" i="5"/>
  <c r="C2419" i="5"/>
  <c r="C2420" i="5"/>
  <c r="C2421" i="5"/>
  <c r="C2422" i="5"/>
  <c r="C2423" i="5"/>
  <c r="C2424" i="5"/>
  <c r="C2425" i="5"/>
  <c r="C2426" i="5"/>
  <c r="C2427" i="5"/>
  <c r="C2428" i="5"/>
  <c r="C2429" i="5"/>
  <c r="C2430" i="5"/>
  <c r="C2431" i="5"/>
  <c r="C2432" i="5"/>
  <c r="C2433" i="5"/>
  <c r="C2434" i="5"/>
  <c r="C2435" i="5"/>
  <c r="C2436" i="5"/>
  <c r="C2437" i="5"/>
  <c r="C2438" i="5"/>
  <c r="C2439" i="5"/>
  <c r="C2440" i="5"/>
  <c r="C2441" i="5"/>
  <c r="C2442" i="5"/>
  <c r="C2443" i="5"/>
  <c r="C2444" i="5"/>
  <c r="C2445" i="5"/>
  <c r="C2446" i="5"/>
  <c r="C2447" i="5"/>
  <c r="C2448" i="5"/>
  <c r="C2449" i="5"/>
  <c r="C2450" i="5"/>
  <c r="C2451" i="5"/>
  <c r="C2452" i="5"/>
  <c r="C2453" i="5"/>
  <c r="C2454" i="5"/>
  <c r="C2455" i="5"/>
  <c r="C2456" i="5"/>
  <c r="C2457" i="5"/>
  <c r="C2458" i="5"/>
  <c r="C2459" i="5"/>
  <c r="C2460" i="5"/>
  <c r="C2461" i="5"/>
  <c r="C2462" i="5"/>
  <c r="C2463" i="5"/>
  <c r="C2464" i="5"/>
  <c r="C2465" i="5"/>
  <c r="C2466" i="5"/>
  <c r="C2467" i="5"/>
  <c r="C2468" i="5"/>
  <c r="C2469" i="5"/>
  <c r="C2470" i="5"/>
  <c r="C2471" i="5"/>
  <c r="C2472" i="5"/>
  <c r="C2473" i="5"/>
  <c r="C2474" i="5"/>
  <c r="C2475" i="5"/>
  <c r="C2476" i="5"/>
  <c r="C2477" i="5"/>
  <c r="C2478" i="5"/>
  <c r="C2479" i="5"/>
  <c r="C2480" i="5"/>
  <c r="C2481" i="5"/>
  <c r="C2482" i="5"/>
  <c r="C2483" i="5"/>
  <c r="C2484" i="5"/>
  <c r="C2485" i="5"/>
  <c r="C2486" i="5"/>
  <c r="C2487" i="5"/>
  <c r="C2488" i="5"/>
  <c r="C2489" i="5"/>
  <c r="C2490" i="5"/>
  <c r="C2491" i="5"/>
  <c r="C2492" i="5"/>
  <c r="C2493" i="5"/>
  <c r="C2494" i="5"/>
  <c r="C2495" i="5"/>
  <c r="C2496" i="5"/>
  <c r="C2497" i="5"/>
  <c r="C2498" i="5"/>
  <c r="C2499" i="5"/>
  <c r="C2500" i="5"/>
  <c r="C2501" i="5"/>
  <c r="C2502" i="5"/>
  <c r="C2503" i="5"/>
  <c r="C2504" i="5"/>
  <c r="C2505" i="5"/>
  <c r="C2506" i="5"/>
  <c r="C2507" i="5"/>
  <c r="C2508" i="5"/>
  <c r="C2509" i="5"/>
  <c r="C2510" i="5"/>
  <c r="C2511" i="5"/>
  <c r="C2512" i="5"/>
  <c r="C2513" i="5"/>
  <c r="C2514" i="5"/>
  <c r="C2515" i="5"/>
  <c r="C2516" i="5"/>
  <c r="C2517" i="5"/>
  <c r="C2518" i="5"/>
  <c r="C2519" i="5"/>
  <c r="C2520" i="5"/>
  <c r="C2521" i="5"/>
  <c r="C2522" i="5"/>
  <c r="C2523" i="5"/>
  <c r="C2524" i="5"/>
  <c r="C2525" i="5"/>
  <c r="C2526" i="5"/>
  <c r="C2527" i="5"/>
  <c r="C2528" i="5"/>
  <c r="C2529" i="5"/>
  <c r="C2530" i="5"/>
  <c r="C2531" i="5"/>
  <c r="C2532" i="5"/>
  <c r="C2533" i="5"/>
  <c r="C2534" i="5"/>
  <c r="C2535" i="5"/>
  <c r="C2536" i="5"/>
  <c r="C2537" i="5"/>
  <c r="C2538" i="5"/>
  <c r="C2539" i="5"/>
  <c r="C2540" i="5"/>
  <c r="C2541" i="5"/>
  <c r="C2542" i="5"/>
  <c r="C2543" i="5"/>
  <c r="C2544" i="5"/>
  <c r="C2545" i="5"/>
  <c r="C2546" i="5"/>
  <c r="C2547" i="5"/>
  <c r="C2548" i="5"/>
  <c r="C2549" i="5"/>
  <c r="C2550" i="5"/>
  <c r="C2551" i="5"/>
  <c r="C2552" i="5"/>
  <c r="C2553" i="5"/>
  <c r="C2554" i="5"/>
  <c r="C2555" i="5"/>
  <c r="C2556" i="5"/>
  <c r="C2557" i="5"/>
  <c r="C2558" i="5"/>
  <c r="C2559" i="5"/>
  <c r="C2560" i="5"/>
  <c r="C2561" i="5"/>
  <c r="C2562" i="5"/>
  <c r="C2563" i="5"/>
  <c r="C2564" i="5"/>
  <c r="C2565" i="5"/>
  <c r="C2566" i="5"/>
  <c r="C2567" i="5"/>
  <c r="C2568" i="5"/>
  <c r="C2569" i="5"/>
  <c r="C2570" i="5"/>
  <c r="C2571" i="5"/>
  <c r="C2572" i="5"/>
  <c r="C2573" i="5"/>
  <c r="C2574" i="5"/>
  <c r="C2575" i="5"/>
  <c r="C2576" i="5"/>
  <c r="C2577" i="5"/>
  <c r="C2578" i="5"/>
  <c r="C2579" i="5"/>
  <c r="C2580" i="5"/>
  <c r="C2581" i="5"/>
  <c r="C2582" i="5"/>
  <c r="C2583" i="5"/>
  <c r="C2584" i="5"/>
  <c r="C2585" i="5"/>
  <c r="C2586" i="5"/>
  <c r="C2587" i="5"/>
  <c r="C2588" i="5"/>
  <c r="C2589" i="5"/>
  <c r="C2590" i="5"/>
  <c r="C2591" i="5"/>
  <c r="C2592" i="5"/>
  <c r="C2593" i="5"/>
  <c r="C2594" i="5"/>
  <c r="C2595" i="5"/>
  <c r="C2596" i="5"/>
  <c r="C2597" i="5"/>
  <c r="C2598" i="5"/>
  <c r="C2599" i="5"/>
  <c r="C2600" i="5"/>
  <c r="C2601" i="5"/>
  <c r="C2602" i="5"/>
  <c r="C2603" i="5"/>
  <c r="C2604" i="5"/>
  <c r="C2605" i="5"/>
  <c r="C2606" i="5"/>
  <c r="C2607" i="5"/>
  <c r="C2608" i="5"/>
  <c r="C2609" i="5"/>
  <c r="C2610" i="5"/>
  <c r="C2611" i="5"/>
  <c r="C2612" i="5"/>
  <c r="C2613" i="5"/>
  <c r="C2614" i="5"/>
  <c r="C2615" i="5"/>
  <c r="C2616" i="5"/>
  <c r="C2617" i="5"/>
  <c r="C2618" i="5"/>
  <c r="C2619" i="5"/>
  <c r="C2620" i="5"/>
  <c r="C2621" i="5"/>
  <c r="C2622" i="5"/>
  <c r="C2623" i="5"/>
  <c r="C2624" i="5"/>
  <c r="C2625" i="5"/>
  <c r="C2626" i="5"/>
  <c r="C2627" i="5"/>
  <c r="C2628" i="5"/>
  <c r="C2629" i="5"/>
  <c r="C2630" i="5"/>
  <c r="C2631" i="5"/>
  <c r="C2632" i="5"/>
  <c r="C2633" i="5"/>
  <c r="C2634" i="5"/>
  <c r="C2635" i="5"/>
  <c r="C2636" i="5"/>
  <c r="C2637" i="5"/>
  <c r="C2638" i="5"/>
  <c r="C2639" i="5"/>
  <c r="C2640" i="5"/>
  <c r="C2641" i="5"/>
  <c r="C2642" i="5"/>
  <c r="C2643" i="5"/>
  <c r="C2644" i="5"/>
  <c r="C2645" i="5"/>
  <c r="C2646" i="5"/>
  <c r="C2647" i="5"/>
  <c r="C2648" i="5"/>
  <c r="C2649" i="5"/>
  <c r="C2650" i="5"/>
  <c r="C2651" i="5"/>
  <c r="C2652" i="5"/>
  <c r="C2653" i="5"/>
  <c r="C2654" i="5"/>
  <c r="C2655" i="5"/>
  <c r="C2656" i="5"/>
  <c r="C2657" i="5"/>
  <c r="C2658" i="5"/>
  <c r="C2659" i="5"/>
  <c r="C2660" i="5"/>
  <c r="C2661" i="5"/>
  <c r="C2662" i="5"/>
  <c r="C2663" i="5"/>
  <c r="C2664" i="5"/>
  <c r="C2665" i="5"/>
  <c r="C2666" i="5"/>
  <c r="C2667" i="5"/>
  <c r="C2668" i="5"/>
  <c r="C2669" i="5"/>
  <c r="C2670" i="5"/>
  <c r="C2671" i="5"/>
  <c r="C2672" i="5"/>
  <c r="C2673" i="5"/>
  <c r="C2674" i="5"/>
  <c r="C2675" i="5"/>
  <c r="C2676" i="5"/>
  <c r="C2677" i="5"/>
  <c r="C2678" i="5"/>
  <c r="C2679" i="5"/>
  <c r="C2680" i="5"/>
  <c r="C2681" i="5"/>
  <c r="C2682" i="5"/>
  <c r="C2683" i="5"/>
  <c r="C2684" i="5"/>
  <c r="C2685" i="5"/>
  <c r="C2686" i="5"/>
  <c r="C2687" i="5"/>
  <c r="C2688" i="5"/>
  <c r="C2689" i="5"/>
  <c r="C2690" i="5"/>
  <c r="C2691" i="5"/>
  <c r="C2692" i="5"/>
  <c r="C2693" i="5"/>
  <c r="C2694" i="5"/>
  <c r="C2695" i="5"/>
  <c r="C2696" i="5"/>
  <c r="C2697" i="5"/>
  <c r="C2698" i="5"/>
  <c r="C2699" i="5"/>
  <c r="C2700" i="5"/>
  <c r="C2701" i="5"/>
  <c r="C2702" i="5"/>
  <c r="C2703" i="5"/>
  <c r="C2704" i="5"/>
  <c r="C2705" i="5"/>
  <c r="C2706" i="5"/>
  <c r="C2707" i="5"/>
  <c r="C2708" i="5"/>
  <c r="C2709" i="5"/>
  <c r="C2710" i="5"/>
  <c r="C2711" i="5"/>
  <c r="C2712" i="5"/>
  <c r="C2713" i="5"/>
  <c r="C2714" i="5"/>
  <c r="C2715" i="5"/>
  <c r="C2716" i="5"/>
  <c r="C2717" i="5"/>
  <c r="C2718" i="5"/>
  <c r="C2719" i="5"/>
  <c r="C2720" i="5"/>
  <c r="C2721" i="5"/>
  <c r="C2722" i="5"/>
  <c r="C2723" i="5"/>
  <c r="C2724" i="5"/>
  <c r="C2725" i="5"/>
  <c r="C2726" i="5"/>
  <c r="C2727" i="5"/>
  <c r="C2728" i="5"/>
  <c r="C2729" i="5"/>
  <c r="C2730" i="5"/>
  <c r="C2731" i="5"/>
  <c r="C2732" i="5"/>
  <c r="C2733" i="5"/>
  <c r="C2734" i="5"/>
  <c r="C2735" i="5"/>
  <c r="C2736" i="5"/>
  <c r="C2737" i="5"/>
  <c r="C2738" i="5"/>
  <c r="C2739" i="5"/>
  <c r="C2740" i="5"/>
  <c r="C2741" i="5"/>
  <c r="C2742" i="5"/>
  <c r="C2743" i="5"/>
  <c r="C2744" i="5"/>
  <c r="C2745" i="5"/>
  <c r="C2746" i="5"/>
  <c r="C2747" i="5"/>
  <c r="C2748" i="5"/>
  <c r="C2749" i="5"/>
  <c r="C2750" i="5"/>
  <c r="C2751" i="5"/>
  <c r="C2752" i="5"/>
  <c r="C2753" i="5"/>
  <c r="C2754" i="5"/>
  <c r="C2755" i="5"/>
  <c r="C2756" i="5"/>
  <c r="C2757" i="5"/>
  <c r="C2758" i="5"/>
  <c r="C2759" i="5"/>
  <c r="C2760" i="5"/>
  <c r="C2761" i="5"/>
  <c r="C2762" i="5"/>
  <c r="C2763" i="5"/>
  <c r="C2764" i="5"/>
  <c r="C2765" i="5"/>
  <c r="C2766" i="5"/>
  <c r="C2767" i="5"/>
  <c r="C2768" i="5"/>
  <c r="C2769" i="5"/>
  <c r="C2770" i="5"/>
  <c r="C2771" i="5"/>
  <c r="C2772" i="5"/>
  <c r="C2773" i="5"/>
  <c r="C2774" i="5"/>
  <c r="C2775" i="5"/>
  <c r="C2776" i="5"/>
  <c r="C2777" i="5"/>
  <c r="C2778" i="5"/>
  <c r="C2779" i="5"/>
  <c r="C2780" i="5"/>
  <c r="C2781" i="5"/>
  <c r="C2782" i="5"/>
  <c r="C2783" i="5"/>
  <c r="C2784" i="5"/>
  <c r="C2785" i="5"/>
  <c r="C2786" i="5"/>
  <c r="C2787" i="5"/>
  <c r="C2788" i="5"/>
  <c r="C2789" i="5"/>
  <c r="C2790" i="5"/>
  <c r="C2791" i="5"/>
  <c r="C2792" i="5"/>
  <c r="C2793" i="5"/>
  <c r="C2794" i="5"/>
  <c r="C2795" i="5"/>
  <c r="C2796" i="5"/>
  <c r="C2797" i="5"/>
  <c r="C2798" i="5"/>
  <c r="C2799" i="5"/>
  <c r="C2800" i="5"/>
  <c r="C2801" i="5"/>
  <c r="C2802" i="5"/>
  <c r="C2803" i="5"/>
  <c r="C2804" i="5"/>
  <c r="C2805" i="5"/>
  <c r="C2806" i="5"/>
  <c r="C2807" i="5"/>
  <c r="C2808" i="5"/>
  <c r="C2809" i="5"/>
  <c r="C2810" i="5"/>
  <c r="C2811" i="5"/>
  <c r="C2812" i="5"/>
  <c r="C2813" i="5"/>
  <c r="C2814" i="5"/>
  <c r="C2815" i="5"/>
  <c r="C2816" i="5"/>
  <c r="C2817" i="5"/>
  <c r="C2818" i="5"/>
  <c r="C2819" i="5"/>
  <c r="C2820" i="5"/>
  <c r="C2821" i="5"/>
  <c r="C2822" i="5"/>
  <c r="C2823" i="5"/>
  <c r="C2824" i="5"/>
  <c r="C2825" i="5"/>
  <c r="C2826" i="5"/>
  <c r="C2827" i="5"/>
  <c r="C2828" i="5"/>
  <c r="C2829" i="5"/>
  <c r="C2830" i="5"/>
  <c r="C2831" i="5"/>
  <c r="C2832" i="5"/>
  <c r="C2833" i="5"/>
  <c r="C2834" i="5"/>
  <c r="C2835" i="5"/>
  <c r="C2836" i="5"/>
  <c r="C2837" i="5"/>
  <c r="C2838" i="5"/>
  <c r="C2839" i="5"/>
  <c r="C2840" i="5"/>
  <c r="C2841" i="5"/>
  <c r="C2842" i="5"/>
  <c r="C2843" i="5"/>
  <c r="C2844" i="5"/>
  <c r="C2845" i="5"/>
  <c r="C2846" i="5"/>
  <c r="C2847" i="5"/>
  <c r="C2848" i="5"/>
  <c r="C2849" i="5"/>
  <c r="C2850" i="5"/>
  <c r="C2851" i="5"/>
  <c r="C2852" i="5"/>
  <c r="C2853" i="5"/>
  <c r="C2854" i="5"/>
  <c r="C2855" i="5"/>
  <c r="C2856" i="5"/>
  <c r="C2857" i="5"/>
  <c r="C2858" i="5"/>
  <c r="C2859" i="5"/>
  <c r="C2860" i="5"/>
  <c r="C2861" i="5"/>
  <c r="C2862" i="5"/>
  <c r="C2863" i="5"/>
  <c r="C2864" i="5"/>
  <c r="C2865" i="5"/>
  <c r="C2866" i="5"/>
  <c r="C2867" i="5"/>
  <c r="C2868" i="5"/>
  <c r="C2869" i="5"/>
  <c r="C2870" i="5"/>
  <c r="C2871" i="5"/>
  <c r="C2872" i="5"/>
  <c r="C2873" i="5"/>
  <c r="C2874" i="5"/>
  <c r="C2875" i="5"/>
  <c r="C2876" i="5"/>
  <c r="C2877" i="5"/>
  <c r="C2878" i="5"/>
  <c r="C2879" i="5"/>
  <c r="C2880" i="5"/>
  <c r="C2881" i="5"/>
  <c r="C2882" i="5"/>
  <c r="C2883" i="5"/>
  <c r="C2884" i="5"/>
  <c r="C2885" i="5"/>
  <c r="C2886" i="5"/>
  <c r="C2887" i="5"/>
  <c r="C2888" i="5"/>
  <c r="C2889" i="5"/>
  <c r="C2890" i="5"/>
  <c r="C2891" i="5"/>
  <c r="C2892" i="5"/>
  <c r="C2893" i="5"/>
  <c r="C2894" i="5"/>
  <c r="C2895" i="5"/>
  <c r="C2896" i="5"/>
  <c r="C2897" i="5"/>
  <c r="C2898" i="5"/>
  <c r="C2899" i="5"/>
  <c r="C2900" i="5"/>
  <c r="C2901" i="5"/>
  <c r="C2902" i="5"/>
  <c r="C2903" i="5"/>
  <c r="C2904" i="5"/>
  <c r="C2905" i="5"/>
  <c r="C2906" i="5"/>
  <c r="C2907" i="5"/>
  <c r="C2908" i="5"/>
  <c r="C2909" i="5"/>
  <c r="C2910" i="5"/>
  <c r="C2911" i="5"/>
  <c r="C2912" i="5"/>
  <c r="C2913" i="5"/>
  <c r="C2914" i="5"/>
  <c r="C2915" i="5"/>
  <c r="C2916" i="5"/>
  <c r="C2917" i="5"/>
  <c r="C2918" i="5"/>
  <c r="C2919" i="5"/>
  <c r="C2920" i="5"/>
  <c r="C2921" i="5"/>
  <c r="C2922" i="5"/>
  <c r="C2923" i="5"/>
  <c r="C2924" i="5"/>
  <c r="C2925" i="5"/>
  <c r="C2926" i="5"/>
  <c r="C2927" i="5"/>
  <c r="C2928" i="5"/>
  <c r="C2929" i="5"/>
  <c r="C2930" i="5"/>
  <c r="C2931" i="5"/>
  <c r="C2932" i="5"/>
  <c r="C2933" i="5"/>
  <c r="C2934" i="5"/>
  <c r="C2935" i="5"/>
  <c r="C2936" i="5"/>
  <c r="C2937" i="5"/>
  <c r="C2938" i="5"/>
  <c r="C2939" i="5"/>
  <c r="C2940" i="5"/>
  <c r="C2941" i="5"/>
  <c r="C2942" i="5"/>
  <c r="C2943" i="5"/>
  <c r="C2944" i="5"/>
  <c r="C2945" i="5"/>
  <c r="C2946" i="5"/>
  <c r="C2947" i="5"/>
  <c r="C2948" i="5"/>
  <c r="C2949" i="5"/>
  <c r="C2950" i="5"/>
  <c r="C2951" i="5"/>
  <c r="C2952" i="5"/>
  <c r="C2953" i="5"/>
  <c r="C2954" i="5"/>
  <c r="C2955" i="5"/>
  <c r="C2956" i="5"/>
  <c r="C2957" i="5"/>
  <c r="C2958" i="5"/>
  <c r="C2959" i="5"/>
  <c r="C2960" i="5"/>
  <c r="C2961" i="5"/>
  <c r="C2962" i="5"/>
  <c r="C2963" i="5"/>
  <c r="C2964" i="5"/>
  <c r="C2965" i="5"/>
  <c r="C2966" i="5"/>
  <c r="C2967" i="5"/>
  <c r="C2968" i="5"/>
  <c r="C2969" i="5"/>
  <c r="C2970" i="5"/>
  <c r="C2971" i="5"/>
  <c r="C2972" i="5"/>
  <c r="C2973" i="5"/>
  <c r="C2974" i="5"/>
  <c r="C2975" i="5"/>
  <c r="C2976" i="5"/>
  <c r="C2977" i="5"/>
  <c r="C2978" i="5"/>
  <c r="C2979" i="5"/>
  <c r="C2980" i="5"/>
  <c r="C2981" i="5"/>
  <c r="C2982" i="5"/>
  <c r="C2983" i="5"/>
  <c r="C2984" i="5"/>
  <c r="C2985" i="5"/>
  <c r="C2986" i="5"/>
  <c r="C2987" i="5"/>
  <c r="C2988" i="5"/>
  <c r="C2989" i="5"/>
  <c r="C2990" i="5"/>
  <c r="C2991" i="5"/>
  <c r="C2992" i="5"/>
  <c r="C2993" i="5"/>
  <c r="C2994" i="5"/>
  <c r="C2995" i="5"/>
  <c r="C2996" i="5"/>
  <c r="C2997" i="5"/>
  <c r="C2998" i="5"/>
  <c r="C2999" i="5"/>
  <c r="C3000" i="5"/>
  <c r="C3001" i="5"/>
  <c r="C3002" i="5"/>
  <c r="C3003" i="5"/>
  <c r="C3004" i="5"/>
  <c r="C3005" i="5"/>
  <c r="C3006" i="5"/>
  <c r="C3007" i="5"/>
  <c r="C3008" i="5"/>
  <c r="C3009" i="5"/>
  <c r="C3010" i="5"/>
  <c r="C3011" i="5"/>
  <c r="C3012" i="5"/>
  <c r="C3013" i="5"/>
  <c r="C3014" i="5"/>
  <c r="C3015" i="5"/>
  <c r="C3016" i="5"/>
  <c r="C3017" i="5"/>
  <c r="C3018" i="5"/>
  <c r="C3019" i="5"/>
  <c r="C3020" i="5"/>
  <c r="C3021" i="5"/>
  <c r="C3022" i="5"/>
  <c r="C3023" i="5"/>
  <c r="C3024" i="5"/>
  <c r="C3025" i="5"/>
  <c r="C3026" i="5"/>
  <c r="C3027" i="5"/>
  <c r="C3028" i="5"/>
  <c r="C3029" i="5"/>
  <c r="C3030" i="5"/>
  <c r="C3031" i="5"/>
  <c r="C3032" i="5"/>
  <c r="C3033" i="5"/>
  <c r="C3034" i="5"/>
  <c r="C3035" i="5"/>
  <c r="C3036" i="5"/>
  <c r="C3037" i="5"/>
  <c r="C3038" i="5"/>
  <c r="C3039" i="5"/>
  <c r="C3040" i="5"/>
  <c r="C3041" i="5"/>
  <c r="C3042" i="5"/>
  <c r="C3043" i="5"/>
  <c r="C3044" i="5"/>
  <c r="C3045" i="5"/>
  <c r="C3046" i="5"/>
  <c r="C3047" i="5"/>
  <c r="C3048" i="5"/>
  <c r="C3049" i="5"/>
  <c r="C3050" i="5"/>
  <c r="C3051" i="5"/>
  <c r="C3052" i="5"/>
  <c r="C3053" i="5"/>
  <c r="C3054" i="5"/>
  <c r="C3055" i="5"/>
  <c r="C3056" i="5"/>
  <c r="C3057" i="5"/>
  <c r="C3058" i="5"/>
  <c r="C3059" i="5"/>
  <c r="C3060" i="5"/>
  <c r="C3061" i="5"/>
  <c r="C3062" i="5"/>
  <c r="C3063" i="5"/>
  <c r="C3064" i="5"/>
  <c r="C3065" i="5"/>
  <c r="C3066" i="5"/>
  <c r="C3067" i="5"/>
  <c r="C3068" i="5"/>
  <c r="C3069" i="5"/>
  <c r="C3070" i="5"/>
  <c r="C3071" i="5"/>
  <c r="C3072" i="5"/>
  <c r="C3073" i="5"/>
  <c r="C3074" i="5"/>
  <c r="C3075" i="5"/>
  <c r="C3076" i="5"/>
  <c r="C3077" i="5"/>
  <c r="C3078" i="5"/>
  <c r="C3079" i="5"/>
  <c r="C3080" i="5"/>
  <c r="C3081" i="5"/>
  <c r="C3082" i="5"/>
  <c r="C3083" i="5"/>
  <c r="C3084" i="5"/>
  <c r="C3085" i="5"/>
  <c r="C3086" i="5"/>
  <c r="C3087" i="5"/>
  <c r="C3088" i="5"/>
  <c r="C3089" i="5"/>
  <c r="C3090" i="5"/>
  <c r="C3091" i="5"/>
  <c r="C3092" i="5"/>
  <c r="C3093" i="5"/>
  <c r="C3094" i="5"/>
  <c r="C3095" i="5"/>
  <c r="C3096" i="5"/>
  <c r="C3097" i="5"/>
  <c r="C3098" i="5"/>
  <c r="C3099" i="5"/>
  <c r="C3100" i="5"/>
  <c r="C3101" i="5"/>
  <c r="C3102" i="5"/>
  <c r="C3103" i="5"/>
  <c r="C3104" i="5"/>
  <c r="C3105" i="5"/>
  <c r="C3106" i="5"/>
  <c r="C3107" i="5"/>
  <c r="C3108" i="5"/>
  <c r="C3109" i="5"/>
  <c r="C3110" i="5"/>
  <c r="C3111" i="5"/>
  <c r="C3112" i="5"/>
  <c r="C3113" i="5"/>
  <c r="C3114" i="5"/>
  <c r="C3115" i="5"/>
  <c r="C3116" i="5"/>
  <c r="C3117" i="5"/>
  <c r="C3118" i="5"/>
  <c r="C3119" i="5"/>
  <c r="C3120" i="5"/>
  <c r="C3121" i="5"/>
  <c r="C3122" i="5"/>
  <c r="C3123" i="5"/>
  <c r="C3124" i="5"/>
  <c r="C3125" i="5"/>
  <c r="C3126" i="5"/>
  <c r="C3127" i="5"/>
  <c r="C3128" i="5"/>
  <c r="C3129" i="5"/>
  <c r="C3130" i="5"/>
  <c r="C3131" i="5"/>
  <c r="C3132" i="5"/>
  <c r="C3133" i="5"/>
  <c r="C3134" i="5"/>
  <c r="C3135" i="5"/>
  <c r="C3136" i="5"/>
  <c r="C3137" i="5"/>
  <c r="C3138" i="5"/>
  <c r="C3139" i="5"/>
  <c r="C3140" i="5"/>
  <c r="C3141" i="5"/>
  <c r="C3142" i="5"/>
  <c r="C3143" i="5"/>
  <c r="C3144" i="5"/>
  <c r="C3145" i="5"/>
  <c r="C3146" i="5"/>
  <c r="C3147" i="5"/>
  <c r="C3148" i="5"/>
  <c r="C3149" i="5"/>
  <c r="C3150" i="5"/>
  <c r="C3151" i="5"/>
  <c r="C3152" i="5"/>
  <c r="C3153" i="5"/>
  <c r="C3154" i="5"/>
  <c r="C3155" i="5"/>
  <c r="C3156" i="5"/>
  <c r="C3157" i="5"/>
  <c r="C3158" i="5"/>
  <c r="C3159" i="5"/>
  <c r="C3160" i="5"/>
  <c r="C3161" i="5"/>
  <c r="C3162" i="5"/>
  <c r="C3163" i="5"/>
  <c r="C3164" i="5"/>
  <c r="C3165" i="5"/>
  <c r="C3166" i="5"/>
  <c r="C3167" i="5"/>
  <c r="C3168" i="5"/>
  <c r="C3169" i="5"/>
  <c r="C3170" i="5"/>
  <c r="C3171" i="5"/>
  <c r="C3172" i="5"/>
  <c r="C3173" i="5"/>
  <c r="C3174" i="5"/>
  <c r="C3175" i="5"/>
  <c r="C3176" i="5"/>
  <c r="C3177" i="5"/>
  <c r="C3178" i="5"/>
  <c r="C3179" i="5"/>
  <c r="C3180" i="5"/>
  <c r="C3181" i="5"/>
  <c r="C3182" i="5"/>
  <c r="C3183" i="5"/>
  <c r="C3184" i="5"/>
  <c r="C3185" i="5"/>
  <c r="C3186" i="5"/>
  <c r="C3187" i="5"/>
  <c r="C3188" i="5"/>
  <c r="C3189" i="5"/>
  <c r="C3190" i="5"/>
  <c r="C3191" i="5"/>
  <c r="C3192" i="5"/>
  <c r="C3193" i="5"/>
  <c r="C3194" i="5"/>
  <c r="C3195" i="5"/>
  <c r="C3196" i="5"/>
  <c r="C3197" i="5"/>
  <c r="C3198" i="5"/>
  <c r="C3199" i="5"/>
  <c r="C3200" i="5"/>
  <c r="C3201" i="5"/>
  <c r="C3202" i="5"/>
  <c r="C3203" i="5"/>
  <c r="C3204" i="5"/>
  <c r="C3205" i="5"/>
  <c r="C3206" i="5"/>
  <c r="C3207" i="5"/>
  <c r="C3208" i="5"/>
  <c r="C3209" i="5"/>
  <c r="C3210" i="5"/>
  <c r="C3211" i="5"/>
  <c r="C3212" i="5"/>
  <c r="C3213" i="5"/>
  <c r="C3214" i="5"/>
  <c r="C3215" i="5"/>
  <c r="C3216" i="5"/>
  <c r="C3217" i="5"/>
  <c r="C3218" i="5"/>
  <c r="C3219" i="5"/>
  <c r="C3220" i="5"/>
  <c r="C3221" i="5"/>
  <c r="C3222" i="5"/>
  <c r="C3223" i="5"/>
  <c r="C3224" i="5"/>
  <c r="C3225" i="5"/>
  <c r="C3226" i="5"/>
  <c r="C3227" i="5"/>
  <c r="C3228" i="5"/>
  <c r="C3229" i="5"/>
  <c r="C3230" i="5"/>
  <c r="C3231" i="5"/>
  <c r="C3232" i="5"/>
  <c r="C3233" i="5"/>
  <c r="C3234" i="5"/>
  <c r="C3235" i="5"/>
  <c r="C3236" i="5"/>
  <c r="C3237" i="5"/>
  <c r="C3238" i="5"/>
  <c r="C3239" i="5"/>
  <c r="C3240" i="5"/>
  <c r="C3241" i="5"/>
  <c r="C3242" i="5"/>
  <c r="C3243" i="5"/>
  <c r="C3244" i="5"/>
  <c r="C3245" i="5"/>
  <c r="C3246" i="5"/>
  <c r="C3247" i="5"/>
  <c r="C3248" i="5"/>
  <c r="C3249" i="5"/>
  <c r="C3250" i="5"/>
  <c r="C3251" i="5"/>
  <c r="C3252" i="5"/>
  <c r="C3253" i="5"/>
  <c r="C3254" i="5"/>
  <c r="C3255" i="5"/>
  <c r="C3256" i="5"/>
  <c r="C3257" i="5"/>
  <c r="C3258" i="5"/>
  <c r="C3259" i="5"/>
  <c r="C3260" i="5"/>
  <c r="C3261" i="5"/>
  <c r="C3262" i="5"/>
  <c r="C3263" i="5"/>
  <c r="C3264" i="5"/>
  <c r="C3265" i="5"/>
  <c r="C3266" i="5"/>
  <c r="C3267" i="5"/>
  <c r="C3268" i="5"/>
  <c r="C3269" i="5"/>
  <c r="C3270" i="5"/>
  <c r="C3271" i="5"/>
  <c r="C3272" i="5"/>
  <c r="C3273" i="5"/>
  <c r="C3274" i="5"/>
  <c r="C3275" i="5"/>
  <c r="C3276" i="5"/>
  <c r="C3277" i="5"/>
  <c r="C3278" i="5"/>
  <c r="C3279" i="5"/>
  <c r="C3280" i="5"/>
  <c r="C3281" i="5"/>
  <c r="C3282" i="5"/>
  <c r="C3283" i="5"/>
  <c r="C3284" i="5"/>
  <c r="C3285" i="5"/>
  <c r="C3286" i="5"/>
  <c r="C3287" i="5"/>
  <c r="C3288" i="5"/>
  <c r="C3289" i="5"/>
  <c r="C3290" i="5"/>
  <c r="C3291" i="5"/>
  <c r="C3292" i="5"/>
  <c r="C3293" i="5"/>
  <c r="C3294" i="5"/>
  <c r="C3295" i="5"/>
  <c r="C3296" i="5"/>
  <c r="C3297" i="5"/>
  <c r="C3298" i="5"/>
  <c r="C3299" i="5"/>
  <c r="C3300" i="5"/>
  <c r="C3301" i="5"/>
  <c r="C3302" i="5"/>
  <c r="C3303" i="5"/>
  <c r="C3304" i="5"/>
  <c r="C3305" i="5"/>
  <c r="C3306" i="5"/>
  <c r="C3307" i="5"/>
  <c r="C3308" i="5"/>
  <c r="C3309" i="5"/>
  <c r="C3310" i="5"/>
  <c r="C3311" i="5"/>
  <c r="C3312" i="5"/>
  <c r="C3313" i="5"/>
  <c r="C3314" i="5"/>
  <c r="C3315" i="5"/>
  <c r="C3316" i="5"/>
  <c r="C3317" i="5"/>
  <c r="C3318" i="5"/>
  <c r="C3319" i="5"/>
  <c r="C3320" i="5"/>
  <c r="C3321" i="5"/>
  <c r="C3322" i="5"/>
  <c r="C3323" i="5"/>
  <c r="C3324" i="5"/>
  <c r="C3325" i="5"/>
  <c r="C3326" i="5"/>
  <c r="C3327" i="5"/>
  <c r="C3328" i="5"/>
  <c r="C3329" i="5"/>
  <c r="C3330" i="5"/>
  <c r="C3331" i="5"/>
  <c r="C3332" i="5"/>
  <c r="C3333" i="5"/>
  <c r="C3334" i="5"/>
  <c r="C3335" i="5"/>
  <c r="C3336" i="5"/>
  <c r="C3337" i="5"/>
  <c r="C3338" i="5"/>
  <c r="C3339" i="5"/>
  <c r="C3340" i="5"/>
  <c r="C3341" i="5"/>
  <c r="C3342" i="5"/>
  <c r="C3343" i="5"/>
  <c r="C3344" i="5"/>
  <c r="C3345" i="5"/>
  <c r="C3346" i="5"/>
  <c r="C3347" i="5"/>
  <c r="C3348" i="5"/>
  <c r="C3349" i="5"/>
  <c r="C3350" i="5"/>
  <c r="C3351" i="5"/>
  <c r="C3352" i="5"/>
  <c r="C3353" i="5"/>
  <c r="C3354" i="5"/>
  <c r="C3355" i="5"/>
  <c r="C3356" i="5"/>
  <c r="C3357" i="5"/>
  <c r="C3358" i="5"/>
  <c r="C3359" i="5"/>
  <c r="C3360" i="5"/>
  <c r="C3361" i="5"/>
  <c r="C3362" i="5"/>
  <c r="C3363" i="5"/>
  <c r="C3364" i="5"/>
  <c r="C3365" i="5"/>
  <c r="C3366" i="5"/>
  <c r="C3367" i="5"/>
  <c r="C3368" i="5"/>
  <c r="C3369" i="5"/>
  <c r="C3370" i="5"/>
  <c r="C3371" i="5"/>
  <c r="C3372" i="5"/>
  <c r="C3373" i="5"/>
  <c r="C3374" i="5"/>
  <c r="C3375" i="5"/>
  <c r="C3376" i="5"/>
  <c r="C3377" i="5"/>
  <c r="C3378" i="5"/>
  <c r="C3379" i="5"/>
  <c r="C3380" i="5"/>
  <c r="C3381" i="5"/>
  <c r="C3382" i="5"/>
  <c r="C3383" i="5"/>
  <c r="C3384" i="5"/>
  <c r="C3385" i="5"/>
  <c r="C3386" i="5"/>
  <c r="C3387" i="5"/>
  <c r="C3388" i="5"/>
  <c r="C3389" i="5"/>
  <c r="C3390" i="5"/>
  <c r="C3391" i="5"/>
  <c r="C3392" i="5"/>
  <c r="C3393" i="5"/>
  <c r="C3394" i="5"/>
  <c r="C3395" i="5"/>
  <c r="C3396" i="5"/>
  <c r="C3397" i="5"/>
  <c r="C3398" i="5"/>
  <c r="C3399" i="5"/>
  <c r="C3400" i="5"/>
  <c r="C3401" i="5"/>
  <c r="C3402" i="5"/>
  <c r="C3403" i="5"/>
  <c r="C3404" i="5"/>
  <c r="C3405" i="5"/>
  <c r="C3406" i="5"/>
  <c r="C3407" i="5"/>
  <c r="C3408" i="5"/>
  <c r="C3409" i="5"/>
  <c r="C3410" i="5"/>
  <c r="C3411" i="5"/>
  <c r="C3412" i="5"/>
  <c r="C3413" i="5"/>
  <c r="C3414" i="5"/>
  <c r="C3415" i="5"/>
  <c r="C3416" i="5"/>
  <c r="C3417" i="5"/>
  <c r="C3418" i="5"/>
  <c r="C3419" i="5"/>
  <c r="C3420" i="5"/>
  <c r="C3421" i="5"/>
  <c r="C3422" i="5"/>
  <c r="C3423" i="5"/>
  <c r="C3424" i="5"/>
  <c r="C3425" i="5"/>
  <c r="C3426" i="5"/>
  <c r="C3427" i="5"/>
  <c r="C3428" i="5"/>
  <c r="C3429" i="5"/>
  <c r="C3430" i="5"/>
  <c r="C3431" i="5"/>
  <c r="C3432" i="5"/>
  <c r="C3433" i="5"/>
  <c r="C3434" i="5"/>
  <c r="C3435" i="5"/>
  <c r="C3436" i="5"/>
  <c r="C3437" i="5"/>
  <c r="C3438" i="5"/>
  <c r="C3439" i="5"/>
  <c r="C3440" i="5"/>
  <c r="C3441" i="5"/>
  <c r="C3442" i="5"/>
  <c r="C3443" i="5"/>
  <c r="C3444" i="5"/>
  <c r="C3445" i="5"/>
  <c r="C3446" i="5"/>
  <c r="C3447" i="5"/>
  <c r="C3448" i="5"/>
  <c r="C3449" i="5"/>
  <c r="C3450" i="5"/>
  <c r="C3451" i="5"/>
  <c r="C3452" i="5"/>
  <c r="C3453" i="5"/>
  <c r="C3454" i="5"/>
  <c r="C3455" i="5"/>
  <c r="C3456" i="5"/>
  <c r="C3457" i="5"/>
  <c r="C3458" i="5"/>
  <c r="C3459" i="5"/>
  <c r="C3460" i="5"/>
  <c r="C3461" i="5"/>
  <c r="C3462" i="5"/>
  <c r="C3463" i="5"/>
  <c r="C3464" i="5"/>
  <c r="C3465" i="5"/>
  <c r="C3466" i="5"/>
  <c r="C3467" i="5"/>
  <c r="C3468" i="5"/>
  <c r="C3469" i="5"/>
  <c r="C3470" i="5"/>
  <c r="C3471" i="5"/>
  <c r="C3472" i="5"/>
  <c r="C3473" i="5"/>
  <c r="C3474" i="5"/>
  <c r="C3475" i="5"/>
  <c r="C3476" i="5"/>
  <c r="C3477" i="5"/>
  <c r="C3478" i="5"/>
  <c r="C3479" i="5"/>
  <c r="C3480" i="5"/>
  <c r="C3481" i="5"/>
  <c r="C3482" i="5"/>
  <c r="C3483" i="5"/>
  <c r="C3484" i="5"/>
  <c r="C3485" i="5"/>
  <c r="C3486" i="5"/>
  <c r="C3487" i="5"/>
  <c r="C3488" i="5"/>
  <c r="C3489" i="5"/>
  <c r="C3490" i="5"/>
  <c r="C3491" i="5"/>
  <c r="C3492" i="5"/>
  <c r="C3493" i="5"/>
  <c r="C3494" i="5"/>
  <c r="C3495" i="5"/>
  <c r="C3496" i="5"/>
  <c r="C3497" i="5"/>
  <c r="C3498" i="5"/>
  <c r="C3499" i="5"/>
  <c r="C3500" i="5"/>
  <c r="C3501" i="5"/>
  <c r="C3502" i="5"/>
  <c r="C3503" i="5"/>
  <c r="C3504" i="5"/>
  <c r="C3505" i="5"/>
  <c r="C3506" i="5"/>
  <c r="C3507" i="5"/>
  <c r="C3508" i="5"/>
  <c r="C3509" i="5"/>
  <c r="C3510" i="5"/>
  <c r="C3511" i="5"/>
  <c r="C3512" i="5"/>
  <c r="C3513" i="5"/>
  <c r="C3514" i="5"/>
  <c r="C3515" i="5"/>
  <c r="C3516" i="5"/>
  <c r="C3517" i="5"/>
  <c r="C3518" i="5"/>
  <c r="C3519" i="5"/>
  <c r="C3520" i="5"/>
  <c r="C3521" i="5"/>
  <c r="C3522" i="5"/>
  <c r="C3523" i="5"/>
  <c r="C3524" i="5"/>
  <c r="C3525" i="5"/>
  <c r="C3526" i="5"/>
  <c r="C3527" i="5"/>
  <c r="C3528" i="5"/>
  <c r="C3529" i="5"/>
  <c r="C3530" i="5"/>
  <c r="C3531" i="5"/>
  <c r="C3532" i="5"/>
  <c r="C3533" i="5"/>
  <c r="C3534" i="5"/>
  <c r="C3535" i="5"/>
  <c r="C3536" i="5"/>
  <c r="C3537" i="5"/>
  <c r="C3538" i="5"/>
  <c r="C3539" i="5"/>
  <c r="C3540" i="5"/>
  <c r="C3541" i="5"/>
  <c r="C3542" i="5"/>
  <c r="C3543" i="5"/>
  <c r="C3544" i="5"/>
  <c r="C3545" i="5"/>
  <c r="C3546" i="5"/>
  <c r="C3547" i="5"/>
  <c r="C3548" i="5"/>
  <c r="C3549" i="5"/>
  <c r="C3550" i="5"/>
  <c r="C3551" i="5"/>
  <c r="C3552" i="5"/>
  <c r="C3553" i="5"/>
  <c r="C3554" i="5"/>
  <c r="C3555" i="5"/>
  <c r="C3556" i="5"/>
  <c r="C3557" i="5"/>
  <c r="C3558" i="5"/>
  <c r="C3559" i="5"/>
  <c r="C3560" i="5"/>
  <c r="C3561" i="5"/>
  <c r="C3562" i="5"/>
  <c r="C3563" i="5"/>
  <c r="C3564" i="5"/>
  <c r="C3565" i="5"/>
  <c r="C3566" i="5"/>
  <c r="C3567" i="5"/>
  <c r="C3568" i="5"/>
  <c r="C3569" i="5"/>
  <c r="C3570" i="5"/>
  <c r="C3571" i="5"/>
  <c r="C3572" i="5"/>
  <c r="C3573" i="5"/>
  <c r="C3574" i="5"/>
  <c r="C3575" i="5"/>
  <c r="C3576" i="5"/>
  <c r="C3577" i="5"/>
  <c r="C3578" i="5"/>
  <c r="C3579" i="5"/>
  <c r="C3580" i="5"/>
  <c r="C3581" i="5"/>
  <c r="C3582" i="5"/>
  <c r="C3583" i="5"/>
  <c r="C3584" i="5"/>
  <c r="C3585" i="5"/>
  <c r="C3586" i="5"/>
  <c r="C3587" i="5"/>
  <c r="C3588" i="5"/>
  <c r="C3589" i="5"/>
  <c r="C3590" i="5"/>
  <c r="C3591" i="5"/>
  <c r="C3592" i="5"/>
  <c r="C3593" i="5"/>
  <c r="C3594" i="5"/>
  <c r="C3595" i="5"/>
  <c r="C3596" i="5"/>
  <c r="C3597" i="5"/>
  <c r="C3598" i="5"/>
  <c r="C3599" i="5"/>
  <c r="C3600" i="5"/>
  <c r="C3601" i="5"/>
  <c r="C3602" i="5"/>
  <c r="C3603" i="5"/>
  <c r="C3604" i="5"/>
  <c r="C3605" i="5"/>
  <c r="C3606" i="5"/>
  <c r="C3607" i="5"/>
  <c r="C3608" i="5"/>
  <c r="C3609" i="5"/>
  <c r="C3610" i="5"/>
  <c r="C3611" i="5"/>
  <c r="C3612" i="5"/>
  <c r="C3613" i="5"/>
  <c r="C3614" i="5"/>
  <c r="C3615" i="5"/>
  <c r="C3616" i="5"/>
  <c r="C3617" i="5"/>
  <c r="C3618" i="5"/>
  <c r="C3619" i="5"/>
  <c r="C3620" i="5"/>
  <c r="C3621" i="5"/>
  <c r="C3622" i="5"/>
  <c r="C3623" i="5"/>
  <c r="C3624" i="5"/>
  <c r="C3625" i="5"/>
  <c r="C3626" i="5"/>
  <c r="C3627" i="5"/>
  <c r="C3628" i="5"/>
  <c r="C3629" i="5"/>
  <c r="C3630" i="5"/>
  <c r="C3631" i="5"/>
  <c r="C3632" i="5"/>
  <c r="C3633" i="5"/>
  <c r="C3634" i="5"/>
  <c r="C3635" i="5"/>
  <c r="C3636" i="5"/>
  <c r="C3637" i="5"/>
  <c r="C3638" i="5"/>
  <c r="C3639" i="5"/>
  <c r="C3640" i="5"/>
  <c r="C3641" i="5"/>
  <c r="C3642" i="5"/>
  <c r="C3643" i="5"/>
  <c r="C3644" i="5"/>
  <c r="C3645" i="5"/>
  <c r="C3646" i="5"/>
  <c r="C3647" i="5"/>
  <c r="C3648" i="5"/>
  <c r="C3649" i="5"/>
  <c r="C3650" i="5"/>
  <c r="C3651" i="5"/>
  <c r="C3652" i="5"/>
  <c r="C3653" i="5"/>
  <c r="C3654" i="5"/>
  <c r="C3655" i="5"/>
  <c r="C3656" i="5"/>
  <c r="C3657" i="5"/>
  <c r="C3658" i="5"/>
  <c r="C3659" i="5"/>
  <c r="C3660" i="5"/>
  <c r="C3661" i="5"/>
  <c r="C3662" i="5"/>
  <c r="C3663" i="5"/>
  <c r="C3664" i="5"/>
  <c r="C3665" i="5"/>
  <c r="C3666" i="5"/>
  <c r="C3667" i="5"/>
  <c r="C3668" i="5"/>
  <c r="C3669" i="5"/>
  <c r="C3670" i="5"/>
  <c r="C3671" i="5"/>
  <c r="C3672" i="5"/>
  <c r="C3673" i="5"/>
  <c r="C3674" i="5"/>
  <c r="C3675" i="5"/>
  <c r="C3676" i="5"/>
  <c r="C3677" i="5"/>
  <c r="C3678" i="5"/>
  <c r="C3679" i="5"/>
  <c r="C3680" i="5"/>
  <c r="C3681" i="5"/>
  <c r="C3682" i="5"/>
  <c r="C3683" i="5"/>
  <c r="C3684" i="5"/>
  <c r="C3685" i="5"/>
  <c r="C3686" i="5"/>
  <c r="C3687" i="5"/>
  <c r="C3688" i="5"/>
  <c r="C3689" i="5"/>
  <c r="C3690" i="5"/>
  <c r="C3691" i="5"/>
  <c r="C3692" i="5"/>
  <c r="C3693" i="5"/>
  <c r="C3694" i="5"/>
  <c r="C3695" i="5"/>
  <c r="C3696" i="5"/>
  <c r="C3697" i="5"/>
  <c r="C3698" i="5"/>
  <c r="C3699" i="5"/>
  <c r="C3700" i="5"/>
  <c r="C3701" i="5"/>
  <c r="C3702" i="5"/>
  <c r="C3703" i="5"/>
  <c r="C3704" i="5"/>
  <c r="C3705" i="5"/>
  <c r="C3706" i="5"/>
  <c r="C3707" i="5"/>
  <c r="C3708" i="5"/>
  <c r="C3709" i="5"/>
  <c r="C3710" i="5"/>
  <c r="C3711" i="5"/>
  <c r="C3712" i="5"/>
  <c r="C3713" i="5"/>
  <c r="C3714" i="5"/>
  <c r="C3715" i="5"/>
  <c r="C3716" i="5"/>
  <c r="C3717" i="5"/>
  <c r="C3718" i="5"/>
  <c r="C3719" i="5"/>
  <c r="C3720" i="5"/>
  <c r="C3721" i="5"/>
  <c r="C3722" i="5"/>
  <c r="C3723" i="5"/>
  <c r="C3724" i="5"/>
  <c r="C3725" i="5"/>
  <c r="C3726" i="5"/>
  <c r="C3727" i="5"/>
  <c r="C3728" i="5"/>
  <c r="C3729" i="5"/>
  <c r="C3730" i="5"/>
  <c r="C3731" i="5"/>
  <c r="C3732" i="5"/>
  <c r="C3733" i="5"/>
  <c r="C3734" i="5"/>
  <c r="C3735" i="5"/>
  <c r="C3736" i="5"/>
  <c r="C3737" i="5"/>
  <c r="C3738" i="5"/>
  <c r="C3739" i="5"/>
  <c r="C3740" i="5"/>
  <c r="C3741" i="5"/>
  <c r="C3742" i="5"/>
  <c r="C3743" i="5"/>
  <c r="C3744" i="5"/>
  <c r="C3745" i="5"/>
  <c r="C3746" i="5"/>
  <c r="C3747" i="5"/>
  <c r="C3748" i="5"/>
  <c r="C3749" i="5"/>
  <c r="C3750" i="5"/>
  <c r="C3751" i="5"/>
  <c r="C3752" i="5"/>
  <c r="C3753" i="5"/>
  <c r="C3754" i="5"/>
  <c r="C3755" i="5"/>
  <c r="C3756" i="5"/>
  <c r="C3757" i="5"/>
  <c r="C3758" i="5"/>
  <c r="C3759" i="5"/>
  <c r="C3760" i="5"/>
  <c r="C3761" i="5"/>
  <c r="C3762" i="5"/>
  <c r="C3763" i="5"/>
  <c r="C3764" i="5"/>
  <c r="C3765" i="5"/>
  <c r="C3766" i="5"/>
  <c r="C3767" i="5"/>
  <c r="C3768" i="5"/>
  <c r="C3769" i="5"/>
  <c r="C3770" i="5"/>
  <c r="C3771" i="5"/>
  <c r="C3772" i="5"/>
  <c r="C3773" i="5"/>
  <c r="C3774" i="5"/>
  <c r="C3775" i="5"/>
  <c r="C3776" i="5"/>
  <c r="C3777" i="5"/>
  <c r="C3778" i="5"/>
  <c r="C3779" i="5"/>
  <c r="C3780" i="5"/>
  <c r="C3781" i="5"/>
  <c r="C3782" i="5"/>
  <c r="C3783" i="5"/>
  <c r="C3784" i="5"/>
  <c r="C3785" i="5"/>
  <c r="C3786" i="5"/>
  <c r="C3787" i="5"/>
  <c r="C3788" i="5"/>
  <c r="C3789" i="5"/>
  <c r="C3790" i="5"/>
  <c r="C3791" i="5"/>
  <c r="C3792" i="5"/>
  <c r="C3793" i="5"/>
  <c r="C3794" i="5"/>
  <c r="C3795" i="5"/>
  <c r="C3796" i="5"/>
  <c r="C3797" i="5"/>
  <c r="C3798" i="5"/>
  <c r="C3799" i="5"/>
  <c r="C3800" i="5"/>
  <c r="C3801" i="5"/>
  <c r="C3802" i="5"/>
  <c r="C3803" i="5"/>
  <c r="C3804" i="5"/>
  <c r="C3805" i="5"/>
  <c r="C3806" i="5"/>
  <c r="C3807" i="5"/>
  <c r="C3808" i="5"/>
  <c r="C3809" i="5"/>
  <c r="C3810" i="5"/>
  <c r="C3811" i="5"/>
  <c r="C3812" i="5"/>
  <c r="C3813" i="5"/>
  <c r="C3814" i="5"/>
  <c r="C3815" i="5"/>
  <c r="C3816" i="5"/>
  <c r="C3817" i="5"/>
  <c r="C3818" i="5"/>
  <c r="C3819" i="5"/>
  <c r="C3820" i="5"/>
  <c r="C3821" i="5"/>
  <c r="C3822" i="5"/>
  <c r="C3823" i="5"/>
  <c r="C3824" i="5"/>
  <c r="C3825" i="5"/>
  <c r="C3826" i="5"/>
  <c r="C3827" i="5"/>
  <c r="C3828" i="5"/>
  <c r="C3829" i="5"/>
  <c r="C3830" i="5"/>
  <c r="C3831" i="5"/>
  <c r="C3832" i="5"/>
  <c r="C3833" i="5"/>
  <c r="C3834" i="5"/>
  <c r="C3835" i="5"/>
  <c r="C3836" i="5"/>
  <c r="C3837" i="5"/>
  <c r="C3838" i="5"/>
  <c r="C3839" i="5"/>
  <c r="C3840" i="5"/>
  <c r="C3841" i="5"/>
  <c r="C3842" i="5"/>
  <c r="C3843" i="5"/>
  <c r="C3844" i="5"/>
  <c r="C3845" i="5"/>
  <c r="C3846" i="5"/>
  <c r="C3847" i="5"/>
  <c r="C3848" i="5"/>
  <c r="C3849" i="5"/>
  <c r="C3850" i="5"/>
  <c r="C3851" i="5"/>
  <c r="C3852" i="5"/>
  <c r="C3853" i="5"/>
  <c r="C3854" i="5"/>
  <c r="C3855" i="5"/>
  <c r="C3856" i="5"/>
  <c r="C3857" i="5"/>
  <c r="C3858" i="5"/>
  <c r="C3859" i="5"/>
  <c r="C3860" i="5"/>
  <c r="C3861" i="5"/>
  <c r="C3862" i="5"/>
  <c r="C3863" i="5"/>
  <c r="C3864" i="5"/>
  <c r="C3865" i="5"/>
  <c r="C3866" i="5"/>
  <c r="C3867" i="5"/>
  <c r="C3868" i="5"/>
  <c r="C3869" i="5"/>
  <c r="C3870" i="5"/>
  <c r="C3871" i="5"/>
  <c r="C3872" i="5"/>
  <c r="C3873" i="5"/>
  <c r="C3874" i="5"/>
  <c r="C3875" i="5"/>
  <c r="C3876" i="5"/>
  <c r="C3877" i="5"/>
  <c r="C3878" i="5"/>
  <c r="C3879" i="5"/>
  <c r="C3880" i="5"/>
  <c r="C3881" i="5"/>
  <c r="C3882" i="5"/>
  <c r="C3883" i="5"/>
  <c r="C3884" i="5"/>
  <c r="C3885" i="5"/>
  <c r="C3886" i="5"/>
  <c r="C3887" i="5"/>
  <c r="C3888" i="5"/>
  <c r="C3889" i="5"/>
  <c r="C3890" i="5"/>
  <c r="C3891" i="5"/>
  <c r="C3892" i="5"/>
  <c r="C3893" i="5"/>
  <c r="C3894" i="5"/>
  <c r="C3895" i="5"/>
  <c r="C3896" i="5"/>
  <c r="C3897" i="5"/>
  <c r="C3898" i="5"/>
  <c r="C3899" i="5"/>
  <c r="C3900" i="5"/>
  <c r="C3901" i="5"/>
  <c r="C3902" i="5"/>
  <c r="C3903" i="5"/>
  <c r="C3904" i="5"/>
  <c r="C3905" i="5"/>
  <c r="C3906" i="5"/>
  <c r="C3907" i="5"/>
  <c r="C3908" i="5"/>
  <c r="C3909" i="5"/>
  <c r="C3910" i="5"/>
  <c r="C3911" i="5"/>
  <c r="C3912" i="5"/>
  <c r="C3913" i="5"/>
  <c r="C3914" i="5"/>
  <c r="C3915" i="5"/>
  <c r="C3916" i="5"/>
  <c r="C3917" i="5"/>
  <c r="C3918" i="5"/>
  <c r="C3919" i="5"/>
  <c r="C3920" i="5"/>
  <c r="C3921" i="5"/>
  <c r="C3922" i="5"/>
  <c r="C3923" i="5"/>
  <c r="C3924" i="5"/>
  <c r="C3925" i="5"/>
  <c r="C3926" i="5"/>
  <c r="C3927" i="5"/>
  <c r="C3928" i="5"/>
  <c r="C3929" i="5"/>
  <c r="C3930" i="5"/>
  <c r="C3931" i="5"/>
  <c r="C3932" i="5"/>
  <c r="C3933" i="5"/>
  <c r="C3934" i="5"/>
  <c r="C3935" i="5"/>
  <c r="C3936" i="5"/>
  <c r="C3937" i="5"/>
  <c r="C3938" i="5"/>
  <c r="C3939" i="5"/>
  <c r="C3940" i="5"/>
  <c r="C3941" i="5"/>
  <c r="C3942" i="5"/>
  <c r="C3943" i="5"/>
  <c r="C3944" i="5"/>
  <c r="C3945" i="5"/>
  <c r="C3946" i="5"/>
  <c r="C3947" i="5"/>
  <c r="C3948" i="5"/>
  <c r="C3949" i="5"/>
  <c r="C3950" i="5"/>
  <c r="C3951" i="5"/>
  <c r="C3952" i="5"/>
  <c r="C3953" i="5"/>
  <c r="C3954" i="5"/>
  <c r="C3955" i="5"/>
  <c r="C3956" i="5"/>
  <c r="C3957" i="5"/>
  <c r="C3958" i="5"/>
  <c r="C3959" i="5"/>
  <c r="C3960" i="5"/>
  <c r="C3961" i="5"/>
  <c r="C3962" i="5"/>
  <c r="C3963" i="5"/>
  <c r="C3964" i="5"/>
  <c r="C3965" i="5"/>
  <c r="C3966" i="5"/>
  <c r="C3967" i="5"/>
  <c r="C3968" i="5"/>
  <c r="C3969" i="5"/>
  <c r="C3970" i="5"/>
  <c r="C3971" i="5"/>
  <c r="C3972" i="5"/>
  <c r="C3973" i="5"/>
  <c r="C3974" i="5"/>
  <c r="C3975" i="5"/>
  <c r="C3976" i="5"/>
  <c r="C3977" i="5"/>
  <c r="C3978" i="5"/>
  <c r="C3979" i="5"/>
  <c r="C3980" i="5"/>
  <c r="C3981" i="5"/>
  <c r="C3982" i="5"/>
  <c r="C3983" i="5"/>
  <c r="C3984" i="5"/>
  <c r="C3985" i="5"/>
  <c r="C3986" i="5"/>
  <c r="C3987" i="5"/>
  <c r="C3988" i="5"/>
  <c r="C3989" i="5"/>
  <c r="C3990" i="5"/>
  <c r="C3991" i="5"/>
  <c r="C3992" i="5"/>
  <c r="C3993" i="5"/>
  <c r="C3994" i="5"/>
  <c r="C3995" i="5"/>
  <c r="C3996" i="5"/>
  <c r="C3997" i="5"/>
  <c r="C3998" i="5"/>
  <c r="C3999" i="5"/>
  <c r="C4000" i="5"/>
  <c r="C4001" i="5"/>
  <c r="C4002" i="5"/>
  <c r="C4003" i="5"/>
  <c r="C4004" i="5"/>
  <c r="C4005" i="5"/>
  <c r="C4006" i="5"/>
  <c r="C4007" i="5"/>
  <c r="C4008" i="5"/>
  <c r="C4009" i="5"/>
  <c r="C4010" i="5"/>
  <c r="C4011" i="5"/>
  <c r="C4012" i="5"/>
  <c r="C4013" i="5"/>
  <c r="C4014" i="5"/>
  <c r="C4015" i="5"/>
  <c r="C4016" i="5"/>
  <c r="C4017" i="5"/>
  <c r="C4018" i="5"/>
  <c r="C4019" i="5"/>
  <c r="C4020" i="5"/>
  <c r="C4021" i="5"/>
  <c r="C4022" i="5"/>
  <c r="C4023" i="5"/>
  <c r="C4024" i="5"/>
  <c r="C4025" i="5"/>
  <c r="C4026" i="5"/>
  <c r="C4027" i="5"/>
  <c r="C4028" i="5"/>
  <c r="C4029" i="5"/>
  <c r="C4030" i="5"/>
  <c r="C4031" i="5"/>
  <c r="C4032" i="5"/>
  <c r="C4033" i="5"/>
  <c r="C4034" i="5"/>
  <c r="C4035" i="5"/>
  <c r="C4036" i="5"/>
  <c r="C4037" i="5"/>
  <c r="C4038" i="5"/>
  <c r="C4039" i="5"/>
  <c r="C4040" i="5"/>
  <c r="C4041" i="5"/>
  <c r="C4042" i="5"/>
  <c r="C4043" i="5"/>
  <c r="C4044" i="5"/>
  <c r="C4045" i="5"/>
  <c r="C4046" i="5"/>
  <c r="C4047" i="5"/>
  <c r="C4048" i="5"/>
  <c r="C4049" i="5"/>
  <c r="C4050" i="5"/>
  <c r="C4051" i="5"/>
  <c r="C4052" i="5"/>
  <c r="C4053" i="5"/>
  <c r="C4054" i="5"/>
  <c r="C4055" i="5"/>
  <c r="C4056" i="5"/>
  <c r="C4057" i="5"/>
  <c r="C4058" i="5"/>
  <c r="C4059" i="5"/>
  <c r="C4060" i="5"/>
  <c r="C4061" i="5"/>
  <c r="C4062" i="5"/>
  <c r="C4063" i="5"/>
  <c r="C4064" i="5"/>
  <c r="C4065" i="5"/>
  <c r="C4066" i="5"/>
  <c r="C4067" i="5"/>
  <c r="C4068" i="5"/>
  <c r="C4069" i="5"/>
  <c r="C4070" i="5"/>
  <c r="C4071" i="5"/>
  <c r="C4072" i="5"/>
  <c r="C4073" i="5"/>
  <c r="C4074" i="5"/>
  <c r="C4075" i="5"/>
  <c r="C4076" i="5"/>
  <c r="C4077" i="5"/>
  <c r="C4078" i="5"/>
  <c r="C4079" i="5"/>
  <c r="C4080" i="5"/>
  <c r="C4081" i="5"/>
  <c r="C4082" i="5"/>
  <c r="C4083" i="5"/>
  <c r="C4084" i="5"/>
  <c r="C4085" i="5"/>
  <c r="C4086" i="5"/>
  <c r="C4087" i="5"/>
  <c r="C4088" i="5"/>
  <c r="C4089" i="5"/>
  <c r="C4090" i="5"/>
  <c r="C4091" i="5"/>
  <c r="C4092" i="5"/>
  <c r="C4093" i="5"/>
  <c r="C4094" i="5"/>
  <c r="C4095" i="5"/>
  <c r="C4096" i="5"/>
  <c r="C4097" i="5"/>
  <c r="C4098" i="5"/>
  <c r="C4099" i="5"/>
  <c r="C4100" i="5"/>
  <c r="C4101" i="5"/>
  <c r="C4102" i="5"/>
  <c r="C4103" i="5"/>
  <c r="C4104" i="5"/>
  <c r="C4105" i="5"/>
  <c r="C4106" i="5"/>
  <c r="C4107" i="5"/>
  <c r="C4108" i="5"/>
  <c r="C4109" i="5"/>
  <c r="C4110" i="5"/>
  <c r="C4111" i="5"/>
  <c r="C4112" i="5"/>
  <c r="C4113" i="5"/>
  <c r="C4114" i="5"/>
  <c r="C4115" i="5"/>
  <c r="C4116" i="5"/>
  <c r="C4117" i="5"/>
  <c r="C4118" i="5"/>
  <c r="C4119" i="5"/>
  <c r="C4120" i="5"/>
  <c r="C4121" i="5"/>
  <c r="C4122" i="5"/>
  <c r="C4123" i="5"/>
  <c r="C4124" i="5"/>
  <c r="C4125" i="5"/>
  <c r="C4126" i="5"/>
  <c r="C4127" i="5"/>
  <c r="C4128" i="5"/>
  <c r="C4129" i="5"/>
  <c r="C4130" i="5"/>
  <c r="C4131" i="5"/>
  <c r="C4132" i="5"/>
  <c r="C4133" i="5"/>
  <c r="C4134" i="5"/>
  <c r="C4135" i="5"/>
  <c r="C4136" i="5"/>
  <c r="C4137" i="5"/>
  <c r="C4138" i="5"/>
  <c r="C4139" i="5"/>
  <c r="C4140" i="5"/>
  <c r="C4141" i="5"/>
  <c r="C4142" i="5"/>
  <c r="C4143" i="5"/>
  <c r="C4144" i="5"/>
  <c r="C4145" i="5"/>
  <c r="C4146" i="5"/>
  <c r="C4147" i="5"/>
  <c r="C4148" i="5"/>
  <c r="C4149" i="5"/>
  <c r="C4150" i="5"/>
  <c r="C4151" i="5"/>
  <c r="C4152" i="5"/>
  <c r="C4153" i="5"/>
  <c r="C4154" i="5"/>
  <c r="C4155" i="5"/>
  <c r="C4156" i="5"/>
  <c r="C4157" i="5"/>
  <c r="C4158" i="5"/>
  <c r="C4159" i="5"/>
  <c r="C4160" i="5"/>
  <c r="C4161" i="5"/>
  <c r="C4162" i="5"/>
  <c r="C4163" i="5"/>
  <c r="C4164" i="5"/>
  <c r="C4165" i="5"/>
  <c r="C4166" i="5"/>
  <c r="C4167" i="5"/>
  <c r="C4168" i="5"/>
  <c r="C4169" i="5"/>
  <c r="C4170" i="5"/>
  <c r="C4171" i="5"/>
  <c r="C4172" i="5"/>
  <c r="C4173" i="5"/>
  <c r="C4174" i="5"/>
  <c r="C4175" i="5"/>
  <c r="C4176" i="5"/>
  <c r="C4177" i="5"/>
  <c r="C4178" i="5"/>
  <c r="C4179" i="5"/>
  <c r="C4180" i="5"/>
  <c r="C4181" i="5"/>
  <c r="C4182" i="5"/>
  <c r="C4183" i="5"/>
  <c r="C4184" i="5"/>
  <c r="C4185" i="5"/>
  <c r="C4186" i="5"/>
  <c r="C4187" i="5"/>
  <c r="C4188" i="5"/>
  <c r="C4189" i="5"/>
  <c r="C4190" i="5"/>
  <c r="C4191" i="5"/>
  <c r="C4192" i="5"/>
  <c r="C4193" i="5"/>
  <c r="C4194" i="5"/>
  <c r="C4195" i="5"/>
  <c r="C4196" i="5"/>
  <c r="C4197" i="5"/>
  <c r="C4198" i="5"/>
  <c r="C4199" i="5"/>
  <c r="C4200" i="5"/>
  <c r="C4201" i="5"/>
  <c r="C4202" i="5"/>
  <c r="C4203" i="5"/>
  <c r="C4204" i="5"/>
  <c r="C4205" i="5"/>
  <c r="C4206" i="5"/>
  <c r="C4207" i="5"/>
  <c r="C4208" i="5"/>
  <c r="C4209" i="5"/>
  <c r="C4210" i="5"/>
  <c r="C4211" i="5"/>
  <c r="C4212" i="5"/>
  <c r="C4213" i="5"/>
  <c r="C4214" i="5"/>
  <c r="C4215" i="5"/>
  <c r="C4216" i="5"/>
  <c r="C4217" i="5"/>
  <c r="C4218" i="5"/>
  <c r="C4219" i="5"/>
  <c r="C4220" i="5"/>
  <c r="C4221" i="5"/>
  <c r="C4222" i="5"/>
  <c r="C4223" i="5"/>
  <c r="C4224" i="5"/>
  <c r="C4225" i="5"/>
  <c r="C4226" i="5"/>
  <c r="C4227" i="5"/>
  <c r="C4228" i="5"/>
  <c r="C4229" i="5"/>
  <c r="C4230" i="5"/>
  <c r="C4231" i="5"/>
  <c r="C4232" i="5"/>
  <c r="C4233" i="5"/>
  <c r="C4234" i="5"/>
  <c r="C4235" i="5"/>
  <c r="C4236" i="5"/>
  <c r="C4237" i="5"/>
  <c r="C4238" i="5"/>
  <c r="C4239" i="5"/>
  <c r="C4240" i="5"/>
  <c r="C4241" i="5"/>
  <c r="C4242" i="5"/>
  <c r="C4243" i="5"/>
  <c r="C4244" i="5"/>
  <c r="C4245" i="5"/>
  <c r="C4246" i="5"/>
  <c r="C4247" i="5"/>
  <c r="C4248" i="5"/>
  <c r="C4249" i="5"/>
  <c r="C4250" i="5"/>
  <c r="C4251" i="5"/>
  <c r="C4252" i="5"/>
  <c r="C4253" i="5"/>
  <c r="C4254" i="5"/>
  <c r="C4255" i="5"/>
  <c r="C4256" i="5"/>
  <c r="C4257" i="5"/>
  <c r="C4258" i="5"/>
  <c r="C4259" i="5"/>
  <c r="C4260" i="5"/>
  <c r="C4261" i="5"/>
  <c r="C4262" i="5"/>
  <c r="C4263" i="5"/>
  <c r="C4264" i="5"/>
  <c r="C4265" i="5"/>
  <c r="C4266" i="5"/>
  <c r="C4267" i="5"/>
  <c r="C4268" i="5"/>
  <c r="C4269" i="5"/>
  <c r="C4270" i="5"/>
  <c r="C4271" i="5"/>
  <c r="C4272" i="5"/>
  <c r="C4273" i="5"/>
  <c r="C4274" i="5"/>
  <c r="C4275" i="5"/>
  <c r="C4276" i="5"/>
  <c r="C4277" i="5"/>
  <c r="C4278" i="5"/>
  <c r="C4279" i="5"/>
  <c r="C4280" i="5"/>
  <c r="C4281" i="5"/>
  <c r="C4282" i="5"/>
  <c r="C4283" i="5"/>
  <c r="C4284" i="5"/>
  <c r="C4285" i="5"/>
  <c r="C4286" i="5"/>
  <c r="C4287" i="5"/>
  <c r="C4288" i="5"/>
  <c r="C4289" i="5"/>
  <c r="C4290" i="5"/>
  <c r="C4291" i="5"/>
  <c r="C4292" i="5"/>
  <c r="C4293" i="5"/>
  <c r="C4294" i="5"/>
  <c r="C4295" i="5"/>
  <c r="C4296" i="5"/>
  <c r="C4297" i="5"/>
  <c r="C4298" i="5"/>
  <c r="C4299" i="5"/>
  <c r="C4300" i="5"/>
  <c r="C4301" i="5"/>
  <c r="C4302" i="5"/>
  <c r="C4303" i="5"/>
  <c r="C4304" i="5"/>
  <c r="C4305" i="5"/>
  <c r="C4306" i="5"/>
  <c r="C4307" i="5"/>
  <c r="C4308" i="5"/>
  <c r="C4309" i="5"/>
  <c r="C4310" i="5"/>
  <c r="C4311" i="5"/>
  <c r="C4312" i="5"/>
  <c r="C4313" i="5"/>
  <c r="C4314" i="5"/>
  <c r="C4315" i="5"/>
  <c r="C4316" i="5"/>
  <c r="C4317" i="5"/>
  <c r="C4318" i="5"/>
  <c r="C4319" i="5"/>
  <c r="C4320" i="5"/>
  <c r="C4321" i="5"/>
  <c r="C4322" i="5"/>
  <c r="C4323" i="5"/>
  <c r="C4324" i="5"/>
  <c r="C4325" i="5"/>
  <c r="C4326" i="5"/>
  <c r="C4327" i="5"/>
  <c r="C4328" i="5"/>
  <c r="C4329" i="5"/>
  <c r="C4330" i="5"/>
  <c r="C4331" i="5"/>
  <c r="C4332" i="5"/>
  <c r="C4333" i="5"/>
  <c r="C4334" i="5"/>
  <c r="C4335" i="5"/>
  <c r="C4336" i="5"/>
  <c r="C4337" i="5"/>
  <c r="C4338" i="5"/>
  <c r="C4339" i="5"/>
  <c r="C4340" i="5"/>
  <c r="C4341" i="5"/>
  <c r="C4342" i="5"/>
  <c r="C4343" i="5"/>
  <c r="C4344" i="5"/>
  <c r="C4345" i="5"/>
  <c r="C4346" i="5"/>
  <c r="C4347" i="5"/>
  <c r="C4348" i="5"/>
  <c r="C4349" i="5"/>
  <c r="C4350" i="5"/>
  <c r="C4351" i="5"/>
  <c r="C4352" i="5"/>
  <c r="C4353" i="5"/>
  <c r="C4354" i="5"/>
  <c r="C4355" i="5"/>
  <c r="C4356" i="5"/>
  <c r="C4357" i="5"/>
  <c r="C4358" i="5"/>
  <c r="C4359" i="5"/>
  <c r="C4360" i="5"/>
  <c r="C4361" i="5"/>
  <c r="C4362" i="5"/>
  <c r="C4363" i="5"/>
  <c r="C4364" i="5"/>
  <c r="C4365" i="5"/>
  <c r="C4366" i="5"/>
  <c r="C4367" i="5"/>
  <c r="C4368" i="5"/>
  <c r="C4369" i="5"/>
  <c r="C4370" i="5"/>
  <c r="C4371" i="5"/>
  <c r="C4372" i="5"/>
  <c r="C4373" i="5"/>
  <c r="C4374" i="5"/>
  <c r="C4375" i="5"/>
  <c r="C4376" i="5"/>
  <c r="C4377" i="5"/>
  <c r="C4378" i="5"/>
  <c r="C4379" i="5"/>
  <c r="C4380" i="5"/>
  <c r="C4381" i="5"/>
  <c r="C4382" i="5"/>
  <c r="C4383" i="5"/>
  <c r="C4384" i="5"/>
  <c r="C4385" i="5"/>
  <c r="C4386" i="5"/>
  <c r="C4387" i="5"/>
  <c r="C4388" i="5"/>
  <c r="C4389" i="5"/>
  <c r="C4390" i="5"/>
  <c r="C4391" i="5"/>
  <c r="C4392" i="5"/>
  <c r="C4393" i="5"/>
  <c r="C4394" i="5"/>
  <c r="C4395" i="5"/>
  <c r="C4396" i="5"/>
  <c r="C4397" i="5"/>
  <c r="C4398" i="5"/>
  <c r="C4399" i="5"/>
  <c r="C4400" i="5"/>
  <c r="C4401" i="5"/>
  <c r="C4402" i="5"/>
  <c r="C4403" i="5"/>
  <c r="C4404" i="5"/>
  <c r="C4405" i="5"/>
  <c r="C4406" i="5"/>
  <c r="C4407" i="5"/>
  <c r="C4408" i="5"/>
  <c r="C4409" i="5"/>
  <c r="C4410" i="5"/>
  <c r="C4411" i="5"/>
  <c r="C4412" i="5"/>
  <c r="C4413" i="5"/>
  <c r="C4414" i="5"/>
  <c r="C4415" i="5"/>
  <c r="C4416" i="5"/>
  <c r="C4417" i="5"/>
  <c r="C4418" i="5"/>
  <c r="C4419" i="5"/>
  <c r="C4420" i="5"/>
  <c r="C4421" i="5"/>
  <c r="C4422" i="5"/>
  <c r="C4423" i="5"/>
  <c r="C4424" i="5"/>
  <c r="C4425" i="5"/>
  <c r="C4426" i="5"/>
  <c r="C4427" i="5"/>
  <c r="C4428" i="5"/>
  <c r="C4429" i="5"/>
  <c r="C4430" i="5"/>
  <c r="C4431" i="5"/>
  <c r="C4432" i="5"/>
  <c r="C4433" i="5"/>
  <c r="C4434" i="5"/>
  <c r="C4435" i="5"/>
  <c r="C4436" i="5"/>
  <c r="C4437" i="5"/>
  <c r="C4438" i="5"/>
  <c r="C4439" i="5"/>
  <c r="C4440" i="5"/>
  <c r="C4441" i="5"/>
  <c r="C4442" i="5"/>
  <c r="C4443" i="5"/>
  <c r="C4444" i="5"/>
  <c r="C4445" i="5"/>
  <c r="C4446" i="5"/>
  <c r="C4447" i="5"/>
  <c r="C4448" i="5"/>
  <c r="C4449" i="5"/>
  <c r="C4450" i="5"/>
  <c r="C4451" i="5"/>
  <c r="C4452" i="5"/>
  <c r="C4453" i="5"/>
  <c r="C4454" i="5"/>
  <c r="C4455" i="5"/>
  <c r="C4456" i="5"/>
  <c r="C4457" i="5"/>
  <c r="C4458" i="5"/>
  <c r="C4459" i="5"/>
  <c r="C4460" i="5"/>
  <c r="C4461" i="5"/>
  <c r="C4462" i="5"/>
  <c r="C4463" i="5"/>
  <c r="C4464" i="5"/>
  <c r="C4465" i="5"/>
  <c r="C4466" i="5"/>
  <c r="C4467" i="5"/>
  <c r="C4468" i="5"/>
  <c r="C4469" i="5"/>
  <c r="C4470" i="5"/>
  <c r="C4471" i="5"/>
  <c r="C4472" i="5"/>
  <c r="C4473" i="5"/>
  <c r="C4474" i="5"/>
  <c r="C4475" i="5"/>
  <c r="C4476" i="5"/>
  <c r="C4477" i="5"/>
  <c r="C4478" i="5"/>
  <c r="C4479" i="5"/>
  <c r="C4480" i="5"/>
  <c r="C4481" i="5"/>
  <c r="C4482" i="5"/>
  <c r="C4483" i="5"/>
  <c r="C4484" i="5"/>
  <c r="C4485" i="5"/>
  <c r="C4486" i="5"/>
  <c r="C4487" i="5"/>
  <c r="C4488" i="5"/>
  <c r="C4489" i="5"/>
  <c r="C4490" i="5"/>
  <c r="C4491" i="5"/>
  <c r="C4492" i="5"/>
  <c r="C4493" i="5"/>
  <c r="C4494" i="5"/>
  <c r="C4495" i="5"/>
  <c r="C4496" i="5"/>
  <c r="C4497" i="5"/>
  <c r="C4498" i="5"/>
  <c r="C4499" i="5"/>
  <c r="C4500" i="5"/>
  <c r="C4501" i="5"/>
  <c r="C4502" i="5"/>
  <c r="C4503" i="5"/>
  <c r="C4504" i="5"/>
  <c r="C4505" i="5"/>
  <c r="C4506" i="5"/>
  <c r="C4507" i="5"/>
  <c r="C4508" i="5"/>
  <c r="C4509" i="5"/>
  <c r="C4510" i="5"/>
  <c r="C4511" i="5"/>
  <c r="C4512" i="5"/>
  <c r="C4513" i="5"/>
  <c r="C4514" i="5"/>
  <c r="C4515" i="5"/>
  <c r="C4516" i="5"/>
  <c r="C4517" i="5"/>
  <c r="C4518" i="5"/>
  <c r="C4519" i="5"/>
  <c r="C4520" i="5"/>
  <c r="C4521" i="5"/>
  <c r="C4522" i="5"/>
  <c r="C4523" i="5"/>
  <c r="C4524" i="5"/>
  <c r="C4525" i="5"/>
  <c r="C4526" i="5"/>
  <c r="C4527" i="5"/>
  <c r="C4528" i="5"/>
  <c r="C4529" i="5"/>
  <c r="C4530" i="5"/>
  <c r="C4531" i="5"/>
  <c r="C4532" i="5"/>
  <c r="C4533" i="5"/>
  <c r="C4534" i="5"/>
  <c r="C4535" i="5"/>
  <c r="C4536" i="5"/>
  <c r="C4537" i="5"/>
  <c r="C4538" i="5"/>
  <c r="C4539" i="5"/>
  <c r="C4540" i="5"/>
  <c r="C4541" i="5"/>
  <c r="C4542" i="5"/>
  <c r="C4543" i="5"/>
  <c r="C4544" i="5"/>
  <c r="C4545" i="5"/>
  <c r="C4546" i="5"/>
  <c r="C4547" i="5"/>
  <c r="C4548" i="5"/>
  <c r="C4549" i="5"/>
  <c r="C4550" i="5"/>
  <c r="C4551" i="5"/>
  <c r="C4552" i="5"/>
  <c r="C4553" i="5"/>
  <c r="C4554" i="5"/>
  <c r="C4555" i="5"/>
  <c r="C4556" i="5"/>
  <c r="C4557" i="5"/>
  <c r="C4558" i="5"/>
  <c r="C4559" i="5"/>
  <c r="C4560" i="5"/>
  <c r="C4561" i="5"/>
  <c r="C4562" i="5"/>
  <c r="C4563" i="5"/>
  <c r="C4564" i="5"/>
  <c r="C4565" i="5"/>
  <c r="C4566" i="5"/>
  <c r="C4567" i="5"/>
  <c r="C4568" i="5"/>
  <c r="C4569" i="5"/>
  <c r="C4570" i="5"/>
  <c r="C4571" i="5"/>
  <c r="C4572" i="5"/>
  <c r="C4573" i="5"/>
  <c r="C4574" i="5"/>
  <c r="C4575" i="5"/>
  <c r="C4576" i="5"/>
  <c r="C4577" i="5"/>
  <c r="C4578" i="5"/>
  <c r="C4579" i="5"/>
  <c r="C4580" i="5"/>
  <c r="C4581" i="5"/>
  <c r="C4582" i="5"/>
  <c r="C4583" i="5"/>
  <c r="C4584" i="5"/>
  <c r="C4585" i="5"/>
  <c r="C4586" i="5"/>
  <c r="C4587" i="5"/>
  <c r="C4588" i="5"/>
  <c r="C4589" i="5"/>
  <c r="C4590" i="5"/>
  <c r="C4591" i="5"/>
  <c r="C4592" i="5"/>
  <c r="C4593" i="5"/>
  <c r="C4594" i="5"/>
  <c r="C4595" i="5"/>
  <c r="C4596" i="5"/>
  <c r="C4597" i="5"/>
  <c r="C4598" i="5"/>
  <c r="C4599" i="5"/>
  <c r="C4600" i="5"/>
  <c r="C4601" i="5"/>
  <c r="C4602" i="5"/>
  <c r="C4603" i="5"/>
  <c r="C4604" i="5"/>
  <c r="C4605" i="5"/>
  <c r="C4606" i="5"/>
  <c r="C4607" i="5"/>
  <c r="C4608" i="5"/>
  <c r="C4609" i="5"/>
  <c r="C4610" i="5"/>
  <c r="C4611" i="5"/>
  <c r="C4612" i="5"/>
  <c r="C4613" i="5"/>
  <c r="C4614" i="5"/>
  <c r="C4615" i="5"/>
  <c r="C4616" i="5"/>
  <c r="C4617" i="5"/>
  <c r="C4618" i="5"/>
  <c r="C4619" i="5"/>
  <c r="C4620" i="5"/>
  <c r="C4621" i="5"/>
  <c r="C4622" i="5"/>
  <c r="C4623" i="5"/>
  <c r="C4624" i="5"/>
  <c r="C4625" i="5"/>
  <c r="C4626" i="5"/>
  <c r="C4627" i="5"/>
  <c r="C4628" i="5"/>
  <c r="C4629" i="5"/>
  <c r="C4630" i="5"/>
  <c r="C4631" i="5"/>
  <c r="C4632" i="5"/>
  <c r="C4633" i="5"/>
  <c r="C4634" i="5"/>
  <c r="C4635" i="5"/>
  <c r="C4636" i="5"/>
  <c r="C4637" i="5"/>
  <c r="C4638" i="5"/>
  <c r="C4639" i="5"/>
  <c r="C4640" i="5"/>
  <c r="C4641" i="5"/>
  <c r="C4642" i="5"/>
  <c r="C4643" i="5"/>
  <c r="C4644" i="5"/>
  <c r="C4645" i="5"/>
  <c r="C4646" i="5"/>
  <c r="C4647" i="5"/>
  <c r="C4648" i="5"/>
  <c r="C4649" i="5"/>
  <c r="C4650" i="5"/>
  <c r="C4651" i="5"/>
  <c r="C4652" i="5"/>
  <c r="C4653" i="5"/>
  <c r="C4654" i="5"/>
  <c r="C4655" i="5"/>
  <c r="C4656" i="5"/>
  <c r="C4657" i="5"/>
  <c r="C4658" i="5"/>
  <c r="C4659" i="5"/>
  <c r="C4660" i="5"/>
  <c r="C4661" i="5"/>
  <c r="C4662" i="5"/>
  <c r="C4663" i="5"/>
  <c r="C4664" i="5"/>
  <c r="C4665" i="5"/>
  <c r="C4666" i="5"/>
  <c r="C4667" i="5"/>
  <c r="C4668" i="5"/>
  <c r="C4669" i="5"/>
  <c r="C4670" i="5"/>
  <c r="C4671" i="5"/>
  <c r="C4672" i="5"/>
  <c r="C4673" i="5"/>
  <c r="C4674" i="5"/>
  <c r="C4675" i="5"/>
  <c r="C4676" i="5"/>
  <c r="C4677" i="5"/>
  <c r="C4678" i="5"/>
  <c r="C4679" i="5"/>
  <c r="C4680" i="5"/>
  <c r="C4681" i="5"/>
  <c r="C4682" i="5"/>
  <c r="C4683" i="5"/>
  <c r="C4684" i="5"/>
  <c r="C4685" i="5"/>
  <c r="C4686" i="5"/>
  <c r="C4687" i="5"/>
  <c r="C4688" i="5"/>
  <c r="C4689" i="5"/>
  <c r="C4690" i="5"/>
  <c r="C4691" i="5"/>
  <c r="C4692" i="5"/>
  <c r="C4693" i="5"/>
  <c r="C4694" i="5"/>
  <c r="C4695" i="5"/>
  <c r="C4696" i="5"/>
  <c r="C4697" i="5"/>
  <c r="C4698" i="5"/>
  <c r="C4699" i="5"/>
  <c r="C4700" i="5"/>
  <c r="C4701" i="5"/>
  <c r="C4702" i="5"/>
  <c r="C4703" i="5"/>
  <c r="C4704" i="5"/>
  <c r="C4705" i="5"/>
  <c r="C4706" i="5"/>
  <c r="C4707" i="5"/>
  <c r="C4708" i="5"/>
  <c r="C4709" i="5"/>
  <c r="C4710" i="5"/>
  <c r="C4711" i="5"/>
  <c r="C4712" i="5"/>
  <c r="C4713" i="5"/>
  <c r="C4714" i="5"/>
  <c r="C4715" i="5"/>
  <c r="C4716" i="5"/>
  <c r="C4717" i="5"/>
  <c r="C4718" i="5"/>
  <c r="C4719" i="5"/>
  <c r="C4720" i="5"/>
  <c r="C4721" i="5"/>
  <c r="C4722" i="5"/>
  <c r="C4723" i="5"/>
  <c r="C4724" i="5"/>
  <c r="C4725" i="5"/>
  <c r="C4726" i="5"/>
  <c r="C4727" i="5"/>
  <c r="C4728" i="5"/>
  <c r="C4729" i="5"/>
  <c r="C4730" i="5"/>
  <c r="C4731" i="5"/>
  <c r="C4732" i="5"/>
  <c r="C4733" i="5"/>
  <c r="C4734" i="5"/>
  <c r="C4735" i="5"/>
  <c r="C4736" i="5"/>
  <c r="C4737" i="5"/>
  <c r="C4738" i="5"/>
  <c r="C4739" i="5"/>
  <c r="C4740" i="5"/>
  <c r="C4741" i="5"/>
  <c r="C4742" i="5"/>
  <c r="C4743" i="5"/>
  <c r="C4744" i="5"/>
  <c r="C4745" i="5"/>
  <c r="C4746" i="5"/>
  <c r="C4747" i="5"/>
  <c r="C4748" i="5"/>
  <c r="C4749" i="5"/>
  <c r="C4750" i="5"/>
  <c r="C4751" i="5"/>
  <c r="C4752" i="5"/>
  <c r="C4753" i="5"/>
  <c r="C4754" i="5"/>
  <c r="C4755" i="5"/>
  <c r="C4756" i="5"/>
  <c r="C4757" i="5"/>
  <c r="C4758" i="5"/>
  <c r="C4759" i="5"/>
  <c r="C4760" i="5"/>
  <c r="C4761" i="5"/>
  <c r="C4762" i="5"/>
  <c r="C4763" i="5"/>
  <c r="C4764" i="5"/>
  <c r="C4765" i="5"/>
  <c r="C4766" i="5"/>
  <c r="C4767" i="5"/>
  <c r="C4768" i="5"/>
  <c r="C4769" i="5"/>
  <c r="C4770" i="5"/>
  <c r="C4771" i="5"/>
  <c r="C4772" i="5"/>
  <c r="C4773" i="5"/>
  <c r="C4774" i="5"/>
  <c r="C4775" i="5"/>
  <c r="C4776" i="5"/>
  <c r="C4777" i="5"/>
  <c r="C4778" i="5"/>
  <c r="C4779" i="5"/>
  <c r="C4780" i="5"/>
  <c r="C4781" i="5"/>
  <c r="C4782" i="5"/>
  <c r="C4783" i="5"/>
  <c r="C4784" i="5"/>
  <c r="C4785" i="5"/>
  <c r="C4786" i="5"/>
  <c r="C4787" i="5"/>
  <c r="C4788" i="5"/>
  <c r="C4789" i="5"/>
  <c r="C4790" i="5"/>
  <c r="C4791" i="5"/>
  <c r="C4792" i="5"/>
  <c r="C4793" i="5"/>
  <c r="C4794" i="5"/>
  <c r="C4795" i="5"/>
  <c r="C4796" i="5"/>
  <c r="C4797" i="5"/>
  <c r="C4798" i="5"/>
  <c r="C4799" i="5"/>
  <c r="C4800" i="5"/>
  <c r="C4801" i="5"/>
  <c r="C4802" i="5"/>
  <c r="C4803" i="5"/>
  <c r="C4804" i="5"/>
  <c r="C4805" i="5"/>
  <c r="C4806" i="5"/>
  <c r="C4807" i="5"/>
  <c r="C4808" i="5"/>
  <c r="C4809" i="5"/>
  <c r="C4810" i="5"/>
  <c r="C4811" i="5"/>
  <c r="C4812" i="5"/>
  <c r="C4813" i="5"/>
  <c r="C4814" i="5"/>
  <c r="C4815" i="5"/>
  <c r="C4816" i="5"/>
  <c r="C4817" i="5"/>
  <c r="C4818" i="5"/>
  <c r="C4819" i="5"/>
  <c r="C4820" i="5"/>
  <c r="C4821" i="5"/>
  <c r="C4822" i="5"/>
  <c r="C4823" i="5"/>
  <c r="C4824" i="5"/>
  <c r="C4825" i="5"/>
  <c r="C4826" i="5"/>
  <c r="C4827" i="5"/>
  <c r="C4828" i="5"/>
  <c r="C4829" i="5"/>
  <c r="C4830" i="5"/>
  <c r="C4831" i="5"/>
  <c r="C4832" i="5"/>
  <c r="C4833" i="5"/>
  <c r="C4834" i="5"/>
  <c r="C4835" i="5"/>
  <c r="C4836" i="5"/>
  <c r="C4837" i="5"/>
  <c r="C4838" i="5"/>
  <c r="C4839" i="5"/>
  <c r="C4840" i="5"/>
  <c r="C4841" i="5"/>
  <c r="C4842" i="5"/>
  <c r="C4843" i="5"/>
  <c r="C4844" i="5"/>
  <c r="C4845" i="5"/>
  <c r="C4846" i="5"/>
  <c r="C4847" i="5"/>
  <c r="C4848" i="5"/>
  <c r="C4849" i="5"/>
  <c r="C4850" i="5"/>
  <c r="C4851" i="5"/>
  <c r="C4852" i="5"/>
  <c r="C4853" i="5"/>
  <c r="C4854" i="5"/>
  <c r="C4855" i="5"/>
  <c r="C4856" i="5"/>
  <c r="C4857" i="5"/>
  <c r="C4858" i="5"/>
  <c r="C4859" i="5"/>
  <c r="C4860" i="5"/>
  <c r="C4861" i="5"/>
  <c r="C4862" i="5"/>
  <c r="C4863" i="5"/>
  <c r="C4864" i="5"/>
  <c r="C4865" i="5"/>
  <c r="C4866" i="5"/>
  <c r="C4867" i="5"/>
  <c r="C4868" i="5"/>
  <c r="C4869" i="5"/>
  <c r="C4870" i="5"/>
  <c r="C4871" i="5"/>
  <c r="C4872" i="5"/>
  <c r="C4873" i="5"/>
  <c r="C4874" i="5"/>
  <c r="C4875" i="5"/>
  <c r="C4876" i="5"/>
  <c r="C4877" i="5"/>
  <c r="C4878" i="5"/>
  <c r="C4879" i="5"/>
  <c r="C4880" i="5"/>
  <c r="C4881" i="5"/>
  <c r="C4882" i="5"/>
  <c r="C4883" i="5"/>
  <c r="C4884" i="5"/>
  <c r="C4885" i="5"/>
  <c r="C4886" i="5"/>
  <c r="C4887" i="5"/>
  <c r="C4888" i="5"/>
  <c r="C4889" i="5"/>
  <c r="C4890" i="5"/>
  <c r="C4891" i="5"/>
  <c r="C4892" i="5"/>
  <c r="C4893" i="5"/>
  <c r="C4894" i="5"/>
  <c r="C4895" i="5"/>
  <c r="C4896" i="5"/>
  <c r="C4897" i="5"/>
  <c r="C4898" i="5"/>
  <c r="C4899" i="5"/>
  <c r="C4900" i="5"/>
  <c r="C4901" i="5"/>
  <c r="C4902" i="5"/>
  <c r="C4903" i="5"/>
  <c r="C4904" i="5"/>
  <c r="C4905" i="5"/>
  <c r="C4906" i="5"/>
  <c r="C4907" i="5"/>
  <c r="C4908" i="5"/>
  <c r="C4909" i="5"/>
  <c r="C4910" i="5"/>
  <c r="C4911" i="5"/>
  <c r="C4912" i="5"/>
  <c r="C4913" i="5"/>
  <c r="C4914" i="5"/>
  <c r="C4915" i="5"/>
  <c r="C4916" i="5"/>
  <c r="C4917" i="5"/>
  <c r="C4918" i="5"/>
  <c r="C4919" i="5"/>
  <c r="C4920" i="5"/>
  <c r="C4921" i="5"/>
  <c r="C4922" i="5"/>
  <c r="C4923" i="5"/>
  <c r="C4924" i="5"/>
  <c r="C4925" i="5"/>
  <c r="C4926" i="5"/>
  <c r="C4927" i="5"/>
  <c r="C4928" i="5"/>
  <c r="C4929" i="5"/>
  <c r="C4930" i="5"/>
  <c r="C4931" i="5"/>
  <c r="C4932" i="5"/>
  <c r="C4933" i="5"/>
  <c r="C4934" i="5"/>
  <c r="C4935" i="5"/>
  <c r="C4936" i="5"/>
  <c r="C4937" i="5"/>
  <c r="C4938" i="5"/>
  <c r="C4939" i="5"/>
  <c r="C4940" i="5"/>
  <c r="C4941" i="5"/>
  <c r="C4942" i="5"/>
  <c r="C4943" i="5"/>
  <c r="C4944" i="5"/>
  <c r="C4945" i="5"/>
  <c r="C4946" i="5"/>
  <c r="C4947" i="5"/>
  <c r="C4948" i="5"/>
  <c r="C4949" i="5"/>
  <c r="C4950" i="5"/>
  <c r="C4951" i="5"/>
  <c r="C4952" i="5"/>
  <c r="C4953" i="5"/>
  <c r="C4954" i="5"/>
  <c r="C4955" i="5"/>
  <c r="C4956" i="5"/>
  <c r="C4957" i="5"/>
  <c r="C4958" i="5"/>
  <c r="C4959" i="5"/>
  <c r="C4960" i="5"/>
  <c r="C4961" i="5"/>
  <c r="C4962" i="5"/>
  <c r="C4963" i="5"/>
  <c r="C4964" i="5"/>
  <c r="C4965" i="5"/>
  <c r="C4966" i="5"/>
  <c r="C4967" i="5"/>
  <c r="C4968" i="5"/>
  <c r="C4969" i="5"/>
  <c r="C4970" i="5"/>
  <c r="C4971" i="5"/>
  <c r="C4972" i="5"/>
  <c r="C4973" i="5"/>
  <c r="C4974" i="5"/>
  <c r="C4975" i="5"/>
  <c r="C4976" i="5"/>
  <c r="C4977" i="5"/>
  <c r="C4978" i="5"/>
  <c r="C4979" i="5"/>
  <c r="C4980" i="5"/>
  <c r="C4981" i="5"/>
  <c r="C4982" i="5"/>
  <c r="C4983" i="5"/>
  <c r="C4984" i="5"/>
  <c r="C4985" i="5"/>
  <c r="C4986" i="5"/>
  <c r="C4987" i="5"/>
  <c r="C4988" i="5"/>
  <c r="C4989" i="5"/>
  <c r="C4990" i="5"/>
  <c r="C4991" i="5"/>
  <c r="C4992" i="5"/>
  <c r="C4993" i="5"/>
  <c r="C4994" i="5"/>
  <c r="C4995" i="5"/>
  <c r="C4996" i="5"/>
  <c r="C4997" i="5"/>
  <c r="C4998" i="5"/>
  <c r="C4999" i="5"/>
  <c r="C5000" i="5"/>
  <c r="M6" i="5"/>
  <c r="M42" i="5"/>
  <c r="M54" i="5"/>
  <c r="M70" i="5"/>
  <c r="L102" i="5"/>
  <c r="M154" i="5"/>
  <c r="M170" i="5"/>
  <c r="M230" i="5"/>
  <c r="M270" i="5"/>
  <c r="M278" i="5"/>
  <c r="M294" i="5"/>
  <c r="L366" i="5"/>
  <c r="L566" i="5"/>
  <c r="L586" i="5"/>
  <c r="L614" i="5"/>
  <c r="L654" i="5"/>
  <c r="L690" i="5"/>
  <c r="L694" i="5"/>
  <c r="M726" i="5"/>
  <c r="M738" i="5"/>
  <c r="M790" i="5"/>
  <c r="M826" i="5"/>
  <c r="L858" i="5"/>
  <c r="L870" i="5"/>
  <c r="M926" i="5"/>
  <c r="M942" i="5"/>
  <c r="L974" i="5"/>
  <c r="L978" i="5"/>
  <c r="L986" i="5"/>
  <c r="L990" i="5"/>
  <c r="L1010" i="5"/>
  <c r="L1042" i="5"/>
  <c r="L1106" i="5"/>
  <c r="L1154" i="5"/>
  <c r="M635" i="5"/>
  <c r="L1043" i="5"/>
  <c r="M119" i="5"/>
  <c r="M307" i="5"/>
  <c r="L791" i="5"/>
  <c r="M55" i="5"/>
  <c r="L131" i="5"/>
  <c r="L615" i="5"/>
  <c r="M2" i="5"/>
  <c r="O130" i="5"/>
  <c r="Q250" i="5"/>
  <c r="P330" i="5"/>
  <c r="O390" i="5"/>
  <c r="P458" i="5"/>
  <c r="P91" i="5"/>
  <c r="O239" i="5"/>
  <c r="P435" i="5"/>
  <c r="P543" i="5"/>
  <c r="P68" i="5"/>
  <c r="P204" i="5"/>
  <c r="P352" i="5"/>
  <c r="P404" i="5"/>
  <c r="O520" i="5"/>
  <c r="P153" i="5"/>
  <c r="P173" i="5"/>
  <c r="O277" i="5"/>
  <c r="O385" i="5"/>
  <c r="O2" i="5"/>
  <c r="P345" i="5"/>
  <c r="O18" i="5"/>
  <c r="O17" i="5"/>
  <c r="O310" i="5"/>
  <c r="P446" i="5"/>
  <c r="P411" i="5"/>
  <c r="P164" i="5"/>
  <c r="P492" i="5"/>
  <c r="O265" i="5"/>
  <c r="O561" i="5"/>
  <c r="P58" i="5"/>
  <c r="O262" i="5"/>
  <c r="O402" i="5"/>
  <c r="P478" i="5"/>
  <c r="O139" i="5"/>
  <c r="P379" i="5"/>
  <c r="P455" i="5"/>
  <c r="P12" i="5"/>
  <c r="O92" i="5"/>
  <c r="O264" i="5"/>
  <c r="P356" i="5"/>
  <c r="P432" i="5"/>
  <c r="O532" i="5"/>
  <c r="O157" i="5"/>
  <c r="P237" i="5"/>
  <c r="P309" i="5"/>
  <c r="P393" i="5"/>
  <c r="P481" i="5"/>
  <c r="O5" i="5"/>
  <c r="Q249" i="5"/>
  <c r="O90" i="5"/>
  <c r="O382" i="5"/>
  <c r="O400" i="5"/>
  <c r="P145" i="5"/>
  <c r="O381" i="5"/>
  <c r="O3" i="5"/>
  <c r="P146" i="5"/>
  <c r="O278" i="5"/>
  <c r="P358" i="5"/>
  <c r="P410" i="5"/>
  <c r="O530" i="5"/>
  <c r="P159" i="5"/>
  <c r="O395" i="5"/>
  <c r="O523" i="5"/>
  <c r="O44" i="5"/>
  <c r="P308" i="5"/>
  <c r="O396" i="5"/>
  <c r="P456" i="5"/>
  <c r="P57" i="5"/>
  <c r="P165" i="5"/>
  <c r="P242" i="5"/>
  <c r="P542" i="5"/>
  <c r="P316" i="5"/>
  <c r="P169" i="5"/>
  <c r="P433" i="5"/>
  <c r="O10" i="5"/>
  <c r="O473" i="5"/>
  <c r="O32" i="5"/>
  <c r="O142" i="5"/>
  <c r="O350" i="5"/>
  <c r="O493" i="5"/>
  <c r="O60" i="5"/>
  <c r="O539" i="5"/>
  <c r="O6" i="5"/>
  <c r="O223" i="5"/>
  <c r="P74" i="5"/>
  <c r="O140" i="5"/>
  <c r="O425" i="5"/>
  <c r="O4993" i="5" l="1"/>
  <c r="P4993" i="5"/>
  <c r="Q4993" i="5"/>
  <c r="O4981" i="5"/>
  <c r="Q4981" i="5"/>
  <c r="P4981" i="5"/>
  <c r="O4969" i="5"/>
  <c r="P4969" i="5"/>
  <c r="Q4969" i="5"/>
  <c r="O4957" i="5"/>
  <c r="P4957" i="5"/>
  <c r="Q4957" i="5"/>
  <c r="O4945" i="5"/>
  <c r="P4945" i="5"/>
  <c r="Q4945" i="5"/>
  <c r="O4933" i="5"/>
  <c r="Q4933" i="5"/>
  <c r="P4933" i="5"/>
  <c r="O4921" i="5"/>
  <c r="Q4921" i="5"/>
  <c r="P4921" i="5"/>
  <c r="O4909" i="5"/>
  <c r="Q4909" i="5"/>
  <c r="P4909" i="5"/>
  <c r="O4897" i="5"/>
  <c r="P4897" i="5"/>
  <c r="Q4897" i="5"/>
  <c r="O4885" i="5"/>
  <c r="P4885" i="5"/>
  <c r="Q4885" i="5"/>
  <c r="O4873" i="5"/>
  <c r="P4873" i="5"/>
  <c r="Q4873" i="5"/>
  <c r="O4861" i="5"/>
  <c r="P4861" i="5"/>
  <c r="Q4861" i="5"/>
  <c r="O4857" i="5"/>
  <c r="P4857" i="5"/>
  <c r="Q4857" i="5"/>
  <c r="O4845" i="5"/>
  <c r="P4845" i="5"/>
  <c r="Q4845" i="5"/>
  <c r="O4841" i="5"/>
  <c r="P4841" i="5"/>
  <c r="Q4841" i="5"/>
  <c r="O4829" i="5"/>
  <c r="P4829" i="5"/>
  <c r="Q4829" i="5"/>
  <c r="O4817" i="5"/>
  <c r="P4817" i="5"/>
  <c r="Q4817" i="5"/>
  <c r="O4805" i="5"/>
  <c r="P4805" i="5"/>
  <c r="Q4805" i="5"/>
  <c r="O4793" i="5"/>
  <c r="P4793" i="5"/>
  <c r="Q4793" i="5"/>
  <c r="O4781" i="5"/>
  <c r="P4781" i="5"/>
  <c r="Q4781" i="5"/>
  <c r="O4769" i="5"/>
  <c r="P4769" i="5"/>
  <c r="Q4769" i="5"/>
  <c r="O4753" i="5"/>
  <c r="P4753" i="5"/>
  <c r="Q4753" i="5"/>
  <c r="O4741" i="5"/>
  <c r="P4741" i="5"/>
  <c r="Q4741" i="5"/>
  <c r="O4729" i="5"/>
  <c r="P4729" i="5"/>
  <c r="Q4729" i="5"/>
  <c r="O4713" i="5"/>
  <c r="P4713" i="5"/>
  <c r="Q4713" i="5"/>
  <c r="O4693" i="5"/>
  <c r="P4693" i="5"/>
  <c r="Q4693" i="5"/>
  <c r="O4681" i="5"/>
  <c r="P4681" i="5"/>
  <c r="Q4681" i="5"/>
  <c r="O4669" i="5"/>
  <c r="P4669" i="5"/>
  <c r="Q4669" i="5"/>
  <c r="O4657" i="5"/>
  <c r="P4657" i="5"/>
  <c r="Q4657" i="5"/>
  <c r="O4645" i="5"/>
  <c r="P4645" i="5"/>
  <c r="Q4645" i="5"/>
  <c r="O4633" i="5"/>
  <c r="P4633" i="5"/>
  <c r="Q4633" i="5"/>
  <c r="O4621" i="5"/>
  <c r="P4621" i="5"/>
  <c r="Q4621" i="5"/>
  <c r="O4605" i="5"/>
  <c r="P4605" i="5"/>
  <c r="Q4605" i="5"/>
  <c r="O4589" i="5"/>
  <c r="P4589" i="5"/>
  <c r="Q4589" i="5"/>
  <c r="O4569" i="5"/>
  <c r="P4569" i="5"/>
  <c r="Q4569" i="5"/>
  <c r="O4557" i="5"/>
  <c r="P4557" i="5"/>
  <c r="Q4557" i="5"/>
  <c r="O4545" i="5"/>
  <c r="P4545" i="5"/>
  <c r="Q4545" i="5"/>
  <c r="O4533" i="5"/>
  <c r="P4533" i="5"/>
  <c r="Q4533" i="5"/>
  <c r="O4521" i="5"/>
  <c r="P4521" i="5"/>
  <c r="Q4521" i="5"/>
  <c r="O4505" i="5"/>
  <c r="P4505" i="5"/>
  <c r="Q4505" i="5"/>
  <c r="O4489" i="5"/>
  <c r="P4489" i="5"/>
  <c r="Q4489" i="5"/>
  <c r="O4477" i="5"/>
  <c r="P4477" i="5"/>
  <c r="Q4477" i="5"/>
  <c r="O4465" i="5"/>
  <c r="P4465" i="5"/>
  <c r="Q4465" i="5"/>
  <c r="O4449" i="5"/>
  <c r="P4449" i="5"/>
  <c r="Q4449" i="5"/>
  <c r="O4433" i="5"/>
  <c r="P4433" i="5"/>
  <c r="Q4433" i="5"/>
  <c r="P4421" i="5"/>
  <c r="Q4421" i="5"/>
  <c r="O4421" i="5"/>
  <c r="O4401" i="5"/>
  <c r="P4401" i="5"/>
  <c r="Q4401" i="5"/>
  <c r="O4389" i="5"/>
  <c r="P4389" i="5"/>
  <c r="Q4389" i="5"/>
  <c r="O4377" i="5"/>
  <c r="P4377" i="5"/>
  <c r="Q4377" i="5"/>
  <c r="O4361" i="5"/>
  <c r="P4361" i="5"/>
  <c r="Q4361" i="5"/>
  <c r="O4345" i="5"/>
  <c r="Q4345" i="5"/>
  <c r="P4345" i="5"/>
  <c r="O4337" i="5"/>
  <c r="Q4337" i="5"/>
  <c r="P4337" i="5"/>
  <c r="O4325" i="5"/>
  <c r="P4325" i="5"/>
  <c r="Q4325" i="5"/>
  <c r="O4313" i="5"/>
  <c r="Q4313" i="5"/>
  <c r="P4313" i="5"/>
  <c r="O4301" i="5"/>
  <c r="Q4301" i="5"/>
  <c r="P4301" i="5"/>
  <c r="Q4289" i="5"/>
  <c r="O4289" i="5"/>
  <c r="P4289" i="5"/>
  <c r="O4281" i="5"/>
  <c r="Q4281" i="5"/>
  <c r="P4281" i="5"/>
  <c r="O4269" i="5"/>
  <c r="Q4269" i="5"/>
  <c r="P4269" i="5"/>
  <c r="O4261" i="5"/>
  <c r="Q4261" i="5"/>
  <c r="P4261" i="5"/>
  <c r="O4249" i="5"/>
  <c r="Q4249" i="5"/>
  <c r="P4249" i="5"/>
  <c r="Q4241" i="5"/>
  <c r="O4241" i="5"/>
  <c r="P4241" i="5"/>
  <c r="O4233" i="5"/>
  <c r="Q4233" i="5"/>
  <c r="P4233" i="5"/>
  <c r="O4229" i="5"/>
  <c r="P4229" i="5"/>
  <c r="Q4229" i="5"/>
  <c r="P4217" i="5"/>
  <c r="O4217" i="5"/>
  <c r="Q4217" i="5"/>
  <c r="O4213" i="5"/>
  <c r="P4213" i="5"/>
  <c r="Q4213" i="5"/>
  <c r="P4209" i="5"/>
  <c r="Q4209" i="5"/>
  <c r="O4209" i="5"/>
  <c r="O4205" i="5"/>
  <c r="P4205" i="5"/>
  <c r="Q4205" i="5"/>
  <c r="P4193" i="5"/>
  <c r="Q4193" i="5"/>
  <c r="O4193" i="5"/>
  <c r="O5000" i="5"/>
  <c r="P5000" i="5"/>
  <c r="Q5000" i="5"/>
  <c r="O4996" i="5"/>
  <c r="P4996" i="5"/>
  <c r="Q4996" i="5"/>
  <c r="O4992" i="5"/>
  <c r="P4992" i="5"/>
  <c r="Q4992" i="5"/>
  <c r="O4988" i="5"/>
  <c r="P4988" i="5"/>
  <c r="Q4988" i="5"/>
  <c r="O4984" i="5"/>
  <c r="P4984" i="5"/>
  <c r="Q4984" i="5"/>
  <c r="O4980" i="5"/>
  <c r="P4980" i="5"/>
  <c r="Q4980" i="5"/>
  <c r="O4976" i="5"/>
  <c r="P4976" i="5"/>
  <c r="Q4976" i="5"/>
  <c r="O4972" i="5"/>
  <c r="P4972" i="5"/>
  <c r="Q4972" i="5"/>
  <c r="O4968" i="5"/>
  <c r="P4968" i="5"/>
  <c r="Q4968" i="5"/>
  <c r="O4964" i="5"/>
  <c r="P4964" i="5"/>
  <c r="Q4964" i="5"/>
  <c r="O4960" i="5"/>
  <c r="P4960" i="5"/>
  <c r="Q4960" i="5"/>
  <c r="O4956" i="5"/>
  <c r="P4956" i="5"/>
  <c r="Q4956" i="5"/>
  <c r="O4952" i="5"/>
  <c r="P4952" i="5"/>
  <c r="Q4952" i="5"/>
  <c r="O4948" i="5"/>
  <c r="P4948" i="5"/>
  <c r="Q4948" i="5"/>
  <c r="O4944" i="5"/>
  <c r="P4944" i="5"/>
  <c r="Q4944" i="5"/>
  <c r="O4940" i="5"/>
  <c r="P4940" i="5"/>
  <c r="Q4940" i="5"/>
  <c r="O4936" i="5"/>
  <c r="P4936" i="5"/>
  <c r="Q4936" i="5"/>
  <c r="O4932" i="5"/>
  <c r="P4932" i="5"/>
  <c r="Q4932" i="5"/>
  <c r="O4928" i="5"/>
  <c r="P4928" i="5"/>
  <c r="Q4928" i="5"/>
  <c r="O4924" i="5"/>
  <c r="P4924" i="5"/>
  <c r="Q4924" i="5"/>
  <c r="O4920" i="5"/>
  <c r="P4920" i="5"/>
  <c r="Q4920" i="5"/>
  <c r="O4916" i="5"/>
  <c r="P4916" i="5"/>
  <c r="Q4916" i="5"/>
  <c r="O4912" i="5"/>
  <c r="P4912" i="5"/>
  <c r="Q4912" i="5"/>
  <c r="O4908" i="5"/>
  <c r="P4908" i="5"/>
  <c r="Q4908" i="5"/>
  <c r="O4904" i="5"/>
  <c r="P4904" i="5"/>
  <c r="Q4904" i="5"/>
  <c r="O4900" i="5"/>
  <c r="P4900" i="5"/>
  <c r="Q4900" i="5"/>
  <c r="O4896" i="5"/>
  <c r="P4896" i="5"/>
  <c r="Q4896" i="5"/>
  <c r="O4892" i="5"/>
  <c r="P4892" i="5"/>
  <c r="Q4892" i="5"/>
  <c r="O4888" i="5"/>
  <c r="P4888" i="5"/>
  <c r="Q4888" i="5"/>
  <c r="O4884" i="5"/>
  <c r="P4884" i="5"/>
  <c r="Q4884" i="5"/>
  <c r="O4880" i="5"/>
  <c r="P4880" i="5"/>
  <c r="Q4880" i="5"/>
  <c r="O4876" i="5"/>
  <c r="P4876" i="5"/>
  <c r="Q4876" i="5"/>
  <c r="O4872" i="5"/>
  <c r="P4872" i="5"/>
  <c r="Q4872" i="5"/>
  <c r="O4868" i="5"/>
  <c r="P4868" i="5"/>
  <c r="Q4868" i="5"/>
  <c r="O4864" i="5"/>
  <c r="P4864" i="5"/>
  <c r="Q4864" i="5"/>
  <c r="O4860" i="5"/>
  <c r="P4860" i="5"/>
  <c r="Q4860" i="5"/>
  <c r="O4856" i="5"/>
  <c r="P4856" i="5"/>
  <c r="Q4856" i="5"/>
  <c r="O4852" i="5"/>
  <c r="P4852" i="5"/>
  <c r="Q4852" i="5"/>
  <c r="O4848" i="5"/>
  <c r="P4848" i="5"/>
  <c r="Q4848" i="5"/>
  <c r="O4844" i="5"/>
  <c r="P4844" i="5"/>
  <c r="Q4844" i="5"/>
  <c r="O4840" i="5"/>
  <c r="P4840" i="5"/>
  <c r="Q4840" i="5"/>
  <c r="O4836" i="5"/>
  <c r="P4836" i="5"/>
  <c r="Q4836" i="5"/>
  <c r="O4832" i="5"/>
  <c r="P4832" i="5"/>
  <c r="Q4832" i="5"/>
  <c r="O4828" i="5"/>
  <c r="P4828" i="5"/>
  <c r="Q4828" i="5"/>
  <c r="O4824" i="5"/>
  <c r="P4824" i="5"/>
  <c r="Q4824" i="5"/>
  <c r="O4820" i="5"/>
  <c r="P4820" i="5"/>
  <c r="Q4820" i="5"/>
  <c r="O4816" i="5"/>
  <c r="P4816" i="5"/>
  <c r="Q4816" i="5"/>
  <c r="O4812" i="5"/>
  <c r="P4812" i="5"/>
  <c r="Q4812" i="5"/>
  <c r="O4808" i="5"/>
  <c r="P4808" i="5"/>
  <c r="Q4808" i="5"/>
  <c r="O4804" i="5"/>
  <c r="Q4804" i="5"/>
  <c r="P4804" i="5"/>
  <c r="O4800" i="5"/>
  <c r="Q4800" i="5"/>
  <c r="P4800" i="5"/>
  <c r="O4796" i="5"/>
  <c r="Q4796" i="5"/>
  <c r="P4796" i="5"/>
  <c r="O4792" i="5"/>
  <c r="Q4792" i="5"/>
  <c r="P4792" i="5"/>
  <c r="O4788" i="5"/>
  <c r="Q4788" i="5"/>
  <c r="P4788" i="5"/>
  <c r="O4784" i="5"/>
  <c r="Q4784" i="5"/>
  <c r="P4784" i="5"/>
  <c r="O4780" i="5"/>
  <c r="Q4780" i="5"/>
  <c r="P4780" i="5"/>
  <c r="O4776" i="5"/>
  <c r="Q4776" i="5"/>
  <c r="P4776" i="5"/>
  <c r="O4772" i="5"/>
  <c r="Q4772" i="5"/>
  <c r="P4772" i="5"/>
  <c r="O4768" i="5"/>
  <c r="Q4768" i="5"/>
  <c r="P4768" i="5"/>
  <c r="O4764" i="5"/>
  <c r="Q4764" i="5"/>
  <c r="P4764" i="5"/>
  <c r="O4760" i="5"/>
  <c r="Q4760" i="5"/>
  <c r="P4760" i="5"/>
  <c r="O4756" i="5"/>
  <c r="Q4756" i="5"/>
  <c r="P4756" i="5"/>
  <c r="O4752" i="5"/>
  <c r="Q4752" i="5"/>
  <c r="P4752" i="5"/>
  <c r="O4748" i="5"/>
  <c r="Q4748" i="5"/>
  <c r="P4748" i="5"/>
  <c r="O4744" i="5"/>
  <c r="Q4744" i="5"/>
  <c r="P4744" i="5"/>
  <c r="O4740" i="5"/>
  <c r="Q4740" i="5"/>
  <c r="P4740" i="5"/>
  <c r="O4736" i="5"/>
  <c r="Q4736" i="5"/>
  <c r="P4736" i="5"/>
  <c r="O4732" i="5"/>
  <c r="Q4732" i="5"/>
  <c r="P4732" i="5"/>
  <c r="O4728" i="5"/>
  <c r="Q4728" i="5"/>
  <c r="P4728" i="5"/>
  <c r="O4724" i="5"/>
  <c r="Q4724" i="5"/>
  <c r="P4724" i="5"/>
  <c r="O4720" i="5"/>
  <c r="Q4720" i="5"/>
  <c r="P4720" i="5"/>
  <c r="O4716" i="5"/>
  <c r="Q4716" i="5"/>
  <c r="P4716" i="5"/>
  <c r="O4712" i="5"/>
  <c r="Q4712" i="5"/>
  <c r="P4712" i="5"/>
  <c r="O4708" i="5"/>
  <c r="Q4708" i="5"/>
  <c r="P4708" i="5"/>
  <c r="O4704" i="5"/>
  <c r="Q4704" i="5"/>
  <c r="P4704" i="5"/>
  <c r="O4700" i="5"/>
  <c r="Q4700" i="5"/>
  <c r="P4700" i="5"/>
  <c r="O4696" i="5"/>
  <c r="Q4696" i="5"/>
  <c r="P4696" i="5"/>
  <c r="O4692" i="5"/>
  <c r="Q4692" i="5"/>
  <c r="P4692" i="5"/>
  <c r="O4688" i="5"/>
  <c r="Q4688" i="5"/>
  <c r="P4688" i="5"/>
  <c r="O4684" i="5"/>
  <c r="Q4684" i="5"/>
  <c r="P4684" i="5"/>
  <c r="Q4680" i="5"/>
  <c r="O4680" i="5"/>
  <c r="P4680" i="5"/>
  <c r="O4676" i="5"/>
  <c r="Q4676" i="5"/>
  <c r="P4676" i="5"/>
  <c r="O4672" i="5"/>
  <c r="Q4672" i="5"/>
  <c r="P4672" i="5"/>
  <c r="O4668" i="5"/>
  <c r="Q4668" i="5"/>
  <c r="P4668" i="5"/>
  <c r="O4664" i="5"/>
  <c r="Q4664" i="5"/>
  <c r="P4664" i="5"/>
  <c r="O4660" i="5"/>
  <c r="Q4660" i="5"/>
  <c r="P4660" i="5"/>
  <c r="O4656" i="5"/>
  <c r="Q4656" i="5"/>
  <c r="P4656" i="5"/>
  <c r="O4652" i="5"/>
  <c r="Q4652" i="5"/>
  <c r="P4652" i="5"/>
  <c r="O4648" i="5"/>
  <c r="Q4648" i="5"/>
  <c r="P4648" i="5"/>
  <c r="O4644" i="5"/>
  <c r="Q4644" i="5"/>
  <c r="P4644" i="5"/>
  <c r="O4640" i="5"/>
  <c r="Q4640" i="5"/>
  <c r="P4640" i="5"/>
  <c r="O4636" i="5"/>
  <c r="Q4636" i="5"/>
  <c r="P4636" i="5"/>
  <c r="O4632" i="5"/>
  <c r="Q4632" i="5"/>
  <c r="P4632" i="5"/>
  <c r="O4628" i="5"/>
  <c r="Q4628" i="5"/>
  <c r="P4628" i="5"/>
  <c r="O4624" i="5"/>
  <c r="Q4624" i="5"/>
  <c r="P4624" i="5"/>
  <c r="O4620" i="5"/>
  <c r="Q4620" i="5"/>
  <c r="P4620" i="5"/>
  <c r="O4616" i="5"/>
  <c r="Q4616" i="5"/>
  <c r="P4616" i="5"/>
  <c r="O4612" i="5"/>
  <c r="Q4612" i="5"/>
  <c r="P4612" i="5"/>
  <c r="O4608" i="5"/>
  <c r="Q4608" i="5"/>
  <c r="P4608" i="5"/>
  <c r="O4604" i="5"/>
  <c r="Q4604" i="5"/>
  <c r="P4604" i="5"/>
  <c r="O4600" i="5"/>
  <c r="Q4600" i="5"/>
  <c r="P4600" i="5"/>
  <c r="O4596" i="5"/>
  <c r="Q4596" i="5"/>
  <c r="P4596" i="5"/>
  <c r="O4592" i="5"/>
  <c r="Q4592" i="5"/>
  <c r="P4592" i="5"/>
  <c r="O4588" i="5"/>
  <c r="P4588" i="5"/>
  <c r="Q4588" i="5"/>
  <c r="O4584" i="5"/>
  <c r="P4584" i="5"/>
  <c r="Q4584" i="5"/>
  <c r="O4580" i="5"/>
  <c r="P4580" i="5"/>
  <c r="Q4580" i="5"/>
  <c r="O4576" i="5"/>
  <c r="P4576" i="5"/>
  <c r="Q4576" i="5"/>
  <c r="O4572" i="5"/>
  <c r="P4572" i="5"/>
  <c r="Q4572" i="5"/>
  <c r="O4568" i="5"/>
  <c r="P4568" i="5"/>
  <c r="Q4568" i="5"/>
  <c r="O4564" i="5"/>
  <c r="P4564" i="5"/>
  <c r="Q4564" i="5"/>
  <c r="O4560" i="5"/>
  <c r="P4560" i="5"/>
  <c r="Q4560" i="5"/>
  <c r="O4556" i="5"/>
  <c r="P4556" i="5"/>
  <c r="Q4556" i="5"/>
  <c r="O4552" i="5"/>
  <c r="P4552" i="5"/>
  <c r="Q4552" i="5"/>
  <c r="O4548" i="5"/>
  <c r="P4548" i="5"/>
  <c r="Q4548" i="5"/>
  <c r="O4544" i="5"/>
  <c r="P4544" i="5"/>
  <c r="Q4544" i="5"/>
  <c r="O4540" i="5"/>
  <c r="P4540" i="5"/>
  <c r="Q4540" i="5"/>
  <c r="O4536" i="5"/>
  <c r="P4536" i="5"/>
  <c r="Q4536" i="5"/>
  <c r="O4532" i="5"/>
  <c r="P4532" i="5"/>
  <c r="Q4532" i="5"/>
  <c r="O4528" i="5"/>
  <c r="P4528" i="5"/>
  <c r="Q4528" i="5"/>
  <c r="O4524" i="5"/>
  <c r="P4524" i="5"/>
  <c r="Q4524" i="5"/>
  <c r="O4520" i="5"/>
  <c r="P4520" i="5"/>
  <c r="Q4520" i="5"/>
  <c r="O4516" i="5"/>
  <c r="P4516" i="5"/>
  <c r="Q4516" i="5"/>
  <c r="O4512" i="5"/>
  <c r="P4512" i="5"/>
  <c r="Q4512" i="5"/>
  <c r="O4508" i="5"/>
  <c r="P4508" i="5"/>
  <c r="Q4508" i="5"/>
  <c r="O4504" i="5"/>
  <c r="P4504" i="5"/>
  <c r="Q4504" i="5"/>
  <c r="O4500" i="5"/>
  <c r="P4500" i="5"/>
  <c r="Q4500" i="5"/>
  <c r="O4496" i="5"/>
  <c r="P4496" i="5"/>
  <c r="Q4496" i="5"/>
  <c r="O4492" i="5"/>
  <c r="P4492" i="5"/>
  <c r="Q4492" i="5"/>
  <c r="O4488" i="5"/>
  <c r="P4488" i="5"/>
  <c r="Q4488" i="5"/>
  <c r="O4484" i="5"/>
  <c r="P4484" i="5"/>
  <c r="Q4484" i="5"/>
  <c r="O4480" i="5"/>
  <c r="P4480" i="5"/>
  <c r="Q4480" i="5"/>
  <c r="O4476" i="5"/>
  <c r="P4476" i="5"/>
  <c r="Q4476" i="5"/>
  <c r="O4472" i="5"/>
  <c r="P4472" i="5"/>
  <c r="Q4472" i="5"/>
  <c r="O4468" i="5"/>
  <c r="P4468" i="5"/>
  <c r="Q4468" i="5"/>
  <c r="P4464" i="5"/>
  <c r="O4464" i="5"/>
  <c r="Q4464" i="5"/>
  <c r="O4460" i="5"/>
  <c r="P4460" i="5"/>
  <c r="Q4460" i="5"/>
  <c r="O4456" i="5"/>
  <c r="P4456" i="5"/>
  <c r="Q4456" i="5"/>
  <c r="O4452" i="5"/>
  <c r="P4452" i="5"/>
  <c r="Q4452" i="5"/>
  <c r="O4448" i="5"/>
  <c r="P4448" i="5"/>
  <c r="Q4448" i="5"/>
  <c r="O4444" i="5"/>
  <c r="P4444" i="5"/>
  <c r="Q4444" i="5"/>
  <c r="O4440" i="5"/>
  <c r="P4440" i="5"/>
  <c r="Q4440" i="5"/>
  <c r="O4436" i="5"/>
  <c r="P4436" i="5"/>
  <c r="Q4436" i="5"/>
  <c r="O4432" i="5"/>
  <c r="P4432" i="5"/>
  <c r="Q4432" i="5"/>
  <c r="O4428" i="5"/>
  <c r="P4428" i="5"/>
  <c r="Q4428" i="5"/>
  <c r="O4424" i="5"/>
  <c r="P4424" i="5"/>
  <c r="Q4424" i="5"/>
  <c r="O4420" i="5"/>
  <c r="P4420" i="5"/>
  <c r="Q4420" i="5"/>
  <c r="O4416" i="5"/>
  <c r="P4416" i="5"/>
  <c r="Q4416" i="5"/>
  <c r="O4412" i="5"/>
  <c r="P4412" i="5"/>
  <c r="Q4412" i="5"/>
  <c r="O4408" i="5"/>
  <c r="P4408" i="5"/>
  <c r="Q4408" i="5"/>
  <c r="O4404" i="5"/>
  <c r="P4404" i="5"/>
  <c r="Q4404" i="5"/>
  <c r="P4400" i="5"/>
  <c r="Q4400" i="5"/>
  <c r="O4400" i="5"/>
  <c r="O4396" i="5"/>
  <c r="P4396" i="5"/>
  <c r="Q4396" i="5"/>
  <c r="O4392" i="5"/>
  <c r="P4392" i="5"/>
  <c r="Q4392" i="5"/>
  <c r="O4388" i="5"/>
  <c r="P4388" i="5"/>
  <c r="Q4388" i="5"/>
  <c r="O4384" i="5"/>
  <c r="P4384" i="5"/>
  <c r="Q4384" i="5"/>
  <c r="O4380" i="5"/>
  <c r="P4380" i="5"/>
  <c r="Q4380" i="5"/>
  <c r="O4376" i="5"/>
  <c r="P4376" i="5"/>
  <c r="Q4376" i="5"/>
  <c r="O4372" i="5"/>
  <c r="P4372" i="5"/>
  <c r="Q4372" i="5"/>
  <c r="O4368" i="5"/>
  <c r="P4368" i="5"/>
  <c r="Q4368" i="5"/>
  <c r="O4364" i="5"/>
  <c r="P4364" i="5"/>
  <c r="Q4364" i="5"/>
  <c r="O4360" i="5"/>
  <c r="P4360" i="5"/>
  <c r="Q4360" i="5"/>
  <c r="O4356" i="5"/>
  <c r="P4356" i="5"/>
  <c r="Q4356" i="5"/>
  <c r="Q4352" i="5"/>
  <c r="O4352" i="5"/>
  <c r="P4352" i="5"/>
  <c r="O4348" i="5"/>
  <c r="Q4348" i="5"/>
  <c r="P4348" i="5"/>
  <c r="O4344" i="5"/>
  <c r="Q4344" i="5"/>
  <c r="P4344" i="5"/>
  <c r="O4340" i="5"/>
  <c r="Q4340" i="5"/>
  <c r="P4340" i="5"/>
  <c r="O4336" i="5"/>
  <c r="Q4336" i="5"/>
  <c r="P4336" i="5"/>
  <c r="O4332" i="5"/>
  <c r="Q4332" i="5"/>
  <c r="P4332" i="5"/>
  <c r="O4328" i="5"/>
  <c r="Q4328" i="5"/>
  <c r="P4328" i="5"/>
  <c r="O4324" i="5"/>
  <c r="Q4324" i="5"/>
  <c r="P4324" i="5"/>
  <c r="Q4320" i="5"/>
  <c r="O4320" i="5"/>
  <c r="P4320" i="5"/>
  <c r="O4316" i="5"/>
  <c r="Q4316" i="5"/>
  <c r="P4316" i="5"/>
  <c r="O4312" i="5"/>
  <c r="Q4312" i="5"/>
  <c r="P4312" i="5"/>
  <c r="O4308" i="5"/>
  <c r="Q4308" i="5"/>
  <c r="P4308" i="5"/>
  <c r="O4304" i="5"/>
  <c r="Q4304" i="5"/>
  <c r="P4304" i="5"/>
  <c r="O4300" i="5"/>
  <c r="Q4300" i="5"/>
  <c r="P4300" i="5"/>
  <c r="O4296" i="5"/>
  <c r="P4296" i="5"/>
  <c r="Q4296" i="5"/>
  <c r="O4292" i="5"/>
  <c r="Q4292" i="5"/>
  <c r="P4292" i="5"/>
  <c r="O4288" i="5"/>
  <c r="P4288" i="5"/>
  <c r="Q4288" i="5"/>
  <c r="O4284" i="5"/>
  <c r="Q4284" i="5"/>
  <c r="P4284" i="5"/>
  <c r="O4280" i="5"/>
  <c r="P4280" i="5"/>
  <c r="Q4280" i="5"/>
  <c r="O4276" i="5"/>
  <c r="Q4276" i="5"/>
  <c r="P4276" i="5"/>
  <c r="O4272" i="5"/>
  <c r="P4272" i="5"/>
  <c r="Q4272" i="5"/>
  <c r="O4268" i="5"/>
  <c r="Q4268" i="5"/>
  <c r="P4268" i="5"/>
  <c r="O4264" i="5"/>
  <c r="P4264" i="5"/>
  <c r="Q4264" i="5"/>
  <c r="O4260" i="5"/>
  <c r="Q4260" i="5"/>
  <c r="P4260" i="5"/>
  <c r="O4256" i="5"/>
  <c r="P4256" i="5"/>
  <c r="Q4256" i="5"/>
  <c r="O4252" i="5"/>
  <c r="Q4252" i="5"/>
  <c r="P4252" i="5"/>
  <c r="O4248" i="5"/>
  <c r="P4248" i="5"/>
  <c r="Q4248" i="5"/>
  <c r="O4244" i="5"/>
  <c r="Q4244" i="5"/>
  <c r="P4244" i="5"/>
  <c r="O4240" i="5"/>
  <c r="P4240" i="5"/>
  <c r="Q4240" i="5"/>
  <c r="O4236" i="5"/>
  <c r="Q4236" i="5"/>
  <c r="P4236" i="5"/>
  <c r="O4232" i="5"/>
  <c r="P4232" i="5"/>
  <c r="Q4232" i="5"/>
  <c r="O4228" i="5"/>
  <c r="P4228" i="5"/>
  <c r="Q4228" i="5"/>
  <c r="O4224" i="5"/>
  <c r="P4224" i="5"/>
  <c r="Q4224" i="5"/>
  <c r="O4220" i="5"/>
  <c r="P4220" i="5"/>
  <c r="Q4220" i="5"/>
  <c r="O4216" i="5"/>
  <c r="P4216" i="5"/>
  <c r="Q4216" i="5"/>
  <c r="O4212" i="5"/>
  <c r="P4212" i="5"/>
  <c r="Q4212" i="5"/>
  <c r="O4208" i="5"/>
  <c r="P4208" i="5"/>
  <c r="Q4208" i="5"/>
  <c r="O4204" i="5"/>
  <c r="P4204" i="5"/>
  <c r="Q4204" i="5"/>
  <c r="O4200" i="5"/>
  <c r="P4200" i="5"/>
  <c r="Q4200" i="5"/>
  <c r="O4196" i="5"/>
  <c r="P4196" i="5"/>
  <c r="Q4196" i="5"/>
  <c r="O4997" i="5"/>
  <c r="Q4997" i="5"/>
  <c r="P4997" i="5"/>
  <c r="O4985" i="5"/>
  <c r="P4985" i="5"/>
  <c r="Q4985" i="5"/>
  <c r="O4973" i="5"/>
  <c r="P4973" i="5"/>
  <c r="Q4973" i="5"/>
  <c r="O4961" i="5"/>
  <c r="P4961" i="5"/>
  <c r="Q4961" i="5"/>
  <c r="O4949" i="5"/>
  <c r="P4949" i="5"/>
  <c r="Q4949" i="5"/>
  <c r="O4937" i="5"/>
  <c r="P4937" i="5"/>
  <c r="Q4937" i="5"/>
  <c r="O4925" i="5"/>
  <c r="P4925" i="5"/>
  <c r="Q4925" i="5"/>
  <c r="O4913" i="5"/>
  <c r="P4913" i="5"/>
  <c r="Q4913" i="5"/>
  <c r="O4905" i="5"/>
  <c r="P4905" i="5"/>
  <c r="Q4905" i="5"/>
  <c r="O4893" i="5"/>
  <c r="P4893" i="5"/>
  <c r="Q4893" i="5"/>
  <c r="O4881" i="5"/>
  <c r="P4881" i="5"/>
  <c r="Q4881" i="5"/>
  <c r="O4869" i="5"/>
  <c r="P4869" i="5"/>
  <c r="Q4869" i="5"/>
  <c r="O4853" i="5"/>
  <c r="P4853" i="5"/>
  <c r="Q4853" i="5"/>
  <c r="O4837" i="5"/>
  <c r="P4837" i="5"/>
  <c r="Q4837" i="5"/>
  <c r="O4825" i="5"/>
  <c r="P4825" i="5"/>
  <c r="Q4825" i="5"/>
  <c r="O4813" i="5"/>
  <c r="P4813" i="5"/>
  <c r="Q4813" i="5"/>
  <c r="O4801" i="5"/>
  <c r="P4801" i="5"/>
  <c r="Q4801" i="5"/>
  <c r="O4789" i="5"/>
  <c r="P4789" i="5"/>
  <c r="Q4789" i="5"/>
  <c r="O4777" i="5"/>
  <c r="P4777" i="5"/>
  <c r="Q4777" i="5"/>
  <c r="P4765" i="5"/>
  <c r="O4765" i="5"/>
  <c r="Q4765" i="5"/>
  <c r="O4757" i="5"/>
  <c r="P4757" i="5"/>
  <c r="Q4757" i="5"/>
  <c r="O4745" i="5"/>
  <c r="P4745" i="5"/>
  <c r="Q4745" i="5"/>
  <c r="O4733" i="5"/>
  <c r="P4733" i="5"/>
  <c r="Q4733" i="5"/>
  <c r="O4721" i="5"/>
  <c r="P4721" i="5"/>
  <c r="Q4721" i="5"/>
  <c r="O4709" i="5"/>
  <c r="P4709" i="5"/>
  <c r="Q4709" i="5"/>
  <c r="O4697" i="5"/>
  <c r="P4697" i="5"/>
  <c r="Q4697" i="5"/>
  <c r="O4689" i="5"/>
  <c r="P4689" i="5"/>
  <c r="Q4689" i="5"/>
  <c r="O4677" i="5"/>
  <c r="P4677" i="5"/>
  <c r="Q4677" i="5"/>
  <c r="O4665" i="5"/>
  <c r="P4665" i="5"/>
  <c r="Q4665" i="5"/>
  <c r="O4653" i="5"/>
  <c r="P4653" i="5"/>
  <c r="Q4653" i="5"/>
  <c r="O4641" i="5"/>
  <c r="P4641" i="5"/>
  <c r="Q4641" i="5"/>
  <c r="O4629" i="5"/>
  <c r="P4629" i="5"/>
  <c r="Q4629" i="5"/>
  <c r="O4617" i="5"/>
  <c r="P4617" i="5"/>
  <c r="Q4617" i="5"/>
  <c r="O4609" i="5"/>
  <c r="P4609" i="5"/>
  <c r="Q4609" i="5"/>
  <c r="O4597" i="5"/>
  <c r="P4597" i="5"/>
  <c r="Q4597" i="5"/>
  <c r="O4585" i="5"/>
  <c r="P4585" i="5"/>
  <c r="Q4585" i="5"/>
  <c r="P4577" i="5"/>
  <c r="Q4577" i="5"/>
  <c r="O4577" i="5"/>
  <c r="O4565" i="5"/>
  <c r="P4565" i="5"/>
  <c r="Q4565" i="5"/>
  <c r="O4553" i="5"/>
  <c r="P4553" i="5"/>
  <c r="Q4553" i="5"/>
  <c r="O4541" i="5"/>
  <c r="P4541" i="5"/>
  <c r="Q4541" i="5"/>
  <c r="O4529" i="5"/>
  <c r="P4529" i="5"/>
  <c r="Q4529" i="5"/>
  <c r="O4517" i="5"/>
  <c r="P4517" i="5"/>
  <c r="Q4517" i="5"/>
  <c r="O4509" i="5"/>
  <c r="P4509" i="5"/>
  <c r="Q4509" i="5"/>
  <c r="O4497" i="5"/>
  <c r="P4497" i="5"/>
  <c r="Q4497" i="5"/>
  <c r="O4485" i="5"/>
  <c r="P4485" i="5"/>
  <c r="Q4485" i="5"/>
  <c r="O4473" i="5"/>
  <c r="P4473" i="5"/>
  <c r="Q4473" i="5"/>
  <c r="O4461" i="5"/>
  <c r="P4461" i="5"/>
  <c r="Q4461" i="5"/>
  <c r="O4453" i="5"/>
  <c r="P4453" i="5"/>
  <c r="Q4453" i="5"/>
  <c r="O4441" i="5"/>
  <c r="P4441" i="5"/>
  <c r="Q4441" i="5"/>
  <c r="O4429" i="5"/>
  <c r="P4429" i="5"/>
  <c r="Q4429" i="5"/>
  <c r="O4417" i="5"/>
  <c r="P4417" i="5"/>
  <c r="Q4417" i="5"/>
  <c r="O4405" i="5"/>
  <c r="P4405" i="5"/>
  <c r="Q4405" i="5"/>
  <c r="O4393" i="5"/>
  <c r="P4393" i="5"/>
  <c r="Q4393" i="5"/>
  <c r="O4381" i="5"/>
  <c r="P4381" i="5"/>
  <c r="Q4381" i="5"/>
  <c r="O4369" i="5"/>
  <c r="P4369" i="5"/>
  <c r="Q4369" i="5"/>
  <c r="O4357" i="5"/>
  <c r="P4357" i="5"/>
  <c r="Q4357" i="5"/>
  <c r="O4349" i="5"/>
  <c r="P4349" i="5"/>
  <c r="Q4349" i="5"/>
  <c r="O4329" i="5"/>
  <c r="Q4329" i="5"/>
  <c r="P4329" i="5"/>
  <c r="O4317" i="5"/>
  <c r="P4317" i="5"/>
  <c r="Q4317" i="5"/>
  <c r="Q4305" i="5"/>
  <c r="O4305" i="5"/>
  <c r="P4305" i="5"/>
  <c r="O4297" i="5"/>
  <c r="Q4297" i="5"/>
  <c r="P4297" i="5"/>
  <c r="O4285" i="5"/>
  <c r="Q4285" i="5"/>
  <c r="P4285" i="5"/>
  <c r="Q4273" i="5"/>
  <c r="O4273" i="5"/>
  <c r="P4273" i="5"/>
  <c r="Q4257" i="5"/>
  <c r="O4257" i="5"/>
  <c r="P4257" i="5"/>
  <c r="O4245" i="5"/>
  <c r="Q4245" i="5"/>
  <c r="P4245" i="5"/>
  <c r="P4225" i="5"/>
  <c r="Q4225" i="5"/>
  <c r="O4225" i="5"/>
  <c r="O4197" i="5"/>
  <c r="P4197" i="5"/>
  <c r="Q4197" i="5"/>
  <c r="O4999" i="5"/>
  <c r="P4999" i="5"/>
  <c r="Q4999" i="5"/>
  <c r="O4995" i="5"/>
  <c r="P4995" i="5"/>
  <c r="Q4995" i="5"/>
  <c r="O4991" i="5"/>
  <c r="Q4991" i="5"/>
  <c r="P4991" i="5"/>
  <c r="O4987" i="5"/>
  <c r="Q4987" i="5"/>
  <c r="P4987" i="5"/>
  <c r="O4983" i="5"/>
  <c r="P4983" i="5"/>
  <c r="Q4983" i="5"/>
  <c r="O4979" i="5"/>
  <c r="P4979" i="5"/>
  <c r="Q4979" i="5"/>
  <c r="O4975" i="5"/>
  <c r="P4975" i="5"/>
  <c r="Q4975" i="5"/>
  <c r="O4971" i="5"/>
  <c r="Q4971" i="5"/>
  <c r="P4971" i="5"/>
  <c r="O4967" i="5"/>
  <c r="P4967" i="5"/>
  <c r="Q4967" i="5"/>
  <c r="O4963" i="5"/>
  <c r="P4963" i="5"/>
  <c r="Q4963" i="5"/>
  <c r="O4959" i="5"/>
  <c r="Q4959" i="5"/>
  <c r="P4959" i="5"/>
  <c r="O4955" i="5"/>
  <c r="P4955" i="5"/>
  <c r="Q4955" i="5"/>
  <c r="O4951" i="5"/>
  <c r="P4951" i="5"/>
  <c r="Q4951" i="5"/>
  <c r="O4947" i="5"/>
  <c r="Q4947" i="5"/>
  <c r="P4947" i="5"/>
  <c r="O4943" i="5"/>
  <c r="P4943" i="5"/>
  <c r="Q4943" i="5"/>
  <c r="O4939" i="5"/>
  <c r="Q4939" i="5"/>
  <c r="P4939" i="5"/>
  <c r="O4935" i="5"/>
  <c r="P4935" i="5"/>
  <c r="Q4935" i="5"/>
  <c r="O4931" i="5"/>
  <c r="P4931" i="5"/>
  <c r="Q4931" i="5"/>
  <c r="O4927" i="5"/>
  <c r="Q4927" i="5"/>
  <c r="P4927" i="5"/>
  <c r="O4923" i="5"/>
  <c r="P4923" i="5"/>
  <c r="Q4923" i="5"/>
  <c r="O4919" i="5"/>
  <c r="P4919" i="5"/>
  <c r="Q4919" i="5"/>
  <c r="O4915" i="5"/>
  <c r="Q4915" i="5"/>
  <c r="P4915" i="5"/>
  <c r="O4911" i="5"/>
  <c r="P4911" i="5"/>
  <c r="Q4911" i="5"/>
  <c r="O4907" i="5"/>
  <c r="P4907" i="5"/>
  <c r="Q4907" i="5"/>
  <c r="O4903" i="5"/>
  <c r="Q4903" i="5"/>
  <c r="P4903" i="5"/>
  <c r="O4899" i="5"/>
  <c r="P4899" i="5"/>
  <c r="Q4899" i="5"/>
  <c r="O4895" i="5"/>
  <c r="P4895" i="5"/>
  <c r="Q4895" i="5"/>
  <c r="O4891" i="5"/>
  <c r="P4891" i="5"/>
  <c r="Q4891" i="5"/>
  <c r="O4887" i="5"/>
  <c r="P4887" i="5"/>
  <c r="Q4887" i="5"/>
  <c r="O4883" i="5"/>
  <c r="P4883" i="5"/>
  <c r="Q4883" i="5"/>
  <c r="O4879" i="5"/>
  <c r="P4879" i="5"/>
  <c r="Q4879" i="5"/>
  <c r="O4875" i="5"/>
  <c r="P4875" i="5"/>
  <c r="Q4875" i="5"/>
  <c r="O4871" i="5"/>
  <c r="P4871" i="5"/>
  <c r="Q4871" i="5"/>
  <c r="O4867" i="5"/>
  <c r="P4867" i="5"/>
  <c r="Q4867" i="5"/>
  <c r="O4863" i="5"/>
  <c r="P4863" i="5"/>
  <c r="Q4863" i="5"/>
  <c r="O4859" i="5"/>
  <c r="P4859" i="5"/>
  <c r="Q4859" i="5"/>
  <c r="O4855" i="5"/>
  <c r="P4855" i="5"/>
  <c r="Q4855" i="5"/>
  <c r="P4851" i="5"/>
  <c r="Q4851" i="5"/>
  <c r="O4851" i="5"/>
  <c r="O4847" i="5"/>
  <c r="P4847" i="5"/>
  <c r="Q4847" i="5"/>
  <c r="O4843" i="5"/>
  <c r="P4843" i="5"/>
  <c r="Q4843" i="5"/>
  <c r="O4839" i="5"/>
  <c r="P4839" i="5"/>
  <c r="Q4839" i="5"/>
  <c r="O4835" i="5"/>
  <c r="P4835" i="5"/>
  <c r="Q4835" i="5"/>
  <c r="O4831" i="5"/>
  <c r="P4831" i="5"/>
  <c r="Q4831" i="5"/>
  <c r="O4827" i="5"/>
  <c r="P4827" i="5"/>
  <c r="Q4827" i="5"/>
  <c r="O4823" i="5"/>
  <c r="P4823" i="5"/>
  <c r="Q4823" i="5"/>
  <c r="O4819" i="5"/>
  <c r="P4819" i="5"/>
  <c r="Q4819" i="5"/>
  <c r="O4815" i="5"/>
  <c r="P4815" i="5"/>
  <c r="Q4815" i="5"/>
  <c r="O4811" i="5"/>
  <c r="P4811" i="5"/>
  <c r="Q4811" i="5"/>
  <c r="O4807" i="5"/>
  <c r="P4807" i="5"/>
  <c r="Q4807" i="5"/>
  <c r="O4803" i="5"/>
  <c r="P4803" i="5"/>
  <c r="Q4803" i="5"/>
  <c r="O4799" i="5"/>
  <c r="P4799" i="5"/>
  <c r="Q4799" i="5"/>
  <c r="O4795" i="5"/>
  <c r="P4795" i="5"/>
  <c r="Q4795" i="5"/>
  <c r="O4791" i="5"/>
  <c r="P4791" i="5"/>
  <c r="Q4791" i="5"/>
  <c r="O4787" i="5"/>
  <c r="P4787" i="5"/>
  <c r="Q4787" i="5"/>
  <c r="O4783" i="5"/>
  <c r="P4783" i="5"/>
  <c r="Q4783" i="5"/>
  <c r="O4779" i="5"/>
  <c r="P4779" i="5"/>
  <c r="Q4779" i="5"/>
  <c r="O4775" i="5"/>
  <c r="P4775" i="5"/>
  <c r="Q4775" i="5"/>
  <c r="O4771" i="5"/>
  <c r="P4771" i="5"/>
  <c r="Q4771" i="5"/>
  <c r="O4767" i="5"/>
  <c r="P4767" i="5"/>
  <c r="Q4767" i="5"/>
  <c r="O4763" i="5"/>
  <c r="P4763" i="5"/>
  <c r="Q4763" i="5"/>
  <c r="O4759" i="5"/>
  <c r="P4759" i="5"/>
  <c r="Q4759" i="5"/>
  <c r="O4755" i="5"/>
  <c r="P4755" i="5"/>
  <c r="Q4755" i="5"/>
  <c r="O4751" i="5"/>
  <c r="P4751" i="5"/>
  <c r="Q4751" i="5"/>
  <c r="O4747" i="5"/>
  <c r="P4747" i="5"/>
  <c r="Q4747" i="5"/>
  <c r="O4743" i="5"/>
  <c r="P4743" i="5"/>
  <c r="Q4743" i="5"/>
  <c r="O4739" i="5"/>
  <c r="P4739" i="5"/>
  <c r="Q4739" i="5"/>
  <c r="O4735" i="5"/>
  <c r="P4735" i="5"/>
  <c r="Q4735" i="5"/>
  <c r="O4731" i="5"/>
  <c r="P4731" i="5"/>
  <c r="Q4731" i="5"/>
  <c r="O4727" i="5"/>
  <c r="P4727" i="5"/>
  <c r="Q4727" i="5"/>
  <c r="O4723" i="5"/>
  <c r="P4723" i="5"/>
  <c r="Q4723" i="5"/>
  <c r="O4719" i="5"/>
  <c r="P4719" i="5"/>
  <c r="Q4719" i="5"/>
  <c r="O4715" i="5"/>
  <c r="P4715" i="5"/>
  <c r="Q4715" i="5"/>
  <c r="O4711" i="5"/>
  <c r="P4711" i="5"/>
  <c r="Q4711" i="5"/>
  <c r="O4707" i="5"/>
  <c r="P4707" i="5"/>
  <c r="Q4707" i="5"/>
  <c r="O4703" i="5"/>
  <c r="P4703" i="5"/>
  <c r="Q4703" i="5"/>
  <c r="O4699" i="5"/>
  <c r="P4699" i="5"/>
  <c r="Q4699" i="5"/>
  <c r="O4695" i="5"/>
  <c r="P4695" i="5"/>
  <c r="Q4695" i="5"/>
  <c r="O4691" i="5"/>
  <c r="P4691" i="5"/>
  <c r="Q4691" i="5"/>
  <c r="O4687" i="5"/>
  <c r="P4687" i="5"/>
  <c r="Q4687" i="5"/>
  <c r="O4683" i="5"/>
  <c r="P4683" i="5"/>
  <c r="Q4683" i="5"/>
  <c r="O4679" i="5"/>
  <c r="P4679" i="5"/>
  <c r="Q4679" i="5"/>
  <c r="O4675" i="5"/>
  <c r="P4675" i="5"/>
  <c r="Q4675" i="5"/>
  <c r="O4671" i="5"/>
  <c r="P4671" i="5"/>
  <c r="Q4671" i="5"/>
  <c r="O4667" i="5"/>
  <c r="P4667" i="5"/>
  <c r="Q4667" i="5"/>
  <c r="O4663" i="5"/>
  <c r="P4663" i="5"/>
  <c r="Q4663" i="5"/>
  <c r="O4659" i="5"/>
  <c r="P4659" i="5"/>
  <c r="Q4659" i="5"/>
  <c r="O4655" i="5"/>
  <c r="P4655" i="5"/>
  <c r="Q4655" i="5"/>
  <c r="O4651" i="5"/>
  <c r="P4651" i="5"/>
  <c r="Q4651" i="5"/>
  <c r="O4647" i="5"/>
  <c r="P4647" i="5"/>
  <c r="Q4647" i="5"/>
  <c r="O4643" i="5"/>
  <c r="P4643" i="5"/>
  <c r="Q4643" i="5"/>
  <c r="O4639" i="5"/>
  <c r="P4639" i="5"/>
  <c r="Q4639" i="5"/>
  <c r="O4635" i="5"/>
  <c r="P4635" i="5"/>
  <c r="Q4635" i="5"/>
  <c r="O4631" i="5"/>
  <c r="P4631" i="5"/>
  <c r="Q4631" i="5"/>
  <c r="O4627" i="5"/>
  <c r="P4627" i="5"/>
  <c r="Q4627" i="5"/>
  <c r="O4623" i="5"/>
  <c r="P4623" i="5"/>
  <c r="Q4623" i="5"/>
  <c r="O4619" i="5"/>
  <c r="P4619" i="5"/>
  <c r="Q4619" i="5"/>
  <c r="O4615" i="5"/>
  <c r="P4615" i="5"/>
  <c r="Q4615" i="5"/>
  <c r="O4611" i="5"/>
  <c r="P4611" i="5"/>
  <c r="Q4611" i="5"/>
  <c r="O4607" i="5"/>
  <c r="P4607" i="5"/>
  <c r="Q4607" i="5"/>
  <c r="O4603" i="5"/>
  <c r="P4603" i="5"/>
  <c r="Q4603" i="5"/>
  <c r="O4599" i="5"/>
  <c r="P4599" i="5"/>
  <c r="Q4599" i="5"/>
  <c r="O4595" i="5"/>
  <c r="P4595" i="5"/>
  <c r="Q4595" i="5"/>
  <c r="O4591" i="5"/>
  <c r="Q4591" i="5"/>
  <c r="P4591" i="5"/>
  <c r="O4587" i="5"/>
  <c r="Q4587" i="5"/>
  <c r="P4587" i="5"/>
  <c r="O4583" i="5"/>
  <c r="Q4583" i="5"/>
  <c r="P4583" i="5"/>
  <c r="O4579" i="5"/>
  <c r="Q4579" i="5"/>
  <c r="P4579" i="5"/>
  <c r="O4575" i="5"/>
  <c r="Q4575" i="5"/>
  <c r="P4575" i="5"/>
  <c r="O4571" i="5"/>
  <c r="Q4571" i="5"/>
  <c r="P4571" i="5"/>
  <c r="O4567" i="5"/>
  <c r="Q4567" i="5"/>
  <c r="P4567" i="5"/>
  <c r="O4563" i="5"/>
  <c r="Q4563" i="5"/>
  <c r="P4563" i="5"/>
  <c r="O4559" i="5"/>
  <c r="Q4559" i="5"/>
  <c r="P4559" i="5"/>
  <c r="O4555" i="5"/>
  <c r="Q4555" i="5"/>
  <c r="P4555" i="5"/>
  <c r="O4551" i="5"/>
  <c r="Q4551" i="5"/>
  <c r="P4551" i="5"/>
  <c r="O4547" i="5"/>
  <c r="Q4547" i="5"/>
  <c r="P4547" i="5"/>
  <c r="O4543" i="5"/>
  <c r="Q4543" i="5"/>
  <c r="P4543" i="5"/>
  <c r="O4539" i="5"/>
  <c r="Q4539" i="5"/>
  <c r="P4539" i="5"/>
  <c r="O4535" i="5"/>
  <c r="Q4535" i="5"/>
  <c r="P4535" i="5"/>
  <c r="O4531" i="5"/>
  <c r="Q4531" i="5"/>
  <c r="P4531" i="5"/>
  <c r="O4527" i="5"/>
  <c r="Q4527" i="5"/>
  <c r="P4527" i="5"/>
  <c r="O4523" i="5"/>
  <c r="Q4523" i="5"/>
  <c r="P4523" i="5"/>
  <c r="O4519" i="5"/>
  <c r="Q4519" i="5"/>
  <c r="P4519" i="5"/>
  <c r="O4515" i="5"/>
  <c r="Q4515" i="5"/>
  <c r="P4515" i="5"/>
  <c r="O4511" i="5"/>
  <c r="Q4511" i="5"/>
  <c r="P4511" i="5"/>
  <c r="O4507" i="5"/>
  <c r="Q4507" i="5"/>
  <c r="P4507" i="5"/>
  <c r="O4503" i="5"/>
  <c r="Q4503" i="5"/>
  <c r="P4503" i="5"/>
  <c r="O4499" i="5"/>
  <c r="Q4499" i="5"/>
  <c r="P4499" i="5"/>
  <c r="O4495" i="5"/>
  <c r="Q4495" i="5"/>
  <c r="P4495" i="5"/>
  <c r="O4491" i="5"/>
  <c r="Q4491" i="5"/>
  <c r="P4491" i="5"/>
  <c r="O4487" i="5"/>
  <c r="Q4487" i="5"/>
  <c r="P4487" i="5"/>
  <c r="O4483" i="5"/>
  <c r="Q4483" i="5"/>
  <c r="P4483" i="5"/>
  <c r="O4479" i="5"/>
  <c r="Q4479" i="5"/>
  <c r="P4479" i="5"/>
  <c r="O4475" i="5"/>
  <c r="Q4475" i="5"/>
  <c r="P4475" i="5"/>
  <c r="O4471" i="5"/>
  <c r="Q4471" i="5"/>
  <c r="P4471" i="5"/>
  <c r="O4467" i="5"/>
  <c r="Q4467" i="5"/>
  <c r="P4467" i="5"/>
  <c r="O4463" i="5"/>
  <c r="Q4463" i="5"/>
  <c r="P4463" i="5"/>
  <c r="O4459" i="5"/>
  <c r="Q4459" i="5"/>
  <c r="P4459" i="5"/>
  <c r="O4455" i="5"/>
  <c r="Q4455" i="5"/>
  <c r="P4455" i="5"/>
  <c r="O4451" i="5"/>
  <c r="Q4451" i="5"/>
  <c r="P4451" i="5"/>
  <c r="O4447" i="5"/>
  <c r="Q4447" i="5"/>
  <c r="P4447" i="5"/>
  <c r="O4443" i="5"/>
  <c r="Q4443" i="5"/>
  <c r="P4443" i="5"/>
  <c r="O4439" i="5"/>
  <c r="Q4439" i="5"/>
  <c r="P4439" i="5"/>
  <c r="O4435" i="5"/>
  <c r="Q4435" i="5"/>
  <c r="P4435" i="5"/>
  <c r="O4431" i="5"/>
  <c r="Q4431" i="5"/>
  <c r="P4431" i="5"/>
  <c r="O4427" i="5"/>
  <c r="Q4427" i="5"/>
  <c r="P4427" i="5"/>
  <c r="O4423" i="5"/>
  <c r="Q4423" i="5"/>
  <c r="P4423" i="5"/>
  <c r="O4419" i="5"/>
  <c r="Q4419" i="5"/>
  <c r="P4419" i="5"/>
  <c r="O4415" i="5"/>
  <c r="Q4415" i="5"/>
  <c r="P4415" i="5"/>
  <c r="O4411" i="5"/>
  <c r="Q4411" i="5"/>
  <c r="P4411" i="5"/>
  <c r="O4407" i="5"/>
  <c r="Q4407" i="5"/>
  <c r="P4407" i="5"/>
  <c r="O4403" i="5"/>
  <c r="Q4403" i="5"/>
  <c r="P4403" i="5"/>
  <c r="O4399" i="5"/>
  <c r="Q4399" i="5"/>
  <c r="P4399" i="5"/>
  <c r="O4395" i="5"/>
  <c r="Q4395" i="5"/>
  <c r="P4395" i="5"/>
  <c r="O4391" i="5"/>
  <c r="Q4391" i="5"/>
  <c r="P4391" i="5"/>
  <c r="O4387" i="5"/>
  <c r="Q4387" i="5"/>
  <c r="P4387" i="5"/>
  <c r="O4383" i="5"/>
  <c r="Q4383" i="5"/>
  <c r="P4383" i="5"/>
  <c r="O4379" i="5"/>
  <c r="Q4379" i="5"/>
  <c r="P4379" i="5"/>
  <c r="O4375" i="5"/>
  <c r="Q4375" i="5"/>
  <c r="P4375" i="5"/>
  <c r="O4371" i="5"/>
  <c r="Q4371" i="5"/>
  <c r="P4371" i="5"/>
  <c r="O4367" i="5"/>
  <c r="Q4367" i="5"/>
  <c r="P4367" i="5"/>
  <c r="O4363" i="5"/>
  <c r="Q4363" i="5"/>
  <c r="P4363" i="5"/>
  <c r="O4359" i="5"/>
  <c r="Q4359" i="5"/>
  <c r="P4359" i="5"/>
  <c r="O4355" i="5"/>
  <c r="Q4355" i="5"/>
  <c r="P4355" i="5"/>
  <c r="O4351" i="5"/>
  <c r="P4351" i="5"/>
  <c r="Q4351" i="5"/>
  <c r="O4347" i="5"/>
  <c r="P4347" i="5"/>
  <c r="Q4347" i="5"/>
  <c r="O4343" i="5"/>
  <c r="P4343" i="5"/>
  <c r="Q4343" i="5"/>
  <c r="O4339" i="5"/>
  <c r="Q4339" i="5"/>
  <c r="P4339" i="5"/>
  <c r="O4335" i="5"/>
  <c r="P4335" i="5"/>
  <c r="Q4335" i="5"/>
  <c r="O4331" i="5"/>
  <c r="P4331" i="5"/>
  <c r="Q4331" i="5"/>
  <c r="O4327" i="5"/>
  <c r="P4327" i="5"/>
  <c r="Q4327" i="5"/>
  <c r="O4323" i="5"/>
  <c r="Q4323" i="5"/>
  <c r="P4323" i="5"/>
  <c r="O4319" i="5"/>
  <c r="P4319" i="5"/>
  <c r="Q4319" i="5"/>
  <c r="O4315" i="5"/>
  <c r="P4315" i="5"/>
  <c r="Q4315" i="5"/>
  <c r="O4311" i="5"/>
  <c r="P4311" i="5"/>
  <c r="Q4311" i="5"/>
  <c r="O4307" i="5"/>
  <c r="Q4307" i="5"/>
  <c r="P4307" i="5"/>
  <c r="O4303" i="5"/>
  <c r="Q4303" i="5"/>
  <c r="P4303" i="5"/>
  <c r="O4299" i="5"/>
  <c r="Q4299" i="5"/>
  <c r="P4299" i="5"/>
  <c r="O4295" i="5"/>
  <c r="Q4295" i="5"/>
  <c r="P4295" i="5"/>
  <c r="O4291" i="5"/>
  <c r="Q4291" i="5"/>
  <c r="P4291" i="5"/>
  <c r="O4287" i="5"/>
  <c r="Q4287" i="5"/>
  <c r="P4287" i="5"/>
  <c r="O4283" i="5"/>
  <c r="Q4283" i="5"/>
  <c r="P4283" i="5"/>
  <c r="O4279" i="5"/>
  <c r="Q4279" i="5"/>
  <c r="P4279" i="5"/>
  <c r="O4275" i="5"/>
  <c r="Q4275" i="5"/>
  <c r="P4275" i="5"/>
  <c r="O4271" i="5"/>
  <c r="Q4271" i="5"/>
  <c r="P4271" i="5"/>
  <c r="O4267" i="5"/>
  <c r="Q4267" i="5"/>
  <c r="P4267" i="5"/>
  <c r="O4263" i="5"/>
  <c r="Q4263" i="5"/>
  <c r="P4263" i="5"/>
  <c r="O4259" i="5"/>
  <c r="Q4259" i="5"/>
  <c r="P4259" i="5"/>
  <c r="O4255" i="5"/>
  <c r="Q4255" i="5"/>
  <c r="P4255" i="5"/>
  <c r="O4251" i="5"/>
  <c r="Q4251" i="5"/>
  <c r="P4251" i="5"/>
  <c r="O4247" i="5"/>
  <c r="Q4247" i="5"/>
  <c r="P4247" i="5"/>
  <c r="O4243" i="5"/>
  <c r="Q4243" i="5"/>
  <c r="P4243" i="5"/>
  <c r="O4239" i="5"/>
  <c r="Q4239" i="5"/>
  <c r="P4239" i="5"/>
  <c r="O4235" i="5"/>
  <c r="Q4235" i="5"/>
  <c r="P4235" i="5"/>
  <c r="O4231" i="5"/>
  <c r="P4231" i="5"/>
  <c r="Q4231" i="5"/>
  <c r="O4227" i="5"/>
  <c r="P4227" i="5"/>
  <c r="Q4227" i="5"/>
  <c r="O4223" i="5"/>
  <c r="P4223" i="5"/>
  <c r="Q4223" i="5"/>
  <c r="O4219" i="5"/>
  <c r="P4219" i="5"/>
  <c r="Q4219" i="5"/>
  <c r="O4215" i="5"/>
  <c r="P4215" i="5"/>
  <c r="Q4215" i="5"/>
  <c r="O4211" i="5"/>
  <c r="P4211" i="5"/>
  <c r="Q4211" i="5"/>
  <c r="O4207" i="5"/>
  <c r="P4207" i="5"/>
  <c r="Q4207" i="5"/>
  <c r="O4203" i="5"/>
  <c r="P4203" i="5"/>
  <c r="Q4203" i="5"/>
  <c r="O4199" i="5"/>
  <c r="P4199" i="5"/>
  <c r="Q4199" i="5"/>
  <c r="O4195" i="5"/>
  <c r="P4195" i="5"/>
  <c r="Q4195" i="5"/>
  <c r="O4989" i="5"/>
  <c r="P4989" i="5"/>
  <c r="Q4989" i="5"/>
  <c r="O4977" i="5"/>
  <c r="Q4977" i="5"/>
  <c r="P4977" i="5"/>
  <c r="O4965" i="5"/>
  <c r="Q4965" i="5"/>
  <c r="P4965" i="5"/>
  <c r="O4953" i="5"/>
  <c r="Q4953" i="5"/>
  <c r="P4953" i="5"/>
  <c r="O4941" i="5"/>
  <c r="P4941" i="5"/>
  <c r="Q4941" i="5"/>
  <c r="O4929" i="5"/>
  <c r="P4929" i="5"/>
  <c r="Q4929" i="5"/>
  <c r="O4917" i="5"/>
  <c r="P4917" i="5"/>
  <c r="Q4917" i="5"/>
  <c r="O4901" i="5"/>
  <c r="P4901" i="5"/>
  <c r="Q4901" i="5"/>
  <c r="O4889" i="5"/>
  <c r="P4889" i="5"/>
  <c r="Q4889" i="5"/>
  <c r="O4877" i="5"/>
  <c r="P4877" i="5"/>
  <c r="Q4877" i="5"/>
  <c r="O4865" i="5"/>
  <c r="P4865" i="5"/>
  <c r="Q4865" i="5"/>
  <c r="O4849" i="5"/>
  <c r="P4849" i="5"/>
  <c r="Q4849" i="5"/>
  <c r="O4833" i="5"/>
  <c r="P4833" i="5"/>
  <c r="Q4833" i="5"/>
  <c r="O4821" i="5"/>
  <c r="P4821" i="5"/>
  <c r="Q4821" i="5"/>
  <c r="O4809" i="5"/>
  <c r="P4809" i="5"/>
  <c r="Q4809" i="5"/>
  <c r="O4797" i="5"/>
  <c r="P4797" i="5"/>
  <c r="Q4797" i="5"/>
  <c r="O4785" i="5"/>
  <c r="P4785" i="5"/>
  <c r="Q4785" i="5"/>
  <c r="O4773" i="5"/>
  <c r="P4773" i="5"/>
  <c r="Q4773" i="5"/>
  <c r="O4761" i="5"/>
  <c r="P4761" i="5"/>
  <c r="Q4761" i="5"/>
  <c r="O4749" i="5"/>
  <c r="P4749" i="5"/>
  <c r="Q4749" i="5"/>
  <c r="O4737" i="5"/>
  <c r="P4737" i="5"/>
  <c r="Q4737" i="5"/>
  <c r="O4725" i="5"/>
  <c r="P4725" i="5"/>
  <c r="Q4725" i="5"/>
  <c r="O4717" i="5"/>
  <c r="P4717" i="5"/>
  <c r="Q4717" i="5"/>
  <c r="O4705" i="5"/>
  <c r="P4705" i="5"/>
  <c r="Q4705" i="5"/>
  <c r="O4701" i="5"/>
  <c r="P4701" i="5"/>
  <c r="Q4701" i="5"/>
  <c r="O4685" i="5"/>
  <c r="P4685" i="5"/>
  <c r="Q4685" i="5"/>
  <c r="O4673" i="5"/>
  <c r="P4673" i="5"/>
  <c r="Q4673" i="5"/>
  <c r="O4661" i="5"/>
  <c r="P4661" i="5"/>
  <c r="Q4661" i="5"/>
  <c r="O4649" i="5"/>
  <c r="P4649" i="5"/>
  <c r="Q4649" i="5"/>
  <c r="O4637" i="5"/>
  <c r="P4637" i="5"/>
  <c r="Q4637" i="5"/>
  <c r="O4625" i="5"/>
  <c r="P4625" i="5"/>
  <c r="Q4625" i="5"/>
  <c r="O4613" i="5"/>
  <c r="P4613" i="5"/>
  <c r="Q4613" i="5"/>
  <c r="O4601" i="5"/>
  <c r="P4601" i="5"/>
  <c r="Q4601" i="5"/>
  <c r="O4593" i="5"/>
  <c r="P4593" i="5"/>
  <c r="Q4593" i="5"/>
  <c r="O4581" i="5"/>
  <c r="P4581" i="5"/>
  <c r="Q4581" i="5"/>
  <c r="O4573" i="5"/>
  <c r="P4573" i="5"/>
  <c r="Q4573" i="5"/>
  <c r="P4561" i="5"/>
  <c r="Q4561" i="5"/>
  <c r="O4561" i="5"/>
  <c r="O4549" i="5"/>
  <c r="P4549" i="5"/>
  <c r="Q4549" i="5"/>
  <c r="O4537" i="5"/>
  <c r="P4537" i="5"/>
  <c r="Q4537" i="5"/>
  <c r="O4525" i="5"/>
  <c r="P4525" i="5"/>
  <c r="Q4525" i="5"/>
  <c r="O4513" i="5"/>
  <c r="P4513" i="5"/>
  <c r="Q4513" i="5"/>
  <c r="O4501" i="5"/>
  <c r="P4501" i="5"/>
  <c r="Q4501" i="5"/>
  <c r="O4493" i="5"/>
  <c r="P4493" i="5"/>
  <c r="Q4493" i="5"/>
  <c r="O4481" i="5"/>
  <c r="P4481" i="5"/>
  <c r="Q4481" i="5"/>
  <c r="O4469" i="5"/>
  <c r="P4469" i="5"/>
  <c r="Q4469" i="5"/>
  <c r="O4457" i="5"/>
  <c r="P4457" i="5"/>
  <c r="Q4457" i="5"/>
  <c r="O4445" i="5"/>
  <c r="P4445" i="5"/>
  <c r="Q4445" i="5"/>
  <c r="O4437" i="5"/>
  <c r="P4437" i="5"/>
  <c r="Q4437" i="5"/>
  <c r="O4425" i="5"/>
  <c r="P4425" i="5"/>
  <c r="Q4425" i="5"/>
  <c r="O4413" i="5"/>
  <c r="P4413" i="5"/>
  <c r="Q4413" i="5"/>
  <c r="O4409" i="5"/>
  <c r="P4409" i="5"/>
  <c r="Q4409" i="5"/>
  <c r="O4397" i="5"/>
  <c r="P4397" i="5"/>
  <c r="Q4397" i="5"/>
  <c r="O4385" i="5"/>
  <c r="P4385" i="5"/>
  <c r="Q4385" i="5"/>
  <c r="O4373" i="5"/>
  <c r="P4373" i="5"/>
  <c r="Q4373" i="5"/>
  <c r="O4365" i="5"/>
  <c r="P4365" i="5"/>
  <c r="Q4365" i="5"/>
  <c r="O4353" i="5"/>
  <c r="Q4353" i="5"/>
  <c r="P4353" i="5"/>
  <c r="O4341" i="5"/>
  <c r="P4341" i="5"/>
  <c r="Q4341" i="5"/>
  <c r="O4333" i="5"/>
  <c r="P4333" i="5"/>
  <c r="Q4333" i="5"/>
  <c r="Q4321" i="5"/>
  <c r="O4321" i="5"/>
  <c r="P4321" i="5"/>
  <c r="O4309" i="5"/>
  <c r="P4309" i="5"/>
  <c r="Q4309" i="5"/>
  <c r="O4293" i="5"/>
  <c r="Q4293" i="5"/>
  <c r="P4293" i="5"/>
  <c r="O4277" i="5"/>
  <c r="Q4277" i="5"/>
  <c r="P4277" i="5"/>
  <c r="O4265" i="5"/>
  <c r="Q4265" i="5"/>
  <c r="P4265" i="5"/>
  <c r="O4253" i="5"/>
  <c r="Q4253" i="5"/>
  <c r="P4253" i="5"/>
  <c r="O4237" i="5"/>
  <c r="Q4237" i="5"/>
  <c r="P4237" i="5"/>
  <c r="O4221" i="5"/>
  <c r="P4221" i="5"/>
  <c r="Q4221" i="5"/>
  <c r="P4201" i="5"/>
  <c r="O4201" i="5"/>
  <c r="Q4201" i="5"/>
  <c r="O4998" i="5"/>
  <c r="P4998" i="5"/>
  <c r="Q4998" i="5"/>
  <c r="O4994" i="5"/>
  <c r="P4994" i="5"/>
  <c r="Q4994" i="5"/>
  <c r="O4990" i="5"/>
  <c r="P4990" i="5"/>
  <c r="Q4990" i="5"/>
  <c r="O4986" i="5"/>
  <c r="P4986" i="5"/>
  <c r="Q4986" i="5"/>
  <c r="O4982" i="5"/>
  <c r="P4982" i="5"/>
  <c r="Q4982" i="5"/>
  <c r="O4978" i="5"/>
  <c r="P4978" i="5"/>
  <c r="Q4978" i="5"/>
  <c r="O4974" i="5"/>
  <c r="P4974" i="5"/>
  <c r="Q4974" i="5"/>
  <c r="O4970" i="5"/>
  <c r="P4970" i="5"/>
  <c r="Q4970" i="5"/>
  <c r="O4966" i="5"/>
  <c r="P4966" i="5"/>
  <c r="Q4966" i="5"/>
  <c r="O4962" i="5"/>
  <c r="P4962" i="5"/>
  <c r="Q4962" i="5"/>
  <c r="O4958" i="5"/>
  <c r="P4958" i="5"/>
  <c r="Q4958" i="5"/>
  <c r="O4954" i="5"/>
  <c r="P4954" i="5"/>
  <c r="Q4954" i="5"/>
  <c r="O4950" i="5"/>
  <c r="P4950" i="5"/>
  <c r="Q4950" i="5"/>
  <c r="O4946" i="5"/>
  <c r="P4946" i="5"/>
  <c r="Q4946" i="5"/>
  <c r="O4942" i="5"/>
  <c r="P4942" i="5"/>
  <c r="Q4942" i="5"/>
  <c r="O4938" i="5"/>
  <c r="P4938" i="5"/>
  <c r="Q4938" i="5"/>
  <c r="O4934" i="5"/>
  <c r="P4934" i="5"/>
  <c r="Q4934" i="5"/>
  <c r="O4930" i="5"/>
  <c r="P4930" i="5"/>
  <c r="Q4930" i="5"/>
  <c r="O4926" i="5"/>
  <c r="P4926" i="5"/>
  <c r="Q4926" i="5"/>
  <c r="O4922" i="5"/>
  <c r="P4922" i="5"/>
  <c r="Q4922" i="5"/>
  <c r="O4918" i="5"/>
  <c r="P4918" i="5"/>
  <c r="Q4918" i="5"/>
  <c r="O4914" i="5"/>
  <c r="P4914" i="5"/>
  <c r="Q4914" i="5"/>
  <c r="O4910" i="5"/>
  <c r="P4910" i="5"/>
  <c r="Q4910" i="5"/>
  <c r="O4906" i="5"/>
  <c r="P4906" i="5"/>
  <c r="Q4906" i="5"/>
  <c r="O4902" i="5"/>
  <c r="P4902" i="5"/>
  <c r="Q4902" i="5"/>
  <c r="O4898" i="5"/>
  <c r="P4898" i="5"/>
  <c r="Q4898" i="5"/>
  <c r="O4894" i="5"/>
  <c r="Q4894" i="5"/>
  <c r="P4894" i="5"/>
  <c r="O4890" i="5"/>
  <c r="P4890" i="5"/>
  <c r="Q4890" i="5"/>
  <c r="O4886" i="5"/>
  <c r="P4886" i="5"/>
  <c r="Q4886" i="5"/>
  <c r="O4882" i="5"/>
  <c r="Q4882" i="5"/>
  <c r="P4882" i="5"/>
  <c r="O4878" i="5"/>
  <c r="P4878" i="5"/>
  <c r="Q4878" i="5"/>
  <c r="O4874" i="5"/>
  <c r="P4874" i="5"/>
  <c r="Q4874" i="5"/>
  <c r="O4870" i="5"/>
  <c r="Q4870" i="5"/>
  <c r="P4870" i="5"/>
  <c r="O4866" i="5"/>
  <c r="P4866" i="5"/>
  <c r="Q4866" i="5"/>
  <c r="O4862" i="5"/>
  <c r="P4862" i="5"/>
  <c r="Q4862" i="5"/>
  <c r="O4858" i="5"/>
  <c r="Q4858" i="5"/>
  <c r="P4858" i="5"/>
  <c r="O4854" i="5"/>
  <c r="P4854" i="5"/>
  <c r="Q4854" i="5"/>
  <c r="O4850" i="5"/>
  <c r="P4850" i="5"/>
  <c r="Q4850" i="5"/>
  <c r="O4846" i="5"/>
  <c r="Q4846" i="5"/>
  <c r="P4846" i="5"/>
  <c r="O4842" i="5"/>
  <c r="P4842" i="5"/>
  <c r="Q4842" i="5"/>
  <c r="O4838" i="5"/>
  <c r="P4838" i="5"/>
  <c r="Q4838" i="5"/>
  <c r="O4834" i="5"/>
  <c r="Q4834" i="5"/>
  <c r="P4834" i="5"/>
  <c r="O4830" i="5"/>
  <c r="P4830" i="5"/>
  <c r="Q4830" i="5"/>
  <c r="O4826" i="5"/>
  <c r="P4826" i="5"/>
  <c r="Q4826" i="5"/>
  <c r="O4822" i="5"/>
  <c r="Q4822" i="5"/>
  <c r="P4822" i="5"/>
  <c r="O4818" i="5"/>
  <c r="P4818" i="5"/>
  <c r="Q4818" i="5"/>
  <c r="O4814" i="5"/>
  <c r="P4814" i="5"/>
  <c r="Q4814" i="5"/>
  <c r="O4810" i="5"/>
  <c r="Q4810" i="5"/>
  <c r="P4810" i="5"/>
  <c r="O4806" i="5"/>
  <c r="Q4806" i="5"/>
  <c r="P4806" i="5"/>
  <c r="O4802" i="5"/>
  <c r="Q4802" i="5"/>
  <c r="P4802" i="5"/>
  <c r="O4798" i="5"/>
  <c r="Q4798" i="5"/>
  <c r="P4798" i="5"/>
  <c r="O4794" i="5"/>
  <c r="Q4794" i="5"/>
  <c r="P4794" i="5"/>
  <c r="O4790" i="5"/>
  <c r="Q4790" i="5"/>
  <c r="P4790" i="5"/>
  <c r="O4786" i="5"/>
  <c r="Q4786" i="5"/>
  <c r="P4786" i="5"/>
  <c r="O4782" i="5"/>
  <c r="Q4782" i="5"/>
  <c r="P4782" i="5"/>
  <c r="O4778" i="5"/>
  <c r="Q4778" i="5"/>
  <c r="P4778" i="5"/>
  <c r="O4774" i="5"/>
  <c r="Q4774" i="5"/>
  <c r="P4774" i="5"/>
  <c r="O4770" i="5"/>
  <c r="Q4770" i="5"/>
  <c r="P4770" i="5"/>
  <c r="O4766" i="5"/>
  <c r="Q4766" i="5"/>
  <c r="P4766" i="5"/>
  <c r="O4762" i="5"/>
  <c r="Q4762" i="5"/>
  <c r="P4762" i="5"/>
  <c r="O4758" i="5"/>
  <c r="Q4758" i="5"/>
  <c r="P4758" i="5"/>
  <c r="O4754" i="5"/>
  <c r="Q4754" i="5"/>
  <c r="P4754" i="5"/>
  <c r="O4750" i="5"/>
  <c r="Q4750" i="5"/>
  <c r="P4750" i="5"/>
  <c r="O4746" i="5"/>
  <c r="Q4746" i="5"/>
  <c r="P4746" i="5"/>
  <c r="O4742" i="5"/>
  <c r="Q4742" i="5"/>
  <c r="P4742" i="5"/>
  <c r="O4738" i="5"/>
  <c r="Q4738" i="5"/>
  <c r="P4738" i="5"/>
  <c r="O4734" i="5"/>
  <c r="Q4734" i="5"/>
  <c r="P4734" i="5"/>
  <c r="O4730" i="5"/>
  <c r="Q4730" i="5"/>
  <c r="P4730" i="5"/>
  <c r="O4726" i="5"/>
  <c r="Q4726" i="5"/>
  <c r="P4726" i="5"/>
  <c r="O4722" i="5"/>
  <c r="Q4722" i="5"/>
  <c r="P4722" i="5"/>
  <c r="O4718" i="5"/>
  <c r="Q4718" i="5"/>
  <c r="P4718" i="5"/>
  <c r="O4714" i="5"/>
  <c r="Q4714" i="5"/>
  <c r="P4714" i="5"/>
  <c r="O4710" i="5"/>
  <c r="Q4710" i="5"/>
  <c r="P4710" i="5"/>
  <c r="O4706" i="5"/>
  <c r="Q4706" i="5"/>
  <c r="P4706" i="5"/>
  <c r="O4702" i="5"/>
  <c r="Q4702" i="5"/>
  <c r="P4702" i="5"/>
  <c r="O4698" i="5"/>
  <c r="Q4698" i="5"/>
  <c r="P4698" i="5"/>
  <c r="O4694" i="5"/>
  <c r="Q4694" i="5"/>
  <c r="P4694" i="5"/>
  <c r="O4690" i="5"/>
  <c r="Q4690" i="5"/>
  <c r="P4690" i="5"/>
  <c r="O4686" i="5"/>
  <c r="Q4686" i="5"/>
  <c r="P4686" i="5"/>
  <c r="O4682" i="5"/>
  <c r="Q4682" i="5"/>
  <c r="P4682" i="5"/>
  <c r="O4678" i="5"/>
  <c r="Q4678" i="5"/>
  <c r="P4678" i="5"/>
  <c r="O4674" i="5"/>
  <c r="Q4674" i="5"/>
  <c r="P4674" i="5"/>
  <c r="O4670" i="5"/>
  <c r="Q4670" i="5"/>
  <c r="P4670" i="5"/>
  <c r="O4666" i="5"/>
  <c r="Q4666" i="5"/>
  <c r="P4666" i="5"/>
  <c r="O4662" i="5"/>
  <c r="Q4662" i="5"/>
  <c r="P4662" i="5"/>
  <c r="O4658" i="5"/>
  <c r="Q4658" i="5"/>
  <c r="P4658" i="5"/>
  <c r="O4654" i="5"/>
  <c r="Q4654" i="5"/>
  <c r="P4654" i="5"/>
  <c r="O4650" i="5"/>
  <c r="Q4650" i="5"/>
  <c r="P4650" i="5"/>
  <c r="O4646" i="5"/>
  <c r="Q4646" i="5"/>
  <c r="P4646" i="5"/>
  <c r="O4642" i="5"/>
  <c r="Q4642" i="5"/>
  <c r="P4642" i="5"/>
  <c r="O4638" i="5"/>
  <c r="Q4638" i="5"/>
  <c r="P4638" i="5"/>
  <c r="O4634" i="5"/>
  <c r="Q4634" i="5"/>
  <c r="P4634" i="5"/>
  <c r="O4630" i="5"/>
  <c r="Q4630" i="5"/>
  <c r="P4630" i="5"/>
  <c r="O4626" i="5"/>
  <c r="Q4626" i="5"/>
  <c r="P4626" i="5"/>
  <c r="O4622" i="5"/>
  <c r="Q4622" i="5"/>
  <c r="P4622" i="5"/>
  <c r="O4618" i="5"/>
  <c r="Q4618" i="5"/>
  <c r="P4618" i="5"/>
  <c r="O4614" i="5"/>
  <c r="Q4614" i="5"/>
  <c r="P4614" i="5"/>
  <c r="O4610" i="5"/>
  <c r="Q4610" i="5"/>
  <c r="P4610" i="5"/>
  <c r="O4606" i="5"/>
  <c r="Q4606" i="5"/>
  <c r="P4606" i="5"/>
  <c r="O4602" i="5"/>
  <c r="Q4602" i="5"/>
  <c r="P4602" i="5"/>
  <c r="O4598" i="5"/>
  <c r="Q4598" i="5"/>
  <c r="P4598" i="5"/>
  <c r="O4594" i="5"/>
  <c r="Q4594" i="5"/>
  <c r="P4594" i="5"/>
  <c r="O4590" i="5"/>
  <c r="P4590" i="5"/>
  <c r="Q4590" i="5"/>
  <c r="O4586" i="5"/>
  <c r="P4586" i="5"/>
  <c r="Q4586" i="5"/>
  <c r="O4582" i="5"/>
  <c r="P4582" i="5"/>
  <c r="Q4582" i="5"/>
  <c r="O4578" i="5"/>
  <c r="P4578" i="5"/>
  <c r="Q4578" i="5"/>
  <c r="O4574" i="5"/>
  <c r="P4574" i="5"/>
  <c r="Q4574" i="5"/>
  <c r="O4570" i="5"/>
  <c r="P4570" i="5"/>
  <c r="Q4570" i="5"/>
  <c r="O4566" i="5"/>
  <c r="P4566" i="5"/>
  <c r="Q4566" i="5"/>
  <c r="O4562" i="5"/>
  <c r="P4562" i="5"/>
  <c r="Q4562" i="5"/>
  <c r="O4558" i="5"/>
  <c r="P4558" i="5"/>
  <c r="Q4558" i="5"/>
  <c r="O4554" i="5"/>
  <c r="P4554" i="5"/>
  <c r="Q4554" i="5"/>
  <c r="O4550" i="5"/>
  <c r="P4550" i="5"/>
  <c r="Q4550" i="5"/>
  <c r="O4546" i="5"/>
  <c r="P4546" i="5"/>
  <c r="Q4546" i="5"/>
  <c r="O4542" i="5"/>
  <c r="P4542" i="5"/>
  <c r="Q4542" i="5"/>
  <c r="O4538" i="5"/>
  <c r="P4538" i="5"/>
  <c r="Q4538" i="5"/>
  <c r="O4534" i="5"/>
  <c r="P4534" i="5"/>
  <c r="Q4534" i="5"/>
  <c r="O4530" i="5"/>
  <c r="P4530" i="5"/>
  <c r="Q4530" i="5"/>
  <c r="O4526" i="5"/>
  <c r="P4526" i="5"/>
  <c r="Q4526" i="5"/>
  <c r="O4522" i="5"/>
  <c r="P4522" i="5"/>
  <c r="Q4522" i="5"/>
  <c r="O4518" i="5"/>
  <c r="P4518" i="5"/>
  <c r="Q4518" i="5"/>
  <c r="O4514" i="5"/>
  <c r="P4514" i="5"/>
  <c r="Q4514" i="5"/>
  <c r="O4510" i="5"/>
  <c r="P4510" i="5"/>
  <c r="Q4510" i="5"/>
  <c r="O4506" i="5"/>
  <c r="P4506" i="5"/>
  <c r="Q4506" i="5"/>
  <c r="O4502" i="5"/>
  <c r="P4502" i="5"/>
  <c r="Q4502" i="5"/>
  <c r="O4498" i="5"/>
  <c r="P4498" i="5"/>
  <c r="Q4498" i="5"/>
  <c r="O4494" i="5"/>
  <c r="P4494" i="5"/>
  <c r="Q4494" i="5"/>
  <c r="O4490" i="5"/>
  <c r="P4490" i="5"/>
  <c r="Q4490" i="5"/>
  <c r="O4486" i="5"/>
  <c r="P4486" i="5"/>
  <c r="Q4486" i="5"/>
  <c r="O4482" i="5"/>
  <c r="P4482" i="5"/>
  <c r="Q4482" i="5"/>
  <c r="O4478" i="5"/>
  <c r="P4478" i="5"/>
  <c r="Q4478" i="5"/>
  <c r="O4474" i="5"/>
  <c r="P4474" i="5"/>
  <c r="Q4474" i="5"/>
  <c r="O4470" i="5"/>
  <c r="P4470" i="5"/>
  <c r="Q4470" i="5"/>
  <c r="O4466" i="5"/>
  <c r="P4466" i="5"/>
  <c r="Q4466" i="5"/>
  <c r="O4462" i="5"/>
  <c r="P4462" i="5"/>
  <c r="Q4462" i="5"/>
  <c r="O4458" i="5"/>
  <c r="P4458" i="5"/>
  <c r="Q4458" i="5"/>
  <c r="O4454" i="5"/>
  <c r="P4454" i="5"/>
  <c r="Q4454" i="5"/>
  <c r="O4450" i="5"/>
  <c r="P4450" i="5"/>
  <c r="Q4450" i="5"/>
  <c r="O4446" i="5"/>
  <c r="P4446" i="5"/>
  <c r="Q4446" i="5"/>
  <c r="O4442" i="5"/>
  <c r="P4442" i="5"/>
  <c r="Q4442" i="5"/>
  <c r="O4438" i="5"/>
  <c r="P4438" i="5"/>
  <c r="Q4438" i="5"/>
  <c r="O4434" i="5"/>
  <c r="P4434" i="5"/>
  <c r="Q4434" i="5"/>
  <c r="O4430" i="5"/>
  <c r="P4430" i="5"/>
  <c r="Q4430" i="5"/>
  <c r="O4426" i="5"/>
  <c r="P4426" i="5"/>
  <c r="Q4426" i="5"/>
  <c r="O4422" i="5"/>
  <c r="P4422" i="5"/>
  <c r="Q4422" i="5"/>
  <c r="O4418" i="5"/>
  <c r="P4418" i="5"/>
  <c r="Q4418" i="5"/>
  <c r="O4414" i="5"/>
  <c r="P4414" i="5"/>
  <c r="Q4414" i="5"/>
  <c r="O4410" i="5"/>
  <c r="P4410" i="5"/>
  <c r="Q4410" i="5"/>
  <c r="O4406" i="5"/>
  <c r="P4406" i="5"/>
  <c r="Q4406" i="5"/>
  <c r="O4402" i="5"/>
  <c r="P4402" i="5"/>
  <c r="Q4402" i="5"/>
  <c r="O4398" i="5"/>
  <c r="P4398" i="5"/>
  <c r="Q4398" i="5"/>
  <c r="O4394" i="5"/>
  <c r="P4394" i="5"/>
  <c r="Q4394" i="5"/>
  <c r="O4390" i="5"/>
  <c r="P4390" i="5"/>
  <c r="Q4390" i="5"/>
  <c r="O4386" i="5"/>
  <c r="P4386" i="5"/>
  <c r="Q4386" i="5"/>
  <c r="O4382" i="5"/>
  <c r="P4382" i="5"/>
  <c r="Q4382" i="5"/>
  <c r="O4378" i="5"/>
  <c r="P4378" i="5"/>
  <c r="Q4378" i="5"/>
  <c r="O4374" i="5"/>
  <c r="P4374" i="5"/>
  <c r="Q4374" i="5"/>
  <c r="O4370" i="5"/>
  <c r="P4370" i="5"/>
  <c r="Q4370" i="5"/>
  <c r="O4366" i="5"/>
  <c r="P4366" i="5"/>
  <c r="Q4366" i="5"/>
  <c r="O4362" i="5"/>
  <c r="P4362" i="5"/>
  <c r="Q4362" i="5"/>
  <c r="O4358" i="5"/>
  <c r="P4358" i="5"/>
  <c r="Q4358" i="5"/>
  <c r="O4354" i="5"/>
  <c r="Q4354" i="5"/>
  <c r="P4354" i="5"/>
  <c r="O4350" i="5"/>
  <c r="Q4350" i="5"/>
  <c r="P4350" i="5"/>
  <c r="O4346" i="5"/>
  <c r="Q4346" i="5"/>
  <c r="P4346" i="5"/>
  <c r="O4342" i="5"/>
  <c r="Q4342" i="5"/>
  <c r="P4342" i="5"/>
  <c r="O4338" i="5"/>
  <c r="Q4338" i="5"/>
  <c r="P4338" i="5"/>
  <c r="O4334" i="5"/>
  <c r="Q4334" i="5"/>
  <c r="P4334" i="5"/>
  <c r="O4330" i="5"/>
  <c r="Q4330" i="5"/>
  <c r="P4330" i="5"/>
  <c r="O4326" i="5"/>
  <c r="Q4326" i="5"/>
  <c r="P4326" i="5"/>
  <c r="O4322" i="5"/>
  <c r="Q4322" i="5"/>
  <c r="P4322" i="5"/>
  <c r="O4318" i="5"/>
  <c r="Q4318" i="5"/>
  <c r="P4318" i="5"/>
  <c r="O4314" i="5"/>
  <c r="Q4314" i="5"/>
  <c r="P4314" i="5"/>
  <c r="O4310" i="5"/>
  <c r="Q4310" i="5"/>
  <c r="P4310" i="5"/>
  <c r="O4306" i="5"/>
  <c r="P4306" i="5"/>
  <c r="Q4306" i="5"/>
  <c r="O4302" i="5"/>
  <c r="P4302" i="5"/>
  <c r="Q4302" i="5"/>
  <c r="O4298" i="5"/>
  <c r="P4298" i="5"/>
  <c r="Q4298" i="5"/>
  <c r="O4294" i="5"/>
  <c r="P4294" i="5"/>
  <c r="Q4294" i="5"/>
  <c r="O4290" i="5"/>
  <c r="P4290" i="5"/>
  <c r="Q4290" i="5"/>
  <c r="O4286" i="5"/>
  <c r="Q4286" i="5"/>
  <c r="P4286" i="5"/>
  <c r="O4282" i="5"/>
  <c r="P4282" i="5"/>
  <c r="Q4282" i="5"/>
  <c r="O4278" i="5"/>
  <c r="P4278" i="5"/>
  <c r="Q4278" i="5"/>
  <c r="O4274" i="5"/>
  <c r="P4274" i="5"/>
  <c r="Q4274" i="5"/>
  <c r="O4270" i="5"/>
  <c r="P4270" i="5"/>
  <c r="Q4270" i="5"/>
  <c r="O4266" i="5"/>
  <c r="P4266" i="5"/>
  <c r="Q4266" i="5"/>
  <c r="O4262" i="5"/>
  <c r="P4262" i="5"/>
  <c r="Q4262" i="5"/>
  <c r="O4258" i="5"/>
  <c r="P4258" i="5"/>
  <c r="Q4258" i="5"/>
  <c r="O4254" i="5"/>
  <c r="Q4254" i="5"/>
  <c r="P4254" i="5"/>
  <c r="O4250" i="5"/>
  <c r="P4250" i="5"/>
  <c r="Q4250" i="5"/>
  <c r="O4246" i="5"/>
  <c r="P4246" i="5"/>
  <c r="Q4246" i="5"/>
  <c r="O4242" i="5"/>
  <c r="P4242" i="5"/>
  <c r="Q4242" i="5"/>
  <c r="O4238" i="5"/>
  <c r="P4238" i="5"/>
  <c r="Q4238" i="5"/>
  <c r="O4234" i="5"/>
  <c r="P4234" i="5"/>
  <c r="Q4234" i="5"/>
  <c r="O4230" i="5"/>
  <c r="Q4230" i="5"/>
  <c r="P4230" i="5"/>
  <c r="O4226" i="5"/>
  <c r="Q4226" i="5"/>
  <c r="P4226" i="5"/>
  <c r="O4222" i="5"/>
  <c r="Q4222" i="5"/>
  <c r="P4222" i="5"/>
  <c r="O4218" i="5"/>
  <c r="Q4218" i="5"/>
  <c r="P4218" i="5"/>
  <c r="O4214" i="5"/>
  <c r="Q4214" i="5"/>
  <c r="P4214" i="5"/>
  <c r="O4210" i="5"/>
  <c r="P4210" i="5"/>
  <c r="Q4210" i="5"/>
  <c r="O4206" i="5"/>
  <c r="P4206" i="5"/>
  <c r="Q4206" i="5"/>
  <c r="O4202" i="5"/>
  <c r="P4202" i="5"/>
  <c r="Q4202" i="5"/>
  <c r="O4198" i="5"/>
  <c r="P4198" i="5"/>
  <c r="Q4198" i="5"/>
  <c r="O4194" i="5"/>
  <c r="P4194" i="5"/>
  <c r="Q4194" i="5"/>
  <c r="O4185" i="5"/>
  <c r="P4185" i="5"/>
  <c r="Q4185" i="5"/>
  <c r="O4173" i="5"/>
  <c r="Q4173" i="5"/>
  <c r="P4173" i="5"/>
  <c r="O4165" i="5"/>
  <c r="Q4165" i="5"/>
  <c r="P4165" i="5"/>
  <c r="O4153" i="5"/>
  <c r="P4153" i="5"/>
  <c r="Q4153" i="5"/>
  <c r="O4145" i="5"/>
  <c r="P4145" i="5"/>
  <c r="Q4145" i="5"/>
  <c r="O4133" i="5"/>
  <c r="Q4133" i="5"/>
  <c r="P4133" i="5"/>
  <c r="O4125" i="5"/>
  <c r="Q4125" i="5"/>
  <c r="P4125" i="5"/>
  <c r="O4113" i="5"/>
  <c r="P4113" i="5"/>
  <c r="Q4113" i="5"/>
  <c r="O4101" i="5"/>
  <c r="Q4101" i="5"/>
  <c r="P4101" i="5"/>
  <c r="O4089" i="5"/>
  <c r="P4089" i="5"/>
  <c r="Q4089" i="5"/>
  <c r="O4077" i="5"/>
  <c r="Q4077" i="5"/>
  <c r="P4077" i="5"/>
  <c r="O4065" i="5"/>
  <c r="P4065" i="5"/>
  <c r="Q4065" i="5"/>
  <c r="O4057" i="5"/>
  <c r="P4057" i="5"/>
  <c r="Q4057" i="5"/>
  <c r="O4049" i="5"/>
  <c r="P4049" i="5"/>
  <c r="Q4049" i="5"/>
  <c r="O4041" i="5"/>
  <c r="P4041" i="5"/>
  <c r="Q4041" i="5"/>
  <c r="O4029" i="5"/>
  <c r="Q4029" i="5"/>
  <c r="P4029" i="5"/>
  <c r="O4021" i="5"/>
  <c r="Q4021" i="5"/>
  <c r="P4021" i="5"/>
  <c r="O4009" i="5"/>
  <c r="P4009" i="5"/>
  <c r="Q4009" i="5"/>
  <c r="O3997" i="5"/>
  <c r="Q3997" i="5"/>
  <c r="P3997" i="5"/>
  <c r="O3985" i="5"/>
  <c r="P3985" i="5"/>
  <c r="Q3985" i="5"/>
  <c r="O3973" i="5"/>
  <c r="Q3973" i="5"/>
  <c r="P3973" i="5"/>
  <c r="O3961" i="5"/>
  <c r="P3961" i="5"/>
  <c r="Q3961" i="5"/>
  <c r="O3953" i="5"/>
  <c r="P3953" i="5"/>
  <c r="Q3953" i="5"/>
  <c r="O3941" i="5"/>
  <c r="Q3941" i="5"/>
  <c r="P3941" i="5"/>
  <c r="O3929" i="5"/>
  <c r="P3929" i="5"/>
  <c r="Q3929" i="5"/>
  <c r="O3917" i="5"/>
  <c r="Q3917" i="5"/>
  <c r="P3917" i="5"/>
  <c r="O3905" i="5"/>
  <c r="P3905" i="5"/>
  <c r="Q3905" i="5"/>
  <c r="O3893" i="5"/>
  <c r="Q3893" i="5"/>
  <c r="P3893" i="5"/>
  <c r="O3881" i="5"/>
  <c r="P3881" i="5"/>
  <c r="Q3881" i="5"/>
  <c r="O3873" i="5"/>
  <c r="P3873" i="5"/>
  <c r="Q3873" i="5"/>
  <c r="O3857" i="5"/>
  <c r="Q3857" i="5"/>
  <c r="P3857" i="5"/>
  <c r="O3845" i="5"/>
  <c r="Q3845" i="5"/>
  <c r="P3845" i="5"/>
  <c r="O3833" i="5"/>
  <c r="Q3833" i="5"/>
  <c r="P3833" i="5"/>
  <c r="O3825" i="5"/>
  <c r="Q3825" i="5"/>
  <c r="P3825" i="5"/>
  <c r="O3813" i="5"/>
  <c r="Q3813" i="5"/>
  <c r="P3813" i="5"/>
  <c r="O3805" i="5"/>
  <c r="Q3805" i="5"/>
  <c r="P3805" i="5"/>
  <c r="O3793" i="5"/>
  <c r="Q3793" i="5"/>
  <c r="P3793" i="5"/>
  <c r="O3781" i="5"/>
  <c r="Q3781" i="5"/>
  <c r="P3781" i="5"/>
  <c r="O3769" i="5"/>
  <c r="Q3769" i="5"/>
  <c r="P3769" i="5"/>
  <c r="O3761" i="5"/>
  <c r="Q3761" i="5"/>
  <c r="P3761" i="5"/>
  <c r="O3749" i="5"/>
  <c r="Q3749" i="5"/>
  <c r="P3749" i="5"/>
  <c r="O3741" i="5"/>
  <c r="Q3741" i="5"/>
  <c r="P3741" i="5"/>
  <c r="O3729" i="5"/>
  <c r="Q3729" i="5"/>
  <c r="P3729" i="5"/>
  <c r="O3721" i="5"/>
  <c r="Q3721" i="5"/>
  <c r="P3721" i="5"/>
  <c r="O3709" i="5"/>
  <c r="Q3709" i="5"/>
  <c r="P3709" i="5"/>
  <c r="O3701" i="5"/>
  <c r="Q3701" i="5"/>
  <c r="P3701" i="5"/>
  <c r="O3689" i="5"/>
  <c r="Q3689" i="5"/>
  <c r="P3689" i="5"/>
  <c r="O3681" i="5"/>
  <c r="Q3681" i="5"/>
  <c r="P3681" i="5"/>
  <c r="O3669" i="5"/>
  <c r="P3669" i="5"/>
  <c r="Q3669" i="5"/>
  <c r="O3657" i="5"/>
  <c r="P3657" i="5"/>
  <c r="Q3657" i="5"/>
  <c r="O3649" i="5"/>
  <c r="P3649" i="5"/>
  <c r="Q3649" i="5"/>
  <c r="O3637" i="5"/>
  <c r="P3637" i="5"/>
  <c r="Q3637" i="5"/>
  <c r="O3625" i="5"/>
  <c r="P3625" i="5"/>
  <c r="Q3625" i="5"/>
  <c r="O3621" i="5"/>
  <c r="P3621" i="5"/>
  <c r="Q3621" i="5"/>
  <c r="O3609" i="5"/>
  <c r="P3609" i="5"/>
  <c r="Q3609" i="5"/>
  <c r="O3601" i="5"/>
  <c r="P3601" i="5"/>
  <c r="Q3601" i="5"/>
  <c r="O3597" i="5"/>
  <c r="P3597" i="5"/>
  <c r="Q3597" i="5"/>
  <c r="O3585" i="5"/>
  <c r="P3585" i="5"/>
  <c r="Q3585" i="5"/>
  <c r="O3577" i="5"/>
  <c r="P3577" i="5"/>
  <c r="Q3577" i="5"/>
  <c r="O3565" i="5"/>
  <c r="P3565" i="5"/>
  <c r="Q3565" i="5"/>
  <c r="O3557" i="5"/>
  <c r="P3557" i="5"/>
  <c r="Q3557" i="5"/>
  <c r="O3545" i="5"/>
  <c r="P3545" i="5"/>
  <c r="Q3545" i="5"/>
  <c r="O3541" i="5"/>
  <c r="P3541" i="5"/>
  <c r="Q3541" i="5"/>
  <c r="O3529" i="5"/>
  <c r="P3529" i="5"/>
  <c r="Q3529" i="5"/>
  <c r="O3517" i="5"/>
  <c r="P3517" i="5"/>
  <c r="Q3517" i="5"/>
  <c r="O3505" i="5"/>
  <c r="P3505" i="5"/>
  <c r="Q3505" i="5"/>
  <c r="O3501" i="5"/>
  <c r="P3501" i="5"/>
  <c r="Q3501" i="5"/>
  <c r="O3489" i="5"/>
  <c r="P3489" i="5"/>
  <c r="Q3489" i="5"/>
  <c r="O3473" i="5"/>
  <c r="P3473" i="5"/>
  <c r="Q3473" i="5"/>
  <c r="O3461" i="5"/>
  <c r="P3461" i="5"/>
  <c r="Q3461" i="5"/>
  <c r="O3453" i="5"/>
  <c r="P3453" i="5"/>
  <c r="Q3453" i="5"/>
  <c r="O3441" i="5"/>
  <c r="P3441" i="5"/>
  <c r="Q3441" i="5"/>
  <c r="O3429" i="5"/>
  <c r="P3429" i="5"/>
  <c r="Q3429" i="5"/>
  <c r="O3421" i="5"/>
  <c r="P3421" i="5"/>
  <c r="Q3421" i="5"/>
  <c r="O3409" i="5"/>
  <c r="P3409" i="5"/>
  <c r="Q3409" i="5"/>
  <c r="O3401" i="5"/>
  <c r="P3401" i="5"/>
  <c r="Q3401" i="5"/>
  <c r="O3393" i="5"/>
  <c r="P3393" i="5"/>
  <c r="Q3393" i="5"/>
  <c r="O3385" i="5"/>
  <c r="P3385" i="5"/>
  <c r="Q3385" i="5"/>
  <c r="O3377" i="5"/>
  <c r="P3377" i="5"/>
  <c r="Q3377" i="5"/>
  <c r="O3365" i="5"/>
  <c r="P3365" i="5"/>
  <c r="Q3365" i="5"/>
  <c r="O3357" i="5"/>
  <c r="P3357" i="5"/>
  <c r="Q3357" i="5"/>
  <c r="O3345" i="5"/>
  <c r="P3345" i="5"/>
  <c r="Q3345" i="5"/>
  <c r="O3337" i="5"/>
  <c r="P3337" i="5"/>
  <c r="Q3337" i="5"/>
  <c r="O3329" i="5"/>
  <c r="P3329" i="5"/>
  <c r="Q3329" i="5"/>
  <c r="O3317" i="5"/>
  <c r="P3317" i="5"/>
  <c r="Q3317" i="5"/>
  <c r="O3309" i="5"/>
  <c r="P3309" i="5"/>
  <c r="Q3309" i="5"/>
  <c r="O3301" i="5"/>
  <c r="P3301" i="5"/>
  <c r="Q3301" i="5"/>
  <c r="P3289" i="5"/>
  <c r="Q3289" i="5"/>
  <c r="P3285" i="5"/>
  <c r="Q3285" i="5"/>
  <c r="P3277" i="5"/>
  <c r="Q3277" i="5"/>
  <c r="O3269" i="5"/>
  <c r="P3269" i="5"/>
  <c r="Q3269" i="5"/>
  <c r="O3257" i="5"/>
  <c r="P3257" i="5"/>
  <c r="Q3257" i="5"/>
  <c r="O3253" i="5"/>
  <c r="P3253" i="5"/>
  <c r="Q3253" i="5"/>
  <c r="O3245" i="5"/>
  <c r="P3245" i="5"/>
  <c r="Q3245" i="5"/>
  <c r="O3237" i="5"/>
  <c r="P3237" i="5"/>
  <c r="Q3237" i="5"/>
  <c r="O3229" i="5"/>
  <c r="P3229" i="5"/>
  <c r="Q3229" i="5"/>
  <c r="O3221" i="5"/>
  <c r="P3221" i="5"/>
  <c r="Q3221" i="5"/>
  <c r="O3209" i="5"/>
  <c r="P3209" i="5"/>
  <c r="Q3209" i="5"/>
  <c r="O3201" i="5"/>
  <c r="P3201" i="5"/>
  <c r="Q3201" i="5"/>
  <c r="P3189" i="5"/>
  <c r="Q3189" i="5"/>
  <c r="O3181" i="5"/>
  <c r="P3181" i="5"/>
  <c r="Q3181" i="5"/>
  <c r="O3173" i="5"/>
  <c r="P3173" i="5"/>
  <c r="Q3173" i="5"/>
  <c r="O3165" i="5"/>
  <c r="P3165" i="5"/>
  <c r="Q3165" i="5"/>
  <c r="P3161" i="5"/>
  <c r="Q3161" i="5"/>
  <c r="P3153" i="5"/>
  <c r="Q3153" i="5"/>
  <c r="P3141" i="5"/>
  <c r="Q3141" i="5"/>
  <c r="O3133" i="5"/>
  <c r="P3133" i="5"/>
  <c r="Q3133" i="5"/>
  <c r="O3125" i="5"/>
  <c r="P3125" i="5"/>
  <c r="Q3125" i="5"/>
  <c r="O3117" i="5"/>
  <c r="P3117" i="5"/>
  <c r="Q3117" i="5"/>
  <c r="O3109" i="5"/>
  <c r="P3109" i="5"/>
  <c r="Q3109" i="5"/>
  <c r="O3101" i="5"/>
  <c r="P3101" i="5"/>
  <c r="Q3101" i="5"/>
  <c r="O3093" i="5"/>
  <c r="P3093" i="5"/>
  <c r="Q3093" i="5"/>
  <c r="O3085" i="5"/>
  <c r="P3085" i="5"/>
  <c r="Q3085" i="5"/>
  <c r="O3077" i="5"/>
  <c r="Q3077" i="5"/>
  <c r="O3069" i="5"/>
  <c r="P3069" i="5"/>
  <c r="Q3069" i="5"/>
  <c r="O3061" i="5"/>
  <c r="P3061" i="5"/>
  <c r="Q3061" i="5"/>
  <c r="O3053" i="5"/>
  <c r="P3053" i="5"/>
  <c r="Q3053" i="5"/>
  <c r="P3045" i="5"/>
  <c r="Q3045" i="5"/>
  <c r="O3037" i="5"/>
  <c r="P3037" i="5"/>
  <c r="Q3037" i="5"/>
  <c r="O3025" i="5"/>
  <c r="P3025" i="5"/>
  <c r="Q3025" i="5"/>
  <c r="P3017" i="5"/>
  <c r="Q3017" i="5"/>
  <c r="O3009" i="5"/>
  <c r="P3009" i="5"/>
  <c r="Q3009" i="5"/>
  <c r="O3001" i="5"/>
  <c r="P3001" i="5"/>
  <c r="Q3001" i="5"/>
  <c r="O2993" i="5"/>
  <c r="P2993" i="5"/>
  <c r="Q2993" i="5"/>
  <c r="O2985" i="5"/>
  <c r="P2985" i="5"/>
  <c r="Q2985" i="5"/>
  <c r="O2977" i="5"/>
  <c r="P2977" i="5"/>
  <c r="Q2977" i="5"/>
  <c r="P2969" i="5"/>
  <c r="Q2969" i="5"/>
  <c r="O2961" i="5"/>
  <c r="P2961" i="5"/>
  <c r="Q2961" i="5"/>
  <c r="O2953" i="5"/>
  <c r="P2953" i="5"/>
  <c r="Q2953" i="5"/>
  <c r="O2945" i="5"/>
  <c r="P2945" i="5"/>
  <c r="Q2945" i="5"/>
  <c r="O2937" i="5"/>
  <c r="P2937" i="5"/>
  <c r="Q2937" i="5"/>
  <c r="P2929" i="5"/>
  <c r="Q2929" i="5"/>
  <c r="O2921" i="5"/>
  <c r="P2921" i="5"/>
  <c r="Q2921" i="5"/>
  <c r="P2913" i="5"/>
  <c r="Q2913" i="5"/>
  <c r="P2905" i="5"/>
  <c r="Q2905" i="5"/>
  <c r="O2897" i="5"/>
  <c r="P2897" i="5"/>
  <c r="Q2897" i="5"/>
  <c r="O2889" i="5"/>
  <c r="P2889" i="5"/>
  <c r="Q2889" i="5"/>
  <c r="O2881" i="5"/>
  <c r="P2881" i="5"/>
  <c r="Q2881" i="5"/>
  <c r="O2873" i="5"/>
  <c r="P2873" i="5"/>
  <c r="Q2873" i="5"/>
  <c r="O2865" i="5"/>
  <c r="P2865" i="5"/>
  <c r="Q2865" i="5"/>
  <c r="O2857" i="5"/>
  <c r="Q2857" i="5"/>
  <c r="P2857" i="5"/>
  <c r="O2849" i="5"/>
  <c r="Q2849" i="5"/>
  <c r="P2849" i="5"/>
  <c r="O2841" i="5"/>
  <c r="Q2841" i="5"/>
  <c r="P2841" i="5"/>
  <c r="O2829" i="5"/>
  <c r="P2829" i="5"/>
  <c r="Q2829" i="5"/>
  <c r="P2821" i="5"/>
  <c r="Q2821" i="5"/>
  <c r="P2813" i="5"/>
  <c r="Q2813" i="5"/>
  <c r="O2805" i="5"/>
  <c r="P2805" i="5"/>
  <c r="Q2805" i="5"/>
  <c r="P2797" i="5"/>
  <c r="Q2797" i="5"/>
  <c r="O2789" i="5"/>
  <c r="P2789" i="5"/>
  <c r="Q2789" i="5"/>
  <c r="O2781" i="5"/>
  <c r="P2781" i="5"/>
  <c r="Q2781" i="5"/>
  <c r="O2773" i="5"/>
  <c r="P2773" i="5"/>
  <c r="Q2773" i="5"/>
  <c r="O2765" i="5"/>
  <c r="P2765" i="5"/>
  <c r="Q2765" i="5"/>
  <c r="O2757" i="5"/>
  <c r="P2757" i="5"/>
  <c r="Q2757" i="5"/>
  <c r="O2749" i="5"/>
  <c r="P2749" i="5"/>
  <c r="Q2749" i="5"/>
  <c r="O2745" i="5"/>
  <c r="Q2745" i="5"/>
  <c r="P2745" i="5"/>
  <c r="O2737" i="5"/>
  <c r="Q2737" i="5"/>
  <c r="P2737" i="5"/>
  <c r="O2729" i="5"/>
  <c r="Q2729" i="5"/>
  <c r="P2729" i="5"/>
  <c r="O2721" i="5"/>
  <c r="Q2721" i="5"/>
  <c r="P2721" i="5"/>
  <c r="O2713" i="5"/>
  <c r="Q2713" i="5"/>
  <c r="P2713" i="5"/>
  <c r="O2705" i="5"/>
  <c r="P2705" i="5"/>
  <c r="Q2705" i="5"/>
  <c r="O2697" i="5"/>
  <c r="P2697" i="5"/>
  <c r="Q2697" i="5"/>
  <c r="O2689" i="5"/>
  <c r="P2689" i="5"/>
  <c r="Q2689" i="5"/>
  <c r="O2685" i="5"/>
  <c r="P2685" i="5"/>
  <c r="Q2685" i="5"/>
  <c r="P2677" i="5"/>
  <c r="Q2677" i="5"/>
  <c r="P2669" i="5"/>
  <c r="Q2669" i="5"/>
  <c r="O2661" i="5"/>
  <c r="P2661" i="5"/>
  <c r="Q2661" i="5"/>
  <c r="P2653" i="5"/>
  <c r="Q2653" i="5"/>
  <c r="P2641" i="5"/>
  <c r="Q2641" i="5"/>
  <c r="O2633" i="5"/>
  <c r="Q2633" i="5"/>
  <c r="O2625" i="5"/>
  <c r="P2625" i="5"/>
  <c r="Q2625" i="5"/>
  <c r="P2617" i="5"/>
  <c r="Q2617" i="5"/>
  <c r="P2609" i="5"/>
  <c r="Q2609" i="5"/>
  <c r="O2601" i="5"/>
  <c r="P2601" i="5"/>
  <c r="Q2601" i="5"/>
  <c r="O2593" i="5"/>
  <c r="P2593" i="5"/>
  <c r="Q2593" i="5"/>
  <c r="O2585" i="5"/>
  <c r="P2585" i="5"/>
  <c r="Q2585" i="5"/>
  <c r="O2577" i="5"/>
  <c r="P2577" i="5"/>
  <c r="Q2577" i="5"/>
  <c r="O2569" i="5"/>
  <c r="P2569" i="5"/>
  <c r="Q2569" i="5"/>
  <c r="O2561" i="5"/>
  <c r="P2561" i="5"/>
  <c r="Q2561" i="5"/>
  <c r="O2553" i="5"/>
  <c r="P2553" i="5"/>
  <c r="Q2553" i="5"/>
  <c r="O2545" i="5"/>
  <c r="P2545" i="5"/>
  <c r="Q2545" i="5"/>
  <c r="O2537" i="5"/>
  <c r="P2537" i="5"/>
  <c r="Q2537" i="5"/>
  <c r="O2525" i="5"/>
  <c r="P2525" i="5"/>
  <c r="Q2525" i="5"/>
  <c r="O2513" i="5"/>
  <c r="P2513" i="5"/>
  <c r="Q2513" i="5"/>
  <c r="P2501" i="5"/>
  <c r="Q2501" i="5"/>
  <c r="O2493" i="5"/>
  <c r="P2493" i="5"/>
  <c r="Q2493" i="5"/>
  <c r="O2485" i="5"/>
  <c r="P2485" i="5"/>
  <c r="Q2485" i="5"/>
  <c r="O2477" i="5"/>
  <c r="P2477" i="5"/>
  <c r="Q2477" i="5"/>
  <c r="P2469" i="5"/>
  <c r="Q2469" i="5"/>
  <c r="O2461" i="5"/>
  <c r="P2461" i="5"/>
  <c r="Q2461" i="5"/>
  <c r="O2453" i="5"/>
  <c r="P2453" i="5"/>
  <c r="Q2453" i="5"/>
  <c r="P2445" i="5"/>
  <c r="Q2445" i="5"/>
  <c r="O2437" i="5"/>
  <c r="P2437" i="5"/>
  <c r="Q2437" i="5"/>
  <c r="O2429" i="5"/>
  <c r="P2429" i="5"/>
  <c r="Q2429" i="5"/>
  <c r="P2421" i="5"/>
  <c r="Q2421" i="5"/>
  <c r="O2413" i="5"/>
  <c r="P2413" i="5"/>
  <c r="Q2413" i="5"/>
  <c r="O2405" i="5"/>
  <c r="P2405" i="5"/>
  <c r="Q2405" i="5"/>
  <c r="P2397" i="5"/>
  <c r="Q2397" i="5"/>
  <c r="O2389" i="5"/>
  <c r="P2389" i="5"/>
  <c r="Q2389" i="5"/>
  <c r="P2381" i="5"/>
  <c r="Q2381" i="5"/>
  <c r="O2373" i="5"/>
  <c r="P2373" i="5"/>
  <c r="Q2373" i="5"/>
  <c r="O2365" i="5"/>
  <c r="P2365" i="5"/>
  <c r="Q2365" i="5"/>
  <c r="O2357" i="5"/>
  <c r="P2357" i="5"/>
  <c r="Q2357" i="5"/>
  <c r="O2345" i="5"/>
  <c r="P2345" i="5"/>
  <c r="Q2345" i="5"/>
  <c r="O2337" i="5"/>
  <c r="P2337" i="5"/>
  <c r="Q2337" i="5"/>
  <c r="Q2329" i="5"/>
  <c r="P2329" i="5"/>
  <c r="O2321" i="5"/>
  <c r="Q2321" i="5"/>
  <c r="P2321" i="5"/>
  <c r="Q2313" i="5"/>
  <c r="P2313" i="5"/>
  <c r="Q2309" i="5"/>
  <c r="P2309" i="5"/>
  <c r="O2301" i="5"/>
  <c r="Q2301" i="5"/>
  <c r="P2301" i="5"/>
  <c r="O2293" i="5"/>
  <c r="Q2293" i="5"/>
  <c r="P2293" i="5"/>
  <c r="O2281" i="5"/>
  <c r="Q2281" i="5"/>
  <c r="P2281" i="5"/>
  <c r="Q2269" i="5"/>
  <c r="P2269" i="5"/>
  <c r="O2257" i="5"/>
  <c r="Q2257" i="5"/>
  <c r="P2257" i="5"/>
  <c r="O2249" i="5"/>
  <c r="Q2249" i="5"/>
  <c r="P2249" i="5"/>
  <c r="O2241" i="5"/>
  <c r="Q2241" i="5"/>
  <c r="P2241" i="5"/>
  <c r="O2233" i="5"/>
  <c r="Q2233" i="5"/>
  <c r="P2233" i="5"/>
  <c r="O2225" i="5"/>
  <c r="Q2225" i="5"/>
  <c r="P2225" i="5"/>
  <c r="O2217" i="5"/>
  <c r="Q2217" i="5"/>
  <c r="P2217" i="5"/>
  <c r="Q2209" i="5"/>
  <c r="P2209" i="5"/>
  <c r="O2201" i="5"/>
  <c r="Q2201" i="5"/>
  <c r="P2201" i="5"/>
  <c r="O2193" i="5"/>
  <c r="Q2193" i="5"/>
  <c r="P2193" i="5"/>
  <c r="O2185" i="5"/>
  <c r="Q2185" i="5"/>
  <c r="P2185" i="5"/>
  <c r="Q2177" i="5"/>
  <c r="P2177" i="5"/>
  <c r="O2169" i="5"/>
  <c r="Q2169" i="5"/>
  <c r="P2169" i="5"/>
  <c r="O2161" i="5"/>
  <c r="Q2161" i="5"/>
  <c r="P2161" i="5"/>
  <c r="Q2149" i="5"/>
  <c r="P2149" i="5"/>
  <c r="O2141" i="5"/>
  <c r="Q2141" i="5"/>
  <c r="P2141" i="5"/>
  <c r="O2133" i="5"/>
  <c r="Q2133" i="5"/>
  <c r="P2133" i="5"/>
  <c r="O2125" i="5"/>
  <c r="Q2125" i="5"/>
  <c r="P2125" i="5"/>
  <c r="Q2113" i="5"/>
  <c r="P2113" i="5"/>
  <c r="O2105" i="5"/>
  <c r="Q2105" i="5"/>
  <c r="P2105" i="5"/>
  <c r="Q2097" i="5"/>
  <c r="P2097" i="5"/>
  <c r="O2089" i="5"/>
  <c r="Q2089" i="5"/>
  <c r="P2089" i="5"/>
  <c r="O2081" i="5"/>
  <c r="Q2081" i="5"/>
  <c r="P2081" i="5"/>
  <c r="O2073" i="5"/>
  <c r="Q2073" i="5"/>
  <c r="P2073" i="5"/>
  <c r="O2065" i="5"/>
  <c r="Q2065" i="5"/>
  <c r="P2065" i="5"/>
  <c r="O2057" i="5"/>
  <c r="Q2057" i="5"/>
  <c r="P2057" i="5"/>
  <c r="O2049" i="5"/>
  <c r="Q2049" i="5"/>
  <c r="O2041" i="5"/>
  <c r="Q2041" i="5"/>
  <c r="P2041" i="5"/>
  <c r="O2033" i="5"/>
  <c r="Q2033" i="5"/>
  <c r="P2033" i="5"/>
  <c r="O2025" i="5"/>
  <c r="Q2025" i="5"/>
  <c r="P2025" i="5"/>
  <c r="O2017" i="5"/>
  <c r="Q2017" i="5"/>
  <c r="P2017" i="5"/>
  <c r="Q2009" i="5"/>
  <c r="P2009" i="5"/>
  <c r="O2005" i="5"/>
  <c r="Q2005" i="5"/>
  <c r="P2005" i="5"/>
  <c r="O1997" i="5"/>
  <c r="Q1997" i="5"/>
  <c r="P1997" i="5"/>
  <c r="O1989" i="5"/>
  <c r="Q1989" i="5"/>
  <c r="P1989" i="5"/>
  <c r="O1977" i="5"/>
  <c r="Q1977" i="5"/>
  <c r="P1977" i="5"/>
  <c r="O1969" i="5"/>
  <c r="Q1969" i="5"/>
  <c r="P1969" i="5"/>
  <c r="O1961" i="5"/>
  <c r="Q1961" i="5"/>
  <c r="P1961" i="5"/>
  <c r="O1953" i="5"/>
  <c r="Q1953" i="5"/>
  <c r="P1953" i="5"/>
  <c r="O1945" i="5"/>
  <c r="Q1945" i="5"/>
  <c r="P1945" i="5"/>
  <c r="Q1937" i="5"/>
  <c r="P1937" i="5"/>
  <c r="O1925" i="5"/>
  <c r="Q1925" i="5"/>
  <c r="P1925" i="5"/>
  <c r="O1917" i="5"/>
  <c r="Q1917" i="5"/>
  <c r="P1917" i="5"/>
  <c r="O1909" i="5"/>
  <c r="Q1909" i="5"/>
  <c r="P1909" i="5"/>
  <c r="O1905" i="5"/>
  <c r="Q1905" i="5"/>
  <c r="P1905" i="5"/>
  <c r="O1897" i="5"/>
  <c r="Q1897" i="5"/>
  <c r="P1897" i="5"/>
  <c r="Q1885" i="5"/>
  <c r="P1885" i="5"/>
  <c r="Q1873" i="5"/>
  <c r="P1873" i="5"/>
  <c r="O1865" i="5"/>
  <c r="Q1865" i="5"/>
  <c r="P1865" i="5"/>
  <c r="O1857" i="5"/>
  <c r="Q1857" i="5"/>
  <c r="P1857" i="5"/>
  <c r="O1853" i="5"/>
  <c r="Q1853" i="5"/>
  <c r="P1853" i="5"/>
  <c r="Q1845" i="5"/>
  <c r="P1845" i="5"/>
  <c r="O1837" i="5"/>
  <c r="Q1837" i="5"/>
  <c r="P1837" i="5"/>
  <c r="O1829" i="5"/>
  <c r="P1829" i="5"/>
  <c r="Q1829" i="5"/>
  <c r="O1821" i="5"/>
  <c r="P1821" i="5"/>
  <c r="Q1821" i="5"/>
  <c r="O1813" i="5"/>
  <c r="P1813" i="5"/>
  <c r="Q1813" i="5"/>
  <c r="O1805" i="5"/>
  <c r="P1805" i="5"/>
  <c r="Q1805" i="5"/>
  <c r="O1797" i="5"/>
  <c r="P1797" i="5"/>
  <c r="Q1797" i="5"/>
  <c r="P1789" i="5"/>
  <c r="Q1789" i="5"/>
  <c r="O1781" i="5"/>
  <c r="P1781" i="5"/>
  <c r="Q1781" i="5"/>
  <c r="O1773" i="5"/>
  <c r="P1773" i="5"/>
  <c r="Q1773" i="5"/>
  <c r="O1765" i="5"/>
  <c r="P1765" i="5"/>
  <c r="Q1765" i="5"/>
  <c r="O1757" i="5"/>
  <c r="P1757" i="5"/>
  <c r="Q1757" i="5"/>
  <c r="P1749" i="5"/>
  <c r="Q1749" i="5"/>
  <c r="O1741" i="5"/>
  <c r="P1741" i="5"/>
  <c r="Q1741" i="5"/>
  <c r="P1733" i="5"/>
  <c r="Q1733" i="5"/>
  <c r="P1725" i="5"/>
  <c r="Q1725" i="5"/>
  <c r="O1717" i="5"/>
  <c r="P1717" i="5"/>
  <c r="Q1717" i="5"/>
  <c r="O1709" i="5"/>
  <c r="P1709" i="5"/>
  <c r="Q1709" i="5"/>
  <c r="P1697" i="5"/>
  <c r="Q1697" i="5"/>
  <c r="O1689" i="5"/>
  <c r="P1689" i="5"/>
  <c r="Q1689" i="5"/>
  <c r="O1681" i="5"/>
  <c r="P1681" i="5"/>
  <c r="Q1681" i="5"/>
  <c r="P1673" i="5"/>
  <c r="Q1673" i="5"/>
  <c r="O1665" i="5"/>
  <c r="P1665" i="5"/>
  <c r="Q1665" i="5"/>
  <c r="P1657" i="5"/>
  <c r="Q1657" i="5"/>
  <c r="O1649" i="5"/>
  <c r="P1649" i="5"/>
  <c r="Q1649" i="5"/>
  <c r="P1641" i="5"/>
  <c r="Q1641" i="5"/>
  <c r="O1633" i="5"/>
  <c r="P1633" i="5"/>
  <c r="Q1633" i="5"/>
  <c r="O1625" i="5"/>
  <c r="P1625" i="5"/>
  <c r="Q1625" i="5"/>
  <c r="O1617" i="5"/>
  <c r="P1617" i="5"/>
  <c r="Q1617" i="5"/>
  <c r="O1609" i="5"/>
  <c r="P1609" i="5"/>
  <c r="Q1609" i="5"/>
  <c r="O1601" i="5"/>
  <c r="P1601" i="5"/>
  <c r="Q1601" i="5"/>
  <c r="O1593" i="5"/>
  <c r="P1593" i="5"/>
  <c r="Q1593" i="5"/>
  <c r="P1585" i="5"/>
  <c r="Q1585" i="5"/>
  <c r="O1573" i="5"/>
  <c r="P1573" i="5"/>
  <c r="Q1573" i="5"/>
  <c r="O1565" i="5"/>
  <c r="P1565" i="5"/>
  <c r="Q1565" i="5"/>
  <c r="O1557" i="5"/>
  <c r="P1557" i="5"/>
  <c r="Q1557" i="5"/>
  <c r="O1549" i="5"/>
  <c r="P1549" i="5"/>
  <c r="Q1549" i="5"/>
  <c r="O1541" i="5"/>
  <c r="P1541" i="5"/>
  <c r="Q1541" i="5"/>
  <c r="P1533" i="5"/>
  <c r="Q1533" i="5"/>
  <c r="P1525" i="5"/>
  <c r="Q1525" i="5"/>
  <c r="P1521" i="5"/>
  <c r="Q1521" i="5"/>
  <c r="P1509" i="5"/>
  <c r="Q1509" i="5"/>
  <c r="O1501" i="5"/>
  <c r="P1501" i="5"/>
  <c r="Q1501" i="5"/>
  <c r="O1489" i="5"/>
  <c r="P1489" i="5"/>
  <c r="Q1489" i="5"/>
  <c r="P1481" i="5"/>
  <c r="Q1481" i="5"/>
  <c r="O1473" i="5"/>
  <c r="P1473" i="5"/>
  <c r="Q1473" i="5"/>
  <c r="O1465" i="5"/>
  <c r="P1465" i="5"/>
  <c r="Q1465" i="5"/>
  <c r="O1457" i="5"/>
  <c r="P1457" i="5"/>
  <c r="Q1457" i="5"/>
  <c r="O1449" i="5"/>
  <c r="P1449" i="5"/>
  <c r="Q1449" i="5"/>
  <c r="O1441" i="5"/>
  <c r="P1441" i="5"/>
  <c r="Q1441" i="5"/>
  <c r="O1433" i="5"/>
  <c r="P1433" i="5"/>
  <c r="Q1433" i="5"/>
  <c r="P1425" i="5"/>
  <c r="Q1425" i="5"/>
  <c r="O1417" i="5"/>
  <c r="P1417" i="5"/>
  <c r="Q1417" i="5"/>
  <c r="O1409" i="5"/>
  <c r="P1409" i="5"/>
  <c r="Q1409" i="5"/>
  <c r="P1401" i="5"/>
  <c r="Q1401" i="5"/>
  <c r="O1393" i="5"/>
  <c r="P1393" i="5"/>
  <c r="Q1393" i="5"/>
  <c r="O1385" i="5"/>
  <c r="P1385" i="5"/>
  <c r="Q1385" i="5"/>
  <c r="O1377" i="5"/>
  <c r="P1377" i="5"/>
  <c r="Q1377" i="5"/>
  <c r="O1369" i="5"/>
  <c r="P1369" i="5"/>
  <c r="Q1369" i="5"/>
  <c r="P1361" i="5"/>
  <c r="Q1361" i="5"/>
  <c r="P1353" i="5"/>
  <c r="Q1353" i="5"/>
  <c r="O1345" i="5"/>
  <c r="P1345" i="5"/>
  <c r="Q1345" i="5"/>
  <c r="O1337" i="5"/>
  <c r="P1337" i="5"/>
  <c r="Q1337" i="5"/>
  <c r="O1325" i="5"/>
  <c r="P1325" i="5"/>
  <c r="Q1325" i="5"/>
  <c r="O1317" i="5"/>
  <c r="P1317" i="5"/>
  <c r="Q1317" i="5"/>
  <c r="O1309" i="5"/>
  <c r="P1309" i="5"/>
  <c r="Q1309" i="5"/>
  <c r="P1301" i="5"/>
  <c r="Q1301" i="5"/>
  <c r="P1293" i="5"/>
  <c r="Q1293" i="5"/>
  <c r="O1289" i="5"/>
  <c r="P1289" i="5"/>
  <c r="Q1289" i="5"/>
  <c r="O1281" i="5"/>
  <c r="P1281" i="5"/>
  <c r="Q1281" i="5"/>
  <c r="O1273" i="5"/>
  <c r="P1273" i="5"/>
  <c r="Q1273" i="5"/>
  <c r="O1269" i="5"/>
  <c r="P1269" i="5"/>
  <c r="Q1269" i="5"/>
  <c r="O1261" i="5"/>
  <c r="P1261" i="5"/>
  <c r="Q1261" i="5"/>
  <c r="O1253" i="5"/>
  <c r="P1253" i="5"/>
  <c r="Q1253" i="5"/>
  <c r="P1241" i="5"/>
  <c r="Q1241" i="5"/>
  <c r="P1233" i="5"/>
  <c r="Q1233" i="5"/>
  <c r="O1221" i="5"/>
  <c r="P1221" i="5"/>
  <c r="Q1221" i="5"/>
  <c r="O1213" i="5"/>
  <c r="P1213" i="5"/>
  <c r="Q1213" i="5"/>
  <c r="O1205" i="5"/>
  <c r="P1205" i="5"/>
  <c r="Q1205" i="5"/>
  <c r="P1197" i="5"/>
  <c r="Q1197" i="5"/>
  <c r="P1189" i="5"/>
  <c r="Q1189" i="5"/>
  <c r="P1181" i="5"/>
  <c r="Q1181" i="5"/>
  <c r="P1169" i="5"/>
  <c r="Q1169" i="5"/>
  <c r="O1161" i="5"/>
  <c r="P1161" i="5"/>
  <c r="Q1161" i="5"/>
  <c r="O1153" i="5"/>
  <c r="P1153" i="5"/>
  <c r="Q1153" i="5"/>
  <c r="O1145" i="5"/>
  <c r="P1145" i="5"/>
  <c r="Q1145" i="5"/>
  <c r="P1133" i="5"/>
  <c r="Q1133" i="5"/>
  <c r="P1125" i="5"/>
  <c r="Q1125" i="5"/>
  <c r="P1117" i="5"/>
  <c r="Q1117" i="5"/>
  <c r="P1113" i="5"/>
  <c r="Q1113" i="5"/>
  <c r="O1105" i="5"/>
  <c r="P1105" i="5"/>
  <c r="Q1105" i="5"/>
  <c r="P1097" i="5"/>
  <c r="Q1097" i="5"/>
  <c r="P1089" i="5"/>
  <c r="Q1089" i="5"/>
  <c r="O1081" i="5"/>
  <c r="P1081" i="5"/>
  <c r="Q1081" i="5"/>
  <c r="O1073" i="5"/>
  <c r="Q1073" i="5"/>
  <c r="O1065" i="5"/>
  <c r="P1065" i="5"/>
  <c r="Q1065" i="5"/>
  <c r="O1057" i="5"/>
  <c r="P1057" i="5"/>
  <c r="Q1057" i="5"/>
  <c r="O1049" i="5"/>
  <c r="P1049" i="5"/>
  <c r="Q1049" i="5"/>
  <c r="O1041" i="5"/>
  <c r="P1041" i="5"/>
  <c r="Q1041" i="5"/>
  <c r="P1037" i="5"/>
  <c r="Q1037" i="5"/>
  <c r="O1025" i="5"/>
  <c r="P1025" i="5"/>
  <c r="Q1025" i="5"/>
  <c r="O1017" i="5"/>
  <c r="P1017" i="5"/>
  <c r="Q1017" i="5"/>
  <c r="O1013" i="5"/>
  <c r="P1013" i="5"/>
  <c r="Q1013" i="5"/>
  <c r="O1005" i="5"/>
  <c r="P1005" i="5"/>
  <c r="Q1005" i="5"/>
  <c r="O993" i="5"/>
  <c r="P993" i="5"/>
  <c r="Q993" i="5"/>
  <c r="O985" i="5"/>
  <c r="P985" i="5"/>
  <c r="Q985" i="5"/>
  <c r="O977" i="5"/>
  <c r="P977" i="5"/>
  <c r="Q977" i="5"/>
  <c r="P973" i="5"/>
  <c r="Q973" i="5"/>
  <c r="O961" i="5"/>
  <c r="P961" i="5"/>
  <c r="Q961" i="5"/>
  <c r="P953" i="5"/>
  <c r="Q953" i="5"/>
  <c r="O945" i="5"/>
  <c r="P945" i="5"/>
  <c r="Q945" i="5"/>
  <c r="O937" i="5"/>
  <c r="P937" i="5"/>
  <c r="Q937" i="5"/>
  <c r="O929" i="5"/>
  <c r="P929" i="5"/>
  <c r="Q929" i="5"/>
  <c r="O925" i="5"/>
  <c r="P925" i="5"/>
  <c r="Q925" i="5"/>
  <c r="P921" i="5"/>
  <c r="Q921" i="5"/>
  <c r="P917" i="5"/>
  <c r="Q917" i="5"/>
  <c r="P909" i="5"/>
  <c r="Q909" i="5"/>
  <c r="O905" i="5"/>
  <c r="P905" i="5"/>
  <c r="Q905" i="5"/>
  <c r="O901" i="5"/>
  <c r="P901" i="5"/>
  <c r="Q901" i="5"/>
  <c r="M897" i="5"/>
  <c r="O897" i="5"/>
  <c r="P897" i="5"/>
  <c r="Q897" i="5"/>
  <c r="O893" i="5"/>
  <c r="P893" i="5"/>
  <c r="Q893" i="5"/>
  <c r="O889" i="5"/>
  <c r="P889" i="5"/>
  <c r="Q889" i="5"/>
  <c r="M885" i="5"/>
  <c r="O885" i="5"/>
  <c r="P885" i="5"/>
  <c r="Q885" i="5"/>
  <c r="O881" i="5"/>
  <c r="P881" i="5"/>
  <c r="Q881" i="5"/>
  <c r="O877" i="5"/>
  <c r="P877" i="5"/>
  <c r="Q877" i="5"/>
  <c r="O873" i="5"/>
  <c r="P873" i="5"/>
  <c r="Q873" i="5"/>
  <c r="L869" i="5"/>
  <c r="O869" i="5"/>
  <c r="P869" i="5"/>
  <c r="Q869" i="5"/>
  <c r="L865" i="5"/>
  <c r="O865" i="5"/>
  <c r="P865" i="5"/>
  <c r="Q865" i="5"/>
  <c r="O861" i="5"/>
  <c r="P861" i="5"/>
  <c r="Q861" i="5"/>
  <c r="O857" i="5"/>
  <c r="P857" i="5"/>
  <c r="Q857" i="5"/>
  <c r="O853" i="5"/>
  <c r="P853" i="5"/>
  <c r="Q853" i="5"/>
  <c r="M849" i="5"/>
  <c r="O849" i="5"/>
  <c r="P849" i="5"/>
  <c r="Q849" i="5"/>
  <c r="O845" i="5"/>
  <c r="P845" i="5"/>
  <c r="Q845" i="5"/>
  <c r="P837" i="5"/>
  <c r="Q837" i="5"/>
  <c r="P833" i="5"/>
  <c r="Q833" i="5"/>
  <c r="M829" i="5"/>
  <c r="P829" i="5"/>
  <c r="Q829" i="5"/>
  <c r="P825" i="5"/>
  <c r="Q825" i="5"/>
  <c r="O821" i="5"/>
  <c r="P821" i="5"/>
  <c r="Q821" i="5"/>
  <c r="P817" i="5"/>
  <c r="Q817" i="5"/>
  <c r="P813" i="5"/>
  <c r="Q813" i="5"/>
  <c r="P809" i="5"/>
  <c r="Q809" i="5"/>
  <c r="O805" i="5"/>
  <c r="P805" i="5"/>
  <c r="Q805" i="5"/>
  <c r="O801" i="5"/>
  <c r="P801" i="5"/>
  <c r="Q801" i="5"/>
  <c r="L797" i="5"/>
  <c r="O797" i="5"/>
  <c r="P797" i="5"/>
  <c r="Q797" i="5"/>
  <c r="O793" i="5"/>
  <c r="P793" i="5"/>
  <c r="Q793" i="5"/>
  <c r="M789" i="5"/>
  <c r="O789" i="5"/>
  <c r="P789" i="5"/>
  <c r="Q789" i="5"/>
  <c r="O785" i="5"/>
  <c r="P785" i="5"/>
  <c r="Q785" i="5"/>
  <c r="M781" i="5"/>
  <c r="O781" i="5"/>
  <c r="P781" i="5"/>
  <c r="Q781" i="5"/>
  <c r="O777" i="5"/>
  <c r="P777" i="5"/>
  <c r="Q777" i="5"/>
  <c r="O773" i="5"/>
  <c r="P773" i="5"/>
  <c r="Q773" i="5"/>
  <c r="O769" i="5"/>
  <c r="P769" i="5"/>
  <c r="Q769" i="5"/>
  <c r="O765" i="5"/>
  <c r="P765" i="5"/>
  <c r="Q765" i="5"/>
  <c r="O761" i="5"/>
  <c r="P761" i="5"/>
  <c r="Q761" i="5"/>
  <c r="P757" i="5"/>
  <c r="Q757" i="5"/>
  <c r="O753" i="5"/>
  <c r="P753" i="5"/>
  <c r="Q753" i="5"/>
  <c r="O749" i="5"/>
  <c r="P749" i="5"/>
  <c r="Q749" i="5"/>
  <c r="O745" i="5"/>
  <c r="P745" i="5"/>
  <c r="Q745" i="5"/>
  <c r="O741" i="5"/>
  <c r="P741" i="5"/>
  <c r="Q741" i="5"/>
  <c r="O737" i="5"/>
  <c r="P737" i="5"/>
  <c r="Q737" i="5"/>
  <c r="L733" i="5"/>
  <c r="O733" i="5"/>
  <c r="P733" i="5"/>
  <c r="Q733" i="5"/>
  <c r="O729" i="5"/>
  <c r="P729" i="5"/>
  <c r="Q729" i="5"/>
  <c r="O725" i="5"/>
  <c r="P725" i="5"/>
  <c r="Q725" i="5"/>
  <c r="P721" i="5"/>
  <c r="Q721" i="5"/>
  <c r="O717" i="5"/>
  <c r="P717" i="5"/>
  <c r="Q717" i="5"/>
  <c r="O713" i="5"/>
  <c r="P713" i="5"/>
  <c r="Q713" i="5"/>
  <c r="O709" i="5"/>
  <c r="P709" i="5"/>
  <c r="Q709" i="5"/>
  <c r="P705" i="5"/>
  <c r="Q705" i="5"/>
  <c r="O701" i="5"/>
  <c r="P701" i="5"/>
  <c r="Q701" i="5"/>
  <c r="O697" i="5"/>
  <c r="P697" i="5"/>
  <c r="Q697" i="5"/>
  <c r="O693" i="5"/>
  <c r="P693" i="5"/>
  <c r="Q693" i="5"/>
  <c r="P689" i="5"/>
  <c r="Q689" i="5"/>
  <c r="O685" i="5"/>
  <c r="P685" i="5"/>
  <c r="Q685" i="5"/>
  <c r="O681" i="5"/>
  <c r="P681" i="5"/>
  <c r="Q681" i="5"/>
  <c r="O677" i="5"/>
  <c r="P677" i="5"/>
  <c r="Q677" i="5"/>
  <c r="M673" i="5"/>
  <c r="P673" i="5"/>
  <c r="Q673" i="5"/>
  <c r="O669" i="5"/>
  <c r="P669" i="5"/>
  <c r="Q669" i="5"/>
  <c r="O665" i="5"/>
  <c r="P665" i="5"/>
  <c r="Q665" i="5"/>
  <c r="O661" i="5"/>
  <c r="P661" i="5"/>
  <c r="Q661" i="5"/>
  <c r="O657" i="5"/>
  <c r="P657" i="5"/>
  <c r="Q657" i="5"/>
  <c r="O653" i="5"/>
  <c r="P653" i="5"/>
  <c r="Q653" i="5"/>
  <c r="O649" i="5"/>
  <c r="P649" i="5"/>
  <c r="Q649" i="5"/>
  <c r="M645" i="5"/>
  <c r="O645" i="5"/>
  <c r="P645" i="5"/>
  <c r="Q645" i="5"/>
  <c r="O641" i="5"/>
  <c r="P641" i="5"/>
  <c r="Q641" i="5"/>
  <c r="P637" i="5"/>
  <c r="Q637" i="5"/>
  <c r="P633" i="5"/>
  <c r="Q633" i="5"/>
  <c r="P629" i="5"/>
  <c r="Q629" i="5"/>
  <c r="P625" i="5"/>
  <c r="Q625" i="5"/>
  <c r="P621" i="5"/>
  <c r="Q621" i="5"/>
  <c r="O617" i="5"/>
  <c r="P617" i="5"/>
  <c r="Q617" i="5"/>
  <c r="L613" i="5"/>
  <c r="O613" i="5"/>
  <c r="P613" i="5"/>
  <c r="Q613" i="5"/>
  <c r="P609" i="5"/>
  <c r="Q609" i="5"/>
  <c r="M605" i="5"/>
  <c r="P605" i="5"/>
  <c r="Q605" i="5"/>
  <c r="O601" i="5"/>
  <c r="P601" i="5"/>
  <c r="Q601" i="5"/>
  <c r="P597" i="5"/>
  <c r="Q597" i="5"/>
  <c r="O593" i="5"/>
  <c r="P593" i="5"/>
  <c r="Q593" i="5"/>
  <c r="O589" i="5"/>
  <c r="P589" i="5"/>
  <c r="Q589" i="5"/>
  <c r="O585" i="5"/>
  <c r="P585" i="5"/>
  <c r="Q585" i="5"/>
  <c r="O581" i="5"/>
  <c r="P581" i="5"/>
  <c r="Q581" i="5"/>
  <c r="O577" i="5"/>
  <c r="P577" i="5"/>
  <c r="Q577" i="5"/>
  <c r="P573" i="5"/>
  <c r="Q573" i="5"/>
  <c r="M569" i="5"/>
  <c r="P569" i="5"/>
  <c r="Q569" i="5"/>
  <c r="P565" i="5"/>
  <c r="Q565" i="5"/>
  <c r="P561" i="5"/>
  <c r="Q561" i="5"/>
  <c r="P557" i="5"/>
  <c r="Q557" i="5"/>
  <c r="O553" i="5"/>
  <c r="P553" i="5"/>
  <c r="Q553" i="5"/>
  <c r="P549" i="5"/>
  <c r="Q549" i="5"/>
  <c r="O545" i="5"/>
  <c r="P545" i="5"/>
  <c r="Q545" i="5"/>
  <c r="L541" i="5"/>
  <c r="O541" i="5"/>
  <c r="P541" i="5"/>
  <c r="Q541" i="5"/>
  <c r="P537" i="5"/>
  <c r="Q537" i="5"/>
  <c r="P533" i="5"/>
  <c r="Q533" i="5"/>
  <c r="P529" i="5"/>
  <c r="Q529" i="5"/>
  <c r="O525" i="5"/>
  <c r="P525" i="5"/>
  <c r="Q525" i="5"/>
  <c r="M521" i="5"/>
  <c r="O521" i="5"/>
  <c r="P521" i="5"/>
  <c r="Q521" i="5"/>
  <c r="L517" i="5"/>
  <c r="O517" i="5"/>
  <c r="P517" i="5"/>
  <c r="Q517" i="5"/>
  <c r="O513" i="5"/>
  <c r="P513" i="5"/>
  <c r="Q513" i="5"/>
  <c r="O509" i="5"/>
  <c r="P509" i="5"/>
  <c r="Q509" i="5"/>
  <c r="M505" i="5"/>
  <c r="O505" i="5"/>
  <c r="P505" i="5"/>
  <c r="Q505" i="5"/>
  <c r="O501" i="5"/>
  <c r="P501" i="5"/>
  <c r="Q501" i="5"/>
  <c r="M497" i="5"/>
  <c r="O497" i="5"/>
  <c r="P497" i="5"/>
  <c r="Q497" i="5"/>
  <c r="P493" i="5"/>
  <c r="Q493" i="5"/>
  <c r="O489" i="5"/>
  <c r="P489" i="5"/>
  <c r="Q489" i="5"/>
  <c r="P485" i="5"/>
  <c r="Q485" i="5"/>
  <c r="O481" i="5"/>
  <c r="Q481" i="5"/>
  <c r="O477" i="5"/>
  <c r="P477" i="5"/>
  <c r="Q477" i="5"/>
  <c r="P473" i="5"/>
  <c r="Q473" i="5"/>
  <c r="M469" i="5"/>
  <c r="O469" i="5"/>
  <c r="P469" i="5"/>
  <c r="Q469" i="5"/>
  <c r="P465" i="5"/>
  <c r="Q465" i="5"/>
  <c r="O461" i="5"/>
  <c r="P461" i="5"/>
  <c r="Q461" i="5"/>
  <c r="P457" i="5"/>
  <c r="Q457" i="5"/>
  <c r="Q453" i="5"/>
  <c r="P453" i="5"/>
  <c r="O449" i="5"/>
  <c r="Q449" i="5"/>
  <c r="P449" i="5"/>
  <c r="L445" i="5"/>
  <c r="O445" i="5"/>
  <c r="P445" i="5"/>
  <c r="Q445" i="5"/>
  <c r="M441" i="5"/>
  <c r="O441" i="5"/>
  <c r="P441" i="5"/>
  <c r="Q441" i="5"/>
  <c r="O437" i="5"/>
  <c r="P437" i="5"/>
  <c r="Q437" i="5"/>
  <c r="O433" i="5"/>
  <c r="Q433" i="5"/>
  <c r="O429" i="5"/>
  <c r="Q429" i="5"/>
  <c r="P429" i="5"/>
  <c r="Q425" i="5"/>
  <c r="P425" i="5"/>
  <c r="Q421" i="5"/>
  <c r="P421" i="5"/>
  <c r="O417" i="5"/>
  <c r="Q417" i="5"/>
  <c r="P417" i="5"/>
  <c r="O413" i="5"/>
  <c r="Q413" i="5"/>
  <c r="P413" i="5"/>
  <c r="O409" i="5"/>
  <c r="Q409" i="5"/>
  <c r="P409" i="5"/>
  <c r="O405" i="5"/>
  <c r="P405" i="5"/>
  <c r="Q405" i="5"/>
  <c r="O401" i="5"/>
  <c r="P401" i="5"/>
  <c r="Q401" i="5"/>
  <c r="O397" i="5"/>
  <c r="P397" i="5"/>
  <c r="Q397" i="5"/>
  <c r="O393" i="5"/>
  <c r="Q393" i="5"/>
  <c r="O389" i="5"/>
  <c r="Q389" i="5"/>
  <c r="P389" i="5"/>
  <c r="Q385" i="5"/>
  <c r="P385" i="5"/>
  <c r="Q381" i="5"/>
  <c r="P381" i="5"/>
  <c r="P377" i="5"/>
  <c r="Q377" i="5"/>
  <c r="O373" i="5"/>
  <c r="P373" i="5"/>
  <c r="Q373" i="5"/>
  <c r="O369" i="5"/>
  <c r="P369" i="5"/>
  <c r="Q369" i="5"/>
  <c r="O365" i="5"/>
  <c r="P365" i="5"/>
  <c r="Q365" i="5"/>
  <c r="P361" i="5"/>
  <c r="Q361" i="5"/>
  <c r="O357" i="5"/>
  <c r="P357" i="5"/>
  <c r="Q357" i="5"/>
  <c r="Q353" i="5"/>
  <c r="P353" i="5"/>
  <c r="O349" i="5"/>
  <c r="Q349" i="5"/>
  <c r="P349" i="5"/>
  <c r="O345" i="5"/>
  <c r="Q345" i="5"/>
  <c r="O341" i="5"/>
  <c r="P341" i="5"/>
  <c r="Q341" i="5"/>
  <c r="O337" i="5"/>
  <c r="P337" i="5"/>
  <c r="Q337" i="5"/>
  <c r="O333" i="5"/>
  <c r="P333" i="5"/>
  <c r="Q333" i="5"/>
  <c r="O329" i="5"/>
  <c r="P329" i="5"/>
  <c r="Q329" i="5"/>
  <c r="Q325" i="5"/>
  <c r="P325" i="5"/>
  <c r="P321" i="5"/>
  <c r="Q321" i="5"/>
  <c r="O317" i="5"/>
  <c r="Q317" i="5"/>
  <c r="P317" i="5"/>
  <c r="O313" i="5"/>
  <c r="P313" i="5"/>
  <c r="Q313" i="5"/>
  <c r="O309" i="5"/>
  <c r="Q309" i="5"/>
  <c r="O305" i="5"/>
  <c r="P305" i="5"/>
  <c r="Q305" i="5"/>
  <c r="O301" i="5"/>
  <c r="P301" i="5"/>
  <c r="Q301" i="5"/>
  <c r="O297" i="5"/>
  <c r="P297" i="5"/>
  <c r="Q297" i="5"/>
  <c r="O293" i="5"/>
  <c r="P293" i="5"/>
  <c r="Q293" i="5"/>
  <c r="O289" i="5"/>
  <c r="P289" i="5"/>
  <c r="Q289" i="5"/>
  <c r="O285" i="5"/>
  <c r="P285" i="5"/>
  <c r="Q285" i="5"/>
  <c r="O281" i="5"/>
  <c r="P281" i="5"/>
  <c r="Q281" i="5"/>
  <c r="P277" i="5"/>
  <c r="Q277" i="5"/>
  <c r="P265" i="5"/>
  <c r="Q265" i="5"/>
  <c r="O261" i="5"/>
  <c r="P261" i="5"/>
  <c r="Q261" i="5"/>
  <c r="O257" i="5"/>
  <c r="P257" i="5"/>
  <c r="Q257" i="5"/>
  <c r="O253" i="5"/>
  <c r="P253" i="5"/>
  <c r="Q253" i="5"/>
  <c r="O249" i="5"/>
  <c r="P249" i="5"/>
  <c r="O245" i="5"/>
  <c r="Q245" i="5"/>
  <c r="P245" i="5"/>
  <c r="O241" i="5"/>
  <c r="Q241" i="5"/>
  <c r="P241" i="5"/>
  <c r="O237" i="5"/>
  <c r="Q237" i="5"/>
  <c r="P233" i="5"/>
  <c r="Q233" i="5"/>
  <c r="P229" i="5"/>
  <c r="Q229" i="5"/>
  <c r="O225" i="5"/>
  <c r="P225" i="5"/>
  <c r="Q225" i="5"/>
  <c r="O221" i="5"/>
  <c r="P221" i="5"/>
  <c r="Q221" i="5"/>
  <c r="O217" i="5"/>
  <c r="P217" i="5"/>
  <c r="Q217" i="5"/>
  <c r="P213" i="5"/>
  <c r="Q213" i="5"/>
  <c r="O209" i="5"/>
  <c r="P209" i="5"/>
  <c r="Q209" i="5"/>
  <c r="O205" i="5"/>
  <c r="P205" i="5"/>
  <c r="Q205" i="5"/>
  <c r="Q201" i="5"/>
  <c r="P201" i="5"/>
  <c r="O197" i="5"/>
  <c r="P197" i="5"/>
  <c r="Q197" i="5"/>
  <c r="O193" i="5"/>
  <c r="Q193" i="5"/>
  <c r="P193" i="5"/>
  <c r="P189" i="5"/>
  <c r="Q189" i="5"/>
  <c r="Q185" i="5"/>
  <c r="P185" i="5"/>
  <c r="L181" i="5"/>
  <c r="O181" i="5"/>
  <c r="P181" i="5"/>
  <c r="Q181" i="5"/>
  <c r="Q177" i="5"/>
  <c r="P177" i="5"/>
  <c r="Q173" i="5"/>
  <c r="Q169" i="5"/>
  <c r="Q165" i="5"/>
  <c r="P161" i="5"/>
  <c r="Q161" i="5"/>
  <c r="P157" i="5"/>
  <c r="Q157" i="5"/>
  <c r="O153" i="5"/>
  <c r="Q153" i="5"/>
  <c r="Q149" i="5"/>
  <c r="P149" i="5"/>
  <c r="Q145" i="5"/>
  <c r="Q141" i="5"/>
  <c r="P141" i="5"/>
  <c r="P137" i="5"/>
  <c r="Q137" i="5"/>
  <c r="Q133" i="5"/>
  <c r="P133" i="5"/>
  <c r="L129" i="5"/>
  <c r="O129" i="5"/>
  <c r="P129" i="5"/>
  <c r="Q129" i="5"/>
  <c r="Q125" i="5"/>
  <c r="P125" i="5"/>
  <c r="P121" i="5"/>
  <c r="Q121" i="5"/>
  <c r="Q117" i="5"/>
  <c r="P117" i="5"/>
  <c r="M113" i="5"/>
  <c r="O113" i="5"/>
  <c r="P113" i="5"/>
  <c r="Q113" i="5"/>
  <c r="O109" i="5"/>
  <c r="P109" i="5"/>
  <c r="Q109" i="5"/>
  <c r="O105" i="5"/>
  <c r="Q105" i="5"/>
  <c r="P105" i="5"/>
  <c r="O101" i="5"/>
  <c r="P101" i="5"/>
  <c r="Q101" i="5"/>
  <c r="M97" i="5"/>
  <c r="O97" i="5"/>
  <c r="P97" i="5"/>
  <c r="Q97" i="5"/>
  <c r="O93" i="5"/>
  <c r="P93" i="5"/>
  <c r="Q93" i="5"/>
  <c r="O89" i="5"/>
  <c r="Q89" i="5"/>
  <c r="P89" i="5"/>
  <c r="O85" i="5"/>
  <c r="Q85" i="5"/>
  <c r="P85" i="5"/>
  <c r="O81" i="5"/>
  <c r="Q81" i="5"/>
  <c r="P81" i="5"/>
  <c r="O77" i="5"/>
  <c r="Q77" i="5"/>
  <c r="P77" i="5"/>
  <c r="O73" i="5"/>
  <c r="P73" i="5"/>
  <c r="Q73" i="5"/>
  <c r="P69" i="5"/>
  <c r="Q69" i="5"/>
  <c r="O65" i="5"/>
  <c r="P65" i="5"/>
  <c r="Q65" i="5"/>
  <c r="P61" i="5"/>
  <c r="Q61" i="5"/>
  <c r="O57" i="5"/>
  <c r="Q57" i="5"/>
  <c r="P53" i="5"/>
  <c r="Q53" i="5"/>
  <c r="O49" i="5"/>
  <c r="P49" i="5"/>
  <c r="Q49" i="5"/>
  <c r="O45" i="5"/>
  <c r="P45" i="5"/>
  <c r="Q45" i="5"/>
  <c r="O41" i="5"/>
  <c r="P41" i="5"/>
  <c r="Q41" i="5"/>
  <c r="P37" i="5"/>
  <c r="Q37" i="5"/>
  <c r="O33" i="5"/>
  <c r="P33" i="5"/>
  <c r="Q33" i="5"/>
  <c r="O29" i="5"/>
  <c r="P29" i="5"/>
  <c r="Q29" i="5"/>
  <c r="O25" i="5"/>
  <c r="P25" i="5"/>
  <c r="Q25" i="5"/>
  <c r="O21" i="5"/>
  <c r="P21" i="5"/>
  <c r="Q21" i="5"/>
  <c r="P17" i="5"/>
  <c r="Q17" i="5"/>
  <c r="O13" i="5"/>
  <c r="P13" i="5"/>
  <c r="Q13" i="5"/>
  <c r="Q9" i="5"/>
  <c r="P9" i="5"/>
  <c r="Q5" i="5"/>
  <c r="P5" i="5"/>
  <c r="O4192" i="5"/>
  <c r="P4192" i="5"/>
  <c r="Q4192" i="5"/>
  <c r="O4188" i="5"/>
  <c r="P4188" i="5"/>
  <c r="Q4188" i="5"/>
  <c r="O4184" i="5"/>
  <c r="P4184" i="5"/>
  <c r="Q4184" i="5"/>
  <c r="O4180" i="5"/>
  <c r="P4180" i="5"/>
  <c r="Q4180" i="5"/>
  <c r="O4176" i="5"/>
  <c r="P4176" i="5"/>
  <c r="Q4176" i="5"/>
  <c r="O4172" i="5"/>
  <c r="P4172" i="5"/>
  <c r="Q4172" i="5"/>
  <c r="O4168" i="5"/>
  <c r="P4168" i="5"/>
  <c r="Q4168" i="5"/>
  <c r="O4164" i="5"/>
  <c r="P4164" i="5"/>
  <c r="Q4164" i="5"/>
  <c r="O4160" i="5"/>
  <c r="P4160" i="5"/>
  <c r="Q4160" i="5"/>
  <c r="O4156" i="5"/>
  <c r="P4156" i="5"/>
  <c r="Q4156" i="5"/>
  <c r="O4152" i="5"/>
  <c r="P4152" i="5"/>
  <c r="Q4152" i="5"/>
  <c r="O4148" i="5"/>
  <c r="P4148" i="5"/>
  <c r="Q4148" i="5"/>
  <c r="O4144" i="5"/>
  <c r="P4144" i="5"/>
  <c r="Q4144" i="5"/>
  <c r="O4140" i="5"/>
  <c r="P4140" i="5"/>
  <c r="Q4140" i="5"/>
  <c r="O4136" i="5"/>
  <c r="P4136" i="5"/>
  <c r="Q4136" i="5"/>
  <c r="O4132" i="5"/>
  <c r="P4132" i="5"/>
  <c r="Q4132" i="5"/>
  <c r="O4128" i="5"/>
  <c r="P4128" i="5"/>
  <c r="Q4128" i="5"/>
  <c r="O4124" i="5"/>
  <c r="P4124" i="5"/>
  <c r="Q4124" i="5"/>
  <c r="O4120" i="5"/>
  <c r="P4120" i="5"/>
  <c r="Q4120" i="5"/>
  <c r="O4116" i="5"/>
  <c r="P4116" i="5"/>
  <c r="Q4116" i="5"/>
  <c r="O4112" i="5"/>
  <c r="P4112" i="5"/>
  <c r="Q4112" i="5"/>
  <c r="O4108" i="5"/>
  <c r="P4108" i="5"/>
  <c r="Q4108" i="5"/>
  <c r="O4104" i="5"/>
  <c r="P4104" i="5"/>
  <c r="Q4104" i="5"/>
  <c r="O4100" i="5"/>
  <c r="P4100" i="5"/>
  <c r="Q4100" i="5"/>
  <c r="O4096" i="5"/>
  <c r="P4096" i="5"/>
  <c r="Q4096" i="5"/>
  <c r="O4092" i="5"/>
  <c r="P4092" i="5"/>
  <c r="Q4092" i="5"/>
  <c r="O4088" i="5"/>
  <c r="P4088" i="5"/>
  <c r="Q4088" i="5"/>
  <c r="O4084" i="5"/>
  <c r="P4084" i="5"/>
  <c r="Q4084" i="5"/>
  <c r="O4080" i="5"/>
  <c r="P4080" i="5"/>
  <c r="Q4080" i="5"/>
  <c r="O4076" i="5"/>
  <c r="P4076" i="5"/>
  <c r="Q4076" i="5"/>
  <c r="O4072" i="5"/>
  <c r="P4072" i="5"/>
  <c r="Q4072" i="5"/>
  <c r="O4068" i="5"/>
  <c r="P4068" i="5"/>
  <c r="Q4068" i="5"/>
  <c r="O4064" i="5"/>
  <c r="P4064" i="5"/>
  <c r="Q4064" i="5"/>
  <c r="O4060" i="5"/>
  <c r="P4060" i="5"/>
  <c r="Q4060" i="5"/>
  <c r="O4056" i="5"/>
  <c r="P4056" i="5"/>
  <c r="Q4056" i="5"/>
  <c r="O4052" i="5"/>
  <c r="P4052" i="5"/>
  <c r="Q4052" i="5"/>
  <c r="O4048" i="5"/>
  <c r="P4048" i="5"/>
  <c r="Q4048" i="5"/>
  <c r="O4044" i="5"/>
  <c r="P4044" i="5"/>
  <c r="Q4044" i="5"/>
  <c r="O4040" i="5"/>
  <c r="P4040" i="5"/>
  <c r="Q4040" i="5"/>
  <c r="O4036" i="5"/>
  <c r="P4036" i="5"/>
  <c r="Q4036" i="5"/>
  <c r="O4032" i="5"/>
  <c r="P4032" i="5"/>
  <c r="Q4032" i="5"/>
  <c r="O4028" i="5"/>
  <c r="P4028" i="5"/>
  <c r="Q4028" i="5"/>
  <c r="O4024" i="5"/>
  <c r="P4024" i="5"/>
  <c r="Q4024" i="5"/>
  <c r="O4020" i="5"/>
  <c r="P4020" i="5"/>
  <c r="Q4020" i="5"/>
  <c r="O4016" i="5"/>
  <c r="P4016" i="5"/>
  <c r="Q4016" i="5"/>
  <c r="O4012" i="5"/>
  <c r="P4012" i="5"/>
  <c r="Q4012" i="5"/>
  <c r="O4008" i="5"/>
  <c r="P4008" i="5"/>
  <c r="Q4008" i="5"/>
  <c r="O4004" i="5"/>
  <c r="P4004" i="5"/>
  <c r="Q4004" i="5"/>
  <c r="O4000" i="5"/>
  <c r="P4000" i="5"/>
  <c r="Q4000" i="5"/>
  <c r="O3996" i="5"/>
  <c r="P3996" i="5"/>
  <c r="Q3996" i="5"/>
  <c r="O3992" i="5"/>
  <c r="P3992" i="5"/>
  <c r="Q3992" i="5"/>
  <c r="O3988" i="5"/>
  <c r="P3988" i="5"/>
  <c r="Q3988" i="5"/>
  <c r="O3984" i="5"/>
  <c r="P3984" i="5"/>
  <c r="Q3984" i="5"/>
  <c r="O3980" i="5"/>
  <c r="P3980" i="5"/>
  <c r="Q3980" i="5"/>
  <c r="O3976" i="5"/>
  <c r="P3976" i="5"/>
  <c r="Q3976" i="5"/>
  <c r="O3972" i="5"/>
  <c r="P3972" i="5"/>
  <c r="Q3972" i="5"/>
  <c r="O3968" i="5"/>
  <c r="P3968" i="5"/>
  <c r="Q3968" i="5"/>
  <c r="O3964" i="5"/>
  <c r="P3964" i="5"/>
  <c r="Q3964" i="5"/>
  <c r="O3960" i="5"/>
  <c r="P3960" i="5"/>
  <c r="Q3960" i="5"/>
  <c r="O3956" i="5"/>
  <c r="P3956" i="5"/>
  <c r="Q3956" i="5"/>
  <c r="O3952" i="5"/>
  <c r="P3952" i="5"/>
  <c r="Q3952" i="5"/>
  <c r="O3948" i="5"/>
  <c r="P3948" i="5"/>
  <c r="Q3948" i="5"/>
  <c r="O3944" i="5"/>
  <c r="P3944" i="5"/>
  <c r="Q3944" i="5"/>
  <c r="O3940" i="5"/>
  <c r="P3940" i="5"/>
  <c r="Q3940" i="5"/>
  <c r="O3936" i="5"/>
  <c r="P3936" i="5"/>
  <c r="Q3936" i="5"/>
  <c r="O3932" i="5"/>
  <c r="P3932" i="5"/>
  <c r="Q3932" i="5"/>
  <c r="O3928" i="5"/>
  <c r="P3928" i="5"/>
  <c r="Q3928" i="5"/>
  <c r="O3924" i="5"/>
  <c r="P3924" i="5"/>
  <c r="Q3924" i="5"/>
  <c r="O3920" i="5"/>
  <c r="P3920" i="5"/>
  <c r="Q3920" i="5"/>
  <c r="O3916" i="5"/>
  <c r="P3916" i="5"/>
  <c r="Q3916" i="5"/>
  <c r="O3912" i="5"/>
  <c r="P3912" i="5"/>
  <c r="Q3912" i="5"/>
  <c r="O3908" i="5"/>
  <c r="P3908" i="5"/>
  <c r="Q3908" i="5"/>
  <c r="O3904" i="5"/>
  <c r="P3904" i="5"/>
  <c r="Q3904" i="5"/>
  <c r="O3900" i="5"/>
  <c r="P3900" i="5"/>
  <c r="Q3900" i="5"/>
  <c r="O3896" i="5"/>
  <c r="P3896" i="5"/>
  <c r="Q3896" i="5"/>
  <c r="O3892" i="5"/>
  <c r="P3892" i="5"/>
  <c r="Q3892" i="5"/>
  <c r="O3888" i="5"/>
  <c r="P3888" i="5"/>
  <c r="Q3888" i="5"/>
  <c r="O3884" i="5"/>
  <c r="P3884" i="5"/>
  <c r="Q3884" i="5"/>
  <c r="O3880" i="5"/>
  <c r="P3880" i="5"/>
  <c r="Q3880" i="5"/>
  <c r="O3876" i="5"/>
  <c r="P3876" i="5"/>
  <c r="Q3876" i="5"/>
  <c r="O3872" i="5"/>
  <c r="P3872" i="5"/>
  <c r="Q3872" i="5"/>
  <c r="O3868" i="5"/>
  <c r="P3868" i="5"/>
  <c r="Q3868" i="5"/>
  <c r="O3864" i="5"/>
  <c r="P3864" i="5"/>
  <c r="Q3864" i="5"/>
  <c r="O3860" i="5"/>
  <c r="P3860" i="5"/>
  <c r="Q3860" i="5"/>
  <c r="O3856" i="5"/>
  <c r="P3856" i="5"/>
  <c r="Q3856" i="5"/>
  <c r="O3852" i="5"/>
  <c r="P3852" i="5"/>
  <c r="Q3852" i="5"/>
  <c r="O3848" i="5"/>
  <c r="P3848" i="5"/>
  <c r="Q3848" i="5"/>
  <c r="O3844" i="5"/>
  <c r="P3844" i="5"/>
  <c r="Q3844" i="5"/>
  <c r="O3840" i="5"/>
  <c r="P3840" i="5"/>
  <c r="Q3840" i="5"/>
  <c r="O3836" i="5"/>
  <c r="P3836" i="5"/>
  <c r="Q3836" i="5"/>
  <c r="O3832" i="5"/>
  <c r="P3832" i="5"/>
  <c r="Q3832" i="5"/>
  <c r="O3828" i="5"/>
  <c r="P3828" i="5"/>
  <c r="Q3828" i="5"/>
  <c r="O3824" i="5"/>
  <c r="P3824" i="5"/>
  <c r="Q3824" i="5"/>
  <c r="O3820" i="5"/>
  <c r="P3820" i="5"/>
  <c r="Q3820" i="5"/>
  <c r="O3816" i="5"/>
  <c r="P3816" i="5"/>
  <c r="Q3816" i="5"/>
  <c r="O3812" i="5"/>
  <c r="P3812" i="5"/>
  <c r="Q3812" i="5"/>
  <c r="O3808" i="5"/>
  <c r="P3808" i="5"/>
  <c r="Q3808" i="5"/>
  <c r="O3804" i="5"/>
  <c r="P3804" i="5"/>
  <c r="Q3804" i="5"/>
  <c r="O3800" i="5"/>
  <c r="P3800" i="5"/>
  <c r="Q3800" i="5"/>
  <c r="O3796" i="5"/>
  <c r="P3796" i="5"/>
  <c r="Q3796" i="5"/>
  <c r="O3792" i="5"/>
  <c r="P3792" i="5"/>
  <c r="Q3792" i="5"/>
  <c r="O3788" i="5"/>
  <c r="P3788" i="5"/>
  <c r="Q3788" i="5"/>
  <c r="O3784" i="5"/>
  <c r="P3784" i="5"/>
  <c r="Q3784" i="5"/>
  <c r="O3780" i="5"/>
  <c r="P3780" i="5"/>
  <c r="Q3780" i="5"/>
  <c r="O3776" i="5"/>
  <c r="P3776" i="5"/>
  <c r="Q3776" i="5"/>
  <c r="O3772" i="5"/>
  <c r="P3772" i="5"/>
  <c r="Q3772" i="5"/>
  <c r="O3768" i="5"/>
  <c r="P3768" i="5"/>
  <c r="Q3768" i="5"/>
  <c r="O3764" i="5"/>
  <c r="P3764" i="5"/>
  <c r="Q3764" i="5"/>
  <c r="O3760" i="5"/>
  <c r="P3760" i="5"/>
  <c r="Q3760" i="5"/>
  <c r="O3756" i="5"/>
  <c r="P3756" i="5"/>
  <c r="Q3756" i="5"/>
  <c r="O3752" i="5"/>
  <c r="P3752" i="5"/>
  <c r="Q3752" i="5"/>
  <c r="O3748" i="5"/>
  <c r="P3748" i="5"/>
  <c r="Q3748" i="5"/>
  <c r="O3744" i="5"/>
  <c r="P3744" i="5"/>
  <c r="Q3744" i="5"/>
  <c r="O3740" i="5"/>
  <c r="P3740" i="5"/>
  <c r="Q3740" i="5"/>
  <c r="O3736" i="5"/>
  <c r="P3736" i="5"/>
  <c r="Q3736" i="5"/>
  <c r="O3732" i="5"/>
  <c r="P3732" i="5"/>
  <c r="Q3732" i="5"/>
  <c r="O3728" i="5"/>
  <c r="P3728" i="5"/>
  <c r="Q3728" i="5"/>
  <c r="O3724" i="5"/>
  <c r="P3724" i="5"/>
  <c r="Q3724" i="5"/>
  <c r="O3720" i="5"/>
  <c r="P3720" i="5"/>
  <c r="Q3720" i="5"/>
  <c r="O3716" i="5"/>
  <c r="P3716" i="5"/>
  <c r="Q3716" i="5"/>
  <c r="O3712" i="5"/>
  <c r="P3712" i="5"/>
  <c r="Q3712" i="5"/>
  <c r="O3708" i="5"/>
  <c r="P3708" i="5"/>
  <c r="Q3708" i="5"/>
  <c r="O3704" i="5"/>
  <c r="P3704" i="5"/>
  <c r="Q3704" i="5"/>
  <c r="O3700" i="5"/>
  <c r="P3700" i="5"/>
  <c r="Q3700" i="5"/>
  <c r="O3696" i="5"/>
  <c r="P3696" i="5"/>
  <c r="Q3696" i="5"/>
  <c r="O3692" i="5"/>
  <c r="P3692" i="5"/>
  <c r="Q3692" i="5"/>
  <c r="O3688" i="5"/>
  <c r="P3688" i="5"/>
  <c r="Q3688" i="5"/>
  <c r="O3684" i="5"/>
  <c r="P3684" i="5"/>
  <c r="Q3684" i="5"/>
  <c r="O3680" i="5"/>
  <c r="P3680" i="5"/>
  <c r="Q3680" i="5"/>
  <c r="O3676" i="5"/>
  <c r="P3676" i="5"/>
  <c r="Q3676" i="5"/>
  <c r="O3672" i="5"/>
  <c r="P3672" i="5"/>
  <c r="Q3672" i="5"/>
  <c r="O3668" i="5"/>
  <c r="P3668" i="5"/>
  <c r="Q3668" i="5"/>
  <c r="O3664" i="5"/>
  <c r="P3664" i="5"/>
  <c r="Q3664" i="5"/>
  <c r="O3660" i="5"/>
  <c r="P3660" i="5"/>
  <c r="Q3660" i="5"/>
  <c r="O3656" i="5"/>
  <c r="P3656" i="5"/>
  <c r="Q3656" i="5"/>
  <c r="O3652" i="5"/>
  <c r="P3652" i="5"/>
  <c r="Q3652" i="5"/>
  <c r="O3648" i="5"/>
  <c r="P3648" i="5"/>
  <c r="Q3648" i="5"/>
  <c r="O3644" i="5"/>
  <c r="P3644" i="5"/>
  <c r="Q3644" i="5"/>
  <c r="O3640" i="5"/>
  <c r="P3640" i="5"/>
  <c r="Q3640" i="5"/>
  <c r="O3636" i="5"/>
  <c r="P3636" i="5"/>
  <c r="Q3636" i="5"/>
  <c r="O3632" i="5"/>
  <c r="P3632" i="5"/>
  <c r="Q3632" i="5"/>
  <c r="O3628" i="5"/>
  <c r="P3628" i="5"/>
  <c r="Q3628" i="5"/>
  <c r="O3624" i="5"/>
  <c r="P3624" i="5"/>
  <c r="Q3624" i="5"/>
  <c r="O3620" i="5"/>
  <c r="P3620" i="5"/>
  <c r="Q3620" i="5"/>
  <c r="O3616" i="5"/>
  <c r="P3616" i="5"/>
  <c r="Q3616" i="5"/>
  <c r="O3612" i="5"/>
  <c r="P3612" i="5"/>
  <c r="Q3612" i="5"/>
  <c r="O3608" i="5"/>
  <c r="P3608" i="5"/>
  <c r="Q3608" i="5"/>
  <c r="O3604" i="5"/>
  <c r="P3604" i="5"/>
  <c r="Q3604" i="5"/>
  <c r="O3600" i="5"/>
  <c r="P3600" i="5"/>
  <c r="Q3600" i="5"/>
  <c r="O3596" i="5"/>
  <c r="P3596" i="5"/>
  <c r="Q3596" i="5"/>
  <c r="O3592" i="5"/>
  <c r="P3592" i="5"/>
  <c r="Q3592" i="5"/>
  <c r="O3588" i="5"/>
  <c r="P3588" i="5"/>
  <c r="Q3588" i="5"/>
  <c r="O3584" i="5"/>
  <c r="P3584" i="5"/>
  <c r="Q3584" i="5"/>
  <c r="O3580" i="5"/>
  <c r="P3580" i="5"/>
  <c r="Q3580" i="5"/>
  <c r="O3576" i="5"/>
  <c r="P3576" i="5"/>
  <c r="Q3576" i="5"/>
  <c r="O3572" i="5"/>
  <c r="P3572" i="5"/>
  <c r="Q3572" i="5"/>
  <c r="O3568" i="5"/>
  <c r="P3568" i="5"/>
  <c r="Q3568" i="5"/>
  <c r="O3564" i="5"/>
  <c r="P3564" i="5"/>
  <c r="Q3564" i="5"/>
  <c r="O3560" i="5"/>
  <c r="P3560" i="5"/>
  <c r="Q3560" i="5"/>
  <c r="O3556" i="5"/>
  <c r="P3556" i="5"/>
  <c r="Q3556" i="5"/>
  <c r="O3552" i="5"/>
  <c r="P3552" i="5"/>
  <c r="Q3552" i="5"/>
  <c r="O3548" i="5"/>
  <c r="P3548" i="5"/>
  <c r="Q3548" i="5"/>
  <c r="O3544" i="5"/>
  <c r="P3544" i="5"/>
  <c r="Q3544" i="5"/>
  <c r="O3540" i="5"/>
  <c r="P3540" i="5"/>
  <c r="Q3540" i="5"/>
  <c r="O3536" i="5"/>
  <c r="P3536" i="5"/>
  <c r="Q3536" i="5"/>
  <c r="O3532" i="5"/>
  <c r="P3532" i="5"/>
  <c r="Q3532" i="5"/>
  <c r="O3528" i="5"/>
  <c r="P3528" i="5"/>
  <c r="Q3528" i="5"/>
  <c r="O3524" i="5"/>
  <c r="P3524" i="5"/>
  <c r="Q3524" i="5"/>
  <c r="O3520" i="5"/>
  <c r="P3520" i="5"/>
  <c r="Q3520" i="5"/>
  <c r="O3516" i="5"/>
  <c r="P3516" i="5"/>
  <c r="Q3516" i="5"/>
  <c r="O3512" i="5"/>
  <c r="P3512" i="5"/>
  <c r="Q3512" i="5"/>
  <c r="O3508" i="5"/>
  <c r="P3508" i="5"/>
  <c r="Q3508" i="5"/>
  <c r="O3504" i="5"/>
  <c r="P3504" i="5"/>
  <c r="Q3504" i="5"/>
  <c r="O3500" i="5"/>
  <c r="P3500" i="5"/>
  <c r="Q3500" i="5"/>
  <c r="O3496" i="5"/>
  <c r="P3496" i="5"/>
  <c r="Q3496" i="5"/>
  <c r="O3492" i="5"/>
  <c r="P3492" i="5"/>
  <c r="Q3492" i="5"/>
  <c r="O3488" i="5"/>
  <c r="P3488" i="5"/>
  <c r="Q3488" i="5"/>
  <c r="O3484" i="5"/>
  <c r="P3484" i="5"/>
  <c r="Q3484" i="5"/>
  <c r="O3480" i="5"/>
  <c r="P3480" i="5"/>
  <c r="Q3480" i="5"/>
  <c r="O3476" i="5"/>
  <c r="P3476" i="5"/>
  <c r="Q3476" i="5"/>
  <c r="O3472" i="5"/>
  <c r="P3472" i="5"/>
  <c r="Q3472" i="5"/>
  <c r="O3468" i="5"/>
  <c r="P3468" i="5"/>
  <c r="Q3468" i="5"/>
  <c r="O3464" i="5"/>
  <c r="P3464" i="5"/>
  <c r="Q3464" i="5"/>
  <c r="O3460" i="5"/>
  <c r="P3460" i="5"/>
  <c r="Q3460" i="5"/>
  <c r="O3456" i="5"/>
  <c r="P3456" i="5"/>
  <c r="Q3456" i="5"/>
  <c r="O3452" i="5"/>
  <c r="P3452" i="5"/>
  <c r="Q3452" i="5"/>
  <c r="O3448" i="5"/>
  <c r="P3448" i="5"/>
  <c r="Q3448" i="5"/>
  <c r="O3444" i="5"/>
  <c r="P3444" i="5"/>
  <c r="Q3444" i="5"/>
  <c r="O3440" i="5"/>
  <c r="P3440" i="5"/>
  <c r="Q3440" i="5"/>
  <c r="O3436" i="5"/>
  <c r="P3436" i="5"/>
  <c r="Q3436" i="5"/>
  <c r="O3432" i="5"/>
  <c r="P3432" i="5"/>
  <c r="Q3432" i="5"/>
  <c r="O3428" i="5"/>
  <c r="P3428" i="5"/>
  <c r="Q3428" i="5"/>
  <c r="O3424" i="5"/>
  <c r="P3424" i="5"/>
  <c r="Q3424" i="5"/>
  <c r="O3420" i="5"/>
  <c r="P3420" i="5"/>
  <c r="Q3420" i="5"/>
  <c r="O3416" i="5"/>
  <c r="P3416" i="5"/>
  <c r="Q3416" i="5"/>
  <c r="O3412" i="5"/>
  <c r="P3412" i="5"/>
  <c r="Q3412" i="5"/>
  <c r="O3408" i="5"/>
  <c r="P3408" i="5"/>
  <c r="Q3408" i="5"/>
  <c r="O3404" i="5"/>
  <c r="P3404" i="5"/>
  <c r="Q3404" i="5"/>
  <c r="O3400" i="5"/>
  <c r="P3400" i="5"/>
  <c r="Q3400" i="5"/>
  <c r="O3396" i="5"/>
  <c r="P3396" i="5"/>
  <c r="Q3396" i="5"/>
  <c r="O3392" i="5"/>
  <c r="P3392" i="5"/>
  <c r="Q3392" i="5"/>
  <c r="O3388" i="5"/>
  <c r="P3388" i="5"/>
  <c r="Q3388" i="5"/>
  <c r="O3384" i="5"/>
  <c r="P3384" i="5"/>
  <c r="Q3384" i="5"/>
  <c r="O3380" i="5"/>
  <c r="P3380" i="5"/>
  <c r="Q3380" i="5"/>
  <c r="O3376" i="5"/>
  <c r="P3376" i="5"/>
  <c r="Q3376" i="5"/>
  <c r="O3372" i="5"/>
  <c r="P3372" i="5"/>
  <c r="Q3372" i="5"/>
  <c r="O3368" i="5"/>
  <c r="P3368" i="5"/>
  <c r="Q3368" i="5"/>
  <c r="O3364" i="5"/>
  <c r="P3364" i="5"/>
  <c r="Q3364" i="5"/>
  <c r="O3360" i="5"/>
  <c r="P3360" i="5"/>
  <c r="Q3360" i="5"/>
  <c r="O3356" i="5"/>
  <c r="P3356" i="5"/>
  <c r="Q3356" i="5"/>
  <c r="O3352" i="5"/>
  <c r="P3352" i="5"/>
  <c r="Q3352" i="5"/>
  <c r="O3348" i="5"/>
  <c r="P3348" i="5"/>
  <c r="Q3348" i="5"/>
  <c r="O3344" i="5"/>
  <c r="P3344" i="5"/>
  <c r="Q3344" i="5"/>
  <c r="O3340" i="5"/>
  <c r="P3340" i="5"/>
  <c r="Q3340" i="5"/>
  <c r="O3336" i="5"/>
  <c r="P3336" i="5"/>
  <c r="Q3336" i="5"/>
  <c r="O3332" i="5"/>
  <c r="P3332" i="5"/>
  <c r="Q3332" i="5"/>
  <c r="O3328" i="5"/>
  <c r="P3328" i="5"/>
  <c r="Q3328" i="5"/>
  <c r="O3324" i="5"/>
  <c r="P3324" i="5"/>
  <c r="Q3324" i="5"/>
  <c r="O3320" i="5"/>
  <c r="P3320" i="5"/>
  <c r="Q3320" i="5"/>
  <c r="O3316" i="5"/>
  <c r="P3316" i="5"/>
  <c r="Q3316" i="5"/>
  <c r="O3312" i="5"/>
  <c r="P3312" i="5"/>
  <c r="Q3312" i="5"/>
  <c r="O3308" i="5"/>
  <c r="P3308" i="5"/>
  <c r="Q3308" i="5"/>
  <c r="O3304" i="5"/>
  <c r="P3304" i="5"/>
  <c r="Q3304" i="5"/>
  <c r="O3300" i="5"/>
  <c r="P3300" i="5"/>
  <c r="Q3300" i="5"/>
  <c r="O3296" i="5"/>
  <c r="P3296" i="5"/>
  <c r="Q3296" i="5"/>
  <c r="O3292" i="5"/>
  <c r="P3292" i="5"/>
  <c r="Q3292" i="5"/>
  <c r="P3288" i="5"/>
  <c r="Q3288" i="5"/>
  <c r="P3284" i="5"/>
  <c r="Q3284" i="5"/>
  <c r="P3280" i="5"/>
  <c r="Q3280" i="5"/>
  <c r="P3276" i="5"/>
  <c r="Q3276" i="5"/>
  <c r="O3272" i="5"/>
  <c r="P3272" i="5"/>
  <c r="Q3272" i="5"/>
  <c r="O3268" i="5"/>
  <c r="P3268" i="5"/>
  <c r="Q3268" i="5"/>
  <c r="O3264" i="5"/>
  <c r="P3264" i="5"/>
  <c r="Q3264" i="5"/>
  <c r="O3260" i="5"/>
  <c r="P3260" i="5"/>
  <c r="Q3260" i="5"/>
  <c r="O3256" i="5"/>
  <c r="P3256" i="5"/>
  <c r="Q3256" i="5"/>
  <c r="P3252" i="5"/>
  <c r="Q3252" i="5"/>
  <c r="O3248" i="5"/>
  <c r="P3248" i="5"/>
  <c r="Q3248" i="5"/>
  <c r="O3244" i="5"/>
  <c r="P3244" i="5"/>
  <c r="Q3244" i="5"/>
  <c r="O3240" i="5"/>
  <c r="P3240" i="5"/>
  <c r="Q3240" i="5"/>
  <c r="P3236" i="5"/>
  <c r="Q3236" i="5"/>
  <c r="O3232" i="5"/>
  <c r="P3232" i="5"/>
  <c r="Q3232" i="5"/>
  <c r="P3228" i="5"/>
  <c r="Q3228" i="5"/>
  <c r="O3224" i="5"/>
  <c r="P3224" i="5"/>
  <c r="Q3224" i="5"/>
  <c r="P3220" i="5"/>
  <c r="Q3220" i="5"/>
  <c r="O3216" i="5"/>
  <c r="P3216" i="5"/>
  <c r="Q3216" i="5"/>
  <c r="P3212" i="5"/>
  <c r="Q3212" i="5"/>
  <c r="O3208" i="5"/>
  <c r="P3208" i="5"/>
  <c r="Q3208" i="5"/>
  <c r="O3204" i="5"/>
  <c r="P3204" i="5"/>
  <c r="Q3204" i="5"/>
  <c r="P3200" i="5"/>
  <c r="Q3200" i="5"/>
  <c r="O3196" i="5"/>
  <c r="P3196" i="5"/>
  <c r="Q3196" i="5"/>
  <c r="O3192" i="5"/>
  <c r="P3192" i="5"/>
  <c r="Q3192" i="5"/>
  <c r="O3188" i="5"/>
  <c r="P3188" i="5"/>
  <c r="Q3188" i="5"/>
  <c r="O3184" i="5"/>
  <c r="P3184" i="5"/>
  <c r="Q3184" i="5"/>
  <c r="P3180" i="5"/>
  <c r="Q3180" i="5"/>
  <c r="P3176" i="5"/>
  <c r="Q3176" i="5"/>
  <c r="O3172" i="5"/>
  <c r="P3172" i="5"/>
  <c r="Q3172" i="5"/>
  <c r="O3168" i="5"/>
  <c r="P3168" i="5"/>
  <c r="Q3168" i="5"/>
  <c r="O3164" i="5"/>
  <c r="P3164" i="5"/>
  <c r="Q3164" i="5"/>
  <c r="P3160" i="5"/>
  <c r="Q3160" i="5"/>
  <c r="P3156" i="5"/>
  <c r="Q3156" i="5"/>
  <c r="O3152" i="5"/>
  <c r="P3152" i="5"/>
  <c r="Q3152" i="5"/>
  <c r="O3148" i="5"/>
  <c r="P3148" i="5"/>
  <c r="Q3148" i="5"/>
  <c r="P3144" i="5"/>
  <c r="Q3144" i="5"/>
  <c r="P3140" i="5"/>
  <c r="Q3140" i="5"/>
  <c r="P3136" i="5"/>
  <c r="Q3136" i="5"/>
  <c r="P3132" i="5"/>
  <c r="Q3132" i="5"/>
  <c r="O3128" i="5"/>
  <c r="P3128" i="5"/>
  <c r="Q3128" i="5"/>
  <c r="P3124" i="5"/>
  <c r="Q3124" i="5"/>
  <c r="O3120" i="5"/>
  <c r="P3120" i="5"/>
  <c r="Q3120" i="5"/>
  <c r="O3116" i="5"/>
  <c r="P3116" i="5"/>
  <c r="Q3116" i="5"/>
  <c r="P3112" i="5"/>
  <c r="Q3112" i="5"/>
  <c r="P3108" i="5"/>
  <c r="Q3108" i="5"/>
  <c r="O3104" i="5"/>
  <c r="P3104" i="5"/>
  <c r="Q3104" i="5"/>
  <c r="P3100" i="5"/>
  <c r="Q3100" i="5"/>
  <c r="O3096" i="5"/>
  <c r="P3096" i="5"/>
  <c r="Q3096" i="5"/>
  <c r="O3092" i="5"/>
  <c r="P3092" i="5"/>
  <c r="Q3092" i="5"/>
  <c r="O3088" i="5"/>
  <c r="P3088" i="5"/>
  <c r="Q3088" i="5"/>
  <c r="O3084" i="5"/>
  <c r="P3084" i="5"/>
  <c r="Q3084" i="5"/>
  <c r="O3080" i="5"/>
  <c r="P3080" i="5"/>
  <c r="Q3080" i="5"/>
  <c r="O3076" i="5"/>
  <c r="Q3076" i="5"/>
  <c r="P3072" i="5"/>
  <c r="Q3072" i="5"/>
  <c r="P3068" i="5"/>
  <c r="Q3068" i="5"/>
  <c r="O3064" i="5"/>
  <c r="P3064" i="5"/>
  <c r="Q3064" i="5"/>
  <c r="O3060" i="5"/>
  <c r="P3060" i="5"/>
  <c r="Q3060" i="5"/>
  <c r="O3056" i="5"/>
  <c r="P3056" i="5"/>
  <c r="Q3056" i="5"/>
  <c r="O3052" i="5"/>
  <c r="P3052" i="5"/>
  <c r="Q3052" i="5"/>
  <c r="O3048" i="5"/>
  <c r="P3048" i="5"/>
  <c r="Q3048" i="5"/>
  <c r="O3044" i="5"/>
  <c r="P3044" i="5"/>
  <c r="Q3044" i="5"/>
  <c r="P3040" i="5"/>
  <c r="Q3040" i="5"/>
  <c r="O3036" i="5"/>
  <c r="P3036" i="5"/>
  <c r="Q3036" i="5"/>
  <c r="O3032" i="5"/>
  <c r="P3032" i="5"/>
  <c r="Q3032" i="5"/>
  <c r="O3028" i="5"/>
  <c r="P3028" i="5"/>
  <c r="Q3028" i="5"/>
  <c r="P3024" i="5"/>
  <c r="Q3024" i="5"/>
  <c r="O3020" i="5"/>
  <c r="P3020" i="5"/>
  <c r="Q3020" i="5"/>
  <c r="O3016" i="5"/>
  <c r="P3016" i="5"/>
  <c r="Q3016" i="5"/>
  <c r="P3012" i="5"/>
  <c r="Q3012" i="5"/>
  <c r="O3008" i="5"/>
  <c r="P3008" i="5"/>
  <c r="Q3008" i="5"/>
  <c r="O3004" i="5"/>
  <c r="P3004" i="5"/>
  <c r="Q3004" i="5"/>
  <c r="O3000" i="5"/>
  <c r="P3000" i="5"/>
  <c r="Q3000" i="5"/>
  <c r="O2996" i="5"/>
  <c r="P2996" i="5"/>
  <c r="Q2996" i="5"/>
  <c r="P2992" i="5"/>
  <c r="Q2992" i="5"/>
  <c r="O2988" i="5"/>
  <c r="P2988" i="5"/>
  <c r="Q2988" i="5"/>
  <c r="P2984" i="5"/>
  <c r="Q2984" i="5"/>
  <c r="O2980" i="5"/>
  <c r="P2980" i="5"/>
  <c r="Q2980" i="5"/>
  <c r="O2976" i="5"/>
  <c r="P2976" i="5"/>
  <c r="Q2976" i="5"/>
  <c r="O2972" i="5"/>
  <c r="P2972" i="5"/>
  <c r="Q2972" i="5"/>
  <c r="O2968" i="5"/>
  <c r="P2968" i="5"/>
  <c r="Q2968" i="5"/>
  <c r="O2964" i="5"/>
  <c r="P2964" i="5"/>
  <c r="Q2964" i="5"/>
  <c r="O2960" i="5"/>
  <c r="P2960" i="5"/>
  <c r="Q2960" i="5"/>
  <c r="O2956" i="5"/>
  <c r="P2956" i="5"/>
  <c r="Q2956" i="5"/>
  <c r="P2952" i="5"/>
  <c r="Q2952" i="5"/>
  <c r="O2948" i="5"/>
  <c r="P2948" i="5"/>
  <c r="Q2948" i="5"/>
  <c r="O2944" i="5"/>
  <c r="P2944" i="5"/>
  <c r="Q2944" i="5"/>
  <c r="O2940" i="5"/>
  <c r="P2940" i="5"/>
  <c r="Q2940" i="5"/>
  <c r="O2936" i="5"/>
  <c r="P2936" i="5"/>
  <c r="Q2936" i="5"/>
  <c r="P2932" i="5"/>
  <c r="Q2932" i="5"/>
  <c r="O2928" i="5"/>
  <c r="P2928" i="5"/>
  <c r="Q2928" i="5"/>
  <c r="O2924" i="5"/>
  <c r="P2924" i="5"/>
  <c r="Q2924" i="5"/>
  <c r="O2920" i="5"/>
  <c r="P2920" i="5"/>
  <c r="Q2920" i="5"/>
  <c r="P2916" i="5"/>
  <c r="Q2916" i="5"/>
  <c r="O2912" i="5"/>
  <c r="P2912" i="5"/>
  <c r="Q2912" i="5"/>
  <c r="O2908" i="5"/>
  <c r="P2908" i="5"/>
  <c r="Q2908" i="5"/>
  <c r="O2904" i="5"/>
  <c r="P2904" i="5"/>
  <c r="Q2904" i="5"/>
  <c r="O2900" i="5"/>
  <c r="P2900" i="5"/>
  <c r="Q2900" i="5"/>
  <c r="O2896" i="5"/>
  <c r="P2896" i="5"/>
  <c r="Q2896" i="5"/>
  <c r="O2892" i="5"/>
  <c r="P2892" i="5"/>
  <c r="Q2892" i="5"/>
  <c r="P2888" i="5"/>
  <c r="Q2888" i="5"/>
  <c r="O2884" i="5"/>
  <c r="P2884" i="5"/>
  <c r="Q2884" i="5"/>
  <c r="O2880" i="5"/>
  <c r="P2880" i="5"/>
  <c r="Q2880" i="5"/>
  <c r="O2876" i="5"/>
  <c r="P2876" i="5"/>
  <c r="Q2876" i="5"/>
  <c r="O2872" i="5"/>
  <c r="P2872" i="5"/>
  <c r="Q2872" i="5"/>
  <c r="O2868" i="5"/>
  <c r="P2868" i="5"/>
  <c r="Q2868" i="5"/>
  <c r="O2864" i="5"/>
  <c r="P2864" i="5"/>
  <c r="Q2864" i="5"/>
  <c r="O2860" i="5"/>
  <c r="Q2860" i="5"/>
  <c r="P2860" i="5"/>
  <c r="O2856" i="5"/>
  <c r="Q2856" i="5"/>
  <c r="P2856" i="5"/>
  <c r="O2852" i="5"/>
  <c r="Q2852" i="5"/>
  <c r="P2852" i="5"/>
  <c r="Q2848" i="5"/>
  <c r="P2848" i="5"/>
  <c r="O2844" i="5"/>
  <c r="Q2844" i="5"/>
  <c r="P2844" i="5"/>
  <c r="O2840" i="5"/>
  <c r="Q2840" i="5"/>
  <c r="P2840" i="5"/>
  <c r="O2836" i="5"/>
  <c r="Q2836" i="5"/>
  <c r="P2836" i="5"/>
  <c r="O2832" i="5"/>
  <c r="Q2832" i="5"/>
  <c r="P2832" i="5"/>
  <c r="O2828" i="5"/>
  <c r="Q2828" i="5"/>
  <c r="P2828" i="5"/>
  <c r="O2824" i="5"/>
  <c r="Q2824" i="5"/>
  <c r="P2824" i="5"/>
  <c r="O2820" i="5"/>
  <c r="Q2820" i="5"/>
  <c r="P2820" i="5"/>
  <c r="O2816" i="5"/>
  <c r="Q2816" i="5"/>
  <c r="P2816" i="5"/>
  <c r="Q2812" i="5"/>
  <c r="P2812" i="5"/>
  <c r="O2808" i="5"/>
  <c r="Q2808" i="5"/>
  <c r="P2808" i="5"/>
  <c r="O2804" i="5"/>
  <c r="Q2804" i="5"/>
  <c r="P2804" i="5"/>
  <c r="Q2800" i="5"/>
  <c r="P2800" i="5"/>
  <c r="O2796" i="5"/>
  <c r="Q2796" i="5"/>
  <c r="P2796" i="5"/>
  <c r="O2792" i="5"/>
  <c r="Q2792" i="5"/>
  <c r="P2792" i="5"/>
  <c r="O2788" i="5"/>
  <c r="Q2788" i="5"/>
  <c r="P2788" i="5"/>
  <c r="O2784" i="5"/>
  <c r="Q2784" i="5"/>
  <c r="P2784" i="5"/>
  <c r="O2780" i="5"/>
  <c r="Q2780" i="5"/>
  <c r="P2780" i="5"/>
  <c r="Q2776" i="5"/>
  <c r="P2776" i="5"/>
  <c r="O2772" i="5"/>
  <c r="Q2772" i="5"/>
  <c r="P2772" i="5"/>
  <c r="O2768" i="5"/>
  <c r="Q2768" i="5"/>
  <c r="P2768" i="5"/>
  <c r="O2764" i="5"/>
  <c r="Q2764" i="5"/>
  <c r="P2764" i="5"/>
  <c r="O2760" i="5"/>
  <c r="Q2760" i="5"/>
  <c r="P2760" i="5"/>
  <c r="O2756" i="5"/>
  <c r="Q2756" i="5"/>
  <c r="P2756" i="5"/>
  <c r="O2752" i="5"/>
  <c r="Q2752" i="5"/>
  <c r="P2752" i="5"/>
  <c r="O2748" i="5"/>
  <c r="Q2748" i="5"/>
  <c r="P2748" i="5"/>
  <c r="O2744" i="5"/>
  <c r="Q2744" i="5"/>
  <c r="P2744" i="5"/>
  <c r="Q2740" i="5"/>
  <c r="P2740" i="5"/>
  <c r="O2736" i="5"/>
  <c r="Q2736" i="5"/>
  <c r="P2736" i="5"/>
  <c r="O2732" i="5"/>
  <c r="Q2732" i="5"/>
  <c r="P2732" i="5"/>
  <c r="O2728" i="5"/>
  <c r="Q2728" i="5"/>
  <c r="P2728" i="5"/>
  <c r="Q2724" i="5"/>
  <c r="P2724" i="5"/>
  <c r="Q2720" i="5"/>
  <c r="P2720" i="5"/>
  <c r="Q2716" i="5"/>
  <c r="P2716" i="5"/>
  <c r="O2712" i="5"/>
  <c r="Q2712" i="5"/>
  <c r="P2712" i="5"/>
  <c r="Q2708" i="5"/>
  <c r="P2708" i="5"/>
  <c r="P2704" i="5"/>
  <c r="Q2704" i="5"/>
  <c r="O2700" i="5"/>
  <c r="P2700" i="5"/>
  <c r="Q2700" i="5"/>
  <c r="O2696" i="5"/>
  <c r="Q2696" i="5"/>
  <c r="O2692" i="5"/>
  <c r="Q2692" i="5"/>
  <c r="O2688" i="5"/>
  <c r="P2688" i="5"/>
  <c r="Q2688" i="5"/>
  <c r="O2684" i="5"/>
  <c r="P2684" i="5"/>
  <c r="Q2684" i="5"/>
  <c r="P2680" i="5"/>
  <c r="Q2680" i="5"/>
  <c r="P2676" i="5"/>
  <c r="Q2676" i="5"/>
  <c r="P2672" i="5"/>
  <c r="Q2672" i="5"/>
  <c r="P2668" i="5"/>
  <c r="Q2668" i="5"/>
  <c r="O2664" i="5"/>
  <c r="P2664" i="5"/>
  <c r="Q2664" i="5"/>
  <c r="P2660" i="5"/>
  <c r="Q2660" i="5"/>
  <c r="P2656" i="5"/>
  <c r="Q2656" i="5"/>
  <c r="P2652" i="5"/>
  <c r="Q2652" i="5"/>
  <c r="O2648" i="5"/>
  <c r="P2648" i="5"/>
  <c r="Q2648" i="5"/>
  <c r="O2644" i="5"/>
  <c r="P2644" i="5"/>
  <c r="Q2644" i="5"/>
  <c r="P2640" i="5"/>
  <c r="Q2640" i="5"/>
  <c r="O2636" i="5"/>
  <c r="P2636" i="5"/>
  <c r="Q2636" i="5"/>
  <c r="O2632" i="5"/>
  <c r="P2632" i="5"/>
  <c r="Q2632" i="5"/>
  <c r="O2628" i="5"/>
  <c r="P2628" i="5"/>
  <c r="Q2628" i="5"/>
  <c r="O2624" i="5"/>
  <c r="P2624" i="5"/>
  <c r="Q2624" i="5"/>
  <c r="O2620" i="5"/>
  <c r="P2620" i="5"/>
  <c r="Q2620" i="5"/>
  <c r="O2616" i="5"/>
  <c r="P2616" i="5"/>
  <c r="Q2616" i="5"/>
  <c r="O2612" i="5"/>
  <c r="P2612" i="5"/>
  <c r="Q2612" i="5"/>
  <c r="P2608" i="5"/>
  <c r="Q2608" i="5"/>
  <c r="O2604" i="5"/>
  <c r="P2604" i="5"/>
  <c r="Q2604" i="5"/>
  <c r="O2600" i="5"/>
  <c r="P2600" i="5"/>
  <c r="Q2600" i="5"/>
  <c r="O2596" i="5"/>
  <c r="P2596" i="5"/>
  <c r="Q2596" i="5"/>
  <c r="O2592" i="5"/>
  <c r="P2592" i="5"/>
  <c r="Q2592" i="5"/>
  <c r="P2588" i="5"/>
  <c r="Q2588" i="5"/>
  <c r="P2584" i="5"/>
  <c r="Q2584" i="5"/>
  <c r="O2580" i="5"/>
  <c r="P2580" i="5"/>
  <c r="Q2580" i="5"/>
  <c r="P2576" i="5"/>
  <c r="Q2576" i="5"/>
  <c r="O2572" i="5"/>
  <c r="P2572" i="5"/>
  <c r="Q2572" i="5"/>
  <c r="O2568" i="5"/>
  <c r="P2568" i="5"/>
  <c r="Q2568" i="5"/>
  <c r="O2564" i="5"/>
  <c r="P2564" i="5"/>
  <c r="Q2564" i="5"/>
  <c r="O2560" i="5"/>
  <c r="P2560" i="5"/>
  <c r="Q2560" i="5"/>
  <c r="O2556" i="5"/>
  <c r="P2556" i="5"/>
  <c r="Q2556" i="5"/>
  <c r="O2552" i="5"/>
  <c r="P2552" i="5"/>
  <c r="Q2552" i="5"/>
  <c r="O2548" i="5"/>
  <c r="P2548" i="5"/>
  <c r="Q2548" i="5"/>
  <c r="O2544" i="5"/>
  <c r="P2544" i="5"/>
  <c r="Q2544" i="5"/>
  <c r="O2540" i="5"/>
  <c r="P2540" i="5"/>
  <c r="Q2540" i="5"/>
  <c r="O2536" i="5"/>
  <c r="P2536" i="5"/>
  <c r="Q2536" i="5"/>
  <c r="O2532" i="5"/>
  <c r="P2532" i="5"/>
  <c r="Q2532" i="5"/>
  <c r="O2528" i="5"/>
  <c r="P2528" i="5"/>
  <c r="Q2528" i="5"/>
  <c r="O2524" i="5"/>
  <c r="P2524" i="5"/>
  <c r="Q2524" i="5"/>
  <c r="O2520" i="5"/>
  <c r="P2520" i="5"/>
  <c r="Q2520" i="5"/>
  <c r="P2516" i="5"/>
  <c r="Q2516" i="5"/>
  <c r="P2512" i="5"/>
  <c r="Q2512" i="5"/>
  <c r="O2508" i="5"/>
  <c r="P2508" i="5"/>
  <c r="Q2508" i="5"/>
  <c r="P2504" i="5"/>
  <c r="Q2504" i="5"/>
  <c r="P2500" i="5"/>
  <c r="Q2500" i="5"/>
  <c r="O2496" i="5"/>
  <c r="P2496" i="5"/>
  <c r="Q2496" i="5"/>
  <c r="P2492" i="5"/>
  <c r="Q2492" i="5"/>
  <c r="P2488" i="5"/>
  <c r="Q2488" i="5"/>
  <c r="O2484" i="5"/>
  <c r="P2484" i="5"/>
  <c r="Q2484" i="5"/>
  <c r="O2480" i="5"/>
  <c r="P2480" i="5"/>
  <c r="Q2480" i="5"/>
  <c r="O2476" i="5"/>
  <c r="P2476" i="5"/>
  <c r="Q2476" i="5"/>
  <c r="O2472" i="5"/>
  <c r="P2472" i="5"/>
  <c r="Q2472" i="5"/>
  <c r="P2468" i="5"/>
  <c r="Q2468" i="5"/>
  <c r="O2464" i="5"/>
  <c r="P2464" i="5"/>
  <c r="Q2464" i="5"/>
  <c r="O2460" i="5"/>
  <c r="P2460" i="5"/>
  <c r="Q2460" i="5"/>
  <c r="P2456" i="5"/>
  <c r="Q2456" i="5"/>
  <c r="O2452" i="5"/>
  <c r="P2452" i="5"/>
  <c r="Q2452" i="5"/>
  <c r="O2448" i="5"/>
  <c r="P2448" i="5"/>
  <c r="Q2448" i="5"/>
  <c r="O2444" i="5"/>
  <c r="P2444" i="5"/>
  <c r="Q2444" i="5"/>
  <c r="P2440" i="5"/>
  <c r="Q2440" i="5"/>
  <c r="O2436" i="5"/>
  <c r="P2436" i="5"/>
  <c r="Q2436" i="5"/>
  <c r="P2432" i="5"/>
  <c r="Q2432" i="5"/>
  <c r="P2428" i="5"/>
  <c r="Q2428" i="5"/>
  <c r="P2424" i="5"/>
  <c r="Q2424" i="5"/>
  <c r="O2420" i="5"/>
  <c r="P2420" i="5"/>
  <c r="Q2420" i="5"/>
  <c r="O2416" i="5"/>
  <c r="P2416" i="5"/>
  <c r="Q2416" i="5"/>
  <c r="O2412" i="5"/>
  <c r="P2412" i="5"/>
  <c r="Q2412" i="5"/>
  <c r="O2408" i="5"/>
  <c r="P2408" i="5"/>
  <c r="Q2408" i="5"/>
  <c r="O2404" i="5"/>
  <c r="P2404" i="5"/>
  <c r="Q2404" i="5"/>
  <c r="O2400" i="5"/>
  <c r="P2400" i="5"/>
  <c r="Q2400" i="5"/>
  <c r="P2396" i="5"/>
  <c r="Q2396" i="5"/>
  <c r="O2392" i="5"/>
  <c r="P2392" i="5"/>
  <c r="Q2392" i="5"/>
  <c r="O2388" i="5"/>
  <c r="P2388" i="5"/>
  <c r="Q2388" i="5"/>
  <c r="O2384" i="5"/>
  <c r="P2384" i="5"/>
  <c r="Q2384" i="5"/>
  <c r="P2380" i="5"/>
  <c r="Q2380" i="5"/>
  <c r="P2376" i="5"/>
  <c r="Q2376" i="5"/>
  <c r="O2372" i="5"/>
  <c r="P2372" i="5"/>
  <c r="Q2372" i="5"/>
  <c r="P2368" i="5"/>
  <c r="Q2368" i="5"/>
  <c r="P2364" i="5"/>
  <c r="Q2364" i="5"/>
  <c r="O2360" i="5"/>
  <c r="P2360" i="5"/>
  <c r="Q2360" i="5"/>
  <c r="P2356" i="5"/>
  <c r="Q2356" i="5"/>
  <c r="P2352" i="5"/>
  <c r="Q2352" i="5"/>
  <c r="O2348" i="5"/>
  <c r="P2348" i="5"/>
  <c r="Q2348" i="5"/>
  <c r="O2344" i="5"/>
  <c r="P2344" i="5"/>
  <c r="Q2344" i="5"/>
  <c r="O2340" i="5"/>
  <c r="P2340" i="5"/>
  <c r="Q2340" i="5"/>
  <c r="O2336" i="5"/>
  <c r="P2336" i="5"/>
  <c r="Q2336" i="5"/>
  <c r="O2332" i="5"/>
  <c r="P2332" i="5"/>
  <c r="Q2332" i="5"/>
  <c r="O2328" i="5"/>
  <c r="P2328" i="5"/>
  <c r="Q2328" i="5"/>
  <c r="O2324" i="5"/>
  <c r="P2324" i="5"/>
  <c r="Q2324" i="5"/>
  <c r="O2320" i="5"/>
  <c r="P2320" i="5"/>
  <c r="Q2320" i="5"/>
  <c r="O2316" i="5"/>
  <c r="P2316" i="5"/>
  <c r="Q2316" i="5"/>
  <c r="P2312" i="5"/>
  <c r="Q2312" i="5"/>
  <c r="O2308" i="5"/>
  <c r="P2308" i="5"/>
  <c r="Q2308" i="5"/>
  <c r="O2304" i="5"/>
  <c r="P2304" i="5"/>
  <c r="Q2304" i="5"/>
  <c r="O2300" i="5"/>
  <c r="P2300" i="5"/>
  <c r="Q2300" i="5"/>
  <c r="O2296" i="5"/>
  <c r="P2296" i="5"/>
  <c r="Q2296" i="5"/>
  <c r="O2292" i="5"/>
  <c r="P2292" i="5"/>
  <c r="Q2292" i="5"/>
  <c r="P2288" i="5"/>
  <c r="Q2288" i="5"/>
  <c r="O2284" i="5"/>
  <c r="P2284" i="5"/>
  <c r="Q2284" i="5"/>
  <c r="P2280" i="5"/>
  <c r="Q2280" i="5"/>
  <c r="O2276" i="5"/>
  <c r="Q2276" i="5"/>
  <c r="O2272" i="5"/>
  <c r="P2272" i="5"/>
  <c r="Q2272" i="5"/>
  <c r="O2268" i="5"/>
  <c r="P2268" i="5"/>
  <c r="Q2268" i="5"/>
  <c r="O2264" i="5"/>
  <c r="P2264" i="5"/>
  <c r="Q2264" i="5"/>
  <c r="O2260" i="5"/>
  <c r="P2260" i="5"/>
  <c r="Q2260" i="5"/>
  <c r="O2256" i="5"/>
  <c r="P2256" i="5"/>
  <c r="Q2256" i="5"/>
  <c r="O2252" i="5"/>
  <c r="P2252" i="5"/>
  <c r="Q2252" i="5"/>
  <c r="O2248" i="5"/>
  <c r="P2248" i="5"/>
  <c r="Q2248" i="5"/>
  <c r="O2244" i="5"/>
  <c r="P2244" i="5"/>
  <c r="Q2244" i="5"/>
  <c r="O2240" i="5"/>
  <c r="P2240" i="5"/>
  <c r="Q2240" i="5"/>
  <c r="O2236" i="5"/>
  <c r="P2236" i="5"/>
  <c r="Q2236" i="5"/>
  <c r="O2232" i="5"/>
  <c r="P2232" i="5"/>
  <c r="Q2232" i="5"/>
  <c r="O2228" i="5"/>
  <c r="P2228" i="5"/>
  <c r="Q2228" i="5"/>
  <c r="O2224" i="5"/>
  <c r="P2224" i="5"/>
  <c r="Q2224" i="5"/>
  <c r="P2220" i="5"/>
  <c r="Q2220" i="5"/>
  <c r="P2216" i="5"/>
  <c r="Q2216" i="5"/>
  <c r="P2212" i="5"/>
  <c r="Q2212" i="5"/>
  <c r="O2208" i="5"/>
  <c r="P2208" i="5"/>
  <c r="Q2208" i="5"/>
  <c r="O2204" i="5"/>
  <c r="P2204" i="5"/>
  <c r="Q2204" i="5"/>
  <c r="O2200" i="5"/>
  <c r="P2200" i="5"/>
  <c r="Q2200" i="5"/>
  <c r="O2196" i="5"/>
  <c r="P2196" i="5"/>
  <c r="Q2196" i="5"/>
  <c r="O2192" i="5"/>
  <c r="P2192" i="5"/>
  <c r="Q2192" i="5"/>
  <c r="P2188" i="5"/>
  <c r="Q2188" i="5"/>
  <c r="P2184" i="5"/>
  <c r="Q2184" i="5"/>
  <c r="O2180" i="5"/>
  <c r="P2180" i="5"/>
  <c r="Q2180" i="5"/>
  <c r="O2176" i="5"/>
  <c r="P2176" i="5"/>
  <c r="Q2176" i="5"/>
  <c r="O2172" i="5"/>
  <c r="P2172" i="5"/>
  <c r="Q2172" i="5"/>
  <c r="O2168" i="5"/>
  <c r="P2168" i="5"/>
  <c r="Q2168" i="5"/>
  <c r="O2164" i="5"/>
  <c r="P2164" i="5"/>
  <c r="Q2164" i="5"/>
  <c r="O2160" i="5"/>
  <c r="P2160" i="5"/>
  <c r="Q2160" i="5"/>
  <c r="O2156" i="5"/>
  <c r="P2156" i="5"/>
  <c r="Q2156" i="5"/>
  <c r="P2152" i="5"/>
  <c r="Q2152" i="5"/>
  <c r="O2148" i="5"/>
  <c r="P2148" i="5"/>
  <c r="Q2148" i="5"/>
  <c r="P2144" i="5"/>
  <c r="Q2144" i="5"/>
  <c r="O2140" i="5"/>
  <c r="P2140" i="5"/>
  <c r="Q2140" i="5"/>
  <c r="O2136" i="5"/>
  <c r="P2136" i="5"/>
  <c r="Q2136" i="5"/>
  <c r="O2132" i="5"/>
  <c r="P2132" i="5"/>
  <c r="Q2132" i="5"/>
  <c r="P2128" i="5"/>
  <c r="Q2128" i="5"/>
  <c r="O2124" i="5"/>
  <c r="P2124" i="5"/>
  <c r="Q2124" i="5"/>
  <c r="P2120" i="5"/>
  <c r="Q2120" i="5"/>
  <c r="O2116" i="5"/>
  <c r="P2116" i="5"/>
  <c r="Q2116" i="5"/>
  <c r="O2112" i="5"/>
  <c r="P2112" i="5"/>
  <c r="Q2112" i="5"/>
  <c r="O2108" i="5"/>
  <c r="P2108" i="5"/>
  <c r="Q2108" i="5"/>
  <c r="O2104" i="5"/>
  <c r="P2104" i="5"/>
  <c r="Q2104" i="5"/>
  <c r="O2100" i="5"/>
  <c r="P2100" i="5"/>
  <c r="Q2100" i="5"/>
  <c r="P2096" i="5"/>
  <c r="Q2096" i="5"/>
  <c r="O2092" i="5"/>
  <c r="P2092" i="5"/>
  <c r="Q2092" i="5"/>
  <c r="O2088" i="5"/>
  <c r="P2088" i="5"/>
  <c r="Q2088" i="5"/>
  <c r="O2084" i="5"/>
  <c r="P2084" i="5"/>
  <c r="Q2084" i="5"/>
  <c r="O2080" i="5"/>
  <c r="P2080" i="5"/>
  <c r="Q2080" i="5"/>
  <c r="O2076" i="5"/>
  <c r="P2076" i="5"/>
  <c r="Q2076" i="5"/>
  <c r="O2072" i="5"/>
  <c r="P2072" i="5"/>
  <c r="Q2072" i="5"/>
  <c r="O2068" i="5"/>
  <c r="P2068" i="5"/>
  <c r="Q2068" i="5"/>
  <c r="O2064" i="5"/>
  <c r="P2064" i="5"/>
  <c r="Q2064" i="5"/>
  <c r="O2060" i="5"/>
  <c r="P2060" i="5"/>
  <c r="Q2060" i="5"/>
  <c r="O2056" i="5"/>
  <c r="P2056" i="5"/>
  <c r="Q2056" i="5"/>
  <c r="O2052" i="5"/>
  <c r="P2052" i="5"/>
  <c r="Q2052" i="5"/>
  <c r="O2048" i="5"/>
  <c r="P2048" i="5"/>
  <c r="Q2048" i="5"/>
  <c r="O2044" i="5"/>
  <c r="P2044" i="5"/>
  <c r="Q2044" i="5"/>
  <c r="O2040" i="5"/>
  <c r="P2040" i="5"/>
  <c r="Q2040" i="5"/>
  <c r="O2036" i="5"/>
  <c r="P2036" i="5"/>
  <c r="Q2036" i="5"/>
  <c r="O2032" i="5"/>
  <c r="P2032" i="5"/>
  <c r="Q2032" i="5"/>
  <c r="O2028" i="5"/>
  <c r="P2028" i="5"/>
  <c r="Q2028" i="5"/>
  <c r="O2024" i="5"/>
  <c r="P2024" i="5"/>
  <c r="Q2024" i="5"/>
  <c r="O2020" i="5"/>
  <c r="P2020" i="5"/>
  <c r="Q2020" i="5"/>
  <c r="O2016" i="5"/>
  <c r="P2016" i="5"/>
  <c r="Q2016" i="5"/>
  <c r="O2012" i="5"/>
  <c r="P2012" i="5"/>
  <c r="Q2012" i="5"/>
  <c r="P2008" i="5"/>
  <c r="Q2008" i="5"/>
  <c r="O2004" i="5"/>
  <c r="P2004" i="5"/>
  <c r="Q2004" i="5"/>
  <c r="O2000" i="5"/>
  <c r="P2000" i="5"/>
  <c r="Q2000" i="5"/>
  <c r="P1996" i="5"/>
  <c r="Q1996" i="5"/>
  <c r="O1992" i="5"/>
  <c r="P1992" i="5"/>
  <c r="Q1992" i="5"/>
  <c r="O1988" i="5"/>
  <c r="P1988" i="5"/>
  <c r="Q1988" i="5"/>
  <c r="O1984" i="5"/>
  <c r="P1984" i="5"/>
  <c r="Q1984" i="5"/>
  <c r="O1980" i="5"/>
  <c r="P1980" i="5"/>
  <c r="Q1980" i="5"/>
  <c r="O1976" i="5"/>
  <c r="P1976" i="5"/>
  <c r="Q1976" i="5"/>
  <c r="O1972" i="5"/>
  <c r="P1972" i="5"/>
  <c r="Q1972" i="5"/>
  <c r="O1968" i="5"/>
  <c r="P1968" i="5"/>
  <c r="Q1968" i="5"/>
  <c r="O1964" i="5"/>
  <c r="P1964" i="5"/>
  <c r="Q1964" i="5"/>
  <c r="O1960" i="5"/>
  <c r="P1960" i="5"/>
  <c r="Q1960" i="5"/>
  <c r="P1956" i="5"/>
  <c r="Q1956" i="5"/>
  <c r="P1952" i="5"/>
  <c r="Q1952" i="5"/>
  <c r="O1948" i="5"/>
  <c r="P1948" i="5"/>
  <c r="Q1948" i="5"/>
  <c r="O1944" i="5"/>
  <c r="P1944" i="5"/>
  <c r="Q1944" i="5"/>
  <c r="O1940" i="5"/>
  <c r="P1940" i="5"/>
  <c r="Q1940" i="5"/>
  <c r="P1936" i="5"/>
  <c r="Q1936" i="5"/>
  <c r="O1932" i="5"/>
  <c r="P1932" i="5"/>
  <c r="Q1932" i="5"/>
  <c r="P1928" i="5"/>
  <c r="Q1928" i="5"/>
  <c r="P1924" i="5"/>
  <c r="Q1924" i="5"/>
  <c r="O1920" i="5"/>
  <c r="P1920" i="5"/>
  <c r="Q1920" i="5"/>
  <c r="O1916" i="5"/>
  <c r="P1916" i="5"/>
  <c r="Q1916" i="5"/>
  <c r="O1912" i="5"/>
  <c r="P1912" i="5"/>
  <c r="Q1912" i="5"/>
  <c r="P1908" i="5"/>
  <c r="Q1908" i="5"/>
  <c r="P1904" i="5"/>
  <c r="Q1904" i="5"/>
  <c r="O1900" i="5"/>
  <c r="P1900" i="5"/>
  <c r="Q1900" i="5"/>
  <c r="O1896" i="5"/>
  <c r="P1896" i="5"/>
  <c r="Q1896" i="5"/>
  <c r="O1892" i="5"/>
  <c r="P1892" i="5"/>
  <c r="Q1892" i="5"/>
  <c r="P1888" i="5"/>
  <c r="Q1888" i="5"/>
  <c r="Q1884" i="5"/>
  <c r="P1884" i="5"/>
  <c r="O1880" i="5"/>
  <c r="P1880" i="5"/>
  <c r="Q1880" i="5"/>
  <c r="O1876" i="5"/>
  <c r="Q1876" i="5"/>
  <c r="P1876" i="5"/>
  <c r="O1872" i="5"/>
  <c r="P1872" i="5"/>
  <c r="Q1872" i="5"/>
  <c r="Q1868" i="5"/>
  <c r="P1868" i="5"/>
  <c r="O1864" i="5"/>
  <c r="P1864" i="5"/>
  <c r="Q1864" i="5"/>
  <c r="O1860" i="5"/>
  <c r="Q1860" i="5"/>
  <c r="P1860" i="5"/>
  <c r="O1856" i="5"/>
  <c r="P1856" i="5"/>
  <c r="Q1856" i="5"/>
  <c r="O1852" i="5"/>
  <c r="Q1852" i="5"/>
  <c r="P1852" i="5"/>
  <c r="O1848" i="5"/>
  <c r="P1848" i="5"/>
  <c r="Q1848" i="5"/>
  <c r="O1844" i="5"/>
  <c r="Q1844" i="5"/>
  <c r="P1844" i="5"/>
  <c r="O1840" i="5"/>
  <c r="P1840" i="5"/>
  <c r="Q1840" i="5"/>
  <c r="O1836" i="5"/>
  <c r="Q1836" i="5"/>
  <c r="P1836" i="5"/>
  <c r="O1832" i="5"/>
  <c r="P1832" i="5"/>
  <c r="Q1832" i="5"/>
  <c r="O1828" i="5"/>
  <c r="P1828" i="5"/>
  <c r="Q1828" i="5"/>
  <c r="O1824" i="5"/>
  <c r="P1824" i="5"/>
  <c r="Q1824" i="5"/>
  <c r="O1820" i="5"/>
  <c r="P1820" i="5"/>
  <c r="Q1820" i="5"/>
  <c r="O1816" i="5"/>
  <c r="P1816" i="5"/>
  <c r="Q1816" i="5"/>
  <c r="O1812" i="5"/>
  <c r="P1812" i="5"/>
  <c r="Q1812" i="5"/>
  <c r="O1808" i="5"/>
  <c r="P1808" i="5"/>
  <c r="Q1808" i="5"/>
  <c r="O1804" i="5"/>
  <c r="P1804" i="5"/>
  <c r="Q1804" i="5"/>
  <c r="O1800" i="5"/>
  <c r="P1800" i="5"/>
  <c r="Q1800" i="5"/>
  <c r="O1796" i="5"/>
  <c r="P1796" i="5"/>
  <c r="Q1796" i="5"/>
  <c r="O1792" i="5"/>
  <c r="P1792" i="5"/>
  <c r="Q1792" i="5"/>
  <c r="P1788" i="5"/>
  <c r="Q1788" i="5"/>
  <c r="P1784" i="5"/>
  <c r="Q1784" i="5"/>
  <c r="O1780" i="5"/>
  <c r="P1780" i="5"/>
  <c r="Q1780" i="5"/>
  <c r="O1776" i="5"/>
  <c r="P1776" i="5"/>
  <c r="Q1776" i="5"/>
  <c r="O1772" i="5"/>
  <c r="P1772" i="5"/>
  <c r="Q1772" i="5"/>
  <c r="O1768" i="5"/>
  <c r="P1768" i="5"/>
  <c r="Q1768" i="5"/>
  <c r="O1764" i="5"/>
  <c r="P1764" i="5"/>
  <c r="Q1764" i="5"/>
  <c r="P1760" i="5"/>
  <c r="Q1760" i="5"/>
  <c r="O1756" i="5"/>
  <c r="P1756" i="5"/>
  <c r="Q1756" i="5"/>
  <c r="O1752" i="5"/>
  <c r="P1752" i="5"/>
  <c r="Q1752" i="5"/>
  <c r="O1748" i="5"/>
  <c r="P1748" i="5"/>
  <c r="Q1748" i="5"/>
  <c r="O1744" i="5"/>
  <c r="P1744" i="5"/>
  <c r="Q1744" i="5"/>
  <c r="O1740" i="5"/>
  <c r="P1740" i="5"/>
  <c r="Q1740" i="5"/>
  <c r="P1736" i="5"/>
  <c r="Q1736" i="5"/>
  <c r="P1732" i="5"/>
  <c r="Q1732" i="5"/>
  <c r="P1728" i="5"/>
  <c r="Q1728" i="5"/>
  <c r="O1724" i="5"/>
  <c r="P1724" i="5"/>
  <c r="Q1724" i="5"/>
  <c r="O1720" i="5"/>
  <c r="P1720" i="5"/>
  <c r="Q1720" i="5"/>
  <c r="O1716" i="5"/>
  <c r="P1716" i="5"/>
  <c r="Q1716" i="5"/>
  <c r="P1712" i="5"/>
  <c r="Q1712" i="5"/>
  <c r="P1708" i="5"/>
  <c r="Q1708" i="5"/>
  <c r="O1704" i="5"/>
  <c r="P1704" i="5"/>
  <c r="Q1704" i="5"/>
  <c r="P1700" i="5"/>
  <c r="Q1700" i="5"/>
  <c r="P1696" i="5"/>
  <c r="Q1696" i="5"/>
  <c r="O1692" i="5"/>
  <c r="P1692" i="5"/>
  <c r="Q1692" i="5"/>
  <c r="O1688" i="5"/>
  <c r="P1688" i="5"/>
  <c r="Q1688" i="5"/>
  <c r="O1684" i="5"/>
  <c r="P1684" i="5"/>
  <c r="Q1684" i="5"/>
  <c r="O1680" i="5"/>
  <c r="P1680" i="5"/>
  <c r="Q1680" i="5"/>
  <c r="O1676" i="5"/>
  <c r="P1676" i="5"/>
  <c r="Q1676" i="5"/>
  <c r="P1672" i="5"/>
  <c r="Q1672" i="5"/>
  <c r="P1668" i="5"/>
  <c r="Q1668" i="5"/>
  <c r="P1664" i="5"/>
  <c r="Q1664" i="5"/>
  <c r="P1660" i="5"/>
  <c r="Q1660" i="5"/>
  <c r="O1656" i="5"/>
  <c r="P1656" i="5"/>
  <c r="Q1656" i="5"/>
  <c r="O1652" i="5"/>
  <c r="P1652" i="5"/>
  <c r="Q1652" i="5"/>
  <c r="P1648" i="5"/>
  <c r="Q1648" i="5"/>
  <c r="O1644" i="5"/>
  <c r="P1644" i="5"/>
  <c r="Q1644" i="5"/>
  <c r="P1640" i="5"/>
  <c r="Q1640" i="5"/>
  <c r="P1636" i="5"/>
  <c r="Q1636" i="5"/>
  <c r="O1632" i="5"/>
  <c r="P1632" i="5"/>
  <c r="Q1632" i="5"/>
  <c r="O1628" i="5"/>
  <c r="P1628" i="5"/>
  <c r="Q1628" i="5"/>
  <c r="O1624" i="5"/>
  <c r="P1624" i="5"/>
  <c r="Q1624" i="5"/>
  <c r="O1620" i="5"/>
  <c r="P1620" i="5"/>
  <c r="Q1620" i="5"/>
  <c r="O1616" i="5"/>
  <c r="P1616" i="5"/>
  <c r="Q1616" i="5"/>
  <c r="O1612" i="5"/>
  <c r="P1612" i="5"/>
  <c r="Q1612" i="5"/>
  <c r="O1608" i="5"/>
  <c r="P1608" i="5"/>
  <c r="Q1608" i="5"/>
  <c r="P1604" i="5"/>
  <c r="Q1604" i="5"/>
  <c r="P1600" i="5"/>
  <c r="Q1600" i="5"/>
  <c r="P1596" i="5"/>
  <c r="Q1596" i="5"/>
  <c r="O1592" i="5"/>
  <c r="P1592" i="5"/>
  <c r="Q1592" i="5"/>
  <c r="P1588" i="5"/>
  <c r="Q1588" i="5"/>
  <c r="P1584" i="5"/>
  <c r="Q1584" i="5"/>
  <c r="P1580" i="5"/>
  <c r="Q1580" i="5"/>
  <c r="O1576" i="5"/>
  <c r="P1576" i="5"/>
  <c r="Q1576" i="5"/>
  <c r="O1572" i="5"/>
  <c r="P1572" i="5"/>
  <c r="Q1572" i="5"/>
  <c r="P1568" i="5"/>
  <c r="Q1568" i="5"/>
  <c r="O1564" i="5"/>
  <c r="P1564" i="5"/>
  <c r="Q1564" i="5"/>
  <c r="O1560" i="5"/>
  <c r="P1560" i="5"/>
  <c r="Q1560" i="5"/>
  <c r="P1556" i="5"/>
  <c r="Q1556" i="5"/>
  <c r="O1552" i="5"/>
  <c r="P1552" i="5"/>
  <c r="Q1552" i="5"/>
  <c r="P1548" i="5"/>
  <c r="Q1548" i="5"/>
  <c r="P1544" i="5"/>
  <c r="Q1544" i="5"/>
  <c r="P1540" i="5"/>
  <c r="Q1540" i="5"/>
  <c r="P1536" i="5"/>
  <c r="Q1536" i="5"/>
  <c r="P1532" i="5"/>
  <c r="Q1532" i="5"/>
  <c r="P1528" i="5"/>
  <c r="Q1528" i="5"/>
  <c r="O1524" i="5"/>
  <c r="P1524" i="5"/>
  <c r="Q1524" i="5"/>
  <c r="O1520" i="5"/>
  <c r="P1520" i="5"/>
  <c r="Q1520" i="5"/>
  <c r="O1516" i="5"/>
  <c r="P1516" i="5"/>
  <c r="Q1516" i="5"/>
  <c r="O1512" i="5"/>
  <c r="P1512" i="5"/>
  <c r="Q1512" i="5"/>
  <c r="P1508" i="5"/>
  <c r="Q1508" i="5"/>
  <c r="P1504" i="5"/>
  <c r="Q1504" i="5"/>
  <c r="P1500" i="5"/>
  <c r="Q1500" i="5"/>
  <c r="O1496" i="5"/>
  <c r="P1496" i="5"/>
  <c r="Q1496" i="5"/>
  <c r="P1492" i="5"/>
  <c r="Q1492" i="5"/>
  <c r="O1488" i="5"/>
  <c r="P1488" i="5"/>
  <c r="Q1488" i="5"/>
  <c r="P1484" i="5"/>
  <c r="Q1484" i="5"/>
  <c r="P1480" i="5"/>
  <c r="Q1480" i="5"/>
  <c r="P1476" i="5"/>
  <c r="Q1476" i="5"/>
  <c r="O1472" i="5"/>
  <c r="P1472" i="5"/>
  <c r="Q1472" i="5"/>
  <c r="O1468" i="5"/>
  <c r="P1468" i="5"/>
  <c r="Q1468" i="5"/>
  <c r="P1464" i="5"/>
  <c r="Q1464" i="5"/>
  <c r="O1460" i="5"/>
  <c r="P1460" i="5"/>
  <c r="Q1460" i="5"/>
  <c r="O1456" i="5"/>
  <c r="P1456" i="5"/>
  <c r="Q1456" i="5"/>
  <c r="O1452" i="5"/>
  <c r="P1452" i="5"/>
  <c r="Q1452" i="5"/>
  <c r="O1448" i="5"/>
  <c r="P1448" i="5"/>
  <c r="Q1448" i="5"/>
  <c r="O1444" i="5"/>
  <c r="P1444" i="5"/>
  <c r="Q1444" i="5"/>
  <c r="O1440" i="5"/>
  <c r="P1440" i="5"/>
  <c r="Q1440" i="5"/>
  <c r="O1436" i="5"/>
  <c r="P1436" i="5"/>
  <c r="Q1436" i="5"/>
  <c r="O1432" i="5"/>
  <c r="P1432" i="5"/>
  <c r="Q1432" i="5"/>
  <c r="O1428" i="5"/>
  <c r="P1428" i="5"/>
  <c r="Q1428" i="5"/>
  <c r="P1424" i="5"/>
  <c r="Q1424" i="5"/>
  <c r="P1420" i="5"/>
  <c r="Q1420" i="5"/>
  <c r="P1416" i="5"/>
  <c r="Q1416" i="5"/>
  <c r="O1412" i="5"/>
  <c r="P1412" i="5"/>
  <c r="Q1412" i="5"/>
  <c r="O1408" i="5"/>
  <c r="P1408" i="5"/>
  <c r="Q1408" i="5"/>
  <c r="O1404" i="5"/>
  <c r="P1404" i="5"/>
  <c r="Q1404" i="5"/>
  <c r="P1400" i="5"/>
  <c r="Q1400" i="5"/>
  <c r="O1396" i="5"/>
  <c r="P1396" i="5"/>
  <c r="Q1396" i="5"/>
  <c r="O1392" i="5"/>
  <c r="P1392" i="5"/>
  <c r="Q1392" i="5"/>
  <c r="O1388" i="5"/>
  <c r="P1388" i="5"/>
  <c r="Q1388" i="5"/>
  <c r="O1384" i="5"/>
  <c r="P1384" i="5"/>
  <c r="Q1384" i="5"/>
  <c r="O1380" i="5"/>
  <c r="P1380" i="5"/>
  <c r="Q1380" i="5"/>
  <c r="O1376" i="5"/>
  <c r="P1376" i="5"/>
  <c r="Q1376" i="5"/>
  <c r="O1372" i="5"/>
  <c r="P1372" i="5"/>
  <c r="Q1372" i="5"/>
  <c r="O1368" i="5"/>
  <c r="P1368" i="5"/>
  <c r="Q1368" i="5"/>
  <c r="O1364" i="5"/>
  <c r="P1364" i="5"/>
  <c r="Q1364" i="5"/>
  <c r="O1360" i="5"/>
  <c r="P1360" i="5"/>
  <c r="Q1360" i="5"/>
  <c r="O1356" i="5"/>
  <c r="P1356" i="5"/>
  <c r="Q1356" i="5"/>
  <c r="P1352" i="5"/>
  <c r="Q1352" i="5"/>
  <c r="O1348" i="5"/>
  <c r="P1348" i="5"/>
  <c r="Q1348" i="5"/>
  <c r="P1344" i="5"/>
  <c r="Q1344" i="5"/>
  <c r="P1340" i="5"/>
  <c r="Q1340" i="5"/>
  <c r="O1336" i="5"/>
  <c r="P1336" i="5"/>
  <c r="Q1336" i="5"/>
  <c r="O1332" i="5"/>
  <c r="P1332" i="5"/>
  <c r="Q1332" i="5"/>
  <c r="O1328" i="5"/>
  <c r="P1328" i="5"/>
  <c r="Q1328" i="5"/>
  <c r="O1324" i="5"/>
  <c r="P1324" i="5"/>
  <c r="Q1324" i="5"/>
  <c r="P1320" i="5"/>
  <c r="Q1320" i="5"/>
  <c r="P1316" i="5"/>
  <c r="Q1316" i="5"/>
  <c r="P1312" i="5"/>
  <c r="Q1312" i="5"/>
  <c r="P1308" i="5"/>
  <c r="Q1308" i="5"/>
  <c r="P1304" i="5"/>
  <c r="Q1304" i="5"/>
  <c r="P1300" i="5"/>
  <c r="Q1300" i="5"/>
  <c r="O1296" i="5"/>
  <c r="P1296" i="5"/>
  <c r="Q1296" i="5"/>
  <c r="O1292" i="5"/>
  <c r="P1292" i="5"/>
  <c r="Q1292" i="5"/>
  <c r="O1288" i="5"/>
  <c r="P1288" i="5"/>
  <c r="Q1288" i="5"/>
  <c r="P1284" i="5"/>
  <c r="Q1284" i="5"/>
  <c r="O1280" i="5"/>
  <c r="P1280" i="5"/>
  <c r="Q1280" i="5"/>
  <c r="P1276" i="5"/>
  <c r="Q1276" i="5"/>
  <c r="P1272" i="5"/>
  <c r="Q1272" i="5"/>
  <c r="P1268" i="5"/>
  <c r="Q1268" i="5"/>
  <c r="P1264" i="5"/>
  <c r="Q1264" i="5"/>
  <c r="O1260" i="5"/>
  <c r="P1260" i="5"/>
  <c r="Q1260" i="5"/>
  <c r="O1256" i="5"/>
  <c r="P1256" i="5"/>
  <c r="Q1256" i="5"/>
  <c r="P1252" i="5"/>
  <c r="Q1252" i="5"/>
  <c r="P1248" i="5"/>
  <c r="Q1248" i="5"/>
  <c r="O1244" i="5"/>
  <c r="P1244" i="5"/>
  <c r="Q1244" i="5"/>
  <c r="P1240" i="5"/>
  <c r="Q1240" i="5"/>
  <c r="O1236" i="5"/>
  <c r="P1236" i="5"/>
  <c r="Q1236" i="5"/>
  <c r="O1232" i="5"/>
  <c r="P1232" i="5"/>
  <c r="Q1232" i="5"/>
  <c r="P1228" i="5"/>
  <c r="Q1228" i="5"/>
  <c r="O1224" i="5"/>
  <c r="P1224" i="5"/>
  <c r="Q1224" i="5"/>
  <c r="O1220" i="5"/>
  <c r="P1220" i="5"/>
  <c r="Q1220" i="5"/>
  <c r="O1216" i="5"/>
  <c r="P1216" i="5"/>
  <c r="Q1216" i="5"/>
  <c r="P1212" i="5"/>
  <c r="Q1212" i="5"/>
  <c r="O1208" i="5"/>
  <c r="P1208" i="5"/>
  <c r="Q1208" i="5"/>
  <c r="P1204" i="5"/>
  <c r="Q1204" i="5"/>
  <c r="O1200" i="5"/>
  <c r="P1200" i="5"/>
  <c r="Q1200" i="5"/>
  <c r="P1196" i="5"/>
  <c r="Q1196" i="5"/>
  <c r="O1192" i="5"/>
  <c r="P1192" i="5"/>
  <c r="Q1192" i="5"/>
  <c r="P1188" i="5"/>
  <c r="Q1188" i="5"/>
  <c r="O1184" i="5"/>
  <c r="P1184" i="5"/>
  <c r="Q1184" i="5"/>
  <c r="P1180" i="5"/>
  <c r="Q1180" i="5"/>
  <c r="O1176" i="5"/>
  <c r="P1176" i="5"/>
  <c r="Q1176" i="5"/>
  <c r="O1172" i="5"/>
  <c r="P1172" i="5"/>
  <c r="Q1172" i="5"/>
  <c r="O1168" i="5"/>
  <c r="P1168" i="5"/>
  <c r="Q1168" i="5"/>
  <c r="O1164" i="5"/>
  <c r="P1164" i="5"/>
  <c r="Q1164" i="5"/>
  <c r="O1160" i="5"/>
  <c r="P1160" i="5"/>
  <c r="Q1160" i="5"/>
  <c r="O1156" i="5"/>
  <c r="P1156" i="5"/>
  <c r="Q1156" i="5"/>
  <c r="O1152" i="5"/>
  <c r="P1152" i="5"/>
  <c r="Q1152" i="5"/>
  <c r="M1148" i="5"/>
  <c r="O1148" i="5"/>
  <c r="P1148" i="5"/>
  <c r="Q1148" i="5"/>
  <c r="L1144" i="5"/>
  <c r="O1144" i="5"/>
  <c r="P1144" i="5"/>
  <c r="Q1144" i="5"/>
  <c r="P1140" i="5"/>
  <c r="Q1140" i="5"/>
  <c r="O1136" i="5"/>
  <c r="P1136" i="5"/>
  <c r="Q1136" i="5"/>
  <c r="P1132" i="5"/>
  <c r="Q1132" i="5"/>
  <c r="O1128" i="5"/>
  <c r="Q1128" i="5"/>
  <c r="P1128" i="5"/>
  <c r="Q1124" i="5"/>
  <c r="P1124" i="5"/>
  <c r="L1120" i="5"/>
  <c r="O1120" i="5"/>
  <c r="Q1120" i="5"/>
  <c r="P1120" i="5"/>
  <c r="Q1116" i="5"/>
  <c r="P1116" i="5"/>
  <c r="O1112" i="5"/>
  <c r="Q1112" i="5"/>
  <c r="P1112" i="5"/>
  <c r="O1108" i="5"/>
  <c r="Q1108" i="5"/>
  <c r="P1108" i="5"/>
  <c r="O1104" i="5"/>
  <c r="Q1104" i="5"/>
  <c r="P1104" i="5"/>
  <c r="L1100" i="5"/>
  <c r="O1100" i="5"/>
  <c r="Q1100" i="5"/>
  <c r="P1100" i="5"/>
  <c r="O1096" i="5"/>
  <c r="Q1096" i="5"/>
  <c r="P1096" i="5"/>
  <c r="Q1092" i="5"/>
  <c r="P1092" i="5"/>
  <c r="O1088" i="5"/>
  <c r="Q1088" i="5"/>
  <c r="P1088" i="5"/>
  <c r="Q1084" i="5"/>
  <c r="P1084" i="5"/>
  <c r="O1080" i="5"/>
  <c r="Q1080" i="5"/>
  <c r="P1080" i="5"/>
  <c r="O1076" i="5"/>
  <c r="Q1076" i="5"/>
  <c r="P1076" i="5"/>
  <c r="O1072" i="5"/>
  <c r="Q1072" i="5"/>
  <c r="P1072" i="5"/>
  <c r="O1068" i="5"/>
  <c r="Q1068" i="5"/>
  <c r="P1068" i="5"/>
  <c r="O1064" i="5"/>
  <c r="Q1064" i="5"/>
  <c r="P1064" i="5"/>
  <c r="O1060" i="5"/>
  <c r="Q1060" i="5"/>
  <c r="P1060" i="5"/>
  <c r="O1056" i="5"/>
  <c r="Q1056" i="5"/>
  <c r="P1056" i="5"/>
  <c r="O1052" i="5"/>
  <c r="Q1052" i="5"/>
  <c r="P1052" i="5"/>
  <c r="O1048" i="5"/>
  <c r="Q1048" i="5"/>
  <c r="P1048" i="5"/>
  <c r="Q1044" i="5"/>
  <c r="P1044" i="5"/>
  <c r="L1040" i="5"/>
  <c r="O1040" i="5"/>
  <c r="Q1040" i="5"/>
  <c r="P1040" i="5"/>
  <c r="O1036" i="5"/>
  <c r="Q1036" i="5"/>
  <c r="P1036" i="5"/>
  <c r="O1032" i="5"/>
  <c r="Q1032" i="5"/>
  <c r="P1032" i="5"/>
  <c r="O1028" i="5"/>
  <c r="Q1028" i="5"/>
  <c r="P1028" i="5"/>
  <c r="O1024" i="5"/>
  <c r="Q1024" i="5"/>
  <c r="P1024" i="5"/>
  <c r="O1020" i="5"/>
  <c r="Q1020" i="5"/>
  <c r="P1020" i="5"/>
  <c r="O1016" i="5"/>
  <c r="Q1016" i="5"/>
  <c r="P1016" i="5"/>
  <c r="L1012" i="5"/>
  <c r="O1012" i="5"/>
  <c r="Q1012" i="5"/>
  <c r="P1012" i="5"/>
  <c r="Q1008" i="5"/>
  <c r="P1008" i="5"/>
  <c r="O1004" i="5"/>
  <c r="Q1004" i="5"/>
  <c r="P1004" i="5"/>
  <c r="O1000" i="5"/>
  <c r="Q1000" i="5"/>
  <c r="P1000" i="5"/>
  <c r="O996" i="5"/>
  <c r="Q996" i="5"/>
  <c r="P996" i="5"/>
  <c r="O992" i="5"/>
  <c r="Q992" i="5"/>
  <c r="P992" i="5"/>
  <c r="O988" i="5"/>
  <c r="Q988" i="5"/>
  <c r="P988" i="5"/>
  <c r="O984" i="5"/>
  <c r="Q984" i="5"/>
  <c r="P984" i="5"/>
  <c r="O980" i="5"/>
  <c r="Q980" i="5"/>
  <c r="P980" i="5"/>
  <c r="O976" i="5"/>
  <c r="Q976" i="5"/>
  <c r="P976" i="5"/>
  <c r="Q972" i="5"/>
  <c r="P972" i="5"/>
  <c r="M968" i="5"/>
  <c r="O968" i="5"/>
  <c r="Q968" i="5"/>
  <c r="P968" i="5"/>
  <c r="L964" i="5"/>
  <c r="O964" i="5"/>
  <c r="Q964" i="5"/>
  <c r="P964" i="5"/>
  <c r="O960" i="5"/>
  <c r="Q960" i="5"/>
  <c r="P960" i="5"/>
  <c r="Q956" i="5"/>
  <c r="P956" i="5"/>
  <c r="O952" i="5"/>
  <c r="Q952" i="5"/>
  <c r="P952" i="5"/>
  <c r="O948" i="5"/>
  <c r="Q948" i="5"/>
  <c r="P948" i="5"/>
  <c r="O944" i="5"/>
  <c r="Q944" i="5"/>
  <c r="P944" i="5"/>
  <c r="O940" i="5"/>
  <c r="Q940" i="5"/>
  <c r="P940" i="5"/>
  <c r="O936" i="5"/>
  <c r="Q936" i="5"/>
  <c r="P936" i="5"/>
  <c r="Q932" i="5"/>
  <c r="P932" i="5"/>
  <c r="O928" i="5"/>
  <c r="Q928" i="5"/>
  <c r="P928" i="5"/>
  <c r="Q924" i="5"/>
  <c r="P924" i="5"/>
  <c r="Q920" i="5"/>
  <c r="P920" i="5"/>
  <c r="O916" i="5"/>
  <c r="Q916" i="5"/>
  <c r="P916" i="5"/>
  <c r="O912" i="5"/>
  <c r="Q912" i="5"/>
  <c r="P912" i="5"/>
  <c r="Q908" i="5"/>
  <c r="P908" i="5"/>
  <c r="O904" i="5"/>
  <c r="Q904" i="5"/>
  <c r="P904" i="5"/>
  <c r="O900" i="5"/>
  <c r="Q900" i="5"/>
  <c r="P900" i="5"/>
  <c r="O896" i="5"/>
  <c r="Q896" i="5"/>
  <c r="P896" i="5"/>
  <c r="O892" i="5"/>
  <c r="Q892" i="5"/>
  <c r="P892" i="5"/>
  <c r="O888" i="5"/>
  <c r="Q888" i="5"/>
  <c r="P888" i="5"/>
  <c r="O884" i="5"/>
  <c r="Q884" i="5"/>
  <c r="P884" i="5"/>
  <c r="O880" i="5"/>
  <c r="Q880" i="5"/>
  <c r="P880" i="5"/>
  <c r="O876" i="5"/>
  <c r="Q876" i="5"/>
  <c r="P876" i="5"/>
  <c r="O872" i="5"/>
  <c r="Q872" i="5"/>
  <c r="P872" i="5"/>
  <c r="L868" i="5"/>
  <c r="O868" i="5"/>
  <c r="Q868" i="5"/>
  <c r="P868" i="5"/>
  <c r="O864" i="5"/>
  <c r="Q864" i="5"/>
  <c r="P864" i="5"/>
  <c r="L860" i="5"/>
  <c r="O860" i="5"/>
  <c r="Q860" i="5"/>
  <c r="P860" i="5"/>
  <c r="O856" i="5"/>
  <c r="Q856" i="5"/>
  <c r="P856" i="5"/>
  <c r="O852" i="5"/>
  <c r="Q852" i="5"/>
  <c r="P852" i="5"/>
  <c r="O848" i="5"/>
  <c r="Q848" i="5"/>
  <c r="P848" i="5"/>
  <c r="Q844" i="5"/>
  <c r="P844" i="5"/>
  <c r="Q840" i="5"/>
  <c r="P840" i="5"/>
  <c r="Q836" i="5"/>
  <c r="P836" i="5"/>
  <c r="M832" i="5"/>
  <c r="Q832" i="5"/>
  <c r="P832" i="5"/>
  <c r="O828" i="5"/>
  <c r="Q828" i="5"/>
  <c r="P828" i="5"/>
  <c r="Q824" i="5"/>
  <c r="P824" i="5"/>
  <c r="O820" i="5"/>
  <c r="Q820" i="5"/>
  <c r="P820" i="5"/>
  <c r="Q816" i="5"/>
  <c r="P816" i="5"/>
  <c r="Q812" i="5"/>
  <c r="P812" i="5"/>
  <c r="Q808" i="5"/>
  <c r="P808" i="5"/>
  <c r="O804" i="5"/>
  <c r="Q804" i="5"/>
  <c r="P804" i="5"/>
  <c r="O800" i="5"/>
  <c r="Q800" i="5"/>
  <c r="P800" i="5"/>
  <c r="Q796" i="5"/>
  <c r="P796" i="5"/>
  <c r="O792" i="5"/>
  <c r="Q792" i="5"/>
  <c r="P792" i="5"/>
  <c r="O788" i="5"/>
  <c r="Q788" i="5"/>
  <c r="P788" i="5"/>
  <c r="O784" i="5"/>
  <c r="Q784" i="5"/>
  <c r="P784" i="5"/>
  <c r="O780" i="5"/>
  <c r="Q780" i="5"/>
  <c r="P780" i="5"/>
  <c r="L776" i="5"/>
  <c r="O776" i="5"/>
  <c r="Q776" i="5"/>
  <c r="P776" i="5"/>
  <c r="O772" i="5"/>
  <c r="Q772" i="5"/>
  <c r="P772" i="5"/>
  <c r="O768" i="5"/>
  <c r="Q768" i="5"/>
  <c r="P768" i="5"/>
  <c r="O764" i="5"/>
  <c r="Q764" i="5"/>
  <c r="P764" i="5"/>
  <c r="M760" i="5"/>
  <c r="O760" i="5"/>
  <c r="Q760" i="5"/>
  <c r="P760" i="5"/>
  <c r="Q756" i="5"/>
  <c r="P756" i="5"/>
  <c r="Q752" i="5"/>
  <c r="P752" i="5"/>
  <c r="O748" i="5"/>
  <c r="Q748" i="5"/>
  <c r="P748" i="5"/>
  <c r="O744" i="5"/>
  <c r="Q744" i="5"/>
  <c r="P744" i="5"/>
  <c r="O740" i="5"/>
  <c r="Q740" i="5"/>
  <c r="P740" i="5"/>
  <c r="O736" i="5"/>
  <c r="Q736" i="5"/>
  <c r="P736" i="5"/>
  <c r="O732" i="5"/>
  <c r="Q732" i="5"/>
  <c r="P732" i="5"/>
  <c r="M728" i="5"/>
  <c r="O728" i="5"/>
  <c r="Q728" i="5"/>
  <c r="P728" i="5"/>
  <c r="O724" i="5"/>
  <c r="Q724" i="5"/>
  <c r="P724" i="5"/>
  <c r="O720" i="5"/>
  <c r="Q720" i="5"/>
  <c r="P720" i="5"/>
  <c r="O716" i="5"/>
  <c r="Q716" i="5"/>
  <c r="P716" i="5"/>
  <c r="O712" i="5"/>
  <c r="Q712" i="5"/>
  <c r="P712" i="5"/>
  <c r="Q708" i="5"/>
  <c r="P708" i="5"/>
  <c r="O704" i="5"/>
  <c r="Q704" i="5"/>
  <c r="P704" i="5"/>
  <c r="O700" i="5"/>
  <c r="Q700" i="5"/>
  <c r="P700" i="5"/>
  <c r="O696" i="5"/>
  <c r="Q696" i="5"/>
  <c r="P696" i="5"/>
  <c r="O692" i="5"/>
  <c r="Q692" i="5"/>
  <c r="P692" i="5"/>
  <c r="M688" i="5"/>
  <c r="Q688" i="5"/>
  <c r="P688" i="5"/>
  <c r="Q684" i="5"/>
  <c r="P684" i="5"/>
  <c r="O680" i="5"/>
  <c r="Q680" i="5"/>
  <c r="P680" i="5"/>
  <c r="Q676" i="5"/>
  <c r="P676" i="5"/>
  <c r="Q672" i="5"/>
  <c r="P672" i="5"/>
  <c r="O668" i="5"/>
  <c r="Q668" i="5"/>
  <c r="P668" i="5"/>
  <c r="O664" i="5"/>
  <c r="Q664" i="5"/>
  <c r="P664" i="5"/>
  <c r="Q660" i="5"/>
  <c r="P660" i="5"/>
  <c r="O656" i="5"/>
  <c r="Q656" i="5"/>
  <c r="P656" i="5"/>
  <c r="O652" i="5"/>
  <c r="Q652" i="5"/>
  <c r="P652" i="5"/>
  <c r="M648" i="5"/>
  <c r="O648" i="5"/>
  <c r="Q648" i="5"/>
  <c r="P648" i="5"/>
  <c r="O644" i="5"/>
  <c r="Q644" i="5"/>
  <c r="P644" i="5"/>
  <c r="O640" i="5"/>
  <c r="Q640" i="5"/>
  <c r="P640" i="5"/>
  <c r="Q636" i="5"/>
  <c r="P636" i="5"/>
  <c r="Q632" i="5"/>
  <c r="P632" i="5"/>
  <c r="O628" i="5"/>
  <c r="Q628" i="5"/>
  <c r="P628" i="5"/>
  <c r="L624" i="5"/>
  <c r="O624" i="5"/>
  <c r="Q624" i="5"/>
  <c r="P624" i="5"/>
  <c r="Q620" i="5"/>
  <c r="P620" i="5"/>
  <c r="O616" i="5"/>
  <c r="Q616" i="5"/>
  <c r="P616" i="5"/>
  <c r="L612" i="5"/>
  <c r="O612" i="5"/>
  <c r="Q612" i="5"/>
  <c r="P612" i="5"/>
  <c r="O608" i="5"/>
  <c r="Q608" i="5"/>
  <c r="P608" i="5"/>
  <c r="O604" i="5"/>
  <c r="Q604" i="5"/>
  <c r="P604" i="5"/>
  <c r="O600" i="5"/>
  <c r="Q600" i="5"/>
  <c r="P600" i="5"/>
  <c r="O596" i="5"/>
  <c r="Q596" i="5"/>
  <c r="P596" i="5"/>
  <c r="O592" i="5"/>
  <c r="Q592" i="5"/>
  <c r="P592" i="5"/>
  <c r="O588" i="5"/>
  <c r="Q588" i="5"/>
  <c r="P588" i="5"/>
  <c r="O584" i="5"/>
  <c r="Q584" i="5"/>
  <c r="P584" i="5"/>
  <c r="Q580" i="5"/>
  <c r="P580" i="5"/>
  <c r="O576" i="5"/>
  <c r="Q576" i="5"/>
  <c r="P576" i="5"/>
  <c r="O572" i="5"/>
  <c r="Q572" i="5"/>
  <c r="P572" i="5"/>
  <c r="Q568" i="5"/>
  <c r="P568" i="5"/>
  <c r="L564" i="5"/>
  <c r="O564" i="5"/>
  <c r="Q564" i="5"/>
  <c r="P564" i="5"/>
  <c r="L560" i="5"/>
  <c r="O560" i="5"/>
  <c r="Q560" i="5"/>
  <c r="P560" i="5"/>
  <c r="O556" i="5"/>
  <c r="Q556" i="5"/>
  <c r="P556" i="5"/>
  <c r="P552" i="5"/>
  <c r="Q552" i="5"/>
  <c r="O548" i="5"/>
  <c r="P548" i="5"/>
  <c r="Q548" i="5"/>
  <c r="P544" i="5"/>
  <c r="Q544" i="5"/>
  <c r="O540" i="5"/>
  <c r="P540" i="5"/>
  <c r="Q540" i="5"/>
  <c r="P536" i="5"/>
  <c r="Q536" i="5"/>
  <c r="P532" i="5"/>
  <c r="Q532" i="5"/>
  <c r="P528" i="5"/>
  <c r="Q528" i="5"/>
  <c r="M524" i="5"/>
  <c r="O524" i="5"/>
  <c r="P524" i="5"/>
  <c r="Q524" i="5"/>
  <c r="Q520" i="5"/>
  <c r="P520" i="5"/>
  <c r="O516" i="5"/>
  <c r="Q516" i="5"/>
  <c r="P516" i="5"/>
  <c r="O512" i="5"/>
  <c r="Q512" i="5"/>
  <c r="P512" i="5"/>
  <c r="O508" i="5"/>
  <c r="Q508" i="5"/>
  <c r="P508" i="5"/>
  <c r="O504" i="5"/>
  <c r="Q504" i="5"/>
  <c r="P504" i="5"/>
  <c r="O500" i="5"/>
  <c r="Q500" i="5"/>
  <c r="P500" i="5"/>
  <c r="M496" i="5"/>
  <c r="Q496" i="5"/>
  <c r="P496" i="5"/>
  <c r="Q492" i="5"/>
  <c r="O488" i="5"/>
  <c r="P488" i="5"/>
  <c r="Q488" i="5"/>
  <c r="O484" i="5"/>
  <c r="P484" i="5"/>
  <c r="Q484" i="5"/>
  <c r="O480" i="5"/>
  <c r="P480" i="5"/>
  <c r="Q480" i="5"/>
  <c r="P476" i="5"/>
  <c r="Q476" i="5"/>
  <c r="O472" i="5"/>
  <c r="P472" i="5"/>
  <c r="Q472" i="5"/>
  <c r="O468" i="5"/>
  <c r="P468" i="5"/>
  <c r="Q468" i="5"/>
  <c r="O464" i="5"/>
  <c r="P464" i="5"/>
  <c r="Q464" i="5"/>
  <c r="P460" i="5"/>
  <c r="Q460" i="5"/>
  <c r="Q456" i="5"/>
  <c r="P452" i="5"/>
  <c r="Q452" i="5"/>
  <c r="L448" i="5"/>
  <c r="O448" i="5"/>
  <c r="P448" i="5"/>
  <c r="Q448" i="5"/>
  <c r="O444" i="5"/>
  <c r="P444" i="5"/>
  <c r="Q444" i="5"/>
  <c r="P440" i="5"/>
  <c r="Q440" i="5"/>
  <c r="O436" i="5"/>
  <c r="P436" i="5"/>
  <c r="Q436" i="5"/>
  <c r="O432" i="5"/>
  <c r="Q432" i="5"/>
  <c r="P428" i="5"/>
  <c r="Q428" i="5"/>
  <c r="P424" i="5"/>
  <c r="Q424" i="5"/>
  <c r="P420" i="5"/>
  <c r="Q420" i="5"/>
  <c r="O416" i="5"/>
  <c r="P416" i="5"/>
  <c r="Q416" i="5"/>
  <c r="O412" i="5"/>
  <c r="P412" i="5"/>
  <c r="Q412" i="5"/>
  <c r="O408" i="5"/>
  <c r="Q408" i="5"/>
  <c r="P408" i="5"/>
  <c r="O404" i="5"/>
  <c r="Q404" i="5"/>
  <c r="P400" i="5"/>
  <c r="Q400" i="5"/>
  <c r="P396" i="5"/>
  <c r="Q396" i="5"/>
  <c r="O392" i="5"/>
  <c r="Q392" i="5"/>
  <c r="P392" i="5"/>
  <c r="O388" i="5"/>
  <c r="P388" i="5"/>
  <c r="Q388" i="5"/>
  <c r="O384" i="5"/>
  <c r="Q384" i="5"/>
  <c r="P384" i="5"/>
  <c r="M380" i="5"/>
  <c r="O380" i="5"/>
  <c r="P380" i="5"/>
  <c r="Q380" i="5"/>
  <c r="P376" i="5"/>
  <c r="Q376" i="5"/>
  <c r="P372" i="5"/>
  <c r="Q372" i="5"/>
  <c r="O368" i="5"/>
  <c r="P368" i="5"/>
  <c r="Q368" i="5"/>
  <c r="O364" i="5"/>
  <c r="P364" i="5"/>
  <c r="Q364" i="5"/>
  <c r="O360" i="5"/>
  <c r="P360" i="5"/>
  <c r="Q360" i="5"/>
  <c r="O356" i="5"/>
  <c r="Q356" i="5"/>
  <c r="Q352" i="5"/>
  <c r="O348" i="5"/>
  <c r="P348" i="5"/>
  <c r="Q348" i="5"/>
  <c r="Q344" i="5"/>
  <c r="P344" i="5"/>
  <c r="O340" i="5"/>
  <c r="P340" i="5"/>
  <c r="Q340" i="5"/>
  <c r="O336" i="5"/>
  <c r="Q336" i="5"/>
  <c r="P336" i="5"/>
  <c r="O332" i="5"/>
  <c r="P332" i="5"/>
  <c r="Q332" i="5"/>
  <c r="O328" i="5"/>
  <c r="Q328" i="5"/>
  <c r="P328" i="5"/>
  <c r="M324" i="5"/>
  <c r="Q324" i="5"/>
  <c r="P324" i="5"/>
  <c r="O320" i="5"/>
  <c r="Q320" i="5"/>
  <c r="P320" i="5"/>
  <c r="O316" i="5"/>
  <c r="Q316" i="5"/>
  <c r="O312" i="5"/>
  <c r="P312" i="5"/>
  <c r="Q312" i="5"/>
  <c r="O308" i="5"/>
  <c r="Q308" i="5"/>
  <c r="M304" i="5"/>
  <c r="O304" i="5"/>
  <c r="P304" i="5"/>
  <c r="Q304" i="5"/>
  <c r="M300" i="5"/>
  <c r="O300" i="5"/>
  <c r="P300" i="5"/>
  <c r="Q300" i="5"/>
  <c r="O296" i="5"/>
  <c r="P296" i="5"/>
  <c r="Q296" i="5"/>
  <c r="O292" i="5"/>
  <c r="P292" i="5"/>
  <c r="Q292" i="5"/>
  <c r="O288" i="5"/>
  <c r="P288" i="5"/>
  <c r="Q288" i="5"/>
  <c r="O284" i="5"/>
  <c r="P284" i="5"/>
  <c r="Q284" i="5"/>
  <c r="O280" i="5"/>
  <c r="P280" i="5"/>
  <c r="Q280" i="5"/>
  <c r="O276" i="5"/>
  <c r="P276" i="5"/>
  <c r="Q276" i="5"/>
  <c r="O272" i="5"/>
  <c r="P272" i="5"/>
  <c r="Q272" i="5"/>
  <c r="P268" i="5"/>
  <c r="Q268" i="5"/>
  <c r="P264" i="5"/>
  <c r="Q264" i="5"/>
  <c r="P260" i="5"/>
  <c r="Q260" i="5"/>
  <c r="P256" i="5"/>
  <c r="Q256" i="5"/>
  <c r="O252" i="5"/>
  <c r="P252" i="5"/>
  <c r="Q252" i="5"/>
  <c r="O248" i="5"/>
  <c r="P248" i="5"/>
  <c r="Q248" i="5"/>
  <c r="O244" i="5"/>
  <c r="P244" i="5"/>
  <c r="Q244" i="5"/>
  <c r="O240" i="5"/>
  <c r="P240" i="5"/>
  <c r="Q240" i="5"/>
  <c r="O236" i="5"/>
  <c r="Q236" i="5"/>
  <c r="P236" i="5"/>
  <c r="P232" i="5"/>
  <c r="Q232" i="5"/>
  <c r="O228" i="5"/>
  <c r="Q228" i="5"/>
  <c r="P228" i="5"/>
  <c r="P224" i="5"/>
  <c r="Q224" i="5"/>
  <c r="O220" i="5"/>
  <c r="Q220" i="5"/>
  <c r="P220" i="5"/>
  <c r="P216" i="5"/>
  <c r="Q216" i="5"/>
  <c r="Q212" i="5"/>
  <c r="P212" i="5"/>
  <c r="O208" i="5"/>
  <c r="P208" i="5"/>
  <c r="Q208" i="5"/>
  <c r="O204" i="5"/>
  <c r="Q204" i="5"/>
  <c r="Q200" i="5"/>
  <c r="P200" i="5"/>
  <c r="O196" i="5"/>
  <c r="Q196" i="5"/>
  <c r="P196" i="5"/>
  <c r="Q192" i="5"/>
  <c r="P192" i="5"/>
  <c r="Q188" i="5"/>
  <c r="P188" i="5"/>
  <c r="Q184" i="5"/>
  <c r="P184" i="5"/>
  <c r="M180" i="5"/>
  <c r="Q180" i="5"/>
  <c r="P180" i="5"/>
  <c r="Q176" i="5"/>
  <c r="P176" i="5"/>
  <c r="M172" i="5"/>
  <c r="P172" i="5"/>
  <c r="Q172" i="5"/>
  <c r="Q168" i="5"/>
  <c r="P168" i="5"/>
  <c r="Q164" i="5"/>
  <c r="Q160" i="5"/>
  <c r="P160" i="5"/>
  <c r="O156" i="5"/>
  <c r="P156" i="5"/>
  <c r="Q156" i="5"/>
  <c r="O152" i="5"/>
  <c r="P152" i="5"/>
  <c r="Q152" i="5"/>
  <c r="P148" i="5"/>
  <c r="Q148" i="5"/>
  <c r="Q144" i="5"/>
  <c r="P144" i="5"/>
  <c r="Q140" i="5"/>
  <c r="P140" i="5"/>
  <c r="Q136" i="5"/>
  <c r="P136" i="5"/>
  <c r="L132" i="5"/>
  <c r="O132" i="5"/>
  <c r="Q132" i="5"/>
  <c r="P132" i="5"/>
  <c r="O128" i="5"/>
  <c r="Q128" i="5"/>
  <c r="P128" i="5"/>
  <c r="Q124" i="5"/>
  <c r="P124" i="5"/>
  <c r="Q120" i="5"/>
  <c r="P120" i="5"/>
  <c r="Q116" i="5"/>
  <c r="P116" i="5"/>
  <c r="O112" i="5"/>
  <c r="Q112" i="5"/>
  <c r="P112" i="5"/>
  <c r="O108" i="5"/>
  <c r="Q108" i="5"/>
  <c r="P108" i="5"/>
  <c r="Q104" i="5"/>
  <c r="P104" i="5"/>
  <c r="O100" i="5"/>
  <c r="Q100" i="5"/>
  <c r="P100" i="5"/>
  <c r="O96" i="5"/>
  <c r="Q96" i="5"/>
  <c r="P96" i="5"/>
  <c r="P92" i="5"/>
  <c r="Q92" i="5"/>
  <c r="O88" i="5"/>
  <c r="P88" i="5"/>
  <c r="Q88" i="5"/>
  <c r="O84" i="5"/>
  <c r="P84" i="5"/>
  <c r="Q84" i="5"/>
  <c r="O80" i="5"/>
  <c r="P80" i="5"/>
  <c r="Q80" i="5"/>
  <c r="O76" i="5"/>
  <c r="P76" i="5"/>
  <c r="Q76" i="5"/>
  <c r="O72" i="5"/>
  <c r="P72" i="5"/>
  <c r="Q72" i="5"/>
  <c r="O68" i="5"/>
  <c r="Q68" i="5"/>
  <c r="L64" i="5"/>
  <c r="O64" i="5"/>
  <c r="P64" i="5"/>
  <c r="Q64" i="5"/>
  <c r="P60" i="5"/>
  <c r="Q60" i="5"/>
  <c r="P56" i="5"/>
  <c r="Q56" i="5"/>
  <c r="P52" i="5"/>
  <c r="Q52" i="5"/>
  <c r="P48" i="5"/>
  <c r="Q48" i="5"/>
  <c r="P44" i="5"/>
  <c r="Q44" i="5"/>
  <c r="O40" i="5"/>
  <c r="P40" i="5"/>
  <c r="Q40" i="5"/>
  <c r="O36" i="5"/>
  <c r="P36" i="5"/>
  <c r="Q36" i="5"/>
  <c r="P32" i="5"/>
  <c r="Q32" i="5"/>
  <c r="P28" i="5"/>
  <c r="Q28" i="5"/>
  <c r="O24" i="5"/>
  <c r="P24" i="5"/>
  <c r="Q24" i="5"/>
  <c r="P20" i="5"/>
  <c r="Q20" i="5"/>
  <c r="O16" i="5"/>
  <c r="P16" i="5"/>
  <c r="Q16" i="5"/>
  <c r="Q12" i="5"/>
  <c r="Q8" i="5"/>
  <c r="P8" i="5"/>
  <c r="Q4" i="5"/>
  <c r="P4" i="5"/>
  <c r="O4189" i="5"/>
  <c r="Q4189" i="5"/>
  <c r="P4189" i="5"/>
  <c r="O4177" i="5"/>
  <c r="P4177" i="5"/>
  <c r="Q4177" i="5"/>
  <c r="O4169" i="5"/>
  <c r="P4169" i="5"/>
  <c r="Q4169" i="5"/>
  <c r="O4157" i="5"/>
  <c r="Q4157" i="5"/>
  <c r="P4157" i="5"/>
  <c r="O4149" i="5"/>
  <c r="Q4149" i="5"/>
  <c r="P4149" i="5"/>
  <c r="O4137" i="5"/>
  <c r="P4137" i="5"/>
  <c r="Q4137" i="5"/>
  <c r="O4129" i="5"/>
  <c r="P4129" i="5"/>
  <c r="Q4129" i="5"/>
  <c r="O4117" i="5"/>
  <c r="Q4117" i="5"/>
  <c r="P4117" i="5"/>
  <c r="O4105" i="5"/>
  <c r="P4105" i="5"/>
  <c r="Q4105" i="5"/>
  <c r="O4093" i="5"/>
  <c r="Q4093" i="5"/>
  <c r="P4093" i="5"/>
  <c r="O4081" i="5"/>
  <c r="P4081" i="5"/>
  <c r="Q4081" i="5"/>
  <c r="O4069" i="5"/>
  <c r="Q4069" i="5"/>
  <c r="P4069" i="5"/>
  <c r="O4053" i="5"/>
  <c r="Q4053" i="5"/>
  <c r="P4053" i="5"/>
  <c r="O4037" i="5"/>
  <c r="Q4037" i="5"/>
  <c r="P4037" i="5"/>
  <c r="O4025" i="5"/>
  <c r="P4025" i="5"/>
  <c r="Q4025" i="5"/>
  <c r="O4013" i="5"/>
  <c r="Q4013" i="5"/>
  <c r="P4013" i="5"/>
  <c r="O4005" i="5"/>
  <c r="Q4005" i="5"/>
  <c r="P4005" i="5"/>
  <c r="O3993" i="5"/>
  <c r="P3993" i="5"/>
  <c r="Q3993" i="5"/>
  <c r="O3981" i="5"/>
  <c r="Q3981" i="5"/>
  <c r="P3981" i="5"/>
  <c r="O3965" i="5"/>
  <c r="Q3965" i="5"/>
  <c r="P3965" i="5"/>
  <c r="O3949" i="5"/>
  <c r="Q3949" i="5"/>
  <c r="P3949" i="5"/>
  <c r="O3933" i="5"/>
  <c r="Q3933" i="5"/>
  <c r="P3933" i="5"/>
  <c r="O3913" i="5"/>
  <c r="P3913" i="5"/>
  <c r="Q3913" i="5"/>
  <c r="O3901" i="5"/>
  <c r="Q3901" i="5"/>
  <c r="P3901" i="5"/>
  <c r="O3889" i="5"/>
  <c r="P3889" i="5"/>
  <c r="Q3889" i="5"/>
  <c r="O3877" i="5"/>
  <c r="Q3877" i="5"/>
  <c r="P3877" i="5"/>
  <c r="O3865" i="5"/>
  <c r="Q3865" i="5"/>
  <c r="P3865" i="5"/>
  <c r="O3853" i="5"/>
  <c r="Q3853" i="5"/>
  <c r="P3853" i="5"/>
  <c r="O3837" i="5"/>
  <c r="Q3837" i="5"/>
  <c r="P3837" i="5"/>
  <c r="O3821" i="5"/>
  <c r="Q3821" i="5"/>
  <c r="P3821" i="5"/>
  <c r="O3801" i="5"/>
  <c r="Q3801" i="5"/>
  <c r="P3801" i="5"/>
  <c r="O3789" i="5"/>
  <c r="Q3789" i="5"/>
  <c r="P3789" i="5"/>
  <c r="O3773" i="5"/>
  <c r="Q3773" i="5"/>
  <c r="P3773" i="5"/>
  <c r="O3765" i="5"/>
  <c r="Q3765" i="5"/>
  <c r="P3765" i="5"/>
  <c r="O3753" i="5"/>
  <c r="Q3753" i="5"/>
  <c r="P3753" i="5"/>
  <c r="O3745" i="5"/>
  <c r="Q3745" i="5"/>
  <c r="P3745" i="5"/>
  <c r="O3733" i="5"/>
  <c r="Q3733" i="5"/>
  <c r="P3733" i="5"/>
  <c r="O3725" i="5"/>
  <c r="Q3725" i="5"/>
  <c r="P3725" i="5"/>
  <c r="O3713" i="5"/>
  <c r="Q3713" i="5"/>
  <c r="P3713" i="5"/>
  <c r="O3705" i="5"/>
  <c r="Q3705" i="5"/>
  <c r="P3705" i="5"/>
  <c r="O3693" i="5"/>
  <c r="Q3693" i="5"/>
  <c r="P3693" i="5"/>
  <c r="O3685" i="5"/>
  <c r="Q3685" i="5"/>
  <c r="P3685" i="5"/>
  <c r="O3673" i="5"/>
  <c r="P3673" i="5"/>
  <c r="Q3673" i="5"/>
  <c r="O3665" i="5"/>
  <c r="P3665" i="5"/>
  <c r="Q3665" i="5"/>
  <c r="O3653" i="5"/>
  <c r="P3653" i="5"/>
  <c r="Q3653" i="5"/>
  <c r="O3641" i="5"/>
  <c r="P3641" i="5"/>
  <c r="Q3641" i="5"/>
  <c r="O3629" i="5"/>
  <c r="P3629" i="5"/>
  <c r="Q3629" i="5"/>
  <c r="O3617" i="5"/>
  <c r="P3617" i="5"/>
  <c r="Q3617" i="5"/>
  <c r="O3605" i="5"/>
  <c r="P3605" i="5"/>
  <c r="Q3605" i="5"/>
  <c r="O3589" i="5"/>
  <c r="P3589" i="5"/>
  <c r="Q3589" i="5"/>
  <c r="O3581" i="5"/>
  <c r="P3581" i="5"/>
  <c r="Q3581" i="5"/>
  <c r="O3569" i="5"/>
  <c r="P3569" i="5"/>
  <c r="Q3569" i="5"/>
  <c r="O3561" i="5"/>
  <c r="P3561" i="5"/>
  <c r="Q3561" i="5"/>
  <c r="O3549" i="5"/>
  <c r="P3549" i="5"/>
  <c r="Q3549" i="5"/>
  <c r="O3537" i="5"/>
  <c r="P3537" i="5"/>
  <c r="Q3537" i="5"/>
  <c r="O3525" i="5"/>
  <c r="P3525" i="5"/>
  <c r="Q3525" i="5"/>
  <c r="O3513" i="5"/>
  <c r="P3513" i="5"/>
  <c r="Q3513" i="5"/>
  <c r="O3497" i="5"/>
  <c r="P3497" i="5"/>
  <c r="Q3497" i="5"/>
  <c r="O3481" i="5"/>
  <c r="P3481" i="5"/>
  <c r="Q3481" i="5"/>
  <c r="O3469" i="5"/>
  <c r="P3469" i="5"/>
  <c r="Q3469" i="5"/>
  <c r="O3457" i="5"/>
  <c r="P3457" i="5"/>
  <c r="Q3457" i="5"/>
  <c r="O3445" i="5"/>
  <c r="P3445" i="5"/>
  <c r="Q3445" i="5"/>
  <c r="O3437" i="5"/>
  <c r="P3437" i="5"/>
  <c r="Q3437" i="5"/>
  <c r="O3425" i="5"/>
  <c r="P3425" i="5"/>
  <c r="Q3425" i="5"/>
  <c r="O3417" i="5"/>
  <c r="P3417" i="5"/>
  <c r="Q3417" i="5"/>
  <c r="O3405" i="5"/>
  <c r="P3405" i="5"/>
  <c r="Q3405" i="5"/>
  <c r="O3397" i="5"/>
  <c r="P3397" i="5"/>
  <c r="Q3397" i="5"/>
  <c r="O3381" i="5"/>
  <c r="P3381" i="5"/>
  <c r="Q3381" i="5"/>
  <c r="O3373" i="5"/>
  <c r="P3373" i="5"/>
  <c r="Q3373" i="5"/>
  <c r="O3361" i="5"/>
  <c r="P3361" i="5"/>
  <c r="Q3361" i="5"/>
  <c r="O3349" i="5"/>
  <c r="P3349" i="5"/>
  <c r="Q3349" i="5"/>
  <c r="O3341" i="5"/>
  <c r="P3341" i="5"/>
  <c r="Q3341" i="5"/>
  <c r="O3333" i="5"/>
  <c r="P3333" i="5"/>
  <c r="Q3333" i="5"/>
  <c r="O3321" i="5"/>
  <c r="P3321" i="5"/>
  <c r="Q3321" i="5"/>
  <c r="O3313" i="5"/>
  <c r="P3313" i="5"/>
  <c r="Q3313" i="5"/>
  <c r="O3305" i="5"/>
  <c r="P3305" i="5"/>
  <c r="Q3305" i="5"/>
  <c r="O3293" i="5"/>
  <c r="P3293" i="5"/>
  <c r="Q3293" i="5"/>
  <c r="O3281" i="5"/>
  <c r="P3281" i="5"/>
  <c r="Q3281" i="5"/>
  <c r="O3273" i="5"/>
  <c r="P3273" i="5"/>
  <c r="Q3273" i="5"/>
  <c r="O3261" i="5"/>
  <c r="P3261" i="5"/>
  <c r="Q3261" i="5"/>
  <c r="O3249" i="5"/>
  <c r="P3249" i="5"/>
  <c r="Q3249" i="5"/>
  <c r="O3241" i="5"/>
  <c r="P3241" i="5"/>
  <c r="Q3241" i="5"/>
  <c r="O3233" i="5"/>
  <c r="P3233" i="5"/>
  <c r="Q3233" i="5"/>
  <c r="O3225" i="5"/>
  <c r="P3225" i="5"/>
  <c r="Q3225" i="5"/>
  <c r="O3213" i="5"/>
  <c r="P3213" i="5"/>
  <c r="Q3213" i="5"/>
  <c r="O3205" i="5"/>
  <c r="P3205" i="5"/>
  <c r="Q3205" i="5"/>
  <c r="O3197" i="5"/>
  <c r="P3197" i="5"/>
  <c r="Q3197" i="5"/>
  <c r="O3193" i="5"/>
  <c r="P3193" i="5"/>
  <c r="Q3193" i="5"/>
  <c r="O3185" i="5"/>
  <c r="P3185" i="5"/>
  <c r="Q3185" i="5"/>
  <c r="P3177" i="5"/>
  <c r="Q3177" i="5"/>
  <c r="O3169" i="5"/>
  <c r="P3169" i="5"/>
  <c r="Q3169" i="5"/>
  <c r="O3157" i="5"/>
  <c r="P3157" i="5"/>
  <c r="Q3157" i="5"/>
  <c r="P3145" i="5"/>
  <c r="Q3145" i="5"/>
  <c r="O3137" i="5"/>
  <c r="P3137" i="5"/>
  <c r="Q3137" i="5"/>
  <c r="O3129" i="5"/>
  <c r="P3129" i="5"/>
  <c r="Q3129" i="5"/>
  <c r="P3121" i="5"/>
  <c r="Q3121" i="5"/>
  <c r="P3113" i="5"/>
  <c r="Q3113" i="5"/>
  <c r="P3105" i="5"/>
  <c r="Q3105" i="5"/>
  <c r="O3097" i="5"/>
  <c r="P3097" i="5"/>
  <c r="Q3097" i="5"/>
  <c r="O3089" i="5"/>
  <c r="P3089" i="5"/>
  <c r="Q3089" i="5"/>
  <c r="O3081" i="5"/>
  <c r="P3081" i="5"/>
  <c r="Q3081" i="5"/>
  <c r="P3073" i="5"/>
  <c r="Q3073" i="5"/>
  <c r="O3065" i="5"/>
  <c r="P3065" i="5"/>
  <c r="Q3065" i="5"/>
  <c r="O3057" i="5"/>
  <c r="P3057" i="5"/>
  <c r="Q3057" i="5"/>
  <c r="O3049" i="5"/>
  <c r="P3049" i="5"/>
  <c r="Q3049" i="5"/>
  <c r="O3041" i="5"/>
  <c r="P3041" i="5"/>
  <c r="Q3041" i="5"/>
  <c r="O3029" i="5"/>
  <c r="P3029" i="5"/>
  <c r="Q3029" i="5"/>
  <c r="O3021" i="5"/>
  <c r="P3021" i="5"/>
  <c r="Q3021" i="5"/>
  <c r="P3013" i="5"/>
  <c r="Q3013" i="5"/>
  <c r="O3005" i="5"/>
  <c r="P3005" i="5"/>
  <c r="Q3005" i="5"/>
  <c r="O2997" i="5"/>
  <c r="P2997" i="5"/>
  <c r="Q2997" i="5"/>
  <c r="O2989" i="5"/>
  <c r="P2989" i="5"/>
  <c r="Q2989" i="5"/>
  <c r="P2981" i="5"/>
  <c r="Q2981" i="5"/>
  <c r="O2973" i="5"/>
  <c r="P2973" i="5"/>
  <c r="Q2973" i="5"/>
  <c r="O2965" i="5"/>
  <c r="P2965" i="5"/>
  <c r="Q2965" i="5"/>
  <c r="O2957" i="5"/>
  <c r="P2957" i="5"/>
  <c r="Q2957" i="5"/>
  <c r="P2949" i="5"/>
  <c r="Q2949" i="5"/>
  <c r="O2941" i="5"/>
  <c r="P2941" i="5"/>
  <c r="Q2941" i="5"/>
  <c r="O2933" i="5"/>
  <c r="P2933" i="5"/>
  <c r="Q2933" i="5"/>
  <c r="O2925" i="5"/>
  <c r="P2925" i="5"/>
  <c r="Q2925" i="5"/>
  <c r="O2917" i="5"/>
  <c r="P2917" i="5"/>
  <c r="Q2917" i="5"/>
  <c r="O2909" i="5"/>
  <c r="P2909" i="5"/>
  <c r="Q2909" i="5"/>
  <c r="O2901" i="5"/>
  <c r="P2901" i="5"/>
  <c r="Q2901" i="5"/>
  <c r="O2893" i="5"/>
  <c r="P2893" i="5"/>
  <c r="Q2893" i="5"/>
  <c r="O2885" i="5"/>
  <c r="P2885" i="5"/>
  <c r="Q2885" i="5"/>
  <c r="O2877" i="5"/>
  <c r="P2877" i="5"/>
  <c r="Q2877" i="5"/>
  <c r="O2869" i="5"/>
  <c r="P2869" i="5"/>
  <c r="Q2869" i="5"/>
  <c r="O2861" i="5"/>
  <c r="P2861" i="5"/>
  <c r="Q2861" i="5"/>
  <c r="O2853" i="5"/>
  <c r="P2853" i="5"/>
  <c r="Q2853" i="5"/>
  <c r="O2845" i="5"/>
  <c r="P2845" i="5"/>
  <c r="Q2845" i="5"/>
  <c r="Q2833" i="5"/>
  <c r="P2833" i="5"/>
  <c r="O2825" i="5"/>
  <c r="Q2825" i="5"/>
  <c r="P2825" i="5"/>
  <c r="O2817" i="5"/>
  <c r="Q2817" i="5"/>
  <c r="P2817" i="5"/>
  <c r="O2809" i="5"/>
  <c r="Q2809" i="5"/>
  <c r="P2809" i="5"/>
  <c r="Q2801" i="5"/>
  <c r="P2801" i="5"/>
  <c r="O2793" i="5"/>
  <c r="Q2793" i="5"/>
  <c r="P2793" i="5"/>
  <c r="O2785" i="5"/>
  <c r="Q2785" i="5"/>
  <c r="P2785" i="5"/>
  <c r="Q2777" i="5"/>
  <c r="P2777" i="5"/>
  <c r="O2769" i="5"/>
  <c r="Q2769" i="5"/>
  <c r="P2769" i="5"/>
  <c r="Q2761" i="5"/>
  <c r="P2761" i="5"/>
  <c r="Q2753" i="5"/>
  <c r="P2753" i="5"/>
  <c r="P2741" i="5"/>
  <c r="Q2741" i="5"/>
  <c r="P2733" i="5"/>
  <c r="Q2733" i="5"/>
  <c r="P2725" i="5"/>
  <c r="Q2725" i="5"/>
  <c r="O2717" i="5"/>
  <c r="P2717" i="5"/>
  <c r="Q2717" i="5"/>
  <c r="O2709" i="5"/>
  <c r="P2709" i="5"/>
  <c r="Q2709" i="5"/>
  <c r="P2701" i="5"/>
  <c r="Q2701" i="5"/>
  <c r="P2693" i="5"/>
  <c r="Q2693" i="5"/>
  <c r="O2681" i="5"/>
  <c r="P2681" i="5"/>
  <c r="Q2681" i="5"/>
  <c r="O2673" i="5"/>
  <c r="P2673" i="5"/>
  <c r="Q2673" i="5"/>
  <c r="O2665" i="5"/>
  <c r="P2665" i="5"/>
  <c r="Q2665" i="5"/>
  <c r="P2657" i="5"/>
  <c r="Q2657" i="5"/>
  <c r="P2649" i="5"/>
  <c r="Q2649" i="5"/>
  <c r="O2645" i="5"/>
  <c r="P2645" i="5"/>
  <c r="Q2645" i="5"/>
  <c r="O2637" i="5"/>
  <c r="P2637" i="5"/>
  <c r="Q2637" i="5"/>
  <c r="O2629" i="5"/>
  <c r="P2629" i="5"/>
  <c r="Q2629" i="5"/>
  <c r="O2621" i="5"/>
  <c r="P2621" i="5"/>
  <c r="Q2621" i="5"/>
  <c r="O2613" i="5"/>
  <c r="P2613" i="5"/>
  <c r="Q2613" i="5"/>
  <c r="O2605" i="5"/>
  <c r="P2605" i="5"/>
  <c r="Q2605" i="5"/>
  <c r="O2597" i="5"/>
  <c r="P2597" i="5"/>
  <c r="Q2597" i="5"/>
  <c r="O2589" i="5"/>
  <c r="P2589" i="5"/>
  <c r="Q2589" i="5"/>
  <c r="O2581" i="5"/>
  <c r="P2581" i="5"/>
  <c r="Q2581" i="5"/>
  <c r="O2573" i="5"/>
  <c r="P2573" i="5"/>
  <c r="Q2573" i="5"/>
  <c r="O2565" i="5"/>
  <c r="P2565" i="5"/>
  <c r="Q2565" i="5"/>
  <c r="O2557" i="5"/>
  <c r="P2557" i="5"/>
  <c r="Q2557" i="5"/>
  <c r="O2549" i="5"/>
  <c r="P2549" i="5"/>
  <c r="Q2549" i="5"/>
  <c r="O2541" i="5"/>
  <c r="P2541" i="5"/>
  <c r="Q2541" i="5"/>
  <c r="O2529" i="5"/>
  <c r="P2529" i="5"/>
  <c r="Q2529" i="5"/>
  <c r="O2521" i="5"/>
  <c r="P2521" i="5"/>
  <c r="Q2521" i="5"/>
  <c r="O2517" i="5"/>
  <c r="P2517" i="5"/>
  <c r="Q2517" i="5"/>
  <c r="O2509" i="5"/>
  <c r="P2509" i="5"/>
  <c r="Q2509" i="5"/>
  <c r="O2505" i="5"/>
  <c r="P2505" i="5"/>
  <c r="Q2505" i="5"/>
  <c r="P2497" i="5"/>
  <c r="Q2497" i="5"/>
  <c r="O2489" i="5"/>
  <c r="P2489" i="5"/>
  <c r="Q2489" i="5"/>
  <c r="O2481" i="5"/>
  <c r="P2481" i="5"/>
  <c r="Q2481" i="5"/>
  <c r="O2473" i="5"/>
  <c r="P2473" i="5"/>
  <c r="Q2473" i="5"/>
  <c r="O2465" i="5"/>
  <c r="P2465" i="5"/>
  <c r="Q2465" i="5"/>
  <c r="O2457" i="5"/>
  <c r="P2457" i="5"/>
  <c r="Q2457" i="5"/>
  <c r="O2449" i="5"/>
  <c r="P2449" i="5"/>
  <c r="Q2449" i="5"/>
  <c r="P2441" i="5"/>
  <c r="Q2441" i="5"/>
  <c r="O2433" i="5"/>
  <c r="P2433" i="5"/>
  <c r="Q2433" i="5"/>
  <c r="O2425" i="5"/>
  <c r="P2425" i="5"/>
  <c r="Q2425" i="5"/>
  <c r="O2417" i="5"/>
  <c r="P2417" i="5"/>
  <c r="Q2417" i="5"/>
  <c r="O2409" i="5"/>
  <c r="P2409" i="5"/>
  <c r="Q2409" i="5"/>
  <c r="O2401" i="5"/>
  <c r="P2401" i="5"/>
  <c r="Q2401" i="5"/>
  <c r="O2393" i="5"/>
  <c r="P2393" i="5"/>
  <c r="Q2393" i="5"/>
  <c r="O2385" i="5"/>
  <c r="P2385" i="5"/>
  <c r="Q2385" i="5"/>
  <c r="P2377" i="5"/>
  <c r="Q2377" i="5"/>
  <c r="P2369" i="5"/>
  <c r="Q2369" i="5"/>
  <c r="O2361" i="5"/>
  <c r="P2361" i="5"/>
  <c r="Q2361" i="5"/>
  <c r="P2353" i="5"/>
  <c r="Q2353" i="5"/>
  <c r="O2349" i="5"/>
  <c r="P2349" i="5"/>
  <c r="Q2349" i="5"/>
  <c r="P2341" i="5"/>
  <c r="Q2341" i="5"/>
  <c r="Q2333" i="5"/>
  <c r="P2333" i="5"/>
  <c r="O2325" i="5"/>
  <c r="Q2325" i="5"/>
  <c r="P2325" i="5"/>
  <c r="O2317" i="5"/>
  <c r="Q2317" i="5"/>
  <c r="P2317" i="5"/>
  <c r="O2305" i="5"/>
  <c r="Q2305" i="5"/>
  <c r="P2305" i="5"/>
  <c r="O2297" i="5"/>
  <c r="Q2297" i="5"/>
  <c r="P2297" i="5"/>
  <c r="Q2289" i="5"/>
  <c r="P2289" i="5"/>
  <c r="O2285" i="5"/>
  <c r="Q2285" i="5"/>
  <c r="P2285" i="5"/>
  <c r="O2277" i="5"/>
  <c r="Q2277" i="5"/>
  <c r="P2277" i="5"/>
  <c r="O2273" i="5"/>
  <c r="Q2273" i="5"/>
  <c r="P2273" i="5"/>
  <c r="O2265" i="5"/>
  <c r="Q2265" i="5"/>
  <c r="P2265" i="5"/>
  <c r="O2261" i="5"/>
  <c r="Q2261" i="5"/>
  <c r="P2261" i="5"/>
  <c r="O2253" i="5"/>
  <c r="Q2253" i="5"/>
  <c r="P2253" i="5"/>
  <c r="O2245" i="5"/>
  <c r="Q2245" i="5"/>
  <c r="P2245" i="5"/>
  <c r="O2237" i="5"/>
  <c r="Q2237" i="5"/>
  <c r="P2237" i="5"/>
  <c r="O2229" i="5"/>
  <c r="Q2229" i="5"/>
  <c r="P2229" i="5"/>
  <c r="Q2221" i="5"/>
  <c r="P2221" i="5"/>
  <c r="O2213" i="5"/>
  <c r="Q2213" i="5"/>
  <c r="P2213" i="5"/>
  <c r="Q2205" i="5"/>
  <c r="P2205" i="5"/>
  <c r="O2197" i="5"/>
  <c r="Q2197" i="5"/>
  <c r="P2197" i="5"/>
  <c r="Q2189" i="5"/>
  <c r="P2189" i="5"/>
  <c r="O2181" i="5"/>
  <c r="Q2181" i="5"/>
  <c r="P2181" i="5"/>
  <c r="O2173" i="5"/>
  <c r="Q2173" i="5"/>
  <c r="P2173" i="5"/>
  <c r="Q2165" i="5"/>
  <c r="P2165" i="5"/>
  <c r="O2157" i="5"/>
  <c r="Q2157" i="5"/>
  <c r="P2157" i="5"/>
  <c r="O2153" i="5"/>
  <c r="Q2153" i="5"/>
  <c r="P2153" i="5"/>
  <c r="Q2145" i="5"/>
  <c r="P2145" i="5"/>
  <c r="O2137" i="5"/>
  <c r="Q2137" i="5"/>
  <c r="P2137" i="5"/>
  <c r="O2129" i="5"/>
  <c r="Q2129" i="5"/>
  <c r="P2129" i="5"/>
  <c r="Q2121" i="5"/>
  <c r="P2121" i="5"/>
  <c r="Q2117" i="5"/>
  <c r="P2117" i="5"/>
  <c r="O2109" i="5"/>
  <c r="Q2109" i="5"/>
  <c r="P2109" i="5"/>
  <c r="Q2101" i="5"/>
  <c r="P2101" i="5"/>
  <c r="Q2093" i="5"/>
  <c r="P2093" i="5"/>
  <c r="O2085" i="5"/>
  <c r="Q2085" i="5"/>
  <c r="P2085" i="5"/>
  <c r="O2077" i="5"/>
  <c r="Q2077" i="5"/>
  <c r="P2077" i="5"/>
  <c r="O2069" i="5"/>
  <c r="Q2069" i="5"/>
  <c r="P2069" i="5"/>
  <c r="O2061" i="5"/>
  <c r="Q2061" i="5"/>
  <c r="P2061" i="5"/>
  <c r="O2053" i="5"/>
  <c r="Q2053" i="5"/>
  <c r="P2053" i="5"/>
  <c r="O2045" i="5"/>
  <c r="Q2045" i="5"/>
  <c r="P2045" i="5"/>
  <c r="O2037" i="5"/>
  <c r="Q2037" i="5"/>
  <c r="P2037" i="5"/>
  <c r="O2029" i="5"/>
  <c r="Q2029" i="5"/>
  <c r="P2029" i="5"/>
  <c r="O2021" i="5"/>
  <c r="Q2021" i="5"/>
  <c r="P2021" i="5"/>
  <c r="O2013" i="5"/>
  <c r="Q2013" i="5"/>
  <c r="P2013" i="5"/>
  <c r="O2001" i="5"/>
  <c r="Q2001" i="5"/>
  <c r="P2001" i="5"/>
  <c r="O1993" i="5"/>
  <c r="Q1993" i="5"/>
  <c r="P1993" i="5"/>
  <c r="O1985" i="5"/>
  <c r="Q1985" i="5"/>
  <c r="P1985" i="5"/>
  <c r="O1973" i="5"/>
  <c r="Q1973" i="5"/>
  <c r="P1973" i="5"/>
  <c r="Q1965" i="5"/>
  <c r="P1965" i="5"/>
  <c r="O1957" i="5"/>
  <c r="Q1957" i="5"/>
  <c r="P1957" i="5"/>
  <c r="O1949" i="5"/>
  <c r="Q1949" i="5"/>
  <c r="P1949" i="5"/>
  <c r="O1941" i="5"/>
  <c r="Q1941" i="5"/>
  <c r="P1941" i="5"/>
  <c r="O1933" i="5"/>
  <c r="Q1933" i="5"/>
  <c r="P1933" i="5"/>
  <c r="Q1929" i="5"/>
  <c r="P1929" i="5"/>
  <c r="O1921" i="5"/>
  <c r="Q1921" i="5"/>
  <c r="P1921" i="5"/>
  <c r="O1913" i="5"/>
  <c r="Q1913" i="5"/>
  <c r="P1913" i="5"/>
  <c r="Q1901" i="5"/>
  <c r="P1901" i="5"/>
  <c r="O1893" i="5"/>
  <c r="Q1893" i="5"/>
  <c r="P1893" i="5"/>
  <c r="Q1889" i="5"/>
  <c r="P1889" i="5"/>
  <c r="O1881" i="5"/>
  <c r="Q1881" i="5"/>
  <c r="P1881" i="5"/>
  <c r="O1877" i="5"/>
  <c r="Q1877" i="5"/>
  <c r="P1877" i="5"/>
  <c r="Q1869" i="5"/>
  <c r="P1869" i="5"/>
  <c r="O1861" i="5"/>
  <c r="Q1861" i="5"/>
  <c r="P1861" i="5"/>
  <c r="O1849" i="5"/>
  <c r="Q1849" i="5"/>
  <c r="P1849" i="5"/>
  <c r="Q1841" i="5"/>
  <c r="P1841" i="5"/>
  <c r="O1833" i="5"/>
  <c r="Q1833" i="5"/>
  <c r="P1833" i="5"/>
  <c r="O1825" i="5"/>
  <c r="P1825" i="5"/>
  <c r="Q1825" i="5"/>
  <c r="O1817" i="5"/>
  <c r="P1817" i="5"/>
  <c r="Q1817" i="5"/>
  <c r="O1809" i="5"/>
  <c r="P1809" i="5"/>
  <c r="Q1809" i="5"/>
  <c r="O1801" i="5"/>
  <c r="P1801" i="5"/>
  <c r="Q1801" i="5"/>
  <c r="O1793" i="5"/>
  <c r="P1793" i="5"/>
  <c r="Q1793" i="5"/>
  <c r="O1785" i="5"/>
  <c r="P1785" i="5"/>
  <c r="Q1785" i="5"/>
  <c r="O1777" i="5"/>
  <c r="P1777" i="5"/>
  <c r="Q1777" i="5"/>
  <c r="O1769" i="5"/>
  <c r="P1769" i="5"/>
  <c r="Q1769" i="5"/>
  <c r="P1761" i="5"/>
  <c r="Q1761" i="5"/>
  <c r="O1753" i="5"/>
  <c r="P1753" i="5"/>
  <c r="Q1753" i="5"/>
  <c r="O1745" i="5"/>
  <c r="P1745" i="5"/>
  <c r="Q1745" i="5"/>
  <c r="O1737" i="5"/>
  <c r="P1737" i="5"/>
  <c r="Q1737" i="5"/>
  <c r="P1729" i="5"/>
  <c r="Q1729" i="5"/>
  <c r="O1721" i="5"/>
  <c r="P1721" i="5"/>
  <c r="Q1721" i="5"/>
  <c r="O1713" i="5"/>
  <c r="P1713" i="5"/>
  <c r="Q1713" i="5"/>
  <c r="P1705" i="5"/>
  <c r="Q1705" i="5"/>
  <c r="O1701" i="5"/>
  <c r="P1701" i="5"/>
  <c r="Q1701" i="5"/>
  <c r="O1693" i="5"/>
  <c r="P1693" i="5"/>
  <c r="Q1693" i="5"/>
  <c r="O1685" i="5"/>
  <c r="P1685" i="5"/>
  <c r="Q1685" i="5"/>
  <c r="P1677" i="5"/>
  <c r="Q1677" i="5"/>
  <c r="P1669" i="5"/>
  <c r="Q1669" i="5"/>
  <c r="P1661" i="5"/>
  <c r="Q1661" i="5"/>
  <c r="P1653" i="5"/>
  <c r="Q1653" i="5"/>
  <c r="O1645" i="5"/>
  <c r="P1645" i="5"/>
  <c r="Q1645" i="5"/>
  <c r="P1637" i="5"/>
  <c r="Q1637" i="5"/>
  <c r="O1629" i="5"/>
  <c r="P1629" i="5"/>
  <c r="Q1629" i="5"/>
  <c r="O1621" i="5"/>
  <c r="P1621" i="5"/>
  <c r="Q1621" i="5"/>
  <c r="O1613" i="5"/>
  <c r="P1613" i="5"/>
  <c r="Q1613" i="5"/>
  <c r="P1605" i="5"/>
  <c r="Q1605" i="5"/>
  <c r="O1597" i="5"/>
  <c r="P1597" i="5"/>
  <c r="Q1597" i="5"/>
  <c r="P1589" i="5"/>
  <c r="Q1589" i="5"/>
  <c r="O1581" i="5"/>
  <c r="P1581" i="5"/>
  <c r="Q1581" i="5"/>
  <c r="O1577" i="5"/>
  <c r="P1577" i="5"/>
  <c r="Q1577" i="5"/>
  <c r="O1569" i="5"/>
  <c r="P1569" i="5"/>
  <c r="Q1569" i="5"/>
  <c r="O1561" i="5"/>
  <c r="P1561" i="5"/>
  <c r="Q1561" i="5"/>
  <c r="O1553" i="5"/>
  <c r="P1553" i="5"/>
  <c r="Q1553" i="5"/>
  <c r="P1545" i="5"/>
  <c r="Q1545" i="5"/>
  <c r="P1537" i="5"/>
  <c r="Q1537" i="5"/>
  <c r="O1529" i="5"/>
  <c r="P1529" i="5"/>
  <c r="Q1529" i="5"/>
  <c r="O1517" i="5"/>
  <c r="P1517" i="5"/>
  <c r="Q1517" i="5"/>
  <c r="P1513" i="5"/>
  <c r="Q1513" i="5"/>
  <c r="O1505" i="5"/>
  <c r="P1505" i="5"/>
  <c r="Q1505" i="5"/>
  <c r="O1497" i="5"/>
  <c r="P1497" i="5"/>
  <c r="Q1497" i="5"/>
  <c r="P1493" i="5"/>
  <c r="Q1493" i="5"/>
  <c r="P1485" i="5"/>
  <c r="Q1485" i="5"/>
  <c r="O1477" i="5"/>
  <c r="P1477" i="5"/>
  <c r="Q1477" i="5"/>
  <c r="O1469" i="5"/>
  <c r="P1469" i="5"/>
  <c r="Q1469" i="5"/>
  <c r="O1461" i="5"/>
  <c r="P1461" i="5"/>
  <c r="Q1461" i="5"/>
  <c r="P1453" i="5"/>
  <c r="Q1453" i="5"/>
  <c r="O1445" i="5"/>
  <c r="P1445" i="5"/>
  <c r="Q1445" i="5"/>
  <c r="O1437" i="5"/>
  <c r="P1437" i="5"/>
  <c r="Q1437" i="5"/>
  <c r="P1429" i="5"/>
  <c r="Q1429" i="5"/>
  <c r="P1421" i="5"/>
  <c r="Q1421" i="5"/>
  <c r="P1413" i="5"/>
  <c r="Q1413" i="5"/>
  <c r="O1405" i="5"/>
  <c r="P1405" i="5"/>
  <c r="Q1405" i="5"/>
  <c r="O1397" i="5"/>
  <c r="P1397" i="5"/>
  <c r="Q1397" i="5"/>
  <c r="O1389" i="5"/>
  <c r="P1389" i="5"/>
  <c r="Q1389" i="5"/>
  <c r="O1381" i="5"/>
  <c r="P1381" i="5"/>
  <c r="Q1381" i="5"/>
  <c r="O1373" i="5"/>
  <c r="P1373" i="5"/>
  <c r="Q1373" i="5"/>
  <c r="O1365" i="5"/>
  <c r="P1365" i="5"/>
  <c r="Q1365" i="5"/>
  <c r="O1357" i="5"/>
  <c r="P1357" i="5"/>
  <c r="Q1357" i="5"/>
  <c r="O1349" i="5"/>
  <c r="P1349" i="5"/>
  <c r="Q1349" i="5"/>
  <c r="O1341" i="5"/>
  <c r="P1341" i="5"/>
  <c r="Q1341" i="5"/>
  <c r="O1333" i="5"/>
  <c r="P1333" i="5"/>
  <c r="Q1333" i="5"/>
  <c r="O1329" i="5"/>
  <c r="P1329" i="5"/>
  <c r="Q1329" i="5"/>
  <c r="P1321" i="5"/>
  <c r="Q1321" i="5"/>
  <c r="P1313" i="5"/>
  <c r="Q1313" i="5"/>
  <c r="O1305" i="5"/>
  <c r="P1305" i="5"/>
  <c r="Q1305" i="5"/>
  <c r="O1297" i="5"/>
  <c r="P1297" i="5"/>
  <c r="Q1297" i="5"/>
  <c r="O1285" i="5"/>
  <c r="P1285" i="5"/>
  <c r="Q1285" i="5"/>
  <c r="O1277" i="5"/>
  <c r="P1277" i="5"/>
  <c r="Q1277" i="5"/>
  <c r="O1265" i="5"/>
  <c r="P1265" i="5"/>
  <c r="Q1265" i="5"/>
  <c r="P1257" i="5"/>
  <c r="Q1257" i="5"/>
  <c r="O1249" i="5"/>
  <c r="P1249" i="5"/>
  <c r="Q1249" i="5"/>
  <c r="O1245" i="5"/>
  <c r="P1245" i="5"/>
  <c r="Q1245" i="5"/>
  <c r="O1237" i="5"/>
  <c r="P1237" i="5"/>
  <c r="Q1237" i="5"/>
  <c r="P1229" i="5"/>
  <c r="Q1229" i="5"/>
  <c r="O1225" i="5"/>
  <c r="P1225" i="5"/>
  <c r="Q1225" i="5"/>
  <c r="O1217" i="5"/>
  <c r="P1217" i="5"/>
  <c r="Q1217" i="5"/>
  <c r="O1209" i="5"/>
  <c r="P1209" i="5"/>
  <c r="Q1209" i="5"/>
  <c r="O1201" i="5"/>
  <c r="P1201" i="5"/>
  <c r="Q1201" i="5"/>
  <c r="P1193" i="5"/>
  <c r="Q1193" i="5"/>
  <c r="O1185" i="5"/>
  <c r="P1185" i="5"/>
  <c r="Q1185" i="5"/>
  <c r="O1177" i="5"/>
  <c r="P1177" i="5"/>
  <c r="Q1177" i="5"/>
  <c r="O1173" i="5"/>
  <c r="P1173" i="5"/>
  <c r="Q1173" i="5"/>
  <c r="O1165" i="5"/>
  <c r="P1165" i="5"/>
  <c r="Q1165" i="5"/>
  <c r="L1157" i="5"/>
  <c r="O1157" i="5"/>
  <c r="P1157" i="5"/>
  <c r="Q1157" i="5"/>
  <c r="O1149" i="5"/>
  <c r="P1149" i="5"/>
  <c r="Q1149" i="5"/>
  <c r="O1141" i="5"/>
  <c r="P1141" i="5"/>
  <c r="Q1141" i="5"/>
  <c r="O1137" i="5"/>
  <c r="P1137" i="5"/>
  <c r="Q1137" i="5"/>
  <c r="O1129" i="5"/>
  <c r="P1129" i="5"/>
  <c r="Q1129" i="5"/>
  <c r="O1121" i="5"/>
  <c r="P1121" i="5"/>
  <c r="Q1121" i="5"/>
  <c r="O1109" i="5"/>
  <c r="P1109" i="5"/>
  <c r="Q1109" i="5"/>
  <c r="O1101" i="5"/>
  <c r="P1101" i="5"/>
  <c r="Q1101" i="5"/>
  <c r="P1093" i="5"/>
  <c r="Q1093" i="5"/>
  <c r="O1085" i="5"/>
  <c r="P1085" i="5"/>
  <c r="Q1085" i="5"/>
  <c r="O1077" i="5"/>
  <c r="P1077" i="5"/>
  <c r="Q1077" i="5"/>
  <c r="O1069" i="5"/>
  <c r="P1069" i="5"/>
  <c r="Q1069" i="5"/>
  <c r="O1061" i="5"/>
  <c r="P1061" i="5"/>
  <c r="Q1061" i="5"/>
  <c r="O1053" i="5"/>
  <c r="P1053" i="5"/>
  <c r="Q1053" i="5"/>
  <c r="P1045" i="5"/>
  <c r="Q1045" i="5"/>
  <c r="O1033" i="5"/>
  <c r="P1033" i="5"/>
  <c r="Q1033" i="5"/>
  <c r="P1029" i="5"/>
  <c r="Q1029" i="5"/>
  <c r="O1021" i="5"/>
  <c r="P1021" i="5"/>
  <c r="Q1021" i="5"/>
  <c r="O1009" i="5"/>
  <c r="P1009" i="5"/>
  <c r="Q1009" i="5"/>
  <c r="O1001" i="5"/>
  <c r="P1001" i="5"/>
  <c r="Q1001" i="5"/>
  <c r="O997" i="5"/>
  <c r="P997" i="5"/>
  <c r="Q997" i="5"/>
  <c r="O989" i="5"/>
  <c r="P989" i="5"/>
  <c r="Q989" i="5"/>
  <c r="O981" i="5"/>
  <c r="P981" i="5"/>
  <c r="Q981" i="5"/>
  <c r="M969" i="5"/>
  <c r="P969" i="5"/>
  <c r="Q969" i="5"/>
  <c r="P965" i="5"/>
  <c r="Q965" i="5"/>
  <c r="P957" i="5"/>
  <c r="Q957" i="5"/>
  <c r="P949" i="5"/>
  <c r="Q949" i="5"/>
  <c r="L941" i="5"/>
  <c r="O941" i="5"/>
  <c r="P941" i="5"/>
  <c r="Q941" i="5"/>
  <c r="P933" i="5"/>
  <c r="Q933" i="5"/>
  <c r="O913" i="5"/>
  <c r="P913" i="5"/>
  <c r="Q913" i="5"/>
  <c r="M841" i="5"/>
  <c r="P841" i="5"/>
  <c r="Q841" i="5"/>
  <c r="O273" i="5"/>
  <c r="P273" i="5"/>
  <c r="Q273" i="5"/>
  <c r="O4183" i="5"/>
  <c r="Q4183" i="5"/>
  <c r="P4183" i="5"/>
  <c r="O4167" i="5"/>
  <c r="Q4167" i="5"/>
  <c r="P4167" i="5"/>
  <c r="O4155" i="5"/>
  <c r="P4155" i="5"/>
  <c r="Q4155" i="5"/>
  <c r="O4143" i="5"/>
  <c r="Q4143" i="5"/>
  <c r="P4143" i="5"/>
  <c r="O4135" i="5"/>
  <c r="Q4135" i="5"/>
  <c r="P4135" i="5"/>
  <c r="O4127" i="5"/>
  <c r="Q4127" i="5"/>
  <c r="P4127" i="5"/>
  <c r="O4115" i="5"/>
  <c r="P4115" i="5"/>
  <c r="Q4115" i="5"/>
  <c r="O4103" i="5"/>
  <c r="Q4103" i="5"/>
  <c r="P4103" i="5"/>
  <c r="O4091" i="5"/>
  <c r="P4091" i="5"/>
  <c r="Q4091" i="5"/>
  <c r="O4071" i="5"/>
  <c r="Q4071" i="5"/>
  <c r="P4071" i="5"/>
  <c r="O4055" i="5"/>
  <c r="Q4055" i="5"/>
  <c r="P4055" i="5"/>
  <c r="O4035" i="5"/>
  <c r="P4035" i="5"/>
  <c r="Q4035" i="5"/>
  <c r="O4003" i="5"/>
  <c r="P4003" i="5"/>
  <c r="Q4003" i="5"/>
  <c r="O3979" i="5"/>
  <c r="P3979" i="5"/>
  <c r="Q3979" i="5"/>
  <c r="O3963" i="5"/>
  <c r="P3963" i="5"/>
  <c r="Q3963" i="5"/>
  <c r="O3955" i="5"/>
  <c r="P3955" i="5"/>
  <c r="Q3955" i="5"/>
  <c r="O3943" i="5"/>
  <c r="Q3943" i="5"/>
  <c r="P3943" i="5"/>
  <c r="O3931" i="5"/>
  <c r="P3931" i="5"/>
  <c r="Q3931" i="5"/>
  <c r="O3919" i="5"/>
  <c r="Q3919" i="5"/>
  <c r="P3919" i="5"/>
  <c r="O3907" i="5"/>
  <c r="P3907" i="5"/>
  <c r="Q3907" i="5"/>
  <c r="O3899" i="5"/>
  <c r="P3899" i="5"/>
  <c r="Q3899" i="5"/>
  <c r="O3891" i="5"/>
  <c r="P3891" i="5"/>
  <c r="Q3891" i="5"/>
  <c r="O3887" i="5"/>
  <c r="Q3887" i="5"/>
  <c r="P3887" i="5"/>
  <c r="O3883" i="5"/>
  <c r="P3883" i="5"/>
  <c r="Q3883" i="5"/>
  <c r="O3879" i="5"/>
  <c r="Q3879" i="5"/>
  <c r="P3879" i="5"/>
  <c r="O3875" i="5"/>
  <c r="P3875" i="5"/>
  <c r="Q3875" i="5"/>
  <c r="O3867" i="5"/>
  <c r="P3867" i="5"/>
  <c r="Q3867" i="5"/>
  <c r="O3863" i="5"/>
  <c r="Q3863" i="5"/>
  <c r="P3863" i="5"/>
  <c r="O3859" i="5"/>
  <c r="Q3859" i="5"/>
  <c r="P3859" i="5"/>
  <c r="O3855" i="5"/>
  <c r="Q3855" i="5"/>
  <c r="P3855" i="5"/>
  <c r="O3851" i="5"/>
  <c r="Q3851" i="5"/>
  <c r="P3851" i="5"/>
  <c r="O3847" i="5"/>
  <c r="Q3847" i="5"/>
  <c r="P3847" i="5"/>
  <c r="O3843" i="5"/>
  <c r="Q3843" i="5"/>
  <c r="P3843" i="5"/>
  <c r="O3839" i="5"/>
  <c r="Q3839" i="5"/>
  <c r="P3839" i="5"/>
  <c r="O3835" i="5"/>
  <c r="Q3835" i="5"/>
  <c r="P3835" i="5"/>
  <c r="O3831" i="5"/>
  <c r="Q3831" i="5"/>
  <c r="P3831" i="5"/>
  <c r="O3827" i="5"/>
  <c r="Q3827" i="5"/>
  <c r="P3827" i="5"/>
  <c r="O3823" i="5"/>
  <c r="Q3823" i="5"/>
  <c r="P3823" i="5"/>
  <c r="O3819" i="5"/>
  <c r="Q3819" i="5"/>
  <c r="P3819" i="5"/>
  <c r="O3815" i="5"/>
  <c r="Q3815" i="5"/>
  <c r="P3815" i="5"/>
  <c r="O3811" i="5"/>
  <c r="Q3811" i="5"/>
  <c r="P3811" i="5"/>
  <c r="O3807" i="5"/>
  <c r="Q3807" i="5"/>
  <c r="P3807" i="5"/>
  <c r="O3803" i="5"/>
  <c r="Q3803" i="5"/>
  <c r="P3803" i="5"/>
  <c r="O3799" i="5"/>
  <c r="Q3799" i="5"/>
  <c r="P3799" i="5"/>
  <c r="O3795" i="5"/>
  <c r="Q3795" i="5"/>
  <c r="P3795" i="5"/>
  <c r="O3791" i="5"/>
  <c r="Q3791" i="5"/>
  <c r="P3791" i="5"/>
  <c r="O3787" i="5"/>
  <c r="Q3787" i="5"/>
  <c r="P3787" i="5"/>
  <c r="O3783" i="5"/>
  <c r="Q3783" i="5"/>
  <c r="P3783" i="5"/>
  <c r="O3779" i="5"/>
  <c r="Q3779" i="5"/>
  <c r="P3779" i="5"/>
  <c r="O3775" i="5"/>
  <c r="Q3775" i="5"/>
  <c r="P3775" i="5"/>
  <c r="O3771" i="5"/>
  <c r="Q3771" i="5"/>
  <c r="P3771" i="5"/>
  <c r="O3767" i="5"/>
  <c r="Q3767" i="5"/>
  <c r="P3767" i="5"/>
  <c r="O3763" i="5"/>
  <c r="Q3763" i="5"/>
  <c r="P3763" i="5"/>
  <c r="O3759" i="5"/>
  <c r="Q3759" i="5"/>
  <c r="P3759" i="5"/>
  <c r="O3755" i="5"/>
  <c r="Q3755" i="5"/>
  <c r="P3755" i="5"/>
  <c r="O3751" i="5"/>
  <c r="Q3751" i="5"/>
  <c r="P3751" i="5"/>
  <c r="O3747" i="5"/>
  <c r="Q3747" i="5"/>
  <c r="P3747" i="5"/>
  <c r="O3743" i="5"/>
  <c r="Q3743" i="5"/>
  <c r="P3743" i="5"/>
  <c r="O3739" i="5"/>
  <c r="Q3739" i="5"/>
  <c r="P3739" i="5"/>
  <c r="O3735" i="5"/>
  <c r="Q3735" i="5"/>
  <c r="P3735" i="5"/>
  <c r="O3731" i="5"/>
  <c r="Q3731" i="5"/>
  <c r="P3731" i="5"/>
  <c r="O3727" i="5"/>
  <c r="Q3727" i="5"/>
  <c r="P3727" i="5"/>
  <c r="O3723" i="5"/>
  <c r="Q3723" i="5"/>
  <c r="P3723" i="5"/>
  <c r="O3719" i="5"/>
  <c r="Q3719" i="5"/>
  <c r="P3719" i="5"/>
  <c r="O3715" i="5"/>
  <c r="Q3715" i="5"/>
  <c r="P3715" i="5"/>
  <c r="O3711" i="5"/>
  <c r="Q3711" i="5"/>
  <c r="P3711" i="5"/>
  <c r="O3707" i="5"/>
  <c r="Q3707" i="5"/>
  <c r="P3707" i="5"/>
  <c r="O3703" i="5"/>
  <c r="Q3703" i="5"/>
  <c r="P3703" i="5"/>
  <c r="O3699" i="5"/>
  <c r="Q3699" i="5"/>
  <c r="P3699" i="5"/>
  <c r="O3695" i="5"/>
  <c r="Q3695" i="5"/>
  <c r="P3695" i="5"/>
  <c r="O3691" i="5"/>
  <c r="Q3691" i="5"/>
  <c r="P3691" i="5"/>
  <c r="O3687" i="5"/>
  <c r="Q3687" i="5"/>
  <c r="P3687" i="5"/>
  <c r="O3683" i="5"/>
  <c r="Q3683" i="5"/>
  <c r="P3683" i="5"/>
  <c r="O3679" i="5"/>
  <c r="Q3679" i="5"/>
  <c r="P3679" i="5"/>
  <c r="O3675" i="5"/>
  <c r="P3675" i="5"/>
  <c r="Q3675" i="5"/>
  <c r="O3671" i="5"/>
  <c r="P3671" i="5"/>
  <c r="Q3671" i="5"/>
  <c r="O3667" i="5"/>
  <c r="P3667" i="5"/>
  <c r="Q3667" i="5"/>
  <c r="O3663" i="5"/>
  <c r="P3663" i="5"/>
  <c r="Q3663" i="5"/>
  <c r="O3655" i="5"/>
  <c r="P3655" i="5"/>
  <c r="Q3655" i="5"/>
  <c r="O3651" i="5"/>
  <c r="P3651" i="5"/>
  <c r="Q3651" i="5"/>
  <c r="O3647" i="5"/>
  <c r="P3647" i="5"/>
  <c r="Q3647" i="5"/>
  <c r="O3643" i="5"/>
  <c r="P3643" i="5"/>
  <c r="Q3643" i="5"/>
  <c r="O3639" i="5"/>
  <c r="P3639" i="5"/>
  <c r="Q3639" i="5"/>
  <c r="O3635" i="5"/>
  <c r="P3635" i="5"/>
  <c r="Q3635" i="5"/>
  <c r="O3631" i="5"/>
  <c r="P3631" i="5"/>
  <c r="Q3631" i="5"/>
  <c r="O3627" i="5"/>
  <c r="P3627" i="5"/>
  <c r="Q3627" i="5"/>
  <c r="O3623" i="5"/>
  <c r="P3623" i="5"/>
  <c r="Q3623" i="5"/>
  <c r="O3619" i="5"/>
  <c r="P3619" i="5"/>
  <c r="Q3619" i="5"/>
  <c r="O3615" i="5"/>
  <c r="P3615" i="5"/>
  <c r="Q3615" i="5"/>
  <c r="O3611" i="5"/>
  <c r="P3611" i="5"/>
  <c r="Q3611" i="5"/>
  <c r="O3607" i="5"/>
  <c r="P3607" i="5"/>
  <c r="Q3607" i="5"/>
  <c r="O3603" i="5"/>
  <c r="P3603" i="5"/>
  <c r="Q3603" i="5"/>
  <c r="O3599" i="5"/>
  <c r="P3599" i="5"/>
  <c r="Q3599" i="5"/>
  <c r="O3595" i="5"/>
  <c r="P3595" i="5"/>
  <c r="Q3595" i="5"/>
  <c r="O3591" i="5"/>
  <c r="P3591" i="5"/>
  <c r="Q3591" i="5"/>
  <c r="O3587" i="5"/>
  <c r="P3587" i="5"/>
  <c r="Q3587" i="5"/>
  <c r="O3583" i="5"/>
  <c r="P3583" i="5"/>
  <c r="Q3583" i="5"/>
  <c r="O3579" i="5"/>
  <c r="P3579" i="5"/>
  <c r="Q3579" i="5"/>
  <c r="O3575" i="5"/>
  <c r="P3575" i="5"/>
  <c r="Q3575" i="5"/>
  <c r="O3571" i="5"/>
  <c r="P3571" i="5"/>
  <c r="Q3571" i="5"/>
  <c r="O3567" i="5"/>
  <c r="P3567" i="5"/>
  <c r="Q3567" i="5"/>
  <c r="O3563" i="5"/>
  <c r="P3563" i="5"/>
  <c r="Q3563" i="5"/>
  <c r="O3559" i="5"/>
  <c r="P3559" i="5"/>
  <c r="Q3559" i="5"/>
  <c r="O3555" i="5"/>
  <c r="P3555" i="5"/>
  <c r="Q3555" i="5"/>
  <c r="O3551" i="5"/>
  <c r="P3551" i="5"/>
  <c r="Q3551" i="5"/>
  <c r="O3547" i="5"/>
  <c r="P3547" i="5"/>
  <c r="Q3547" i="5"/>
  <c r="O3543" i="5"/>
  <c r="P3543" i="5"/>
  <c r="Q3543" i="5"/>
  <c r="O3539" i="5"/>
  <c r="P3539" i="5"/>
  <c r="Q3539" i="5"/>
  <c r="O3535" i="5"/>
  <c r="P3535" i="5"/>
  <c r="Q3535" i="5"/>
  <c r="O3531" i="5"/>
  <c r="P3531" i="5"/>
  <c r="Q3531" i="5"/>
  <c r="O3527" i="5"/>
  <c r="P3527" i="5"/>
  <c r="Q3527" i="5"/>
  <c r="O3523" i="5"/>
  <c r="P3523" i="5"/>
  <c r="Q3523" i="5"/>
  <c r="O3519" i="5"/>
  <c r="P3519" i="5"/>
  <c r="Q3519" i="5"/>
  <c r="O3515" i="5"/>
  <c r="P3515" i="5"/>
  <c r="Q3515" i="5"/>
  <c r="O3511" i="5"/>
  <c r="P3511" i="5"/>
  <c r="Q3511" i="5"/>
  <c r="O3507" i="5"/>
  <c r="P3507" i="5"/>
  <c r="Q3507" i="5"/>
  <c r="O3503" i="5"/>
  <c r="P3503" i="5"/>
  <c r="Q3503" i="5"/>
  <c r="O3499" i="5"/>
  <c r="P3499" i="5"/>
  <c r="Q3499" i="5"/>
  <c r="O3495" i="5"/>
  <c r="P3495" i="5"/>
  <c r="Q3495" i="5"/>
  <c r="O3491" i="5"/>
  <c r="P3491" i="5"/>
  <c r="Q3491" i="5"/>
  <c r="O3487" i="5"/>
  <c r="P3487" i="5"/>
  <c r="Q3487" i="5"/>
  <c r="O3483" i="5"/>
  <c r="P3483" i="5"/>
  <c r="Q3483" i="5"/>
  <c r="O3479" i="5"/>
  <c r="P3479" i="5"/>
  <c r="Q3479" i="5"/>
  <c r="O3475" i="5"/>
  <c r="P3475" i="5"/>
  <c r="Q3475" i="5"/>
  <c r="O3471" i="5"/>
  <c r="P3471" i="5"/>
  <c r="Q3471" i="5"/>
  <c r="O3467" i="5"/>
  <c r="P3467" i="5"/>
  <c r="Q3467" i="5"/>
  <c r="O3463" i="5"/>
  <c r="P3463" i="5"/>
  <c r="Q3463" i="5"/>
  <c r="O3459" i="5"/>
  <c r="P3459" i="5"/>
  <c r="Q3459" i="5"/>
  <c r="O3455" i="5"/>
  <c r="P3455" i="5"/>
  <c r="Q3455" i="5"/>
  <c r="O3451" i="5"/>
  <c r="P3451" i="5"/>
  <c r="Q3451" i="5"/>
  <c r="O3447" i="5"/>
  <c r="P3447" i="5"/>
  <c r="Q3447" i="5"/>
  <c r="O3443" i="5"/>
  <c r="P3443" i="5"/>
  <c r="Q3443" i="5"/>
  <c r="O3439" i="5"/>
  <c r="P3439" i="5"/>
  <c r="Q3439" i="5"/>
  <c r="O3435" i="5"/>
  <c r="P3435" i="5"/>
  <c r="Q3435" i="5"/>
  <c r="O3431" i="5"/>
  <c r="P3431" i="5"/>
  <c r="Q3431" i="5"/>
  <c r="O3427" i="5"/>
  <c r="P3427" i="5"/>
  <c r="Q3427" i="5"/>
  <c r="O3423" i="5"/>
  <c r="P3423" i="5"/>
  <c r="Q3423" i="5"/>
  <c r="O3419" i="5"/>
  <c r="P3419" i="5"/>
  <c r="Q3419" i="5"/>
  <c r="O3415" i="5"/>
  <c r="P3415" i="5"/>
  <c r="Q3415" i="5"/>
  <c r="O3411" i="5"/>
  <c r="P3411" i="5"/>
  <c r="Q3411" i="5"/>
  <c r="O3407" i="5"/>
  <c r="P3407" i="5"/>
  <c r="Q3407" i="5"/>
  <c r="O3403" i="5"/>
  <c r="P3403" i="5"/>
  <c r="Q3403" i="5"/>
  <c r="O3399" i="5"/>
  <c r="P3399" i="5"/>
  <c r="Q3399" i="5"/>
  <c r="O3395" i="5"/>
  <c r="P3395" i="5"/>
  <c r="Q3395" i="5"/>
  <c r="O3391" i="5"/>
  <c r="P3391" i="5"/>
  <c r="Q3391" i="5"/>
  <c r="O3387" i="5"/>
  <c r="P3387" i="5"/>
  <c r="Q3387" i="5"/>
  <c r="O3383" i="5"/>
  <c r="P3383" i="5"/>
  <c r="Q3383" i="5"/>
  <c r="O3379" i="5"/>
  <c r="P3379" i="5"/>
  <c r="Q3379" i="5"/>
  <c r="O3375" i="5"/>
  <c r="P3375" i="5"/>
  <c r="Q3375" i="5"/>
  <c r="O3371" i="5"/>
  <c r="P3371" i="5"/>
  <c r="Q3371" i="5"/>
  <c r="O3367" i="5"/>
  <c r="P3367" i="5"/>
  <c r="Q3367" i="5"/>
  <c r="O3363" i="5"/>
  <c r="P3363" i="5"/>
  <c r="Q3363" i="5"/>
  <c r="O3359" i="5"/>
  <c r="P3359" i="5"/>
  <c r="Q3359" i="5"/>
  <c r="O3355" i="5"/>
  <c r="P3355" i="5"/>
  <c r="Q3355" i="5"/>
  <c r="O3351" i="5"/>
  <c r="P3351" i="5"/>
  <c r="Q3351" i="5"/>
  <c r="O3347" i="5"/>
  <c r="P3347" i="5"/>
  <c r="Q3347" i="5"/>
  <c r="O3343" i="5"/>
  <c r="P3343" i="5"/>
  <c r="Q3343" i="5"/>
  <c r="O3339" i="5"/>
  <c r="P3339" i="5"/>
  <c r="Q3339" i="5"/>
  <c r="O3335" i="5"/>
  <c r="P3335" i="5"/>
  <c r="Q3335" i="5"/>
  <c r="O3331" i="5"/>
  <c r="P3331" i="5"/>
  <c r="Q3331" i="5"/>
  <c r="O3327" i="5"/>
  <c r="P3327" i="5"/>
  <c r="Q3327" i="5"/>
  <c r="O3323" i="5"/>
  <c r="P3323" i="5"/>
  <c r="Q3323" i="5"/>
  <c r="O3319" i="5"/>
  <c r="P3319" i="5"/>
  <c r="Q3319" i="5"/>
  <c r="O3315" i="5"/>
  <c r="P3315" i="5"/>
  <c r="Q3315" i="5"/>
  <c r="O3311" i="5"/>
  <c r="P3311" i="5"/>
  <c r="Q3311" i="5"/>
  <c r="O3307" i="5"/>
  <c r="P3307" i="5"/>
  <c r="Q3307" i="5"/>
  <c r="O3303" i="5"/>
  <c r="P3303" i="5"/>
  <c r="Q3303" i="5"/>
  <c r="O3299" i="5"/>
  <c r="P3299" i="5"/>
  <c r="Q3299" i="5"/>
  <c r="O3295" i="5"/>
  <c r="P3295" i="5"/>
  <c r="Q3295" i="5"/>
  <c r="O3291" i="5"/>
  <c r="P3291" i="5"/>
  <c r="Q3291" i="5"/>
  <c r="O3287" i="5"/>
  <c r="P3287" i="5"/>
  <c r="Q3287" i="5"/>
  <c r="O3283" i="5"/>
  <c r="P3283" i="5"/>
  <c r="Q3283" i="5"/>
  <c r="P3279" i="5"/>
  <c r="Q3279" i="5"/>
  <c r="P3275" i="5"/>
  <c r="Q3275" i="5"/>
  <c r="O3271" i="5"/>
  <c r="P3271" i="5"/>
  <c r="Q3271" i="5"/>
  <c r="O3267" i="5"/>
  <c r="P3267" i="5"/>
  <c r="Q3267" i="5"/>
  <c r="O3263" i="5"/>
  <c r="P3263" i="5"/>
  <c r="Q3263" i="5"/>
  <c r="O3259" i="5"/>
  <c r="P3259" i="5"/>
  <c r="Q3259" i="5"/>
  <c r="O3255" i="5"/>
  <c r="P3255" i="5"/>
  <c r="Q3255" i="5"/>
  <c r="P3251" i="5"/>
  <c r="Q3251" i="5"/>
  <c r="O3247" i="5"/>
  <c r="P3247" i="5"/>
  <c r="Q3247" i="5"/>
  <c r="O3243" i="5"/>
  <c r="P3243" i="5"/>
  <c r="Q3243" i="5"/>
  <c r="O3239" i="5"/>
  <c r="P3239" i="5"/>
  <c r="Q3239" i="5"/>
  <c r="P3235" i="5"/>
  <c r="Q3235" i="5"/>
  <c r="P3231" i="5"/>
  <c r="Q3231" i="5"/>
  <c r="O3227" i="5"/>
  <c r="P3227" i="5"/>
  <c r="Q3227" i="5"/>
  <c r="O3223" i="5"/>
  <c r="P3223" i="5"/>
  <c r="Q3223" i="5"/>
  <c r="P3219" i="5"/>
  <c r="Q3219" i="5"/>
  <c r="O3215" i="5"/>
  <c r="P3215" i="5"/>
  <c r="Q3215" i="5"/>
  <c r="O3211" i="5"/>
  <c r="P3211" i="5"/>
  <c r="Q3211" i="5"/>
  <c r="P3207" i="5"/>
  <c r="Q3207" i="5"/>
  <c r="O3203" i="5"/>
  <c r="P3203" i="5"/>
  <c r="Q3203" i="5"/>
  <c r="P3199" i="5"/>
  <c r="Q3199" i="5"/>
  <c r="O3195" i="5"/>
  <c r="P3195" i="5"/>
  <c r="Q3195" i="5"/>
  <c r="O3191" i="5"/>
  <c r="P3191" i="5"/>
  <c r="Q3191" i="5"/>
  <c r="O3187" i="5"/>
  <c r="P3187" i="5"/>
  <c r="Q3187" i="5"/>
  <c r="O3183" i="5"/>
  <c r="P3183" i="5"/>
  <c r="Q3183" i="5"/>
  <c r="P3179" i="5"/>
  <c r="Q3179" i="5"/>
  <c r="O3175" i="5"/>
  <c r="P3175" i="5"/>
  <c r="Q3175" i="5"/>
  <c r="P3171" i="5"/>
  <c r="Q3171" i="5"/>
  <c r="O3167" i="5"/>
  <c r="P3167" i="5"/>
  <c r="Q3167" i="5"/>
  <c r="O3163" i="5"/>
  <c r="P3163" i="5"/>
  <c r="Q3163" i="5"/>
  <c r="O3159" i="5"/>
  <c r="P3159" i="5"/>
  <c r="Q3159" i="5"/>
  <c r="P3155" i="5"/>
  <c r="Q3155" i="5"/>
  <c r="O3151" i="5"/>
  <c r="P3151" i="5"/>
  <c r="Q3151" i="5"/>
  <c r="O3147" i="5"/>
  <c r="P3147" i="5"/>
  <c r="Q3147" i="5"/>
  <c r="P3143" i="5"/>
  <c r="Q3143" i="5"/>
  <c r="P3139" i="5"/>
  <c r="Q3139" i="5"/>
  <c r="P3135" i="5"/>
  <c r="Q3135" i="5"/>
  <c r="O3131" i="5"/>
  <c r="P3131" i="5"/>
  <c r="Q3131" i="5"/>
  <c r="P3127" i="5"/>
  <c r="Q3127" i="5"/>
  <c r="P3123" i="5"/>
  <c r="Q3123" i="5"/>
  <c r="O3119" i="5"/>
  <c r="P3119" i="5"/>
  <c r="Q3119" i="5"/>
  <c r="P3115" i="5"/>
  <c r="Q3115" i="5"/>
  <c r="P3111" i="5"/>
  <c r="Q3111" i="5"/>
  <c r="P3107" i="5"/>
  <c r="Q3107" i="5"/>
  <c r="P3103" i="5"/>
  <c r="Q3103" i="5"/>
  <c r="O3099" i="5"/>
  <c r="P3099" i="5"/>
  <c r="Q3099" i="5"/>
  <c r="O3095" i="5"/>
  <c r="P3095" i="5"/>
  <c r="Q3095" i="5"/>
  <c r="O3091" i="5"/>
  <c r="P3091" i="5"/>
  <c r="Q3091" i="5"/>
  <c r="O3087" i="5"/>
  <c r="P3087" i="5"/>
  <c r="Q3087" i="5"/>
  <c r="O3083" i="5"/>
  <c r="P3083" i="5"/>
  <c r="Q3083" i="5"/>
  <c r="O3079" i="5"/>
  <c r="P3079" i="5"/>
  <c r="Q3079" i="5"/>
  <c r="P3075" i="5"/>
  <c r="Q3075" i="5"/>
  <c r="O3071" i="5"/>
  <c r="P3071" i="5"/>
  <c r="Q3071" i="5"/>
  <c r="P3067" i="5"/>
  <c r="Q3067" i="5"/>
  <c r="P3063" i="5"/>
  <c r="Q3063" i="5"/>
  <c r="O3059" i="5"/>
  <c r="P3059" i="5"/>
  <c r="Q3059" i="5"/>
  <c r="O3055" i="5"/>
  <c r="P3055" i="5"/>
  <c r="Q3055" i="5"/>
  <c r="O3051" i="5"/>
  <c r="P3051" i="5"/>
  <c r="Q3051" i="5"/>
  <c r="O3047" i="5"/>
  <c r="P3047" i="5"/>
  <c r="Q3047" i="5"/>
  <c r="P3043" i="5"/>
  <c r="Q3043" i="5"/>
  <c r="P3039" i="5"/>
  <c r="Q3039" i="5"/>
  <c r="O3035" i="5"/>
  <c r="P3035" i="5"/>
  <c r="Q3035" i="5"/>
  <c r="O3031" i="5"/>
  <c r="P3031" i="5"/>
  <c r="Q3031" i="5"/>
  <c r="P3027" i="5"/>
  <c r="Q3027" i="5"/>
  <c r="O3023" i="5"/>
  <c r="P3023" i="5"/>
  <c r="Q3023" i="5"/>
  <c r="P3019" i="5"/>
  <c r="Q3019" i="5"/>
  <c r="O3015" i="5"/>
  <c r="P3015" i="5"/>
  <c r="Q3015" i="5"/>
  <c r="O3011" i="5"/>
  <c r="P3011" i="5"/>
  <c r="Q3011" i="5"/>
  <c r="O3007" i="5"/>
  <c r="P3007" i="5"/>
  <c r="Q3007" i="5"/>
  <c r="O3003" i="5"/>
  <c r="P3003" i="5"/>
  <c r="Q3003" i="5"/>
  <c r="P2999" i="5"/>
  <c r="Q2999" i="5"/>
  <c r="O2995" i="5"/>
  <c r="P2995" i="5"/>
  <c r="Q2995" i="5"/>
  <c r="P2991" i="5"/>
  <c r="Q2991" i="5"/>
  <c r="O2987" i="5"/>
  <c r="P2987" i="5"/>
  <c r="Q2987" i="5"/>
  <c r="P2983" i="5"/>
  <c r="Q2983" i="5"/>
  <c r="P2979" i="5"/>
  <c r="Q2979" i="5"/>
  <c r="O2975" i="5"/>
  <c r="P2975" i="5"/>
  <c r="Q2975" i="5"/>
  <c r="O2971" i="5"/>
  <c r="P2971" i="5"/>
  <c r="Q2971" i="5"/>
  <c r="O2967" i="5"/>
  <c r="P2967" i="5"/>
  <c r="Q2967" i="5"/>
  <c r="O2963" i="5"/>
  <c r="P2963" i="5"/>
  <c r="Q2963" i="5"/>
  <c r="O2959" i="5"/>
  <c r="P2959" i="5"/>
  <c r="Q2959" i="5"/>
  <c r="O2955" i="5"/>
  <c r="P2955" i="5"/>
  <c r="Q2955" i="5"/>
  <c r="P2951" i="5"/>
  <c r="Q2951" i="5"/>
  <c r="O2947" i="5"/>
  <c r="P2947" i="5"/>
  <c r="Q2947" i="5"/>
  <c r="O2943" i="5"/>
  <c r="P2943" i="5"/>
  <c r="Q2943" i="5"/>
  <c r="O2939" i="5"/>
  <c r="P2939" i="5"/>
  <c r="Q2939" i="5"/>
  <c r="O2935" i="5"/>
  <c r="P2935" i="5"/>
  <c r="Q2935" i="5"/>
  <c r="O2931" i="5"/>
  <c r="P2931" i="5"/>
  <c r="Q2931" i="5"/>
  <c r="O2927" i="5"/>
  <c r="P2927" i="5"/>
  <c r="Q2927" i="5"/>
  <c r="O2923" i="5"/>
  <c r="P2923" i="5"/>
  <c r="Q2923" i="5"/>
  <c r="O2919" i="5"/>
  <c r="P2919" i="5"/>
  <c r="Q2919" i="5"/>
  <c r="O2915" i="5"/>
  <c r="P2915" i="5"/>
  <c r="Q2915" i="5"/>
  <c r="O2911" i="5"/>
  <c r="P2911" i="5"/>
  <c r="Q2911" i="5"/>
  <c r="O2907" i="5"/>
  <c r="P2907" i="5"/>
  <c r="Q2907" i="5"/>
  <c r="O2903" i="5"/>
  <c r="P2903" i="5"/>
  <c r="Q2903" i="5"/>
  <c r="O2899" i="5"/>
  <c r="P2899" i="5"/>
  <c r="Q2899" i="5"/>
  <c r="O2895" i="5"/>
  <c r="P2895" i="5"/>
  <c r="Q2895" i="5"/>
  <c r="O2891" i="5"/>
  <c r="P2891" i="5"/>
  <c r="Q2891" i="5"/>
  <c r="O2887" i="5"/>
  <c r="P2887" i="5"/>
  <c r="Q2887" i="5"/>
  <c r="O2883" i="5"/>
  <c r="P2883" i="5"/>
  <c r="Q2883" i="5"/>
  <c r="O2879" i="5"/>
  <c r="P2879" i="5"/>
  <c r="Q2879" i="5"/>
  <c r="O2875" i="5"/>
  <c r="P2875" i="5"/>
  <c r="Q2875" i="5"/>
  <c r="O2871" i="5"/>
  <c r="P2871" i="5"/>
  <c r="Q2871" i="5"/>
  <c r="O2867" i="5"/>
  <c r="P2867" i="5"/>
  <c r="Q2867" i="5"/>
  <c r="O2863" i="5"/>
  <c r="P2863" i="5"/>
  <c r="Q2863" i="5"/>
  <c r="O2859" i="5"/>
  <c r="P2859" i="5"/>
  <c r="Q2859" i="5"/>
  <c r="P2855" i="5"/>
  <c r="Q2855" i="5"/>
  <c r="P2851" i="5"/>
  <c r="Q2851" i="5"/>
  <c r="P2847" i="5"/>
  <c r="Q2847" i="5"/>
  <c r="O2843" i="5"/>
  <c r="P2843" i="5"/>
  <c r="Q2843" i="5"/>
  <c r="O2839" i="5"/>
  <c r="P2839" i="5"/>
  <c r="Q2839" i="5"/>
  <c r="O2835" i="5"/>
  <c r="P2835" i="5"/>
  <c r="Q2835" i="5"/>
  <c r="P2831" i="5"/>
  <c r="Q2831" i="5"/>
  <c r="O2827" i="5"/>
  <c r="P2827" i="5"/>
  <c r="Q2827" i="5"/>
  <c r="O2823" i="5"/>
  <c r="P2823" i="5"/>
  <c r="Q2823" i="5"/>
  <c r="O2819" i="5"/>
  <c r="P2819" i="5"/>
  <c r="Q2819" i="5"/>
  <c r="O2815" i="5"/>
  <c r="P2815" i="5"/>
  <c r="Q2815" i="5"/>
  <c r="O2811" i="5"/>
  <c r="P2811" i="5"/>
  <c r="Q2811" i="5"/>
  <c r="O2807" i="5"/>
  <c r="P2807" i="5"/>
  <c r="Q2807" i="5"/>
  <c r="O2803" i="5"/>
  <c r="P2803" i="5"/>
  <c r="Q2803" i="5"/>
  <c r="P2799" i="5"/>
  <c r="Q2799" i="5"/>
  <c r="P2795" i="5"/>
  <c r="Q2795" i="5"/>
  <c r="O2791" i="5"/>
  <c r="P2791" i="5"/>
  <c r="Q2791" i="5"/>
  <c r="O2787" i="5"/>
  <c r="P2787" i="5"/>
  <c r="Q2787" i="5"/>
  <c r="O2783" i="5"/>
  <c r="P2783" i="5"/>
  <c r="Q2783" i="5"/>
  <c r="O2779" i="5"/>
  <c r="P2779" i="5"/>
  <c r="Q2779" i="5"/>
  <c r="O2775" i="5"/>
  <c r="P2775" i="5"/>
  <c r="Q2775" i="5"/>
  <c r="P2771" i="5"/>
  <c r="Q2771" i="5"/>
  <c r="O2767" i="5"/>
  <c r="P2767" i="5"/>
  <c r="Q2767" i="5"/>
  <c r="P2763" i="5"/>
  <c r="Q2763" i="5"/>
  <c r="P2759" i="5"/>
  <c r="Q2759" i="5"/>
  <c r="O2755" i="5"/>
  <c r="P2755" i="5"/>
  <c r="Q2755" i="5"/>
  <c r="O2751" i="5"/>
  <c r="P2751" i="5"/>
  <c r="Q2751" i="5"/>
  <c r="O2747" i="5"/>
  <c r="P2747" i="5"/>
  <c r="Q2747" i="5"/>
  <c r="O2743" i="5"/>
  <c r="P2743" i="5"/>
  <c r="Q2743" i="5"/>
  <c r="O2739" i="5"/>
  <c r="P2739" i="5"/>
  <c r="Q2739" i="5"/>
  <c r="O2735" i="5"/>
  <c r="P2735" i="5"/>
  <c r="Q2735" i="5"/>
  <c r="O2731" i="5"/>
  <c r="P2731" i="5"/>
  <c r="Q2731" i="5"/>
  <c r="P2727" i="5"/>
  <c r="Q2727" i="5"/>
  <c r="O2723" i="5"/>
  <c r="P2723" i="5"/>
  <c r="Q2723" i="5"/>
  <c r="O2719" i="5"/>
  <c r="P2719" i="5"/>
  <c r="Q2719" i="5"/>
  <c r="O2715" i="5"/>
  <c r="P2715" i="5"/>
  <c r="Q2715" i="5"/>
  <c r="P2711" i="5"/>
  <c r="Q2711" i="5"/>
  <c r="P2707" i="5"/>
  <c r="Q2707" i="5"/>
  <c r="O2703" i="5"/>
  <c r="P2703" i="5"/>
  <c r="Q2703" i="5"/>
  <c r="O2699" i="5"/>
  <c r="Q2699" i="5"/>
  <c r="P2695" i="5"/>
  <c r="Q2695" i="5"/>
  <c r="P2691" i="5"/>
  <c r="Q2691" i="5"/>
  <c r="P2687" i="5"/>
  <c r="Q2687" i="5"/>
  <c r="O2683" i="5"/>
  <c r="P2683" i="5"/>
  <c r="Q2683" i="5"/>
  <c r="P2679" i="5"/>
  <c r="Q2679" i="5"/>
  <c r="P2675" i="5"/>
  <c r="Q2675" i="5"/>
  <c r="O2671" i="5"/>
  <c r="P2671" i="5"/>
  <c r="Q2671" i="5"/>
  <c r="O2667" i="5"/>
  <c r="P2667" i="5"/>
  <c r="Q2667" i="5"/>
  <c r="O2663" i="5"/>
  <c r="P2663" i="5"/>
  <c r="Q2663" i="5"/>
  <c r="O2659" i="5"/>
  <c r="P2659" i="5"/>
  <c r="Q2659" i="5"/>
  <c r="P2655" i="5"/>
  <c r="Q2655" i="5"/>
  <c r="P2651" i="5"/>
  <c r="Q2651" i="5"/>
  <c r="O2647" i="5"/>
  <c r="P2647" i="5"/>
  <c r="Q2647" i="5"/>
  <c r="O2643" i="5"/>
  <c r="P2643" i="5"/>
  <c r="Q2643" i="5"/>
  <c r="O2639" i="5"/>
  <c r="P2639" i="5"/>
  <c r="Q2639" i="5"/>
  <c r="O2635" i="5"/>
  <c r="P2635" i="5"/>
  <c r="Q2635" i="5"/>
  <c r="P2631" i="5"/>
  <c r="Q2631" i="5"/>
  <c r="O2627" i="5"/>
  <c r="P2627" i="5"/>
  <c r="Q2627" i="5"/>
  <c r="O2623" i="5"/>
  <c r="P2623" i="5"/>
  <c r="Q2623" i="5"/>
  <c r="O2619" i="5"/>
  <c r="P2619" i="5"/>
  <c r="Q2619" i="5"/>
  <c r="P2615" i="5"/>
  <c r="Q2615" i="5"/>
  <c r="O2611" i="5"/>
  <c r="P2611" i="5"/>
  <c r="Q2611" i="5"/>
  <c r="O2607" i="5"/>
  <c r="P2607" i="5"/>
  <c r="Q2607" i="5"/>
  <c r="O2603" i="5"/>
  <c r="P2603" i="5"/>
  <c r="Q2603" i="5"/>
  <c r="O2599" i="5"/>
  <c r="P2599" i="5"/>
  <c r="Q2599" i="5"/>
  <c r="O2595" i="5"/>
  <c r="P2595" i="5"/>
  <c r="Q2595" i="5"/>
  <c r="P2591" i="5"/>
  <c r="Q2591" i="5"/>
  <c r="P2587" i="5"/>
  <c r="Q2587" i="5"/>
  <c r="O2583" i="5"/>
  <c r="P2583" i="5"/>
  <c r="Q2583" i="5"/>
  <c r="O2579" i="5"/>
  <c r="P2579" i="5"/>
  <c r="Q2579" i="5"/>
  <c r="O2575" i="5"/>
  <c r="P2575" i="5"/>
  <c r="Q2575" i="5"/>
  <c r="O2571" i="5"/>
  <c r="P2571" i="5"/>
  <c r="Q2571" i="5"/>
  <c r="O2567" i="5"/>
  <c r="P2567" i="5"/>
  <c r="Q2567" i="5"/>
  <c r="O2563" i="5"/>
  <c r="P2563" i="5"/>
  <c r="Q2563" i="5"/>
  <c r="O2559" i="5"/>
  <c r="P2559" i="5"/>
  <c r="Q2559" i="5"/>
  <c r="O2555" i="5"/>
  <c r="P2555" i="5"/>
  <c r="Q2555" i="5"/>
  <c r="O2551" i="5"/>
  <c r="P2551" i="5"/>
  <c r="Q2551" i="5"/>
  <c r="O2547" i="5"/>
  <c r="P2547" i="5"/>
  <c r="Q2547" i="5"/>
  <c r="O2543" i="5"/>
  <c r="P2543" i="5"/>
  <c r="Q2543" i="5"/>
  <c r="O2539" i="5"/>
  <c r="P2539" i="5"/>
  <c r="Q2539" i="5"/>
  <c r="O2535" i="5"/>
  <c r="P2535" i="5"/>
  <c r="Q2535" i="5"/>
  <c r="O2531" i="5"/>
  <c r="P2531" i="5"/>
  <c r="Q2531" i="5"/>
  <c r="O2527" i="5"/>
  <c r="P2527" i="5"/>
  <c r="Q2527" i="5"/>
  <c r="O2523" i="5"/>
  <c r="P2523" i="5"/>
  <c r="Q2523" i="5"/>
  <c r="O2519" i="5"/>
  <c r="P2519" i="5"/>
  <c r="Q2519" i="5"/>
  <c r="P2515" i="5"/>
  <c r="Q2515" i="5"/>
  <c r="O2511" i="5"/>
  <c r="P2511" i="5"/>
  <c r="Q2511" i="5"/>
  <c r="P2507" i="5"/>
  <c r="Q2507" i="5"/>
  <c r="P2503" i="5"/>
  <c r="Q2503" i="5"/>
  <c r="O2499" i="5"/>
  <c r="P2499" i="5"/>
  <c r="Q2499" i="5"/>
  <c r="O2495" i="5"/>
  <c r="P2495" i="5"/>
  <c r="Q2495" i="5"/>
  <c r="P2491" i="5"/>
  <c r="Q2491" i="5"/>
  <c r="P2487" i="5"/>
  <c r="Q2487" i="5"/>
  <c r="O2483" i="5"/>
  <c r="P2483" i="5"/>
  <c r="Q2483" i="5"/>
  <c r="O2479" i="5"/>
  <c r="P2479" i="5"/>
  <c r="Q2479" i="5"/>
  <c r="P2475" i="5"/>
  <c r="Q2475" i="5"/>
  <c r="O2471" i="5"/>
  <c r="P2471" i="5"/>
  <c r="Q2471" i="5"/>
  <c r="O2467" i="5"/>
  <c r="P2467" i="5"/>
  <c r="Q2467" i="5"/>
  <c r="O2463" i="5"/>
  <c r="P2463" i="5"/>
  <c r="Q2463" i="5"/>
  <c r="P2459" i="5"/>
  <c r="Q2459" i="5"/>
  <c r="P2455" i="5"/>
  <c r="Q2455" i="5"/>
  <c r="O2451" i="5"/>
  <c r="P2451" i="5"/>
  <c r="Q2451" i="5"/>
  <c r="O2447" i="5"/>
  <c r="P2447" i="5"/>
  <c r="Q2447" i="5"/>
  <c r="O2443" i="5"/>
  <c r="P2443" i="5"/>
  <c r="Q2443" i="5"/>
  <c r="O2439" i="5"/>
  <c r="P2439" i="5"/>
  <c r="Q2439" i="5"/>
  <c r="O2435" i="5"/>
  <c r="P2435" i="5"/>
  <c r="Q2435" i="5"/>
  <c r="O2431" i="5"/>
  <c r="P2431" i="5"/>
  <c r="Q2431" i="5"/>
  <c r="O2427" i="5"/>
  <c r="P2427" i="5"/>
  <c r="Q2427" i="5"/>
  <c r="O2423" i="5"/>
  <c r="P2423" i="5"/>
  <c r="Q2423" i="5"/>
  <c r="O2419" i="5"/>
  <c r="P2419" i="5"/>
  <c r="Q2419" i="5"/>
  <c r="O2415" i="5"/>
  <c r="P2415" i="5"/>
  <c r="Q2415" i="5"/>
  <c r="P2411" i="5"/>
  <c r="Q2411" i="5"/>
  <c r="O2407" i="5"/>
  <c r="P2407" i="5"/>
  <c r="Q2407" i="5"/>
  <c r="P2403" i="5"/>
  <c r="Q2403" i="5"/>
  <c r="O2399" i="5"/>
  <c r="P2399" i="5"/>
  <c r="Q2399" i="5"/>
  <c r="O2395" i="5"/>
  <c r="P2395" i="5"/>
  <c r="Q2395" i="5"/>
  <c r="O2391" i="5"/>
  <c r="P2391" i="5"/>
  <c r="Q2391" i="5"/>
  <c r="O2387" i="5"/>
  <c r="P2387" i="5"/>
  <c r="Q2387" i="5"/>
  <c r="O2383" i="5"/>
  <c r="P2383" i="5"/>
  <c r="Q2383" i="5"/>
  <c r="P2379" i="5"/>
  <c r="Q2379" i="5"/>
  <c r="P2375" i="5"/>
  <c r="Q2375" i="5"/>
  <c r="P2371" i="5"/>
  <c r="Q2371" i="5"/>
  <c r="O2367" i="5"/>
  <c r="P2367" i="5"/>
  <c r="Q2367" i="5"/>
  <c r="P2363" i="5"/>
  <c r="Q2363" i="5"/>
  <c r="P2359" i="5"/>
  <c r="Q2359" i="5"/>
  <c r="O2355" i="5"/>
  <c r="P2355" i="5"/>
  <c r="Q2355" i="5"/>
  <c r="P2351" i="5"/>
  <c r="Q2351" i="5"/>
  <c r="P2347" i="5"/>
  <c r="Q2347" i="5"/>
  <c r="O2343" i="5"/>
  <c r="P2343" i="5"/>
  <c r="Q2343" i="5"/>
  <c r="O2339" i="5"/>
  <c r="P2339" i="5"/>
  <c r="Q2339" i="5"/>
  <c r="O2335" i="5"/>
  <c r="Q2335" i="5"/>
  <c r="P2335" i="5"/>
  <c r="O2331" i="5"/>
  <c r="Q2331" i="5"/>
  <c r="P2331" i="5"/>
  <c r="Q2327" i="5"/>
  <c r="P2327" i="5"/>
  <c r="O2323" i="5"/>
  <c r="Q2323" i="5"/>
  <c r="P2323" i="5"/>
  <c r="Q2319" i="5"/>
  <c r="P2319" i="5"/>
  <c r="O2315" i="5"/>
  <c r="Q2315" i="5"/>
  <c r="P2315" i="5"/>
  <c r="Q2311" i="5"/>
  <c r="P2311" i="5"/>
  <c r="O2307" i="5"/>
  <c r="Q2307" i="5"/>
  <c r="P2307" i="5"/>
  <c r="O2303" i="5"/>
  <c r="Q2303" i="5"/>
  <c r="P2303" i="5"/>
  <c r="O2299" i="5"/>
  <c r="Q2299" i="5"/>
  <c r="P2299" i="5"/>
  <c r="O2295" i="5"/>
  <c r="Q2295" i="5"/>
  <c r="P2295" i="5"/>
  <c r="O2291" i="5"/>
  <c r="Q2291" i="5"/>
  <c r="P2291" i="5"/>
  <c r="Q2287" i="5"/>
  <c r="P2287" i="5"/>
  <c r="O2283" i="5"/>
  <c r="Q2283" i="5"/>
  <c r="P2283" i="5"/>
  <c r="Q2279" i="5"/>
  <c r="P2279" i="5"/>
  <c r="O2275" i="5"/>
  <c r="Q2275" i="5"/>
  <c r="O2271" i="5"/>
  <c r="Q2271" i="5"/>
  <c r="P2271" i="5"/>
  <c r="O2267" i="5"/>
  <c r="Q2267" i="5"/>
  <c r="P2267" i="5"/>
  <c r="Q2263" i="5"/>
  <c r="P2263" i="5"/>
  <c r="O2259" i="5"/>
  <c r="Q2259" i="5"/>
  <c r="P2259" i="5"/>
  <c r="O2255" i="5"/>
  <c r="Q2255" i="5"/>
  <c r="P2255" i="5"/>
  <c r="O2251" i="5"/>
  <c r="Q2251" i="5"/>
  <c r="P2251" i="5"/>
  <c r="O2247" i="5"/>
  <c r="Q2247" i="5"/>
  <c r="P2247" i="5"/>
  <c r="O2243" i="5"/>
  <c r="Q2243" i="5"/>
  <c r="P2243" i="5"/>
  <c r="O2239" i="5"/>
  <c r="Q2239" i="5"/>
  <c r="P2239" i="5"/>
  <c r="O2235" i="5"/>
  <c r="Q2235" i="5"/>
  <c r="P2235" i="5"/>
  <c r="O2231" i="5"/>
  <c r="Q2231" i="5"/>
  <c r="P2231" i="5"/>
  <c r="O2227" i="5"/>
  <c r="Q2227" i="5"/>
  <c r="P2227" i="5"/>
  <c r="O2223" i="5"/>
  <c r="Q2223" i="5"/>
  <c r="P2223" i="5"/>
  <c r="O2219" i="5"/>
  <c r="Q2219" i="5"/>
  <c r="P2219" i="5"/>
  <c r="Q2215" i="5"/>
  <c r="P2215" i="5"/>
  <c r="Q2211" i="5"/>
  <c r="P2211" i="5"/>
  <c r="O2207" i="5"/>
  <c r="Q2207" i="5"/>
  <c r="P2207" i="5"/>
  <c r="O2203" i="5"/>
  <c r="Q2203" i="5"/>
  <c r="P2203" i="5"/>
  <c r="O2199" i="5"/>
  <c r="Q2199" i="5"/>
  <c r="P2199" i="5"/>
  <c r="O2195" i="5"/>
  <c r="Q2195" i="5"/>
  <c r="P2195" i="5"/>
  <c r="Q2191" i="5"/>
  <c r="P2191" i="5"/>
  <c r="Q2187" i="5"/>
  <c r="P2187" i="5"/>
  <c r="O2183" i="5"/>
  <c r="Q2183" i="5"/>
  <c r="P2183" i="5"/>
  <c r="O2179" i="5"/>
  <c r="Q2179" i="5"/>
  <c r="P2179" i="5"/>
  <c r="Q2175" i="5"/>
  <c r="P2175" i="5"/>
  <c r="O2171" i="5"/>
  <c r="Q2171" i="5"/>
  <c r="P2171" i="5"/>
  <c r="O2167" i="5"/>
  <c r="Q2167" i="5"/>
  <c r="P2167" i="5"/>
  <c r="O2163" i="5"/>
  <c r="Q2163" i="5"/>
  <c r="P2163" i="5"/>
  <c r="O2159" i="5"/>
  <c r="Q2159" i="5"/>
  <c r="P2159" i="5"/>
  <c r="O2155" i="5"/>
  <c r="Q2155" i="5"/>
  <c r="P2155" i="5"/>
  <c r="O2151" i="5"/>
  <c r="Q2151" i="5"/>
  <c r="P2151" i="5"/>
  <c r="O2147" i="5"/>
  <c r="Q2147" i="5"/>
  <c r="P2147" i="5"/>
  <c r="O2143" i="5"/>
  <c r="Q2143" i="5"/>
  <c r="P2143" i="5"/>
  <c r="O2139" i="5"/>
  <c r="Q2139" i="5"/>
  <c r="P2139" i="5"/>
  <c r="O2135" i="5"/>
  <c r="Q2135" i="5"/>
  <c r="P2135" i="5"/>
  <c r="O2131" i="5"/>
  <c r="Q2131" i="5"/>
  <c r="P2131" i="5"/>
  <c r="Q2127" i="5"/>
  <c r="P2127" i="5"/>
  <c r="Q2123" i="5"/>
  <c r="P2123" i="5"/>
  <c r="Q2119" i="5"/>
  <c r="P2119" i="5"/>
  <c r="O2115" i="5"/>
  <c r="Q2115" i="5"/>
  <c r="P2115" i="5"/>
  <c r="O2111" i="5"/>
  <c r="Q2111" i="5"/>
  <c r="P2111" i="5"/>
  <c r="O2107" i="5"/>
  <c r="Q2107" i="5"/>
  <c r="P2107" i="5"/>
  <c r="O2103" i="5"/>
  <c r="Q2103" i="5"/>
  <c r="P2103" i="5"/>
  <c r="Q2099" i="5"/>
  <c r="P2099" i="5"/>
  <c r="O2095" i="5"/>
  <c r="Q2095" i="5"/>
  <c r="P2095" i="5"/>
  <c r="O2091" i="5"/>
  <c r="Q2091" i="5"/>
  <c r="P2091" i="5"/>
  <c r="Q2087" i="5"/>
  <c r="P2087" i="5"/>
  <c r="Q2083" i="5"/>
  <c r="P2083" i="5"/>
  <c r="O2079" i="5"/>
  <c r="Q2079" i="5"/>
  <c r="P2079" i="5"/>
  <c r="O2075" i="5"/>
  <c r="Q2075" i="5"/>
  <c r="P2075" i="5"/>
  <c r="O2071" i="5"/>
  <c r="Q2071" i="5"/>
  <c r="P2071" i="5"/>
  <c r="O2067" i="5"/>
  <c r="Q2067" i="5"/>
  <c r="P2067" i="5"/>
  <c r="O2063" i="5"/>
  <c r="Q2063" i="5"/>
  <c r="P2063" i="5"/>
  <c r="O2059" i="5"/>
  <c r="Q2059" i="5"/>
  <c r="P2059" i="5"/>
  <c r="O2055" i="5"/>
  <c r="Q2055" i="5"/>
  <c r="P2055" i="5"/>
  <c r="O2051" i="5"/>
  <c r="Q2051" i="5"/>
  <c r="P2051" i="5"/>
  <c r="O2047" i="5"/>
  <c r="Q2047" i="5"/>
  <c r="P2047" i="5"/>
  <c r="O2043" i="5"/>
  <c r="Q2043" i="5"/>
  <c r="P2043" i="5"/>
  <c r="O2039" i="5"/>
  <c r="Q2039" i="5"/>
  <c r="P2039" i="5"/>
  <c r="O2035" i="5"/>
  <c r="Q2035" i="5"/>
  <c r="P2035" i="5"/>
  <c r="O2031" i="5"/>
  <c r="Q2031" i="5"/>
  <c r="P2031" i="5"/>
  <c r="O2027" i="5"/>
  <c r="Q2027" i="5"/>
  <c r="P2027" i="5"/>
  <c r="O2023" i="5"/>
  <c r="Q2023" i="5"/>
  <c r="P2023" i="5"/>
  <c r="O2019" i="5"/>
  <c r="Q2019" i="5"/>
  <c r="P2019" i="5"/>
  <c r="O2015" i="5"/>
  <c r="Q2015" i="5"/>
  <c r="P2015" i="5"/>
  <c r="O2011" i="5"/>
  <c r="Q2011" i="5"/>
  <c r="P2011" i="5"/>
  <c r="O2007" i="5"/>
  <c r="Q2007" i="5"/>
  <c r="P2007" i="5"/>
  <c r="O2003" i="5"/>
  <c r="Q2003" i="5"/>
  <c r="P2003" i="5"/>
  <c r="O1999" i="5"/>
  <c r="Q1999" i="5"/>
  <c r="P1999" i="5"/>
  <c r="Q1995" i="5"/>
  <c r="P1995" i="5"/>
  <c r="O1991" i="5"/>
  <c r="Q1991" i="5"/>
  <c r="P1991" i="5"/>
  <c r="O1987" i="5"/>
  <c r="Q1987" i="5"/>
  <c r="P1987" i="5"/>
  <c r="O1983" i="5"/>
  <c r="Q1983" i="5"/>
  <c r="P1983" i="5"/>
  <c r="O1979" i="5"/>
  <c r="Q1979" i="5"/>
  <c r="P1979" i="5"/>
  <c r="O1975" i="5"/>
  <c r="Q1975" i="5"/>
  <c r="P1975" i="5"/>
  <c r="O1971" i="5"/>
  <c r="Q1971" i="5"/>
  <c r="P1971" i="5"/>
  <c r="O1967" i="5"/>
  <c r="Q1967" i="5"/>
  <c r="P1967" i="5"/>
  <c r="O1963" i="5"/>
  <c r="Q1963" i="5"/>
  <c r="P1963" i="5"/>
  <c r="Q1959" i="5"/>
  <c r="P1959" i="5"/>
  <c r="O1955" i="5"/>
  <c r="Q1955" i="5"/>
  <c r="P1955" i="5"/>
  <c r="O1951" i="5"/>
  <c r="Q1951" i="5"/>
  <c r="P1951" i="5"/>
  <c r="O1947" i="5"/>
  <c r="Q1947" i="5"/>
  <c r="P1947" i="5"/>
  <c r="O1943" i="5"/>
  <c r="Q1943" i="5"/>
  <c r="P1943" i="5"/>
  <c r="Q1939" i="5"/>
  <c r="P1939" i="5"/>
  <c r="Q1935" i="5"/>
  <c r="P1935" i="5"/>
  <c r="O1931" i="5"/>
  <c r="Q1931" i="5"/>
  <c r="P1931" i="5"/>
  <c r="Q1927" i="5"/>
  <c r="P1927" i="5"/>
  <c r="Q1923" i="5"/>
  <c r="P1923" i="5"/>
  <c r="O1919" i="5"/>
  <c r="Q1919" i="5"/>
  <c r="P1919" i="5"/>
  <c r="Q1915" i="5"/>
  <c r="P1915" i="5"/>
  <c r="Q1911" i="5"/>
  <c r="P1911" i="5"/>
  <c r="O1907" i="5"/>
  <c r="Q1907" i="5"/>
  <c r="P1907" i="5"/>
  <c r="Q1903" i="5"/>
  <c r="P1903" i="5"/>
  <c r="O1899" i="5"/>
  <c r="Q1899" i="5"/>
  <c r="P1899" i="5"/>
  <c r="O1895" i="5"/>
  <c r="Q1895" i="5"/>
  <c r="P1895" i="5"/>
  <c r="O1891" i="5"/>
  <c r="Q1891" i="5"/>
  <c r="P1891" i="5"/>
  <c r="O1887" i="5"/>
  <c r="Q1887" i="5"/>
  <c r="P1887" i="5"/>
  <c r="O1883" i="5"/>
  <c r="Q1883" i="5"/>
  <c r="P1883" i="5"/>
  <c r="O1879" i="5"/>
  <c r="Q1879" i="5"/>
  <c r="P1879" i="5"/>
  <c r="O1875" i="5"/>
  <c r="Q1875" i="5"/>
  <c r="P1875" i="5"/>
  <c r="Q1871" i="5"/>
  <c r="P1871" i="5"/>
  <c r="O1867" i="5"/>
  <c r="Q1867" i="5"/>
  <c r="P1867" i="5"/>
  <c r="O1863" i="5"/>
  <c r="Q1863" i="5"/>
  <c r="P1863" i="5"/>
  <c r="O1859" i="5"/>
  <c r="Q1859" i="5"/>
  <c r="P1859" i="5"/>
  <c r="O1855" i="5"/>
  <c r="Q1855" i="5"/>
  <c r="P1855" i="5"/>
  <c r="O1851" i="5"/>
  <c r="Q1851" i="5"/>
  <c r="P1851" i="5"/>
  <c r="O1847" i="5"/>
  <c r="Q1847" i="5"/>
  <c r="P1847" i="5"/>
  <c r="O1843" i="5"/>
  <c r="Q1843" i="5"/>
  <c r="P1843" i="5"/>
  <c r="O1839" i="5"/>
  <c r="Q1839" i="5"/>
  <c r="P1839" i="5"/>
  <c r="O1835" i="5"/>
  <c r="Q1835" i="5"/>
  <c r="P1835" i="5"/>
  <c r="O1831" i="5"/>
  <c r="Q1831" i="5"/>
  <c r="P1831" i="5"/>
  <c r="O1827" i="5"/>
  <c r="P1827" i="5"/>
  <c r="Q1827" i="5"/>
  <c r="O1823" i="5"/>
  <c r="P1823" i="5"/>
  <c r="Q1823" i="5"/>
  <c r="O1819" i="5"/>
  <c r="P1819" i="5"/>
  <c r="Q1819" i="5"/>
  <c r="O1815" i="5"/>
  <c r="P1815" i="5"/>
  <c r="Q1815" i="5"/>
  <c r="O1811" i="5"/>
  <c r="P1811" i="5"/>
  <c r="Q1811" i="5"/>
  <c r="O1807" i="5"/>
  <c r="P1807" i="5"/>
  <c r="Q1807" i="5"/>
  <c r="O1803" i="5"/>
  <c r="P1803" i="5"/>
  <c r="Q1803" i="5"/>
  <c r="O1799" i="5"/>
  <c r="P1799" i="5"/>
  <c r="Q1799" i="5"/>
  <c r="O1795" i="5"/>
  <c r="P1795" i="5"/>
  <c r="Q1795" i="5"/>
  <c r="O1791" i="5"/>
  <c r="P1791" i="5"/>
  <c r="Q1791" i="5"/>
  <c r="P1787" i="5"/>
  <c r="Q1787" i="5"/>
  <c r="O1783" i="5"/>
  <c r="P1783" i="5"/>
  <c r="Q1783" i="5"/>
  <c r="O1779" i="5"/>
  <c r="P1779" i="5"/>
  <c r="Q1779" i="5"/>
  <c r="O1775" i="5"/>
  <c r="P1775" i="5"/>
  <c r="Q1775" i="5"/>
  <c r="O1771" i="5"/>
  <c r="P1771" i="5"/>
  <c r="Q1771" i="5"/>
  <c r="P1767" i="5"/>
  <c r="Q1767" i="5"/>
  <c r="O1763" i="5"/>
  <c r="P1763" i="5"/>
  <c r="Q1763" i="5"/>
  <c r="O1759" i="5"/>
  <c r="P1759" i="5"/>
  <c r="Q1759" i="5"/>
  <c r="O1755" i="5"/>
  <c r="P1755" i="5"/>
  <c r="Q1755" i="5"/>
  <c r="O1751" i="5"/>
  <c r="P1751" i="5"/>
  <c r="Q1751" i="5"/>
  <c r="O1747" i="5"/>
  <c r="P1747" i="5"/>
  <c r="Q1747" i="5"/>
  <c r="O1743" i="5"/>
  <c r="P1743" i="5"/>
  <c r="Q1743" i="5"/>
  <c r="O1739" i="5"/>
  <c r="P1739" i="5"/>
  <c r="Q1739" i="5"/>
  <c r="P1735" i="5"/>
  <c r="Q1735" i="5"/>
  <c r="O1731" i="5"/>
  <c r="P1731" i="5"/>
  <c r="Q1731" i="5"/>
  <c r="O1727" i="5"/>
  <c r="P1727" i="5"/>
  <c r="Q1727" i="5"/>
  <c r="O1723" i="5"/>
  <c r="P1723" i="5"/>
  <c r="Q1723" i="5"/>
  <c r="O1719" i="5"/>
  <c r="P1719" i="5"/>
  <c r="Q1719" i="5"/>
  <c r="O1715" i="5"/>
  <c r="P1715" i="5"/>
  <c r="Q1715" i="5"/>
  <c r="P1711" i="5"/>
  <c r="Q1711" i="5"/>
  <c r="P1707" i="5"/>
  <c r="Q1707" i="5"/>
  <c r="O1703" i="5"/>
  <c r="P1703" i="5"/>
  <c r="Q1703" i="5"/>
  <c r="P1699" i="5"/>
  <c r="Q1699" i="5"/>
  <c r="P1695" i="5"/>
  <c r="Q1695" i="5"/>
  <c r="P1691" i="5"/>
  <c r="Q1691" i="5"/>
  <c r="O1687" i="5"/>
  <c r="P1687" i="5"/>
  <c r="Q1687" i="5"/>
  <c r="O1683" i="5"/>
  <c r="P1683" i="5"/>
  <c r="Q1683" i="5"/>
  <c r="O1679" i="5"/>
  <c r="P1679" i="5"/>
  <c r="Q1679" i="5"/>
  <c r="O1675" i="5"/>
  <c r="P1675" i="5"/>
  <c r="Q1675" i="5"/>
  <c r="P1671" i="5"/>
  <c r="Q1671" i="5"/>
  <c r="O1667" i="5"/>
  <c r="P1667" i="5"/>
  <c r="Q1667" i="5"/>
  <c r="O1663" i="5"/>
  <c r="P1663" i="5"/>
  <c r="Q1663" i="5"/>
  <c r="P1659" i="5"/>
  <c r="Q1659" i="5"/>
  <c r="O1655" i="5"/>
  <c r="P1655" i="5"/>
  <c r="Q1655" i="5"/>
  <c r="P1651" i="5"/>
  <c r="Q1651" i="5"/>
  <c r="P1647" i="5"/>
  <c r="Q1647" i="5"/>
  <c r="O1643" i="5"/>
  <c r="P1643" i="5"/>
  <c r="Q1643" i="5"/>
  <c r="P1639" i="5"/>
  <c r="Q1639" i="5"/>
  <c r="P1635" i="5"/>
  <c r="Q1635" i="5"/>
  <c r="O1631" i="5"/>
  <c r="P1631" i="5"/>
  <c r="Q1631" i="5"/>
  <c r="O1627" i="5"/>
  <c r="P1627" i="5"/>
  <c r="Q1627" i="5"/>
  <c r="O1623" i="5"/>
  <c r="P1623" i="5"/>
  <c r="Q1623" i="5"/>
  <c r="P1619" i="5"/>
  <c r="Q1619" i="5"/>
  <c r="P1615" i="5"/>
  <c r="Q1615" i="5"/>
  <c r="O1611" i="5"/>
  <c r="P1611" i="5"/>
  <c r="Q1611" i="5"/>
  <c r="O1607" i="5"/>
  <c r="P1607" i="5"/>
  <c r="Q1607" i="5"/>
  <c r="P1603" i="5"/>
  <c r="Q1603" i="5"/>
  <c r="O1599" i="5"/>
  <c r="P1599" i="5"/>
  <c r="Q1599" i="5"/>
  <c r="O1595" i="5"/>
  <c r="P1595" i="5"/>
  <c r="Q1595" i="5"/>
  <c r="O1591" i="5"/>
  <c r="P1591" i="5"/>
  <c r="Q1591" i="5"/>
  <c r="P1587" i="5"/>
  <c r="Q1587" i="5"/>
  <c r="P1583" i="5"/>
  <c r="Q1583" i="5"/>
  <c r="P1579" i="5"/>
  <c r="Q1579" i="5"/>
  <c r="O1575" i="5"/>
  <c r="P1575" i="5"/>
  <c r="Q1575" i="5"/>
  <c r="O1571" i="5"/>
  <c r="P1571" i="5"/>
  <c r="Q1571" i="5"/>
  <c r="O1567" i="5"/>
  <c r="P1567" i="5"/>
  <c r="Q1567" i="5"/>
  <c r="O1563" i="5"/>
  <c r="P1563" i="5"/>
  <c r="Q1563" i="5"/>
  <c r="O1559" i="5"/>
  <c r="P1559" i="5"/>
  <c r="Q1559" i="5"/>
  <c r="P1555" i="5"/>
  <c r="Q1555" i="5"/>
  <c r="O1551" i="5"/>
  <c r="P1551" i="5"/>
  <c r="Q1551" i="5"/>
  <c r="P1547" i="5"/>
  <c r="Q1547" i="5"/>
  <c r="P1543" i="5"/>
  <c r="Q1543" i="5"/>
  <c r="O1539" i="5"/>
  <c r="P1539" i="5"/>
  <c r="Q1539" i="5"/>
  <c r="O1535" i="5"/>
  <c r="P1535" i="5"/>
  <c r="Q1535" i="5"/>
  <c r="O1531" i="5"/>
  <c r="P1531" i="5"/>
  <c r="Q1531" i="5"/>
  <c r="O1527" i="5"/>
  <c r="P1527" i="5"/>
  <c r="Q1527" i="5"/>
  <c r="O1523" i="5"/>
  <c r="P1523" i="5"/>
  <c r="Q1523" i="5"/>
  <c r="O1519" i="5"/>
  <c r="P1519" i="5"/>
  <c r="Q1519" i="5"/>
  <c r="P1515" i="5"/>
  <c r="Q1515" i="5"/>
  <c r="O1511" i="5"/>
  <c r="P1511" i="5"/>
  <c r="Q1511" i="5"/>
  <c r="P1507" i="5"/>
  <c r="Q1507" i="5"/>
  <c r="O1503" i="5"/>
  <c r="P1503" i="5"/>
  <c r="Q1503" i="5"/>
  <c r="O1499" i="5"/>
  <c r="P1499" i="5"/>
  <c r="Q1499" i="5"/>
  <c r="P1495" i="5"/>
  <c r="Q1495" i="5"/>
  <c r="P1491" i="5"/>
  <c r="Q1491" i="5"/>
  <c r="O1487" i="5"/>
  <c r="P1487" i="5"/>
  <c r="Q1487" i="5"/>
  <c r="O1483" i="5"/>
  <c r="P1483" i="5"/>
  <c r="Q1483" i="5"/>
  <c r="O1479" i="5"/>
  <c r="P1479" i="5"/>
  <c r="Q1479" i="5"/>
  <c r="O1475" i="5"/>
  <c r="P1475" i="5"/>
  <c r="Q1475" i="5"/>
  <c r="P1471" i="5"/>
  <c r="Q1471" i="5"/>
  <c r="O1467" i="5"/>
  <c r="P1467" i="5"/>
  <c r="Q1467" i="5"/>
  <c r="O1463" i="5"/>
  <c r="P1463" i="5"/>
  <c r="Q1463" i="5"/>
  <c r="O1459" i="5"/>
  <c r="P1459" i="5"/>
  <c r="Q1459" i="5"/>
  <c r="O1455" i="5"/>
  <c r="P1455" i="5"/>
  <c r="Q1455" i="5"/>
  <c r="O1451" i="5"/>
  <c r="P1451" i="5"/>
  <c r="Q1451" i="5"/>
  <c r="O1447" i="5"/>
  <c r="P1447" i="5"/>
  <c r="Q1447" i="5"/>
  <c r="O1443" i="5"/>
  <c r="P1443" i="5"/>
  <c r="Q1443" i="5"/>
  <c r="O1439" i="5"/>
  <c r="P1439" i="5"/>
  <c r="Q1439" i="5"/>
  <c r="O1435" i="5"/>
  <c r="P1435" i="5"/>
  <c r="Q1435" i="5"/>
  <c r="O1431" i="5"/>
  <c r="P1431" i="5"/>
  <c r="Q1431" i="5"/>
  <c r="O1427" i="5"/>
  <c r="P1427" i="5"/>
  <c r="Q1427" i="5"/>
  <c r="P1423" i="5"/>
  <c r="Q1423" i="5"/>
  <c r="P1419" i="5"/>
  <c r="Q1419" i="5"/>
  <c r="P1415" i="5"/>
  <c r="Q1415" i="5"/>
  <c r="O1411" i="5"/>
  <c r="P1411" i="5"/>
  <c r="Q1411" i="5"/>
  <c r="O1407" i="5"/>
  <c r="P1407" i="5"/>
  <c r="Q1407" i="5"/>
  <c r="O1403" i="5"/>
  <c r="P1403" i="5"/>
  <c r="Q1403" i="5"/>
  <c r="O1399" i="5"/>
  <c r="P1399" i="5"/>
  <c r="Q1399" i="5"/>
  <c r="O1395" i="5"/>
  <c r="P1395" i="5"/>
  <c r="Q1395" i="5"/>
  <c r="O1391" i="5"/>
  <c r="P1391" i="5"/>
  <c r="Q1391" i="5"/>
  <c r="O1387" i="5"/>
  <c r="P1387" i="5"/>
  <c r="Q1387" i="5"/>
  <c r="O1383" i="5"/>
  <c r="P1383" i="5"/>
  <c r="Q1383" i="5"/>
  <c r="O1379" i="5"/>
  <c r="P1379" i="5"/>
  <c r="Q1379" i="5"/>
  <c r="O1375" i="5"/>
  <c r="P1375" i="5"/>
  <c r="Q1375" i="5"/>
  <c r="O1371" i="5"/>
  <c r="P1371" i="5"/>
  <c r="Q1371" i="5"/>
  <c r="O1367" i="5"/>
  <c r="P1367" i="5"/>
  <c r="Q1367" i="5"/>
  <c r="O1363" i="5"/>
  <c r="P1363" i="5"/>
  <c r="Q1363" i="5"/>
  <c r="O1359" i="5"/>
  <c r="P1359" i="5"/>
  <c r="Q1359" i="5"/>
  <c r="O1355" i="5"/>
  <c r="P1355" i="5"/>
  <c r="Q1355" i="5"/>
  <c r="P1351" i="5"/>
  <c r="Q1351" i="5"/>
  <c r="O1347" i="5"/>
  <c r="P1347" i="5"/>
  <c r="Q1347" i="5"/>
  <c r="O1343" i="5"/>
  <c r="P1343" i="5"/>
  <c r="Q1343" i="5"/>
  <c r="O1339" i="5"/>
  <c r="P1339" i="5"/>
  <c r="Q1339" i="5"/>
  <c r="O1335" i="5"/>
  <c r="P1335" i="5"/>
  <c r="Q1335" i="5"/>
  <c r="O1331" i="5"/>
  <c r="P1331" i="5"/>
  <c r="Q1331" i="5"/>
  <c r="O1327" i="5"/>
  <c r="P1327" i="5"/>
  <c r="Q1327" i="5"/>
  <c r="O1323" i="5"/>
  <c r="P1323" i="5"/>
  <c r="Q1323" i="5"/>
  <c r="O1319" i="5"/>
  <c r="P1319" i="5"/>
  <c r="Q1319" i="5"/>
  <c r="P1315" i="5"/>
  <c r="Q1315" i="5"/>
  <c r="O1311" i="5"/>
  <c r="P1311" i="5"/>
  <c r="Q1311" i="5"/>
  <c r="P1307" i="5"/>
  <c r="Q1307" i="5"/>
  <c r="P1303" i="5"/>
  <c r="Q1303" i="5"/>
  <c r="O1299" i="5"/>
  <c r="P1299" i="5"/>
  <c r="Q1299" i="5"/>
  <c r="O1295" i="5"/>
  <c r="P1295" i="5"/>
  <c r="Q1295" i="5"/>
  <c r="P1291" i="5"/>
  <c r="Q1291" i="5"/>
  <c r="O1287" i="5"/>
  <c r="P1287" i="5"/>
  <c r="Q1287" i="5"/>
  <c r="O1283" i="5"/>
  <c r="P1283" i="5"/>
  <c r="Q1283" i="5"/>
  <c r="P1279" i="5"/>
  <c r="Q1279" i="5"/>
  <c r="O1275" i="5"/>
  <c r="P1275" i="5"/>
  <c r="Q1275" i="5"/>
  <c r="O1271" i="5"/>
  <c r="P1271" i="5"/>
  <c r="Q1271" i="5"/>
  <c r="P1267" i="5"/>
  <c r="Q1267" i="5"/>
  <c r="P1263" i="5"/>
  <c r="Q1263" i="5"/>
  <c r="O1259" i="5"/>
  <c r="P1259" i="5"/>
  <c r="Q1259" i="5"/>
  <c r="O1255" i="5"/>
  <c r="P1255" i="5"/>
  <c r="Q1255" i="5"/>
  <c r="P1251" i="5"/>
  <c r="Q1251" i="5"/>
  <c r="O1247" i="5"/>
  <c r="P1247" i="5"/>
  <c r="Q1247" i="5"/>
  <c r="O1243" i="5"/>
  <c r="P1243" i="5"/>
  <c r="Q1243" i="5"/>
  <c r="P1239" i="5"/>
  <c r="Q1239" i="5"/>
  <c r="O1235" i="5"/>
  <c r="P1235" i="5"/>
  <c r="Q1235" i="5"/>
  <c r="O1231" i="5"/>
  <c r="P1231" i="5"/>
  <c r="Q1231" i="5"/>
  <c r="P1227" i="5"/>
  <c r="Q1227" i="5"/>
  <c r="P1223" i="5"/>
  <c r="Q1223" i="5"/>
  <c r="P1219" i="5"/>
  <c r="Q1219" i="5"/>
  <c r="O1215" i="5"/>
  <c r="P1215" i="5"/>
  <c r="Q1215" i="5"/>
  <c r="P1211" i="5"/>
  <c r="Q1211" i="5"/>
  <c r="O1207" i="5"/>
  <c r="P1207" i="5"/>
  <c r="Q1207" i="5"/>
  <c r="O1203" i="5"/>
  <c r="P1203" i="5"/>
  <c r="Q1203" i="5"/>
  <c r="P1199" i="5"/>
  <c r="Q1199" i="5"/>
  <c r="O1195" i="5"/>
  <c r="P1195" i="5"/>
  <c r="Q1195" i="5"/>
  <c r="P1191" i="5"/>
  <c r="Q1191" i="5"/>
  <c r="O1187" i="5"/>
  <c r="P1187" i="5"/>
  <c r="Q1187" i="5"/>
  <c r="O1183" i="5"/>
  <c r="P1183" i="5"/>
  <c r="Q1183" i="5"/>
  <c r="O1179" i="5"/>
  <c r="P1179" i="5"/>
  <c r="Q1179" i="5"/>
  <c r="O1175" i="5"/>
  <c r="P1175" i="5"/>
  <c r="Q1175" i="5"/>
  <c r="P1171" i="5"/>
  <c r="Q1171" i="5"/>
  <c r="O1167" i="5"/>
  <c r="P1167" i="5"/>
  <c r="Q1167" i="5"/>
  <c r="O1163" i="5"/>
  <c r="P1163" i="5"/>
  <c r="Q1163" i="5"/>
  <c r="O1159" i="5"/>
  <c r="P1159" i="5"/>
  <c r="Q1159" i="5"/>
  <c r="O1155" i="5"/>
  <c r="P1155" i="5"/>
  <c r="Q1155" i="5"/>
  <c r="P1151" i="5"/>
  <c r="Q1151" i="5"/>
  <c r="O1147" i="5"/>
  <c r="P1147" i="5"/>
  <c r="Q1147" i="5"/>
  <c r="P1143" i="5"/>
  <c r="Q1143" i="5"/>
  <c r="O1139" i="5"/>
  <c r="P1139" i="5"/>
  <c r="Q1139" i="5"/>
  <c r="O1135" i="5"/>
  <c r="P1135" i="5"/>
  <c r="Q1135" i="5"/>
  <c r="P1131" i="5"/>
  <c r="Q1131" i="5"/>
  <c r="P1127" i="5"/>
  <c r="Q1127" i="5"/>
  <c r="P1123" i="5"/>
  <c r="Q1123" i="5"/>
  <c r="P1119" i="5"/>
  <c r="Q1119" i="5"/>
  <c r="P1115" i="5"/>
  <c r="Q1115" i="5"/>
  <c r="O1111" i="5"/>
  <c r="P1111" i="5"/>
  <c r="Q1111" i="5"/>
  <c r="O1107" i="5"/>
  <c r="P1107" i="5"/>
  <c r="Q1107" i="5"/>
  <c r="O1103" i="5"/>
  <c r="P1103" i="5"/>
  <c r="Q1103" i="5"/>
  <c r="O1099" i="5"/>
  <c r="P1099" i="5"/>
  <c r="Q1099" i="5"/>
  <c r="O1095" i="5"/>
  <c r="P1095" i="5"/>
  <c r="Q1095" i="5"/>
  <c r="O1091" i="5"/>
  <c r="P1091" i="5"/>
  <c r="Q1091" i="5"/>
  <c r="O1087" i="5"/>
  <c r="P1087" i="5"/>
  <c r="Q1087" i="5"/>
  <c r="P1083" i="5"/>
  <c r="Q1083" i="5"/>
  <c r="O1079" i="5"/>
  <c r="P1079" i="5"/>
  <c r="Q1079" i="5"/>
  <c r="O1075" i="5"/>
  <c r="P1075" i="5"/>
  <c r="Q1075" i="5"/>
  <c r="O1071" i="5"/>
  <c r="P1071" i="5"/>
  <c r="Q1071" i="5"/>
  <c r="O1067" i="5"/>
  <c r="P1067" i="5"/>
  <c r="Q1067" i="5"/>
  <c r="P1063" i="5"/>
  <c r="Q1063" i="5"/>
  <c r="O1059" i="5"/>
  <c r="P1059" i="5"/>
  <c r="Q1059" i="5"/>
  <c r="O1055" i="5"/>
  <c r="P1055" i="5"/>
  <c r="Q1055" i="5"/>
  <c r="O1051" i="5"/>
  <c r="P1051" i="5"/>
  <c r="Q1051" i="5"/>
  <c r="O1047" i="5"/>
  <c r="P1047" i="5"/>
  <c r="Q1047" i="5"/>
  <c r="O1043" i="5"/>
  <c r="P1043" i="5"/>
  <c r="Q1043" i="5"/>
  <c r="O1039" i="5"/>
  <c r="P1039" i="5"/>
  <c r="Q1039" i="5"/>
  <c r="O1035" i="5"/>
  <c r="P1035" i="5"/>
  <c r="Q1035" i="5"/>
  <c r="O1031" i="5"/>
  <c r="P1031" i="5"/>
  <c r="Q1031" i="5"/>
  <c r="O1027" i="5"/>
  <c r="P1027" i="5"/>
  <c r="Q1027" i="5"/>
  <c r="O1023" i="5"/>
  <c r="P1023" i="5"/>
  <c r="Q1023" i="5"/>
  <c r="O1019" i="5"/>
  <c r="P1019" i="5"/>
  <c r="Q1019" i="5"/>
  <c r="O1015" i="5"/>
  <c r="P1015" i="5"/>
  <c r="Q1015" i="5"/>
  <c r="O1011" i="5"/>
  <c r="P1011" i="5"/>
  <c r="Q1011" i="5"/>
  <c r="O1007" i="5"/>
  <c r="P1007" i="5"/>
  <c r="Q1007" i="5"/>
  <c r="O1003" i="5"/>
  <c r="P1003" i="5"/>
  <c r="Q1003" i="5"/>
  <c r="O999" i="5"/>
  <c r="P999" i="5"/>
  <c r="Q999" i="5"/>
  <c r="O995" i="5"/>
  <c r="P995" i="5"/>
  <c r="Q995" i="5"/>
  <c r="O991" i="5"/>
  <c r="P991" i="5"/>
  <c r="Q991" i="5"/>
  <c r="O987" i="5"/>
  <c r="P987" i="5"/>
  <c r="Q987" i="5"/>
  <c r="O983" i="5"/>
  <c r="P983" i="5"/>
  <c r="Q983" i="5"/>
  <c r="O979" i="5"/>
  <c r="P979" i="5"/>
  <c r="Q979" i="5"/>
  <c r="O975" i="5"/>
  <c r="P975" i="5"/>
  <c r="Q975" i="5"/>
  <c r="O971" i="5"/>
  <c r="P971" i="5"/>
  <c r="Q971" i="5"/>
  <c r="O967" i="5"/>
  <c r="P967" i="5"/>
  <c r="Q967" i="5"/>
  <c r="O963" i="5"/>
  <c r="P963" i="5"/>
  <c r="Q963" i="5"/>
  <c r="O959" i="5"/>
  <c r="P959" i="5"/>
  <c r="Q959" i="5"/>
  <c r="P955" i="5"/>
  <c r="Q955" i="5"/>
  <c r="P951" i="5"/>
  <c r="Q951" i="5"/>
  <c r="P947" i="5"/>
  <c r="Q947" i="5"/>
  <c r="P943" i="5"/>
  <c r="Q943" i="5"/>
  <c r="O939" i="5"/>
  <c r="P939" i="5"/>
  <c r="Q939" i="5"/>
  <c r="O935" i="5"/>
  <c r="P935" i="5"/>
  <c r="Q935" i="5"/>
  <c r="P931" i="5"/>
  <c r="Q931" i="5"/>
  <c r="P927" i="5"/>
  <c r="Q927" i="5"/>
  <c r="P923" i="5"/>
  <c r="Q923" i="5"/>
  <c r="P919" i="5"/>
  <c r="Q919" i="5"/>
  <c r="P915" i="5"/>
  <c r="Q915" i="5"/>
  <c r="P911" i="5"/>
  <c r="Q911" i="5"/>
  <c r="O907" i="5"/>
  <c r="P907" i="5"/>
  <c r="Q907" i="5"/>
  <c r="P903" i="5"/>
  <c r="Q903" i="5"/>
  <c r="O899" i="5"/>
  <c r="P899" i="5"/>
  <c r="Q899" i="5"/>
  <c r="O895" i="5"/>
  <c r="P895" i="5"/>
  <c r="Q895" i="5"/>
  <c r="O891" i="5"/>
  <c r="P891" i="5"/>
  <c r="Q891" i="5"/>
  <c r="O887" i="5"/>
  <c r="P887" i="5"/>
  <c r="Q887" i="5"/>
  <c r="O883" i="5"/>
  <c r="P883" i="5"/>
  <c r="Q883" i="5"/>
  <c r="O879" i="5"/>
  <c r="P879" i="5"/>
  <c r="Q879" i="5"/>
  <c r="O875" i="5"/>
  <c r="P875" i="5"/>
  <c r="Q875" i="5"/>
  <c r="O871" i="5"/>
  <c r="P871" i="5"/>
  <c r="Q871" i="5"/>
  <c r="O867" i="5"/>
  <c r="P867" i="5"/>
  <c r="Q867" i="5"/>
  <c r="O863" i="5"/>
  <c r="P863" i="5"/>
  <c r="Q863" i="5"/>
  <c r="O859" i="5"/>
  <c r="P859" i="5"/>
  <c r="Q859" i="5"/>
  <c r="O855" i="5"/>
  <c r="P855" i="5"/>
  <c r="Q855" i="5"/>
  <c r="O851" i="5"/>
  <c r="P851" i="5"/>
  <c r="Q851" i="5"/>
  <c r="O847" i="5"/>
  <c r="P847" i="5"/>
  <c r="Q847" i="5"/>
  <c r="P843" i="5"/>
  <c r="Q843" i="5"/>
  <c r="P839" i="5"/>
  <c r="Q839" i="5"/>
  <c r="P835" i="5"/>
  <c r="Q835" i="5"/>
  <c r="P831" i="5"/>
  <c r="Q831" i="5"/>
  <c r="O827" i="5"/>
  <c r="P827" i="5"/>
  <c r="Q827" i="5"/>
  <c r="O823" i="5"/>
  <c r="P823" i="5"/>
  <c r="Q823" i="5"/>
  <c r="O819" i="5"/>
  <c r="P819" i="5"/>
  <c r="Q819" i="5"/>
  <c r="O815" i="5"/>
  <c r="P815" i="5"/>
  <c r="Q815" i="5"/>
  <c r="P811" i="5"/>
  <c r="Q811" i="5"/>
  <c r="O807" i="5"/>
  <c r="P807" i="5"/>
  <c r="Q807" i="5"/>
  <c r="O803" i="5"/>
  <c r="P803" i="5"/>
  <c r="Q803" i="5"/>
  <c r="O799" i="5"/>
  <c r="P799" i="5"/>
  <c r="Q799" i="5"/>
  <c r="O795" i="5"/>
  <c r="P795" i="5"/>
  <c r="Q795" i="5"/>
  <c r="O791" i="5"/>
  <c r="P791" i="5"/>
  <c r="Q791" i="5"/>
  <c r="O787" i="5"/>
  <c r="P787" i="5"/>
  <c r="Q787" i="5"/>
  <c r="P783" i="5"/>
  <c r="Q783" i="5"/>
  <c r="O779" i="5"/>
  <c r="P779" i="5"/>
  <c r="Q779" i="5"/>
  <c r="O775" i="5"/>
  <c r="P775" i="5"/>
  <c r="Q775" i="5"/>
  <c r="O771" i="5"/>
  <c r="P771" i="5"/>
  <c r="Q771" i="5"/>
  <c r="O767" i="5"/>
  <c r="P767" i="5"/>
  <c r="Q767" i="5"/>
  <c r="P763" i="5"/>
  <c r="Q763" i="5"/>
  <c r="O759" i="5"/>
  <c r="P759" i="5"/>
  <c r="Q759" i="5"/>
  <c r="P755" i="5"/>
  <c r="Q755" i="5"/>
  <c r="O751" i="5"/>
  <c r="P751" i="5"/>
  <c r="Q751" i="5"/>
  <c r="O747" i="5"/>
  <c r="P747" i="5"/>
  <c r="Q747" i="5"/>
  <c r="O743" i="5"/>
  <c r="P743" i="5"/>
  <c r="Q743" i="5"/>
  <c r="O739" i="5"/>
  <c r="P739" i="5"/>
  <c r="Q739" i="5"/>
  <c r="O735" i="5"/>
  <c r="P735" i="5"/>
  <c r="Q735" i="5"/>
  <c r="O731" i="5"/>
  <c r="P731" i="5"/>
  <c r="Q731" i="5"/>
  <c r="O727" i="5"/>
  <c r="P727" i="5"/>
  <c r="Q727" i="5"/>
  <c r="P723" i="5"/>
  <c r="Q723" i="5"/>
  <c r="O719" i="5"/>
  <c r="P719" i="5"/>
  <c r="Q719" i="5"/>
  <c r="O715" i="5"/>
  <c r="P715" i="5"/>
  <c r="Q715" i="5"/>
  <c r="P711" i="5"/>
  <c r="Q711" i="5"/>
  <c r="O707" i="5"/>
  <c r="P707" i="5"/>
  <c r="Q707" i="5"/>
  <c r="O703" i="5"/>
  <c r="P703" i="5"/>
  <c r="Q703" i="5"/>
  <c r="O699" i="5"/>
  <c r="P699" i="5"/>
  <c r="Q699" i="5"/>
  <c r="P695" i="5"/>
  <c r="Q695" i="5"/>
  <c r="P691" i="5"/>
  <c r="Q691" i="5"/>
  <c r="O687" i="5"/>
  <c r="P687" i="5"/>
  <c r="Q687" i="5"/>
  <c r="O683" i="5"/>
  <c r="P683" i="5"/>
  <c r="Q683" i="5"/>
  <c r="O679" i="5"/>
  <c r="P679" i="5"/>
  <c r="Q679" i="5"/>
  <c r="O675" i="5"/>
  <c r="P675" i="5"/>
  <c r="Q675" i="5"/>
  <c r="O671" i="5"/>
  <c r="P671" i="5"/>
  <c r="Q671" i="5"/>
  <c r="O667" i="5"/>
  <c r="P667" i="5"/>
  <c r="Q667" i="5"/>
  <c r="O663" i="5"/>
  <c r="P663" i="5"/>
  <c r="Q663" i="5"/>
  <c r="P659" i="5"/>
  <c r="Q659" i="5"/>
  <c r="O655" i="5"/>
  <c r="P655" i="5"/>
  <c r="Q655" i="5"/>
  <c r="O651" i="5"/>
  <c r="P651" i="5"/>
  <c r="Q651" i="5"/>
  <c r="O647" i="5"/>
  <c r="P647" i="5"/>
  <c r="Q647" i="5"/>
  <c r="O643" i="5"/>
  <c r="P643" i="5"/>
  <c r="Q643" i="5"/>
  <c r="O639" i="5"/>
  <c r="P639" i="5"/>
  <c r="Q639" i="5"/>
  <c r="P635" i="5"/>
  <c r="Q635" i="5"/>
  <c r="P631" i="5"/>
  <c r="Q631" i="5"/>
  <c r="O627" i="5"/>
  <c r="P627" i="5"/>
  <c r="Q627" i="5"/>
  <c r="P623" i="5"/>
  <c r="Q623" i="5"/>
  <c r="O619" i="5"/>
  <c r="P619" i="5"/>
  <c r="Q619" i="5"/>
  <c r="O615" i="5"/>
  <c r="P615" i="5"/>
  <c r="Q615" i="5"/>
  <c r="O611" i="5"/>
  <c r="P611" i="5"/>
  <c r="Q611" i="5"/>
  <c r="O607" i="5"/>
  <c r="P607" i="5"/>
  <c r="Q607" i="5"/>
  <c r="O603" i="5"/>
  <c r="P603" i="5"/>
  <c r="Q603" i="5"/>
  <c r="P599" i="5"/>
  <c r="Q599" i="5"/>
  <c r="O595" i="5"/>
  <c r="P595" i="5"/>
  <c r="Q595" i="5"/>
  <c r="P591" i="5"/>
  <c r="Q591" i="5"/>
  <c r="P587" i="5"/>
  <c r="Q587" i="5"/>
  <c r="O583" i="5"/>
  <c r="P583" i="5"/>
  <c r="Q583" i="5"/>
  <c r="O579" i="5"/>
  <c r="P579" i="5"/>
  <c r="Q579" i="5"/>
  <c r="P575" i="5"/>
  <c r="Q575" i="5"/>
  <c r="P571" i="5"/>
  <c r="Q571" i="5"/>
  <c r="O567" i="5"/>
  <c r="P567" i="5"/>
  <c r="Q567" i="5"/>
  <c r="O563" i="5"/>
  <c r="P563" i="5"/>
  <c r="Q563" i="5"/>
  <c r="O559" i="5"/>
  <c r="P559" i="5"/>
  <c r="Q559" i="5"/>
  <c r="O555" i="5"/>
  <c r="P555" i="5"/>
  <c r="Q555" i="5"/>
  <c r="P551" i="5"/>
  <c r="Q551" i="5"/>
  <c r="O547" i="5"/>
  <c r="P547" i="5"/>
  <c r="Q547" i="5"/>
  <c r="O543" i="5"/>
  <c r="Q543" i="5"/>
  <c r="P539" i="5"/>
  <c r="Q539" i="5"/>
  <c r="P535" i="5"/>
  <c r="Q535" i="5"/>
  <c r="O531" i="5"/>
  <c r="P531" i="5"/>
  <c r="Q531" i="5"/>
  <c r="O527" i="5"/>
  <c r="P527" i="5"/>
  <c r="Q527" i="5"/>
  <c r="P523" i="5"/>
  <c r="Q523" i="5"/>
  <c r="O519" i="5"/>
  <c r="P519" i="5"/>
  <c r="Q519" i="5"/>
  <c r="O515" i="5"/>
  <c r="P515" i="5"/>
  <c r="Q515" i="5"/>
  <c r="O511" i="5"/>
  <c r="P511" i="5"/>
  <c r="Q511" i="5"/>
  <c r="O507" i="5"/>
  <c r="P507" i="5"/>
  <c r="Q507" i="5"/>
  <c r="O503" i="5"/>
  <c r="P503" i="5"/>
  <c r="Q503" i="5"/>
  <c r="O499" i="5"/>
  <c r="P499" i="5"/>
  <c r="Q499" i="5"/>
  <c r="P495" i="5"/>
  <c r="Q495" i="5"/>
  <c r="O491" i="5"/>
  <c r="P491" i="5"/>
  <c r="Q491" i="5"/>
  <c r="P487" i="5"/>
  <c r="Q487" i="5"/>
  <c r="O483" i="5"/>
  <c r="P483" i="5"/>
  <c r="Q483" i="5"/>
  <c r="O479" i="5"/>
  <c r="Q479" i="5"/>
  <c r="P479" i="5"/>
  <c r="O475" i="5"/>
  <c r="P475" i="5"/>
  <c r="Q475" i="5"/>
  <c r="O471" i="5"/>
  <c r="P471" i="5"/>
  <c r="Q471" i="5"/>
  <c r="P467" i="5"/>
  <c r="Q467" i="5"/>
  <c r="P463" i="5"/>
  <c r="Q463" i="5"/>
  <c r="P459" i="5"/>
  <c r="Q459" i="5"/>
  <c r="O455" i="5"/>
  <c r="Q455" i="5"/>
  <c r="Q451" i="5"/>
  <c r="P451" i="5"/>
  <c r="O447" i="5"/>
  <c r="Q447" i="5"/>
  <c r="P447" i="5"/>
  <c r="P443" i="5"/>
  <c r="Q443" i="5"/>
  <c r="O439" i="5"/>
  <c r="P439" i="5"/>
  <c r="Q439" i="5"/>
  <c r="Q435" i="5"/>
  <c r="O431" i="5"/>
  <c r="Q431" i="5"/>
  <c r="P431" i="5"/>
  <c r="O427" i="5"/>
  <c r="Q427" i="5"/>
  <c r="P427" i="5"/>
  <c r="Q423" i="5"/>
  <c r="P423" i="5"/>
  <c r="O419" i="5"/>
  <c r="Q419" i="5"/>
  <c r="P419" i="5"/>
  <c r="Q415" i="5"/>
  <c r="P415" i="5"/>
  <c r="O411" i="5"/>
  <c r="Q411" i="5"/>
  <c r="P407" i="5"/>
  <c r="Q407" i="5"/>
  <c r="O403" i="5"/>
  <c r="Q403" i="5"/>
  <c r="P403" i="5"/>
  <c r="O399" i="5"/>
  <c r="P399" i="5"/>
  <c r="Q399" i="5"/>
  <c r="Q395" i="5"/>
  <c r="P395" i="5"/>
  <c r="O391" i="5"/>
  <c r="Q391" i="5"/>
  <c r="P391" i="5"/>
  <c r="O387" i="5"/>
  <c r="Q387" i="5"/>
  <c r="P387" i="5"/>
  <c r="O383" i="5"/>
  <c r="Q383" i="5"/>
  <c r="P383" i="5"/>
  <c r="O379" i="5"/>
  <c r="Q379" i="5"/>
  <c r="P375" i="5"/>
  <c r="Q375" i="5"/>
  <c r="P371" i="5"/>
  <c r="Q371" i="5"/>
  <c r="O367" i="5"/>
  <c r="P367" i="5"/>
  <c r="Q367" i="5"/>
  <c r="O363" i="5"/>
  <c r="P363" i="5"/>
  <c r="Q363" i="5"/>
  <c r="O359" i="5"/>
  <c r="P359" i="5"/>
  <c r="Q359" i="5"/>
  <c r="O355" i="5"/>
  <c r="P355" i="5"/>
  <c r="Q355" i="5"/>
  <c r="Q351" i="5"/>
  <c r="P351" i="5"/>
  <c r="Q347" i="5"/>
  <c r="P347" i="5"/>
  <c r="P343" i="5"/>
  <c r="Q343" i="5"/>
  <c r="O339" i="5"/>
  <c r="P339" i="5"/>
  <c r="Q339" i="5"/>
  <c r="P335" i="5"/>
  <c r="Q335" i="5"/>
  <c r="O331" i="5"/>
  <c r="P331" i="5"/>
  <c r="Q331" i="5"/>
  <c r="P327" i="5"/>
  <c r="Q327" i="5"/>
  <c r="P323" i="5"/>
  <c r="Q323" i="5"/>
  <c r="P319" i="5"/>
  <c r="Q319" i="5"/>
  <c r="O315" i="5"/>
  <c r="P315" i="5"/>
  <c r="Q315" i="5"/>
  <c r="O311" i="5"/>
  <c r="Q311" i="5"/>
  <c r="P311" i="5"/>
  <c r="O307" i="5"/>
  <c r="P307" i="5"/>
  <c r="Q307" i="5"/>
  <c r="O303" i="5"/>
  <c r="P303" i="5"/>
  <c r="Q303" i="5"/>
  <c r="O299" i="5"/>
  <c r="P299" i="5"/>
  <c r="Q299" i="5"/>
  <c r="O295" i="5"/>
  <c r="P295" i="5"/>
  <c r="Q295" i="5"/>
  <c r="O291" i="5"/>
  <c r="P291" i="5"/>
  <c r="Q291" i="5"/>
  <c r="O287" i="5"/>
  <c r="P287" i="5"/>
  <c r="Q287" i="5"/>
  <c r="O283" i="5"/>
  <c r="P283" i="5"/>
  <c r="Q283" i="5"/>
  <c r="O279" i="5"/>
  <c r="P279" i="5"/>
  <c r="Q279" i="5"/>
  <c r="O275" i="5"/>
  <c r="P275" i="5"/>
  <c r="Q275" i="5"/>
  <c r="O271" i="5"/>
  <c r="P271" i="5"/>
  <c r="Q271" i="5"/>
  <c r="P267" i="5"/>
  <c r="Q267" i="5"/>
  <c r="O263" i="5"/>
  <c r="P263" i="5"/>
  <c r="Q263" i="5"/>
  <c r="O259" i="5"/>
  <c r="P259" i="5"/>
  <c r="Q259" i="5"/>
  <c r="O255" i="5"/>
  <c r="P255" i="5"/>
  <c r="Q255" i="5"/>
  <c r="O251" i="5"/>
  <c r="P251" i="5"/>
  <c r="Q251" i="5"/>
  <c r="O247" i="5"/>
  <c r="P247" i="5"/>
  <c r="Q247" i="5"/>
  <c r="O243" i="5"/>
  <c r="P243" i="5"/>
  <c r="Q243" i="5"/>
  <c r="Q239" i="5"/>
  <c r="P239" i="5"/>
  <c r="O235" i="5"/>
  <c r="P235" i="5"/>
  <c r="Q235" i="5"/>
  <c r="P231" i="5"/>
  <c r="Q231" i="5"/>
  <c r="O227" i="5"/>
  <c r="P227" i="5"/>
  <c r="Q227" i="5"/>
  <c r="P223" i="5"/>
  <c r="Q223" i="5"/>
  <c r="O219" i="5"/>
  <c r="P219" i="5"/>
  <c r="Q219" i="5"/>
  <c r="P215" i="5"/>
  <c r="Q215" i="5"/>
  <c r="O211" i="5"/>
  <c r="P211" i="5"/>
  <c r="Q211" i="5"/>
  <c r="O207" i="5"/>
  <c r="P207" i="5"/>
  <c r="Q207" i="5"/>
  <c r="O203" i="5"/>
  <c r="P203" i="5"/>
  <c r="Q203" i="5"/>
  <c r="O199" i="5"/>
  <c r="P199" i="5"/>
  <c r="Q199" i="5"/>
  <c r="O195" i="5"/>
  <c r="P195" i="5"/>
  <c r="Q195" i="5"/>
  <c r="O191" i="5"/>
  <c r="P191" i="5"/>
  <c r="Q191" i="5"/>
  <c r="O187" i="5"/>
  <c r="P187" i="5"/>
  <c r="Q187" i="5"/>
  <c r="O183" i="5"/>
  <c r="P183" i="5"/>
  <c r="Q183" i="5"/>
  <c r="O179" i="5"/>
  <c r="P179" i="5"/>
  <c r="Q179" i="5"/>
  <c r="P175" i="5"/>
  <c r="Q175" i="5"/>
  <c r="Q171" i="5"/>
  <c r="P171" i="5"/>
  <c r="Q167" i="5"/>
  <c r="P167" i="5"/>
  <c r="P163" i="5"/>
  <c r="Q163" i="5"/>
  <c r="Q159" i="5"/>
  <c r="P155" i="5"/>
  <c r="Q155" i="5"/>
  <c r="O151" i="5"/>
  <c r="Q151" i="5"/>
  <c r="P151" i="5"/>
  <c r="Q147" i="5"/>
  <c r="P147" i="5"/>
  <c r="P143" i="5"/>
  <c r="Q143" i="5"/>
  <c r="P139" i="5"/>
  <c r="Q139" i="5"/>
  <c r="P135" i="5"/>
  <c r="Q135" i="5"/>
  <c r="O131" i="5"/>
  <c r="P131" i="5"/>
  <c r="Q131" i="5"/>
  <c r="O127" i="5"/>
  <c r="P127" i="5"/>
  <c r="Q127" i="5"/>
  <c r="P123" i="5"/>
  <c r="Q123" i="5"/>
  <c r="P119" i="5"/>
  <c r="Q119" i="5"/>
  <c r="O115" i="5"/>
  <c r="P115" i="5"/>
  <c r="Q115" i="5"/>
  <c r="O111" i="5"/>
  <c r="P111" i="5"/>
  <c r="Q111" i="5"/>
  <c r="O107" i="5"/>
  <c r="P107" i="5"/>
  <c r="Q107" i="5"/>
  <c r="O103" i="5"/>
  <c r="Q103" i="5"/>
  <c r="P103" i="5"/>
  <c r="P99" i="5"/>
  <c r="Q99" i="5"/>
  <c r="O95" i="5"/>
  <c r="Q95" i="5"/>
  <c r="P95" i="5"/>
  <c r="O91" i="5"/>
  <c r="Q91" i="5"/>
  <c r="O87" i="5"/>
  <c r="Q87" i="5"/>
  <c r="P87" i="5"/>
  <c r="O83" i="5"/>
  <c r="Q83" i="5"/>
  <c r="P83" i="5"/>
  <c r="O79" i="5"/>
  <c r="Q79" i="5"/>
  <c r="P79" i="5"/>
  <c r="O75" i="5"/>
  <c r="Q75" i="5"/>
  <c r="P71" i="5"/>
  <c r="Q71" i="5"/>
  <c r="O67" i="5"/>
  <c r="P67" i="5"/>
  <c r="Q67" i="5"/>
  <c r="O63" i="5"/>
  <c r="P63" i="5"/>
  <c r="Q63" i="5"/>
  <c r="P59" i="5"/>
  <c r="Q59" i="5"/>
  <c r="P55" i="5"/>
  <c r="Q55" i="5"/>
  <c r="P51" i="5"/>
  <c r="Q51" i="5"/>
  <c r="P47" i="5"/>
  <c r="Q47" i="5"/>
  <c r="O43" i="5"/>
  <c r="P43" i="5"/>
  <c r="Q43" i="5"/>
  <c r="O39" i="5"/>
  <c r="P39" i="5"/>
  <c r="Q39" i="5"/>
  <c r="O35" i="5"/>
  <c r="P35" i="5"/>
  <c r="Q35" i="5"/>
  <c r="P31" i="5"/>
  <c r="Q31" i="5"/>
  <c r="P27" i="5"/>
  <c r="Q27" i="5"/>
  <c r="O23" i="5"/>
  <c r="P23" i="5"/>
  <c r="Q23" i="5"/>
  <c r="O19" i="5"/>
  <c r="P19" i="5"/>
  <c r="Q19" i="5"/>
  <c r="P15" i="5"/>
  <c r="Q15" i="5"/>
  <c r="Q11" i="5"/>
  <c r="P11" i="5"/>
  <c r="Q7" i="5"/>
  <c r="P7" i="5"/>
  <c r="Q3" i="5"/>
  <c r="P3" i="5"/>
  <c r="O4181" i="5"/>
  <c r="Q4181" i="5"/>
  <c r="P4181" i="5"/>
  <c r="O4161" i="5"/>
  <c r="P4161" i="5"/>
  <c r="Q4161" i="5"/>
  <c r="O4141" i="5"/>
  <c r="Q4141" i="5"/>
  <c r="P4141" i="5"/>
  <c r="O4121" i="5"/>
  <c r="P4121" i="5"/>
  <c r="Q4121" i="5"/>
  <c r="O4109" i="5"/>
  <c r="Q4109" i="5"/>
  <c r="P4109" i="5"/>
  <c r="O4097" i="5"/>
  <c r="P4097" i="5"/>
  <c r="Q4097" i="5"/>
  <c r="O4085" i="5"/>
  <c r="Q4085" i="5"/>
  <c r="P4085" i="5"/>
  <c r="O4073" i="5"/>
  <c r="P4073" i="5"/>
  <c r="Q4073" i="5"/>
  <c r="O4061" i="5"/>
  <c r="Q4061" i="5"/>
  <c r="P4061" i="5"/>
  <c r="O4045" i="5"/>
  <c r="Q4045" i="5"/>
  <c r="P4045" i="5"/>
  <c r="O4033" i="5"/>
  <c r="P4033" i="5"/>
  <c r="Q4033" i="5"/>
  <c r="O4017" i="5"/>
  <c r="P4017" i="5"/>
  <c r="Q4017" i="5"/>
  <c r="O4001" i="5"/>
  <c r="P4001" i="5"/>
  <c r="Q4001" i="5"/>
  <c r="O3989" i="5"/>
  <c r="Q3989" i="5"/>
  <c r="P3989" i="5"/>
  <c r="O3977" i="5"/>
  <c r="P3977" i="5"/>
  <c r="Q3977" i="5"/>
  <c r="O3969" i="5"/>
  <c r="P3969" i="5"/>
  <c r="Q3969" i="5"/>
  <c r="O3957" i="5"/>
  <c r="Q3957" i="5"/>
  <c r="P3957" i="5"/>
  <c r="O3945" i="5"/>
  <c r="P3945" i="5"/>
  <c r="Q3945" i="5"/>
  <c r="O3937" i="5"/>
  <c r="P3937" i="5"/>
  <c r="Q3937" i="5"/>
  <c r="O3925" i="5"/>
  <c r="Q3925" i="5"/>
  <c r="P3925" i="5"/>
  <c r="O3921" i="5"/>
  <c r="P3921" i="5"/>
  <c r="Q3921" i="5"/>
  <c r="O3909" i="5"/>
  <c r="Q3909" i="5"/>
  <c r="P3909" i="5"/>
  <c r="O3897" i="5"/>
  <c r="P3897" i="5"/>
  <c r="Q3897" i="5"/>
  <c r="O3885" i="5"/>
  <c r="Q3885" i="5"/>
  <c r="P3885" i="5"/>
  <c r="O3869" i="5"/>
  <c r="Q3869" i="5"/>
  <c r="P3869" i="5"/>
  <c r="O3861" i="5"/>
  <c r="Q3861" i="5"/>
  <c r="P3861" i="5"/>
  <c r="O3849" i="5"/>
  <c r="Q3849" i="5"/>
  <c r="P3849" i="5"/>
  <c r="O3841" i="5"/>
  <c r="Q3841" i="5"/>
  <c r="P3841" i="5"/>
  <c r="O3829" i="5"/>
  <c r="Q3829" i="5"/>
  <c r="P3829" i="5"/>
  <c r="O3817" i="5"/>
  <c r="Q3817" i="5"/>
  <c r="P3817" i="5"/>
  <c r="O3809" i="5"/>
  <c r="Q3809" i="5"/>
  <c r="P3809" i="5"/>
  <c r="O3797" i="5"/>
  <c r="Q3797" i="5"/>
  <c r="P3797" i="5"/>
  <c r="O3785" i="5"/>
  <c r="Q3785" i="5"/>
  <c r="P3785" i="5"/>
  <c r="O3777" i="5"/>
  <c r="Q3777" i="5"/>
  <c r="P3777" i="5"/>
  <c r="O3757" i="5"/>
  <c r="Q3757" i="5"/>
  <c r="P3757" i="5"/>
  <c r="O3737" i="5"/>
  <c r="Q3737" i="5"/>
  <c r="P3737" i="5"/>
  <c r="O3717" i="5"/>
  <c r="Q3717" i="5"/>
  <c r="P3717" i="5"/>
  <c r="O3697" i="5"/>
  <c r="Q3697" i="5"/>
  <c r="P3697" i="5"/>
  <c r="O3677" i="5"/>
  <c r="Q3677" i="5"/>
  <c r="P3677" i="5"/>
  <c r="O3661" i="5"/>
  <c r="P3661" i="5"/>
  <c r="Q3661" i="5"/>
  <c r="O3645" i="5"/>
  <c r="P3645" i="5"/>
  <c r="Q3645" i="5"/>
  <c r="O3633" i="5"/>
  <c r="P3633" i="5"/>
  <c r="Q3633" i="5"/>
  <c r="O3613" i="5"/>
  <c r="P3613" i="5"/>
  <c r="Q3613" i="5"/>
  <c r="O3593" i="5"/>
  <c r="P3593" i="5"/>
  <c r="Q3593" i="5"/>
  <c r="O3573" i="5"/>
  <c r="P3573" i="5"/>
  <c r="Q3573" i="5"/>
  <c r="O3553" i="5"/>
  <c r="P3553" i="5"/>
  <c r="Q3553" i="5"/>
  <c r="O3533" i="5"/>
  <c r="P3533" i="5"/>
  <c r="Q3533" i="5"/>
  <c r="O3521" i="5"/>
  <c r="P3521" i="5"/>
  <c r="Q3521" i="5"/>
  <c r="O3509" i="5"/>
  <c r="P3509" i="5"/>
  <c r="Q3509" i="5"/>
  <c r="O3493" i="5"/>
  <c r="P3493" i="5"/>
  <c r="Q3493" i="5"/>
  <c r="O3485" i="5"/>
  <c r="P3485" i="5"/>
  <c r="Q3485" i="5"/>
  <c r="O3477" i="5"/>
  <c r="P3477" i="5"/>
  <c r="Q3477" i="5"/>
  <c r="O3465" i="5"/>
  <c r="P3465" i="5"/>
  <c r="Q3465" i="5"/>
  <c r="O3449" i="5"/>
  <c r="P3449" i="5"/>
  <c r="Q3449" i="5"/>
  <c r="O3433" i="5"/>
  <c r="P3433" i="5"/>
  <c r="Q3433" i="5"/>
  <c r="O3413" i="5"/>
  <c r="P3413" i="5"/>
  <c r="Q3413" i="5"/>
  <c r="O3389" i="5"/>
  <c r="P3389" i="5"/>
  <c r="Q3389" i="5"/>
  <c r="O3369" i="5"/>
  <c r="P3369" i="5"/>
  <c r="Q3369" i="5"/>
  <c r="O3353" i="5"/>
  <c r="P3353" i="5"/>
  <c r="Q3353" i="5"/>
  <c r="O3325" i="5"/>
  <c r="P3325" i="5"/>
  <c r="Q3325" i="5"/>
  <c r="O3297" i="5"/>
  <c r="P3297" i="5"/>
  <c r="Q3297" i="5"/>
  <c r="O3265" i="5"/>
  <c r="P3265" i="5"/>
  <c r="Q3265" i="5"/>
  <c r="O3217" i="5"/>
  <c r="P3217" i="5"/>
  <c r="Q3217" i="5"/>
  <c r="P3149" i="5"/>
  <c r="Q3149" i="5"/>
  <c r="P3033" i="5"/>
  <c r="Q3033" i="5"/>
  <c r="O2837" i="5"/>
  <c r="P2837" i="5"/>
  <c r="Q2837" i="5"/>
  <c r="O2533" i="5"/>
  <c r="P2533" i="5"/>
  <c r="Q2533" i="5"/>
  <c r="O1981" i="5"/>
  <c r="Q1981" i="5"/>
  <c r="P1981" i="5"/>
  <c r="O269" i="5"/>
  <c r="P269" i="5"/>
  <c r="Q269" i="5"/>
  <c r="O4191" i="5"/>
  <c r="Q4191" i="5"/>
  <c r="P4191" i="5"/>
  <c r="O4187" i="5"/>
  <c r="P4187" i="5"/>
  <c r="Q4187" i="5"/>
  <c r="O4179" i="5"/>
  <c r="P4179" i="5"/>
  <c r="Q4179" i="5"/>
  <c r="O4175" i="5"/>
  <c r="Q4175" i="5"/>
  <c r="P4175" i="5"/>
  <c r="O4171" i="5"/>
  <c r="P4171" i="5"/>
  <c r="Q4171" i="5"/>
  <c r="O4163" i="5"/>
  <c r="P4163" i="5"/>
  <c r="Q4163" i="5"/>
  <c r="O4159" i="5"/>
  <c r="Q4159" i="5"/>
  <c r="P4159" i="5"/>
  <c r="O4151" i="5"/>
  <c r="Q4151" i="5"/>
  <c r="P4151" i="5"/>
  <c r="O4147" i="5"/>
  <c r="P4147" i="5"/>
  <c r="Q4147" i="5"/>
  <c r="O4139" i="5"/>
  <c r="P4139" i="5"/>
  <c r="Q4139" i="5"/>
  <c r="O4131" i="5"/>
  <c r="P4131" i="5"/>
  <c r="Q4131" i="5"/>
  <c r="O4123" i="5"/>
  <c r="P4123" i="5"/>
  <c r="Q4123" i="5"/>
  <c r="O4119" i="5"/>
  <c r="Q4119" i="5"/>
  <c r="P4119" i="5"/>
  <c r="O4111" i="5"/>
  <c r="Q4111" i="5"/>
  <c r="P4111" i="5"/>
  <c r="O4107" i="5"/>
  <c r="P4107" i="5"/>
  <c r="Q4107" i="5"/>
  <c r="O4099" i="5"/>
  <c r="P4099" i="5"/>
  <c r="Q4099" i="5"/>
  <c r="O4095" i="5"/>
  <c r="Q4095" i="5"/>
  <c r="P4095" i="5"/>
  <c r="O4087" i="5"/>
  <c r="Q4087" i="5"/>
  <c r="P4087" i="5"/>
  <c r="O4083" i="5"/>
  <c r="P4083" i="5"/>
  <c r="Q4083" i="5"/>
  <c r="O4079" i="5"/>
  <c r="Q4079" i="5"/>
  <c r="P4079" i="5"/>
  <c r="O4075" i="5"/>
  <c r="P4075" i="5"/>
  <c r="Q4075" i="5"/>
  <c r="O4067" i="5"/>
  <c r="P4067" i="5"/>
  <c r="Q4067" i="5"/>
  <c r="O4063" i="5"/>
  <c r="Q4063" i="5"/>
  <c r="P4063" i="5"/>
  <c r="O4059" i="5"/>
  <c r="P4059" i="5"/>
  <c r="Q4059" i="5"/>
  <c r="O4051" i="5"/>
  <c r="P4051" i="5"/>
  <c r="Q4051" i="5"/>
  <c r="O4047" i="5"/>
  <c r="Q4047" i="5"/>
  <c r="P4047" i="5"/>
  <c r="O4043" i="5"/>
  <c r="P4043" i="5"/>
  <c r="Q4043" i="5"/>
  <c r="O4039" i="5"/>
  <c r="Q4039" i="5"/>
  <c r="P4039" i="5"/>
  <c r="O4031" i="5"/>
  <c r="Q4031" i="5"/>
  <c r="P4031" i="5"/>
  <c r="O4027" i="5"/>
  <c r="P4027" i="5"/>
  <c r="Q4027" i="5"/>
  <c r="O4023" i="5"/>
  <c r="Q4023" i="5"/>
  <c r="P4023" i="5"/>
  <c r="O4019" i="5"/>
  <c r="P4019" i="5"/>
  <c r="Q4019" i="5"/>
  <c r="O4015" i="5"/>
  <c r="Q4015" i="5"/>
  <c r="P4015" i="5"/>
  <c r="O4011" i="5"/>
  <c r="P4011" i="5"/>
  <c r="Q4011" i="5"/>
  <c r="O4007" i="5"/>
  <c r="Q4007" i="5"/>
  <c r="P4007" i="5"/>
  <c r="O3999" i="5"/>
  <c r="Q3999" i="5"/>
  <c r="P3999" i="5"/>
  <c r="O3995" i="5"/>
  <c r="P3995" i="5"/>
  <c r="Q3995" i="5"/>
  <c r="O3991" i="5"/>
  <c r="Q3991" i="5"/>
  <c r="P3991" i="5"/>
  <c r="O3987" i="5"/>
  <c r="P3987" i="5"/>
  <c r="Q3987" i="5"/>
  <c r="O3983" i="5"/>
  <c r="Q3983" i="5"/>
  <c r="P3983" i="5"/>
  <c r="O3975" i="5"/>
  <c r="Q3975" i="5"/>
  <c r="P3975" i="5"/>
  <c r="O3971" i="5"/>
  <c r="P3971" i="5"/>
  <c r="Q3971" i="5"/>
  <c r="O3967" i="5"/>
  <c r="Q3967" i="5"/>
  <c r="P3967" i="5"/>
  <c r="O3959" i="5"/>
  <c r="Q3959" i="5"/>
  <c r="P3959" i="5"/>
  <c r="O3951" i="5"/>
  <c r="Q3951" i="5"/>
  <c r="P3951" i="5"/>
  <c r="O3947" i="5"/>
  <c r="P3947" i="5"/>
  <c r="Q3947" i="5"/>
  <c r="O3939" i="5"/>
  <c r="P3939" i="5"/>
  <c r="Q3939" i="5"/>
  <c r="O3935" i="5"/>
  <c r="Q3935" i="5"/>
  <c r="P3935" i="5"/>
  <c r="O3927" i="5"/>
  <c r="Q3927" i="5"/>
  <c r="P3927" i="5"/>
  <c r="O3923" i="5"/>
  <c r="P3923" i="5"/>
  <c r="Q3923" i="5"/>
  <c r="O3915" i="5"/>
  <c r="P3915" i="5"/>
  <c r="Q3915" i="5"/>
  <c r="O3911" i="5"/>
  <c r="Q3911" i="5"/>
  <c r="P3911" i="5"/>
  <c r="O3903" i="5"/>
  <c r="Q3903" i="5"/>
  <c r="P3903" i="5"/>
  <c r="O3895" i="5"/>
  <c r="Q3895" i="5"/>
  <c r="P3895" i="5"/>
  <c r="O3871" i="5"/>
  <c r="Q3871" i="5"/>
  <c r="P3871" i="5"/>
  <c r="O3659" i="5"/>
  <c r="P3659" i="5"/>
  <c r="Q3659" i="5"/>
  <c r="O4190" i="5"/>
  <c r="P4190" i="5"/>
  <c r="Q4190" i="5"/>
  <c r="O4186" i="5"/>
  <c r="P4186" i="5"/>
  <c r="Q4186" i="5"/>
  <c r="O4182" i="5"/>
  <c r="P4182" i="5"/>
  <c r="Q4182" i="5"/>
  <c r="O4178" i="5"/>
  <c r="P4178" i="5"/>
  <c r="Q4178" i="5"/>
  <c r="O4174" i="5"/>
  <c r="P4174" i="5"/>
  <c r="Q4174" i="5"/>
  <c r="O4170" i="5"/>
  <c r="P4170" i="5"/>
  <c r="Q4170" i="5"/>
  <c r="O4166" i="5"/>
  <c r="P4166" i="5"/>
  <c r="Q4166" i="5"/>
  <c r="O4162" i="5"/>
  <c r="P4162" i="5"/>
  <c r="Q4162" i="5"/>
  <c r="O4158" i="5"/>
  <c r="P4158" i="5"/>
  <c r="Q4158" i="5"/>
  <c r="O4154" i="5"/>
  <c r="P4154" i="5"/>
  <c r="Q4154" i="5"/>
  <c r="O4150" i="5"/>
  <c r="P4150" i="5"/>
  <c r="Q4150" i="5"/>
  <c r="O4146" i="5"/>
  <c r="P4146" i="5"/>
  <c r="Q4146" i="5"/>
  <c r="O4142" i="5"/>
  <c r="P4142" i="5"/>
  <c r="Q4142" i="5"/>
  <c r="O4138" i="5"/>
  <c r="P4138" i="5"/>
  <c r="Q4138" i="5"/>
  <c r="O4134" i="5"/>
  <c r="P4134" i="5"/>
  <c r="Q4134" i="5"/>
  <c r="O4130" i="5"/>
  <c r="P4130" i="5"/>
  <c r="Q4130" i="5"/>
  <c r="O4126" i="5"/>
  <c r="P4126" i="5"/>
  <c r="Q4126" i="5"/>
  <c r="O4122" i="5"/>
  <c r="P4122" i="5"/>
  <c r="Q4122" i="5"/>
  <c r="O4118" i="5"/>
  <c r="P4118" i="5"/>
  <c r="Q4118" i="5"/>
  <c r="O4114" i="5"/>
  <c r="P4114" i="5"/>
  <c r="Q4114" i="5"/>
  <c r="O4110" i="5"/>
  <c r="P4110" i="5"/>
  <c r="Q4110" i="5"/>
  <c r="O4106" i="5"/>
  <c r="P4106" i="5"/>
  <c r="Q4106" i="5"/>
  <c r="O4102" i="5"/>
  <c r="P4102" i="5"/>
  <c r="Q4102" i="5"/>
  <c r="O4098" i="5"/>
  <c r="P4098" i="5"/>
  <c r="Q4098" i="5"/>
  <c r="O4094" i="5"/>
  <c r="P4094" i="5"/>
  <c r="Q4094" i="5"/>
  <c r="O4090" i="5"/>
  <c r="P4090" i="5"/>
  <c r="Q4090" i="5"/>
  <c r="O4086" i="5"/>
  <c r="P4086" i="5"/>
  <c r="Q4086" i="5"/>
  <c r="O4082" i="5"/>
  <c r="P4082" i="5"/>
  <c r="Q4082" i="5"/>
  <c r="O4078" i="5"/>
  <c r="P4078" i="5"/>
  <c r="Q4078" i="5"/>
  <c r="O4074" i="5"/>
  <c r="P4074" i="5"/>
  <c r="Q4074" i="5"/>
  <c r="O4070" i="5"/>
  <c r="P4070" i="5"/>
  <c r="Q4070" i="5"/>
  <c r="O4066" i="5"/>
  <c r="P4066" i="5"/>
  <c r="Q4066" i="5"/>
  <c r="O4062" i="5"/>
  <c r="P4062" i="5"/>
  <c r="Q4062" i="5"/>
  <c r="O4058" i="5"/>
  <c r="P4058" i="5"/>
  <c r="Q4058" i="5"/>
  <c r="O4054" i="5"/>
  <c r="P4054" i="5"/>
  <c r="Q4054" i="5"/>
  <c r="O4050" i="5"/>
  <c r="P4050" i="5"/>
  <c r="Q4050" i="5"/>
  <c r="O4046" i="5"/>
  <c r="P4046" i="5"/>
  <c r="Q4046" i="5"/>
  <c r="O4042" i="5"/>
  <c r="P4042" i="5"/>
  <c r="Q4042" i="5"/>
  <c r="O4038" i="5"/>
  <c r="P4038" i="5"/>
  <c r="Q4038" i="5"/>
  <c r="O4034" i="5"/>
  <c r="P4034" i="5"/>
  <c r="Q4034" i="5"/>
  <c r="O4030" i="5"/>
  <c r="P4030" i="5"/>
  <c r="Q4030" i="5"/>
  <c r="O4026" i="5"/>
  <c r="P4026" i="5"/>
  <c r="Q4026" i="5"/>
  <c r="O4022" i="5"/>
  <c r="P4022" i="5"/>
  <c r="Q4022" i="5"/>
  <c r="O4018" i="5"/>
  <c r="P4018" i="5"/>
  <c r="Q4018" i="5"/>
  <c r="O4014" i="5"/>
  <c r="P4014" i="5"/>
  <c r="Q4014" i="5"/>
  <c r="O4010" i="5"/>
  <c r="P4010" i="5"/>
  <c r="Q4010" i="5"/>
  <c r="O4006" i="5"/>
  <c r="P4006" i="5"/>
  <c r="Q4006" i="5"/>
  <c r="O4002" i="5"/>
  <c r="P4002" i="5"/>
  <c r="Q4002" i="5"/>
  <c r="O3998" i="5"/>
  <c r="P3998" i="5"/>
  <c r="Q3998" i="5"/>
  <c r="O3994" i="5"/>
  <c r="P3994" i="5"/>
  <c r="Q3994" i="5"/>
  <c r="O3990" i="5"/>
  <c r="P3990" i="5"/>
  <c r="Q3990" i="5"/>
  <c r="O3986" i="5"/>
  <c r="P3986" i="5"/>
  <c r="Q3986" i="5"/>
  <c r="O3982" i="5"/>
  <c r="P3982" i="5"/>
  <c r="Q3982" i="5"/>
  <c r="O3978" i="5"/>
  <c r="P3978" i="5"/>
  <c r="Q3978" i="5"/>
  <c r="O3974" i="5"/>
  <c r="P3974" i="5"/>
  <c r="Q3974" i="5"/>
  <c r="O3970" i="5"/>
  <c r="P3970" i="5"/>
  <c r="Q3970" i="5"/>
  <c r="O3966" i="5"/>
  <c r="P3966" i="5"/>
  <c r="Q3966" i="5"/>
  <c r="O3962" i="5"/>
  <c r="P3962" i="5"/>
  <c r="Q3962" i="5"/>
  <c r="O3958" i="5"/>
  <c r="P3958" i="5"/>
  <c r="Q3958" i="5"/>
  <c r="O3954" i="5"/>
  <c r="P3954" i="5"/>
  <c r="Q3954" i="5"/>
  <c r="O3950" i="5"/>
  <c r="P3950" i="5"/>
  <c r="Q3950" i="5"/>
  <c r="O3946" i="5"/>
  <c r="P3946" i="5"/>
  <c r="Q3946" i="5"/>
  <c r="O3942" i="5"/>
  <c r="P3942" i="5"/>
  <c r="Q3942" i="5"/>
  <c r="O3938" i="5"/>
  <c r="P3938" i="5"/>
  <c r="Q3938" i="5"/>
  <c r="O3934" i="5"/>
  <c r="P3934" i="5"/>
  <c r="Q3934" i="5"/>
  <c r="O3930" i="5"/>
  <c r="P3930" i="5"/>
  <c r="Q3930" i="5"/>
  <c r="O3926" i="5"/>
  <c r="P3926" i="5"/>
  <c r="Q3926" i="5"/>
  <c r="O3922" i="5"/>
  <c r="P3922" i="5"/>
  <c r="Q3922" i="5"/>
  <c r="O3918" i="5"/>
  <c r="P3918" i="5"/>
  <c r="Q3918" i="5"/>
  <c r="O3914" i="5"/>
  <c r="P3914" i="5"/>
  <c r="Q3914" i="5"/>
  <c r="O3910" i="5"/>
  <c r="P3910" i="5"/>
  <c r="Q3910" i="5"/>
  <c r="O3906" i="5"/>
  <c r="P3906" i="5"/>
  <c r="Q3906" i="5"/>
  <c r="O3902" i="5"/>
  <c r="P3902" i="5"/>
  <c r="Q3902" i="5"/>
  <c r="O3898" i="5"/>
  <c r="P3898" i="5"/>
  <c r="Q3898" i="5"/>
  <c r="O3894" i="5"/>
  <c r="P3894" i="5"/>
  <c r="Q3894" i="5"/>
  <c r="O3890" i="5"/>
  <c r="P3890" i="5"/>
  <c r="Q3890" i="5"/>
  <c r="O3886" i="5"/>
  <c r="P3886" i="5"/>
  <c r="Q3886" i="5"/>
  <c r="O3882" i="5"/>
  <c r="P3882" i="5"/>
  <c r="Q3882" i="5"/>
  <c r="O3878" i="5"/>
  <c r="P3878" i="5"/>
  <c r="Q3878" i="5"/>
  <c r="O3874" i="5"/>
  <c r="P3874" i="5"/>
  <c r="Q3874" i="5"/>
  <c r="O3870" i="5"/>
  <c r="P3870" i="5"/>
  <c r="Q3870" i="5"/>
  <c r="O3866" i="5"/>
  <c r="P3866" i="5"/>
  <c r="Q3866" i="5"/>
  <c r="O3862" i="5"/>
  <c r="P3862" i="5"/>
  <c r="Q3862" i="5"/>
  <c r="O3858" i="5"/>
  <c r="P3858" i="5"/>
  <c r="Q3858" i="5"/>
  <c r="O3854" i="5"/>
  <c r="P3854" i="5"/>
  <c r="Q3854" i="5"/>
  <c r="O3850" i="5"/>
  <c r="P3850" i="5"/>
  <c r="Q3850" i="5"/>
  <c r="O3846" i="5"/>
  <c r="P3846" i="5"/>
  <c r="Q3846" i="5"/>
  <c r="O3842" i="5"/>
  <c r="P3842" i="5"/>
  <c r="Q3842" i="5"/>
  <c r="O3838" i="5"/>
  <c r="P3838" i="5"/>
  <c r="Q3838" i="5"/>
  <c r="O3834" i="5"/>
  <c r="P3834" i="5"/>
  <c r="Q3834" i="5"/>
  <c r="O3830" i="5"/>
  <c r="P3830" i="5"/>
  <c r="Q3830" i="5"/>
  <c r="O3826" i="5"/>
  <c r="P3826" i="5"/>
  <c r="Q3826" i="5"/>
  <c r="O3822" i="5"/>
  <c r="P3822" i="5"/>
  <c r="Q3822" i="5"/>
  <c r="O3818" i="5"/>
  <c r="P3818" i="5"/>
  <c r="Q3818" i="5"/>
  <c r="O3814" i="5"/>
  <c r="P3814" i="5"/>
  <c r="Q3814" i="5"/>
  <c r="O3810" i="5"/>
  <c r="P3810" i="5"/>
  <c r="Q3810" i="5"/>
  <c r="O3806" i="5"/>
  <c r="P3806" i="5"/>
  <c r="Q3806" i="5"/>
  <c r="O3802" i="5"/>
  <c r="P3802" i="5"/>
  <c r="Q3802" i="5"/>
  <c r="O3798" i="5"/>
  <c r="P3798" i="5"/>
  <c r="Q3798" i="5"/>
  <c r="O3794" i="5"/>
  <c r="P3794" i="5"/>
  <c r="Q3794" i="5"/>
  <c r="O3790" i="5"/>
  <c r="P3790" i="5"/>
  <c r="Q3790" i="5"/>
  <c r="O3786" i="5"/>
  <c r="P3786" i="5"/>
  <c r="Q3786" i="5"/>
  <c r="O3782" i="5"/>
  <c r="P3782" i="5"/>
  <c r="Q3782" i="5"/>
  <c r="O3778" i="5"/>
  <c r="P3778" i="5"/>
  <c r="Q3778" i="5"/>
  <c r="O3774" i="5"/>
  <c r="P3774" i="5"/>
  <c r="Q3774" i="5"/>
  <c r="O3770" i="5"/>
  <c r="P3770" i="5"/>
  <c r="Q3770" i="5"/>
  <c r="O3766" i="5"/>
  <c r="P3766" i="5"/>
  <c r="Q3766" i="5"/>
  <c r="O3762" i="5"/>
  <c r="P3762" i="5"/>
  <c r="Q3762" i="5"/>
  <c r="O3758" i="5"/>
  <c r="P3758" i="5"/>
  <c r="Q3758" i="5"/>
  <c r="O3754" i="5"/>
  <c r="P3754" i="5"/>
  <c r="Q3754" i="5"/>
  <c r="O3750" i="5"/>
  <c r="P3750" i="5"/>
  <c r="Q3750" i="5"/>
  <c r="O3746" i="5"/>
  <c r="P3746" i="5"/>
  <c r="Q3746" i="5"/>
  <c r="O3742" i="5"/>
  <c r="P3742" i="5"/>
  <c r="Q3742" i="5"/>
  <c r="O3738" i="5"/>
  <c r="P3738" i="5"/>
  <c r="Q3738" i="5"/>
  <c r="O3734" i="5"/>
  <c r="P3734" i="5"/>
  <c r="Q3734" i="5"/>
  <c r="O3730" i="5"/>
  <c r="P3730" i="5"/>
  <c r="Q3730" i="5"/>
  <c r="O3726" i="5"/>
  <c r="P3726" i="5"/>
  <c r="Q3726" i="5"/>
  <c r="O3722" i="5"/>
  <c r="P3722" i="5"/>
  <c r="Q3722" i="5"/>
  <c r="O3718" i="5"/>
  <c r="P3718" i="5"/>
  <c r="Q3718" i="5"/>
  <c r="O3714" i="5"/>
  <c r="P3714" i="5"/>
  <c r="Q3714" i="5"/>
  <c r="O3710" i="5"/>
  <c r="P3710" i="5"/>
  <c r="Q3710" i="5"/>
  <c r="O3706" i="5"/>
  <c r="P3706" i="5"/>
  <c r="Q3706" i="5"/>
  <c r="O3702" i="5"/>
  <c r="P3702" i="5"/>
  <c r="Q3702" i="5"/>
  <c r="O3698" i="5"/>
  <c r="P3698" i="5"/>
  <c r="Q3698" i="5"/>
  <c r="O3694" i="5"/>
  <c r="P3694" i="5"/>
  <c r="Q3694" i="5"/>
  <c r="O3690" i="5"/>
  <c r="P3690" i="5"/>
  <c r="Q3690" i="5"/>
  <c r="O3686" i="5"/>
  <c r="P3686" i="5"/>
  <c r="Q3686" i="5"/>
  <c r="O3682" i="5"/>
  <c r="P3682" i="5"/>
  <c r="Q3682" i="5"/>
  <c r="O3678" i="5"/>
  <c r="P3678" i="5"/>
  <c r="Q3678" i="5"/>
  <c r="O3674" i="5"/>
  <c r="P3674" i="5"/>
  <c r="Q3674" i="5"/>
  <c r="O3670" i="5"/>
  <c r="P3670" i="5"/>
  <c r="Q3670" i="5"/>
  <c r="O3666" i="5"/>
  <c r="P3666" i="5"/>
  <c r="Q3666" i="5"/>
  <c r="O3662" i="5"/>
  <c r="P3662" i="5"/>
  <c r="Q3662" i="5"/>
  <c r="O3658" i="5"/>
  <c r="P3658" i="5"/>
  <c r="Q3658" i="5"/>
  <c r="O3654" i="5"/>
  <c r="P3654" i="5"/>
  <c r="Q3654" i="5"/>
  <c r="O3650" i="5"/>
  <c r="P3650" i="5"/>
  <c r="Q3650" i="5"/>
  <c r="O3646" i="5"/>
  <c r="P3646" i="5"/>
  <c r="Q3646" i="5"/>
  <c r="O3642" i="5"/>
  <c r="P3642" i="5"/>
  <c r="Q3642" i="5"/>
  <c r="O3638" i="5"/>
  <c r="P3638" i="5"/>
  <c r="Q3638" i="5"/>
  <c r="O3634" i="5"/>
  <c r="P3634" i="5"/>
  <c r="Q3634" i="5"/>
  <c r="O3630" i="5"/>
  <c r="P3630" i="5"/>
  <c r="Q3630" i="5"/>
  <c r="O3626" i="5"/>
  <c r="P3626" i="5"/>
  <c r="Q3626" i="5"/>
  <c r="O3622" i="5"/>
  <c r="P3622" i="5"/>
  <c r="Q3622" i="5"/>
  <c r="O3618" i="5"/>
  <c r="P3618" i="5"/>
  <c r="Q3618" i="5"/>
  <c r="O3614" i="5"/>
  <c r="P3614" i="5"/>
  <c r="Q3614" i="5"/>
  <c r="O3610" i="5"/>
  <c r="P3610" i="5"/>
  <c r="Q3610" i="5"/>
  <c r="O3606" i="5"/>
  <c r="P3606" i="5"/>
  <c r="Q3606" i="5"/>
  <c r="O3602" i="5"/>
  <c r="P3602" i="5"/>
  <c r="Q3602" i="5"/>
  <c r="O3598" i="5"/>
  <c r="P3598" i="5"/>
  <c r="Q3598" i="5"/>
  <c r="O3594" i="5"/>
  <c r="P3594" i="5"/>
  <c r="Q3594" i="5"/>
  <c r="O3590" i="5"/>
  <c r="P3590" i="5"/>
  <c r="Q3590" i="5"/>
  <c r="O3586" i="5"/>
  <c r="P3586" i="5"/>
  <c r="Q3586" i="5"/>
  <c r="O3582" i="5"/>
  <c r="P3582" i="5"/>
  <c r="Q3582" i="5"/>
  <c r="O3578" i="5"/>
  <c r="P3578" i="5"/>
  <c r="Q3578" i="5"/>
  <c r="O3574" i="5"/>
  <c r="P3574" i="5"/>
  <c r="Q3574" i="5"/>
  <c r="O3570" i="5"/>
  <c r="P3570" i="5"/>
  <c r="Q3570" i="5"/>
  <c r="O3566" i="5"/>
  <c r="P3566" i="5"/>
  <c r="Q3566" i="5"/>
  <c r="O3562" i="5"/>
  <c r="P3562" i="5"/>
  <c r="Q3562" i="5"/>
  <c r="O3558" i="5"/>
  <c r="P3558" i="5"/>
  <c r="Q3558" i="5"/>
  <c r="O3554" i="5"/>
  <c r="P3554" i="5"/>
  <c r="Q3554" i="5"/>
  <c r="O3550" i="5"/>
  <c r="P3550" i="5"/>
  <c r="Q3550" i="5"/>
  <c r="O3546" i="5"/>
  <c r="P3546" i="5"/>
  <c r="Q3546" i="5"/>
  <c r="O3542" i="5"/>
  <c r="P3542" i="5"/>
  <c r="Q3542" i="5"/>
  <c r="O3538" i="5"/>
  <c r="P3538" i="5"/>
  <c r="Q3538" i="5"/>
  <c r="O3534" i="5"/>
  <c r="P3534" i="5"/>
  <c r="Q3534" i="5"/>
  <c r="O3530" i="5"/>
  <c r="P3530" i="5"/>
  <c r="Q3530" i="5"/>
  <c r="O3526" i="5"/>
  <c r="P3526" i="5"/>
  <c r="Q3526" i="5"/>
  <c r="O3522" i="5"/>
  <c r="P3522" i="5"/>
  <c r="Q3522" i="5"/>
  <c r="O3518" i="5"/>
  <c r="P3518" i="5"/>
  <c r="Q3518" i="5"/>
  <c r="O3514" i="5"/>
  <c r="P3514" i="5"/>
  <c r="Q3514" i="5"/>
  <c r="O3510" i="5"/>
  <c r="P3510" i="5"/>
  <c r="Q3510" i="5"/>
  <c r="O3506" i="5"/>
  <c r="P3506" i="5"/>
  <c r="Q3506" i="5"/>
  <c r="O3502" i="5"/>
  <c r="P3502" i="5"/>
  <c r="Q3502" i="5"/>
  <c r="O3498" i="5"/>
  <c r="P3498" i="5"/>
  <c r="Q3498" i="5"/>
  <c r="O3494" i="5"/>
  <c r="P3494" i="5"/>
  <c r="Q3494" i="5"/>
  <c r="O3490" i="5"/>
  <c r="P3490" i="5"/>
  <c r="Q3490" i="5"/>
  <c r="O3486" i="5"/>
  <c r="P3486" i="5"/>
  <c r="Q3486" i="5"/>
  <c r="O3482" i="5"/>
  <c r="P3482" i="5"/>
  <c r="Q3482" i="5"/>
  <c r="O3478" i="5"/>
  <c r="P3478" i="5"/>
  <c r="Q3478" i="5"/>
  <c r="O3474" i="5"/>
  <c r="P3474" i="5"/>
  <c r="Q3474" i="5"/>
  <c r="O3470" i="5"/>
  <c r="P3470" i="5"/>
  <c r="Q3470" i="5"/>
  <c r="O3466" i="5"/>
  <c r="P3466" i="5"/>
  <c r="Q3466" i="5"/>
  <c r="O3462" i="5"/>
  <c r="P3462" i="5"/>
  <c r="Q3462" i="5"/>
  <c r="O3458" i="5"/>
  <c r="P3458" i="5"/>
  <c r="Q3458" i="5"/>
  <c r="O3454" i="5"/>
  <c r="P3454" i="5"/>
  <c r="Q3454" i="5"/>
  <c r="O3450" i="5"/>
  <c r="P3450" i="5"/>
  <c r="Q3450" i="5"/>
  <c r="O3446" i="5"/>
  <c r="P3446" i="5"/>
  <c r="Q3446" i="5"/>
  <c r="O3442" i="5"/>
  <c r="P3442" i="5"/>
  <c r="Q3442" i="5"/>
  <c r="O3438" i="5"/>
  <c r="P3438" i="5"/>
  <c r="Q3438" i="5"/>
  <c r="O3434" i="5"/>
  <c r="P3434" i="5"/>
  <c r="Q3434" i="5"/>
  <c r="O3430" i="5"/>
  <c r="P3430" i="5"/>
  <c r="Q3430" i="5"/>
  <c r="O3426" i="5"/>
  <c r="P3426" i="5"/>
  <c r="Q3426" i="5"/>
  <c r="O3422" i="5"/>
  <c r="P3422" i="5"/>
  <c r="Q3422" i="5"/>
  <c r="O3418" i="5"/>
  <c r="P3418" i="5"/>
  <c r="Q3418" i="5"/>
  <c r="O3414" i="5"/>
  <c r="P3414" i="5"/>
  <c r="Q3414" i="5"/>
  <c r="O3410" i="5"/>
  <c r="P3410" i="5"/>
  <c r="Q3410" i="5"/>
  <c r="O3406" i="5"/>
  <c r="P3406" i="5"/>
  <c r="Q3406" i="5"/>
  <c r="O3402" i="5"/>
  <c r="P3402" i="5"/>
  <c r="Q3402" i="5"/>
  <c r="O3398" i="5"/>
  <c r="P3398" i="5"/>
  <c r="Q3398" i="5"/>
  <c r="O3394" i="5"/>
  <c r="P3394" i="5"/>
  <c r="Q3394" i="5"/>
  <c r="O3390" i="5"/>
  <c r="P3390" i="5"/>
  <c r="Q3390" i="5"/>
  <c r="O3386" i="5"/>
  <c r="P3386" i="5"/>
  <c r="Q3386" i="5"/>
  <c r="O3382" i="5"/>
  <c r="P3382" i="5"/>
  <c r="Q3382" i="5"/>
  <c r="O3378" i="5"/>
  <c r="P3378" i="5"/>
  <c r="Q3378" i="5"/>
  <c r="O3374" i="5"/>
  <c r="P3374" i="5"/>
  <c r="Q3374" i="5"/>
  <c r="O3370" i="5"/>
  <c r="P3370" i="5"/>
  <c r="Q3370" i="5"/>
  <c r="O3366" i="5"/>
  <c r="P3366" i="5"/>
  <c r="Q3366" i="5"/>
  <c r="O3362" i="5"/>
  <c r="P3362" i="5"/>
  <c r="Q3362" i="5"/>
  <c r="O3358" i="5"/>
  <c r="P3358" i="5"/>
  <c r="Q3358" i="5"/>
  <c r="O3354" i="5"/>
  <c r="P3354" i="5"/>
  <c r="Q3354" i="5"/>
  <c r="O3350" i="5"/>
  <c r="P3350" i="5"/>
  <c r="Q3350" i="5"/>
  <c r="O3346" i="5"/>
  <c r="P3346" i="5"/>
  <c r="Q3346" i="5"/>
  <c r="O3342" i="5"/>
  <c r="P3342" i="5"/>
  <c r="Q3342" i="5"/>
  <c r="O3338" i="5"/>
  <c r="P3338" i="5"/>
  <c r="Q3338" i="5"/>
  <c r="O3334" i="5"/>
  <c r="P3334" i="5"/>
  <c r="Q3334" i="5"/>
  <c r="O3330" i="5"/>
  <c r="P3330" i="5"/>
  <c r="Q3330" i="5"/>
  <c r="O3326" i="5"/>
  <c r="P3326" i="5"/>
  <c r="Q3326" i="5"/>
  <c r="O3322" i="5"/>
  <c r="P3322" i="5"/>
  <c r="Q3322" i="5"/>
  <c r="O3318" i="5"/>
  <c r="P3318" i="5"/>
  <c r="Q3318" i="5"/>
  <c r="O3314" i="5"/>
  <c r="P3314" i="5"/>
  <c r="Q3314" i="5"/>
  <c r="O3310" i="5"/>
  <c r="P3310" i="5"/>
  <c r="Q3310" i="5"/>
  <c r="O3306" i="5"/>
  <c r="P3306" i="5"/>
  <c r="Q3306" i="5"/>
  <c r="O3302" i="5"/>
  <c r="P3302" i="5"/>
  <c r="Q3302" i="5"/>
  <c r="O3298" i="5"/>
  <c r="P3298" i="5"/>
  <c r="Q3298" i="5"/>
  <c r="O3294" i="5"/>
  <c r="P3294" i="5"/>
  <c r="Q3294" i="5"/>
  <c r="O3290" i="5"/>
  <c r="P3290" i="5"/>
  <c r="Q3290" i="5"/>
  <c r="O3286" i="5"/>
  <c r="P3286" i="5"/>
  <c r="Q3286" i="5"/>
  <c r="O3282" i="5"/>
  <c r="P3282" i="5"/>
  <c r="Q3282" i="5"/>
  <c r="P3278" i="5"/>
  <c r="Q3278" i="5"/>
  <c r="P3274" i="5"/>
  <c r="Q3274" i="5"/>
  <c r="O3270" i="5"/>
  <c r="P3270" i="5"/>
  <c r="Q3270" i="5"/>
  <c r="O3266" i="5"/>
  <c r="P3266" i="5"/>
  <c r="Q3266" i="5"/>
  <c r="O3262" i="5"/>
  <c r="P3262" i="5"/>
  <c r="Q3262" i="5"/>
  <c r="O3258" i="5"/>
  <c r="P3258" i="5"/>
  <c r="Q3258" i="5"/>
  <c r="P3254" i="5"/>
  <c r="Q3254" i="5"/>
  <c r="P3250" i="5"/>
  <c r="Q3250" i="5"/>
  <c r="O3246" i="5"/>
  <c r="P3246" i="5"/>
  <c r="Q3246" i="5"/>
  <c r="O3242" i="5"/>
  <c r="P3242" i="5"/>
  <c r="Q3242" i="5"/>
  <c r="O3238" i="5"/>
  <c r="P3238" i="5"/>
  <c r="Q3238" i="5"/>
  <c r="P3234" i="5"/>
  <c r="Q3234" i="5"/>
  <c r="P3230" i="5"/>
  <c r="Q3230" i="5"/>
  <c r="O3226" i="5"/>
  <c r="P3226" i="5"/>
  <c r="Q3226" i="5"/>
  <c r="P3222" i="5"/>
  <c r="Q3222" i="5"/>
  <c r="O3218" i="5"/>
  <c r="P3218" i="5"/>
  <c r="Q3218" i="5"/>
  <c r="P3214" i="5"/>
  <c r="Q3214" i="5"/>
  <c r="O3210" i="5"/>
  <c r="P3210" i="5"/>
  <c r="Q3210" i="5"/>
  <c r="O3206" i="5"/>
  <c r="P3206" i="5"/>
  <c r="Q3206" i="5"/>
  <c r="O3202" i="5"/>
  <c r="P3202" i="5"/>
  <c r="Q3202" i="5"/>
  <c r="O3198" i="5"/>
  <c r="P3198" i="5"/>
  <c r="Q3198" i="5"/>
  <c r="O3194" i="5"/>
  <c r="P3194" i="5"/>
  <c r="Q3194" i="5"/>
  <c r="P3190" i="5"/>
  <c r="Q3190" i="5"/>
  <c r="O3186" i="5"/>
  <c r="P3186" i="5"/>
  <c r="Q3186" i="5"/>
  <c r="O3182" i="5"/>
  <c r="P3182" i="5"/>
  <c r="Q3182" i="5"/>
  <c r="P3178" i="5"/>
  <c r="Q3178" i="5"/>
  <c r="O3174" i="5"/>
  <c r="P3174" i="5"/>
  <c r="Q3174" i="5"/>
  <c r="P3170" i="5"/>
  <c r="Q3170" i="5"/>
  <c r="O3166" i="5"/>
  <c r="P3166" i="5"/>
  <c r="Q3166" i="5"/>
  <c r="O3162" i="5"/>
  <c r="P3162" i="5"/>
  <c r="Q3162" i="5"/>
  <c r="O3158" i="5"/>
  <c r="P3158" i="5"/>
  <c r="Q3158" i="5"/>
  <c r="P3154" i="5"/>
  <c r="Q3154" i="5"/>
  <c r="P3150" i="5"/>
  <c r="Q3150" i="5"/>
  <c r="O3146" i="5"/>
  <c r="P3146" i="5"/>
  <c r="Q3146" i="5"/>
  <c r="P3142" i="5"/>
  <c r="Q3142" i="5"/>
  <c r="P3138" i="5"/>
  <c r="Q3138" i="5"/>
  <c r="O3134" i="5"/>
  <c r="P3134" i="5"/>
  <c r="Q3134" i="5"/>
  <c r="O3130" i="5"/>
  <c r="P3130" i="5"/>
  <c r="Q3130" i="5"/>
  <c r="O3126" i="5"/>
  <c r="P3126" i="5"/>
  <c r="Q3126" i="5"/>
  <c r="P3122" i="5"/>
  <c r="Q3122" i="5"/>
  <c r="O3118" i="5"/>
  <c r="P3118" i="5"/>
  <c r="Q3118" i="5"/>
  <c r="P3114" i="5"/>
  <c r="Q3114" i="5"/>
  <c r="O3110" i="5"/>
  <c r="P3110" i="5"/>
  <c r="Q3110" i="5"/>
  <c r="O3106" i="5"/>
  <c r="P3106" i="5"/>
  <c r="Q3106" i="5"/>
  <c r="P3102" i="5"/>
  <c r="Q3102" i="5"/>
  <c r="P3098" i="5"/>
  <c r="Q3098" i="5"/>
  <c r="O3094" i="5"/>
  <c r="P3094" i="5"/>
  <c r="Q3094" i="5"/>
  <c r="O3090" i="5"/>
  <c r="P3090" i="5"/>
  <c r="Q3090" i="5"/>
  <c r="O3086" i="5"/>
  <c r="P3086" i="5"/>
  <c r="Q3086" i="5"/>
  <c r="O3082" i="5"/>
  <c r="P3082" i="5"/>
  <c r="Q3082" i="5"/>
  <c r="O3078" i="5"/>
  <c r="Q3078" i="5"/>
  <c r="P3074" i="5"/>
  <c r="Q3074" i="5"/>
  <c r="O3070" i="5"/>
  <c r="P3070" i="5"/>
  <c r="Q3070" i="5"/>
  <c r="P3066" i="5"/>
  <c r="Q3066" i="5"/>
  <c r="O3062" i="5"/>
  <c r="P3062" i="5"/>
  <c r="Q3062" i="5"/>
  <c r="O3058" i="5"/>
  <c r="P3058" i="5"/>
  <c r="Q3058" i="5"/>
  <c r="O3054" i="5"/>
  <c r="P3054" i="5"/>
  <c r="Q3054" i="5"/>
  <c r="O3050" i="5"/>
  <c r="P3050" i="5"/>
  <c r="Q3050" i="5"/>
  <c r="O3046" i="5"/>
  <c r="P3046" i="5"/>
  <c r="Q3046" i="5"/>
  <c r="P3042" i="5"/>
  <c r="Q3042" i="5"/>
  <c r="O3038" i="5"/>
  <c r="P3038" i="5"/>
  <c r="Q3038" i="5"/>
  <c r="O3034" i="5"/>
  <c r="P3034" i="5"/>
  <c r="Q3034" i="5"/>
  <c r="O3030" i="5"/>
  <c r="P3030" i="5"/>
  <c r="Q3030" i="5"/>
  <c r="P3026" i="5"/>
  <c r="Q3026" i="5"/>
  <c r="O3022" i="5"/>
  <c r="P3022" i="5"/>
  <c r="Q3022" i="5"/>
  <c r="O3018" i="5"/>
  <c r="P3018" i="5"/>
  <c r="Q3018" i="5"/>
  <c r="P3014" i="5"/>
  <c r="Q3014" i="5"/>
  <c r="P3010" i="5"/>
  <c r="Q3010" i="5"/>
  <c r="O3006" i="5"/>
  <c r="P3006" i="5"/>
  <c r="Q3006" i="5"/>
  <c r="P3002" i="5"/>
  <c r="Q3002" i="5"/>
  <c r="O2998" i="5"/>
  <c r="P2998" i="5"/>
  <c r="Q2998" i="5"/>
  <c r="O2994" i="5"/>
  <c r="P2994" i="5"/>
  <c r="Q2994" i="5"/>
  <c r="P2990" i="5"/>
  <c r="Q2990" i="5"/>
  <c r="O2986" i="5"/>
  <c r="P2986" i="5"/>
  <c r="Q2986" i="5"/>
  <c r="P2982" i="5"/>
  <c r="Q2982" i="5"/>
  <c r="O2978" i="5"/>
  <c r="P2978" i="5"/>
  <c r="Q2978" i="5"/>
  <c r="P2974" i="5"/>
  <c r="Q2974" i="5"/>
  <c r="O2970" i="5"/>
  <c r="P2970" i="5"/>
  <c r="Q2970" i="5"/>
  <c r="P2966" i="5"/>
  <c r="Q2966" i="5"/>
  <c r="O2962" i="5"/>
  <c r="P2962" i="5"/>
  <c r="Q2962" i="5"/>
  <c r="O2958" i="5"/>
  <c r="P2958" i="5"/>
  <c r="Q2958" i="5"/>
  <c r="O2954" i="5"/>
  <c r="P2954" i="5"/>
  <c r="Q2954" i="5"/>
  <c r="P2950" i="5"/>
  <c r="Q2950" i="5"/>
  <c r="O2946" i="5"/>
  <c r="P2946" i="5"/>
  <c r="Q2946" i="5"/>
  <c r="O2942" i="5"/>
  <c r="P2942" i="5"/>
  <c r="Q2942" i="5"/>
  <c r="O2938" i="5"/>
  <c r="P2938" i="5"/>
  <c r="Q2938" i="5"/>
  <c r="O2934" i="5"/>
  <c r="P2934" i="5"/>
  <c r="Q2934" i="5"/>
  <c r="P2930" i="5"/>
  <c r="Q2930" i="5"/>
  <c r="O2926" i="5"/>
  <c r="P2926" i="5"/>
  <c r="Q2926" i="5"/>
  <c r="O2922" i="5"/>
  <c r="P2922" i="5"/>
  <c r="Q2922" i="5"/>
  <c r="O2918" i="5"/>
  <c r="P2918" i="5"/>
  <c r="Q2918" i="5"/>
  <c r="O2914" i="5"/>
  <c r="P2914" i="5"/>
  <c r="Q2914" i="5"/>
  <c r="O2910" i="5"/>
  <c r="P2910" i="5"/>
  <c r="Q2910" i="5"/>
  <c r="O2906" i="5"/>
  <c r="P2906" i="5"/>
  <c r="Q2906" i="5"/>
  <c r="O2902" i="5"/>
  <c r="P2902" i="5"/>
  <c r="Q2902" i="5"/>
  <c r="O2898" i="5"/>
  <c r="P2898" i="5"/>
  <c r="Q2898" i="5"/>
  <c r="O2894" i="5"/>
  <c r="P2894" i="5"/>
  <c r="Q2894" i="5"/>
  <c r="O2890" i="5"/>
  <c r="P2890" i="5"/>
  <c r="Q2890" i="5"/>
  <c r="O2886" i="5"/>
  <c r="P2886" i="5"/>
  <c r="Q2886" i="5"/>
  <c r="O2882" i="5"/>
  <c r="P2882" i="5"/>
  <c r="Q2882" i="5"/>
  <c r="O2878" i="5"/>
  <c r="P2878" i="5"/>
  <c r="Q2878" i="5"/>
  <c r="O2874" i="5"/>
  <c r="P2874" i="5"/>
  <c r="Q2874" i="5"/>
  <c r="O2870" i="5"/>
  <c r="P2870" i="5"/>
  <c r="Q2870" i="5"/>
  <c r="O2866" i="5"/>
  <c r="P2866" i="5"/>
  <c r="Q2866" i="5"/>
  <c r="O2862" i="5"/>
  <c r="Q2862" i="5"/>
  <c r="P2862" i="5"/>
  <c r="O2858" i="5"/>
  <c r="Q2858" i="5"/>
  <c r="P2858" i="5"/>
  <c r="O2854" i="5"/>
  <c r="Q2854" i="5"/>
  <c r="P2854" i="5"/>
  <c r="Q2850" i="5"/>
  <c r="P2850" i="5"/>
  <c r="Q2846" i="5"/>
  <c r="P2846" i="5"/>
  <c r="Q2842" i="5"/>
  <c r="P2842" i="5"/>
  <c r="O2838" i="5"/>
  <c r="Q2838" i="5"/>
  <c r="P2838" i="5"/>
  <c r="O2834" i="5"/>
  <c r="Q2834" i="5"/>
  <c r="P2834" i="5"/>
  <c r="Q2830" i="5"/>
  <c r="P2830" i="5"/>
  <c r="O2826" i="5"/>
  <c r="Q2826" i="5"/>
  <c r="P2826" i="5"/>
  <c r="O2822" i="5"/>
  <c r="Q2822" i="5"/>
  <c r="P2822" i="5"/>
  <c r="O2818" i="5"/>
  <c r="Q2818" i="5"/>
  <c r="P2818" i="5"/>
  <c r="O2814" i="5"/>
  <c r="Q2814" i="5"/>
  <c r="O2810" i="5"/>
  <c r="Q2810" i="5"/>
  <c r="P2810" i="5"/>
  <c r="Q2806" i="5"/>
  <c r="P2806" i="5"/>
  <c r="Q2802" i="5"/>
  <c r="P2802" i="5"/>
  <c r="Q2798" i="5"/>
  <c r="P2798" i="5"/>
  <c r="O2794" i="5"/>
  <c r="Q2794" i="5"/>
  <c r="P2794" i="5"/>
  <c r="O2790" i="5"/>
  <c r="Q2790" i="5"/>
  <c r="P2790" i="5"/>
  <c r="Q2786" i="5"/>
  <c r="P2786" i="5"/>
  <c r="Q2782" i="5"/>
  <c r="P2782" i="5"/>
  <c r="O2778" i="5"/>
  <c r="Q2778" i="5"/>
  <c r="P2778" i="5"/>
  <c r="O2774" i="5"/>
  <c r="Q2774" i="5"/>
  <c r="P2774" i="5"/>
  <c r="O2770" i="5"/>
  <c r="Q2770" i="5"/>
  <c r="P2770" i="5"/>
  <c r="O2766" i="5"/>
  <c r="Q2766" i="5"/>
  <c r="P2766" i="5"/>
  <c r="Q2762" i="5"/>
  <c r="P2762" i="5"/>
  <c r="O2758" i="5"/>
  <c r="Q2758" i="5"/>
  <c r="P2758" i="5"/>
  <c r="O2754" i="5"/>
  <c r="Q2754" i="5"/>
  <c r="P2754" i="5"/>
  <c r="Q2750" i="5"/>
  <c r="P2750" i="5"/>
  <c r="O2746" i="5"/>
  <c r="Q2746" i="5"/>
  <c r="P2746" i="5"/>
  <c r="O2742" i="5"/>
  <c r="Q2742" i="5"/>
  <c r="P2742" i="5"/>
  <c r="O2738" i="5"/>
  <c r="Q2738" i="5"/>
  <c r="P2738" i="5"/>
  <c r="O2734" i="5"/>
  <c r="Q2734" i="5"/>
  <c r="P2734" i="5"/>
  <c r="O2730" i="5"/>
  <c r="Q2730" i="5"/>
  <c r="P2730" i="5"/>
  <c r="Q2726" i="5"/>
  <c r="P2726" i="5"/>
  <c r="O2722" i="5"/>
  <c r="Q2722" i="5"/>
  <c r="P2722" i="5"/>
  <c r="O2718" i="5"/>
  <c r="Q2718" i="5"/>
  <c r="P2718" i="5"/>
  <c r="O2714" i="5"/>
  <c r="Q2714" i="5"/>
  <c r="P2714" i="5"/>
  <c r="O2710" i="5"/>
  <c r="Q2710" i="5"/>
  <c r="P2710" i="5"/>
  <c r="P2706" i="5"/>
  <c r="Q2706" i="5"/>
  <c r="O2702" i="5"/>
  <c r="P2702" i="5"/>
  <c r="Q2702" i="5"/>
  <c r="O2698" i="5"/>
  <c r="P2698" i="5"/>
  <c r="Q2698" i="5"/>
  <c r="P2694" i="5"/>
  <c r="Q2694" i="5"/>
  <c r="P2690" i="5"/>
  <c r="Q2690" i="5"/>
  <c r="O2686" i="5"/>
  <c r="P2686" i="5"/>
  <c r="Q2686" i="5"/>
  <c r="O2682" i="5"/>
  <c r="P2682" i="5"/>
  <c r="Q2682" i="5"/>
  <c r="P2678" i="5"/>
  <c r="Q2678" i="5"/>
  <c r="O2674" i="5"/>
  <c r="P2674" i="5"/>
  <c r="Q2674" i="5"/>
  <c r="O2670" i="5"/>
  <c r="P2670" i="5"/>
  <c r="Q2670" i="5"/>
  <c r="P2666" i="5"/>
  <c r="Q2666" i="5"/>
  <c r="O2662" i="5"/>
  <c r="P2662" i="5"/>
  <c r="Q2662" i="5"/>
  <c r="P2658" i="5"/>
  <c r="Q2658" i="5"/>
  <c r="O2654" i="5"/>
  <c r="P2654" i="5"/>
  <c r="Q2654" i="5"/>
  <c r="P2650" i="5"/>
  <c r="Q2650" i="5"/>
  <c r="O2646" i="5"/>
  <c r="P2646" i="5"/>
  <c r="Q2646" i="5"/>
  <c r="O2642" i="5"/>
  <c r="P2642" i="5"/>
  <c r="Q2642" i="5"/>
  <c r="O2638" i="5"/>
  <c r="P2638" i="5"/>
  <c r="Q2638" i="5"/>
  <c r="O2634" i="5"/>
  <c r="Q2634" i="5"/>
  <c r="O2630" i="5"/>
  <c r="P2630" i="5"/>
  <c r="Q2630" i="5"/>
  <c r="O2626" i="5"/>
  <c r="P2626" i="5"/>
  <c r="Q2626" i="5"/>
  <c r="O2622" i="5"/>
  <c r="P2622" i="5"/>
  <c r="Q2622" i="5"/>
  <c r="O2618" i="5"/>
  <c r="P2618" i="5"/>
  <c r="Q2618" i="5"/>
  <c r="O2614" i="5"/>
  <c r="P2614" i="5"/>
  <c r="Q2614" i="5"/>
  <c r="O2610" i="5"/>
  <c r="P2610" i="5"/>
  <c r="Q2610" i="5"/>
  <c r="O2606" i="5"/>
  <c r="P2606" i="5"/>
  <c r="Q2606" i="5"/>
  <c r="P2602" i="5"/>
  <c r="Q2602" i="5"/>
  <c r="O2598" i="5"/>
  <c r="P2598" i="5"/>
  <c r="Q2598" i="5"/>
  <c r="O2594" i="5"/>
  <c r="P2594" i="5"/>
  <c r="Q2594" i="5"/>
  <c r="O2590" i="5"/>
  <c r="P2590" i="5"/>
  <c r="Q2590" i="5"/>
  <c r="O2586" i="5"/>
  <c r="P2586" i="5"/>
  <c r="Q2586" i="5"/>
  <c r="O2582" i="5"/>
  <c r="P2582" i="5"/>
  <c r="Q2582" i="5"/>
  <c r="O2578" i="5"/>
  <c r="P2578" i="5"/>
  <c r="Q2578" i="5"/>
  <c r="O2574" i="5"/>
  <c r="P2574" i="5"/>
  <c r="Q2574" i="5"/>
  <c r="O2570" i="5"/>
  <c r="P2570" i="5"/>
  <c r="Q2570" i="5"/>
  <c r="O2566" i="5"/>
  <c r="P2566" i="5"/>
  <c r="Q2566" i="5"/>
  <c r="O2562" i="5"/>
  <c r="P2562" i="5"/>
  <c r="Q2562" i="5"/>
  <c r="O2558" i="5"/>
  <c r="P2558" i="5"/>
  <c r="Q2558" i="5"/>
  <c r="O2554" i="5"/>
  <c r="P2554" i="5"/>
  <c r="Q2554" i="5"/>
  <c r="O2550" i="5"/>
  <c r="P2550" i="5"/>
  <c r="Q2550" i="5"/>
  <c r="O2546" i="5"/>
  <c r="P2546" i="5"/>
  <c r="Q2546" i="5"/>
  <c r="O2542" i="5"/>
  <c r="P2542" i="5"/>
  <c r="Q2542" i="5"/>
  <c r="O2538" i="5"/>
  <c r="P2538" i="5"/>
  <c r="Q2538" i="5"/>
  <c r="O2534" i="5"/>
  <c r="P2534" i="5"/>
  <c r="Q2534" i="5"/>
  <c r="O2530" i="5"/>
  <c r="P2530" i="5"/>
  <c r="Q2530" i="5"/>
  <c r="O2526" i="5"/>
  <c r="P2526" i="5"/>
  <c r="Q2526" i="5"/>
  <c r="O2522" i="5"/>
  <c r="P2522" i="5"/>
  <c r="Q2522" i="5"/>
  <c r="O2518" i="5"/>
  <c r="P2518" i="5"/>
  <c r="Q2518" i="5"/>
  <c r="O2514" i="5"/>
  <c r="P2514" i="5"/>
  <c r="Q2514" i="5"/>
  <c r="O2510" i="5"/>
  <c r="Q2510" i="5"/>
  <c r="O2506" i="5"/>
  <c r="P2506" i="5"/>
  <c r="Q2506" i="5"/>
  <c r="O2502" i="5"/>
  <c r="P2502" i="5"/>
  <c r="Q2502" i="5"/>
  <c r="O2498" i="5"/>
  <c r="P2498" i="5"/>
  <c r="Q2498" i="5"/>
  <c r="O2494" i="5"/>
  <c r="P2494" i="5"/>
  <c r="Q2494" i="5"/>
  <c r="O2490" i="5"/>
  <c r="P2490" i="5"/>
  <c r="Q2490" i="5"/>
  <c r="O2486" i="5"/>
  <c r="P2486" i="5"/>
  <c r="Q2486" i="5"/>
  <c r="O2482" i="5"/>
  <c r="P2482" i="5"/>
  <c r="Q2482" i="5"/>
  <c r="O2478" i="5"/>
  <c r="P2478" i="5"/>
  <c r="Q2478" i="5"/>
  <c r="O2474" i="5"/>
  <c r="P2474" i="5"/>
  <c r="Q2474" i="5"/>
  <c r="O2470" i="5"/>
  <c r="P2470" i="5"/>
  <c r="Q2470" i="5"/>
  <c r="O2466" i="5"/>
  <c r="P2466" i="5"/>
  <c r="Q2466" i="5"/>
  <c r="O2462" i="5"/>
  <c r="P2462" i="5"/>
  <c r="Q2462" i="5"/>
  <c r="P2458" i="5"/>
  <c r="Q2458" i="5"/>
  <c r="O2454" i="5"/>
  <c r="P2454" i="5"/>
  <c r="Q2454" i="5"/>
  <c r="O2450" i="5"/>
  <c r="P2450" i="5"/>
  <c r="Q2450" i="5"/>
  <c r="P2446" i="5"/>
  <c r="Q2446" i="5"/>
  <c r="O2442" i="5"/>
  <c r="P2442" i="5"/>
  <c r="Q2442" i="5"/>
  <c r="O2438" i="5"/>
  <c r="P2438" i="5"/>
  <c r="Q2438" i="5"/>
  <c r="O2434" i="5"/>
  <c r="P2434" i="5"/>
  <c r="Q2434" i="5"/>
  <c r="O2430" i="5"/>
  <c r="P2430" i="5"/>
  <c r="Q2430" i="5"/>
  <c r="O2426" i="5"/>
  <c r="P2426" i="5"/>
  <c r="Q2426" i="5"/>
  <c r="O2422" i="5"/>
  <c r="P2422" i="5"/>
  <c r="Q2422" i="5"/>
  <c r="O2418" i="5"/>
  <c r="P2418" i="5"/>
  <c r="Q2418" i="5"/>
  <c r="O2414" i="5"/>
  <c r="P2414" i="5"/>
  <c r="Q2414" i="5"/>
  <c r="O2410" i="5"/>
  <c r="P2410" i="5"/>
  <c r="Q2410" i="5"/>
  <c r="P2406" i="5"/>
  <c r="Q2406" i="5"/>
  <c r="O2402" i="5"/>
  <c r="P2402" i="5"/>
  <c r="Q2402" i="5"/>
  <c r="P2398" i="5"/>
  <c r="Q2398" i="5"/>
  <c r="O2394" i="5"/>
  <c r="P2394" i="5"/>
  <c r="Q2394" i="5"/>
  <c r="O2390" i="5"/>
  <c r="P2390" i="5"/>
  <c r="Q2390" i="5"/>
  <c r="P2386" i="5"/>
  <c r="Q2386" i="5"/>
  <c r="O2382" i="5"/>
  <c r="P2382" i="5"/>
  <c r="Q2382" i="5"/>
  <c r="O2378" i="5"/>
  <c r="P2378" i="5"/>
  <c r="Q2378" i="5"/>
  <c r="O2374" i="5"/>
  <c r="P2374" i="5"/>
  <c r="Q2374" i="5"/>
  <c r="P2370" i="5"/>
  <c r="Q2370" i="5"/>
  <c r="O2366" i="5"/>
  <c r="P2366" i="5"/>
  <c r="Q2366" i="5"/>
  <c r="O2362" i="5"/>
  <c r="P2362" i="5"/>
  <c r="Q2362" i="5"/>
  <c r="O2358" i="5"/>
  <c r="P2358" i="5"/>
  <c r="Q2358" i="5"/>
  <c r="O2354" i="5"/>
  <c r="P2354" i="5"/>
  <c r="Q2354" i="5"/>
  <c r="P2350" i="5"/>
  <c r="Q2350" i="5"/>
  <c r="O2346" i="5"/>
  <c r="P2346" i="5"/>
  <c r="Q2346" i="5"/>
  <c r="O2342" i="5"/>
  <c r="P2342" i="5"/>
  <c r="Q2342" i="5"/>
  <c r="O2338" i="5"/>
  <c r="P2338" i="5"/>
  <c r="Q2338" i="5"/>
  <c r="O2334" i="5"/>
  <c r="P2334" i="5"/>
  <c r="Q2334" i="5"/>
  <c r="P2330" i="5"/>
  <c r="Q2330" i="5"/>
  <c r="O2326" i="5"/>
  <c r="P2326" i="5"/>
  <c r="Q2326" i="5"/>
  <c r="O2322" i="5"/>
  <c r="P2322" i="5"/>
  <c r="Q2322" i="5"/>
  <c r="O2318" i="5"/>
  <c r="P2318" i="5"/>
  <c r="Q2318" i="5"/>
  <c r="O2314" i="5"/>
  <c r="P2314" i="5"/>
  <c r="Q2314" i="5"/>
  <c r="O2310" i="5"/>
  <c r="P2310" i="5"/>
  <c r="Q2310" i="5"/>
  <c r="O2306" i="5"/>
  <c r="P2306" i="5"/>
  <c r="Q2306" i="5"/>
  <c r="O2302" i="5"/>
  <c r="P2302" i="5"/>
  <c r="Q2302" i="5"/>
  <c r="O2298" i="5"/>
  <c r="P2298" i="5"/>
  <c r="Q2298" i="5"/>
  <c r="O2294" i="5"/>
  <c r="P2294" i="5"/>
  <c r="Q2294" i="5"/>
  <c r="P2290" i="5"/>
  <c r="Q2290" i="5"/>
  <c r="O2286" i="5"/>
  <c r="P2286" i="5"/>
  <c r="Q2286" i="5"/>
  <c r="P2282" i="5"/>
  <c r="Q2282" i="5"/>
  <c r="P2278" i="5"/>
  <c r="Q2278" i="5"/>
  <c r="P2274" i="5"/>
  <c r="Q2274" i="5"/>
  <c r="O2270" i="5"/>
  <c r="P2270" i="5"/>
  <c r="Q2270" i="5"/>
  <c r="O2266" i="5"/>
  <c r="P2266" i="5"/>
  <c r="Q2266" i="5"/>
  <c r="O2262" i="5"/>
  <c r="P2262" i="5"/>
  <c r="Q2262" i="5"/>
  <c r="O2258" i="5"/>
  <c r="P2258" i="5"/>
  <c r="Q2258" i="5"/>
  <c r="O2254" i="5"/>
  <c r="P2254" i="5"/>
  <c r="Q2254" i="5"/>
  <c r="O2250" i="5"/>
  <c r="P2250" i="5"/>
  <c r="Q2250" i="5"/>
  <c r="O2246" i="5"/>
  <c r="P2246" i="5"/>
  <c r="Q2246" i="5"/>
  <c r="O2242" i="5"/>
  <c r="P2242" i="5"/>
  <c r="Q2242" i="5"/>
  <c r="O2238" i="5"/>
  <c r="P2238" i="5"/>
  <c r="Q2238" i="5"/>
  <c r="O2234" i="5"/>
  <c r="P2234" i="5"/>
  <c r="Q2234" i="5"/>
  <c r="O2230" i="5"/>
  <c r="P2230" i="5"/>
  <c r="Q2230" i="5"/>
  <c r="O2226" i="5"/>
  <c r="P2226" i="5"/>
  <c r="Q2226" i="5"/>
  <c r="P2222" i="5"/>
  <c r="Q2222" i="5"/>
  <c r="O2218" i="5"/>
  <c r="P2218" i="5"/>
  <c r="Q2218" i="5"/>
  <c r="O2214" i="5"/>
  <c r="P2214" i="5"/>
  <c r="Q2214" i="5"/>
  <c r="O2210" i="5"/>
  <c r="P2210" i="5"/>
  <c r="Q2210" i="5"/>
  <c r="P2206" i="5"/>
  <c r="Q2206" i="5"/>
  <c r="O2202" i="5"/>
  <c r="P2202" i="5"/>
  <c r="Q2202" i="5"/>
  <c r="O2198" i="5"/>
  <c r="P2198" i="5"/>
  <c r="Q2198" i="5"/>
  <c r="O2194" i="5"/>
  <c r="P2194" i="5"/>
  <c r="Q2194" i="5"/>
  <c r="P2190" i="5"/>
  <c r="Q2190" i="5"/>
  <c r="O2186" i="5"/>
  <c r="P2186" i="5"/>
  <c r="Q2186" i="5"/>
  <c r="O2182" i="5"/>
  <c r="P2182" i="5"/>
  <c r="Q2182" i="5"/>
  <c r="P2178" i="5"/>
  <c r="Q2178" i="5"/>
  <c r="P2174" i="5"/>
  <c r="Q2174" i="5"/>
  <c r="O2170" i="5"/>
  <c r="P2170" i="5"/>
  <c r="Q2170" i="5"/>
  <c r="O2166" i="5"/>
  <c r="P2166" i="5"/>
  <c r="Q2166" i="5"/>
  <c r="O2162" i="5"/>
  <c r="P2162" i="5"/>
  <c r="Q2162" i="5"/>
  <c r="O2158" i="5"/>
  <c r="P2158" i="5"/>
  <c r="Q2158" i="5"/>
  <c r="O2154" i="5"/>
  <c r="P2154" i="5"/>
  <c r="Q2154" i="5"/>
  <c r="O2150" i="5"/>
  <c r="P2150" i="5"/>
  <c r="Q2150" i="5"/>
  <c r="O2146" i="5"/>
  <c r="P2146" i="5"/>
  <c r="Q2146" i="5"/>
  <c r="P2142" i="5"/>
  <c r="Q2142" i="5"/>
  <c r="O2138" i="5"/>
  <c r="P2138" i="5"/>
  <c r="Q2138" i="5"/>
  <c r="O2134" i="5"/>
  <c r="P2134" i="5"/>
  <c r="Q2134" i="5"/>
  <c r="O2130" i="5"/>
  <c r="P2130" i="5"/>
  <c r="Q2130" i="5"/>
  <c r="O2126" i="5"/>
  <c r="P2126" i="5"/>
  <c r="Q2126" i="5"/>
  <c r="P2122" i="5"/>
  <c r="Q2122" i="5"/>
  <c r="P2118" i="5"/>
  <c r="Q2118" i="5"/>
  <c r="P2114" i="5"/>
  <c r="Q2114" i="5"/>
  <c r="O2110" i="5"/>
  <c r="P2110" i="5"/>
  <c r="Q2110" i="5"/>
  <c r="O2106" i="5"/>
  <c r="P2106" i="5"/>
  <c r="Q2106" i="5"/>
  <c r="O2102" i="5"/>
  <c r="P2102" i="5"/>
  <c r="Q2102" i="5"/>
  <c r="P2098" i="5"/>
  <c r="Q2098" i="5"/>
  <c r="O2094" i="5"/>
  <c r="P2094" i="5"/>
  <c r="Q2094" i="5"/>
  <c r="O2090" i="5"/>
  <c r="P2090" i="5"/>
  <c r="Q2090" i="5"/>
  <c r="P2086" i="5"/>
  <c r="Q2086" i="5"/>
  <c r="O2082" i="5"/>
  <c r="P2082" i="5"/>
  <c r="Q2082" i="5"/>
  <c r="O2078" i="5"/>
  <c r="P2078" i="5"/>
  <c r="Q2078" i="5"/>
  <c r="O2074" i="5"/>
  <c r="P2074" i="5"/>
  <c r="Q2074" i="5"/>
  <c r="O2070" i="5"/>
  <c r="P2070" i="5"/>
  <c r="Q2070" i="5"/>
  <c r="O2066" i="5"/>
  <c r="P2066" i="5"/>
  <c r="Q2066" i="5"/>
  <c r="O2062" i="5"/>
  <c r="P2062" i="5"/>
  <c r="Q2062" i="5"/>
  <c r="O2058" i="5"/>
  <c r="P2058" i="5"/>
  <c r="Q2058" i="5"/>
  <c r="O2054" i="5"/>
  <c r="P2054" i="5"/>
  <c r="Q2054" i="5"/>
  <c r="O2050" i="5"/>
  <c r="P2050" i="5"/>
  <c r="Q2050" i="5"/>
  <c r="O2046" i="5"/>
  <c r="P2046" i="5"/>
  <c r="Q2046" i="5"/>
  <c r="P2042" i="5"/>
  <c r="Q2042" i="5"/>
  <c r="O2038" i="5"/>
  <c r="P2038" i="5"/>
  <c r="Q2038" i="5"/>
  <c r="O2034" i="5"/>
  <c r="P2034" i="5"/>
  <c r="Q2034" i="5"/>
  <c r="O2030" i="5"/>
  <c r="P2030" i="5"/>
  <c r="Q2030" i="5"/>
  <c r="O2026" i="5"/>
  <c r="P2026" i="5"/>
  <c r="Q2026" i="5"/>
  <c r="O2022" i="5"/>
  <c r="P2022" i="5"/>
  <c r="Q2022" i="5"/>
  <c r="O2018" i="5"/>
  <c r="P2018" i="5"/>
  <c r="Q2018" i="5"/>
  <c r="O2014" i="5"/>
  <c r="P2014" i="5"/>
  <c r="Q2014" i="5"/>
  <c r="O2010" i="5"/>
  <c r="P2010" i="5"/>
  <c r="Q2010" i="5"/>
  <c r="O2006" i="5"/>
  <c r="P2006" i="5"/>
  <c r="Q2006" i="5"/>
  <c r="P2002" i="5"/>
  <c r="Q2002" i="5"/>
  <c r="O1998" i="5"/>
  <c r="P1998" i="5"/>
  <c r="Q1998" i="5"/>
  <c r="P1994" i="5"/>
  <c r="Q1994" i="5"/>
  <c r="P1990" i="5"/>
  <c r="Q1990" i="5"/>
  <c r="O1986" i="5"/>
  <c r="P1986" i="5"/>
  <c r="Q1986" i="5"/>
  <c r="O1982" i="5"/>
  <c r="P1982" i="5"/>
  <c r="Q1982" i="5"/>
  <c r="O1978" i="5"/>
  <c r="P1978" i="5"/>
  <c r="Q1978" i="5"/>
  <c r="O1974" i="5"/>
  <c r="P1974" i="5"/>
  <c r="Q1974" i="5"/>
  <c r="O1970" i="5"/>
  <c r="P1970" i="5"/>
  <c r="Q1970" i="5"/>
  <c r="P1966" i="5"/>
  <c r="Q1966" i="5"/>
  <c r="O1962" i="5"/>
  <c r="P1962" i="5"/>
  <c r="Q1962" i="5"/>
  <c r="O1958" i="5"/>
  <c r="P1958" i="5"/>
  <c r="Q1958" i="5"/>
  <c r="O1954" i="5"/>
  <c r="P1954" i="5"/>
  <c r="Q1954" i="5"/>
  <c r="P1950" i="5"/>
  <c r="Q1950" i="5"/>
  <c r="O1946" i="5"/>
  <c r="P1946" i="5"/>
  <c r="Q1946" i="5"/>
  <c r="O1942" i="5"/>
  <c r="P1942" i="5"/>
  <c r="Q1942" i="5"/>
  <c r="P1938" i="5"/>
  <c r="Q1938" i="5"/>
  <c r="O1934" i="5"/>
  <c r="P1934" i="5"/>
  <c r="Q1934" i="5"/>
  <c r="P1930" i="5"/>
  <c r="Q1930" i="5"/>
  <c r="O1926" i="5"/>
  <c r="P1926" i="5"/>
  <c r="Q1926" i="5"/>
  <c r="P1922" i="5"/>
  <c r="Q1922" i="5"/>
  <c r="O1918" i="5"/>
  <c r="P1918" i="5"/>
  <c r="Q1918" i="5"/>
  <c r="O1914" i="5"/>
  <c r="P1914" i="5"/>
  <c r="Q1914" i="5"/>
  <c r="O1910" i="5"/>
  <c r="P1910" i="5"/>
  <c r="Q1910" i="5"/>
  <c r="O1906" i="5"/>
  <c r="P1906" i="5"/>
  <c r="Q1906" i="5"/>
  <c r="P1902" i="5"/>
  <c r="Q1902" i="5"/>
  <c r="O1898" i="5"/>
  <c r="P1898" i="5"/>
  <c r="Q1898" i="5"/>
  <c r="O1894" i="5"/>
  <c r="P1894" i="5"/>
  <c r="Q1894" i="5"/>
  <c r="O1890" i="5"/>
  <c r="P1890" i="5"/>
  <c r="Q1890" i="5"/>
  <c r="P1886" i="5"/>
  <c r="Q1886" i="5"/>
  <c r="O1882" i="5"/>
  <c r="P1882" i="5"/>
  <c r="Q1882" i="5"/>
  <c r="O1878" i="5"/>
  <c r="P1878" i="5"/>
  <c r="Q1878" i="5"/>
  <c r="O1874" i="5"/>
  <c r="P1874" i="5"/>
  <c r="Q1874" i="5"/>
  <c r="P1870" i="5"/>
  <c r="Q1870" i="5"/>
  <c r="O1866" i="5"/>
  <c r="P1866" i="5"/>
  <c r="Q1866" i="5"/>
  <c r="O1862" i="5"/>
  <c r="P1862" i="5"/>
  <c r="Q1862" i="5"/>
  <c r="O1858" i="5"/>
  <c r="P1858" i="5"/>
  <c r="Q1858" i="5"/>
  <c r="O1854" i="5"/>
  <c r="P1854" i="5"/>
  <c r="Q1854" i="5"/>
  <c r="O1850" i="5"/>
  <c r="P1850" i="5"/>
  <c r="Q1850" i="5"/>
  <c r="O1846" i="5"/>
  <c r="P1846" i="5"/>
  <c r="Q1846" i="5"/>
  <c r="P1842" i="5"/>
  <c r="Q1842" i="5"/>
  <c r="O1838" i="5"/>
  <c r="P1838" i="5"/>
  <c r="Q1838" i="5"/>
  <c r="O1834" i="5"/>
  <c r="P1834" i="5"/>
  <c r="Q1834" i="5"/>
  <c r="O1830" i="5"/>
  <c r="P1830" i="5"/>
  <c r="Q1830" i="5"/>
  <c r="O1826" i="5"/>
  <c r="P1826" i="5"/>
  <c r="Q1826" i="5"/>
  <c r="O1822" i="5"/>
  <c r="P1822" i="5"/>
  <c r="Q1822" i="5"/>
  <c r="O1818" i="5"/>
  <c r="P1818" i="5"/>
  <c r="Q1818" i="5"/>
  <c r="O1814" i="5"/>
  <c r="P1814" i="5"/>
  <c r="Q1814" i="5"/>
  <c r="O1810" i="5"/>
  <c r="P1810" i="5"/>
  <c r="Q1810" i="5"/>
  <c r="O1806" i="5"/>
  <c r="P1806" i="5"/>
  <c r="Q1806" i="5"/>
  <c r="O1802" i="5"/>
  <c r="P1802" i="5"/>
  <c r="Q1802" i="5"/>
  <c r="O1798" i="5"/>
  <c r="P1798" i="5"/>
  <c r="Q1798" i="5"/>
  <c r="O1794" i="5"/>
  <c r="P1794" i="5"/>
  <c r="Q1794" i="5"/>
  <c r="P1790" i="5"/>
  <c r="Q1790" i="5"/>
  <c r="P1786" i="5"/>
  <c r="Q1786" i="5"/>
  <c r="O1782" i="5"/>
  <c r="P1782" i="5"/>
  <c r="Q1782" i="5"/>
  <c r="O1778" i="5"/>
  <c r="P1778" i="5"/>
  <c r="Q1778" i="5"/>
  <c r="O1774" i="5"/>
  <c r="P1774" i="5"/>
  <c r="Q1774" i="5"/>
  <c r="P1770" i="5"/>
  <c r="Q1770" i="5"/>
  <c r="O1766" i="5"/>
  <c r="P1766" i="5"/>
  <c r="Q1766" i="5"/>
  <c r="O1762" i="5"/>
  <c r="P1762" i="5"/>
  <c r="Q1762" i="5"/>
  <c r="O1758" i="5"/>
  <c r="P1758" i="5"/>
  <c r="Q1758" i="5"/>
  <c r="O1754" i="5"/>
  <c r="P1754" i="5"/>
  <c r="Q1754" i="5"/>
  <c r="O1750" i="5"/>
  <c r="P1750" i="5"/>
  <c r="Q1750" i="5"/>
  <c r="O1746" i="5"/>
  <c r="P1746" i="5"/>
  <c r="Q1746" i="5"/>
  <c r="O1742" i="5"/>
  <c r="P1742" i="5"/>
  <c r="Q1742" i="5"/>
  <c r="P1738" i="5"/>
  <c r="Q1738" i="5"/>
  <c r="P1734" i="5"/>
  <c r="Q1734" i="5"/>
  <c r="O1730" i="5"/>
  <c r="P1730" i="5"/>
  <c r="Q1730" i="5"/>
  <c r="O1726" i="5"/>
  <c r="P1726" i="5"/>
  <c r="Q1726" i="5"/>
  <c r="O1722" i="5"/>
  <c r="P1722" i="5"/>
  <c r="Q1722" i="5"/>
  <c r="O1718" i="5"/>
  <c r="P1718" i="5"/>
  <c r="Q1718" i="5"/>
  <c r="P1714" i="5"/>
  <c r="Q1714" i="5"/>
  <c r="O1710" i="5"/>
  <c r="P1710" i="5"/>
  <c r="Q1710" i="5"/>
  <c r="P1706" i="5"/>
  <c r="Q1706" i="5"/>
  <c r="O1702" i="5"/>
  <c r="P1702" i="5"/>
  <c r="Q1702" i="5"/>
  <c r="P1698" i="5"/>
  <c r="Q1698" i="5"/>
  <c r="P1694" i="5"/>
  <c r="Q1694" i="5"/>
  <c r="O1690" i="5"/>
  <c r="P1690" i="5"/>
  <c r="Q1690" i="5"/>
  <c r="O1686" i="5"/>
  <c r="P1686" i="5"/>
  <c r="Q1686" i="5"/>
  <c r="O1682" i="5"/>
  <c r="P1682" i="5"/>
  <c r="Q1682" i="5"/>
  <c r="O1678" i="5"/>
  <c r="P1678" i="5"/>
  <c r="Q1678" i="5"/>
  <c r="O1674" i="5"/>
  <c r="P1674" i="5"/>
  <c r="Q1674" i="5"/>
  <c r="O1670" i="5"/>
  <c r="P1670" i="5"/>
  <c r="Q1670" i="5"/>
  <c r="P1666" i="5"/>
  <c r="Q1666" i="5"/>
  <c r="O1662" i="5"/>
  <c r="P1662" i="5"/>
  <c r="Q1662" i="5"/>
  <c r="O1658" i="5"/>
  <c r="P1658" i="5"/>
  <c r="Q1658" i="5"/>
  <c r="O1654" i="5"/>
  <c r="P1654" i="5"/>
  <c r="Q1654" i="5"/>
  <c r="O1650" i="5"/>
  <c r="P1650" i="5"/>
  <c r="Q1650" i="5"/>
  <c r="P1646" i="5"/>
  <c r="Q1646" i="5"/>
  <c r="P1642" i="5"/>
  <c r="Q1642" i="5"/>
  <c r="P1638" i="5"/>
  <c r="Q1638" i="5"/>
  <c r="P1634" i="5"/>
  <c r="Q1634" i="5"/>
  <c r="O1630" i="5"/>
  <c r="P1630" i="5"/>
  <c r="Q1630" i="5"/>
  <c r="O1626" i="5"/>
  <c r="P1626" i="5"/>
  <c r="Q1626" i="5"/>
  <c r="P1622" i="5"/>
  <c r="Q1622" i="5"/>
  <c r="P1618" i="5"/>
  <c r="Q1618" i="5"/>
  <c r="P1614" i="5"/>
  <c r="Q1614" i="5"/>
  <c r="O1610" i="5"/>
  <c r="P1610" i="5"/>
  <c r="Q1610" i="5"/>
  <c r="O1606" i="5"/>
  <c r="P1606" i="5"/>
  <c r="Q1606" i="5"/>
  <c r="O1602" i="5"/>
  <c r="P1602" i="5"/>
  <c r="Q1602" i="5"/>
  <c r="P1598" i="5"/>
  <c r="Q1598" i="5"/>
  <c r="O1594" i="5"/>
  <c r="P1594" i="5"/>
  <c r="Q1594" i="5"/>
  <c r="O1590" i="5"/>
  <c r="P1590" i="5"/>
  <c r="Q1590" i="5"/>
  <c r="P1586" i="5"/>
  <c r="Q1586" i="5"/>
  <c r="O1582" i="5"/>
  <c r="P1582" i="5"/>
  <c r="Q1582" i="5"/>
  <c r="P1578" i="5"/>
  <c r="Q1578" i="5"/>
  <c r="O1574" i="5"/>
  <c r="P1574" i="5"/>
  <c r="Q1574" i="5"/>
  <c r="O1570" i="5"/>
  <c r="P1570" i="5"/>
  <c r="Q1570" i="5"/>
  <c r="P1566" i="5"/>
  <c r="Q1566" i="5"/>
  <c r="P1562" i="5"/>
  <c r="Q1562" i="5"/>
  <c r="P1558" i="5"/>
  <c r="Q1558" i="5"/>
  <c r="P1554" i="5"/>
  <c r="Q1554" i="5"/>
  <c r="O1550" i="5"/>
  <c r="P1550" i="5"/>
  <c r="Q1550" i="5"/>
  <c r="P1546" i="5"/>
  <c r="Q1546" i="5"/>
  <c r="O1542" i="5"/>
  <c r="P1542" i="5"/>
  <c r="Q1542" i="5"/>
  <c r="O1538" i="5"/>
  <c r="P1538" i="5"/>
  <c r="Q1538" i="5"/>
  <c r="O1534" i="5"/>
  <c r="P1534" i="5"/>
  <c r="Q1534" i="5"/>
  <c r="O1530" i="5"/>
  <c r="P1530" i="5"/>
  <c r="Q1530" i="5"/>
  <c r="O1526" i="5"/>
  <c r="P1526" i="5"/>
  <c r="Q1526" i="5"/>
  <c r="P1522" i="5"/>
  <c r="Q1522" i="5"/>
  <c r="O1518" i="5"/>
  <c r="P1518" i="5"/>
  <c r="Q1518" i="5"/>
  <c r="P1514" i="5"/>
  <c r="Q1514" i="5"/>
  <c r="P1510" i="5"/>
  <c r="Q1510" i="5"/>
  <c r="O1506" i="5"/>
  <c r="P1506" i="5"/>
  <c r="Q1506" i="5"/>
  <c r="O1502" i="5"/>
  <c r="P1502" i="5"/>
  <c r="Q1502" i="5"/>
  <c r="P1498" i="5"/>
  <c r="Q1498" i="5"/>
  <c r="O1494" i="5"/>
  <c r="Q1494" i="5"/>
  <c r="O1490" i="5"/>
  <c r="P1490" i="5"/>
  <c r="Q1490" i="5"/>
  <c r="O1486" i="5"/>
  <c r="P1486" i="5"/>
  <c r="Q1486" i="5"/>
  <c r="P1482" i="5"/>
  <c r="Q1482" i="5"/>
  <c r="O1478" i="5"/>
  <c r="P1478" i="5"/>
  <c r="Q1478" i="5"/>
  <c r="O1474" i="5"/>
  <c r="P1474" i="5"/>
  <c r="Q1474" i="5"/>
  <c r="O1470" i="5"/>
  <c r="P1470" i="5"/>
  <c r="Q1470" i="5"/>
  <c r="O1466" i="5"/>
  <c r="P1466" i="5"/>
  <c r="Q1466" i="5"/>
  <c r="O1462" i="5"/>
  <c r="P1462" i="5"/>
  <c r="Q1462" i="5"/>
  <c r="O1458" i="5"/>
  <c r="P1458" i="5"/>
  <c r="Q1458" i="5"/>
  <c r="P1454" i="5"/>
  <c r="Q1454" i="5"/>
  <c r="O1450" i="5"/>
  <c r="P1450" i="5"/>
  <c r="Q1450" i="5"/>
  <c r="O1446" i="5"/>
  <c r="P1446" i="5"/>
  <c r="Q1446" i="5"/>
  <c r="O1442" i="5"/>
  <c r="P1442" i="5"/>
  <c r="Q1442" i="5"/>
  <c r="O1438" i="5"/>
  <c r="P1438" i="5"/>
  <c r="Q1438" i="5"/>
  <c r="O1434" i="5"/>
  <c r="P1434" i="5"/>
  <c r="Q1434" i="5"/>
  <c r="O1430" i="5"/>
  <c r="P1430" i="5"/>
  <c r="Q1430" i="5"/>
  <c r="P1426" i="5"/>
  <c r="Q1426" i="5"/>
  <c r="O1422" i="5"/>
  <c r="P1422" i="5"/>
  <c r="Q1422" i="5"/>
  <c r="O1418" i="5"/>
  <c r="P1418" i="5"/>
  <c r="Q1418" i="5"/>
  <c r="P1414" i="5"/>
  <c r="Q1414" i="5"/>
  <c r="P1410" i="5"/>
  <c r="Q1410" i="5"/>
  <c r="O1406" i="5"/>
  <c r="P1406" i="5"/>
  <c r="Q1406" i="5"/>
  <c r="P1402" i="5"/>
  <c r="Q1402" i="5"/>
  <c r="O1398" i="5"/>
  <c r="P1398" i="5"/>
  <c r="Q1398" i="5"/>
  <c r="O1394" i="5"/>
  <c r="P1394" i="5"/>
  <c r="Q1394" i="5"/>
  <c r="O1390" i="5"/>
  <c r="P1390" i="5"/>
  <c r="Q1390" i="5"/>
  <c r="O1386" i="5"/>
  <c r="P1386" i="5"/>
  <c r="Q1386" i="5"/>
  <c r="O1382" i="5"/>
  <c r="P1382" i="5"/>
  <c r="Q1382" i="5"/>
  <c r="O1378" i="5"/>
  <c r="P1378" i="5"/>
  <c r="Q1378" i="5"/>
  <c r="O1374" i="5"/>
  <c r="P1374" i="5"/>
  <c r="Q1374" i="5"/>
  <c r="O1370" i="5"/>
  <c r="P1370" i="5"/>
  <c r="Q1370" i="5"/>
  <c r="O1366" i="5"/>
  <c r="P1366" i="5"/>
  <c r="Q1366" i="5"/>
  <c r="P1362" i="5"/>
  <c r="Q1362" i="5"/>
  <c r="O1358" i="5"/>
  <c r="P1358" i="5"/>
  <c r="Q1358" i="5"/>
  <c r="O1354" i="5"/>
  <c r="P1354" i="5"/>
  <c r="Q1354" i="5"/>
  <c r="P1350" i="5"/>
  <c r="Q1350" i="5"/>
  <c r="O1346" i="5"/>
  <c r="P1346" i="5"/>
  <c r="Q1346" i="5"/>
  <c r="O1342" i="5"/>
  <c r="P1342" i="5"/>
  <c r="Q1342" i="5"/>
  <c r="O1338" i="5"/>
  <c r="P1338" i="5"/>
  <c r="Q1338" i="5"/>
  <c r="P1334" i="5"/>
  <c r="Q1334" i="5"/>
  <c r="O1330" i="5"/>
  <c r="P1330" i="5"/>
  <c r="Q1330" i="5"/>
  <c r="O1326" i="5"/>
  <c r="P1326" i="5"/>
  <c r="Q1326" i="5"/>
  <c r="O1322" i="5"/>
  <c r="P1322" i="5"/>
  <c r="Q1322" i="5"/>
  <c r="O1318" i="5"/>
  <c r="P1318" i="5"/>
  <c r="Q1318" i="5"/>
  <c r="P1314" i="5"/>
  <c r="Q1314" i="5"/>
  <c r="O1310" i="5"/>
  <c r="P1310" i="5"/>
  <c r="Q1310" i="5"/>
  <c r="O1306" i="5"/>
  <c r="P1306" i="5"/>
  <c r="Q1306" i="5"/>
  <c r="O1302" i="5"/>
  <c r="P1302" i="5"/>
  <c r="Q1302" i="5"/>
  <c r="O1298" i="5"/>
  <c r="P1298" i="5"/>
  <c r="Q1298" i="5"/>
  <c r="O1294" i="5"/>
  <c r="P1294" i="5"/>
  <c r="Q1294" i="5"/>
  <c r="O1290" i="5"/>
  <c r="P1290" i="5"/>
  <c r="Q1290" i="5"/>
  <c r="O1286" i="5"/>
  <c r="P1286" i="5"/>
  <c r="Q1286" i="5"/>
  <c r="P1282" i="5"/>
  <c r="Q1282" i="5"/>
  <c r="O1278" i="5"/>
  <c r="P1278" i="5"/>
  <c r="Q1278" i="5"/>
  <c r="O1274" i="5"/>
  <c r="P1274" i="5"/>
  <c r="Q1274" i="5"/>
  <c r="O1270" i="5"/>
  <c r="P1270" i="5"/>
  <c r="Q1270" i="5"/>
  <c r="O1266" i="5"/>
  <c r="P1266" i="5"/>
  <c r="Q1266" i="5"/>
  <c r="O1262" i="5"/>
  <c r="P1262" i="5"/>
  <c r="Q1262" i="5"/>
  <c r="P1258" i="5"/>
  <c r="Q1258" i="5"/>
  <c r="O1254" i="5"/>
  <c r="P1254" i="5"/>
  <c r="Q1254" i="5"/>
  <c r="P1250" i="5"/>
  <c r="Q1250" i="5"/>
  <c r="P1246" i="5"/>
  <c r="Q1246" i="5"/>
  <c r="P1242" i="5"/>
  <c r="Q1242" i="5"/>
  <c r="P1238" i="5"/>
  <c r="Q1238" i="5"/>
  <c r="P1234" i="5"/>
  <c r="Q1234" i="5"/>
  <c r="P1230" i="5"/>
  <c r="Q1230" i="5"/>
  <c r="P1226" i="5"/>
  <c r="Q1226" i="5"/>
  <c r="O1222" i="5"/>
  <c r="P1222" i="5"/>
  <c r="Q1222" i="5"/>
  <c r="O1218" i="5"/>
  <c r="P1218" i="5"/>
  <c r="Q1218" i="5"/>
  <c r="O1214" i="5"/>
  <c r="P1214" i="5"/>
  <c r="Q1214" i="5"/>
  <c r="O1210" i="5"/>
  <c r="P1210" i="5"/>
  <c r="Q1210" i="5"/>
  <c r="O1206" i="5"/>
  <c r="P1206" i="5"/>
  <c r="Q1206" i="5"/>
  <c r="O1202" i="5"/>
  <c r="P1202" i="5"/>
  <c r="Q1202" i="5"/>
  <c r="P1198" i="5"/>
  <c r="Q1198" i="5"/>
  <c r="O1194" i="5"/>
  <c r="P1194" i="5"/>
  <c r="Q1194" i="5"/>
  <c r="P1190" i="5"/>
  <c r="Q1190" i="5"/>
  <c r="O1186" i="5"/>
  <c r="P1186" i="5"/>
  <c r="Q1186" i="5"/>
  <c r="O1182" i="5"/>
  <c r="P1182" i="5"/>
  <c r="Q1182" i="5"/>
  <c r="O1178" i="5"/>
  <c r="P1178" i="5"/>
  <c r="Q1178" i="5"/>
  <c r="O1174" i="5"/>
  <c r="P1174" i="5"/>
  <c r="Q1174" i="5"/>
  <c r="P1170" i="5"/>
  <c r="Q1170" i="5"/>
  <c r="O1166" i="5"/>
  <c r="P1166" i="5"/>
  <c r="Q1166" i="5"/>
  <c r="P1162" i="5"/>
  <c r="Q1162" i="5"/>
  <c r="O1158" i="5"/>
  <c r="P1158" i="5"/>
  <c r="Q1158" i="5"/>
  <c r="O1154" i="5"/>
  <c r="P1154" i="5"/>
  <c r="Q1154" i="5"/>
  <c r="O1150" i="5"/>
  <c r="P1150" i="5"/>
  <c r="Q1150" i="5"/>
  <c r="P1146" i="5"/>
  <c r="Q1146" i="5"/>
  <c r="O1142" i="5"/>
  <c r="P1142" i="5"/>
  <c r="Q1142" i="5"/>
  <c r="O1138" i="5"/>
  <c r="P1138" i="5"/>
  <c r="Q1138" i="5"/>
  <c r="P1134" i="5"/>
  <c r="Q1134" i="5"/>
  <c r="O1130" i="5"/>
  <c r="P1130" i="5"/>
  <c r="Q1130" i="5"/>
  <c r="Q1126" i="5"/>
  <c r="P1126" i="5"/>
  <c r="Q1122" i="5"/>
  <c r="P1122" i="5"/>
  <c r="O1118" i="5"/>
  <c r="Q1118" i="5"/>
  <c r="P1118" i="5"/>
  <c r="Q1114" i="5"/>
  <c r="P1114" i="5"/>
  <c r="O1110" i="5"/>
  <c r="Q1110" i="5"/>
  <c r="P1110" i="5"/>
  <c r="O1106" i="5"/>
  <c r="Q1106" i="5"/>
  <c r="P1106" i="5"/>
  <c r="O1102" i="5"/>
  <c r="Q1102" i="5"/>
  <c r="P1102" i="5"/>
  <c r="Q1098" i="5"/>
  <c r="P1098" i="5"/>
  <c r="Q1094" i="5"/>
  <c r="P1094" i="5"/>
  <c r="O1090" i="5"/>
  <c r="Q1090" i="5"/>
  <c r="P1090" i="5"/>
  <c r="O1086" i="5"/>
  <c r="Q1086" i="5"/>
  <c r="P1086" i="5"/>
  <c r="O1082" i="5"/>
  <c r="Q1082" i="5"/>
  <c r="P1082" i="5"/>
  <c r="O1078" i="5"/>
  <c r="Q1078" i="5"/>
  <c r="P1078" i="5"/>
  <c r="O1074" i="5"/>
  <c r="Q1074" i="5"/>
  <c r="P1074" i="5"/>
  <c r="O1070" i="5"/>
  <c r="Q1070" i="5"/>
  <c r="P1070" i="5"/>
  <c r="O1066" i="5"/>
  <c r="Q1066" i="5"/>
  <c r="P1066" i="5"/>
  <c r="Q1062" i="5"/>
  <c r="P1062" i="5"/>
  <c r="O1058" i="5"/>
  <c r="Q1058" i="5"/>
  <c r="P1058" i="5"/>
  <c r="O1054" i="5"/>
  <c r="Q1054" i="5"/>
  <c r="P1054" i="5"/>
  <c r="O1050" i="5"/>
  <c r="Q1050" i="5"/>
  <c r="P1050" i="5"/>
  <c r="O1046" i="5"/>
  <c r="Q1046" i="5"/>
  <c r="P1046" i="5"/>
  <c r="O1042" i="5"/>
  <c r="Q1042" i="5"/>
  <c r="P1042" i="5"/>
  <c r="O1038" i="5"/>
  <c r="Q1038" i="5"/>
  <c r="O1034" i="5"/>
  <c r="Q1034" i="5"/>
  <c r="P1034" i="5"/>
  <c r="Q1030" i="5"/>
  <c r="P1030" i="5"/>
  <c r="O1026" i="5"/>
  <c r="Q1026" i="5"/>
  <c r="P1026" i="5"/>
  <c r="O1022" i="5"/>
  <c r="Q1022" i="5"/>
  <c r="P1022" i="5"/>
  <c r="O1018" i="5"/>
  <c r="Q1018" i="5"/>
  <c r="P1018" i="5"/>
  <c r="O1014" i="5"/>
  <c r="Q1014" i="5"/>
  <c r="P1014" i="5"/>
  <c r="O1010" i="5"/>
  <c r="Q1010" i="5"/>
  <c r="P1010" i="5"/>
  <c r="O1006" i="5"/>
  <c r="Q1006" i="5"/>
  <c r="P1006" i="5"/>
  <c r="O1002" i="5"/>
  <c r="Q1002" i="5"/>
  <c r="P1002" i="5"/>
  <c r="O998" i="5"/>
  <c r="Q998" i="5"/>
  <c r="P998" i="5"/>
  <c r="O994" i="5"/>
  <c r="Q994" i="5"/>
  <c r="P994" i="5"/>
  <c r="O990" i="5"/>
  <c r="Q990" i="5"/>
  <c r="P990" i="5"/>
  <c r="O986" i="5"/>
  <c r="Q986" i="5"/>
  <c r="P986" i="5"/>
  <c r="O982" i="5"/>
  <c r="Q982" i="5"/>
  <c r="P982" i="5"/>
  <c r="O978" i="5"/>
  <c r="Q978" i="5"/>
  <c r="P978" i="5"/>
  <c r="O974" i="5"/>
  <c r="Q974" i="5"/>
  <c r="P974" i="5"/>
  <c r="O970" i="5"/>
  <c r="Q970" i="5"/>
  <c r="P970" i="5"/>
  <c r="O966" i="5"/>
  <c r="Q966" i="5"/>
  <c r="P966" i="5"/>
  <c r="Q962" i="5"/>
  <c r="P962" i="5"/>
  <c r="Q958" i="5"/>
  <c r="P958" i="5"/>
  <c r="O954" i="5"/>
  <c r="Q954" i="5"/>
  <c r="P954" i="5"/>
  <c r="Q950" i="5"/>
  <c r="P950" i="5"/>
  <c r="O946" i="5"/>
  <c r="Q946" i="5"/>
  <c r="P946" i="5"/>
  <c r="O942" i="5"/>
  <c r="Q942" i="5"/>
  <c r="P942" i="5"/>
  <c r="O938" i="5"/>
  <c r="Q938" i="5"/>
  <c r="P938" i="5"/>
  <c r="Q934" i="5"/>
  <c r="P934" i="5"/>
  <c r="Q930" i="5"/>
  <c r="P930" i="5"/>
  <c r="Q926" i="5"/>
  <c r="P926" i="5"/>
  <c r="Q922" i="5"/>
  <c r="P922" i="5"/>
  <c r="Q918" i="5"/>
  <c r="P918" i="5"/>
  <c r="Q914" i="5"/>
  <c r="P914" i="5"/>
  <c r="Q910" i="5"/>
  <c r="P910" i="5"/>
  <c r="O906" i="5"/>
  <c r="Q906" i="5"/>
  <c r="P906" i="5"/>
  <c r="O902" i="5"/>
  <c r="Q902" i="5"/>
  <c r="P902" i="5"/>
  <c r="O898" i="5"/>
  <c r="Q898" i="5"/>
  <c r="P898" i="5"/>
  <c r="O894" i="5"/>
  <c r="Q894" i="5"/>
  <c r="P894" i="5"/>
  <c r="O890" i="5"/>
  <c r="Q890" i="5"/>
  <c r="P890" i="5"/>
  <c r="O886" i="5"/>
  <c r="Q886" i="5"/>
  <c r="P886" i="5"/>
  <c r="O882" i="5"/>
  <c r="Q882" i="5"/>
  <c r="P882" i="5"/>
  <c r="O878" i="5"/>
  <c r="Q878" i="5"/>
  <c r="P878" i="5"/>
  <c r="O874" i="5"/>
  <c r="Q874" i="5"/>
  <c r="P874" i="5"/>
  <c r="O870" i="5"/>
  <c r="Q870" i="5"/>
  <c r="P870" i="5"/>
  <c r="O866" i="5"/>
  <c r="Q866" i="5"/>
  <c r="P866" i="5"/>
  <c r="O862" i="5"/>
  <c r="Q862" i="5"/>
  <c r="P862" i="5"/>
  <c r="O858" i="5"/>
  <c r="Q858" i="5"/>
  <c r="P858" i="5"/>
  <c r="O854" i="5"/>
  <c r="Q854" i="5"/>
  <c r="P854" i="5"/>
  <c r="O850" i="5"/>
  <c r="Q850" i="5"/>
  <c r="P850" i="5"/>
  <c r="O846" i="5"/>
  <c r="Q846" i="5"/>
  <c r="P846" i="5"/>
  <c r="Q842" i="5"/>
  <c r="P842" i="5"/>
  <c r="Q838" i="5"/>
  <c r="P838" i="5"/>
  <c r="Q834" i="5"/>
  <c r="P834" i="5"/>
  <c r="Q830" i="5"/>
  <c r="P830" i="5"/>
  <c r="O826" i="5"/>
  <c r="Q826" i="5"/>
  <c r="P826" i="5"/>
  <c r="O822" i="5"/>
  <c r="Q822" i="5"/>
  <c r="P822" i="5"/>
  <c r="O818" i="5"/>
  <c r="Q818" i="5"/>
  <c r="P818" i="5"/>
  <c r="O814" i="5"/>
  <c r="Q814" i="5"/>
  <c r="P814" i="5"/>
  <c r="Q810" i="5"/>
  <c r="P810" i="5"/>
  <c r="O806" i="5"/>
  <c r="Q806" i="5"/>
  <c r="P806" i="5"/>
  <c r="O802" i="5"/>
  <c r="Q802" i="5"/>
  <c r="P802" i="5"/>
  <c r="O798" i="5"/>
  <c r="Q798" i="5"/>
  <c r="P798" i="5"/>
  <c r="O794" i="5"/>
  <c r="Q794" i="5"/>
  <c r="P794" i="5"/>
  <c r="O790" i="5"/>
  <c r="Q790" i="5"/>
  <c r="P790" i="5"/>
  <c r="O786" i="5"/>
  <c r="Q786" i="5"/>
  <c r="P786" i="5"/>
  <c r="O782" i="5"/>
  <c r="Q782" i="5"/>
  <c r="P782" i="5"/>
  <c r="O778" i="5"/>
  <c r="Q778" i="5"/>
  <c r="P778" i="5"/>
  <c r="O774" i="5"/>
  <c r="Q774" i="5"/>
  <c r="P774" i="5"/>
  <c r="O770" i="5"/>
  <c r="Q770" i="5"/>
  <c r="P770" i="5"/>
  <c r="O766" i="5"/>
  <c r="Q766" i="5"/>
  <c r="P766" i="5"/>
  <c r="O762" i="5"/>
  <c r="Q762" i="5"/>
  <c r="P762" i="5"/>
  <c r="O758" i="5"/>
  <c r="Q758" i="5"/>
  <c r="P758" i="5"/>
  <c r="Q754" i="5"/>
  <c r="P754" i="5"/>
  <c r="O750" i="5"/>
  <c r="Q750" i="5"/>
  <c r="P750" i="5"/>
  <c r="O746" i="5"/>
  <c r="Q746" i="5"/>
  <c r="P746" i="5"/>
  <c r="O742" i="5"/>
  <c r="Q742" i="5"/>
  <c r="P742" i="5"/>
  <c r="Q738" i="5"/>
  <c r="P738" i="5"/>
  <c r="O734" i="5"/>
  <c r="Q734" i="5"/>
  <c r="P734" i="5"/>
  <c r="O730" i="5"/>
  <c r="Q730" i="5"/>
  <c r="P730" i="5"/>
  <c r="O726" i="5"/>
  <c r="Q726" i="5"/>
  <c r="P726" i="5"/>
  <c r="Q722" i="5"/>
  <c r="P722" i="5"/>
  <c r="O718" i="5"/>
  <c r="Q718" i="5"/>
  <c r="P718" i="5"/>
  <c r="O714" i="5"/>
  <c r="Q714" i="5"/>
  <c r="P714" i="5"/>
  <c r="O710" i="5"/>
  <c r="Q710" i="5"/>
  <c r="P710" i="5"/>
  <c r="Q706" i="5"/>
  <c r="P706" i="5"/>
  <c r="O702" i="5"/>
  <c r="Q702" i="5"/>
  <c r="P702" i="5"/>
  <c r="O698" i="5"/>
  <c r="Q698" i="5"/>
  <c r="P698" i="5"/>
  <c r="O694" i="5"/>
  <c r="Q694" i="5"/>
  <c r="P694" i="5"/>
  <c r="O690" i="5"/>
  <c r="Q690" i="5"/>
  <c r="P690" i="5"/>
  <c r="O686" i="5"/>
  <c r="Q686" i="5"/>
  <c r="P686" i="5"/>
  <c r="Q682" i="5"/>
  <c r="P682" i="5"/>
  <c r="Q678" i="5"/>
  <c r="P678" i="5"/>
  <c r="O674" i="5"/>
  <c r="Q674" i="5"/>
  <c r="P674" i="5"/>
  <c r="O670" i="5"/>
  <c r="Q670" i="5"/>
  <c r="P670" i="5"/>
  <c r="O666" i="5"/>
  <c r="Q666" i="5"/>
  <c r="P666" i="5"/>
  <c r="O662" i="5"/>
  <c r="Q662" i="5"/>
  <c r="P662" i="5"/>
  <c r="O658" i="5"/>
  <c r="Q658" i="5"/>
  <c r="P658" i="5"/>
  <c r="O654" i="5"/>
  <c r="Q654" i="5"/>
  <c r="P654" i="5"/>
  <c r="O650" i="5"/>
  <c r="Q650" i="5"/>
  <c r="P650" i="5"/>
  <c r="O646" i="5"/>
  <c r="Q646" i="5"/>
  <c r="P646" i="5"/>
  <c r="O642" i="5"/>
  <c r="Q642" i="5"/>
  <c r="P642" i="5"/>
  <c r="Q638" i="5"/>
  <c r="P638" i="5"/>
  <c r="Q634" i="5"/>
  <c r="P634" i="5"/>
  <c r="Q630" i="5"/>
  <c r="P630" i="5"/>
  <c r="Q626" i="5"/>
  <c r="P626" i="5"/>
  <c r="Q622" i="5"/>
  <c r="P622" i="5"/>
  <c r="O618" i="5"/>
  <c r="Q618" i="5"/>
  <c r="P618" i="5"/>
  <c r="O614" i="5"/>
  <c r="Q614" i="5"/>
  <c r="P614" i="5"/>
  <c r="Q610" i="5"/>
  <c r="P610" i="5"/>
  <c r="O606" i="5"/>
  <c r="Q606" i="5"/>
  <c r="P606" i="5"/>
  <c r="O602" i="5"/>
  <c r="Q602" i="5"/>
  <c r="P602" i="5"/>
  <c r="Q598" i="5"/>
  <c r="P598" i="5"/>
  <c r="Q594" i="5"/>
  <c r="P594" i="5"/>
  <c r="O590" i="5"/>
  <c r="Q590" i="5"/>
  <c r="O586" i="5"/>
  <c r="Q586" i="5"/>
  <c r="P586" i="5"/>
  <c r="O582" i="5"/>
  <c r="Q582" i="5"/>
  <c r="P582" i="5"/>
  <c r="Q578" i="5"/>
  <c r="P578" i="5"/>
  <c r="Q574" i="5"/>
  <c r="P574" i="5"/>
  <c r="Q570" i="5"/>
  <c r="P570" i="5"/>
  <c r="O566" i="5"/>
  <c r="Q566" i="5"/>
  <c r="P566" i="5"/>
  <c r="O562" i="5"/>
  <c r="Q562" i="5"/>
  <c r="P562" i="5"/>
  <c r="Q558" i="5"/>
  <c r="P558" i="5"/>
  <c r="Q554" i="5"/>
  <c r="P554" i="5"/>
  <c r="P550" i="5"/>
  <c r="Q550" i="5"/>
  <c r="O546" i="5"/>
  <c r="P546" i="5"/>
  <c r="Q546" i="5"/>
  <c r="O542" i="5"/>
  <c r="Q542" i="5"/>
  <c r="P538" i="5"/>
  <c r="Q538" i="5"/>
  <c r="P534" i="5"/>
  <c r="Q534" i="5"/>
  <c r="P530" i="5"/>
  <c r="Q530" i="5"/>
  <c r="O526" i="5"/>
  <c r="P526" i="5"/>
  <c r="Q526" i="5"/>
  <c r="O522" i="5"/>
  <c r="Q522" i="5"/>
  <c r="P522" i="5"/>
  <c r="O518" i="5"/>
  <c r="Q518" i="5"/>
  <c r="P518" i="5"/>
  <c r="O514" i="5"/>
  <c r="Q514" i="5"/>
  <c r="P514" i="5"/>
  <c r="O510" i="5"/>
  <c r="Q510" i="5"/>
  <c r="P510" i="5"/>
  <c r="O506" i="5"/>
  <c r="Q506" i="5"/>
  <c r="P506" i="5"/>
  <c r="O502" i="5"/>
  <c r="Q502" i="5"/>
  <c r="P502" i="5"/>
  <c r="O498" i="5"/>
  <c r="Q498" i="5"/>
  <c r="P498" i="5"/>
  <c r="Q494" i="5"/>
  <c r="P494" i="5"/>
  <c r="O490" i="5"/>
  <c r="P490" i="5"/>
  <c r="Q490" i="5"/>
  <c r="P486" i="5"/>
  <c r="Q486" i="5"/>
  <c r="O482" i="5"/>
  <c r="P482" i="5"/>
  <c r="Q482" i="5"/>
  <c r="O478" i="5"/>
  <c r="Q478" i="5"/>
  <c r="O474" i="5"/>
  <c r="P474" i="5"/>
  <c r="Q474" i="5"/>
  <c r="P470" i="5"/>
  <c r="Q470" i="5"/>
  <c r="P466" i="5"/>
  <c r="Q466" i="5"/>
  <c r="P462" i="5"/>
  <c r="Q462" i="5"/>
  <c r="Q458" i="5"/>
  <c r="P454" i="5"/>
  <c r="Q454" i="5"/>
  <c r="O450" i="5"/>
  <c r="P450" i="5"/>
  <c r="Q450" i="5"/>
  <c r="Q446" i="5"/>
  <c r="P442" i="5"/>
  <c r="Q442" i="5"/>
  <c r="O438" i="5"/>
  <c r="P438" i="5"/>
  <c r="Q438" i="5"/>
  <c r="Q434" i="5"/>
  <c r="P434" i="5"/>
  <c r="O430" i="5"/>
  <c r="P430" i="5"/>
  <c r="Q430" i="5"/>
  <c r="O426" i="5"/>
  <c r="P426" i="5"/>
  <c r="Q426" i="5"/>
  <c r="P422" i="5"/>
  <c r="Q422" i="5"/>
  <c r="O418" i="5"/>
  <c r="Q418" i="5"/>
  <c r="P418" i="5"/>
  <c r="P414" i="5"/>
  <c r="Q414" i="5"/>
  <c r="O410" i="5"/>
  <c r="Q410" i="5"/>
  <c r="O406" i="5"/>
  <c r="Q406" i="5"/>
  <c r="P406" i="5"/>
  <c r="P402" i="5"/>
  <c r="Q402" i="5"/>
  <c r="O398" i="5"/>
  <c r="P398" i="5"/>
  <c r="Q398" i="5"/>
  <c r="O394" i="5"/>
  <c r="P394" i="5"/>
  <c r="Q394" i="5"/>
  <c r="P390" i="5"/>
  <c r="Q390" i="5"/>
  <c r="O386" i="5"/>
  <c r="P386" i="5"/>
  <c r="Q386" i="5"/>
  <c r="P382" i="5"/>
  <c r="Q382" i="5"/>
  <c r="O378" i="5"/>
  <c r="Q378" i="5"/>
  <c r="P378" i="5"/>
  <c r="O374" i="5"/>
  <c r="P374" i="5"/>
  <c r="Q374" i="5"/>
  <c r="Q370" i="5"/>
  <c r="P370" i="5"/>
  <c r="O366" i="5"/>
  <c r="P366" i="5"/>
  <c r="Q366" i="5"/>
  <c r="O362" i="5"/>
  <c r="Q362" i="5"/>
  <c r="P362" i="5"/>
  <c r="O358" i="5"/>
  <c r="Q358" i="5"/>
  <c r="O354" i="5"/>
  <c r="P354" i="5"/>
  <c r="Q354" i="5"/>
  <c r="Q350" i="5"/>
  <c r="P350" i="5"/>
  <c r="O346" i="5"/>
  <c r="P346" i="5"/>
  <c r="Q346" i="5"/>
  <c r="P342" i="5"/>
  <c r="Q342" i="5"/>
  <c r="O338" i="5"/>
  <c r="P338" i="5"/>
  <c r="Q338" i="5"/>
  <c r="P334" i="5"/>
  <c r="Q334" i="5"/>
  <c r="Q330" i="5"/>
  <c r="Q326" i="5"/>
  <c r="P326" i="5"/>
  <c r="Q322" i="5"/>
  <c r="P322" i="5"/>
  <c r="O318" i="5"/>
  <c r="Q318" i="5"/>
  <c r="P318" i="5"/>
  <c r="O314" i="5"/>
  <c r="P314" i="5"/>
  <c r="Q314" i="5"/>
  <c r="P310" i="5"/>
  <c r="Q310" i="5"/>
  <c r="O306" i="5"/>
  <c r="P306" i="5"/>
  <c r="Q306" i="5"/>
  <c r="O302" i="5"/>
  <c r="Q302" i="5"/>
  <c r="P302" i="5"/>
  <c r="O298" i="5"/>
  <c r="P298" i="5"/>
  <c r="Q298" i="5"/>
  <c r="O294" i="5"/>
  <c r="Q294" i="5"/>
  <c r="P294" i="5"/>
  <c r="O290" i="5"/>
  <c r="P290" i="5"/>
  <c r="Q290" i="5"/>
  <c r="O286" i="5"/>
  <c r="Q286" i="5"/>
  <c r="P286" i="5"/>
  <c r="O282" i="5"/>
  <c r="P282" i="5"/>
  <c r="Q282" i="5"/>
  <c r="Q278" i="5"/>
  <c r="P278" i="5"/>
  <c r="O274" i="5"/>
  <c r="P274" i="5"/>
  <c r="Q274" i="5"/>
  <c r="O270" i="5"/>
  <c r="Q270" i="5"/>
  <c r="P270" i="5"/>
  <c r="O266" i="5"/>
  <c r="P266" i="5"/>
  <c r="Q266" i="5"/>
  <c r="Q262" i="5"/>
  <c r="P262" i="5"/>
  <c r="O258" i="5"/>
  <c r="P258" i="5"/>
  <c r="Q258" i="5"/>
  <c r="O254" i="5"/>
  <c r="Q254" i="5"/>
  <c r="P254" i="5"/>
  <c r="O250" i="5"/>
  <c r="P250" i="5"/>
  <c r="O246" i="5"/>
  <c r="P246" i="5"/>
  <c r="Q246" i="5"/>
  <c r="O242" i="5"/>
  <c r="Q242" i="5"/>
  <c r="O238" i="5"/>
  <c r="P238" i="5"/>
  <c r="Q238" i="5"/>
  <c r="O234" i="5"/>
  <c r="P234" i="5"/>
  <c r="Q234" i="5"/>
  <c r="P230" i="5"/>
  <c r="Q230" i="5"/>
  <c r="O226" i="5"/>
  <c r="P226" i="5"/>
  <c r="Q226" i="5"/>
  <c r="O222" i="5"/>
  <c r="P222" i="5"/>
  <c r="Q222" i="5"/>
  <c r="P218" i="5"/>
  <c r="Q218" i="5"/>
  <c r="O214" i="5"/>
  <c r="P214" i="5"/>
  <c r="Q214" i="5"/>
  <c r="P210" i="5"/>
  <c r="Q210" i="5"/>
  <c r="P206" i="5"/>
  <c r="Q206" i="5"/>
  <c r="Q202" i="5"/>
  <c r="P202" i="5"/>
  <c r="O198" i="5"/>
  <c r="Q198" i="5"/>
  <c r="P198" i="5"/>
  <c r="O194" i="5"/>
  <c r="Q194" i="5"/>
  <c r="P194" i="5"/>
  <c r="O190" i="5"/>
  <c r="Q190" i="5"/>
  <c r="P190" i="5"/>
  <c r="Q186" i="5"/>
  <c r="P186" i="5"/>
  <c r="Q182" i="5"/>
  <c r="P182" i="5"/>
  <c r="Q178" i="5"/>
  <c r="P178" i="5"/>
  <c r="Q174" i="5"/>
  <c r="P174" i="5"/>
  <c r="P170" i="5"/>
  <c r="Q170" i="5"/>
  <c r="P166" i="5"/>
  <c r="Q166" i="5"/>
  <c r="Q162" i="5"/>
  <c r="P162" i="5"/>
  <c r="O158" i="5"/>
  <c r="P158" i="5"/>
  <c r="Q158" i="5"/>
  <c r="O154" i="5"/>
  <c r="P154" i="5"/>
  <c r="Q154" i="5"/>
  <c r="O150" i="5"/>
  <c r="Q150" i="5"/>
  <c r="P150" i="5"/>
  <c r="Q146" i="5"/>
  <c r="Q142" i="5"/>
  <c r="P142" i="5"/>
  <c r="Q138" i="5"/>
  <c r="P138" i="5"/>
  <c r="O134" i="5"/>
  <c r="Q134" i="5"/>
  <c r="P134" i="5"/>
  <c r="Q130" i="5"/>
  <c r="P130" i="5"/>
  <c r="O126" i="5"/>
  <c r="Q126" i="5"/>
  <c r="P126" i="5"/>
  <c r="Q122" i="5"/>
  <c r="P122" i="5"/>
  <c r="Q118" i="5"/>
  <c r="P118" i="5"/>
  <c r="O114" i="5"/>
  <c r="Q114" i="5"/>
  <c r="P114" i="5"/>
  <c r="O110" i="5"/>
  <c r="Q110" i="5"/>
  <c r="P110" i="5"/>
  <c r="O106" i="5"/>
  <c r="Q106" i="5"/>
  <c r="P106" i="5"/>
  <c r="O102" i="5"/>
  <c r="Q102" i="5"/>
  <c r="P102" i="5"/>
  <c r="Q98" i="5"/>
  <c r="P98" i="5"/>
  <c r="O94" i="5"/>
  <c r="Q94" i="5"/>
  <c r="P94" i="5"/>
  <c r="P90" i="5"/>
  <c r="Q90" i="5"/>
  <c r="O86" i="5"/>
  <c r="P86" i="5"/>
  <c r="Q86" i="5"/>
  <c r="O82" i="5"/>
  <c r="P82" i="5"/>
  <c r="Q82" i="5"/>
  <c r="O78" i="5"/>
  <c r="P78" i="5"/>
  <c r="Q78" i="5"/>
  <c r="O74" i="5"/>
  <c r="Q74" i="5"/>
  <c r="O70" i="5"/>
  <c r="P70" i="5"/>
  <c r="Q70" i="5"/>
  <c r="O66" i="5"/>
  <c r="P66" i="5"/>
  <c r="Q66" i="5"/>
  <c r="O62" i="5"/>
  <c r="P62" i="5"/>
  <c r="Q62" i="5"/>
  <c r="Q58" i="5"/>
  <c r="O54" i="5"/>
  <c r="P54" i="5"/>
  <c r="Q54" i="5"/>
  <c r="O50" i="5"/>
  <c r="P50" i="5"/>
  <c r="Q50" i="5"/>
  <c r="P46" i="5"/>
  <c r="Q46" i="5"/>
  <c r="O42" i="5"/>
  <c r="P42" i="5"/>
  <c r="Q42" i="5"/>
  <c r="O38" i="5"/>
  <c r="P38" i="5"/>
  <c r="Q38" i="5"/>
  <c r="O34" i="5"/>
  <c r="P34" i="5"/>
  <c r="Q34" i="5"/>
  <c r="P30" i="5"/>
  <c r="Q30" i="5"/>
  <c r="O26" i="5"/>
  <c r="P26" i="5"/>
  <c r="Q26" i="5"/>
  <c r="O22" i="5"/>
  <c r="P22" i="5"/>
  <c r="Q22" i="5"/>
  <c r="P18" i="5"/>
  <c r="Q18" i="5"/>
  <c r="O14" i="5"/>
  <c r="P14" i="5"/>
  <c r="Q14" i="5"/>
  <c r="Q10" i="5"/>
  <c r="P10" i="5"/>
  <c r="Q6" i="5"/>
  <c r="P6" i="5"/>
  <c r="M8" i="5"/>
  <c r="M277" i="5"/>
  <c r="M520" i="5"/>
  <c r="M92" i="5"/>
  <c r="O12" i="5"/>
  <c r="Q2" i="5"/>
  <c r="P2" i="5"/>
  <c r="M21" i="5"/>
  <c r="M37" i="5"/>
  <c r="O37" i="5"/>
  <c r="M28" i="5"/>
  <c r="M16" i="5"/>
  <c r="F22" i="3"/>
  <c r="E22" i="3"/>
  <c r="D22" i="3"/>
  <c r="N4988" i="5"/>
  <c r="L4988" i="5"/>
  <c r="M4988" i="5"/>
  <c r="N4976" i="5"/>
  <c r="M4976" i="5"/>
  <c r="L4976" i="5"/>
  <c r="N4964" i="5"/>
  <c r="L4964" i="5"/>
  <c r="M4964" i="5"/>
  <c r="N4948" i="5"/>
  <c r="L4948" i="5"/>
  <c r="M4948" i="5"/>
  <c r="N4944" i="5"/>
  <c r="M4944" i="5"/>
  <c r="L4944" i="5"/>
  <c r="N4928" i="5"/>
  <c r="M4928" i="5"/>
  <c r="L4928" i="5"/>
  <c r="N4916" i="5"/>
  <c r="L4916" i="5"/>
  <c r="M4916" i="5"/>
  <c r="N4904" i="5"/>
  <c r="M4904" i="5"/>
  <c r="L4904" i="5"/>
  <c r="N4888" i="5"/>
  <c r="M4888" i="5"/>
  <c r="L4888" i="5"/>
  <c r="N4868" i="5"/>
  <c r="L4868" i="5"/>
  <c r="M4868" i="5"/>
  <c r="N4852" i="5"/>
  <c r="L4852" i="5"/>
  <c r="M4852" i="5"/>
  <c r="N4832" i="5"/>
  <c r="M4832" i="5"/>
  <c r="L4832" i="5"/>
  <c r="N4812" i="5"/>
  <c r="M4812" i="5"/>
  <c r="L4812" i="5"/>
  <c r="N4792" i="5"/>
  <c r="M4792" i="5"/>
  <c r="L4792" i="5"/>
  <c r="N4716" i="5"/>
  <c r="M4716" i="5"/>
  <c r="L4716" i="5"/>
  <c r="N4995" i="5"/>
  <c r="M4995" i="5"/>
  <c r="L4995" i="5"/>
  <c r="N4983" i="5"/>
  <c r="M4983" i="5"/>
  <c r="L4983" i="5"/>
  <c r="N4975" i="5"/>
  <c r="M4975" i="5"/>
  <c r="L4975" i="5"/>
  <c r="N4963" i="5"/>
  <c r="M4963" i="5"/>
  <c r="L4963" i="5"/>
  <c r="N4955" i="5"/>
  <c r="M4955" i="5"/>
  <c r="L4955" i="5"/>
  <c r="N4943" i="5"/>
  <c r="M4943" i="5"/>
  <c r="L4943" i="5"/>
  <c r="N4935" i="5"/>
  <c r="M4935" i="5"/>
  <c r="L4935" i="5"/>
  <c r="N4931" i="5"/>
  <c r="M4931" i="5"/>
  <c r="L4931" i="5"/>
  <c r="N4919" i="5"/>
  <c r="M4919" i="5"/>
  <c r="L4919" i="5"/>
  <c r="N4915" i="5"/>
  <c r="M4915" i="5"/>
  <c r="L4915" i="5"/>
  <c r="N4907" i="5"/>
  <c r="M4907" i="5"/>
  <c r="L4907" i="5"/>
  <c r="N4899" i="5"/>
  <c r="M4899" i="5"/>
  <c r="L4899" i="5"/>
  <c r="N4891" i="5"/>
  <c r="M4891" i="5"/>
  <c r="L4891" i="5"/>
  <c r="N4879" i="5"/>
  <c r="M4879" i="5"/>
  <c r="L4879" i="5"/>
  <c r="N4871" i="5"/>
  <c r="M4871" i="5"/>
  <c r="L4871" i="5"/>
  <c r="N4859" i="5"/>
  <c r="M4859" i="5"/>
  <c r="L4859" i="5"/>
  <c r="N4847" i="5"/>
  <c r="M4847" i="5"/>
  <c r="L4847" i="5"/>
  <c r="N4835" i="5"/>
  <c r="M4835" i="5"/>
  <c r="L4835" i="5"/>
  <c r="N4823" i="5"/>
  <c r="L4823" i="5"/>
  <c r="M4823" i="5"/>
  <c r="N4807" i="5"/>
  <c r="L4807" i="5"/>
  <c r="M4807" i="5"/>
  <c r="N4791" i="5"/>
  <c r="L4791" i="5"/>
  <c r="M4791" i="5"/>
  <c r="N4775" i="5"/>
  <c r="L4775" i="5"/>
  <c r="M4775" i="5"/>
  <c r="N4767" i="5"/>
  <c r="M4767" i="5"/>
  <c r="L4767" i="5"/>
  <c r="N4755" i="5"/>
  <c r="M4755" i="5"/>
  <c r="L4755" i="5"/>
  <c r="N4747" i="5"/>
  <c r="M4747" i="5"/>
  <c r="L4747" i="5"/>
  <c r="N4735" i="5"/>
  <c r="M4735" i="5"/>
  <c r="L4735" i="5"/>
  <c r="N4731" i="5"/>
  <c r="M4731" i="5"/>
  <c r="L4731" i="5"/>
  <c r="N4723" i="5"/>
  <c r="M4723" i="5"/>
  <c r="L4723" i="5"/>
  <c r="N4711" i="5"/>
  <c r="M4711" i="5"/>
  <c r="L4711" i="5"/>
  <c r="N4703" i="5"/>
  <c r="M4703" i="5"/>
  <c r="L4703" i="5"/>
  <c r="N4691" i="5"/>
  <c r="M4691" i="5"/>
  <c r="L4691" i="5"/>
  <c r="N4683" i="5"/>
  <c r="M4683" i="5"/>
  <c r="L4683" i="5"/>
  <c r="N4679" i="5"/>
  <c r="M4679" i="5"/>
  <c r="L4679" i="5"/>
  <c r="N4667" i="5"/>
  <c r="M4667" i="5"/>
  <c r="L4667" i="5"/>
  <c r="N4663" i="5"/>
  <c r="L4663" i="5"/>
  <c r="M4663" i="5"/>
  <c r="N4659" i="5"/>
  <c r="L4659" i="5"/>
  <c r="M4659" i="5"/>
  <c r="N4651" i="5"/>
  <c r="L4651" i="5"/>
  <c r="M4651" i="5"/>
  <c r="N4643" i="5"/>
  <c r="L4643" i="5"/>
  <c r="M4643" i="5"/>
  <c r="N4639" i="5"/>
  <c r="L4639" i="5"/>
  <c r="M4639" i="5"/>
  <c r="N4631" i="5"/>
  <c r="L4631" i="5"/>
  <c r="M4631" i="5"/>
  <c r="N4623" i="5"/>
  <c r="L4623" i="5"/>
  <c r="M4623" i="5"/>
  <c r="N4615" i="5"/>
  <c r="L4615" i="5"/>
  <c r="M4615" i="5"/>
  <c r="N4611" i="5"/>
  <c r="L4611" i="5"/>
  <c r="M4611" i="5"/>
  <c r="N4607" i="5"/>
  <c r="L4607" i="5"/>
  <c r="M4607" i="5"/>
  <c r="N4599" i="5"/>
  <c r="L4599" i="5"/>
  <c r="M4599" i="5"/>
  <c r="N4595" i="5"/>
  <c r="L4595" i="5"/>
  <c r="M4595" i="5"/>
  <c r="N4587" i="5"/>
  <c r="L4587" i="5"/>
  <c r="M4587" i="5"/>
  <c r="N4583" i="5"/>
  <c r="L4583" i="5"/>
  <c r="M4583" i="5"/>
  <c r="N4575" i="5"/>
  <c r="L4575" i="5"/>
  <c r="M4575" i="5"/>
  <c r="N4571" i="5"/>
  <c r="L4571" i="5"/>
  <c r="M4571" i="5"/>
  <c r="N4563" i="5"/>
  <c r="L4563" i="5"/>
  <c r="M4563" i="5"/>
  <c r="N4551" i="5"/>
  <c r="M4551" i="5"/>
  <c r="L4551" i="5"/>
  <c r="N4507" i="5"/>
  <c r="M4507" i="5"/>
  <c r="L4507" i="5"/>
  <c r="N4998" i="5"/>
  <c r="M4998" i="5"/>
  <c r="L4998" i="5"/>
  <c r="N4994" i="5"/>
  <c r="M4994" i="5"/>
  <c r="L4994" i="5"/>
  <c r="N4990" i="5"/>
  <c r="M4990" i="5"/>
  <c r="L4990" i="5"/>
  <c r="N4986" i="5"/>
  <c r="M4986" i="5"/>
  <c r="L4986" i="5"/>
  <c r="N4982" i="5"/>
  <c r="M4982" i="5"/>
  <c r="L4982" i="5"/>
  <c r="N4978" i="5"/>
  <c r="M4978" i="5"/>
  <c r="L4978" i="5"/>
  <c r="N4974" i="5"/>
  <c r="M4974" i="5"/>
  <c r="L4974" i="5"/>
  <c r="N4970" i="5"/>
  <c r="M4970" i="5"/>
  <c r="L4970" i="5"/>
  <c r="N4966" i="5"/>
  <c r="M4966" i="5"/>
  <c r="L4966" i="5"/>
  <c r="N4958" i="5"/>
  <c r="M4958" i="5"/>
  <c r="L4958" i="5"/>
  <c r="N4954" i="5"/>
  <c r="M4954" i="5"/>
  <c r="L4954" i="5"/>
  <c r="N4950" i="5"/>
  <c r="M4950" i="5"/>
  <c r="L4950" i="5"/>
  <c r="N4946" i="5"/>
  <c r="M4946" i="5"/>
  <c r="L4946" i="5"/>
  <c r="N4942" i="5"/>
  <c r="M4942" i="5"/>
  <c r="L4942" i="5"/>
  <c r="N4938" i="5"/>
  <c r="M4938" i="5"/>
  <c r="L4938" i="5"/>
  <c r="N4934" i="5"/>
  <c r="M4934" i="5"/>
  <c r="L4934" i="5"/>
  <c r="N4930" i="5"/>
  <c r="M4930" i="5"/>
  <c r="L4930" i="5"/>
  <c r="N4926" i="5"/>
  <c r="M4926" i="5"/>
  <c r="L4926" i="5"/>
  <c r="N4922" i="5"/>
  <c r="M4922" i="5"/>
  <c r="L4922" i="5"/>
  <c r="N4918" i="5"/>
  <c r="M4918" i="5"/>
  <c r="L4918" i="5"/>
  <c r="N4914" i="5"/>
  <c r="M4914" i="5"/>
  <c r="L4914" i="5"/>
  <c r="N4910" i="5"/>
  <c r="M4910" i="5"/>
  <c r="L4910" i="5"/>
  <c r="N4906" i="5"/>
  <c r="M4906" i="5"/>
  <c r="L4906" i="5"/>
  <c r="N4902" i="5"/>
  <c r="M4902" i="5"/>
  <c r="L4902" i="5"/>
  <c r="N4898" i="5"/>
  <c r="M4898" i="5"/>
  <c r="L4898" i="5"/>
  <c r="N4894" i="5"/>
  <c r="M4894" i="5"/>
  <c r="L4894" i="5"/>
  <c r="N4890" i="5"/>
  <c r="M4890" i="5"/>
  <c r="L4890" i="5"/>
  <c r="N4886" i="5"/>
  <c r="M4886" i="5"/>
  <c r="L4886" i="5"/>
  <c r="N4882" i="5"/>
  <c r="M4882" i="5"/>
  <c r="L4882" i="5"/>
  <c r="N4878" i="5"/>
  <c r="M4878" i="5"/>
  <c r="L4878" i="5"/>
  <c r="N4874" i="5"/>
  <c r="M4874" i="5"/>
  <c r="L4874" i="5"/>
  <c r="N4870" i="5"/>
  <c r="M4870" i="5"/>
  <c r="L4870" i="5"/>
  <c r="N4866" i="5"/>
  <c r="M4866" i="5"/>
  <c r="L4866" i="5"/>
  <c r="N4862" i="5"/>
  <c r="M4862" i="5"/>
  <c r="L4862" i="5"/>
  <c r="N4858" i="5"/>
  <c r="M4858" i="5"/>
  <c r="L4858" i="5"/>
  <c r="N4854" i="5"/>
  <c r="M4854" i="5"/>
  <c r="L4854" i="5"/>
  <c r="N4850" i="5"/>
  <c r="M4850" i="5"/>
  <c r="L4850" i="5"/>
  <c r="N4846" i="5"/>
  <c r="M4846" i="5"/>
  <c r="L4846" i="5"/>
  <c r="N4842" i="5"/>
  <c r="M4842" i="5"/>
  <c r="L4842" i="5"/>
  <c r="N4838" i="5"/>
  <c r="M4838" i="5"/>
  <c r="L4838" i="5"/>
  <c r="N4834" i="5"/>
  <c r="M4834" i="5"/>
  <c r="L4834" i="5"/>
  <c r="N4830" i="5"/>
  <c r="M4830" i="5"/>
  <c r="L4830" i="5"/>
  <c r="N4826" i="5"/>
  <c r="M4826" i="5"/>
  <c r="L4826" i="5"/>
  <c r="N4822" i="5"/>
  <c r="M4822" i="5"/>
  <c r="L4822" i="5"/>
  <c r="N4814" i="5"/>
  <c r="M4814" i="5"/>
  <c r="L4814" i="5"/>
  <c r="N4810" i="5"/>
  <c r="M4810" i="5"/>
  <c r="L4810" i="5"/>
  <c r="N4806" i="5"/>
  <c r="M4806" i="5"/>
  <c r="L4806" i="5"/>
  <c r="N4802" i="5"/>
  <c r="M4802" i="5"/>
  <c r="L4802" i="5"/>
  <c r="N4798" i="5"/>
  <c r="M4798" i="5"/>
  <c r="L4798" i="5"/>
  <c r="N4794" i="5"/>
  <c r="M4794" i="5"/>
  <c r="L4794" i="5"/>
  <c r="N4790" i="5"/>
  <c r="M4790" i="5"/>
  <c r="L4790" i="5"/>
  <c r="N4786" i="5"/>
  <c r="M4786" i="5"/>
  <c r="L4786" i="5"/>
  <c r="N4782" i="5"/>
  <c r="L4782" i="5"/>
  <c r="M4782" i="5"/>
  <c r="N4778" i="5"/>
  <c r="M4778" i="5"/>
  <c r="L4778" i="5"/>
  <c r="N4774" i="5"/>
  <c r="L4774" i="5"/>
  <c r="M4774" i="5"/>
  <c r="N4770" i="5"/>
  <c r="M4770" i="5"/>
  <c r="L4770" i="5"/>
  <c r="N4766" i="5"/>
  <c r="M4766" i="5"/>
  <c r="L4766" i="5"/>
  <c r="N4762" i="5"/>
  <c r="M4762" i="5"/>
  <c r="L4762" i="5"/>
  <c r="N4758" i="5"/>
  <c r="M4758" i="5"/>
  <c r="L4758" i="5"/>
  <c r="N4754" i="5"/>
  <c r="M4754" i="5"/>
  <c r="L4754" i="5"/>
  <c r="N4750" i="5"/>
  <c r="M4750" i="5"/>
  <c r="L4750" i="5"/>
  <c r="N4746" i="5"/>
  <c r="M4746" i="5"/>
  <c r="L4746" i="5"/>
  <c r="N4742" i="5"/>
  <c r="M4742" i="5"/>
  <c r="L4742" i="5"/>
  <c r="N4738" i="5"/>
  <c r="M4738" i="5"/>
  <c r="L4738" i="5"/>
  <c r="N4734" i="5"/>
  <c r="M4734" i="5"/>
  <c r="L4734" i="5"/>
  <c r="N4730" i="5"/>
  <c r="M4730" i="5"/>
  <c r="L4730" i="5"/>
  <c r="N4726" i="5"/>
  <c r="M4726" i="5"/>
  <c r="L4726" i="5"/>
  <c r="N4722" i="5"/>
  <c r="M4722" i="5"/>
  <c r="L4722" i="5"/>
  <c r="N4718" i="5"/>
  <c r="M4718" i="5"/>
  <c r="L4718" i="5"/>
  <c r="N4714" i="5"/>
  <c r="M4714" i="5"/>
  <c r="L4714" i="5"/>
  <c r="N4710" i="5"/>
  <c r="M4710" i="5"/>
  <c r="L4710" i="5"/>
  <c r="N4702" i="5"/>
  <c r="M4702" i="5"/>
  <c r="L4702" i="5"/>
  <c r="N4698" i="5"/>
  <c r="M4698" i="5"/>
  <c r="L4698" i="5"/>
  <c r="N4694" i="5"/>
  <c r="M4694" i="5"/>
  <c r="L4694" i="5"/>
  <c r="N4690" i="5"/>
  <c r="M4690" i="5"/>
  <c r="L4690" i="5"/>
  <c r="N4686" i="5"/>
  <c r="M4686" i="5"/>
  <c r="L4686" i="5"/>
  <c r="N4682" i="5"/>
  <c r="M4682" i="5"/>
  <c r="L4682" i="5"/>
  <c r="N4678" i="5"/>
  <c r="M4678" i="5"/>
  <c r="L4678" i="5"/>
  <c r="N4674" i="5"/>
  <c r="M4674" i="5"/>
  <c r="L4674" i="5"/>
  <c r="N4670" i="5"/>
  <c r="M4670" i="5"/>
  <c r="L4670" i="5"/>
  <c r="N4666" i="5"/>
  <c r="M4666" i="5"/>
  <c r="L4666" i="5"/>
  <c r="N4662" i="5"/>
  <c r="M4662" i="5"/>
  <c r="L4662" i="5"/>
  <c r="N4658" i="5"/>
  <c r="M4658" i="5"/>
  <c r="L4658" i="5"/>
  <c r="N4654" i="5"/>
  <c r="M4654" i="5"/>
  <c r="L4654" i="5"/>
  <c r="N4650" i="5"/>
  <c r="M4650" i="5"/>
  <c r="L4650" i="5"/>
  <c r="N4646" i="5"/>
  <c r="M4646" i="5"/>
  <c r="L4646" i="5"/>
  <c r="N4642" i="5"/>
  <c r="M4642" i="5"/>
  <c r="L4642" i="5"/>
  <c r="N4638" i="5"/>
  <c r="M4638" i="5"/>
  <c r="L4638" i="5"/>
  <c r="N4634" i="5"/>
  <c r="M4634" i="5"/>
  <c r="L4634" i="5"/>
  <c r="N4630" i="5"/>
  <c r="M4630" i="5"/>
  <c r="L4630" i="5"/>
  <c r="N4626" i="5"/>
  <c r="M4626" i="5"/>
  <c r="L4626" i="5"/>
  <c r="N4622" i="5"/>
  <c r="M4622" i="5"/>
  <c r="L4622" i="5"/>
  <c r="N4614" i="5"/>
  <c r="M4614" i="5"/>
  <c r="L4614" i="5"/>
  <c r="N4610" i="5"/>
  <c r="M4610" i="5"/>
  <c r="L4610" i="5"/>
  <c r="N4606" i="5"/>
  <c r="M4606" i="5"/>
  <c r="L4606" i="5"/>
  <c r="N4602" i="5"/>
  <c r="M4602" i="5"/>
  <c r="L4602" i="5"/>
  <c r="N4598" i="5"/>
  <c r="M4598" i="5"/>
  <c r="L4598" i="5"/>
  <c r="N4594" i="5"/>
  <c r="M4594" i="5"/>
  <c r="L4594" i="5"/>
  <c r="N4590" i="5"/>
  <c r="M4590" i="5"/>
  <c r="L4590" i="5"/>
  <c r="N4586" i="5"/>
  <c r="M4586" i="5"/>
  <c r="L4586" i="5"/>
  <c r="N4582" i="5"/>
  <c r="M4582" i="5"/>
  <c r="L4582" i="5"/>
  <c r="N4578" i="5"/>
  <c r="M4578" i="5"/>
  <c r="L4578" i="5"/>
  <c r="N4574" i="5"/>
  <c r="M4574" i="5"/>
  <c r="L4574" i="5"/>
  <c r="N4570" i="5"/>
  <c r="M4570" i="5"/>
  <c r="L4570" i="5"/>
  <c r="N4566" i="5"/>
  <c r="M4566" i="5"/>
  <c r="L4566" i="5"/>
  <c r="N4562" i="5"/>
  <c r="M4562" i="5"/>
  <c r="L4562" i="5"/>
  <c r="N4558" i="5"/>
  <c r="M4558" i="5"/>
  <c r="L4558" i="5"/>
  <c r="N4554" i="5"/>
  <c r="M4554" i="5"/>
  <c r="L4554" i="5"/>
  <c r="N4546" i="5"/>
  <c r="M4546" i="5"/>
  <c r="L4546" i="5"/>
  <c r="N4542" i="5"/>
  <c r="M4542" i="5"/>
  <c r="L4542" i="5"/>
  <c r="N4538" i="5"/>
  <c r="M4538" i="5"/>
  <c r="L4538" i="5"/>
  <c r="N4534" i="5"/>
  <c r="M4534" i="5"/>
  <c r="L4534" i="5"/>
  <c r="N4530" i="5"/>
  <c r="M4530" i="5"/>
  <c r="L4530" i="5"/>
  <c r="N4526" i="5"/>
  <c r="M4526" i="5"/>
  <c r="L4526" i="5"/>
  <c r="N4522" i="5"/>
  <c r="M4522" i="5"/>
  <c r="L4522" i="5"/>
  <c r="N4518" i="5"/>
  <c r="M4518" i="5"/>
  <c r="L4518" i="5"/>
  <c r="N4514" i="5"/>
  <c r="M4514" i="5"/>
  <c r="L4514" i="5"/>
  <c r="N4510" i="5"/>
  <c r="M4510" i="5"/>
  <c r="L4510" i="5"/>
  <c r="N4506" i="5"/>
  <c r="M4506" i="5"/>
  <c r="L4506" i="5"/>
  <c r="N4498" i="5"/>
  <c r="M4498" i="5"/>
  <c r="L4498" i="5"/>
  <c r="N4494" i="5"/>
  <c r="M4494" i="5"/>
  <c r="L4494" i="5"/>
  <c r="N4490" i="5"/>
  <c r="M4490" i="5"/>
  <c r="L4490" i="5"/>
  <c r="N4486" i="5"/>
  <c r="M4486" i="5"/>
  <c r="L4486" i="5"/>
  <c r="N4482" i="5"/>
  <c r="M4482" i="5"/>
  <c r="L4482" i="5"/>
  <c r="N4478" i="5"/>
  <c r="M4478" i="5"/>
  <c r="L4478" i="5"/>
  <c r="N4474" i="5"/>
  <c r="M4474" i="5"/>
  <c r="L4474" i="5"/>
  <c r="N4470" i="5"/>
  <c r="M4470" i="5"/>
  <c r="L4470" i="5"/>
  <c r="N4462" i="5"/>
  <c r="M4462" i="5"/>
  <c r="L4462" i="5"/>
  <c r="N4458" i="5"/>
  <c r="M4458" i="5"/>
  <c r="L4458" i="5"/>
  <c r="N4454" i="5"/>
  <c r="M4454" i="5"/>
  <c r="L4454" i="5"/>
  <c r="N4450" i="5"/>
  <c r="M4450" i="5"/>
  <c r="L4450" i="5"/>
  <c r="N4446" i="5"/>
  <c r="M4446" i="5"/>
  <c r="L4446" i="5"/>
  <c r="N4438" i="5"/>
  <c r="M4438" i="5"/>
  <c r="L4438" i="5"/>
  <c r="N4434" i="5"/>
  <c r="M4434" i="5"/>
  <c r="L4434" i="5"/>
  <c r="N4430" i="5"/>
  <c r="M4430" i="5"/>
  <c r="L4430" i="5"/>
  <c r="N4426" i="5"/>
  <c r="M4426" i="5"/>
  <c r="L4426" i="5"/>
  <c r="N4422" i="5"/>
  <c r="M4422" i="5"/>
  <c r="L4422" i="5"/>
  <c r="N4414" i="5"/>
  <c r="M4414" i="5"/>
  <c r="L4414" i="5"/>
  <c r="N4410" i="5"/>
  <c r="M4410" i="5"/>
  <c r="L4410" i="5"/>
  <c r="N4406" i="5"/>
  <c r="M4406" i="5"/>
  <c r="L4406" i="5"/>
  <c r="N4398" i="5"/>
  <c r="M4398" i="5"/>
  <c r="L4398" i="5"/>
  <c r="N4390" i="5"/>
  <c r="M4390" i="5"/>
  <c r="L4390" i="5"/>
  <c r="N4330" i="5"/>
  <c r="M4330" i="5"/>
  <c r="L4330" i="5"/>
  <c r="N4997" i="5"/>
  <c r="M4997" i="5"/>
  <c r="L4997" i="5"/>
  <c r="N4993" i="5"/>
  <c r="M4993" i="5"/>
  <c r="L4993" i="5"/>
  <c r="N4989" i="5"/>
  <c r="M4989" i="5"/>
  <c r="L4989" i="5"/>
  <c r="N4985" i="5"/>
  <c r="M4985" i="5"/>
  <c r="L4985" i="5"/>
  <c r="N4981" i="5"/>
  <c r="M4981" i="5"/>
  <c r="L4981" i="5"/>
  <c r="N4977" i="5"/>
  <c r="M4977" i="5"/>
  <c r="L4977" i="5"/>
  <c r="N4973" i="5"/>
  <c r="M4973" i="5"/>
  <c r="L4973" i="5"/>
  <c r="N4969" i="5"/>
  <c r="M4969" i="5"/>
  <c r="L4969" i="5"/>
  <c r="N4965" i="5"/>
  <c r="M4965" i="5"/>
  <c r="L4965" i="5"/>
  <c r="N4961" i="5"/>
  <c r="M4961" i="5"/>
  <c r="L4961" i="5"/>
  <c r="N4957" i="5"/>
  <c r="M4957" i="5"/>
  <c r="L4957" i="5"/>
  <c r="N4953" i="5"/>
  <c r="M4953" i="5"/>
  <c r="L4953" i="5"/>
  <c r="N4949" i="5"/>
  <c r="M4949" i="5"/>
  <c r="L4949" i="5"/>
  <c r="N4945" i="5"/>
  <c r="M4945" i="5"/>
  <c r="L4945" i="5"/>
  <c r="N4941" i="5"/>
  <c r="M4941" i="5"/>
  <c r="L4941" i="5"/>
  <c r="N4937" i="5"/>
  <c r="M4937" i="5"/>
  <c r="L4937" i="5"/>
  <c r="N4933" i="5"/>
  <c r="M4933" i="5"/>
  <c r="L4933" i="5"/>
  <c r="N4929" i="5"/>
  <c r="M4929" i="5"/>
  <c r="L4929" i="5"/>
  <c r="N4925" i="5"/>
  <c r="M4925" i="5"/>
  <c r="L4925" i="5"/>
  <c r="N4921" i="5"/>
  <c r="M4921" i="5"/>
  <c r="L4921" i="5"/>
  <c r="N4917" i="5"/>
  <c r="M4917" i="5"/>
  <c r="L4917" i="5"/>
  <c r="N4913" i="5"/>
  <c r="M4913" i="5"/>
  <c r="L4913" i="5"/>
  <c r="N4909" i="5"/>
  <c r="M4909" i="5"/>
  <c r="L4909" i="5"/>
  <c r="N4905" i="5"/>
  <c r="M4905" i="5"/>
  <c r="L4905" i="5"/>
  <c r="N4901" i="5"/>
  <c r="M4901" i="5"/>
  <c r="L4901" i="5"/>
  <c r="N4897" i="5"/>
  <c r="M4897" i="5"/>
  <c r="L4897" i="5"/>
  <c r="N4893" i="5"/>
  <c r="M4893" i="5"/>
  <c r="L4893" i="5"/>
  <c r="N4889" i="5"/>
  <c r="M4889" i="5"/>
  <c r="L4889" i="5"/>
  <c r="N4885" i="5"/>
  <c r="M4885" i="5"/>
  <c r="L4885" i="5"/>
  <c r="N4881" i="5"/>
  <c r="M4881" i="5"/>
  <c r="L4881" i="5"/>
  <c r="N4877" i="5"/>
  <c r="M4877" i="5"/>
  <c r="L4877" i="5"/>
  <c r="N4873" i="5"/>
  <c r="M4873" i="5"/>
  <c r="L4873" i="5"/>
  <c r="N4869" i="5"/>
  <c r="M4869" i="5"/>
  <c r="L4869" i="5"/>
  <c r="N4865" i="5"/>
  <c r="M4865" i="5"/>
  <c r="L4865" i="5"/>
  <c r="N4861" i="5"/>
  <c r="M4861" i="5"/>
  <c r="L4861" i="5"/>
  <c r="N4857" i="5"/>
  <c r="M4857" i="5"/>
  <c r="L4857" i="5"/>
  <c r="N4853" i="5"/>
  <c r="M4853" i="5"/>
  <c r="L4853" i="5"/>
  <c r="N4849" i="5"/>
  <c r="M4849" i="5"/>
  <c r="L4849" i="5"/>
  <c r="N4845" i="5"/>
  <c r="M4845" i="5"/>
  <c r="L4845" i="5"/>
  <c r="N4841" i="5"/>
  <c r="M4841" i="5"/>
  <c r="L4841" i="5"/>
  <c r="N4837" i="5"/>
  <c r="M4837" i="5"/>
  <c r="L4837" i="5"/>
  <c r="N4833" i="5"/>
  <c r="M4833" i="5"/>
  <c r="L4833" i="5"/>
  <c r="N4829" i="5"/>
  <c r="M4829" i="5"/>
  <c r="L4829" i="5"/>
  <c r="N4825" i="5"/>
  <c r="L4825" i="5"/>
  <c r="M4825" i="5"/>
  <c r="N4821" i="5"/>
  <c r="L4821" i="5"/>
  <c r="M4821" i="5"/>
  <c r="N4817" i="5"/>
  <c r="L4817" i="5"/>
  <c r="M4817" i="5"/>
  <c r="N4813" i="5"/>
  <c r="L4813" i="5"/>
  <c r="M4813" i="5"/>
  <c r="N4809" i="5"/>
  <c r="L4809" i="5"/>
  <c r="M4809" i="5"/>
  <c r="N4805" i="5"/>
  <c r="L4805" i="5"/>
  <c r="M4805" i="5"/>
  <c r="N4801" i="5"/>
  <c r="L4801" i="5"/>
  <c r="M4801" i="5"/>
  <c r="N4797" i="5"/>
  <c r="L4797" i="5"/>
  <c r="M4797" i="5"/>
  <c r="N4793" i="5"/>
  <c r="L4793" i="5"/>
  <c r="M4793" i="5"/>
  <c r="N4789" i="5"/>
  <c r="L4789" i="5"/>
  <c r="M4789" i="5"/>
  <c r="N4785" i="5"/>
  <c r="L4785" i="5"/>
  <c r="M4785" i="5"/>
  <c r="N4781" i="5"/>
  <c r="L4781" i="5"/>
  <c r="M4781" i="5"/>
  <c r="N4777" i="5"/>
  <c r="L4777" i="5"/>
  <c r="M4777" i="5"/>
  <c r="N4773" i="5"/>
  <c r="L4773" i="5"/>
  <c r="M4773" i="5"/>
  <c r="N4769" i="5"/>
  <c r="L4769" i="5"/>
  <c r="M4769" i="5"/>
  <c r="N4765" i="5"/>
  <c r="M4765" i="5"/>
  <c r="L4765" i="5"/>
  <c r="N4761" i="5"/>
  <c r="M4761" i="5"/>
  <c r="L4761" i="5"/>
  <c r="N4757" i="5"/>
  <c r="M4757" i="5"/>
  <c r="L4757" i="5"/>
  <c r="N4753" i="5"/>
  <c r="M4753" i="5"/>
  <c r="L4753" i="5"/>
  <c r="N4749" i="5"/>
  <c r="M4749" i="5"/>
  <c r="L4749" i="5"/>
  <c r="N4745" i="5"/>
  <c r="M4745" i="5"/>
  <c r="L4745" i="5"/>
  <c r="N4741" i="5"/>
  <c r="M4741" i="5"/>
  <c r="L4741" i="5"/>
  <c r="N4737" i="5"/>
  <c r="M4737" i="5"/>
  <c r="L4737" i="5"/>
  <c r="N4733" i="5"/>
  <c r="M4733" i="5"/>
  <c r="L4733" i="5"/>
  <c r="N4729" i="5"/>
  <c r="M4729" i="5"/>
  <c r="L4729" i="5"/>
  <c r="N4725" i="5"/>
  <c r="M4725" i="5"/>
  <c r="L4725" i="5"/>
  <c r="N4721" i="5"/>
  <c r="M4721" i="5"/>
  <c r="L4721" i="5"/>
  <c r="N4717" i="5"/>
  <c r="M4717" i="5"/>
  <c r="L4717" i="5"/>
  <c r="N4713" i="5"/>
  <c r="M4713" i="5"/>
  <c r="L4713" i="5"/>
  <c r="N4709" i="5"/>
  <c r="M4709" i="5"/>
  <c r="L4709" i="5"/>
  <c r="N4705" i="5"/>
  <c r="M4705" i="5"/>
  <c r="L4705" i="5"/>
  <c r="N4701" i="5"/>
  <c r="M4701" i="5"/>
  <c r="L4701" i="5"/>
  <c r="N4697" i="5"/>
  <c r="M4697" i="5"/>
  <c r="L4697" i="5"/>
  <c r="N4693" i="5"/>
  <c r="M4693" i="5"/>
  <c r="L4693" i="5"/>
  <c r="N4689" i="5"/>
  <c r="M4689" i="5"/>
  <c r="L4689" i="5"/>
  <c r="N4685" i="5"/>
  <c r="M4685" i="5"/>
  <c r="L4685" i="5"/>
  <c r="N4681" i="5"/>
  <c r="M4681" i="5"/>
  <c r="L4681" i="5"/>
  <c r="N4677" i="5"/>
  <c r="M4677" i="5"/>
  <c r="L4677" i="5"/>
  <c r="N4673" i="5"/>
  <c r="M4673" i="5"/>
  <c r="L4673" i="5"/>
  <c r="N4669" i="5"/>
  <c r="M4669" i="5"/>
  <c r="L4669" i="5"/>
  <c r="N4665" i="5"/>
  <c r="L4665" i="5"/>
  <c r="M4665" i="5"/>
  <c r="N4661" i="5"/>
  <c r="L4661" i="5"/>
  <c r="M4661" i="5"/>
  <c r="N4657" i="5"/>
  <c r="L4657" i="5"/>
  <c r="M4657" i="5"/>
  <c r="N4653" i="5"/>
  <c r="L4653" i="5"/>
  <c r="M4653" i="5"/>
  <c r="N4649" i="5"/>
  <c r="L4649" i="5"/>
  <c r="M4649" i="5"/>
  <c r="N4645" i="5"/>
  <c r="L4645" i="5"/>
  <c r="M4645" i="5"/>
  <c r="N4641" i="5"/>
  <c r="L4641" i="5"/>
  <c r="M4641" i="5"/>
  <c r="N4637" i="5"/>
  <c r="L4637" i="5"/>
  <c r="M4637" i="5"/>
  <c r="N4633" i="5"/>
  <c r="L4633" i="5"/>
  <c r="M4633" i="5"/>
  <c r="N4629" i="5"/>
  <c r="L4629" i="5"/>
  <c r="M4629" i="5"/>
  <c r="N4625" i="5"/>
  <c r="L4625" i="5"/>
  <c r="M4625" i="5"/>
  <c r="N4621" i="5"/>
  <c r="L4621" i="5"/>
  <c r="M4621" i="5"/>
  <c r="N4617" i="5"/>
  <c r="L4617" i="5"/>
  <c r="M4617" i="5"/>
  <c r="N4613" i="5"/>
  <c r="L4613" i="5"/>
  <c r="M4613" i="5"/>
  <c r="N4609" i="5"/>
  <c r="L4609" i="5"/>
  <c r="M4609" i="5"/>
  <c r="N4605" i="5"/>
  <c r="L4605" i="5"/>
  <c r="M4605" i="5"/>
  <c r="N4601" i="5"/>
  <c r="L4601" i="5"/>
  <c r="M4601" i="5"/>
  <c r="N4597" i="5"/>
  <c r="L4597" i="5"/>
  <c r="M4597" i="5"/>
  <c r="N4593" i="5"/>
  <c r="L4593" i="5"/>
  <c r="M4593" i="5"/>
  <c r="N4589" i="5"/>
  <c r="L4589" i="5"/>
  <c r="M4589" i="5"/>
  <c r="N4585" i="5"/>
  <c r="L4585" i="5"/>
  <c r="M4585" i="5"/>
  <c r="N4581" i="5"/>
  <c r="L4581" i="5"/>
  <c r="M4581" i="5"/>
  <c r="N4577" i="5"/>
  <c r="L4577" i="5"/>
  <c r="M4577" i="5"/>
  <c r="N4573" i="5"/>
  <c r="L4573" i="5"/>
  <c r="M4573" i="5"/>
  <c r="N4569" i="5"/>
  <c r="L4569" i="5"/>
  <c r="M4569" i="5"/>
  <c r="N4565" i="5"/>
  <c r="L4565" i="5"/>
  <c r="M4565" i="5"/>
  <c r="N4561" i="5"/>
  <c r="L4561" i="5"/>
  <c r="M4561" i="5"/>
  <c r="N4557" i="5"/>
  <c r="M4557" i="5"/>
  <c r="L4557" i="5"/>
  <c r="N4553" i="5"/>
  <c r="M4553" i="5"/>
  <c r="L4553" i="5"/>
  <c r="N4549" i="5"/>
  <c r="M4549" i="5"/>
  <c r="L4549" i="5"/>
  <c r="N4545" i="5"/>
  <c r="M4545" i="5"/>
  <c r="L4545" i="5"/>
  <c r="N4541" i="5"/>
  <c r="M4541" i="5"/>
  <c r="L4541" i="5"/>
  <c r="N4537" i="5"/>
  <c r="M4537" i="5"/>
  <c r="L4537" i="5"/>
  <c r="N4533" i="5"/>
  <c r="M4533" i="5"/>
  <c r="L4533" i="5"/>
  <c r="N4529" i="5"/>
  <c r="M4529" i="5"/>
  <c r="L4529" i="5"/>
  <c r="N4525" i="5"/>
  <c r="M4525" i="5"/>
  <c r="L4525" i="5"/>
  <c r="N4521" i="5"/>
  <c r="M4521" i="5"/>
  <c r="L4521" i="5"/>
  <c r="N4517" i="5"/>
  <c r="M4517" i="5"/>
  <c r="L4517" i="5"/>
  <c r="N4513" i="5"/>
  <c r="M4513" i="5"/>
  <c r="L4513" i="5"/>
  <c r="N4509" i="5"/>
  <c r="M4509" i="5"/>
  <c r="L4509" i="5"/>
  <c r="N4505" i="5"/>
  <c r="M4505" i="5"/>
  <c r="L4505" i="5"/>
  <c r="N4501" i="5"/>
  <c r="M4501" i="5"/>
  <c r="L4501" i="5"/>
  <c r="N4497" i="5"/>
  <c r="M4497" i="5"/>
  <c r="L4497" i="5"/>
  <c r="N4493" i="5"/>
  <c r="M4493" i="5"/>
  <c r="L4493" i="5"/>
  <c r="N4489" i="5"/>
  <c r="M4489" i="5"/>
  <c r="L4489" i="5"/>
  <c r="N4485" i="5"/>
  <c r="M4485" i="5"/>
  <c r="L4485" i="5"/>
  <c r="N4481" i="5"/>
  <c r="M4481" i="5"/>
  <c r="L4481" i="5"/>
  <c r="N4477" i="5"/>
  <c r="M4477" i="5"/>
  <c r="L4477" i="5"/>
  <c r="N4473" i="5"/>
  <c r="M4473" i="5"/>
  <c r="L4473" i="5"/>
  <c r="N4469" i="5"/>
  <c r="M4469" i="5"/>
  <c r="L4469" i="5"/>
  <c r="N4465" i="5"/>
  <c r="M4465" i="5"/>
  <c r="L4465" i="5"/>
  <c r="N4461" i="5"/>
  <c r="M4461" i="5"/>
  <c r="L4461" i="5"/>
  <c r="N4457" i="5"/>
  <c r="M4457" i="5"/>
  <c r="L4457" i="5"/>
  <c r="N4453" i="5"/>
  <c r="M4453" i="5"/>
  <c r="L4453" i="5"/>
  <c r="N4449" i="5"/>
  <c r="M4449" i="5"/>
  <c r="L4449" i="5"/>
  <c r="N4445" i="5"/>
  <c r="M4445" i="5"/>
  <c r="L4445" i="5"/>
  <c r="N4441" i="5"/>
  <c r="M4441" i="5"/>
  <c r="L4441" i="5"/>
  <c r="N4437" i="5"/>
  <c r="M4437" i="5"/>
  <c r="L4437" i="5"/>
  <c r="N4433" i="5"/>
  <c r="M4433" i="5"/>
  <c r="L4433" i="5"/>
  <c r="N4429" i="5"/>
  <c r="L4429" i="5"/>
  <c r="M4429" i="5"/>
  <c r="N4425" i="5"/>
  <c r="L4425" i="5"/>
  <c r="M4425" i="5"/>
  <c r="N4421" i="5"/>
  <c r="L4421" i="5"/>
  <c r="M4421" i="5"/>
  <c r="N4417" i="5"/>
  <c r="L4417" i="5"/>
  <c r="M4417" i="5"/>
  <c r="N4413" i="5"/>
  <c r="L4413" i="5"/>
  <c r="M4413" i="5"/>
  <c r="N4409" i="5"/>
  <c r="L4409" i="5"/>
  <c r="M4409" i="5"/>
  <c r="N4405" i="5"/>
  <c r="L4405" i="5"/>
  <c r="M4405" i="5"/>
  <c r="N4401" i="5"/>
  <c r="L4401" i="5"/>
  <c r="M4401" i="5"/>
  <c r="N4397" i="5"/>
  <c r="L4397" i="5"/>
  <c r="M4397" i="5"/>
  <c r="N4393" i="5"/>
  <c r="L4393" i="5"/>
  <c r="M4393" i="5"/>
  <c r="N4389" i="5"/>
  <c r="L4389" i="5"/>
  <c r="M4389" i="5"/>
  <c r="N4385" i="5"/>
  <c r="L4385" i="5"/>
  <c r="M4385" i="5"/>
  <c r="N4381" i="5"/>
  <c r="L4381" i="5"/>
  <c r="M4381" i="5"/>
  <c r="N4377" i="5"/>
  <c r="L4377" i="5"/>
  <c r="M4377" i="5"/>
  <c r="N4373" i="5"/>
  <c r="L4373" i="5"/>
  <c r="M4373" i="5"/>
  <c r="N4369" i="5"/>
  <c r="L4369" i="5"/>
  <c r="M4369" i="5"/>
  <c r="N4365" i="5"/>
  <c r="L4365" i="5"/>
  <c r="M4365" i="5"/>
  <c r="N4361" i="5"/>
  <c r="L4361" i="5"/>
  <c r="M4361" i="5"/>
  <c r="N4357" i="5"/>
  <c r="L4357" i="5"/>
  <c r="M4357" i="5"/>
  <c r="N4353" i="5"/>
  <c r="L4353" i="5"/>
  <c r="M4353" i="5"/>
  <c r="N4349" i="5"/>
  <c r="L4349" i="5"/>
  <c r="M4349" i="5"/>
  <c r="N4345" i="5"/>
  <c r="L4345" i="5"/>
  <c r="M4345" i="5"/>
  <c r="N4341" i="5"/>
  <c r="L4341" i="5"/>
  <c r="M4341" i="5"/>
  <c r="N4337" i="5"/>
  <c r="L4337" i="5"/>
  <c r="M4337" i="5"/>
  <c r="N4333" i="5"/>
  <c r="L4333" i="5"/>
  <c r="M4333" i="5"/>
  <c r="N4329" i="5"/>
  <c r="L4329" i="5"/>
  <c r="M4329" i="5"/>
  <c r="N4325" i="5"/>
  <c r="L4325" i="5"/>
  <c r="M4325" i="5"/>
  <c r="N4321" i="5"/>
  <c r="L4321" i="5"/>
  <c r="M4321" i="5"/>
  <c r="N4317" i="5"/>
  <c r="L4317" i="5"/>
  <c r="M4317" i="5"/>
  <c r="N4313" i="5"/>
  <c r="L4313" i="5"/>
  <c r="M4313" i="5"/>
  <c r="N4309" i="5"/>
  <c r="L4309" i="5"/>
  <c r="M4309" i="5"/>
  <c r="N4305" i="5"/>
  <c r="L4305" i="5"/>
  <c r="M4305" i="5"/>
  <c r="N4301" i="5"/>
  <c r="L4301" i="5"/>
  <c r="M4301" i="5"/>
  <c r="N4297" i="5"/>
  <c r="L4297" i="5"/>
  <c r="M4297" i="5"/>
  <c r="N4293" i="5"/>
  <c r="L4293" i="5"/>
  <c r="M4293" i="5"/>
  <c r="N4289" i="5"/>
  <c r="L4289" i="5"/>
  <c r="M4289" i="5"/>
  <c r="N4285" i="5"/>
  <c r="L4285" i="5"/>
  <c r="M4285" i="5"/>
  <c r="N4281" i="5"/>
  <c r="L4281" i="5"/>
  <c r="M4281" i="5"/>
  <c r="N4277" i="5"/>
  <c r="L4277" i="5"/>
  <c r="M4277" i="5"/>
  <c r="N4273" i="5"/>
  <c r="M4273" i="5"/>
  <c r="L4273" i="5"/>
  <c r="N4269" i="5"/>
  <c r="M4269" i="5"/>
  <c r="L4269" i="5"/>
  <c r="N4265" i="5"/>
  <c r="M4265" i="5"/>
  <c r="L4265" i="5"/>
  <c r="N4261" i="5"/>
  <c r="M4261" i="5"/>
  <c r="L4261" i="5"/>
  <c r="N4257" i="5"/>
  <c r="M4257" i="5"/>
  <c r="L4257" i="5"/>
  <c r="N4253" i="5"/>
  <c r="M4253" i="5"/>
  <c r="L4253" i="5"/>
  <c r="N4249" i="5"/>
  <c r="M4249" i="5"/>
  <c r="L4249" i="5"/>
  <c r="N4245" i="5"/>
  <c r="M4245" i="5"/>
  <c r="L4245" i="5"/>
  <c r="N4241" i="5"/>
  <c r="M4241" i="5"/>
  <c r="L4241" i="5"/>
  <c r="N4237" i="5"/>
  <c r="M4237" i="5"/>
  <c r="L4237" i="5"/>
  <c r="N4233" i="5"/>
  <c r="M4233" i="5"/>
  <c r="L4233" i="5"/>
  <c r="N4229" i="5"/>
  <c r="M4229" i="5"/>
  <c r="L4229" i="5"/>
  <c r="N4225" i="5"/>
  <c r="M4225" i="5"/>
  <c r="L4225" i="5"/>
  <c r="N4221" i="5"/>
  <c r="M4221" i="5"/>
  <c r="L4221" i="5"/>
  <c r="N4217" i="5"/>
  <c r="M4217" i="5"/>
  <c r="L4217" i="5"/>
  <c r="N4213" i="5"/>
  <c r="M4213" i="5"/>
  <c r="L4213" i="5"/>
  <c r="N4209" i="5"/>
  <c r="M4209" i="5"/>
  <c r="L4209" i="5"/>
  <c r="N4205" i="5"/>
  <c r="M4205" i="5"/>
  <c r="L4205" i="5"/>
  <c r="N4201" i="5"/>
  <c r="M4201" i="5"/>
  <c r="L4201" i="5"/>
  <c r="N4197" i="5"/>
  <c r="M4197" i="5"/>
  <c r="L4197" i="5"/>
  <c r="N4193" i="5"/>
  <c r="M4193" i="5"/>
  <c r="L4193" i="5"/>
  <c r="N5000" i="5"/>
  <c r="M5000" i="5"/>
  <c r="L5000" i="5"/>
  <c r="N4960" i="5"/>
  <c r="M4960" i="5"/>
  <c r="L4960" i="5"/>
  <c r="N4932" i="5"/>
  <c r="L4932" i="5"/>
  <c r="M4932" i="5"/>
  <c r="N4900" i="5"/>
  <c r="L4900" i="5"/>
  <c r="M4900" i="5"/>
  <c r="N4876" i="5"/>
  <c r="L4876" i="5"/>
  <c r="M4876" i="5"/>
  <c r="N4844" i="5"/>
  <c r="L4844" i="5"/>
  <c r="M4844" i="5"/>
  <c r="N4824" i="5"/>
  <c r="M4824" i="5"/>
  <c r="L4824" i="5"/>
  <c r="N4804" i="5"/>
  <c r="M4804" i="5"/>
  <c r="L4804" i="5"/>
  <c r="N4796" i="5"/>
  <c r="M4796" i="5"/>
  <c r="L4796" i="5"/>
  <c r="N4788" i="5"/>
  <c r="M4788" i="5"/>
  <c r="L4788" i="5"/>
  <c r="N4776" i="5"/>
  <c r="M4776" i="5"/>
  <c r="L4776" i="5"/>
  <c r="N4772" i="5"/>
  <c r="M4772" i="5"/>
  <c r="L4772" i="5"/>
  <c r="N4768" i="5"/>
  <c r="M4768" i="5"/>
  <c r="L4768" i="5"/>
  <c r="N4764" i="5"/>
  <c r="M4764" i="5"/>
  <c r="L4764" i="5"/>
  <c r="N4760" i="5"/>
  <c r="M4760" i="5"/>
  <c r="L4760" i="5"/>
  <c r="N4756" i="5"/>
  <c r="M4756" i="5"/>
  <c r="L4756" i="5"/>
  <c r="N4752" i="5"/>
  <c r="M4752" i="5"/>
  <c r="L4752" i="5"/>
  <c r="N4748" i="5"/>
  <c r="M4748" i="5"/>
  <c r="L4748" i="5"/>
  <c r="N4744" i="5"/>
  <c r="M4744" i="5"/>
  <c r="L4744" i="5"/>
  <c r="N4740" i="5"/>
  <c r="M4740" i="5"/>
  <c r="L4740" i="5"/>
  <c r="N4736" i="5"/>
  <c r="M4736" i="5"/>
  <c r="L4736" i="5"/>
  <c r="N4732" i="5"/>
  <c r="M4732" i="5"/>
  <c r="L4732" i="5"/>
  <c r="N4720" i="5"/>
  <c r="M4720" i="5"/>
  <c r="L4720" i="5"/>
  <c r="N4712" i="5"/>
  <c r="M4712" i="5"/>
  <c r="L4712" i="5"/>
  <c r="N4708" i="5"/>
  <c r="M4708" i="5"/>
  <c r="L4708" i="5"/>
  <c r="N4704" i="5"/>
  <c r="M4704" i="5"/>
  <c r="L4704" i="5"/>
  <c r="N4700" i="5"/>
  <c r="M4700" i="5"/>
  <c r="L4700" i="5"/>
  <c r="N4696" i="5"/>
  <c r="M4696" i="5"/>
  <c r="L4696" i="5"/>
  <c r="N4692" i="5"/>
  <c r="M4692" i="5"/>
  <c r="L4692" i="5"/>
  <c r="N4688" i="5"/>
  <c r="M4688" i="5"/>
  <c r="L4688" i="5"/>
  <c r="N4684" i="5"/>
  <c r="M4684" i="5"/>
  <c r="L4684" i="5"/>
  <c r="N4680" i="5"/>
  <c r="M4680" i="5"/>
  <c r="L4680" i="5"/>
  <c r="N4676" i="5"/>
  <c r="M4676" i="5"/>
  <c r="L4676" i="5"/>
  <c r="N4672" i="5"/>
  <c r="M4672" i="5"/>
  <c r="L4672" i="5"/>
  <c r="N4668" i="5"/>
  <c r="M4668" i="5"/>
  <c r="L4668" i="5"/>
  <c r="N4664" i="5"/>
  <c r="M4664" i="5"/>
  <c r="L4664" i="5"/>
  <c r="N4660" i="5"/>
  <c r="M4660" i="5"/>
  <c r="L4660" i="5"/>
  <c r="N4656" i="5"/>
  <c r="M4656" i="5"/>
  <c r="L4656" i="5"/>
  <c r="N4652" i="5"/>
  <c r="M4652" i="5"/>
  <c r="L4652" i="5"/>
  <c r="N4648" i="5"/>
  <c r="M4648" i="5"/>
  <c r="L4648" i="5"/>
  <c r="N4644" i="5"/>
  <c r="M4644" i="5"/>
  <c r="L4644" i="5"/>
  <c r="N4640" i="5"/>
  <c r="M4640" i="5"/>
  <c r="L4640" i="5"/>
  <c r="N4636" i="5"/>
  <c r="M4636" i="5"/>
  <c r="L4636" i="5"/>
  <c r="N4632" i="5"/>
  <c r="M4632" i="5"/>
  <c r="L4632" i="5"/>
  <c r="N4628" i="5"/>
  <c r="M4628" i="5"/>
  <c r="L4628" i="5"/>
  <c r="N4624" i="5"/>
  <c r="M4624" i="5"/>
  <c r="L4624" i="5"/>
  <c r="N4620" i="5"/>
  <c r="M4620" i="5"/>
  <c r="L4620" i="5"/>
  <c r="N4616" i="5"/>
  <c r="M4616" i="5"/>
  <c r="L4616" i="5"/>
  <c r="N4612" i="5"/>
  <c r="M4612" i="5"/>
  <c r="L4612" i="5"/>
  <c r="N4608" i="5"/>
  <c r="M4608" i="5"/>
  <c r="L4608" i="5"/>
  <c r="N4604" i="5"/>
  <c r="M4604" i="5"/>
  <c r="L4604" i="5"/>
  <c r="N4600" i="5"/>
  <c r="M4600" i="5"/>
  <c r="L4600" i="5"/>
  <c r="N4596" i="5"/>
  <c r="M4596" i="5"/>
  <c r="L4596" i="5"/>
  <c r="N4592" i="5"/>
  <c r="M4592" i="5"/>
  <c r="L4592" i="5"/>
  <c r="N4588" i="5"/>
  <c r="M4588" i="5"/>
  <c r="L4588" i="5"/>
  <c r="N4584" i="5"/>
  <c r="M4584" i="5"/>
  <c r="L4584" i="5"/>
  <c r="N4580" i="5"/>
  <c r="M4580" i="5"/>
  <c r="L4580" i="5"/>
  <c r="N4576" i="5"/>
  <c r="M4576" i="5"/>
  <c r="L4576" i="5"/>
  <c r="N4572" i="5"/>
  <c r="M4572" i="5"/>
  <c r="L4572" i="5"/>
  <c r="N4568" i="5"/>
  <c r="M4568" i="5"/>
  <c r="L4568" i="5"/>
  <c r="N4564" i="5"/>
  <c r="M4564" i="5"/>
  <c r="L4564" i="5"/>
  <c r="N4560" i="5"/>
  <c r="M4560" i="5"/>
  <c r="L4560" i="5"/>
  <c r="N4556" i="5"/>
  <c r="M4556" i="5"/>
  <c r="L4556" i="5"/>
  <c r="N4552" i="5"/>
  <c r="M4552" i="5"/>
  <c r="L4552" i="5"/>
  <c r="N4548" i="5"/>
  <c r="M4548" i="5"/>
  <c r="L4548" i="5"/>
  <c r="N4544" i="5"/>
  <c r="M4544" i="5"/>
  <c r="L4544" i="5"/>
  <c r="N4540" i="5"/>
  <c r="M4540" i="5"/>
  <c r="L4540" i="5"/>
  <c r="N4536" i="5"/>
  <c r="M4536" i="5"/>
  <c r="L4536" i="5"/>
  <c r="N4532" i="5"/>
  <c r="M4532" i="5"/>
  <c r="L4532" i="5"/>
  <c r="N4528" i="5"/>
  <c r="M4528" i="5"/>
  <c r="L4528" i="5"/>
  <c r="N4524" i="5"/>
  <c r="M4524" i="5"/>
  <c r="L4524" i="5"/>
  <c r="N4520" i="5"/>
  <c r="M4520" i="5"/>
  <c r="L4520" i="5"/>
  <c r="N4516" i="5"/>
  <c r="M4516" i="5"/>
  <c r="L4516" i="5"/>
  <c r="N4512" i="5"/>
  <c r="M4512" i="5"/>
  <c r="L4512" i="5"/>
  <c r="N4508" i="5"/>
  <c r="M4508" i="5"/>
  <c r="L4508" i="5"/>
  <c r="N4504" i="5"/>
  <c r="M4504" i="5"/>
  <c r="L4504" i="5"/>
  <c r="N4500" i="5"/>
  <c r="M4500" i="5"/>
  <c r="L4500" i="5"/>
  <c r="N4496" i="5"/>
  <c r="M4496" i="5"/>
  <c r="L4496" i="5"/>
  <c r="N4492" i="5"/>
  <c r="M4492" i="5"/>
  <c r="L4492" i="5"/>
  <c r="N4488" i="5"/>
  <c r="M4488" i="5"/>
  <c r="L4488" i="5"/>
  <c r="N4484" i="5"/>
  <c r="M4484" i="5"/>
  <c r="L4484" i="5"/>
  <c r="N4480" i="5"/>
  <c r="M4480" i="5"/>
  <c r="L4480" i="5"/>
  <c r="N4476" i="5"/>
  <c r="M4476" i="5"/>
  <c r="L4476" i="5"/>
  <c r="N4472" i="5"/>
  <c r="M4472" i="5"/>
  <c r="L4472" i="5"/>
  <c r="N4468" i="5"/>
  <c r="M4468" i="5"/>
  <c r="L4468" i="5"/>
  <c r="N4464" i="5"/>
  <c r="M4464" i="5"/>
  <c r="L4464" i="5"/>
  <c r="N4460" i="5"/>
  <c r="M4460" i="5"/>
  <c r="L4460" i="5"/>
  <c r="N4456" i="5"/>
  <c r="M4456" i="5"/>
  <c r="L4456" i="5"/>
  <c r="N4452" i="5"/>
  <c r="M4452" i="5"/>
  <c r="L4452" i="5"/>
  <c r="N4448" i="5"/>
  <c r="M4448" i="5"/>
  <c r="L4448" i="5"/>
  <c r="N4444" i="5"/>
  <c r="M4444" i="5"/>
  <c r="L4444" i="5"/>
  <c r="N4440" i="5"/>
  <c r="M4440" i="5"/>
  <c r="L4440" i="5"/>
  <c r="N4436" i="5"/>
  <c r="M4436" i="5"/>
  <c r="L4436" i="5"/>
  <c r="N4432" i="5"/>
  <c r="M4432" i="5"/>
  <c r="L4432" i="5"/>
  <c r="N4428" i="5"/>
  <c r="M4428" i="5"/>
  <c r="L4428" i="5"/>
  <c r="N4424" i="5"/>
  <c r="M4424" i="5"/>
  <c r="L4424" i="5"/>
  <c r="N4420" i="5"/>
  <c r="M4420" i="5"/>
  <c r="L4420" i="5"/>
  <c r="N4416" i="5"/>
  <c r="M4416" i="5"/>
  <c r="L4416" i="5"/>
  <c r="N4412" i="5"/>
  <c r="M4412" i="5"/>
  <c r="L4412" i="5"/>
  <c r="N4408" i="5"/>
  <c r="M4408" i="5"/>
  <c r="L4408" i="5"/>
  <c r="N4404" i="5"/>
  <c r="M4404" i="5"/>
  <c r="L4404" i="5"/>
  <c r="N4400" i="5"/>
  <c r="M4400" i="5"/>
  <c r="L4400" i="5"/>
  <c r="N4396" i="5"/>
  <c r="M4396" i="5"/>
  <c r="L4396" i="5"/>
  <c r="N4392" i="5"/>
  <c r="M4392" i="5"/>
  <c r="L4392" i="5"/>
  <c r="N4388" i="5"/>
  <c r="M4388" i="5"/>
  <c r="L4388" i="5"/>
  <c r="N4384" i="5"/>
  <c r="M4384" i="5"/>
  <c r="L4384" i="5"/>
  <c r="N4380" i="5"/>
  <c r="M4380" i="5"/>
  <c r="L4380" i="5"/>
  <c r="N4376" i="5"/>
  <c r="M4376" i="5"/>
  <c r="L4376" i="5"/>
  <c r="N4372" i="5"/>
  <c r="M4372" i="5"/>
  <c r="L4372" i="5"/>
  <c r="N4368" i="5"/>
  <c r="M4368" i="5"/>
  <c r="L4368" i="5"/>
  <c r="N4364" i="5"/>
  <c r="M4364" i="5"/>
  <c r="L4364" i="5"/>
  <c r="N4360" i="5"/>
  <c r="M4360" i="5"/>
  <c r="L4360" i="5"/>
  <c r="N4356" i="5"/>
  <c r="M4356" i="5"/>
  <c r="L4356" i="5"/>
  <c r="N4352" i="5"/>
  <c r="M4352" i="5"/>
  <c r="L4352" i="5"/>
  <c r="N4348" i="5"/>
  <c r="M4348" i="5"/>
  <c r="L4348" i="5"/>
  <c r="N4344" i="5"/>
  <c r="M4344" i="5"/>
  <c r="L4344" i="5"/>
  <c r="N4340" i="5"/>
  <c r="M4340" i="5"/>
  <c r="L4340" i="5"/>
  <c r="N4336" i="5"/>
  <c r="M4336" i="5"/>
  <c r="L4336" i="5"/>
  <c r="N4332" i="5"/>
  <c r="M4332" i="5"/>
  <c r="L4332" i="5"/>
  <c r="N4328" i="5"/>
  <c r="M4328" i="5"/>
  <c r="L4328" i="5"/>
  <c r="N4324" i="5"/>
  <c r="M4324" i="5"/>
  <c r="L4324" i="5"/>
  <c r="N4320" i="5"/>
  <c r="M4320" i="5"/>
  <c r="L4320" i="5"/>
  <c r="N4316" i="5"/>
  <c r="M4316" i="5"/>
  <c r="L4316" i="5"/>
  <c r="N4312" i="5"/>
  <c r="M4312" i="5"/>
  <c r="L4312" i="5"/>
  <c r="N4308" i="5"/>
  <c r="M4308" i="5"/>
  <c r="L4308" i="5"/>
  <c r="N4304" i="5"/>
  <c r="M4304" i="5"/>
  <c r="L4304" i="5"/>
  <c r="N4300" i="5"/>
  <c r="M4300" i="5"/>
  <c r="L4300" i="5"/>
  <c r="N4296" i="5"/>
  <c r="M4296" i="5"/>
  <c r="L4296" i="5"/>
  <c r="N4292" i="5"/>
  <c r="L4292" i="5"/>
  <c r="M4292" i="5"/>
  <c r="N4288" i="5"/>
  <c r="M4288" i="5"/>
  <c r="L4288" i="5"/>
  <c r="N4284" i="5"/>
  <c r="L4284" i="5"/>
  <c r="M4284" i="5"/>
  <c r="N4280" i="5"/>
  <c r="M4280" i="5"/>
  <c r="L4280" i="5"/>
  <c r="N4276" i="5"/>
  <c r="L4276" i="5"/>
  <c r="M4276" i="5"/>
  <c r="N4272" i="5"/>
  <c r="M4272" i="5"/>
  <c r="L4272" i="5"/>
  <c r="N4268" i="5"/>
  <c r="M4268" i="5"/>
  <c r="L4268" i="5"/>
  <c r="N4264" i="5"/>
  <c r="M4264" i="5"/>
  <c r="L4264" i="5"/>
  <c r="N4260" i="5"/>
  <c r="M4260" i="5"/>
  <c r="L4260" i="5"/>
  <c r="N4256" i="5"/>
  <c r="M4256" i="5"/>
  <c r="L4256" i="5"/>
  <c r="N4252" i="5"/>
  <c r="M4252" i="5"/>
  <c r="L4252" i="5"/>
  <c r="N4248" i="5"/>
  <c r="M4248" i="5"/>
  <c r="L4248" i="5"/>
  <c r="N4244" i="5"/>
  <c r="M4244" i="5"/>
  <c r="L4244" i="5"/>
  <c r="N4240" i="5"/>
  <c r="M4240" i="5"/>
  <c r="L4240" i="5"/>
  <c r="N4236" i="5"/>
  <c r="M4236" i="5"/>
  <c r="L4236" i="5"/>
  <c r="N4232" i="5"/>
  <c r="M4232" i="5"/>
  <c r="L4232" i="5"/>
  <c r="N4228" i="5"/>
  <c r="M4228" i="5"/>
  <c r="L4228" i="5"/>
  <c r="N4224" i="5"/>
  <c r="M4224" i="5"/>
  <c r="L4224" i="5"/>
  <c r="N4220" i="5"/>
  <c r="M4220" i="5"/>
  <c r="L4220" i="5"/>
  <c r="N4216" i="5"/>
  <c r="M4216" i="5"/>
  <c r="L4216" i="5"/>
  <c r="N4212" i="5"/>
  <c r="M4212" i="5"/>
  <c r="L4212" i="5"/>
  <c r="N4208" i="5"/>
  <c r="M4208" i="5"/>
  <c r="L4208" i="5"/>
  <c r="N4204" i="5"/>
  <c r="M4204" i="5"/>
  <c r="L4204" i="5"/>
  <c r="N4200" i="5"/>
  <c r="M4200" i="5"/>
  <c r="L4200" i="5"/>
  <c r="N4196" i="5"/>
  <c r="M4196" i="5"/>
  <c r="L4196" i="5"/>
  <c r="N4992" i="5"/>
  <c r="M4992" i="5"/>
  <c r="L4992" i="5"/>
  <c r="N4980" i="5"/>
  <c r="L4980" i="5"/>
  <c r="M4980" i="5"/>
  <c r="N4968" i="5"/>
  <c r="M4968" i="5"/>
  <c r="L4968" i="5"/>
  <c r="N4952" i="5"/>
  <c r="M4952" i="5"/>
  <c r="L4952" i="5"/>
  <c r="N4936" i="5"/>
  <c r="M4936" i="5"/>
  <c r="L4936" i="5"/>
  <c r="N4920" i="5"/>
  <c r="M4920" i="5"/>
  <c r="L4920" i="5"/>
  <c r="N4908" i="5"/>
  <c r="L4908" i="5"/>
  <c r="M4908" i="5"/>
  <c r="N4892" i="5"/>
  <c r="L4892" i="5"/>
  <c r="M4892" i="5"/>
  <c r="N4880" i="5"/>
  <c r="M4880" i="5"/>
  <c r="L4880" i="5"/>
  <c r="N4864" i="5"/>
  <c r="M4864" i="5"/>
  <c r="L4864" i="5"/>
  <c r="N4856" i="5"/>
  <c r="M4856" i="5"/>
  <c r="L4856" i="5"/>
  <c r="N4836" i="5"/>
  <c r="L4836" i="5"/>
  <c r="M4836" i="5"/>
  <c r="N4828" i="5"/>
  <c r="M4828" i="5"/>
  <c r="L4828" i="5"/>
  <c r="N4816" i="5"/>
  <c r="M4816" i="5"/>
  <c r="L4816" i="5"/>
  <c r="N4800" i="5"/>
  <c r="M4800" i="5"/>
  <c r="L4800" i="5"/>
  <c r="N4784" i="5"/>
  <c r="M4784" i="5"/>
  <c r="L4784" i="5"/>
  <c r="N4728" i="5"/>
  <c r="M4728" i="5"/>
  <c r="L4728" i="5"/>
  <c r="N4987" i="5"/>
  <c r="M4987" i="5"/>
  <c r="L4987" i="5"/>
  <c r="N4971" i="5"/>
  <c r="M4971" i="5"/>
  <c r="L4971" i="5"/>
  <c r="N4947" i="5"/>
  <c r="M4947" i="5"/>
  <c r="L4947" i="5"/>
  <c r="N4923" i="5"/>
  <c r="M4923" i="5"/>
  <c r="L4923" i="5"/>
  <c r="N4903" i="5"/>
  <c r="M4903" i="5"/>
  <c r="L4903" i="5"/>
  <c r="N4887" i="5"/>
  <c r="M4887" i="5"/>
  <c r="L4887" i="5"/>
  <c r="N4867" i="5"/>
  <c r="M4867" i="5"/>
  <c r="L4867" i="5"/>
  <c r="N4855" i="5"/>
  <c r="M4855" i="5"/>
  <c r="L4855" i="5"/>
  <c r="N4843" i="5"/>
  <c r="M4843" i="5"/>
  <c r="L4843" i="5"/>
  <c r="N4831" i="5"/>
  <c r="M4831" i="5"/>
  <c r="L4831" i="5"/>
  <c r="N4815" i="5"/>
  <c r="L4815" i="5"/>
  <c r="M4815" i="5"/>
  <c r="N4799" i="5"/>
  <c r="L4799" i="5"/>
  <c r="M4799" i="5"/>
  <c r="N4779" i="5"/>
  <c r="L4779" i="5"/>
  <c r="M4779" i="5"/>
  <c r="N4759" i="5"/>
  <c r="M4759" i="5"/>
  <c r="L4759" i="5"/>
  <c r="N4739" i="5"/>
  <c r="M4739" i="5"/>
  <c r="L4739" i="5"/>
  <c r="N4719" i="5"/>
  <c r="M4719" i="5"/>
  <c r="L4719" i="5"/>
  <c r="N4695" i="5"/>
  <c r="M4695" i="5"/>
  <c r="L4695" i="5"/>
  <c r="N4675" i="5"/>
  <c r="M4675" i="5"/>
  <c r="L4675" i="5"/>
  <c r="N4655" i="5"/>
  <c r="L4655" i="5"/>
  <c r="M4655" i="5"/>
  <c r="N4647" i="5"/>
  <c r="L4647" i="5"/>
  <c r="M4647" i="5"/>
  <c r="N4635" i="5"/>
  <c r="L4635" i="5"/>
  <c r="M4635" i="5"/>
  <c r="N4619" i="5"/>
  <c r="L4619" i="5"/>
  <c r="M4619" i="5"/>
  <c r="N4603" i="5"/>
  <c r="L4603" i="5"/>
  <c r="M4603" i="5"/>
  <c r="N4591" i="5"/>
  <c r="L4591" i="5"/>
  <c r="M4591" i="5"/>
  <c r="N4579" i="5"/>
  <c r="L4579" i="5"/>
  <c r="M4579" i="5"/>
  <c r="N4567" i="5"/>
  <c r="L4567" i="5"/>
  <c r="M4567" i="5"/>
  <c r="N4559" i="5"/>
  <c r="L4559" i="5"/>
  <c r="M4559" i="5"/>
  <c r="N4555" i="5"/>
  <c r="M4555" i="5"/>
  <c r="L4555" i="5"/>
  <c r="N4547" i="5"/>
  <c r="M4547" i="5"/>
  <c r="L4547" i="5"/>
  <c r="N4543" i="5"/>
  <c r="M4543" i="5"/>
  <c r="L4543" i="5"/>
  <c r="N4539" i="5"/>
  <c r="M4539" i="5"/>
  <c r="L4539" i="5"/>
  <c r="N4535" i="5"/>
  <c r="M4535" i="5"/>
  <c r="L4535" i="5"/>
  <c r="N4531" i="5"/>
  <c r="M4531" i="5"/>
  <c r="L4531" i="5"/>
  <c r="N4527" i="5"/>
  <c r="M4527" i="5"/>
  <c r="L4527" i="5"/>
  <c r="N4523" i="5"/>
  <c r="M4523" i="5"/>
  <c r="L4523" i="5"/>
  <c r="N4519" i="5"/>
  <c r="M4519" i="5"/>
  <c r="L4519" i="5"/>
  <c r="N4515" i="5"/>
  <c r="M4515" i="5"/>
  <c r="L4515" i="5"/>
  <c r="N4511" i="5"/>
  <c r="M4511" i="5"/>
  <c r="L4511" i="5"/>
  <c r="N4503" i="5"/>
  <c r="M4503" i="5"/>
  <c r="L4503" i="5"/>
  <c r="N4499" i="5"/>
  <c r="M4499" i="5"/>
  <c r="L4499" i="5"/>
  <c r="N4495" i="5"/>
  <c r="M4495" i="5"/>
  <c r="L4495" i="5"/>
  <c r="N4491" i="5"/>
  <c r="M4491" i="5"/>
  <c r="L4491" i="5"/>
  <c r="N4487" i="5"/>
  <c r="M4487" i="5"/>
  <c r="L4487" i="5"/>
  <c r="N4483" i="5"/>
  <c r="M4483" i="5"/>
  <c r="L4483" i="5"/>
  <c r="N4479" i="5"/>
  <c r="M4479" i="5"/>
  <c r="L4479" i="5"/>
  <c r="N4475" i="5"/>
  <c r="M4475" i="5"/>
  <c r="L4475" i="5"/>
  <c r="N4471" i="5"/>
  <c r="M4471" i="5"/>
  <c r="L4471" i="5"/>
  <c r="N4467" i="5"/>
  <c r="M4467" i="5"/>
  <c r="L4467" i="5"/>
  <c r="N4463" i="5"/>
  <c r="M4463" i="5"/>
  <c r="L4463" i="5"/>
  <c r="N4459" i="5"/>
  <c r="M4459" i="5"/>
  <c r="L4459" i="5"/>
  <c r="N4455" i="5"/>
  <c r="M4455" i="5"/>
  <c r="L4455" i="5"/>
  <c r="N4451" i="5"/>
  <c r="M4451" i="5"/>
  <c r="L4451" i="5"/>
  <c r="N4447" i="5"/>
  <c r="M4447" i="5"/>
  <c r="L4447" i="5"/>
  <c r="N4443" i="5"/>
  <c r="M4443" i="5"/>
  <c r="L4443" i="5"/>
  <c r="N4439" i="5"/>
  <c r="M4439" i="5"/>
  <c r="L4439" i="5"/>
  <c r="N4435" i="5"/>
  <c r="M4435" i="5"/>
  <c r="L4435" i="5"/>
  <c r="N4431" i="5"/>
  <c r="L4431" i="5"/>
  <c r="M4431" i="5"/>
  <c r="N4427" i="5"/>
  <c r="L4427" i="5"/>
  <c r="M4427" i="5"/>
  <c r="N4423" i="5"/>
  <c r="L4423" i="5"/>
  <c r="M4423" i="5"/>
  <c r="N4419" i="5"/>
  <c r="L4419" i="5"/>
  <c r="M4419" i="5"/>
  <c r="N4415" i="5"/>
  <c r="L4415" i="5"/>
  <c r="M4415" i="5"/>
  <c r="N4411" i="5"/>
  <c r="L4411" i="5"/>
  <c r="M4411" i="5"/>
  <c r="N4407" i="5"/>
  <c r="L4407" i="5"/>
  <c r="M4407" i="5"/>
  <c r="N4403" i="5"/>
  <c r="L4403" i="5"/>
  <c r="M4403" i="5"/>
  <c r="N4399" i="5"/>
  <c r="L4399" i="5"/>
  <c r="M4399" i="5"/>
  <c r="N4395" i="5"/>
  <c r="L4395" i="5"/>
  <c r="M4395" i="5"/>
  <c r="N4391" i="5"/>
  <c r="L4391" i="5"/>
  <c r="M4391" i="5"/>
  <c r="N4387" i="5"/>
  <c r="L4387" i="5"/>
  <c r="M4387" i="5"/>
  <c r="N4383" i="5"/>
  <c r="L4383" i="5"/>
  <c r="M4383" i="5"/>
  <c r="N4379" i="5"/>
  <c r="L4379" i="5"/>
  <c r="M4379" i="5"/>
  <c r="N4375" i="5"/>
  <c r="L4375" i="5"/>
  <c r="M4375" i="5"/>
  <c r="N4371" i="5"/>
  <c r="L4371" i="5"/>
  <c r="M4371" i="5"/>
  <c r="N4367" i="5"/>
  <c r="L4367" i="5"/>
  <c r="M4367" i="5"/>
  <c r="N4363" i="5"/>
  <c r="L4363" i="5"/>
  <c r="M4363" i="5"/>
  <c r="N4359" i="5"/>
  <c r="L4359" i="5"/>
  <c r="M4359" i="5"/>
  <c r="N4355" i="5"/>
  <c r="L4355" i="5"/>
  <c r="M4355" i="5"/>
  <c r="N4351" i="5"/>
  <c r="L4351" i="5"/>
  <c r="M4351" i="5"/>
  <c r="N4347" i="5"/>
  <c r="L4347" i="5"/>
  <c r="M4347" i="5"/>
  <c r="N4343" i="5"/>
  <c r="L4343" i="5"/>
  <c r="M4343" i="5"/>
  <c r="N4339" i="5"/>
  <c r="L4339" i="5"/>
  <c r="M4339" i="5"/>
  <c r="N4335" i="5"/>
  <c r="L4335" i="5"/>
  <c r="M4335" i="5"/>
  <c r="N4331" i="5"/>
  <c r="L4331" i="5"/>
  <c r="M4331" i="5"/>
  <c r="N4327" i="5"/>
  <c r="L4327" i="5"/>
  <c r="M4327" i="5"/>
  <c r="N4323" i="5"/>
  <c r="L4323" i="5"/>
  <c r="M4323" i="5"/>
  <c r="N4319" i="5"/>
  <c r="L4319" i="5"/>
  <c r="M4319" i="5"/>
  <c r="N4315" i="5"/>
  <c r="L4315" i="5"/>
  <c r="M4315" i="5"/>
  <c r="N4311" i="5"/>
  <c r="L4311" i="5"/>
  <c r="M4311" i="5"/>
  <c r="N4307" i="5"/>
  <c r="L4307" i="5"/>
  <c r="M4307" i="5"/>
  <c r="N4303" i="5"/>
  <c r="L4303" i="5"/>
  <c r="M4303" i="5"/>
  <c r="N4299" i="5"/>
  <c r="L4299" i="5"/>
  <c r="M4299" i="5"/>
  <c r="N4295" i="5"/>
  <c r="L4295" i="5"/>
  <c r="M4295" i="5"/>
  <c r="N4291" i="5"/>
  <c r="L4291" i="5"/>
  <c r="M4291" i="5"/>
  <c r="N4287" i="5"/>
  <c r="L4287" i="5"/>
  <c r="M4287" i="5"/>
  <c r="N4283" i="5"/>
  <c r="L4283" i="5"/>
  <c r="M4283" i="5"/>
  <c r="N4279" i="5"/>
  <c r="L4279" i="5"/>
  <c r="M4279" i="5"/>
  <c r="N4275" i="5"/>
  <c r="L4275" i="5"/>
  <c r="M4275" i="5"/>
  <c r="N4271" i="5"/>
  <c r="M4271" i="5"/>
  <c r="L4271" i="5"/>
  <c r="N4267" i="5"/>
  <c r="M4267" i="5"/>
  <c r="L4267" i="5"/>
  <c r="N4263" i="5"/>
  <c r="M4263" i="5"/>
  <c r="L4263" i="5"/>
  <c r="N4259" i="5"/>
  <c r="M4259" i="5"/>
  <c r="L4259" i="5"/>
  <c r="N4255" i="5"/>
  <c r="M4255" i="5"/>
  <c r="L4255" i="5"/>
  <c r="N4251" i="5"/>
  <c r="M4251" i="5"/>
  <c r="L4251" i="5"/>
  <c r="N4247" i="5"/>
  <c r="M4247" i="5"/>
  <c r="L4247" i="5"/>
  <c r="N4243" i="5"/>
  <c r="M4243" i="5"/>
  <c r="L4243" i="5"/>
  <c r="N4239" i="5"/>
  <c r="M4239" i="5"/>
  <c r="L4239" i="5"/>
  <c r="N4235" i="5"/>
  <c r="M4235" i="5"/>
  <c r="L4235" i="5"/>
  <c r="N4231" i="5"/>
  <c r="M4231" i="5"/>
  <c r="L4231" i="5"/>
  <c r="N4227" i="5"/>
  <c r="M4227" i="5"/>
  <c r="L4227" i="5"/>
  <c r="N4223" i="5"/>
  <c r="M4223" i="5"/>
  <c r="L4223" i="5"/>
  <c r="N4219" i="5"/>
  <c r="M4219" i="5"/>
  <c r="L4219" i="5"/>
  <c r="N4215" i="5"/>
  <c r="M4215" i="5"/>
  <c r="L4215" i="5"/>
  <c r="N4211" i="5"/>
  <c r="M4211" i="5"/>
  <c r="L4211" i="5"/>
  <c r="N4207" i="5"/>
  <c r="M4207" i="5"/>
  <c r="L4207" i="5"/>
  <c r="N4203" i="5"/>
  <c r="M4203" i="5"/>
  <c r="L4203" i="5"/>
  <c r="N4199" i="5"/>
  <c r="M4199" i="5"/>
  <c r="L4199" i="5"/>
  <c r="N4195" i="5"/>
  <c r="M4195" i="5"/>
  <c r="L4195" i="5"/>
  <c r="N4996" i="5"/>
  <c r="L4996" i="5"/>
  <c r="M4996" i="5"/>
  <c r="N4984" i="5"/>
  <c r="M4984" i="5"/>
  <c r="L4984" i="5"/>
  <c r="N4972" i="5"/>
  <c r="L4972" i="5"/>
  <c r="M4972" i="5"/>
  <c r="N4956" i="5"/>
  <c r="L4956" i="5"/>
  <c r="M4956" i="5"/>
  <c r="N4940" i="5"/>
  <c r="L4940" i="5"/>
  <c r="M4940" i="5"/>
  <c r="N4924" i="5"/>
  <c r="L4924" i="5"/>
  <c r="M4924" i="5"/>
  <c r="N4912" i="5"/>
  <c r="M4912" i="5"/>
  <c r="L4912" i="5"/>
  <c r="N4896" i="5"/>
  <c r="M4896" i="5"/>
  <c r="L4896" i="5"/>
  <c r="N4884" i="5"/>
  <c r="L4884" i="5"/>
  <c r="M4884" i="5"/>
  <c r="N4872" i="5"/>
  <c r="M4872" i="5"/>
  <c r="L4872" i="5"/>
  <c r="N4860" i="5"/>
  <c r="L4860" i="5"/>
  <c r="M4860" i="5"/>
  <c r="N4848" i="5"/>
  <c r="M4848" i="5"/>
  <c r="L4848" i="5"/>
  <c r="N4840" i="5"/>
  <c r="M4840" i="5"/>
  <c r="L4840" i="5"/>
  <c r="N4820" i="5"/>
  <c r="M4820" i="5"/>
  <c r="L4820" i="5"/>
  <c r="N4808" i="5"/>
  <c r="M4808" i="5"/>
  <c r="L4808" i="5"/>
  <c r="N4780" i="5"/>
  <c r="M4780" i="5"/>
  <c r="L4780" i="5"/>
  <c r="N4724" i="5"/>
  <c r="M4724" i="5"/>
  <c r="L4724" i="5"/>
  <c r="N4999" i="5"/>
  <c r="M4999" i="5"/>
  <c r="L4999" i="5"/>
  <c r="N4991" i="5"/>
  <c r="M4991" i="5"/>
  <c r="L4991" i="5"/>
  <c r="N4979" i="5"/>
  <c r="M4979" i="5"/>
  <c r="L4979" i="5"/>
  <c r="N4967" i="5"/>
  <c r="M4967" i="5"/>
  <c r="L4967" i="5"/>
  <c r="N4959" i="5"/>
  <c r="M4959" i="5"/>
  <c r="L4959" i="5"/>
  <c r="N4951" i="5"/>
  <c r="M4951" i="5"/>
  <c r="L4951" i="5"/>
  <c r="N4939" i="5"/>
  <c r="M4939" i="5"/>
  <c r="L4939" i="5"/>
  <c r="N4927" i="5"/>
  <c r="M4927" i="5"/>
  <c r="L4927" i="5"/>
  <c r="N4911" i="5"/>
  <c r="M4911" i="5"/>
  <c r="L4911" i="5"/>
  <c r="N4895" i="5"/>
  <c r="M4895" i="5"/>
  <c r="L4895" i="5"/>
  <c r="N4883" i="5"/>
  <c r="M4883" i="5"/>
  <c r="L4883" i="5"/>
  <c r="N4875" i="5"/>
  <c r="M4875" i="5"/>
  <c r="L4875" i="5"/>
  <c r="N4863" i="5"/>
  <c r="M4863" i="5"/>
  <c r="L4863" i="5"/>
  <c r="N4851" i="5"/>
  <c r="M4851" i="5"/>
  <c r="L4851" i="5"/>
  <c r="N4839" i="5"/>
  <c r="M4839" i="5"/>
  <c r="L4839" i="5"/>
  <c r="N4827" i="5"/>
  <c r="M4827" i="5"/>
  <c r="L4827" i="5"/>
  <c r="N4819" i="5"/>
  <c r="L4819" i="5"/>
  <c r="M4819" i="5"/>
  <c r="N4811" i="5"/>
  <c r="L4811" i="5"/>
  <c r="M4811" i="5"/>
  <c r="N4803" i="5"/>
  <c r="L4803" i="5"/>
  <c r="M4803" i="5"/>
  <c r="N4795" i="5"/>
  <c r="L4795" i="5"/>
  <c r="M4795" i="5"/>
  <c r="N4787" i="5"/>
  <c r="L4787" i="5"/>
  <c r="M4787" i="5"/>
  <c r="N4783" i="5"/>
  <c r="L4783" i="5"/>
  <c r="M4783" i="5"/>
  <c r="N4771" i="5"/>
  <c r="L4771" i="5"/>
  <c r="M4771" i="5"/>
  <c r="N4763" i="5"/>
  <c r="M4763" i="5"/>
  <c r="L4763" i="5"/>
  <c r="N4751" i="5"/>
  <c r="M4751" i="5"/>
  <c r="L4751" i="5"/>
  <c r="N4743" i="5"/>
  <c r="M4743" i="5"/>
  <c r="L4743" i="5"/>
  <c r="N4727" i="5"/>
  <c r="M4727" i="5"/>
  <c r="L4727" i="5"/>
  <c r="N4715" i="5"/>
  <c r="M4715" i="5"/>
  <c r="L4715" i="5"/>
  <c r="N4707" i="5"/>
  <c r="M4707" i="5"/>
  <c r="L4707" i="5"/>
  <c r="N4699" i="5"/>
  <c r="M4699" i="5"/>
  <c r="L4699" i="5"/>
  <c r="N4687" i="5"/>
  <c r="M4687" i="5"/>
  <c r="L4687" i="5"/>
  <c r="N4671" i="5"/>
  <c r="M4671" i="5"/>
  <c r="L4671" i="5"/>
  <c r="N4627" i="5"/>
  <c r="L4627" i="5"/>
  <c r="M4627" i="5"/>
  <c r="N4962" i="5"/>
  <c r="M4962" i="5"/>
  <c r="L4962" i="5"/>
  <c r="N4818" i="5"/>
  <c r="M4818" i="5"/>
  <c r="L4818" i="5"/>
  <c r="N4706" i="5"/>
  <c r="M4706" i="5"/>
  <c r="L4706" i="5"/>
  <c r="N4618" i="5"/>
  <c r="M4618" i="5"/>
  <c r="L4618" i="5"/>
  <c r="N4550" i="5"/>
  <c r="M4550" i="5"/>
  <c r="L4550" i="5"/>
  <c r="N4502" i="5"/>
  <c r="M4502" i="5"/>
  <c r="L4502" i="5"/>
  <c r="N4466" i="5"/>
  <c r="M4466" i="5"/>
  <c r="L4466" i="5"/>
  <c r="N4442" i="5"/>
  <c r="M4442" i="5"/>
  <c r="L4442" i="5"/>
  <c r="N4418" i="5"/>
  <c r="M4418" i="5"/>
  <c r="L4418" i="5"/>
  <c r="N4402" i="5"/>
  <c r="M4402" i="5"/>
  <c r="L4402" i="5"/>
  <c r="N4394" i="5"/>
  <c r="M4394" i="5"/>
  <c r="L4394" i="5"/>
  <c r="N4386" i="5"/>
  <c r="M4386" i="5"/>
  <c r="L4386" i="5"/>
  <c r="N4382" i="5"/>
  <c r="M4382" i="5"/>
  <c r="L4382" i="5"/>
  <c r="N4378" i="5"/>
  <c r="M4378" i="5"/>
  <c r="L4378" i="5"/>
  <c r="N4374" i="5"/>
  <c r="M4374" i="5"/>
  <c r="L4374" i="5"/>
  <c r="N4370" i="5"/>
  <c r="M4370" i="5"/>
  <c r="L4370" i="5"/>
  <c r="N4366" i="5"/>
  <c r="M4366" i="5"/>
  <c r="L4366" i="5"/>
  <c r="N4362" i="5"/>
  <c r="M4362" i="5"/>
  <c r="L4362" i="5"/>
  <c r="N4358" i="5"/>
  <c r="M4358" i="5"/>
  <c r="L4358" i="5"/>
  <c r="N4354" i="5"/>
  <c r="M4354" i="5"/>
  <c r="L4354" i="5"/>
  <c r="N4350" i="5"/>
  <c r="M4350" i="5"/>
  <c r="L4350" i="5"/>
  <c r="N4346" i="5"/>
  <c r="M4346" i="5"/>
  <c r="L4346" i="5"/>
  <c r="N4342" i="5"/>
  <c r="M4342" i="5"/>
  <c r="L4342" i="5"/>
  <c r="N4338" i="5"/>
  <c r="M4338" i="5"/>
  <c r="L4338" i="5"/>
  <c r="N4334" i="5"/>
  <c r="M4334" i="5"/>
  <c r="L4334" i="5"/>
  <c r="N4326" i="5"/>
  <c r="M4326" i="5"/>
  <c r="L4326" i="5"/>
  <c r="N4322" i="5"/>
  <c r="M4322" i="5"/>
  <c r="L4322" i="5"/>
  <c r="N4318" i="5"/>
  <c r="M4318" i="5"/>
  <c r="L4318" i="5"/>
  <c r="N4314" i="5"/>
  <c r="M4314" i="5"/>
  <c r="L4314" i="5"/>
  <c r="N4310" i="5"/>
  <c r="M4310" i="5"/>
  <c r="L4310" i="5"/>
  <c r="N4306" i="5"/>
  <c r="M4306" i="5"/>
  <c r="L4306" i="5"/>
  <c r="N4302" i="5"/>
  <c r="M4302" i="5"/>
  <c r="L4302" i="5"/>
  <c r="N4298" i="5"/>
  <c r="M4298" i="5"/>
  <c r="L4298" i="5"/>
  <c r="N4294" i="5"/>
  <c r="M4294" i="5"/>
  <c r="L4294" i="5"/>
  <c r="N4290" i="5"/>
  <c r="M4290" i="5"/>
  <c r="L4290" i="5"/>
  <c r="N4286" i="5"/>
  <c r="M4286" i="5"/>
  <c r="L4286" i="5"/>
  <c r="N4282" i="5"/>
  <c r="M4282" i="5"/>
  <c r="L4282" i="5"/>
  <c r="N4278" i="5"/>
  <c r="M4278" i="5"/>
  <c r="L4278" i="5"/>
  <c r="N4274" i="5"/>
  <c r="M4274" i="5"/>
  <c r="L4274" i="5"/>
  <c r="N4270" i="5"/>
  <c r="M4270" i="5"/>
  <c r="L4270" i="5"/>
  <c r="N4266" i="5"/>
  <c r="M4266" i="5"/>
  <c r="L4266" i="5"/>
  <c r="N4262" i="5"/>
  <c r="M4262" i="5"/>
  <c r="L4262" i="5"/>
  <c r="N4258" i="5"/>
  <c r="M4258" i="5"/>
  <c r="L4258" i="5"/>
  <c r="N4254" i="5"/>
  <c r="M4254" i="5"/>
  <c r="L4254" i="5"/>
  <c r="N4250" i="5"/>
  <c r="M4250" i="5"/>
  <c r="L4250" i="5"/>
  <c r="N4246" i="5"/>
  <c r="M4246" i="5"/>
  <c r="L4246" i="5"/>
  <c r="N4242" i="5"/>
  <c r="M4242" i="5"/>
  <c r="L4242" i="5"/>
  <c r="N4238" i="5"/>
  <c r="M4238" i="5"/>
  <c r="L4238" i="5"/>
  <c r="N4234" i="5"/>
  <c r="M4234" i="5"/>
  <c r="L4234" i="5"/>
  <c r="N4230" i="5"/>
  <c r="M4230" i="5"/>
  <c r="L4230" i="5"/>
  <c r="N4226" i="5"/>
  <c r="M4226" i="5"/>
  <c r="L4226" i="5"/>
  <c r="N4222" i="5"/>
  <c r="M4222" i="5"/>
  <c r="L4222" i="5"/>
  <c r="N4218" i="5"/>
  <c r="M4218" i="5"/>
  <c r="L4218" i="5"/>
  <c r="N4214" i="5"/>
  <c r="M4214" i="5"/>
  <c r="L4214" i="5"/>
  <c r="N4210" i="5"/>
  <c r="M4210" i="5"/>
  <c r="L4210" i="5"/>
  <c r="N4206" i="5"/>
  <c r="M4206" i="5"/>
  <c r="L4206" i="5"/>
  <c r="N4202" i="5"/>
  <c r="M4202" i="5"/>
  <c r="L4202" i="5"/>
  <c r="N4198" i="5"/>
  <c r="M4198" i="5"/>
  <c r="L4198" i="5"/>
  <c r="N4194" i="5"/>
  <c r="M4194" i="5"/>
  <c r="L4194" i="5"/>
  <c r="N4189" i="5"/>
  <c r="L4189" i="5"/>
  <c r="M4189" i="5"/>
  <c r="N4181" i="5"/>
  <c r="L4181" i="5"/>
  <c r="M4181" i="5"/>
  <c r="N4169" i="5"/>
  <c r="L4169" i="5"/>
  <c r="M4169" i="5"/>
  <c r="N4161" i="5"/>
  <c r="L4161" i="5"/>
  <c r="M4161" i="5"/>
  <c r="N4153" i="5"/>
  <c r="L4153" i="5"/>
  <c r="M4153" i="5"/>
  <c r="N4145" i="5"/>
  <c r="L4145" i="5"/>
  <c r="M4145" i="5"/>
  <c r="N4137" i="5"/>
  <c r="L4137" i="5"/>
  <c r="M4137" i="5"/>
  <c r="N4129" i="5"/>
  <c r="L4129" i="5"/>
  <c r="M4129" i="5"/>
  <c r="N4113" i="5"/>
  <c r="M4113" i="5"/>
  <c r="L4113" i="5"/>
  <c r="N4105" i="5"/>
  <c r="M4105" i="5"/>
  <c r="L4105" i="5"/>
  <c r="N4097" i="5"/>
  <c r="M4097" i="5"/>
  <c r="L4097" i="5"/>
  <c r="N4089" i="5"/>
  <c r="M4089" i="5"/>
  <c r="L4089" i="5"/>
  <c r="N4085" i="5"/>
  <c r="M4085" i="5"/>
  <c r="L4085" i="5"/>
  <c r="N4077" i="5"/>
  <c r="M4077" i="5"/>
  <c r="L4077" i="5"/>
  <c r="N4073" i="5"/>
  <c r="M4073" i="5"/>
  <c r="L4073" i="5"/>
  <c r="N4061" i="5"/>
  <c r="M4061" i="5"/>
  <c r="L4061" i="5"/>
  <c r="N4053" i="5"/>
  <c r="M4053" i="5"/>
  <c r="L4053" i="5"/>
  <c r="N4045" i="5"/>
  <c r="M4045" i="5"/>
  <c r="L4045" i="5"/>
  <c r="N4037" i="5"/>
  <c r="M4037" i="5"/>
  <c r="L4037" i="5"/>
  <c r="N4029" i="5"/>
  <c r="M4029" i="5"/>
  <c r="L4029" i="5"/>
  <c r="N4021" i="5"/>
  <c r="M4021" i="5"/>
  <c r="L4021" i="5"/>
  <c r="N4013" i="5"/>
  <c r="M4013" i="5"/>
  <c r="L4013" i="5"/>
  <c r="N4005" i="5"/>
  <c r="M4005" i="5"/>
  <c r="L4005" i="5"/>
  <c r="N3997" i="5"/>
  <c r="M3997" i="5"/>
  <c r="L3997" i="5"/>
  <c r="N3989" i="5"/>
  <c r="M3989" i="5"/>
  <c r="L3989" i="5"/>
  <c r="N3981" i="5"/>
  <c r="M3981" i="5"/>
  <c r="L3981" i="5"/>
  <c r="N3973" i="5"/>
  <c r="M3973" i="5"/>
  <c r="L3973" i="5"/>
  <c r="N3965" i="5"/>
  <c r="M3965" i="5"/>
  <c r="L3965" i="5"/>
  <c r="N3957" i="5"/>
  <c r="M3957" i="5"/>
  <c r="L3957" i="5"/>
  <c r="N3949" i="5"/>
  <c r="M3949" i="5"/>
  <c r="L3949" i="5"/>
  <c r="N3941" i="5"/>
  <c r="M3941" i="5"/>
  <c r="L3941" i="5"/>
  <c r="N3933" i="5"/>
  <c r="M3933" i="5"/>
  <c r="L3933" i="5"/>
  <c r="N3925" i="5"/>
  <c r="M3925" i="5"/>
  <c r="L3925" i="5"/>
  <c r="N3917" i="5"/>
  <c r="M3917" i="5"/>
  <c r="L3917" i="5"/>
  <c r="N3909" i="5"/>
  <c r="M3909" i="5"/>
  <c r="L3909" i="5"/>
  <c r="N3901" i="5"/>
  <c r="M3901" i="5"/>
  <c r="L3901" i="5"/>
  <c r="N3893" i="5"/>
  <c r="M3893" i="5"/>
  <c r="L3893" i="5"/>
  <c r="N3885" i="5"/>
  <c r="M3885" i="5"/>
  <c r="L3885" i="5"/>
  <c r="N3877" i="5"/>
  <c r="M3877" i="5"/>
  <c r="L3877" i="5"/>
  <c r="N3865" i="5"/>
  <c r="M3865" i="5"/>
  <c r="L3865" i="5"/>
  <c r="N3853" i="5"/>
  <c r="M3853" i="5"/>
  <c r="L3853" i="5"/>
  <c r="N3845" i="5"/>
  <c r="M3845" i="5"/>
  <c r="L3845" i="5"/>
  <c r="N3837" i="5"/>
  <c r="M3837" i="5"/>
  <c r="L3837" i="5"/>
  <c r="N3829" i="5"/>
  <c r="M3829" i="5"/>
  <c r="L3829" i="5"/>
  <c r="N3821" i="5"/>
  <c r="M3821" i="5"/>
  <c r="L3821" i="5"/>
  <c r="N3813" i="5"/>
  <c r="M3813" i="5"/>
  <c r="L3813" i="5"/>
  <c r="N3805" i="5"/>
  <c r="M3805" i="5"/>
  <c r="L3805" i="5"/>
  <c r="N3797" i="5"/>
  <c r="M3797" i="5"/>
  <c r="L3797" i="5"/>
  <c r="N3789" i="5"/>
  <c r="M3789" i="5"/>
  <c r="L3789" i="5"/>
  <c r="N3781" i="5"/>
  <c r="M3781" i="5"/>
  <c r="L3781" i="5"/>
  <c r="N3773" i="5"/>
  <c r="M3773" i="5"/>
  <c r="L3773" i="5"/>
  <c r="N3765" i="5"/>
  <c r="M3765" i="5"/>
  <c r="L3765" i="5"/>
  <c r="N3757" i="5"/>
  <c r="M3757" i="5"/>
  <c r="L3757" i="5"/>
  <c r="N3745" i="5"/>
  <c r="M3745" i="5"/>
  <c r="L3745" i="5"/>
  <c r="N3729" i="5"/>
  <c r="M3729" i="5"/>
  <c r="L3729" i="5"/>
  <c r="N3721" i="5"/>
  <c r="M3721" i="5"/>
  <c r="L3721" i="5"/>
  <c r="N3713" i="5"/>
  <c r="M3713" i="5"/>
  <c r="L3713" i="5"/>
  <c r="N3705" i="5"/>
  <c r="M3705" i="5"/>
  <c r="L3705" i="5"/>
  <c r="N3697" i="5"/>
  <c r="M3697" i="5"/>
  <c r="L3697" i="5"/>
  <c r="N3689" i="5"/>
  <c r="M3689" i="5"/>
  <c r="L3689" i="5"/>
  <c r="N3681" i="5"/>
  <c r="M3681" i="5"/>
  <c r="L3681" i="5"/>
  <c r="N3673" i="5"/>
  <c r="M3673" i="5"/>
  <c r="L3673" i="5"/>
  <c r="N3665" i="5"/>
  <c r="M3665" i="5"/>
  <c r="L3665" i="5"/>
  <c r="N3657" i="5"/>
  <c r="M3657" i="5"/>
  <c r="L3657" i="5"/>
  <c r="N3649" i="5"/>
  <c r="M3649" i="5"/>
  <c r="L3649" i="5"/>
  <c r="N3641" i="5"/>
  <c r="M3641" i="5"/>
  <c r="L3641" i="5"/>
  <c r="N3633" i="5"/>
  <c r="M3633" i="5"/>
  <c r="L3633" i="5"/>
  <c r="N3625" i="5"/>
  <c r="M3625" i="5"/>
  <c r="L3625" i="5"/>
  <c r="N3617" i="5"/>
  <c r="M3617" i="5"/>
  <c r="L3617" i="5"/>
  <c r="N3609" i="5"/>
  <c r="M3609" i="5"/>
  <c r="L3609" i="5"/>
  <c r="N3601" i="5"/>
  <c r="M3601" i="5"/>
  <c r="L3601" i="5"/>
  <c r="N3593" i="5"/>
  <c r="M3593" i="5"/>
  <c r="L3593" i="5"/>
  <c r="N3585" i="5"/>
  <c r="M3585" i="5"/>
  <c r="L3585" i="5"/>
  <c r="N3577" i="5"/>
  <c r="M3577" i="5"/>
  <c r="L3577" i="5"/>
  <c r="N3569" i="5"/>
  <c r="M3569" i="5"/>
  <c r="L3569" i="5"/>
  <c r="N3561" i="5"/>
  <c r="M3561" i="5"/>
  <c r="L3561" i="5"/>
  <c r="N3549" i="5"/>
  <c r="M3549" i="5"/>
  <c r="L3549" i="5"/>
  <c r="N3541" i="5"/>
  <c r="M3541" i="5"/>
  <c r="L3541" i="5"/>
  <c r="N3533" i="5"/>
  <c r="M3533" i="5"/>
  <c r="L3533" i="5"/>
  <c r="N3525" i="5"/>
  <c r="M3525" i="5"/>
  <c r="L3525" i="5"/>
  <c r="N3517" i="5"/>
  <c r="M3517" i="5"/>
  <c r="L3517" i="5"/>
  <c r="N3509" i="5"/>
  <c r="M3509" i="5"/>
  <c r="L3509" i="5"/>
  <c r="N3501" i="5"/>
  <c r="L3501" i="5"/>
  <c r="M3501" i="5"/>
  <c r="N3493" i="5"/>
  <c r="L3493" i="5"/>
  <c r="M3493" i="5"/>
  <c r="N3485" i="5"/>
  <c r="L3485" i="5"/>
  <c r="M3485" i="5"/>
  <c r="N3477" i="5"/>
  <c r="L3477" i="5"/>
  <c r="M3477" i="5"/>
  <c r="N3469" i="5"/>
  <c r="L3469" i="5"/>
  <c r="M3469" i="5"/>
  <c r="N3461" i="5"/>
  <c r="L3461" i="5"/>
  <c r="M3461" i="5"/>
  <c r="N3453" i="5"/>
  <c r="L3453" i="5"/>
  <c r="M3453" i="5"/>
  <c r="N3445" i="5"/>
  <c r="L3445" i="5"/>
  <c r="M3445" i="5"/>
  <c r="N3437" i="5"/>
  <c r="L3437" i="5"/>
  <c r="M3437" i="5"/>
  <c r="N3429" i="5"/>
  <c r="M3429" i="5"/>
  <c r="L3429" i="5"/>
  <c r="N3421" i="5"/>
  <c r="M3421" i="5"/>
  <c r="L3421" i="5"/>
  <c r="N3413" i="5"/>
  <c r="M3413" i="5"/>
  <c r="L3413" i="5"/>
  <c r="N3405" i="5"/>
  <c r="M3405" i="5"/>
  <c r="L3405" i="5"/>
  <c r="N3397" i="5"/>
  <c r="M3397" i="5"/>
  <c r="L3397" i="5"/>
  <c r="N3389" i="5"/>
  <c r="M3389" i="5"/>
  <c r="L3389" i="5"/>
  <c r="N3381" i="5"/>
  <c r="M3381" i="5"/>
  <c r="L3381" i="5"/>
  <c r="N3373" i="5"/>
  <c r="M3373" i="5"/>
  <c r="L3373" i="5"/>
  <c r="N3365" i="5"/>
  <c r="M3365" i="5"/>
  <c r="L3365" i="5"/>
  <c r="N3357" i="5"/>
  <c r="M3357" i="5"/>
  <c r="L3357" i="5"/>
  <c r="N3349" i="5"/>
  <c r="M3349" i="5"/>
  <c r="L3349" i="5"/>
  <c r="N3341" i="5"/>
  <c r="M3341" i="5"/>
  <c r="L3341" i="5"/>
  <c r="N3333" i="5"/>
  <c r="M3333" i="5"/>
  <c r="L3333" i="5"/>
  <c r="N3325" i="5"/>
  <c r="M3325" i="5"/>
  <c r="L3325" i="5"/>
  <c r="N3317" i="5"/>
  <c r="M3317" i="5"/>
  <c r="L3317" i="5"/>
  <c r="N3309" i="5"/>
  <c r="M3309" i="5"/>
  <c r="L3309" i="5"/>
  <c r="N3297" i="5"/>
  <c r="M3297" i="5"/>
  <c r="L3297" i="5"/>
  <c r="N3293" i="5"/>
  <c r="M3293" i="5"/>
  <c r="L3293" i="5"/>
  <c r="N3285" i="5"/>
  <c r="M3285" i="5"/>
  <c r="N3277" i="5"/>
  <c r="M3277" i="5"/>
  <c r="N3269" i="5"/>
  <c r="M3269" i="5"/>
  <c r="L3269" i="5"/>
  <c r="N3261" i="5"/>
  <c r="M3261" i="5"/>
  <c r="L3261" i="5"/>
  <c r="N3253" i="5"/>
  <c r="M3253" i="5"/>
  <c r="L3253" i="5"/>
  <c r="N3245" i="5"/>
  <c r="M3245" i="5"/>
  <c r="L3245" i="5"/>
  <c r="N3237" i="5"/>
  <c r="M3237" i="5"/>
  <c r="L3237" i="5"/>
  <c r="N3229" i="5"/>
  <c r="M3229" i="5"/>
  <c r="L3229" i="5"/>
  <c r="N3221" i="5"/>
  <c r="M3221" i="5"/>
  <c r="L3221" i="5"/>
  <c r="N3213" i="5"/>
  <c r="M3213" i="5"/>
  <c r="L3213" i="5"/>
  <c r="N3205" i="5"/>
  <c r="M3205" i="5"/>
  <c r="L3205" i="5"/>
  <c r="N3197" i="5"/>
  <c r="M3197" i="5"/>
  <c r="L3197" i="5"/>
  <c r="N3189" i="5"/>
  <c r="M3189" i="5"/>
  <c r="N3181" i="5"/>
  <c r="M3181" i="5"/>
  <c r="L3181" i="5"/>
  <c r="N3173" i="5"/>
  <c r="M3173" i="5"/>
  <c r="L3173" i="5"/>
  <c r="N3165" i="5"/>
  <c r="M3165" i="5"/>
  <c r="L3165" i="5"/>
  <c r="N3157" i="5"/>
  <c r="L3157" i="5"/>
  <c r="M3157" i="5"/>
  <c r="N3149" i="5"/>
  <c r="M3149" i="5"/>
  <c r="N3141" i="5"/>
  <c r="M3141" i="5"/>
  <c r="N3133" i="5"/>
  <c r="L3133" i="5"/>
  <c r="M3133" i="5"/>
  <c r="N3125" i="5"/>
  <c r="L3125" i="5"/>
  <c r="M3125" i="5"/>
  <c r="N3117" i="5"/>
  <c r="L3117" i="5"/>
  <c r="M3117" i="5"/>
  <c r="N3109" i="5"/>
  <c r="L3109" i="5"/>
  <c r="M3109" i="5"/>
  <c r="N3101" i="5"/>
  <c r="L3101" i="5"/>
  <c r="M3101" i="5"/>
  <c r="N3093" i="5"/>
  <c r="L3093" i="5"/>
  <c r="M3093" i="5"/>
  <c r="N3085" i="5"/>
  <c r="L3085" i="5"/>
  <c r="M3085" i="5"/>
  <c r="N3077" i="5"/>
  <c r="L3077" i="5"/>
  <c r="N3069" i="5"/>
  <c r="L3069" i="5"/>
  <c r="M3069" i="5"/>
  <c r="N3061" i="5"/>
  <c r="L3061" i="5"/>
  <c r="M3061" i="5"/>
  <c r="N3053" i="5"/>
  <c r="L3053" i="5"/>
  <c r="M3053" i="5"/>
  <c r="N3045" i="5"/>
  <c r="M3045" i="5"/>
  <c r="N3037" i="5"/>
  <c r="L3037" i="5"/>
  <c r="M3037" i="5"/>
  <c r="N3029" i="5"/>
  <c r="L3029" i="5"/>
  <c r="M3029" i="5"/>
  <c r="N3021" i="5"/>
  <c r="L3021" i="5"/>
  <c r="M3021" i="5"/>
  <c r="N3013" i="5"/>
  <c r="M3013" i="5"/>
  <c r="N3005" i="5"/>
  <c r="L3005" i="5"/>
  <c r="M3005" i="5"/>
  <c r="N2997" i="5"/>
  <c r="L2997" i="5"/>
  <c r="M2997" i="5"/>
  <c r="N2989" i="5"/>
  <c r="L2989" i="5"/>
  <c r="M2989" i="5"/>
  <c r="N2981" i="5"/>
  <c r="M2981" i="5"/>
  <c r="N2973" i="5"/>
  <c r="L2973" i="5"/>
  <c r="M2973" i="5"/>
  <c r="N2965" i="5"/>
  <c r="L2965" i="5"/>
  <c r="M2965" i="5"/>
  <c r="N2957" i="5"/>
  <c r="L2957" i="5"/>
  <c r="M2957" i="5"/>
  <c r="N2949" i="5"/>
  <c r="M2949" i="5"/>
  <c r="N2941" i="5"/>
  <c r="L2941" i="5"/>
  <c r="M2941" i="5"/>
  <c r="N2933" i="5"/>
  <c r="L2933" i="5"/>
  <c r="M2933" i="5"/>
  <c r="N2925" i="5"/>
  <c r="L2925" i="5"/>
  <c r="M2925" i="5"/>
  <c r="N2921" i="5"/>
  <c r="L2921" i="5"/>
  <c r="M2921" i="5"/>
  <c r="N2917" i="5"/>
  <c r="L2917" i="5"/>
  <c r="M2917" i="5"/>
  <c r="N2909" i="5"/>
  <c r="L2909" i="5"/>
  <c r="M2909" i="5"/>
  <c r="N2901" i="5"/>
  <c r="L2901" i="5"/>
  <c r="M2901" i="5"/>
  <c r="N2893" i="5"/>
  <c r="L2893" i="5"/>
  <c r="M2893" i="5"/>
  <c r="N2885" i="5"/>
  <c r="L2885" i="5"/>
  <c r="M2885" i="5"/>
  <c r="N2877" i="5"/>
  <c r="L2877" i="5"/>
  <c r="M2877" i="5"/>
  <c r="N2869" i="5"/>
  <c r="L2869" i="5"/>
  <c r="M2869" i="5"/>
  <c r="N2861" i="5"/>
  <c r="L2861" i="5"/>
  <c r="M2861" i="5"/>
  <c r="N2853" i="5"/>
  <c r="L2853" i="5"/>
  <c r="M2853" i="5"/>
  <c r="N2845" i="5"/>
  <c r="L2845" i="5"/>
  <c r="M2845" i="5"/>
  <c r="N2837" i="5"/>
  <c r="L2837" i="5"/>
  <c r="M2837" i="5"/>
  <c r="N2829" i="5"/>
  <c r="L2829" i="5"/>
  <c r="M2829" i="5"/>
  <c r="N2821" i="5"/>
  <c r="M2821" i="5"/>
  <c r="N2813" i="5"/>
  <c r="M2813" i="5"/>
  <c r="N2805" i="5"/>
  <c r="L2805" i="5"/>
  <c r="M2805" i="5"/>
  <c r="N2797" i="5"/>
  <c r="M2797" i="5"/>
  <c r="N2789" i="5"/>
  <c r="L2789" i="5"/>
  <c r="M2789" i="5"/>
  <c r="N2781" i="5"/>
  <c r="L2781" i="5"/>
  <c r="M2781" i="5"/>
  <c r="N2773" i="5"/>
  <c r="L2773" i="5"/>
  <c r="M2773" i="5"/>
  <c r="N2765" i="5"/>
  <c r="L2765" i="5"/>
  <c r="M2765" i="5"/>
  <c r="N2757" i="5"/>
  <c r="L2757" i="5"/>
  <c r="M2757" i="5"/>
  <c r="N2749" i="5"/>
  <c r="L2749" i="5"/>
  <c r="M2749" i="5"/>
  <c r="N2741" i="5"/>
  <c r="M2741" i="5"/>
  <c r="N2733" i="5"/>
  <c r="M2733" i="5"/>
  <c r="N2725" i="5"/>
  <c r="M2725" i="5"/>
  <c r="N2717" i="5"/>
  <c r="M2717" i="5"/>
  <c r="L2717" i="5"/>
  <c r="N2709" i="5"/>
  <c r="M2709" i="5"/>
  <c r="L2709" i="5"/>
  <c r="N2701" i="5"/>
  <c r="M2701" i="5"/>
  <c r="N2693" i="5"/>
  <c r="M2693" i="5"/>
  <c r="N2685" i="5"/>
  <c r="M2685" i="5"/>
  <c r="L2685" i="5"/>
  <c r="N2673" i="5"/>
  <c r="M2673" i="5"/>
  <c r="L2673" i="5"/>
  <c r="N2665" i="5"/>
  <c r="M2665" i="5"/>
  <c r="L2665" i="5"/>
  <c r="N2657" i="5"/>
  <c r="M2657" i="5"/>
  <c r="N2649" i="5"/>
  <c r="M2649" i="5"/>
  <c r="N2641" i="5"/>
  <c r="M2641" i="5"/>
  <c r="N2633" i="5"/>
  <c r="L2633" i="5"/>
  <c r="N2625" i="5"/>
  <c r="M2625" i="5"/>
  <c r="L2625" i="5"/>
  <c r="N2617" i="5"/>
  <c r="M2617" i="5"/>
  <c r="N2613" i="5"/>
  <c r="M2613" i="5"/>
  <c r="L2613" i="5"/>
  <c r="N2605" i="5"/>
  <c r="M2605" i="5"/>
  <c r="L2605" i="5"/>
  <c r="N2597" i="5"/>
  <c r="M2597" i="5"/>
  <c r="L2597" i="5"/>
  <c r="N2589" i="5"/>
  <c r="M2589" i="5"/>
  <c r="L2589" i="5"/>
  <c r="N2581" i="5"/>
  <c r="M2581" i="5"/>
  <c r="L2581" i="5"/>
  <c r="N2573" i="5"/>
  <c r="M2573" i="5"/>
  <c r="L2573" i="5"/>
  <c r="N2565" i="5"/>
  <c r="M2565" i="5"/>
  <c r="L2565" i="5"/>
  <c r="N2557" i="5"/>
  <c r="M2557" i="5"/>
  <c r="L2557" i="5"/>
  <c r="N2545" i="5"/>
  <c r="M2545" i="5"/>
  <c r="L2545" i="5"/>
  <c r="N2537" i="5"/>
  <c r="M2537" i="5"/>
  <c r="L2537" i="5"/>
  <c r="N2529" i="5"/>
  <c r="M2529" i="5"/>
  <c r="L2529" i="5"/>
  <c r="N2521" i="5"/>
  <c r="L2521" i="5"/>
  <c r="M2521" i="5"/>
  <c r="N2513" i="5"/>
  <c r="L2513" i="5"/>
  <c r="M2513" i="5"/>
  <c r="N2505" i="5"/>
  <c r="L2505" i="5"/>
  <c r="M2505" i="5"/>
  <c r="N2497" i="5"/>
  <c r="M2497" i="5"/>
  <c r="N2489" i="5"/>
  <c r="L2489" i="5"/>
  <c r="M2489" i="5"/>
  <c r="N2481" i="5"/>
  <c r="L2481" i="5"/>
  <c r="M2481" i="5"/>
  <c r="N2473" i="5"/>
  <c r="L2473" i="5"/>
  <c r="M2473" i="5"/>
  <c r="N2465" i="5"/>
  <c r="L2465" i="5"/>
  <c r="M2465" i="5"/>
  <c r="N2457" i="5"/>
  <c r="L2457" i="5"/>
  <c r="M2457" i="5"/>
  <c r="N2449" i="5"/>
  <c r="L2449" i="5"/>
  <c r="M2449" i="5"/>
  <c r="N2441" i="5"/>
  <c r="M2441" i="5"/>
  <c r="N2433" i="5"/>
  <c r="L2433" i="5"/>
  <c r="M2433" i="5"/>
  <c r="N2425" i="5"/>
  <c r="L2425" i="5"/>
  <c r="M2425" i="5"/>
  <c r="N2417" i="5"/>
  <c r="L2417" i="5"/>
  <c r="M2417" i="5"/>
  <c r="N2409" i="5"/>
  <c r="L2409" i="5"/>
  <c r="M2409" i="5"/>
  <c r="N2401" i="5"/>
  <c r="L2401" i="5"/>
  <c r="M2401" i="5"/>
  <c r="N2393" i="5"/>
  <c r="L2393" i="5"/>
  <c r="M2393" i="5"/>
  <c r="N2389" i="5"/>
  <c r="L2389" i="5"/>
  <c r="M2389" i="5"/>
  <c r="N2381" i="5"/>
  <c r="M2381" i="5"/>
  <c r="N2373" i="5"/>
  <c r="L2373" i="5"/>
  <c r="M2373" i="5"/>
  <c r="N2365" i="5"/>
  <c r="L2365" i="5"/>
  <c r="M2365" i="5"/>
  <c r="N2357" i="5"/>
  <c r="L2357" i="5"/>
  <c r="M2357" i="5"/>
  <c r="N2353" i="5"/>
  <c r="M2353" i="5"/>
  <c r="N2345" i="5"/>
  <c r="L2345" i="5"/>
  <c r="M2345" i="5"/>
  <c r="N2341" i="5"/>
  <c r="M2341" i="5"/>
  <c r="N2333" i="5"/>
  <c r="M2333" i="5"/>
  <c r="N2325" i="5"/>
  <c r="L2325" i="5"/>
  <c r="M2325" i="5"/>
  <c r="N2317" i="5"/>
  <c r="L2317" i="5"/>
  <c r="M2317" i="5"/>
  <c r="N2309" i="5"/>
  <c r="M2309" i="5"/>
  <c r="N2301" i="5"/>
  <c r="M2301" i="5"/>
  <c r="L2301" i="5"/>
  <c r="N2293" i="5"/>
  <c r="M2293" i="5"/>
  <c r="L2293" i="5"/>
  <c r="N2285" i="5"/>
  <c r="M2285" i="5"/>
  <c r="L2285" i="5"/>
  <c r="N2273" i="5"/>
  <c r="M2273" i="5"/>
  <c r="L2273" i="5"/>
  <c r="N2265" i="5"/>
  <c r="M2265" i="5"/>
  <c r="L2265" i="5"/>
  <c r="N2257" i="5"/>
  <c r="M2257" i="5"/>
  <c r="L2257" i="5"/>
  <c r="N2249" i="5"/>
  <c r="M2249" i="5"/>
  <c r="L2249" i="5"/>
  <c r="N2241" i="5"/>
  <c r="M2241" i="5"/>
  <c r="L2241" i="5"/>
  <c r="N2229" i="5"/>
  <c r="M2229" i="5"/>
  <c r="L2229" i="5"/>
  <c r="N2221" i="5"/>
  <c r="M2221" i="5"/>
  <c r="N2209" i="5"/>
  <c r="M2209" i="5"/>
  <c r="N2197" i="5"/>
  <c r="M2197" i="5"/>
  <c r="L2197" i="5"/>
  <c r="N2189" i="5"/>
  <c r="M2189" i="5"/>
  <c r="N2177" i="5"/>
  <c r="M2177" i="5"/>
  <c r="N2169" i="5"/>
  <c r="M2169" i="5"/>
  <c r="L2169" i="5"/>
  <c r="N2161" i="5"/>
  <c r="M2161" i="5"/>
  <c r="L2161" i="5"/>
  <c r="N2153" i="5"/>
  <c r="M2153" i="5"/>
  <c r="L2153" i="5"/>
  <c r="N2145" i="5"/>
  <c r="M2145" i="5"/>
  <c r="N2137" i="5"/>
  <c r="M2137" i="5"/>
  <c r="L2137" i="5"/>
  <c r="N2129" i="5"/>
  <c r="M2129" i="5"/>
  <c r="L2129" i="5"/>
  <c r="N2121" i="5"/>
  <c r="M2121" i="5"/>
  <c r="N2113" i="5"/>
  <c r="N2105" i="5"/>
  <c r="M2105" i="5"/>
  <c r="L2105" i="5"/>
  <c r="N2097" i="5"/>
  <c r="M2097" i="5"/>
  <c r="N2093" i="5"/>
  <c r="M2093" i="5"/>
  <c r="N2085" i="5"/>
  <c r="M2085" i="5"/>
  <c r="L2085" i="5"/>
  <c r="N2077" i="5"/>
  <c r="M2077" i="5"/>
  <c r="L2077" i="5"/>
  <c r="N2069" i="5"/>
  <c r="L2069" i="5"/>
  <c r="N2061" i="5"/>
  <c r="L2061" i="5"/>
  <c r="N2053" i="5"/>
  <c r="L2053" i="5"/>
  <c r="N2045" i="5"/>
  <c r="L2045" i="5"/>
  <c r="N2037" i="5"/>
  <c r="L2037" i="5"/>
  <c r="N2029" i="5"/>
  <c r="M2029" i="5"/>
  <c r="L2029" i="5"/>
  <c r="N2021" i="5"/>
  <c r="M2021" i="5"/>
  <c r="L2021" i="5"/>
  <c r="N2013" i="5"/>
  <c r="M2013" i="5"/>
  <c r="L2013" i="5"/>
  <c r="N2009" i="5"/>
  <c r="M2009" i="5"/>
  <c r="N2001" i="5"/>
  <c r="M2001" i="5"/>
  <c r="L2001" i="5"/>
  <c r="N1993" i="5"/>
  <c r="L1993" i="5"/>
  <c r="N1985" i="5"/>
  <c r="M1985" i="5"/>
  <c r="L1985" i="5"/>
  <c r="N1977" i="5"/>
  <c r="M1977" i="5"/>
  <c r="N1969" i="5"/>
  <c r="M1969" i="5"/>
  <c r="L1969" i="5"/>
  <c r="N1961" i="5"/>
  <c r="M1961" i="5"/>
  <c r="N1953" i="5"/>
  <c r="M1953" i="5"/>
  <c r="L1953" i="5"/>
  <c r="N1941" i="5"/>
  <c r="M1941" i="5"/>
  <c r="L1941" i="5"/>
  <c r="N1933" i="5"/>
  <c r="M1933" i="5"/>
  <c r="L1933" i="5"/>
  <c r="N1925" i="5"/>
  <c r="M1925" i="5"/>
  <c r="L1925" i="5"/>
  <c r="N1917" i="5"/>
  <c r="L1917" i="5"/>
  <c r="N1909" i="5"/>
  <c r="L1909" i="5"/>
  <c r="M1901" i="5"/>
  <c r="N1893" i="5"/>
  <c r="M1893" i="5"/>
  <c r="L1893" i="5"/>
  <c r="N1885" i="5"/>
  <c r="M1885" i="5"/>
  <c r="M1877" i="5"/>
  <c r="L1877" i="5"/>
  <c r="N1869" i="5"/>
  <c r="M1869" i="5"/>
  <c r="N1857" i="5"/>
  <c r="M1857" i="5"/>
  <c r="L1857" i="5"/>
  <c r="N1849" i="5"/>
  <c r="M1849" i="5"/>
  <c r="L1849" i="5"/>
  <c r="N1837" i="5"/>
  <c r="L1837" i="5"/>
  <c r="M1829" i="5"/>
  <c r="L1829" i="5"/>
  <c r="N1821" i="5"/>
  <c r="M1821" i="5"/>
  <c r="L1821" i="5"/>
  <c r="N1813" i="5"/>
  <c r="M1813" i="5"/>
  <c r="N1805" i="5"/>
  <c r="M1805" i="5"/>
  <c r="L1805" i="5"/>
  <c r="N1797" i="5"/>
  <c r="M1797" i="5"/>
  <c r="L1797" i="5"/>
  <c r="M1789" i="5"/>
  <c r="N1781" i="5"/>
  <c r="M1781" i="5"/>
  <c r="L1781" i="5"/>
  <c r="N1773" i="5"/>
  <c r="M1773" i="5"/>
  <c r="L1773" i="5"/>
  <c r="N1765" i="5"/>
  <c r="M1765" i="5"/>
  <c r="N1757" i="5"/>
  <c r="M1757" i="5"/>
  <c r="L1757" i="5"/>
  <c r="N1749" i="5"/>
  <c r="M1749" i="5"/>
  <c r="N1741" i="5"/>
  <c r="M1741" i="5"/>
  <c r="L1741" i="5"/>
  <c r="M1733" i="5"/>
  <c r="N1725" i="5"/>
  <c r="M1725" i="5"/>
  <c r="N1717" i="5"/>
  <c r="M1717" i="5"/>
  <c r="L1717" i="5"/>
  <c r="N1709" i="5"/>
  <c r="M1709" i="5"/>
  <c r="N1701" i="5"/>
  <c r="M1701" i="5"/>
  <c r="N1693" i="5"/>
  <c r="M1693" i="5"/>
  <c r="L1693" i="5"/>
  <c r="N1685" i="5"/>
  <c r="M1685" i="5"/>
  <c r="L1685" i="5"/>
  <c r="N1677" i="5"/>
  <c r="M1677" i="5"/>
  <c r="N1669" i="5"/>
  <c r="M1669" i="5"/>
  <c r="N1661" i="5"/>
  <c r="M1661" i="5"/>
  <c r="N1653" i="5"/>
  <c r="M1653" i="5"/>
  <c r="N1645" i="5"/>
  <c r="M1645" i="5"/>
  <c r="L1645" i="5"/>
  <c r="N1637" i="5"/>
  <c r="M1637" i="5"/>
  <c r="M1629" i="5"/>
  <c r="L1629" i="5"/>
  <c r="N1621" i="5"/>
  <c r="M1621" i="5"/>
  <c r="L1621" i="5"/>
  <c r="N1613" i="5"/>
  <c r="M1613" i="5"/>
  <c r="L1613" i="5"/>
  <c r="N1605" i="5"/>
  <c r="M1605" i="5"/>
  <c r="N1597" i="5"/>
  <c r="L1597" i="5"/>
  <c r="M1597" i="5"/>
  <c r="N1589" i="5"/>
  <c r="M1589" i="5"/>
  <c r="N1581" i="5"/>
  <c r="L1581" i="5"/>
  <c r="M1581" i="5"/>
  <c r="N1573" i="5"/>
  <c r="L1573" i="5"/>
  <c r="M1573" i="5"/>
  <c r="N1565" i="5"/>
  <c r="L1565" i="5"/>
  <c r="M1565" i="5"/>
  <c r="N1557" i="5"/>
  <c r="L1557" i="5"/>
  <c r="M1557" i="5"/>
  <c r="N1549" i="5"/>
  <c r="L1549" i="5"/>
  <c r="N1541" i="5"/>
  <c r="L1541" i="5"/>
  <c r="M1541" i="5"/>
  <c r="M1537" i="5"/>
  <c r="N1529" i="5"/>
  <c r="L1529" i="5"/>
  <c r="M1529" i="5"/>
  <c r="N1521" i="5"/>
  <c r="M1521" i="5"/>
  <c r="N1513" i="5"/>
  <c r="M1513" i="5"/>
  <c r="N1505" i="5"/>
  <c r="L1505" i="5"/>
  <c r="M1505" i="5"/>
  <c r="M1497" i="5"/>
  <c r="L1497" i="5"/>
  <c r="N1489" i="5"/>
  <c r="M1489" i="5"/>
  <c r="N1481" i="5"/>
  <c r="N1473" i="5"/>
  <c r="L1473" i="5"/>
  <c r="N1469" i="5"/>
  <c r="M1469" i="5"/>
  <c r="L1469" i="5"/>
  <c r="N1461" i="5"/>
  <c r="M1461" i="5"/>
  <c r="N1453" i="5"/>
  <c r="M1453" i="5"/>
  <c r="N1445" i="5"/>
  <c r="M1445" i="5"/>
  <c r="L1445" i="5"/>
  <c r="N1437" i="5"/>
  <c r="M1437" i="5"/>
  <c r="L1437" i="5"/>
  <c r="N1429" i="5"/>
  <c r="M1429" i="5"/>
  <c r="N1421" i="5"/>
  <c r="M1421" i="5"/>
  <c r="N1413" i="5"/>
  <c r="M1413" i="5"/>
  <c r="N1405" i="5"/>
  <c r="M1405" i="5"/>
  <c r="L1405" i="5"/>
  <c r="N1397" i="5"/>
  <c r="M1397" i="5"/>
  <c r="L1397" i="5"/>
  <c r="N1389" i="5"/>
  <c r="M1389" i="5"/>
  <c r="L1389" i="5"/>
  <c r="N1385" i="5"/>
  <c r="L1385" i="5"/>
  <c r="N1377" i="5"/>
  <c r="M1377" i="5"/>
  <c r="M1369" i="5"/>
  <c r="L1369" i="5"/>
  <c r="N1361" i="5"/>
  <c r="M1361" i="5"/>
  <c r="N1353" i="5"/>
  <c r="M1353" i="5"/>
  <c r="N1345" i="5"/>
  <c r="M1345" i="5"/>
  <c r="L1345" i="5"/>
  <c r="N1337" i="5"/>
  <c r="M1337" i="5"/>
  <c r="L1337" i="5"/>
  <c r="N1325" i="5"/>
  <c r="M1325" i="5"/>
  <c r="L1325" i="5"/>
  <c r="N1317" i="5"/>
  <c r="M1317" i="5"/>
  <c r="L1317" i="5"/>
  <c r="N1309" i="5"/>
  <c r="M1309" i="5"/>
  <c r="L1309" i="5"/>
  <c r="N1301" i="5"/>
  <c r="M1301" i="5"/>
  <c r="N1293" i="5"/>
  <c r="M1293" i="5"/>
  <c r="N1285" i="5"/>
  <c r="M1285" i="5"/>
  <c r="N1277" i="5"/>
  <c r="M1277" i="5"/>
  <c r="L1277" i="5"/>
  <c r="N1269" i="5"/>
  <c r="M1269" i="5"/>
  <c r="L1269" i="5"/>
  <c r="N1261" i="5"/>
  <c r="M1261" i="5"/>
  <c r="L1261" i="5"/>
  <c r="N1249" i="5"/>
  <c r="M1249" i="5"/>
  <c r="L1249" i="5"/>
  <c r="N1241" i="5"/>
  <c r="M1241" i="5"/>
  <c r="N1233" i="5"/>
  <c r="M1233" i="5"/>
  <c r="N1225" i="5"/>
  <c r="L1225" i="5"/>
  <c r="N1217" i="5"/>
  <c r="M1217" i="5"/>
  <c r="L1217" i="5"/>
  <c r="N1209" i="5"/>
  <c r="M1209" i="5"/>
  <c r="L1209" i="5"/>
  <c r="N1201" i="5"/>
  <c r="M1201" i="5"/>
  <c r="L1201" i="5"/>
  <c r="N1193" i="5"/>
  <c r="M1193" i="5"/>
  <c r="N1185" i="5"/>
  <c r="M1185" i="5"/>
  <c r="L1185" i="5"/>
  <c r="N1177" i="5"/>
  <c r="M1177" i="5"/>
  <c r="L1177" i="5"/>
  <c r="N1173" i="5"/>
  <c r="M1173" i="5"/>
  <c r="L1173" i="5"/>
  <c r="N1165" i="5"/>
  <c r="M1165" i="5"/>
  <c r="L1165" i="5"/>
  <c r="N4192" i="5"/>
  <c r="M4192" i="5"/>
  <c r="L4192" i="5"/>
  <c r="N4188" i="5"/>
  <c r="M4188" i="5"/>
  <c r="L4188" i="5"/>
  <c r="N4184" i="5"/>
  <c r="M4184" i="5"/>
  <c r="L4184" i="5"/>
  <c r="N4180" i="5"/>
  <c r="M4180" i="5"/>
  <c r="L4180" i="5"/>
  <c r="N4176" i="5"/>
  <c r="M4176" i="5"/>
  <c r="L4176" i="5"/>
  <c r="N4172" i="5"/>
  <c r="M4172" i="5"/>
  <c r="L4172" i="5"/>
  <c r="N4168" i="5"/>
  <c r="M4168" i="5"/>
  <c r="L4168" i="5"/>
  <c r="N4164" i="5"/>
  <c r="M4164" i="5"/>
  <c r="L4164" i="5"/>
  <c r="N4160" i="5"/>
  <c r="M4160" i="5"/>
  <c r="L4160" i="5"/>
  <c r="N4156" i="5"/>
  <c r="M4156" i="5"/>
  <c r="L4156" i="5"/>
  <c r="N4152" i="5"/>
  <c r="M4152" i="5"/>
  <c r="L4152" i="5"/>
  <c r="N4148" i="5"/>
  <c r="M4148" i="5"/>
  <c r="L4148" i="5"/>
  <c r="N4144" i="5"/>
  <c r="M4144" i="5"/>
  <c r="L4144" i="5"/>
  <c r="N4140" i="5"/>
  <c r="M4140" i="5"/>
  <c r="L4140" i="5"/>
  <c r="N4136" i="5"/>
  <c r="M4136" i="5"/>
  <c r="L4136" i="5"/>
  <c r="N4132" i="5"/>
  <c r="M4132" i="5"/>
  <c r="L4132" i="5"/>
  <c r="N4128" i="5"/>
  <c r="M4128" i="5"/>
  <c r="L4128" i="5"/>
  <c r="N4124" i="5"/>
  <c r="M4124" i="5"/>
  <c r="L4124" i="5"/>
  <c r="N4120" i="5"/>
  <c r="M4120" i="5"/>
  <c r="L4120" i="5"/>
  <c r="N4116" i="5"/>
  <c r="M4116" i="5"/>
  <c r="L4116" i="5"/>
  <c r="N4112" i="5"/>
  <c r="M4112" i="5"/>
  <c r="L4112" i="5"/>
  <c r="N4108" i="5"/>
  <c r="M4108" i="5"/>
  <c r="L4108" i="5"/>
  <c r="N4104" i="5"/>
  <c r="M4104" i="5"/>
  <c r="L4104" i="5"/>
  <c r="N4100" i="5"/>
  <c r="M4100" i="5"/>
  <c r="L4100" i="5"/>
  <c r="N4096" i="5"/>
  <c r="M4096" i="5"/>
  <c r="L4096" i="5"/>
  <c r="N4092" i="5"/>
  <c r="M4092" i="5"/>
  <c r="L4092" i="5"/>
  <c r="N4088" i="5"/>
  <c r="M4088" i="5"/>
  <c r="L4088" i="5"/>
  <c r="N4084" i="5"/>
  <c r="M4084" i="5"/>
  <c r="L4084" i="5"/>
  <c r="N4080" i="5"/>
  <c r="M4080" i="5"/>
  <c r="L4080" i="5"/>
  <c r="N4076" i="5"/>
  <c r="M4076" i="5"/>
  <c r="L4076" i="5"/>
  <c r="N4072" i="5"/>
  <c r="M4072" i="5"/>
  <c r="L4072" i="5"/>
  <c r="N4068" i="5"/>
  <c r="M4068" i="5"/>
  <c r="L4068" i="5"/>
  <c r="N4064" i="5"/>
  <c r="M4064" i="5"/>
  <c r="L4064" i="5"/>
  <c r="N4060" i="5"/>
  <c r="M4060" i="5"/>
  <c r="L4060" i="5"/>
  <c r="N4056" i="5"/>
  <c r="M4056" i="5"/>
  <c r="L4056" i="5"/>
  <c r="N4052" i="5"/>
  <c r="M4052" i="5"/>
  <c r="L4052" i="5"/>
  <c r="N4048" i="5"/>
  <c r="M4048" i="5"/>
  <c r="L4048" i="5"/>
  <c r="N4044" i="5"/>
  <c r="M4044" i="5"/>
  <c r="L4044" i="5"/>
  <c r="N4040" i="5"/>
  <c r="M4040" i="5"/>
  <c r="L4040" i="5"/>
  <c r="N4036" i="5"/>
  <c r="L4036" i="5"/>
  <c r="M4036" i="5"/>
  <c r="N4032" i="5"/>
  <c r="L4032" i="5"/>
  <c r="M4032" i="5"/>
  <c r="N4028" i="5"/>
  <c r="L4028" i="5"/>
  <c r="M4028" i="5"/>
  <c r="N4024" i="5"/>
  <c r="L4024" i="5"/>
  <c r="M4024" i="5"/>
  <c r="N4020" i="5"/>
  <c r="M4020" i="5"/>
  <c r="L4020" i="5"/>
  <c r="N4016" i="5"/>
  <c r="M4016" i="5"/>
  <c r="L4016" i="5"/>
  <c r="N4012" i="5"/>
  <c r="M4012" i="5"/>
  <c r="L4012" i="5"/>
  <c r="N4008" i="5"/>
  <c r="M4008" i="5"/>
  <c r="L4008" i="5"/>
  <c r="N4004" i="5"/>
  <c r="M4004" i="5"/>
  <c r="L4004" i="5"/>
  <c r="N4000" i="5"/>
  <c r="M4000" i="5"/>
  <c r="L4000" i="5"/>
  <c r="N3996" i="5"/>
  <c r="M3996" i="5"/>
  <c r="L3996" i="5"/>
  <c r="N3992" i="5"/>
  <c r="M3992" i="5"/>
  <c r="L3992" i="5"/>
  <c r="N3988" i="5"/>
  <c r="M3988" i="5"/>
  <c r="L3988" i="5"/>
  <c r="N3984" i="5"/>
  <c r="M3984" i="5"/>
  <c r="L3984" i="5"/>
  <c r="N3980" i="5"/>
  <c r="M3980" i="5"/>
  <c r="L3980" i="5"/>
  <c r="N3976" i="5"/>
  <c r="M3976" i="5"/>
  <c r="L3976" i="5"/>
  <c r="N3972" i="5"/>
  <c r="M3972" i="5"/>
  <c r="L3972" i="5"/>
  <c r="N3968" i="5"/>
  <c r="M3968" i="5"/>
  <c r="L3968" i="5"/>
  <c r="N3964" i="5"/>
  <c r="M3964" i="5"/>
  <c r="L3964" i="5"/>
  <c r="N3960" i="5"/>
  <c r="M3960" i="5"/>
  <c r="L3960" i="5"/>
  <c r="N3956" i="5"/>
  <c r="M3956" i="5"/>
  <c r="L3956" i="5"/>
  <c r="N3952" i="5"/>
  <c r="M3952" i="5"/>
  <c r="L3952" i="5"/>
  <c r="N3948" i="5"/>
  <c r="M3948" i="5"/>
  <c r="L3948" i="5"/>
  <c r="N3944" i="5"/>
  <c r="M3944" i="5"/>
  <c r="L3944" i="5"/>
  <c r="N3940" i="5"/>
  <c r="M3940" i="5"/>
  <c r="L3940" i="5"/>
  <c r="N3936" i="5"/>
  <c r="M3936" i="5"/>
  <c r="L3936" i="5"/>
  <c r="N3932" i="5"/>
  <c r="M3932" i="5"/>
  <c r="L3932" i="5"/>
  <c r="N3928" i="5"/>
  <c r="M3928" i="5"/>
  <c r="L3928" i="5"/>
  <c r="N3924" i="5"/>
  <c r="L3924" i="5"/>
  <c r="M3924" i="5"/>
  <c r="N3920" i="5"/>
  <c r="L3920" i="5"/>
  <c r="M3920" i="5"/>
  <c r="N3916" i="5"/>
  <c r="M3916" i="5"/>
  <c r="L3916" i="5"/>
  <c r="N3912" i="5"/>
  <c r="M3912" i="5"/>
  <c r="L3912" i="5"/>
  <c r="N3908" i="5"/>
  <c r="M3908" i="5"/>
  <c r="L3908" i="5"/>
  <c r="N3904" i="5"/>
  <c r="M3904" i="5"/>
  <c r="L3904" i="5"/>
  <c r="N3900" i="5"/>
  <c r="M3900" i="5"/>
  <c r="L3900" i="5"/>
  <c r="N3896" i="5"/>
  <c r="M3896" i="5"/>
  <c r="L3896" i="5"/>
  <c r="N3892" i="5"/>
  <c r="M3892" i="5"/>
  <c r="L3892" i="5"/>
  <c r="N3888" i="5"/>
  <c r="M3888" i="5"/>
  <c r="L3888" i="5"/>
  <c r="N3884" i="5"/>
  <c r="M3884" i="5"/>
  <c r="L3884" i="5"/>
  <c r="N3880" i="5"/>
  <c r="M3880" i="5"/>
  <c r="L3880" i="5"/>
  <c r="N3876" i="5"/>
  <c r="M3876" i="5"/>
  <c r="L3876" i="5"/>
  <c r="N3872" i="5"/>
  <c r="M3872" i="5"/>
  <c r="L3872" i="5"/>
  <c r="N3868" i="5"/>
  <c r="M3868" i="5"/>
  <c r="L3868" i="5"/>
  <c r="N3864" i="5"/>
  <c r="M3864" i="5"/>
  <c r="L3864" i="5"/>
  <c r="N3860" i="5"/>
  <c r="M3860" i="5"/>
  <c r="L3860" i="5"/>
  <c r="N3856" i="5"/>
  <c r="M3856" i="5"/>
  <c r="L3856" i="5"/>
  <c r="N3852" i="5"/>
  <c r="M3852" i="5"/>
  <c r="L3852" i="5"/>
  <c r="N3848" i="5"/>
  <c r="M3848" i="5"/>
  <c r="L3848" i="5"/>
  <c r="N3844" i="5"/>
  <c r="M3844" i="5"/>
  <c r="L3844" i="5"/>
  <c r="N3840" i="5"/>
  <c r="M3840" i="5"/>
  <c r="L3840" i="5"/>
  <c r="N3836" i="5"/>
  <c r="M3836" i="5"/>
  <c r="L3836" i="5"/>
  <c r="N3832" i="5"/>
  <c r="M3832" i="5"/>
  <c r="L3832" i="5"/>
  <c r="N3828" i="5"/>
  <c r="M3828" i="5"/>
  <c r="L3828" i="5"/>
  <c r="N3824" i="5"/>
  <c r="M3824" i="5"/>
  <c r="L3824" i="5"/>
  <c r="N3820" i="5"/>
  <c r="L3820" i="5"/>
  <c r="M3820" i="5"/>
  <c r="N3816" i="5"/>
  <c r="L3816" i="5"/>
  <c r="M3816" i="5"/>
  <c r="N3812" i="5"/>
  <c r="L3812" i="5"/>
  <c r="M3812" i="5"/>
  <c r="N3808" i="5"/>
  <c r="L3808" i="5"/>
  <c r="M3808" i="5"/>
  <c r="N3804" i="5"/>
  <c r="L3804" i="5"/>
  <c r="M3804" i="5"/>
  <c r="N3800" i="5"/>
  <c r="L3800" i="5"/>
  <c r="M3800" i="5"/>
  <c r="N3796" i="5"/>
  <c r="L3796" i="5"/>
  <c r="M3796" i="5"/>
  <c r="N3792" i="5"/>
  <c r="L3792" i="5"/>
  <c r="M3792" i="5"/>
  <c r="N3788" i="5"/>
  <c r="L3788" i="5"/>
  <c r="M3788" i="5"/>
  <c r="N3784" i="5"/>
  <c r="L3784" i="5"/>
  <c r="M3784" i="5"/>
  <c r="N3780" i="5"/>
  <c r="L3780" i="5"/>
  <c r="M3780" i="5"/>
  <c r="N3776" i="5"/>
  <c r="L3776" i="5"/>
  <c r="M3776" i="5"/>
  <c r="N3772" i="5"/>
  <c r="L3772" i="5"/>
  <c r="M3772" i="5"/>
  <c r="N3768" i="5"/>
  <c r="L3768" i="5"/>
  <c r="M3768" i="5"/>
  <c r="N3764" i="5"/>
  <c r="L3764" i="5"/>
  <c r="M3764" i="5"/>
  <c r="N3760" i="5"/>
  <c r="L3760" i="5"/>
  <c r="M3760" i="5"/>
  <c r="N3756" i="5"/>
  <c r="L3756" i="5"/>
  <c r="M3756" i="5"/>
  <c r="N3752" i="5"/>
  <c r="L3752" i="5"/>
  <c r="M3752" i="5"/>
  <c r="N3748" i="5"/>
  <c r="L3748" i="5"/>
  <c r="M3748" i="5"/>
  <c r="N3744" i="5"/>
  <c r="L3744" i="5"/>
  <c r="M3744" i="5"/>
  <c r="N3740" i="5"/>
  <c r="L3740" i="5"/>
  <c r="M3740" i="5"/>
  <c r="N3736" i="5"/>
  <c r="L3736" i="5"/>
  <c r="M3736" i="5"/>
  <c r="N3732" i="5"/>
  <c r="M3732" i="5"/>
  <c r="L3732" i="5"/>
  <c r="N3728" i="5"/>
  <c r="L3728" i="5"/>
  <c r="M3728" i="5"/>
  <c r="N3724" i="5"/>
  <c r="M3724" i="5"/>
  <c r="L3724" i="5"/>
  <c r="N3720" i="5"/>
  <c r="L3720" i="5"/>
  <c r="M3720" i="5"/>
  <c r="N3716" i="5"/>
  <c r="M3716" i="5"/>
  <c r="L3716" i="5"/>
  <c r="N3712" i="5"/>
  <c r="L3712" i="5"/>
  <c r="M3712" i="5"/>
  <c r="N3708" i="5"/>
  <c r="L3708" i="5"/>
  <c r="M3708" i="5"/>
  <c r="N3704" i="5"/>
  <c r="L3704" i="5"/>
  <c r="M3704" i="5"/>
  <c r="N3700" i="5"/>
  <c r="L3700" i="5"/>
  <c r="M3700" i="5"/>
  <c r="N3696" i="5"/>
  <c r="L3696" i="5"/>
  <c r="M3696" i="5"/>
  <c r="N3692" i="5"/>
  <c r="L3692" i="5"/>
  <c r="M3692" i="5"/>
  <c r="N3688" i="5"/>
  <c r="L3688" i="5"/>
  <c r="M3688" i="5"/>
  <c r="N3684" i="5"/>
  <c r="L3684" i="5"/>
  <c r="M3684" i="5"/>
  <c r="N3680" i="5"/>
  <c r="L3680" i="5"/>
  <c r="M3680" i="5"/>
  <c r="N3676" i="5"/>
  <c r="L3676" i="5"/>
  <c r="M3676" i="5"/>
  <c r="N3672" i="5"/>
  <c r="L3672" i="5"/>
  <c r="M3672" i="5"/>
  <c r="N3668" i="5"/>
  <c r="L3668" i="5"/>
  <c r="M3668" i="5"/>
  <c r="N3664" i="5"/>
  <c r="L3664" i="5"/>
  <c r="M3664" i="5"/>
  <c r="N3660" i="5"/>
  <c r="L3660" i="5"/>
  <c r="M3660" i="5"/>
  <c r="N3656" i="5"/>
  <c r="L3656" i="5"/>
  <c r="M3656" i="5"/>
  <c r="N3652" i="5"/>
  <c r="L3652" i="5"/>
  <c r="M3652" i="5"/>
  <c r="N3648" i="5"/>
  <c r="L3648" i="5"/>
  <c r="M3648" i="5"/>
  <c r="N3644" i="5"/>
  <c r="L3644" i="5"/>
  <c r="M3644" i="5"/>
  <c r="N3640" i="5"/>
  <c r="L3640" i="5"/>
  <c r="M3640" i="5"/>
  <c r="N3636" i="5"/>
  <c r="L3636" i="5"/>
  <c r="M3636" i="5"/>
  <c r="N3632" i="5"/>
  <c r="L3632" i="5"/>
  <c r="M3632" i="5"/>
  <c r="N3628" i="5"/>
  <c r="L3628" i="5"/>
  <c r="M3628" i="5"/>
  <c r="N3624" i="5"/>
  <c r="M3624" i="5"/>
  <c r="L3624" i="5"/>
  <c r="N3620" i="5"/>
  <c r="M3620" i="5"/>
  <c r="L3620" i="5"/>
  <c r="N3616" i="5"/>
  <c r="M3616" i="5"/>
  <c r="L3616" i="5"/>
  <c r="N3612" i="5"/>
  <c r="M3612" i="5"/>
  <c r="L3612" i="5"/>
  <c r="N3608" i="5"/>
  <c r="M3608" i="5"/>
  <c r="L3608" i="5"/>
  <c r="N3604" i="5"/>
  <c r="M3604" i="5"/>
  <c r="L3604" i="5"/>
  <c r="N3600" i="5"/>
  <c r="M3600" i="5"/>
  <c r="L3600" i="5"/>
  <c r="N3596" i="5"/>
  <c r="M3596" i="5"/>
  <c r="L3596" i="5"/>
  <c r="N3592" i="5"/>
  <c r="M3592" i="5"/>
  <c r="L3592" i="5"/>
  <c r="N3588" i="5"/>
  <c r="M3588" i="5"/>
  <c r="L3588" i="5"/>
  <c r="N3584" i="5"/>
  <c r="M3584" i="5"/>
  <c r="L3584" i="5"/>
  <c r="N3580" i="5"/>
  <c r="M3580" i="5"/>
  <c r="L3580" i="5"/>
  <c r="N3576" i="5"/>
  <c r="M3576" i="5"/>
  <c r="L3576" i="5"/>
  <c r="N3572" i="5"/>
  <c r="M3572" i="5"/>
  <c r="L3572" i="5"/>
  <c r="N3568" i="5"/>
  <c r="M3568" i="5"/>
  <c r="L3568" i="5"/>
  <c r="N3564" i="5"/>
  <c r="M3564" i="5"/>
  <c r="L3564" i="5"/>
  <c r="N3560" i="5"/>
  <c r="M3560" i="5"/>
  <c r="L3560" i="5"/>
  <c r="N3556" i="5"/>
  <c r="M3556" i="5"/>
  <c r="L3556" i="5"/>
  <c r="N3552" i="5"/>
  <c r="M3552" i="5"/>
  <c r="L3552" i="5"/>
  <c r="N3548" i="5"/>
  <c r="L3548" i="5"/>
  <c r="M3548" i="5"/>
  <c r="N3544" i="5"/>
  <c r="L3544" i="5"/>
  <c r="M3544" i="5"/>
  <c r="N3540" i="5"/>
  <c r="L3540" i="5"/>
  <c r="M3540" i="5"/>
  <c r="N3536" i="5"/>
  <c r="L3536" i="5"/>
  <c r="M3536" i="5"/>
  <c r="N3532" i="5"/>
  <c r="L3532" i="5"/>
  <c r="M3532" i="5"/>
  <c r="N3528" i="5"/>
  <c r="L3528" i="5"/>
  <c r="M3528" i="5"/>
  <c r="N3524" i="5"/>
  <c r="L3524" i="5"/>
  <c r="M3524" i="5"/>
  <c r="N3520" i="5"/>
  <c r="L3520" i="5"/>
  <c r="M3520" i="5"/>
  <c r="N3516" i="5"/>
  <c r="L3516" i="5"/>
  <c r="M3516" i="5"/>
  <c r="N3512" i="5"/>
  <c r="L3512" i="5"/>
  <c r="M3512" i="5"/>
  <c r="N3508" i="5"/>
  <c r="L3508" i="5"/>
  <c r="M3508" i="5"/>
  <c r="N3504" i="5"/>
  <c r="L3504" i="5"/>
  <c r="M3504" i="5"/>
  <c r="N3500" i="5"/>
  <c r="L3500" i="5"/>
  <c r="M3500" i="5"/>
  <c r="N3496" i="5"/>
  <c r="L3496" i="5"/>
  <c r="M3496" i="5"/>
  <c r="N3492" i="5"/>
  <c r="L3492" i="5"/>
  <c r="M3492" i="5"/>
  <c r="N3488" i="5"/>
  <c r="L3488" i="5"/>
  <c r="M3488" i="5"/>
  <c r="N3484" i="5"/>
  <c r="L3484" i="5"/>
  <c r="M3484" i="5"/>
  <c r="N3480" i="5"/>
  <c r="L3480" i="5"/>
  <c r="M3480" i="5"/>
  <c r="N3476" i="5"/>
  <c r="L3476" i="5"/>
  <c r="M3476" i="5"/>
  <c r="N3472" i="5"/>
  <c r="L3472" i="5"/>
  <c r="M3472" i="5"/>
  <c r="N3468" i="5"/>
  <c r="L3468" i="5"/>
  <c r="M3468" i="5"/>
  <c r="N3464" i="5"/>
  <c r="L3464" i="5"/>
  <c r="M3464" i="5"/>
  <c r="N3460" i="5"/>
  <c r="L3460" i="5"/>
  <c r="M3460" i="5"/>
  <c r="N3456" i="5"/>
  <c r="L3456" i="5"/>
  <c r="M3456" i="5"/>
  <c r="N3452" i="5"/>
  <c r="L3452" i="5"/>
  <c r="M3452" i="5"/>
  <c r="N3448" i="5"/>
  <c r="L3448" i="5"/>
  <c r="M3448" i="5"/>
  <c r="N3444" i="5"/>
  <c r="L3444" i="5"/>
  <c r="M3444" i="5"/>
  <c r="N3440" i="5"/>
  <c r="L3440" i="5"/>
  <c r="M3440" i="5"/>
  <c r="N3436" i="5"/>
  <c r="L3436" i="5"/>
  <c r="M3436" i="5"/>
  <c r="N3432" i="5"/>
  <c r="L3432" i="5"/>
  <c r="M3432" i="5"/>
  <c r="N3428" i="5"/>
  <c r="L3428" i="5"/>
  <c r="M3428" i="5"/>
  <c r="N3424" i="5"/>
  <c r="L3424" i="5"/>
  <c r="M3424" i="5"/>
  <c r="N3420" i="5"/>
  <c r="L3420" i="5"/>
  <c r="M3420" i="5"/>
  <c r="N3416" i="5"/>
  <c r="L3416" i="5"/>
  <c r="M3416" i="5"/>
  <c r="N3412" i="5"/>
  <c r="L3412" i="5"/>
  <c r="M3412" i="5"/>
  <c r="N3408" i="5"/>
  <c r="L3408" i="5"/>
  <c r="M3408" i="5"/>
  <c r="N3404" i="5"/>
  <c r="L3404" i="5"/>
  <c r="M3404" i="5"/>
  <c r="N3400" i="5"/>
  <c r="L3400" i="5"/>
  <c r="M3400" i="5"/>
  <c r="N3396" i="5"/>
  <c r="L3396" i="5"/>
  <c r="M3396" i="5"/>
  <c r="N3392" i="5"/>
  <c r="L3392" i="5"/>
  <c r="M3392" i="5"/>
  <c r="N3388" i="5"/>
  <c r="L3388" i="5"/>
  <c r="M3388" i="5"/>
  <c r="N3384" i="5"/>
  <c r="L3384" i="5"/>
  <c r="M3384" i="5"/>
  <c r="N3380" i="5"/>
  <c r="L3380" i="5"/>
  <c r="M3380" i="5"/>
  <c r="N3376" i="5"/>
  <c r="L3376" i="5"/>
  <c r="M3376" i="5"/>
  <c r="N3372" i="5"/>
  <c r="L3372" i="5"/>
  <c r="M3372" i="5"/>
  <c r="N3368" i="5"/>
  <c r="L3368" i="5"/>
  <c r="M3368" i="5"/>
  <c r="N3364" i="5"/>
  <c r="L3364" i="5"/>
  <c r="M3364" i="5"/>
  <c r="N3360" i="5"/>
  <c r="L3360" i="5"/>
  <c r="M3360" i="5"/>
  <c r="N3356" i="5"/>
  <c r="L3356" i="5"/>
  <c r="M3356" i="5"/>
  <c r="N3352" i="5"/>
  <c r="L3352" i="5"/>
  <c r="M3352" i="5"/>
  <c r="N3348" i="5"/>
  <c r="L3348" i="5"/>
  <c r="M3348" i="5"/>
  <c r="N3344" i="5"/>
  <c r="L3344" i="5"/>
  <c r="M3344" i="5"/>
  <c r="N3340" i="5"/>
  <c r="L3340" i="5"/>
  <c r="M3340" i="5"/>
  <c r="N3336" i="5"/>
  <c r="L3336" i="5"/>
  <c r="M3336" i="5"/>
  <c r="N3332" i="5"/>
  <c r="L3332" i="5"/>
  <c r="M3332" i="5"/>
  <c r="N3328" i="5"/>
  <c r="L3328" i="5"/>
  <c r="M3328" i="5"/>
  <c r="N3324" i="5"/>
  <c r="L3324" i="5"/>
  <c r="M3324" i="5"/>
  <c r="N3320" i="5"/>
  <c r="L3320" i="5"/>
  <c r="M3320" i="5"/>
  <c r="N3316" i="5"/>
  <c r="L3316" i="5"/>
  <c r="M3316" i="5"/>
  <c r="N3312" i="5"/>
  <c r="L3312" i="5"/>
  <c r="M3312" i="5"/>
  <c r="N3308" i="5"/>
  <c r="L3308" i="5"/>
  <c r="M3308" i="5"/>
  <c r="N3304" i="5"/>
  <c r="L3304" i="5"/>
  <c r="M3304" i="5"/>
  <c r="N3300" i="5"/>
  <c r="L3300" i="5"/>
  <c r="M3300" i="5"/>
  <c r="N3296" i="5"/>
  <c r="L3296" i="5"/>
  <c r="M3296" i="5"/>
  <c r="N3292" i="5"/>
  <c r="L3292" i="5"/>
  <c r="M3292" i="5"/>
  <c r="N3288" i="5"/>
  <c r="M3288" i="5"/>
  <c r="N3284" i="5"/>
  <c r="M3284" i="5"/>
  <c r="N3280" i="5"/>
  <c r="M3280" i="5"/>
  <c r="N3276" i="5"/>
  <c r="M3276" i="5"/>
  <c r="N3272" i="5"/>
  <c r="M3272" i="5"/>
  <c r="L3272" i="5"/>
  <c r="N3268" i="5"/>
  <c r="M3268" i="5"/>
  <c r="L3268" i="5"/>
  <c r="N3264" i="5"/>
  <c r="M3264" i="5"/>
  <c r="L3264" i="5"/>
  <c r="N3260" i="5"/>
  <c r="M3260" i="5"/>
  <c r="L3260" i="5"/>
  <c r="N3256" i="5"/>
  <c r="M3256" i="5"/>
  <c r="L3256" i="5"/>
  <c r="N3252" i="5"/>
  <c r="M3252" i="5"/>
  <c r="N3248" i="5"/>
  <c r="M3248" i="5"/>
  <c r="L3248" i="5"/>
  <c r="N3244" i="5"/>
  <c r="M3244" i="5"/>
  <c r="L3244" i="5"/>
  <c r="N3240" i="5"/>
  <c r="M3240" i="5"/>
  <c r="L3240" i="5"/>
  <c r="N3236" i="5"/>
  <c r="M3236" i="5"/>
  <c r="N3232" i="5"/>
  <c r="M3232" i="5"/>
  <c r="L3232" i="5"/>
  <c r="N3228" i="5"/>
  <c r="M3228" i="5"/>
  <c r="N3224" i="5"/>
  <c r="M3224" i="5"/>
  <c r="L3224" i="5"/>
  <c r="N3220" i="5"/>
  <c r="M3220" i="5"/>
  <c r="N3216" i="5"/>
  <c r="M3216" i="5"/>
  <c r="L3216" i="5"/>
  <c r="N3212" i="5"/>
  <c r="M3212" i="5"/>
  <c r="N3208" i="5"/>
  <c r="M3208" i="5"/>
  <c r="L3208" i="5"/>
  <c r="N3204" i="5"/>
  <c r="M3204" i="5"/>
  <c r="L3204" i="5"/>
  <c r="N3200" i="5"/>
  <c r="M3200" i="5"/>
  <c r="N3196" i="5"/>
  <c r="M3196" i="5"/>
  <c r="L3196" i="5"/>
  <c r="N3192" i="5"/>
  <c r="M3192" i="5"/>
  <c r="L3192" i="5"/>
  <c r="N3188" i="5"/>
  <c r="M3188" i="5"/>
  <c r="L3188" i="5"/>
  <c r="N3184" i="5"/>
  <c r="M3184" i="5"/>
  <c r="L3184" i="5"/>
  <c r="N3180" i="5"/>
  <c r="M3180" i="5"/>
  <c r="N3176" i="5"/>
  <c r="M3176" i="5"/>
  <c r="N3172" i="5"/>
  <c r="M3172" i="5"/>
  <c r="L3172" i="5"/>
  <c r="N3168" i="5"/>
  <c r="M3168" i="5"/>
  <c r="L3168" i="5"/>
  <c r="N3164" i="5"/>
  <c r="M3164" i="5"/>
  <c r="L3164" i="5"/>
  <c r="N3160" i="5"/>
  <c r="M3160" i="5"/>
  <c r="N3156" i="5"/>
  <c r="M3156" i="5"/>
  <c r="N3152" i="5"/>
  <c r="M3152" i="5"/>
  <c r="L3152" i="5"/>
  <c r="N3148" i="5"/>
  <c r="M3148" i="5"/>
  <c r="L3148" i="5"/>
  <c r="N3144" i="5"/>
  <c r="M3144" i="5"/>
  <c r="N3140" i="5"/>
  <c r="M3140" i="5"/>
  <c r="N3136" i="5"/>
  <c r="M3136" i="5"/>
  <c r="N3132" i="5"/>
  <c r="M3132" i="5"/>
  <c r="N3128" i="5"/>
  <c r="M3128" i="5"/>
  <c r="L3128" i="5"/>
  <c r="N3124" i="5"/>
  <c r="M3124" i="5"/>
  <c r="N3120" i="5"/>
  <c r="M3120" i="5"/>
  <c r="L3120" i="5"/>
  <c r="N3116" i="5"/>
  <c r="M3116" i="5"/>
  <c r="L3116" i="5"/>
  <c r="N3112" i="5"/>
  <c r="M3112" i="5"/>
  <c r="N3108" i="5"/>
  <c r="M3108" i="5"/>
  <c r="N3104" i="5"/>
  <c r="M3104" i="5"/>
  <c r="L3104" i="5"/>
  <c r="N3100" i="5"/>
  <c r="M3100" i="5"/>
  <c r="N3096" i="5"/>
  <c r="M3096" i="5"/>
  <c r="L3096" i="5"/>
  <c r="N3092" i="5"/>
  <c r="M3092" i="5"/>
  <c r="L3092" i="5"/>
  <c r="N3088" i="5"/>
  <c r="M3088" i="5"/>
  <c r="L3088" i="5"/>
  <c r="N3084" i="5"/>
  <c r="M3084" i="5"/>
  <c r="L3084" i="5"/>
  <c r="N3080" i="5"/>
  <c r="M3080" i="5"/>
  <c r="L3080" i="5"/>
  <c r="N3076" i="5"/>
  <c r="L3076" i="5"/>
  <c r="N3072" i="5"/>
  <c r="M3072" i="5"/>
  <c r="N3068" i="5"/>
  <c r="M3068" i="5"/>
  <c r="N3064" i="5"/>
  <c r="M3064" i="5"/>
  <c r="L3064" i="5"/>
  <c r="N3060" i="5"/>
  <c r="M3060" i="5"/>
  <c r="L3060" i="5"/>
  <c r="N3056" i="5"/>
  <c r="M3056" i="5"/>
  <c r="L3056" i="5"/>
  <c r="N3052" i="5"/>
  <c r="M3052" i="5"/>
  <c r="L3052" i="5"/>
  <c r="N3048" i="5"/>
  <c r="M3048" i="5"/>
  <c r="L3048" i="5"/>
  <c r="N3044" i="5"/>
  <c r="M3044" i="5"/>
  <c r="L3044" i="5"/>
  <c r="N3040" i="5"/>
  <c r="M3040" i="5"/>
  <c r="N3036" i="5"/>
  <c r="M3036" i="5"/>
  <c r="L3036" i="5"/>
  <c r="N3032" i="5"/>
  <c r="M3032" i="5"/>
  <c r="L3032" i="5"/>
  <c r="N3028" i="5"/>
  <c r="M3028" i="5"/>
  <c r="L3028" i="5"/>
  <c r="N3024" i="5"/>
  <c r="M3024" i="5"/>
  <c r="N3020" i="5"/>
  <c r="M3020" i="5"/>
  <c r="L3020" i="5"/>
  <c r="N3016" i="5"/>
  <c r="M3016" i="5"/>
  <c r="L3016" i="5"/>
  <c r="N3012" i="5"/>
  <c r="M3012" i="5"/>
  <c r="N3008" i="5"/>
  <c r="M3008" i="5"/>
  <c r="L3008" i="5"/>
  <c r="N3004" i="5"/>
  <c r="M3004" i="5"/>
  <c r="L3004" i="5"/>
  <c r="N3000" i="5"/>
  <c r="M3000" i="5"/>
  <c r="L3000" i="5"/>
  <c r="N2996" i="5"/>
  <c r="M2996" i="5"/>
  <c r="L2996" i="5"/>
  <c r="N2992" i="5"/>
  <c r="M2992" i="5"/>
  <c r="N2988" i="5"/>
  <c r="M2988" i="5"/>
  <c r="L2988" i="5"/>
  <c r="N2984" i="5"/>
  <c r="M2984" i="5"/>
  <c r="N2980" i="5"/>
  <c r="M2980" i="5"/>
  <c r="L2980" i="5"/>
  <c r="N2976" i="5"/>
  <c r="M2976" i="5"/>
  <c r="L2976" i="5"/>
  <c r="N2972" i="5"/>
  <c r="M2972" i="5"/>
  <c r="L2972" i="5"/>
  <c r="N2968" i="5"/>
  <c r="M2968" i="5"/>
  <c r="L2968" i="5"/>
  <c r="N2964" i="5"/>
  <c r="M2964" i="5"/>
  <c r="L2964" i="5"/>
  <c r="N2960" i="5"/>
  <c r="M2960" i="5"/>
  <c r="L2960" i="5"/>
  <c r="N2956" i="5"/>
  <c r="M2956" i="5"/>
  <c r="L2956" i="5"/>
  <c r="N2952" i="5"/>
  <c r="M2952" i="5"/>
  <c r="N2948" i="5"/>
  <c r="M2948" i="5"/>
  <c r="L2948" i="5"/>
  <c r="N2944" i="5"/>
  <c r="M2944" i="5"/>
  <c r="L2944" i="5"/>
  <c r="N2940" i="5"/>
  <c r="M2940" i="5"/>
  <c r="L2940" i="5"/>
  <c r="N2936" i="5"/>
  <c r="M2936" i="5"/>
  <c r="L2936" i="5"/>
  <c r="N2932" i="5"/>
  <c r="M2932" i="5"/>
  <c r="N2928" i="5"/>
  <c r="M2928" i="5"/>
  <c r="L2928" i="5"/>
  <c r="N2924" i="5"/>
  <c r="M2924" i="5"/>
  <c r="L2924" i="5"/>
  <c r="N2920" i="5"/>
  <c r="M2920" i="5"/>
  <c r="L2920" i="5"/>
  <c r="N2916" i="5"/>
  <c r="M2916" i="5"/>
  <c r="N2912" i="5"/>
  <c r="M2912" i="5"/>
  <c r="L2912" i="5"/>
  <c r="N2908" i="5"/>
  <c r="M2908" i="5"/>
  <c r="L2908" i="5"/>
  <c r="N2904" i="5"/>
  <c r="M2904" i="5"/>
  <c r="L2904" i="5"/>
  <c r="N2900" i="5"/>
  <c r="M2900" i="5"/>
  <c r="L2900" i="5"/>
  <c r="N2896" i="5"/>
  <c r="M2896" i="5"/>
  <c r="L2896" i="5"/>
  <c r="N2892" i="5"/>
  <c r="M2892" i="5"/>
  <c r="L2892" i="5"/>
  <c r="N2888" i="5"/>
  <c r="M2888" i="5"/>
  <c r="N2884" i="5"/>
  <c r="M2884" i="5"/>
  <c r="L2884" i="5"/>
  <c r="N2880" i="5"/>
  <c r="M2880" i="5"/>
  <c r="L2880" i="5"/>
  <c r="N2876" i="5"/>
  <c r="M2876" i="5"/>
  <c r="L2876" i="5"/>
  <c r="N2872" i="5"/>
  <c r="M2872" i="5"/>
  <c r="L2872" i="5"/>
  <c r="N2868" i="5"/>
  <c r="M2868" i="5"/>
  <c r="L2868" i="5"/>
  <c r="N2864" i="5"/>
  <c r="M2864" i="5"/>
  <c r="L2864" i="5"/>
  <c r="N2860" i="5"/>
  <c r="M2860" i="5"/>
  <c r="L2860" i="5"/>
  <c r="N2856" i="5"/>
  <c r="M2856" i="5"/>
  <c r="L2856" i="5"/>
  <c r="N2852" i="5"/>
  <c r="M2852" i="5"/>
  <c r="L2852" i="5"/>
  <c r="N2848" i="5"/>
  <c r="M2848" i="5"/>
  <c r="N2844" i="5"/>
  <c r="M2844" i="5"/>
  <c r="L2844" i="5"/>
  <c r="N2840" i="5"/>
  <c r="M2840" i="5"/>
  <c r="L2840" i="5"/>
  <c r="N2836" i="5"/>
  <c r="M2836" i="5"/>
  <c r="L2836" i="5"/>
  <c r="N2832" i="5"/>
  <c r="M2832" i="5"/>
  <c r="L2832" i="5"/>
  <c r="N2828" i="5"/>
  <c r="M2828" i="5"/>
  <c r="L2828" i="5"/>
  <c r="N2824" i="5"/>
  <c r="M2824" i="5"/>
  <c r="L2824" i="5"/>
  <c r="N2820" i="5"/>
  <c r="M2820" i="5"/>
  <c r="L2820" i="5"/>
  <c r="N2816" i="5"/>
  <c r="M2816" i="5"/>
  <c r="L2816" i="5"/>
  <c r="N2812" i="5"/>
  <c r="M2812" i="5"/>
  <c r="N2808" i="5"/>
  <c r="M2808" i="5"/>
  <c r="L2808" i="5"/>
  <c r="N2804" i="5"/>
  <c r="M2804" i="5"/>
  <c r="L2804" i="5"/>
  <c r="N2800" i="5"/>
  <c r="M2800" i="5"/>
  <c r="N2796" i="5"/>
  <c r="M2796" i="5"/>
  <c r="L2796" i="5"/>
  <c r="N2792" i="5"/>
  <c r="M2792" i="5"/>
  <c r="L2792" i="5"/>
  <c r="N2788" i="5"/>
  <c r="M2788" i="5"/>
  <c r="L2788" i="5"/>
  <c r="N2784" i="5"/>
  <c r="M2784" i="5"/>
  <c r="L2784" i="5"/>
  <c r="N2780" i="5"/>
  <c r="M2780" i="5"/>
  <c r="L2780" i="5"/>
  <c r="N2776" i="5"/>
  <c r="M2776" i="5"/>
  <c r="N2772" i="5"/>
  <c r="M2772" i="5"/>
  <c r="L2772" i="5"/>
  <c r="N2768" i="5"/>
  <c r="M2768" i="5"/>
  <c r="L2768" i="5"/>
  <c r="N2764" i="5"/>
  <c r="M2764" i="5"/>
  <c r="L2764" i="5"/>
  <c r="N2760" i="5"/>
  <c r="M2760" i="5"/>
  <c r="L2760" i="5"/>
  <c r="N2756" i="5"/>
  <c r="M2756" i="5"/>
  <c r="L2756" i="5"/>
  <c r="N2752" i="5"/>
  <c r="M2752" i="5"/>
  <c r="L2752" i="5"/>
  <c r="N2748" i="5"/>
  <c r="M2748" i="5"/>
  <c r="L2748" i="5"/>
  <c r="N2744" i="5"/>
  <c r="L2744" i="5"/>
  <c r="M2744" i="5"/>
  <c r="N2740" i="5"/>
  <c r="M2740" i="5"/>
  <c r="N2736" i="5"/>
  <c r="L2736" i="5"/>
  <c r="M2736" i="5"/>
  <c r="N2732" i="5"/>
  <c r="L2732" i="5"/>
  <c r="M2732" i="5"/>
  <c r="N2728" i="5"/>
  <c r="L2728" i="5"/>
  <c r="M2728" i="5"/>
  <c r="N2724" i="5"/>
  <c r="M2724" i="5"/>
  <c r="N2720" i="5"/>
  <c r="M2720" i="5"/>
  <c r="N2716" i="5"/>
  <c r="M2716" i="5"/>
  <c r="N2712" i="5"/>
  <c r="L2712" i="5"/>
  <c r="M2712" i="5"/>
  <c r="N2708" i="5"/>
  <c r="M2708" i="5"/>
  <c r="N2704" i="5"/>
  <c r="M2704" i="5"/>
  <c r="N2700" i="5"/>
  <c r="L2700" i="5"/>
  <c r="M2700" i="5"/>
  <c r="N2696" i="5"/>
  <c r="L2696" i="5"/>
  <c r="N2692" i="5"/>
  <c r="L2692" i="5"/>
  <c r="N2688" i="5"/>
  <c r="L2688" i="5"/>
  <c r="M2688" i="5"/>
  <c r="N2684" i="5"/>
  <c r="L2684" i="5"/>
  <c r="M2684" i="5"/>
  <c r="N2680" i="5"/>
  <c r="M2680" i="5"/>
  <c r="N2676" i="5"/>
  <c r="M2676" i="5"/>
  <c r="N2672" i="5"/>
  <c r="M2672" i="5"/>
  <c r="N2668" i="5"/>
  <c r="M2668" i="5"/>
  <c r="N2664" i="5"/>
  <c r="M2664" i="5"/>
  <c r="L2664" i="5"/>
  <c r="N2660" i="5"/>
  <c r="M2660" i="5"/>
  <c r="N2656" i="5"/>
  <c r="M2656" i="5"/>
  <c r="N2652" i="5"/>
  <c r="M2652" i="5"/>
  <c r="N2648" i="5"/>
  <c r="M2648" i="5"/>
  <c r="L2648" i="5"/>
  <c r="N2644" i="5"/>
  <c r="M2644" i="5"/>
  <c r="L2644" i="5"/>
  <c r="N2640" i="5"/>
  <c r="M2640" i="5"/>
  <c r="N2636" i="5"/>
  <c r="M2636" i="5"/>
  <c r="L2636" i="5"/>
  <c r="N2632" i="5"/>
  <c r="M2632" i="5"/>
  <c r="L2632" i="5"/>
  <c r="N2628" i="5"/>
  <c r="M2628" i="5"/>
  <c r="L2628" i="5"/>
  <c r="N2624" i="5"/>
  <c r="M2624" i="5"/>
  <c r="L2624" i="5"/>
  <c r="N2620" i="5"/>
  <c r="M2620" i="5"/>
  <c r="L2620" i="5"/>
  <c r="N2616" i="5"/>
  <c r="M2616" i="5"/>
  <c r="L2616" i="5"/>
  <c r="N2612" i="5"/>
  <c r="M2612" i="5"/>
  <c r="L2612" i="5"/>
  <c r="N2608" i="5"/>
  <c r="M2608" i="5"/>
  <c r="N2604" i="5"/>
  <c r="M2604" i="5"/>
  <c r="L2604" i="5"/>
  <c r="N2600" i="5"/>
  <c r="M2600" i="5"/>
  <c r="L2600" i="5"/>
  <c r="N2596" i="5"/>
  <c r="M2596" i="5"/>
  <c r="L2596" i="5"/>
  <c r="N2592" i="5"/>
  <c r="M2592" i="5"/>
  <c r="L2592" i="5"/>
  <c r="N2588" i="5"/>
  <c r="M2588" i="5"/>
  <c r="N2584" i="5"/>
  <c r="M2584" i="5"/>
  <c r="N2580" i="5"/>
  <c r="M2580" i="5"/>
  <c r="L2580" i="5"/>
  <c r="N2576" i="5"/>
  <c r="M2576" i="5"/>
  <c r="N2572" i="5"/>
  <c r="M2572" i="5"/>
  <c r="L2572" i="5"/>
  <c r="N2568" i="5"/>
  <c r="M2568" i="5"/>
  <c r="L2568" i="5"/>
  <c r="N2564" i="5"/>
  <c r="M2564" i="5"/>
  <c r="L2564" i="5"/>
  <c r="N2560" i="5"/>
  <c r="M2560" i="5"/>
  <c r="L2560" i="5"/>
  <c r="N2556" i="5"/>
  <c r="M2556" i="5"/>
  <c r="L2556" i="5"/>
  <c r="N2552" i="5"/>
  <c r="M2552" i="5"/>
  <c r="L2552" i="5"/>
  <c r="N2548" i="5"/>
  <c r="M2548" i="5"/>
  <c r="L2548" i="5"/>
  <c r="N2544" i="5"/>
  <c r="M2544" i="5"/>
  <c r="L2544" i="5"/>
  <c r="N2540" i="5"/>
  <c r="M2540" i="5"/>
  <c r="L2540" i="5"/>
  <c r="N2536" i="5"/>
  <c r="M2536" i="5"/>
  <c r="L2536" i="5"/>
  <c r="N2532" i="5"/>
  <c r="M2532" i="5"/>
  <c r="L2532" i="5"/>
  <c r="N2528" i="5"/>
  <c r="M2528" i="5"/>
  <c r="L2528" i="5"/>
  <c r="N2524" i="5"/>
  <c r="M2524" i="5"/>
  <c r="L2524" i="5"/>
  <c r="N2520" i="5"/>
  <c r="M2520" i="5"/>
  <c r="L2520" i="5"/>
  <c r="N2516" i="5"/>
  <c r="M2516" i="5"/>
  <c r="N2512" i="5"/>
  <c r="M2512" i="5"/>
  <c r="N2508" i="5"/>
  <c r="M2508" i="5"/>
  <c r="L2508" i="5"/>
  <c r="N2504" i="5"/>
  <c r="M2504" i="5"/>
  <c r="N2500" i="5"/>
  <c r="M2500" i="5"/>
  <c r="N2496" i="5"/>
  <c r="M2496" i="5"/>
  <c r="L2496" i="5"/>
  <c r="N2492" i="5"/>
  <c r="M2492" i="5"/>
  <c r="N2488" i="5"/>
  <c r="M2488" i="5"/>
  <c r="N2484" i="5"/>
  <c r="M2484" i="5"/>
  <c r="L2484" i="5"/>
  <c r="N2480" i="5"/>
  <c r="M2480" i="5"/>
  <c r="L2480" i="5"/>
  <c r="N2476" i="5"/>
  <c r="M2476" i="5"/>
  <c r="L2476" i="5"/>
  <c r="N2472" i="5"/>
  <c r="M2472" i="5"/>
  <c r="L2472" i="5"/>
  <c r="N2468" i="5"/>
  <c r="M2468" i="5"/>
  <c r="N2464" i="5"/>
  <c r="M2464" i="5"/>
  <c r="L2464" i="5"/>
  <c r="N2460" i="5"/>
  <c r="M2460" i="5"/>
  <c r="L2460" i="5"/>
  <c r="N2456" i="5"/>
  <c r="M2456" i="5"/>
  <c r="N2452" i="5"/>
  <c r="M2452" i="5"/>
  <c r="L2452" i="5"/>
  <c r="N2448" i="5"/>
  <c r="M2448" i="5"/>
  <c r="L2448" i="5"/>
  <c r="N2444" i="5"/>
  <c r="M2444" i="5"/>
  <c r="L2444" i="5"/>
  <c r="N2440" i="5"/>
  <c r="M2440" i="5"/>
  <c r="N2436" i="5"/>
  <c r="M2436" i="5"/>
  <c r="L2436" i="5"/>
  <c r="N2432" i="5"/>
  <c r="M2432" i="5"/>
  <c r="N2428" i="5"/>
  <c r="M2428" i="5"/>
  <c r="N2424" i="5"/>
  <c r="M2424" i="5"/>
  <c r="N2420" i="5"/>
  <c r="M2420" i="5"/>
  <c r="L2420" i="5"/>
  <c r="N2416" i="5"/>
  <c r="M2416" i="5"/>
  <c r="L2416" i="5"/>
  <c r="N2412" i="5"/>
  <c r="M2412" i="5"/>
  <c r="L2412" i="5"/>
  <c r="N2408" i="5"/>
  <c r="M2408" i="5"/>
  <c r="L2408" i="5"/>
  <c r="N2404" i="5"/>
  <c r="M2404" i="5"/>
  <c r="L2404" i="5"/>
  <c r="N2400" i="5"/>
  <c r="M2400" i="5"/>
  <c r="L2400" i="5"/>
  <c r="N2396" i="5"/>
  <c r="M2396" i="5"/>
  <c r="N2392" i="5"/>
  <c r="M2392" i="5"/>
  <c r="L2392" i="5"/>
  <c r="N2388" i="5"/>
  <c r="M2388" i="5"/>
  <c r="L2388" i="5"/>
  <c r="N2384" i="5"/>
  <c r="M2384" i="5"/>
  <c r="L2384" i="5"/>
  <c r="N2380" i="5"/>
  <c r="M2380" i="5"/>
  <c r="N2376" i="5"/>
  <c r="M2376" i="5"/>
  <c r="N2372" i="5"/>
  <c r="M2372" i="5"/>
  <c r="L2372" i="5"/>
  <c r="N2368" i="5"/>
  <c r="M2368" i="5"/>
  <c r="N2364" i="5"/>
  <c r="M2364" i="5"/>
  <c r="N2360" i="5"/>
  <c r="M2360" i="5"/>
  <c r="L2360" i="5"/>
  <c r="N2356" i="5"/>
  <c r="M2356" i="5"/>
  <c r="N2352" i="5"/>
  <c r="M2352" i="5"/>
  <c r="N2348" i="5"/>
  <c r="M2348" i="5"/>
  <c r="L2348" i="5"/>
  <c r="N2344" i="5"/>
  <c r="M2344" i="5"/>
  <c r="L2344" i="5"/>
  <c r="N2340" i="5"/>
  <c r="M2340" i="5"/>
  <c r="L2340" i="5"/>
  <c r="N2336" i="5"/>
  <c r="M2336" i="5"/>
  <c r="L2336" i="5"/>
  <c r="N2332" i="5"/>
  <c r="M2332" i="5"/>
  <c r="L2332" i="5"/>
  <c r="N2328" i="5"/>
  <c r="M2328" i="5"/>
  <c r="L2328" i="5"/>
  <c r="N2324" i="5"/>
  <c r="M2324" i="5"/>
  <c r="L2324" i="5"/>
  <c r="N2320" i="5"/>
  <c r="M2320" i="5"/>
  <c r="L2320" i="5"/>
  <c r="N2316" i="5"/>
  <c r="M2316" i="5"/>
  <c r="L2316" i="5"/>
  <c r="N2312" i="5"/>
  <c r="M2312" i="5"/>
  <c r="N2308" i="5"/>
  <c r="M2308" i="5"/>
  <c r="L2308" i="5"/>
  <c r="N2304" i="5"/>
  <c r="M2304" i="5"/>
  <c r="L2304" i="5"/>
  <c r="N2300" i="5"/>
  <c r="M2300" i="5"/>
  <c r="L2300" i="5"/>
  <c r="N2296" i="5"/>
  <c r="M2296" i="5"/>
  <c r="L2296" i="5"/>
  <c r="N2292" i="5"/>
  <c r="M2292" i="5"/>
  <c r="L2292" i="5"/>
  <c r="N2288" i="5"/>
  <c r="M2288" i="5"/>
  <c r="N2284" i="5"/>
  <c r="M2284" i="5"/>
  <c r="L2284" i="5"/>
  <c r="N2280" i="5"/>
  <c r="M2280" i="5"/>
  <c r="N2276" i="5"/>
  <c r="L2276" i="5"/>
  <c r="N2272" i="5"/>
  <c r="M2272" i="5"/>
  <c r="L2272" i="5"/>
  <c r="N2268" i="5"/>
  <c r="M2268" i="5"/>
  <c r="L2268" i="5"/>
  <c r="N2264" i="5"/>
  <c r="M2264" i="5"/>
  <c r="L2264" i="5"/>
  <c r="N2260" i="5"/>
  <c r="M2260" i="5"/>
  <c r="L2260" i="5"/>
  <c r="N2256" i="5"/>
  <c r="M2256" i="5"/>
  <c r="L2256" i="5"/>
  <c r="N2252" i="5"/>
  <c r="M2252" i="5"/>
  <c r="L2252" i="5"/>
  <c r="N2248" i="5"/>
  <c r="M2248" i="5"/>
  <c r="L2248" i="5"/>
  <c r="N2244" i="5"/>
  <c r="M2244" i="5"/>
  <c r="L2244" i="5"/>
  <c r="N2240" i="5"/>
  <c r="M2240" i="5"/>
  <c r="L2240" i="5"/>
  <c r="N2236" i="5"/>
  <c r="M2236" i="5"/>
  <c r="L2236" i="5"/>
  <c r="N2232" i="5"/>
  <c r="M2232" i="5"/>
  <c r="L2232" i="5"/>
  <c r="N2228" i="5"/>
  <c r="M2228" i="5"/>
  <c r="L2228" i="5"/>
  <c r="N2224" i="5"/>
  <c r="M2224" i="5"/>
  <c r="L2224" i="5"/>
  <c r="N2220" i="5"/>
  <c r="M2220" i="5"/>
  <c r="N2216" i="5"/>
  <c r="M2216" i="5"/>
  <c r="N2212" i="5"/>
  <c r="M2212" i="5"/>
  <c r="N2208" i="5"/>
  <c r="M2208" i="5"/>
  <c r="L2208" i="5"/>
  <c r="N2204" i="5"/>
  <c r="M2204" i="5"/>
  <c r="L2204" i="5"/>
  <c r="N2200" i="5"/>
  <c r="M2200" i="5"/>
  <c r="L2200" i="5"/>
  <c r="N2196" i="5"/>
  <c r="M2196" i="5"/>
  <c r="L2196" i="5"/>
  <c r="N2192" i="5"/>
  <c r="M2192" i="5"/>
  <c r="L2192" i="5"/>
  <c r="N2188" i="5"/>
  <c r="M2188" i="5"/>
  <c r="N2184" i="5"/>
  <c r="M2184" i="5"/>
  <c r="N2180" i="5"/>
  <c r="M2180" i="5"/>
  <c r="L2180" i="5"/>
  <c r="N2176" i="5"/>
  <c r="M2176" i="5"/>
  <c r="L2176" i="5"/>
  <c r="N2172" i="5"/>
  <c r="M2172" i="5"/>
  <c r="L2172" i="5"/>
  <c r="N2168" i="5"/>
  <c r="M2168" i="5"/>
  <c r="L2168" i="5"/>
  <c r="N2164" i="5"/>
  <c r="M2164" i="5"/>
  <c r="L2164" i="5"/>
  <c r="N2160" i="5"/>
  <c r="M2160" i="5"/>
  <c r="L2160" i="5"/>
  <c r="N2156" i="5"/>
  <c r="M2156" i="5"/>
  <c r="L2156" i="5"/>
  <c r="N2152" i="5"/>
  <c r="M2152" i="5"/>
  <c r="N2148" i="5"/>
  <c r="L2148" i="5"/>
  <c r="M2148" i="5"/>
  <c r="N2144" i="5"/>
  <c r="M2144" i="5"/>
  <c r="N2140" i="5"/>
  <c r="L2140" i="5"/>
  <c r="M2140" i="5"/>
  <c r="N2136" i="5"/>
  <c r="L2136" i="5"/>
  <c r="M2136" i="5"/>
  <c r="N2132" i="5"/>
  <c r="L2132" i="5"/>
  <c r="N2128" i="5"/>
  <c r="M2128" i="5"/>
  <c r="N2124" i="5"/>
  <c r="L2124" i="5"/>
  <c r="M2124" i="5"/>
  <c r="N2120" i="5"/>
  <c r="M2120" i="5"/>
  <c r="N2116" i="5"/>
  <c r="L2116" i="5"/>
  <c r="N2112" i="5"/>
  <c r="L2112" i="5"/>
  <c r="N2108" i="5"/>
  <c r="L2108" i="5"/>
  <c r="M2108" i="5"/>
  <c r="N2104" i="5"/>
  <c r="L2104" i="5"/>
  <c r="N2100" i="5"/>
  <c r="L2100" i="5"/>
  <c r="M2100" i="5"/>
  <c r="N2096" i="5"/>
  <c r="M2096" i="5"/>
  <c r="N2092" i="5"/>
  <c r="L2092" i="5"/>
  <c r="M2092" i="5"/>
  <c r="N2088" i="5"/>
  <c r="L2088" i="5"/>
  <c r="M2088" i="5"/>
  <c r="N2084" i="5"/>
  <c r="L2084" i="5"/>
  <c r="M2084" i="5"/>
  <c r="N2080" i="5"/>
  <c r="L2080" i="5"/>
  <c r="N2076" i="5"/>
  <c r="L2076" i="5"/>
  <c r="N2072" i="5"/>
  <c r="L2072" i="5"/>
  <c r="M2072" i="5"/>
  <c r="N2068" i="5"/>
  <c r="L2068" i="5"/>
  <c r="N2064" i="5"/>
  <c r="L2064" i="5"/>
  <c r="M2064" i="5"/>
  <c r="N2060" i="5"/>
  <c r="L2060" i="5"/>
  <c r="M2060" i="5"/>
  <c r="N2056" i="5"/>
  <c r="L2056" i="5"/>
  <c r="M2056" i="5"/>
  <c r="N2052" i="5"/>
  <c r="L2052" i="5"/>
  <c r="M2052" i="5"/>
  <c r="N2048" i="5"/>
  <c r="L2048" i="5"/>
  <c r="M2048" i="5"/>
  <c r="N2044" i="5"/>
  <c r="L2044" i="5"/>
  <c r="M2044" i="5"/>
  <c r="N2040" i="5"/>
  <c r="L2040" i="5"/>
  <c r="M2040" i="5"/>
  <c r="N2036" i="5"/>
  <c r="L2036" i="5"/>
  <c r="M2036" i="5"/>
  <c r="N2032" i="5"/>
  <c r="L2032" i="5"/>
  <c r="M2032" i="5"/>
  <c r="N2028" i="5"/>
  <c r="L2028" i="5"/>
  <c r="M2028" i="5"/>
  <c r="N2024" i="5"/>
  <c r="L2024" i="5"/>
  <c r="M2024" i="5"/>
  <c r="N2020" i="5"/>
  <c r="L2020" i="5"/>
  <c r="N2016" i="5"/>
  <c r="L2016" i="5"/>
  <c r="N2012" i="5"/>
  <c r="L2012" i="5"/>
  <c r="M2012" i="5"/>
  <c r="N2008" i="5"/>
  <c r="M2008" i="5"/>
  <c r="N2004" i="5"/>
  <c r="M2004" i="5"/>
  <c r="N2000" i="5"/>
  <c r="L2000" i="5"/>
  <c r="M2000" i="5"/>
  <c r="N1996" i="5"/>
  <c r="N1992" i="5"/>
  <c r="L1992" i="5"/>
  <c r="M1992" i="5"/>
  <c r="N1988" i="5"/>
  <c r="L1988" i="5"/>
  <c r="M1988" i="5"/>
  <c r="N1984" i="5"/>
  <c r="M1984" i="5"/>
  <c r="N1980" i="5"/>
  <c r="M1980" i="5"/>
  <c r="L1976" i="5"/>
  <c r="M1976" i="5"/>
  <c r="N1972" i="5"/>
  <c r="M1972" i="5"/>
  <c r="N1968" i="5"/>
  <c r="L1968" i="5"/>
  <c r="M1968" i="5"/>
  <c r="N1964" i="5"/>
  <c r="L1964" i="5"/>
  <c r="M1964" i="5"/>
  <c r="N1960" i="5"/>
  <c r="M1960" i="5"/>
  <c r="N1956" i="5"/>
  <c r="M1956" i="5"/>
  <c r="M1952" i="5"/>
  <c r="N1948" i="5"/>
  <c r="M1948" i="5"/>
  <c r="N1944" i="5"/>
  <c r="L1944" i="5"/>
  <c r="M1944" i="5"/>
  <c r="N1940" i="5"/>
  <c r="M1940" i="5"/>
  <c r="N1936" i="5"/>
  <c r="N1932" i="5"/>
  <c r="L1932" i="5"/>
  <c r="M1932" i="5"/>
  <c r="N1928" i="5"/>
  <c r="M1928" i="5"/>
  <c r="N1924" i="5"/>
  <c r="M1924" i="5"/>
  <c r="N1920" i="5"/>
  <c r="L1920" i="5"/>
  <c r="N1916" i="5"/>
  <c r="L1916" i="5"/>
  <c r="N1912" i="5"/>
  <c r="L1912" i="5"/>
  <c r="M1912" i="5"/>
  <c r="N1908" i="5"/>
  <c r="N1904" i="5"/>
  <c r="L1900" i="5"/>
  <c r="M1900" i="5"/>
  <c r="N1896" i="5"/>
  <c r="L1896" i="5"/>
  <c r="M1896" i="5"/>
  <c r="N1892" i="5"/>
  <c r="L1892" i="5"/>
  <c r="M1892" i="5"/>
  <c r="N1888" i="5"/>
  <c r="M1888" i="5"/>
  <c r="N1884" i="5"/>
  <c r="M1884" i="5"/>
  <c r="N1880" i="5"/>
  <c r="L1880" i="5"/>
  <c r="M1880" i="5"/>
  <c r="N1876" i="5"/>
  <c r="L1876" i="5"/>
  <c r="M1876" i="5"/>
  <c r="N1872" i="5"/>
  <c r="L1872" i="5"/>
  <c r="M1872" i="5"/>
  <c r="N1868" i="5"/>
  <c r="M1868" i="5"/>
  <c r="N1864" i="5"/>
  <c r="L1864" i="5"/>
  <c r="M1864" i="5"/>
  <c r="N1860" i="5"/>
  <c r="L1860" i="5"/>
  <c r="M1860" i="5"/>
  <c r="N1856" i="5"/>
  <c r="L1856" i="5"/>
  <c r="M1856" i="5"/>
  <c r="N1852" i="5"/>
  <c r="L1852" i="5"/>
  <c r="M1852" i="5"/>
  <c r="N1848" i="5"/>
  <c r="L1848" i="5"/>
  <c r="M1848" i="5"/>
  <c r="M1844" i="5"/>
  <c r="L1844" i="5"/>
  <c r="N1840" i="5"/>
  <c r="L1840" i="5"/>
  <c r="N1836" i="5"/>
  <c r="M1836" i="5"/>
  <c r="L1836" i="5"/>
  <c r="N1832" i="5"/>
  <c r="L1832" i="5"/>
  <c r="N1828" i="5"/>
  <c r="M1828" i="5"/>
  <c r="N1824" i="5"/>
  <c r="M1824" i="5"/>
  <c r="L1824" i="5"/>
  <c r="N1820" i="5"/>
  <c r="M1820" i="5"/>
  <c r="M1816" i="5"/>
  <c r="L1816" i="5"/>
  <c r="N1812" i="5"/>
  <c r="M1812" i="5"/>
  <c r="N1808" i="5"/>
  <c r="L1808" i="5"/>
  <c r="N1804" i="5"/>
  <c r="M1804" i="5"/>
  <c r="L1804" i="5"/>
  <c r="N1800" i="5"/>
  <c r="M1800" i="5"/>
  <c r="L1800" i="5"/>
  <c r="N1796" i="5"/>
  <c r="M1796" i="5"/>
  <c r="L1796" i="5"/>
  <c r="M1792" i="5"/>
  <c r="L1792" i="5"/>
  <c r="N1788" i="5"/>
  <c r="M1788" i="5"/>
  <c r="N1784" i="5"/>
  <c r="M1784" i="5"/>
  <c r="N1780" i="5"/>
  <c r="M1780" i="5"/>
  <c r="L1780" i="5"/>
  <c r="N1776" i="5"/>
  <c r="M1776" i="5"/>
  <c r="L1776" i="5"/>
  <c r="N1772" i="5"/>
  <c r="M1772" i="5"/>
  <c r="L1772" i="5"/>
  <c r="M1768" i="5"/>
  <c r="L1768" i="5"/>
  <c r="N1764" i="5"/>
  <c r="M1764" i="5"/>
  <c r="N1760" i="5"/>
  <c r="M1760" i="5"/>
  <c r="N1756" i="5"/>
  <c r="M1756" i="5"/>
  <c r="L1756" i="5"/>
  <c r="N1752" i="5"/>
  <c r="L1752" i="5"/>
  <c r="N1748" i="5"/>
  <c r="M1748" i="5"/>
  <c r="L1748" i="5"/>
  <c r="N1744" i="5"/>
  <c r="M1744" i="5"/>
  <c r="L1744" i="5"/>
  <c r="N1740" i="5"/>
  <c r="M1740" i="5"/>
  <c r="N1736" i="5"/>
  <c r="M1736" i="5"/>
  <c r="M1732" i="5"/>
  <c r="N1728" i="5"/>
  <c r="M1728" i="5"/>
  <c r="N1724" i="5"/>
  <c r="M1724" i="5"/>
  <c r="L1724" i="5"/>
  <c r="N1720" i="5"/>
  <c r="M1720" i="5"/>
  <c r="L1720" i="5"/>
  <c r="N1716" i="5"/>
  <c r="M1716" i="5"/>
  <c r="N1712" i="5"/>
  <c r="M1712" i="5"/>
  <c r="N1708" i="5"/>
  <c r="M1708" i="5"/>
  <c r="N1704" i="5"/>
  <c r="M1704" i="5"/>
  <c r="N1700" i="5"/>
  <c r="M1700" i="5"/>
  <c r="N1696" i="5"/>
  <c r="M1696" i="5"/>
  <c r="N1692" i="5"/>
  <c r="M1692" i="5"/>
  <c r="L1692" i="5"/>
  <c r="N1688" i="5"/>
  <c r="M1688" i="5"/>
  <c r="L1688" i="5"/>
  <c r="N1684" i="5"/>
  <c r="M1684" i="5"/>
  <c r="L1684" i="5"/>
  <c r="N1680" i="5"/>
  <c r="M1680" i="5"/>
  <c r="L1680" i="5"/>
  <c r="N1676" i="5"/>
  <c r="L1676" i="5"/>
  <c r="N1672" i="5"/>
  <c r="M1672" i="5"/>
  <c r="N1668" i="5"/>
  <c r="M1668" i="5"/>
  <c r="N1664" i="5"/>
  <c r="M1664" i="5"/>
  <c r="N1660" i="5"/>
  <c r="M1660" i="5"/>
  <c r="N1656" i="5"/>
  <c r="M1656" i="5"/>
  <c r="L1656" i="5"/>
  <c r="N1652" i="5"/>
  <c r="M1652" i="5"/>
  <c r="L1652" i="5"/>
  <c r="N1648" i="5"/>
  <c r="N1644" i="5"/>
  <c r="M1644" i="5"/>
  <c r="L1644" i="5"/>
  <c r="N1640" i="5"/>
  <c r="M1640" i="5"/>
  <c r="N1636" i="5"/>
  <c r="M1636" i="5"/>
  <c r="N1632" i="5"/>
  <c r="M1632" i="5"/>
  <c r="L1632" i="5"/>
  <c r="N1628" i="5"/>
  <c r="L1628" i="5"/>
  <c r="N1624" i="5"/>
  <c r="M1624" i="5"/>
  <c r="L1624" i="5"/>
  <c r="N1620" i="5"/>
  <c r="M1620" i="5"/>
  <c r="L1620" i="5"/>
  <c r="N1616" i="5"/>
  <c r="M1616" i="5"/>
  <c r="L1616" i="5"/>
  <c r="N1612" i="5"/>
  <c r="M1612" i="5"/>
  <c r="L1612" i="5"/>
  <c r="N1608" i="5"/>
  <c r="M1608" i="5"/>
  <c r="L1608" i="5"/>
  <c r="N1604" i="5"/>
  <c r="M1604" i="5"/>
  <c r="N1600" i="5"/>
  <c r="M1600" i="5"/>
  <c r="N1596" i="5"/>
  <c r="M1596" i="5"/>
  <c r="N1592" i="5"/>
  <c r="L1592" i="5"/>
  <c r="M1592" i="5"/>
  <c r="N1588" i="5"/>
  <c r="N1584" i="5"/>
  <c r="M1584" i="5"/>
  <c r="N1580" i="5"/>
  <c r="M1580" i="5"/>
  <c r="N1576" i="5"/>
  <c r="L1576" i="5"/>
  <c r="M1576" i="5"/>
  <c r="N1572" i="5"/>
  <c r="M1572" i="5"/>
  <c r="L1572" i="5"/>
  <c r="N1568" i="5"/>
  <c r="M1568" i="5"/>
  <c r="N1564" i="5"/>
  <c r="M1564" i="5"/>
  <c r="L1564" i="5"/>
  <c r="N1560" i="5"/>
  <c r="L1560" i="5"/>
  <c r="M1560" i="5"/>
  <c r="N1556" i="5"/>
  <c r="M1556" i="5"/>
  <c r="N1552" i="5"/>
  <c r="M1552" i="5"/>
  <c r="L1552" i="5"/>
  <c r="N1548" i="5"/>
  <c r="M1548" i="5"/>
  <c r="N1544" i="5"/>
  <c r="M1544" i="5"/>
  <c r="N1540" i="5"/>
  <c r="M1540" i="5"/>
  <c r="M1536" i="5"/>
  <c r="M1532" i="5"/>
  <c r="M1528" i="5"/>
  <c r="N1524" i="5"/>
  <c r="M1524" i="5"/>
  <c r="L1524" i="5"/>
  <c r="N1520" i="5"/>
  <c r="M1520" i="5"/>
  <c r="N1516" i="5"/>
  <c r="L1516" i="5"/>
  <c r="N1512" i="5"/>
  <c r="M1512" i="5"/>
  <c r="N1508" i="5"/>
  <c r="M1508" i="5"/>
  <c r="N1504" i="5"/>
  <c r="M1504" i="5"/>
  <c r="N1500" i="5"/>
  <c r="M1500" i="5"/>
  <c r="N1496" i="5"/>
  <c r="M1496" i="5"/>
  <c r="M1492" i="5"/>
  <c r="M1488" i="5"/>
  <c r="L1488" i="5"/>
  <c r="N1484" i="5"/>
  <c r="M1484" i="5"/>
  <c r="N1480" i="5"/>
  <c r="M1480" i="5"/>
  <c r="N1476" i="5"/>
  <c r="M1476" i="5"/>
  <c r="N1472" i="5"/>
  <c r="L1472" i="5"/>
  <c r="N1468" i="5"/>
  <c r="M1468" i="5"/>
  <c r="L1468" i="5"/>
  <c r="N1464" i="5"/>
  <c r="M1464" i="5"/>
  <c r="N1460" i="5"/>
  <c r="M1460" i="5"/>
  <c r="N1456" i="5"/>
  <c r="M1456" i="5"/>
  <c r="L1456" i="5"/>
  <c r="N1452" i="5"/>
  <c r="M1452" i="5"/>
  <c r="L1452" i="5"/>
  <c r="N1448" i="5"/>
  <c r="M1448" i="5"/>
  <c r="L1448" i="5"/>
  <c r="N1444" i="5"/>
  <c r="M1444" i="5"/>
  <c r="N1440" i="5"/>
  <c r="L1440" i="5"/>
  <c r="N1436" i="5"/>
  <c r="L1436" i="5"/>
  <c r="M1436" i="5"/>
  <c r="N1432" i="5"/>
  <c r="M1432" i="5"/>
  <c r="N1428" i="5"/>
  <c r="N1424" i="5"/>
  <c r="M1424" i="5"/>
  <c r="N1420" i="5"/>
  <c r="N1416" i="5"/>
  <c r="M1416" i="5"/>
  <c r="N1412" i="5"/>
  <c r="M1412" i="5"/>
  <c r="N1408" i="5"/>
  <c r="M1408" i="5"/>
  <c r="N1404" i="5"/>
  <c r="L1404" i="5"/>
  <c r="M1404" i="5"/>
  <c r="N1400" i="5"/>
  <c r="N1396" i="5"/>
  <c r="M1396" i="5"/>
  <c r="L1396" i="5"/>
  <c r="N1392" i="5"/>
  <c r="L1392" i="5"/>
  <c r="M1392" i="5"/>
  <c r="N1388" i="5"/>
  <c r="L1388" i="5"/>
  <c r="M1388" i="5"/>
  <c r="L1384" i="5"/>
  <c r="M1384" i="5"/>
  <c r="N1380" i="5"/>
  <c r="M1380" i="5"/>
  <c r="L1380" i="5"/>
  <c r="N1376" i="5"/>
  <c r="M1376" i="5"/>
  <c r="L1376" i="5"/>
  <c r="N1372" i="5"/>
  <c r="M1372" i="5"/>
  <c r="N1368" i="5"/>
  <c r="L1368" i="5"/>
  <c r="M1368" i="5"/>
  <c r="N1364" i="5"/>
  <c r="M1364" i="5"/>
  <c r="L1364" i="5"/>
  <c r="N1360" i="5"/>
  <c r="L1360" i="5"/>
  <c r="M1360" i="5"/>
  <c r="N1356" i="5"/>
  <c r="L1356" i="5"/>
  <c r="M1356" i="5"/>
  <c r="M1352" i="5"/>
  <c r="N1348" i="5"/>
  <c r="L1348" i="5"/>
  <c r="N1344" i="5"/>
  <c r="M1344" i="5"/>
  <c r="N1340" i="5"/>
  <c r="M1340" i="5"/>
  <c r="N1336" i="5"/>
  <c r="L1336" i="5"/>
  <c r="M1336" i="5"/>
  <c r="N1332" i="5"/>
  <c r="L1332" i="5"/>
  <c r="M1332" i="5"/>
  <c r="N1328" i="5"/>
  <c r="M1328" i="5"/>
  <c r="N1324" i="5"/>
  <c r="L1324" i="5"/>
  <c r="N1320" i="5"/>
  <c r="M1320" i="5"/>
  <c r="N1316" i="5"/>
  <c r="M1316" i="5"/>
  <c r="N1312" i="5"/>
  <c r="M1312" i="5"/>
  <c r="N1308" i="5"/>
  <c r="M1308" i="5"/>
  <c r="N1304" i="5"/>
  <c r="M1304" i="5"/>
  <c r="N1300" i="5"/>
  <c r="M1300" i="5"/>
  <c r="N1296" i="5"/>
  <c r="M1296" i="5"/>
  <c r="L1296" i="5"/>
  <c r="N1292" i="5"/>
  <c r="M1292" i="5"/>
  <c r="L1292" i="5"/>
  <c r="M1288" i="5"/>
  <c r="N1284" i="5"/>
  <c r="M1284" i="5"/>
  <c r="N1280" i="5"/>
  <c r="M1280" i="5"/>
  <c r="L1280" i="5"/>
  <c r="N1276" i="5"/>
  <c r="M1276" i="5"/>
  <c r="N1272" i="5"/>
  <c r="M1272" i="5"/>
  <c r="N1268" i="5"/>
  <c r="M1268" i="5"/>
  <c r="N1264" i="5"/>
  <c r="M1264" i="5"/>
  <c r="N1260" i="5"/>
  <c r="M1260" i="5"/>
  <c r="L1260" i="5"/>
  <c r="N1256" i="5"/>
  <c r="M1256" i="5"/>
  <c r="L1256" i="5"/>
  <c r="N1252" i="5"/>
  <c r="M1252" i="5"/>
  <c r="N1248" i="5"/>
  <c r="N1244" i="5"/>
  <c r="M1244" i="5"/>
  <c r="L1244" i="5"/>
  <c r="N1240" i="5"/>
  <c r="M1240" i="5"/>
  <c r="N1236" i="5"/>
  <c r="N1232" i="5"/>
  <c r="M1232" i="5"/>
  <c r="L1232" i="5"/>
  <c r="N1228" i="5"/>
  <c r="M1228" i="5"/>
  <c r="N1224" i="5"/>
  <c r="M1224" i="5"/>
  <c r="L1224" i="5"/>
  <c r="N1220" i="5"/>
  <c r="M1220" i="5"/>
  <c r="L1220" i="5"/>
  <c r="N1216" i="5"/>
  <c r="M1216" i="5"/>
  <c r="L1216" i="5"/>
  <c r="N1212" i="5"/>
  <c r="M1212" i="5"/>
  <c r="N1208" i="5"/>
  <c r="M1208" i="5"/>
  <c r="L1208" i="5"/>
  <c r="N1204" i="5"/>
  <c r="M1204" i="5"/>
  <c r="N1200" i="5"/>
  <c r="M1200" i="5"/>
  <c r="L1200" i="5"/>
  <c r="N1196" i="5"/>
  <c r="N1192" i="5"/>
  <c r="M1192" i="5"/>
  <c r="L1192" i="5"/>
  <c r="N1188" i="5"/>
  <c r="M1188" i="5"/>
  <c r="N1184" i="5"/>
  <c r="M1184" i="5"/>
  <c r="L1184" i="5"/>
  <c r="N1180" i="5"/>
  <c r="M1180" i="5"/>
  <c r="N1176" i="5"/>
  <c r="M1176" i="5"/>
  <c r="L1176" i="5"/>
  <c r="N1172" i="5"/>
  <c r="M1172" i="5"/>
  <c r="L1172" i="5"/>
  <c r="N1168" i="5"/>
  <c r="M1168" i="5"/>
  <c r="L1168" i="5"/>
  <c r="N1164" i="5"/>
  <c r="L1164" i="5"/>
  <c r="N4185" i="5"/>
  <c r="L4185" i="5"/>
  <c r="M4185" i="5"/>
  <c r="N4173" i="5"/>
  <c r="L4173" i="5"/>
  <c r="M4173" i="5"/>
  <c r="N4165" i="5"/>
  <c r="L4165" i="5"/>
  <c r="M4165" i="5"/>
  <c r="N4157" i="5"/>
  <c r="L4157" i="5"/>
  <c r="M4157" i="5"/>
  <c r="N4149" i="5"/>
  <c r="L4149" i="5"/>
  <c r="M4149" i="5"/>
  <c r="N4141" i="5"/>
  <c r="L4141" i="5"/>
  <c r="M4141" i="5"/>
  <c r="N4133" i="5"/>
  <c r="L4133" i="5"/>
  <c r="M4133" i="5"/>
  <c r="N4121" i="5"/>
  <c r="M4121" i="5"/>
  <c r="L4121" i="5"/>
  <c r="N4117" i="5"/>
  <c r="M4117" i="5"/>
  <c r="L4117" i="5"/>
  <c r="N4109" i="5"/>
  <c r="M4109" i="5"/>
  <c r="L4109" i="5"/>
  <c r="N4101" i="5"/>
  <c r="M4101" i="5"/>
  <c r="L4101" i="5"/>
  <c r="N4093" i="5"/>
  <c r="M4093" i="5"/>
  <c r="L4093" i="5"/>
  <c r="N4081" i="5"/>
  <c r="M4081" i="5"/>
  <c r="L4081" i="5"/>
  <c r="N4069" i="5"/>
  <c r="M4069" i="5"/>
  <c r="L4069" i="5"/>
  <c r="N4057" i="5"/>
  <c r="M4057" i="5"/>
  <c r="L4057" i="5"/>
  <c r="N4049" i="5"/>
  <c r="M4049" i="5"/>
  <c r="L4049" i="5"/>
  <c r="N4041" i="5"/>
  <c r="M4041" i="5"/>
  <c r="L4041" i="5"/>
  <c r="N4033" i="5"/>
  <c r="L4033" i="5"/>
  <c r="M4033" i="5"/>
  <c r="N4025" i="5"/>
  <c r="L4025" i="5"/>
  <c r="M4025" i="5"/>
  <c r="N4017" i="5"/>
  <c r="M4017" i="5"/>
  <c r="L4017" i="5"/>
  <c r="N4009" i="5"/>
  <c r="M4009" i="5"/>
  <c r="L4009" i="5"/>
  <c r="N4001" i="5"/>
  <c r="M4001" i="5"/>
  <c r="L4001" i="5"/>
  <c r="N3993" i="5"/>
  <c r="M3993" i="5"/>
  <c r="L3993" i="5"/>
  <c r="N3985" i="5"/>
  <c r="M3985" i="5"/>
  <c r="L3985" i="5"/>
  <c r="N3969" i="5"/>
  <c r="M3969" i="5"/>
  <c r="L3969" i="5"/>
  <c r="N3961" i="5"/>
  <c r="M3961" i="5"/>
  <c r="L3961" i="5"/>
  <c r="N3953" i="5"/>
  <c r="M3953" i="5"/>
  <c r="L3953" i="5"/>
  <c r="N3945" i="5"/>
  <c r="M3945" i="5"/>
  <c r="L3945" i="5"/>
  <c r="N3937" i="5"/>
  <c r="M3937" i="5"/>
  <c r="L3937" i="5"/>
  <c r="N3929" i="5"/>
  <c r="M3929" i="5"/>
  <c r="L3929" i="5"/>
  <c r="N3921" i="5"/>
  <c r="M3921" i="5"/>
  <c r="L3921" i="5"/>
  <c r="N3913" i="5"/>
  <c r="M3913" i="5"/>
  <c r="L3913" i="5"/>
  <c r="N3905" i="5"/>
  <c r="M3905" i="5"/>
  <c r="L3905" i="5"/>
  <c r="N3897" i="5"/>
  <c r="M3897" i="5"/>
  <c r="L3897" i="5"/>
  <c r="N3889" i="5"/>
  <c r="M3889" i="5"/>
  <c r="L3889" i="5"/>
  <c r="N3881" i="5"/>
  <c r="M3881" i="5"/>
  <c r="L3881" i="5"/>
  <c r="N3873" i="5"/>
  <c r="M3873" i="5"/>
  <c r="L3873" i="5"/>
  <c r="N3861" i="5"/>
  <c r="M3861" i="5"/>
  <c r="L3861" i="5"/>
  <c r="N3857" i="5"/>
  <c r="M3857" i="5"/>
  <c r="L3857" i="5"/>
  <c r="N3849" i="5"/>
  <c r="M3849" i="5"/>
  <c r="L3849" i="5"/>
  <c r="N3841" i="5"/>
  <c r="M3841" i="5"/>
  <c r="L3841" i="5"/>
  <c r="N3833" i="5"/>
  <c r="M3833" i="5"/>
  <c r="L3833" i="5"/>
  <c r="N3825" i="5"/>
  <c r="M3825" i="5"/>
  <c r="L3825" i="5"/>
  <c r="N3817" i="5"/>
  <c r="M3817" i="5"/>
  <c r="L3817" i="5"/>
  <c r="N3809" i="5"/>
  <c r="M3809" i="5"/>
  <c r="L3809" i="5"/>
  <c r="N3801" i="5"/>
  <c r="M3801" i="5"/>
  <c r="L3801" i="5"/>
  <c r="N3793" i="5"/>
  <c r="M3793" i="5"/>
  <c r="L3793" i="5"/>
  <c r="N3785" i="5"/>
  <c r="M3785" i="5"/>
  <c r="L3785" i="5"/>
  <c r="N3777" i="5"/>
  <c r="M3777" i="5"/>
  <c r="L3777" i="5"/>
  <c r="N3769" i="5"/>
  <c r="M3769" i="5"/>
  <c r="L3769" i="5"/>
  <c r="N3761" i="5"/>
  <c r="M3761" i="5"/>
  <c r="L3761" i="5"/>
  <c r="N3753" i="5"/>
  <c r="M3753" i="5"/>
  <c r="L3753" i="5"/>
  <c r="N3749" i="5"/>
  <c r="M3749" i="5"/>
  <c r="L3749" i="5"/>
  <c r="N3741" i="5"/>
  <c r="M3741" i="5"/>
  <c r="L3741" i="5"/>
  <c r="N3733" i="5"/>
  <c r="M3733" i="5"/>
  <c r="L3733" i="5"/>
  <c r="N3725" i="5"/>
  <c r="M3725" i="5"/>
  <c r="L3725" i="5"/>
  <c r="N3717" i="5"/>
  <c r="M3717" i="5"/>
  <c r="L3717" i="5"/>
  <c r="N3709" i="5"/>
  <c r="M3709" i="5"/>
  <c r="L3709" i="5"/>
  <c r="N3701" i="5"/>
  <c r="M3701" i="5"/>
  <c r="L3701" i="5"/>
  <c r="N3693" i="5"/>
  <c r="M3693" i="5"/>
  <c r="L3693" i="5"/>
  <c r="N3685" i="5"/>
  <c r="M3685" i="5"/>
  <c r="L3685" i="5"/>
  <c r="N3677" i="5"/>
  <c r="M3677" i="5"/>
  <c r="L3677" i="5"/>
  <c r="N3669" i="5"/>
  <c r="M3669" i="5"/>
  <c r="L3669" i="5"/>
  <c r="N3661" i="5"/>
  <c r="M3661" i="5"/>
  <c r="L3661" i="5"/>
  <c r="N3653" i="5"/>
  <c r="M3653" i="5"/>
  <c r="L3653" i="5"/>
  <c r="N3645" i="5"/>
  <c r="M3645" i="5"/>
  <c r="L3645" i="5"/>
  <c r="N3637" i="5"/>
  <c r="M3637" i="5"/>
  <c r="L3637" i="5"/>
  <c r="N3629" i="5"/>
  <c r="M3629" i="5"/>
  <c r="L3629" i="5"/>
  <c r="N3621" i="5"/>
  <c r="M3621" i="5"/>
  <c r="L3621" i="5"/>
  <c r="N3613" i="5"/>
  <c r="M3613" i="5"/>
  <c r="L3613" i="5"/>
  <c r="N3605" i="5"/>
  <c r="M3605" i="5"/>
  <c r="L3605" i="5"/>
  <c r="N3597" i="5"/>
  <c r="M3597" i="5"/>
  <c r="L3597" i="5"/>
  <c r="N3589" i="5"/>
  <c r="M3589" i="5"/>
  <c r="L3589" i="5"/>
  <c r="N3581" i="5"/>
  <c r="M3581" i="5"/>
  <c r="L3581" i="5"/>
  <c r="N3573" i="5"/>
  <c r="M3573" i="5"/>
  <c r="L3573" i="5"/>
  <c r="N3565" i="5"/>
  <c r="M3565" i="5"/>
  <c r="L3565" i="5"/>
  <c r="N3553" i="5"/>
  <c r="M3553" i="5"/>
  <c r="L3553" i="5"/>
  <c r="N3545" i="5"/>
  <c r="M3545" i="5"/>
  <c r="L3545" i="5"/>
  <c r="N3537" i="5"/>
  <c r="M3537" i="5"/>
  <c r="L3537" i="5"/>
  <c r="N3529" i="5"/>
  <c r="M3529" i="5"/>
  <c r="L3529" i="5"/>
  <c r="N3521" i="5"/>
  <c r="M3521" i="5"/>
  <c r="L3521" i="5"/>
  <c r="N3513" i="5"/>
  <c r="M3513" i="5"/>
  <c r="L3513" i="5"/>
  <c r="N3505" i="5"/>
  <c r="L3505" i="5"/>
  <c r="M3505" i="5"/>
  <c r="N3497" i="5"/>
  <c r="L3497" i="5"/>
  <c r="M3497" i="5"/>
  <c r="N3489" i="5"/>
  <c r="L3489" i="5"/>
  <c r="M3489" i="5"/>
  <c r="N3481" i="5"/>
  <c r="L3481" i="5"/>
  <c r="M3481" i="5"/>
  <c r="N3473" i="5"/>
  <c r="L3473" i="5"/>
  <c r="M3473" i="5"/>
  <c r="N3465" i="5"/>
  <c r="L3465" i="5"/>
  <c r="M3465" i="5"/>
  <c r="N3457" i="5"/>
  <c r="L3457" i="5"/>
  <c r="M3457" i="5"/>
  <c r="N3449" i="5"/>
  <c r="L3449" i="5"/>
  <c r="M3449" i="5"/>
  <c r="N3441" i="5"/>
  <c r="L3441" i="5"/>
  <c r="M3441" i="5"/>
  <c r="N3433" i="5"/>
  <c r="M3433" i="5"/>
  <c r="L3433" i="5"/>
  <c r="N3425" i="5"/>
  <c r="M3425" i="5"/>
  <c r="L3425" i="5"/>
  <c r="N3417" i="5"/>
  <c r="M3417" i="5"/>
  <c r="L3417" i="5"/>
  <c r="N3409" i="5"/>
  <c r="M3409" i="5"/>
  <c r="L3409" i="5"/>
  <c r="N3401" i="5"/>
  <c r="M3401" i="5"/>
  <c r="L3401" i="5"/>
  <c r="N3393" i="5"/>
  <c r="M3393" i="5"/>
  <c r="L3393" i="5"/>
  <c r="N3385" i="5"/>
  <c r="M3385" i="5"/>
  <c r="L3385" i="5"/>
  <c r="N3377" i="5"/>
  <c r="M3377" i="5"/>
  <c r="L3377" i="5"/>
  <c r="N3369" i="5"/>
  <c r="M3369" i="5"/>
  <c r="L3369" i="5"/>
  <c r="N3361" i="5"/>
  <c r="M3361" i="5"/>
  <c r="L3361" i="5"/>
  <c r="N3353" i="5"/>
  <c r="M3353" i="5"/>
  <c r="L3353" i="5"/>
  <c r="N3345" i="5"/>
  <c r="M3345" i="5"/>
  <c r="L3345" i="5"/>
  <c r="N3337" i="5"/>
  <c r="M3337" i="5"/>
  <c r="L3337" i="5"/>
  <c r="N3329" i="5"/>
  <c r="M3329" i="5"/>
  <c r="L3329" i="5"/>
  <c r="N3321" i="5"/>
  <c r="M3321" i="5"/>
  <c r="L3321" i="5"/>
  <c r="N3313" i="5"/>
  <c r="M3313" i="5"/>
  <c r="L3313" i="5"/>
  <c r="N3301" i="5"/>
  <c r="M3301" i="5"/>
  <c r="L3301" i="5"/>
  <c r="N3289" i="5"/>
  <c r="M3289" i="5"/>
  <c r="N3281" i="5"/>
  <c r="M3281" i="5"/>
  <c r="L3281" i="5"/>
  <c r="N3273" i="5"/>
  <c r="M3273" i="5"/>
  <c r="L3273" i="5"/>
  <c r="N3265" i="5"/>
  <c r="M3265" i="5"/>
  <c r="L3265" i="5"/>
  <c r="N3257" i="5"/>
  <c r="M3257" i="5"/>
  <c r="L3257" i="5"/>
  <c r="N3249" i="5"/>
  <c r="M3249" i="5"/>
  <c r="L3249" i="5"/>
  <c r="N3241" i="5"/>
  <c r="M3241" i="5"/>
  <c r="L3241" i="5"/>
  <c r="N3233" i="5"/>
  <c r="M3233" i="5"/>
  <c r="L3233" i="5"/>
  <c r="N3225" i="5"/>
  <c r="M3225" i="5"/>
  <c r="L3225" i="5"/>
  <c r="N3217" i="5"/>
  <c r="M3217" i="5"/>
  <c r="L3217" i="5"/>
  <c r="N3209" i="5"/>
  <c r="M3209" i="5"/>
  <c r="L3209" i="5"/>
  <c r="N3201" i="5"/>
  <c r="M3201" i="5"/>
  <c r="L3201" i="5"/>
  <c r="N3193" i="5"/>
  <c r="M3193" i="5"/>
  <c r="L3193" i="5"/>
  <c r="N3185" i="5"/>
  <c r="M3185" i="5"/>
  <c r="L3185" i="5"/>
  <c r="N3177" i="5"/>
  <c r="M3177" i="5"/>
  <c r="N3169" i="5"/>
  <c r="M3169" i="5"/>
  <c r="L3169" i="5"/>
  <c r="N3161" i="5"/>
  <c r="M3161" i="5"/>
  <c r="N3153" i="5"/>
  <c r="M3153" i="5"/>
  <c r="N3145" i="5"/>
  <c r="M3145" i="5"/>
  <c r="N3137" i="5"/>
  <c r="L3137" i="5"/>
  <c r="M3137" i="5"/>
  <c r="N3129" i="5"/>
  <c r="L3129" i="5"/>
  <c r="M3129" i="5"/>
  <c r="N3121" i="5"/>
  <c r="M3121" i="5"/>
  <c r="N3113" i="5"/>
  <c r="M3113" i="5"/>
  <c r="N3105" i="5"/>
  <c r="M3105" i="5"/>
  <c r="N3097" i="5"/>
  <c r="L3097" i="5"/>
  <c r="M3097" i="5"/>
  <c r="N3089" i="5"/>
  <c r="L3089" i="5"/>
  <c r="M3089" i="5"/>
  <c r="N3081" i="5"/>
  <c r="L3081" i="5"/>
  <c r="M3081" i="5"/>
  <c r="N3073" i="5"/>
  <c r="M3073" i="5"/>
  <c r="N3065" i="5"/>
  <c r="L3065" i="5"/>
  <c r="M3065" i="5"/>
  <c r="N3057" i="5"/>
  <c r="L3057" i="5"/>
  <c r="M3057" i="5"/>
  <c r="N3049" i="5"/>
  <c r="L3049" i="5"/>
  <c r="M3049" i="5"/>
  <c r="N3041" i="5"/>
  <c r="L3041" i="5"/>
  <c r="M3041" i="5"/>
  <c r="N3033" i="5"/>
  <c r="M3033" i="5"/>
  <c r="N3025" i="5"/>
  <c r="L3025" i="5"/>
  <c r="M3025" i="5"/>
  <c r="N3017" i="5"/>
  <c r="M3017" i="5"/>
  <c r="N3009" i="5"/>
  <c r="L3009" i="5"/>
  <c r="M3009" i="5"/>
  <c r="N3001" i="5"/>
  <c r="L3001" i="5"/>
  <c r="M3001" i="5"/>
  <c r="N2993" i="5"/>
  <c r="L2993" i="5"/>
  <c r="M2993" i="5"/>
  <c r="N2985" i="5"/>
  <c r="L2985" i="5"/>
  <c r="M2985" i="5"/>
  <c r="N2977" i="5"/>
  <c r="L2977" i="5"/>
  <c r="M2977" i="5"/>
  <c r="N2969" i="5"/>
  <c r="M2969" i="5"/>
  <c r="N2961" i="5"/>
  <c r="L2961" i="5"/>
  <c r="M2961" i="5"/>
  <c r="N2953" i="5"/>
  <c r="L2953" i="5"/>
  <c r="M2953" i="5"/>
  <c r="N2945" i="5"/>
  <c r="L2945" i="5"/>
  <c r="M2945" i="5"/>
  <c r="N2937" i="5"/>
  <c r="L2937" i="5"/>
  <c r="M2937" i="5"/>
  <c r="N2929" i="5"/>
  <c r="M2929" i="5"/>
  <c r="N2913" i="5"/>
  <c r="M2913" i="5"/>
  <c r="N2905" i="5"/>
  <c r="M2905" i="5"/>
  <c r="N2897" i="5"/>
  <c r="L2897" i="5"/>
  <c r="M2897" i="5"/>
  <c r="N2889" i="5"/>
  <c r="L2889" i="5"/>
  <c r="M2889" i="5"/>
  <c r="N2881" i="5"/>
  <c r="L2881" i="5"/>
  <c r="M2881" i="5"/>
  <c r="N2873" i="5"/>
  <c r="L2873" i="5"/>
  <c r="M2873" i="5"/>
  <c r="N2865" i="5"/>
  <c r="L2865" i="5"/>
  <c r="M2865" i="5"/>
  <c r="N2857" i="5"/>
  <c r="L2857" i="5"/>
  <c r="M2857" i="5"/>
  <c r="N2849" i="5"/>
  <c r="L2849" i="5"/>
  <c r="M2849" i="5"/>
  <c r="N2841" i="5"/>
  <c r="L2841" i="5"/>
  <c r="M2841" i="5"/>
  <c r="N2833" i="5"/>
  <c r="M2833" i="5"/>
  <c r="N2825" i="5"/>
  <c r="L2825" i="5"/>
  <c r="M2825" i="5"/>
  <c r="N2817" i="5"/>
  <c r="L2817" i="5"/>
  <c r="M2817" i="5"/>
  <c r="N2809" i="5"/>
  <c r="L2809" i="5"/>
  <c r="M2809" i="5"/>
  <c r="N2801" i="5"/>
  <c r="M2801" i="5"/>
  <c r="N2793" i="5"/>
  <c r="L2793" i="5"/>
  <c r="M2793" i="5"/>
  <c r="N2785" i="5"/>
  <c r="L2785" i="5"/>
  <c r="M2785" i="5"/>
  <c r="N2777" i="5"/>
  <c r="M2777" i="5"/>
  <c r="N2769" i="5"/>
  <c r="L2769" i="5"/>
  <c r="M2769" i="5"/>
  <c r="N2761" i="5"/>
  <c r="M2761" i="5"/>
  <c r="N2753" i="5"/>
  <c r="M2753" i="5"/>
  <c r="N2745" i="5"/>
  <c r="M2745" i="5"/>
  <c r="L2745" i="5"/>
  <c r="N2737" i="5"/>
  <c r="M2737" i="5"/>
  <c r="L2737" i="5"/>
  <c r="N2729" i="5"/>
  <c r="M2729" i="5"/>
  <c r="L2729" i="5"/>
  <c r="N2721" i="5"/>
  <c r="M2721" i="5"/>
  <c r="L2721" i="5"/>
  <c r="N2713" i="5"/>
  <c r="M2713" i="5"/>
  <c r="L2713" i="5"/>
  <c r="N2705" i="5"/>
  <c r="M2705" i="5"/>
  <c r="L2705" i="5"/>
  <c r="N2697" i="5"/>
  <c r="M2697" i="5"/>
  <c r="L2697" i="5"/>
  <c r="N2689" i="5"/>
  <c r="M2689" i="5"/>
  <c r="L2689" i="5"/>
  <c r="N2681" i="5"/>
  <c r="M2681" i="5"/>
  <c r="L2681" i="5"/>
  <c r="N2669" i="5"/>
  <c r="M2669" i="5"/>
  <c r="N2661" i="5"/>
  <c r="M2661" i="5"/>
  <c r="L2661" i="5"/>
  <c r="N2653" i="5"/>
  <c r="M2653" i="5"/>
  <c r="N2645" i="5"/>
  <c r="M2645" i="5"/>
  <c r="L2645" i="5"/>
  <c r="N2637" i="5"/>
  <c r="M2637" i="5"/>
  <c r="L2637" i="5"/>
  <c r="N2629" i="5"/>
  <c r="M2629" i="5"/>
  <c r="L2629" i="5"/>
  <c r="N2621" i="5"/>
  <c r="M2621" i="5"/>
  <c r="L2621" i="5"/>
  <c r="N2609" i="5"/>
  <c r="M2609" i="5"/>
  <c r="N2601" i="5"/>
  <c r="M2601" i="5"/>
  <c r="L2601" i="5"/>
  <c r="N2593" i="5"/>
  <c r="M2593" i="5"/>
  <c r="L2593" i="5"/>
  <c r="N2585" i="5"/>
  <c r="M2585" i="5"/>
  <c r="L2585" i="5"/>
  <c r="N2577" i="5"/>
  <c r="M2577" i="5"/>
  <c r="L2577" i="5"/>
  <c r="N2569" i="5"/>
  <c r="M2569" i="5"/>
  <c r="L2569" i="5"/>
  <c r="N2561" i="5"/>
  <c r="M2561" i="5"/>
  <c r="L2561" i="5"/>
  <c r="N2553" i="5"/>
  <c r="M2553" i="5"/>
  <c r="L2553" i="5"/>
  <c r="N2549" i="5"/>
  <c r="M2549" i="5"/>
  <c r="L2549" i="5"/>
  <c r="N2541" i="5"/>
  <c r="M2541" i="5"/>
  <c r="L2541" i="5"/>
  <c r="N2533" i="5"/>
  <c r="M2533" i="5"/>
  <c r="L2533" i="5"/>
  <c r="N2525" i="5"/>
  <c r="M2525" i="5"/>
  <c r="L2525" i="5"/>
  <c r="N2517" i="5"/>
  <c r="L2517" i="5"/>
  <c r="M2517" i="5"/>
  <c r="N2509" i="5"/>
  <c r="L2509" i="5"/>
  <c r="M2509" i="5"/>
  <c r="N2501" i="5"/>
  <c r="M2501" i="5"/>
  <c r="N2493" i="5"/>
  <c r="L2493" i="5"/>
  <c r="M2493" i="5"/>
  <c r="N2485" i="5"/>
  <c r="L2485" i="5"/>
  <c r="M2485" i="5"/>
  <c r="N2477" i="5"/>
  <c r="L2477" i="5"/>
  <c r="M2477" i="5"/>
  <c r="N2469" i="5"/>
  <c r="M2469" i="5"/>
  <c r="N2461" i="5"/>
  <c r="L2461" i="5"/>
  <c r="M2461" i="5"/>
  <c r="N2453" i="5"/>
  <c r="L2453" i="5"/>
  <c r="M2453" i="5"/>
  <c r="N2445" i="5"/>
  <c r="M2445" i="5"/>
  <c r="N2437" i="5"/>
  <c r="L2437" i="5"/>
  <c r="M2437" i="5"/>
  <c r="N2429" i="5"/>
  <c r="L2429" i="5"/>
  <c r="M2429" i="5"/>
  <c r="N2421" i="5"/>
  <c r="M2421" i="5"/>
  <c r="N2413" i="5"/>
  <c r="L2413" i="5"/>
  <c r="M2413" i="5"/>
  <c r="N2405" i="5"/>
  <c r="L2405" i="5"/>
  <c r="M2405" i="5"/>
  <c r="N2397" i="5"/>
  <c r="M2397" i="5"/>
  <c r="N2385" i="5"/>
  <c r="L2385" i="5"/>
  <c r="M2385" i="5"/>
  <c r="N2377" i="5"/>
  <c r="M2377" i="5"/>
  <c r="N2369" i="5"/>
  <c r="M2369" i="5"/>
  <c r="N2361" i="5"/>
  <c r="L2361" i="5"/>
  <c r="M2361" i="5"/>
  <c r="N2349" i="5"/>
  <c r="L2349" i="5"/>
  <c r="M2349" i="5"/>
  <c r="N2337" i="5"/>
  <c r="L2337" i="5"/>
  <c r="M2337" i="5"/>
  <c r="N2329" i="5"/>
  <c r="M2329" i="5"/>
  <c r="N2321" i="5"/>
  <c r="L2321" i="5"/>
  <c r="M2321" i="5"/>
  <c r="N2313" i="5"/>
  <c r="M2313" i="5"/>
  <c r="N2305" i="5"/>
  <c r="M2305" i="5"/>
  <c r="L2305" i="5"/>
  <c r="N2297" i="5"/>
  <c r="M2297" i="5"/>
  <c r="L2297" i="5"/>
  <c r="N2289" i="5"/>
  <c r="M2289" i="5"/>
  <c r="N2281" i="5"/>
  <c r="M2281" i="5"/>
  <c r="L2281" i="5"/>
  <c r="N2277" i="5"/>
  <c r="M2277" i="5"/>
  <c r="L2277" i="5"/>
  <c r="N2269" i="5"/>
  <c r="M2269" i="5"/>
  <c r="N2261" i="5"/>
  <c r="M2261" i="5"/>
  <c r="L2261" i="5"/>
  <c r="N2253" i="5"/>
  <c r="M2253" i="5"/>
  <c r="L2253" i="5"/>
  <c r="N2245" i="5"/>
  <c r="M2245" i="5"/>
  <c r="L2245" i="5"/>
  <c r="N2237" i="5"/>
  <c r="M2237" i="5"/>
  <c r="L2237" i="5"/>
  <c r="N2233" i="5"/>
  <c r="M2233" i="5"/>
  <c r="L2233" i="5"/>
  <c r="N2225" i="5"/>
  <c r="M2225" i="5"/>
  <c r="L2225" i="5"/>
  <c r="N2217" i="5"/>
  <c r="M2217" i="5"/>
  <c r="L2217" i="5"/>
  <c r="N2213" i="5"/>
  <c r="M2213" i="5"/>
  <c r="L2213" i="5"/>
  <c r="N2205" i="5"/>
  <c r="M2205" i="5"/>
  <c r="N2201" i="5"/>
  <c r="M2201" i="5"/>
  <c r="L2201" i="5"/>
  <c r="N2193" i="5"/>
  <c r="M2193" i="5"/>
  <c r="L2193" i="5"/>
  <c r="N2185" i="5"/>
  <c r="M2185" i="5"/>
  <c r="L2185" i="5"/>
  <c r="N2181" i="5"/>
  <c r="M2181" i="5"/>
  <c r="L2181" i="5"/>
  <c r="N2173" i="5"/>
  <c r="M2173" i="5"/>
  <c r="L2173" i="5"/>
  <c r="N2165" i="5"/>
  <c r="M2165" i="5"/>
  <c r="N2157" i="5"/>
  <c r="M2157" i="5"/>
  <c r="L2157" i="5"/>
  <c r="N2149" i="5"/>
  <c r="M2149" i="5"/>
  <c r="N2141" i="5"/>
  <c r="L2141" i="5"/>
  <c r="N2133" i="5"/>
  <c r="M2133" i="5"/>
  <c r="L2133" i="5"/>
  <c r="N2125" i="5"/>
  <c r="M2125" i="5"/>
  <c r="L2125" i="5"/>
  <c r="N2117" i="5"/>
  <c r="M2109" i="5"/>
  <c r="L2109" i="5"/>
  <c r="N2101" i="5"/>
  <c r="M2101" i="5"/>
  <c r="N2089" i="5"/>
  <c r="M2089" i="5"/>
  <c r="L2089" i="5"/>
  <c r="N2081" i="5"/>
  <c r="L2081" i="5"/>
  <c r="N2073" i="5"/>
  <c r="L2073" i="5"/>
  <c r="N2065" i="5"/>
  <c r="L2065" i="5"/>
  <c r="N2057" i="5"/>
  <c r="M2057" i="5"/>
  <c r="L2057" i="5"/>
  <c r="N2049" i="5"/>
  <c r="L2049" i="5"/>
  <c r="N2041" i="5"/>
  <c r="L2041" i="5"/>
  <c r="N2033" i="5"/>
  <c r="M2033" i="5"/>
  <c r="L2033" i="5"/>
  <c r="N2025" i="5"/>
  <c r="M2025" i="5"/>
  <c r="L2025" i="5"/>
  <c r="N2017" i="5"/>
  <c r="L2017" i="5"/>
  <c r="N2005" i="5"/>
  <c r="M2005" i="5"/>
  <c r="N1997" i="5"/>
  <c r="L1997" i="5"/>
  <c r="N1989" i="5"/>
  <c r="M1989" i="5"/>
  <c r="N1981" i="5"/>
  <c r="M1981" i="5"/>
  <c r="N1973" i="5"/>
  <c r="M1973" i="5"/>
  <c r="L1973" i="5"/>
  <c r="N1965" i="5"/>
  <c r="M1965" i="5"/>
  <c r="N1957" i="5"/>
  <c r="M1957" i="5"/>
  <c r="L1957" i="5"/>
  <c r="N1949" i="5"/>
  <c r="M1949" i="5"/>
  <c r="L1949" i="5"/>
  <c r="N1945" i="5"/>
  <c r="M1945" i="5"/>
  <c r="N1937" i="5"/>
  <c r="M1937" i="5"/>
  <c r="N1929" i="5"/>
  <c r="M1929" i="5"/>
  <c r="M1921" i="5"/>
  <c r="L1921" i="5"/>
  <c r="N1913" i="5"/>
  <c r="M1913" i="5"/>
  <c r="N1905" i="5"/>
  <c r="M1905" i="5"/>
  <c r="M1897" i="5"/>
  <c r="L1897" i="5"/>
  <c r="N1889" i="5"/>
  <c r="N1881" i="5"/>
  <c r="M1881" i="5"/>
  <c r="L1881" i="5"/>
  <c r="N1873" i="5"/>
  <c r="M1873" i="5"/>
  <c r="N1865" i="5"/>
  <c r="M1865" i="5"/>
  <c r="L1865" i="5"/>
  <c r="N1861" i="5"/>
  <c r="M1861" i="5"/>
  <c r="L1861" i="5"/>
  <c r="N1853" i="5"/>
  <c r="M1853" i="5"/>
  <c r="L1853" i="5"/>
  <c r="N1845" i="5"/>
  <c r="M1845" i="5"/>
  <c r="N1841" i="5"/>
  <c r="N1833" i="5"/>
  <c r="M1833" i="5"/>
  <c r="N1825" i="5"/>
  <c r="M1825" i="5"/>
  <c r="N1817" i="5"/>
  <c r="L1817" i="5"/>
  <c r="N1809" i="5"/>
  <c r="L1809" i="5"/>
  <c r="N1801" i="5"/>
  <c r="L1801" i="5"/>
  <c r="N1793" i="5"/>
  <c r="M1793" i="5"/>
  <c r="L1793" i="5"/>
  <c r="N1785" i="5"/>
  <c r="M1785" i="5"/>
  <c r="L1785" i="5"/>
  <c r="N1777" i="5"/>
  <c r="M1777" i="5"/>
  <c r="L1777" i="5"/>
  <c r="N1769" i="5"/>
  <c r="L1769" i="5"/>
  <c r="N1761" i="5"/>
  <c r="M1761" i="5"/>
  <c r="N1753" i="5"/>
  <c r="L1753" i="5"/>
  <c r="N1745" i="5"/>
  <c r="M1745" i="5"/>
  <c r="L1745" i="5"/>
  <c r="N1737" i="5"/>
  <c r="M1737" i="5"/>
  <c r="L1737" i="5"/>
  <c r="N1729" i="5"/>
  <c r="M1729" i="5"/>
  <c r="M1721" i="5"/>
  <c r="L1721" i="5"/>
  <c r="M1713" i="5"/>
  <c r="L1713" i="5"/>
  <c r="N1705" i="5"/>
  <c r="M1705" i="5"/>
  <c r="N1697" i="5"/>
  <c r="M1697" i="5"/>
  <c r="N1689" i="5"/>
  <c r="M1689" i="5"/>
  <c r="L1689" i="5"/>
  <c r="N1681" i="5"/>
  <c r="M1681" i="5"/>
  <c r="L1681" i="5"/>
  <c r="N1673" i="5"/>
  <c r="M1673" i="5"/>
  <c r="N1665" i="5"/>
  <c r="M1665" i="5"/>
  <c r="L1665" i="5"/>
  <c r="N1657" i="5"/>
  <c r="M1657" i="5"/>
  <c r="N1649" i="5"/>
  <c r="L1649" i="5"/>
  <c r="N1641" i="5"/>
  <c r="M1641" i="5"/>
  <c r="N1633" i="5"/>
  <c r="M1633" i="5"/>
  <c r="L1633" i="5"/>
  <c r="N1625" i="5"/>
  <c r="M1625" i="5"/>
  <c r="L1625" i="5"/>
  <c r="N1617" i="5"/>
  <c r="M1617" i="5"/>
  <c r="L1617" i="5"/>
  <c r="N1609" i="5"/>
  <c r="M1609" i="5"/>
  <c r="L1609" i="5"/>
  <c r="N1601" i="5"/>
  <c r="L1601" i="5"/>
  <c r="N1593" i="5"/>
  <c r="L1593" i="5"/>
  <c r="N1585" i="5"/>
  <c r="N1577" i="5"/>
  <c r="L1577" i="5"/>
  <c r="M1577" i="5"/>
  <c r="N1569" i="5"/>
  <c r="L1569" i="5"/>
  <c r="M1569" i="5"/>
  <c r="N1561" i="5"/>
  <c r="L1561" i="5"/>
  <c r="M1561" i="5"/>
  <c r="N1553" i="5"/>
  <c r="L1553" i="5"/>
  <c r="M1553" i="5"/>
  <c r="N1545" i="5"/>
  <c r="M1545" i="5"/>
  <c r="N1533" i="5"/>
  <c r="M1533" i="5"/>
  <c r="N1525" i="5"/>
  <c r="M1525" i="5"/>
  <c r="N1517" i="5"/>
  <c r="L1517" i="5"/>
  <c r="N1509" i="5"/>
  <c r="M1509" i="5"/>
  <c r="N1501" i="5"/>
  <c r="M1501" i="5"/>
  <c r="L1501" i="5"/>
  <c r="N1493" i="5"/>
  <c r="M1493" i="5"/>
  <c r="M1485" i="5"/>
  <c r="N1477" i="5"/>
  <c r="M1477" i="5"/>
  <c r="L1477" i="5"/>
  <c r="N1465" i="5"/>
  <c r="M1465" i="5"/>
  <c r="L1465" i="5"/>
  <c r="N1457" i="5"/>
  <c r="M1457" i="5"/>
  <c r="L1457" i="5"/>
  <c r="N1449" i="5"/>
  <c r="M1449" i="5"/>
  <c r="L1449" i="5"/>
  <c r="N1441" i="5"/>
  <c r="M1441" i="5"/>
  <c r="L1441" i="5"/>
  <c r="N1433" i="5"/>
  <c r="M1433" i="5"/>
  <c r="L1433" i="5"/>
  <c r="N1425" i="5"/>
  <c r="M1425" i="5"/>
  <c r="N1417" i="5"/>
  <c r="L1417" i="5"/>
  <c r="N1409" i="5"/>
  <c r="M1409" i="5"/>
  <c r="L1409" i="5"/>
  <c r="N1401" i="5"/>
  <c r="M1401" i="5"/>
  <c r="N1393" i="5"/>
  <c r="M1393" i="5"/>
  <c r="L1393" i="5"/>
  <c r="N1381" i="5"/>
  <c r="M1381" i="5"/>
  <c r="N1373" i="5"/>
  <c r="M1373" i="5"/>
  <c r="L1373" i="5"/>
  <c r="N1365" i="5"/>
  <c r="M1365" i="5"/>
  <c r="N1357" i="5"/>
  <c r="M1357" i="5"/>
  <c r="L1357" i="5"/>
  <c r="N1349" i="5"/>
  <c r="M1349" i="5"/>
  <c r="N1341" i="5"/>
  <c r="M1341" i="5"/>
  <c r="N1333" i="5"/>
  <c r="M1333" i="5"/>
  <c r="L1333" i="5"/>
  <c r="N1329" i="5"/>
  <c r="M1329" i="5"/>
  <c r="L1329" i="5"/>
  <c r="M1321" i="5"/>
  <c r="N1313" i="5"/>
  <c r="M1313" i="5"/>
  <c r="N1305" i="5"/>
  <c r="M1305" i="5"/>
  <c r="N1297" i="5"/>
  <c r="M1297" i="5"/>
  <c r="L1297" i="5"/>
  <c r="N1289" i="5"/>
  <c r="M1289" i="5"/>
  <c r="L1289" i="5"/>
  <c r="N1281" i="5"/>
  <c r="M1281" i="5"/>
  <c r="L1281" i="5"/>
  <c r="N1273" i="5"/>
  <c r="M1273" i="5"/>
  <c r="L1273" i="5"/>
  <c r="N1265" i="5"/>
  <c r="M1265" i="5"/>
  <c r="L1265" i="5"/>
  <c r="N1257" i="5"/>
  <c r="M1257" i="5"/>
  <c r="N1253" i="5"/>
  <c r="M1253" i="5"/>
  <c r="L1253" i="5"/>
  <c r="N1245" i="5"/>
  <c r="L1245" i="5"/>
  <c r="N1237" i="5"/>
  <c r="M1237" i="5"/>
  <c r="L1237" i="5"/>
  <c r="N1229" i="5"/>
  <c r="M1229" i="5"/>
  <c r="N1221" i="5"/>
  <c r="L1221" i="5"/>
  <c r="N1213" i="5"/>
  <c r="M1213" i="5"/>
  <c r="L1213" i="5"/>
  <c r="N1205" i="5"/>
  <c r="M1205" i="5"/>
  <c r="L1205" i="5"/>
  <c r="N1197" i="5"/>
  <c r="M1197" i="5"/>
  <c r="N1189" i="5"/>
  <c r="N1181" i="5"/>
  <c r="M1181" i="5"/>
  <c r="N1169" i="5"/>
  <c r="M1169" i="5"/>
  <c r="N1161" i="5"/>
  <c r="M1161" i="5"/>
  <c r="L1161" i="5"/>
  <c r="N4191" i="5"/>
  <c r="L4191" i="5"/>
  <c r="M4191" i="5"/>
  <c r="N4187" i="5"/>
  <c r="L4187" i="5"/>
  <c r="M4187" i="5"/>
  <c r="N4183" i="5"/>
  <c r="L4183" i="5"/>
  <c r="M4183" i="5"/>
  <c r="N4179" i="5"/>
  <c r="L4179" i="5"/>
  <c r="M4179" i="5"/>
  <c r="N4175" i="5"/>
  <c r="L4175" i="5"/>
  <c r="M4175" i="5"/>
  <c r="N4171" i="5"/>
  <c r="L4171" i="5"/>
  <c r="M4171" i="5"/>
  <c r="N4167" i="5"/>
  <c r="L4167" i="5"/>
  <c r="M4167" i="5"/>
  <c r="N4163" i="5"/>
  <c r="L4163" i="5"/>
  <c r="M4163" i="5"/>
  <c r="N4159" i="5"/>
  <c r="L4159" i="5"/>
  <c r="M4159" i="5"/>
  <c r="N4155" i="5"/>
  <c r="L4155" i="5"/>
  <c r="M4155" i="5"/>
  <c r="N4151" i="5"/>
  <c r="L4151" i="5"/>
  <c r="M4151" i="5"/>
  <c r="N4147" i="5"/>
  <c r="L4147" i="5"/>
  <c r="M4147" i="5"/>
  <c r="N4143" i="5"/>
  <c r="L4143" i="5"/>
  <c r="M4143" i="5"/>
  <c r="N4139" i="5"/>
  <c r="L4139" i="5"/>
  <c r="M4139" i="5"/>
  <c r="N4135" i="5"/>
  <c r="L4135" i="5"/>
  <c r="M4135" i="5"/>
  <c r="N4131" i="5"/>
  <c r="L4131" i="5"/>
  <c r="M4131" i="5"/>
  <c r="N4127" i="5"/>
  <c r="L4127" i="5"/>
  <c r="M4127" i="5"/>
  <c r="N4123" i="5"/>
  <c r="M4123" i="5"/>
  <c r="L4123" i="5"/>
  <c r="N4119" i="5"/>
  <c r="M4119" i="5"/>
  <c r="L4119" i="5"/>
  <c r="N4115" i="5"/>
  <c r="M4115" i="5"/>
  <c r="L4115" i="5"/>
  <c r="N4111" i="5"/>
  <c r="M4111" i="5"/>
  <c r="L4111" i="5"/>
  <c r="N4107" i="5"/>
  <c r="M4107" i="5"/>
  <c r="L4107" i="5"/>
  <c r="N4103" i="5"/>
  <c r="M4103" i="5"/>
  <c r="L4103" i="5"/>
  <c r="N4099" i="5"/>
  <c r="M4099" i="5"/>
  <c r="L4099" i="5"/>
  <c r="N4095" i="5"/>
  <c r="M4095" i="5"/>
  <c r="L4095" i="5"/>
  <c r="N4091" i="5"/>
  <c r="M4091" i="5"/>
  <c r="L4091" i="5"/>
  <c r="N4087" i="5"/>
  <c r="M4087" i="5"/>
  <c r="L4087" i="5"/>
  <c r="N4083" i="5"/>
  <c r="M4083" i="5"/>
  <c r="L4083" i="5"/>
  <c r="N4079" i="5"/>
  <c r="M4079" i="5"/>
  <c r="L4079" i="5"/>
  <c r="N4075" i="5"/>
  <c r="M4075" i="5"/>
  <c r="L4075" i="5"/>
  <c r="N4071" i="5"/>
  <c r="M4071" i="5"/>
  <c r="L4071" i="5"/>
  <c r="N4067" i="5"/>
  <c r="M4067" i="5"/>
  <c r="L4067" i="5"/>
  <c r="N4063" i="5"/>
  <c r="M4063" i="5"/>
  <c r="L4063" i="5"/>
  <c r="N4059" i="5"/>
  <c r="M4059" i="5"/>
  <c r="L4059" i="5"/>
  <c r="N4055" i="5"/>
  <c r="M4055" i="5"/>
  <c r="L4055" i="5"/>
  <c r="N4051" i="5"/>
  <c r="M4051" i="5"/>
  <c r="L4051" i="5"/>
  <c r="N4047" i="5"/>
  <c r="L4047" i="5"/>
  <c r="M4047" i="5"/>
  <c r="N4043" i="5"/>
  <c r="L4043" i="5"/>
  <c r="M4043" i="5"/>
  <c r="N4039" i="5"/>
  <c r="L4039" i="5"/>
  <c r="M4039" i="5"/>
  <c r="N4035" i="5"/>
  <c r="M4035" i="5"/>
  <c r="L4035" i="5"/>
  <c r="N4031" i="5"/>
  <c r="M4031" i="5"/>
  <c r="L4031" i="5"/>
  <c r="N4027" i="5"/>
  <c r="M4027" i="5"/>
  <c r="L4027" i="5"/>
  <c r="N4023" i="5"/>
  <c r="M4023" i="5"/>
  <c r="L4023" i="5"/>
  <c r="N4019" i="5"/>
  <c r="M4019" i="5"/>
  <c r="L4019" i="5"/>
  <c r="N4015" i="5"/>
  <c r="M4015" i="5"/>
  <c r="L4015" i="5"/>
  <c r="N4011" i="5"/>
  <c r="M4011" i="5"/>
  <c r="L4011" i="5"/>
  <c r="N4007" i="5"/>
  <c r="M4007" i="5"/>
  <c r="L4007" i="5"/>
  <c r="N4003" i="5"/>
  <c r="M4003" i="5"/>
  <c r="L4003" i="5"/>
  <c r="N3999" i="5"/>
  <c r="M3999" i="5"/>
  <c r="L3999" i="5"/>
  <c r="N3995" i="5"/>
  <c r="M3995" i="5"/>
  <c r="L3995" i="5"/>
  <c r="N3991" i="5"/>
  <c r="M3991" i="5"/>
  <c r="L3991" i="5"/>
  <c r="N3987" i="5"/>
  <c r="M3987" i="5"/>
  <c r="L3987" i="5"/>
  <c r="N3983" i="5"/>
  <c r="M3983" i="5"/>
  <c r="L3983" i="5"/>
  <c r="N3979" i="5"/>
  <c r="M3979" i="5"/>
  <c r="L3979" i="5"/>
  <c r="N3975" i="5"/>
  <c r="M3975" i="5"/>
  <c r="L3975" i="5"/>
  <c r="N3971" i="5"/>
  <c r="M3971" i="5"/>
  <c r="L3971" i="5"/>
  <c r="N3967" i="5"/>
  <c r="M3967" i="5"/>
  <c r="L3967" i="5"/>
  <c r="N3963" i="5"/>
  <c r="M3963" i="5"/>
  <c r="L3963" i="5"/>
  <c r="N3959" i="5"/>
  <c r="M3959" i="5"/>
  <c r="L3959" i="5"/>
  <c r="N3955" i="5"/>
  <c r="M3955" i="5"/>
  <c r="L3955" i="5"/>
  <c r="N3951" i="5"/>
  <c r="M3951" i="5"/>
  <c r="L3951" i="5"/>
  <c r="N3947" i="5"/>
  <c r="M3947" i="5"/>
  <c r="L3947" i="5"/>
  <c r="N3943" i="5"/>
  <c r="M3943" i="5"/>
  <c r="L3943" i="5"/>
  <c r="N3939" i="5"/>
  <c r="M3939" i="5"/>
  <c r="L3939" i="5"/>
  <c r="N3935" i="5"/>
  <c r="M3935" i="5"/>
  <c r="L3935" i="5"/>
  <c r="N3931" i="5"/>
  <c r="M3931" i="5"/>
  <c r="L3931" i="5"/>
  <c r="N3927" i="5"/>
  <c r="M3927" i="5"/>
  <c r="L3927" i="5"/>
  <c r="N3923" i="5"/>
  <c r="M3923" i="5"/>
  <c r="L3923" i="5"/>
  <c r="N3919" i="5"/>
  <c r="L3919" i="5"/>
  <c r="M3919" i="5"/>
  <c r="N3915" i="5"/>
  <c r="M3915" i="5"/>
  <c r="L3915" i="5"/>
  <c r="N3911" i="5"/>
  <c r="M3911" i="5"/>
  <c r="L3911" i="5"/>
  <c r="N3907" i="5"/>
  <c r="M3907" i="5"/>
  <c r="L3907" i="5"/>
  <c r="N3903" i="5"/>
  <c r="M3903" i="5"/>
  <c r="L3903" i="5"/>
  <c r="N3899" i="5"/>
  <c r="M3899" i="5"/>
  <c r="L3899" i="5"/>
  <c r="N3895" i="5"/>
  <c r="M3895" i="5"/>
  <c r="L3895" i="5"/>
  <c r="N3891" i="5"/>
  <c r="M3891" i="5"/>
  <c r="L3891" i="5"/>
  <c r="N3887" i="5"/>
  <c r="M3887" i="5"/>
  <c r="L3887" i="5"/>
  <c r="N3883" i="5"/>
  <c r="M3883" i="5"/>
  <c r="L3883" i="5"/>
  <c r="N3879" i="5"/>
  <c r="M3879" i="5"/>
  <c r="L3879" i="5"/>
  <c r="N3875" i="5"/>
  <c r="M3875" i="5"/>
  <c r="L3875" i="5"/>
  <c r="N3871" i="5"/>
  <c r="M3871" i="5"/>
  <c r="L3871" i="5"/>
  <c r="N3867" i="5"/>
  <c r="M3867" i="5"/>
  <c r="L3867" i="5"/>
  <c r="N3863" i="5"/>
  <c r="M3863" i="5"/>
  <c r="L3863" i="5"/>
  <c r="N3859" i="5"/>
  <c r="M3859" i="5"/>
  <c r="L3859" i="5"/>
  <c r="N3855" i="5"/>
  <c r="M3855" i="5"/>
  <c r="L3855" i="5"/>
  <c r="N3851" i="5"/>
  <c r="M3851" i="5"/>
  <c r="L3851" i="5"/>
  <c r="N3847" i="5"/>
  <c r="M3847" i="5"/>
  <c r="L3847" i="5"/>
  <c r="N3843" i="5"/>
  <c r="M3843" i="5"/>
  <c r="L3843" i="5"/>
  <c r="N3839" i="5"/>
  <c r="M3839" i="5"/>
  <c r="L3839" i="5"/>
  <c r="N3835" i="5"/>
  <c r="M3835" i="5"/>
  <c r="L3835" i="5"/>
  <c r="N3831" i="5"/>
  <c r="M3831" i="5"/>
  <c r="L3831" i="5"/>
  <c r="N3827" i="5"/>
  <c r="M3827" i="5"/>
  <c r="L3827" i="5"/>
  <c r="N3823" i="5"/>
  <c r="M3823" i="5"/>
  <c r="L3823" i="5"/>
  <c r="N3819" i="5"/>
  <c r="M3819" i="5"/>
  <c r="L3819" i="5"/>
  <c r="N3815" i="5"/>
  <c r="M3815" i="5"/>
  <c r="L3815" i="5"/>
  <c r="N3811" i="5"/>
  <c r="M3811" i="5"/>
  <c r="L3811" i="5"/>
  <c r="N3807" i="5"/>
  <c r="M3807" i="5"/>
  <c r="L3807" i="5"/>
  <c r="N3803" i="5"/>
  <c r="M3803" i="5"/>
  <c r="L3803" i="5"/>
  <c r="N3799" i="5"/>
  <c r="M3799" i="5"/>
  <c r="L3799" i="5"/>
  <c r="N3795" i="5"/>
  <c r="M3795" i="5"/>
  <c r="L3795" i="5"/>
  <c r="N3791" i="5"/>
  <c r="M3791" i="5"/>
  <c r="L3791" i="5"/>
  <c r="N3787" i="5"/>
  <c r="M3787" i="5"/>
  <c r="L3787" i="5"/>
  <c r="N3783" i="5"/>
  <c r="M3783" i="5"/>
  <c r="L3783" i="5"/>
  <c r="N3779" i="5"/>
  <c r="M3779" i="5"/>
  <c r="L3779" i="5"/>
  <c r="N3775" i="5"/>
  <c r="M3775" i="5"/>
  <c r="L3775" i="5"/>
  <c r="N3771" i="5"/>
  <c r="M3771" i="5"/>
  <c r="L3771" i="5"/>
  <c r="N3767" i="5"/>
  <c r="M3767" i="5"/>
  <c r="L3767" i="5"/>
  <c r="N3763" i="5"/>
  <c r="M3763" i="5"/>
  <c r="L3763" i="5"/>
  <c r="N3759" i="5"/>
  <c r="M3759" i="5"/>
  <c r="L3759" i="5"/>
  <c r="N3755" i="5"/>
  <c r="M3755" i="5"/>
  <c r="L3755" i="5"/>
  <c r="N3751" i="5"/>
  <c r="M3751" i="5"/>
  <c r="L3751" i="5"/>
  <c r="N3747" i="5"/>
  <c r="M3747" i="5"/>
  <c r="L3747" i="5"/>
  <c r="N3743" i="5"/>
  <c r="M3743" i="5"/>
  <c r="L3743" i="5"/>
  <c r="N3739" i="5"/>
  <c r="M3739" i="5"/>
  <c r="L3739" i="5"/>
  <c r="N3735" i="5"/>
  <c r="M3735" i="5"/>
  <c r="L3735" i="5"/>
  <c r="N3731" i="5"/>
  <c r="M3731" i="5"/>
  <c r="L3731" i="5"/>
  <c r="N3727" i="5"/>
  <c r="M3727" i="5"/>
  <c r="L3727" i="5"/>
  <c r="N3723" i="5"/>
  <c r="M3723" i="5"/>
  <c r="L3723" i="5"/>
  <c r="N3719" i="5"/>
  <c r="M3719" i="5"/>
  <c r="L3719" i="5"/>
  <c r="N3715" i="5"/>
  <c r="M3715" i="5"/>
  <c r="L3715" i="5"/>
  <c r="N3711" i="5"/>
  <c r="M3711" i="5"/>
  <c r="L3711" i="5"/>
  <c r="N3707" i="5"/>
  <c r="M3707" i="5"/>
  <c r="L3707" i="5"/>
  <c r="N3703" i="5"/>
  <c r="M3703" i="5"/>
  <c r="L3703" i="5"/>
  <c r="N3699" i="5"/>
  <c r="M3699" i="5"/>
  <c r="L3699" i="5"/>
  <c r="N3695" i="5"/>
  <c r="M3695" i="5"/>
  <c r="L3695" i="5"/>
  <c r="N3691" i="5"/>
  <c r="M3691" i="5"/>
  <c r="L3691" i="5"/>
  <c r="N3687" i="5"/>
  <c r="M3687" i="5"/>
  <c r="L3687" i="5"/>
  <c r="N3683" i="5"/>
  <c r="M3683" i="5"/>
  <c r="L3683" i="5"/>
  <c r="N3679" i="5"/>
  <c r="M3679" i="5"/>
  <c r="L3679" i="5"/>
  <c r="N3675" i="5"/>
  <c r="M3675" i="5"/>
  <c r="L3675" i="5"/>
  <c r="N3671" i="5"/>
  <c r="M3671" i="5"/>
  <c r="L3671" i="5"/>
  <c r="N3667" i="5"/>
  <c r="M3667" i="5"/>
  <c r="L3667" i="5"/>
  <c r="N3663" i="5"/>
  <c r="M3663" i="5"/>
  <c r="L3663" i="5"/>
  <c r="N3659" i="5"/>
  <c r="M3659" i="5"/>
  <c r="L3659" i="5"/>
  <c r="N3655" i="5"/>
  <c r="M3655" i="5"/>
  <c r="L3655" i="5"/>
  <c r="N3651" i="5"/>
  <c r="M3651" i="5"/>
  <c r="L3651" i="5"/>
  <c r="N3647" i="5"/>
  <c r="M3647" i="5"/>
  <c r="L3647" i="5"/>
  <c r="N3643" i="5"/>
  <c r="M3643" i="5"/>
  <c r="L3643" i="5"/>
  <c r="N3639" i="5"/>
  <c r="M3639" i="5"/>
  <c r="L3639" i="5"/>
  <c r="N3635" i="5"/>
  <c r="M3635" i="5"/>
  <c r="L3635" i="5"/>
  <c r="N3631" i="5"/>
  <c r="M3631" i="5"/>
  <c r="L3631" i="5"/>
  <c r="N3627" i="5"/>
  <c r="M3627" i="5"/>
  <c r="L3627" i="5"/>
  <c r="N3623" i="5"/>
  <c r="M3623" i="5"/>
  <c r="L3623" i="5"/>
  <c r="N3619" i="5"/>
  <c r="M3619" i="5"/>
  <c r="L3619" i="5"/>
  <c r="N3615" i="5"/>
  <c r="M3615" i="5"/>
  <c r="L3615" i="5"/>
  <c r="N3611" i="5"/>
  <c r="M3611" i="5"/>
  <c r="L3611" i="5"/>
  <c r="N3607" i="5"/>
  <c r="M3607" i="5"/>
  <c r="L3607" i="5"/>
  <c r="N3603" i="5"/>
  <c r="M3603" i="5"/>
  <c r="L3603" i="5"/>
  <c r="N3599" i="5"/>
  <c r="M3599" i="5"/>
  <c r="L3599" i="5"/>
  <c r="N3595" i="5"/>
  <c r="M3595" i="5"/>
  <c r="L3595" i="5"/>
  <c r="N3591" i="5"/>
  <c r="M3591" i="5"/>
  <c r="L3591" i="5"/>
  <c r="N3587" i="5"/>
  <c r="M3587" i="5"/>
  <c r="L3587" i="5"/>
  <c r="N3583" i="5"/>
  <c r="M3583" i="5"/>
  <c r="L3583" i="5"/>
  <c r="N3579" i="5"/>
  <c r="M3579" i="5"/>
  <c r="L3579" i="5"/>
  <c r="N3575" i="5"/>
  <c r="M3575" i="5"/>
  <c r="L3575" i="5"/>
  <c r="N3571" i="5"/>
  <c r="M3571" i="5"/>
  <c r="L3571" i="5"/>
  <c r="N3567" i="5"/>
  <c r="M3567" i="5"/>
  <c r="L3567" i="5"/>
  <c r="N3563" i="5"/>
  <c r="M3563" i="5"/>
  <c r="L3563" i="5"/>
  <c r="N3559" i="5"/>
  <c r="M3559" i="5"/>
  <c r="L3559" i="5"/>
  <c r="N3555" i="5"/>
  <c r="M3555" i="5"/>
  <c r="L3555" i="5"/>
  <c r="N3551" i="5"/>
  <c r="M3551" i="5"/>
  <c r="L3551" i="5"/>
  <c r="N3547" i="5"/>
  <c r="M3547" i="5"/>
  <c r="L3547" i="5"/>
  <c r="N3543" i="5"/>
  <c r="M3543" i="5"/>
  <c r="L3543" i="5"/>
  <c r="N3539" i="5"/>
  <c r="M3539" i="5"/>
  <c r="L3539" i="5"/>
  <c r="N3535" i="5"/>
  <c r="M3535" i="5"/>
  <c r="L3535" i="5"/>
  <c r="N3531" i="5"/>
  <c r="M3531" i="5"/>
  <c r="L3531" i="5"/>
  <c r="N3527" i="5"/>
  <c r="M3527" i="5"/>
  <c r="L3527" i="5"/>
  <c r="N3523" i="5"/>
  <c r="M3523" i="5"/>
  <c r="L3523" i="5"/>
  <c r="N3519" i="5"/>
  <c r="M3519" i="5"/>
  <c r="L3519" i="5"/>
  <c r="N3515" i="5"/>
  <c r="M3515" i="5"/>
  <c r="L3515" i="5"/>
  <c r="N3511" i="5"/>
  <c r="M3511" i="5"/>
  <c r="L3511" i="5"/>
  <c r="N3507" i="5"/>
  <c r="L3507" i="5"/>
  <c r="M3507" i="5"/>
  <c r="N3503" i="5"/>
  <c r="L3503" i="5"/>
  <c r="M3503" i="5"/>
  <c r="N3499" i="5"/>
  <c r="L3499" i="5"/>
  <c r="M3499" i="5"/>
  <c r="N3495" i="5"/>
  <c r="L3495" i="5"/>
  <c r="M3495" i="5"/>
  <c r="N3491" i="5"/>
  <c r="L3491" i="5"/>
  <c r="M3491" i="5"/>
  <c r="N3487" i="5"/>
  <c r="L3487" i="5"/>
  <c r="M3487" i="5"/>
  <c r="N3483" i="5"/>
  <c r="L3483" i="5"/>
  <c r="M3483" i="5"/>
  <c r="N3479" i="5"/>
  <c r="L3479" i="5"/>
  <c r="M3479" i="5"/>
  <c r="N3475" i="5"/>
  <c r="L3475" i="5"/>
  <c r="M3475" i="5"/>
  <c r="N3471" i="5"/>
  <c r="L3471" i="5"/>
  <c r="M3471" i="5"/>
  <c r="N3467" i="5"/>
  <c r="L3467" i="5"/>
  <c r="M3467" i="5"/>
  <c r="N3463" i="5"/>
  <c r="L3463" i="5"/>
  <c r="M3463" i="5"/>
  <c r="N3459" i="5"/>
  <c r="L3459" i="5"/>
  <c r="M3459" i="5"/>
  <c r="N3455" i="5"/>
  <c r="L3455" i="5"/>
  <c r="M3455" i="5"/>
  <c r="N3451" i="5"/>
  <c r="L3451" i="5"/>
  <c r="M3451" i="5"/>
  <c r="N3447" i="5"/>
  <c r="L3447" i="5"/>
  <c r="M3447" i="5"/>
  <c r="N3443" i="5"/>
  <c r="L3443" i="5"/>
  <c r="M3443" i="5"/>
  <c r="N3439" i="5"/>
  <c r="L3439" i="5"/>
  <c r="M3439" i="5"/>
  <c r="N3435" i="5"/>
  <c r="M3435" i="5"/>
  <c r="L3435" i="5"/>
  <c r="N3431" i="5"/>
  <c r="M3431" i="5"/>
  <c r="L3431" i="5"/>
  <c r="N3427" i="5"/>
  <c r="M3427" i="5"/>
  <c r="L3427" i="5"/>
  <c r="N3423" i="5"/>
  <c r="M3423" i="5"/>
  <c r="L3423" i="5"/>
  <c r="N3419" i="5"/>
  <c r="M3419" i="5"/>
  <c r="L3419" i="5"/>
  <c r="N3415" i="5"/>
  <c r="M3415" i="5"/>
  <c r="L3415" i="5"/>
  <c r="N3411" i="5"/>
  <c r="M3411" i="5"/>
  <c r="L3411" i="5"/>
  <c r="N3407" i="5"/>
  <c r="M3407" i="5"/>
  <c r="L3407" i="5"/>
  <c r="N3403" i="5"/>
  <c r="M3403" i="5"/>
  <c r="L3403" i="5"/>
  <c r="N3399" i="5"/>
  <c r="M3399" i="5"/>
  <c r="L3399" i="5"/>
  <c r="N3395" i="5"/>
  <c r="M3395" i="5"/>
  <c r="L3395" i="5"/>
  <c r="N3391" i="5"/>
  <c r="M3391" i="5"/>
  <c r="L3391" i="5"/>
  <c r="N3387" i="5"/>
  <c r="M3387" i="5"/>
  <c r="L3387" i="5"/>
  <c r="N3383" i="5"/>
  <c r="M3383" i="5"/>
  <c r="L3383" i="5"/>
  <c r="N3379" i="5"/>
  <c r="M3379" i="5"/>
  <c r="L3379" i="5"/>
  <c r="N3375" i="5"/>
  <c r="M3375" i="5"/>
  <c r="L3375" i="5"/>
  <c r="N3371" i="5"/>
  <c r="M3371" i="5"/>
  <c r="L3371" i="5"/>
  <c r="N3367" i="5"/>
  <c r="M3367" i="5"/>
  <c r="L3367" i="5"/>
  <c r="N3363" i="5"/>
  <c r="M3363" i="5"/>
  <c r="L3363" i="5"/>
  <c r="N3359" i="5"/>
  <c r="M3359" i="5"/>
  <c r="L3359" i="5"/>
  <c r="N3355" i="5"/>
  <c r="M3355" i="5"/>
  <c r="L3355" i="5"/>
  <c r="N3351" i="5"/>
  <c r="M3351" i="5"/>
  <c r="L3351" i="5"/>
  <c r="N3347" i="5"/>
  <c r="M3347" i="5"/>
  <c r="L3347" i="5"/>
  <c r="N3343" i="5"/>
  <c r="M3343" i="5"/>
  <c r="L3343" i="5"/>
  <c r="N3339" i="5"/>
  <c r="M3339" i="5"/>
  <c r="L3339" i="5"/>
  <c r="N3335" i="5"/>
  <c r="M3335" i="5"/>
  <c r="L3335" i="5"/>
  <c r="N3331" i="5"/>
  <c r="M3331" i="5"/>
  <c r="L3331" i="5"/>
  <c r="N3327" i="5"/>
  <c r="M3327" i="5"/>
  <c r="L3327" i="5"/>
  <c r="N3323" i="5"/>
  <c r="M3323" i="5"/>
  <c r="L3323" i="5"/>
  <c r="N3319" i="5"/>
  <c r="M3319" i="5"/>
  <c r="L3319" i="5"/>
  <c r="N3315" i="5"/>
  <c r="M3315" i="5"/>
  <c r="L3315" i="5"/>
  <c r="N3311" i="5"/>
  <c r="M3311" i="5"/>
  <c r="L3311" i="5"/>
  <c r="N3307" i="5"/>
  <c r="M3307" i="5"/>
  <c r="L3307" i="5"/>
  <c r="N3303" i="5"/>
  <c r="M3303" i="5"/>
  <c r="L3303" i="5"/>
  <c r="N3299" i="5"/>
  <c r="M3299" i="5"/>
  <c r="L3299" i="5"/>
  <c r="N3295" i="5"/>
  <c r="M3295" i="5"/>
  <c r="L3295" i="5"/>
  <c r="N3291" i="5"/>
  <c r="M3291" i="5"/>
  <c r="L3291" i="5"/>
  <c r="N3287" i="5"/>
  <c r="M3287" i="5"/>
  <c r="L3287" i="5"/>
  <c r="N3283" i="5"/>
  <c r="M3283" i="5"/>
  <c r="L3283" i="5"/>
  <c r="N3279" i="5"/>
  <c r="M3279" i="5"/>
  <c r="N3275" i="5"/>
  <c r="M3275" i="5"/>
  <c r="N3271" i="5"/>
  <c r="M3271" i="5"/>
  <c r="L3271" i="5"/>
  <c r="N3267" i="5"/>
  <c r="M3267" i="5"/>
  <c r="L3267" i="5"/>
  <c r="N3263" i="5"/>
  <c r="M3263" i="5"/>
  <c r="L3263" i="5"/>
  <c r="N3259" i="5"/>
  <c r="M3259" i="5"/>
  <c r="L3259" i="5"/>
  <c r="N3255" i="5"/>
  <c r="M3255" i="5"/>
  <c r="L3255" i="5"/>
  <c r="N3251" i="5"/>
  <c r="M3251" i="5"/>
  <c r="N3247" i="5"/>
  <c r="M3247" i="5"/>
  <c r="L3247" i="5"/>
  <c r="N3243" i="5"/>
  <c r="M3243" i="5"/>
  <c r="L3243" i="5"/>
  <c r="N3239" i="5"/>
  <c r="M3239" i="5"/>
  <c r="L3239" i="5"/>
  <c r="N3235" i="5"/>
  <c r="M3235" i="5"/>
  <c r="N3231" i="5"/>
  <c r="M3231" i="5"/>
  <c r="N3227" i="5"/>
  <c r="M3227" i="5"/>
  <c r="L3227" i="5"/>
  <c r="N3223" i="5"/>
  <c r="M3223" i="5"/>
  <c r="L3223" i="5"/>
  <c r="N3219" i="5"/>
  <c r="M3219" i="5"/>
  <c r="N3215" i="5"/>
  <c r="M3215" i="5"/>
  <c r="L3215" i="5"/>
  <c r="N3211" i="5"/>
  <c r="M3211" i="5"/>
  <c r="L3211" i="5"/>
  <c r="N3207" i="5"/>
  <c r="M3207" i="5"/>
  <c r="N3203" i="5"/>
  <c r="M3203" i="5"/>
  <c r="L3203" i="5"/>
  <c r="N3199" i="5"/>
  <c r="M3199" i="5"/>
  <c r="N3195" i="5"/>
  <c r="M3195" i="5"/>
  <c r="L3195" i="5"/>
  <c r="N3191" i="5"/>
  <c r="M3191" i="5"/>
  <c r="L3191" i="5"/>
  <c r="N3187" i="5"/>
  <c r="M3187" i="5"/>
  <c r="L3187" i="5"/>
  <c r="N3183" i="5"/>
  <c r="M3183" i="5"/>
  <c r="L3183" i="5"/>
  <c r="N3179" i="5"/>
  <c r="M3179" i="5"/>
  <c r="N3175" i="5"/>
  <c r="M3175" i="5"/>
  <c r="L3175" i="5"/>
  <c r="N3171" i="5"/>
  <c r="M3171" i="5"/>
  <c r="N3167" i="5"/>
  <c r="M3167" i="5"/>
  <c r="L3167" i="5"/>
  <c r="N3163" i="5"/>
  <c r="M3163" i="5"/>
  <c r="L3163" i="5"/>
  <c r="N3159" i="5"/>
  <c r="L3159" i="5"/>
  <c r="M3159" i="5"/>
  <c r="N3155" i="5"/>
  <c r="M3155" i="5"/>
  <c r="N3151" i="5"/>
  <c r="L3151" i="5"/>
  <c r="M3151" i="5"/>
  <c r="N3147" i="5"/>
  <c r="L3147" i="5"/>
  <c r="M3147" i="5"/>
  <c r="N3143" i="5"/>
  <c r="M3143" i="5"/>
  <c r="N3139" i="5"/>
  <c r="M3139" i="5"/>
  <c r="N3135" i="5"/>
  <c r="M3135" i="5"/>
  <c r="N3131" i="5"/>
  <c r="L3131" i="5"/>
  <c r="M3131" i="5"/>
  <c r="N3127" i="5"/>
  <c r="M3127" i="5"/>
  <c r="N3123" i="5"/>
  <c r="M3123" i="5"/>
  <c r="N3119" i="5"/>
  <c r="L3119" i="5"/>
  <c r="M3119" i="5"/>
  <c r="N3115" i="5"/>
  <c r="M3115" i="5"/>
  <c r="N3111" i="5"/>
  <c r="M3111" i="5"/>
  <c r="N3107" i="5"/>
  <c r="M3107" i="5"/>
  <c r="N3103" i="5"/>
  <c r="M3103" i="5"/>
  <c r="N3099" i="5"/>
  <c r="L3099" i="5"/>
  <c r="M3099" i="5"/>
  <c r="N3095" i="5"/>
  <c r="L3095" i="5"/>
  <c r="M3095" i="5"/>
  <c r="N3091" i="5"/>
  <c r="L3091" i="5"/>
  <c r="M3091" i="5"/>
  <c r="N3087" i="5"/>
  <c r="L3087" i="5"/>
  <c r="M3087" i="5"/>
  <c r="N3083" i="5"/>
  <c r="L3083" i="5"/>
  <c r="M3083" i="5"/>
  <c r="N3079" i="5"/>
  <c r="L3079" i="5"/>
  <c r="M3079" i="5"/>
  <c r="N3075" i="5"/>
  <c r="M3075" i="5"/>
  <c r="N3071" i="5"/>
  <c r="L3071" i="5"/>
  <c r="M3071" i="5"/>
  <c r="N3067" i="5"/>
  <c r="M3067" i="5"/>
  <c r="N3063" i="5"/>
  <c r="M3063" i="5"/>
  <c r="N3059" i="5"/>
  <c r="L3059" i="5"/>
  <c r="M3059" i="5"/>
  <c r="N3055" i="5"/>
  <c r="L3055" i="5"/>
  <c r="M3055" i="5"/>
  <c r="N3051" i="5"/>
  <c r="L3051" i="5"/>
  <c r="M3051" i="5"/>
  <c r="N3047" i="5"/>
  <c r="L3047" i="5"/>
  <c r="M3047" i="5"/>
  <c r="N3043" i="5"/>
  <c r="M3043" i="5"/>
  <c r="N3039" i="5"/>
  <c r="M3039" i="5"/>
  <c r="N3035" i="5"/>
  <c r="L3035" i="5"/>
  <c r="M3035" i="5"/>
  <c r="N3031" i="5"/>
  <c r="L3031" i="5"/>
  <c r="M3031" i="5"/>
  <c r="N3027" i="5"/>
  <c r="M3027" i="5"/>
  <c r="N3023" i="5"/>
  <c r="L3023" i="5"/>
  <c r="M3023" i="5"/>
  <c r="N3019" i="5"/>
  <c r="M3019" i="5"/>
  <c r="N3015" i="5"/>
  <c r="L3015" i="5"/>
  <c r="M3015" i="5"/>
  <c r="N3011" i="5"/>
  <c r="L3011" i="5"/>
  <c r="M3011" i="5"/>
  <c r="N3007" i="5"/>
  <c r="L3007" i="5"/>
  <c r="M3007" i="5"/>
  <c r="N3003" i="5"/>
  <c r="L3003" i="5"/>
  <c r="M3003" i="5"/>
  <c r="N2999" i="5"/>
  <c r="M2999" i="5"/>
  <c r="N2995" i="5"/>
  <c r="L2995" i="5"/>
  <c r="M2995" i="5"/>
  <c r="N2991" i="5"/>
  <c r="M2991" i="5"/>
  <c r="N2987" i="5"/>
  <c r="L2987" i="5"/>
  <c r="M2987" i="5"/>
  <c r="N2983" i="5"/>
  <c r="M2983" i="5"/>
  <c r="N2979" i="5"/>
  <c r="M2979" i="5"/>
  <c r="N2975" i="5"/>
  <c r="L2975" i="5"/>
  <c r="M2975" i="5"/>
  <c r="N2971" i="5"/>
  <c r="L2971" i="5"/>
  <c r="M2971" i="5"/>
  <c r="N2967" i="5"/>
  <c r="L2967" i="5"/>
  <c r="M2967" i="5"/>
  <c r="N2963" i="5"/>
  <c r="L2963" i="5"/>
  <c r="M2963" i="5"/>
  <c r="N2959" i="5"/>
  <c r="L2959" i="5"/>
  <c r="M2959" i="5"/>
  <c r="N2955" i="5"/>
  <c r="L2955" i="5"/>
  <c r="M2955" i="5"/>
  <c r="N2951" i="5"/>
  <c r="M2951" i="5"/>
  <c r="N2947" i="5"/>
  <c r="L2947" i="5"/>
  <c r="M2947" i="5"/>
  <c r="N2943" i="5"/>
  <c r="L2943" i="5"/>
  <c r="M2943" i="5"/>
  <c r="N2939" i="5"/>
  <c r="L2939" i="5"/>
  <c r="M2939" i="5"/>
  <c r="N2935" i="5"/>
  <c r="L2935" i="5"/>
  <c r="M2935" i="5"/>
  <c r="N2931" i="5"/>
  <c r="L2931" i="5"/>
  <c r="M2931" i="5"/>
  <c r="N2927" i="5"/>
  <c r="L2927" i="5"/>
  <c r="M2927" i="5"/>
  <c r="N2923" i="5"/>
  <c r="M2923" i="5"/>
  <c r="L2923" i="5"/>
  <c r="N2919" i="5"/>
  <c r="M2919" i="5"/>
  <c r="L2919" i="5"/>
  <c r="N2915" i="5"/>
  <c r="M2915" i="5"/>
  <c r="L2915" i="5"/>
  <c r="N2911" i="5"/>
  <c r="M2911" i="5"/>
  <c r="L2911" i="5"/>
  <c r="N2907" i="5"/>
  <c r="M2907" i="5"/>
  <c r="L2907" i="5"/>
  <c r="N2903" i="5"/>
  <c r="M2903" i="5"/>
  <c r="L2903" i="5"/>
  <c r="N2899" i="5"/>
  <c r="M2899" i="5"/>
  <c r="L2899" i="5"/>
  <c r="N2895" i="5"/>
  <c r="M2895" i="5"/>
  <c r="L2895" i="5"/>
  <c r="N2891" i="5"/>
  <c r="M2891" i="5"/>
  <c r="L2891" i="5"/>
  <c r="N2887" i="5"/>
  <c r="M2887" i="5"/>
  <c r="L2887" i="5"/>
  <c r="N2883" i="5"/>
  <c r="M2883" i="5"/>
  <c r="L2883" i="5"/>
  <c r="N2879" i="5"/>
  <c r="M2879" i="5"/>
  <c r="L2879" i="5"/>
  <c r="N2875" i="5"/>
  <c r="M2875" i="5"/>
  <c r="L2875" i="5"/>
  <c r="N2871" i="5"/>
  <c r="M2871" i="5"/>
  <c r="L2871" i="5"/>
  <c r="N2867" i="5"/>
  <c r="M2867" i="5"/>
  <c r="L2867" i="5"/>
  <c r="N2863" i="5"/>
  <c r="M2863" i="5"/>
  <c r="L2863" i="5"/>
  <c r="N2859" i="5"/>
  <c r="M2859" i="5"/>
  <c r="L2859" i="5"/>
  <c r="N2855" i="5"/>
  <c r="M2855" i="5"/>
  <c r="N2851" i="5"/>
  <c r="M2851" i="5"/>
  <c r="N2847" i="5"/>
  <c r="M2847" i="5"/>
  <c r="N2843" i="5"/>
  <c r="M2843" i="5"/>
  <c r="L2843" i="5"/>
  <c r="N2839" i="5"/>
  <c r="M2839" i="5"/>
  <c r="L2839" i="5"/>
  <c r="N2835" i="5"/>
  <c r="M2835" i="5"/>
  <c r="L2835" i="5"/>
  <c r="N2831" i="5"/>
  <c r="M2831" i="5"/>
  <c r="N2827" i="5"/>
  <c r="M2827" i="5"/>
  <c r="L2827" i="5"/>
  <c r="N2823" i="5"/>
  <c r="M2823" i="5"/>
  <c r="L2823" i="5"/>
  <c r="N2819" i="5"/>
  <c r="M2819" i="5"/>
  <c r="L2819" i="5"/>
  <c r="N2815" i="5"/>
  <c r="M2815" i="5"/>
  <c r="L2815" i="5"/>
  <c r="N2811" i="5"/>
  <c r="M2811" i="5"/>
  <c r="L2811" i="5"/>
  <c r="N2807" i="5"/>
  <c r="M2807" i="5"/>
  <c r="L2807" i="5"/>
  <c r="N2803" i="5"/>
  <c r="M2803" i="5"/>
  <c r="L2803" i="5"/>
  <c r="N2799" i="5"/>
  <c r="M2799" i="5"/>
  <c r="N2795" i="5"/>
  <c r="M2795" i="5"/>
  <c r="N2791" i="5"/>
  <c r="M2791" i="5"/>
  <c r="L2791" i="5"/>
  <c r="N2787" i="5"/>
  <c r="M2787" i="5"/>
  <c r="L2787" i="5"/>
  <c r="N2783" i="5"/>
  <c r="M2783" i="5"/>
  <c r="L2783" i="5"/>
  <c r="N2779" i="5"/>
  <c r="M2779" i="5"/>
  <c r="L2779" i="5"/>
  <c r="N2775" i="5"/>
  <c r="M2775" i="5"/>
  <c r="L2775" i="5"/>
  <c r="N2771" i="5"/>
  <c r="M2771" i="5"/>
  <c r="N2767" i="5"/>
  <c r="M2767" i="5"/>
  <c r="L2767" i="5"/>
  <c r="N2763" i="5"/>
  <c r="M2763" i="5"/>
  <c r="N2759" i="5"/>
  <c r="M2759" i="5"/>
  <c r="N2755" i="5"/>
  <c r="M2755" i="5"/>
  <c r="L2755" i="5"/>
  <c r="N2751" i="5"/>
  <c r="M2751" i="5"/>
  <c r="L2751" i="5"/>
  <c r="N2747" i="5"/>
  <c r="M2747" i="5"/>
  <c r="L2747" i="5"/>
  <c r="N2743" i="5"/>
  <c r="L2743" i="5"/>
  <c r="M2743" i="5"/>
  <c r="N2739" i="5"/>
  <c r="M2739" i="5"/>
  <c r="L2739" i="5"/>
  <c r="N2735" i="5"/>
  <c r="L2735" i="5"/>
  <c r="M2735" i="5"/>
  <c r="N2731" i="5"/>
  <c r="M2731" i="5"/>
  <c r="L2731" i="5"/>
  <c r="N2727" i="5"/>
  <c r="M2727" i="5"/>
  <c r="N2723" i="5"/>
  <c r="M2723" i="5"/>
  <c r="L2723" i="5"/>
  <c r="N2719" i="5"/>
  <c r="L2719" i="5"/>
  <c r="M2719" i="5"/>
  <c r="N2715" i="5"/>
  <c r="M2715" i="5"/>
  <c r="L2715" i="5"/>
  <c r="N2711" i="5"/>
  <c r="M2711" i="5"/>
  <c r="N2707" i="5"/>
  <c r="M2707" i="5"/>
  <c r="N2703" i="5"/>
  <c r="L2703" i="5"/>
  <c r="M2703" i="5"/>
  <c r="N2699" i="5"/>
  <c r="L2699" i="5"/>
  <c r="N2695" i="5"/>
  <c r="M2695" i="5"/>
  <c r="N2691" i="5"/>
  <c r="M2691" i="5"/>
  <c r="N2687" i="5"/>
  <c r="M2687" i="5"/>
  <c r="N2683" i="5"/>
  <c r="M2683" i="5"/>
  <c r="L2683" i="5"/>
  <c r="N2679" i="5"/>
  <c r="M2679" i="5"/>
  <c r="N2675" i="5"/>
  <c r="M2675" i="5"/>
  <c r="N2671" i="5"/>
  <c r="M2671" i="5"/>
  <c r="L2671" i="5"/>
  <c r="N2667" i="5"/>
  <c r="M2667" i="5"/>
  <c r="L2667" i="5"/>
  <c r="N2663" i="5"/>
  <c r="M2663" i="5"/>
  <c r="L2663" i="5"/>
  <c r="N2659" i="5"/>
  <c r="M2659" i="5"/>
  <c r="L2659" i="5"/>
  <c r="N2655" i="5"/>
  <c r="M2655" i="5"/>
  <c r="N2651" i="5"/>
  <c r="M2651" i="5"/>
  <c r="N2647" i="5"/>
  <c r="M2647" i="5"/>
  <c r="L2647" i="5"/>
  <c r="N2643" i="5"/>
  <c r="M2643" i="5"/>
  <c r="L2643" i="5"/>
  <c r="N2639" i="5"/>
  <c r="M2639" i="5"/>
  <c r="L2639" i="5"/>
  <c r="N2635" i="5"/>
  <c r="M2635" i="5"/>
  <c r="L2635" i="5"/>
  <c r="N2631" i="5"/>
  <c r="M2631" i="5"/>
  <c r="N2627" i="5"/>
  <c r="M2627" i="5"/>
  <c r="L2627" i="5"/>
  <c r="N2623" i="5"/>
  <c r="M2623" i="5"/>
  <c r="L2623" i="5"/>
  <c r="N2619" i="5"/>
  <c r="M2619" i="5"/>
  <c r="L2619" i="5"/>
  <c r="N2615" i="5"/>
  <c r="M2615" i="5"/>
  <c r="N2611" i="5"/>
  <c r="M2611" i="5"/>
  <c r="L2611" i="5"/>
  <c r="N2607" i="5"/>
  <c r="M2607" i="5"/>
  <c r="L2607" i="5"/>
  <c r="N2603" i="5"/>
  <c r="M2603" i="5"/>
  <c r="L2603" i="5"/>
  <c r="N2599" i="5"/>
  <c r="M2599" i="5"/>
  <c r="L2599" i="5"/>
  <c r="N2595" i="5"/>
  <c r="M2595" i="5"/>
  <c r="L2595" i="5"/>
  <c r="N2591" i="5"/>
  <c r="M2591" i="5"/>
  <c r="N2587" i="5"/>
  <c r="M2587" i="5"/>
  <c r="N2583" i="5"/>
  <c r="M2583" i="5"/>
  <c r="L2583" i="5"/>
  <c r="N2579" i="5"/>
  <c r="M2579" i="5"/>
  <c r="L2579" i="5"/>
  <c r="N2575" i="5"/>
  <c r="M2575" i="5"/>
  <c r="L2575" i="5"/>
  <c r="N2571" i="5"/>
  <c r="M2571" i="5"/>
  <c r="L2571" i="5"/>
  <c r="N2567" i="5"/>
  <c r="M2567" i="5"/>
  <c r="L2567" i="5"/>
  <c r="N2563" i="5"/>
  <c r="M2563" i="5"/>
  <c r="L2563" i="5"/>
  <c r="N2559" i="5"/>
  <c r="M2559" i="5"/>
  <c r="L2559" i="5"/>
  <c r="N2555" i="5"/>
  <c r="M2555" i="5"/>
  <c r="L2555" i="5"/>
  <c r="N2551" i="5"/>
  <c r="M2551" i="5"/>
  <c r="L2551" i="5"/>
  <c r="N2547" i="5"/>
  <c r="M2547" i="5"/>
  <c r="L2547" i="5"/>
  <c r="N2543" i="5"/>
  <c r="M2543" i="5"/>
  <c r="L2543" i="5"/>
  <c r="N2539" i="5"/>
  <c r="M2539" i="5"/>
  <c r="L2539" i="5"/>
  <c r="N2535" i="5"/>
  <c r="M2535" i="5"/>
  <c r="L2535" i="5"/>
  <c r="N2531" i="5"/>
  <c r="M2531" i="5"/>
  <c r="L2531" i="5"/>
  <c r="N2527" i="5"/>
  <c r="M2527" i="5"/>
  <c r="L2527" i="5"/>
  <c r="N2523" i="5"/>
  <c r="M2523" i="5"/>
  <c r="L2523" i="5"/>
  <c r="N2519" i="5"/>
  <c r="L2519" i="5"/>
  <c r="M2519" i="5"/>
  <c r="N2515" i="5"/>
  <c r="M2515" i="5"/>
  <c r="N2511" i="5"/>
  <c r="L2511" i="5"/>
  <c r="M2511" i="5"/>
  <c r="N2507" i="5"/>
  <c r="M2507" i="5"/>
  <c r="N2503" i="5"/>
  <c r="M2503" i="5"/>
  <c r="N2499" i="5"/>
  <c r="L2499" i="5"/>
  <c r="M2499" i="5"/>
  <c r="N2495" i="5"/>
  <c r="L2495" i="5"/>
  <c r="M2495" i="5"/>
  <c r="N2491" i="5"/>
  <c r="M2491" i="5"/>
  <c r="N2487" i="5"/>
  <c r="M2487" i="5"/>
  <c r="N2483" i="5"/>
  <c r="L2483" i="5"/>
  <c r="M2483" i="5"/>
  <c r="N2479" i="5"/>
  <c r="L2479" i="5"/>
  <c r="M2479" i="5"/>
  <c r="N2475" i="5"/>
  <c r="M2475" i="5"/>
  <c r="N2471" i="5"/>
  <c r="L2471" i="5"/>
  <c r="M2471" i="5"/>
  <c r="N2467" i="5"/>
  <c r="L2467" i="5"/>
  <c r="M2467" i="5"/>
  <c r="N2463" i="5"/>
  <c r="L2463" i="5"/>
  <c r="M2463" i="5"/>
  <c r="N2459" i="5"/>
  <c r="M2459" i="5"/>
  <c r="N2455" i="5"/>
  <c r="M2455" i="5"/>
  <c r="N2451" i="5"/>
  <c r="L2451" i="5"/>
  <c r="M2451" i="5"/>
  <c r="N2447" i="5"/>
  <c r="L2447" i="5"/>
  <c r="M2447" i="5"/>
  <c r="N2443" i="5"/>
  <c r="L2443" i="5"/>
  <c r="M2443" i="5"/>
  <c r="N2439" i="5"/>
  <c r="L2439" i="5"/>
  <c r="M2439" i="5"/>
  <c r="N2435" i="5"/>
  <c r="L2435" i="5"/>
  <c r="M2435" i="5"/>
  <c r="N2431" i="5"/>
  <c r="L2431" i="5"/>
  <c r="M2431" i="5"/>
  <c r="N2427" i="5"/>
  <c r="L2427" i="5"/>
  <c r="M2427" i="5"/>
  <c r="N2423" i="5"/>
  <c r="L2423" i="5"/>
  <c r="M2423" i="5"/>
  <c r="N2419" i="5"/>
  <c r="L2419" i="5"/>
  <c r="M2419" i="5"/>
  <c r="N2415" i="5"/>
  <c r="L2415" i="5"/>
  <c r="M2415" i="5"/>
  <c r="N2411" i="5"/>
  <c r="M2411" i="5"/>
  <c r="N2407" i="5"/>
  <c r="L2407" i="5"/>
  <c r="M2407" i="5"/>
  <c r="N2403" i="5"/>
  <c r="M2403" i="5"/>
  <c r="N2399" i="5"/>
  <c r="L2399" i="5"/>
  <c r="M2399" i="5"/>
  <c r="N2395" i="5"/>
  <c r="L2395" i="5"/>
  <c r="M2395" i="5"/>
  <c r="N2391" i="5"/>
  <c r="L2391" i="5"/>
  <c r="M2391" i="5"/>
  <c r="N2387" i="5"/>
  <c r="L2387" i="5"/>
  <c r="M2387" i="5"/>
  <c r="N2383" i="5"/>
  <c r="L2383" i="5"/>
  <c r="M2383" i="5"/>
  <c r="N2379" i="5"/>
  <c r="M2379" i="5"/>
  <c r="N2375" i="5"/>
  <c r="M2375" i="5"/>
  <c r="N2371" i="5"/>
  <c r="M2371" i="5"/>
  <c r="N2367" i="5"/>
  <c r="L2367" i="5"/>
  <c r="M2367" i="5"/>
  <c r="N2363" i="5"/>
  <c r="M2363" i="5"/>
  <c r="N2359" i="5"/>
  <c r="M2359" i="5"/>
  <c r="N2355" i="5"/>
  <c r="L2355" i="5"/>
  <c r="M2355" i="5"/>
  <c r="N2351" i="5"/>
  <c r="M2351" i="5"/>
  <c r="N2347" i="5"/>
  <c r="M2347" i="5"/>
  <c r="N2343" i="5"/>
  <c r="L2343" i="5"/>
  <c r="M2343" i="5"/>
  <c r="N2339" i="5"/>
  <c r="L2339" i="5"/>
  <c r="M2339" i="5"/>
  <c r="N2335" i="5"/>
  <c r="L2335" i="5"/>
  <c r="M2335" i="5"/>
  <c r="N2331" i="5"/>
  <c r="L2331" i="5"/>
  <c r="M2331" i="5"/>
  <c r="N2327" i="5"/>
  <c r="M2327" i="5"/>
  <c r="N2323" i="5"/>
  <c r="L2323" i="5"/>
  <c r="M2323" i="5"/>
  <c r="N2319" i="5"/>
  <c r="M2319" i="5"/>
  <c r="N2315" i="5"/>
  <c r="L2315" i="5"/>
  <c r="M2315" i="5"/>
  <c r="N2311" i="5"/>
  <c r="M2311" i="5"/>
  <c r="N2307" i="5"/>
  <c r="L2307" i="5"/>
  <c r="M2307" i="5"/>
  <c r="N2303" i="5"/>
  <c r="L2303" i="5"/>
  <c r="M2303" i="5"/>
  <c r="N2299" i="5"/>
  <c r="L2299" i="5"/>
  <c r="M2299" i="5"/>
  <c r="N2295" i="5"/>
  <c r="L2295" i="5"/>
  <c r="M2295" i="5"/>
  <c r="N2291" i="5"/>
  <c r="L2291" i="5"/>
  <c r="M2291" i="5"/>
  <c r="N2287" i="5"/>
  <c r="M2287" i="5"/>
  <c r="N2283" i="5"/>
  <c r="L2283" i="5"/>
  <c r="M2283" i="5"/>
  <c r="N2279" i="5"/>
  <c r="M2279" i="5"/>
  <c r="N2275" i="5"/>
  <c r="L2275" i="5"/>
  <c r="N2271" i="5"/>
  <c r="L2271" i="5"/>
  <c r="M2271" i="5"/>
  <c r="N2267" i="5"/>
  <c r="L2267" i="5"/>
  <c r="M2267" i="5"/>
  <c r="N2263" i="5"/>
  <c r="M2263" i="5"/>
  <c r="N2259" i="5"/>
  <c r="L2259" i="5"/>
  <c r="M2259" i="5"/>
  <c r="N2255" i="5"/>
  <c r="L2255" i="5"/>
  <c r="M2255" i="5"/>
  <c r="N2251" i="5"/>
  <c r="L2251" i="5"/>
  <c r="M2251" i="5"/>
  <c r="N2247" i="5"/>
  <c r="L2247" i="5"/>
  <c r="M2247" i="5"/>
  <c r="N2243" i="5"/>
  <c r="L2243" i="5"/>
  <c r="M2243" i="5"/>
  <c r="N2239" i="5"/>
  <c r="L2239" i="5"/>
  <c r="M2239" i="5"/>
  <c r="N2235" i="5"/>
  <c r="L2235" i="5"/>
  <c r="M2235" i="5"/>
  <c r="N2231" i="5"/>
  <c r="L2231" i="5"/>
  <c r="M2231" i="5"/>
  <c r="N2227" i="5"/>
  <c r="L2227" i="5"/>
  <c r="M2227" i="5"/>
  <c r="N2223" i="5"/>
  <c r="L2223" i="5"/>
  <c r="M2223" i="5"/>
  <c r="N2219" i="5"/>
  <c r="M2219" i="5"/>
  <c r="L2219" i="5"/>
  <c r="N2215" i="5"/>
  <c r="M2215" i="5"/>
  <c r="N2211" i="5"/>
  <c r="M2211" i="5"/>
  <c r="N2207" i="5"/>
  <c r="M2207" i="5"/>
  <c r="L2207" i="5"/>
  <c r="N2203" i="5"/>
  <c r="M2203" i="5"/>
  <c r="L2203" i="5"/>
  <c r="N2199" i="5"/>
  <c r="M2199" i="5"/>
  <c r="L2199" i="5"/>
  <c r="N2195" i="5"/>
  <c r="M2195" i="5"/>
  <c r="L2195" i="5"/>
  <c r="N2191" i="5"/>
  <c r="M2191" i="5"/>
  <c r="N2187" i="5"/>
  <c r="M2187" i="5"/>
  <c r="N2183" i="5"/>
  <c r="M2183" i="5"/>
  <c r="L2183" i="5"/>
  <c r="N2179" i="5"/>
  <c r="M2179" i="5"/>
  <c r="L2179" i="5"/>
  <c r="N2175" i="5"/>
  <c r="M2175" i="5"/>
  <c r="N2171" i="5"/>
  <c r="M2171" i="5"/>
  <c r="L2171" i="5"/>
  <c r="N2167" i="5"/>
  <c r="M2167" i="5"/>
  <c r="L2167" i="5"/>
  <c r="N2163" i="5"/>
  <c r="M2163" i="5"/>
  <c r="L2163" i="5"/>
  <c r="N2159" i="5"/>
  <c r="M2159" i="5"/>
  <c r="L2159" i="5"/>
  <c r="N2155" i="5"/>
  <c r="M2155" i="5"/>
  <c r="L2155" i="5"/>
  <c r="N2151" i="5"/>
  <c r="M2151" i="5"/>
  <c r="L2151" i="5"/>
  <c r="N2147" i="5"/>
  <c r="L2147" i="5"/>
  <c r="N2143" i="5"/>
  <c r="M2143" i="5"/>
  <c r="L2143" i="5"/>
  <c r="N2139" i="5"/>
  <c r="M2139" i="5"/>
  <c r="L2139" i="5"/>
  <c r="N2135" i="5"/>
  <c r="M2135" i="5"/>
  <c r="L2135" i="5"/>
  <c r="N2131" i="5"/>
  <c r="M2131" i="5"/>
  <c r="L2131" i="5"/>
  <c r="N2127" i="5"/>
  <c r="N2123" i="5"/>
  <c r="M2123" i="5"/>
  <c r="N2119" i="5"/>
  <c r="N2115" i="5"/>
  <c r="M2115" i="5"/>
  <c r="L2115" i="5"/>
  <c r="N2111" i="5"/>
  <c r="M2111" i="5"/>
  <c r="L2111" i="5"/>
  <c r="N2107" i="5"/>
  <c r="M2107" i="5"/>
  <c r="L2107" i="5"/>
  <c r="N2103" i="5"/>
  <c r="L2103" i="5"/>
  <c r="N2099" i="5"/>
  <c r="M2099" i="5"/>
  <c r="N2095" i="5"/>
  <c r="L2095" i="5"/>
  <c r="N2091" i="5"/>
  <c r="M2091" i="5"/>
  <c r="L2091" i="5"/>
  <c r="N2087" i="5"/>
  <c r="M2087" i="5"/>
  <c r="N2083" i="5"/>
  <c r="N2079" i="5"/>
  <c r="L2079" i="5"/>
  <c r="N2075" i="5"/>
  <c r="M2075" i="5"/>
  <c r="L2075" i="5"/>
  <c r="N2071" i="5"/>
  <c r="M2071" i="5"/>
  <c r="L2071" i="5"/>
  <c r="N2067" i="5"/>
  <c r="M2067" i="5"/>
  <c r="L2067" i="5"/>
  <c r="N2063" i="5"/>
  <c r="M2063" i="5"/>
  <c r="L2063" i="5"/>
  <c r="N2059" i="5"/>
  <c r="M2059" i="5"/>
  <c r="L2059" i="5"/>
  <c r="N2055" i="5"/>
  <c r="M2055" i="5"/>
  <c r="L2055" i="5"/>
  <c r="N2051" i="5"/>
  <c r="L2051" i="5"/>
  <c r="N2047" i="5"/>
  <c r="L2047" i="5"/>
  <c r="N2043" i="5"/>
  <c r="M2043" i="5"/>
  <c r="L2043" i="5"/>
  <c r="N2039" i="5"/>
  <c r="L2039" i="5"/>
  <c r="N2035" i="5"/>
  <c r="M2035" i="5"/>
  <c r="L2035" i="5"/>
  <c r="N2031" i="5"/>
  <c r="M2031" i="5"/>
  <c r="L2031" i="5"/>
  <c r="N2027" i="5"/>
  <c r="M2027" i="5"/>
  <c r="L2027" i="5"/>
  <c r="N2023" i="5"/>
  <c r="M2023" i="5"/>
  <c r="L2023" i="5"/>
  <c r="N2019" i="5"/>
  <c r="L2019" i="5"/>
  <c r="N2015" i="5"/>
  <c r="L2015" i="5"/>
  <c r="N2011" i="5"/>
  <c r="M2011" i="5"/>
  <c r="L2011" i="5"/>
  <c r="N2007" i="5"/>
  <c r="M2007" i="5"/>
  <c r="L2007" i="5"/>
  <c r="N2003" i="5"/>
  <c r="L2003" i="5"/>
  <c r="N1999" i="5"/>
  <c r="M1999" i="5"/>
  <c r="L1999" i="5"/>
  <c r="N1995" i="5"/>
  <c r="M1995" i="5"/>
  <c r="N1991" i="5"/>
  <c r="L1991" i="5"/>
  <c r="N1987" i="5"/>
  <c r="M1987" i="5"/>
  <c r="N1983" i="5"/>
  <c r="M1983" i="5"/>
  <c r="L1983" i="5"/>
  <c r="N1979" i="5"/>
  <c r="M1979" i="5"/>
  <c r="N1975" i="5"/>
  <c r="M1975" i="5"/>
  <c r="N1971" i="5"/>
  <c r="M1971" i="5"/>
  <c r="L1971" i="5"/>
  <c r="N1967" i="5"/>
  <c r="M1967" i="5"/>
  <c r="L1967" i="5"/>
  <c r="N1963" i="5"/>
  <c r="L1963" i="5"/>
  <c r="N1959" i="5"/>
  <c r="N1955" i="5"/>
  <c r="M1955" i="5"/>
  <c r="L1955" i="5"/>
  <c r="M1951" i="5"/>
  <c r="L1951" i="5"/>
  <c r="N1947" i="5"/>
  <c r="M1947" i="5"/>
  <c r="L1947" i="5"/>
  <c r="N1943" i="5"/>
  <c r="M1943" i="5"/>
  <c r="L1943" i="5"/>
  <c r="N1939" i="5"/>
  <c r="N1935" i="5"/>
  <c r="M1935" i="5"/>
  <c r="N1931" i="5"/>
  <c r="M1931" i="5"/>
  <c r="L1931" i="5"/>
  <c r="N1927" i="5"/>
  <c r="N1923" i="5"/>
  <c r="M1923" i="5"/>
  <c r="N1919" i="5"/>
  <c r="L1919" i="5"/>
  <c r="N1915" i="5"/>
  <c r="M1915" i="5"/>
  <c r="N1911" i="5"/>
  <c r="M1911" i="5"/>
  <c r="N1907" i="5"/>
  <c r="M1907" i="5"/>
  <c r="N1903" i="5"/>
  <c r="M1903" i="5"/>
  <c r="N1899" i="5"/>
  <c r="M1899" i="5"/>
  <c r="L1899" i="5"/>
  <c r="N1895" i="5"/>
  <c r="M1895" i="5"/>
  <c r="N1891" i="5"/>
  <c r="M1891" i="5"/>
  <c r="L1891" i="5"/>
  <c r="N1887" i="5"/>
  <c r="M1887" i="5"/>
  <c r="N1883" i="5"/>
  <c r="M1883" i="5"/>
  <c r="L1883" i="5"/>
  <c r="N1879" i="5"/>
  <c r="M1879" i="5"/>
  <c r="L1879" i="5"/>
  <c r="M1875" i="5"/>
  <c r="L1875" i="5"/>
  <c r="N1871" i="5"/>
  <c r="M1871" i="5"/>
  <c r="N1867" i="5"/>
  <c r="M1867" i="5"/>
  <c r="L1867" i="5"/>
  <c r="N1863" i="5"/>
  <c r="M1863" i="5"/>
  <c r="L1863" i="5"/>
  <c r="N1859" i="5"/>
  <c r="M1859" i="5"/>
  <c r="L1859" i="5"/>
  <c r="N1855" i="5"/>
  <c r="L1855" i="5"/>
  <c r="M1851" i="5"/>
  <c r="L1851" i="5"/>
  <c r="N1847" i="5"/>
  <c r="L1847" i="5"/>
  <c r="N1843" i="5"/>
  <c r="L1843" i="5"/>
  <c r="N1839" i="5"/>
  <c r="M1839" i="5"/>
  <c r="N1835" i="5"/>
  <c r="M1835" i="5"/>
  <c r="L1835" i="5"/>
  <c r="N1831" i="5"/>
  <c r="M1831" i="5"/>
  <c r="L1831" i="5"/>
  <c r="N1827" i="5"/>
  <c r="M1827" i="5"/>
  <c r="L1827" i="5"/>
  <c r="N1823" i="5"/>
  <c r="M1823" i="5"/>
  <c r="L1823" i="5"/>
  <c r="N1819" i="5"/>
  <c r="M1819" i="5"/>
  <c r="L1819" i="5"/>
  <c r="M1815" i="5"/>
  <c r="L1815" i="5"/>
  <c r="M1811" i="5"/>
  <c r="L1811" i="5"/>
  <c r="N1807" i="5"/>
  <c r="M1807" i="5"/>
  <c r="L1807" i="5"/>
  <c r="N1803" i="5"/>
  <c r="M1803" i="5"/>
  <c r="L1803" i="5"/>
  <c r="N1799" i="5"/>
  <c r="L1799" i="5"/>
  <c r="N1795" i="5"/>
  <c r="M1795" i="5"/>
  <c r="L1795" i="5"/>
  <c r="N1791" i="5"/>
  <c r="M1791" i="5"/>
  <c r="L1791" i="5"/>
  <c r="N1787" i="5"/>
  <c r="M1787" i="5"/>
  <c r="N1783" i="5"/>
  <c r="M1783" i="5"/>
  <c r="L1783" i="5"/>
  <c r="N1779" i="5"/>
  <c r="M1779" i="5"/>
  <c r="L1779" i="5"/>
  <c r="N1775" i="5"/>
  <c r="M1775" i="5"/>
  <c r="L1775" i="5"/>
  <c r="N1771" i="5"/>
  <c r="M1771" i="5"/>
  <c r="L1771" i="5"/>
  <c r="N1767" i="5"/>
  <c r="M1767" i="5"/>
  <c r="N1763" i="5"/>
  <c r="L1763" i="5"/>
  <c r="N1759" i="5"/>
  <c r="M1759" i="5"/>
  <c r="L1759" i="5"/>
  <c r="N1755" i="5"/>
  <c r="M1755" i="5"/>
  <c r="L1755" i="5"/>
  <c r="M1751" i="5"/>
  <c r="L1751" i="5"/>
  <c r="N1747" i="5"/>
  <c r="M1747" i="5"/>
  <c r="L1747" i="5"/>
  <c r="N1743" i="5"/>
  <c r="M1743" i="5"/>
  <c r="L1743" i="5"/>
  <c r="N1739" i="5"/>
  <c r="L1739" i="5"/>
  <c r="M1735" i="5"/>
  <c r="N1731" i="5"/>
  <c r="M1731" i="5"/>
  <c r="M1727" i="5"/>
  <c r="L1727" i="5"/>
  <c r="N1723" i="5"/>
  <c r="M1723" i="5"/>
  <c r="L1723" i="5"/>
  <c r="N1719" i="5"/>
  <c r="M1719" i="5"/>
  <c r="L1719" i="5"/>
  <c r="N1715" i="5"/>
  <c r="M1715" i="5"/>
  <c r="L1715" i="5"/>
  <c r="N1711" i="5"/>
  <c r="M1711" i="5"/>
  <c r="N1707" i="5"/>
  <c r="M1707" i="5"/>
  <c r="N1703" i="5"/>
  <c r="M1703" i="5"/>
  <c r="L1703" i="5"/>
  <c r="N1699" i="5"/>
  <c r="M1699" i="5"/>
  <c r="N1695" i="5"/>
  <c r="M1695" i="5"/>
  <c r="N1691" i="5"/>
  <c r="M1691" i="5"/>
  <c r="N1687" i="5"/>
  <c r="M1687" i="5"/>
  <c r="L1687" i="5"/>
  <c r="N1683" i="5"/>
  <c r="M1683" i="5"/>
  <c r="L1683" i="5"/>
  <c r="N1679" i="5"/>
  <c r="M1679" i="5"/>
  <c r="L1679" i="5"/>
  <c r="N1675" i="5"/>
  <c r="M1675" i="5"/>
  <c r="L1675" i="5"/>
  <c r="N1671" i="5"/>
  <c r="M1671" i="5"/>
  <c r="M1667" i="5"/>
  <c r="L1667" i="5"/>
  <c r="N1663" i="5"/>
  <c r="M1663" i="5"/>
  <c r="L1663" i="5"/>
  <c r="N1659" i="5"/>
  <c r="M1659" i="5"/>
  <c r="N1655" i="5"/>
  <c r="M1655" i="5"/>
  <c r="L1655" i="5"/>
  <c r="N1651" i="5"/>
  <c r="M1651" i="5"/>
  <c r="N1647" i="5"/>
  <c r="M1647" i="5"/>
  <c r="N1643" i="5"/>
  <c r="M1643" i="5"/>
  <c r="L1643" i="5"/>
  <c r="N1639" i="5"/>
  <c r="M1639" i="5"/>
  <c r="N1635" i="5"/>
  <c r="M1635" i="5"/>
  <c r="N1631" i="5"/>
  <c r="M1631" i="5"/>
  <c r="N1627" i="5"/>
  <c r="L1627" i="5"/>
  <c r="N1623" i="5"/>
  <c r="M1623" i="5"/>
  <c r="L1623" i="5"/>
  <c r="N1619" i="5"/>
  <c r="M1619" i="5"/>
  <c r="N1615" i="5"/>
  <c r="M1615" i="5"/>
  <c r="N1611" i="5"/>
  <c r="M1611" i="5"/>
  <c r="L1611" i="5"/>
  <c r="N1607" i="5"/>
  <c r="M1607" i="5"/>
  <c r="L1607" i="5"/>
  <c r="N1603" i="5"/>
  <c r="M1603" i="5"/>
  <c r="N1599" i="5"/>
  <c r="L1599" i="5"/>
  <c r="M1599" i="5"/>
  <c r="N1595" i="5"/>
  <c r="L1595" i="5"/>
  <c r="M1595" i="5"/>
  <c r="N1591" i="5"/>
  <c r="L1591" i="5"/>
  <c r="M1591" i="5"/>
  <c r="N1587" i="5"/>
  <c r="N1583" i="5"/>
  <c r="M1583" i="5"/>
  <c r="N1579" i="5"/>
  <c r="M1579" i="5"/>
  <c r="N1575" i="5"/>
  <c r="L1575" i="5"/>
  <c r="M1575" i="5"/>
  <c r="N1571" i="5"/>
  <c r="L1571" i="5"/>
  <c r="M1571" i="5"/>
  <c r="N1567" i="5"/>
  <c r="L1567" i="5"/>
  <c r="M1567" i="5"/>
  <c r="N1563" i="5"/>
  <c r="L1563" i="5"/>
  <c r="M1563" i="5"/>
  <c r="N1559" i="5"/>
  <c r="L1559" i="5"/>
  <c r="M1559" i="5"/>
  <c r="N1555" i="5"/>
  <c r="M1555" i="5"/>
  <c r="N1551" i="5"/>
  <c r="L1551" i="5"/>
  <c r="M1551" i="5"/>
  <c r="N1547" i="5"/>
  <c r="M1547" i="5"/>
  <c r="N1543" i="5"/>
  <c r="M1543" i="5"/>
  <c r="N1539" i="5"/>
  <c r="L1539" i="5"/>
  <c r="M1539" i="5"/>
  <c r="L1535" i="5"/>
  <c r="M1535" i="5"/>
  <c r="N1531" i="5"/>
  <c r="L1531" i="5"/>
  <c r="M1531" i="5"/>
  <c r="N1527" i="5"/>
  <c r="L1527" i="5"/>
  <c r="M1527" i="5"/>
  <c r="N1523" i="5"/>
  <c r="L1523" i="5"/>
  <c r="M1523" i="5"/>
  <c r="N1519" i="5"/>
  <c r="L1519" i="5"/>
  <c r="M1519" i="5"/>
  <c r="N1515" i="5"/>
  <c r="M1515" i="5"/>
  <c r="N1511" i="5"/>
  <c r="L1511" i="5"/>
  <c r="M1511" i="5"/>
  <c r="N1507" i="5"/>
  <c r="M1507" i="5"/>
  <c r="N1503" i="5"/>
  <c r="M1503" i="5"/>
  <c r="N1499" i="5"/>
  <c r="L1499" i="5"/>
  <c r="N1495" i="5"/>
  <c r="M1495" i="5"/>
  <c r="M1491" i="5"/>
  <c r="M1487" i="5"/>
  <c r="L1487" i="5"/>
  <c r="N1483" i="5"/>
  <c r="M1483" i="5"/>
  <c r="L1483" i="5"/>
  <c r="N1479" i="5"/>
  <c r="L1479" i="5"/>
  <c r="N1475" i="5"/>
  <c r="M1475" i="5"/>
  <c r="L1475" i="5"/>
  <c r="N1471" i="5"/>
  <c r="N1467" i="5"/>
  <c r="M1467" i="5"/>
  <c r="L1467" i="5"/>
  <c r="N1463" i="5"/>
  <c r="M1463" i="5"/>
  <c r="L1463" i="5"/>
  <c r="N1459" i="5"/>
  <c r="M1459" i="5"/>
  <c r="N1455" i="5"/>
  <c r="M1455" i="5"/>
  <c r="L1455" i="5"/>
  <c r="N1451" i="5"/>
  <c r="M1451" i="5"/>
  <c r="L1451" i="5"/>
  <c r="M1447" i="5"/>
  <c r="L1447" i="5"/>
  <c r="N1443" i="5"/>
  <c r="M1443" i="5"/>
  <c r="N1439" i="5"/>
  <c r="L1439" i="5"/>
  <c r="N1435" i="5"/>
  <c r="M1435" i="5"/>
  <c r="L1435" i="5"/>
  <c r="N1431" i="5"/>
  <c r="M1431" i="5"/>
  <c r="L1431" i="5"/>
  <c r="N1427" i="5"/>
  <c r="M1427" i="5"/>
  <c r="L1427" i="5"/>
  <c r="N1423" i="5"/>
  <c r="M1423" i="5"/>
  <c r="N1419" i="5"/>
  <c r="N1415" i="5"/>
  <c r="N1411" i="5"/>
  <c r="M1411" i="5"/>
  <c r="N1407" i="5"/>
  <c r="M1407" i="5"/>
  <c r="N1403" i="5"/>
  <c r="M1403" i="5"/>
  <c r="L1403" i="5"/>
  <c r="N1399" i="5"/>
  <c r="M1399" i="5"/>
  <c r="L1399" i="5"/>
  <c r="N1395" i="5"/>
  <c r="M1395" i="5"/>
  <c r="L1395" i="5"/>
  <c r="N1391" i="5"/>
  <c r="M1391" i="5"/>
  <c r="L1391" i="5"/>
  <c r="N1387" i="5"/>
  <c r="M1387" i="5"/>
  <c r="L1387" i="5"/>
  <c r="N1383" i="5"/>
  <c r="M1383" i="5"/>
  <c r="L1383" i="5"/>
  <c r="N1379" i="5"/>
  <c r="M1379" i="5"/>
  <c r="L1379" i="5"/>
  <c r="N1375" i="5"/>
  <c r="M1375" i="5"/>
  <c r="N1371" i="5"/>
  <c r="M1371" i="5"/>
  <c r="L1371" i="5"/>
  <c r="N1367" i="5"/>
  <c r="M1367" i="5"/>
  <c r="L1367" i="5"/>
  <c r="N1363" i="5"/>
  <c r="M1363" i="5"/>
  <c r="L1363" i="5"/>
  <c r="N1359" i="5"/>
  <c r="M1359" i="5"/>
  <c r="L1359" i="5"/>
  <c r="N1355" i="5"/>
  <c r="M1355" i="5"/>
  <c r="L1355" i="5"/>
  <c r="N1351" i="5"/>
  <c r="M1351" i="5"/>
  <c r="N1347" i="5"/>
  <c r="M1347" i="5"/>
  <c r="L1347" i="5"/>
  <c r="N1343" i="5"/>
  <c r="M1343" i="5"/>
  <c r="L1343" i="5"/>
  <c r="N1339" i="5"/>
  <c r="M1339" i="5"/>
  <c r="L1339" i="5"/>
  <c r="N1335" i="5"/>
  <c r="M1335" i="5"/>
  <c r="L1335" i="5"/>
  <c r="M1331" i="5"/>
  <c r="L1331" i="5"/>
  <c r="N1327" i="5"/>
  <c r="M1327" i="5"/>
  <c r="L1327" i="5"/>
  <c r="N1323" i="5"/>
  <c r="L1323" i="5"/>
  <c r="N1319" i="5"/>
  <c r="M1319" i="5"/>
  <c r="L1319" i="5"/>
  <c r="N1315" i="5"/>
  <c r="N1311" i="5"/>
  <c r="M1311" i="5"/>
  <c r="L1311" i="5"/>
  <c r="N1307" i="5"/>
  <c r="M1307" i="5"/>
  <c r="N1303" i="5"/>
  <c r="M1303" i="5"/>
  <c r="N1299" i="5"/>
  <c r="M1299" i="5"/>
  <c r="N1295" i="5"/>
  <c r="M1295" i="5"/>
  <c r="L1295" i="5"/>
  <c r="N1291" i="5"/>
  <c r="M1291" i="5"/>
  <c r="M1287" i="5"/>
  <c r="L1287" i="5"/>
  <c r="M1283" i="5"/>
  <c r="L1283" i="5"/>
  <c r="N1279" i="5"/>
  <c r="M1279" i="5"/>
  <c r="N1275" i="5"/>
  <c r="M1275" i="5"/>
  <c r="L1275" i="5"/>
  <c r="N1271" i="5"/>
  <c r="M1271" i="5"/>
  <c r="L1271" i="5"/>
  <c r="N1267" i="5"/>
  <c r="M1267" i="5"/>
  <c r="N1263" i="5"/>
  <c r="N1259" i="5"/>
  <c r="L1259" i="5"/>
  <c r="N1255" i="5"/>
  <c r="M1255" i="5"/>
  <c r="L1255" i="5"/>
  <c r="N1251" i="5"/>
  <c r="M1251" i="5"/>
  <c r="N1247" i="5"/>
  <c r="L1247" i="5"/>
  <c r="N1243" i="5"/>
  <c r="M1243" i="5"/>
  <c r="L1243" i="5"/>
  <c r="N1239" i="5"/>
  <c r="M1239" i="5"/>
  <c r="N1235" i="5"/>
  <c r="M1235" i="5"/>
  <c r="L1235" i="5"/>
  <c r="N1231" i="5"/>
  <c r="M1231" i="5"/>
  <c r="L1231" i="5"/>
  <c r="N1227" i="5"/>
  <c r="N1223" i="5"/>
  <c r="M1223" i="5"/>
  <c r="N1219" i="5"/>
  <c r="M1219" i="5"/>
  <c r="N1215" i="5"/>
  <c r="M1215" i="5"/>
  <c r="L1215" i="5"/>
  <c r="N1211" i="5"/>
  <c r="M1211" i="5"/>
  <c r="N1207" i="5"/>
  <c r="M1207" i="5"/>
  <c r="L1207" i="5"/>
  <c r="N1203" i="5"/>
  <c r="L1203" i="5"/>
  <c r="N1199" i="5"/>
  <c r="M1199" i="5"/>
  <c r="N1195" i="5"/>
  <c r="M1195" i="5"/>
  <c r="L1195" i="5"/>
  <c r="N1191" i="5"/>
  <c r="M1191" i="5"/>
  <c r="N1187" i="5"/>
  <c r="M1187" i="5"/>
  <c r="L1187" i="5"/>
  <c r="N1183" i="5"/>
  <c r="M1183" i="5"/>
  <c r="L1183" i="5"/>
  <c r="N1179" i="5"/>
  <c r="M1179" i="5"/>
  <c r="L1179" i="5"/>
  <c r="N1175" i="5"/>
  <c r="M1175" i="5"/>
  <c r="L1175" i="5"/>
  <c r="N1171" i="5"/>
  <c r="M1171" i="5"/>
  <c r="N1167" i="5"/>
  <c r="L1167" i="5"/>
  <c r="N1163" i="5"/>
  <c r="M1163" i="5"/>
  <c r="L1163" i="5"/>
  <c r="N4177" i="5"/>
  <c r="L4177" i="5"/>
  <c r="M4177" i="5"/>
  <c r="N4125" i="5"/>
  <c r="M4125" i="5"/>
  <c r="L4125" i="5"/>
  <c r="N4065" i="5"/>
  <c r="M4065" i="5"/>
  <c r="L4065" i="5"/>
  <c r="N3977" i="5"/>
  <c r="M3977" i="5"/>
  <c r="L3977" i="5"/>
  <c r="N3869" i="5"/>
  <c r="M3869" i="5"/>
  <c r="L3869" i="5"/>
  <c r="N3737" i="5"/>
  <c r="M3737" i="5"/>
  <c r="L3737" i="5"/>
  <c r="N3557" i="5"/>
  <c r="M3557" i="5"/>
  <c r="L3557" i="5"/>
  <c r="N3305" i="5"/>
  <c r="M3305" i="5"/>
  <c r="L3305" i="5"/>
  <c r="N2677" i="5"/>
  <c r="M2677" i="5"/>
  <c r="N4190" i="5"/>
  <c r="M4190" i="5"/>
  <c r="L4190" i="5"/>
  <c r="N4186" i="5"/>
  <c r="M4186" i="5"/>
  <c r="L4186" i="5"/>
  <c r="N4182" i="5"/>
  <c r="M4182" i="5"/>
  <c r="L4182" i="5"/>
  <c r="N4178" i="5"/>
  <c r="M4178" i="5"/>
  <c r="L4178" i="5"/>
  <c r="N4174" i="5"/>
  <c r="M4174" i="5"/>
  <c r="L4174" i="5"/>
  <c r="N4170" i="5"/>
  <c r="M4170" i="5"/>
  <c r="L4170" i="5"/>
  <c r="N4166" i="5"/>
  <c r="M4166" i="5"/>
  <c r="L4166" i="5"/>
  <c r="N4162" i="5"/>
  <c r="M4162" i="5"/>
  <c r="L4162" i="5"/>
  <c r="N4158" i="5"/>
  <c r="M4158" i="5"/>
  <c r="L4158" i="5"/>
  <c r="N4154" i="5"/>
  <c r="M4154" i="5"/>
  <c r="L4154" i="5"/>
  <c r="N4150" i="5"/>
  <c r="M4150" i="5"/>
  <c r="L4150" i="5"/>
  <c r="N4146" i="5"/>
  <c r="M4146" i="5"/>
  <c r="L4146" i="5"/>
  <c r="N4142" i="5"/>
  <c r="M4142" i="5"/>
  <c r="L4142" i="5"/>
  <c r="N4138" i="5"/>
  <c r="M4138" i="5"/>
  <c r="L4138" i="5"/>
  <c r="N4134" i="5"/>
  <c r="M4134" i="5"/>
  <c r="L4134" i="5"/>
  <c r="N4130" i="5"/>
  <c r="M4130" i="5"/>
  <c r="L4130" i="5"/>
  <c r="N4126" i="5"/>
  <c r="M4126" i="5"/>
  <c r="L4126" i="5"/>
  <c r="N4122" i="5"/>
  <c r="M4122" i="5"/>
  <c r="L4122" i="5"/>
  <c r="N4118" i="5"/>
  <c r="M4118" i="5"/>
  <c r="L4118" i="5"/>
  <c r="N4114" i="5"/>
  <c r="M4114" i="5"/>
  <c r="L4114" i="5"/>
  <c r="N4110" i="5"/>
  <c r="M4110" i="5"/>
  <c r="L4110" i="5"/>
  <c r="N4106" i="5"/>
  <c r="M4106" i="5"/>
  <c r="L4106" i="5"/>
  <c r="N4102" i="5"/>
  <c r="M4102" i="5"/>
  <c r="L4102" i="5"/>
  <c r="N4098" i="5"/>
  <c r="M4098" i="5"/>
  <c r="L4098" i="5"/>
  <c r="N4094" i="5"/>
  <c r="M4094" i="5"/>
  <c r="L4094" i="5"/>
  <c r="N4090" i="5"/>
  <c r="M4090" i="5"/>
  <c r="L4090" i="5"/>
  <c r="N4086" i="5"/>
  <c r="M4086" i="5"/>
  <c r="L4086" i="5"/>
  <c r="N4082" i="5"/>
  <c r="M4082" i="5"/>
  <c r="L4082" i="5"/>
  <c r="N4078" i="5"/>
  <c r="M4078" i="5"/>
  <c r="L4078" i="5"/>
  <c r="N4074" i="5"/>
  <c r="M4074" i="5"/>
  <c r="L4074" i="5"/>
  <c r="N4070" i="5"/>
  <c r="M4070" i="5"/>
  <c r="L4070" i="5"/>
  <c r="N4066" i="5"/>
  <c r="M4066" i="5"/>
  <c r="L4066" i="5"/>
  <c r="N4062" i="5"/>
  <c r="M4062" i="5"/>
  <c r="L4062" i="5"/>
  <c r="N4058" i="5"/>
  <c r="M4058" i="5"/>
  <c r="L4058" i="5"/>
  <c r="N4054" i="5"/>
  <c r="M4054" i="5"/>
  <c r="L4054" i="5"/>
  <c r="N4050" i="5"/>
  <c r="M4050" i="5"/>
  <c r="L4050" i="5"/>
  <c r="N4046" i="5"/>
  <c r="M4046" i="5"/>
  <c r="L4046" i="5"/>
  <c r="N4042" i="5"/>
  <c r="M4042" i="5"/>
  <c r="L4042" i="5"/>
  <c r="N4038" i="5"/>
  <c r="M4038" i="5"/>
  <c r="L4038" i="5"/>
  <c r="N4034" i="5"/>
  <c r="L4034" i="5"/>
  <c r="M4034" i="5"/>
  <c r="N4030" i="5"/>
  <c r="L4030" i="5"/>
  <c r="M4030" i="5"/>
  <c r="N4026" i="5"/>
  <c r="L4026" i="5"/>
  <c r="M4026" i="5"/>
  <c r="N4022" i="5"/>
  <c r="M4022" i="5"/>
  <c r="L4022" i="5"/>
  <c r="N4018" i="5"/>
  <c r="M4018" i="5"/>
  <c r="L4018" i="5"/>
  <c r="N4014" i="5"/>
  <c r="M4014" i="5"/>
  <c r="L4014" i="5"/>
  <c r="N4010" i="5"/>
  <c r="M4010" i="5"/>
  <c r="L4010" i="5"/>
  <c r="N4006" i="5"/>
  <c r="M4006" i="5"/>
  <c r="L4006" i="5"/>
  <c r="N4002" i="5"/>
  <c r="M4002" i="5"/>
  <c r="L4002" i="5"/>
  <c r="N3998" i="5"/>
  <c r="M3998" i="5"/>
  <c r="L3998" i="5"/>
  <c r="N3994" i="5"/>
  <c r="M3994" i="5"/>
  <c r="L3994" i="5"/>
  <c r="N3990" i="5"/>
  <c r="M3990" i="5"/>
  <c r="L3990" i="5"/>
  <c r="N3986" i="5"/>
  <c r="M3986" i="5"/>
  <c r="L3986" i="5"/>
  <c r="N3982" i="5"/>
  <c r="M3982" i="5"/>
  <c r="L3982" i="5"/>
  <c r="N3978" i="5"/>
  <c r="M3978" i="5"/>
  <c r="L3978" i="5"/>
  <c r="N3974" i="5"/>
  <c r="M3974" i="5"/>
  <c r="L3974" i="5"/>
  <c r="N3970" i="5"/>
  <c r="M3970" i="5"/>
  <c r="L3970" i="5"/>
  <c r="N3966" i="5"/>
  <c r="M3966" i="5"/>
  <c r="L3966" i="5"/>
  <c r="N3962" i="5"/>
  <c r="M3962" i="5"/>
  <c r="L3962" i="5"/>
  <c r="N3958" i="5"/>
  <c r="M3958" i="5"/>
  <c r="L3958" i="5"/>
  <c r="N3954" i="5"/>
  <c r="M3954" i="5"/>
  <c r="L3954" i="5"/>
  <c r="N3950" i="5"/>
  <c r="M3950" i="5"/>
  <c r="L3950" i="5"/>
  <c r="N3946" i="5"/>
  <c r="M3946" i="5"/>
  <c r="L3946" i="5"/>
  <c r="N3942" i="5"/>
  <c r="M3942" i="5"/>
  <c r="L3942" i="5"/>
  <c r="N3938" i="5"/>
  <c r="M3938" i="5"/>
  <c r="L3938" i="5"/>
  <c r="N3934" i="5"/>
  <c r="M3934" i="5"/>
  <c r="L3934" i="5"/>
  <c r="N3930" i="5"/>
  <c r="M3930" i="5"/>
  <c r="L3930" i="5"/>
  <c r="N3926" i="5"/>
  <c r="M3926" i="5"/>
  <c r="L3926" i="5"/>
  <c r="N3922" i="5"/>
  <c r="L3922" i="5"/>
  <c r="M3922" i="5"/>
  <c r="N3918" i="5"/>
  <c r="L3918" i="5"/>
  <c r="M3918" i="5"/>
  <c r="N3914" i="5"/>
  <c r="M3914" i="5"/>
  <c r="L3914" i="5"/>
  <c r="N3910" i="5"/>
  <c r="M3910" i="5"/>
  <c r="L3910" i="5"/>
  <c r="N3906" i="5"/>
  <c r="M3906" i="5"/>
  <c r="L3906" i="5"/>
  <c r="N3902" i="5"/>
  <c r="M3902" i="5"/>
  <c r="L3902" i="5"/>
  <c r="N3898" i="5"/>
  <c r="M3898" i="5"/>
  <c r="L3898" i="5"/>
  <c r="N3894" i="5"/>
  <c r="M3894" i="5"/>
  <c r="L3894" i="5"/>
  <c r="N3890" i="5"/>
  <c r="M3890" i="5"/>
  <c r="L3890" i="5"/>
  <c r="N3886" i="5"/>
  <c r="M3886" i="5"/>
  <c r="L3886" i="5"/>
  <c r="N3882" i="5"/>
  <c r="M3882" i="5"/>
  <c r="L3882" i="5"/>
  <c r="N3878" i="5"/>
  <c r="M3878" i="5"/>
  <c r="L3878" i="5"/>
  <c r="N3874" i="5"/>
  <c r="M3874" i="5"/>
  <c r="L3874" i="5"/>
  <c r="N3870" i="5"/>
  <c r="M3870" i="5"/>
  <c r="L3870" i="5"/>
  <c r="N3866" i="5"/>
  <c r="M3866" i="5"/>
  <c r="L3866" i="5"/>
  <c r="N3862" i="5"/>
  <c r="M3862" i="5"/>
  <c r="L3862" i="5"/>
  <c r="N3858" i="5"/>
  <c r="M3858" i="5"/>
  <c r="L3858" i="5"/>
  <c r="N3854" i="5"/>
  <c r="M3854" i="5"/>
  <c r="L3854" i="5"/>
  <c r="N3850" i="5"/>
  <c r="M3850" i="5"/>
  <c r="L3850" i="5"/>
  <c r="N3846" i="5"/>
  <c r="M3846" i="5"/>
  <c r="L3846" i="5"/>
  <c r="N3842" i="5"/>
  <c r="M3842" i="5"/>
  <c r="L3842" i="5"/>
  <c r="N3838" i="5"/>
  <c r="M3838" i="5"/>
  <c r="L3838" i="5"/>
  <c r="N3834" i="5"/>
  <c r="M3834" i="5"/>
  <c r="L3834" i="5"/>
  <c r="N3830" i="5"/>
  <c r="M3830" i="5"/>
  <c r="L3830" i="5"/>
  <c r="N3826" i="5"/>
  <c r="M3826" i="5"/>
  <c r="L3826" i="5"/>
  <c r="N3822" i="5"/>
  <c r="L3822" i="5"/>
  <c r="M3822" i="5"/>
  <c r="N3818" i="5"/>
  <c r="L3818" i="5"/>
  <c r="M3818" i="5"/>
  <c r="N3814" i="5"/>
  <c r="L3814" i="5"/>
  <c r="M3814" i="5"/>
  <c r="N3810" i="5"/>
  <c r="L3810" i="5"/>
  <c r="M3810" i="5"/>
  <c r="N3806" i="5"/>
  <c r="L3806" i="5"/>
  <c r="M3806" i="5"/>
  <c r="N3802" i="5"/>
  <c r="L3802" i="5"/>
  <c r="M3802" i="5"/>
  <c r="N3798" i="5"/>
  <c r="L3798" i="5"/>
  <c r="M3798" i="5"/>
  <c r="N3794" i="5"/>
  <c r="L3794" i="5"/>
  <c r="M3794" i="5"/>
  <c r="N3790" i="5"/>
  <c r="L3790" i="5"/>
  <c r="M3790" i="5"/>
  <c r="N3786" i="5"/>
  <c r="L3786" i="5"/>
  <c r="M3786" i="5"/>
  <c r="N3782" i="5"/>
  <c r="L3782" i="5"/>
  <c r="M3782" i="5"/>
  <c r="N3778" i="5"/>
  <c r="L3778" i="5"/>
  <c r="M3778" i="5"/>
  <c r="N3774" i="5"/>
  <c r="L3774" i="5"/>
  <c r="M3774" i="5"/>
  <c r="N3770" i="5"/>
  <c r="L3770" i="5"/>
  <c r="M3770" i="5"/>
  <c r="N3766" i="5"/>
  <c r="L3766" i="5"/>
  <c r="M3766" i="5"/>
  <c r="N3762" i="5"/>
  <c r="L3762" i="5"/>
  <c r="M3762" i="5"/>
  <c r="N3758" i="5"/>
  <c r="L3758" i="5"/>
  <c r="M3758" i="5"/>
  <c r="N3754" i="5"/>
  <c r="L3754" i="5"/>
  <c r="M3754" i="5"/>
  <c r="N3750" i="5"/>
  <c r="L3750" i="5"/>
  <c r="M3750" i="5"/>
  <c r="N3746" i="5"/>
  <c r="L3746" i="5"/>
  <c r="M3746" i="5"/>
  <c r="N3742" i="5"/>
  <c r="L3742" i="5"/>
  <c r="M3742" i="5"/>
  <c r="N3738" i="5"/>
  <c r="L3738" i="5"/>
  <c r="M3738" i="5"/>
  <c r="N3734" i="5"/>
  <c r="L3734" i="5"/>
  <c r="M3734" i="5"/>
  <c r="N3730" i="5"/>
  <c r="M3730" i="5"/>
  <c r="L3730" i="5"/>
  <c r="N3726" i="5"/>
  <c r="M3726" i="5"/>
  <c r="L3726" i="5"/>
  <c r="N3722" i="5"/>
  <c r="M3722" i="5"/>
  <c r="L3722" i="5"/>
  <c r="N3718" i="5"/>
  <c r="M3718" i="5"/>
  <c r="L3718" i="5"/>
  <c r="N3714" i="5"/>
  <c r="M3714" i="5"/>
  <c r="L3714" i="5"/>
  <c r="N3710" i="5"/>
  <c r="L3710" i="5"/>
  <c r="M3710" i="5"/>
  <c r="N3706" i="5"/>
  <c r="L3706" i="5"/>
  <c r="M3706" i="5"/>
  <c r="N3702" i="5"/>
  <c r="L3702" i="5"/>
  <c r="M3702" i="5"/>
  <c r="N3698" i="5"/>
  <c r="L3698" i="5"/>
  <c r="M3698" i="5"/>
  <c r="N3694" i="5"/>
  <c r="L3694" i="5"/>
  <c r="M3694" i="5"/>
  <c r="N3690" i="5"/>
  <c r="L3690" i="5"/>
  <c r="M3690" i="5"/>
  <c r="N3686" i="5"/>
  <c r="L3686" i="5"/>
  <c r="M3686" i="5"/>
  <c r="N3682" i="5"/>
  <c r="L3682" i="5"/>
  <c r="M3682" i="5"/>
  <c r="N3678" i="5"/>
  <c r="L3678" i="5"/>
  <c r="M3678" i="5"/>
  <c r="N3674" i="5"/>
  <c r="L3674" i="5"/>
  <c r="M3674" i="5"/>
  <c r="N3670" i="5"/>
  <c r="L3670" i="5"/>
  <c r="M3670" i="5"/>
  <c r="N3666" i="5"/>
  <c r="L3666" i="5"/>
  <c r="M3666" i="5"/>
  <c r="N3662" i="5"/>
  <c r="L3662" i="5"/>
  <c r="M3662" i="5"/>
  <c r="N3658" i="5"/>
  <c r="L3658" i="5"/>
  <c r="M3658" i="5"/>
  <c r="N3654" i="5"/>
  <c r="L3654" i="5"/>
  <c r="M3654" i="5"/>
  <c r="N3650" i="5"/>
  <c r="L3650" i="5"/>
  <c r="M3650" i="5"/>
  <c r="N3646" i="5"/>
  <c r="L3646" i="5"/>
  <c r="M3646" i="5"/>
  <c r="N3642" i="5"/>
  <c r="L3642" i="5"/>
  <c r="M3642" i="5"/>
  <c r="N3638" i="5"/>
  <c r="L3638" i="5"/>
  <c r="M3638" i="5"/>
  <c r="N3634" i="5"/>
  <c r="L3634" i="5"/>
  <c r="M3634" i="5"/>
  <c r="N3630" i="5"/>
  <c r="L3630" i="5"/>
  <c r="M3630" i="5"/>
  <c r="N3626" i="5"/>
  <c r="L3626" i="5"/>
  <c r="M3626" i="5"/>
  <c r="N3622" i="5"/>
  <c r="L3622" i="5"/>
  <c r="M3622" i="5"/>
  <c r="N3618" i="5"/>
  <c r="L3618" i="5"/>
  <c r="M3618" i="5"/>
  <c r="N3614" i="5"/>
  <c r="L3614" i="5"/>
  <c r="M3614" i="5"/>
  <c r="N3610" i="5"/>
  <c r="L3610" i="5"/>
  <c r="M3610" i="5"/>
  <c r="N3606" i="5"/>
  <c r="L3606" i="5"/>
  <c r="M3606" i="5"/>
  <c r="N3602" i="5"/>
  <c r="L3602" i="5"/>
  <c r="M3602" i="5"/>
  <c r="N3598" i="5"/>
  <c r="L3598" i="5"/>
  <c r="M3598" i="5"/>
  <c r="N3594" i="5"/>
  <c r="L3594" i="5"/>
  <c r="M3594" i="5"/>
  <c r="N3590" i="5"/>
  <c r="L3590" i="5"/>
  <c r="M3590" i="5"/>
  <c r="N3586" i="5"/>
  <c r="L3586" i="5"/>
  <c r="M3586" i="5"/>
  <c r="N3582" i="5"/>
  <c r="L3582" i="5"/>
  <c r="M3582" i="5"/>
  <c r="N3578" i="5"/>
  <c r="L3578" i="5"/>
  <c r="M3578" i="5"/>
  <c r="N3574" i="5"/>
  <c r="L3574" i="5"/>
  <c r="M3574" i="5"/>
  <c r="N3570" i="5"/>
  <c r="L3570" i="5"/>
  <c r="M3570" i="5"/>
  <c r="N3566" i="5"/>
  <c r="L3566" i="5"/>
  <c r="M3566" i="5"/>
  <c r="N3562" i="5"/>
  <c r="L3562" i="5"/>
  <c r="M3562" i="5"/>
  <c r="N3558" i="5"/>
  <c r="L3558" i="5"/>
  <c r="M3558" i="5"/>
  <c r="N3554" i="5"/>
  <c r="L3554" i="5"/>
  <c r="M3554" i="5"/>
  <c r="N3550" i="5"/>
  <c r="L3550" i="5"/>
  <c r="M3550" i="5"/>
  <c r="N3546" i="5"/>
  <c r="L3546" i="5"/>
  <c r="M3546" i="5"/>
  <c r="N3542" i="5"/>
  <c r="L3542" i="5"/>
  <c r="M3542" i="5"/>
  <c r="N3538" i="5"/>
  <c r="L3538" i="5"/>
  <c r="M3538" i="5"/>
  <c r="N3534" i="5"/>
  <c r="L3534" i="5"/>
  <c r="M3534" i="5"/>
  <c r="N3530" i="5"/>
  <c r="L3530" i="5"/>
  <c r="M3530" i="5"/>
  <c r="N3526" i="5"/>
  <c r="L3526" i="5"/>
  <c r="M3526" i="5"/>
  <c r="N3522" i="5"/>
  <c r="L3522" i="5"/>
  <c r="M3522" i="5"/>
  <c r="N3518" i="5"/>
  <c r="L3518" i="5"/>
  <c r="M3518" i="5"/>
  <c r="N3514" i="5"/>
  <c r="L3514" i="5"/>
  <c r="M3514" i="5"/>
  <c r="N3510" i="5"/>
  <c r="L3510" i="5"/>
  <c r="M3510" i="5"/>
  <c r="N3506" i="5"/>
  <c r="M3506" i="5"/>
  <c r="L3506" i="5"/>
  <c r="N3502" i="5"/>
  <c r="M3502" i="5"/>
  <c r="L3502" i="5"/>
  <c r="N3498" i="5"/>
  <c r="M3498" i="5"/>
  <c r="L3498" i="5"/>
  <c r="N3494" i="5"/>
  <c r="M3494" i="5"/>
  <c r="L3494" i="5"/>
  <c r="N3490" i="5"/>
  <c r="M3490" i="5"/>
  <c r="L3490" i="5"/>
  <c r="N3486" i="5"/>
  <c r="M3486" i="5"/>
  <c r="L3486" i="5"/>
  <c r="N3482" i="5"/>
  <c r="M3482" i="5"/>
  <c r="L3482" i="5"/>
  <c r="N3478" i="5"/>
  <c r="M3478" i="5"/>
  <c r="L3478" i="5"/>
  <c r="N3474" i="5"/>
  <c r="L3474" i="5"/>
  <c r="M3474" i="5"/>
  <c r="N3470" i="5"/>
  <c r="L3470" i="5"/>
  <c r="M3470" i="5"/>
  <c r="N3466" i="5"/>
  <c r="L3466" i="5"/>
  <c r="M3466" i="5"/>
  <c r="N3462" i="5"/>
  <c r="L3462" i="5"/>
  <c r="M3462" i="5"/>
  <c r="N3458" i="5"/>
  <c r="L3458" i="5"/>
  <c r="M3458" i="5"/>
  <c r="N3454" i="5"/>
  <c r="L3454" i="5"/>
  <c r="M3454" i="5"/>
  <c r="N3450" i="5"/>
  <c r="L3450" i="5"/>
  <c r="M3450" i="5"/>
  <c r="N3446" i="5"/>
  <c r="L3446" i="5"/>
  <c r="M3446" i="5"/>
  <c r="N3442" i="5"/>
  <c r="L3442" i="5"/>
  <c r="M3442" i="5"/>
  <c r="N3438" i="5"/>
  <c r="L3438" i="5"/>
  <c r="M3438" i="5"/>
  <c r="N3434" i="5"/>
  <c r="L3434" i="5"/>
  <c r="M3434" i="5"/>
  <c r="N3430" i="5"/>
  <c r="L3430" i="5"/>
  <c r="M3430" i="5"/>
  <c r="N3426" i="5"/>
  <c r="L3426" i="5"/>
  <c r="M3426" i="5"/>
  <c r="N3422" i="5"/>
  <c r="L3422" i="5"/>
  <c r="M3422" i="5"/>
  <c r="N3418" i="5"/>
  <c r="L3418" i="5"/>
  <c r="M3418" i="5"/>
  <c r="N3414" i="5"/>
  <c r="L3414" i="5"/>
  <c r="M3414" i="5"/>
  <c r="N3410" i="5"/>
  <c r="L3410" i="5"/>
  <c r="M3410" i="5"/>
  <c r="N3406" i="5"/>
  <c r="L3406" i="5"/>
  <c r="M3406" i="5"/>
  <c r="N3402" i="5"/>
  <c r="L3402" i="5"/>
  <c r="M3402" i="5"/>
  <c r="N3398" i="5"/>
  <c r="L3398" i="5"/>
  <c r="M3398" i="5"/>
  <c r="N3394" i="5"/>
  <c r="L3394" i="5"/>
  <c r="M3394" i="5"/>
  <c r="N3390" i="5"/>
  <c r="L3390" i="5"/>
  <c r="M3390" i="5"/>
  <c r="N3386" i="5"/>
  <c r="L3386" i="5"/>
  <c r="M3386" i="5"/>
  <c r="N3382" i="5"/>
  <c r="L3382" i="5"/>
  <c r="M3382" i="5"/>
  <c r="N3378" i="5"/>
  <c r="L3378" i="5"/>
  <c r="M3378" i="5"/>
  <c r="N3374" i="5"/>
  <c r="L3374" i="5"/>
  <c r="M3374" i="5"/>
  <c r="N3370" i="5"/>
  <c r="L3370" i="5"/>
  <c r="M3370" i="5"/>
  <c r="N3366" i="5"/>
  <c r="L3366" i="5"/>
  <c r="M3366" i="5"/>
  <c r="N3362" i="5"/>
  <c r="L3362" i="5"/>
  <c r="M3362" i="5"/>
  <c r="N3358" i="5"/>
  <c r="L3358" i="5"/>
  <c r="M3358" i="5"/>
  <c r="N3354" i="5"/>
  <c r="L3354" i="5"/>
  <c r="M3354" i="5"/>
  <c r="N3350" i="5"/>
  <c r="L3350" i="5"/>
  <c r="M3350" i="5"/>
  <c r="N3346" i="5"/>
  <c r="L3346" i="5"/>
  <c r="M3346" i="5"/>
  <c r="N3342" i="5"/>
  <c r="L3342" i="5"/>
  <c r="M3342" i="5"/>
  <c r="N3338" i="5"/>
  <c r="L3338" i="5"/>
  <c r="M3338" i="5"/>
  <c r="N3334" i="5"/>
  <c r="L3334" i="5"/>
  <c r="M3334" i="5"/>
  <c r="N3330" i="5"/>
  <c r="L3330" i="5"/>
  <c r="M3330" i="5"/>
  <c r="N3326" i="5"/>
  <c r="L3326" i="5"/>
  <c r="M3326" i="5"/>
  <c r="N3322" i="5"/>
  <c r="L3322" i="5"/>
  <c r="M3322" i="5"/>
  <c r="N3318" i="5"/>
  <c r="L3318" i="5"/>
  <c r="M3318" i="5"/>
  <c r="N3314" i="5"/>
  <c r="L3314" i="5"/>
  <c r="M3314" i="5"/>
  <c r="N3310" i="5"/>
  <c r="L3310" i="5"/>
  <c r="M3310" i="5"/>
  <c r="N3306" i="5"/>
  <c r="L3306" i="5"/>
  <c r="M3306" i="5"/>
  <c r="N3302" i="5"/>
  <c r="L3302" i="5"/>
  <c r="M3302" i="5"/>
  <c r="N3298" i="5"/>
  <c r="L3298" i="5"/>
  <c r="M3298" i="5"/>
  <c r="N3294" i="5"/>
  <c r="L3294" i="5"/>
  <c r="M3294" i="5"/>
  <c r="N3290" i="5"/>
  <c r="L3290" i="5"/>
  <c r="M3290" i="5"/>
  <c r="N3286" i="5"/>
  <c r="L3286" i="5"/>
  <c r="M3286" i="5"/>
  <c r="N3282" i="5"/>
  <c r="M3282" i="5"/>
  <c r="L3282" i="5"/>
  <c r="N3278" i="5"/>
  <c r="M3278" i="5"/>
  <c r="N3274" i="5"/>
  <c r="M3274" i="5"/>
  <c r="N3270" i="5"/>
  <c r="M3270" i="5"/>
  <c r="L3270" i="5"/>
  <c r="N3266" i="5"/>
  <c r="M3266" i="5"/>
  <c r="L3266" i="5"/>
  <c r="N3262" i="5"/>
  <c r="M3262" i="5"/>
  <c r="L3262" i="5"/>
  <c r="N3258" i="5"/>
  <c r="M3258" i="5"/>
  <c r="L3258" i="5"/>
  <c r="N3254" i="5"/>
  <c r="M3254" i="5"/>
  <c r="N3250" i="5"/>
  <c r="M3250" i="5"/>
  <c r="N3246" i="5"/>
  <c r="M3246" i="5"/>
  <c r="L3246" i="5"/>
  <c r="N3242" i="5"/>
  <c r="M3242" i="5"/>
  <c r="L3242" i="5"/>
  <c r="N3238" i="5"/>
  <c r="M3238" i="5"/>
  <c r="L3238" i="5"/>
  <c r="N3234" i="5"/>
  <c r="M3234" i="5"/>
  <c r="N3230" i="5"/>
  <c r="M3230" i="5"/>
  <c r="N3226" i="5"/>
  <c r="M3226" i="5"/>
  <c r="L3226" i="5"/>
  <c r="N3222" i="5"/>
  <c r="M3222" i="5"/>
  <c r="N3218" i="5"/>
  <c r="M3218" i="5"/>
  <c r="L3218" i="5"/>
  <c r="N3214" i="5"/>
  <c r="M3214" i="5"/>
  <c r="N3210" i="5"/>
  <c r="M3210" i="5"/>
  <c r="L3210" i="5"/>
  <c r="N3206" i="5"/>
  <c r="M3206" i="5"/>
  <c r="L3206" i="5"/>
  <c r="N3202" i="5"/>
  <c r="M3202" i="5"/>
  <c r="L3202" i="5"/>
  <c r="N3198" i="5"/>
  <c r="M3198" i="5"/>
  <c r="L3198" i="5"/>
  <c r="N3194" i="5"/>
  <c r="M3194" i="5"/>
  <c r="L3194" i="5"/>
  <c r="N3190" i="5"/>
  <c r="M3190" i="5"/>
  <c r="N3186" i="5"/>
  <c r="M3186" i="5"/>
  <c r="L3186" i="5"/>
  <c r="N3182" i="5"/>
  <c r="M3182" i="5"/>
  <c r="L3182" i="5"/>
  <c r="N3178" i="5"/>
  <c r="M3178" i="5"/>
  <c r="N3174" i="5"/>
  <c r="M3174" i="5"/>
  <c r="L3174" i="5"/>
  <c r="N3170" i="5"/>
  <c r="M3170" i="5"/>
  <c r="N3166" i="5"/>
  <c r="M3166" i="5"/>
  <c r="L3166" i="5"/>
  <c r="N3162" i="5"/>
  <c r="M3162" i="5"/>
  <c r="L3162" i="5"/>
  <c r="N3158" i="5"/>
  <c r="L3158" i="5"/>
  <c r="M3158" i="5"/>
  <c r="N3154" i="5"/>
  <c r="M3154" i="5"/>
  <c r="N3150" i="5"/>
  <c r="M3150" i="5"/>
  <c r="N3146" i="5"/>
  <c r="M3146" i="5"/>
  <c r="L3146" i="5"/>
  <c r="N3142" i="5"/>
  <c r="M3142" i="5"/>
  <c r="N3138" i="5"/>
  <c r="M3138" i="5"/>
  <c r="N3134" i="5"/>
  <c r="L3134" i="5"/>
  <c r="M3134" i="5"/>
  <c r="N3130" i="5"/>
  <c r="M3130" i="5"/>
  <c r="L3130" i="5"/>
  <c r="N3126" i="5"/>
  <c r="L3126" i="5"/>
  <c r="M3126" i="5"/>
  <c r="N3122" i="5"/>
  <c r="M3122" i="5"/>
  <c r="N3118" i="5"/>
  <c r="M3118" i="5"/>
  <c r="L3118" i="5"/>
  <c r="N3114" i="5"/>
  <c r="M3114" i="5"/>
  <c r="N3110" i="5"/>
  <c r="M3110" i="5"/>
  <c r="L3110" i="5"/>
  <c r="N3106" i="5"/>
  <c r="M3106" i="5"/>
  <c r="L3106" i="5"/>
  <c r="N3102" i="5"/>
  <c r="M3102" i="5"/>
  <c r="N3098" i="5"/>
  <c r="M3098" i="5"/>
  <c r="N3094" i="5"/>
  <c r="M3094" i="5"/>
  <c r="L3094" i="5"/>
  <c r="N3090" i="5"/>
  <c r="M3090" i="5"/>
  <c r="L3090" i="5"/>
  <c r="N3086" i="5"/>
  <c r="M3086" i="5"/>
  <c r="L3086" i="5"/>
  <c r="N3082" i="5"/>
  <c r="M3082" i="5"/>
  <c r="L3082" i="5"/>
  <c r="N3078" i="5"/>
  <c r="L3078" i="5"/>
  <c r="N3074" i="5"/>
  <c r="M3074" i="5"/>
  <c r="N3070" i="5"/>
  <c r="M3070" i="5"/>
  <c r="L3070" i="5"/>
  <c r="N3066" i="5"/>
  <c r="M3066" i="5"/>
  <c r="N3062" i="5"/>
  <c r="M3062" i="5"/>
  <c r="L3062" i="5"/>
  <c r="N3058" i="5"/>
  <c r="M3058" i="5"/>
  <c r="L3058" i="5"/>
  <c r="N3054" i="5"/>
  <c r="M3054" i="5"/>
  <c r="L3054" i="5"/>
  <c r="N3050" i="5"/>
  <c r="M3050" i="5"/>
  <c r="L3050" i="5"/>
  <c r="N3046" i="5"/>
  <c r="M3046" i="5"/>
  <c r="L3046" i="5"/>
  <c r="N3042" i="5"/>
  <c r="M3042" i="5"/>
  <c r="N3038" i="5"/>
  <c r="M3038" i="5"/>
  <c r="L3038" i="5"/>
  <c r="N3034" i="5"/>
  <c r="M3034" i="5"/>
  <c r="L3034" i="5"/>
  <c r="N3030" i="5"/>
  <c r="M3030" i="5"/>
  <c r="L3030" i="5"/>
  <c r="N3026" i="5"/>
  <c r="M3026" i="5"/>
  <c r="N3022" i="5"/>
  <c r="M3022" i="5"/>
  <c r="L3022" i="5"/>
  <c r="N3018" i="5"/>
  <c r="M3018" i="5"/>
  <c r="L3018" i="5"/>
  <c r="N3014" i="5"/>
  <c r="M3014" i="5"/>
  <c r="N3010" i="5"/>
  <c r="M3010" i="5"/>
  <c r="N3006" i="5"/>
  <c r="M3006" i="5"/>
  <c r="L3006" i="5"/>
  <c r="N3002" i="5"/>
  <c r="M3002" i="5"/>
  <c r="N2998" i="5"/>
  <c r="M2998" i="5"/>
  <c r="L2998" i="5"/>
  <c r="N2994" i="5"/>
  <c r="M2994" i="5"/>
  <c r="L2994" i="5"/>
  <c r="N2990" i="5"/>
  <c r="M2990" i="5"/>
  <c r="N2986" i="5"/>
  <c r="M2986" i="5"/>
  <c r="L2986" i="5"/>
  <c r="N2982" i="5"/>
  <c r="M2982" i="5"/>
  <c r="N2978" i="5"/>
  <c r="M2978" i="5"/>
  <c r="L2978" i="5"/>
  <c r="N2974" i="5"/>
  <c r="M2974" i="5"/>
  <c r="N2970" i="5"/>
  <c r="M2970" i="5"/>
  <c r="L2970" i="5"/>
  <c r="N2966" i="5"/>
  <c r="M2966" i="5"/>
  <c r="N2962" i="5"/>
  <c r="M2962" i="5"/>
  <c r="L2962" i="5"/>
  <c r="N2958" i="5"/>
  <c r="M2958" i="5"/>
  <c r="L2958" i="5"/>
  <c r="N2954" i="5"/>
  <c r="M2954" i="5"/>
  <c r="L2954" i="5"/>
  <c r="N2950" i="5"/>
  <c r="M2950" i="5"/>
  <c r="N2946" i="5"/>
  <c r="M2946" i="5"/>
  <c r="L2946" i="5"/>
  <c r="N2942" i="5"/>
  <c r="M2942" i="5"/>
  <c r="L2942" i="5"/>
  <c r="N2938" i="5"/>
  <c r="M2938" i="5"/>
  <c r="L2938" i="5"/>
  <c r="N2934" i="5"/>
  <c r="M2934" i="5"/>
  <c r="L2934" i="5"/>
  <c r="N2930" i="5"/>
  <c r="M2930" i="5"/>
  <c r="N2926" i="5"/>
  <c r="M2926" i="5"/>
  <c r="L2926" i="5"/>
  <c r="N2922" i="5"/>
  <c r="M2922" i="5"/>
  <c r="L2922" i="5"/>
  <c r="N2918" i="5"/>
  <c r="M2918" i="5"/>
  <c r="L2918" i="5"/>
  <c r="N2914" i="5"/>
  <c r="M2914" i="5"/>
  <c r="L2914" i="5"/>
  <c r="N2910" i="5"/>
  <c r="M2910" i="5"/>
  <c r="L2910" i="5"/>
  <c r="N2906" i="5"/>
  <c r="M2906" i="5"/>
  <c r="L2906" i="5"/>
  <c r="N2902" i="5"/>
  <c r="M2902" i="5"/>
  <c r="L2902" i="5"/>
  <c r="N2898" i="5"/>
  <c r="M2898" i="5"/>
  <c r="L2898" i="5"/>
  <c r="N2894" i="5"/>
  <c r="M2894" i="5"/>
  <c r="L2894" i="5"/>
  <c r="N2890" i="5"/>
  <c r="M2890" i="5"/>
  <c r="L2890" i="5"/>
  <c r="N2886" i="5"/>
  <c r="M2886" i="5"/>
  <c r="L2886" i="5"/>
  <c r="N2882" i="5"/>
  <c r="M2882" i="5"/>
  <c r="L2882" i="5"/>
  <c r="N2878" i="5"/>
  <c r="M2878" i="5"/>
  <c r="L2878" i="5"/>
  <c r="N2874" i="5"/>
  <c r="M2874" i="5"/>
  <c r="L2874" i="5"/>
  <c r="N2870" i="5"/>
  <c r="M2870" i="5"/>
  <c r="L2870" i="5"/>
  <c r="N2866" i="5"/>
  <c r="M2866" i="5"/>
  <c r="L2866" i="5"/>
  <c r="N2862" i="5"/>
  <c r="M2862" i="5"/>
  <c r="L2862" i="5"/>
  <c r="N2858" i="5"/>
  <c r="M2858" i="5"/>
  <c r="L2858" i="5"/>
  <c r="N2854" i="5"/>
  <c r="M2854" i="5"/>
  <c r="L2854" i="5"/>
  <c r="N2850" i="5"/>
  <c r="M2850" i="5"/>
  <c r="N2846" i="5"/>
  <c r="M2846" i="5"/>
  <c r="N2842" i="5"/>
  <c r="M2842" i="5"/>
  <c r="N2838" i="5"/>
  <c r="M2838" i="5"/>
  <c r="L2838" i="5"/>
  <c r="N2834" i="5"/>
  <c r="M2834" i="5"/>
  <c r="L2834" i="5"/>
  <c r="N2830" i="5"/>
  <c r="M2830" i="5"/>
  <c r="N2826" i="5"/>
  <c r="M2826" i="5"/>
  <c r="L2826" i="5"/>
  <c r="N2822" i="5"/>
  <c r="M2822" i="5"/>
  <c r="L2822" i="5"/>
  <c r="N2818" i="5"/>
  <c r="M2818" i="5"/>
  <c r="L2818" i="5"/>
  <c r="N2814" i="5"/>
  <c r="L2814" i="5"/>
  <c r="N2810" i="5"/>
  <c r="M2810" i="5"/>
  <c r="L2810" i="5"/>
  <c r="N2806" i="5"/>
  <c r="M2806" i="5"/>
  <c r="N2802" i="5"/>
  <c r="M2802" i="5"/>
  <c r="N2798" i="5"/>
  <c r="M2798" i="5"/>
  <c r="N2794" i="5"/>
  <c r="M2794" i="5"/>
  <c r="L2794" i="5"/>
  <c r="N2790" i="5"/>
  <c r="M2790" i="5"/>
  <c r="L2790" i="5"/>
  <c r="N2786" i="5"/>
  <c r="M2786" i="5"/>
  <c r="N2782" i="5"/>
  <c r="M2782" i="5"/>
  <c r="N2778" i="5"/>
  <c r="M2778" i="5"/>
  <c r="L2778" i="5"/>
  <c r="N2774" i="5"/>
  <c r="M2774" i="5"/>
  <c r="L2774" i="5"/>
  <c r="N2770" i="5"/>
  <c r="M2770" i="5"/>
  <c r="L2770" i="5"/>
  <c r="N2766" i="5"/>
  <c r="M2766" i="5"/>
  <c r="L2766" i="5"/>
  <c r="N2762" i="5"/>
  <c r="M2762" i="5"/>
  <c r="N2758" i="5"/>
  <c r="M2758" i="5"/>
  <c r="L2758" i="5"/>
  <c r="N2754" i="5"/>
  <c r="M2754" i="5"/>
  <c r="L2754" i="5"/>
  <c r="N2750" i="5"/>
  <c r="M2750" i="5"/>
  <c r="N2746" i="5"/>
  <c r="L2746" i="5"/>
  <c r="M2746" i="5"/>
  <c r="N2742" i="5"/>
  <c r="L2742" i="5"/>
  <c r="M2742" i="5"/>
  <c r="N2738" i="5"/>
  <c r="L2738" i="5"/>
  <c r="M2738" i="5"/>
  <c r="N2734" i="5"/>
  <c r="L2734" i="5"/>
  <c r="M2734" i="5"/>
  <c r="N2730" i="5"/>
  <c r="L2730" i="5"/>
  <c r="M2730" i="5"/>
  <c r="N2726" i="5"/>
  <c r="M2726" i="5"/>
  <c r="N2722" i="5"/>
  <c r="L2722" i="5"/>
  <c r="M2722" i="5"/>
  <c r="N2718" i="5"/>
  <c r="L2718" i="5"/>
  <c r="M2718" i="5"/>
  <c r="N2714" i="5"/>
  <c r="L2714" i="5"/>
  <c r="M2714" i="5"/>
  <c r="N2710" i="5"/>
  <c r="L2710" i="5"/>
  <c r="M2710" i="5"/>
  <c r="N2706" i="5"/>
  <c r="M2706" i="5"/>
  <c r="N2702" i="5"/>
  <c r="L2702" i="5"/>
  <c r="M2702" i="5"/>
  <c r="N2698" i="5"/>
  <c r="L2698" i="5"/>
  <c r="M2698" i="5"/>
  <c r="N2694" i="5"/>
  <c r="M2694" i="5"/>
  <c r="N2690" i="5"/>
  <c r="M2690" i="5"/>
  <c r="N2686" i="5"/>
  <c r="L2686" i="5"/>
  <c r="M2686" i="5"/>
  <c r="N2682" i="5"/>
  <c r="L2682" i="5"/>
  <c r="M2682" i="5"/>
  <c r="N2678" i="5"/>
  <c r="M2678" i="5"/>
  <c r="N2674" i="5"/>
  <c r="L2674" i="5"/>
  <c r="M2674" i="5"/>
  <c r="N2670" i="5"/>
  <c r="M2670" i="5"/>
  <c r="L2670" i="5"/>
  <c r="N2666" i="5"/>
  <c r="M2666" i="5"/>
  <c r="N2662" i="5"/>
  <c r="M2662" i="5"/>
  <c r="L2662" i="5"/>
  <c r="N2658" i="5"/>
  <c r="M2658" i="5"/>
  <c r="N2654" i="5"/>
  <c r="M2654" i="5"/>
  <c r="L2654" i="5"/>
  <c r="N2650" i="5"/>
  <c r="M2650" i="5"/>
  <c r="N2646" i="5"/>
  <c r="M2646" i="5"/>
  <c r="L2646" i="5"/>
  <c r="N2642" i="5"/>
  <c r="M2642" i="5"/>
  <c r="L2642" i="5"/>
  <c r="N2638" i="5"/>
  <c r="M2638" i="5"/>
  <c r="L2638" i="5"/>
  <c r="N2634" i="5"/>
  <c r="L2634" i="5"/>
  <c r="N2630" i="5"/>
  <c r="M2630" i="5"/>
  <c r="L2630" i="5"/>
  <c r="N2626" i="5"/>
  <c r="M2626" i="5"/>
  <c r="L2626" i="5"/>
  <c r="N2622" i="5"/>
  <c r="M2622" i="5"/>
  <c r="L2622" i="5"/>
  <c r="N2618" i="5"/>
  <c r="M2618" i="5"/>
  <c r="L2618" i="5"/>
  <c r="N2614" i="5"/>
  <c r="M2614" i="5"/>
  <c r="L2614" i="5"/>
  <c r="N2610" i="5"/>
  <c r="M2610" i="5"/>
  <c r="L2610" i="5"/>
  <c r="N2606" i="5"/>
  <c r="M2606" i="5"/>
  <c r="L2606" i="5"/>
  <c r="N2602" i="5"/>
  <c r="M2602" i="5"/>
  <c r="N2598" i="5"/>
  <c r="M2598" i="5"/>
  <c r="L2598" i="5"/>
  <c r="N2594" i="5"/>
  <c r="M2594" i="5"/>
  <c r="L2594" i="5"/>
  <c r="N2590" i="5"/>
  <c r="M2590" i="5"/>
  <c r="L2590" i="5"/>
  <c r="N2586" i="5"/>
  <c r="M2586" i="5"/>
  <c r="L2586" i="5"/>
  <c r="N2582" i="5"/>
  <c r="M2582" i="5"/>
  <c r="L2582" i="5"/>
  <c r="N2578" i="5"/>
  <c r="M2578" i="5"/>
  <c r="L2578" i="5"/>
  <c r="N2574" i="5"/>
  <c r="M2574" i="5"/>
  <c r="L2574" i="5"/>
  <c r="N2570" i="5"/>
  <c r="M2570" i="5"/>
  <c r="L2570" i="5"/>
  <c r="N2566" i="5"/>
  <c r="M2566" i="5"/>
  <c r="L2566" i="5"/>
  <c r="N2562" i="5"/>
  <c r="M2562" i="5"/>
  <c r="L2562" i="5"/>
  <c r="N2558" i="5"/>
  <c r="M2558" i="5"/>
  <c r="L2558" i="5"/>
  <c r="N2554" i="5"/>
  <c r="M2554" i="5"/>
  <c r="L2554" i="5"/>
  <c r="N2550" i="5"/>
  <c r="M2550" i="5"/>
  <c r="L2550" i="5"/>
  <c r="N2546" i="5"/>
  <c r="M2546" i="5"/>
  <c r="L2546" i="5"/>
  <c r="N2542" i="5"/>
  <c r="M2542" i="5"/>
  <c r="L2542" i="5"/>
  <c r="N2538" i="5"/>
  <c r="M2538" i="5"/>
  <c r="L2538" i="5"/>
  <c r="N2534" i="5"/>
  <c r="M2534" i="5"/>
  <c r="L2534" i="5"/>
  <c r="N2530" i="5"/>
  <c r="M2530" i="5"/>
  <c r="L2530" i="5"/>
  <c r="N2526" i="5"/>
  <c r="M2526" i="5"/>
  <c r="L2526" i="5"/>
  <c r="N2522" i="5"/>
  <c r="M2522" i="5"/>
  <c r="L2522" i="5"/>
  <c r="N2518" i="5"/>
  <c r="M2518" i="5"/>
  <c r="L2518" i="5"/>
  <c r="N2514" i="5"/>
  <c r="M2514" i="5"/>
  <c r="L2514" i="5"/>
  <c r="N2510" i="5"/>
  <c r="L2510" i="5"/>
  <c r="N2506" i="5"/>
  <c r="M2506" i="5"/>
  <c r="L2506" i="5"/>
  <c r="N2502" i="5"/>
  <c r="M2502" i="5"/>
  <c r="L2502" i="5"/>
  <c r="N2498" i="5"/>
  <c r="M2498" i="5"/>
  <c r="L2498" i="5"/>
  <c r="N2494" i="5"/>
  <c r="M2494" i="5"/>
  <c r="L2494" i="5"/>
  <c r="N2490" i="5"/>
  <c r="M2490" i="5"/>
  <c r="L2490" i="5"/>
  <c r="N2486" i="5"/>
  <c r="M2486" i="5"/>
  <c r="L2486" i="5"/>
  <c r="N2482" i="5"/>
  <c r="M2482" i="5"/>
  <c r="L2482" i="5"/>
  <c r="N2478" i="5"/>
  <c r="M2478" i="5"/>
  <c r="L2478" i="5"/>
  <c r="N2474" i="5"/>
  <c r="M2474" i="5"/>
  <c r="L2474" i="5"/>
  <c r="N2470" i="5"/>
  <c r="M2470" i="5"/>
  <c r="L2470" i="5"/>
  <c r="N2466" i="5"/>
  <c r="M2466" i="5"/>
  <c r="L2466" i="5"/>
  <c r="N2462" i="5"/>
  <c r="M2462" i="5"/>
  <c r="L2462" i="5"/>
  <c r="N2458" i="5"/>
  <c r="M2458" i="5"/>
  <c r="N2454" i="5"/>
  <c r="M2454" i="5"/>
  <c r="L2454" i="5"/>
  <c r="N2450" i="5"/>
  <c r="M2450" i="5"/>
  <c r="L2450" i="5"/>
  <c r="N2446" i="5"/>
  <c r="M2446" i="5"/>
  <c r="N2442" i="5"/>
  <c r="M2442" i="5"/>
  <c r="L2442" i="5"/>
  <c r="N2438" i="5"/>
  <c r="M2438" i="5"/>
  <c r="L2438" i="5"/>
  <c r="N2434" i="5"/>
  <c r="M2434" i="5"/>
  <c r="L2434" i="5"/>
  <c r="N2430" i="5"/>
  <c r="M2430" i="5"/>
  <c r="L2430" i="5"/>
  <c r="N2426" i="5"/>
  <c r="M2426" i="5"/>
  <c r="L2426" i="5"/>
  <c r="N2422" i="5"/>
  <c r="M2422" i="5"/>
  <c r="L2422" i="5"/>
  <c r="N2418" i="5"/>
  <c r="M2418" i="5"/>
  <c r="L2418" i="5"/>
  <c r="N2414" i="5"/>
  <c r="M2414" i="5"/>
  <c r="L2414" i="5"/>
  <c r="N2410" i="5"/>
  <c r="M2410" i="5"/>
  <c r="L2410" i="5"/>
  <c r="N2406" i="5"/>
  <c r="M2406" i="5"/>
  <c r="N2402" i="5"/>
  <c r="M2402" i="5"/>
  <c r="L2402" i="5"/>
  <c r="N2398" i="5"/>
  <c r="M2398" i="5"/>
  <c r="N2394" i="5"/>
  <c r="M2394" i="5"/>
  <c r="L2394" i="5"/>
  <c r="N2390" i="5"/>
  <c r="M2390" i="5"/>
  <c r="L2390" i="5"/>
  <c r="N2386" i="5"/>
  <c r="M2386" i="5"/>
  <c r="N2382" i="5"/>
  <c r="M2382" i="5"/>
  <c r="L2382" i="5"/>
  <c r="N2378" i="5"/>
  <c r="M2378" i="5"/>
  <c r="L2378" i="5"/>
  <c r="N2374" i="5"/>
  <c r="M2374" i="5"/>
  <c r="L2374" i="5"/>
  <c r="N2370" i="5"/>
  <c r="M2370" i="5"/>
  <c r="N2366" i="5"/>
  <c r="M2366" i="5"/>
  <c r="L2366" i="5"/>
  <c r="N2362" i="5"/>
  <c r="M2362" i="5"/>
  <c r="L2362" i="5"/>
  <c r="N2358" i="5"/>
  <c r="M2358" i="5"/>
  <c r="L2358" i="5"/>
  <c r="N2354" i="5"/>
  <c r="M2354" i="5"/>
  <c r="L2354" i="5"/>
  <c r="N2350" i="5"/>
  <c r="M2350" i="5"/>
  <c r="N2346" i="5"/>
  <c r="M2346" i="5"/>
  <c r="L2346" i="5"/>
  <c r="N2342" i="5"/>
  <c r="M2342" i="5"/>
  <c r="L2342" i="5"/>
  <c r="N2338" i="5"/>
  <c r="M2338" i="5"/>
  <c r="L2338" i="5"/>
  <c r="N2334" i="5"/>
  <c r="M2334" i="5"/>
  <c r="L2334" i="5"/>
  <c r="N2330" i="5"/>
  <c r="M2330" i="5"/>
  <c r="N2326" i="5"/>
  <c r="M2326" i="5"/>
  <c r="L2326" i="5"/>
  <c r="N2322" i="5"/>
  <c r="M2322" i="5"/>
  <c r="L2322" i="5"/>
  <c r="N2318" i="5"/>
  <c r="M2318" i="5"/>
  <c r="L2318" i="5"/>
  <c r="N2314" i="5"/>
  <c r="M2314" i="5"/>
  <c r="L2314" i="5"/>
  <c r="N2310" i="5"/>
  <c r="M2310" i="5"/>
  <c r="L2310" i="5"/>
  <c r="N2306" i="5"/>
  <c r="M2306" i="5"/>
  <c r="L2306" i="5"/>
  <c r="N2302" i="5"/>
  <c r="M2302" i="5"/>
  <c r="L2302" i="5"/>
  <c r="N2298" i="5"/>
  <c r="M2298" i="5"/>
  <c r="L2298" i="5"/>
  <c r="N2294" i="5"/>
  <c r="M2294" i="5"/>
  <c r="L2294" i="5"/>
  <c r="N2290" i="5"/>
  <c r="M2290" i="5"/>
  <c r="N2286" i="5"/>
  <c r="M2286" i="5"/>
  <c r="L2286" i="5"/>
  <c r="N2282" i="5"/>
  <c r="M2282" i="5"/>
  <c r="N2278" i="5"/>
  <c r="M2278" i="5"/>
  <c r="N2274" i="5"/>
  <c r="M2274" i="5"/>
  <c r="N2270" i="5"/>
  <c r="M2270" i="5"/>
  <c r="L2270" i="5"/>
  <c r="N2266" i="5"/>
  <c r="M2266" i="5"/>
  <c r="L2266" i="5"/>
  <c r="N2262" i="5"/>
  <c r="M2262" i="5"/>
  <c r="L2262" i="5"/>
  <c r="N2258" i="5"/>
  <c r="M2258" i="5"/>
  <c r="L2258" i="5"/>
  <c r="N2254" i="5"/>
  <c r="M2254" i="5"/>
  <c r="L2254" i="5"/>
  <c r="N2250" i="5"/>
  <c r="M2250" i="5"/>
  <c r="L2250" i="5"/>
  <c r="N2246" i="5"/>
  <c r="M2246" i="5"/>
  <c r="L2246" i="5"/>
  <c r="N2242" i="5"/>
  <c r="M2242" i="5"/>
  <c r="L2242" i="5"/>
  <c r="N2238" i="5"/>
  <c r="M2238" i="5"/>
  <c r="L2238" i="5"/>
  <c r="N2234" i="5"/>
  <c r="M2234" i="5"/>
  <c r="L2234" i="5"/>
  <c r="N2230" i="5"/>
  <c r="M2230" i="5"/>
  <c r="L2230" i="5"/>
  <c r="N2226" i="5"/>
  <c r="M2226" i="5"/>
  <c r="L2226" i="5"/>
  <c r="N2222" i="5"/>
  <c r="M2222" i="5"/>
  <c r="N2218" i="5"/>
  <c r="M2218" i="5"/>
  <c r="L2218" i="5"/>
  <c r="N2214" i="5"/>
  <c r="M2214" i="5"/>
  <c r="L2214" i="5"/>
  <c r="N2210" i="5"/>
  <c r="M2210" i="5"/>
  <c r="L2210" i="5"/>
  <c r="N2206" i="5"/>
  <c r="M2206" i="5"/>
  <c r="N2202" i="5"/>
  <c r="M2202" i="5"/>
  <c r="L2202" i="5"/>
  <c r="N2198" i="5"/>
  <c r="M2198" i="5"/>
  <c r="L2198" i="5"/>
  <c r="N2194" i="5"/>
  <c r="M2194" i="5"/>
  <c r="L2194" i="5"/>
  <c r="N2190" i="5"/>
  <c r="M2190" i="5"/>
  <c r="N2186" i="5"/>
  <c r="M2186" i="5"/>
  <c r="L2186" i="5"/>
  <c r="N2182" i="5"/>
  <c r="M2182" i="5"/>
  <c r="L2182" i="5"/>
  <c r="N2178" i="5"/>
  <c r="M2178" i="5"/>
  <c r="N2174" i="5"/>
  <c r="M2174" i="5"/>
  <c r="N2170" i="5"/>
  <c r="M2170" i="5"/>
  <c r="L2170" i="5"/>
  <c r="N2166" i="5"/>
  <c r="M2166" i="5"/>
  <c r="L2166" i="5"/>
  <c r="N2162" i="5"/>
  <c r="M2162" i="5"/>
  <c r="L2162" i="5"/>
  <c r="N2158" i="5"/>
  <c r="L2158" i="5"/>
  <c r="M2158" i="5"/>
  <c r="N2154" i="5"/>
  <c r="M2154" i="5"/>
  <c r="L2154" i="5"/>
  <c r="N2150" i="5"/>
  <c r="L2150" i="5"/>
  <c r="M2150" i="5"/>
  <c r="N2146" i="5"/>
  <c r="L2146" i="5"/>
  <c r="N2142" i="5"/>
  <c r="M2142" i="5"/>
  <c r="N2138" i="5"/>
  <c r="L2138" i="5"/>
  <c r="M2138" i="5"/>
  <c r="N2134" i="5"/>
  <c r="L2134" i="5"/>
  <c r="N2130" i="5"/>
  <c r="L2130" i="5"/>
  <c r="N2126" i="5"/>
  <c r="L2126" i="5"/>
  <c r="N2122" i="5"/>
  <c r="M2122" i="5"/>
  <c r="N2118" i="5"/>
  <c r="M2118" i="5"/>
  <c r="N2114" i="5"/>
  <c r="M2114" i="5"/>
  <c r="N2110" i="5"/>
  <c r="L2110" i="5"/>
  <c r="N2106" i="5"/>
  <c r="L2106" i="5"/>
  <c r="M2106" i="5"/>
  <c r="N2102" i="5"/>
  <c r="L2102" i="5"/>
  <c r="N2098" i="5"/>
  <c r="M2098" i="5"/>
  <c r="N2094" i="5"/>
  <c r="L2094" i="5"/>
  <c r="N2090" i="5"/>
  <c r="L2090" i="5"/>
  <c r="M2090" i="5"/>
  <c r="N2086" i="5"/>
  <c r="M2086" i="5"/>
  <c r="N2082" i="5"/>
  <c r="L2082" i="5"/>
  <c r="N2078" i="5"/>
  <c r="L2078" i="5"/>
  <c r="N2074" i="5"/>
  <c r="L2074" i="5"/>
  <c r="M2074" i="5"/>
  <c r="N2070" i="5"/>
  <c r="L2070" i="5"/>
  <c r="M2070" i="5"/>
  <c r="N2066" i="5"/>
  <c r="L2066" i="5"/>
  <c r="M2066" i="5"/>
  <c r="N2062" i="5"/>
  <c r="L2062" i="5"/>
  <c r="N2058" i="5"/>
  <c r="L2058" i="5"/>
  <c r="N2054" i="5"/>
  <c r="L2054" i="5"/>
  <c r="M2054" i="5"/>
  <c r="N2050" i="5"/>
  <c r="L2050" i="5"/>
  <c r="L2046" i="5"/>
  <c r="M2046" i="5"/>
  <c r="N2042" i="5"/>
  <c r="M2042" i="5"/>
  <c r="L2038" i="5"/>
  <c r="M2038" i="5"/>
  <c r="L2034" i="5"/>
  <c r="M2034" i="5"/>
  <c r="N2030" i="5"/>
  <c r="L2030" i="5"/>
  <c r="M2030" i="5"/>
  <c r="N2026" i="5"/>
  <c r="L2026" i="5"/>
  <c r="M2026" i="5"/>
  <c r="N2022" i="5"/>
  <c r="L2022" i="5"/>
  <c r="M2022" i="5"/>
  <c r="N2018" i="5"/>
  <c r="L2018" i="5"/>
  <c r="N2014" i="5"/>
  <c r="L2014" i="5"/>
  <c r="M2014" i="5"/>
  <c r="N2010" i="5"/>
  <c r="L2010" i="5"/>
  <c r="M2010" i="5"/>
  <c r="N2006" i="5"/>
  <c r="L2006" i="5"/>
  <c r="M2006" i="5"/>
  <c r="N2002" i="5"/>
  <c r="M2002" i="5"/>
  <c r="N1998" i="5"/>
  <c r="L1998" i="5"/>
  <c r="N1994" i="5"/>
  <c r="M1994" i="5"/>
  <c r="N1990" i="5"/>
  <c r="M1990" i="5"/>
  <c r="N1986" i="5"/>
  <c r="L1986" i="5"/>
  <c r="M1986" i="5"/>
  <c r="N1982" i="5"/>
  <c r="L1982" i="5"/>
  <c r="M1982" i="5"/>
  <c r="N1978" i="5"/>
  <c r="L1978" i="5"/>
  <c r="M1978" i="5"/>
  <c r="N1974" i="5"/>
  <c r="M1974" i="5"/>
  <c r="N1970" i="5"/>
  <c r="L1970" i="5"/>
  <c r="M1970" i="5"/>
  <c r="M1966" i="5"/>
  <c r="N1962" i="5"/>
  <c r="L1962" i="5"/>
  <c r="N1958" i="5"/>
  <c r="L1958" i="5"/>
  <c r="M1958" i="5"/>
  <c r="N1954" i="5"/>
  <c r="L1954" i="5"/>
  <c r="M1954" i="5"/>
  <c r="M1950" i="5"/>
  <c r="N1946" i="5"/>
  <c r="L1946" i="5"/>
  <c r="M1946" i="5"/>
  <c r="N1942" i="5"/>
  <c r="L1942" i="5"/>
  <c r="M1942" i="5"/>
  <c r="N1938" i="5"/>
  <c r="M1938" i="5"/>
  <c r="N1934" i="5"/>
  <c r="M1934" i="5"/>
  <c r="N1930" i="5"/>
  <c r="M1930" i="5"/>
  <c r="N1926" i="5"/>
  <c r="L1926" i="5"/>
  <c r="M1926" i="5"/>
  <c r="N1922" i="5"/>
  <c r="M1922" i="5"/>
  <c r="N1918" i="5"/>
  <c r="L1918" i="5"/>
  <c r="M1918" i="5"/>
  <c r="N1914" i="5"/>
  <c r="L1914" i="5"/>
  <c r="N1910" i="5"/>
  <c r="M1910" i="5"/>
  <c r="N1906" i="5"/>
  <c r="M1906" i="5"/>
  <c r="M1902" i="5"/>
  <c r="L1898" i="5"/>
  <c r="M1898" i="5"/>
  <c r="N1894" i="5"/>
  <c r="L1894" i="5"/>
  <c r="N1890" i="5"/>
  <c r="M1890" i="5"/>
  <c r="N1886" i="5"/>
  <c r="M1886" i="5"/>
  <c r="N1882" i="5"/>
  <c r="L1882" i="5"/>
  <c r="M1882" i="5"/>
  <c r="N1878" i="5"/>
  <c r="M1878" i="5"/>
  <c r="N1874" i="5"/>
  <c r="L1874" i="5"/>
  <c r="M1874" i="5"/>
  <c r="M1870" i="5"/>
  <c r="N1866" i="5"/>
  <c r="L1866" i="5"/>
  <c r="M1866" i="5"/>
  <c r="N1862" i="5"/>
  <c r="L1862" i="5"/>
  <c r="M1862" i="5"/>
  <c r="N1858" i="5"/>
  <c r="L1858" i="5"/>
  <c r="M1858" i="5"/>
  <c r="N1854" i="5"/>
  <c r="L1854" i="5"/>
  <c r="L1850" i="5"/>
  <c r="M1850" i="5"/>
  <c r="L1846" i="5"/>
  <c r="M1846" i="5"/>
  <c r="N1842" i="5"/>
  <c r="N1838" i="5"/>
  <c r="L1838" i="5"/>
  <c r="M1838" i="5"/>
  <c r="N1834" i="5"/>
  <c r="M1834" i="5"/>
  <c r="N1830" i="5"/>
  <c r="M1830" i="5"/>
  <c r="N1826" i="5"/>
  <c r="L1826" i="5"/>
  <c r="M1826" i="5"/>
  <c r="N1822" i="5"/>
  <c r="L1822" i="5"/>
  <c r="M1822" i="5"/>
  <c r="N1818" i="5"/>
  <c r="L1818" i="5"/>
  <c r="M1818" i="5"/>
  <c r="N1814" i="5"/>
  <c r="L1814" i="5"/>
  <c r="M1814" i="5"/>
  <c r="N1810" i="5"/>
  <c r="M1810" i="5"/>
  <c r="N1806" i="5"/>
  <c r="L1806" i="5"/>
  <c r="M1806" i="5"/>
  <c r="N1802" i="5"/>
  <c r="L1802" i="5"/>
  <c r="M1802" i="5"/>
  <c r="N1798" i="5"/>
  <c r="L1798" i="5"/>
  <c r="N1794" i="5"/>
  <c r="L1794" i="5"/>
  <c r="M1794" i="5"/>
  <c r="N1790" i="5"/>
  <c r="M1790" i="5"/>
  <c r="N1786" i="5"/>
  <c r="M1786" i="5"/>
  <c r="N1782" i="5"/>
  <c r="L1782" i="5"/>
  <c r="M1782" i="5"/>
  <c r="N1778" i="5"/>
  <c r="L1778" i="5"/>
  <c r="M1778" i="5"/>
  <c r="N1774" i="5"/>
  <c r="L1774" i="5"/>
  <c r="M1774" i="5"/>
  <c r="N1770" i="5"/>
  <c r="M1770" i="5"/>
  <c r="N1766" i="5"/>
  <c r="M1766" i="5"/>
  <c r="L1762" i="5"/>
  <c r="M1762" i="5"/>
  <c r="N1758" i="5"/>
  <c r="L1758" i="5"/>
  <c r="N1754" i="5"/>
  <c r="L1754" i="5"/>
  <c r="M1754" i="5"/>
  <c r="N1750" i="5"/>
  <c r="L1750" i="5"/>
  <c r="M1750" i="5"/>
  <c r="N1746" i="5"/>
  <c r="L1746" i="5"/>
  <c r="M1746" i="5"/>
  <c r="N1742" i="5"/>
  <c r="L1742" i="5"/>
  <c r="M1742" i="5"/>
  <c r="N1738" i="5"/>
  <c r="M1738" i="5"/>
  <c r="M1734" i="5"/>
  <c r="L1730" i="5"/>
  <c r="M1730" i="5"/>
  <c r="N1726" i="5"/>
  <c r="L1726" i="5"/>
  <c r="M1726" i="5"/>
  <c r="N1722" i="5"/>
  <c r="L1722" i="5"/>
  <c r="M1722" i="5"/>
  <c r="N1718" i="5"/>
  <c r="L1718" i="5"/>
  <c r="M1718" i="5"/>
  <c r="M1714" i="5"/>
  <c r="N1710" i="5"/>
  <c r="L1710" i="5"/>
  <c r="M1710" i="5"/>
  <c r="N1706" i="5"/>
  <c r="M1706" i="5"/>
  <c r="N1702" i="5"/>
  <c r="L1702" i="5"/>
  <c r="M1702" i="5"/>
  <c r="N1698" i="5"/>
  <c r="M1698" i="5"/>
  <c r="N1694" i="5"/>
  <c r="M1694" i="5"/>
  <c r="N1690" i="5"/>
  <c r="L1690" i="5"/>
  <c r="M1690" i="5"/>
  <c r="N1686" i="5"/>
  <c r="L1686" i="5"/>
  <c r="M1686" i="5"/>
  <c r="N1682" i="5"/>
  <c r="L1682" i="5"/>
  <c r="M1682" i="5"/>
  <c r="N1678" i="5"/>
  <c r="L1678" i="5"/>
  <c r="M1678" i="5"/>
  <c r="N1674" i="5"/>
  <c r="L1674" i="5"/>
  <c r="M1674" i="5"/>
  <c r="N1670" i="5"/>
  <c r="L1670" i="5"/>
  <c r="M1670" i="5"/>
  <c r="N1666" i="5"/>
  <c r="M1666" i="5"/>
  <c r="N1662" i="5"/>
  <c r="L1662" i="5"/>
  <c r="M1662" i="5"/>
  <c r="L1658" i="5"/>
  <c r="M1658" i="5"/>
  <c r="N1654" i="5"/>
  <c r="L1654" i="5"/>
  <c r="M1654" i="5"/>
  <c r="N1650" i="5"/>
  <c r="L1650" i="5"/>
  <c r="M1650" i="5"/>
  <c r="N1646" i="5"/>
  <c r="M1646" i="5"/>
  <c r="N1642" i="5"/>
  <c r="M1642" i="5"/>
  <c r="N1638" i="5"/>
  <c r="M1638" i="5"/>
  <c r="N1634" i="5"/>
  <c r="M1634" i="5"/>
  <c r="N1630" i="5"/>
  <c r="L1630" i="5"/>
  <c r="M1630" i="5"/>
  <c r="N1626" i="5"/>
  <c r="L1626" i="5"/>
  <c r="M1626" i="5"/>
  <c r="N1622" i="5"/>
  <c r="M1622" i="5"/>
  <c r="N1618" i="5"/>
  <c r="M1618" i="5"/>
  <c r="N1614" i="5"/>
  <c r="M1614" i="5"/>
  <c r="N1610" i="5"/>
  <c r="L1610" i="5"/>
  <c r="M1610" i="5"/>
  <c r="N1606" i="5"/>
  <c r="L1606" i="5"/>
  <c r="M1606" i="5"/>
  <c r="N1602" i="5"/>
  <c r="L1602" i="5"/>
  <c r="M1602" i="5"/>
  <c r="N1598" i="5"/>
  <c r="M1598" i="5"/>
  <c r="N1594" i="5"/>
  <c r="L1594" i="5"/>
  <c r="M1594" i="5"/>
  <c r="N1590" i="5"/>
  <c r="M1590" i="5"/>
  <c r="L1590" i="5"/>
  <c r="N1586" i="5"/>
  <c r="M1586" i="5"/>
  <c r="N1582" i="5"/>
  <c r="L1582" i="5"/>
  <c r="N1578" i="5"/>
  <c r="N1574" i="5"/>
  <c r="M1574" i="5"/>
  <c r="L1574" i="5"/>
  <c r="N1570" i="5"/>
  <c r="L1570" i="5"/>
  <c r="M1570" i="5"/>
  <c r="N1566" i="5"/>
  <c r="M1566" i="5"/>
  <c r="N1562" i="5"/>
  <c r="M1562" i="5"/>
  <c r="N1558" i="5"/>
  <c r="M1558" i="5"/>
  <c r="N1554" i="5"/>
  <c r="M1554" i="5"/>
  <c r="N1550" i="5"/>
  <c r="M1550" i="5"/>
  <c r="L1550" i="5"/>
  <c r="N1546" i="5"/>
  <c r="M1546" i="5"/>
  <c r="N1542" i="5"/>
  <c r="M1542" i="5"/>
  <c r="L1542" i="5"/>
  <c r="N1538" i="5"/>
  <c r="M1538" i="5"/>
  <c r="M1534" i="5"/>
  <c r="L1534" i="5"/>
  <c r="N1530" i="5"/>
  <c r="L1530" i="5"/>
  <c r="M1530" i="5"/>
  <c r="N1526" i="5"/>
  <c r="M1526" i="5"/>
  <c r="L1526" i="5"/>
  <c r="N1522" i="5"/>
  <c r="M1522" i="5"/>
  <c r="M1518" i="5"/>
  <c r="L1518" i="5"/>
  <c r="N1514" i="5"/>
  <c r="N1510" i="5"/>
  <c r="M1510" i="5"/>
  <c r="L1506" i="5"/>
  <c r="M1506" i="5"/>
  <c r="L1502" i="5"/>
  <c r="M1502" i="5"/>
  <c r="N1498" i="5"/>
  <c r="N1494" i="5"/>
  <c r="L1494" i="5"/>
  <c r="N1490" i="5"/>
  <c r="M1490" i="5"/>
  <c r="L1486" i="5"/>
  <c r="M1486" i="5"/>
  <c r="N1482" i="5"/>
  <c r="M1482" i="5"/>
  <c r="N1478" i="5"/>
  <c r="L1478" i="5"/>
  <c r="N1474" i="5"/>
  <c r="L1474" i="5"/>
  <c r="M1474" i="5"/>
  <c r="N1470" i="5"/>
  <c r="L1470" i="5"/>
  <c r="M1470" i="5"/>
  <c r="N1466" i="5"/>
  <c r="L1466" i="5"/>
  <c r="M1466" i="5"/>
  <c r="N1462" i="5"/>
  <c r="L1462" i="5"/>
  <c r="M1462" i="5"/>
  <c r="N1458" i="5"/>
  <c r="L1458" i="5"/>
  <c r="M1458" i="5"/>
  <c r="N1454" i="5"/>
  <c r="M1454" i="5"/>
  <c r="N1450" i="5"/>
  <c r="L1450" i="5"/>
  <c r="M1450" i="5"/>
  <c r="N1446" i="5"/>
  <c r="L1446" i="5"/>
  <c r="M1446" i="5"/>
  <c r="N1442" i="5"/>
  <c r="M1442" i="5"/>
  <c r="N1438" i="5"/>
  <c r="L1438" i="5"/>
  <c r="N1434" i="5"/>
  <c r="M1434" i="5"/>
  <c r="L1434" i="5"/>
  <c r="N1430" i="5"/>
  <c r="M1430" i="5"/>
  <c r="L1430" i="5"/>
  <c r="N1426" i="5"/>
  <c r="M1426" i="5"/>
  <c r="N1422" i="5"/>
  <c r="L1422" i="5"/>
  <c r="M1422" i="5"/>
  <c r="N1418" i="5"/>
  <c r="L1418" i="5"/>
  <c r="N1414" i="5"/>
  <c r="M1414" i="5"/>
  <c r="N1410" i="5"/>
  <c r="M1410" i="5"/>
  <c r="N1406" i="5"/>
  <c r="M1406" i="5"/>
  <c r="N1402" i="5"/>
  <c r="M1402" i="5"/>
  <c r="N1398" i="5"/>
  <c r="L1398" i="5"/>
  <c r="M1398" i="5"/>
  <c r="N1394" i="5"/>
  <c r="M1394" i="5"/>
  <c r="L1394" i="5"/>
  <c r="N1390" i="5"/>
  <c r="M1390" i="5"/>
  <c r="L1390" i="5"/>
  <c r="N1386" i="5"/>
  <c r="M1386" i="5"/>
  <c r="N1382" i="5"/>
  <c r="L1382" i="5"/>
  <c r="N1378" i="5"/>
  <c r="L1378" i="5"/>
  <c r="M1378" i="5"/>
  <c r="N1374" i="5"/>
  <c r="L1374" i="5"/>
  <c r="M1374" i="5"/>
  <c r="M1370" i="5"/>
  <c r="N1366" i="5"/>
  <c r="L1366" i="5"/>
  <c r="N1362" i="5"/>
  <c r="M1362" i="5"/>
  <c r="N1358" i="5"/>
  <c r="M1358" i="5"/>
  <c r="L1358" i="5"/>
  <c r="N1354" i="5"/>
  <c r="L1354" i="5"/>
  <c r="M1354" i="5"/>
  <c r="N1350" i="5"/>
  <c r="N1346" i="5"/>
  <c r="M1346" i="5"/>
  <c r="N1342" i="5"/>
  <c r="M1342" i="5"/>
  <c r="N1338" i="5"/>
  <c r="M1338" i="5"/>
  <c r="N1334" i="5"/>
  <c r="M1334" i="5"/>
  <c r="N1330" i="5"/>
  <c r="M1330" i="5"/>
  <c r="L1330" i="5"/>
  <c r="N1326" i="5"/>
  <c r="M1326" i="5"/>
  <c r="L1326" i="5"/>
  <c r="N1322" i="5"/>
  <c r="M1322" i="5"/>
  <c r="L1322" i="5"/>
  <c r="N1318" i="5"/>
  <c r="L1318" i="5"/>
  <c r="M1318" i="5"/>
  <c r="N1314" i="5"/>
  <c r="M1314" i="5"/>
  <c r="L1310" i="5"/>
  <c r="M1310" i="5"/>
  <c r="N1306" i="5"/>
  <c r="M1306" i="5"/>
  <c r="L1306" i="5"/>
  <c r="N1302" i="5"/>
  <c r="M1302" i="5"/>
  <c r="L1302" i="5"/>
  <c r="N1298" i="5"/>
  <c r="L1298" i="5"/>
  <c r="M1298" i="5"/>
  <c r="N1294" i="5"/>
  <c r="M1294" i="5"/>
  <c r="L1294" i="5"/>
  <c r="N1290" i="5"/>
  <c r="M1290" i="5"/>
  <c r="L1290" i="5"/>
  <c r="N1286" i="5"/>
  <c r="M1286" i="5"/>
  <c r="N1282" i="5"/>
  <c r="M1282" i="5"/>
  <c r="N1278" i="5"/>
  <c r="M1278" i="5"/>
  <c r="L1278" i="5"/>
  <c r="N1274" i="5"/>
  <c r="M1274" i="5"/>
  <c r="N1270" i="5"/>
  <c r="M1270" i="5"/>
  <c r="L1270" i="5"/>
  <c r="N1266" i="5"/>
  <c r="M1266" i="5"/>
  <c r="N1262" i="5"/>
  <c r="M1262" i="5"/>
  <c r="L1262" i="5"/>
  <c r="N1258" i="5"/>
  <c r="M1258" i="5"/>
  <c r="N1254" i="5"/>
  <c r="M1254" i="5"/>
  <c r="L1254" i="5"/>
  <c r="N1250" i="5"/>
  <c r="M1250" i="5"/>
  <c r="N1246" i="5"/>
  <c r="N1242" i="5"/>
  <c r="M1242" i="5"/>
  <c r="N1238" i="5"/>
  <c r="N1234" i="5"/>
  <c r="M1234" i="5"/>
  <c r="N1230" i="5"/>
  <c r="M1230" i="5"/>
  <c r="N1226" i="5"/>
  <c r="N1222" i="5"/>
  <c r="L1222" i="5"/>
  <c r="N1218" i="5"/>
  <c r="M1218" i="5"/>
  <c r="L1218" i="5"/>
  <c r="N1214" i="5"/>
  <c r="M1214" i="5"/>
  <c r="L1214" i="5"/>
  <c r="N1210" i="5"/>
  <c r="M1210" i="5"/>
  <c r="L1210" i="5"/>
  <c r="N1206" i="5"/>
  <c r="M1206" i="5"/>
  <c r="L1206" i="5"/>
  <c r="N1202" i="5"/>
  <c r="M1202" i="5"/>
  <c r="L1202" i="5"/>
  <c r="N1198" i="5"/>
  <c r="M1198" i="5"/>
  <c r="N1194" i="5"/>
  <c r="M1194" i="5"/>
  <c r="L1194" i="5"/>
  <c r="N1190" i="5"/>
  <c r="M1190" i="5"/>
  <c r="N1186" i="5"/>
  <c r="M1186" i="5"/>
  <c r="L1186" i="5"/>
  <c r="N1182" i="5"/>
  <c r="M1182" i="5"/>
  <c r="L1182" i="5"/>
  <c r="N1178" i="5"/>
  <c r="M1178" i="5"/>
  <c r="L1178" i="5"/>
  <c r="N1174" i="5"/>
  <c r="M1174" i="5"/>
  <c r="N1170" i="5"/>
  <c r="M1170" i="5"/>
  <c r="N1166" i="5"/>
  <c r="N1162" i="5"/>
  <c r="M1162" i="5"/>
  <c r="N1155" i="5"/>
  <c r="L1155" i="5"/>
  <c r="M1155" i="5"/>
  <c r="N1143" i="5"/>
  <c r="N1131" i="5"/>
  <c r="M1131" i="5"/>
  <c r="N1119" i="5"/>
  <c r="N1107" i="5"/>
  <c r="M1107" i="5"/>
  <c r="N1099" i="5"/>
  <c r="M1099" i="5"/>
  <c r="L1099" i="5"/>
  <c r="N1087" i="5"/>
  <c r="M1087" i="5"/>
  <c r="L1087" i="5"/>
  <c r="N1079" i="5"/>
  <c r="M1079" i="5"/>
  <c r="L1079" i="5"/>
  <c r="N1071" i="5"/>
  <c r="M1071" i="5"/>
  <c r="L1071" i="5"/>
  <c r="N1059" i="5"/>
  <c r="M1059" i="5"/>
  <c r="L1059" i="5"/>
  <c r="N1047" i="5"/>
  <c r="M1047" i="5"/>
  <c r="L1047" i="5"/>
  <c r="N1035" i="5"/>
  <c r="L1035" i="5"/>
  <c r="M1035" i="5"/>
  <c r="N1023" i="5"/>
  <c r="L1023" i="5"/>
  <c r="M1023" i="5"/>
  <c r="M1015" i="5"/>
  <c r="N1003" i="5"/>
  <c r="L1003" i="5"/>
  <c r="M1003" i="5"/>
  <c r="N991" i="5"/>
  <c r="L991" i="5"/>
  <c r="N979" i="5"/>
  <c r="N971" i="5"/>
  <c r="M971" i="5"/>
  <c r="L971" i="5"/>
  <c r="N959" i="5"/>
  <c r="M959" i="5"/>
  <c r="L959" i="5"/>
  <c r="N943" i="5"/>
  <c r="M943" i="5"/>
  <c r="N923" i="5"/>
  <c r="N919" i="5"/>
  <c r="N911" i="5"/>
  <c r="M911" i="5"/>
  <c r="N899" i="5"/>
  <c r="M899" i="5"/>
  <c r="L899" i="5"/>
  <c r="N895" i="5"/>
  <c r="L895" i="5"/>
  <c r="M895" i="5"/>
  <c r="N887" i="5"/>
  <c r="M887" i="5"/>
  <c r="L887" i="5"/>
  <c r="N883" i="5"/>
  <c r="M883" i="5"/>
  <c r="N875" i="5"/>
  <c r="L875" i="5"/>
  <c r="N867" i="5"/>
  <c r="L867" i="5"/>
  <c r="M867" i="5"/>
  <c r="N859" i="5"/>
  <c r="M859" i="5"/>
  <c r="N847" i="5"/>
  <c r="L847" i="5"/>
  <c r="N843" i="5"/>
  <c r="M843" i="5"/>
  <c r="N831" i="5"/>
  <c r="M831" i="5"/>
  <c r="M819" i="5"/>
  <c r="L819" i="5"/>
  <c r="L807" i="5"/>
  <c r="M807" i="5"/>
  <c r="N795" i="5"/>
  <c r="M795" i="5"/>
  <c r="N787" i="5"/>
  <c r="M787" i="5"/>
  <c r="L787" i="5"/>
  <c r="N775" i="5"/>
  <c r="L775" i="5"/>
  <c r="M775" i="5"/>
  <c r="N767" i="5"/>
  <c r="L767" i="5"/>
  <c r="M767" i="5"/>
  <c r="N759" i="5"/>
  <c r="L759" i="5"/>
  <c r="M759" i="5"/>
  <c r="N747" i="5"/>
  <c r="L747" i="5"/>
  <c r="N739" i="5"/>
  <c r="N723" i="5"/>
  <c r="M723" i="5"/>
  <c r="N711" i="5"/>
  <c r="M711" i="5"/>
  <c r="N703" i="5"/>
  <c r="M703" i="5"/>
  <c r="L703" i="5"/>
  <c r="N695" i="5"/>
  <c r="N683" i="5"/>
  <c r="M683" i="5"/>
  <c r="L683" i="5"/>
  <c r="N671" i="5"/>
  <c r="M671" i="5"/>
  <c r="L671" i="5"/>
  <c r="N663" i="5"/>
  <c r="M663" i="5"/>
  <c r="L663" i="5"/>
  <c r="N655" i="5"/>
  <c r="N643" i="5"/>
  <c r="L643" i="5"/>
  <c r="N627" i="5"/>
  <c r="L627" i="5"/>
  <c r="N615" i="5"/>
  <c r="M615" i="5"/>
  <c r="N607" i="5"/>
  <c r="M607" i="5"/>
  <c r="L607" i="5"/>
  <c r="N595" i="5"/>
  <c r="L595" i="5"/>
  <c r="N587" i="5"/>
  <c r="M587" i="5"/>
  <c r="N579" i="5"/>
  <c r="L579" i="5"/>
  <c r="M579" i="5"/>
  <c r="N571" i="5"/>
  <c r="M571" i="5"/>
  <c r="N559" i="5"/>
  <c r="M559" i="5"/>
  <c r="N551" i="5"/>
  <c r="M551" i="5"/>
  <c r="N539" i="5"/>
  <c r="N531" i="5"/>
  <c r="L531" i="5"/>
  <c r="M531" i="5"/>
  <c r="N519" i="5"/>
  <c r="M519" i="5"/>
  <c r="N511" i="5"/>
  <c r="L511" i="5"/>
  <c r="M511" i="5"/>
  <c r="N499" i="5"/>
  <c r="L499" i="5"/>
  <c r="M499" i="5"/>
  <c r="N491" i="5"/>
  <c r="M491" i="5"/>
  <c r="N479" i="5"/>
  <c r="M479" i="5"/>
  <c r="N463" i="5"/>
  <c r="M463" i="5"/>
  <c r="N451" i="5"/>
  <c r="M451" i="5"/>
  <c r="N443" i="5"/>
  <c r="N431" i="5"/>
  <c r="M431" i="5"/>
  <c r="N423" i="5"/>
  <c r="M423" i="5"/>
  <c r="N415" i="5"/>
  <c r="N407" i="5"/>
  <c r="M407" i="5"/>
  <c r="N395" i="5"/>
  <c r="N387" i="5"/>
  <c r="M387" i="5"/>
  <c r="N379" i="5"/>
  <c r="N371" i="5"/>
  <c r="N363" i="5"/>
  <c r="M363" i="5"/>
  <c r="N355" i="5"/>
  <c r="N347" i="5"/>
  <c r="M347" i="5"/>
  <c r="N339" i="5"/>
  <c r="L339" i="5"/>
  <c r="M339" i="5"/>
  <c r="N335" i="5"/>
  <c r="M335" i="5"/>
  <c r="N323" i="5"/>
  <c r="M323" i="5"/>
  <c r="N311" i="5"/>
  <c r="M311" i="5"/>
  <c r="N303" i="5"/>
  <c r="M303" i="5"/>
  <c r="L303" i="5"/>
  <c r="N295" i="5"/>
  <c r="M295" i="5"/>
  <c r="N287" i="5"/>
  <c r="M287" i="5"/>
  <c r="N279" i="5"/>
  <c r="M279" i="5"/>
  <c r="N275" i="5"/>
  <c r="L275" i="5"/>
  <c r="N267" i="5"/>
  <c r="M267" i="5"/>
  <c r="N259" i="5"/>
  <c r="L259" i="5"/>
  <c r="M259" i="5"/>
  <c r="N251" i="5"/>
  <c r="M251" i="5"/>
  <c r="N243" i="5"/>
  <c r="N235" i="5"/>
  <c r="M235" i="5"/>
  <c r="N227" i="5"/>
  <c r="M227" i="5"/>
  <c r="N219" i="5"/>
  <c r="M219" i="5"/>
  <c r="N211" i="5"/>
  <c r="M211" i="5"/>
  <c r="N203" i="5"/>
  <c r="M203" i="5"/>
  <c r="N195" i="5"/>
  <c r="M195" i="5"/>
  <c r="N187" i="5"/>
  <c r="M187" i="5"/>
  <c r="L187" i="5"/>
  <c r="N175" i="5"/>
  <c r="M175" i="5"/>
  <c r="N159" i="5"/>
  <c r="N151" i="5"/>
  <c r="M151" i="5"/>
  <c r="N143" i="5"/>
  <c r="M143" i="5"/>
  <c r="N135" i="5"/>
  <c r="M135" i="5"/>
  <c r="N131" i="5"/>
  <c r="M131" i="5"/>
  <c r="L115" i="5"/>
  <c r="M107" i="5"/>
  <c r="M99" i="5"/>
  <c r="N87" i="5"/>
  <c r="M79" i="5"/>
  <c r="N63" i="5"/>
  <c r="M63" i="5"/>
  <c r="M47" i="5"/>
  <c r="M39" i="5"/>
  <c r="N31" i="5"/>
  <c r="M23" i="5"/>
  <c r="N15" i="5"/>
  <c r="M7" i="5"/>
  <c r="N1157" i="5"/>
  <c r="M1157" i="5"/>
  <c r="N1153" i="5"/>
  <c r="M1153" i="5"/>
  <c r="L1153" i="5"/>
  <c r="N1149" i="5"/>
  <c r="M1149" i="5"/>
  <c r="L1149" i="5"/>
  <c r="M1145" i="5"/>
  <c r="L1145" i="5"/>
  <c r="N1141" i="5"/>
  <c r="N1137" i="5"/>
  <c r="L1137" i="5"/>
  <c r="N1133" i="5"/>
  <c r="M1133" i="5"/>
  <c r="N1129" i="5"/>
  <c r="L1129" i="5"/>
  <c r="M1129" i="5"/>
  <c r="N1125" i="5"/>
  <c r="M1125" i="5"/>
  <c r="N1121" i="5"/>
  <c r="M1121" i="5"/>
  <c r="L1121" i="5"/>
  <c r="N1117" i="5"/>
  <c r="M1117" i="5"/>
  <c r="M1113" i="5"/>
  <c r="N1109" i="5"/>
  <c r="M1109" i="5"/>
  <c r="N1105" i="5"/>
  <c r="M1105" i="5"/>
  <c r="L1105" i="5"/>
  <c r="N1101" i="5"/>
  <c r="N1097" i="5"/>
  <c r="M1097" i="5"/>
  <c r="N1093" i="5"/>
  <c r="M1093" i="5"/>
  <c r="N1089" i="5"/>
  <c r="M1089" i="5"/>
  <c r="N1085" i="5"/>
  <c r="M1085" i="5"/>
  <c r="L1085" i="5"/>
  <c r="N1081" i="5"/>
  <c r="M1081" i="5"/>
  <c r="N1077" i="5"/>
  <c r="M1077" i="5"/>
  <c r="L1077" i="5"/>
  <c r="N1073" i="5"/>
  <c r="L1073" i="5"/>
  <c r="N1069" i="5"/>
  <c r="M1069" i="5"/>
  <c r="L1069" i="5"/>
  <c r="N1065" i="5"/>
  <c r="M1065" i="5"/>
  <c r="N1061" i="5"/>
  <c r="M1061" i="5"/>
  <c r="N1057" i="5"/>
  <c r="M1057" i="5"/>
  <c r="L1057" i="5"/>
  <c r="N1053" i="5"/>
  <c r="M1053" i="5"/>
  <c r="L1053" i="5"/>
  <c r="N1049" i="5"/>
  <c r="M1049" i="5"/>
  <c r="M1045" i="5"/>
  <c r="N1041" i="5"/>
  <c r="M1041" i="5"/>
  <c r="L1041" i="5"/>
  <c r="M1037" i="5"/>
  <c r="N1033" i="5"/>
  <c r="L1033" i="5"/>
  <c r="M1033" i="5"/>
  <c r="N1029" i="5"/>
  <c r="M1029" i="5"/>
  <c r="N1025" i="5"/>
  <c r="L1025" i="5"/>
  <c r="M1025" i="5"/>
  <c r="N1021" i="5"/>
  <c r="L1021" i="5"/>
  <c r="M1021" i="5"/>
  <c r="N1017" i="5"/>
  <c r="M1017" i="5"/>
  <c r="N1013" i="5"/>
  <c r="L1013" i="5"/>
  <c r="M1013" i="5"/>
  <c r="N1009" i="5"/>
  <c r="M1009" i="5"/>
  <c r="L1009" i="5"/>
  <c r="N1005" i="5"/>
  <c r="M1005" i="5"/>
  <c r="L1005" i="5"/>
  <c r="N1001" i="5"/>
  <c r="M1001" i="5"/>
  <c r="M997" i="5"/>
  <c r="L997" i="5"/>
  <c r="M993" i="5"/>
  <c r="L993" i="5"/>
  <c r="N989" i="5"/>
  <c r="M989" i="5"/>
  <c r="L989" i="5"/>
  <c r="L985" i="5"/>
  <c r="M985" i="5"/>
  <c r="N981" i="5"/>
  <c r="M981" i="5"/>
  <c r="L981" i="5"/>
  <c r="N977" i="5"/>
  <c r="L977" i="5"/>
  <c r="M977" i="5"/>
  <c r="N973" i="5"/>
  <c r="M973" i="5"/>
  <c r="N969" i="5"/>
  <c r="N965" i="5"/>
  <c r="N961" i="5"/>
  <c r="M961" i="5"/>
  <c r="L961" i="5"/>
  <c r="N957" i="5"/>
  <c r="M957" i="5"/>
  <c r="N953" i="5"/>
  <c r="M953" i="5"/>
  <c r="N949" i="5"/>
  <c r="N945" i="5"/>
  <c r="M945" i="5"/>
  <c r="N941" i="5"/>
  <c r="M941" i="5"/>
  <c r="N937" i="5"/>
  <c r="L937" i="5"/>
  <c r="M937" i="5"/>
  <c r="N933" i="5"/>
  <c r="M933" i="5"/>
  <c r="N929" i="5"/>
  <c r="M929" i="5"/>
  <c r="N925" i="5"/>
  <c r="L925" i="5"/>
  <c r="M921" i="5"/>
  <c r="N917" i="5"/>
  <c r="M917" i="5"/>
  <c r="N913" i="5"/>
  <c r="M913" i="5"/>
  <c r="L913" i="5"/>
  <c r="N909" i="5"/>
  <c r="M909" i="5"/>
  <c r="M905" i="5"/>
  <c r="L905" i="5"/>
  <c r="N901" i="5"/>
  <c r="M901" i="5"/>
  <c r="N897" i="5"/>
  <c r="L897" i="5"/>
  <c r="N893" i="5"/>
  <c r="L893" i="5"/>
  <c r="N889" i="5"/>
  <c r="L889" i="5"/>
  <c r="M889" i="5"/>
  <c r="N885" i="5"/>
  <c r="L885" i="5"/>
  <c r="N881" i="5"/>
  <c r="N877" i="5"/>
  <c r="M877" i="5"/>
  <c r="N873" i="5"/>
  <c r="L873" i="5"/>
  <c r="M873" i="5"/>
  <c r="N869" i="5"/>
  <c r="M869" i="5"/>
  <c r="N865" i="5"/>
  <c r="M865" i="5"/>
  <c r="N861" i="5"/>
  <c r="L861" i="5"/>
  <c r="M861" i="5"/>
  <c r="N857" i="5"/>
  <c r="L857" i="5"/>
  <c r="M857" i="5"/>
  <c r="N853" i="5"/>
  <c r="L853" i="5"/>
  <c r="M853" i="5"/>
  <c r="N849" i="5"/>
  <c r="L849" i="5"/>
  <c r="N845" i="5"/>
  <c r="L845" i="5"/>
  <c r="M845" i="5"/>
  <c r="N841" i="5"/>
  <c r="N837" i="5"/>
  <c r="N833" i="5"/>
  <c r="M833" i="5"/>
  <c r="N829" i="5"/>
  <c r="N825" i="5"/>
  <c r="N821" i="5"/>
  <c r="M821" i="5"/>
  <c r="N817" i="5"/>
  <c r="M817" i="5"/>
  <c r="M813" i="5"/>
  <c r="N809" i="5"/>
  <c r="N805" i="5"/>
  <c r="M805" i="5"/>
  <c r="N801" i="5"/>
  <c r="L801" i="5"/>
  <c r="M801" i="5"/>
  <c r="N797" i="5"/>
  <c r="N793" i="5"/>
  <c r="L793" i="5"/>
  <c r="N789" i="5"/>
  <c r="L789" i="5"/>
  <c r="N785" i="5"/>
  <c r="M785" i="5"/>
  <c r="L785" i="5"/>
  <c r="N781" i="5"/>
  <c r="L781" i="5"/>
  <c r="N777" i="5"/>
  <c r="L777" i="5"/>
  <c r="M777" i="5"/>
  <c r="N773" i="5"/>
  <c r="L773" i="5"/>
  <c r="M773" i="5"/>
  <c r="N769" i="5"/>
  <c r="L769" i="5"/>
  <c r="M769" i="5"/>
  <c r="N765" i="5"/>
  <c r="L765" i="5"/>
  <c r="M765" i="5"/>
  <c r="N761" i="5"/>
  <c r="L761" i="5"/>
  <c r="N757" i="5"/>
  <c r="M757" i="5"/>
  <c r="N753" i="5"/>
  <c r="L753" i="5"/>
  <c r="N749" i="5"/>
  <c r="M749" i="5"/>
  <c r="N745" i="5"/>
  <c r="M745" i="5"/>
  <c r="L741" i="5"/>
  <c r="M741" i="5"/>
  <c r="N737" i="5"/>
  <c r="M737" i="5"/>
  <c r="N733" i="5"/>
  <c r="M733" i="5"/>
  <c r="N729" i="5"/>
  <c r="M729" i="5"/>
  <c r="L729" i="5"/>
  <c r="N725" i="5"/>
  <c r="L725" i="5"/>
  <c r="M725" i="5"/>
  <c r="N721" i="5"/>
  <c r="M721" i="5"/>
  <c r="N717" i="5"/>
  <c r="M717" i="5"/>
  <c r="N713" i="5"/>
  <c r="M713" i="5"/>
  <c r="N709" i="5"/>
  <c r="M709" i="5"/>
  <c r="N705" i="5"/>
  <c r="M705" i="5"/>
  <c r="N701" i="5"/>
  <c r="M701" i="5"/>
  <c r="N697" i="5"/>
  <c r="M697" i="5"/>
  <c r="L697" i="5"/>
  <c r="N693" i="5"/>
  <c r="L693" i="5"/>
  <c r="M693" i="5"/>
  <c r="N689" i="5"/>
  <c r="N685" i="5"/>
  <c r="M685" i="5"/>
  <c r="L685" i="5"/>
  <c r="N681" i="5"/>
  <c r="L681" i="5"/>
  <c r="M681" i="5"/>
  <c r="N677" i="5"/>
  <c r="L677" i="5"/>
  <c r="M677" i="5"/>
  <c r="N673" i="5"/>
  <c r="N669" i="5"/>
  <c r="M669" i="5"/>
  <c r="N665" i="5"/>
  <c r="M665" i="5"/>
  <c r="N661" i="5"/>
  <c r="M661" i="5"/>
  <c r="N657" i="5"/>
  <c r="L657" i="5"/>
  <c r="M657" i="5"/>
  <c r="N653" i="5"/>
  <c r="N649" i="5"/>
  <c r="L649" i="5"/>
  <c r="N645" i="5"/>
  <c r="L645" i="5"/>
  <c r="N641" i="5"/>
  <c r="L641" i="5"/>
  <c r="N637" i="5"/>
  <c r="N633" i="5"/>
  <c r="M629" i="5"/>
  <c r="N625" i="5"/>
  <c r="M625" i="5"/>
  <c r="N621" i="5"/>
  <c r="M621" i="5"/>
  <c r="N617" i="5"/>
  <c r="L617" i="5"/>
  <c r="M617" i="5"/>
  <c r="N613" i="5"/>
  <c r="M613" i="5"/>
  <c r="N609" i="5"/>
  <c r="N605" i="5"/>
  <c r="N601" i="5"/>
  <c r="L601" i="5"/>
  <c r="N597" i="5"/>
  <c r="M597" i="5"/>
  <c r="N593" i="5"/>
  <c r="M593" i="5"/>
  <c r="L593" i="5"/>
  <c r="N589" i="5"/>
  <c r="L589" i="5"/>
  <c r="N585" i="5"/>
  <c r="L585" i="5"/>
  <c r="M585" i="5"/>
  <c r="N581" i="5"/>
  <c r="L581" i="5"/>
  <c r="M581" i="5"/>
  <c r="N577" i="5"/>
  <c r="L577" i="5"/>
  <c r="M577" i="5"/>
  <c r="N573" i="5"/>
  <c r="M573" i="5"/>
  <c r="N565" i="5"/>
  <c r="M565" i="5"/>
  <c r="N561" i="5"/>
  <c r="M561" i="5"/>
  <c r="N557" i="5"/>
  <c r="M557" i="5"/>
  <c r="N553" i="5"/>
  <c r="L553" i="5"/>
  <c r="N549" i="5"/>
  <c r="M549" i="5"/>
  <c r="N545" i="5"/>
  <c r="M545" i="5"/>
  <c r="N541" i="5"/>
  <c r="M541" i="5"/>
  <c r="N537" i="5"/>
  <c r="M537" i="5"/>
  <c r="N533" i="5"/>
  <c r="M533" i="5"/>
  <c r="N529" i="5"/>
  <c r="M529" i="5"/>
  <c r="N525" i="5"/>
  <c r="L525" i="5"/>
  <c r="M525" i="5"/>
  <c r="N521" i="5"/>
  <c r="L521" i="5"/>
  <c r="N517" i="5"/>
  <c r="M517" i="5"/>
  <c r="N513" i="5"/>
  <c r="L513" i="5"/>
  <c r="M513" i="5"/>
  <c r="N509" i="5"/>
  <c r="L509" i="5"/>
  <c r="N505" i="5"/>
  <c r="N501" i="5"/>
  <c r="M501" i="5"/>
  <c r="N497" i="5"/>
  <c r="N493" i="5"/>
  <c r="N489" i="5"/>
  <c r="L489" i="5"/>
  <c r="M489" i="5"/>
  <c r="N485" i="5"/>
  <c r="N481" i="5"/>
  <c r="N477" i="5"/>
  <c r="L477" i="5"/>
  <c r="M477" i="5"/>
  <c r="N473" i="5"/>
  <c r="M473" i="5"/>
  <c r="N469" i="5"/>
  <c r="N465" i="5"/>
  <c r="M465" i="5"/>
  <c r="N461" i="5"/>
  <c r="N457" i="5"/>
  <c r="M457" i="5"/>
  <c r="N453" i="5"/>
  <c r="M453" i="5"/>
  <c r="N449" i="5"/>
  <c r="L449" i="5"/>
  <c r="M449" i="5"/>
  <c r="N445" i="5"/>
  <c r="M445" i="5"/>
  <c r="N441" i="5"/>
  <c r="L441" i="5"/>
  <c r="N437" i="5"/>
  <c r="M437" i="5"/>
  <c r="N433" i="5"/>
  <c r="N429" i="5"/>
  <c r="M429" i="5"/>
  <c r="L429" i="5"/>
  <c r="N425" i="5"/>
  <c r="M425" i="5"/>
  <c r="N421" i="5"/>
  <c r="M421" i="5"/>
  <c r="N417" i="5"/>
  <c r="M417" i="5"/>
  <c r="N413" i="5"/>
  <c r="M413" i="5"/>
  <c r="N409" i="5"/>
  <c r="N405" i="5"/>
  <c r="N401" i="5"/>
  <c r="N397" i="5"/>
  <c r="M397" i="5"/>
  <c r="N393" i="5"/>
  <c r="N389" i="5"/>
  <c r="N385" i="5"/>
  <c r="M385" i="5"/>
  <c r="N381" i="5"/>
  <c r="M381" i="5"/>
  <c r="N377" i="5"/>
  <c r="M377" i="5"/>
  <c r="N373" i="5"/>
  <c r="M373" i="5"/>
  <c r="N369" i="5"/>
  <c r="M369" i="5"/>
  <c r="N365" i="5"/>
  <c r="N361" i="5"/>
  <c r="M361" i="5"/>
  <c r="N357" i="5"/>
  <c r="L357" i="5"/>
  <c r="M357" i="5"/>
  <c r="N353" i="5"/>
  <c r="M353" i="5"/>
  <c r="N349" i="5"/>
  <c r="L349" i="5"/>
  <c r="N345" i="5"/>
  <c r="L345" i="5"/>
  <c r="N341" i="5"/>
  <c r="M341" i="5"/>
  <c r="N337" i="5"/>
  <c r="M337" i="5"/>
  <c r="N333" i="5"/>
  <c r="M333" i="5"/>
  <c r="L333" i="5"/>
  <c r="N329" i="5"/>
  <c r="M329" i="5"/>
  <c r="N325" i="5"/>
  <c r="M325" i="5"/>
  <c r="N321" i="5"/>
  <c r="M321" i="5"/>
  <c r="N317" i="5"/>
  <c r="M317" i="5"/>
  <c r="N313" i="5"/>
  <c r="M313" i="5"/>
  <c r="L313" i="5"/>
  <c r="N309" i="5"/>
  <c r="L309" i="5"/>
  <c r="N305" i="5"/>
  <c r="M305" i="5"/>
  <c r="N301" i="5"/>
  <c r="M301" i="5"/>
  <c r="N297" i="5"/>
  <c r="M297" i="5"/>
  <c r="M293" i="5"/>
  <c r="N289" i="5"/>
  <c r="N285" i="5"/>
  <c r="M281" i="5"/>
  <c r="L281" i="5"/>
  <c r="N277" i="5"/>
  <c r="N273" i="5"/>
  <c r="N269" i="5"/>
  <c r="M269" i="5"/>
  <c r="N265" i="5"/>
  <c r="M265" i="5"/>
  <c r="N261" i="5"/>
  <c r="M261" i="5"/>
  <c r="N257" i="5"/>
  <c r="M257" i="5"/>
  <c r="N253" i="5"/>
  <c r="M253" i="5"/>
  <c r="M249" i="5"/>
  <c r="N245" i="5"/>
  <c r="L245" i="5"/>
  <c r="M245" i="5"/>
  <c r="N241" i="5"/>
  <c r="L241" i="5"/>
  <c r="M241" i="5"/>
  <c r="N237" i="5"/>
  <c r="L237" i="5"/>
  <c r="N233" i="5"/>
  <c r="M233" i="5"/>
  <c r="N229" i="5"/>
  <c r="M229" i="5"/>
  <c r="N225" i="5"/>
  <c r="M225" i="5"/>
  <c r="N221" i="5"/>
  <c r="M221" i="5"/>
  <c r="N217" i="5"/>
  <c r="M217" i="5"/>
  <c r="N213" i="5"/>
  <c r="M213" i="5"/>
  <c r="N209" i="5"/>
  <c r="M209" i="5"/>
  <c r="N205" i="5"/>
  <c r="M205" i="5"/>
  <c r="N201" i="5"/>
  <c r="M201" i="5"/>
  <c r="N197" i="5"/>
  <c r="M197" i="5"/>
  <c r="N193" i="5"/>
  <c r="M193" i="5"/>
  <c r="N189" i="5"/>
  <c r="M189" i="5"/>
  <c r="N185" i="5"/>
  <c r="N181" i="5"/>
  <c r="N177" i="5"/>
  <c r="M177" i="5"/>
  <c r="N173" i="5"/>
  <c r="N169" i="5"/>
  <c r="N165" i="5"/>
  <c r="M161" i="5"/>
  <c r="N157" i="5"/>
  <c r="M157" i="5"/>
  <c r="N153" i="5"/>
  <c r="N149" i="5"/>
  <c r="M149" i="5"/>
  <c r="N145" i="5"/>
  <c r="M141" i="5"/>
  <c r="N137" i="5"/>
  <c r="M137" i="5"/>
  <c r="M133" i="5"/>
  <c r="M125" i="5"/>
  <c r="N121" i="5"/>
  <c r="M121" i="5"/>
  <c r="N117" i="5"/>
  <c r="M117" i="5"/>
  <c r="N113" i="5"/>
  <c r="M109" i="5"/>
  <c r="M105" i="5"/>
  <c r="N101" i="5"/>
  <c r="M101" i="5"/>
  <c r="N97" i="5"/>
  <c r="N93" i="5"/>
  <c r="M93" i="5"/>
  <c r="N89" i="5"/>
  <c r="N85" i="5"/>
  <c r="N81" i="5"/>
  <c r="M81" i="5"/>
  <c r="N77" i="5"/>
  <c r="M77" i="5"/>
  <c r="N73" i="5"/>
  <c r="M69" i="5"/>
  <c r="N65" i="5"/>
  <c r="M65" i="5"/>
  <c r="L65" i="5"/>
  <c r="M61" i="5"/>
  <c r="M53" i="5"/>
  <c r="N49" i="5"/>
  <c r="M49" i="5"/>
  <c r="N45" i="5"/>
  <c r="M45" i="5"/>
  <c r="N41" i="5"/>
  <c r="N37" i="5"/>
  <c r="N33" i="5"/>
  <c r="M33" i="5"/>
  <c r="N29" i="5"/>
  <c r="M25" i="5"/>
  <c r="N21" i="5"/>
  <c r="N17" i="5"/>
  <c r="N13" i="5"/>
  <c r="N9" i="5"/>
  <c r="M9" i="5"/>
  <c r="N1151" i="5"/>
  <c r="M1151" i="5"/>
  <c r="N1147" i="5"/>
  <c r="M1147" i="5"/>
  <c r="N1135" i="5"/>
  <c r="L1135" i="5"/>
  <c r="M1135" i="5"/>
  <c r="N1127" i="5"/>
  <c r="M1127" i="5"/>
  <c r="N1115" i="5"/>
  <c r="M1115" i="5"/>
  <c r="N1103" i="5"/>
  <c r="M1103" i="5"/>
  <c r="L1103" i="5"/>
  <c r="N1091" i="5"/>
  <c r="M1091" i="5"/>
  <c r="L1091" i="5"/>
  <c r="N1083" i="5"/>
  <c r="M1083" i="5"/>
  <c r="N1067" i="5"/>
  <c r="M1067" i="5"/>
  <c r="N1063" i="5"/>
  <c r="N1051" i="5"/>
  <c r="M1051" i="5"/>
  <c r="L1051" i="5"/>
  <c r="N1039" i="5"/>
  <c r="L1039" i="5"/>
  <c r="M1039" i="5"/>
  <c r="N1031" i="5"/>
  <c r="L1031" i="5"/>
  <c r="M1031" i="5"/>
  <c r="L1019" i="5"/>
  <c r="M1019" i="5"/>
  <c r="N1007" i="5"/>
  <c r="L1007" i="5"/>
  <c r="L995" i="5"/>
  <c r="M995" i="5"/>
  <c r="N987" i="5"/>
  <c r="M987" i="5"/>
  <c r="L987" i="5"/>
  <c r="N975" i="5"/>
  <c r="L975" i="5"/>
  <c r="M975" i="5"/>
  <c r="N963" i="5"/>
  <c r="M963" i="5"/>
  <c r="L963" i="5"/>
  <c r="N951" i="5"/>
  <c r="M951" i="5"/>
  <c r="N939" i="5"/>
  <c r="M939" i="5"/>
  <c r="N907" i="5"/>
  <c r="M907" i="5"/>
  <c r="L907" i="5"/>
  <c r="N871" i="5"/>
  <c r="L871" i="5"/>
  <c r="M871" i="5"/>
  <c r="N863" i="5"/>
  <c r="L863" i="5"/>
  <c r="M863" i="5"/>
  <c r="N851" i="5"/>
  <c r="L851" i="5"/>
  <c r="M851" i="5"/>
  <c r="M839" i="5"/>
  <c r="N827" i="5"/>
  <c r="L827" i="5"/>
  <c r="N823" i="5"/>
  <c r="M823" i="5"/>
  <c r="M811" i="5"/>
  <c r="N803" i="5"/>
  <c r="L803" i="5"/>
  <c r="M803" i="5"/>
  <c r="N791" i="5"/>
  <c r="M791" i="5"/>
  <c r="N783" i="5"/>
  <c r="M783" i="5"/>
  <c r="N771" i="5"/>
  <c r="L771" i="5"/>
  <c r="M771" i="5"/>
  <c r="N755" i="5"/>
  <c r="M755" i="5"/>
  <c r="N751" i="5"/>
  <c r="L751" i="5"/>
  <c r="M751" i="5"/>
  <c r="N735" i="5"/>
  <c r="L735" i="5"/>
  <c r="M735" i="5"/>
  <c r="N727" i="5"/>
  <c r="L727" i="5"/>
  <c r="M727" i="5"/>
  <c r="N719" i="5"/>
  <c r="M719" i="5"/>
  <c r="L719" i="5"/>
  <c r="N707" i="5"/>
  <c r="M707" i="5"/>
  <c r="N691" i="5"/>
  <c r="M691" i="5"/>
  <c r="N679" i="5"/>
  <c r="N667" i="5"/>
  <c r="L667" i="5"/>
  <c r="N651" i="5"/>
  <c r="L651" i="5"/>
  <c r="N639" i="5"/>
  <c r="N631" i="5"/>
  <c r="M619" i="5"/>
  <c r="N611" i="5"/>
  <c r="M611" i="5"/>
  <c r="N599" i="5"/>
  <c r="N591" i="5"/>
  <c r="M591" i="5"/>
  <c r="N575" i="5"/>
  <c r="M575" i="5"/>
  <c r="N563" i="5"/>
  <c r="M563" i="5"/>
  <c r="N555" i="5"/>
  <c r="M555" i="5"/>
  <c r="N547" i="5"/>
  <c r="M547" i="5"/>
  <c r="N535" i="5"/>
  <c r="M535" i="5"/>
  <c r="N527" i="5"/>
  <c r="L527" i="5"/>
  <c r="M527" i="5"/>
  <c r="N515" i="5"/>
  <c r="L515" i="5"/>
  <c r="M515" i="5"/>
  <c r="N507" i="5"/>
  <c r="L507" i="5"/>
  <c r="N495" i="5"/>
  <c r="N487" i="5"/>
  <c r="M487" i="5"/>
  <c r="M483" i="5"/>
  <c r="N471" i="5"/>
  <c r="L471" i="5"/>
  <c r="M471" i="5"/>
  <c r="N467" i="5"/>
  <c r="M467" i="5"/>
  <c r="N455" i="5"/>
  <c r="N447" i="5"/>
  <c r="N439" i="5"/>
  <c r="L439" i="5"/>
  <c r="N427" i="5"/>
  <c r="M427" i="5"/>
  <c r="L427" i="5"/>
  <c r="N419" i="5"/>
  <c r="L419" i="5"/>
  <c r="M419" i="5"/>
  <c r="N411" i="5"/>
  <c r="N399" i="5"/>
  <c r="M399" i="5"/>
  <c r="N391" i="5"/>
  <c r="M391" i="5"/>
  <c r="N383" i="5"/>
  <c r="M383" i="5"/>
  <c r="N375" i="5"/>
  <c r="M375" i="5"/>
  <c r="N367" i="5"/>
  <c r="M367" i="5"/>
  <c r="N359" i="5"/>
  <c r="M359" i="5"/>
  <c r="N351" i="5"/>
  <c r="M351" i="5"/>
  <c r="N343" i="5"/>
  <c r="N331" i="5"/>
  <c r="M331" i="5"/>
  <c r="L331" i="5"/>
  <c r="N319" i="5"/>
  <c r="M319" i="5"/>
  <c r="N315" i="5"/>
  <c r="L315" i="5"/>
  <c r="N307" i="5"/>
  <c r="L307" i="5"/>
  <c r="N299" i="5"/>
  <c r="L299" i="5"/>
  <c r="M291" i="5"/>
  <c r="N283" i="5"/>
  <c r="M283" i="5"/>
  <c r="L283" i="5"/>
  <c r="N271" i="5"/>
  <c r="M271" i="5"/>
  <c r="N263" i="5"/>
  <c r="M263" i="5"/>
  <c r="N255" i="5"/>
  <c r="M255" i="5"/>
  <c r="N247" i="5"/>
  <c r="M247" i="5"/>
  <c r="N239" i="5"/>
  <c r="M239" i="5"/>
  <c r="M231" i="5"/>
  <c r="N223" i="5"/>
  <c r="M223" i="5"/>
  <c r="N215" i="5"/>
  <c r="M215" i="5"/>
  <c r="N207" i="5"/>
  <c r="M207" i="5"/>
  <c r="N199" i="5"/>
  <c r="M199" i="5"/>
  <c r="N191" i="5"/>
  <c r="M191" i="5"/>
  <c r="N183" i="5"/>
  <c r="N179" i="5"/>
  <c r="N171" i="5"/>
  <c r="M171" i="5"/>
  <c r="N163" i="5"/>
  <c r="M163" i="5"/>
  <c r="N155" i="5"/>
  <c r="M155" i="5"/>
  <c r="N147" i="5"/>
  <c r="M147" i="5"/>
  <c r="N139" i="5"/>
  <c r="M139" i="5"/>
  <c r="M127" i="5"/>
  <c r="N111" i="5"/>
  <c r="M111" i="5"/>
  <c r="M103" i="5"/>
  <c r="N95" i="5"/>
  <c r="M95" i="5"/>
  <c r="N91" i="5"/>
  <c r="N83" i="5"/>
  <c r="N75" i="5"/>
  <c r="M67" i="5"/>
  <c r="M59" i="5"/>
  <c r="N51" i="5"/>
  <c r="M51" i="5"/>
  <c r="N43" i="5"/>
  <c r="M43" i="5"/>
  <c r="N35" i="5"/>
  <c r="M35" i="5"/>
  <c r="N27" i="5"/>
  <c r="M27" i="5"/>
  <c r="N19" i="5"/>
  <c r="N1160" i="5"/>
  <c r="M1160" i="5"/>
  <c r="L1160" i="5"/>
  <c r="N1156" i="5"/>
  <c r="M1156" i="5"/>
  <c r="L1156" i="5"/>
  <c r="N1152" i="5"/>
  <c r="M1152" i="5"/>
  <c r="N1148" i="5"/>
  <c r="N1144" i="5"/>
  <c r="M1144" i="5"/>
  <c r="N1140" i="5"/>
  <c r="N1136" i="5"/>
  <c r="M1136" i="5"/>
  <c r="L1136" i="5"/>
  <c r="N1132" i="5"/>
  <c r="M1132" i="5"/>
  <c r="N1128" i="5"/>
  <c r="M1128" i="5"/>
  <c r="L1128" i="5"/>
  <c r="N1124" i="5"/>
  <c r="M1124" i="5"/>
  <c r="N1120" i="5"/>
  <c r="M1120" i="5"/>
  <c r="N1116" i="5"/>
  <c r="M1116" i="5"/>
  <c r="N1112" i="5"/>
  <c r="M1112" i="5"/>
  <c r="L1112" i="5"/>
  <c r="N1108" i="5"/>
  <c r="M1108" i="5"/>
  <c r="N1104" i="5"/>
  <c r="L1104" i="5"/>
  <c r="M1104" i="5"/>
  <c r="N1100" i="5"/>
  <c r="M1100" i="5"/>
  <c r="N1096" i="5"/>
  <c r="M1096" i="5"/>
  <c r="N1092" i="5"/>
  <c r="M1092" i="5"/>
  <c r="N1088" i="5"/>
  <c r="M1088" i="5"/>
  <c r="L1088" i="5"/>
  <c r="N1084" i="5"/>
  <c r="M1084" i="5"/>
  <c r="N1080" i="5"/>
  <c r="M1080" i="5"/>
  <c r="L1080" i="5"/>
  <c r="N1076" i="5"/>
  <c r="L1076" i="5"/>
  <c r="M1076" i="5"/>
  <c r="N1072" i="5"/>
  <c r="M1072" i="5"/>
  <c r="N1068" i="5"/>
  <c r="L1068" i="5"/>
  <c r="M1068" i="5"/>
  <c r="N1064" i="5"/>
  <c r="L1064" i="5"/>
  <c r="N1060" i="5"/>
  <c r="L1060" i="5"/>
  <c r="M1060" i="5"/>
  <c r="N1056" i="5"/>
  <c r="M1056" i="5"/>
  <c r="L1056" i="5"/>
  <c r="N1052" i="5"/>
  <c r="M1052" i="5"/>
  <c r="N1048" i="5"/>
  <c r="M1048" i="5"/>
  <c r="L1048" i="5"/>
  <c r="M1044" i="5"/>
  <c r="N1040" i="5"/>
  <c r="N1036" i="5"/>
  <c r="L1036" i="5"/>
  <c r="M1036" i="5"/>
  <c r="N1032" i="5"/>
  <c r="M1032" i="5"/>
  <c r="L1032" i="5"/>
  <c r="N1028" i="5"/>
  <c r="N1024" i="5"/>
  <c r="M1024" i="5"/>
  <c r="L1024" i="5"/>
  <c r="N1020" i="5"/>
  <c r="L1020" i="5"/>
  <c r="N1016" i="5"/>
  <c r="M1016" i="5"/>
  <c r="L1016" i="5"/>
  <c r="N1012" i="5"/>
  <c r="M1012" i="5"/>
  <c r="M1008" i="5"/>
  <c r="N1004" i="5"/>
  <c r="L1004" i="5"/>
  <c r="N1000" i="5"/>
  <c r="L1000" i="5"/>
  <c r="L996" i="5"/>
  <c r="M996" i="5"/>
  <c r="L992" i="5"/>
  <c r="M992" i="5"/>
  <c r="N988" i="5"/>
  <c r="M988" i="5"/>
  <c r="L988" i="5"/>
  <c r="M984" i="5"/>
  <c r="L984" i="5"/>
  <c r="N980" i="5"/>
  <c r="M980" i="5"/>
  <c r="L980" i="5"/>
  <c r="N976" i="5"/>
  <c r="M976" i="5"/>
  <c r="L976" i="5"/>
  <c r="N972" i="5"/>
  <c r="M972" i="5"/>
  <c r="N968" i="5"/>
  <c r="L968" i="5"/>
  <c r="N964" i="5"/>
  <c r="M964" i="5"/>
  <c r="N960" i="5"/>
  <c r="M960" i="5"/>
  <c r="L960" i="5"/>
  <c r="N956" i="5"/>
  <c r="N952" i="5"/>
  <c r="M952" i="5"/>
  <c r="L952" i="5"/>
  <c r="L948" i="5"/>
  <c r="M948" i="5"/>
  <c r="N944" i="5"/>
  <c r="L944" i="5"/>
  <c r="M944" i="5"/>
  <c r="N940" i="5"/>
  <c r="M940" i="5"/>
  <c r="L940" i="5"/>
  <c r="N936" i="5"/>
  <c r="M936" i="5"/>
  <c r="L936" i="5"/>
  <c r="N932" i="5"/>
  <c r="M932" i="5"/>
  <c r="N928" i="5"/>
  <c r="L928" i="5"/>
  <c r="M928" i="5"/>
  <c r="N924" i="5"/>
  <c r="M924" i="5"/>
  <c r="N920" i="5"/>
  <c r="M920" i="5"/>
  <c r="N916" i="5"/>
  <c r="L916" i="5"/>
  <c r="N912" i="5"/>
  <c r="M912" i="5"/>
  <c r="L912" i="5"/>
  <c r="N908" i="5"/>
  <c r="M908" i="5"/>
  <c r="N904" i="5"/>
  <c r="L904" i="5"/>
  <c r="N900" i="5"/>
  <c r="M900" i="5"/>
  <c r="N896" i="5"/>
  <c r="M896" i="5"/>
  <c r="L896" i="5"/>
  <c r="N892" i="5"/>
  <c r="L892" i="5"/>
  <c r="N888" i="5"/>
  <c r="M888" i="5"/>
  <c r="L888" i="5"/>
  <c r="N884" i="5"/>
  <c r="M884" i="5"/>
  <c r="L884" i="5"/>
  <c r="N880" i="5"/>
  <c r="M880" i="5"/>
  <c r="L880" i="5"/>
  <c r="N876" i="5"/>
  <c r="M876" i="5"/>
  <c r="L876" i="5"/>
  <c r="N872" i="5"/>
  <c r="L872" i="5"/>
  <c r="N868" i="5"/>
  <c r="M868" i="5"/>
  <c r="N864" i="5"/>
  <c r="M864" i="5"/>
  <c r="L864" i="5"/>
  <c r="N860" i="5"/>
  <c r="M860" i="5"/>
  <c r="N856" i="5"/>
  <c r="M856" i="5"/>
  <c r="L856" i="5"/>
  <c r="N852" i="5"/>
  <c r="M852" i="5"/>
  <c r="L852" i="5"/>
  <c r="N848" i="5"/>
  <c r="L848" i="5"/>
  <c r="N844" i="5"/>
  <c r="M844" i="5"/>
  <c r="N840" i="5"/>
  <c r="M840" i="5"/>
  <c r="N836" i="5"/>
  <c r="N832" i="5"/>
  <c r="N828" i="5"/>
  <c r="M828" i="5"/>
  <c r="L828" i="5"/>
  <c r="N824" i="5"/>
  <c r="L820" i="5"/>
  <c r="M820" i="5"/>
  <c r="N816" i="5"/>
  <c r="N812" i="5"/>
  <c r="M812" i="5"/>
  <c r="N808" i="5"/>
  <c r="M808" i="5"/>
  <c r="N804" i="5"/>
  <c r="L804" i="5"/>
  <c r="N800" i="5"/>
  <c r="L800" i="5"/>
  <c r="N792" i="5"/>
  <c r="L792" i="5"/>
  <c r="M792" i="5"/>
  <c r="N788" i="5"/>
  <c r="M788" i="5"/>
  <c r="N784" i="5"/>
  <c r="L784" i="5"/>
  <c r="M784" i="5"/>
  <c r="N780" i="5"/>
  <c r="M780" i="5"/>
  <c r="L780" i="5"/>
  <c r="N776" i="5"/>
  <c r="M776" i="5"/>
  <c r="N772" i="5"/>
  <c r="M772" i="5"/>
  <c r="L772" i="5"/>
  <c r="N768" i="5"/>
  <c r="M768" i="5"/>
  <c r="L768" i="5"/>
  <c r="N764" i="5"/>
  <c r="M764" i="5"/>
  <c r="L764" i="5"/>
  <c r="L760" i="5"/>
  <c r="N756" i="5"/>
  <c r="M756" i="5"/>
  <c r="N752" i="5"/>
  <c r="M752" i="5"/>
  <c r="N748" i="5"/>
  <c r="M748" i="5"/>
  <c r="N744" i="5"/>
  <c r="M744" i="5"/>
  <c r="L744" i="5"/>
  <c r="N740" i="5"/>
  <c r="M740" i="5"/>
  <c r="L740" i="5"/>
  <c r="N736" i="5"/>
  <c r="L736" i="5"/>
  <c r="N732" i="5"/>
  <c r="M732" i="5"/>
  <c r="N728" i="5"/>
  <c r="N724" i="5"/>
  <c r="M724" i="5"/>
  <c r="L724" i="5"/>
  <c r="N720" i="5"/>
  <c r="L720" i="5"/>
  <c r="M720" i="5"/>
  <c r="N716" i="5"/>
  <c r="L716" i="5"/>
  <c r="M716" i="5"/>
  <c r="N712" i="5"/>
  <c r="L712" i="5"/>
  <c r="M712" i="5"/>
  <c r="N708" i="5"/>
  <c r="M708" i="5"/>
  <c r="N704" i="5"/>
  <c r="L704" i="5"/>
  <c r="M704" i="5"/>
  <c r="N700" i="5"/>
  <c r="M700" i="5"/>
  <c r="N696" i="5"/>
  <c r="L696" i="5"/>
  <c r="M696" i="5"/>
  <c r="N692" i="5"/>
  <c r="M692" i="5"/>
  <c r="L692" i="5"/>
  <c r="N688" i="5"/>
  <c r="N684" i="5"/>
  <c r="M684" i="5"/>
  <c r="N680" i="5"/>
  <c r="M680" i="5"/>
  <c r="L680" i="5"/>
  <c r="N676" i="5"/>
  <c r="N672" i="5"/>
  <c r="M672" i="5"/>
  <c r="N668" i="5"/>
  <c r="L668" i="5"/>
  <c r="M668" i="5"/>
  <c r="N664" i="5"/>
  <c r="M664" i="5"/>
  <c r="N660" i="5"/>
  <c r="N656" i="5"/>
  <c r="L656" i="5"/>
  <c r="N652" i="5"/>
  <c r="L652" i="5"/>
  <c r="N648" i="5"/>
  <c r="N644" i="5"/>
  <c r="M644" i="5"/>
  <c r="L644" i="5"/>
  <c r="N640" i="5"/>
  <c r="L640" i="5"/>
  <c r="N636" i="5"/>
  <c r="N632" i="5"/>
  <c r="L628" i="5"/>
  <c r="N624" i="5"/>
  <c r="N620" i="5"/>
  <c r="M620" i="5"/>
  <c r="N616" i="5"/>
  <c r="M616" i="5"/>
  <c r="L616" i="5"/>
  <c r="N612" i="5"/>
  <c r="M612" i="5"/>
  <c r="N608" i="5"/>
  <c r="L608" i="5"/>
  <c r="M608" i="5"/>
  <c r="N604" i="5"/>
  <c r="M604" i="5"/>
  <c r="N600" i="5"/>
  <c r="L600" i="5"/>
  <c r="N596" i="5"/>
  <c r="L596" i="5"/>
  <c r="M596" i="5"/>
  <c r="N592" i="5"/>
  <c r="L592" i="5"/>
  <c r="M592" i="5"/>
  <c r="N588" i="5"/>
  <c r="L588" i="5"/>
  <c r="M588" i="5"/>
  <c r="M584" i="5"/>
  <c r="L584" i="5"/>
  <c r="N580" i="5"/>
  <c r="M580" i="5"/>
  <c r="N576" i="5"/>
  <c r="M576" i="5"/>
  <c r="L576" i="5"/>
  <c r="N572" i="5"/>
  <c r="L572" i="5"/>
  <c r="M572" i="5"/>
  <c r="N568" i="5"/>
  <c r="M568" i="5"/>
  <c r="N564" i="5"/>
  <c r="M564" i="5"/>
  <c r="N560" i="5"/>
  <c r="M560" i="5"/>
  <c r="N556" i="5"/>
  <c r="M556" i="5"/>
  <c r="N552" i="5"/>
  <c r="M552" i="5"/>
  <c r="N548" i="5"/>
  <c r="L548" i="5"/>
  <c r="M548" i="5"/>
  <c r="N544" i="5"/>
  <c r="M544" i="5"/>
  <c r="N540" i="5"/>
  <c r="L540" i="5"/>
  <c r="M540" i="5"/>
  <c r="N536" i="5"/>
  <c r="M536" i="5"/>
  <c r="N532" i="5"/>
  <c r="M532" i="5"/>
  <c r="N528" i="5"/>
  <c r="M528" i="5"/>
  <c r="N524" i="5"/>
  <c r="L524" i="5"/>
  <c r="N520" i="5"/>
  <c r="N516" i="5"/>
  <c r="M516" i="5"/>
  <c r="L516" i="5"/>
  <c r="N512" i="5"/>
  <c r="L512" i="5"/>
  <c r="N508" i="5"/>
  <c r="N504" i="5"/>
  <c r="N500" i="5"/>
  <c r="M500" i="5"/>
  <c r="N496" i="5"/>
  <c r="N492" i="5"/>
  <c r="N488" i="5"/>
  <c r="L488" i="5"/>
  <c r="M488" i="5"/>
  <c r="M484" i="5"/>
  <c r="N480" i="5"/>
  <c r="M480" i="5"/>
  <c r="N476" i="5"/>
  <c r="M476" i="5"/>
  <c r="N472" i="5"/>
  <c r="L472" i="5"/>
  <c r="M472" i="5"/>
  <c r="N468" i="5"/>
  <c r="M468" i="5"/>
  <c r="N464" i="5"/>
  <c r="M464" i="5"/>
  <c r="N460" i="5"/>
  <c r="M460" i="5"/>
  <c r="N456" i="5"/>
  <c r="N452" i="5"/>
  <c r="M452" i="5"/>
  <c r="N448" i="5"/>
  <c r="N444" i="5"/>
  <c r="L444" i="5"/>
  <c r="N436" i="5"/>
  <c r="M436" i="5"/>
  <c r="N432" i="5"/>
  <c r="N428" i="5"/>
  <c r="M428" i="5"/>
  <c r="N424" i="5"/>
  <c r="M424" i="5"/>
  <c r="N420" i="5"/>
  <c r="M420" i="5"/>
  <c r="N416" i="5"/>
  <c r="N412" i="5"/>
  <c r="M412" i="5"/>
  <c r="N408" i="5"/>
  <c r="N404" i="5"/>
  <c r="N400" i="5"/>
  <c r="M400" i="5"/>
  <c r="N396" i="5"/>
  <c r="M396" i="5"/>
  <c r="N392" i="5"/>
  <c r="M392" i="5"/>
  <c r="N388" i="5"/>
  <c r="M388" i="5"/>
  <c r="N384" i="5"/>
  <c r="L384" i="5"/>
  <c r="M384" i="5"/>
  <c r="N380" i="5"/>
  <c r="L380" i="5"/>
  <c r="N376" i="5"/>
  <c r="M376" i="5"/>
  <c r="N372" i="5"/>
  <c r="N368" i="5"/>
  <c r="M368" i="5"/>
  <c r="N364" i="5"/>
  <c r="M364" i="5"/>
  <c r="N360" i="5"/>
  <c r="M360" i="5"/>
  <c r="N356" i="5"/>
  <c r="L356" i="5"/>
  <c r="N352" i="5"/>
  <c r="N348" i="5"/>
  <c r="L348" i="5"/>
  <c r="M348" i="5"/>
  <c r="N344" i="5"/>
  <c r="M344" i="5"/>
  <c r="N340" i="5"/>
  <c r="M340" i="5"/>
  <c r="N336" i="5"/>
  <c r="M336" i="5"/>
  <c r="L336" i="5"/>
  <c r="N332" i="5"/>
  <c r="M332" i="5"/>
  <c r="L332" i="5"/>
  <c r="N328" i="5"/>
  <c r="M328" i="5"/>
  <c r="N324" i="5"/>
  <c r="N320" i="5"/>
  <c r="N316" i="5"/>
  <c r="L316" i="5"/>
  <c r="N312" i="5"/>
  <c r="M312" i="5"/>
  <c r="L312" i="5"/>
  <c r="N308" i="5"/>
  <c r="N304" i="5"/>
  <c r="L304" i="5"/>
  <c r="N300" i="5"/>
  <c r="N296" i="5"/>
  <c r="M296" i="5"/>
  <c r="N292" i="5"/>
  <c r="M292" i="5"/>
  <c r="N288" i="5"/>
  <c r="M288" i="5"/>
  <c r="N284" i="5"/>
  <c r="L284" i="5"/>
  <c r="N280" i="5"/>
  <c r="M280" i="5"/>
  <c r="N276" i="5"/>
  <c r="L276" i="5"/>
  <c r="N272" i="5"/>
  <c r="M272" i="5"/>
  <c r="N268" i="5"/>
  <c r="M268" i="5"/>
  <c r="N264" i="5"/>
  <c r="M264" i="5"/>
  <c r="N260" i="5"/>
  <c r="M260" i="5"/>
  <c r="N256" i="5"/>
  <c r="M256" i="5"/>
  <c r="N252" i="5"/>
  <c r="M252" i="5"/>
  <c r="N248" i="5"/>
  <c r="M248" i="5"/>
  <c r="N244" i="5"/>
  <c r="L244" i="5"/>
  <c r="M244" i="5"/>
  <c r="N240" i="5"/>
  <c r="M240" i="5"/>
  <c r="N236" i="5"/>
  <c r="M236" i="5"/>
  <c r="N232" i="5"/>
  <c r="M232" i="5"/>
  <c r="N228" i="5"/>
  <c r="M228" i="5"/>
  <c r="N224" i="5"/>
  <c r="M224" i="5"/>
  <c r="N220" i="5"/>
  <c r="M220" i="5"/>
  <c r="N216" i="5"/>
  <c r="M216" i="5"/>
  <c r="N212" i="5"/>
  <c r="M212" i="5"/>
  <c r="N208" i="5"/>
  <c r="M208" i="5"/>
  <c r="N204" i="5"/>
  <c r="N200" i="5"/>
  <c r="M200" i="5"/>
  <c r="N196" i="5"/>
  <c r="M196" i="5"/>
  <c r="N192" i="5"/>
  <c r="M192" i="5"/>
  <c r="N188" i="5"/>
  <c r="N184" i="5"/>
  <c r="N180" i="5"/>
  <c r="M176" i="5"/>
  <c r="N172" i="5"/>
  <c r="N168" i="5"/>
  <c r="M168" i="5"/>
  <c r="N164" i="5"/>
  <c r="M160" i="5"/>
  <c r="N156" i="5"/>
  <c r="M156" i="5"/>
  <c r="L156" i="5"/>
  <c r="N152" i="5"/>
  <c r="M152" i="5"/>
  <c r="N148" i="5"/>
  <c r="M148" i="5"/>
  <c r="N144" i="5"/>
  <c r="M144" i="5"/>
  <c r="M140" i="5"/>
  <c r="N136" i="5"/>
  <c r="M136" i="5"/>
  <c r="N132" i="5"/>
  <c r="M132" i="5"/>
  <c r="M124" i="5"/>
  <c r="M120" i="5"/>
  <c r="M116" i="5"/>
  <c r="N112" i="5"/>
  <c r="M112" i="5"/>
  <c r="L112" i="5"/>
  <c r="M108" i="5"/>
  <c r="L108" i="5"/>
  <c r="M104" i="5"/>
  <c r="N100" i="5"/>
  <c r="L100" i="5"/>
  <c r="M96" i="5"/>
  <c r="N92" i="5"/>
  <c r="N88" i="5"/>
  <c r="M88" i="5"/>
  <c r="N84" i="5"/>
  <c r="M84" i="5"/>
  <c r="M80" i="5"/>
  <c r="N76" i="5"/>
  <c r="M76" i="5"/>
  <c r="N72" i="5"/>
  <c r="M72" i="5"/>
  <c r="L68" i="5"/>
  <c r="N64" i="5"/>
  <c r="M64" i="5"/>
  <c r="N60" i="5"/>
  <c r="M56" i="5"/>
  <c r="M52" i="5"/>
  <c r="N48" i="5"/>
  <c r="M48" i="5"/>
  <c r="N44" i="5"/>
  <c r="M44" i="5"/>
  <c r="M40" i="5"/>
  <c r="M36" i="5"/>
  <c r="M32" i="5"/>
  <c r="N28" i="5"/>
  <c r="M24" i="5"/>
  <c r="N20" i="5"/>
  <c r="N16" i="5"/>
  <c r="M4" i="5"/>
  <c r="N1159" i="5"/>
  <c r="N1139" i="5"/>
  <c r="L1139" i="5"/>
  <c r="N1123" i="5"/>
  <c r="M1123" i="5"/>
  <c r="N1111" i="5"/>
  <c r="L1111" i="5"/>
  <c r="M1111" i="5"/>
  <c r="N1095" i="5"/>
  <c r="M1095" i="5"/>
  <c r="L1095" i="5"/>
  <c r="N1075" i="5"/>
  <c r="M1075" i="5"/>
  <c r="N1055" i="5"/>
  <c r="M1055" i="5"/>
  <c r="L1055" i="5"/>
  <c r="N1043" i="5"/>
  <c r="M1043" i="5"/>
  <c r="N1027" i="5"/>
  <c r="L1027" i="5"/>
  <c r="N1011" i="5"/>
  <c r="M1011" i="5"/>
  <c r="L1011" i="5"/>
  <c r="N999" i="5"/>
  <c r="L999" i="5"/>
  <c r="N983" i="5"/>
  <c r="N967" i="5"/>
  <c r="L967" i="5"/>
  <c r="M967" i="5"/>
  <c r="N955" i="5"/>
  <c r="M955" i="5"/>
  <c r="N947" i="5"/>
  <c r="M947" i="5"/>
  <c r="N935" i="5"/>
  <c r="L935" i="5"/>
  <c r="M935" i="5"/>
  <c r="N931" i="5"/>
  <c r="N927" i="5"/>
  <c r="M927" i="5"/>
  <c r="N915" i="5"/>
  <c r="N903" i="5"/>
  <c r="M903" i="5"/>
  <c r="N891" i="5"/>
  <c r="L891" i="5"/>
  <c r="M891" i="5"/>
  <c r="N879" i="5"/>
  <c r="L879" i="5"/>
  <c r="M879" i="5"/>
  <c r="N855" i="5"/>
  <c r="L855" i="5"/>
  <c r="M855" i="5"/>
  <c r="N835" i="5"/>
  <c r="M815" i="5"/>
  <c r="N799" i="5"/>
  <c r="L799" i="5"/>
  <c r="M799" i="5"/>
  <c r="N779" i="5"/>
  <c r="L779" i="5"/>
  <c r="M779" i="5"/>
  <c r="N763" i="5"/>
  <c r="M763" i="5"/>
  <c r="N743" i="5"/>
  <c r="L743" i="5"/>
  <c r="M743" i="5"/>
  <c r="N731" i="5"/>
  <c r="N715" i="5"/>
  <c r="M715" i="5"/>
  <c r="L715" i="5"/>
  <c r="N699" i="5"/>
  <c r="M699" i="5"/>
  <c r="N687" i="5"/>
  <c r="M687" i="5"/>
  <c r="L687" i="5"/>
  <c r="N675" i="5"/>
  <c r="N659" i="5"/>
  <c r="M659" i="5"/>
  <c r="N647" i="5"/>
  <c r="M647" i="5"/>
  <c r="L647" i="5"/>
  <c r="N635" i="5"/>
  <c r="N623" i="5"/>
  <c r="M623" i="5"/>
  <c r="N603" i="5"/>
  <c r="M603" i="5"/>
  <c r="L603" i="5"/>
  <c r="N583" i="5"/>
  <c r="L583" i="5"/>
  <c r="M583" i="5"/>
  <c r="M567" i="5"/>
  <c r="L567" i="5"/>
  <c r="N543" i="5"/>
  <c r="N523" i="5"/>
  <c r="M523" i="5"/>
  <c r="N503" i="5"/>
  <c r="N475" i="5"/>
  <c r="M475" i="5"/>
  <c r="N459" i="5"/>
  <c r="M459" i="5"/>
  <c r="N435" i="5"/>
  <c r="N403" i="5"/>
  <c r="N327" i="5"/>
  <c r="M327" i="5"/>
  <c r="N1158" i="5"/>
  <c r="M1158" i="5"/>
  <c r="N1154" i="5"/>
  <c r="M1154" i="5"/>
  <c r="N1150" i="5"/>
  <c r="M1150" i="5"/>
  <c r="L1150" i="5"/>
  <c r="N1146" i="5"/>
  <c r="N1142" i="5"/>
  <c r="M1142" i="5"/>
  <c r="L1142" i="5"/>
  <c r="N1138" i="5"/>
  <c r="M1138" i="5"/>
  <c r="L1138" i="5"/>
  <c r="N1134" i="5"/>
  <c r="M1134" i="5"/>
  <c r="M1130" i="5"/>
  <c r="L1130" i="5"/>
  <c r="N1126" i="5"/>
  <c r="M1126" i="5"/>
  <c r="N1122" i="5"/>
  <c r="M1122" i="5"/>
  <c r="N1118" i="5"/>
  <c r="M1118" i="5"/>
  <c r="L1118" i="5"/>
  <c r="N1114" i="5"/>
  <c r="N1110" i="5"/>
  <c r="M1110" i="5"/>
  <c r="L1110" i="5"/>
  <c r="N1106" i="5"/>
  <c r="M1106" i="5"/>
  <c r="N1102" i="5"/>
  <c r="L1102" i="5"/>
  <c r="M1102" i="5"/>
  <c r="M1098" i="5"/>
  <c r="N1094" i="5"/>
  <c r="M1094" i="5"/>
  <c r="N1090" i="5"/>
  <c r="M1090" i="5"/>
  <c r="L1090" i="5"/>
  <c r="N1086" i="5"/>
  <c r="M1086" i="5"/>
  <c r="L1086" i="5"/>
  <c r="N1082" i="5"/>
  <c r="M1082" i="5"/>
  <c r="N1078" i="5"/>
  <c r="M1078" i="5"/>
  <c r="L1078" i="5"/>
  <c r="N1074" i="5"/>
  <c r="M1074" i="5"/>
  <c r="L1074" i="5"/>
  <c r="N1070" i="5"/>
  <c r="M1070" i="5"/>
  <c r="L1070" i="5"/>
  <c r="N1066" i="5"/>
  <c r="M1066" i="5"/>
  <c r="N1062" i="5"/>
  <c r="M1062" i="5"/>
  <c r="N1058" i="5"/>
  <c r="M1058" i="5"/>
  <c r="N1054" i="5"/>
  <c r="M1054" i="5"/>
  <c r="L1054" i="5"/>
  <c r="N1050" i="5"/>
  <c r="M1050" i="5"/>
  <c r="L1050" i="5"/>
  <c r="N1046" i="5"/>
  <c r="M1046" i="5"/>
  <c r="L1046" i="5"/>
  <c r="N1042" i="5"/>
  <c r="M1042" i="5"/>
  <c r="L1038" i="5"/>
  <c r="N1034" i="5"/>
  <c r="M1034" i="5"/>
  <c r="L1034" i="5"/>
  <c r="N1030" i="5"/>
  <c r="M1030" i="5"/>
  <c r="N1026" i="5"/>
  <c r="L1026" i="5"/>
  <c r="N1022" i="5"/>
  <c r="M1022" i="5"/>
  <c r="L1022" i="5"/>
  <c r="N1018" i="5"/>
  <c r="L1018" i="5"/>
  <c r="N1014" i="5"/>
  <c r="M1014" i="5"/>
  <c r="N1010" i="5"/>
  <c r="M1010" i="5"/>
  <c r="N1006" i="5"/>
  <c r="L1006" i="5"/>
  <c r="M1006" i="5"/>
  <c r="L1002" i="5"/>
  <c r="M1002" i="5"/>
  <c r="L998" i="5"/>
  <c r="M998" i="5"/>
  <c r="L994" i="5"/>
  <c r="M994" i="5"/>
  <c r="M990" i="5"/>
  <c r="N986" i="5"/>
  <c r="M986" i="5"/>
  <c r="N982" i="5"/>
  <c r="M982" i="5"/>
  <c r="L982" i="5"/>
  <c r="N978" i="5"/>
  <c r="M978" i="5"/>
  <c r="N974" i="5"/>
  <c r="M974" i="5"/>
  <c r="N970" i="5"/>
  <c r="L970" i="5"/>
  <c r="M970" i="5"/>
  <c r="N966" i="5"/>
  <c r="M966" i="5"/>
  <c r="L966" i="5"/>
  <c r="N962" i="5"/>
  <c r="M962" i="5"/>
  <c r="N958" i="5"/>
  <c r="M958" i="5"/>
  <c r="N954" i="5"/>
  <c r="M954" i="5"/>
  <c r="L954" i="5"/>
  <c r="N950" i="5"/>
  <c r="M950" i="5"/>
  <c r="N946" i="5"/>
  <c r="L946" i="5"/>
  <c r="M946" i="5"/>
  <c r="N942" i="5"/>
  <c r="L942" i="5"/>
  <c r="N938" i="5"/>
  <c r="M938" i="5"/>
  <c r="L938" i="5"/>
  <c r="N934" i="5"/>
  <c r="M934" i="5"/>
  <c r="N930" i="5"/>
  <c r="M930" i="5"/>
  <c r="N926" i="5"/>
  <c r="N922" i="5"/>
  <c r="N918" i="5"/>
  <c r="M918" i="5"/>
  <c r="N914" i="5"/>
  <c r="M914" i="5"/>
  <c r="N910" i="5"/>
  <c r="M910" i="5"/>
  <c r="N906" i="5"/>
  <c r="L906" i="5"/>
  <c r="M906" i="5"/>
  <c r="N902" i="5"/>
  <c r="M902" i="5"/>
  <c r="L902" i="5"/>
  <c r="N898" i="5"/>
  <c r="L898" i="5"/>
  <c r="M898" i="5"/>
  <c r="N894" i="5"/>
  <c r="L894" i="5"/>
  <c r="N890" i="5"/>
  <c r="M890" i="5"/>
  <c r="L890" i="5"/>
  <c r="N886" i="5"/>
  <c r="M886" i="5"/>
  <c r="L886" i="5"/>
  <c r="N882" i="5"/>
  <c r="L882" i="5"/>
  <c r="N878" i="5"/>
  <c r="L878" i="5"/>
  <c r="N874" i="5"/>
  <c r="M874" i="5"/>
  <c r="N870" i="5"/>
  <c r="M870" i="5"/>
  <c r="N866" i="5"/>
  <c r="M866" i="5"/>
  <c r="L866" i="5"/>
  <c r="N862" i="5"/>
  <c r="M862" i="5"/>
  <c r="L862" i="5"/>
  <c r="N858" i="5"/>
  <c r="M858" i="5"/>
  <c r="N854" i="5"/>
  <c r="M854" i="5"/>
  <c r="L854" i="5"/>
  <c r="N850" i="5"/>
  <c r="M850" i="5"/>
  <c r="L850" i="5"/>
  <c r="N846" i="5"/>
  <c r="L846" i="5"/>
  <c r="N842" i="5"/>
  <c r="M842" i="5"/>
  <c r="N838" i="5"/>
  <c r="M838" i="5"/>
  <c r="N834" i="5"/>
  <c r="N830" i="5"/>
  <c r="L826" i="5"/>
  <c r="N822" i="5"/>
  <c r="M822" i="5"/>
  <c r="N818" i="5"/>
  <c r="M818" i="5"/>
  <c r="M814" i="5"/>
  <c r="N810" i="5"/>
  <c r="N806" i="5"/>
  <c r="M806" i="5"/>
  <c r="L806" i="5"/>
  <c r="N802" i="5"/>
  <c r="M802" i="5"/>
  <c r="L802" i="5"/>
  <c r="N798" i="5"/>
  <c r="L798" i="5"/>
  <c r="L794" i="5"/>
  <c r="M794" i="5"/>
  <c r="N790" i="5"/>
  <c r="L790" i="5"/>
  <c r="L786" i="5"/>
  <c r="M786" i="5"/>
  <c r="N782" i="5"/>
  <c r="L782" i="5"/>
  <c r="M782" i="5"/>
  <c r="N778" i="5"/>
  <c r="M778" i="5"/>
  <c r="L778" i="5"/>
  <c r="N774" i="5"/>
  <c r="M774" i="5"/>
  <c r="N770" i="5"/>
  <c r="M770" i="5"/>
  <c r="L770" i="5"/>
  <c r="N766" i="5"/>
  <c r="M766" i="5"/>
  <c r="L766" i="5"/>
  <c r="N762" i="5"/>
  <c r="M762" i="5"/>
  <c r="N758" i="5"/>
  <c r="M758" i="5"/>
  <c r="N754" i="5"/>
  <c r="M754" i="5"/>
  <c r="N750" i="5"/>
  <c r="M750" i="5"/>
  <c r="N746" i="5"/>
  <c r="M746" i="5"/>
  <c r="N742" i="5"/>
  <c r="N738" i="5"/>
  <c r="N734" i="5"/>
  <c r="M734" i="5"/>
  <c r="L734" i="5"/>
  <c r="N730" i="5"/>
  <c r="L730" i="5"/>
  <c r="M730" i="5"/>
  <c r="N726" i="5"/>
  <c r="L726" i="5"/>
  <c r="N722" i="5"/>
  <c r="M722" i="5"/>
  <c r="N718" i="5"/>
  <c r="L718" i="5"/>
  <c r="M718" i="5"/>
  <c r="N714" i="5"/>
  <c r="M714" i="5"/>
  <c r="N710" i="5"/>
  <c r="L710" i="5"/>
  <c r="M710" i="5"/>
  <c r="N706" i="5"/>
  <c r="M706" i="5"/>
  <c r="N702" i="5"/>
  <c r="M702" i="5"/>
  <c r="N698" i="5"/>
  <c r="L698" i="5"/>
  <c r="M698" i="5"/>
  <c r="N694" i="5"/>
  <c r="M694" i="5"/>
  <c r="N690" i="5"/>
  <c r="M690" i="5"/>
  <c r="N686" i="5"/>
  <c r="L686" i="5"/>
  <c r="M686" i="5"/>
  <c r="N682" i="5"/>
  <c r="M682" i="5"/>
  <c r="N678" i="5"/>
  <c r="N674" i="5"/>
  <c r="N670" i="5"/>
  <c r="L670" i="5"/>
  <c r="M670" i="5"/>
  <c r="N666" i="5"/>
  <c r="L666" i="5"/>
  <c r="M666" i="5"/>
  <c r="N662" i="5"/>
  <c r="L662" i="5"/>
  <c r="M662" i="5"/>
  <c r="N658" i="5"/>
  <c r="M658" i="5"/>
  <c r="L658" i="5"/>
  <c r="N654" i="5"/>
  <c r="N650" i="5"/>
  <c r="N646" i="5"/>
  <c r="L646" i="5"/>
  <c r="M646" i="5"/>
  <c r="N642" i="5"/>
  <c r="L642" i="5"/>
  <c r="N638" i="5"/>
  <c r="N634" i="5"/>
  <c r="M634" i="5"/>
  <c r="N630" i="5"/>
  <c r="N626" i="5"/>
  <c r="N622" i="5"/>
  <c r="M622" i="5"/>
  <c r="N618" i="5"/>
  <c r="M618" i="5"/>
  <c r="N614" i="5"/>
  <c r="M614" i="5"/>
  <c r="N610" i="5"/>
  <c r="M610" i="5"/>
  <c r="N606" i="5"/>
  <c r="L606" i="5"/>
  <c r="M606" i="5"/>
  <c r="N602" i="5"/>
  <c r="L602" i="5"/>
  <c r="M602" i="5"/>
  <c r="N598" i="5"/>
  <c r="M598" i="5"/>
  <c r="N594" i="5"/>
  <c r="N590" i="5"/>
  <c r="L590" i="5"/>
  <c r="N586" i="5"/>
  <c r="M586" i="5"/>
  <c r="N582" i="5"/>
  <c r="M582" i="5"/>
  <c r="L582" i="5"/>
  <c r="N578" i="5"/>
  <c r="M578" i="5"/>
  <c r="N574" i="5"/>
  <c r="M574" i="5"/>
  <c r="N570" i="5"/>
  <c r="M570" i="5"/>
  <c r="N566" i="5"/>
  <c r="M566" i="5"/>
  <c r="N562" i="5"/>
  <c r="M562" i="5"/>
  <c r="N558" i="5"/>
  <c r="M558" i="5"/>
  <c r="N554" i="5"/>
  <c r="N550" i="5"/>
  <c r="M550" i="5"/>
  <c r="N546" i="5"/>
  <c r="L546" i="5"/>
  <c r="M546" i="5"/>
  <c r="N542" i="5"/>
  <c r="N538" i="5"/>
  <c r="M538" i="5"/>
  <c r="N534" i="5"/>
  <c r="M534" i="5"/>
  <c r="N530" i="5"/>
  <c r="M530" i="5"/>
  <c r="N526" i="5"/>
  <c r="L526" i="5"/>
  <c r="M526" i="5"/>
  <c r="N522" i="5"/>
  <c r="L522" i="5"/>
  <c r="M522" i="5"/>
  <c r="N518" i="5"/>
  <c r="L518" i="5"/>
  <c r="M518" i="5"/>
  <c r="N514" i="5"/>
  <c r="M514" i="5"/>
  <c r="L514" i="5"/>
  <c r="N510" i="5"/>
  <c r="L510" i="5"/>
  <c r="N506" i="5"/>
  <c r="N502" i="5"/>
  <c r="M502" i="5"/>
  <c r="N498" i="5"/>
  <c r="L498" i="5"/>
  <c r="M498" i="5"/>
  <c r="N494" i="5"/>
  <c r="M494" i="5"/>
  <c r="N490" i="5"/>
  <c r="L490" i="5"/>
  <c r="M490" i="5"/>
  <c r="N486" i="5"/>
  <c r="N482" i="5"/>
  <c r="M482" i="5"/>
  <c r="N478" i="5"/>
  <c r="N474" i="5"/>
  <c r="M474" i="5"/>
  <c r="N470" i="5"/>
  <c r="M470" i="5"/>
  <c r="N466" i="5"/>
  <c r="M466" i="5"/>
  <c r="N462" i="5"/>
  <c r="N458" i="5"/>
  <c r="N454" i="5"/>
  <c r="M454" i="5"/>
  <c r="N450" i="5"/>
  <c r="L450" i="5"/>
  <c r="M450" i="5"/>
  <c r="N446" i="5"/>
  <c r="N442" i="5"/>
  <c r="N438" i="5"/>
  <c r="N434" i="5"/>
  <c r="M434" i="5"/>
  <c r="N430" i="5"/>
  <c r="L430" i="5"/>
  <c r="M430" i="5"/>
  <c r="N426" i="5"/>
  <c r="L426" i="5"/>
  <c r="M426" i="5"/>
  <c r="N422" i="5"/>
  <c r="M422" i="5"/>
  <c r="N418" i="5"/>
  <c r="L418" i="5"/>
  <c r="M418" i="5"/>
  <c r="N414" i="5"/>
  <c r="N410" i="5"/>
  <c r="L410" i="5"/>
  <c r="N406" i="5"/>
  <c r="N402" i="5"/>
  <c r="N398" i="5"/>
  <c r="N394" i="5"/>
  <c r="L394" i="5"/>
  <c r="N390" i="5"/>
  <c r="N386" i="5"/>
  <c r="L386" i="5"/>
  <c r="M386" i="5"/>
  <c r="N382" i="5"/>
  <c r="M382" i="5"/>
  <c r="N378" i="5"/>
  <c r="M378" i="5"/>
  <c r="L378" i="5"/>
  <c r="N374" i="5"/>
  <c r="M374" i="5"/>
  <c r="N370" i="5"/>
  <c r="N366" i="5"/>
  <c r="M366" i="5"/>
  <c r="N362" i="5"/>
  <c r="M362" i="5"/>
  <c r="N358" i="5"/>
  <c r="L358" i="5"/>
  <c r="N354" i="5"/>
  <c r="L354" i="5"/>
  <c r="M354" i="5"/>
  <c r="N350" i="5"/>
  <c r="M350" i="5"/>
  <c r="N346" i="5"/>
  <c r="L346" i="5"/>
  <c r="M346" i="5"/>
  <c r="N342" i="5"/>
  <c r="M342" i="5"/>
  <c r="N338" i="5"/>
  <c r="L338" i="5"/>
  <c r="M338" i="5"/>
  <c r="N334" i="5"/>
  <c r="M334" i="5"/>
  <c r="N330" i="5"/>
  <c r="N326" i="5"/>
  <c r="M326" i="5"/>
  <c r="N322" i="5"/>
  <c r="M322" i="5"/>
  <c r="N318" i="5"/>
  <c r="M318" i="5"/>
  <c r="N314" i="5"/>
  <c r="M314" i="5"/>
  <c r="L314" i="5"/>
  <c r="N310" i="5"/>
  <c r="M310" i="5"/>
  <c r="N306" i="5"/>
  <c r="M306" i="5"/>
  <c r="N302" i="5"/>
  <c r="M302" i="5"/>
  <c r="N298" i="5"/>
  <c r="M298" i="5"/>
  <c r="L298" i="5"/>
  <c r="N294" i="5"/>
  <c r="L294" i="5"/>
  <c r="N290" i="5"/>
  <c r="N286" i="5"/>
  <c r="M286" i="5"/>
  <c r="N282" i="5"/>
  <c r="M282" i="5"/>
  <c r="N278" i="5"/>
  <c r="N274" i="5"/>
  <c r="L274" i="5"/>
  <c r="N270" i="5"/>
  <c r="N266" i="5"/>
  <c r="M266" i="5"/>
  <c r="N262" i="5"/>
  <c r="M262" i="5"/>
  <c r="N258" i="5"/>
  <c r="M258" i="5"/>
  <c r="N254" i="5"/>
  <c r="L254" i="5"/>
  <c r="M254" i="5"/>
  <c r="M250" i="5"/>
  <c r="N246" i="5"/>
  <c r="L246" i="5"/>
  <c r="M246" i="5"/>
  <c r="N242" i="5"/>
  <c r="N238" i="5"/>
  <c r="M238" i="5"/>
  <c r="N234" i="5"/>
  <c r="M234" i="5"/>
  <c r="N230" i="5"/>
  <c r="N226" i="5"/>
  <c r="M226" i="5"/>
  <c r="N222" i="5"/>
  <c r="M222" i="5"/>
  <c r="L222" i="5"/>
  <c r="N218" i="5"/>
  <c r="M218" i="5"/>
  <c r="N214" i="5"/>
  <c r="M214" i="5"/>
  <c r="N210" i="5"/>
  <c r="M210" i="5"/>
  <c r="N206" i="5"/>
  <c r="M206" i="5"/>
  <c r="N202" i="5"/>
  <c r="M202" i="5"/>
  <c r="N198" i="5"/>
  <c r="M198" i="5"/>
  <c r="N194" i="5"/>
  <c r="M194" i="5"/>
  <c r="N190" i="5"/>
  <c r="M190" i="5"/>
  <c r="N186" i="5"/>
  <c r="M186" i="5"/>
  <c r="N182" i="5"/>
  <c r="M182" i="5"/>
  <c r="N178" i="5"/>
  <c r="M178" i="5"/>
  <c r="N174" i="5"/>
  <c r="M174" i="5"/>
  <c r="N170" i="5"/>
  <c r="N166" i="5"/>
  <c r="M166" i="5"/>
  <c r="N162" i="5"/>
  <c r="M162" i="5"/>
  <c r="N158" i="5"/>
  <c r="M158" i="5"/>
  <c r="L158" i="5"/>
  <c r="N154" i="5"/>
  <c r="L154" i="5"/>
  <c r="N150" i="5"/>
  <c r="M150" i="5"/>
  <c r="N146" i="5"/>
  <c r="N142" i="5"/>
  <c r="M142" i="5"/>
  <c r="N138" i="5"/>
  <c r="M138" i="5"/>
  <c r="N134" i="5"/>
  <c r="M134" i="5"/>
  <c r="N130" i="5"/>
  <c r="M122" i="5"/>
  <c r="N118" i="5"/>
  <c r="M118" i="5"/>
  <c r="M114" i="5"/>
  <c r="M110" i="5"/>
  <c r="M106" i="5"/>
  <c r="M102" i="5"/>
  <c r="N94" i="5"/>
  <c r="M94" i="5"/>
  <c r="N90" i="5"/>
  <c r="M90" i="5"/>
  <c r="N86" i="5"/>
  <c r="M86" i="5"/>
  <c r="N82" i="5"/>
  <c r="M78" i="5"/>
  <c r="N74" i="5"/>
  <c r="M66" i="5"/>
  <c r="L66" i="5"/>
  <c r="M62" i="5"/>
  <c r="N54" i="5"/>
  <c r="N50" i="5"/>
  <c r="M50" i="5"/>
  <c r="N46" i="5"/>
  <c r="M46" i="5"/>
  <c r="N42" i="5"/>
  <c r="N38" i="5"/>
  <c r="M38" i="5"/>
  <c r="N34" i="5"/>
  <c r="N30" i="5"/>
  <c r="M30" i="5"/>
  <c r="N26" i="5"/>
  <c r="M26" i="5"/>
  <c r="N22" i="5"/>
  <c r="N18" i="5"/>
  <c r="N14" i="5"/>
  <c r="M14" i="5"/>
  <c r="N2" i="5"/>
  <c r="J24" i="5"/>
  <c r="J5000" i="5"/>
  <c r="J4999" i="5"/>
  <c r="J4998" i="5"/>
  <c r="J4997" i="5"/>
  <c r="J4996" i="5"/>
  <c r="J4995" i="5"/>
  <c r="J4994" i="5"/>
  <c r="J4993" i="5"/>
  <c r="J4992" i="5"/>
  <c r="J4991" i="5"/>
  <c r="J4990" i="5"/>
  <c r="J4989" i="5"/>
  <c r="J4988" i="5"/>
  <c r="J4987" i="5"/>
  <c r="J4986" i="5"/>
  <c r="J4985" i="5"/>
  <c r="J4984" i="5"/>
  <c r="J4983" i="5"/>
  <c r="J4982" i="5"/>
  <c r="J4981" i="5"/>
  <c r="J4980" i="5"/>
  <c r="J4979" i="5"/>
  <c r="J4978" i="5"/>
  <c r="J4977" i="5"/>
  <c r="J4976" i="5"/>
  <c r="J4975" i="5"/>
  <c r="J4974" i="5"/>
  <c r="J4973" i="5"/>
  <c r="J4972" i="5"/>
  <c r="J4971" i="5"/>
  <c r="J4970" i="5"/>
  <c r="J4969" i="5"/>
  <c r="J4968" i="5"/>
  <c r="J4967" i="5"/>
  <c r="J4966" i="5"/>
  <c r="J4965" i="5"/>
  <c r="J4964" i="5"/>
  <c r="J4963" i="5"/>
  <c r="J4962" i="5"/>
  <c r="J4961" i="5"/>
  <c r="J4960" i="5"/>
  <c r="J4959" i="5"/>
  <c r="J4958" i="5"/>
  <c r="J4957" i="5"/>
  <c r="J4956" i="5"/>
  <c r="J4955" i="5"/>
  <c r="J4954" i="5"/>
  <c r="J4953" i="5"/>
  <c r="J4952" i="5"/>
  <c r="J4951" i="5"/>
  <c r="J4950" i="5"/>
  <c r="J4949" i="5"/>
  <c r="J4948" i="5"/>
  <c r="J4947" i="5"/>
  <c r="J4946" i="5"/>
  <c r="J4945" i="5"/>
  <c r="J4944" i="5"/>
  <c r="J4943" i="5"/>
  <c r="J4942" i="5"/>
  <c r="J4941" i="5"/>
  <c r="J4940" i="5"/>
  <c r="J4939" i="5"/>
  <c r="J4938" i="5"/>
  <c r="J4937" i="5"/>
  <c r="J4936" i="5"/>
  <c r="J4935" i="5"/>
  <c r="J4934" i="5"/>
  <c r="J4933" i="5"/>
  <c r="J4932" i="5"/>
  <c r="J4931" i="5"/>
  <c r="J4930" i="5"/>
  <c r="J4929" i="5"/>
  <c r="J4928" i="5"/>
  <c r="J4927" i="5"/>
  <c r="J4926" i="5"/>
  <c r="J4925" i="5"/>
  <c r="J4924" i="5"/>
  <c r="J4923" i="5"/>
  <c r="J4922" i="5"/>
  <c r="J4921" i="5"/>
  <c r="J4920" i="5"/>
  <c r="J4919" i="5"/>
  <c r="J4918" i="5"/>
  <c r="J4917" i="5"/>
  <c r="J4916" i="5"/>
  <c r="J4915" i="5"/>
  <c r="J4914" i="5"/>
  <c r="J4913" i="5"/>
  <c r="J4912" i="5"/>
  <c r="J4911" i="5"/>
  <c r="J4910" i="5"/>
  <c r="J4909" i="5"/>
  <c r="J4908" i="5"/>
  <c r="J4907" i="5"/>
  <c r="J4906" i="5"/>
  <c r="J4905" i="5"/>
  <c r="J4904" i="5"/>
  <c r="J4903" i="5"/>
  <c r="J4902" i="5"/>
  <c r="J4901" i="5"/>
  <c r="J4900" i="5"/>
  <c r="J4899" i="5"/>
  <c r="J4898" i="5"/>
  <c r="J4897" i="5"/>
  <c r="J4896" i="5"/>
  <c r="J4895" i="5"/>
  <c r="J4894" i="5"/>
  <c r="J4893" i="5"/>
  <c r="J4892" i="5"/>
  <c r="J4891" i="5"/>
  <c r="J4890" i="5"/>
  <c r="J4889" i="5"/>
  <c r="J4888" i="5"/>
  <c r="J4887" i="5"/>
  <c r="J4886" i="5"/>
  <c r="J4885" i="5"/>
  <c r="J4884" i="5"/>
  <c r="J4883" i="5"/>
  <c r="J4882" i="5"/>
  <c r="J4881" i="5"/>
  <c r="J4880" i="5"/>
  <c r="J4879" i="5"/>
  <c r="J4878" i="5"/>
  <c r="J4877" i="5"/>
  <c r="J4876" i="5"/>
  <c r="J4875" i="5"/>
  <c r="J4874" i="5"/>
  <c r="J4873" i="5"/>
  <c r="J4872" i="5"/>
  <c r="J4871" i="5"/>
  <c r="J4870" i="5"/>
  <c r="J4869" i="5"/>
  <c r="J4868" i="5"/>
  <c r="J4867" i="5"/>
  <c r="J4866" i="5"/>
  <c r="J4865" i="5"/>
  <c r="J4864" i="5"/>
  <c r="J4863" i="5"/>
  <c r="J4862" i="5"/>
  <c r="J4861" i="5"/>
  <c r="J4860" i="5"/>
  <c r="J4859" i="5"/>
  <c r="J4858" i="5"/>
  <c r="J4857" i="5"/>
  <c r="J4856" i="5"/>
  <c r="J4855" i="5"/>
  <c r="J4854" i="5"/>
  <c r="J4853" i="5"/>
  <c r="J4852" i="5"/>
  <c r="J4851" i="5"/>
  <c r="J4850" i="5"/>
  <c r="J4849" i="5"/>
  <c r="J4848" i="5"/>
  <c r="J4847" i="5"/>
  <c r="J4846" i="5"/>
  <c r="J4845" i="5"/>
  <c r="J4844" i="5"/>
  <c r="J4843" i="5"/>
  <c r="J4842" i="5"/>
  <c r="J4841" i="5"/>
  <c r="J4840" i="5"/>
  <c r="J4839" i="5"/>
  <c r="J4838" i="5"/>
  <c r="J4837" i="5"/>
  <c r="J4836" i="5"/>
  <c r="J4835" i="5"/>
  <c r="J4834" i="5"/>
  <c r="J4833" i="5"/>
  <c r="J4832" i="5"/>
  <c r="J4831" i="5"/>
  <c r="J4830" i="5"/>
  <c r="J4829" i="5"/>
  <c r="J4828" i="5"/>
  <c r="J4827" i="5"/>
  <c r="J4826" i="5"/>
  <c r="J4825" i="5"/>
  <c r="J4824" i="5"/>
  <c r="J4823" i="5"/>
  <c r="J4822" i="5"/>
  <c r="J4821" i="5"/>
  <c r="J4820" i="5"/>
  <c r="J4819" i="5"/>
  <c r="J4818" i="5"/>
  <c r="J4817" i="5"/>
  <c r="J4816" i="5"/>
  <c r="J4815" i="5"/>
  <c r="J4814" i="5"/>
  <c r="J4813" i="5"/>
  <c r="J4812" i="5"/>
  <c r="J4811" i="5"/>
  <c r="J4810" i="5"/>
  <c r="J4809" i="5"/>
  <c r="J4808" i="5"/>
  <c r="J4807" i="5"/>
  <c r="J4806" i="5"/>
  <c r="J4805" i="5"/>
  <c r="J4804" i="5"/>
  <c r="J4803" i="5"/>
  <c r="J4802" i="5"/>
  <c r="J4801" i="5"/>
  <c r="J4800" i="5"/>
  <c r="J4799" i="5"/>
  <c r="J4798" i="5"/>
  <c r="J4797" i="5"/>
  <c r="J4796" i="5"/>
  <c r="J4795" i="5"/>
  <c r="J4794" i="5"/>
  <c r="J4793" i="5"/>
  <c r="J4792" i="5"/>
  <c r="J4791" i="5"/>
  <c r="J4790" i="5"/>
  <c r="J4789" i="5"/>
  <c r="J4788" i="5"/>
  <c r="J4787" i="5"/>
  <c r="J4786" i="5"/>
  <c r="J4785" i="5"/>
  <c r="J4784" i="5"/>
  <c r="J4783" i="5"/>
  <c r="J4782" i="5"/>
  <c r="J4781" i="5"/>
  <c r="J4780" i="5"/>
  <c r="J4779" i="5"/>
  <c r="J4778" i="5"/>
  <c r="J4777" i="5"/>
  <c r="J4776" i="5"/>
  <c r="J4775" i="5"/>
  <c r="J4774" i="5"/>
  <c r="J4773" i="5"/>
  <c r="J4772" i="5"/>
  <c r="J4771" i="5"/>
  <c r="J4770" i="5"/>
  <c r="J4769" i="5"/>
  <c r="J4768" i="5"/>
  <c r="J4767" i="5"/>
  <c r="J4766" i="5"/>
  <c r="J4765" i="5"/>
  <c r="J4764" i="5"/>
  <c r="J4763" i="5"/>
  <c r="J4762" i="5"/>
  <c r="J4761" i="5"/>
  <c r="J4760" i="5"/>
  <c r="J4759" i="5"/>
  <c r="J4758" i="5"/>
  <c r="J4757" i="5"/>
  <c r="J4756" i="5"/>
  <c r="J4755" i="5"/>
  <c r="J4754" i="5"/>
  <c r="J4753" i="5"/>
  <c r="J4752" i="5"/>
  <c r="J4751" i="5"/>
  <c r="J4750" i="5"/>
  <c r="J4749" i="5"/>
  <c r="J4748" i="5"/>
  <c r="J4747" i="5"/>
  <c r="J4746" i="5"/>
  <c r="J4745" i="5"/>
  <c r="J4744" i="5"/>
  <c r="J4743" i="5"/>
  <c r="J4742" i="5"/>
  <c r="J4741" i="5"/>
  <c r="J4740" i="5"/>
  <c r="J4739" i="5"/>
  <c r="J4738" i="5"/>
  <c r="J4737" i="5"/>
  <c r="J4736" i="5"/>
  <c r="J4735" i="5"/>
  <c r="J4734" i="5"/>
  <c r="J4733" i="5"/>
  <c r="J4732" i="5"/>
  <c r="J4731" i="5"/>
  <c r="J4730" i="5"/>
  <c r="J4729" i="5"/>
  <c r="J4728" i="5"/>
  <c r="J4727" i="5"/>
  <c r="J4726" i="5"/>
  <c r="J4725" i="5"/>
  <c r="J4724" i="5"/>
  <c r="J4723" i="5"/>
  <c r="J4722" i="5"/>
  <c r="J4721" i="5"/>
  <c r="J4720" i="5"/>
  <c r="J4719" i="5"/>
  <c r="J4718" i="5"/>
  <c r="J4717" i="5"/>
  <c r="J4716" i="5"/>
  <c r="J4715" i="5"/>
  <c r="J4714" i="5"/>
  <c r="J4713" i="5"/>
  <c r="J4712" i="5"/>
  <c r="J4711" i="5"/>
  <c r="J4710" i="5"/>
  <c r="J4709" i="5"/>
  <c r="J4708" i="5"/>
  <c r="J4707" i="5"/>
  <c r="J4706" i="5"/>
  <c r="J4705" i="5"/>
  <c r="J4704" i="5"/>
  <c r="J4703" i="5"/>
  <c r="J4702" i="5"/>
  <c r="J4701" i="5"/>
  <c r="J4700" i="5"/>
  <c r="J4699" i="5"/>
  <c r="J4698" i="5"/>
  <c r="J4697" i="5"/>
  <c r="J4696" i="5"/>
  <c r="J4695" i="5"/>
  <c r="J4694" i="5"/>
  <c r="J4693" i="5"/>
  <c r="J4692" i="5"/>
  <c r="J4691" i="5"/>
  <c r="J4690" i="5"/>
  <c r="J4689" i="5"/>
  <c r="J4688" i="5"/>
  <c r="J4687" i="5"/>
  <c r="J4686" i="5"/>
  <c r="J4685" i="5"/>
  <c r="J4684" i="5"/>
  <c r="J4683" i="5"/>
  <c r="J4682" i="5"/>
  <c r="J4681" i="5"/>
  <c r="J4680" i="5"/>
  <c r="J4679" i="5"/>
  <c r="J4678" i="5"/>
  <c r="J4677" i="5"/>
  <c r="J4676" i="5"/>
  <c r="J4675" i="5"/>
  <c r="J4674" i="5"/>
  <c r="J4673" i="5"/>
  <c r="J4672" i="5"/>
  <c r="J4671" i="5"/>
  <c r="J4670" i="5"/>
  <c r="J4669" i="5"/>
  <c r="J4668" i="5"/>
  <c r="J4667" i="5"/>
  <c r="J4666" i="5"/>
  <c r="J4665" i="5"/>
  <c r="J4664" i="5"/>
  <c r="J4663" i="5"/>
  <c r="J4662" i="5"/>
  <c r="J4661" i="5"/>
  <c r="J4660" i="5"/>
  <c r="J4659" i="5"/>
  <c r="J4658" i="5"/>
  <c r="J4657" i="5"/>
  <c r="J4656" i="5"/>
  <c r="J4655" i="5"/>
  <c r="J4654" i="5"/>
  <c r="J4653" i="5"/>
  <c r="J4652" i="5"/>
  <c r="J4651" i="5"/>
  <c r="J4650" i="5"/>
  <c r="J4649" i="5"/>
  <c r="J4648" i="5"/>
  <c r="J4647" i="5"/>
  <c r="J4646" i="5"/>
  <c r="J4645" i="5"/>
  <c r="J4644" i="5"/>
  <c r="J4643" i="5"/>
  <c r="J4642" i="5"/>
  <c r="J4641" i="5"/>
  <c r="J4640" i="5"/>
  <c r="J4639" i="5"/>
  <c r="J4638" i="5"/>
  <c r="J4637" i="5"/>
  <c r="J4636" i="5"/>
  <c r="J4635" i="5"/>
  <c r="J4634" i="5"/>
  <c r="J4633" i="5"/>
  <c r="J4632" i="5"/>
  <c r="J4631" i="5"/>
  <c r="J4630" i="5"/>
  <c r="J4629" i="5"/>
  <c r="J4628" i="5"/>
  <c r="J4627" i="5"/>
  <c r="J4626" i="5"/>
  <c r="J4625" i="5"/>
  <c r="J4624" i="5"/>
  <c r="J4623" i="5"/>
  <c r="J4622" i="5"/>
  <c r="J4621" i="5"/>
  <c r="J4620" i="5"/>
  <c r="J4619" i="5"/>
  <c r="J4618" i="5"/>
  <c r="J4617" i="5"/>
  <c r="J4616" i="5"/>
  <c r="J4615" i="5"/>
  <c r="J4614" i="5"/>
  <c r="J4613" i="5"/>
  <c r="J4612" i="5"/>
  <c r="J4611" i="5"/>
  <c r="J4610" i="5"/>
  <c r="J4609" i="5"/>
  <c r="J4608" i="5"/>
  <c r="J4607" i="5"/>
  <c r="J4606" i="5"/>
  <c r="J4605" i="5"/>
  <c r="J4604" i="5"/>
  <c r="J4603" i="5"/>
  <c r="J4602" i="5"/>
  <c r="J4601" i="5"/>
  <c r="J4600" i="5"/>
  <c r="J4599" i="5"/>
  <c r="J4598" i="5"/>
  <c r="J4597" i="5"/>
  <c r="J4596" i="5"/>
  <c r="J4595" i="5"/>
  <c r="J4594" i="5"/>
  <c r="J4593" i="5"/>
  <c r="J4592" i="5"/>
  <c r="J4591" i="5"/>
  <c r="J4590" i="5"/>
  <c r="J4589" i="5"/>
  <c r="J4588" i="5"/>
  <c r="J4587" i="5"/>
  <c r="J4586" i="5"/>
  <c r="J4585" i="5"/>
  <c r="J4584" i="5"/>
  <c r="J4583" i="5"/>
  <c r="J4582" i="5"/>
  <c r="J4581" i="5"/>
  <c r="J4580" i="5"/>
  <c r="J4579" i="5"/>
  <c r="J4578" i="5"/>
  <c r="J4577" i="5"/>
  <c r="J4576" i="5"/>
  <c r="J4575" i="5"/>
  <c r="J4574" i="5"/>
  <c r="J4573" i="5"/>
  <c r="J4572" i="5"/>
  <c r="J4571" i="5"/>
  <c r="J4570" i="5"/>
  <c r="J4569" i="5"/>
  <c r="J4568" i="5"/>
  <c r="J4567" i="5"/>
  <c r="J4566" i="5"/>
  <c r="J4565" i="5"/>
  <c r="J4564" i="5"/>
  <c r="J4563" i="5"/>
  <c r="J4562" i="5"/>
  <c r="J4561" i="5"/>
  <c r="J4560" i="5"/>
  <c r="J4559" i="5"/>
  <c r="J4558" i="5"/>
  <c r="J4557" i="5"/>
  <c r="J4556" i="5"/>
  <c r="J4555" i="5"/>
  <c r="J4554" i="5"/>
  <c r="J4553" i="5"/>
  <c r="J4552" i="5"/>
  <c r="J4551" i="5"/>
  <c r="J4550" i="5"/>
  <c r="J4549" i="5"/>
  <c r="J4548" i="5"/>
  <c r="J4547" i="5"/>
  <c r="J4546" i="5"/>
  <c r="J4545" i="5"/>
  <c r="J4544" i="5"/>
  <c r="J4543" i="5"/>
  <c r="J4542" i="5"/>
  <c r="J4541" i="5"/>
  <c r="J4540" i="5"/>
  <c r="J4539" i="5"/>
  <c r="J4538" i="5"/>
  <c r="J4537" i="5"/>
  <c r="J4536" i="5"/>
  <c r="J4535" i="5"/>
  <c r="J4534" i="5"/>
  <c r="J4533" i="5"/>
  <c r="J4532" i="5"/>
  <c r="J4531" i="5"/>
  <c r="J4530" i="5"/>
  <c r="J4529" i="5"/>
  <c r="J4528" i="5"/>
  <c r="J4527" i="5"/>
  <c r="J4526" i="5"/>
  <c r="J4525" i="5"/>
  <c r="J4524" i="5"/>
  <c r="J4523" i="5"/>
  <c r="J4522" i="5"/>
  <c r="J4521" i="5"/>
  <c r="J4520" i="5"/>
  <c r="J4519" i="5"/>
  <c r="J4518" i="5"/>
  <c r="J4517" i="5"/>
  <c r="J4516" i="5"/>
  <c r="J4515" i="5"/>
  <c r="J4514" i="5"/>
  <c r="J4513" i="5"/>
  <c r="J4512" i="5"/>
  <c r="J4511" i="5"/>
  <c r="J4510" i="5"/>
  <c r="J4509" i="5"/>
  <c r="J4508" i="5"/>
  <c r="J4507" i="5"/>
  <c r="J4506" i="5"/>
  <c r="J4505" i="5"/>
  <c r="J4504" i="5"/>
  <c r="J4503" i="5"/>
  <c r="J4502" i="5"/>
  <c r="J4501" i="5"/>
  <c r="J4500" i="5"/>
  <c r="J4499" i="5"/>
  <c r="J4498" i="5"/>
  <c r="J4497" i="5"/>
  <c r="J4496" i="5"/>
  <c r="J4495" i="5"/>
  <c r="J4494" i="5"/>
  <c r="J4493" i="5"/>
  <c r="J4492" i="5"/>
  <c r="J4491" i="5"/>
  <c r="J4490" i="5"/>
  <c r="J4489" i="5"/>
  <c r="J4488" i="5"/>
  <c r="J4487" i="5"/>
  <c r="J4486" i="5"/>
  <c r="J4485" i="5"/>
  <c r="J4484" i="5"/>
  <c r="J4483" i="5"/>
  <c r="J4482" i="5"/>
  <c r="J4481" i="5"/>
  <c r="J4480" i="5"/>
  <c r="J4479" i="5"/>
  <c r="J4478" i="5"/>
  <c r="J4477" i="5"/>
  <c r="J4476" i="5"/>
  <c r="J4475" i="5"/>
  <c r="J4474" i="5"/>
  <c r="J4473" i="5"/>
  <c r="J4472" i="5"/>
  <c r="J4471" i="5"/>
  <c r="J4470" i="5"/>
  <c r="J4469" i="5"/>
  <c r="J4468" i="5"/>
  <c r="J4467" i="5"/>
  <c r="J4466" i="5"/>
  <c r="J4465" i="5"/>
  <c r="J4464" i="5"/>
  <c r="J4463" i="5"/>
  <c r="J4462" i="5"/>
  <c r="J4461" i="5"/>
  <c r="J4460" i="5"/>
  <c r="J4459" i="5"/>
  <c r="J4458" i="5"/>
  <c r="J4457" i="5"/>
  <c r="J4456" i="5"/>
  <c r="J4455" i="5"/>
  <c r="J4454" i="5"/>
  <c r="J4453" i="5"/>
  <c r="J4452" i="5"/>
  <c r="J4451" i="5"/>
  <c r="J4450" i="5"/>
  <c r="J4449" i="5"/>
  <c r="J4448" i="5"/>
  <c r="J4447" i="5"/>
  <c r="J4446" i="5"/>
  <c r="J4445" i="5"/>
  <c r="J4444" i="5"/>
  <c r="J4443" i="5"/>
  <c r="J4442" i="5"/>
  <c r="J4441" i="5"/>
  <c r="J4440" i="5"/>
  <c r="J4439" i="5"/>
  <c r="J4438" i="5"/>
  <c r="J4437" i="5"/>
  <c r="J4436" i="5"/>
  <c r="J4435" i="5"/>
  <c r="J4434" i="5"/>
  <c r="J4433" i="5"/>
  <c r="J4432" i="5"/>
  <c r="J4431" i="5"/>
  <c r="J4430" i="5"/>
  <c r="J4429" i="5"/>
  <c r="J4428" i="5"/>
  <c r="J4427" i="5"/>
  <c r="J4426" i="5"/>
  <c r="J4425" i="5"/>
  <c r="J4424" i="5"/>
  <c r="J4423" i="5"/>
  <c r="J4422" i="5"/>
  <c r="J4421" i="5"/>
  <c r="J4420" i="5"/>
  <c r="J4419" i="5"/>
  <c r="J4418" i="5"/>
  <c r="J4417" i="5"/>
  <c r="J4416" i="5"/>
  <c r="J4415" i="5"/>
  <c r="J4414" i="5"/>
  <c r="J4413" i="5"/>
  <c r="J4412" i="5"/>
  <c r="J4411" i="5"/>
  <c r="J4410" i="5"/>
  <c r="J4409" i="5"/>
  <c r="J4408" i="5"/>
  <c r="J4407" i="5"/>
  <c r="J4406" i="5"/>
  <c r="J4405" i="5"/>
  <c r="J4404" i="5"/>
  <c r="J4403" i="5"/>
  <c r="J4402" i="5"/>
  <c r="J4401" i="5"/>
  <c r="J4400" i="5"/>
  <c r="J4399" i="5"/>
  <c r="J4398" i="5"/>
  <c r="J4397" i="5"/>
  <c r="J4396" i="5"/>
  <c r="J4395" i="5"/>
  <c r="J4394" i="5"/>
  <c r="J4393" i="5"/>
  <c r="J4392" i="5"/>
  <c r="J4391" i="5"/>
  <c r="J4390" i="5"/>
  <c r="J4389" i="5"/>
  <c r="J4388" i="5"/>
  <c r="J4387" i="5"/>
  <c r="J4386" i="5"/>
  <c r="J4385" i="5"/>
  <c r="J4384" i="5"/>
  <c r="J4383" i="5"/>
  <c r="J4382" i="5"/>
  <c r="J4381" i="5"/>
  <c r="J4380" i="5"/>
  <c r="J4379" i="5"/>
  <c r="J4378" i="5"/>
  <c r="J4377" i="5"/>
  <c r="J4376" i="5"/>
  <c r="J4375" i="5"/>
  <c r="J4374" i="5"/>
  <c r="J4373" i="5"/>
  <c r="J4372" i="5"/>
  <c r="J4371" i="5"/>
  <c r="J4370" i="5"/>
  <c r="J4369" i="5"/>
  <c r="J4368" i="5"/>
  <c r="J4367" i="5"/>
  <c r="J4366" i="5"/>
  <c r="J4365" i="5"/>
  <c r="J4364" i="5"/>
  <c r="J4363" i="5"/>
  <c r="J4362" i="5"/>
  <c r="J4361" i="5"/>
  <c r="J4360" i="5"/>
  <c r="J4359" i="5"/>
  <c r="J4358" i="5"/>
  <c r="J4357" i="5"/>
  <c r="J4356" i="5"/>
  <c r="J4355" i="5"/>
  <c r="J4354" i="5"/>
  <c r="J4353" i="5"/>
  <c r="J4352" i="5"/>
  <c r="J4351" i="5"/>
  <c r="J4350" i="5"/>
  <c r="J4349" i="5"/>
  <c r="J4348" i="5"/>
  <c r="J4347" i="5"/>
  <c r="J4346" i="5"/>
  <c r="J4345" i="5"/>
  <c r="J4344" i="5"/>
  <c r="J4343" i="5"/>
  <c r="J4342" i="5"/>
  <c r="J4341" i="5"/>
  <c r="J4340" i="5"/>
  <c r="J4339" i="5"/>
  <c r="J4338" i="5"/>
  <c r="J4337" i="5"/>
  <c r="J4336" i="5"/>
  <c r="J4335" i="5"/>
  <c r="J4334" i="5"/>
  <c r="J4333" i="5"/>
  <c r="J4332" i="5"/>
  <c r="J4331" i="5"/>
  <c r="J4330" i="5"/>
  <c r="J4329" i="5"/>
  <c r="J4328" i="5"/>
  <c r="J4327" i="5"/>
  <c r="J4326" i="5"/>
  <c r="J4325" i="5"/>
  <c r="J4324" i="5"/>
  <c r="J4323" i="5"/>
  <c r="J4322" i="5"/>
  <c r="J4321" i="5"/>
  <c r="J4320" i="5"/>
  <c r="J4319" i="5"/>
  <c r="J4318" i="5"/>
  <c r="J4317" i="5"/>
  <c r="J4316" i="5"/>
  <c r="J4315" i="5"/>
  <c r="J4314" i="5"/>
  <c r="J4313" i="5"/>
  <c r="J4312" i="5"/>
  <c r="J4311" i="5"/>
  <c r="J4310" i="5"/>
  <c r="J4309" i="5"/>
  <c r="J4308" i="5"/>
  <c r="J4307" i="5"/>
  <c r="J4306" i="5"/>
  <c r="J4305" i="5"/>
  <c r="J4304" i="5"/>
  <c r="J4303" i="5"/>
  <c r="J4302" i="5"/>
  <c r="J4301" i="5"/>
  <c r="J4300" i="5"/>
  <c r="J4299" i="5"/>
  <c r="J4298" i="5"/>
  <c r="J4297" i="5"/>
  <c r="J4296" i="5"/>
  <c r="J4295" i="5"/>
  <c r="J4294" i="5"/>
  <c r="J4293" i="5"/>
  <c r="J4292" i="5"/>
  <c r="J4291" i="5"/>
  <c r="J4290" i="5"/>
  <c r="J4289" i="5"/>
  <c r="J4288" i="5"/>
  <c r="J4287" i="5"/>
  <c r="J4286" i="5"/>
  <c r="J4285" i="5"/>
  <c r="J4284" i="5"/>
  <c r="J4283" i="5"/>
  <c r="J4282" i="5"/>
  <c r="J4281" i="5"/>
  <c r="J4280" i="5"/>
  <c r="J4279" i="5"/>
  <c r="J4278" i="5"/>
  <c r="J4277" i="5"/>
  <c r="J4276" i="5"/>
  <c r="J4275" i="5"/>
  <c r="J4274" i="5"/>
  <c r="J4273" i="5"/>
  <c r="J4272" i="5"/>
  <c r="J4271" i="5"/>
  <c r="J4270" i="5"/>
  <c r="J4269" i="5"/>
  <c r="J4268" i="5"/>
  <c r="J4267" i="5"/>
  <c r="J4266" i="5"/>
  <c r="J4265" i="5"/>
  <c r="J4264" i="5"/>
  <c r="J4263" i="5"/>
  <c r="J4262" i="5"/>
  <c r="J4261" i="5"/>
  <c r="J4260" i="5"/>
  <c r="J4259" i="5"/>
  <c r="J4258" i="5"/>
  <c r="J4257" i="5"/>
  <c r="J4256" i="5"/>
  <c r="J4255" i="5"/>
  <c r="J4254" i="5"/>
  <c r="J4253" i="5"/>
  <c r="J4252" i="5"/>
  <c r="J4251" i="5"/>
  <c r="J4250" i="5"/>
  <c r="J4249" i="5"/>
  <c r="J4248" i="5"/>
  <c r="J4247" i="5"/>
  <c r="J4246" i="5"/>
  <c r="J4245" i="5"/>
  <c r="J4244" i="5"/>
  <c r="J4243" i="5"/>
  <c r="J4242" i="5"/>
  <c r="J4241" i="5"/>
  <c r="J4240" i="5"/>
  <c r="J4239" i="5"/>
  <c r="J4238" i="5"/>
  <c r="J4237" i="5"/>
  <c r="J4236" i="5"/>
  <c r="J4235" i="5"/>
  <c r="J4234" i="5"/>
  <c r="J4233" i="5"/>
  <c r="J4232" i="5"/>
  <c r="J4231" i="5"/>
  <c r="J4230" i="5"/>
  <c r="J4229" i="5"/>
  <c r="J4228" i="5"/>
  <c r="J4227" i="5"/>
  <c r="J4226" i="5"/>
  <c r="J4225" i="5"/>
  <c r="J4224" i="5"/>
  <c r="J4223" i="5"/>
  <c r="J4222" i="5"/>
  <c r="J4221" i="5"/>
  <c r="J4220" i="5"/>
  <c r="J4219" i="5"/>
  <c r="J4218" i="5"/>
  <c r="J4217" i="5"/>
  <c r="J4216" i="5"/>
  <c r="J4215" i="5"/>
  <c r="J4214" i="5"/>
  <c r="J4213" i="5"/>
  <c r="J4212" i="5"/>
  <c r="J4211" i="5"/>
  <c r="J4210" i="5"/>
  <c r="J4209" i="5"/>
  <c r="J4208" i="5"/>
  <c r="J4207" i="5"/>
  <c r="J4206" i="5"/>
  <c r="J4205" i="5"/>
  <c r="J4204" i="5"/>
  <c r="J4203" i="5"/>
  <c r="J4202" i="5"/>
  <c r="J4201" i="5"/>
  <c r="J4200" i="5"/>
  <c r="J4199" i="5"/>
  <c r="J4198" i="5"/>
  <c r="J4197" i="5"/>
  <c r="J4196" i="5"/>
  <c r="J4195" i="5"/>
  <c r="J4194" i="5"/>
  <c r="J4193" i="5"/>
  <c r="J4192" i="5"/>
  <c r="J4191" i="5"/>
  <c r="J4190" i="5"/>
  <c r="J4189" i="5"/>
  <c r="J4188" i="5"/>
  <c r="J4187" i="5"/>
  <c r="J4186" i="5"/>
  <c r="J4185" i="5"/>
  <c r="J4184" i="5"/>
  <c r="J4183" i="5"/>
  <c r="J4182" i="5"/>
  <c r="J4181" i="5"/>
  <c r="J4180" i="5"/>
  <c r="J4179" i="5"/>
  <c r="J4178" i="5"/>
  <c r="J4177" i="5"/>
  <c r="J4176" i="5"/>
  <c r="J4175" i="5"/>
  <c r="J4174" i="5"/>
  <c r="J4173" i="5"/>
  <c r="J4172" i="5"/>
  <c r="J4171" i="5"/>
  <c r="J4170" i="5"/>
  <c r="J4169" i="5"/>
  <c r="J4168" i="5"/>
  <c r="J4167" i="5"/>
  <c r="J4166" i="5"/>
  <c r="J4165" i="5"/>
  <c r="J4164" i="5"/>
  <c r="J4163" i="5"/>
  <c r="J4162" i="5"/>
  <c r="J4161" i="5"/>
  <c r="J4160" i="5"/>
  <c r="J4159" i="5"/>
  <c r="J4158" i="5"/>
  <c r="J4157" i="5"/>
  <c r="J4156" i="5"/>
  <c r="J4155" i="5"/>
  <c r="J4154" i="5"/>
  <c r="J4153" i="5"/>
  <c r="J4152" i="5"/>
  <c r="J4151" i="5"/>
  <c r="J4150" i="5"/>
  <c r="J4149" i="5"/>
  <c r="J4148" i="5"/>
  <c r="J4147" i="5"/>
  <c r="J4146" i="5"/>
  <c r="J4145" i="5"/>
  <c r="J4144" i="5"/>
  <c r="J4143" i="5"/>
  <c r="J4142" i="5"/>
  <c r="J4141" i="5"/>
  <c r="J4140" i="5"/>
  <c r="J4139" i="5"/>
  <c r="J4138" i="5"/>
  <c r="J4137" i="5"/>
  <c r="J4136" i="5"/>
  <c r="J4135" i="5"/>
  <c r="J4134" i="5"/>
  <c r="J4133" i="5"/>
  <c r="J4132" i="5"/>
  <c r="J4131" i="5"/>
  <c r="J4130" i="5"/>
  <c r="J4129" i="5"/>
  <c r="J4128" i="5"/>
  <c r="J4127" i="5"/>
  <c r="J4126" i="5"/>
  <c r="J4125" i="5"/>
  <c r="J4124" i="5"/>
  <c r="J4123" i="5"/>
  <c r="J4122" i="5"/>
  <c r="J4121" i="5"/>
  <c r="J4120" i="5"/>
  <c r="J4119" i="5"/>
  <c r="J4118" i="5"/>
  <c r="J4117" i="5"/>
  <c r="J4116" i="5"/>
  <c r="J4115" i="5"/>
  <c r="J4114" i="5"/>
  <c r="J4113" i="5"/>
  <c r="J4112" i="5"/>
  <c r="J4111" i="5"/>
  <c r="J4110" i="5"/>
  <c r="J4109" i="5"/>
  <c r="J4108" i="5"/>
  <c r="J4107" i="5"/>
  <c r="J4106" i="5"/>
  <c r="J4105" i="5"/>
  <c r="J4104" i="5"/>
  <c r="J4103" i="5"/>
  <c r="J4102" i="5"/>
  <c r="J4101" i="5"/>
  <c r="J4100" i="5"/>
  <c r="J4099" i="5"/>
  <c r="J4098" i="5"/>
  <c r="J4097" i="5"/>
  <c r="J4096" i="5"/>
  <c r="J4095" i="5"/>
  <c r="J4094" i="5"/>
  <c r="J4093" i="5"/>
  <c r="J4092" i="5"/>
  <c r="J4091" i="5"/>
  <c r="J4090" i="5"/>
  <c r="J4089" i="5"/>
  <c r="J4088" i="5"/>
  <c r="J4087" i="5"/>
  <c r="J4086" i="5"/>
  <c r="J4085" i="5"/>
  <c r="J4084" i="5"/>
  <c r="J4083" i="5"/>
  <c r="J4082" i="5"/>
  <c r="J4081" i="5"/>
  <c r="J4080" i="5"/>
  <c r="J4079" i="5"/>
  <c r="J4078" i="5"/>
  <c r="J4077" i="5"/>
  <c r="J4076" i="5"/>
  <c r="J4075" i="5"/>
  <c r="J4074" i="5"/>
  <c r="J4073" i="5"/>
  <c r="J4072" i="5"/>
  <c r="J4071" i="5"/>
  <c r="J4070" i="5"/>
  <c r="J4069" i="5"/>
  <c r="J4068" i="5"/>
  <c r="J4067" i="5"/>
  <c r="J4066" i="5"/>
  <c r="J4065" i="5"/>
  <c r="J4064" i="5"/>
  <c r="J4063" i="5"/>
  <c r="J4062" i="5"/>
  <c r="J4061" i="5"/>
  <c r="J4060" i="5"/>
  <c r="J4059" i="5"/>
  <c r="J4058" i="5"/>
  <c r="J4057" i="5"/>
  <c r="J4056" i="5"/>
  <c r="J4055" i="5"/>
  <c r="J4054" i="5"/>
  <c r="J4053" i="5"/>
  <c r="J4052" i="5"/>
  <c r="J4051" i="5"/>
  <c r="J4050" i="5"/>
  <c r="J4049" i="5"/>
  <c r="J4048" i="5"/>
  <c r="J4047" i="5"/>
  <c r="J4046" i="5"/>
  <c r="J4045" i="5"/>
  <c r="J4044" i="5"/>
  <c r="J4043" i="5"/>
  <c r="J4042" i="5"/>
  <c r="J4041" i="5"/>
  <c r="J4040" i="5"/>
  <c r="J4039" i="5"/>
  <c r="J4038" i="5"/>
  <c r="J4037" i="5"/>
  <c r="J4036" i="5"/>
  <c r="J4035" i="5"/>
  <c r="J4034" i="5"/>
  <c r="J4033" i="5"/>
  <c r="J4032" i="5"/>
  <c r="J4031" i="5"/>
  <c r="J4030" i="5"/>
  <c r="J4029" i="5"/>
  <c r="J4028" i="5"/>
  <c r="J4027" i="5"/>
  <c r="J4026" i="5"/>
  <c r="J4025" i="5"/>
  <c r="J4024" i="5"/>
  <c r="J4023" i="5"/>
  <c r="J4022" i="5"/>
  <c r="J4021" i="5"/>
  <c r="J4020" i="5"/>
  <c r="J4019" i="5"/>
  <c r="J4018" i="5"/>
  <c r="J4017" i="5"/>
  <c r="J4016" i="5"/>
  <c r="J4015" i="5"/>
  <c r="J4014" i="5"/>
  <c r="J4013" i="5"/>
  <c r="J4012" i="5"/>
  <c r="J4011" i="5"/>
  <c r="J4010" i="5"/>
  <c r="J4009" i="5"/>
  <c r="J4008" i="5"/>
  <c r="J4007" i="5"/>
  <c r="J4006" i="5"/>
  <c r="J4005" i="5"/>
  <c r="J4004" i="5"/>
  <c r="J4003" i="5"/>
  <c r="J4002" i="5"/>
  <c r="J4001" i="5"/>
  <c r="J4000" i="5"/>
  <c r="J3999" i="5"/>
  <c r="J3998" i="5"/>
  <c r="J3997" i="5"/>
  <c r="J3996" i="5"/>
  <c r="J3995" i="5"/>
  <c r="J3994" i="5"/>
  <c r="J3993" i="5"/>
  <c r="J3992" i="5"/>
  <c r="J3991" i="5"/>
  <c r="J3990" i="5"/>
  <c r="J3989" i="5"/>
  <c r="J3988" i="5"/>
  <c r="J3987" i="5"/>
  <c r="J3986" i="5"/>
  <c r="J3985" i="5"/>
  <c r="J3984" i="5"/>
  <c r="J3983" i="5"/>
  <c r="J3982" i="5"/>
  <c r="J3981" i="5"/>
  <c r="J3980" i="5"/>
  <c r="J3979" i="5"/>
  <c r="J3978" i="5"/>
  <c r="J3977" i="5"/>
  <c r="J3976" i="5"/>
  <c r="J3975" i="5"/>
  <c r="J3974" i="5"/>
  <c r="J3973" i="5"/>
  <c r="J3972" i="5"/>
  <c r="J3971" i="5"/>
  <c r="J3970" i="5"/>
  <c r="J3969" i="5"/>
  <c r="J3968" i="5"/>
  <c r="J3967" i="5"/>
  <c r="J3966" i="5"/>
  <c r="J3965" i="5"/>
  <c r="J3964" i="5"/>
  <c r="J3963" i="5"/>
  <c r="J3962" i="5"/>
  <c r="J3961" i="5"/>
  <c r="J3960" i="5"/>
  <c r="J3959" i="5"/>
  <c r="J3958" i="5"/>
  <c r="J3957" i="5"/>
  <c r="J3956" i="5"/>
  <c r="J3955" i="5"/>
  <c r="J3954" i="5"/>
  <c r="J3953" i="5"/>
  <c r="J3952" i="5"/>
  <c r="J3951" i="5"/>
  <c r="J3950" i="5"/>
  <c r="J3949" i="5"/>
  <c r="J3948" i="5"/>
  <c r="J3947" i="5"/>
  <c r="J3946" i="5"/>
  <c r="J3945" i="5"/>
  <c r="J3944" i="5"/>
  <c r="J3943" i="5"/>
  <c r="J3942" i="5"/>
  <c r="J3941" i="5"/>
  <c r="J3940" i="5"/>
  <c r="J3939" i="5"/>
  <c r="J3938" i="5"/>
  <c r="J3937" i="5"/>
  <c r="J3936" i="5"/>
  <c r="J3935" i="5"/>
  <c r="J3934" i="5"/>
  <c r="J3933" i="5"/>
  <c r="J3932" i="5"/>
  <c r="J3931" i="5"/>
  <c r="J3930" i="5"/>
  <c r="J3929" i="5"/>
  <c r="J3928" i="5"/>
  <c r="J3927" i="5"/>
  <c r="J3926" i="5"/>
  <c r="J3925" i="5"/>
  <c r="J3924" i="5"/>
  <c r="J3923" i="5"/>
  <c r="J3922" i="5"/>
  <c r="J3921" i="5"/>
  <c r="J3920" i="5"/>
  <c r="J3919" i="5"/>
  <c r="J3918" i="5"/>
  <c r="J3917" i="5"/>
  <c r="J3916" i="5"/>
  <c r="J3915" i="5"/>
  <c r="J3914" i="5"/>
  <c r="J3913" i="5"/>
  <c r="J3912" i="5"/>
  <c r="J3911" i="5"/>
  <c r="J3910" i="5"/>
  <c r="J3909" i="5"/>
  <c r="J3908" i="5"/>
  <c r="J3907" i="5"/>
  <c r="J3906" i="5"/>
  <c r="J3905" i="5"/>
  <c r="J3904" i="5"/>
  <c r="J3903" i="5"/>
  <c r="J3902" i="5"/>
  <c r="J3901" i="5"/>
  <c r="J3900" i="5"/>
  <c r="J3899" i="5"/>
  <c r="J3898" i="5"/>
  <c r="J3897" i="5"/>
  <c r="J3896" i="5"/>
  <c r="J3895" i="5"/>
  <c r="J3894" i="5"/>
  <c r="J3893" i="5"/>
  <c r="J3892" i="5"/>
  <c r="J3891" i="5"/>
  <c r="J3890" i="5"/>
  <c r="J3889" i="5"/>
  <c r="J3888" i="5"/>
  <c r="J3887" i="5"/>
  <c r="J3886" i="5"/>
  <c r="J3885" i="5"/>
  <c r="J3884" i="5"/>
  <c r="J3883" i="5"/>
  <c r="J3882" i="5"/>
  <c r="J3881" i="5"/>
  <c r="J3880" i="5"/>
  <c r="J3879" i="5"/>
  <c r="J3878" i="5"/>
  <c r="J3877" i="5"/>
  <c r="J3876" i="5"/>
  <c r="J3875" i="5"/>
  <c r="J3874" i="5"/>
  <c r="J3873" i="5"/>
  <c r="J3872" i="5"/>
  <c r="J3871" i="5"/>
  <c r="J3870" i="5"/>
  <c r="J3869" i="5"/>
  <c r="J3868" i="5"/>
  <c r="J3867" i="5"/>
  <c r="J3866" i="5"/>
  <c r="J3865" i="5"/>
  <c r="J3864" i="5"/>
  <c r="J3863" i="5"/>
  <c r="J3862" i="5"/>
  <c r="J3861" i="5"/>
  <c r="J3860" i="5"/>
  <c r="J3859" i="5"/>
  <c r="J3858" i="5"/>
  <c r="J3857" i="5"/>
  <c r="J3856" i="5"/>
  <c r="J3855" i="5"/>
  <c r="J3854" i="5"/>
  <c r="J3853" i="5"/>
  <c r="J3852" i="5"/>
  <c r="J3851" i="5"/>
  <c r="J3850" i="5"/>
  <c r="J3849" i="5"/>
  <c r="J3848" i="5"/>
  <c r="J3847" i="5"/>
  <c r="J3846" i="5"/>
  <c r="J3845" i="5"/>
  <c r="J3844" i="5"/>
  <c r="J3843" i="5"/>
  <c r="J3842" i="5"/>
  <c r="J3841" i="5"/>
  <c r="J3840" i="5"/>
  <c r="J3839" i="5"/>
  <c r="J3838" i="5"/>
  <c r="J3837" i="5"/>
  <c r="J3836" i="5"/>
  <c r="J3835" i="5"/>
  <c r="J3834" i="5"/>
  <c r="J3833" i="5"/>
  <c r="J3832" i="5"/>
  <c r="J3831" i="5"/>
  <c r="J3830" i="5"/>
  <c r="J3829" i="5"/>
  <c r="J3828" i="5"/>
  <c r="J3827" i="5"/>
  <c r="J3826" i="5"/>
  <c r="J3825" i="5"/>
  <c r="J3824" i="5"/>
  <c r="J3823" i="5"/>
  <c r="J3822" i="5"/>
  <c r="J3821" i="5"/>
  <c r="J3820" i="5"/>
  <c r="J3819" i="5"/>
  <c r="J3818" i="5"/>
  <c r="J3817" i="5"/>
  <c r="J3816" i="5"/>
  <c r="J3815" i="5"/>
  <c r="J3814" i="5"/>
  <c r="J3813" i="5"/>
  <c r="J3812" i="5"/>
  <c r="J3811" i="5"/>
  <c r="J3810" i="5"/>
  <c r="J3809" i="5"/>
  <c r="J3808" i="5"/>
  <c r="J3807" i="5"/>
  <c r="J3806" i="5"/>
  <c r="J3805" i="5"/>
  <c r="J3804" i="5"/>
  <c r="J3803" i="5"/>
  <c r="J3802" i="5"/>
  <c r="J3801" i="5"/>
  <c r="J3800" i="5"/>
  <c r="J3799" i="5"/>
  <c r="J3798" i="5"/>
  <c r="J3797" i="5"/>
  <c r="J3796" i="5"/>
  <c r="J3795" i="5"/>
  <c r="J3794" i="5"/>
  <c r="J3793" i="5"/>
  <c r="J3792" i="5"/>
  <c r="J3791" i="5"/>
  <c r="J3790" i="5"/>
  <c r="J3789" i="5"/>
  <c r="J3788" i="5"/>
  <c r="J3787" i="5"/>
  <c r="J3786" i="5"/>
  <c r="J3785" i="5"/>
  <c r="J3784" i="5"/>
  <c r="J3783" i="5"/>
  <c r="J3782" i="5"/>
  <c r="J3781" i="5"/>
  <c r="J3780" i="5"/>
  <c r="J3779" i="5"/>
  <c r="J3778" i="5"/>
  <c r="J3777" i="5"/>
  <c r="J3776" i="5"/>
  <c r="J3775" i="5"/>
  <c r="J3774" i="5"/>
  <c r="J3773" i="5"/>
  <c r="J3772" i="5"/>
  <c r="J3771" i="5"/>
  <c r="J3770" i="5"/>
  <c r="J3769" i="5"/>
  <c r="J3768" i="5"/>
  <c r="J3767" i="5"/>
  <c r="J3766" i="5"/>
  <c r="J3765" i="5"/>
  <c r="J3764" i="5"/>
  <c r="J3763" i="5"/>
  <c r="J3762" i="5"/>
  <c r="J3761" i="5"/>
  <c r="J3760" i="5"/>
  <c r="J3759" i="5"/>
  <c r="J3758" i="5"/>
  <c r="J3757" i="5"/>
  <c r="J3756" i="5"/>
  <c r="J3755" i="5"/>
  <c r="J3754" i="5"/>
  <c r="J3753" i="5"/>
  <c r="J3752" i="5"/>
  <c r="J3751" i="5"/>
  <c r="J3750" i="5"/>
  <c r="J3749" i="5"/>
  <c r="J3748" i="5"/>
  <c r="J3747" i="5"/>
  <c r="J3746" i="5"/>
  <c r="J3745" i="5"/>
  <c r="J3744" i="5"/>
  <c r="J3743" i="5"/>
  <c r="J3742" i="5"/>
  <c r="J3741" i="5"/>
  <c r="J3740" i="5"/>
  <c r="J3739" i="5"/>
  <c r="J3738" i="5"/>
  <c r="J3737" i="5"/>
  <c r="J3736" i="5"/>
  <c r="J3735" i="5"/>
  <c r="J3734" i="5"/>
  <c r="J3733" i="5"/>
  <c r="J3732" i="5"/>
  <c r="J3731" i="5"/>
  <c r="J3730" i="5"/>
  <c r="J3729" i="5"/>
  <c r="J3728" i="5"/>
  <c r="J3727" i="5"/>
  <c r="J3726" i="5"/>
  <c r="J3725" i="5"/>
  <c r="J3724" i="5"/>
  <c r="J3723" i="5"/>
  <c r="J3722" i="5"/>
  <c r="J3721" i="5"/>
  <c r="J3720" i="5"/>
  <c r="J3719" i="5"/>
  <c r="J3718" i="5"/>
  <c r="J3717" i="5"/>
  <c r="J3716" i="5"/>
  <c r="J3715" i="5"/>
  <c r="J3714" i="5"/>
  <c r="J3713" i="5"/>
  <c r="J3712" i="5"/>
  <c r="J3711" i="5"/>
  <c r="J3710" i="5"/>
  <c r="J3709" i="5"/>
  <c r="J3708" i="5"/>
  <c r="J3707" i="5"/>
  <c r="J3706" i="5"/>
  <c r="J3705" i="5"/>
  <c r="J3704" i="5"/>
  <c r="J3703" i="5"/>
  <c r="J3702" i="5"/>
  <c r="J3701" i="5"/>
  <c r="J3700" i="5"/>
  <c r="J3699" i="5"/>
  <c r="J3698" i="5"/>
  <c r="J3697" i="5"/>
  <c r="J3696" i="5"/>
  <c r="J3695" i="5"/>
  <c r="J3694" i="5"/>
  <c r="J3693" i="5"/>
  <c r="J3692" i="5"/>
  <c r="J3691" i="5"/>
  <c r="J3690" i="5"/>
  <c r="J3689" i="5"/>
  <c r="J3688" i="5"/>
  <c r="J3687" i="5"/>
  <c r="J3686" i="5"/>
  <c r="J3685" i="5"/>
  <c r="J3684" i="5"/>
  <c r="J3683" i="5"/>
  <c r="J3682" i="5"/>
  <c r="J3681" i="5"/>
  <c r="J3680" i="5"/>
  <c r="J3679" i="5"/>
  <c r="J3678" i="5"/>
  <c r="J3677" i="5"/>
  <c r="J3676" i="5"/>
  <c r="J3675" i="5"/>
  <c r="J3674" i="5"/>
  <c r="J3673" i="5"/>
  <c r="J3672" i="5"/>
  <c r="J3671" i="5"/>
  <c r="J3670" i="5"/>
  <c r="J3669" i="5"/>
  <c r="J3668" i="5"/>
  <c r="J3667" i="5"/>
  <c r="J3666" i="5"/>
  <c r="J3665" i="5"/>
  <c r="J3664" i="5"/>
  <c r="J3663" i="5"/>
  <c r="J3662" i="5"/>
  <c r="J3661" i="5"/>
  <c r="J3660" i="5"/>
  <c r="J3659" i="5"/>
  <c r="J3658" i="5"/>
  <c r="J3657" i="5"/>
  <c r="J3656" i="5"/>
  <c r="J3655" i="5"/>
  <c r="J3654" i="5"/>
  <c r="J3653" i="5"/>
  <c r="J3652" i="5"/>
  <c r="J3651" i="5"/>
  <c r="J3650" i="5"/>
  <c r="J3649" i="5"/>
  <c r="J3648" i="5"/>
  <c r="J3647" i="5"/>
  <c r="J3646" i="5"/>
  <c r="J3645" i="5"/>
  <c r="J3644" i="5"/>
  <c r="J3643" i="5"/>
  <c r="J3642" i="5"/>
  <c r="J3641" i="5"/>
  <c r="J3640" i="5"/>
  <c r="J3639" i="5"/>
  <c r="J3638" i="5"/>
  <c r="J3637" i="5"/>
  <c r="J3636" i="5"/>
  <c r="J3635" i="5"/>
  <c r="J3634" i="5"/>
  <c r="J3633" i="5"/>
  <c r="J3632" i="5"/>
  <c r="J3631" i="5"/>
  <c r="J3630" i="5"/>
  <c r="J3629" i="5"/>
  <c r="J3628" i="5"/>
  <c r="J3627" i="5"/>
  <c r="J3626" i="5"/>
  <c r="J3625" i="5"/>
  <c r="J3624" i="5"/>
  <c r="J3623" i="5"/>
  <c r="J3622" i="5"/>
  <c r="J3621" i="5"/>
  <c r="J3620" i="5"/>
  <c r="J3619" i="5"/>
  <c r="J3618" i="5"/>
  <c r="J3617" i="5"/>
  <c r="J3616" i="5"/>
  <c r="J3615" i="5"/>
  <c r="J3614" i="5"/>
  <c r="J3613" i="5"/>
  <c r="J3612" i="5"/>
  <c r="J3611" i="5"/>
  <c r="J3610" i="5"/>
  <c r="J3609" i="5"/>
  <c r="J3608" i="5"/>
  <c r="J3607" i="5"/>
  <c r="J3606" i="5"/>
  <c r="J3605" i="5"/>
  <c r="J3604" i="5"/>
  <c r="J3603" i="5"/>
  <c r="J3602" i="5"/>
  <c r="J3601" i="5"/>
  <c r="J3600" i="5"/>
  <c r="J3599" i="5"/>
  <c r="J3598" i="5"/>
  <c r="J3597" i="5"/>
  <c r="J3596" i="5"/>
  <c r="J3595" i="5"/>
  <c r="J3594" i="5"/>
  <c r="J3593" i="5"/>
  <c r="J3592" i="5"/>
  <c r="J3591" i="5"/>
  <c r="J3590" i="5"/>
  <c r="J3589" i="5"/>
  <c r="J3588" i="5"/>
  <c r="J3587" i="5"/>
  <c r="J3586" i="5"/>
  <c r="J3585" i="5"/>
  <c r="J3584" i="5"/>
  <c r="J3583" i="5"/>
  <c r="J3582" i="5"/>
  <c r="J3581" i="5"/>
  <c r="J3580" i="5"/>
  <c r="J3579" i="5"/>
  <c r="J3578" i="5"/>
  <c r="J3577" i="5"/>
  <c r="J3576" i="5"/>
  <c r="J3575" i="5"/>
  <c r="J3574" i="5"/>
  <c r="J3573" i="5"/>
  <c r="J3572" i="5"/>
  <c r="J3571" i="5"/>
  <c r="J3570" i="5"/>
  <c r="J3569" i="5"/>
  <c r="J3568" i="5"/>
  <c r="J3567" i="5"/>
  <c r="J3566" i="5"/>
  <c r="J3565" i="5"/>
  <c r="J3564" i="5"/>
  <c r="J3563" i="5"/>
  <c r="J3562" i="5"/>
  <c r="J3561" i="5"/>
  <c r="J3560" i="5"/>
  <c r="J3559" i="5"/>
  <c r="J3558" i="5"/>
  <c r="J3557" i="5"/>
  <c r="J3556" i="5"/>
  <c r="J3555" i="5"/>
  <c r="J3554" i="5"/>
  <c r="J3553" i="5"/>
  <c r="J3552" i="5"/>
  <c r="J3551" i="5"/>
  <c r="J3550" i="5"/>
  <c r="J3549" i="5"/>
  <c r="J3548" i="5"/>
  <c r="J3547" i="5"/>
  <c r="J3546" i="5"/>
  <c r="J3545" i="5"/>
  <c r="J3544" i="5"/>
  <c r="J3543" i="5"/>
  <c r="J3542" i="5"/>
  <c r="J3541" i="5"/>
  <c r="J3540" i="5"/>
  <c r="J3539" i="5"/>
  <c r="J3538" i="5"/>
  <c r="J3537" i="5"/>
  <c r="J3536" i="5"/>
  <c r="J3535" i="5"/>
  <c r="J3534" i="5"/>
  <c r="J3533" i="5"/>
  <c r="J3532" i="5"/>
  <c r="J3531" i="5"/>
  <c r="J3530" i="5"/>
  <c r="J3529" i="5"/>
  <c r="J3528" i="5"/>
  <c r="J3527" i="5"/>
  <c r="J3526" i="5"/>
  <c r="J3525" i="5"/>
  <c r="J3524" i="5"/>
  <c r="J3523" i="5"/>
  <c r="J3522" i="5"/>
  <c r="J3521" i="5"/>
  <c r="J3520" i="5"/>
  <c r="J3519" i="5"/>
  <c r="J3518" i="5"/>
  <c r="J3517" i="5"/>
  <c r="J3516" i="5"/>
  <c r="J3515" i="5"/>
  <c r="J3514" i="5"/>
  <c r="J3513" i="5"/>
  <c r="J3512" i="5"/>
  <c r="J3511" i="5"/>
  <c r="J3510" i="5"/>
  <c r="J3509" i="5"/>
  <c r="J3508" i="5"/>
  <c r="J3507" i="5"/>
  <c r="J3506" i="5"/>
  <c r="J3505" i="5"/>
  <c r="J3504" i="5"/>
  <c r="J3503" i="5"/>
  <c r="J3502" i="5"/>
  <c r="J3501" i="5"/>
  <c r="J3500" i="5"/>
  <c r="J3499" i="5"/>
  <c r="J3498" i="5"/>
  <c r="J3497" i="5"/>
  <c r="J3496" i="5"/>
  <c r="J3495" i="5"/>
  <c r="J3494" i="5"/>
  <c r="J3493" i="5"/>
  <c r="J3492" i="5"/>
  <c r="J3491" i="5"/>
  <c r="J3490" i="5"/>
  <c r="J3489" i="5"/>
  <c r="J3488" i="5"/>
  <c r="J3487" i="5"/>
  <c r="J3486" i="5"/>
  <c r="J3485" i="5"/>
  <c r="J3484" i="5"/>
  <c r="J3483" i="5"/>
  <c r="J3482" i="5"/>
  <c r="J3481" i="5"/>
  <c r="J3480" i="5"/>
  <c r="J3479" i="5"/>
  <c r="J3478" i="5"/>
  <c r="J3477" i="5"/>
  <c r="J3476" i="5"/>
  <c r="J3475" i="5"/>
  <c r="J3474" i="5"/>
  <c r="J3473" i="5"/>
  <c r="J3472" i="5"/>
  <c r="J3471" i="5"/>
  <c r="J3470" i="5"/>
  <c r="J3469" i="5"/>
  <c r="J3468" i="5"/>
  <c r="J3467" i="5"/>
  <c r="J3466" i="5"/>
  <c r="J3465" i="5"/>
  <c r="J3464" i="5"/>
  <c r="J3463" i="5"/>
  <c r="J3462" i="5"/>
  <c r="J3461" i="5"/>
  <c r="J3460" i="5"/>
  <c r="J3459" i="5"/>
  <c r="J3458" i="5"/>
  <c r="J3457" i="5"/>
  <c r="J3456" i="5"/>
  <c r="J3455" i="5"/>
  <c r="J3454" i="5"/>
  <c r="J3453" i="5"/>
  <c r="J3452" i="5"/>
  <c r="J3451" i="5"/>
  <c r="J3450" i="5"/>
  <c r="J3449" i="5"/>
  <c r="J3448" i="5"/>
  <c r="J3447" i="5"/>
  <c r="J3446" i="5"/>
  <c r="J3445" i="5"/>
  <c r="J3444" i="5"/>
  <c r="J3443" i="5"/>
  <c r="J3442" i="5"/>
  <c r="J3441" i="5"/>
  <c r="J3440" i="5"/>
  <c r="J3439" i="5"/>
  <c r="J3438" i="5"/>
  <c r="J3437" i="5"/>
  <c r="J3436" i="5"/>
  <c r="J3435" i="5"/>
  <c r="J3434" i="5"/>
  <c r="J3433" i="5"/>
  <c r="J3432" i="5"/>
  <c r="J3431" i="5"/>
  <c r="J3430" i="5"/>
  <c r="J3429" i="5"/>
  <c r="J3428" i="5"/>
  <c r="J3427" i="5"/>
  <c r="J3426" i="5"/>
  <c r="J3425" i="5"/>
  <c r="J3424" i="5"/>
  <c r="J3423" i="5"/>
  <c r="J3422" i="5"/>
  <c r="J3421" i="5"/>
  <c r="J3420" i="5"/>
  <c r="J3419" i="5"/>
  <c r="J3418" i="5"/>
  <c r="J3417" i="5"/>
  <c r="J3416" i="5"/>
  <c r="J3415" i="5"/>
  <c r="J3414" i="5"/>
  <c r="J3413" i="5"/>
  <c r="J3412" i="5"/>
  <c r="J3411" i="5"/>
  <c r="J3410" i="5"/>
  <c r="J3409" i="5"/>
  <c r="J3408" i="5"/>
  <c r="J3407" i="5"/>
  <c r="J3406" i="5"/>
  <c r="J3405" i="5"/>
  <c r="J3404" i="5"/>
  <c r="J3403" i="5"/>
  <c r="J3402" i="5"/>
  <c r="J3401" i="5"/>
  <c r="J3400" i="5"/>
  <c r="J3399" i="5"/>
  <c r="J3398" i="5"/>
  <c r="J3397" i="5"/>
  <c r="J3396" i="5"/>
  <c r="J3395" i="5"/>
  <c r="J3394" i="5"/>
  <c r="J3393" i="5"/>
  <c r="J3392" i="5"/>
  <c r="J3391" i="5"/>
  <c r="J3390" i="5"/>
  <c r="J3389" i="5"/>
  <c r="J3388" i="5"/>
  <c r="J3387" i="5"/>
  <c r="J3386" i="5"/>
  <c r="J3385" i="5"/>
  <c r="J3384" i="5"/>
  <c r="J3383" i="5"/>
  <c r="J3382" i="5"/>
  <c r="J3381" i="5"/>
  <c r="J3380" i="5"/>
  <c r="J3379" i="5"/>
  <c r="J3378" i="5"/>
  <c r="J3377" i="5"/>
  <c r="J3376" i="5"/>
  <c r="J3375" i="5"/>
  <c r="J3374" i="5"/>
  <c r="J3373" i="5"/>
  <c r="J3372" i="5"/>
  <c r="J3371" i="5"/>
  <c r="J3370" i="5"/>
  <c r="J3369" i="5"/>
  <c r="J3368" i="5"/>
  <c r="J3367" i="5"/>
  <c r="J3366" i="5"/>
  <c r="J3365" i="5"/>
  <c r="J3364" i="5"/>
  <c r="J3363" i="5"/>
  <c r="J3362" i="5"/>
  <c r="J3361" i="5"/>
  <c r="J3360" i="5"/>
  <c r="J3359" i="5"/>
  <c r="J3358" i="5"/>
  <c r="J3357" i="5"/>
  <c r="J3356" i="5"/>
  <c r="J3355" i="5"/>
  <c r="J3354" i="5"/>
  <c r="J3353" i="5"/>
  <c r="J3352" i="5"/>
  <c r="J3351" i="5"/>
  <c r="J3350" i="5"/>
  <c r="J3349" i="5"/>
  <c r="J3348" i="5"/>
  <c r="J3347" i="5"/>
  <c r="J3346" i="5"/>
  <c r="J3345" i="5"/>
  <c r="J3344" i="5"/>
  <c r="J3343" i="5"/>
  <c r="J3342" i="5"/>
  <c r="J3341" i="5"/>
  <c r="J3340" i="5"/>
  <c r="J3339" i="5"/>
  <c r="J3338" i="5"/>
  <c r="J3337" i="5"/>
  <c r="J3336" i="5"/>
  <c r="J3335" i="5"/>
  <c r="J3334" i="5"/>
  <c r="J3333" i="5"/>
  <c r="J3332" i="5"/>
  <c r="J3331" i="5"/>
  <c r="J3330" i="5"/>
  <c r="J3329" i="5"/>
  <c r="J3328" i="5"/>
  <c r="J3327" i="5"/>
  <c r="J3326" i="5"/>
  <c r="J3325" i="5"/>
  <c r="J3324" i="5"/>
  <c r="J3323" i="5"/>
  <c r="J3322" i="5"/>
  <c r="J3321" i="5"/>
  <c r="J3320" i="5"/>
  <c r="J3319" i="5"/>
  <c r="J3318" i="5"/>
  <c r="J3317" i="5"/>
  <c r="J3316" i="5"/>
  <c r="J3315" i="5"/>
  <c r="J3314" i="5"/>
  <c r="J3313" i="5"/>
  <c r="J3312" i="5"/>
  <c r="J3311" i="5"/>
  <c r="J3310" i="5"/>
  <c r="J3309" i="5"/>
  <c r="J3308" i="5"/>
  <c r="J3307" i="5"/>
  <c r="J3306" i="5"/>
  <c r="J3305" i="5"/>
  <c r="J3304" i="5"/>
  <c r="J3303" i="5"/>
  <c r="J3302" i="5"/>
  <c r="J3301" i="5"/>
  <c r="J3300" i="5"/>
  <c r="J3299" i="5"/>
  <c r="J3298" i="5"/>
  <c r="J3297" i="5"/>
  <c r="J3296" i="5"/>
  <c r="J3295" i="5"/>
  <c r="J3294" i="5"/>
  <c r="J3293" i="5"/>
  <c r="J3292" i="5"/>
  <c r="J3291" i="5"/>
  <c r="J3290" i="5"/>
  <c r="J3289" i="5"/>
  <c r="J3288" i="5"/>
  <c r="J3287" i="5"/>
  <c r="J3286" i="5"/>
  <c r="J3285" i="5"/>
  <c r="J3284" i="5"/>
  <c r="J3283" i="5"/>
  <c r="J3282" i="5"/>
  <c r="J3281" i="5"/>
  <c r="J3280" i="5"/>
  <c r="J3279" i="5"/>
  <c r="J3278" i="5"/>
  <c r="J3277" i="5"/>
  <c r="J3276" i="5"/>
  <c r="J3275" i="5"/>
  <c r="J3274" i="5"/>
  <c r="J3273" i="5"/>
  <c r="J3272" i="5"/>
  <c r="J3271" i="5"/>
  <c r="J3270" i="5"/>
  <c r="J3269" i="5"/>
  <c r="J3268" i="5"/>
  <c r="J3267" i="5"/>
  <c r="J3266" i="5"/>
  <c r="J3265" i="5"/>
  <c r="J3264" i="5"/>
  <c r="J3263" i="5"/>
  <c r="J3262" i="5"/>
  <c r="J3261" i="5"/>
  <c r="J3260" i="5"/>
  <c r="J3259" i="5"/>
  <c r="J3258" i="5"/>
  <c r="J3257" i="5"/>
  <c r="J3256" i="5"/>
  <c r="J3255" i="5"/>
  <c r="J3254" i="5"/>
  <c r="J3253" i="5"/>
  <c r="J3252" i="5"/>
  <c r="J3251" i="5"/>
  <c r="J3250" i="5"/>
  <c r="J3249" i="5"/>
  <c r="J3248" i="5"/>
  <c r="J3247" i="5"/>
  <c r="J3246" i="5"/>
  <c r="J3245" i="5"/>
  <c r="J3244" i="5"/>
  <c r="J3243" i="5"/>
  <c r="J3242" i="5"/>
  <c r="J3241" i="5"/>
  <c r="J3240" i="5"/>
  <c r="J3239" i="5"/>
  <c r="J3238" i="5"/>
  <c r="J3237" i="5"/>
  <c r="J3236" i="5"/>
  <c r="J3235" i="5"/>
  <c r="J3234" i="5"/>
  <c r="J3233" i="5"/>
  <c r="J3232" i="5"/>
  <c r="J3231" i="5"/>
  <c r="J3230" i="5"/>
  <c r="J3229" i="5"/>
  <c r="J3228" i="5"/>
  <c r="J3227" i="5"/>
  <c r="J3226" i="5"/>
  <c r="J3225" i="5"/>
  <c r="J3224" i="5"/>
  <c r="J3223" i="5"/>
  <c r="J3222" i="5"/>
  <c r="J3221" i="5"/>
  <c r="J3220" i="5"/>
  <c r="J3219" i="5"/>
  <c r="J3218" i="5"/>
  <c r="J3217" i="5"/>
  <c r="J3216" i="5"/>
  <c r="J3215" i="5"/>
  <c r="J3214" i="5"/>
  <c r="J3213" i="5"/>
  <c r="J3212" i="5"/>
  <c r="J3211" i="5"/>
  <c r="J3210" i="5"/>
  <c r="J3209" i="5"/>
  <c r="J3208" i="5"/>
  <c r="J3207" i="5"/>
  <c r="J3206" i="5"/>
  <c r="J3205" i="5"/>
  <c r="J3204" i="5"/>
  <c r="J3203" i="5"/>
  <c r="J3202" i="5"/>
  <c r="J3201" i="5"/>
  <c r="J3200" i="5"/>
  <c r="J3199" i="5"/>
  <c r="J3198" i="5"/>
  <c r="J3197" i="5"/>
  <c r="J3196" i="5"/>
  <c r="J3195" i="5"/>
  <c r="J3194" i="5"/>
  <c r="J3193" i="5"/>
  <c r="J3192" i="5"/>
  <c r="J3191" i="5"/>
  <c r="J3190" i="5"/>
  <c r="J3189" i="5"/>
  <c r="J3188" i="5"/>
  <c r="J3187" i="5"/>
  <c r="J3186" i="5"/>
  <c r="J3185" i="5"/>
  <c r="J3184" i="5"/>
  <c r="J3183" i="5"/>
  <c r="J3182" i="5"/>
  <c r="J3181" i="5"/>
  <c r="J3180" i="5"/>
  <c r="J3179" i="5"/>
  <c r="J3178" i="5"/>
  <c r="J3177" i="5"/>
  <c r="J3176" i="5"/>
  <c r="J3175" i="5"/>
  <c r="J3174" i="5"/>
  <c r="J3173" i="5"/>
  <c r="J3172" i="5"/>
  <c r="J3171" i="5"/>
  <c r="J3170" i="5"/>
  <c r="J3169" i="5"/>
  <c r="J3168" i="5"/>
  <c r="J3167" i="5"/>
  <c r="J3166" i="5"/>
  <c r="J3165" i="5"/>
  <c r="J3164" i="5"/>
  <c r="J3163" i="5"/>
  <c r="J3162" i="5"/>
  <c r="J3161" i="5"/>
  <c r="J3160" i="5"/>
  <c r="J3159" i="5"/>
  <c r="J3158" i="5"/>
  <c r="J3157" i="5"/>
  <c r="J3156" i="5"/>
  <c r="J3155" i="5"/>
  <c r="J3154" i="5"/>
  <c r="J3153" i="5"/>
  <c r="J3152" i="5"/>
  <c r="J3151" i="5"/>
  <c r="J3150" i="5"/>
  <c r="J3149" i="5"/>
  <c r="J3148" i="5"/>
  <c r="J3147" i="5"/>
  <c r="J3146" i="5"/>
  <c r="J3145" i="5"/>
  <c r="J3144" i="5"/>
  <c r="J3143" i="5"/>
  <c r="J3142" i="5"/>
  <c r="J3141" i="5"/>
  <c r="J3140" i="5"/>
  <c r="J3139" i="5"/>
  <c r="J3138" i="5"/>
  <c r="J3137" i="5"/>
  <c r="J3136" i="5"/>
  <c r="J3135" i="5"/>
  <c r="J3134" i="5"/>
  <c r="J3133" i="5"/>
  <c r="J3132" i="5"/>
  <c r="J3131" i="5"/>
  <c r="J3130" i="5"/>
  <c r="J3129" i="5"/>
  <c r="J3128" i="5"/>
  <c r="J3127" i="5"/>
  <c r="J3126" i="5"/>
  <c r="J3125" i="5"/>
  <c r="J3124" i="5"/>
  <c r="J3123" i="5"/>
  <c r="J3122" i="5"/>
  <c r="J3121" i="5"/>
  <c r="J3120" i="5"/>
  <c r="J3119" i="5"/>
  <c r="J3118" i="5"/>
  <c r="J3117" i="5"/>
  <c r="J3116" i="5"/>
  <c r="J3115" i="5"/>
  <c r="J3114" i="5"/>
  <c r="J3113" i="5"/>
  <c r="J3112" i="5"/>
  <c r="J3111" i="5"/>
  <c r="J3110" i="5"/>
  <c r="J3109" i="5"/>
  <c r="J3108" i="5"/>
  <c r="J3107" i="5"/>
  <c r="J3106" i="5"/>
  <c r="J3105" i="5"/>
  <c r="J3104" i="5"/>
  <c r="J3103" i="5"/>
  <c r="J3102" i="5"/>
  <c r="J3101" i="5"/>
  <c r="J3100" i="5"/>
  <c r="J3099" i="5"/>
  <c r="J3098" i="5"/>
  <c r="J3097" i="5"/>
  <c r="J3096" i="5"/>
  <c r="J3095" i="5"/>
  <c r="J3094" i="5"/>
  <c r="J3093" i="5"/>
  <c r="J3092" i="5"/>
  <c r="J3091" i="5"/>
  <c r="J3090" i="5"/>
  <c r="J3089" i="5"/>
  <c r="J3088" i="5"/>
  <c r="J3087" i="5"/>
  <c r="J3086" i="5"/>
  <c r="J3085" i="5"/>
  <c r="J3084" i="5"/>
  <c r="J3083" i="5"/>
  <c r="J3082" i="5"/>
  <c r="J3081" i="5"/>
  <c r="J3080" i="5"/>
  <c r="J3079" i="5"/>
  <c r="J3078" i="5"/>
  <c r="J3077" i="5"/>
  <c r="J3076" i="5"/>
  <c r="J3075" i="5"/>
  <c r="J3074" i="5"/>
  <c r="J3073" i="5"/>
  <c r="J3072" i="5"/>
  <c r="J3071" i="5"/>
  <c r="J3070" i="5"/>
  <c r="J3069" i="5"/>
  <c r="J3068" i="5"/>
  <c r="J3067" i="5"/>
  <c r="J3066" i="5"/>
  <c r="J3065" i="5"/>
  <c r="J3064" i="5"/>
  <c r="J3063" i="5"/>
  <c r="J3062" i="5"/>
  <c r="J3061" i="5"/>
  <c r="J3060" i="5"/>
  <c r="J3059" i="5"/>
  <c r="J3058" i="5"/>
  <c r="J3057" i="5"/>
  <c r="J3056" i="5"/>
  <c r="J3055" i="5"/>
  <c r="J3054" i="5"/>
  <c r="J3053" i="5"/>
  <c r="J3052" i="5"/>
  <c r="J3051" i="5"/>
  <c r="J3050" i="5"/>
  <c r="J3049" i="5"/>
  <c r="J3048" i="5"/>
  <c r="J3047" i="5"/>
  <c r="J3046" i="5"/>
  <c r="J3045" i="5"/>
  <c r="J3044" i="5"/>
  <c r="J3043" i="5"/>
  <c r="J3042" i="5"/>
  <c r="J3041" i="5"/>
  <c r="J3040" i="5"/>
  <c r="J3039" i="5"/>
  <c r="J3038" i="5"/>
  <c r="J3037" i="5"/>
  <c r="J3036" i="5"/>
  <c r="J3035" i="5"/>
  <c r="J3034" i="5"/>
  <c r="J3033" i="5"/>
  <c r="J3032" i="5"/>
  <c r="J3031" i="5"/>
  <c r="J3030" i="5"/>
  <c r="J3029" i="5"/>
  <c r="J3028" i="5"/>
  <c r="J3027" i="5"/>
  <c r="J3026" i="5"/>
  <c r="J3025" i="5"/>
  <c r="J3024" i="5"/>
  <c r="J3023" i="5"/>
  <c r="J3022" i="5"/>
  <c r="J3021" i="5"/>
  <c r="J3020" i="5"/>
  <c r="J3019" i="5"/>
  <c r="J3018" i="5"/>
  <c r="J3017" i="5"/>
  <c r="J3016" i="5"/>
  <c r="J3015" i="5"/>
  <c r="J3014" i="5"/>
  <c r="J3013" i="5"/>
  <c r="J3012" i="5"/>
  <c r="J3011" i="5"/>
  <c r="J3010" i="5"/>
  <c r="J3009" i="5"/>
  <c r="J3008" i="5"/>
  <c r="J3007" i="5"/>
  <c r="J3006" i="5"/>
  <c r="J3005" i="5"/>
  <c r="J3004" i="5"/>
  <c r="J3003" i="5"/>
  <c r="J3002" i="5"/>
  <c r="J3001" i="5"/>
  <c r="J3000" i="5"/>
  <c r="J2999" i="5"/>
  <c r="J2998" i="5"/>
  <c r="J2997" i="5"/>
  <c r="J2996" i="5"/>
  <c r="J2995" i="5"/>
  <c r="J2994" i="5"/>
  <c r="J2993" i="5"/>
  <c r="J2992" i="5"/>
  <c r="J2991" i="5"/>
  <c r="J2990" i="5"/>
  <c r="J2989" i="5"/>
  <c r="J2988" i="5"/>
  <c r="J2987" i="5"/>
  <c r="J2986" i="5"/>
  <c r="J2985" i="5"/>
  <c r="J2984" i="5"/>
  <c r="J2983" i="5"/>
  <c r="J2982" i="5"/>
  <c r="J2981" i="5"/>
  <c r="J2980" i="5"/>
  <c r="J2979" i="5"/>
  <c r="J2978" i="5"/>
  <c r="J2977" i="5"/>
  <c r="J2976" i="5"/>
  <c r="J2975" i="5"/>
  <c r="J2974" i="5"/>
  <c r="J2973" i="5"/>
  <c r="J2972" i="5"/>
  <c r="J2971" i="5"/>
  <c r="J2970" i="5"/>
  <c r="J2969" i="5"/>
  <c r="J2968" i="5"/>
  <c r="J2967" i="5"/>
  <c r="J2966" i="5"/>
  <c r="J2965" i="5"/>
  <c r="J2964" i="5"/>
  <c r="J2963" i="5"/>
  <c r="J2962" i="5"/>
  <c r="J2961" i="5"/>
  <c r="J2960" i="5"/>
  <c r="J2959" i="5"/>
  <c r="J2958" i="5"/>
  <c r="J2957" i="5"/>
  <c r="J2956" i="5"/>
  <c r="J2955" i="5"/>
  <c r="J2954" i="5"/>
  <c r="J2953" i="5"/>
  <c r="J2952" i="5"/>
  <c r="J2951" i="5"/>
  <c r="J2950" i="5"/>
  <c r="J2949" i="5"/>
  <c r="J2948" i="5"/>
  <c r="J2947" i="5"/>
  <c r="J2946" i="5"/>
  <c r="J2945" i="5"/>
  <c r="J2944" i="5"/>
  <c r="J2943" i="5"/>
  <c r="J2942" i="5"/>
  <c r="J2941" i="5"/>
  <c r="J2940" i="5"/>
  <c r="J2939" i="5"/>
  <c r="J2938" i="5"/>
  <c r="J2937" i="5"/>
  <c r="J2936" i="5"/>
  <c r="J2935" i="5"/>
  <c r="J2934" i="5"/>
  <c r="J2933" i="5"/>
  <c r="J2932" i="5"/>
  <c r="J2931" i="5"/>
  <c r="J2930" i="5"/>
  <c r="J2929" i="5"/>
  <c r="J2928" i="5"/>
  <c r="J2927" i="5"/>
  <c r="J2926" i="5"/>
  <c r="J2925" i="5"/>
  <c r="J2924" i="5"/>
  <c r="J2923" i="5"/>
  <c r="J2922" i="5"/>
  <c r="J2921" i="5"/>
  <c r="J2920" i="5"/>
  <c r="J2919" i="5"/>
  <c r="J2918" i="5"/>
  <c r="J2917" i="5"/>
  <c r="J2916" i="5"/>
  <c r="J2915" i="5"/>
  <c r="J2914" i="5"/>
  <c r="J2913" i="5"/>
  <c r="J2912" i="5"/>
  <c r="J2911" i="5"/>
  <c r="J2910" i="5"/>
  <c r="J2909" i="5"/>
  <c r="J2908" i="5"/>
  <c r="J2907" i="5"/>
  <c r="J2906" i="5"/>
  <c r="J2905" i="5"/>
  <c r="J2904" i="5"/>
  <c r="J2903" i="5"/>
  <c r="J2902" i="5"/>
  <c r="J2901" i="5"/>
  <c r="J2900" i="5"/>
  <c r="J2899" i="5"/>
  <c r="J2898" i="5"/>
  <c r="J2897" i="5"/>
  <c r="J2896" i="5"/>
  <c r="J2895" i="5"/>
  <c r="J2894" i="5"/>
  <c r="J2893" i="5"/>
  <c r="J2892" i="5"/>
  <c r="J2891" i="5"/>
  <c r="J2890" i="5"/>
  <c r="J2889" i="5"/>
  <c r="J2888" i="5"/>
  <c r="J2887" i="5"/>
  <c r="J2886" i="5"/>
  <c r="J2885" i="5"/>
  <c r="J2884" i="5"/>
  <c r="J2883" i="5"/>
  <c r="J2882" i="5"/>
  <c r="J2881" i="5"/>
  <c r="J2880" i="5"/>
  <c r="J2879" i="5"/>
  <c r="J2878" i="5"/>
  <c r="J2877" i="5"/>
  <c r="J2876" i="5"/>
  <c r="J2875" i="5"/>
  <c r="J2874" i="5"/>
  <c r="J2873" i="5"/>
  <c r="J2872" i="5"/>
  <c r="J2871" i="5"/>
  <c r="J2870" i="5"/>
  <c r="J2869" i="5"/>
  <c r="J2868" i="5"/>
  <c r="J2867" i="5"/>
  <c r="J2866" i="5"/>
  <c r="J2865" i="5"/>
  <c r="J2864" i="5"/>
  <c r="J2863" i="5"/>
  <c r="J2862" i="5"/>
  <c r="J2861" i="5"/>
  <c r="J2860" i="5"/>
  <c r="J2859" i="5"/>
  <c r="J2858" i="5"/>
  <c r="J2857" i="5"/>
  <c r="J2856" i="5"/>
  <c r="J2855" i="5"/>
  <c r="J2854" i="5"/>
  <c r="J2853" i="5"/>
  <c r="J2852" i="5"/>
  <c r="J2851" i="5"/>
  <c r="J2850" i="5"/>
  <c r="J2849" i="5"/>
  <c r="J2848" i="5"/>
  <c r="J2847" i="5"/>
  <c r="J2846" i="5"/>
  <c r="J2845" i="5"/>
  <c r="J2844" i="5"/>
  <c r="J2843" i="5"/>
  <c r="J2842" i="5"/>
  <c r="J2841" i="5"/>
  <c r="J2840" i="5"/>
  <c r="J2839" i="5"/>
  <c r="J2838" i="5"/>
  <c r="J2837" i="5"/>
  <c r="J2836" i="5"/>
  <c r="J2835" i="5"/>
  <c r="J2834" i="5"/>
  <c r="J2833" i="5"/>
  <c r="J2832" i="5"/>
  <c r="J2831" i="5"/>
  <c r="J2830" i="5"/>
  <c r="J2829" i="5"/>
  <c r="J2828" i="5"/>
  <c r="J2827" i="5"/>
  <c r="J2826" i="5"/>
  <c r="J2825" i="5"/>
  <c r="J2824" i="5"/>
  <c r="J2823" i="5"/>
  <c r="J2822" i="5"/>
  <c r="J2821" i="5"/>
  <c r="J2820" i="5"/>
  <c r="J2819" i="5"/>
  <c r="J2818" i="5"/>
  <c r="J2817" i="5"/>
  <c r="J2816" i="5"/>
  <c r="J2815" i="5"/>
  <c r="J2814" i="5"/>
  <c r="J2813" i="5"/>
  <c r="J2812" i="5"/>
  <c r="J2811" i="5"/>
  <c r="J2810" i="5"/>
  <c r="J2809" i="5"/>
  <c r="J2808" i="5"/>
  <c r="J2807" i="5"/>
  <c r="J2806" i="5"/>
  <c r="J2805" i="5"/>
  <c r="J2804" i="5"/>
  <c r="J2803" i="5"/>
  <c r="J2802" i="5"/>
  <c r="J2801" i="5"/>
  <c r="J2800" i="5"/>
  <c r="J2799" i="5"/>
  <c r="J2798" i="5"/>
  <c r="J2797" i="5"/>
  <c r="J2796" i="5"/>
  <c r="J2795" i="5"/>
  <c r="J2794" i="5"/>
  <c r="J2793" i="5"/>
  <c r="J2792" i="5"/>
  <c r="J2791" i="5"/>
  <c r="J2790" i="5"/>
  <c r="J2789" i="5"/>
  <c r="J2788" i="5"/>
  <c r="J2787" i="5"/>
  <c r="J2786" i="5"/>
  <c r="J2785" i="5"/>
  <c r="J2784" i="5"/>
  <c r="J2783" i="5"/>
  <c r="J2782" i="5"/>
  <c r="J2781" i="5"/>
  <c r="J2780" i="5"/>
  <c r="J2779" i="5"/>
  <c r="J2778" i="5"/>
  <c r="J2777" i="5"/>
  <c r="J2776" i="5"/>
  <c r="J2775" i="5"/>
  <c r="J2774" i="5"/>
  <c r="J2773" i="5"/>
  <c r="J2772" i="5"/>
  <c r="J2771" i="5"/>
  <c r="J2770" i="5"/>
  <c r="J2769" i="5"/>
  <c r="J2768" i="5"/>
  <c r="J2767" i="5"/>
  <c r="J2766" i="5"/>
  <c r="J2765" i="5"/>
  <c r="J2764" i="5"/>
  <c r="J2763" i="5"/>
  <c r="J2762" i="5"/>
  <c r="J2761" i="5"/>
  <c r="J2760" i="5"/>
  <c r="J2759" i="5"/>
  <c r="J2758" i="5"/>
  <c r="J2757" i="5"/>
  <c r="J2756" i="5"/>
  <c r="J2755" i="5"/>
  <c r="J2754" i="5"/>
  <c r="J2753" i="5"/>
  <c r="J2752" i="5"/>
  <c r="J2751" i="5"/>
  <c r="J2750" i="5"/>
  <c r="J2749" i="5"/>
  <c r="J2748" i="5"/>
  <c r="J2747" i="5"/>
  <c r="J2746" i="5"/>
  <c r="J2745" i="5"/>
  <c r="J2744" i="5"/>
  <c r="J2743" i="5"/>
  <c r="J2742" i="5"/>
  <c r="J2741" i="5"/>
  <c r="J2740" i="5"/>
  <c r="J2739" i="5"/>
  <c r="J2738" i="5"/>
  <c r="J2737" i="5"/>
  <c r="J2736" i="5"/>
  <c r="J2735" i="5"/>
  <c r="J2734" i="5"/>
  <c r="J2733" i="5"/>
  <c r="J2732" i="5"/>
  <c r="J2731" i="5"/>
  <c r="J2730" i="5"/>
  <c r="J2729" i="5"/>
  <c r="J2728" i="5"/>
  <c r="J2727" i="5"/>
  <c r="J2726" i="5"/>
  <c r="J2725" i="5"/>
  <c r="J2724" i="5"/>
  <c r="J2723" i="5"/>
  <c r="J2722" i="5"/>
  <c r="J2721" i="5"/>
  <c r="J2720" i="5"/>
  <c r="J2719" i="5"/>
  <c r="J2718" i="5"/>
  <c r="J2717" i="5"/>
  <c r="J2716" i="5"/>
  <c r="J2715" i="5"/>
  <c r="J2714" i="5"/>
  <c r="J2713" i="5"/>
  <c r="J2712" i="5"/>
  <c r="J2711" i="5"/>
  <c r="J2710" i="5"/>
  <c r="J2709" i="5"/>
  <c r="J2708" i="5"/>
  <c r="J2707" i="5"/>
  <c r="J2706" i="5"/>
  <c r="J2705" i="5"/>
  <c r="J2704" i="5"/>
  <c r="J2703" i="5"/>
  <c r="J2702" i="5"/>
  <c r="J2701" i="5"/>
  <c r="J2700" i="5"/>
  <c r="J2699" i="5"/>
  <c r="J2698" i="5"/>
  <c r="J2697" i="5"/>
  <c r="J2696" i="5"/>
  <c r="J2695" i="5"/>
  <c r="J2694" i="5"/>
  <c r="J2693" i="5"/>
  <c r="J2692" i="5"/>
  <c r="J2691" i="5"/>
  <c r="J2690" i="5"/>
  <c r="J2689" i="5"/>
  <c r="J2688" i="5"/>
  <c r="J2687" i="5"/>
  <c r="J2686" i="5"/>
  <c r="J2685" i="5"/>
  <c r="J2684" i="5"/>
  <c r="J2683" i="5"/>
  <c r="J2682" i="5"/>
  <c r="J2681" i="5"/>
  <c r="J2680" i="5"/>
  <c r="J2679" i="5"/>
  <c r="J2678" i="5"/>
  <c r="J2677" i="5"/>
  <c r="J2676" i="5"/>
  <c r="J2675" i="5"/>
  <c r="J2674" i="5"/>
  <c r="J2673" i="5"/>
  <c r="J2672" i="5"/>
  <c r="J2671" i="5"/>
  <c r="J2670" i="5"/>
  <c r="J2669" i="5"/>
  <c r="J2668" i="5"/>
  <c r="J2667" i="5"/>
  <c r="J2666" i="5"/>
  <c r="J2665" i="5"/>
  <c r="J2664" i="5"/>
  <c r="J2663" i="5"/>
  <c r="J2662" i="5"/>
  <c r="J2661" i="5"/>
  <c r="J2660" i="5"/>
  <c r="J2659" i="5"/>
  <c r="J2658" i="5"/>
  <c r="J2657" i="5"/>
  <c r="J2656" i="5"/>
  <c r="J2655" i="5"/>
  <c r="J2654" i="5"/>
  <c r="J2653" i="5"/>
  <c r="J2652" i="5"/>
  <c r="J2651" i="5"/>
  <c r="J2650" i="5"/>
  <c r="J2649" i="5"/>
  <c r="J2648" i="5"/>
  <c r="J2647" i="5"/>
  <c r="J2646" i="5"/>
  <c r="J2645" i="5"/>
  <c r="J2644" i="5"/>
  <c r="J2643" i="5"/>
  <c r="J2642" i="5"/>
  <c r="J2641" i="5"/>
  <c r="J2640" i="5"/>
  <c r="J2639" i="5"/>
  <c r="J2638" i="5"/>
  <c r="J2637" i="5"/>
  <c r="J2636" i="5"/>
  <c r="J2635" i="5"/>
  <c r="J2634" i="5"/>
  <c r="J2633" i="5"/>
  <c r="J2632" i="5"/>
  <c r="J2631" i="5"/>
  <c r="J2630" i="5"/>
  <c r="J2629" i="5"/>
  <c r="J2628" i="5"/>
  <c r="J2627" i="5"/>
  <c r="J2626" i="5"/>
  <c r="J2625" i="5"/>
  <c r="J2624" i="5"/>
  <c r="J2623" i="5"/>
  <c r="J2622" i="5"/>
  <c r="J2621" i="5"/>
  <c r="J2620" i="5"/>
  <c r="J2619" i="5"/>
  <c r="J2618" i="5"/>
  <c r="J2617" i="5"/>
  <c r="J2616" i="5"/>
  <c r="J2615" i="5"/>
  <c r="J2614" i="5"/>
  <c r="J2613" i="5"/>
  <c r="J2612" i="5"/>
  <c r="J2611" i="5"/>
  <c r="J2610" i="5"/>
  <c r="J2609" i="5"/>
  <c r="J2608" i="5"/>
  <c r="J2607" i="5"/>
  <c r="J2606" i="5"/>
  <c r="J2605" i="5"/>
  <c r="J2604" i="5"/>
  <c r="J2603" i="5"/>
  <c r="J2602" i="5"/>
  <c r="J2601" i="5"/>
  <c r="J2600" i="5"/>
  <c r="J2599" i="5"/>
  <c r="J2598" i="5"/>
  <c r="J2597" i="5"/>
  <c r="J2596" i="5"/>
  <c r="J2595" i="5"/>
  <c r="J2594" i="5"/>
  <c r="J2593" i="5"/>
  <c r="J2592" i="5"/>
  <c r="J2591" i="5"/>
  <c r="J2590" i="5"/>
  <c r="J2589" i="5"/>
  <c r="J2588" i="5"/>
  <c r="J2587" i="5"/>
  <c r="J2586" i="5"/>
  <c r="J2585" i="5"/>
  <c r="J2584" i="5"/>
  <c r="J2583" i="5"/>
  <c r="J2582" i="5"/>
  <c r="J2581" i="5"/>
  <c r="J2580" i="5"/>
  <c r="J2579" i="5"/>
  <c r="J2578" i="5"/>
  <c r="J2577" i="5"/>
  <c r="J2576" i="5"/>
  <c r="J2575" i="5"/>
  <c r="J2574" i="5"/>
  <c r="J2573" i="5"/>
  <c r="J2572" i="5"/>
  <c r="J2571" i="5"/>
  <c r="J2570" i="5"/>
  <c r="J2569" i="5"/>
  <c r="J2568" i="5"/>
  <c r="J2567" i="5"/>
  <c r="J2566" i="5"/>
  <c r="J2565" i="5"/>
  <c r="J2564" i="5"/>
  <c r="J2563" i="5"/>
  <c r="J2562" i="5"/>
  <c r="J2561" i="5"/>
  <c r="J2560" i="5"/>
  <c r="J2559" i="5"/>
  <c r="J2558" i="5"/>
  <c r="J2557" i="5"/>
  <c r="J2556" i="5"/>
  <c r="J2555" i="5"/>
  <c r="J2554" i="5"/>
  <c r="J2553" i="5"/>
  <c r="J2552" i="5"/>
  <c r="J2551" i="5"/>
  <c r="J2550" i="5"/>
  <c r="J2549" i="5"/>
  <c r="J2548" i="5"/>
  <c r="J2547" i="5"/>
  <c r="J2546" i="5"/>
  <c r="J2545" i="5"/>
  <c r="J2544" i="5"/>
  <c r="J2543" i="5"/>
  <c r="J2542" i="5"/>
  <c r="J2541" i="5"/>
  <c r="J2540" i="5"/>
  <c r="J2539" i="5"/>
  <c r="J2538" i="5"/>
  <c r="J2537" i="5"/>
  <c r="J2536" i="5"/>
  <c r="J2535" i="5"/>
  <c r="J2534" i="5"/>
  <c r="J2533" i="5"/>
  <c r="J2532" i="5"/>
  <c r="J2531" i="5"/>
  <c r="J2530" i="5"/>
  <c r="J2529" i="5"/>
  <c r="J2528" i="5"/>
  <c r="J2527" i="5"/>
  <c r="J2526" i="5"/>
  <c r="J2525" i="5"/>
  <c r="J2524" i="5"/>
  <c r="J2523" i="5"/>
  <c r="J2522" i="5"/>
  <c r="J2521" i="5"/>
  <c r="J2520" i="5"/>
  <c r="J2519" i="5"/>
  <c r="J2518" i="5"/>
  <c r="J2517" i="5"/>
  <c r="J2516" i="5"/>
  <c r="J2515" i="5"/>
  <c r="J2514" i="5"/>
  <c r="J2513" i="5"/>
  <c r="J2512" i="5"/>
  <c r="J2511" i="5"/>
  <c r="J2510" i="5"/>
  <c r="J2509" i="5"/>
  <c r="J2508" i="5"/>
  <c r="J2507" i="5"/>
  <c r="J2506" i="5"/>
  <c r="J2505" i="5"/>
  <c r="J2504" i="5"/>
  <c r="J2503" i="5"/>
  <c r="J2502" i="5"/>
  <c r="J2501" i="5"/>
  <c r="J2500" i="5"/>
  <c r="J2499" i="5"/>
  <c r="J2498" i="5"/>
  <c r="J2497" i="5"/>
  <c r="J2496" i="5"/>
  <c r="J2495" i="5"/>
  <c r="J2494" i="5"/>
  <c r="J2493" i="5"/>
  <c r="J2492" i="5"/>
  <c r="J2491" i="5"/>
  <c r="J2490" i="5"/>
  <c r="J2489" i="5"/>
  <c r="J2488" i="5"/>
  <c r="J2487" i="5"/>
  <c r="J2486" i="5"/>
  <c r="J2485" i="5"/>
  <c r="J2484" i="5"/>
  <c r="J2483" i="5"/>
  <c r="J2482" i="5"/>
  <c r="J2481" i="5"/>
  <c r="J2480" i="5"/>
  <c r="J2479" i="5"/>
  <c r="J2478" i="5"/>
  <c r="J2477" i="5"/>
  <c r="J2476" i="5"/>
  <c r="J2475" i="5"/>
  <c r="J2474" i="5"/>
  <c r="J2473" i="5"/>
  <c r="J2472" i="5"/>
  <c r="J2471" i="5"/>
  <c r="J2470" i="5"/>
  <c r="J2469" i="5"/>
  <c r="J2468" i="5"/>
  <c r="J2467" i="5"/>
  <c r="J2466" i="5"/>
  <c r="J2465" i="5"/>
  <c r="J2464" i="5"/>
  <c r="J2463" i="5"/>
  <c r="J2462" i="5"/>
  <c r="J2461" i="5"/>
  <c r="J2460" i="5"/>
  <c r="J2459" i="5"/>
  <c r="J2458" i="5"/>
  <c r="J2457" i="5"/>
  <c r="J2456" i="5"/>
  <c r="J2455" i="5"/>
  <c r="J2454" i="5"/>
  <c r="J2453" i="5"/>
  <c r="J2452" i="5"/>
  <c r="J2451" i="5"/>
  <c r="J2450" i="5"/>
  <c r="J2449" i="5"/>
  <c r="J2448" i="5"/>
  <c r="J2447" i="5"/>
  <c r="J2446" i="5"/>
  <c r="J2445" i="5"/>
  <c r="J2444" i="5"/>
  <c r="J2443" i="5"/>
  <c r="J2442" i="5"/>
  <c r="J2441" i="5"/>
  <c r="J2440" i="5"/>
  <c r="J2439" i="5"/>
  <c r="J2438" i="5"/>
  <c r="J2437" i="5"/>
  <c r="J2436" i="5"/>
  <c r="J2435" i="5"/>
  <c r="J2434" i="5"/>
  <c r="J2433" i="5"/>
  <c r="J2432" i="5"/>
  <c r="J2431" i="5"/>
  <c r="J2430" i="5"/>
  <c r="J2429" i="5"/>
  <c r="J2428" i="5"/>
  <c r="J2427" i="5"/>
  <c r="J2426" i="5"/>
  <c r="J2425" i="5"/>
  <c r="J2424" i="5"/>
  <c r="J2423" i="5"/>
  <c r="J2422" i="5"/>
  <c r="J2421" i="5"/>
  <c r="J2420" i="5"/>
  <c r="J2419" i="5"/>
  <c r="J2418" i="5"/>
  <c r="J2417" i="5"/>
  <c r="J2416" i="5"/>
  <c r="J2415" i="5"/>
  <c r="J2414" i="5"/>
  <c r="J2413" i="5"/>
  <c r="J2412" i="5"/>
  <c r="J2411" i="5"/>
  <c r="J2410" i="5"/>
  <c r="J2409" i="5"/>
  <c r="J2408" i="5"/>
  <c r="J2407" i="5"/>
  <c r="J2406" i="5"/>
  <c r="J2405" i="5"/>
  <c r="J2404" i="5"/>
  <c r="J2403" i="5"/>
  <c r="J2402" i="5"/>
  <c r="J2401" i="5"/>
  <c r="J2400" i="5"/>
  <c r="J2399" i="5"/>
  <c r="J2398" i="5"/>
  <c r="J2397" i="5"/>
  <c r="J2396" i="5"/>
  <c r="J2395" i="5"/>
  <c r="J2394" i="5"/>
  <c r="J2393" i="5"/>
  <c r="J2392" i="5"/>
  <c r="J2391" i="5"/>
  <c r="J2390" i="5"/>
  <c r="J2389" i="5"/>
  <c r="J2388" i="5"/>
  <c r="J2387" i="5"/>
  <c r="J2386" i="5"/>
  <c r="J2385" i="5"/>
  <c r="J2384" i="5"/>
  <c r="J2383" i="5"/>
  <c r="J2382" i="5"/>
  <c r="J2381" i="5"/>
  <c r="J2380" i="5"/>
  <c r="J2379" i="5"/>
  <c r="J2378" i="5"/>
  <c r="J2377" i="5"/>
  <c r="J2376" i="5"/>
  <c r="J2375" i="5"/>
  <c r="J2374" i="5"/>
  <c r="J2373" i="5"/>
  <c r="J2372" i="5"/>
  <c r="J2371" i="5"/>
  <c r="J2370" i="5"/>
  <c r="J2369" i="5"/>
  <c r="J2368" i="5"/>
  <c r="J2367" i="5"/>
  <c r="J2366" i="5"/>
  <c r="J2365" i="5"/>
  <c r="J2364" i="5"/>
  <c r="J2363" i="5"/>
  <c r="J2362" i="5"/>
  <c r="J2361" i="5"/>
  <c r="J2360" i="5"/>
  <c r="J2359" i="5"/>
  <c r="J2358" i="5"/>
  <c r="J2357" i="5"/>
  <c r="J2356" i="5"/>
  <c r="J2355" i="5"/>
  <c r="J2354" i="5"/>
  <c r="J2353" i="5"/>
  <c r="J2352" i="5"/>
  <c r="J2351" i="5"/>
  <c r="J2350" i="5"/>
  <c r="J2349" i="5"/>
  <c r="J2348" i="5"/>
  <c r="J2347" i="5"/>
  <c r="J2346" i="5"/>
  <c r="J2345" i="5"/>
  <c r="J2344" i="5"/>
  <c r="J2343" i="5"/>
  <c r="J2342" i="5"/>
  <c r="J2341" i="5"/>
  <c r="J2340" i="5"/>
  <c r="J2339" i="5"/>
  <c r="J2338" i="5"/>
  <c r="J2337" i="5"/>
  <c r="J2336" i="5"/>
  <c r="J2335" i="5"/>
  <c r="J2334" i="5"/>
  <c r="J2333" i="5"/>
  <c r="J2332" i="5"/>
  <c r="J2331" i="5"/>
  <c r="J2330" i="5"/>
  <c r="J2329" i="5"/>
  <c r="J2328" i="5"/>
  <c r="J2327" i="5"/>
  <c r="J2326" i="5"/>
  <c r="J2325" i="5"/>
  <c r="J2324" i="5"/>
  <c r="J2323" i="5"/>
  <c r="J2322" i="5"/>
  <c r="J2321" i="5"/>
  <c r="J2320" i="5"/>
  <c r="J2319" i="5"/>
  <c r="J2318" i="5"/>
  <c r="J2317" i="5"/>
  <c r="J2316" i="5"/>
  <c r="J2315" i="5"/>
  <c r="J2314" i="5"/>
  <c r="J2313" i="5"/>
  <c r="J2312" i="5"/>
  <c r="J2311" i="5"/>
  <c r="J2310" i="5"/>
  <c r="J2309" i="5"/>
  <c r="J2308" i="5"/>
  <c r="J2307" i="5"/>
  <c r="J2306" i="5"/>
  <c r="J2305" i="5"/>
  <c r="J2304" i="5"/>
  <c r="J2303" i="5"/>
  <c r="J2302" i="5"/>
  <c r="J2301" i="5"/>
  <c r="J2300" i="5"/>
  <c r="J2299" i="5"/>
  <c r="J2298" i="5"/>
  <c r="J2297" i="5"/>
  <c r="J2296" i="5"/>
  <c r="J2295" i="5"/>
  <c r="J2294" i="5"/>
  <c r="J2293" i="5"/>
  <c r="J2292" i="5"/>
  <c r="J2291" i="5"/>
  <c r="J2290" i="5"/>
  <c r="J2289" i="5"/>
  <c r="J2288" i="5"/>
  <c r="J2287" i="5"/>
  <c r="J2286" i="5"/>
  <c r="J2285" i="5"/>
  <c r="J2284" i="5"/>
  <c r="J2283" i="5"/>
  <c r="J2282" i="5"/>
  <c r="J2281" i="5"/>
  <c r="J2280" i="5"/>
  <c r="J2279" i="5"/>
  <c r="J2278" i="5"/>
  <c r="J2277" i="5"/>
  <c r="J2276" i="5"/>
  <c r="J2275" i="5"/>
  <c r="J2274" i="5"/>
  <c r="J2273" i="5"/>
  <c r="J2272" i="5"/>
  <c r="J2271" i="5"/>
  <c r="J2270" i="5"/>
  <c r="J2269" i="5"/>
  <c r="J2268" i="5"/>
  <c r="J2267" i="5"/>
  <c r="J2266" i="5"/>
  <c r="J2265" i="5"/>
  <c r="J2264" i="5"/>
  <c r="J2263" i="5"/>
  <c r="J2262" i="5"/>
  <c r="J2261" i="5"/>
  <c r="J2260" i="5"/>
  <c r="J2259" i="5"/>
  <c r="J2258" i="5"/>
  <c r="J2257" i="5"/>
  <c r="J2256" i="5"/>
  <c r="J2255" i="5"/>
  <c r="J2254" i="5"/>
  <c r="J2253" i="5"/>
  <c r="J2252" i="5"/>
  <c r="J2251" i="5"/>
  <c r="J2250" i="5"/>
  <c r="J2249" i="5"/>
  <c r="J2248" i="5"/>
  <c r="J2247" i="5"/>
  <c r="J2246" i="5"/>
  <c r="J2245" i="5"/>
  <c r="J2244" i="5"/>
  <c r="J2243" i="5"/>
  <c r="J2242" i="5"/>
  <c r="J2241" i="5"/>
  <c r="J2240" i="5"/>
  <c r="J2239" i="5"/>
  <c r="J2238" i="5"/>
  <c r="J2237" i="5"/>
  <c r="J2236" i="5"/>
  <c r="J2235" i="5"/>
  <c r="J2234" i="5"/>
  <c r="J2233" i="5"/>
  <c r="J2232" i="5"/>
  <c r="J2231" i="5"/>
  <c r="J2230" i="5"/>
  <c r="J2229" i="5"/>
  <c r="J2228" i="5"/>
  <c r="J2227" i="5"/>
  <c r="J2226" i="5"/>
  <c r="J2225" i="5"/>
  <c r="J2224" i="5"/>
  <c r="J2223" i="5"/>
  <c r="J2222" i="5"/>
  <c r="J2221" i="5"/>
  <c r="J2220" i="5"/>
  <c r="J2219" i="5"/>
  <c r="J2218" i="5"/>
  <c r="J2217" i="5"/>
  <c r="J2216" i="5"/>
  <c r="J2215" i="5"/>
  <c r="J2214" i="5"/>
  <c r="J2213" i="5"/>
  <c r="J2212" i="5"/>
  <c r="J2211" i="5"/>
  <c r="J2210" i="5"/>
  <c r="J2209" i="5"/>
  <c r="J2208" i="5"/>
  <c r="J2207" i="5"/>
  <c r="J2206" i="5"/>
  <c r="J2205" i="5"/>
  <c r="J2204" i="5"/>
  <c r="J2203" i="5"/>
  <c r="J2202" i="5"/>
  <c r="J2201" i="5"/>
  <c r="J2200" i="5"/>
  <c r="J2199" i="5"/>
  <c r="J2198" i="5"/>
  <c r="J2197" i="5"/>
  <c r="J2196" i="5"/>
  <c r="J2195" i="5"/>
  <c r="J2194" i="5"/>
  <c r="J2193" i="5"/>
  <c r="J2192" i="5"/>
  <c r="J2191" i="5"/>
  <c r="J2190" i="5"/>
  <c r="J2189" i="5"/>
  <c r="J2188" i="5"/>
  <c r="J2187" i="5"/>
  <c r="J2186" i="5"/>
  <c r="J2185" i="5"/>
  <c r="J2184" i="5"/>
  <c r="J2183" i="5"/>
  <c r="J2182" i="5"/>
  <c r="J2181" i="5"/>
  <c r="J2180" i="5"/>
  <c r="J2179" i="5"/>
  <c r="J2178" i="5"/>
  <c r="J2177" i="5"/>
  <c r="J2176" i="5"/>
  <c r="J2175" i="5"/>
  <c r="J2174" i="5"/>
  <c r="J2173" i="5"/>
  <c r="J2172" i="5"/>
  <c r="J2171" i="5"/>
  <c r="J2170" i="5"/>
  <c r="J2169" i="5"/>
  <c r="J2168" i="5"/>
  <c r="J2167" i="5"/>
  <c r="J2166" i="5"/>
  <c r="J2165" i="5"/>
  <c r="J2164" i="5"/>
  <c r="J2163" i="5"/>
  <c r="J2162" i="5"/>
  <c r="J2161" i="5"/>
  <c r="J2160" i="5"/>
  <c r="J2159" i="5"/>
  <c r="J2158" i="5"/>
  <c r="J2157" i="5"/>
  <c r="J2156" i="5"/>
  <c r="J2155" i="5"/>
  <c r="J2154" i="5"/>
  <c r="J2153" i="5"/>
  <c r="J2152" i="5"/>
  <c r="J2151" i="5"/>
  <c r="J2150" i="5"/>
  <c r="J2149" i="5"/>
  <c r="J2148" i="5"/>
  <c r="J2147" i="5"/>
  <c r="J2146" i="5"/>
  <c r="J2145" i="5"/>
  <c r="J2144" i="5"/>
  <c r="J2143" i="5"/>
  <c r="J2142" i="5"/>
  <c r="J2141" i="5"/>
  <c r="J2140" i="5"/>
  <c r="J2139" i="5"/>
  <c r="J2138" i="5"/>
  <c r="J2137" i="5"/>
  <c r="J2136" i="5"/>
  <c r="J2135" i="5"/>
  <c r="J2134" i="5"/>
  <c r="J2133" i="5"/>
  <c r="J2132" i="5"/>
  <c r="J2131" i="5"/>
  <c r="J2130" i="5"/>
  <c r="J2129" i="5"/>
  <c r="J2128" i="5"/>
  <c r="J2127" i="5"/>
  <c r="J2126" i="5"/>
  <c r="J2125" i="5"/>
  <c r="J2124" i="5"/>
  <c r="J2123" i="5"/>
  <c r="J2122" i="5"/>
  <c r="J2121" i="5"/>
  <c r="J2120" i="5"/>
  <c r="J2119" i="5"/>
  <c r="J2118" i="5"/>
  <c r="J2117" i="5"/>
  <c r="J2116" i="5"/>
  <c r="J2115" i="5"/>
  <c r="J2114" i="5"/>
  <c r="J2113" i="5"/>
  <c r="J2112" i="5"/>
  <c r="J2111" i="5"/>
  <c r="J2110" i="5"/>
  <c r="J2109" i="5"/>
  <c r="J2108" i="5"/>
  <c r="J2107" i="5"/>
  <c r="J2106" i="5"/>
  <c r="J2105" i="5"/>
  <c r="J2104" i="5"/>
  <c r="J2103" i="5"/>
  <c r="J2102" i="5"/>
  <c r="J2101" i="5"/>
  <c r="J2100" i="5"/>
  <c r="J2099" i="5"/>
  <c r="J2098" i="5"/>
  <c r="J2097" i="5"/>
  <c r="J2096" i="5"/>
  <c r="J2095" i="5"/>
  <c r="J2094" i="5"/>
  <c r="J2093" i="5"/>
  <c r="J2092" i="5"/>
  <c r="J2091" i="5"/>
  <c r="J2090" i="5"/>
  <c r="J2089" i="5"/>
  <c r="J2088" i="5"/>
  <c r="J2087" i="5"/>
  <c r="J2086" i="5"/>
  <c r="J2085" i="5"/>
  <c r="J2084" i="5"/>
  <c r="J2083" i="5"/>
  <c r="J2082" i="5"/>
  <c r="J2081" i="5"/>
  <c r="J2080" i="5"/>
  <c r="J2079" i="5"/>
  <c r="J2078" i="5"/>
  <c r="J2077" i="5"/>
  <c r="J2076" i="5"/>
  <c r="J2075" i="5"/>
  <c r="J2074" i="5"/>
  <c r="J2073" i="5"/>
  <c r="J2072" i="5"/>
  <c r="J2071" i="5"/>
  <c r="J2070" i="5"/>
  <c r="J2069" i="5"/>
  <c r="J2068" i="5"/>
  <c r="J2067" i="5"/>
  <c r="J2066" i="5"/>
  <c r="J2065" i="5"/>
  <c r="J2064" i="5"/>
  <c r="J2063" i="5"/>
  <c r="J2062" i="5"/>
  <c r="J2061" i="5"/>
  <c r="J2060" i="5"/>
  <c r="J2059" i="5"/>
  <c r="J2058" i="5"/>
  <c r="J2057" i="5"/>
  <c r="J2056" i="5"/>
  <c r="J2055" i="5"/>
  <c r="J2054" i="5"/>
  <c r="J2053" i="5"/>
  <c r="J2052" i="5"/>
  <c r="J2051" i="5"/>
  <c r="J2050" i="5"/>
  <c r="J2049" i="5"/>
  <c r="J2048" i="5"/>
  <c r="J2047" i="5"/>
  <c r="J2046" i="5"/>
  <c r="J2045" i="5"/>
  <c r="J2044" i="5"/>
  <c r="J2043" i="5"/>
  <c r="J2042" i="5"/>
  <c r="J2041" i="5"/>
  <c r="J2040" i="5"/>
  <c r="J2039" i="5"/>
  <c r="J2038" i="5"/>
  <c r="J2037" i="5"/>
  <c r="J2036" i="5"/>
  <c r="J2035" i="5"/>
  <c r="J2034" i="5"/>
  <c r="J2033" i="5"/>
  <c r="J2032" i="5"/>
  <c r="J2031" i="5"/>
  <c r="J2030" i="5"/>
  <c r="J2029" i="5"/>
  <c r="J2028" i="5"/>
  <c r="J2027" i="5"/>
  <c r="J2026" i="5"/>
  <c r="J2025" i="5"/>
  <c r="J2024" i="5"/>
  <c r="J2023" i="5"/>
  <c r="J2022" i="5"/>
  <c r="J2021" i="5"/>
  <c r="J2020" i="5"/>
  <c r="J2019" i="5"/>
  <c r="J2018" i="5"/>
  <c r="J2017" i="5"/>
  <c r="J2016" i="5"/>
  <c r="J2015" i="5"/>
  <c r="J2014" i="5"/>
  <c r="J2013" i="5"/>
  <c r="J2012" i="5"/>
  <c r="J2011" i="5"/>
  <c r="J2010" i="5"/>
  <c r="J2009" i="5"/>
  <c r="J2008" i="5"/>
  <c r="J2007" i="5"/>
  <c r="J2006" i="5"/>
  <c r="J2005" i="5"/>
  <c r="J2004" i="5"/>
  <c r="J2003" i="5"/>
  <c r="J2002" i="5"/>
  <c r="J2001" i="5"/>
  <c r="J2000" i="5"/>
  <c r="J1999" i="5"/>
  <c r="J1998" i="5"/>
  <c r="J1997" i="5"/>
  <c r="J1996" i="5"/>
  <c r="J1995" i="5"/>
  <c r="J1994" i="5"/>
  <c r="J1993" i="5"/>
  <c r="J1992" i="5"/>
  <c r="J1991" i="5"/>
  <c r="J1990" i="5"/>
  <c r="J1989" i="5"/>
  <c r="J1988" i="5"/>
  <c r="J1987" i="5"/>
  <c r="J1986" i="5"/>
  <c r="J1985" i="5"/>
  <c r="J1984" i="5"/>
  <c r="J1983" i="5"/>
  <c r="J1982" i="5"/>
  <c r="J1981" i="5"/>
  <c r="J1980" i="5"/>
  <c r="J1979" i="5"/>
  <c r="J1978" i="5"/>
  <c r="J1977" i="5"/>
  <c r="J1976" i="5"/>
  <c r="J1975" i="5"/>
  <c r="J1974" i="5"/>
  <c r="J1973" i="5"/>
  <c r="J1972" i="5"/>
  <c r="J1971" i="5"/>
  <c r="J1970" i="5"/>
  <c r="J1969" i="5"/>
  <c r="J1968" i="5"/>
  <c r="J1967" i="5"/>
  <c r="J1966" i="5"/>
  <c r="J1965" i="5"/>
  <c r="J1964" i="5"/>
  <c r="J1963" i="5"/>
  <c r="J1962" i="5"/>
  <c r="J1961" i="5"/>
  <c r="J1960" i="5"/>
  <c r="J1959" i="5"/>
  <c r="J1958" i="5"/>
  <c r="J1957" i="5"/>
  <c r="J1956" i="5"/>
  <c r="J1955" i="5"/>
  <c r="J1954" i="5"/>
  <c r="J1953" i="5"/>
  <c r="J1952" i="5"/>
  <c r="J1951" i="5"/>
  <c r="J1950" i="5"/>
  <c r="J1949" i="5"/>
  <c r="J1948" i="5"/>
  <c r="J1947" i="5"/>
  <c r="J1946" i="5"/>
  <c r="J1945" i="5"/>
  <c r="J1944" i="5"/>
  <c r="J1943" i="5"/>
  <c r="J1942" i="5"/>
  <c r="J1941" i="5"/>
  <c r="J1940" i="5"/>
  <c r="J1939" i="5"/>
  <c r="J1938" i="5"/>
  <c r="J1937" i="5"/>
  <c r="J1936" i="5"/>
  <c r="J1935" i="5"/>
  <c r="J1934" i="5"/>
  <c r="J1933" i="5"/>
  <c r="J1932" i="5"/>
  <c r="J1931" i="5"/>
  <c r="J1930" i="5"/>
  <c r="J1929" i="5"/>
  <c r="J1928" i="5"/>
  <c r="J1927" i="5"/>
  <c r="J1926" i="5"/>
  <c r="J1925" i="5"/>
  <c r="J1924" i="5"/>
  <c r="J1923" i="5"/>
  <c r="J1922" i="5"/>
  <c r="J1921" i="5"/>
  <c r="J1920" i="5"/>
  <c r="J1919" i="5"/>
  <c r="J1918" i="5"/>
  <c r="J1917" i="5"/>
  <c r="J1916" i="5"/>
  <c r="J1915" i="5"/>
  <c r="J1914" i="5"/>
  <c r="J1913" i="5"/>
  <c r="J1912" i="5"/>
  <c r="J1911" i="5"/>
  <c r="J1910" i="5"/>
  <c r="J1909" i="5"/>
  <c r="J1908" i="5"/>
  <c r="J1907" i="5"/>
  <c r="J1906" i="5"/>
  <c r="J1905" i="5"/>
  <c r="J1904" i="5"/>
  <c r="J1903" i="5"/>
  <c r="J1902" i="5"/>
  <c r="J1901" i="5"/>
  <c r="J1900" i="5"/>
  <c r="J1899" i="5"/>
  <c r="J1898" i="5"/>
  <c r="J1897" i="5"/>
  <c r="J1896" i="5"/>
  <c r="J1895" i="5"/>
  <c r="J1894" i="5"/>
  <c r="J1893" i="5"/>
  <c r="J1892" i="5"/>
  <c r="J1891" i="5"/>
  <c r="J1890" i="5"/>
  <c r="J1889" i="5"/>
  <c r="J1888" i="5"/>
  <c r="J1887" i="5"/>
  <c r="J1886" i="5"/>
  <c r="J1885" i="5"/>
  <c r="J1884" i="5"/>
  <c r="J1883" i="5"/>
  <c r="J1882" i="5"/>
  <c r="J1881" i="5"/>
  <c r="J1880" i="5"/>
  <c r="J1879" i="5"/>
  <c r="J1878" i="5"/>
  <c r="J1877" i="5"/>
  <c r="J1876" i="5"/>
  <c r="J1875" i="5"/>
  <c r="J1874" i="5"/>
  <c r="J1873" i="5"/>
  <c r="J1872" i="5"/>
  <c r="J1871" i="5"/>
  <c r="J1870" i="5"/>
  <c r="J1869" i="5"/>
  <c r="J1868" i="5"/>
  <c r="J1867" i="5"/>
  <c r="J1866" i="5"/>
  <c r="J1865" i="5"/>
  <c r="J1864" i="5"/>
  <c r="J1863" i="5"/>
  <c r="J1862" i="5"/>
  <c r="J1861" i="5"/>
  <c r="J1860" i="5"/>
  <c r="J1859" i="5"/>
  <c r="J1858" i="5"/>
  <c r="J1857" i="5"/>
  <c r="J1856" i="5"/>
  <c r="J1855" i="5"/>
  <c r="J1854" i="5"/>
  <c r="J1853" i="5"/>
  <c r="J1852" i="5"/>
  <c r="J1851" i="5"/>
  <c r="J1850" i="5"/>
  <c r="J1849" i="5"/>
  <c r="J1848" i="5"/>
  <c r="J1847" i="5"/>
  <c r="J1846" i="5"/>
  <c r="J1845" i="5"/>
  <c r="J1844" i="5"/>
  <c r="J1843" i="5"/>
  <c r="J1842" i="5"/>
  <c r="J1841" i="5"/>
  <c r="J1840" i="5"/>
  <c r="J1839" i="5"/>
  <c r="J1838" i="5"/>
  <c r="J1837" i="5"/>
  <c r="J1836" i="5"/>
  <c r="J1835" i="5"/>
  <c r="J1834" i="5"/>
  <c r="J1833" i="5"/>
  <c r="J1832" i="5"/>
  <c r="J1831" i="5"/>
  <c r="J1830" i="5"/>
  <c r="J1829" i="5"/>
  <c r="J1828" i="5"/>
  <c r="J1827" i="5"/>
  <c r="J1826" i="5"/>
  <c r="J1825" i="5"/>
  <c r="J1824" i="5"/>
  <c r="J1823" i="5"/>
  <c r="J1822" i="5"/>
  <c r="J1821" i="5"/>
  <c r="J1820" i="5"/>
  <c r="J1819" i="5"/>
  <c r="J1818" i="5"/>
  <c r="J1817" i="5"/>
  <c r="J1816" i="5"/>
  <c r="J1815" i="5"/>
  <c r="J1814" i="5"/>
  <c r="J1813" i="5"/>
  <c r="J1812" i="5"/>
  <c r="J1811" i="5"/>
  <c r="J1810" i="5"/>
  <c r="J1809" i="5"/>
  <c r="J1808" i="5"/>
  <c r="J1807" i="5"/>
  <c r="J1806" i="5"/>
  <c r="J1805" i="5"/>
  <c r="J1804" i="5"/>
  <c r="J1803" i="5"/>
  <c r="J1802" i="5"/>
  <c r="J1801" i="5"/>
  <c r="J1800" i="5"/>
  <c r="J1799" i="5"/>
  <c r="J1798" i="5"/>
  <c r="J1797" i="5"/>
  <c r="J1796" i="5"/>
  <c r="J1795" i="5"/>
  <c r="J1794" i="5"/>
  <c r="J1793" i="5"/>
  <c r="J1792" i="5"/>
  <c r="J1791" i="5"/>
  <c r="J1790" i="5"/>
  <c r="J1789" i="5"/>
  <c r="J1788" i="5"/>
  <c r="J1787" i="5"/>
  <c r="J1786" i="5"/>
  <c r="J1785" i="5"/>
  <c r="J1784" i="5"/>
  <c r="J1783" i="5"/>
  <c r="J1782" i="5"/>
  <c r="J1781" i="5"/>
  <c r="J1780" i="5"/>
  <c r="J1779" i="5"/>
  <c r="J1778" i="5"/>
  <c r="J1777" i="5"/>
  <c r="J1776" i="5"/>
  <c r="J1775" i="5"/>
  <c r="J1774" i="5"/>
  <c r="J1773" i="5"/>
  <c r="J1772" i="5"/>
  <c r="J1771" i="5"/>
  <c r="J1770" i="5"/>
  <c r="J1769" i="5"/>
  <c r="J1768" i="5"/>
  <c r="J1767" i="5"/>
  <c r="J1766" i="5"/>
  <c r="J1765" i="5"/>
  <c r="J1764" i="5"/>
  <c r="J1763" i="5"/>
  <c r="J1762" i="5"/>
  <c r="J1761" i="5"/>
  <c r="J1760" i="5"/>
  <c r="J1759" i="5"/>
  <c r="J1758" i="5"/>
  <c r="J1757" i="5"/>
  <c r="J1756" i="5"/>
  <c r="J1755" i="5"/>
  <c r="J1754" i="5"/>
  <c r="J1753" i="5"/>
  <c r="J1752" i="5"/>
  <c r="J1751" i="5"/>
  <c r="J1750" i="5"/>
  <c r="J1749" i="5"/>
  <c r="J1748" i="5"/>
  <c r="J1747" i="5"/>
  <c r="J1746" i="5"/>
  <c r="J1745" i="5"/>
  <c r="J1744" i="5"/>
  <c r="J1743" i="5"/>
  <c r="J1742" i="5"/>
  <c r="J1741" i="5"/>
  <c r="J1740" i="5"/>
  <c r="J1739" i="5"/>
  <c r="J1738" i="5"/>
  <c r="J1737" i="5"/>
  <c r="J1736" i="5"/>
  <c r="J1735" i="5"/>
  <c r="J1734" i="5"/>
  <c r="J1733" i="5"/>
  <c r="J1732" i="5"/>
  <c r="J1731" i="5"/>
  <c r="J1730" i="5"/>
  <c r="J1729" i="5"/>
  <c r="J1728" i="5"/>
  <c r="J1727" i="5"/>
  <c r="J1726" i="5"/>
  <c r="J1725" i="5"/>
  <c r="J1724" i="5"/>
  <c r="J1723" i="5"/>
  <c r="J1722" i="5"/>
  <c r="J1721" i="5"/>
  <c r="J1720" i="5"/>
  <c r="J1719" i="5"/>
  <c r="J1718" i="5"/>
  <c r="J1717" i="5"/>
  <c r="J1716" i="5"/>
  <c r="J1715" i="5"/>
  <c r="J1714" i="5"/>
  <c r="J1713" i="5"/>
  <c r="J1712" i="5"/>
  <c r="J1711" i="5"/>
  <c r="J1710" i="5"/>
  <c r="J1709" i="5"/>
  <c r="J1708" i="5"/>
  <c r="J1707" i="5"/>
  <c r="J1706" i="5"/>
  <c r="J1705" i="5"/>
  <c r="J1704" i="5"/>
  <c r="J1703" i="5"/>
  <c r="J1702" i="5"/>
  <c r="J1701" i="5"/>
  <c r="J1700" i="5"/>
  <c r="J1699" i="5"/>
  <c r="J1698" i="5"/>
  <c r="J1697" i="5"/>
  <c r="J1696" i="5"/>
  <c r="J1695" i="5"/>
  <c r="J1694" i="5"/>
  <c r="J1693" i="5"/>
  <c r="J1692" i="5"/>
  <c r="J1691" i="5"/>
  <c r="J1690" i="5"/>
  <c r="J1689" i="5"/>
  <c r="J1688" i="5"/>
  <c r="J1687" i="5"/>
  <c r="J1686" i="5"/>
  <c r="J1685" i="5"/>
  <c r="J1684" i="5"/>
  <c r="J1683" i="5"/>
  <c r="J1682" i="5"/>
  <c r="J1681" i="5"/>
  <c r="J1680" i="5"/>
  <c r="J1679" i="5"/>
  <c r="J1678" i="5"/>
  <c r="J1677" i="5"/>
  <c r="J1676" i="5"/>
  <c r="J1675" i="5"/>
  <c r="J1674" i="5"/>
  <c r="J1673" i="5"/>
  <c r="J1672" i="5"/>
  <c r="J1671" i="5"/>
  <c r="J1670" i="5"/>
  <c r="J1669" i="5"/>
  <c r="J1668" i="5"/>
  <c r="J1667" i="5"/>
  <c r="J1666" i="5"/>
  <c r="J1665" i="5"/>
  <c r="J1664" i="5"/>
  <c r="J1663" i="5"/>
  <c r="J1662" i="5"/>
  <c r="J1661" i="5"/>
  <c r="J1660" i="5"/>
  <c r="J1659" i="5"/>
  <c r="J1658" i="5"/>
  <c r="J1657" i="5"/>
  <c r="J1656" i="5"/>
  <c r="J1655" i="5"/>
  <c r="J1654" i="5"/>
  <c r="J1653" i="5"/>
  <c r="J1652" i="5"/>
  <c r="J1651" i="5"/>
  <c r="J1650" i="5"/>
  <c r="J1649" i="5"/>
  <c r="J1648" i="5"/>
  <c r="J1647" i="5"/>
  <c r="J1646" i="5"/>
  <c r="J1645" i="5"/>
  <c r="J1644" i="5"/>
  <c r="J1643" i="5"/>
  <c r="J1642" i="5"/>
  <c r="J1641" i="5"/>
  <c r="J1640" i="5"/>
  <c r="J1639" i="5"/>
  <c r="J1638" i="5"/>
  <c r="J1637" i="5"/>
  <c r="J1636" i="5"/>
  <c r="J1635" i="5"/>
  <c r="J1634" i="5"/>
  <c r="J1633" i="5"/>
  <c r="J1632" i="5"/>
  <c r="J1631" i="5"/>
  <c r="J1630" i="5"/>
  <c r="J1629" i="5"/>
  <c r="J1628" i="5"/>
  <c r="J1627" i="5"/>
  <c r="J1626" i="5"/>
  <c r="J1625" i="5"/>
  <c r="J1624" i="5"/>
  <c r="J1623" i="5"/>
  <c r="J1622" i="5"/>
  <c r="J1621" i="5"/>
  <c r="J1620" i="5"/>
  <c r="J1619" i="5"/>
  <c r="J1618" i="5"/>
  <c r="J1617" i="5"/>
  <c r="J1616" i="5"/>
  <c r="J1615" i="5"/>
  <c r="J1614" i="5"/>
  <c r="J1613" i="5"/>
  <c r="J1612" i="5"/>
  <c r="J1611" i="5"/>
  <c r="J1610" i="5"/>
  <c r="J1609" i="5"/>
  <c r="J1608" i="5"/>
  <c r="J1607" i="5"/>
  <c r="J1606" i="5"/>
  <c r="J1605" i="5"/>
  <c r="J1604" i="5"/>
  <c r="J1603" i="5"/>
  <c r="J1602" i="5"/>
  <c r="J1601" i="5"/>
  <c r="J1600" i="5"/>
  <c r="J1599" i="5"/>
  <c r="J1598" i="5"/>
  <c r="J1597" i="5"/>
  <c r="J1596" i="5"/>
  <c r="J1595" i="5"/>
  <c r="J1594" i="5"/>
  <c r="J1593" i="5"/>
  <c r="J1592" i="5"/>
  <c r="J1591" i="5"/>
  <c r="J1590" i="5"/>
  <c r="J1589" i="5"/>
  <c r="J1588" i="5"/>
  <c r="J1587" i="5"/>
  <c r="J1586" i="5"/>
  <c r="J1585" i="5"/>
  <c r="J1584" i="5"/>
  <c r="J1583" i="5"/>
  <c r="J1582" i="5"/>
  <c r="J1581" i="5"/>
  <c r="J1580" i="5"/>
  <c r="J1579" i="5"/>
  <c r="J1578" i="5"/>
  <c r="J1577" i="5"/>
  <c r="J1576" i="5"/>
  <c r="J1575" i="5"/>
  <c r="J1574" i="5"/>
  <c r="J1573" i="5"/>
  <c r="J1572" i="5"/>
  <c r="J1571" i="5"/>
  <c r="J1570" i="5"/>
  <c r="J1569" i="5"/>
  <c r="J1568" i="5"/>
  <c r="J1567" i="5"/>
  <c r="J1566" i="5"/>
  <c r="J1565" i="5"/>
  <c r="J1564" i="5"/>
  <c r="J1563" i="5"/>
  <c r="J1562" i="5"/>
  <c r="J1561" i="5"/>
  <c r="J1560" i="5"/>
  <c r="J1559" i="5"/>
  <c r="J1558" i="5"/>
  <c r="J1557" i="5"/>
  <c r="J1556" i="5"/>
  <c r="J1555" i="5"/>
  <c r="J1554" i="5"/>
  <c r="J1553" i="5"/>
  <c r="J1552" i="5"/>
  <c r="J1551" i="5"/>
  <c r="J1550" i="5"/>
  <c r="J1549" i="5"/>
  <c r="J1548" i="5"/>
  <c r="J1547" i="5"/>
  <c r="J1546" i="5"/>
  <c r="J1545" i="5"/>
  <c r="J1544" i="5"/>
  <c r="J1543" i="5"/>
  <c r="J1542" i="5"/>
  <c r="J1541" i="5"/>
  <c r="J1540" i="5"/>
  <c r="J1539" i="5"/>
  <c r="J1538" i="5"/>
  <c r="J1537" i="5"/>
  <c r="J1536" i="5"/>
  <c r="J1535" i="5"/>
  <c r="J1534" i="5"/>
  <c r="J1533" i="5"/>
  <c r="J1532" i="5"/>
  <c r="J1531" i="5"/>
  <c r="J1530" i="5"/>
  <c r="J1529" i="5"/>
  <c r="J1528" i="5"/>
  <c r="J1527" i="5"/>
  <c r="J1526" i="5"/>
  <c r="J1525" i="5"/>
  <c r="J1524" i="5"/>
  <c r="J1523" i="5"/>
  <c r="J1522" i="5"/>
  <c r="J1521" i="5"/>
  <c r="J1520" i="5"/>
  <c r="J1519" i="5"/>
  <c r="J1518" i="5"/>
  <c r="J1517" i="5"/>
  <c r="J1516" i="5"/>
  <c r="J1515" i="5"/>
  <c r="J1514" i="5"/>
  <c r="J1513" i="5"/>
  <c r="J1512" i="5"/>
  <c r="J1511" i="5"/>
  <c r="J1510" i="5"/>
  <c r="J1509" i="5"/>
  <c r="J1508" i="5"/>
  <c r="J1507" i="5"/>
  <c r="J1506" i="5"/>
  <c r="J1505" i="5"/>
  <c r="J1504" i="5"/>
  <c r="J1503" i="5"/>
  <c r="J1502" i="5"/>
  <c r="J1501" i="5"/>
  <c r="J1500" i="5"/>
  <c r="J1499" i="5"/>
  <c r="J1498" i="5"/>
  <c r="J1497" i="5"/>
  <c r="J1496" i="5"/>
  <c r="J1495" i="5"/>
  <c r="J1494" i="5"/>
  <c r="J1493" i="5"/>
  <c r="J1492" i="5"/>
  <c r="J1491" i="5"/>
  <c r="J1490" i="5"/>
  <c r="J1489" i="5"/>
  <c r="J1488" i="5"/>
  <c r="J1487" i="5"/>
  <c r="J1486" i="5"/>
  <c r="J1485" i="5"/>
  <c r="J1484" i="5"/>
  <c r="J1483" i="5"/>
  <c r="J1482" i="5"/>
  <c r="J1481" i="5"/>
  <c r="J1480" i="5"/>
  <c r="J1479" i="5"/>
  <c r="J1478" i="5"/>
  <c r="J1477" i="5"/>
  <c r="J1476" i="5"/>
  <c r="J1475" i="5"/>
  <c r="J1474" i="5"/>
  <c r="J1473" i="5"/>
  <c r="J1472" i="5"/>
  <c r="J1471" i="5"/>
  <c r="J1470" i="5"/>
  <c r="J1469" i="5"/>
  <c r="J1468" i="5"/>
  <c r="J1467" i="5"/>
  <c r="J1466" i="5"/>
  <c r="J1465" i="5"/>
  <c r="J1464" i="5"/>
  <c r="J1463" i="5"/>
  <c r="J1462" i="5"/>
  <c r="J1461" i="5"/>
  <c r="J1460" i="5"/>
  <c r="J1459" i="5"/>
  <c r="J1458" i="5"/>
  <c r="J1457" i="5"/>
  <c r="J1456" i="5"/>
  <c r="J1455" i="5"/>
  <c r="J1454" i="5"/>
  <c r="J1453" i="5"/>
  <c r="J1452" i="5"/>
  <c r="J1451" i="5"/>
  <c r="J1450" i="5"/>
  <c r="J1449" i="5"/>
  <c r="J1448" i="5"/>
  <c r="J1447" i="5"/>
  <c r="J1446" i="5"/>
  <c r="J1445" i="5"/>
  <c r="J1444" i="5"/>
  <c r="J1443" i="5"/>
  <c r="J1442" i="5"/>
  <c r="J1441" i="5"/>
  <c r="J1440" i="5"/>
  <c r="J1439" i="5"/>
  <c r="J1438" i="5"/>
  <c r="J1437" i="5"/>
  <c r="J1436" i="5"/>
  <c r="J1435" i="5"/>
  <c r="J1434" i="5"/>
  <c r="J1433" i="5"/>
  <c r="J1432" i="5"/>
  <c r="J1431" i="5"/>
  <c r="J1430" i="5"/>
  <c r="J1429" i="5"/>
  <c r="J1428" i="5"/>
  <c r="J1427" i="5"/>
  <c r="J1426" i="5"/>
  <c r="J1425" i="5"/>
  <c r="J1424" i="5"/>
  <c r="J1423" i="5"/>
  <c r="J1422" i="5"/>
  <c r="J1421" i="5"/>
  <c r="J1420" i="5"/>
  <c r="J1419" i="5"/>
  <c r="J1418" i="5"/>
  <c r="J1417" i="5"/>
  <c r="J1416" i="5"/>
  <c r="J1415" i="5"/>
  <c r="J1414" i="5"/>
  <c r="J1413" i="5"/>
  <c r="J1412" i="5"/>
  <c r="J1411" i="5"/>
  <c r="J1410" i="5"/>
  <c r="J1409" i="5"/>
  <c r="J1408" i="5"/>
  <c r="J1407" i="5"/>
  <c r="J1406" i="5"/>
  <c r="J1405" i="5"/>
  <c r="J1404" i="5"/>
  <c r="J1403" i="5"/>
  <c r="J1402" i="5"/>
  <c r="J1401" i="5"/>
  <c r="J1400" i="5"/>
  <c r="J1399" i="5"/>
  <c r="J1398" i="5"/>
  <c r="J1397" i="5"/>
  <c r="J1396" i="5"/>
  <c r="J1395" i="5"/>
  <c r="J1394" i="5"/>
  <c r="J1393" i="5"/>
  <c r="J1392" i="5"/>
  <c r="J1391" i="5"/>
  <c r="J1390" i="5"/>
  <c r="J1389" i="5"/>
  <c r="J1388" i="5"/>
  <c r="J1387" i="5"/>
  <c r="J1386" i="5"/>
  <c r="J1385" i="5"/>
  <c r="J1384" i="5"/>
  <c r="J1383" i="5"/>
  <c r="J1382" i="5"/>
  <c r="J1381" i="5"/>
  <c r="J1380" i="5"/>
  <c r="J1379" i="5"/>
  <c r="J1378" i="5"/>
  <c r="J1377" i="5"/>
  <c r="J1376" i="5"/>
  <c r="J1375" i="5"/>
  <c r="J1374" i="5"/>
  <c r="J1373" i="5"/>
  <c r="J1372" i="5"/>
  <c r="J1371" i="5"/>
  <c r="J1370" i="5"/>
  <c r="J1369" i="5"/>
  <c r="J1368" i="5"/>
  <c r="J1367" i="5"/>
  <c r="J1366" i="5"/>
  <c r="J1365" i="5"/>
  <c r="J1364" i="5"/>
  <c r="J1363" i="5"/>
  <c r="J1362" i="5"/>
  <c r="J1361" i="5"/>
  <c r="J1360" i="5"/>
  <c r="J1359" i="5"/>
  <c r="J1358" i="5"/>
  <c r="J1357" i="5"/>
  <c r="J1356" i="5"/>
  <c r="J1355" i="5"/>
  <c r="J1354" i="5"/>
  <c r="J1353" i="5"/>
  <c r="J1352" i="5"/>
  <c r="J1351" i="5"/>
  <c r="J1350" i="5"/>
  <c r="J1349" i="5"/>
  <c r="J1348" i="5"/>
  <c r="J1347" i="5"/>
  <c r="J1346" i="5"/>
  <c r="J1345" i="5"/>
  <c r="J1344" i="5"/>
  <c r="J1343" i="5"/>
  <c r="J1342" i="5"/>
  <c r="J1341" i="5"/>
  <c r="J1340" i="5"/>
  <c r="J1339" i="5"/>
  <c r="J1338" i="5"/>
  <c r="J1337" i="5"/>
  <c r="J1336" i="5"/>
  <c r="J1335" i="5"/>
  <c r="J1334" i="5"/>
  <c r="J1333" i="5"/>
  <c r="J1332" i="5"/>
  <c r="J1331" i="5"/>
  <c r="J1330" i="5"/>
  <c r="J1329" i="5"/>
  <c r="J1328" i="5"/>
  <c r="J1327" i="5"/>
  <c r="J1326" i="5"/>
  <c r="J1325" i="5"/>
  <c r="J1324" i="5"/>
  <c r="J1323" i="5"/>
  <c r="J1322" i="5"/>
  <c r="J1321" i="5"/>
  <c r="J1320" i="5"/>
  <c r="J1319" i="5"/>
  <c r="J1318" i="5"/>
  <c r="J1317" i="5"/>
  <c r="J1316" i="5"/>
  <c r="J1315" i="5"/>
  <c r="J1314" i="5"/>
  <c r="J1313" i="5"/>
  <c r="J1312" i="5"/>
  <c r="J1311" i="5"/>
  <c r="J1310" i="5"/>
  <c r="J1309" i="5"/>
  <c r="J1308" i="5"/>
  <c r="J1307" i="5"/>
  <c r="J1306" i="5"/>
  <c r="J1305" i="5"/>
  <c r="J1304" i="5"/>
  <c r="J1303" i="5"/>
  <c r="J1302" i="5"/>
  <c r="J1301" i="5"/>
  <c r="J1300" i="5"/>
  <c r="J1299" i="5"/>
  <c r="J1298" i="5"/>
  <c r="J1297" i="5"/>
  <c r="J1296" i="5"/>
  <c r="J1295" i="5"/>
  <c r="J1294" i="5"/>
  <c r="J1293" i="5"/>
  <c r="J1292" i="5"/>
  <c r="J1291" i="5"/>
  <c r="J1290" i="5"/>
  <c r="J1289" i="5"/>
  <c r="J1288" i="5"/>
  <c r="J1287" i="5"/>
  <c r="J1286" i="5"/>
  <c r="J1285" i="5"/>
  <c r="J1284" i="5"/>
  <c r="J1283" i="5"/>
  <c r="J1282" i="5"/>
  <c r="J1281" i="5"/>
  <c r="J1280" i="5"/>
  <c r="J1279" i="5"/>
  <c r="J1278" i="5"/>
  <c r="J1277" i="5"/>
  <c r="J1276" i="5"/>
  <c r="J1275" i="5"/>
  <c r="J1274" i="5"/>
  <c r="J1273" i="5"/>
  <c r="J1272" i="5"/>
  <c r="J1271" i="5"/>
  <c r="J1270" i="5"/>
  <c r="J1269" i="5"/>
  <c r="J1268" i="5"/>
  <c r="J1267" i="5"/>
  <c r="J1266" i="5"/>
  <c r="J1265" i="5"/>
  <c r="J1264" i="5"/>
  <c r="J1263" i="5"/>
  <c r="J1262" i="5"/>
  <c r="J1261" i="5"/>
  <c r="J1260" i="5"/>
  <c r="J1259" i="5"/>
  <c r="J1258" i="5"/>
  <c r="J1257" i="5"/>
  <c r="J1256" i="5"/>
  <c r="J1255" i="5"/>
  <c r="J1254" i="5"/>
  <c r="J1253" i="5"/>
  <c r="J1252" i="5"/>
  <c r="J1251" i="5"/>
  <c r="J1250" i="5"/>
  <c r="J1249" i="5"/>
  <c r="J1248" i="5"/>
  <c r="J1247" i="5"/>
  <c r="J1246" i="5"/>
  <c r="J1245" i="5"/>
  <c r="J1244" i="5"/>
  <c r="J1243" i="5"/>
  <c r="J1242" i="5"/>
  <c r="J1241" i="5"/>
  <c r="J1240" i="5"/>
  <c r="J1239" i="5"/>
  <c r="J1238" i="5"/>
  <c r="J1237" i="5"/>
  <c r="J1236" i="5"/>
  <c r="J1235" i="5"/>
  <c r="J1234" i="5"/>
  <c r="J1233" i="5"/>
  <c r="J1232" i="5"/>
  <c r="J1231" i="5"/>
  <c r="J1230" i="5"/>
  <c r="J1229" i="5"/>
  <c r="J1228" i="5"/>
  <c r="J1227" i="5"/>
  <c r="J1226" i="5"/>
  <c r="J1225" i="5"/>
  <c r="J1224" i="5"/>
  <c r="J1223" i="5"/>
  <c r="J1222" i="5"/>
  <c r="J1221" i="5"/>
  <c r="J1220" i="5"/>
  <c r="J1219" i="5"/>
  <c r="J1218" i="5"/>
  <c r="J1217" i="5"/>
  <c r="J1216" i="5"/>
  <c r="J1215" i="5"/>
  <c r="J1214" i="5"/>
  <c r="J1213" i="5"/>
  <c r="J1212" i="5"/>
  <c r="J1211" i="5"/>
  <c r="J1210" i="5"/>
  <c r="J1209" i="5"/>
  <c r="J1208" i="5"/>
  <c r="J1207" i="5"/>
  <c r="J1206" i="5"/>
  <c r="J1205" i="5"/>
  <c r="J1204" i="5"/>
  <c r="J1203" i="5"/>
  <c r="J1202" i="5"/>
  <c r="J1201" i="5"/>
  <c r="J1200" i="5"/>
  <c r="J1199" i="5"/>
  <c r="J1198" i="5"/>
  <c r="J1197" i="5"/>
  <c r="J1196" i="5"/>
  <c r="J1195" i="5"/>
  <c r="J1194" i="5"/>
  <c r="J1193" i="5"/>
  <c r="J1192" i="5"/>
  <c r="J1191" i="5"/>
  <c r="J1190" i="5"/>
  <c r="J1189" i="5"/>
  <c r="J1188" i="5"/>
  <c r="J1187" i="5"/>
  <c r="J1186" i="5"/>
  <c r="J1185" i="5"/>
  <c r="J1184" i="5"/>
  <c r="J1183" i="5"/>
  <c r="J1182" i="5"/>
  <c r="J1181" i="5"/>
  <c r="J1180" i="5"/>
  <c r="J1179" i="5"/>
  <c r="J1178" i="5"/>
  <c r="J1177" i="5"/>
  <c r="J1176" i="5"/>
  <c r="J1175" i="5"/>
  <c r="J1174" i="5"/>
  <c r="J1173" i="5"/>
  <c r="J1172" i="5"/>
  <c r="J1171" i="5"/>
  <c r="J1170" i="5"/>
  <c r="J1169" i="5"/>
  <c r="J1168" i="5"/>
  <c r="J1167" i="5"/>
  <c r="J1166" i="5"/>
  <c r="J1165" i="5"/>
  <c r="J1164" i="5"/>
  <c r="J1163" i="5"/>
  <c r="J1162" i="5"/>
  <c r="J1161" i="5"/>
  <c r="J1160" i="5"/>
  <c r="J1159" i="5"/>
  <c r="J1158" i="5"/>
  <c r="J1157" i="5"/>
  <c r="J1156" i="5"/>
  <c r="J1155" i="5"/>
  <c r="J1154" i="5"/>
  <c r="J1153" i="5"/>
  <c r="J1152" i="5"/>
  <c r="J1151" i="5"/>
  <c r="J1150" i="5"/>
  <c r="J1149" i="5"/>
  <c r="J1148" i="5"/>
  <c r="J1147" i="5"/>
  <c r="J1146" i="5"/>
  <c r="J1145" i="5"/>
  <c r="J1144" i="5"/>
  <c r="J1143" i="5"/>
  <c r="J1142" i="5"/>
  <c r="J1141" i="5"/>
  <c r="J1140" i="5"/>
  <c r="J1139" i="5"/>
  <c r="J1138" i="5"/>
  <c r="J1137" i="5"/>
  <c r="J1136" i="5"/>
  <c r="J1135" i="5"/>
  <c r="J1134" i="5"/>
  <c r="J1133" i="5"/>
  <c r="J1132" i="5"/>
  <c r="J1131" i="5"/>
  <c r="J1130" i="5"/>
  <c r="J1129" i="5"/>
  <c r="J1128" i="5"/>
  <c r="J1127" i="5"/>
  <c r="J1126" i="5"/>
  <c r="J1125" i="5"/>
  <c r="J1124" i="5"/>
  <c r="J1123" i="5"/>
  <c r="J1122" i="5"/>
  <c r="J1121" i="5"/>
  <c r="J1120" i="5"/>
  <c r="J1119" i="5"/>
  <c r="J1118" i="5"/>
  <c r="J1117" i="5"/>
  <c r="J1116" i="5"/>
  <c r="J1115" i="5"/>
  <c r="J1114" i="5"/>
  <c r="J1113" i="5"/>
  <c r="J1112" i="5"/>
  <c r="J1111" i="5"/>
  <c r="J1110" i="5"/>
  <c r="J1109" i="5"/>
  <c r="J1108" i="5"/>
  <c r="J1107" i="5"/>
  <c r="J1106" i="5"/>
  <c r="J1105" i="5"/>
  <c r="J1104" i="5"/>
  <c r="J1103" i="5"/>
  <c r="J1102" i="5"/>
  <c r="J1101" i="5"/>
  <c r="J1100" i="5"/>
  <c r="J1099" i="5"/>
  <c r="J1098" i="5"/>
  <c r="J1097" i="5"/>
  <c r="J1096" i="5"/>
  <c r="J1095" i="5"/>
  <c r="J1094" i="5"/>
  <c r="J1093" i="5"/>
  <c r="J1092" i="5"/>
  <c r="J1091" i="5"/>
  <c r="J1090" i="5"/>
  <c r="J1089" i="5"/>
  <c r="J1088" i="5"/>
  <c r="J1087" i="5"/>
  <c r="J1086" i="5"/>
  <c r="J1085" i="5"/>
  <c r="J1084" i="5"/>
  <c r="J1083" i="5"/>
  <c r="J1082" i="5"/>
  <c r="J1081" i="5"/>
  <c r="J1080" i="5"/>
  <c r="J1079" i="5"/>
  <c r="J1078" i="5"/>
  <c r="J1077" i="5"/>
  <c r="J1076" i="5"/>
  <c r="J1075" i="5"/>
  <c r="J1074" i="5"/>
  <c r="J1073" i="5"/>
  <c r="J1072" i="5"/>
  <c r="J1071" i="5"/>
  <c r="J1070" i="5"/>
  <c r="J1069" i="5"/>
  <c r="J1068" i="5"/>
  <c r="J1067" i="5"/>
  <c r="J1066" i="5"/>
  <c r="J1065" i="5"/>
  <c r="J1064" i="5"/>
  <c r="J1063" i="5"/>
  <c r="J1062" i="5"/>
  <c r="J1061" i="5"/>
  <c r="J1060" i="5"/>
  <c r="J1059" i="5"/>
  <c r="J1058" i="5"/>
  <c r="J1057" i="5"/>
  <c r="J1056" i="5"/>
  <c r="J1055" i="5"/>
  <c r="J1054" i="5"/>
  <c r="J1053" i="5"/>
  <c r="J1052" i="5"/>
  <c r="J1051" i="5"/>
  <c r="J1050" i="5"/>
  <c r="J1049" i="5"/>
  <c r="J1048" i="5"/>
  <c r="J1047" i="5"/>
  <c r="J1046" i="5"/>
  <c r="J1045" i="5"/>
  <c r="J1044" i="5"/>
  <c r="J1043" i="5"/>
  <c r="J1042" i="5"/>
  <c r="J1041" i="5"/>
  <c r="J1040" i="5"/>
  <c r="J1039" i="5"/>
  <c r="J1038" i="5"/>
  <c r="J1037" i="5"/>
  <c r="J1036" i="5"/>
  <c r="J1035" i="5"/>
  <c r="J1034" i="5"/>
  <c r="J1033" i="5"/>
  <c r="J1032" i="5"/>
  <c r="J1031" i="5"/>
  <c r="J1030" i="5"/>
  <c r="J1029" i="5"/>
  <c r="J1028" i="5"/>
  <c r="J1027" i="5"/>
  <c r="J1026" i="5"/>
  <c r="J1025" i="5"/>
  <c r="J1024" i="5"/>
  <c r="J1023" i="5"/>
  <c r="J1022" i="5"/>
  <c r="J1021" i="5"/>
  <c r="J1020" i="5"/>
  <c r="J1019" i="5"/>
  <c r="J1018" i="5"/>
  <c r="J1017" i="5"/>
  <c r="J1016" i="5"/>
  <c r="J1015" i="5"/>
  <c r="J1014" i="5"/>
  <c r="J1013" i="5"/>
  <c r="J1012" i="5"/>
  <c r="J1011" i="5"/>
  <c r="J1010" i="5"/>
  <c r="J1009" i="5"/>
  <c r="J1008" i="5"/>
  <c r="J1007" i="5"/>
  <c r="J1006" i="5"/>
  <c r="J1005" i="5"/>
  <c r="J1004" i="5"/>
  <c r="J1003" i="5"/>
  <c r="J1002" i="5"/>
  <c r="J1001" i="5"/>
  <c r="J1000" i="5"/>
  <c r="J999" i="5"/>
  <c r="J998" i="5"/>
  <c r="J997" i="5"/>
  <c r="J996" i="5"/>
  <c r="J995" i="5"/>
  <c r="J994" i="5"/>
  <c r="J993" i="5"/>
  <c r="J992" i="5"/>
  <c r="J991" i="5"/>
  <c r="J990" i="5"/>
  <c r="J989" i="5"/>
  <c r="J988" i="5"/>
  <c r="J987" i="5"/>
  <c r="J986" i="5"/>
  <c r="J985" i="5"/>
  <c r="J984" i="5"/>
  <c r="J983" i="5"/>
  <c r="J982" i="5"/>
  <c r="J981" i="5"/>
  <c r="J980" i="5"/>
  <c r="J979" i="5"/>
  <c r="J978" i="5"/>
  <c r="J977" i="5"/>
  <c r="J976" i="5"/>
  <c r="J975" i="5"/>
  <c r="J974" i="5"/>
  <c r="J973" i="5"/>
  <c r="J972" i="5"/>
  <c r="J971" i="5"/>
  <c r="J970" i="5"/>
  <c r="J969" i="5"/>
  <c r="J968" i="5"/>
  <c r="J967" i="5"/>
  <c r="J966" i="5"/>
  <c r="J965" i="5"/>
  <c r="J964" i="5"/>
  <c r="J963" i="5"/>
  <c r="J962" i="5"/>
  <c r="J961" i="5"/>
  <c r="J960" i="5"/>
  <c r="J959" i="5"/>
  <c r="J958" i="5"/>
  <c r="J957" i="5"/>
  <c r="J956" i="5"/>
  <c r="J955" i="5"/>
  <c r="J954" i="5"/>
  <c r="J953" i="5"/>
  <c r="J952" i="5"/>
  <c r="J951" i="5"/>
  <c r="J950" i="5"/>
  <c r="J949" i="5"/>
  <c r="J948" i="5"/>
  <c r="J947" i="5"/>
  <c r="J946" i="5"/>
  <c r="J945" i="5"/>
  <c r="J944" i="5"/>
  <c r="J943" i="5"/>
  <c r="J942" i="5"/>
  <c r="J941" i="5"/>
  <c r="J940" i="5"/>
  <c r="J939" i="5"/>
  <c r="J938" i="5"/>
  <c r="J937" i="5"/>
  <c r="J936" i="5"/>
  <c r="J935" i="5"/>
  <c r="J934" i="5"/>
  <c r="J933" i="5"/>
  <c r="J932" i="5"/>
  <c r="J931" i="5"/>
  <c r="J930" i="5"/>
  <c r="J929" i="5"/>
  <c r="J928" i="5"/>
  <c r="J927" i="5"/>
  <c r="J926" i="5"/>
  <c r="J925" i="5"/>
  <c r="J924" i="5"/>
  <c r="J923" i="5"/>
  <c r="J922" i="5"/>
  <c r="J921" i="5"/>
  <c r="J920" i="5"/>
  <c r="J919" i="5"/>
  <c r="J918" i="5"/>
  <c r="J917" i="5"/>
  <c r="J916" i="5"/>
  <c r="J915" i="5"/>
  <c r="J914" i="5"/>
  <c r="J913" i="5"/>
  <c r="J912" i="5"/>
  <c r="J911" i="5"/>
  <c r="J910" i="5"/>
  <c r="J909" i="5"/>
  <c r="J908" i="5"/>
  <c r="J907" i="5"/>
  <c r="J906" i="5"/>
  <c r="J905" i="5"/>
  <c r="J904" i="5"/>
  <c r="J903" i="5"/>
  <c r="J902" i="5"/>
  <c r="J901" i="5"/>
  <c r="J900" i="5"/>
  <c r="J899" i="5"/>
  <c r="J898" i="5"/>
  <c r="J897" i="5"/>
  <c r="J896" i="5"/>
  <c r="J895" i="5"/>
  <c r="J894" i="5"/>
  <c r="J893" i="5"/>
  <c r="J892" i="5"/>
  <c r="J891" i="5"/>
  <c r="J890" i="5"/>
  <c r="J889" i="5"/>
  <c r="J888" i="5"/>
  <c r="J887" i="5"/>
  <c r="J886" i="5"/>
  <c r="J885" i="5"/>
  <c r="J884" i="5"/>
  <c r="J883" i="5"/>
  <c r="J882" i="5"/>
  <c r="J881" i="5"/>
  <c r="J880" i="5"/>
  <c r="J879" i="5"/>
  <c r="J878" i="5"/>
  <c r="J877" i="5"/>
  <c r="J876" i="5"/>
  <c r="J875" i="5"/>
  <c r="J874" i="5"/>
  <c r="J873" i="5"/>
  <c r="J872" i="5"/>
  <c r="J871" i="5"/>
  <c r="J870" i="5"/>
  <c r="J869" i="5"/>
  <c r="J868" i="5"/>
  <c r="J867" i="5"/>
  <c r="J866" i="5"/>
  <c r="J865" i="5"/>
  <c r="J864" i="5"/>
  <c r="J863" i="5"/>
  <c r="J862" i="5"/>
  <c r="J861" i="5"/>
  <c r="J860" i="5"/>
  <c r="J859" i="5"/>
  <c r="J858" i="5"/>
  <c r="J857" i="5"/>
  <c r="J856" i="5"/>
  <c r="J855" i="5"/>
  <c r="J854" i="5"/>
  <c r="J853" i="5"/>
  <c r="J852" i="5"/>
  <c r="J851" i="5"/>
  <c r="J850" i="5"/>
  <c r="J849" i="5"/>
  <c r="J848" i="5"/>
  <c r="J847" i="5"/>
  <c r="J846" i="5"/>
  <c r="J845" i="5"/>
  <c r="J844" i="5"/>
  <c r="J843" i="5"/>
  <c r="J842" i="5"/>
  <c r="J841" i="5"/>
  <c r="J840" i="5"/>
  <c r="J839" i="5"/>
  <c r="J838" i="5"/>
  <c r="J837" i="5"/>
  <c r="J836" i="5"/>
  <c r="J835" i="5"/>
  <c r="J834" i="5"/>
  <c r="J833" i="5"/>
  <c r="J832" i="5"/>
  <c r="J831" i="5"/>
  <c r="J830" i="5"/>
  <c r="J829" i="5"/>
  <c r="J828" i="5"/>
  <c r="J827" i="5"/>
  <c r="J826" i="5"/>
  <c r="J825" i="5"/>
  <c r="J824" i="5"/>
  <c r="J823" i="5"/>
  <c r="J822" i="5"/>
  <c r="J821" i="5"/>
  <c r="J820" i="5"/>
  <c r="J819" i="5"/>
  <c r="J818" i="5"/>
  <c r="J817" i="5"/>
  <c r="J816" i="5"/>
  <c r="J815" i="5"/>
  <c r="J814" i="5"/>
  <c r="J813" i="5"/>
  <c r="J812" i="5"/>
  <c r="J811" i="5"/>
  <c r="J810" i="5"/>
  <c r="J809" i="5"/>
  <c r="J808" i="5"/>
  <c r="J807" i="5"/>
  <c r="J806" i="5"/>
  <c r="J805" i="5"/>
  <c r="J804" i="5"/>
  <c r="J803" i="5"/>
  <c r="J802" i="5"/>
  <c r="J801" i="5"/>
  <c r="J800" i="5"/>
  <c r="J799" i="5"/>
  <c r="J798" i="5"/>
  <c r="J797" i="5"/>
  <c r="J796" i="5"/>
  <c r="J795" i="5"/>
  <c r="J794" i="5"/>
  <c r="J793" i="5"/>
  <c r="J792" i="5"/>
  <c r="J791" i="5"/>
  <c r="J790" i="5"/>
  <c r="J789" i="5"/>
  <c r="J788" i="5"/>
  <c r="J787" i="5"/>
  <c r="J786" i="5"/>
  <c r="J785" i="5"/>
  <c r="J784" i="5"/>
  <c r="J783" i="5"/>
  <c r="J782" i="5"/>
  <c r="J781" i="5"/>
  <c r="J780" i="5"/>
  <c r="J779" i="5"/>
  <c r="J778" i="5"/>
  <c r="J777" i="5"/>
  <c r="J776" i="5"/>
  <c r="J775" i="5"/>
  <c r="J774" i="5"/>
  <c r="J773" i="5"/>
  <c r="J772" i="5"/>
  <c r="J771" i="5"/>
  <c r="J770" i="5"/>
  <c r="J769" i="5"/>
  <c r="J768" i="5"/>
  <c r="J767" i="5"/>
  <c r="J766" i="5"/>
  <c r="J765" i="5"/>
  <c r="J764" i="5"/>
  <c r="J763" i="5"/>
  <c r="J762" i="5"/>
  <c r="J761" i="5"/>
  <c r="J760" i="5"/>
  <c r="J759" i="5"/>
  <c r="J758" i="5"/>
  <c r="J757" i="5"/>
  <c r="J756" i="5"/>
  <c r="J755" i="5"/>
  <c r="J754" i="5"/>
  <c r="J753" i="5"/>
  <c r="J752" i="5"/>
  <c r="J751" i="5"/>
  <c r="J750" i="5"/>
  <c r="J749" i="5"/>
  <c r="J748" i="5"/>
  <c r="J747" i="5"/>
  <c r="J746" i="5"/>
  <c r="J745" i="5"/>
  <c r="J744" i="5"/>
  <c r="J743" i="5"/>
  <c r="J742" i="5"/>
  <c r="J741" i="5"/>
  <c r="J740" i="5"/>
  <c r="J739" i="5"/>
  <c r="J738" i="5"/>
  <c r="J737" i="5"/>
  <c r="J736" i="5"/>
  <c r="J735" i="5"/>
  <c r="J734" i="5"/>
  <c r="J733" i="5"/>
  <c r="J732" i="5"/>
  <c r="J731" i="5"/>
  <c r="J730" i="5"/>
  <c r="J729" i="5"/>
  <c r="J728" i="5"/>
  <c r="J727" i="5"/>
  <c r="J726" i="5"/>
  <c r="J725" i="5"/>
  <c r="J724" i="5"/>
  <c r="J723" i="5"/>
  <c r="J722" i="5"/>
  <c r="J721" i="5"/>
  <c r="J720" i="5"/>
  <c r="J719" i="5"/>
  <c r="J718" i="5"/>
  <c r="J717" i="5"/>
  <c r="J716" i="5"/>
  <c r="J715" i="5"/>
  <c r="J714" i="5"/>
  <c r="J713" i="5"/>
  <c r="J712" i="5"/>
  <c r="J711" i="5"/>
  <c r="J710" i="5"/>
  <c r="J709" i="5"/>
  <c r="J708" i="5"/>
  <c r="J707" i="5"/>
  <c r="J706" i="5"/>
  <c r="J705" i="5"/>
  <c r="J704" i="5"/>
  <c r="J703" i="5"/>
  <c r="J702" i="5"/>
  <c r="J701" i="5"/>
  <c r="J700" i="5"/>
  <c r="J699" i="5"/>
  <c r="J698" i="5"/>
  <c r="J697" i="5"/>
  <c r="J696" i="5"/>
  <c r="J695" i="5"/>
  <c r="J694" i="5"/>
  <c r="J693" i="5"/>
  <c r="J692" i="5"/>
  <c r="J691" i="5"/>
  <c r="J690" i="5"/>
  <c r="J689" i="5"/>
  <c r="J688" i="5"/>
  <c r="J687" i="5"/>
  <c r="J686" i="5"/>
  <c r="J685" i="5"/>
  <c r="J684" i="5"/>
  <c r="J683" i="5"/>
  <c r="J682" i="5"/>
  <c r="J681" i="5"/>
  <c r="J680" i="5"/>
  <c r="J679" i="5"/>
  <c r="J678" i="5"/>
  <c r="J677" i="5"/>
  <c r="J676" i="5"/>
  <c r="J675" i="5"/>
  <c r="J674" i="5"/>
  <c r="J673" i="5"/>
  <c r="J672" i="5"/>
  <c r="J671" i="5"/>
  <c r="J670" i="5"/>
  <c r="J669" i="5"/>
  <c r="J668" i="5"/>
  <c r="J667" i="5"/>
  <c r="J666" i="5"/>
  <c r="J665" i="5"/>
  <c r="J664" i="5"/>
  <c r="J663" i="5"/>
  <c r="J662" i="5"/>
  <c r="J661" i="5"/>
  <c r="J660" i="5"/>
  <c r="J659" i="5"/>
  <c r="J658" i="5"/>
  <c r="J657" i="5"/>
  <c r="J656" i="5"/>
  <c r="J655" i="5"/>
  <c r="J654" i="5"/>
  <c r="J653" i="5"/>
  <c r="J652" i="5"/>
  <c r="J651" i="5"/>
  <c r="J650" i="5"/>
  <c r="J649" i="5"/>
  <c r="J648" i="5"/>
  <c r="J647" i="5"/>
  <c r="J646" i="5"/>
  <c r="J645" i="5"/>
  <c r="J644" i="5"/>
  <c r="J643" i="5"/>
  <c r="J642" i="5"/>
  <c r="J641" i="5"/>
  <c r="J640" i="5"/>
  <c r="J639" i="5"/>
  <c r="J638" i="5"/>
  <c r="J637" i="5"/>
  <c r="J636" i="5"/>
  <c r="J635" i="5"/>
  <c r="J634" i="5"/>
  <c r="J633" i="5"/>
  <c r="J632" i="5"/>
  <c r="J631" i="5"/>
  <c r="J630" i="5"/>
  <c r="J629" i="5"/>
  <c r="J628" i="5"/>
  <c r="J627" i="5"/>
  <c r="J626" i="5"/>
  <c r="J625" i="5"/>
  <c r="J624" i="5"/>
  <c r="J623" i="5"/>
  <c r="J622" i="5"/>
  <c r="J621" i="5"/>
  <c r="J620" i="5"/>
  <c r="J619" i="5"/>
  <c r="J618" i="5"/>
  <c r="J617" i="5"/>
  <c r="J616" i="5"/>
  <c r="J615" i="5"/>
  <c r="J614" i="5"/>
  <c r="J613" i="5"/>
  <c r="J612" i="5"/>
  <c r="J611" i="5"/>
  <c r="J610" i="5"/>
  <c r="J609" i="5"/>
  <c r="J608" i="5"/>
  <c r="J607" i="5"/>
  <c r="J606" i="5"/>
  <c r="J605" i="5"/>
  <c r="J604" i="5"/>
  <c r="J603" i="5"/>
  <c r="J602" i="5"/>
  <c r="J601" i="5"/>
  <c r="J600" i="5"/>
  <c r="J599" i="5"/>
  <c r="J598" i="5"/>
  <c r="J597" i="5"/>
  <c r="J596" i="5"/>
  <c r="J595" i="5"/>
  <c r="J594" i="5"/>
  <c r="J593" i="5"/>
  <c r="J592" i="5"/>
  <c r="J591" i="5"/>
  <c r="J590" i="5"/>
  <c r="J589" i="5"/>
  <c r="J588" i="5"/>
  <c r="J587" i="5"/>
  <c r="J586" i="5"/>
  <c r="J585" i="5"/>
  <c r="J584" i="5"/>
  <c r="J583" i="5"/>
  <c r="J582" i="5"/>
  <c r="J581" i="5"/>
  <c r="J580" i="5"/>
  <c r="J579" i="5"/>
  <c r="J578" i="5"/>
  <c r="J577" i="5"/>
  <c r="J576" i="5"/>
  <c r="J575" i="5"/>
  <c r="J574" i="5"/>
  <c r="J573" i="5"/>
  <c r="J572" i="5"/>
  <c r="J571" i="5"/>
  <c r="J570" i="5"/>
  <c r="J569" i="5"/>
  <c r="J568" i="5"/>
  <c r="J567" i="5"/>
  <c r="J566" i="5"/>
  <c r="J565" i="5"/>
  <c r="J564" i="5"/>
  <c r="J563" i="5"/>
  <c r="J562" i="5"/>
  <c r="J561" i="5"/>
  <c r="J560" i="5"/>
  <c r="J559" i="5"/>
  <c r="J558" i="5"/>
  <c r="J557" i="5"/>
  <c r="J556" i="5"/>
  <c r="J555" i="5"/>
  <c r="J554" i="5"/>
  <c r="J553" i="5"/>
  <c r="J552" i="5"/>
  <c r="J551" i="5"/>
  <c r="J550" i="5"/>
  <c r="J549" i="5"/>
  <c r="J548" i="5"/>
  <c r="J547" i="5"/>
  <c r="J546" i="5"/>
  <c r="J545" i="5"/>
  <c r="J544" i="5"/>
  <c r="J543" i="5"/>
  <c r="J542" i="5"/>
  <c r="J541" i="5"/>
  <c r="J540" i="5"/>
  <c r="J539" i="5"/>
  <c r="J538" i="5"/>
  <c r="J537" i="5"/>
  <c r="J536" i="5"/>
  <c r="J535" i="5"/>
  <c r="J534" i="5"/>
  <c r="J533" i="5"/>
  <c r="J532" i="5"/>
  <c r="J531" i="5"/>
  <c r="J530" i="5"/>
  <c r="J529" i="5"/>
  <c r="J528" i="5"/>
  <c r="J527" i="5"/>
  <c r="J526" i="5"/>
  <c r="J525" i="5"/>
  <c r="J524" i="5"/>
  <c r="J523" i="5"/>
  <c r="J522" i="5"/>
  <c r="J521" i="5"/>
  <c r="J520" i="5"/>
  <c r="J519" i="5"/>
  <c r="J518" i="5"/>
  <c r="J517" i="5"/>
  <c r="J516" i="5"/>
  <c r="J515" i="5"/>
  <c r="J514" i="5"/>
  <c r="J513" i="5"/>
  <c r="J512" i="5"/>
  <c r="J511" i="5"/>
  <c r="J510" i="5"/>
  <c r="J509" i="5"/>
  <c r="J508" i="5"/>
  <c r="J507" i="5"/>
  <c r="J506" i="5"/>
  <c r="J505" i="5"/>
  <c r="J504" i="5"/>
  <c r="J503" i="5"/>
  <c r="J502" i="5"/>
  <c r="J501" i="5"/>
  <c r="J500" i="5"/>
  <c r="J499" i="5"/>
  <c r="J498" i="5"/>
  <c r="J497" i="5"/>
  <c r="J496" i="5"/>
  <c r="J495" i="5"/>
  <c r="J494" i="5"/>
  <c r="J493" i="5"/>
  <c r="J492" i="5"/>
  <c r="J491" i="5"/>
  <c r="J490" i="5"/>
  <c r="J489" i="5"/>
  <c r="J488" i="5"/>
  <c r="J487" i="5"/>
  <c r="J486" i="5"/>
  <c r="J485" i="5"/>
  <c r="J484" i="5"/>
  <c r="J483" i="5"/>
  <c r="J482" i="5"/>
  <c r="J481" i="5"/>
  <c r="J480" i="5"/>
  <c r="J479" i="5"/>
  <c r="J478" i="5"/>
  <c r="J477" i="5"/>
  <c r="J476" i="5"/>
  <c r="J475" i="5"/>
  <c r="J474" i="5"/>
  <c r="J473" i="5"/>
  <c r="J472" i="5"/>
  <c r="J471" i="5"/>
  <c r="J470" i="5"/>
  <c r="J469" i="5"/>
  <c r="J468" i="5"/>
  <c r="J467" i="5"/>
  <c r="J466" i="5"/>
  <c r="J465" i="5"/>
  <c r="J464" i="5"/>
  <c r="J463" i="5"/>
  <c r="J462" i="5"/>
  <c r="J461" i="5"/>
  <c r="J460" i="5"/>
  <c r="J459" i="5"/>
  <c r="J458" i="5"/>
  <c r="J457" i="5"/>
  <c r="J456" i="5"/>
  <c r="J455" i="5"/>
  <c r="J454" i="5"/>
  <c r="J453" i="5"/>
  <c r="J452" i="5"/>
  <c r="J451" i="5"/>
  <c r="J450" i="5"/>
  <c r="J449" i="5"/>
  <c r="J448" i="5"/>
  <c r="J447" i="5"/>
  <c r="J446" i="5"/>
  <c r="J445" i="5"/>
  <c r="J444" i="5"/>
  <c r="J443" i="5"/>
  <c r="J442" i="5"/>
  <c r="J441" i="5"/>
  <c r="J440" i="5"/>
  <c r="J439" i="5"/>
  <c r="J438" i="5"/>
  <c r="J437" i="5"/>
  <c r="J436" i="5"/>
  <c r="J435" i="5"/>
  <c r="J434" i="5"/>
  <c r="J433" i="5"/>
  <c r="J432" i="5"/>
  <c r="J431" i="5"/>
  <c r="J430" i="5"/>
  <c r="J429" i="5"/>
  <c r="J428" i="5"/>
  <c r="J427" i="5"/>
  <c r="J426" i="5"/>
  <c r="J425" i="5"/>
  <c r="J424" i="5"/>
  <c r="J423" i="5"/>
  <c r="J422" i="5"/>
  <c r="J421" i="5"/>
  <c r="J420" i="5"/>
  <c r="J419" i="5"/>
  <c r="J418" i="5"/>
  <c r="J417" i="5"/>
  <c r="J416" i="5"/>
  <c r="J415" i="5"/>
  <c r="J414" i="5"/>
  <c r="J413" i="5"/>
  <c r="J412" i="5"/>
  <c r="J411" i="5"/>
  <c r="J410" i="5"/>
  <c r="J409" i="5"/>
  <c r="J408" i="5"/>
  <c r="J407" i="5"/>
  <c r="J406" i="5"/>
  <c r="J405" i="5"/>
  <c r="J404" i="5"/>
  <c r="J403" i="5"/>
  <c r="J402" i="5"/>
  <c r="J401" i="5"/>
  <c r="J400" i="5"/>
  <c r="J399" i="5"/>
  <c r="J398" i="5"/>
  <c r="J397" i="5"/>
  <c r="J396" i="5"/>
  <c r="J395" i="5"/>
  <c r="J394" i="5"/>
  <c r="J393" i="5"/>
  <c r="J392" i="5"/>
  <c r="J391" i="5"/>
  <c r="J390" i="5"/>
  <c r="J389" i="5"/>
  <c r="J388" i="5"/>
  <c r="J387" i="5"/>
  <c r="J386" i="5"/>
  <c r="J385" i="5"/>
  <c r="J384" i="5"/>
  <c r="J383" i="5"/>
  <c r="J382" i="5"/>
  <c r="J381" i="5"/>
  <c r="J380" i="5"/>
  <c r="J379" i="5"/>
  <c r="J378" i="5"/>
  <c r="J377" i="5"/>
  <c r="J376" i="5"/>
  <c r="J375" i="5"/>
  <c r="J374" i="5"/>
  <c r="J373" i="5"/>
  <c r="J372" i="5"/>
  <c r="J371" i="5"/>
  <c r="J370" i="5"/>
  <c r="J369" i="5"/>
  <c r="J368" i="5"/>
  <c r="J367" i="5"/>
  <c r="J366" i="5"/>
  <c r="J365" i="5"/>
  <c r="J364" i="5"/>
  <c r="J363" i="5"/>
  <c r="J362" i="5"/>
  <c r="J361" i="5"/>
  <c r="J360" i="5"/>
  <c r="J359" i="5"/>
  <c r="J358" i="5"/>
  <c r="J357" i="5"/>
  <c r="J356" i="5"/>
  <c r="J355" i="5"/>
  <c r="J354" i="5"/>
  <c r="J353" i="5"/>
  <c r="J352" i="5"/>
  <c r="J351" i="5"/>
  <c r="J350" i="5"/>
  <c r="J349" i="5"/>
  <c r="J348" i="5"/>
  <c r="J347" i="5"/>
  <c r="J346" i="5"/>
  <c r="J345" i="5"/>
  <c r="J344" i="5"/>
  <c r="J343" i="5"/>
  <c r="J342" i="5"/>
  <c r="J341" i="5"/>
  <c r="J340" i="5"/>
  <c r="J339" i="5"/>
  <c r="J338" i="5"/>
  <c r="J337" i="5"/>
  <c r="J336" i="5"/>
  <c r="J335" i="5"/>
  <c r="J334" i="5"/>
  <c r="J333" i="5"/>
  <c r="J332" i="5"/>
  <c r="J331" i="5"/>
  <c r="J330" i="5"/>
  <c r="J329" i="5"/>
  <c r="J328" i="5"/>
  <c r="J327" i="5"/>
  <c r="J326" i="5"/>
  <c r="J325" i="5"/>
  <c r="J324" i="5"/>
  <c r="J323" i="5"/>
  <c r="J322" i="5"/>
  <c r="J321" i="5"/>
  <c r="J320" i="5"/>
  <c r="J319" i="5"/>
  <c r="J318" i="5"/>
  <c r="J317" i="5"/>
  <c r="J316" i="5"/>
  <c r="J315" i="5"/>
  <c r="J314" i="5"/>
  <c r="J313" i="5"/>
  <c r="J312" i="5"/>
  <c r="J311" i="5"/>
  <c r="J310" i="5"/>
  <c r="J309" i="5"/>
  <c r="J308" i="5"/>
  <c r="J307" i="5"/>
  <c r="J306" i="5"/>
  <c r="J305" i="5"/>
  <c r="J304" i="5"/>
  <c r="J303" i="5"/>
  <c r="J302" i="5"/>
  <c r="J301" i="5"/>
  <c r="J300" i="5"/>
  <c r="J299" i="5"/>
  <c r="J298" i="5"/>
  <c r="J297" i="5"/>
  <c r="J296" i="5"/>
  <c r="J295" i="5"/>
  <c r="J294" i="5"/>
  <c r="J293" i="5"/>
  <c r="J292" i="5"/>
  <c r="J291" i="5"/>
  <c r="J290" i="5"/>
  <c r="J289" i="5"/>
  <c r="J288" i="5"/>
  <c r="J287" i="5"/>
  <c r="J286" i="5"/>
  <c r="J285" i="5"/>
  <c r="J284" i="5"/>
  <c r="J283" i="5"/>
  <c r="J282" i="5"/>
  <c r="J281" i="5"/>
  <c r="J280" i="5"/>
  <c r="J279" i="5"/>
  <c r="J278" i="5"/>
  <c r="J277" i="5"/>
  <c r="J276" i="5"/>
  <c r="J275" i="5"/>
  <c r="J274" i="5"/>
  <c r="J273" i="5"/>
  <c r="J272" i="5"/>
  <c r="J271" i="5"/>
  <c r="J270" i="5"/>
  <c r="J269" i="5"/>
  <c r="J268" i="5"/>
  <c r="J267" i="5"/>
  <c r="J266" i="5"/>
  <c r="J265" i="5"/>
  <c r="J264" i="5"/>
  <c r="J263" i="5"/>
  <c r="J262" i="5"/>
  <c r="J261" i="5"/>
  <c r="J260" i="5"/>
  <c r="J259" i="5"/>
  <c r="J258" i="5"/>
  <c r="J257" i="5"/>
  <c r="J256" i="5"/>
  <c r="J255" i="5"/>
  <c r="J254" i="5"/>
  <c r="J253" i="5"/>
  <c r="J252" i="5"/>
  <c r="J251" i="5"/>
  <c r="J250" i="5"/>
  <c r="J249" i="5"/>
  <c r="J248" i="5"/>
  <c r="J247" i="5"/>
  <c r="J246" i="5"/>
  <c r="J245" i="5"/>
  <c r="J244" i="5"/>
  <c r="J243" i="5"/>
  <c r="J242" i="5"/>
  <c r="J241" i="5"/>
  <c r="J240" i="5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J201" i="5"/>
  <c r="J200" i="5"/>
  <c r="J199" i="5"/>
  <c r="J198" i="5"/>
  <c r="J197" i="5"/>
  <c r="J196" i="5"/>
  <c r="J195" i="5"/>
  <c r="J194" i="5"/>
  <c r="J193" i="5"/>
  <c r="J192" i="5"/>
  <c r="J191" i="5"/>
  <c r="J190" i="5"/>
  <c r="J189" i="5"/>
  <c r="J188" i="5"/>
  <c r="J187" i="5"/>
  <c r="J186" i="5"/>
  <c r="J185" i="5"/>
  <c r="J184" i="5"/>
  <c r="J183" i="5"/>
  <c r="J182" i="5"/>
  <c r="J181" i="5"/>
  <c r="J180" i="5"/>
  <c r="J179" i="5"/>
  <c r="J178" i="5"/>
  <c r="J177" i="5"/>
  <c r="J176" i="5"/>
  <c r="J175" i="5"/>
  <c r="J174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J156" i="5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C3" i="1"/>
  <c r="N79" i="5"/>
  <c r="N39" i="5"/>
  <c r="N129" i="5"/>
  <c r="N105" i="5"/>
  <c r="M73" i="5"/>
  <c r="N57" i="5"/>
  <c r="N103" i="5"/>
  <c r="N3" i="5"/>
  <c r="N176" i="5"/>
  <c r="N160" i="5"/>
  <c r="N128" i="5"/>
  <c r="N120" i="5"/>
  <c r="N56" i="5"/>
  <c r="N40" i="5"/>
  <c r="N32" i="5"/>
  <c r="N8" i="5"/>
  <c r="M20" i="5"/>
  <c r="N102" i="5"/>
  <c r="M22" i="5"/>
  <c r="N115" i="5"/>
  <c r="N99" i="5"/>
  <c r="N55" i="5"/>
  <c r="N69" i="5"/>
  <c r="N25" i="5"/>
  <c r="M17" i="5"/>
  <c r="N5" i="5"/>
  <c r="M183" i="5"/>
  <c r="N119" i="5"/>
  <c r="N59" i="5"/>
  <c r="N80" i="5"/>
  <c r="N11" i="5"/>
  <c r="N126" i="5"/>
  <c r="N110" i="5"/>
  <c r="L94" i="5"/>
  <c r="L82" i="5"/>
  <c r="N70" i="5"/>
  <c r="N62" i="5"/>
  <c r="N167" i="5"/>
  <c r="N71" i="5"/>
  <c r="N7" i="5"/>
  <c r="N161" i="5"/>
  <c r="N141" i="5"/>
  <c r="N109" i="5"/>
  <c r="M184" i="5"/>
  <c r="N124" i="5"/>
  <c r="N96" i="5"/>
  <c r="N52" i="5"/>
  <c r="N4" i="5"/>
  <c r="N66" i="5"/>
  <c r="M185" i="5"/>
  <c r="N123" i="5"/>
  <c r="N107" i="5"/>
  <c r="N23" i="5"/>
  <c r="N127" i="5"/>
  <c r="L83" i="5"/>
  <c r="N67" i="5"/>
  <c r="N108" i="5"/>
  <c r="N68" i="5"/>
  <c r="N24" i="5"/>
  <c r="N12" i="5"/>
  <c r="N122" i="5"/>
  <c r="N114" i="5"/>
  <c r="N106" i="5"/>
  <c r="N98" i="5"/>
  <c r="N58" i="5"/>
  <c r="L26" i="5"/>
  <c r="M18" i="5"/>
  <c r="N6" i="5"/>
  <c r="N125" i="5"/>
  <c r="N61" i="5"/>
  <c r="N140" i="5"/>
  <c r="N116" i="5"/>
  <c r="N104" i="5"/>
  <c r="N78" i="5"/>
  <c r="N10" i="5"/>
  <c r="L311" i="5"/>
  <c r="M633" i="5"/>
  <c r="M601" i="5"/>
  <c r="L497" i="5"/>
  <c r="M631" i="5"/>
  <c r="M447" i="5"/>
  <c r="L484" i="5"/>
  <c r="M440" i="5"/>
  <c r="L675" i="5"/>
  <c r="M554" i="5"/>
  <c r="M640" i="5"/>
  <c r="L280" i="5"/>
  <c r="L220" i="5"/>
  <c r="M390" i="5"/>
  <c r="M651" i="5"/>
  <c r="M643" i="5"/>
  <c r="M653" i="5"/>
  <c r="M637" i="5"/>
  <c r="L297" i="5"/>
  <c r="L273" i="5"/>
  <c r="M676" i="5"/>
  <c r="M656" i="5"/>
  <c r="M628" i="5"/>
  <c r="L464" i="5"/>
  <c r="M444" i="5"/>
  <c r="M372" i="5"/>
  <c r="M462" i="5"/>
  <c r="L286" i="5"/>
  <c r="M595" i="5"/>
  <c r="L665" i="5"/>
  <c r="L506" i="5"/>
  <c r="M290" i="5"/>
  <c r="L393" i="5"/>
  <c r="L293" i="5"/>
  <c r="M285" i="5"/>
  <c r="M679" i="5"/>
  <c r="M508" i="5"/>
  <c r="M276" i="5"/>
  <c r="L236" i="5"/>
  <c r="M510" i="5"/>
  <c r="M486" i="5"/>
  <c r="L194" i="5"/>
  <c r="L190" i="5"/>
  <c r="L25" i="5"/>
  <c r="L39" i="5"/>
  <c r="M504" i="5"/>
  <c r="M13" i="5"/>
  <c r="M655" i="5"/>
  <c r="M443" i="5"/>
  <c r="L317" i="5"/>
  <c r="M273" i="5"/>
  <c r="M639" i="5"/>
  <c r="L483" i="5"/>
  <c r="M636" i="5"/>
  <c r="M600" i="5"/>
  <c r="L392" i="5"/>
  <c r="M675" i="5"/>
  <c r="M503" i="5"/>
  <c r="L478" i="5"/>
  <c r="M442" i="5"/>
  <c r="L266" i="5"/>
  <c r="M627" i="5"/>
  <c r="L287" i="5"/>
  <c r="L505" i="5"/>
  <c r="M485" i="5"/>
  <c r="L341" i="5"/>
  <c r="M599" i="5"/>
  <c r="M507" i="5"/>
  <c r="L40" i="5"/>
  <c r="M678" i="5"/>
  <c r="L674" i="5"/>
  <c r="M594" i="5"/>
  <c r="L482" i="5"/>
  <c r="M274" i="5"/>
  <c r="L14" i="5"/>
  <c r="L24" i="5"/>
  <c r="M371" i="5"/>
  <c r="L251" i="5"/>
  <c r="L195" i="5"/>
  <c r="M589" i="5"/>
  <c r="L397" i="5"/>
  <c r="L391" i="5"/>
  <c r="L199" i="5"/>
  <c r="M652" i="5"/>
  <c r="L480" i="5"/>
  <c r="M408" i="5"/>
  <c r="M284" i="5"/>
  <c r="L252" i="5"/>
  <c r="L475" i="5"/>
  <c r="M650" i="5"/>
  <c r="M638" i="5"/>
  <c r="M626" i="5"/>
  <c r="L556" i="5"/>
  <c r="L388" i="5"/>
  <c r="L320" i="5"/>
  <c r="L292" i="5"/>
  <c r="L134" i="5"/>
  <c r="M641" i="5"/>
  <c r="M553" i="5"/>
  <c r="L225" i="5"/>
  <c r="L279" i="5"/>
  <c r="M275" i="5"/>
  <c r="L219" i="5"/>
  <c r="M649" i="5"/>
  <c r="M509" i="5"/>
  <c r="L481" i="5"/>
  <c r="M461" i="5"/>
  <c r="L401" i="5"/>
  <c r="M389" i="5"/>
  <c r="M289" i="5"/>
  <c r="L261" i="5"/>
  <c r="L217" i="5"/>
  <c r="L41" i="5"/>
  <c r="M632" i="5"/>
  <c r="M654" i="5"/>
  <c r="M642" i="5"/>
  <c r="M630" i="5"/>
  <c r="L398" i="5"/>
  <c r="L555" i="5"/>
  <c r="M439" i="5"/>
  <c r="L271" i="5"/>
  <c r="M506" i="5"/>
  <c r="L96" i="5"/>
  <c r="M10" i="5"/>
  <c r="L95" i="5"/>
  <c r="L35" i="5"/>
  <c r="L1460" i="5"/>
  <c r="L1444" i="5"/>
  <c r="L1432" i="5"/>
  <c r="L1236" i="5"/>
  <c r="L1381" i="5"/>
  <c r="L1459" i="5"/>
  <c r="L1443" i="5"/>
  <c r="L1299" i="5"/>
  <c r="L1442" i="5"/>
  <c r="L1166" i="5"/>
  <c r="L1141" i="5"/>
  <c r="L945" i="5"/>
  <c r="L717" i="5"/>
  <c r="L389" i="5"/>
  <c r="L369" i="5"/>
  <c r="L329" i="5"/>
  <c r="L221" i="5"/>
  <c r="L19" i="5"/>
  <c r="L728" i="5"/>
  <c r="L500" i="5"/>
  <c r="L364" i="5"/>
  <c r="L288" i="5"/>
  <c r="L1159" i="5"/>
  <c r="L814" i="5"/>
  <c r="L362" i="5"/>
  <c r="L250" i="5"/>
  <c r="L1107" i="5"/>
  <c r="L979" i="5"/>
  <c r="L795" i="5"/>
  <c r="L639" i="5"/>
  <c r="L503" i="5"/>
  <c r="L191" i="5"/>
  <c r="L127" i="5"/>
  <c r="L1158" i="5"/>
  <c r="L818" i="5"/>
  <c r="L502" i="5"/>
  <c r="L929" i="5"/>
  <c r="L1461" i="5"/>
  <c r="L1372" i="5"/>
  <c r="L1288" i="5"/>
  <c r="L655" i="5"/>
  <c r="L519" i="5"/>
  <c r="L479" i="5"/>
  <c r="L355" i="5"/>
  <c r="L87" i="5"/>
  <c r="L1101" i="5"/>
  <c r="L1081" i="5"/>
  <c r="L1049" i="5"/>
  <c r="L877" i="5"/>
  <c r="M689" i="5"/>
  <c r="L661" i="5"/>
  <c r="L545" i="5"/>
  <c r="L501" i="5"/>
  <c r="L417" i="5"/>
  <c r="L249" i="5"/>
  <c r="L183" i="5"/>
  <c r="L664" i="5"/>
  <c r="L604" i="5"/>
  <c r="L340" i="5"/>
  <c r="M60" i="5"/>
  <c r="L403" i="5"/>
  <c r="L1058" i="5"/>
  <c r="L774" i="5"/>
  <c r="L762" i="5"/>
  <c r="L758" i="5"/>
  <c r="L742" i="5"/>
  <c r="L562" i="5"/>
  <c r="L542" i="5"/>
  <c r="L474" i="5"/>
  <c r="L226" i="5"/>
  <c r="L114" i="5"/>
  <c r="L50" i="5"/>
  <c r="L337" i="5"/>
  <c r="L109" i="5"/>
  <c r="L1028" i="5"/>
  <c r="L900" i="5"/>
  <c r="L302" i="5"/>
  <c r="L788" i="5"/>
  <c r="L504" i="5"/>
  <c r="M15" i="5"/>
  <c r="L1377" i="5"/>
  <c r="L1328" i="5"/>
  <c r="L1365" i="5"/>
  <c r="L1305" i="5"/>
  <c r="N1283" i="5"/>
  <c r="L1338" i="5"/>
  <c r="L1174" i="5"/>
  <c r="L1015" i="5"/>
  <c r="L739" i="5"/>
  <c r="L243" i="5"/>
  <c r="L881" i="5"/>
  <c r="L821" i="5"/>
  <c r="L653" i="5"/>
  <c r="M409" i="5"/>
  <c r="L285" i="5"/>
  <c r="L253" i="5"/>
  <c r="L563" i="5"/>
  <c r="L383" i="5"/>
  <c r="L360" i="5"/>
  <c r="L80" i="5"/>
  <c r="L822" i="5"/>
  <c r="N786" i="5"/>
  <c r="L242" i="5"/>
  <c r="L1082" i="5"/>
  <c r="L1285" i="5"/>
  <c r="L1428" i="5"/>
  <c r="L1341" i="5"/>
  <c r="N1447" i="5"/>
  <c r="L1375" i="5"/>
  <c r="L1370" i="5"/>
  <c r="L1342" i="5"/>
  <c r="L387" i="5"/>
  <c r="L363" i="5"/>
  <c r="L295" i="5"/>
  <c r="L713" i="5"/>
  <c r="L469" i="5"/>
  <c r="L301" i="5"/>
  <c r="L257" i="5"/>
  <c r="N133" i="5"/>
  <c r="L13" i="5"/>
  <c r="L1052" i="5"/>
  <c r="N796" i="5"/>
  <c r="L468" i="5"/>
  <c r="L416" i="5"/>
  <c r="L815" i="5"/>
  <c r="L543" i="5"/>
  <c r="L714" i="5"/>
  <c r="L235" i="5"/>
  <c r="L79" i="5"/>
  <c r="L23" i="5"/>
  <c r="L461" i="5"/>
  <c r="L289" i="5"/>
  <c r="L29" i="5"/>
  <c r="L21" i="5"/>
  <c r="L404" i="5"/>
  <c r="L228" i="5"/>
  <c r="L204" i="5"/>
  <c r="L16" i="5"/>
  <c r="L74" i="5"/>
  <c r="L62" i="5"/>
  <c r="L150" i="5"/>
  <c r="L126" i="5"/>
  <c r="L110" i="5"/>
  <c r="L106" i="5"/>
  <c r="M98" i="5"/>
  <c r="L86" i="5"/>
  <c r="L38" i="5"/>
  <c r="L34" i="5"/>
  <c r="L405" i="5"/>
  <c r="L365" i="5"/>
  <c r="L101" i="5"/>
  <c r="L88" i="5"/>
  <c r="L234" i="5"/>
  <c r="L22" i="5"/>
  <c r="L431" i="5"/>
  <c r="L107" i="5"/>
  <c r="L75" i="5"/>
  <c r="L433" i="5"/>
  <c r="L269" i="5"/>
  <c r="L193" i="5"/>
  <c r="L207" i="5"/>
  <c r="L308" i="5"/>
  <c r="L300" i="5"/>
  <c r="L248" i="5"/>
  <c r="L208" i="5"/>
  <c r="L152" i="5"/>
  <c r="L72" i="5"/>
  <c r="L36" i="5"/>
  <c r="L406" i="5"/>
  <c r="L374" i="5"/>
  <c r="L306" i="5"/>
  <c r="L290" i="5"/>
  <c r="L258" i="5"/>
  <c r="L198" i="5"/>
  <c r="L78" i="5"/>
  <c r="L81" i="5"/>
  <c r="L73" i="5"/>
  <c r="L272" i="5"/>
  <c r="L240" i="5"/>
  <c r="L76" i="5"/>
  <c r="L238" i="5"/>
  <c r="L111" i="5"/>
  <c r="L91" i="5"/>
  <c r="L227" i="5"/>
  <c r="L409" i="5"/>
  <c r="L197" i="5"/>
  <c r="L113" i="5"/>
  <c r="L85" i="5"/>
  <c r="L45" i="5"/>
  <c r="L33" i="5"/>
  <c r="L411" i="5"/>
  <c r="L399" i="5"/>
  <c r="L291" i="5"/>
  <c r="L247" i="5"/>
  <c r="L67" i="5"/>
  <c r="L436" i="5"/>
  <c r="L408" i="5"/>
  <c r="L438" i="5"/>
  <c r="L270" i="5"/>
  <c r="L70" i="5"/>
  <c r="L432" i="5"/>
  <c r="L328" i="5"/>
  <c r="L128" i="5"/>
  <c r="L151" i="5"/>
  <c r="L413" i="5"/>
  <c r="L373" i="5"/>
  <c r="L305" i="5"/>
  <c r="M181" i="5"/>
  <c r="L153" i="5"/>
  <c r="L105" i="5"/>
  <c r="L89" i="5"/>
  <c r="L57" i="5"/>
  <c r="L37" i="5"/>
  <c r="L255" i="5"/>
  <c r="L179" i="5"/>
  <c r="L103" i="5"/>
  <c r="L196" i="5"/>
  <c r="M100" i="5"/>
  <c r="L282" i="5"/>
  <c r="M87" i="5"/>
  <c r="L54" i="5"/>
  <c r="M29" i="5"/>
  <c r="M2069" i="5"/>
  <c r="M2037" i="5"/>
  <c r="M1909" i="5"/>
  <c r="M1837" i="5"/>
  <c r="L1765" i="5"/>
  <c r="L1701" i="5"/>
  <c r="N1497" i="5"/>
  <c r="M1225" i="5"/>
  <c r="M2112" i="5"/>
  <c r="M2080" i="5"/>
  <c r="M2016" i="5"/>
  <c r="L2004" i="5"/>
  <c r="N1976" i="5"/>
  <c r="L1972" i="5"/>
  <c r="L1940" i="5"/>
  <c r="M1936" i="5"/>
  <c r="M1920" i="5"/>
  <c r="M1904" i="5"/>
  <c r="N1816" i="5"/>
  <c r="N1768" i="5"/>
  <c r="M1588" i="5"/>
  <c r="N1528" i="5"/>
  <c r="L1520" i="5"/>
  <c r="L1412" i="5"/>
  <c r="N1384" i="5"/>
  <c r="N1288" i="5"/>
  <c r="M1248" i="5"/>
  <c r="L1981" i="5"/>
  <c r="M1841" i="5"/>
  <c r="L1833" i="5"/>
  <c r="M1809" i="5"/>
  <c r="N1721" i="5"/>
  <c r="M1649" i="5"/>
  <c r="M1417" i="5"/>
  <c r="N1321" i="5"/>
  <c r="M2147" i="5"/>
  <c r="M2083" i="5"/>
  <c r="M2051" i="5"/>
  <c r="M2019" i="5"/>
  <c r="M2003" i="5"/>
  <c r="M1939" i="5"/>
  <c r="L1887" i="5"/>
  <c r="M1843" i="5"/>
  <c r="L1839" i="5"/>
  <c r="N1815" i="5"/>
  <c r="M1763" i="5"/>
  <c r="N1751" i="5"/>
  <c r="N1735" i="5"/>
  <c r="L1631" i="5"/>
  <c r="L1503" i="5"/>
  <c r="M1439" i="5"/>
  <c r="M1315" i="5"/>
  <c r="M1259" i="5"/>
  <c r="M1227" i="5"/>
  <c r="M1167" i="5"/>
  <c r="M2134" i="5"/>
  <c r="M2102" i="5"/>
  <c r="N2046" i="5"/>
  <c r="N1966" i="5"/>
  <c r="N1950" i="5"/>
  <c r="N1902" i="5"/>
  <c r="M1894" i="5"/>
  <c r="N1870" i="5"/>
  <c r="L1834" i="5"/>
  <c r="M1798" i="5"/>
  <c r="N1534" i="5"/>
  <c r="N1518" i="5"/>
  <c r="N1502" i="5"/>
  <c r="N1486" i="5"/>
  <c r="M1478" i="5"/>
  <c r="M1418" i="5"/>
  <c r="L1386" i="5"/>
  <c r="L1274" i="5"/>
  <c r="M1246" i="5"/>
  <c r="M991" i="5"/>
  <c r="M919" i="5"/>
  <c r="N819" i="5"/>
  <c r="M739" i="5"/>
  <c r="N47" i="5"/>
  <c r="L1061" i="5"/>
  <c r="M825" i="5"/>
  <c r="N741" i="5"/>
  <c r="L737" i="5"/>
  <c r="L701" i="5"/>
  <c r="N569" i="5"/>
  <c r="M365" i="5"/>
  <c r="M129" i="5"/>
  <c r="N995" i="5"/>
  <c r="N839" i="5"/>
  <c r="N811" i="5"/>
  <c r="L1096" i="5"/>
  <c r="N1044" i="5"/>
  <c r="M1004" i="5"/>
  <c r="N996" i="5"/>
  <c r="M796" i="5"/>
  <c r="L700" i="5"/>
  <c r="L648" i="5"/>
  <c r="M512" i="5"/>
  <c r="N440" i="5"/>
  <c r="M188" i="5"/>
  <c r="M931" i="5"/>
  <c r="M915" i="5"/>
  <c r="N815" i="5"/>
  <c r="L699" i="5"/>
  <c r="N567" i="5"/>
  <c r="M1114" i="5"/>
  <c r="N1038" i="5"/>
  <c r="N998" i="5"/>
  <c r="M894" i="5"/>
  <c r="M882" i="5"/>
  <c r="M846" i="5"/>
  <c r="N826" i="5"/>
  <c r="N794" i="5"/>
  <c r="M674" i="5"/>
  <c r="M893" i="5"/>
  <c r="M837" i="5"/>
  <c r="L1977" i="5"/>
  <c r="M1917" i="5"/>
  <c r="N1901" i="5"/>
  <c r="M2132" i="5"/>
  <c r="M2116" i="5"/>
  <c r="M2104" i="5"/>
  <c r="M2076" i="5"/>
  <c r="N1844" i="5"/>
  <c r="M1840" i="5"/>
  <c r="L1820" i="5"/>
  <c r="L1764" i="5"/>
  <c r="M1752" i="5"/>
  <c r="L1704" i="5"/>
  <c r="M1676" i="5"/>
  <c r="M1628" i="5"/>
  <c r="L1512" i="5"/>
  <c r="L1496" i="5"/>
  <c r="N1488" i="5"/>
  <c r="M1420" i="5"/>
  <c r="L1408" i="5"/>
  <c r="M1196" i="5"/>
  <c r="M1164" i="5"/>
  <c r="M2141" i="5"/>
  <c r="M2073" i="5"/>
  <c r="M2041" i="5"/>
  <c r="L1945" i="5"/>
  <c r="L1913" i="5"/>
  <c r="N1897" i="5"/>
  <c r="M1889" i="5"/>
  <c r="M1817" i="5"/>
  <c r="N1713" i="5"/>
  <c r="M1585" i="5"/>
  <c r="M1517" i="5"/>
  <c r="M1221" i="5"/>
  <c r="M1189" i="5"/>
  <c r="M2015" i="5"/>
  <c r="M1927" i="5"/>
  <c r="L1907" i="5"/>
  <c r="L1895" i="5"/>
  <c r="N1875" i="5"/>
  <c r="M1855" i="5"/>
  <c r="L1731" i="5"/>
  <c r="M1627" i="5"/>
  <c r="N1535" i="5"/>
  <c r="N1491" i="5"/>
  <c r="M1471" i="5"/>
  <c r="M1263" i="5"/>
  <c r="M2094" i="5"/>
  <c r="M2078" i="5"/>
  <c r="M2062" i="5"/>
  <c r="M2018" i="5"/>
  <c r="L1974" i="5"/>
  <c r="L1934" i="5"/>
  <c r="M1914" i="5"/>
  <c r="L1878" i="5"/>
  <c r="M1758" i="5"/>
  <c r="N1734" i="5"/>
  <c r="L1538" i="5"/>
  <c r="M1498" i="5"/>
  <c r="M1366" i="5"/>
  <c r="L1266" i="5"/>
  <c r="M1226" i="5"/>
  <c r="N807" i="5"/>
  <c r="N1113" i="5"/>
  <c r="L1109" i="5"/>
  <c r="L1065" i="5"/>
  <c r="N1037" i="5"/>
  <c r="N997" i="5"/>
  <c r="M965" i="5"/>
  <c r="N921" i="5"/>
  <c r="N905" i="5"/>
  <c r="M881" i="5"/>
  <c r="M809" i="5"/>
  <c r="M797" i="5"/>
  <c r="L749" i="5"/>
  <c r="L709" i="5"/>
  <c r="M609" i="5"/>
  <c r="M405" i="5"/>
  <c r="L97" i="5"/>
  <c r="M89" i="5"/>
  <c r="L1067" i="5"/>
  <c r="N231" i="5"/>
  <c r="L1152" i="5"/>
  <c r="L1072" i="5"/>
  <c r="M1040" i="5"/>
  <c r="M1028" i="5"/>
  <c r="N1008" i="5"/>
  <c r="N984" i="5"/>
  <c r="M956" i="5"/>
  <c r="M872" i="5"/>
  <c r="M848" i="5"/>
  <c r="M800" i="5"/>
  <c r="L732" i="5"/>
  <c r="M1139" i="5"/>
  <c r="L1075" i="5"/>
  <c r="M1027" i="5"/>
  <c r="M983" i="5"/>
  <c r="M835" i="5"/>
  <c r="L1066" i="5"/>
  <c r="M878" i="5"/>
  <c r="M810" i="5"/>
  <c r="L650" i="5"/>
  <c r="M402" i="5"/>
  <c r="M834" i="5"/>
  <c r="M406" i="5"/>
  <c r="L491" i="5"/>
  <c r="M394" i="5"/>
  <c r="L1346" i="5"/>
  <c r="L1147" i="5"/>
  <c r="L746" i="5"/>
  <c r="L77" i="5"/>
  <c r="M2045" i="5"/>
  <c r="M1993" i="5"/>
  <c r="N1877" i="5"/>
  <c r="L1709" i="5"/>
  <c r="L1489" i="5"/>
  <c r="M1385" i="5"/>
  <c r="N1369" i="5"/>
  <c r="L1980" i="5"/>
  <c r="M1916" i="5"/>
  <c r="L1812" i="5"/>
  <c r="M1648" i="5"/>
  <c r="M1516" i="5"/>
  <c r="N1492" i="5"/>
  <c r="M1472" i="5"/>
  <c r="M2117" i="5"/>
  <c r="M2081" i="5"/>
  <c r="M2017" i="5"/>
  <c r="L2005" i="5"/>
  <c r="M1801" i="5"/>
  <c r="M1769" i="5"/>
  <c r="M1593" i="5"/>
  <c r="L1349" i="5"/>
  <c r="M2119" i="5"/>
  <c r="M2103" i="5"/>
  <c r="M2047" i="5"/>
  <c r="M1991" i="5"/>
  <c r="L1987" i="5"/>
  <c r="M1959" i="5"/>
  <c r="N1811" i="5"/>
  <c r="N1727" i="5"/>
  <c r="L1407" i="5"/>
  <c r="M2126" i="5"/>
  <c r="M2110" i="5"/>
  <c r="M2082" i="5"/>
  <c r="M2050" i="5"/>
  <c r="M1962" i="5"/>
  <c r="L1906" i="5"/>
  <c r="N1898" i="5"/>
  <c r="L1810" i="5"/>
  <c r="L1766" i="5"/>
  <c r="N1658" i="5"/>
  <c r="M1514" i="5"/>
  <c r="N1506" i="5"/>
  <c r="L1490" i="5"/>
  <c r="L1406" i="5"/>
  <c r="N1370" i="5"/>
  <c r="M1350" i="5"/>
  <c r="M923" i="5"/>
  <c r="M539" i="5"/>
  <c r="M355" i="5"/>
  <c r="M1137" i="5"/>
  <c r="N985" i="5"/>
  <c r="L901" i="5"/>
  <c r="N629" i="5"/>
  <c r="N53" i="5"/>
  <c r="N1019" i="5"/>
  <c r="M1007" i="5"/>
  <c r="L707" i="5"/>
  <c r="N483" i="5"/>
  <c r="M343" i="5"/>
  <c r="N291" i="5"/>
  <c r="M1064" i="5"/>
  <c r="N948" i="5"/>
  <c r="M904" i="5"/>
  <c r="M892" i="5"/>
  <c r="M836" i="5"/>
  <c r="M824" i="5"/>
  <c r="N760" i="5"/>
  <c r="M736" i="5"/>
  <c r="M624" i="5"/>
  <c r="N584" i="5"/>
  <c r="L508" i="5"/>
  <c r="N36" i="5"/>
  <c r="M999" i="5"/>
  <c r="M403" i="5"/>
  <c r="M11" i="5"/>
  <c r="N1130" i="5"/>
  <c r="M1026" i="5"/>
  <c r="N1002" i="5"/>
  <c r="N990" i="5"/>
  <c r="N814" i="5"/>
  <c r="M798" i="5"/>
  <c r="L702" i="5"/>
  <c r="M761" i="5"/>
  <c r="M85" i="5"/>
  <c r="M41" i="5"/>
  <c r="L63" i="5"/>
  <c r="L1001" i="5"/>
  <c r="L874" i="5"/>
  <c r="M1222" i="5"/>
  <c r="L823" i="5"/>
  <c r="L49" i="5"/>
  <c r="L214" i="5"/>
  <c r="L368" i="5"/>
  <c r="M2053" i="5"/>
  <c r="L1961" i="5"/>
  <c r="N1789" i="5"/>
  <c r="N1733" i="5"/>
  <c r="M1473" i="5"/>
  <c r="M2068" i="5"/>
  <c r="M2020" i="5"/>
  <c r="M1996" i="5"/>
  <c r="L1984" i="5"/>
  <c r="L1960" i="5"/>
  <c r="N1900" i="5"/>
  <c r="M1832" i="5"/>
  <c r="L1828" i="5"/>
  <c r="N1829" i="5"/>
  <c r="L1813" i="5"/>
  <c r="N1629" i="5"/>
  <c r="M1549" i="5"/>
  <c r="N1537" i="5"/>
  <c r="M1908" i="5"/>
  <c r="N1792" i="5"/>
  <c r="N1532" i="5"/>
  <c r="M1400" i="5"/>
  <c r="N1352" i="5"/>
  <c r="M1348" i="5"/>
  <c r="M1324" i="5"/>
  <c r="M1236" i="5"/>
  <c r="N2109" i="5"/>
  <c r="L1905" i="5"/>
  <c r="M1601" i="5"/>
  <c r="M2079" i="5"/>
  <c r="M2039" i="5"/>
  <c r="L1975" i="5"/>
  <c r="M1963" i="5"/>
  <c r="M1739" i="5"/>
  <c r="M1415" i="5"/>
  <c r="L1411" i="5"/>
  <c r="N1331" i="5"/>
  <c r="M2058" i="5"/>
  <c r="L1910" i="5"/>
  <c r="N1762" i="5"/>
  <c r="M1582" i="5"/>
  <c r="M1578" i="5"/>
  <c r="M1166" i="5"/>
  <c r="M1143" i="5"/>
  <c r="M1119" i="5"/>
  <c r="M1101" i="5"/>
  <c r="N1045" i="5"/>
  <c r="M949" i="5"/>
  <c r="M925" i="5"/>
  <c r="N813" i="5"/>
  <c r="L669" i="5"/>
  <c r="M401" i="5"/>
  <c r="N293" i="5"/>
  <c r="N281" i="5"/>
  <c r="M1063" i="5"/>
  <c r="L1148" i="5"/>
  <c r="M1140" i="5"/>
  <c r="M1020" i="5"/>
  <c r="M1000" i="5"/>
  <c r="M660" i="5"/>
  <c r="M1146" i="5"/>
  <c r="M438" i="5"/>
  <c r="M130" i="5"/>
  <c r="M82" i="5"/>
  <c r="M34" i="5"/>
  <c r="L1108" i="5"/>
  <c r="M804" i="5"/>
  <c r="L209" i="5"/>
  <c r="L93" i="5"/>
  <c r="M315" i="5"/>
  <c r="L412" i="5"/>
  <c r="L359" i="5"/>
  <c r="L27" i="5"/>
  <c r="M742" i="5"/>
  <c r="M414" i="5"/>
  <c r="L367" i="5"/>
  <c r="L748" i="5"/>
  <c r="M2113" i="5"/>
  <c r="M2061" i="5"/>
  <c r="M1808" i="5"/>
  <c r="N1536" i="5"/>
  <c r="N1921" i="5"/>
  <c r="L1825" i="5"/>
  <c r="N1485" i="5"/>
  <c r="M1245" i="5"/>
  <c r="M2095" i="5"/>
  <c r="L1979" i="5"/>
  <c r="M1587" i="5"/>
  <c r="M1479" i="5"/>
  <c r="M1419" i="5"/>
  <c r="M1854" i="5"/>
  <c r="N1846" i="5"/>
  <c r="L1830" i="5"/>
  <c r="M1382" i="5"/>
  <c r="N1310" i="5"/>
  <c r="L1286" i="5"/>
  <c r="M1238" i="5"/>
  <c r="M793" i="5"/>
  <c r="M753" i="5"/>
  <c r="L745" i="5"/>
  <c r="M493" i="5"/>
  <c r="M349" i="5"/>
  <c r="M5" i="5"/>
  <c r="N619" i="5"/>
  <c r="M83" i="5"/>
  <c r="N820" i="5"/>
  <c r="M816" i="5"/>
  <c r="N484" i="5"/>
  <c r="M448" i="5"/>
  <c r="M416" i="5"/>
  <c r="M320" i="5"/>
  <c r="M128" i="5"/>
  <c r="L731" i="5"/>
  <c r="M1018" i="5"/>
  <c r="L1014" i="5"/>
  <c r="M830" i="5"/>
  <c r="M126" i="5"/>
  <c r="L455" i="5"/>
  <c r="M395" i="5"/>
  <c r="L211" i="5"/>
  <c r="N1098" i="5"/>
  <c r="M1481" i="5"/>
  <c r="N1952" i="5"/>
  <c r="L1948" i="5"/>
  <c r="L1740" i="5"/>
  <c r="N1732" i="5"/>
  <c r="M1440" i="5"/>
  <c r="M1428" i="5"/>
  <c r="M2065" i="5"/>
  <c r="M1997" i="5"/>
  <c r="L1989" i="5"/>
  <c r="M1919" i="5"/>
  <c r="N1851" i="5"/>
  <c r="M1847" i="5"/>
  <c r="M1799" i="5"/>
  <c r="N1667" i="5"/>
  <c r="N1487" i="5"/>
  <c r="M1203" i="5"/>
  <c r="M2130" i="5"/>
  <c r="N2034" i="5"/>
  <c r="M1998" i="5"/>
  <c r="N1850" i="5"/>
  <c r="M1842" i="5"/>
  <c r="N1730" i="5"/>
  <c r="N1714" i="5"/>
  <c r="M1438" i="5"/>
  <c r="M747" i="5"/>
  <c r="N993" i="5"/>
  <c r="L805" i="5"/>
  <c r="M827" i="5"/>
  <c r="M667" i="5"/>
  <c r="M922" i="5"/>
  <c r="M398" i="5"/>
  <c r="M370" i="5"/>
  <c r="L318" i="5"/>
  <c r="L84" i="5"/>
  <c r="L43" i="5"/>
  <c r="L12" i="5"/>
  <c r="L1716" i="5"/>
  <c r="M2127" i="5"/>
  <c r="N1951" i="5"/>
  <c r="M1499" i="5"/>
  <c r="N1287" i="5"/>
  <c r="M1247" i="5"/>
  <c r="M2146" i="5"/>
  <c r="N2038" i="5"/>
  <c r="L1890" i="5"/>
  <c r="M979" i="5"/>
  <c r="M875" i="5"/>
  <c r="M847" i="5"/>
  <c r="N1145" i="5"/>
  <c r="M916" i="5"/>
  <c r="L618" i="5"/>
  <c r="L437" i="5"/>
  <c r="M1753" i="5"/>
  <c r="M1323" i="5"/>
  <c r="N1015" i="5"/>
  <c r="L883" i="5"/>
  <c r="M1141" i="5"/>
  <c r="L1017" i="5"/>
  <c r="N992" i="5"/>
  <c r="N628" i="5"/>
  <c r="N994" i="5"/>
  <c r="L750" i="5"/>
  <c r="L296" i="5"/>
  <c r="L205" i="5"/>
  <c r="L42" i="5"/>
  <c r="M169" i="5"/>
  <c r="M542" i="5"/>
  <c r="N250" i="5"/>
  <c r="M237" i="5"/>
  <c r="L396" i="5"/>
  <c r="M68" i="5"/>
  <c r="M57" i="5"/>
  <c r="M358" i="5"/>
  <c r="L385" i="5"/>
  <c r="M352" i="5"/>
  <c r="M316" i="5"/>
  <c r="M308" i="5"/>
  <c r="L5" i="5"/>
  <c r="M481" i="5"/>
  <c r="L92" i="5"/>
  <c r="M345" i="5"/>
  <c r="M455" i="5"/>
  <c r="M58" i="5"/>
  <c r="L390" i="5"/>
  <c r="M330" i="5"/>
  <c r="M356" i="5"/>
  <c r="N249" i="5"/>
  <c r="L400" i="5"/>
  <c r="L139" i="5"/>
  <c r="L157" i="5"/>
  <c r="L402" i="5"/>
  <c r="M478" i="5"/>
  <c r="L90" i="5"/>
  <c r="M435" i="5"/>
  <c r="L18" i="5"/>
  <c r="M410" i="5"/>
  <c r="L17" i="5"/>
  <c r="L381" i="5"/>
  <c r="L561" i="5"/>
  <c r="M12" i="5"/>
  <c r="M153" i="5"/>
  <c r="L3" i="5"/>
  <c r="L277" i="5"/>
  <c r="M379" i="5"/>
  <c r="M146" i="5"/>
  <c r="L523" i="5"/>
  <c r="M145" i="5"/>
  <c r="L130" i="5"/>
  <c r="M159" i="5"/>
  <c r="M309" i="5"/>
  <c r="M432" i="5"/>
  <c r="L382" i="5"/>
  <c r="M446" i="5"/>
  <c r="L239" i="5"/>
  <c r="M165" i="5"/>
  <c r="M458" i="5"/>
  <c r="M404" i="5"/>
  <c r="M543" i="5"/>
  <c r="L44" i="5"/>
  <c r="M456" i="5"/>
  <c r="L520" i="5"/>
  <c r="L262" i="5"/>
  <c r="L2" i="5"/>
  <c r="L264" i="5"/>
  <c r="L395" i="5"/>
  <c r="M433" i="5"/>
  <c r="L530" i="5"/>
  <c r="M411" i="5"/>
  <c r="L310" i="5"/>
  <c r="L278" i="5"/>
  <c r="M204" i="5"/>
  <c r="M173" i="5"/>
  <c r="L532" i="5"/>
  <c r="M242" i="5"/>
  <c r="M91" i="5"/>
  <c r="L265" i="5"/>
  <c r="M393" i="5"/>
  <c r="M164" i="5"/>
  <c r="M492" i="5"/>
  <c r="O3285" i="5"/>
  <c r="O3153" i="5"/>
  <c r="P3077" i="5"/>
  <c r="O3017" i="5"/>
  <c r="O2969" i="5"/>
  <c r="O2905" i="5"/>
  <c r="O2821" i="5"/>
  <c r="O2669" i="5"/>
  <c r="O2653" i="5"/>
  <c r="O2617" i="5"/>
  <c r="O2445" i="5"/>
  <c r="O2397" i="5"/>
  <c r="O2381" i="5"/>
  <c r="O2329" i="5"/>
  <c r="O2313" i="5"/>
  <c r="O2209" i="5"/>
  <c r="O2177" i="5"/>
  <c r="O2009" i="5"/>
  <c r="O1873" i="5"/>
  <c r="O1845" i="5"/>
  <c r="O1749" i="5"/>
  <c r="O1733" i="5"/>
  <c r="O1697" i="5"/>
  <c r="O1585" i="5"/>
  <c r="O1533" i="5"/>
  <c r="O1521" i="5"/>
  <c r="O1481" i="5"/>
  <c r="O1401" i="5"/>
  <c r="O1353" i="5"/>
  <c r="O1301" i="5"/>
  <c r="O1241" i="5"/>
  <c r="O1189" i="5"/>
  <c r="O1169" i="5"/>
  <c r="O1133" i="5"/>
  <c r="L1117" i="5"/>
  <c r="O1113" i="5"/>
  <c r="O1097" i="5"/>
  <c r="P1073" i="5"/>
  <c r="O1037" i="5"/>
  <c r="L973" i="5"/>
  <c r="O921" i="5"/>
  <c r="O909" i="5"/>
  <c r="O837" i="5"/>
  <c r="O825" i="5"/>
  <c r="O817" i="5"/>
  <c r="O809" i="5"/>
  <c r="O757" i="5"/>
  <c r="L721" i="5"/>
  <c r="O689" i="5"/>
  <c r="O633" i="5"/>
  <c r="O625" i="5"/>
  <c r="L565" i="5"/>
  <c r="O557" i="5"/>
  <c r="O549" i="5"/>
  <c r="O537" i="5"/>
  <c r="O529" i="5"/>
  <c r="O485" i="5"/>
  <c r="O465" i="5"/>
  <c r="O457" i="5"/>
  <c r="O361" i="5"/>
  <c r="O353" i="5"/>
  <c r="O325" i="5"/>
  <c r="O233" i="5"/>
  <c r="O201" i="5"/>
  <c r="O185" i="5"/>
  <c r="O173" i="5"/>
  <c r="O169" i="5"/>
  <c r="O165" i="5"/>
  <c r="O161" i="5"/>
  <c r="O145" i="5"/>
  <c r="O141" i="5"/>
  <c r="L133" i="5"/>
  <c r="O125" i="5"/>
  <c r="O121" i="5"/>
  <c r="O53" i="5"/>
  <c r="O3288" i="5"/>
  <c r="O3280" i="5"/>
  <c r="O3200" i="5"/>
  <c r="O3176" i="5"/>
  <c r="O3160" i="5"/>
  <c r="O3144" i="5"/>
  <c r="O3136" i="5"/>
  <c r="O3112" i="5"/>
  <c r="P3076" i="5"/>
  <c r="O3072" i="5"/>
  <c r="O3040" i="5"/>
  <c r="O3024" i="5"/>
  <c r="O2992" i="5"/>
  <c r="O2984" i="5"/>
  <c r="O2952" i="5"/>
  <c r="O2888" i="5"/>
  <c r="O2848" i="5"/>
  <c r="O2800" i="5"/>
  <c r="O2776" i="5"/>
  <c r="O2720" i="5"/>
  <c r="O2704" i="5"/>
  <c r="P2692" i="5"/>
  <c r="O2680" i="5"/>
  <c r="O2672" i="5"/>
  <c r="O2656" i="5"/>
  <c r="O2640" i="5"/>
  <c r="O2608" i="5"/>
  <c r="O2584" i="5"/>
  <c r="O2576" i="5"/>
  <c r="O2512" i="5"/>
  <c r="O2504" i="5"/>
  <c r="O2488" i="5"/>
  <c r="O2456" i="5"/>
  <c r="O2440" i="5"/>
  <c r="O2432" i="5"/>
  <c r="O2424" i="5"/>
  <c r="O2376" i="5"/>
  <c r="O2368" i="5"/>
  <c r="O2352" i="5"/>
  <c r="O2312" i="5"/>
  <c r="O2288" i="5"/>
  <c r="O2280" i="5"/>
  <c r="P2276" i="5"/>
  <c r="O2216" i="5"/>
  <c r="O2184" i="5"/>
  <c r="O2152" i="5"/>
  <c r="O2144" i="5"/>
  <c r="O2128" i="5"/>
  <c r="O2120" i="5"/>
  <c r="O2096" i="5"/>
  <c r="O2008" i="5"/>
  <c r="O1952" i="5"/>
  <c r="O3289" i="5"/>
  <c r="O3277" i="5"/>
  <c r="O3189" i="5"/>
  <c r="O3161" i="5"/>
  <c r="O3141" i="5"/>
  <c r="O3045" i="5"/>
  <c r="O2929" i="5"/>
  <c r="O2913" i="5"/>
  <c r="O2813" i="5"/>
  <c r="O2797" i="5"/>
  <c r="O2677" i="5"/>
  <c r="O2641" i="5"/>
  <c r="P2633" i="5"/>
  <c r="O2609" i="5"/>
  <c r="O2501" i="5"/>
  <c r="O2469" i="5"/>
  <c r="O2421" i="5"/>
  <c r="O2309" i="5"/>
  <c r="O2269" i="5"/>
  <c r="O2149" i="5"/>
  <c r="O2113" i="5"/>
  <c r="O2097" i="5"/>
  <c r="P2049" i="5"/>
  <c r="O1937" i="5"/>
  <c r="O1885" i="5"/>
  <c r="O1789" i="5"/>
  <c r="O1725" i="5"/>
  <c r="O1673" i="5"/>
  <c r="O1657" i="5"/>
  <c r="O1641" i="5"/>
  <c r="O1525" i="5"/>
  <c r="O1509" i="5"/>
  <c r="O1425" i="5"/>
  <c r="O1361" i="5"/>
  <c r="O1293" i="5"/>
  <c r="O1233" i="5"/>
  <c r="O1197" i="5"/>
  <c r="O1181" i="5"/>
  <c r="O1125" i="5"/>
  <c r="O1117" i="5"/>
  <c r="O1089" i="5"/>
  <c r="O973" i="5"/>
  <c r="O953" i="5"/>
  <c r="O917" i="5"/>
  <c r="O833" i="5"/>
  <c r="O829" i="5"/>
  <c r="O813" i="5"/>
  <c r="O721" i="5"/>
  <c r="O705" i="5"/>
  <c r="L689" i="5"/>
  <c r="O673" i="5"/>
  <c r="O637" i="5"/>
  <c r="O629" i="5"/>
  <c r="O621" i="5"/>
  <c r="O609" i="5"/>
  <c r="O605" i="5"/>
  <c r="O597" i="5"/>
  <c r="O573" i="5"/>
  <c r="O569" i="5"/>
  <c r="O565" i="5"/>
  <c r="O533" i="5"/>
  <c r="O453" i="5"/>
  <c r="O421" i="5"/>
  <c r="O377" i="5"/>
  <c r="L361" i="5"/>
  <c r="O321" i="5"/>
  <c r="O229" i="5"/>
  <c r="O213" i="5"/>
  <c r="O189" i="5"/>
  <c r="O177" i="5"/>
  <c r="O149" i="5"/>
  <c r="O137" i="5"/>
  <c r="O133" i="5"/>
  <c r="L121" i="5"/>
  <c r="O117" i="5"/>
  <c r="O69" i="5"/>
  <c r="O61" i="5"/>
  <c r="O9" i="5"/>
  <c r="O3284" i="5"/>
  <c r="O3276" i="5"/>
  <c r="O3252" i="5"/>
  <c r="O3236" i="5"/>
  <c r="O3228" i="5"/>
  <c r="O3220" i="5"/>
  <c r="O3212" i="5"/>
  <c r="O3180" i="5"/>
  <c r="O3156" i="5"/>
  <c r="O3140" i="5"/>
  <c r="O3132" i="5"/>
  <c r="O3124" i="5"/>
  <c r="O3108" i="5"/>
  <c r="O3100" i="5"/>
  <c r="O3068" i="5"/>
  <c r="O3012" i="5"/>
  <c r="O2932" i="5"/>
  <c r="O2916" i="5"/>
  <c r="O2812" i="5"/>
  <c r="O2740" i="5"/>
  <c r="O2724" i="5"/>
  <c r="O2716" i="5"/>
  <c r="O2708" i="5"/>
  <c r="P2696" i="5"/>
  <c r="O2676" i="5"/>
  <c r="O2668" i="5"/>
  <c r="O2660" i="5"/>
  <c r="O2652" i="5"/>
  <c r="O2588" i="5"/>
  <c r="O2516" i="5"/>
  <c r="O2500" i="5"/>
  <c r="O2492" i="5"/>
  <c r="O2468" i="5"/>
  <c r="O2428" i="5"/>
  <c r="O2396" i="5"/>
  <c r="O2380" i="5"/>
  <c r="O2364" i="5"/>
  <c r="O2356" i="5"/>
  <c r="O2220" i="5"/>
  <c r="O2212" i="5"/>
  <c r="O2188" i="5"/>
  <c r="O1996" i="5"/>
  <c r="O1956" i="5"/>
  <c r="O1936" i="5"/>
  <c r="O1928" i="5"/>
  <c r="O1904" i="5"/>
  <c r="O1888" i="5"/>
  <c r="O1784" i="5"/>
  <c r="O1760" i="5"/>
  <c r="O1736" i="5"/>
  <c r="O1728" i="5"/>
  <c r="O1712" i="5"/>
  <c r="O1696" i="5"/>
  <c r="O1672" i="5"/>
  <c r="O1664" i="5"/>
  <c r="O1648" i="5"/>
  <c r="O1640" i="5"/>
  <c r="O1600" i="5"/>
  <c r="O1584" i="5"/>
  <c r="O1568" i="5"/>
  <c r="O1544" i="5"/>
  <c r="O1536" i="5"/>
  <c r="O1528" i="5"/>
  <c r="O1504" i="5"/>
  <c r="O1480" i="5"/>
  <c r="O1464" i="5"/>
  <c r="O1424" i="5"/>
  <c r="O1416" i="5"/>
  <c r="O1400" i="5"/>
  <c r="O1352" i="5"/>
  <c r="O1344" i="5"/>
  <c r="O1320" i="5"/>
  <c r="O1312" i="5"/>
  <c r="O1304" i="5"/>
  <c r="O1272" i="5"/>
  <c r="O1264" i="5"/>
  <c r="O1248" i="5"/>
  <c r="O1240" i="5"/>
  <c r="O1124" i="5"/>
  <c r="O1092" i="5"/>
  <c r="O1084" i="5"/>
  <c r="L1044" i="5"/>
  <c r="O1008" i="5"/>
  <c r="L920" i="5"/>
  <c r="O908" i="5"/>
  <c r="O844" i="5"/>
  <c r="L836" i="5"/>
  <c r="O812" i="5"/>
  <c r="O796" i="5"/>
  <c r="O756" i="5"/>
  <c r="O684" i="5"/>
  <c r="O676" i="5"/>
  <c r="O672" i="5"/>
  <c r="O636" i="5"/>
  <c r="O620" i="5"/>
  <c r="L568" i="5"/>
  <c r="O528" i="5"/>
  <c r="O492" i="5"/>
  <c r="O456" i="5"/>
  <c r="O452" i="5"/>
  <c r="O440" i="5"/>
  <c r="O428" i="5"/>
  <c r="O420" i="5"/>
  <c r="O372" i="5"/>
  <c r="O352" i="5"/>
  <c r="O260" i="5"/>
  <c r="O212" i="5"/>
  <c r="O200" i="5"/>
  <c r="O192" i="5"/>
  <c r="O184" i="5"/>
  <c r="O180" i="5"/>
  <c r="O168" i="5"/>
  <c r="O148" i="5"/>
  <c r="O136" i="5"/>
  <c r="O124" i="5"/>
  <c r="O116" i="5"/>
  <c r="O104" i="5"/>
  <c r="O56" i="5"/>
  <c r="O48" i="5"/>
  <c r="O8" i="5"/>
  <c r="O3145" i="5"/>
  <c r="O3113" i="5"/>
  <c r="O3013" i="5"/>
  <c r="O2981" i="5"/>
  <c r="O2949" i="5"/>
  <c r="O2833" i="5"/>
  <c r="O2801" i="5"/>
  <c r="O2753" i="5"/>
  <c r="O2733" i="5"/>
  <c r="O2701" i="5"/>
  <c r="O2649" i="5"/>
  <c r="O2497" i="5"/>
  <c r="O2369" i="5"/>
  <c r="O2353" i="5"/>
  <c r="O2341" i="5"/>
  <c r="O2289" i="5"/>
  <c r="O2221" i="5"/>
  <c r="O2205" i="5"/>
  <c r="O2189" i="5"/>
  <c r="O2145" i="5"/>
  <c r="O2117" i="5"/>
  <c r="O2101" i="5"/>
  <c r="O1965" i="5"/>
  <c r="O1901" i="5"/>
  <c r="O1889" i="5"/>
  <c r="O1841" i="5"/>
  <c r="O1761" i="5"/>
  <c r="O1729" i="5"/>
  <c r="O1669" i="5"/>
  <c r="O1653" i="5"/>
  <c r="O1637" i="5"/>
  <c r="O1605" i="5"/>
  <c r="O1589" i="5"/>
  <c r="O1545" i="5"/>
  <c r="O1513" i="5"/>
  <c r="O1485" i="5"/>
  <c r="O1453" i="5"/>
  <c r="O1421" i="5"/>
  <c r="O1313" i="5"/>
  <c r="O1257" i="5"/>
  <c r="O1229" i="5"/>
  <c r="O1045" i="5"/>
  <c r="O1029" i="5"/>
  <c r="O969" i="5"/>
  <c r="O957" i="5"/>
  <c r="O933" i="5"/>
  <c r="O3275" i="5"/>
  <c r="O3251" i="5"/>
  <c r="O3235" i="5"/>
  <c r="O3219" i="5"/>
  <c r="O1924" i="5"/>
  <c r="O1908" i="5"/>
  <c r="O1884" i="5"/>
  <c r="O1868" i="5"/>
  <c r="O1788" i="5"/>
  <c r="O1732" i="5"/>
  <c r="O1708" i="5"/>
  <c r="O1700" i="5"/>
  <c r="O1668" i="5"/>
  <c r="O1660" i="5"/>
  <c r="O1636" i="5"/>
  <c r="O1604" i="5"/>
  <c r="O1596" i="5"/>
  <c r="O1588" i="5"/>
  <c r="O1580" i="5"/>
  <c r="O1556" i="5"/>
  <c r="O1548" i="5"/>
  <c r="O1540" i="5"/>
  <c r="O1532" i="5"/>
  <c r="O1508" i="5"/>
  <c r="O1500" i="5"/>
  <c r="O1492" i="5"/>
  <c r="O1484" i="5"/>
  <c r="O1476" i="5"/>
  <c r="O1420" i="5"/>
  <c r="O1340" i="5"/>
  <c r="O1316" i="5"/>
  <c r="O1308" i="5"/>
  <c r="O1300" i="5"/>
  <c r="O1284" i="5"/>
  <c r="O1276" i="5"/>
  <c r="O1268" i="5"/>
  <c r="O1252" i="5"/>
  <c r="O1228" i="5"/>
  <c r="O1212" i="5"/>
  <c r="O1204" i="5"/>
  <c r="O1196" i="5"/>
  <c r="O1188" i="5"/>
  <c r="O1180" i="5"/>
  <c r="O1140" i="5"/>
  <c r="O1132" i="5"/>
  <c r="L1124" i="5"/>
  <c r="O1116" i="5"/>
  <c r="O1044" i="5"/>
  <c r="O972" i="5"/>
  <c r="O956" i="5"/>
  <c r="O932" i="5"/>
  <c r="O924" i="5"/>
  <c r="O920" i="5"/>
  <c r="O840" i="5"/>
  <c r="O836" i="5"/>
  <c r="O832" i="5"/>
  <c r="O824" i="5"/>
  <c r="O816" i="5"/>
  <c r="O808" i="5"/>
  <c r="O752" i="5"/>
  <c r="O708" i="5"/>
  <c r="O688" i="5"/>
  <c r="L672" i="5"/>
  <c r="O660" i="5"/>
  <c r="O632" i="5"/>
  <c r="L620" i="5"/>
  <c r="O580" i="5"/>
  <c r="O568" i="5"/>
  <c r="O552" i="5"/>
  <c r="O544" i="5"/>
  <c r="O536" i="5"/>
  <c r="O496" i="5"/>
  <c r="O476" i="5"/>
  <c r="O460" i="5"/>
  <c r="O424" i="5"/>
  <c r="O376" i="5"/>
  <c r="O344" i="5"/>
  <c r="O324" i="5"/>
  <c r="O268" i="5"/>
  <c r="O256" i="5"/>
  <c r="O232" i="5"/>
  <c r="O224" i="5"/>
  <c r="O216" i="5"/>
  <c r="O188" i="5"/>
  <c r="O176" i="5"/>
  <c r="O172" i="5"/>
  <c r="O164" i="5"/>
  <c r="O160" i="5"/>
  <c r="O144" i="5"/>
  <c r="O120" i="5"/>
  <c r="L104" i="5"/>
  <c r="O52" i="5"/>
  <c r="O28" i="5"/>
  <c r="O20" i="5"/>
  <c r="O4" i="5"/>
  <c r="O3177" i="5"/>
  <c r="O3121" i="5"/>
  <c r="O3105" i="5"/>
  <c r="O3073" i="5"/>
  <c r="O2777" i="5"/>
  <c r="O2761" i="5"/>
  <c r="O2741" i="5"/>
  <c r="O2725" i="5"/>
  <c r="O2693" i="5"/>
  <c r="O2657" i="5"/>
  <c r="O2441" i="5"/>
  <c r="O2377" i="5"/>
  <c r="O2333" i="5"/>
  <c r="O2165" i="5"/>
  <c r="O2121" i="5"/>
  <c r="O2093" i="5"/>
  <c r="O1929" i="5"/>
  <c r="O1869" i="5"/>
  <c r="O1705" i="5"/>
  <c r="O1677" i="5"/>
  <c r="O1661" i="5"/>
  <c r="O1537" i="5"/>
  <c r="O1493" i="5"/>
  <c r="O1429" i="5"/>
  <c r="O1413" i="5"/>
  <c r="O1321" i="5"/>
  <c r="O1193" i="5"/>
  <c r="O1093" i="5"/>
  <c r="L1045" i="5"/>
  <c r="O965" i="5"/>
  <c r="O949" i="5"/>
  <c r="O841" i="5"/>
  <c r="O3279" i="5"/>
  <c r="O3231" i="5"/>
  <c r="O3207" i="5"/>
  <c r="O3199" i="5"/>
  <c r="O3143" i="5"/>
  <c r="O3135" i="5"/>
  <c r="O3127" i="5"/>
  <c r="O3111" i="5"/>
  <c r="O3103" i="5"/>
  <c r="O3063" i="5"/>
  <c r="O3039" i="5"/>
  <c r="O2999" i="5"/>
  <c r="O2991" i="5"/>
  <c r="O2983" i="5"/>
  <c r="O2951" i="5"/>
  <c r="O2855" i="5"/>
  <c r="O2847" i="5"/>
  <c r="O2831" i="5"/>
  <c r="O2799" i="5"/>
  <c r="O2759" i="5"/>
  <c r="O2727" i="5"/>
  <c r="O2711" i="5"/>
  <c r="P2699" i="5"/>
  <c r="O2695" i="5"/>
  <c r="O2687" i="5"/>
  <c r="O2679" i="5"/>
  <c r="O2655" i="5"/>
  <c r="O2631" i="5"/>
  <c r="O2615" i="5"/>
  <c r="O2591" i="5"/>
  <c r="O2503" i="5"/>
  <c r="O2487" i="5"/>
  <c r="O2455" i="5"/>
  <c r="O2375" i="5"/>
  <c r="O2359" i="5"/>
  <c r="O2351" i="5"/>
  <c r="O2327" i="5"/>
  <c r="O2319" i="5"/>
  <c r="O2311" i="5"/>
  <c r="O2287" i="5"/>
  <c r="O2279" i="5"/>
  <c r="O2263" i="5"/>
  <c r="O2215" i="5"/>
  <c r="O2191" i="5"/>
  <c r="O2175" i="5"/>
  <c r="O2127" i="5"/>
  <c r="O2119" i="5"/>
  <c r="O2087" i="5"/>
  <c r="O1959" i="5"/>
  <c r="O1935" i="5"/>
  <c r="O1927" i="5"/>
  <c r="O1911" i="5"/>
  <c r="O1903" i="5"/>
  <c r="O1871" i="5"/>
  <c r="O1767" i="5"/>
  <c r="O1735" i="5"/>
  <c r="O1711" i="5"/>
  <c r="O1695" i="5"/>
  <c r="O1671" i="5"/>
  <c r="O1647" i="5"/>
  <c r="O1639" i="5"/>
  <c r="O1615" i="5"/>
  <c r="O1583" i="5"/>
  <c r="O1543" i="5"/>
  <c r="O1495" i="5"/>
  <c r="O1471" i="5"/>
  <c r="O1423" i="5"/>
  <c r="O1415" i="5"/>
  <c r="O1351" i="5"/>
  <c r="O1303" i="5"/>
  <c r="O1279" i="5"/>
  <c r="O1263" i="5"/>
  <c r="O1239" i="5"/>
  <c r="O1223" i="5"/>
  <c r="O1199" i="5"/>
  <c r="O1191" i="5"/>
  <c r="O1151" i="5"/>
  <c r="O1143" i="5"/>
  <c r="O1127" i="5"/>
  <c r="O1119" i="5"/>
  <c r="O1063" i="5"/>
  <c r="O951" i="5"/>
  <c r="O943" i="5"/>
  <c r="O927" i="5"/>
  <c r="O919" i="5"/>
  <c r="O911" i="5"/>
  <c r="O903" i="5"/>
  <c r="O839" i="5"/>
  <c r="O831" i="5"/>
  <c r="O783" i="5"/>
  <c r="O711" i="5"/>
  <c r="O695" i="5"/>
  <c r="O631" i="5"/>
  <c r="O623" i="5"/>
  <c r="O599" i="5"/>
  <c r="O591" i="5"/>
  <c r="O575" i="5"/>
  <c r="O551" i="5"/>
  <c r="O535" i="5"/>
  <c r="O467" i="5"/>
  <c r="O459" i="5"/>
  <c r="O407" i="5"/>
  <c r="O375" i="5"/>
  <c r="O351" i="5"/>
  <c r="O343" i="5"/>
  <c r="O335" i="5"/>
  <c r="O327" i="5"/>
  <c r="O319" i="5"/>
  <c r="O215" i="5"/>
  <c r="O175" i="5"/>
  <c r="O167" i="5"/>
  <c r="O159" i="5"/>
  <c r="O155" i="5"/>
  <c r="O147" i="5"/>
  <c r="O135" i="5"/>
  <c r="O119" i="5"/>
  <c r="P75" i="5"/>
  <c r="O59" i="5"/>
  <c r="O51" i="5"/>
  <c r="O15" i="5"/>
  <c r="O7" i="5"/>
  <c r="O3149" i="5"/>
  <c r="O3278" i="5"/>
  <c r="O3254" i="5"/>
  <c r="O3230" i="5"/>
  <c r="O3222" i="5"/>
  <c r="O3214" i="5"/>
  <c r="O3190" i="5"/>
  <c r="O3150" i="5"/>
  <c r="O3142" i="5"/>
  <c r="O3102" i="5"/>
  <c r="O3014" i="5"/>
  <c r="O2990" i="5"/>
  <c r="O2982" i="5"/>
  <c r="O2974" i="5"/>
  <c r="O2966" i="5"/>
  <c r="O2950" i="5"/>
  <c r="O2846" i="5"/>
  <c r="O2830" i="5"/>
  <c r="P2814" i="5"/>
  <c r="O2806" i="5"/>
  <c r="O2798" i="5"/>
  <c r="O2782" i="5"/>
  <c r="O2750" i="5"/>
  <c r="O2726" i="5"/>
  <c r="O2694" i="5"/>
  <c r="O2678" i="5"/>
  <c r="P2634" i="5"/>
  <c r="O2446" i="5"/>
  <c r="O2406" i="5"/>
  <c r="O2398" i="5"/>
  <c r="O2350" i="5"/>
  <c r="O2278" i="5"/>
  <c r="O2222" i="5"/>
  <c r="O2206" i="5"/>
  <c r="O2190" i="5"/>
  <c r="O2174" i="5"/>
  <c r="O2142" i="5"/>
  <c r="O2118" i="5"/>
  <c r="O2086" i="5"/>
  <c r="O1990" i="5"/>
  <c r="O1966" i="5"/>
  <c r="O1950" i="5"/>
  <c r="O1902" i="5"/>
  <c r="O1886" i="5"/>
  <c r="O1870" i="5"/>
  <c r="O1790" i="5"/>
  <c r="O1734" i="5"/>
  <c r="O1694" i="5"/>
  <c r="O1646" i="5"/>
  <c r="O1638" i="5"/>
  <c r="O1622" i="5"/>
  <c r="O1614" i="5"/>
  <c r="O1598" i="5"/>
  <c r="O1566" i="5"/>
  <c r="O1558" i="5"/>
  <c r="O1510" i="5"/>
  <c r="O1454" i="5"/>
  <c r="O1414" i="5"/>
  <c r="O1350" i="5"/>
  <c r="O1334" i="5"/>
  <c r="O1246" i="5"/>
  <c r="O1238" i="5"/>
  <c r="O1230" i="5"/>
  <c r="O1198" i="5"/>
  <c r="O1190" i="5"/>
  <c r="O1134" i="5"/>
  <c r="O1126" i="5"/>
  <c r="O1094" i="5"/>
  <c r="O1062" i="5"/>
  <c r="P1038" i="5"/>
  <c r="O1030" i="5"/>
  <c r="O958" i="5"/>
  <c r="O950" i="5"/>
  <c r="O934" i="5"/>
  <c r="O926" i="5"/>
  <c r="O918" i="5"/>
  <c r="O910" i="5"/>
  <c r="O838" i="5"/>
  <c r="O830" i="5"/>
  <c r="O678" i="5"/>
  <c r="O638" i="5"/>
  <c r="O630" i="5"/>
  <c r="O622" i="5"/>
  <c r="O598" i="5"/>
  <c r="P590" i="5"/>
  <c r="O574" i="5"/>
  <c r="O558" i="5"/>
  <c r="O550" i="5"/>
  <c r="O538" i="5"/>
  <c r="O494" i="5"/>
  <c r="O486" i="5"/>
  <c r="O466" i="5"/>
  <c r="O458" i="5"/>
  <c r="O454" i="5"/>
  <c r="O446" i="5"/>
  <c r="O442" i="5"/>
  <c r="O434" i="5"/>
  <c r="O370" i="5"/>
  <c r="O330" i="5"/>
  <c r="O326" i="5"/>
  <c r="O218" i="5"/>
  <c r="O210" i="5"/>
  <c r="O202" i="5"/>
  <c r="O186" i="5"/>
  <c r="O178" i="5"/>
  <c r="O170" i="5"/>
  <c r="O162" i="5"/>
  <c r="O146" i="5"/>
  <c r="O138" i="5"/>
  <c r="O118" i="5"/>
  <c r="L3277" i="5"/>
  <c r="L3141" i="5"/>
  <c r="L3045" i="5"/>
  <c r="L3013" i="5"/>
  <c r="L2981" i="5"/>
  <c r="L2949" i="5"/>
  <c r="L2813" i="5"/>
  <c r="L2797" i="5"/>
  <c r="L2741" i="5"/>
  <c r="L2725" i="5"/>
  <c r="L2693" i="5"/>
  <c r="L2657" i="5"/>
  <c r="L2641" i="5"/>
  <c r="M2633" i="5"/>
  <c r="L2441" i="5"/>
  <c r="L2381" i="5"/>
  <c r="L2353" i="5"/>
  <c r="L2341" i="5"/>
  <c r="L2209" i="5"/>
  <c r="L2189" i="5"/>
  <c r="L2121" i="5"/>
  <c r="L2113" i="5"/>
  <c r="L2097" i="5"/>
  <c r="L1901" i="5"/>
  <c r="L1869" i="5"/>
  <c r="L1733" i="5"/>
  <c r="L1653" i="5"/>
  <c r="L1637" i="5"/>
  <c r="O3179" i="5"/>
  <c r="O3171" i="5"/>
  <c r="O3155" i="5"/>
  <c r="O3139" i="5"/>
  <c r="O3123" i="5"/>
  <c r="O3115" i="5"/>
  <c r="O3107" i="5"/>
  <c r="O3075" i="5"/>
  <c r="O3067" i="5"/>
  <c r="O3043" i="5"/>
  <c r="O3027" i="5"/>
  <c r="O3019" i="5"/>
  <c r="O2979" i="5"/>
  <c r="O2851" i="5"/>
  <c r="O2795" i="5"/>
  <c r="O2771" i="5"/>
  <c r="O2763" i="5"/>
  <c r="O2707" i="5"/>
  <c r="O2691" i="5"/>
  <c r="O2675" i="5"/>
  <c r="O2651" i="5"/>
  <c r="O2587" i="5"/>
  <c r="O2515" i="5"/>
  <c r="O2507" i="5"/>
  <c r="O2491" i="5"/>
  <c r="O2475" i="5"/>
  <c r="O2459" i="5"/>
  <c r="O2411" i="5"/>
  <c r="O2403" i="5"/>
  <c r="O2379" i="5"/>
  <c r="O2371" i="5"/>
  <c r="O2363" i="5"/>
  <c r="O2347" i="5"/>
  <c r="P2275" i="5"/>
  <c r="O2211" i="5"/>
  <c r="O2187" i="5"/>
  <c r="O2123" i="5"/>
  <c r="O2099" i="5"/>
  <c r="O2083" i="5"/>
  <c r="O1995" i="5"/>
  <c r="O1939" i="5"/>
  <c r="O1923" i="5"/>
  <c r="O1915" i="5"/>
  <c r="O1787" i="5"/>
  <c r="O1707" i="5"/>
  <c r="O1699" i="5"/>
  <c r="O1691" i="5"/>
  <c r="O1659" i="5"/>
  <c r="O1651" i="5"/>
  <c r="O1635" i="5"/>
  <c r="O1619" i="5"/>
  <c r="O1603" i="5"/>
  <c r="O1587" i="5"/>
  <c r="O1579" i="5"/>
  <c r="O1555" i="5"/>
  <c r="O1547" i="5"/>
  <c r="O1515" i="5"/>
  <c r="O1507" i="5"/>
  <c r="O1491" i="5"/>
  <c r="O1419" i="5"/>
  <c r="O1315" i="5"/>
  <c r="O1307" i="5"/>
  <c r="O1291" i="5"/>
  <c r="O1267" i="5"/>
  <c r="O1251" i="5"/>
  <c r="O1227" i="5"/>
  <c r="O1219" i="5"/>
  <c r="O1211" i="5"/>
  <c r="O1171" i="5"/>
  <c r="O1131" i="5"/>
  <c r="O1123" i="5"/>
  <c r="O1115" i="5"/>
  <c r="O1083" i="5"/>
  <c r="O955" i="5"/>
  <c r="O947" i="5"/>
  <c r="O931" i="5"/>
  <c r="O923" i="5"/>
  <c r="O915" i="5"/>
  <c r="O843" i="5"/>
  <c r="O835" i="5"/>
  <c r="O811" i="5"/>
  <c r="O763" i="5"/>
  <c r="O755" i="5"/>
  <c r="O723" i="5"/>
  <c r="O691" i="5"/>
  <c r="O659" i="5"/>
  <c r="O635" i="5"/>
  <c r="O587" i="5"/>
  <c r="O571" i="5"/>
  <c r="O495" i="5"/>
  <c r="O487" i="5"/>
  <c r="O463" i="5"/>
  <c r="O451" i="5"/>
  <c r="O443" i="5"/>
  <c r="O435" i="5"/>
  <c r="O423" i="5"/>
  <c r="O415" i="5"/>
  <c r="O371" i="5"/>
  <c r="O347" i="5"/>
  <c r="O323" i="5"/>
  <c r="O267" i="5"/>
  <c r="O231" i="5"/>
  <c r="O171" i="5"/>
  <c r="O163" i="5"/>
  <c r="O143" i="5"/>
  <c r="O123" i="5"/>
  <c r="O99" i="5"/>
  <c r="O71" i="5"/>
  <c r="O55" i="5"/>
  <c r="O47" i="5"/>
  <c r="O31" i="5"/>
  <c r="O11" i="5"/>
  <c r="O3033" i="5"/>
  <c r="O3274" i="5"/>
  <c r="O3250" i="5"/>
  <c r="O3234" i="5"/>
  <c r="O3178" i="5"/>
  <c r="O3170" i="5"/>
  <c r="O3154" i="5"/>
  <c r="O3138" i="5"/>
  <c r="O3122" i="5"/>
  <c r="O3114" i="5"/>
  <c r="O3098" i="5"/>
  <c r="P3078" i="5"/>
  <c r="O3074" i="5"/>
  <c r="O3066" i="5"/>
  <c r="O3042" i="5"/>
  <c r="O3026" i="5"/>
  <c r="O3010" i="5"/>
  <c r="O3002" i="5"/>
  <c r="O2930" i="5"/>
  <c r="O2850" i="5"/>
  <c r="O2842" i="5"/>
  <c r="O2802" i="5"/>
  <c r="O2786" i="5"/>
  <c r="O2762" i="5"/>
  <c r="O2706" i="5"/>
  <c r="O2690" i="5"/>
  <c r="O2666" i="5"/>
  <c r="O2658" i="5"/>
  <c r="O2650" i="5"/>
  <c r="O2602" i="5"/>
  <c r="P2510" i="5"/>
  <c r="O2458" i="5"/>
  <c r="O2386" i="5"/>
  <c r="O2370" i="5"/>
  <c r="O2330" i="5"/>
  <c r="O2290" i="5"/>
  <c r="O2282" i="5"/>
  <c r="O2274" i="5"/>
  <c r="O2178" i="5"/>
  <c r="O2122" i="5"/>
  <c r="O2114" i="5"/>
  <c r="O2098" i="5"/>
  <c r="O2042" i="5"/>
  <c r="O2002" i="5"/>
  <c r="O1994" i="5"/>
  <c r="O1938" i="5"/>
  <c r="O1930" i="5"/>
  <c r="O1922" i="5"/>
  <c r="O1842" i="5"/>
  <c r="O1786" i="5"/>
  <c r="O1770" i="5"/>
  <c r="O1738" i="5"/>
  <c r="O1714" i="5"/>
  <c r="O1706" i="5"/>
  <c r="O1698" i="5"/>
  <c r="O1666" i="5"/>
  <c r="O1642" i="5"/>
  <c r="O1634" i="5"/>
  <c r="O1618" i="5"/>
  <c r="O1586" i="5"/>
  <c r="O1578" i="5"/>
  <c r="O1562" i="5"/>
  <c r="O1554" i="5"/>
  <c r="O1546" i="5"/>
  <c r="O1522" i="5"/>
  <c r="O1514" i="5"/>
  <c r="O1498" i="5"/>
  <c r="P1494" i="5"/>
  <c r="O1482" i="5"/>
  <c r="O1426" i="5"/>
  <c r="O1410" i="5"/>
  <c r="O1402" i="5"/>
  <c r="O1362" i="5"/>
  <c r="O1314" i="5"/>
  <c r="O1282" i="5"/>
  <c r="O1258" i="5"/>
  <c r="O1250" i="5"/>
  <c r="O1242" i="5"/>
  <c r="O1234" i="5"/>
  <c r="O1226" i="5"/>
  <c r="O1170" i="5"/>
  <c r="O1162" i="5"/>
  <c r="O1146" i="5"/>
  <c r="O1122" i="5"/>
  <c r="O1114" i="5"/>
  <c r="O1098" i="5"/>
  <c r="O962" i="5"/>
  <c r="O930" i="5"/>
  <c r="O922" i="5"/>
  <c r="O914" i="5"/>
  <c r="O842" i="5"/>
  <c r="O834" i="5"/>
  <c r="O810" i="5"/>
  <c r="O754" i="5"/>
  <c r="O738" i="5"/>
  <c r="O722" i="5"/>
  <c r="O706" i="5"/>
  <c r="O682" i="5"/>
  <c r="O634" i="5"/>
  <c r="O626" i="5"/>
  <c r="O610" i="5"/>
  <c r="O594" i="5"/>
  <c r="O578" i="5"/>
  <c r="O570" i="5"/>
  <c r="O554" i="5"/>
  <c r="O534" i="5"/>
  <c r="O470" i="5"/>
  <c r="O462" i="5"/>
  <c r="O422" i="5"/>
  <c r="O414" i="5"/>
  <c r="O342" i="5"/>
  <c r="O334" i="5"/>
  <c r="O322" i="5"/>
  <c r="O230" i="5"/>
  <c r="O206" i="5"/>
  <c r="O182" i="5"/>
  <c r="O174" i="5"/>
  <c r="O166" i="5"/>
  <c r="O122" i="5"/>
  <c r="O98" i="5"/>
  <c r="O58" i="5"/>
  <c r="O46" i="5"/>
  <c r="O30" i="5"/>
  <c r="L3285" i="5"/>
  <c r="M3077" i="5"/>
  <c r="L2821" i="5"/>
  <c r="L2701" i="5"/>
  <c r="L2649" i="5"/>
  <c r="L2617" i="5"/>
  <c r="L2497" i="5"/>
  <c r="L2333" i="5"/>
  <c r="L2309" i="5"/>
  <c r="L2221" i="5"/>
  <c r="L2177" i="5"/>
  <c r="L2145" i="5"/>
  <c r="L1725" i="5"/>
  <c r="L1661" i="5"/>
  <c r="L1605" i="5"/>
  <c r="L1537" i="5"/>
  <c r="L1429" i="5"/>
  <c r="L1353" i="5"/>
  <c r="L1301" i="5"/>
  <c r="L3280" i="5"/>
  <c r="L3200" i="5"/>
  <c r="L3176" i="5"/>
  <c r="L3160" i="5"/>
  <c r="L3144" i="5"/>
  <c r="L3136" i="5"/>
  <c r="L3112" i="5"/>
  <c r="M3076" i="5"/>
  <c r="L3072" i="5"/>
  <c r="L3040" i="5"/>
  <c r="L3024" i="5"/>
  <c r="L2992" i="5"/>
  <c r="L2984" i="5"/>
  <c r="L2952" i="5"/>
  <c r="L2888" i="5"/>
  <c r="L2848" i="5"/>
  <c r="L2800" i="5"/>
  <c r="L2776" i="5"/>
  <c r="L2740" i="5"/>
  <c r="L2724" i="5"/>
  <c r="L2716" i="5"/>
  <c r="L2708" i="5"/>
  <c r="M2696" i="5"/>
  <c r="L2676" i="5"/>
  <c r="L2672" i="5"/>
  <c r="L2656" i="5"/>
  <c r="L2640" i="5"/>
  <c r="L2608" i="5"/>
  <c r="L2584" i="5"/>
  <c r="L2576" i="5"/>
  <c r="L2512" i="5"/>
  <c r="L2504" i="5"/>
  <c r="L2488" i="5"/>
  <c r="L2456" i="5"/>
  <c r="L2440" i="5"/>
  <c r="L2432" i="5"/>
  <c r="L2424" i="5"/>
  <c r="L2376" i="5"/>
  <c r="L2368" i="5"/>
  <c r="L2352" i="5"/>
  <c r="L2312" i="5"/>
  <c r="L2288" i="5"/>
  <c r="L2280" i="5"/>
  <c r="M2276" i="5"/>
  <c r="L2216" i="5"/>
  <c r="L2184" i="5"/>
  <c r="L2152" i="5"/>
  <c r="L2128" i="5"/>
  <c r="L2096" i="5"/>
  <c r="L1924" i="5"/>
  <c r="L1908" i="5"/>
  <c r="L1904" i="5"/>
  <c r="L1888" i="5"/>
  <c r="L1784" i="5"/>
  <c r="L1760" i="5"/>
  <c r="L1736" i="5"/>
  <c r="L1732" i="5"/>
  <c r="L1700" i="5"/>
  <c r="L1672" i="5"/>
  <c r="L1664" i="5"/>
  <c r="L1648" i="5"/>
  <c r="L1640" i="5"/>
  <c r="L1604" i="5"/>
  <c r="L1596" i="5"/>
  <c r="L1584" i="5"/>
  <c r="L1568" i="5"/>
  <c r="L1536" i="5"/>
  <c r="L1532" i="5"/>
  <c r="L1528" i="5"/>
  <c r="L1508" i="5"/>
  <c r="L1492" i="5"/>
  <c r="L1480" i="5"/>
  <c r="L1424" i="5"/>
  <c r="L1416" i="5"/>
  <c r="L1352" i="5"/>
  <c r="L1320" i="5"/>
  <c r="L1304" i="5"/>
  <c r="L1300" i="5"/>
  <c r="L1272" i="5"/>
  <c r="L1252" i="5"/>
  <c r="L1248" i="5"/>
  <c r="L1240" i="5"/>
  <c r="L1196" i="5"/>
  <c r="L1188" i="5"/>
  <c r="L1180" i="5"/>
  <c r="L3289" i="5"/>
  <c r="L3177" i="5"/>
  <c r="L3161" i="5"/>
  <c r="L3153" i="5"/>
  <c r="L3121" i="5"/>
  <c r="L3105" i="5"/>
  <c r="L3073" i="5"/>
  <c r="L2929" i="5"/>
  <c r="L2905" i="5"/>
  <c r="L2777" i="5"/>
  <c r="L2761" i="5"/>
  <c r="L2669" i="5"/>
  <c r="L2653" i="5"/>
  <c r="L2501" i="5"/>
  <c r="L2469" i="5"/>
  <c r="L2421" i="5"/>
  <c r="L2369" i="5"/>
  <c r="L2329" i="5"/>
  <c r="L2289" i="5"/>
  <c r="L2205" i="5"/>
  <c r="L2165" i="5"/>
  <c r="L2149" i="5"/>
  <c r="L2117" i="5"/>
  <c r="L1841" i="5"/>
  <c r="L1761" i="5"/>
  <c r="L1673" i="5"/>
  <c r="L1657" i="5"/>
  <c r="L1533" i="5"/>
  <c r="L1509" i="5"/>
  <c r="L1425" i="5"/>
  <c r="L1401" i="5"/>
  <c r="L1313" i="5"/>
  <c r="L1257" i="5"/>
  <c r="L1197" i="5"/>
  <c r="L1189" i="5"/>
  <c r="L1169" i="5"/>
  <c r="L3279" i="5"/>
  <c r="L3231" i="5"/>
  <c r="L3207" i="5"/>
  <c r="L3199" i="5"/>
  <c r="L3155" i="5"/>
  <c r="L3139" i="5"/>
  <c r="L3123" i="5"/>
  <c r="L3115" i="5"/>
  <c r="L3107" i="5"/>
  <c r="L3075" i="5"/>
  <c r="L3067" i="5"/>
  <c r="L3043" i="5"/>
  <c r="L3027" i="5"/>
  <c r="L3019" i="5"/>
  <c r="L2979" i="5"/>
  <c r="L2855" i="5"/>
  <c r="L2847" i="5"/>
  <c r="L2831" i="5"/>
  <c r="L2799" i="5"/>
  <c r="L2759" i="5"/>
  <c r="M2699" i="5"/>
  <c r="L2655" i="5"/>
  <c r="L2631" i="5"/>
  <c r="L2615" i="5"/>
  <c r="L2591" i="5"/>
  <c r="L2515" i="5"/>
  <c r="L2507" i="5"/>
  <c r="L2491" i="5"/>
  <c r="L2475" i="5"/>
  <c r="L2459" i="5"/>
  <c r="L2411" i="5"/>
  <c r="L2403" i="5"/>
  <c r="L2379" i="5"/>
  <c r="L2371" i="5"/>
  <c r="L2363" i="5"/>
  <c r="L2347" i="5"/>
  <c r="L2215" i="5"/>
  <c r="L2191" i="5"/>
  <c r="L2175" i="5"/>
  <c r="L2127" i="5"/>
  <c r="L1959" i="5"/>
  <c r="L1935" i="5"/>
  <c r="L1923" i="5"/>
  <c r="L1911" i="5"/>
  <c r="L1787" i="5"/>
  <c r="L1735" i="5"/>
  <c r="L1711" i="5"/>
  <c r="L1695" i="5"/>
  <c r="L1671" i="5"/>
  <c r="L1659" i="5"/>
  <c r="L1651" i="5"/>
  <c r="L1615" i="5"/>
  <c r="L1587" i="5"/>
  <c r="L1583" i="5"/>
  <c r="L1543" i="5"/>
  <c r="L1303" i="5"/>
  <c r="L1291" i="5"/>
  <c r="L1267" i="5"/>
  <c r="L1263" i="5"/>
  <c r="L1251" i="5"/>
  <c r="L1239" i="5"/>
  <c r="L1223" i="5"/>
  <c r="L1171" i="5"/>
  <c r="L2677" i="5"/>
  <c r="L3274" i="5"/>
  <c r="L3250" i="5"/>
  <c r="L3234" i="5"/>
  <c r="L3178" i="5"/>
  <c r="L3170" i="5"/>
  <c r="L3154" i="5"/>
  <c r="L3150" i="5"/>
  <c r="L3142" i="5"/>
  <c r="L3138" i="5"/>
  <c r="L3122" i="5"/>
  <c r="L3114" i="5"/>
  <c r="L3098" i="5"/>
  <c r="M3078" i="5"/>
  <c r="L3074" i="5"/>
  <c r="L3066" i="5"/>
  <c r="L3042" i="5"/>
  <c r="L3026" i="5"/>
  <c r="L3010" i="5"/>
  <c r="L3002" i="5"/>
  <c r="L2930" i="5"/>
  <c r="L2850" i="5"/>
  <c r="L2842" i="5"/>
  <c r="M2814" i="5"/>
  <c r="L2802" i="5"/>
  <c r="L2786" i="5"/>
  <c r="L2762" i="5"/>
  <c r="L2726" i="5"/>
  <c r="L2694" i="5"/>
  <c r="L2678" i="5"/>
  <c r="L2666" i="5"/>
  <c r="L2658" i="5"/>
  <c r="L2650" i="5"/>
  <c r="L2602" i="5"/>
  <c r="M2510" i="5"/>
  <c r="L2458" i="5"/>
  <c r="L2386" i="5"/>
  <c r="L2370" i="5"/>
  <c r="L2330" i="5"/>
  <c r="L2290" i="5"/>
  <c r="L2282" i="5"/>
  <c r="L2274" i="5"/>
  <c r="L2178" i="5"/>
  <c r="L2118" i="5"/>
  <c r="L2098" i="5"/>
  <c r="L2086" i="5"/>
  <c r="L2002" i="5"/>
  <c r="L1990" i="5"/>
  <c r="L1966" i="5"/>
  <c r="L1950" i="5"/>
  <c r="L1930" i="5"/>
  <c r="L1902" i="5"/>
  <c r="L1786" i="5"/>
  <c r="L1770" i="5"/>
  <c r="L1714" i="5"/>
  <c r="L1706" i="5"/>
  <c r="L1698" i="5"/>
  <c r="L1666" i="5"/>
  <c r="L1646" i="5"/>
  <c r="L1638" i="5"/>
  <c r="L1618" i="5"/>
  <c r="L1598" i="5"/>
  <c r="L1586" i="5"/>
  <c r="L1566" i="5"/>
  <c r="L1562" i="5"/>
  <c r="L1558" i="5"/>
  <c r="L1554" i="5"/>
  <c r="L1546" i="5"/>
  <c r="L1514" i="5"/>
  <c r="M1494" i="5"/>
  <c r="L1482" i="5"/>
  <c r="L1454" i="5"/>
  <c r="L1426" i="5"/>
  <c r="L1402" i="5"/>
  <c r="L1362" i="5"/>
  <c r="L1334" i="5"/>
  <c r="L1282" i="5"/>
  <c r="L1258" i="5"/>
  <c r="L1250" i="5"/>
  <c r="L1246" i="5"/>
  <c r="L1234" i="5"/>
  <c r="L943" i="5"/>
  <c r="L843" i="5"/>
  <c r="L3189" i="5"/>
  <c r="L3149" i="5"/>
  <c r="L2733" i="5"/>
  <c r="L2093" i="5"/>
  <c r="L2009" i="5"/>
  <c r="L1789" i="5"/>
  <c r="L1749" i="5"/>
  <c r="L1589" i="5"/>
  <c r="L1481" i="5"/>
  <c r="L1453" i="5"/>
  <c r="L1421" i="5"/>
  <c r="L1361" i="5"/>
  <c r="L1293" i="5"/>
  <c r="L1193" i="5"/>
  <c r="L3288" i="5"/>
  <c r="L3284" i="5"/>
  <c r="L3276" i="5"/>
  <c r="L3252" i="5"/>
  <c r="L3236" i="5"/>
  <c r="L3228" i="5"/>
  <c r="L3220" i="5"/>
  <c r="L3212" i="5"/>
  <c r="L3180" i="5"/>
  <c r="L3156" i="5"/>
  <c r="L3140" i="5"/>
  <c r="L3132" i="5"/>
  <c r="L3124" i="5"/>
  <c r="L3108" i="5"/>
  <c r="L3100" i="5"/>
  <c r="L3068" i="5"/>
  <c r="L3012" i="5"/>
  <c r="L2932" i="5"/>
  <c r="L2916" i="5"/>
  <c r="L2812" i="5"/>
  <c r="L2720" i="5"/>
  <c r="L2704" i="5"/>
  <c r="M2692" i="5"/>
  <c r="L2680" i="5"/>
  <c r="L2668" i="5"/>
  <c r="L2660" i="5"/>
  <c r="L2652" i="5"/>
  <c r="L2588" i="5"/>
  <c r="L2516" i="5"/>
  <c r="L2500" i="5"/>
  <c r="L2492" i="5"/>
  <c r="L2468" i="5"/>
  <c r="L2428" i="5"/>
  <c r="L2396" i="5"/>
  <c r="L2380" i="5"/>
  <c r="L2364" i="5"/>
  <c r="L2356" i="5"/>
  <c r="L2220" i="5"/>
  <c r="L2212" i="5"/>
  <c r="L2188" i="5"/>
  <c r="L2144" i="5"/>
  <c r="L2008" i="5"/>
  <c r="L1996" i="5"/>
  <c r="L1956" i="5"/>
  <c r="L1952" i="5"/>
  <c r="L1936" i="5"/>
  <c r="L1884" i="5"/>
  <c r="L1868" i="5"/>
  <c r="L1788" i="5"/>
  <c r="L1712" i="5"/>
  <c r="L1696" i="5"/>
  <c r="L1668" i="5"/>
  <c r="L1636" i="5"/>
  <c r="L1600" i="5"/>
  <c r="L1588" i="5"/>
  <c r="L1580" i="5"/>
  <c r="L1556" i="5"/>
  <c r="L1548" i="5"/>
  <c r="L1544" i="5"/>
  <c r="L1484" i="5"/>
  <c r="L1476" i="5"/>
  <c r="L1464" i="5"/>
  <c r="L1420" i="5"/>
  <c r="L1400" i="5"/>
  <c r="L1316" i="5"/>
  <c r="L1312" i="5"/>
  <c r="L1308" i="5"/>
  <c r="L1276" i="5"/>
  <c r="L1268" i="5"/>
  <c r="L1228" i="5"/>
  <c r="L1212" i="5"/>
  <c r="L1204" i="5"/>
  <c r="L3145" i="5"/>
  <c r="L3113" i="5"/>
  <c r="L3033" i="5"/>
  <c r="L3017" i="5"/>
  <c r="L2969" i="5"/>
  <c r="L2913" i="5"/>
  <c r="L2833" i="5"/>
  <c r="L2801" i="5"/>
  <c r="L2753" i="5"/>
  <c r="L2609" i="5"/>
  <c r="L2445" i="5"/>
  <c r="L2397" i="5"/>
  <c r="L2377" i="5"/>
  <c r="L2313" i="5"/>
  <c r="L2269" i="5"/>
  <c r="L2101" i="5"/>
  <c r="L1965" i="5"/>
  <c r="L1889" i="5"/>
  <c r="L1873" i="5"/>
  <c r="L1697" i="5"/>
  <c r="L1641" i="5"/>
  <c r="L1585" i="5"/>
  <c r="L1545" i="5"/>
  <c r="L1525" i="5"/>
  <c r="L1493" i="5"/>
  <c r="L1485" i="5"/>
  <c r="L1321" i="5"/>
  <c r="L1229" i="5"/>
  <c r="L1181" i="5"/>
  <c r="L3275" i="5"/>
  <c r="L3251" i="5"/>
  <c r="L3235" i="5"/>
  <c r="L3219" i="5"/>
  <c r="L3179" i="5"/>
  <c r="L3171" i="5"/>
  <c r="L3143" i="5"/>
  <c r="L3135" i="5"/>
  <c r="L3127" i="5"/>
  <c r="L3111" i="5"/>
  <c r="L3103" i="5"/>
  <c r="L3063" i="5"/>
  <c r="L3039" i="5"/>
  <c r="L2999" i="5"/>
  <c r="L2991" i="5"/>
  <c r="L2983" i="5"/>
  <c r="L2951" i="5"/>
  <c r="L2851" i="5"/>
  <c r="L2795" i="5"/>
  <c r="L2771" i="5"/>
  <c r="L2763" i="5"/>
  <c r="L2727" i="5"/>
  <c r="L2711" i="5"/>
  <c r="L2707" i="5"/>
  <c r="L2695" i="5"/>
  <c r="L2691" i="5"/>
  <c r="L2687" i="5"/>
  <c r="L2679" i="5"/>
  <c r="L2675" i="5"/>
  <c r="L2651" i="5"/>
  <c r="L2587" i="5"/>
  <c r="L2503" i="5"/>
  <c r="L2487" i="5"/>
  <c r="L2455" i="5"/>
  <c r="L2375" i="5"/>
  <c r="L2359" i="5"/>
  <c r="L2351" i="5"/>
  <c r="L2327" i="5"/>
  <c r="L2319" i="5"/>
  <c r="L2311" i="5"/>
  <c r="L2287" i="5"/>
  <c r="L2279" i="5"/>
  <c r="M2275" i="5"/>
  <c r="L2263" i="5"/>
  <c r="L2211" i="5"/>
  <c r="L2187" i="5"/>
  <c r="L2123" i="5"/>
  <c r="L2119" i="5"/>
  <c r="L2099" i="5"/>
  <c r="L2087" i="5"/>
  <c r="L2083" i="5"/>
  <c r="L1939" i="5"/>
  <c r="L1927" i="5"/>
  <c r="L1915" i="5"/>
  <c r="L1871" i="5"/>
  <c r="L1707" i="5"/>
  <c r="L1699" i="5"/>
  <c r="L1691" i="5"/>
  <c r="L1647" i="5"/>
  <c r="L1639" i="5"/>
  <c r="L1619" i="5"/>
  <c r="L1603" i="5"/>
  <c r="L1579" i="5"/>
  <c r="L1555" i="5"/>
  <c r="L1547" i="5"/>
  <c r="L1507" i="5"/>
  <c r="L1495" i="5"/>
  <c r="L1491" i="5"/>
  <c r="L1471" i="5"/>
  <c r="L1423" i="5"/>
  <c r="L1419" i="5"/>
  <c r="L1415" i="5"/>
  <c r="L1315" i="5"/>
  <c r="L1307" i="5"/>
  <c r="L1279" i="5"/>
  <c r="L1219" i="5"/>
  <c r="L1211" i="5"/>
  <c r="L1199" i="5"/>
  <c r="L1191" i="5"/>
  <c r="L3278" i="5"/>
  <c r="L3254" i="5"/>
  <c r="L3230" i="5"/>
  <c r="L3222" i="5"/>
  <c r="L3214" i="5"/>
  <c r="L3190" i="5"/>
  <c r="L3102" i="5"/>
  <c r="L3014" i="5"/>
  <c r="L2990" i="5"/>
  <c r="L2982" i="5"/>
  <c r="L2974" i="5"/>
  <c r="L2966" i="5"/>
  <c r="L2950" i="5"/>
  <c r="L2846" i="5"/>
  <c r="L2830" i="5"/>
  <c r="L2806" i="5"/>
  <c r="L2798" i="5"/>
  <c r="L2782" i="5"/>
  <c r="L2750" i="5"/>
  <c r="L2706" i="5"/>
  <c r="L2690" i="5"/>
  <c r="M2634" i="5"/>
  <c r="L2446" i="5"/>
  <c r="L2406" i="5"/>
  <c r="L2398" i="5"/>
  <c r="L2350" i="5"/>
  <c r="L2278" i="5"/>
  <c r="L2222" i="5"/>
  <c r="L2206" i="5"/>
  <c r="L2190" i="5"/>
  <c r="L2174" i="5"/>
  <c r="L2142" i="5"/>
  <c r="L2122" i="5"/>
  <c r="L2042" i="5"/>
  <c r="L1994" i="5"/>
  <c r="L1938" i="5"/>
  <c r="L1886" i="5"/>
  <c r="L1870" i="5"/>
  <c r="L1842" i="5"/>
  <c r="L1790" i="5"/>
  <c r="L1738" i="5"/>
  <c r="L1734" i="5"/>
  <c r="L1694" i="5"/>
  <c r="L1642" i="5"/>
  <c r="L1622" i="5"/>
  <c r="L1614" i="5"/>
  <c r="L1578" i="5"/>
  <c r="L1510" i="5"/>
  <c r="L1498" i="5"/>
  <c r="L1414" i="5"/>
  <c r="L1410" i="5"/>
  <c r="L1350" i="5"/>
  <c r="L1242" i="5"/>
  <c r="L1238" i="5"/>
  <c r="L1230" i="5"/>
  <c r="L1226" i="5"/>
  <c r="L1198" i="5"/>
  <c r="L1190" i="5"/>
  <c r="L1170" i="5"/>
  <c r="L1143" i="5"/>
  <c r="L831" i="5"/>
  <c r="L723" i="5"/>
  <c r="L711" i="5"/>
  <c r="L551" i="5"/>
  <c r="L443" i="5"/>
  <c r="L415" i="5"/>
  <c r="L347" i="5"/>
  <c r="L323" i="5"/>
  <c r="L159" i="5"/>
  <c r="L123" i="5"/>
  <c r="L1133" i="5"/>
  <c r="L1125" i="5"/>
  <c r="L1093" i="5"/>
  <c r="L1037" i="5"/>
  <c r="L969" i="5"/>
  <c r="L965" i="5"/>
  <c r="L957" i="5"/>
  <c r="L933" i="5"/>
  <c r="L921" i="5"/>
  <c r="L917" i="5"/>
  <c r="L909" i="5"/>
  <c r="L833" i="5"/>
  <c r="L829" i="5"/>
  <c r="L825" i="5"/>
  <c r="L809" i="5"/>
  <c r="L633" i="5"/>
  <c r="L625" i="5"/>
  <c r="L621" i="5"/>
  <c r="L533" i="5"/>
  <c r="L485" i="5"/>
  <c r="L353" i="5"/>
  <c r="L233" i="5"/>
  <c r="L229" i="5"/>
  <c r="L149" i="5"/>
  <c r="L1127" i="5"/>
  <c r="L811" i="5"/>
  <c r="L631" i="5"/>
  <c r="L495" i="5"/>
  <c r="L343" i="5"/>
  <c r="L1132" i="5"/>
  <c r="L1116" i="5"/>
  <c r="L1084" i="5"/>
  <c r="L932" i="5"/>
  <c r="L824" i="5"/>
  <c r="L808" i="5"/>
  <c r="L536" i="5"/>
  <c r="L440" i="5"/>
  <c r="L344" i="5"/>
  <c r="L260" i="5"/>
  <c r="L160" i="5"/>
  <c r="L1123" i="5"/>
  <c r="L947" i="5"/>
  <c r="L903" i="5"/>
  <c r="L1134" i="5"/>
  <c r="L1122" i="5"/>
  <c r="L1094" i="5"/>
  <c r="L1062" i="5"/>
  <c r="M1038" i="5"/>
  <c r="L958" i="5"/>
  <c r="L930" i="5"/>
  <c r="L910" i="5"/>
  <c r="L722" i="5"/>
  <c r="L706" i="5"/>
  <c r="L550" i="5"/>
  <c r="L534" i="5"/>
  <c r="L486" i="5"/>
  <c r="L334" i="5"/>
  <c r="L1119" i="5"/>
  <c r="L951" i="5"/>
  <c r="L919" i="5"/>
  <c r="L835" i="5"/>
  <c r="L575" i="5"/>
  <c r="L371" i="5"/>
  <c r="M590" i="5"/>
  <c r="L135" i="5"/>
  <c r="L605" i="5"/>
  <c r="L370" i="5"/>
  <c r="L452" i="5"/>
  <c r="L138" i="5"/>
  <c r="L137" i="5"/>
  <c r="L597" i="5"/>
  <c r="L166" i="5"/>
  <c r="L136" i="5"/>
  <c r="L169" i="5"/>
  <c r="L783" i="5"/>
  <c r="L926" i="5"/>
  <c r="L754" i="5"/>
  <c r="L609" i="5"/>
  <c r="L61" i="5"/>
  <c r="L1030" i="5"/>
  <c r="L322" i="5"/>
  <c r="L377" i="5"/>
  <c r="L1344" i="5"/>
  <c r="L1227" i="5"/>
  <c r="L923" i="5"/>
  <c r="L421" i="5"/>
  <c r="L201" i="5"/>
  <c r="L908" i="5"/>
  <c r="L626" i="5"/>
  <c r="L53" i="5"/>
  <c r="L422" i="5"/>
  <c r="L120" i="5"/>
  <c r="L569" i="5"/>
  <c r="L267" i="5"/>
  <c r="L175" i="5"/>
  <c r="L47" i="5"/>
  <c r="L325" i="5"/>
  <c r="L117" i="5"/>
  <c r="L184" i="5"/>
  <c r="L174" i="5"/>
  <c r="L186" i="5"/>
  <c r="L58" i="5"/>
  <c r="L189" i="5"/>
  <c r="L256" i="5"/>
  <c r="L173" i="5"/>
  <c r="L215" i="5"/>
  <c r="L171" i="5"/>
  <c r="L460" i="5"/>
  <c r="L188" i="5"/>
  <c r="L434" i="5"/>
  <c r="L230" i="5"/>
  <c r="L146" i="5"/>
  <c r="L451" i="5"/>
  <c r="L71" i="5"/>
  <c r="L177" i="5"/>
  <c r="L145" i="5"/>
  <c r="L147" i="5"/>
  <c r="L268" i="5"/>
  <c r="L192" i="5"/>
  <c r="L20" i="5"/>
  <c r="L326" i="5"/>
  <c r="L122" i="5"/>
  <c r="L456" i="5"/>
  <c r="L124" i="5"/>
  <c r="L15" i="5"/>
  <c r="L1669" i="5"/>
  <c r="L1728" i="5"/>
  <c r="L1504" i="5"/>
  <c r="L1705" i="5"/>
  <c r="L1903" i="5"/>
  <c r="L1131" i="5"/>
  <c r="L8" i="5"/>
  <c r="L1885" i="5"/>
  <c r="L1513" i="5"/>
  <c r="L2120" i="5"/>
  <c r="L1928" i="5"/>
  <c r="L1515" i="5"/>
  <c r="L1634" i="5"/>
  <c r="L375" i="5"/>
  <c r="L1660" i="5"/>
  <c r="M2049" i="5"/>
  <c r="L2114" i="5"/>
  <c r="L924" i="5"/>
  <c r="L708" i="5"/>
  <c r="L738" i="5"/>
  <c r="L817" i="5"/>
  <c r="L492" i="5"/>
  <c r="L10" i="5"/>
  <c r="L659" i="5"/>
  <c r="L462" i="5"/>
  <c r="L1413" i="5"/>
  <c r="L407" i="5"/>
  <c r="L52" i="5"/>
  <c r="L763" i="5"/>
  <c r="L212" i="5"/>
  <c r="L1995" i="5"/>
  <c r="L755" i="5"/>
  <c r="L32" i="5"/>
  <c r="L425" i="5"/>
  <c r="L350" i="5"/>
  <c r="L493" i="5"/>
  <c r="L142" i="5"/>
  <c r="M74" i="5"/>
  <c r="L695" i="5"/>
  <c r="L587" i="5"/>
  <c r="L571" i="5"/>
  <c r="L335" i="5"/>
  <c r="L143" i="5"/>
  <c r="L1113" i="5"/>
  <c r="L1097" i="5"/>
  <c r="L1089" i="5"/>
  <c r="M1073" i="5"/>
  <c r="L953" i="5"/>
  <c r="L949" i="5"/>
  <c r="L841" i="5"/>
  <c r="L837" i="5"/>
  <c r="L813" i="5"/>
  <c r="L757" i="5"/>
  <c r="L705" i="5"/>
  <c r="L673" i="5"/>
  <c r="L629" i="5"/>
  <c r="L537" i="5"/>
  <c r="L529" i="5"/>
  <c r="L165" i="5"/>
  <c r="L141" i="5"/>
  <c r="L125" i="5"/>
  <c r="L1151" i="5"/>
  <c r="L1115" i="5"/>
  <c r="L1083" i="5"/>
  <c r="L1063" i="5"/>
  <c r="L839" i="5"/>
  <c r="L691" i="5"/>
  <c r="L591" i="5"/>
  <c r="L535" i="5"/>
  <c r="L351" i="5"/>
  <c r="L155" i="5"/>
  <c r="M75" i="5"/>
  <c r="L1092" i="5"/>
  <c r="L1008" i="5"/>
  <c r="L972" i="5"/>
  <c r="L956" i="5"/>
  <c r="L844" i="5"/>
  <c r="L840" i="5"/>
  <c r="L832" i="5"/>
  <c r="L796" i="5"/>
  <c r="L756" i="5"/>
  <c r="L688" i="5"/>
  <c r="L684" i="5"/>
  <c r="L676" i="5"/>
  <c r="L636" i="5"/>
  <c r="L632" i="5"/>
  <c r="L580" i="5"/>
  <c r="L552" i="5"/>
  <c r="L528" i="5"/>
  <c r="L428" i="5"/>
  <c r="L352" i="5"/>
  <c r="L216" i="5"/>
  <c r="L164" i="5"/>
  <c r="L144" i="5"/>
  <c r="L955" i="5"/>
  <c r="L931" i="5"/>
  <c r="L915" i="5"/>
  <c r="L623" i="5"/>
  <c r="L327" i="5"/>
  <c r="L11" i="5"/>
  <c r="L1126" i="5"/>
  <c r="L1114" i="5"/>
  <c r="L1098" i="5"/>
  <c r="L962" i="5"/>
  <c r="L950" i="5"/>
  <c r="L934" i="5"/>
  <c r="L922" i="5"/>
  <c r="L914" i="5"/>
  <c r="L842" i="5"/>
  <c r="L834" i="5"/>
  <c r="L830" i="5"/>
  <c r="L810" i="5"/>
  <c r="L678" i="5"/>
  <c r="L638" i="5"/>
  <c r="L630" i="5"/>
  <c r="L610" i="5"/>
  <c r="L594" i="5"/>
  <c r="L578" i="5"/>
  <c r="L538" i="5"/>
  <c r="L470" i="5"/>
  <c r="L446" i="5"/>
  <c r="L442" i="5"/>
  <c r="L414" i="5"/>
  <c r="L918" i="5"/>
  <c r="L838" i="5"/>
  <c r="L682" i="5"/>
  <c r="L574" i="5"/>
  <c r="L570" i="5"/>
  <c r="L554" i="5"/>
  <c r="L494" i="5"/>
  <c r="L454" i="5"/>
  <c r="L148" i="5"/>
  <c r="L55" i="5"/>
  <c r="L424" i="5"/>
  <c r="L170" i="5"/>
  <c r="L321" i="5"/>
  <c r="L466" i="5"/>
  <c r="L599" i="5"/>
  <c r="L496" i="5"/>
  <c r="L224" i="5"/>
  <c r="L167" i="5"/>
  <c r="L598" i="5"/>
  <c r="L182" i="5"/>
  <c r="L467" i="5"/>
  <c r="L4" i="5"/>
  <c r="L168" i="5"/>
  <c r="L56" i="5"/>
  <c r="L218" i="5"/>
  <c r="L463" i="5"/>
  <c r="L557" i="5"/>
  <c r="L1284" i="5"/>
  <c r="L911" i="5"/>
  <c r="L637" i="5"/>
  <c r="L660" i="5"/>
  <c r="L476" i="5"/>
  <c r="L324" i="5"/>
  <c r="L48" i="5"/>
  <c r="L635" i="5"/>
  <c r="L634" i="5"/>
  <c r="L330" i="5"/>
  <c r="L927" i="5"/>
  <c r="L99" i="5"/>
  <c r="L1146" i="5"/>
  <c r="L558" i="5"/>
  <c r="L423" i="5"/>
  <c r="L98" i="5"/>
  <c r="L573" i="5"/>
  <c r="L1340" i="5"/>
  <c r="L1029" i="5"/>
  <c r="L549" i="5"/>
  <c r="L1140" i="5"/>
  <c r="L544" i="5"/>
  <c r="L342" i="5"/>
  <c r="L457" i="5"/>
  <c r="L376" i="5"/>
  <c r="L1264" i="5"/>
  <c r="L1162" i="5"/>
  <c r="L816" i="5"/>
  <c r="L752" i="5"/>
  <c r="L116" i="5"/>
  <c r="L453" i="5"/>
  <c r="L420" i="5"/>
  <c r="L200" i="5"/>
  <c r="L118" i="5"/>
  <c r="L178" i="5"/>
  <c r="L30" i="5"/>
  <c r="L172" i="5"/>
  <c r="L459" i="5"/>
  <c r="L7" i="5"/>
  <c r="L185" i="5"/>
  <c r="L231" i="5"/>
  <c r="L163" i="5"/>
  <c r="L372" i="5"/>
  <c r="L176" i="5"/>
  <c r="L435" i="5"/>
  <c r="L202" i="5"/>
  <c r="L162" i="5"/>
  <c r="L46" i="5"/>
  <c r="L51" i="5"/>
  <c r="L31" i="5"/>
  <c r="L161" i="5"/>
  <c r="L69" i="5"/>
  <c r="L119" i="5"/>
  <c r="L59" i="5"/>
  <c r="L232" i="5"/>
  <c r="L180" i="5"/>
  <c r="L28" i="5"/>
  <c r="L1521" i="5"/>
  <c r="L487" i="5"/>
  <c r="L1677" i="5"/>
  <c r="L1767" i="5"/>
  <c r="L1635" i="5"/>
  <c r="L210" i="5"/>
  <c r="L319" i="5"/>
  <c r="L465" i="5"/>
  <c r="L1708" i="5"/>
  <c r="L1500" i="5"/>
  <c r="L1729" i="5"/>
  <c r="L1922" i="5"/>
  <c r="L1314" i="5"/>
  <c r="L812" i="5"/>
  <c r="L213" i="5"/>
  <c r="L1233" i="5"/>
  <c r="L1540" i="5"/>
  <c r="L1929" i="5"/>
  <c r="L622" i="5"/>
  <c r="L1937" i="5"/>
  <c r="L1241" i="5"/>
  <c r="L1845" i="5"/>
  <c r="L206" i="5"/>
  <c r="L1351" i="5"/>
  <c r="L1522" i="5"/>
  <c r="L9" i="5"/>
  <c r="L458" i="5"/>
  <c r="L473" i="5"/>
  <c r="L60" i="5"/>
  <c r="L539" i="5"/>
  <c r="L140" i="5"/>
  <c r="L223" i="5"/>
  <c r="L6" i="5"/>
  <c r="F23" i="5"/>
  <c r="S14" i="5" l="1"/>
  <c r="S26" i="5"/>
  <c r="S42" i="5"/>
  <c r="R62" i="5"/>
  <c r="S98" i="5"/>
  <c r="R102" i="5"/>
  <c r="S114" i="5"/>
  <c r="R118" i="5"/>
  <c r="S150" i="5"/>
  <c r="R170" i="5"/>
  <c r="S182" i="5"/>
  <c r="S198" i="5"/>
  <c r="S210" i="5"/>
  <c r="S254" i="5"/>
  <c r="R270" i="5"/>
  <c r="S306" i="5"/>
  <c r="S358" i="5"/>
  <c r="S394" i="5"/>
  <c r="R442" i="5"/>
  <c r="S486" i="5"/>
  <c r="S1326" i="5"/>
  <c r="S1358" i="5"/>
  <c r="S1438" i="5"/>
  <c r="S1550" i="5"/>
  <c r="S1566" i="5"/>
  <c r="S1662" i="5"/>
  <c r="S1678" i="5"/>
  <c r="S1694" i="5"/>
  <c r="S1710" i="5"/>
  <c r="S1758" i="5"/>
  <c r="S1822" i="5"/>
  <c r="S1886" i="5"/>
  <c r="R494" i="5"/>
  <c r="R510" i="5"/>
  <c r="S522" i="5"/>
  <c r="R566" i="5"/>
  <c r="S578" i="5"/>
  <c r="R598" i="5"/>
  <c r="S610" i="5"/>
  <c r="R630" i="5"/>
  <c r="R678" i="5"/>
  <c r="S690" i="5"/>
  <c r="S706" i="5"/>
  <c r="R726" i="5"/>
  <c r="S738" i="5"/>
  <c r="R758" i="5"/>
  <c r="R774" i="5"/>
  <c r="S786" i="5"/>
  <c r="R790" i="5"/>
  <c r="S802" i="5"/>
  <c r="S818" i="5"/>
  <c r="R838" i="5"/>
  <c r="S866" i="5"/>
  <c r="S882" i="5"/>
  <c r="R918" i="5"/>
  <c r="S946" i="5"/>
  <c r="S962" i="5"/>
  <c r="S978" i="5"/>
  <c r="S994" i="5"/>
  <c r="R1014" i="5"/>
  <c r="S1026" i="5"/>
  <c r="S1058" i="5"/>
  <c r="S1090" i="5"/>
  <c r="S1106" i="5"/>
  <c r="S1166" i="5"/>
  <c r="S1230" i="5"/>
  <c r="R1238" i="5"/>
  <c r="S1278" i="5"/>
  <c r="S1294" i="5"/>
  <c r="R1302" i="5"/>
  <c r="S1310" i="5"/>
  <c r="S1342" i="5"/>
  <c r="R1366" i="5"/>
  <c r="S1390" i="5"/>
  <c r="R1398" i="5"/>
  <c r="S1406" i="5"/>
  <c r="R1414" i="5"/>
  <c r="R1446" i="5"/>
  <c r="S1454" i="5"/>
  <c r="R1462" i="5"/>
  <c r="S1470" i="5"/>
  <c r="R1478" i="5"/>
  <c r="S1502" i="5"/>
  <c r="R1526" i="5"/>
  <c r="S1534" i="5"/>
  <c r="S1582" i="5"/>
  <c r="R1590" i="5"/>
  <c r="S1598" i="5"/>
  <c r="R1606" i="5"/>
  <c r="S1614" i="5"/>
  <c r="R1622" i="5"/>
  <c r="S1630" i="5"/>
  <c r="R1718" i="5"/>
  <c r="S1726" i="5"/>
  <c r="R1734" i="5"/>
  <c r="R1766" i="5"/>
  <c r="S1774" i="5"/>
  <c r="R1782" i="5"/>
  <c r="S1790" i="5"/>
  <c r="R1830" i="5"/>
  <c r="S1838" i="5"/>
  <c r="S1854" i="5"/>
  <c r="R1862" i="5"/>
  <c r="R1894" i="5"/>
  <c r="R1910" i="5"/>
  <c r="S1934" i="5"/>
  <c r="R1942" i="5"/>
  <c r="S1950" i="5"/>
  <c r="R1958" i="5"/>
  <c r="S1998" i="5"/>
  <c r="S2014" i="5"/>
  <c r="S2046" i="5"/>
  <c r="S2078" i="5"/>
  <c r="S2094" i="5"/>
  <c r="S2110" i="5"/>
  <c r="S2126" i="5"/>
  <c r="S2142" i="5"/>
  <c r="S3413" i="5"/>
  <c r="S3477" i="5"/>
  <c r="S3593" i="5"/>
  <c r="S249" i="5"/>
  <c r="S250" i="5"/>
  <c r="R186" i="5"/>
  <c r="R202" i="5"/>
  <c r="R218" i="5"/>
  <c r="S226" i="5"/>
  <c r="R234" i="5"/>
  <c r="S242" i="5"/>
  <c r="R246" i="5"/>
  <c r="R258" i="5"/>
  <c r="R278" i="5"/>
  <c r="R282" i="5"/>
  <c r="S290" i="5"/>
  <c r="S294" i="5"/>
  <c r="R298" i="5"/>
  <c r="R310" i="5"/>
  <c r="S322" i="5"/>
  <c r="R326" i="5"/>
  <c r="R338" i="5"/>
  <c r="S346" i="5"/>
  <c r="S350" i="5"/>
  <c r="R362" i="5"/>
  <c r="R378" i="5"/>
  <c r="R410" i="5"/>
  <c r="R426" i="5"/>
  <c r="R454" i="5"/>
  <c r="R466" i="5"/>
  <c r="S474" i="5"/>
  <c r="R478" i="5"/>
  <c r="S506" i="5"/>
  <c r="R526" i="5"/>
  <c r="R538" i="5"/>
  <c r="R550" i="5"/>
  <c r="S562" i="5"/>
  <c r="R582" i="5"/>
  <c r="S594" i="5"/>
  <c r="R614" i="5"/>
  <c r="S626" i="5"/>
  <c r="S642" i="5"/>
  <c r="R646" i="5"/>
  <c r="S658" i="5"/>
  <c r="R662" i="5"/>
  <c r="S674" i="5"/>
  <c r="R694" i="5"/>
  <c r="R710" i="5"/>
  <c r="S722" i="5"/>
  <c r="R742" i="5"/>
  <c r="S754" i="5"/>
  <c r="S770" i="5"/>
  <c r="R806" i="5"/>
  <c r="R822" i="5"/>
  <c r="S834" i="5"/>
  <c r="S850" i="5"/>
  <c r="R854" i="5"/>
  <c r="R870" i="5"/>
  <c r="R886" i="5"/>
  <c r="S898" i="5"/>
  <c r="R902" i="5"/>
  <c r="S914" i="5"/>
  <c r="S930" i="5"/>
  <c r="R934" i="5"/>
  <c r="R950" i="5"/>
  <c r="R966" i="5"/>
  <c r="R982" i="5"/>
  <c r="R998" i="5"/>
  <c r="S1010" i="5"/>
  <c r="R1030" i="5"/>
  <c r="S1042" i="5"/>
  <c r="R1046" i="5"/>
  <c r="R1062" i="5"/>
  <c r="S1074" i="5"/>
  <c r="R1078" i="5"/>
  <c r="R1094" i="5"/>
  <c r="R1110" i="5"/>
  <c r="S1122" i="5"/>
  <c r="R1126" i="5"/>
  <c r="S1134" i="5"/>
  <c r="R1142" i="5"/>
  <c r="S1150" i="5"/>
  <c r="R1158" i="5"/>
  <c r="R1174" i="5"/>
  <c r="S1182" i="5"/>
  <c r="R1190" i="5"/>
  <c r="S1198" i="5"/>
  <c r="R1206" i="5"/>
  <c r="S1214" i="5"/>
  <c r="R1222" i="5"/>
  <c r="S1246" i="5"/>
  <c r="R1254" i="5"/>
  <c r="S1262" i="5"/>
  <c r="R1270" i="5"/>
  <c r="R1286" i="5"/>
  <c r="R1318" i="5"/>
  <c r="R1334" i="5"/>
  <c r="R1350" i="5"/>
  <c r="S1374" i="5"/>
  <c r="R1382" i="5"/>
  <c r="S1422" i="5"/>
  <c r="R1430" i="5"/>
  <c r="S1486" i="5"/>
  <c r="R1494" i="5"/>
  <c r="R1510" i="5"/>
  <c r="S1518" i="5"/>
  <c r="R1542" i="5"/>
  <c r="R1558" i="5"/>
  <c r="R1574" i="5"/>
  <c r="R1638" i="5"/>
  <c r="S1646" i="5"/>
  <c r="R1654" i="5"/>
  <c r="R1670" i="5"/>
  <c r="R1686" i="5"/>
  <c r="R1702" i="5"/>
  <c r="S1742" i="5"/>
  <c r="R1750" i="5"/>
  <c r="R1798" i="5"/>
  <c r="S1806" i="5"/>
  <c r="R1814" i="5"/>
  <c r="R1846" i="5"/>
  <c r="S1870" i="5"/>
  <c r="R1878" i="5"/>
  <c r="S1902" i="5"/>
  <c r="S1918" i="5"/>
  <c r="R1926" i="5"/>
  <c r="S1966" i="5"/>
  <c r="R1974" i="5"/>
  <c r="S1982" i="5"/>
  <c r="R1990" i="5"/>
  <c r="R2006" i="5"/>
  <c r="R2022" i="5"/>
  <c r="S2030" i="5"/>
  <c r="R2038" i="5"/>
  <c r="R2054" i="5"/>
  <c r="S2062" i="5"/>
  <c r="R2070" i="5"/>
  <c r="R2086" i="5"/>
  <c r="R2102" i="5"/>
  <c r="R2118" i="5"/>
  <c r="R2134" i="5"/>
  <c r="R2150" i="5"/>
  <c r="S2158" i="5"/>
  <c r="R2166" i="5"/>
  <c r="S2174" i="5"/>
  <c r="R2182" i="5"/>
  <c r="S2190" i="5"/>
  <c r="R2198" i="5"/>
  <c r="S2206" i="5"/>
  <c r="R2214" i="5"/>
  <c r="S2222" i="5"/>
  <c r="R2230" i="5"/>
  <c r="S2238" i="5"/>
  <c r="R2246" i="5"/>
  <c r="S2254" i="5"/>
  <c r="R2262" i="5"/>
  <c r="S2270" i="5"/>
  <c r="R2278" i="5"/>
  <c r="S2286" i="5"/>
  <c r="R2294" i="5"/>
  <c r="S2302" i="5"/>
  <c r="R2310" i="5"/>
  <c r="S2318" i="5"/>
  <c r="R2326" i="5"/>
  <c r="S2334" i="5"/>
  <c r="R2342" i="5"/>
  <c r="S2350" i="5"/>
  <c r="R2358" i="5"/>
  <c r="S2366" i="5"/>
  <c r="S2382" i="5"/>
  <c r="R2390" i="5"/>
  <c r="S2398" i="5"/>
  <c r="R2406" i="5"/>
  <c r="R6" i="5"/>
  <c r="R18" i="5"/>
  <c r="R34" i="5"/>
  <c r="R50" i="5"/>
  <c r="S58" i="5"/>
  <c r="S70" i="5"/>
  <c r="R74" i="5"/>
  <c r="S82" i="5"/>
  <c r="S130" i="5"/>
  <c r="S142" i="5"/>
  <c r="R154" i="5"/>
  <c r="R2374" i="5"/>
  <c r="R37" i="5"/>
  <c r="S2" i="5"/>
  <c r="R10" i="5"/>
  <c r="R14" i="5"/>
  <c r="R26" i="5"/>
  <c r="S34" i="5"/>
  <c r="R42" i="5"/>
  <c r="S50" i="5"/>
  <c r="S62" i="5"/>
  <c r="R70" i="5"/>
  <c r="R82" i="5"/>
  <c r="S90" i="5"/>
  <c r="R94" i="5"/>
  <c r="S106" i="5"/>
  <c r="R110" i="5"/>
  <c r="S122" i="5"/>
  <c r="R126" i="5"/>
  <c r="S134" i="5"/>
  <c r="R138" i="5"/>
  <c r="R146" i="5"/>
  <c r="S154" i="5"/>
  <c r="R162" i="5"/>
  <c r="S170" i="5"/>
  <c r="S174" i="5"/>
  <c r="R178" i="5"/>
  <c r="S190" i="5"/>
  <c r="R194" i="5"/>
  <c r="R210" i="5"/>
  <c r="S218" i="5"/>
  <c r="R226" i="5"/>
  <c r="S234" i="5"/>
  <c r="S246" i="5"/>
  <c r="R250" i="5"/>
  <c r="S258" i="5"/>
  <c r="S262" i="5"/>
  <c r="S282" i="5"/>
  <c r="S286" i="5"/>
  <c r="R290" i="5"/>
  <c r="S298" i="5"/>
  <c r="S302" i="5"/>
  <c r="R306" i="5"/>
  <c r="R318" i="5"/>
  <c r="R330" i="5"/>
  <c r="S338" i="5"/>
  <c r="R346" i="5"/>
  <c r="R370" i="5"/>
  <c r="R382" i="5"/>
  <c r="S390" i="5"/>
  <c r="R394" i="5"/>
  <c r="S402" i="5"/>
  <c r="R406" i="5"/>
  <c r="R418" i="5"/>
  <c r="S426" i="5"/>
  <c r="R434" i="5"/>
  <c r="S442" i="5"/>
  <c r="R446" i="5"/>
  <c r="S454" i="5"/>
  <c r="R458" i="5"/>
  <c r="S466" i="5"/>
  <c r="R474" i="5"/>
  <c r="R486" i="5"/>
  <c r="S498" i="5"/>
  <c r="R502" i="5"/>
  <c r="S514" i="5"/>
  <c r="R518" i="5"/>
  <c r="S526" i="5"/>
  <c r="R530" i="5"/>
  <c r="S538" i="5"/>
  <c r="R542" i="5"/>
  <c r="S550" i="5"/>
  <c r="S554" i="5"/>
  <c r="R558" i="5"/>
  <c r="S570" i="5"/>
  <c r="R574" i="5"/>
  <c r="S586" i="5"/>
  <c r="R590" i="5"/>
  <c r="S602" i="5"/>
  <c r="R606" i="5"/>
  <c r="S618" i="5"/>
  <c r="R622" i="5"/>
  <c r="S634" i="5"/>
  <c r="R638" i="5"/>
  <c r="S650" i="5"/>
  <c r="R654" i="5"/>
  <c r="S666" i="5"/>
  <c r="R670" i="5"/>
  <c r="S682" i="5"/>
  <c r="R686" i="5"/>
  <c r="S698" i="5"/>
  <c r="R702" i="5"/>
  <c r="S714" i="5"/>
  <c r="R718" i="5"/>
  <c r="S730" i="5"/>
  <c r="R734" i="5"/>
  <c r="S746" i="5"/>
  <c r="R750" i="5"/>
  <c r="S762" i="5"/>
  <c r="R766" i="5"/>
  <c r="S778" i="5"/>
  <c r="R782" i="5"/>
  <c r="S794" i="5"/>
  <c r="R798" i="5"/>
  <c r="S810" i="5"/>
  <c r="R814" i="5"/>
  <c r="S826" i="5"/>
  <c r="R830" i="5"/>
  <c r="S842" i="5"/>
  <c r="R846" i="5"/>
  <c r="S858" i="5"/>
  <c r="R862" i="5"/>
  <c r="S874" i="5"/>
  <c r="R878" i="5"/>
  <c r="S890" i="5"/>
  <c r="R894" i="5"/>
  <c r="S906" i="5"/>
  <c r="R910" i="5"/>
  <c r="S922" i="5"/>
  <c r="R926" i="5"/>
  <c r="S938" i="5"/>
  <c r="R942" i="5"/>
  <c r="S954" i="5"/>
  <c r="R958" i="5"/>
  <c r="S970" i="5"/>
  <c r="R974" i="5"/>
  <c r="S986" i="5"/>
  <c r="R990" i="5"/>
  <c r="S1002" i="5"/>
  <c r="R1006" i="5"/>
  <c r="S1018" i="5"/>
  <c r="R1022" i="5"/>
  <c r="S1034" i="5"/>
  <c r="R1038" i="5"/>
  <c r="S1050" i="5"/>
  <c r="R1054" i="5"/>
  <c r="S1066" i="5"/>
  <c r="R1070" i="5"/>
  <c r="S1082" i="5"/>
  <c r="R1086" i="5"/>
  <c r="S1098" i="5"/>
  <c r="R1102" i="5"/>
  <c r="S1114" i="5"/>
  <c r="R1118" i="5"/>
  <c r="R1134" i="5"/>
  <c r="S1142" i="5"/>
  <c r="R1150" i="5"/>
  <c r="S1158" i="5"/>
  <c r="R1166" i="5"/>
  <c r="S1174" i="5"/>
  <c r="R1182" i="5"/>
  <c r="S1190" i="5"/>
  <c r="R1198" i="5"/>
  <c r="S1206" i="5"/>
  <c r="R1214" i="5"/>
  <c r="S1222" i="5"/>
  <c r="R1230" i="5"/>
  <c r="S1238" i="5"/>
  <c r="R1246" i="5"/>
  <c r="S1254" i="5"/>
  <c r="R1262" i="5"/>
  <c r="S1270" i="5"/>
  <c r="R1278" i="5"/>
  <c r="S1286" i="5"/>
  <c r="R1294" i="5"/>
  <c r="S1302" i="5"/>
  <c r="R1310" i="5"/>
  <c r="S1318" i="5"/>
  <c r="R1326" i="5"/>
  <c r="S1334" i="5"/>
  <c r="R1342" i="5"/>
  <c r="S1350" i="5"/>
  <c r="R1358" i="5"/>
  <c r="S1366" i="5"/>
  <c r="R1374" i="5"/>
  <c r="S1382" i="5"/>
  <c r="R1390" i="5"/>
  <c r="S1398" i="5"/>
  <c r="R1406" i="5"/>
  <c r="S1414" i="5"/>
  <c r="R1422" i="5"/>
  <c r="S1430" i="5"/>
  <c r="R1438" i="5"/>
  <c r="S1446" i="5"/>
  <c r="R1454" i="5"/>
  <c r="S1462" i="5"/>
  <c r="R1470" i="5"/>
  <c r="S1478" i="5"/>
  <c r="R1486" i="5"/>
  <c r="S1494" i="5"/>
  <c r="R1502" i="5"/>
  <c r="S1510" i="5"/>
  <c r="R1518" i="5"/>
  <c r="S1526" i="5"/>
  <c r="R1534" i="5"/>
  <c r="S1542" i="5"/>
  <c r="R1550" i="5"/>
  <c r="S1558" i="5"/>
  <c r="R1566" i="5"/>
  <c r="S1574" i="5"/>
  <c r="R1582" i="5"/>
  <c r="S1590" i="5"/>
  <c r="R1598" i="5"/>
  <c r="S1606" i="5"/>
  <c r="R1614" i="5"/>
  <c r="S1622" i="5"/>
  <c r="R1630" i="5"/>
  <c r="S1638" i="5"/>
  <c r="R1646" i="5"/>
  <c r="S1654" i="5"/>
  <c r="R1662" i="5"/>
  <c r="S1670" i="5"/>
  <c r="R1678" i="5"/>
  <c r="S1686" i="5"/>
  <c r="R1694" i="5"/>
  <c r="S1702" i="5"/>
  <c r="R1710" i="5"/>
  <c r="S1718" i="5"/>
  <c r="R1726" i="5"/>
  <c r="S1734" i="5"/>
  <c r="R1742" i="5"/>
  <c r="S1750" i="5"/>
  <c r="R1758" i="5"/>
  <c r="S1766" i="5"/>
  <c r="R1774" i="5"/>
  <c r="S1782" i="5"/>
  <c r="R1790" i="5"/>
  <c r="S1798" i="5"/>
  <c r="R1806" i="5"/>
  <c r="S1814" i="5"/>
  <c r="R1822" i="5"/>
  <c r="S1830" i="5"/>
  <c r="R1838" i="5"/>
  <c r="S1846" i="5"/>
  <c r="R1854" i="5"/>
  <c r="S1862" i="5"/>
  <c r="R1870" i="5"/>
  <c r="S1878" i="5"/>
  <c r="R1886" i="5"/>
  <c r="S1894" i="5"/>
  <c r="R1902" i="5"/>
  <c r="S1910" i="5"/>
  <c r="R1918" i="5"/>
  <c r="S1926" i="5"/>
  <c r="R1934" i="5"/>
  <c r="S1942" i="5"/>
  <c r="R1950" i="5"/>
  <c r="S1958" i="5"/>
  <c r="R1966" i="5"/>
  <c r="S1974" i="5"/>
  <c r="R1982" i="5"/>
  <c r="S1990" i="5"/>
  <c r="R1998" i="5"/>
  <c r="S2006" i="5"/>
  <c r="R2014" i="5"/>
  <c r="S2022" i="5"/>
  <c r="R2030" i="5"/>
  <c r="S2038" i="5"/>
  <c r="R2046" i="5"/>
  <c r="S2054" i="5"/>
  <c r="R2062" i="5"/>
  <c r="S2070" i="5"/>
  <c r="R2078" i="5"/>
  <c r="S2086" i="5"/>
  <c r="R2094" i="5"/>
  <c r="S2102" i="5"/>
  <c r="R2110" i="5"/>
  <c r="S2118" i="5"/>
  <c r="R2126" i="5"/>
  <c r="S2134" i="5"/>
  <c r="R2142" i="5"/>
  <c r="S2150" i="5"/>
  <c r="R2158" i="5"/>
  <c r="S2166" i="5"/>
  <c r="R2174" i="5"/>
  <c r="S2182" i="5"/>
  <c r="R2190" i="5"/>
  <c r="S2198" i="5"/>
  <c r="R2206" i="5"/>
  <c r="S2214" i="5"/>
  <c r="R2222" i="5"/>
  <c r="S2230" i="5"/>
  <c r="R2238" i="5"/>
  <c r="S2246" i="5"/>
  <c r="R2254" i="5"/>
  <c r="S2262" i="5"/>
  <c r="R2270" i="5"/>
  <c r="S2278" i="5"/>
  <c r="R2286" i="5"/>
  <c r="S2294" i="5"/>
  <c r="R2302" i="5"/>
  <c r="S2310" i="5"/>
  <c r="R2318" i="5"/>
  <c r="S2326" i="5"/>
  <c r="R2334" i="5"/>
  <c r="S2342" i="5"/>
  <c r="R2350" i="5"/>
  <c r="S2358" i="5"/>
  <c r="R2366" i="5"/>
  <c r="S2374" i="5"/>
  <c r="R2382" i="5"/>
  <c r="S2390" i="5"/>
  <c r="R2398" i="5"/>
  <c r="S2406" i="5"/>
  <c r="R2414" i="5"/>
  <c r="S2422" i="5"/>
  <c r="R2430" i="5"/>
  <c r="S2438" i="5"/>
  <c r="R2446" i="5"/>
  <c r="S2454" i="5"/>
  <c r="R2462" i="5"/>
  <c r="S2470" i="5"/>
  <c r="R2478" i="5"/>
  <c r="S2486" i="5"/>
  <c r="R2494" i="5"/>
  <c r="S2502" i="5"/>
  <c r="R2510" i="5"/>
  <c r="S2518" i="5"/>
  <c r="R2526" i="5"/>
  <c r="S2534" i="5"/>
  <c r="R2542" i="5"/>
  <c r="S2550" i="5"/>
  <c r="R2558" i="5"/>
  <c r="S2566" i="5"/>
  <c r="R2574" i="5"/>
  <c r="S2582" i="5"/>
  <c r="R2590" i="5"/>
  <c r="S2598" i="5"/>
  <c r="R2606" i="5"/>
  <c r="S2614" i="5"/>
  <c r="R2622" i="5"/>
  <c r="S2630" i="5"/>
  <c r="R2638" i="5"/>
  <c r="S2646" i="5"/>
  <c r="R2654" i="5"/>
  <c r="S2662" i="5"/>
  <c r="R2670" i="5"/>
  <c r="S2678" i="5"/>
  <c r="R2686" i="5"/>
  <c r="S2694" i="5"/>
  <c r="R2702" i="5"/>
  <c r="S2714" i="5"/>
  <c r="R2718" i="5"/>
  <c r="S2730" i="5"/>
  <c r="R2734" i="5"/>
  <c r="S2746" i="5"/>
  <c r="R2750" i="5"/>
  <c r="S2762" i="5"/>
  <c r="R2766" i="5"/>
  <c r="S2778" i="5"/>
  <c r="R2782" i="5"/>
  <c r="S2794" i="5"/>
  <c r="R2798" i="5"/>
  <c r="S2810" i="5"/>
  <c r="R2814" i="5"/>
  <c r="S2826" i="5"/>
  <c r="R2830" i="5"/>
  <c r="S2842" i="5"/>
  <c r="R2846" i="5"/>
  <c r="S2858" i="5"/>
  <c r="R2862" i="5"/>
  <c r="S2870" i="5"/>
  <c r="R2878" i="5"/>
  <c r="S2886" i="5"/>
  <c r="R2894" i="5"/>
  <c r="S2902" i="5"/>
  <c r="R2910" i="5"/>
  <c r="S2918" i="5"/>
  <c r="R2926" i="5"/>
  <c r="S2934" i="5"/>
  <c r="R2942" i="5"/>
  <c r="S2950" i="5"/>
  <c r="R2958" i="5"/>
  <c r="S2966" i="5"/>
  <c r="R2974" i="5"/>
  <c r="S2982" i="5"/>
  <c r="R2990" i="5"/>
  <c r="S2998" i="5"/>
  <c r="R3006" i="5"/>
  <c r="S3014" i="5"/>
  <c r="R3022" i="5"/>
  <c r="S3030" i="5"/>
  <c r="R3038" i="5"/>
  <c r="S3046" i="5"/>
  <c r="R3054" i="5"/>
  <c r="S3062" i="5"/>
  <c r="R3070" i="5"/>
  <c r="S3078" i="5"/>
  <c r="R3086" i="5"/>
  <c r="S3094" i="5"/>
  <c r="R3102" i="5"/>
  <c r="S3110" i="5"/>
  <c r="R3118" i="5"/>
  <c r="S3126" i="5"/>
  <c r="R3134" i="5"/>
  <c r="S3142" i="5"/>
  <c r="R3150" i="5"/>
  <c r="S3158" i="5"/>
  <c r="R3166" i="5"/>
  <c r="S3174" i="5"/>
  <c r="R3182" i="5"/>
  <c r="S3190" i="5"/>
  <c r="R3198" i="5"/>
  <c r="S3206" i="5"/>
  <c r="R3214" i="5"/>
  <c r="S3222" i="5"/>
  <c r="R3230" i="5"/>
  <c r="S3238" i="5"/>
  <c r="R3246" i="5"/>
  <c r="S3254" i="5"/>
  <c r="R3262" i="5"/>
  <c r="S3270" i="5"/>
  <c r="R3278" i="5"/>
  <c r="S3286" i="5"/>
  <c r="R3294" i="5"/>
  <c r="S3302" i="5"/>
  <c r="R3310" i="5"/>
  <c r="S3318" i="5"/>
  <c r="R3326" i="5"/>
  <c r="S3334" i="5"/>
  <c r="R3342" i="5"/>
  <c r="S3350" i="5"/>
  <c r="R3358" i="5"/>
  <c r="S3366" i="5"/>
  <c r="R3374" i="5"/>
  <c r="S3382" i="5"/>
  <c r="R3390" i="5"/>
  <c r="S3398" i="5"/>
  <c r="R3406" i="5"/>
  <c r="S3414" i="5"/>
  <c r="R3422" i="5"/>
  <c r="S3430" i="5"/>
  <c r="R3438" i="5"/>
  <c r="S3446" i="5"/>
  <c r="R3454" i="5"/>
  <c r="S3462" i="5"/>
  <c r="R3470" i="5"/>
  <c r="S3478" i="5"/>
  <c r="R3486" i="5"/>
  <c r="S3494" i="5"/>
  <c r="R3502" i="5"/>
  <c r="S3510" i="5"/>
  <c r="R3518" i="5"/>
  <c r="S3526" i="5"/>
  <c r="R3534" i="5"/>
  <c r="S3542" i="5"/>
  <c r="R3550" i="5"/>
  <c r="S3558" i="5"/>
  <c r="R3566" i="5"/>
  <c r="S3574" i="5"/>
  <c r="R3582" i="5"/>
  <c r="S3590" i="5"/>
  <c r="R3598" i="5"/>
  <c r="S3606" i="5"/>
  <c r="R3614" i="5"/>
  <c r="S3622" i="5"/>
  <c r="R3630" i="5"/>
  <c r="S3638" i="5"/>
  <c r="R3646" i="5"/>
  <c r="S3654" i="5"/>
  <c r="R3662" i="5"/>
  <c r="S3670" i="5"/>
  <c r="R3678" i="5"/>
  <c r="S3686" i="5"/>
  <c r="R3694" i="5"/>
  <c r="S3702" i="5"/>
  <c r="R3710" i="5"/>
  <c r="S3718" i="5"/>
  <c r="R3726" i="5"/>
  <c r="S3734" i="5"/>
  <c r="R3742" i="5"/>
  <c r="S3750" i="5"/>
  <c r="R3758" i="5"/>
  <c r="S3766" i="5"/>
  <c r="R3774" i="5"/>
  <c r="S3782" i="5"/>
  <c r="R3790" i="5"/>
  <c r="S3798" i="5"/>
  <c r="R3806" i="5"/>
  <c r="S3814" i="5"/>
  <c r="R3822" i="5"/>
  <c r="S3830" i="5"/>
  <c r="R3838" i="5"/>
  <c r="S3846" i="5"/>
  <c r="R3854" i="5"/>
  <c r="S3862" i="5"/>
  <c r="R3870" i="5"/>
  <c r="S3878" i="5"/>
  <c r="R3886" i="5"/>
  <c r="S3894" i="5"/>
  <c r="R3902" i="5"/>
  <c r="S3910" i="5"/>
  <c r="R3918" i="5"/>
  <c r="S3926" i="5"/>
  <c r="R3934" i="5"/>
  <c r="S3942" i="5"/>
  <c r="R3950" i="5"/>
  <c r="S3958" i="5"/>
  <c r="R3966" i="5"/>
  <c r="S3974" i="5"/>
  <c r="R3982" i="5"/>
  <c r="S3990" i="5"/>
  <c r="R3998" i="5"/>
  <c r="S4006" i="5"/>
  <c r="R4014" i="5"/>
  <c r="S4022" i="5"/>
  <c r="R4030" i="5"/>
  <c r="S4038" i="5"/>
  <c r="R4046" i="5"/>
  <c r="S4054" i="5"/>
  <c r="R4062" i="5"/>
  <c r="S4070" i="5"/>
  <c r="R4078" i="5"/>
  <c r="S4086" i="5"/>
  <c r="R4094" i="5"/>
  <c r="S4102" i="5"/>
  <c r="R4110" i="5"/>
  <c r="S4118" i="5"/>
  <c r="R4126" i="5"/>
  <c r="S4134" i="5"/>
  <c r="R4142" i="5"/>
  <c r="S4150" i="5"/>
  <c r="R4158" i="5"/>
  <c r="S4166" i="5"/>
  <c r="R4174" i="5"/>
  <c r="S4182" i="5"/>
  <c r="R4190" i="5"/>
  <c r="S3895" i="5"/>
  <c r="R3903" i="5"/>
  <c r="S3915" i="5"/>
  <c r="R3927" i="5"/>
  <c r="S3939" i="5"/>
  <c r="R3951" i="5"/>
  <c r="R3975" i="5"/>
  <c r="S3987" i="5"/>
  <c r="S3991" i="5"/>
  <c r="R3995" i="5"/>
  <c r="R4015" i="5"/>
  <c r="R4031" i="5"/>
  <c r="S4043" i="5"/>
  <c r="S4047" i="5"/>
  <c r="R4051" i="5"/>
  <c r="R4075" i="5"/>
  <c r="S4083" i="5"/>
  <c r="S4087" i="5"/>
  <c r="R4095" i="5"/>
  <c r="S4107" i="5"/>
  <c r="S4111" i="5"/>
  <c r="R4119" i="5"/>
  <c r="S4131" i="5"/>
  <c r="R4147" i="5"/>
  <c r="R4171" i="5"/>
  <c r="S4179" i="5"/>
  <c r="R4191" i="5"/>
  <c r="R2837" i="5"/>
  <c r="S3149" i="5"/>
  <c r="R3265" i="5"/>
  <c r="S3325" i="5"/>
  <c r="R3369" i="5"/>
  <c r="R3449" i="5"/>
  <c r="R3493" i="5"/>
  <c r="S3521" i="5"/>
  <c r="R3553" i="5"/>
  <c r="R3633" i="5"/>
  <c r="S3661" i="5"/>
  <c r="S3677" i="5"/>
  <c r="R3697" i="5"/>
  <c r="S3757" i="5"/>
  <c r="R3777" i="5"/>
  <c r="S3809" i="5"/>
  <c r="R3817" i="5"/>
  <c r="S3849" i="5"/>
  <c r="R3861" i="5"/>
  <c r="R3909" i="5"/>
  <c r="R3945" i="5"/>
  <c r="S3969" i="5"/>
  <c r="R3989" i="5"/>
  <c r="S4017" i="5"/>
  <c r="R4045" i="5"/>
  <c r="S4073" i="5"/>
  <c r="S4085" i="5"/>
  <c r="R4097" i="5"/>
  <c r="S4121" i="5"/>
  <c r="S4141" i="5"/>
  <c r="R4161" i="5"/>
  <c r="R3" i="5"/>
  <c r="R7" i="5"/>
  <c r="S15" i="5"/>
  <c r="R23" i="5"/>
  <c r="R35" i="5"/>
  <c r="S43" i="5"/>
  <c r="R51" i="5"/>
  <c r="S59" i="5"/>
  <c r="R67" i="5"/>
  <c r="S79" i="5"/>
  <c r="R83" i="5"/>
  <c r="S91" i="5"/>
  <c r="R95" i="5"/>
  <c r="R111" i="5"/>
  <c r="S119" i="5"/>
  <c r="R127" i="5"/>
  <c r="S135" i="5"/>
  <c r="R139" i="5"/>
  <c r="S151" i="5"/>
  <c r="R155" i="5"/>
  <c r="R167" i="5"/>
  <c r="S175" i="5"/>
  <c r="R183" i="5"/>
  <c r="S191" i="5"/>
  <c r="R199" i="5"/>
  <c r="S207" i="5"/>
  <c r="R215" i="5"/>
  <c r="S223" i="5"/>
  <c r="R227" i="5"/>
  <c r="S235" i="5"/>
  <c r="S239" i="5"/>
  <c r="S247" i="5"/>
  <c r="R255" i="5"/>
  <c r="S263" i="5"/>
  <c r="R271" i="5"/>
  <c r="S279" i="5"/>
  <c r="R287" i="5"/>
  <c r="S295" i="5"/>
  <c r="R303" i="5"/>
  <c r="R319" i="5"/>
  <c r="S327" i="5"/>
  <c r="R335" i="5"/>
  <c r="S343" i="5"/>
  <c r="S347" i="5"/>
  <c r="R351" i="5"/>
  <c r="S359" i="5"/>
  <c r="R367" i="5"/>
  <c r="S375" i="5"/>
  <c r="R379" i="5"/>
  <c r="S391" i="5"/>
  <c r="S399" i="5"/>
  <c r="S403" i="5"/>
  <c r="R407" i="5"/>
  <c r="S415" i="5"/>
  <c r="R419" i="5"/>
  <c r="S431" i="5"/>
  <c r="S439" i="5"/>
  <c r="R447" i="5"/>
  <c r="S455" i="5"/>
  <c r="R459" i="5"/>
  <c r="S467" i="5"/>
  <c r="R475" i="5"/>
  <c r="S483" i="5"/>
  <c r="R491" i="5"/>
  <c r="S499" i="5"/>
  <c r="R507" i="5"/>
  <c r="S515" i="5"/>
  <c r="S527" i="5"/>
  <c r="R535" i="5"/>
  <c r="R543" i="5"/>
  <c r="S551" i="5"/>
  <c r="R559" i="5"/>
  <c r="S567" i="5"/>
  <c r="R575" i="5"/>
  <c r="S583" i="5"/>
  <c r="R591" i="5"/>
  <c r="S599" i="5"/>
  <c r="R607" i="5"/>
  <c r="S615" i="5"/>
  <c r="R623" i="5"/>
  <c r="S631" i="5"/>
  <c r="R639" i="5"/>
  <c r="S647" i="5"/>
  <c r="R655" i="5"/>
  <c r="S663" i="5"/>
  <c r="R671" i="5"/>
  <c r="S679" i="5"/>
  <c r="R687" i="5"/>
  <c r="S695" i="5"/>
  <c r="R703" i="5"/>
  <c r="S711" i="5"/>
  <c r="R719" i="5"/>
  <c r="S727" i="5"/>
  <c r="R735" i="5"/>
  <c r="S743" i="5"/>
  <c r="R751" i="5"/>
  <c r="S759" i="5"/>
  <c r="R767" i="5"/>
  <c r="S775" i="5"/>
  <c r="R783" i="5"/>
  <c r="S791" i="5"/>
  <c r="R799" i="5"/>
  <c r="S807" i="5"/>
  <c r="R815" i="5"/>
  <c r="S823" i="5"/>
  <c r="R831" i="5"/>
  <c r="S839" i="5"/>
  <c r="R847" i="5"/>
  <c r="S855" i="5"/>
  <c r="R863" i="5"/>
  <c r="S871" i="5"/>
  <c r="R879" i="5"/>
  <c r="S887" i="5"/>
  <c r="R895" i="5"/>
  <c r="S903" i="5"/>
  <c r="R911" i="5"/>
  <c r="S919" i="5"/>
  <c r="R927" i="5"/>
  <c r="S935" i="5"/>
  <c r="R943" i="5"/>
  <c r="S951" i="5"/>
  <c r="R959" i="5"/>
  <c r="S967" i="5"/>
  <c r="R975" i="5"/>
  <c r="S983" i="5"/>
  <c r="R991" i="5"/>
  <c r="S999" i="5"/>
  <c r="R1007" i="5"/>
  <c r="S1015" i="5"/>
  <c r="R1023" i="5"/>
  <c r="S1031" i="5"/>
  <c r="R1039" i="5"/>
  <c r="S1047" i="5"/>
  <c r="R1055" i="5"/>
  <c r="S1063" i="5"/>
  <c r="R1071" i="5"/>
  <c r="S1079" i="5"/>
  <c r="R1087" i="5"/>
  <c r="S1095" i="5"/>
  <c r="R1103" i="5"/>
  <c r="S1111" i="5"/>
  <c r="R1119" i="5"/>
  <c r="S1127" i="5"/>
  <c r="R1135" i="5"/>
  <c r="S1143" i="5"/>
  <c r="R1151" i="5"/>
  <c r="S1159" i="5"/>
  <c r="R1167" i="5"/>
  <c r="S1175" i="5"/>
  <c r="R1183" i="5"/>
  <c r="S1191" i="5"/>
  <c r="R1199" i="5"/>
  <c r="S1207" i="5"/>
  <c r="R1215" i="5"/>
  <c r="S1223" i="5"/>
  <c r="R1231" i="5"/>
  <c r="S1239" i="5"/>
  <c r="R1247" i="5"/>
  <c r="S1255" i="5"/>
  <c r="R1263" i="5"/>
  <c r="S1271" i="5"/>
  <c r="R1279" i="5"/>
  <c r="S1287" i="5"/>
  <c r="R1295" i="5"/>
  <c r="S1303" i="5"/>
  <c r="R1311" i="5"/>
  <c r="S1319" i="5"/>
  <c r="R1327" i="5"/>
  <c r="S1335" i="5"/>
  <c r="R1343" i="5"/>
  <c r="S1351" i="5"/>
  <c r="R1359" i="5"/>
  <c r="S1367" i="5"/>
  <c r="R1375" i="5"/>
  <c r="S1383" i="5"/>
  <c r="R1391" i="5"/>
  <c r="S1399" i="5"/>
  <c r="R1407" i="5"/>
  <c r="S1415" i="5"/>
  <c r="R1423" i="5"/>
  <c r="S1431" i="5"/>
  <c r="R1439" i="5"/>
  <c r="S1447" i="5"/>
  <c r="R1455" i="5"/>
  <c r="S1463" i="5"/>
  <c r="R1471" i="5"/>
  <c r="S1479" i="5"/>
  <c r="R1487" i="5"/>
  <c r="S1495" i="5"/>
  <c r="R1503" i="5"/>
  <c r="S1511" i="5"/>
  <c r="R1519" i="5"/>
  <c r="S1527" i="5"/>
  <c r="R1535" i="5"/>
  <c r="S1543" i="5"/>
  <c r="R1551" i="5"/>
  <c r="S1559" i="5"/>
  <c r="R1567" i="5"/>
  <c r="S1575" i="5"/>
  <c r="R1583" i="5"/>
  <c r="S1591" i="5"/>
  <c r="R1599" i="5"/>
  <c r="S1607" i="5"/>
  <c r="R1615" i="5"/>
  <c r="S1623" i="5"/>
  <c r="R1631" i="5"/>
  <c r="S1639" i="5"/>
  <c r="R1647" i="5"/>
  <c r="S1655" i="5"/>
  <c r="R1663" i="5"/>
  <c r="S1671" i="5"/>
  <c r="R1679" i="5"/>
  <c r="S1687" i="5"/>
  <c r="R1695" i="5"/>
  <c r="S1703" i="5"/>
  <c r="R1711" i="5"/>
  <c r="S1719" i="5"/>
  <c r="R1727" i="5"/>
  <c r="S1735" i="5"/>
  <c r="R1743" i="5"/>
  <c r="S1751" i="5"/>
  <c r="R1759" i="5"/>
  <c r="S1767" i="5"/>
  <c r="R1775" i="5"/>
  <c r="S1783" i="5"/>
  <c r="R1791" i="5"/>
  <c r="S1799" i="5"/>
  <c r="R1807" i="5"/>
  <c r="S1815" i="5"/>
  <c r="R1823" i="5"/>
  <c r="S1835" i="5"/>
  <c r="R1839" i="5"/>
  <c r="S1851" i="5"/>
  <c r="R1855" i="5"/>
  <c r="S1867" i="5"/>
  <c r="R1871" i="5"/>
  <c r="S1883" i="5"/>
  <c r="R1887" i="5"/>
  <c r="S1899" i="5"/>
  <c r="R1903" i="5"/>
  <c r="S1915" i="5"/>
  <c r="R1919" i="5"/>
  <c r="S1931" i="5"/>
  <c r="R1935" i="5"/>
  <c r="S1947" i="5"/>
  <c r="R1951" i="5"/>
  <c r="S1963" i="5"/>
  <c r="R1967" i="5"/>
  <c r="S1979" i="5"/>
  <c r="R1983" i="5"/>
  <c r="S1995" i="5"/>
  <c r="R1999" i="5"/>
  <c r="S2011" i="5"/>
  <c r="R2015" i="5"/>
  <c r="S2027" i="5"/>
  <c r="R2031" i="5"/>
  <c r="S2043" i="5"/>
  <c r="R2047" i="5"/>
  <c r="S2059" i="5"/>
  <c r="R2063" i="5"/>
  <c r="S2075" i="5"/>
  <c r="R2079" i="5"/>
  <c r="S2091" i="5"/>
  <c r="R2095" i="5"/>
  <c r="S2107" i="5"/>
  <c r="R2111" i="5"/>
  <c r="S2123" i="5"/>
  <c r="R2127" i="5"/>
  <c r="S2139" i="5"/>
  <c r="R2143" i="5"/>
  <c r="S2155" i="5"/>
  <c r="R2159" i="5"/>
  <c r="S2171" i="5"/>
  <c r="R2175" i="5"/>
  <c r="S2187" i="5"/>
  <c r="R2191" i="5"/>
  <c r="S2203" i="5"/>
  <c r="R2207" i="5"/>
  <c r="S2219" i="5"/>
  <c r="R2223" i="5"/>
  <c r="S2235" i="5"/>
  <c r="R2239" i="5"/>
  <c r="S2251" i="5"/>
  <c r="R2255" i="5"/>
  <c r="S2267" i="5"/>
  <c r="R2271" i="5"/>
  <c r="S2283" i="5"/>
  <c r="R2287" i="5"/>
  <c r="S2299" i="5"/>
  <c r="R2303" i="5"/>
  <c r="S2315" i="5"/>
  <c r="R2319" i="5"/>
  <c r="S2331" i="5"/>
  <c r="R2335" i="5"/>
  <c r="S2343" i="5"/>
  <c r="R2351" i="5"/>
  <c r="S2359" i="5"/>
  <c r="R2367" i="5"/>
  <c r="S2375" i="5"/>
  <c r="R2383" i="5"/>
  <c r="S2391" i="5"/>
  <c r="R2399" i="5"/>
  <c r="S2407" i="5"/>
  <c r="R2415" i="5"/>
  <c r="S2423" i="5"/>
  <c r="R2431" i="5"/>
  <c r="S2439" i="5"/>
  <c r="R2447" i="5"/>
  <c r="S2455" i="5"/>
  <c r="R2463" i="5"/>
  <c r="S2471" i="5"/>
  <c r="R2479" i="5"/>
  <c r="S2487" i="5"/>
  <c r="R2495" i="5"/>
  <c r="S2503" i="5"/>
  <c r="R2511" i="5"/>
  <c r="S2519" i="5"/>
  <c r="R2527" i="5"/>
  <c r="S2535" i="5"/>
  <c r="R2543" i="5"/>
  <c r="S2551" i="5"/>
  <c r="R2559" i="5"/>
  <c r="S2567" i="5"/>
  <c r="R2575" i="5"/>
  <c r="S2583" i="5"/>
  <c r="R2591" i="5"/>
  <c r="S2599" i="5"/>
  <c r="R2607" i="5"/>
  <c r="S2615" i="5"/>
  <c r="R2623" i="5"/>
  <c r="S2631" i="5"/>
  <c r="R2639" i="5"/>
  <c r="S2647" i="5"/>
  <c r="R2655" i="5"/>
  <c r="S2663" i="5"/>
  <c r="R2671" i="5"/>
  <c r="S2679" i="5"/>
  <c r="R2687" i="5"/>
  <c r="S2695" i="5"/>
  <c r="R2703" i="5"/>
  <c r="S2711" i="5"/>
  <c r="R2719" i="5"/>
  <c r="S2727" i="5"/>
  <c r="R2735" i="5"/>
  <c r="S2743" i="5"/>
  <c r="R2751" i="5"/>
  <c r="S2759" i="5"/>
  <c r="R2767" i="5"/>
  <c r="S2775" i="5"/>
  <c r="R2783" i="5"/>
  <c r="S2791" i="5"/>
  <c r="R2799" i="5"/>
  <c r="S2807" i="5"/>
  <c r="R2815" i="5"/>
  <c r="S2823" i="5"/>
  <c r="R2831" i="5"/>
  <c r="S2839" i="5"/>
  <c r="R2847" i="5"/>
  <c r="S2855" i="5"/>
  <c r="R2863" i="5"/>
  <c r="S2871" i="5"/>
  <c r="R2879" i="5"/>
  <c r="S2887" i="5"/>
  <c r="R2895" i="5"/>
  <c r="S2903" i="5"/>
  <c r="R2911" i="5"/>
  <c r="S2919" i="5"/>
  <c r="R2927" i="5"/>
  <c r="S2935" i="5"/>
  <c r="R2943" i="5"/>
  <c r="S2951" i="5"/>
  <c r="R2959" i="5"/>
  <c r="S2967" i="5"/>
  <c r="R2975" i="5"/>
  <c r="S2983" i="5"/>
  <c r="R2991" i="5"/>
  <c r="S2999" i="5"/>
  <c r="R3007" i="5"/>
  <c r="S3015" i="5"/>
  <c r="R3023" i="5"/>
  <c r="S3031" i="5"/>
  <c r="R3039" i="5"/>
  <c r="S3047" i="5"/>
  <c r="R3055" i="5"/>
  <c r="S3063" i="5"/>
  <c r="R3071" i="5"/>
  <c r="S3079" i="5"/>
  <c r="R3087" i="5"/>
  <c r="S3095" i="5"/>
  <c r="R3103" i="5"/>
  <c r="S3111" i="5"/>
  <c r="R3119" i="5"/>
  <c r="S3127" i="5"/>
  <c r="R3135" i="5"/>
  <c r="S3143" i="5"/>
  <c r="R3151" i="5"/>
  <c r="S3159" i="5"/>
  <c r="R3167" i="5"/>
  <c r="S3175" i="5"/>
  <c r="R3183" i="5"/>
  <c r="S3191" i="5"/>
  <c r="R3199" i="5"/>
  <c r="S3207" i="5"/>
  <c r="R3215" i="5"/>
  <c r="S3223" i="5"/>
  <c r="S2414" i="5"/>
  <c r="R2422" i="5"/>
  <c r="S2430" i="5"/>
  <c r="R2438" i="5"/>
  <c r="S2446" i="5"/>
  <c r="R2454" i="5"/>
  <c r="S2462" i="5"/>
  <c r="R2470" i="5"/>
  <c r="S2478" i="5"/>
  <c r="R2486" i="5"/>
  <c r="S2494" i="5"/>
  <c r="R2502" i="5"/>
  <c r="S2510" i="5"/>
  <c r="R2518" i="5"/>
  <c r="S2526" i="5"/>
  <c r="R2534" i="5"/>
  <c r="S2542" i="5"/>
  <c r="R2550" i="5"/>
  <c r="S2558" i="5"/>
  <c r="R2566" i="5"/>
  <c r="S2574" i="5"/>
  <c r="R2582" i="5"/>
  <c r="S2590" i="5"/>
  <c r="R2598" i="5"/>
  <c r="S2606" i="5"/>
  <c r="R2614" i="5"/>
  <c r="S2622" i="5"/>
  <c r="R2630" i="5"/>
  <c r="S2638" i="5"/>
  <c r="R2646" i="5"/>
  <c r="S2654" i="5"/>
  <c r="R2662" i="5"/>
  <c r="S2670" i="5"/>
  <c r="R2678" i="5"/>
  <c r="S2686" i="5"/>
  <c r="R2694" i="5"/>
  <c r="S2702" i="5"/>
  <c r="R2710" i="5"/>
  <c r="S2722" i="5"/>
  <c r="R2726" i="5"/>
  <c r="S2738" i="5"/>
  <c r="R2742" i="5"/>
  <c r="S2754" i="5"/>
  <c r="R2758" i="5"/>
  <c r="S2770" i="5"/>
  <c r="R2774" i="5"/>
  <c r="S2786" i="5"/>
  <c r="R2790" i="5"/>
  <c r="S2802" i="5"/>
  <c r="R2806" i="5"/>
  <c r="S2818" i="5"/>
  <c r="R2822" i="5"/>
  <c r="S2834" i="5"/>
  <c r="R2838" i="5"/>
  <c r="S2850" i="5"/>
  <c r="R2854" i="5"/>
  <c r="R2870" i="5"/>
  <c r="S2878" i="5"/>
  <c r="R2886" i="5"/>
  <c r="S2894" i="5"/>
  <c r="R2902" i="5"/>
  <c r="S2910" i="5"/>
  <c r="R2918" i="5"/>
  <c r="S2926" i="5"/>
  <c r="R2934" i="5"/>
  <c r="S2942" i="5"/>
  <c r="R2950" i="5"/>
  <c r="S2958" i="5"/>
  <c r="R2966" i="5"/>
  <c r="S2974" i="5"/>
  <c r="R2982" i="5"/>
  <c r="S2990" i="5"/>
  <c r="R2998" i="5"/>
  <c r="S3006" i="5"/>
  <c r="R3014" i="5"/>
  <c r="S3022" i="5"/>
  <c r="R3030" i="5"/>
  <c r="S3038" i="5"/>
  <c r="R3046" i="5"/>
  <c r="S3054" i="5"/>
  <c r="R3062" i="5"/>
  <c r="S3070" i="5"/>
  <c r="R3078" i="5"/>
  <c r="S3086" i="5"/>
  <c r="R3094" i="5"/>
  <c r="S3102" i="5"/>
  <c r="R3110" i="5"/>
  <c r="S3118" i="5"/>
  <c r="R3126" i="5"/>
  <c r="S3134" i="5"/>
  <c r="R3142" i="5"/>
  <c r="S3150" i="5"/>
  <c r="R3158" i="5"/>
  <c r="S3166" i="5"/>
  <c r="R3174" i="5"/>
  <c r="S3182" i="5"/>
  <c r="R3190" i="5"/>
  <c r="S3198" i="5"/>
  <c r="R3206" i="5"/>
  <c r="S3214" i="5"/>
  <c r="R3222" i="5"/>
  <c r="S3230" i="5"/>
  <c r="R3238" i="5"/>
  <c r="S3246" i="5"/>
  <c r="R3254" i="5"/>
  <c r="S3262" i="5"/>
  <c r="R3270" i="5"/>
  <c r="S3278" i="5"/>
  <c r="R3286" i="5"/>
  <c r="S3294" i="5"/>
  <c r="R3302" i="5"/>
  <c r="S3310" i="5"/>
  <c r="R3318" i="5"/>
  <c r="S3326" i="5"/>
  <c r="R3334" i="5"/>
  <c r="S3342" i="5"/>
  <c r="R3350" i="5"/>
  <c r="S3358" i="5"/>
  <c r="R3366" i="5"/>
  <c r="S3374" i="5"/>
  <c r="R3382" i="5"/>
  <c r="S3390" i="5"/>
  <c r="R3398" i="5"/>
  <c r="S3406" i="5"/>
  <c r="R3414" i="5"/>
  <c r="S3422" i="5"/>
  <c r="R3430" i="5"/>
  <c r="S3438" i="5"/>
  <c r="R3446" i="5"/>
  <c r="S3454" i="5"/>
  <c r="R3462" i="5"/>
  <c r="S3470" i="5"/>
  <c r="R3478" i="5"/>
  <c r="S3486" i="5"/>
  <c r="R3494" i="5"/>
  <c r="S3502" i="5"/>
  <c r="R3510" i="5"/>
  <c r="S3518" i="5"/>
  <c r="R3526" i="5"/>
  <c r="S3534" i="5"/>
  <c r="R3542" i="5"/>
  <c r="S3550" i="5"/>
  <c r="R3558" i="5"/>
  <c r="S3566" i="5"/>
  <c r="R3574" i="5"/>
  <c r="S3582" i="5"/>
  <c r="R3590" i="5"/>
  <c r="S3598" i="5"/>
  <c r="R3606" i="5"/>
  <c r="S3614" i="5"/>
  <c r="R3622" i="5"/>
  <c r="S3630" i="5"/>
  <c r="R3638" i="5"/>
  <c r="S3646" i="5"/>
  <c r="R3654" i="5"/>
  <c r="S3662" i="5"/>
  <c r="R3670" i="5"/>
  <c r="S3678" i="5"/>
  <c r="R3686" i="5"/>
  <c r="S3694" i="5"/>
  <c r="R3702" i="5"/>
  <c r="S3710" i="5"/>
  <c r="R3718" i="5"/>
  <c r="S3726" i="5"/>
  <c r="R3734" i="5"/>
  <c r="S3742" i="5"/>
  <c r="R3750" i="5"/>
  <c r="S3758" i="5"/>
  <c r="R3766" i="5"/>
  <c r="S3774" i="5"/>
  <c r="R3231" i="5"/>
  <c r="S3239" i="5"/>
  <c r="R3247" i="5"/>
  <c r="S3255" i="5"/>
  <c r="R3263" i="5"/>
  <c r="S3271" i="5"/>
  <c r="R3279" i="5"/>
  <c r="S3287" i="5"/>
  <c r="R3295" i="5"/>
  <c r="S3303" i="5"/>
  <c r="R3311" i="5"/>
  <c r="S3319" i="5"/>
  <c r="R3327" i="5"/>
  <c r="S3335" i="5"/>
  <c r="R3343" i="5"/>
  <c r="S3351" i="5"/>
  <c r="R3359" i="5"/>
  <c r="S3367" i="5"/>
  <c r="R3375" i="5"/>
  <c r="S3383" i="5"/>
  <c r="R3391" i="5"/>
  <c r="S3399" i="5"/>
  <c r="R3407" i="5"/>
  <c r="S3415" i="5"/>
  <c r="R3423" i="5"/>
  <c r="S3431" i="5"/>
  <c r="R3439" i="5"/>
  <c r="S3447" i="5"/>
  <c r="R3455" i="5"/>
  <c r="S3463" i="5"/>
  <c r="R3471" i="5"/>
  <c r="S3479" i="5"/>
  <c r="R3487" i="5"/>
  <c r="S3495" i="5"/>
  <c r="R3503" i="5"/>
  <c r="S3511" i="5"/>
  <c r="R3519" i="5"/>
  <c r="S3527" i="5"/>
  <c r="R3535" i="5"/>
  <c r="S3543" i="5"/>
  <c r="R3551" i="5"/>
  <c r="S3559" i="5"/>
  <c r="R3567" i="5"/>
  <c r="S3575" i="5"/>
  <c r="R3583" i="5"/>
  <c r="S3591" i="5"/>
  <c r="R3599" i="5"/>
  <c r="S3607" i="5"/>
  <c r="R3615" i="5"/>
  <c r="S3623" i="5"/>
  <c r="R3631" i="5"/>
  <c r="S3639" i="5"/>
  <c r="R3647" i="5"/>
  <c r="S3655" i="5"/>
  <c r="R3667" i="5"/>
  <c r="S3675" i="5"/>
  <c r="S3679" i="5"/>
  <c r="R3683" i="5"/>
  <c r="S3695" i="5"/>
  <c r="R3699" i="5"/>
  <c r="S3711" i="5"/>
  <c r="R3715" i="5"/>
  <c r="S3727" i="5"/>
  <c r="R3731" i="5"/>
  <c r="S3743" i="5"/>
  <c r="R3747" i="5"/>
  <c r="S3759" i="5"/>
  <c r="R3763" i="5"/>
  <c r="S3775" i="5"/>
  <c r="R3779" i="5"/>
  <c r="S3791" i="5"/>
  <c r="R3795" i="5"/>
  <c r="S3807" i="5"/>
  <c r="R3811" i="5"/>
  <c r="S3823" i="5"/>
  <c r="R3827" i="5"/>
  <c r="S3839" i="5"/>
  <c r="R3843" i="5"/>
  <c r="S3855" i="5"/>
  <c r="R3859" i="5"/>
  <c r="S3867" i="5"/>
  <c r="R3879" i="5"/>
  <c r="R3899" i="5"/>
  <c r="R3943" i="5"/>
  <c r="S3963" i="5"/>
  <c r="R4003" i="5"/>
  <c r="S4071" i="5"/>
  <c r="R4091" i="5"/>
  <c r="S4115" i="5"/>
  <c r="S4127" i="5"/>
  <c r="R4135" i="5"/>
  <c r="S4155" i="5"/>
  <c r="S4167" i="5"/>
  <c r="R4183" i="5"/>
  <c r="S841" i="5"/>
  <c r="S913" i="5"/>
  <c r="R941" i="5"/>
  <c r="R949" i="5"/>
  <c r="S965" i="5"/>
  <c r="R989" i="5"/>
  <c r="S1001" i="5"/>
  <c r="R1021" i="5"/>
  <c r="S1033" i="5"/>
  <c r="R1061" i="5"/>
  <c r="S1077" i="5"/>
  <c r="R1093" i="5"/>
  <c r="S1109" i="5"/>
  <c r="R1129" i="5"/>
  <c r="S1141" i="5"/>
  <c r="R1157" i="5"/>
  <c r="R1165" i="5"/>
  <c r="S1177" i="5"/>
  <c r="R1193" i="5"/>
  <c r="S1209" i="5"/>
  <c r="R1225" i="5"/>
  <c r="S1237" i="5"/>
  <c r="R1249" i="5"/>
  <c r="S1265" i="5"/>
  <c r="R1285" i="5"/>
  <c r="S1305" i="5"/>
  <c r="R1321" i="5"/>
  <c r="S1333" i="5"/>
  <c r="R1349" i="5"/>
  <c r="S1365" i="5"/>
  <c r="R1381" i="5"/>
  <c r="S1397" i="5"/>
  <c r="R1413" i="5"/>
  <c r="S1429" i="5"/>
  <c r="R1445" i="5"/>
  <c r="S1461" i="5"/>
  <c r="R1477" i="5"/>
  <c r="S1493" i="5"/>
  <c r="R1505" i="5"/>
  <c r="S1517" i="5"/>
  <c r="R2" i="5"/>
  <c r="S6" i="5"/>
  <c r="S22" i="5"/>
  <c r="R30" i="5"/>
  <c r="S38" i="5"/>
  <c r="R46" i="5"/>
  <c r="S54" i="5"/>
  <c r="R58" i="5"/>
  <c r="S66" i="5"/>
  <c r="S78" i="5"/>
  <c r="R86" i="5"/>
  <c r="S94" i="5"/>
  <c r="R98" i="5"/>
  <c r="S110" i="5"/>
  <c r="R114" i="5"/>
  <c r="S126" i="5"/>
  <c r="S138" i="5"/>
  <c r="S146" i="5"/>
  <c r="R150" i="5"/>
  <c r="S158" i="5"/>
  <c r="S162" i="5"/>
  <c r="R166" i="5"/>
  <c r="S178" i="5"/>
  <c r="R182" i="5"/>
  <c r="S194" i="5"/>
  <c r="R198" i="5"/>
  <c r="S206" i="5"/>
  <c r="R214" i="5"/>
  <c r="S222" i="5"/>
  <c r="R230" i="5"/>
  <c r="S238" i="5"/>
  <c r="R242" i="5"/>
  <c r="R254" i="5"/>
  <c r="R262" i="5"/>
  <c r="R266" i="5"/>
  <c r="S274" i="5"/>
  <c r="S278" i="5"/>
  <c r="R294" i="5"/>
  <c r="S314" i="5"/>
  <c r="S318" i="5"/>
  <c r="R322" i="5"/>
  <c r="S330" i="5"/>
  <c r="R334" i="5"/>
  <c r="S342" i="5"/>
  <c r="S354" i="5"/>
  <c r="R358" i="5"/>
  <c r="S366" i="5"/>
  <c r="S370" i="5"/>
  <c r="R374" i="5"/>
  <c r="S382" i="5"/>
  <c r="R386" i="5"/>
  <c r="R398" i="5"/>
  <c r="S406" i="5"/>
  <c r="S414" i="5"/>
  <c r="S418" i="5"/>
  <c r="R422" i="5"/>
  <c r="S430" i="5"/>
  <c r="S434" i="5"/>
  <c r="R438" i="5"/>
  <c r="S446" i="5"/>
  <c r="R450" i="5"/>
  <c r="S458" i="5"/>
  <c r="R462" i="5"/>
  <c r="S470" i="5"/>
  <c r="S482" i="5"/>
  <c r="R490" i="5"/>
  <c r="S502" i="5"/>
  <c r="R506" i="5"/>
  <c r="S518" i="5"/>
  <c r="R522" i="5"/>
  <c r="S530" i="5"/>
  <c r="R534" i="5"/>
  <c r="S542" i="5"/>
  <c r="R546" i="5"/>
  <c r="S558" i="5"/>
  <c r="R562" i="5"/>
  <c r="S574" i="5"/>
  <c r="R578" i="5"/>
  <c r="S590" i="5"/>
  <c r="R594" i="5"/>
  <c r="S606" i="5"/>
  <c r="R610" i="5"/>
  <c r="S622" i="5"/>
  <c r="R626" i="5"/>
  <c r="S638" i="5"/>
  <c r="R642" i="5"/>
  <c r="S654" i="5"/>
  <c r="R658" i="5"/>
  <c r="S670" i="5"/>
  <c r="R674" i="5"/>
  <c r="S686" i="5"/>
  <c r="R690" i="5"/>
  <c r="S702" i="5"/>
  <c r="R706" i="5"/>
  <c r="S718" i="5"/>
  <c r="R722" i="5"/>
  <c r="S734" i="5"/>
  <c r="R738" i="5"/>
  <c r="S750" i="5"/>
  <c r="R754" i="5"/>
  <c r="S766" i="5"/>
  <c r="R770" i="5"/>
  <c r="S782" i="5"/>
  <c r="R786" i="5"/>
  <c r="S798" i="5"/>
  <c r="R802" i="5"/>
  <c r="S814" i="5"/>
  <c r="R818" i="5"/>
  <c r="S830" i="5"/>
  <c r="R834" i="5"/>
  <c r="S846" i="5"/>
  <c r="R850" i="5"/>
  <c r="S862" i="5"/>
  <c r="R866" i="5"/>
  <c r="S878" i="5"/>
  <c r="R882" i="5"/>
  <c r="S894" i="5"/>
  <c r="R898" i="5"/>
  <c r="S910" i="5"/>
  <c r="R914" i="5"/>
  <c r="S926" i="5"/>
  <c r="R930" i="5"/>
  <c r="S942" i="5"/>
  <c r="R946" i="5"/>
  <c r="S958" i="5"/>
  <c r="R962" i="5"/>
  <c r="S974" i="5"/>
  <c r="R978" i="5"/>
  <c r="S990" i="5"/>
  <c r="R994" i="5"/>
  <c r="S1006" i="5"/>
  <c r="R1010" i="5"/>
  <c r="S1022" i="5"/>
  <c r="R1026" i="5"/>
  <c r="S1038" i="5"/>
  <c r="R1042" i="5"/>
  <c r="S1054" i="5"/>
  <c r="R1058" i="5"/>
  <c r="S1070" i="5"/>
  <c r="R1074" i="5"/>
  <c r="S1086" i="5"/>
  <c r="R1090" i="5"/>
  <c r="S1102" i="5"/>
  <c r="R1106" i="5"/>
  <c r="S1118" i="5"/>
  <c r="R1122" i="5"/>
  <c r="S1130" i="5"/>
  <c r="R1138" i="5"/>
  <c r="S1146" i="5"/>
  <c r="R1154" i="5"/>
  <c r="S1162" i="5"/>
  <c r="R1170" i="5"/>
  <c r="S1178" i="5"/>
  <c r="R1186" i="5"/>
  <c r="S1194" i="5"/>
  <c r="R1202" i="5"/>
  <c r="S1210" i="5"/>
  <c r="R1218" i="5"/>
  <c r="S1226" i="5"/>
  <c r="R1234" i="5"/>
  <c r="S1242" i="5"/>
  <c r="R1250" i="5"/>
  <c r="S1258" i="5"/>
  <c r="R1266" i="5"/>
  <c r="S1274" i="5"/>
  <c r="R1282" i="5"/>
  <c r="S1290" i="5"/>
  <c r="R1298" i="5"/>
  <c r="S1306" i="5"/>
  <c r="R1314" i="5"/>
  <c r="S1322" i="5"/>
  <c r="R1330" i="5"/>
  <c r="S1338" i="5"/>
  <c r="R1346" i="5"/>
  <c r="S1354" i="5"/>
  <c r="R1362" i="5"/>
  <c r="S1370" i="5"/>
  <c r="R1378" i="5"/>
  <c r="S1386" i="5"/>
  <c r="R1394" i="5"/>
  <c r="S1402" i="5"/>
  <c r="R1410" i="5"/>
  <c r="S1418" i="5"/>
  <c r="R1426" i="5"/>
  <c r="S1434" i="5"/>
  <c r="R1442" i="5"/>
  <c r="S1450" i="5"/>
  <c r="R1458" i="5"/>
  <c r="S1466" i="5"/>
  <c r="R1474" i="5"/>
  <c r="S1482" i="5"/>
  <c r="R1490" i="5"/>
  <c r="S1498" i="5"/>
  <c r="R1506" i="5"/>
  <c r="S1514" i="5"/>
  <c r="R1522" i="5"/>
  <c r="S1530" i="5"/>
  <c r="R1538" i="5"/>
  <c r="S1546" i="5"/>
  <c r="R1554" i="5"/>
  <c r="S1562" i="5"/>
  <c r="R1570" i="5"/>
  <c r="S1578" i="5"/>
  <c r="R1586" i="5"/>
  <c r="S1594" i="5"/>
  <c r="R1602" i="5"/>
  <c r="S1610" i="5"/>
  <c r="R1618" i="5"/>
  <c r="S1626" i="5"/>
  <c r="R1634" i="5"/>
  <c r="S1642" i="5"/>
  <c r="R1650" i="5"/>
  <c r="S1658" i="5"/>
  <c r="R1666" i="5"/>
  <c r="S1674" i="5"/>
  <c r="R1682" i="5"/>
  <c r="S1690" i="5"/>
  <c r="R1698" i="5"/>
  <c r="S1706" i="5"/>
  <c r="R1714" i="5"/>
  <c r="S1722" i="5"/>
  <c r="R1730" i="5"/>
  <c r="S1738" i="5"/>
  <c r="R1746" i="5"/>
  <c r="S1754" i="5"/>
  <c r="R1762" i="5"/>
  <c r="S1770" i="5"/>
  <c r="R1778" i="5"/>
  <c r="S1786" i="5"/>
  <c r="R1794" i="5"/>
  <c r="S1802" i="5"/>
  <c r="R1810" i="5"/>
  <c r="S1818" i="5"/>
  <c r="R1826" i="5"/>
  <c r="S1834" i="5"/>
  <c r="R1842" i="5"/>
  <c r="S1850" i="5"/>
  <c r="R1858" i="5"/>
  <c r="S1866" i="5"/>
  <c r="R1874" i="5"/>
  <c r="S1882" i="5"/>
  <c r="R1890" i="5"/>
  <c r="S1898" i="5"/>
  <c r="R1906" i="5"/>
  <c r="S1914" i="5"/>
  <c r="R1922" i="5"/>
  <c r="S1930" i="5"/>
  <c r="R1938" i="5"/>
  <c r="S1946" i="5"/>
  <c r="R1954" i="5"/>
  <c r="S1962" i="5"/>
  <c r="R1970" i="5"/>
  <c r="S1978" i="5"/>
  <c r="R1986" i="5"/>
  <c r="S1994" i="5"/>
  <c r="R2002" i="5"/>
  <c r="S2010" i="5"/>
  <c r="R2018" i="5"/>
  <c r="S2026" i="5"/>
  <c r="R2034" i="5"/>
  <c r="S2042" i="5"/>
  <c r="R2050" i="5"/>
  <c r="S2058" i="5"/>
  <c r="R2066" i="5"/>
  <c r="S2074" i="5"/>
  <c r="R2082" i="5"/>
  <c r="S2090" i="5"/>
  <c r="R2098" i="5"/>
  <c r="S2106" i="5"/>
  <c r="R2114" i="5"/>
  <c r="S2122" i="5"/>
  <c r="R2130" i="5"/>
  <c r="S2138" i="5"/>
  <c r="R2146" i="5"/>
  <c r="S2154" i="5"/>
  <c r="R2162" i="5"/>
  <c r="S2170" i="5"/>
  <c r="R2178" i="5"/>
  <c r="S2186" i="5"/>
  <c r="R2194" i="5"/>
  <c r="S2202" i="5"/>
  <c r="R2210" i="5"/>
  <c r="S2218" i="5"/>
  <c r="R2226" i="5"/>
  <c r="S2234" i="5"/>
  <c r="R2242" i="5"/>
  <c r="S2250" i="5"/>
  <c r="R2258" i="5"/>
  <c r="S2266" i="5"/>
  <c r="R2274" i="5"/>
  <c r="S2282" i="5"/>
  <c r="R2290" i="5"/>
  <c r="S2298" i="5"/>
  <c r="R2306" i="5"/>
  <c r="S2314" i="5"/>
  <c r="R2322" i="5"/>
  <c r="S2330" i="5"/>
  <c r="R2338" i="5"/>
  <c r="S2346" i="5"/>
  <c r="R2354" i="5"/>
  <c r="S2362" i="5"/>
  <c r="R2370" i="5"/>
  <c r="S2378" i="5"/>
  <c r="R2386" i="5"/>
  <c r="S2394" i="5"/>
  <c r="R2402" i="5"/>
  <c r="S2410" i="5"/>
  <c r="R2418" i="5"/>
  <c r="S2426" i="5"/>
  <c r="R2434" i="5"/>
  <c r="S2442" i="5"/>
  <c r="R2450" i="5"/>
  <c r="S2458" i="5"/>
  <c r="R2466" i="5"/>
  <c r="S2474" i="5"/>
  <c r="R2482" i="5"/>
  <c r="S2490" i="5"/>
  <c r="R2498" i="5"/>
  <c r="S2506" i="5"/>
  <c r="R2514" i="5"/>
  <c r="S2522" i="5"/>
  <c r="R2530" i="5"/>
  <c r="S2538" i="5"/>
  <c r="R2546" i="5"/>
  <c r="S2554" i="5"/>
  <c r="R2562" i="5"/>
  <c r="S2570" i="5"/>
  <c r="R2578" i="5"/>
  <c r="S2586" i="5"/>
  <c r="R2594" i="5"/>
  <c r="S2602" i="5"/>
  <c r="R2610" i="5"/>
  <c r="S2618" i="5"/>
  <c r="R2626" i="5"/>
  <c r="S2634" i="5"/>
  <c r="R2642" i="5"/>
  <c r="S2650" i="5"/>
  <c r="R2658" i="5"/>
  <c r="S2666" i="5"/>
  <c r="R2674" i="5"/>
  <c r="S2682" i="5"/>
  <c r="R2690" i="5"/>
  <c r="S2698" i="5"/>
  <c r="R2706" i="5"/>
  <c r="S2718" i="5"/>
  <c r="R2722" i="5"/>
  <c r="S2734" i="5"/>
  <c r="R2738" i="5"/>
  <c r="S2750" i="5"/>
  <c r="R2754" i="5"/>
  <c r="S2766" i="5"/>
  <c r="R2770" i="5"/>
  <c r="S2782" i="5"/>
  <c r="R2786" i="5"/>
  <c r="S2798" i="5"/>
  <c r="R2802" i="5"/>
  <c r="S2814" i="5"/>
  <c r="R2818" i="5"/>
  <c r="S2830" i="5"/>
  <c r="R2834" i="5"/>
  <c r="S2846" i="5"/>
  <c r="R2850" i="5"/>
  <c r="S2862" i="5"/>
  <c r="R2866" i="5"/>
  <c r="S2874" i="5"/>
  <c r="R2882" i="5"/>
  <c r="S2890" i="5"/>
  <c r="R2898" i="5"/>
  <c r="S2906" i="5"/>
  <c r="R2914" i="5"/>
  <c r="S2922" i="5"/>
  <c r="R2930" i="5"/>
  <c r="S2938" i="5"/>
  <c r="R2946" i="5"/>
  <c r="S2954" i="5"/>
  <c r="R2962" i="5"/>
  <c r="S2970" i="5"/>
  <c r="R2978" i="5"/>
  <c r="S2986" i="5"/>
  <c r="R2994" i="5"/>
  <c r="S3002" i="5"/>
  <c r="R3010" i="5"/>
  <c r="S3018" i="5"/>
  <c r="R3026" i="5"/>
  <c r="S3034" i="5"/>
  <c r="R3042" i="5"/>
  <c r="S3050" i="5"/>
  <c r="R3058" i="5"/>
  <c r="S3066" i="5"/>
  <c r="R3074" i="5"/>
  <c r="S3082" i="5"/>
  <c r="R3090" i="5"/>
  <c r="S3098" i="5"/>
  <c r="R3106" i="5"/>
  <c r="S3114" i="5"/>
  <c r="R3122" i="5"/>
  <c r="S3130" i="5"/>
  <c r="R3138" i="5"/>
  <c r="S3146" i="5"/>
  <c r="R3154" i="5"/>
  <c r="S3162" i="5"/>
  <c r="R3170" i="5"/>
  <c r="S3178" i="5"/>
  <c r="R3186" i="5"/>
  <c r="S3194" i="5"/>
  <c r="R3202" i="5"/>
  <c r="S3210" i="5"/>
  <c r="R3218" i="5"/>
  <c r="S3226" i="5"/>
  <c r="R3234" i="5"/>
  <c r="S3242" i="5"/>
  <c r="R3250" i="5"/>
  <c r="S3258" i="5"/>
  <c r="R3266" i="5"/>
  <c r="S3274" i="5"/>
  <c r="R3282" i="5"/>
  <c r="S3290" i="5"/>
  <c r="R3298" i="5"/>
  <c r="S3306" i="5"/>
  <c r="R3314" i="5"/>
  <c r="S3322" i="5"/>
  <c r="R3330" i="5"/>
  <c r="S3338" i="5"/>
  <c r="R3346" i="5"/>
  <c r="S3354" i="5"/>
  <c r="R3362" i="5"/>
  <c r="S3370" i="5"/>
  <c r="R3378" i="5"/>
  <c r="S3386" i="5"/>
  <c r="R3394" i="5"/>
  <c r="S3402" i="5"/>
  <c r="R3410" i="5"/>
  <c r="S3418" i="5"/>
  <c r="R3426" i="5"/>
  <c r="S3434" i="5"/>
  <c r="R3442" i="5"/>
  <c r="S3450" i="5"/>
  <c r="R3458" i="5"/>
  <c r="S3466" i="5"/>
  <c r="R3474" i="5"/>
  <c r="S3482" i="5"/>
  <c r="R3490" i="5"/>
  <c r="S3498" i="5"/>
  <c r="R3506" i="5"/>
  <c r="S3514" i="5"/>
  <c r="R3522" i="5"/>
  <c r="S3530" i="5"/>
  <c r="R3538" i="5"/>
  <c r="S3546" i="5"/>
  <c r="R3554" i="5"/>
  <c r="S3562" i="5"/>
  <c r="R3570" i="5"/>
  <c r="S3578" i="5"/>
  <c r="R3586" i="5"/>
  <c r="S3594" i="5"/>
  <c r="R3602" i="5"/>
  <c r="S3610" i="5"/>
  <c r="R3618" i="5"/>
  <c r="S3626" i="5"/>
  <c r="R3634" i="5"/>
  <c r="S3642" i="5"/>
  <c r="R3650" i="5"/>
  <c r="S3658" i="5"/>
  <c r="R3666" i="5"/>
  <c r="S3674" i="5"/>
  <c r="R3682" i="5"/>
  <c r="S3690" i="5"/>
  <c r="R3698" i="5"/>
  <c r="S3706" i="5"/>
  <c r="R3714" i="5"/>
  <c r="S3722" i="5"/>
  <c r="R3730" i="5"/>
  <c r="S3738" i="5"/>
  <c r="R3746" i="5"/>
  <c r="S3754" i="5"/>
  <c r="R3762" i="5"/>
  <c r="S3770" i="5"/>
  <c r="R520" i="5"/>
  <c r="R1537" i="5"/>
  <c r="S1553" i="5"/>
  <c r="R1569" i="5"/>
  <c r="S1581" i="5"/>
  <c r="R1597" i="5"/>
  <c r="S1613" i="5"/>
  <c r="R1629" i="5"/>
  <c r="S1645" i="5"/>
  <c r="R1661" i="5"/>
  <c r="S1677" i="5"/>
  <c r="R1693" i="5"/>
  <c r="S1705" i="5"/>
  <c r="R1721" i="5"/>
  <c r="S1737" i="5"/>
  <c r="R1753" i="5"/>
  <c r="S1769" i="5"/>
  <c r="R1785" i="5"/>
  <c r="S1801" i="5"/>
  <c r="R1817" i="5"/>
  <c r="S1841" i="5"/>
  <c r="R1849" i="5"/>
  <c r="S1877" i="5"/>
  <c r="R1881" i="5"/>
  <c r="S1901" i="5"/>
  <c r="R1913" i="5"/>
  <c r="S1933" i="5"/>
  <c r="R1941" i="5"/>
  <c r="S1965" i="5"/>
  <c r="R1973" i="5"/>
  <c r="S2001" i="5"/>
  <c r="R2013" i="5"/>
  <c r="S2037" i="5"/>
  <c r="R2045" i="5"/>
  <c r="S2069" i="5"/>
  <c r="R2077" i="5"/>
  <c r="S2101" i="5"/>
  <c r="R2109" i="5"/>
  <c r="S2129" i="5"/>
  <c r="R2137" i="5"/>
  <c r="S2157" i="5"/>
  <c r="R2165" i="5"/>
  <c r="S2189" i="5"/>
  <c r="R2197" i="5"/>
  <c r="S2221" i="5"/>
  <c r="R2229" i="5"/>
  <c r="S2253" i="5"/>
  <c r="R2261" i="5"/>
  <c r="S2277" i="5"/>
  <c r="R2285" i="5"/>
  <c r="S2305" i="5"/>
  <c r="R2317" i="5"/>
  <c r="R2349" i="5"/>
  <c r="S2361" i="5"/>
  <c r="R2377" i="5"/>
  <c r="S2393" i="5"/>
  <c r="R2409" i="5"/>
  <c r="S2425" i="5"/>
  <c r="R2441" i="5"/>
  <c r="S2457" i="5"/>
  <c r="R2473" i="5"/>
  <c r="S2489" i="5"/>
  <c r="R2505" i="5"/>
  <c r="S2517" i="5"/>
  <c r="R2529" i="5"/>
  <c r="S2549" i="5"/>
  <c r="R2565" i="5"/>
  <c r="S2581" i="5"/>
  <c r="R2597" i="5"/>
  <c r="S2613" i="5"/>
  <c r="R2629" i="5"/>
  <c r="S2645" i="5"/>
  <c r="R2657" i="5"/>
  <c r="S2673" i="5"/>
  <c r="R2693" i="5"/>
  <c r="S2709" i="5"/>
  <c r="R2725" i="5"/>
  <c r="S2741" i="5"/>
  <c r="S2753" i="5"/>
  <c r="R2761" i="5"/>
  <c r="S2785" i="5"/>
  <c r="R2793" i="5"/>
  <c r="S2817" i="5"/>
  <c r="R2825" i="5"/>
  <c r="S2845" i="5"/>
  <c r="R2861" i="5"/>
  <c r="S2877" i="5"/>
  <c r="R2893" i="5"/>
  <c r="S2909" i="5"/>
  <c r="R2925" i="5"/>
  <c r="S2941" i="5"/>
  <c r="R2957" i="5"/>
  <c r="S2973" i="5"/>
  <c r="R2989" i="5"/>
  <c r="S3005" i="5"/>
  <c r="R3021" i="5"/>
  <c r="S3041" i="5"/>
  <c r="R3057" i="5"/>
  <c r="S3073" i="5"/>
  <c r="R3089" i="5"/>
  <c r="S3105" i="5"/>
  <c r="R3121" i="5"/>
  <c r="S3137" i="5"/>
  <c r="R3157" i="5"/>
  <c r="S3177" i="5"/>
  <c r="R3193" i="5"/>
  <c r="S3205" i="5"/>
  <c r="R3225" i="5"/>
  <c r="S3241" i="5"/>
  <c r="R3261" i="5"/>
  <c r="S3281" i="5"/>
  <c r="R3305" i="5"/>
  <c r="S3321" i="5"/>
  <c r="R3341" i="5"/>
  <c r="S3361" i="5"/>
  <c r="R3381" i="5"/>
  <c r="S3405" i="5"/>
  <c r="R3425" i="5"/>
  <c r="S3445" i="5"/>
  <c r="R3469" i="5"/>
  <c r="S3497" i="5"/>
  <c r="R3525" i="5"/>
  <c r="S3549" i="5"/>
  <c r="R3569" i="5"/>
  <c r="S3589" i="5"/>
  <c r="R3617" i="5"/>
  <c r="S3641" i="5"/>
  <c r="R3665" i="5"/>
  <c r="S3693" i="5"/>
  <c r="R3705" i="5"/>
  <c r="S3733" i="5"/>
  <c r="R3745" i="5"/>
  <c r="S3773" i="5"/>
  <c r="R3789" i="5"/>
  <c r="S3837" i="5"/>
  <c r="R3853" i="5"/>
  <c r="R3901" i="5"/>
  <c r="S3949" i="5"/>
  <c r="R3965" i="5"/>
  <c r="S3993" i="5"/>
  <c r="S4005" i="5"/>
  <c r="R4013" i="5"/>
  <c r="S4053" i="5"/>
  <c r="R4069" i="5"/>
  <c r="R4117" i="5"/>
  <c r="S4137" i="5"/>
  <c r="S4149" i="5"/>
  <c r="R4157" i="5"/>
  <c r="S4177" i="5"/>
  <c r="S4189" i="5"/>
  <c r="R4" i="5"/>
  <c r="S12" i="5"/>
  <c r="S20" i="5"/>
  <c r="R28" i="5"/>
  <c r="R40" i="5"/>
  <c r="R52" i="5"/>
  <c r="S60" i="5"/>
  <c r="R64" i="5"/>
  <c r="S72" i="5"/>
  <c r="R80" i="5"/>
  <c r="S88" i="5"/>
  <c r="R92" i="5"/>
  <c r="S104" i="5"/>
  <c r="S108" i="5"/>
  <c r="R112" i="5"/>
  <c r="S124" i="5"/>
  <c r="R128" i="5"/>
  <c r="R140" i="5"/>
  <c r="R144" i="5"/>
  <c r="S152" i="5"/>
  <c r="R160" i="5"/>
  <c r="S168" i="5"/>
  <c r="R172" i="5"/>
  <c r="R176" i="5"/>
  <c r="S192" i="5"/>
  <c r="R196" i="5"/>
  <c r="S204" i="5"/>
  <c r="R208" i="5"/>
  <c r="S216" i="5"/>
  <c r="S220" i="5"/>
  <c r="R224" i="5"/>
  <c r="S232" i="5"/>
  <c r="S236" i="5"/>
  <c r="R240" i="5"/>
  <c r="S248" i="5"/>
  <c r="R256" i="5"/>
  <c r="S264" i="5"/>
  <c r="R268" i="5"/>
  <c r="S276" i="5"/>
  <c r="R284" i="5"/>
  <c r="S292" i="5"/>
  <c r="R300" i="5"/>
  <c r="R304" i="5"/>
  <c r="S312" i="5"/>
  <c r="R316" i="5"/>
  <c r="R336" i="5"/>
  <c r="S356" i="5"/>
  <c r="R360" i="5"/>
  <c r="S368" i="5"/>
  <c r="R376" i="5"/>
  <c r="S388" i="5"/>
  <c r="S392" i="5"/>
  <c r="S400" i="5"/>
  <c r="R416" i="5"/>
  <c r="S424" i="5"/>
  <c r="S436" i="5"/>
  <c r="R444" i="5"/>
  <c r="S456" i="5"/>
  <c r="R460" i="5"/>
  <c r="S468" i="5"/>
  <c r="R476" i="5"/>
  <c r="S484" i="5"/>
  <c r="S504" i="5"/>
  <c r="R508" i="5"/>
  <c r="S520" i="5"/>
  <c r="S532" i="5"/>
  <c r="R536" i="5"/>
  <c r="S544" i="5"/>
  <c r="R552" i="5"/>
  <c r="S576" i="5"/>
  <c r="R580" i="5"/>
  <c r="S592" i="5"/>
  <c r="R596" i="5"/>
  <c r="S608" i="5"/>
  <c r="R612" i="5"/>
  <c r="R616" i="5"/>
  <c r="S636" i="5"/>
  <c r="R640" i="5"/>
  <c r="S656" i="5"/>
  <c r="R660" i="5"/>
  <c r="S672" i="5"/>
  <c r="S676" i="5"/>
  <c r="R680" i="5"/>
  <c r="S696" i="5"/>
  <c r="R700" i="5"/>
  <c r="S712" i="5"/>
  <c r="R716" i="5"/>
  <c r="S728" i="5"/>
  <c r="S732" i="5"/>
  <c r="R736" i="5"/>
  <c r="S748" i="5"/>
  <c r="R752" i="5"/>
  <c r="S768" i="5"/>
  <c r="R772" i="5"/>
  <c r="S788" i="5"/>
  <c r="R792" i="5"/>
  <c r="S804" i="5"/>
  <c r="R808" i="5"/>
  <c r="S820" i="5"/>
  <c r="R824" i="5"/>
  <c r="S844" i="5"/>
  <c r="R848" i="5"/>
  <c r="S860" i="5"/>
  <c r="S864" i="5"/>
  <c r="R868" i="5"/>
  <c r="R872" i="5"/>
  <c r="S884" i="5"/>
  <c r="R888" i="5"/>
  <c r="S900" i="5"/>
  <c r="R904" i="5"/>
  <c r="S916" i="5"/>
  <c r="R920" i="5"/>
  <c r="R924" i="5"/>
  <c r="S936" i="5"/>
  <c r="R940" i="5"/>
  <c r="S952" i="5"/>
  <c r="R956" i="5"/>
  <c r="S976" i="5"/>
  <c r="R980" i="5"/>
  <c r="S992" i="5"/>
  <c r="R996" i="5"/>
  <c r="S1008" i="5"/>
  <c r="R1012" i="5"/>
  <c r="R1016" i="5"/>
  <c r="S1028" i="5"/>
  <c r="R1032" i="5"/>
  <c r="S1052" i="5"/>
  <c r="R1056" i="5"/>
  <c r="S1068" i="5"/>
  <c r="R1072" i="5"/>
  <c r="S1084" i="5"/>
  <c r="R1088" i="5"/>
  <c r="S1100" i="5"/>
  <c r="S1104" i="5"/>
  <c r="R1108" i="5"/>
  <c r="S1120" i="5"/>
  <c r="S1124" i="5"/>
  <c r="S1128" i="5"/>
  <c r="R1132" i="5"/>
  <c r="S1140" i="5"/>
  <c r="R1156" i="5"/>
  <c r="S1164" i="5"/>
  <c r="R1172" i="5"/>
  <c r="S1180" i="5"/>
  <c r="R1188" i="5"/>
  <c r="S1196" i="5"/>
  <c r="R1204" i="5"/>
  <c r="S1212" i="5"/>
  <c r="R1220" i="5"/>
  <c r="S1228" i="5"/>
  <c r="R1236" i="5"/>
  <c r="S1244" i="5"/>
  <c r="R1252" i="5"/>
  <c r="S1260" i="5"/>
  <c r="R1268" i="5"/>
  <c r="S1276" i="5"/>
  <c r="R1284" i="5"/>
  <c r="S1292" i="5"/>
  <c r="R1300" i="5"/>
  <c r="S1308" i="5"/>
  <c r="R1316" i="5"/>
  <c r="S1324" i="5"/>
  <c r="R1332" i="5"/>
  <c r="S1340" i="5"/>
  <c r="R1348" i="5"/>
  <c r="S1356" i="5"/>
  <c r="R1364" i="5"/>
  <c r="S1372" i="5"/>
  <c r="R1380" i="5"/>
  <c r="S1388" i="5"/>
  <c r="R1396" i="5"/>
  <c r="S1404" i="5"/>
  <c r="R1412" i="5"/>
  <c r="S1420" i="5"/>
  <c r="R1428" i="5"/>
  <c r="S1436" i="5"/>
  <c r="R1444" i="5"/>
  <c r="S1452" i="5"/>
  <c r="R1460" i="5"/>
  <c r="S1468" i="5"/>
  <c r="R1476" i="5"/>
  <c r="S1484" i="5"/>
  <c r="R1492" i="5"/>
  <c r="S1500" i="5"/>
  <c r="R1508" i="5"/>
  <c r="S1516" i="5"/>
  <c r="R1524" i="5"/>
  <c r="S1532" i="5"/>
  <c r="R1540" i="5"/>
  <c r="S1548" i="5"/>
  <c r="R1556" i="5"/>
  <c r="S1564" i="5"/>
  <c r="R1572" i="5"/>
  <c r="S1580" i="5"/>
  <c r="R1588" i="5"/>
  <c r="S1596" i="5"/>
  <c r="R1604" i="5"/>
  <c r="S1612" i="5"/>
  <c r="R1620" i="5"/>
  <c r="S1628" i="5"/>
  <c r="R1636" i="5"/>
  <c r="S1644" i="5"/>
  <c r="R1652" i="5"/>
  <c r="S1660" i="5"/>
  <c r="R1668" i="5"/>
  <c r="S1676" i="5"/>
  <c r="R1684" i="5"/>
  <c r="S1692" i="5"/>
  <c r="R1700" i="5"/>
  <c r="S1708" i="5"/>
  <c r="R1716" i="5"/>
  <c r="S1724" i="5"/>
  <c r="R1732" i="5"/>
  <c r="S1740" i="5"/>
  <c r="R1748" i="5"/>
  <c r="S1756" i="5"/>
  <c r="R1764" i="5"/>
  <c r="S1772" i="5"/>
  <c r="R1780" i="5"/>
  <c r="S1788" i="5"/>
  <c r="R1796" i="5"/>
  <c r="S1804" i="5"/>
  <c r="R1812" i="5"/>
  <c r="S1820" i="5"/>
  <c r="R1828" i="5"/>
  <c r="R1844" i="5"/>
  <c r="R1860" i="5"/>
  <c r="R1876" i="5"/>
  <c r="R1892" i="5"/>
  <c r="S1900" i="5"/>
  <c r="R1908" i="5"/>
  <c r="S1916" i="5"/>
  <c r="R1924" i="5"/>
  <c r="S1932" i="5"/>
  <c r="R1940" i="5"/>
  <c r="S1948" i="5"/>
  <c r="R1956" i="5"/>
  <c r="S1964" i="5"/>
  <c r="R1972" i="5"/>
  <c r="S1980" i="5"/>
  <c r="R1988" i="5"/>
  <c r="S1996" i="5"/>
  <c r="R2004" i="5"/>
  <c r="S2012" i="5"/>
  <c r="R2020" i="5"/>
  <c r="S2028" i="5"/>
  <c r="R2036" i="5"/>
  <c r="S2044" i="5"/>
  <c r="R2052" i="5"/>
  <c r="S2060" i="5"/>
  <c r="R2068" i="5"/>
  <c r="S2076" i="5"/>
  <c r="R2084" i="5"/>
  <c r="S2092" i="5"/>
  <c r="R2100" i="5"/>
  <c r="S2108" i="5"/>
  <c r="R2116" i="5"/>
  <c r="S2124" i="5"/>
  <c r="R2132" i="5"/>
  <c r="S2140" i="5"/>
  <c r="R2148" i="5"/>
  <c r="S2156" i="5"/>
  <c r="R2164" i="5"/>
  <c r="S2172" i="5"/>
  <c r="R2180" i="5"/>
  <c r="S2188" i="5"/>
  <c r="R2196" i="5"/>
  <c r="S2204" i="5"/>
  <c r="R2212" i="5"/>
  <c r="S2220" i="5"/>
  <c r="R2228" i="5"/>
  <c r="S2236" i="5"/>
  <c r="R2244" i="5"/>
  <c r="S2252" i="5"/>
  <c r="R2260" i="5"/>
  <c r="S2268" i="5"/>
  <c r="R2276" i="5"/>
  <c r="S2284" i="5"/>
  <c r="R2292" i="5"/>
  <c r="S2300" i="5"/>
  <c r="R2308" i="5"/>
  <c r="S2316" i="5"/>
  <c r="R2324" i="5"/>
  <c r="S2332" i="5"/>
  <c r="R2340" i="5"/>
  <c r="S2348" i="5"/>
  <c r="R2356" i="5"/>
  <c r="S2364" i="5"/>
  <c r="R2372" i="5"/>
  <c r="S2380" i="5"/>
  <c r="R2388" i="5"/>
  <c r="S2396" i="5"/>
  <c r="R2404" i="5"/>
  <c r="S2412" i="5"/>
  <c r="R2420" i="5"/>
  <c r="S2428" i="5"/>
  <c r="R2436" i="5"/>
  <c r="S2444" i="5"/>
  <c r="R2452" i="5"/>
  <c r="S2460" i="5"/>
  <c r="R2468" i="5"/>
  <c r="S2476" i="5"/>
  <c r="R2484" i="5"/>
  <c r="S2492" i="5"/>
  <c r="R2500" i="5"/>
  <c r="S2508" i="5"/>
  <c r="R2516" i="5"/>
  <c r="S2524" i="5"/>
  <c r="R2532" i="5"/>
  <c r="S2540" i="5"/>
  <c r="R2548" i="5"/>
  <c r="S2556" i="5"/>
  <c r="R2564" i="5"/>
  <c r="S2572" i="5"/>
  <c r="R2580" i="5"/>
  <c r="S2588" i="5"/>
  <c r="R2596" i="5"/>
  <c r="S2604" i="5"/>
  <c r="R2612" i="5"/>
  <c r="S2620" i="5"/>
  <c r="R2628" i="5"/>
  <c r="S2636" i="5"/>
  <c r="R2644" i="5"/>
  <c r="S2652" i="5"/>
  <c r="R2660" i="5"/>
  <c r="S2668" i="5"/>
  <c r="R2676" i="5"/>
  <c r="S2684" i="5"/>
  <c r="R2692" i="5"/>
  <c r="S2700" i="5"/>
  <c r="R2708" i="5"/>
  <c r="S2720" i="5"/>
  <c r="R2724" i="5"/>
  <c r="S2736" i="5"/>
  <c r="R2740" i="5"/>
  <c r="S2752" i="5"/>
  <c r="R2756" i="5"/>
  <c r="S2768" i="5"/>
  <c r="R2772" i="5"/>
  <c r="S2784" i="5"/>
  <c r="R2788" i="5"/>
  <c r="S2800" i="5"/>
  <c r="R2804" i="5"/>
  <c r="S2816" i="5"/>
  <c r="R2820" i="5"/>
  <c r="S2832" i="5"/>
  <c r="R2836" i="5"/>
  <c r="S2848" i="5"/>
  <c r="R2852" i="5"/>
  <c r="R2868" i="5"/>
  <c r="S2876" i="5"/>
  <c r="R2884" i="5"/>
  <c r="S2892" i="5"/>
  <c r="R2900" i="5"/>
  <c r="S2908" i="5"/>
  <c r="R2916" i="5"/>
  <c r="S2924" i="5"/>
  <c r="R2932" i="5"/>
  <c r="S2940" i="5"/>
  <c r="R2948" i="5"/>
  <c r="S2956" i="5"/>
  <c r="R2964" i="5"/>
  <c r="S2972" i="5"/>
  <c r="R2980" i="5"/>
  <c r="S2988" i="5"/>
  <c r="R2996" i="5"/>
  <c r="S3004" i="5"/>
  <c r="R3012" i="5"/>
  <c r="S3020" i="5"/>
  <c r="R3028" i="5"/>
  <c r="S3036" i="5"/>
  <c r="R3044" i="5"/>
  <c r="S3052" i="5"/>
  <c r="R3060" i="5"/>
  <c r="S3068" i="5"/>
  <c r="R3076" i="5"/>
  <c r="S3084" i="5"/>
  <c r="R3092" i="5"/>
  <c r="S3100" i="5"/>
  <c r="R3108" i="5"/>
  <c r="S3116" i="5"/>
  <c r="R3124" i="5"/>
  <c r="S3132" i="5"/>
  <c r="R3140" i="5"/>
  <c r="S3148" i="5"/>
  <c r="R3156" i="5"/>
  <c r="S3164" i="5"/>
  <c r="R3172" i="5"/>
  <c r="S3180" i="5"/>
  <c r="R3188" i="5"/>
  <c r="S3196" i="5"/>
  <c r="R3204" i="5"/>
  <c r="S3212" i="5"/>
  <c r="R3220" i="5"/>
  <c r="S3228" i="5"/>
  <c r="R3236" i="5"/>
  <c r="S3244" i="5"/>
  <c r="R3252" i="5"/>
  <c r="S3260" i="5"/>
  <c r="R3268" i="5"/>
  <c r="S3276" i="5"/>
  <c r="R3284" i="5"/>
  <c r="S3292" i="5"/>
  <c r="R3300" i="5"/>
  <c r="S3308" i="5"/>
  <c r="R3316" i="5"/>
  <c r="S3324" i="5"/>
  <c r="R3332" i="5"/>
  <c r="S3340" i="5"/>
  <c r="R3348" i="5"/>
  <c r="S3356" i="5"/>
  <c r="R3364" i="5"/>
  <c r="S3372" i="5"/>
  <c r="R3380" i="5"/>
  <c r="S3388" i="5"/>
  <c r="R3396" i="5"/>
  <c r="S3404" i="5"/>
  <c r="R3412" i="5"/>
  <c r="S3420" i="5"/>
  <c r="R3428" i="5"/>
  <c r="S3436" i="5"/>
  <c r="R3444" i="5"/>
  <c r="S3452" i="5"/>
  <c r="R3460" i="5"/>
  <c r="S3468" i="5"/>
  <c r="R3476" i="5"/>
  <c r="S3484" i="5"/>
  <c r="R3492" i="5"/>
  <c r="S3500" i="5"/>
  <c r="R3508" i="5"/>
  <c r="S3516" i="5"/>
  <c r="R3524" i="5"/>
  <c r="S3532" i="5"/>
  <c r="R3540" i="5"/>
  <c r="S3548" i="5"/>
  <c r="R3556" i="5"/>
  <c r="S3564" i="5"/>
  <c r="R3572" i="5"/>
  <c r="S3580" i="5"/>
  <c r="R3588" i="5"/>
  <c r="S3596" i="5"/>
  <c r="R3604" i="5"/>
  <c r="S3612" i="5"/>
  <c r="R3620" i="5"/>
  <c r="S3628" i="5"/>
  <c r="R3636" i="5"/>
  <c r="S3644" i="5"/>
  <c r="R3652" i="5"/>
  <c r="S3660" i="5"/>
  <c r="R3668" i="5"/>
  <c r="S3676" i="5"/>
  <c r="R3684" i="5"/>
  <c r="S3692" i="5"/>
  <c r="R3700" i="5"/>
  <c r="S3708" i="5"/>
  <c r="R3716" i="5"/>
  <c r="S3724" i="5"/>
  <c r="R3732" i="5"/>
  <c r="S3740" i="5"/>
  <c r="R3748" i="5"/>
  <c r="S3756" i="5"/>
  <c r="R3764" i="5"/>
  <c r="S3772" i="5"/>
  <c r="R3780" i="5"/>
  <c r="S3788" i="5"/>
  <c r="R3796" i="5"/>
  <c r="S3804" i="5"/>
  <c r="R3812" i="5"/>
  <c r="S3820" i="5"/>
  <c r="R3828" i="5"/>
  <c r="S3836" i="5"/>
  <c r="R3844" i="5"/>
  <c r="S3852" i="5"/>
  <c r="R3860" i="5"/>
  <c r="S3868" i="5"/>
  <c r="R3876" i="5"/>
  <c r="S3884" i="5"/>
  <c r="R3892" i="5"/>
  <c r="S3900" i="5"/>
  <c r="R3908" i="5"/>
  <c r="S3916" i="5"/>
  <c r="R3924" i="5"/>
  <c r="S3932" i="5"/>
  <c r="R3940" i="5"/>
  <c r="S3948" i="5"/>
  <c r="R3956" i="5"/>
  <c r="S3964" i="5"/>
  <c r="R3972" i="5"/>
  <c r="S3980" i="5"/>
  <c r="R3988" i="5"/>
  <c r="S3996" i="5"/>
  <c r="R4004" i="5"/>
  <c r="S4012" i="5"/>
  <c r="R4020" i="5"/>
  <c r="S4028" i="5"/>
  <c r="R4036" i="5"/>
  <c r="S4044" i="5"/>
  <c r="R4052" i="5"/>
  <c r="S4060" i="5"/>
  <c r="R4068" i="5"/>
  <c r="S4076" i="5"/>
  <c r="R4084" i="5"/>
  <c r="S4092" i="5"/>
  <c r="R4100" i="5"/>
  <c r="S4108" i="5"/>
  <c r="R4116" i="5"/>
  <c r="S4124" i="5"/>
  <c r="R4132" i="5"/>
  <c r="S4140" i="5"/>
  <c r="R4148" i="5"/>
  <c r="S4156" i="5"/>
  <c r="R4164" i="5"/>
  <c r="S4172" i="5"/>
  <c r="R4180" i="5"/>
  <c r="S4188" i="5"/>
  <c r="S21" i="5"/>
  <c r="R29" i="5"/>
  <c r="S37" i="5"/>
  <c r="R41" i="5"/>
  <c r="S49" i="5"/>
  <c r="S61" i="5"/>
  <c r="R69" i="5"/>
  <c r="S81" i="5"/>
  <c r="R85" i="5"/>
  <c r="S93" i="5"/>
  <c r="R105" i="5"/>
  <c r="S113" i="5"/>
  <c r="S125" i="5"/>
  <c r="R129" i="5"/>
  <c r="R133" i="5"/>
  <c r="R137" i="5"/>
  <c r="S145" i="5"/>
  <c r="R149" i="5"/>
  <c r="R157" i="5"/>
  <c r="S165" i="5"/>
  <c r="S173" i="5"/>
  <c r="R177" i="5"/>
  <c r="S189" i="5"/>
  <c r="S193" i="5"/>
  <c r="R197" i="5"/>
  <c r="S205" i="5"/>
  <c r="R213" i="5"/>
  <c r="S221" i="5"/>
  <c r="R229" i="5"/>
  <c r="S237" i="5"/>
  <c r="R241" i="5"/>
  <c r="R253" i="5"/>
  <c r="S261" i="5"/>
  <c r="R265" i="5"/>
  <c r="R285" i="5"/>
  <c r="S293" i="5"/>
  <c r="R301" i="5"/>
  <c r="S309" i="5"/>
  <c r="R313" i="5"/>
  <c r="S321" i="5"/>
  <c r="S325" i="5"/>
  <c r="R329" i="5"/>
  <c r="S337" i="5"/>
  <c r="S353" i="5"/>
  <c r="R357" i="5"/>
  <c r="S369" i="5"/>
  <c r="R377" i="5"/>
  <c r="S385" i="5"/>
  <c r="S393" i="5"/>
  <c r="R397" i="5"/>
  <c r="S405" i="5"/>
  <c r="S409" i="5"/>
  <c r="R413" i="5"/>
  <c r="S425" i="5"/>
  <c r="S433" i="5"/>
  <c r="R437" i="5"/>
  <c r="R461" i="5"/>
  <c r="S469" i="5"/>
  <c r="S473" i="5"/>
  <c r="R477" i="5"/>
  <c r="R489" i="5"/>
  <c r="R505" i="5"/>
  <c r="R509" i="5"/>
  <c r="S517" i="5"/>
  <c r="S521" i="5"/>
  <c r="S525" i="5"/>
  <c r="R533" i="5"/>
  <c r="S541" i="5"/>
  <c r="S545" i="5"/>
  <c r="R553" i="5"/>
  <c r="S561" i="5"/>
  <c r="R565" i="5"/>
  <c r="R569" i="5"/>
  <c r="R573" i="5"/>
  <c r="S581" i="5"/>
  <c r="R589" i="5"/>
  <c r="S597" i="5"/>
  <c r="R605" i="5"/>
  <c r="R609" i="5"/>
  <c r="S621" i="5"/>
  <c r="R629" i="5"/>
  <c r="S637" i="5"/>
  <c r="R645" i="5"/>
  <c r="R649" i="5"/>
  <c r="S657" i="5"/>
  <c r="R665" i="5"/>
  <c r="S673" i="5"/>
  <c r="S677" i="5"/>
  <c r="R685" i="5"/>
  <c r="S697" i="5"/>
  <c r="R705" i="5"/>
  <c r="S713" i="5"/>
  <c r="R721" i="5"/>
  <c r="R725" i="5"/>
  <c r="S733" i="5"/>
  <c r="S737" i="5"/>
  <c r="R745" i="5"/>
  <c r="S753" i="5"/>
  <c r="R761" i="5"/>
  <c r="S769" i="5"/>
  <c r="R777" i="5"/>
  <c r="S789" i="5"/>
  <c r="S793" i="5"/>
  <c r="R805" i="5"/>
  <c r="S813" i="5"/>
  <c r="R821" i="5"/>
  <c r="S829" i="5"/>
  <c r="S833" i="5"/>
  <c r="R845" i="5"/>
  <c r="S857" i="5"/>
  <c r="R865" i="5"/>
  <c r="R869" i="5"/>
  <c r="R873" i="5"/>
  <c r="S881" i="5"/>
  <c r="R893" i="5"/>
  <c r="S905" i="5"/>
  <c r="R917" i="5"/>
  <c r="S925" i="5"/>
  <c r="R937" i="5"/>
  <c r="S953" i="5"/>
  <c r="R973" i="5"/>
  <c r="R977" i="5"/>
  <c r="S993" i="5"/>
  <c r="R1013" i="5"/>
  <c r="S1025" i="5"/>
  <c r="R1041" i="5"/>
  <c r="S1057" i="5"/>
  <c r="R1073" i="5"/>
  <c r="S1089" i="5"/>
  <c r="R1105" i="5"/>
  <c r="S1117" i="5"/>
  <c r="S1125" i="5"/>
  <c r="R1145" i="5"/>
  <c r="S1161" i="5"/>
  <c r="R1181" i="5"/>
  <c r="S1197" i="5"/>
  <c r="R1213" i="5"/>
  <c r="S1233" i="5"/>
  <c r="R1253" i="5"/>
  <c r="S1269" i="5"/>
  <c r="R1281" i="5"/>
  <c r="S1293" i="5"/>
  <c r="R1309" i="5"/>
  <c r="S1325" i="5"/>
  <c r="R1345" i="5"/>
  <c r="S1361" i="5"/>
  <c r="R1377" i="5"/>
  <c r="S1393" i="5"/>
  <c r="R1409" i="5"/>
  <c r="S1425" i="5"/>
  <c r="R1441" i="5"/>
  <c r="S1457" i="5"/>
  <c r="R1473" i="5"/>
  <c r="S1489" i="5"/>
  <c r="R1509" i="5"/>
  <c r="S1525" i="5"/>
  <c r="R1541" i="5"/>
  <c r="S1557" i="5"/>
  <c r="R1573" i="5"/>
  <c r="S1593" i="5"/>
  <c r="R1609" i="5"/>
  <c r="S1625" i="5"/>
  <c r="R1641" i="5"/>
  <c r="S1657" i="5"/>
  <c r="R1673" i="5"/>
  <c r="S1689" i="5"/>
  <c r="R1709" i="5"/>
  <c r="S1725" i="5"/>
  <c r="R1741" i="5"/>
  <c r="S1757" i="5"/>
  <c r="R1773" i="5"/>
  <c r="S1789" i="5"/>
  <c r="R1805" i="5"/>
  <c r="S1821" i="5"/>
  <c r="R1837" i="5"/>
  <c r="S1857" i="5"/>
  <c r="R1865" i="5"/>
  <c r="S1897" i="5"/>
  <c r="R1905" i="5"/>
  <c r="S1925" i="5"/>
  <c r="R1937" i="5"/>
  <c r="S1961" i="5"/>
  <c r="R1969" i="5"/>
  <c r="S1997" i="5"/>
  <c r="R2005" i="5"/>
  <c r="S2025" i="5"/>
  <c r="R2033" i="5"/>
  <c r="S2057" i="5"/>
  <c r="R2065" i="5"/>
  <c r="S2089" i="5"/>
  <c r="R2097" i="5"/>
  <c r="S2125" i="5"/>
  <c r="R2133" i="5"/>
  <c r="S2161" i="5"/>
  <c r="R2169" i="5"/>
  <c r="S2193" i="5"/>
  <c r="R2201" i="5"/>
  <c r="S2225" i="5"/>
  <c r="R2233" i="5"/>
  <c r="S2257" i="5"/>
  <c r="R2269" i="5"/>
  <c r="S2301" i="5"/>
  <c r="R2309" i="5"/>
  <c r="S2329" i="5"/>
  <c r="R2337" i="5"/>
  <c r="S2357" i="5"/>
  <c r="R2373" i="5"/>
  <c r="S2389" i="5"/>
  <c r="R2405" i="5"/>
  <c r="S2421" i="5"/>
  <c r="R2437" i="5"/>
  <c r="S2453" i="5"/>
  <c r="R2469" i="5"/>
  <c r="S2485" i="5"/>
  <c r="R2501" i="5"/>
  <c r="S2525" i="5"/>
  <c r="R2545" i="5"/>
  <c r="S2561" i="5"/>
  <c r="R2577" i="5"/>
  <c r="S2593" i="5"/>
  <c r="R2609" i="5"/>
  <c r="S2625" i="5"/>
  <c r="R2641" i="5"/>
  <c r="S2661" i="5"/>
  <c r="R2677" i="5"/>
  <c r="S2689" i="5"/>
  <c r="R2705" i="5"/>
  <c r="S2729" i="5"/>
  <c r="R2737" i="5"/>
  <c r="S2749" i="5"/>
  <c r="R2765" i="5"/>
  <c r="S2781" i="5"/>
  <c r="R2797" i="5"/>
  <c r="S2813" i="5"/>
  <c r="R2829" i="5"/>
  <c r="S2857" i="5"/>
  <c r="R2865" i="5"/>
  <c r="S2881" i="5"/>
  <c r="R2897" i="5"/>
  <c r="S2913" i="5"/>
  <c r="R2929" i="5"/>
  <c r="S2945" i="5"/>
  <c r="R2961" i="5"/>
  <c r="S2977" i="5"/>
  <c r="R2993" i="5"/>
  <c r="S3009" i="5"/>
  <c r="R3025" i="5"/>
  <c r="S3045" i="5"/>
  <c r="R3061" i="5"/>
  <c r="S3077" i="5"/>
  <c r="R3093" i="5"/>
  <c r="S3109" i="5"/>
  <c r="R3125" i="5"/>
  <c r="S3141" i="5"/>
  <c r="R3161" i="5"/>
  <c r="S3173" i="5"/>
  <c r="R3189" i="5"/>
  <c r="S3209" i="5"/>
  <c r="R3229" i="5"/>
  <c r="S3245" i="5"/>
  <c r="R3257" i="5"/>
  <c r="S3277" i="5"/>
  <c r="R3289" i="5"/>
  <c r="S3309" i="5"/>
  <c r="R3329" i="5"/>
  <c r="S3345" i="5"/>
  <c r="R3365" i="5"/>
  <c r="S3385" i="5"/>
  <c r="R3401" i="5"/>
  <c r="S3421" i="5"/>
  <c r="R3441" i="5"/>
  <c r="S3461" i="5"/>
  <c r="R3489" i="5"/>
  <c r="S3505" i="5"/>
  <c r="R3529" i="5"/>
  <c r="S3545" i="5"/>
  <c r="R3565" i="5"/>
  <c r="S3585" i="5"/>
  <c r="R3601" i="5"/>
  <c r="S3621" i="5"/>
  <c r="R3637" i="5"/>
  <c r="S3657" i="5"/>
  <c r="R3681" i="5"/>
  <c r="S3709" i="5"/>
  <c r="R3721" i="5"/>
  <c r="S3749" i="5"/>
  <c r="R3761" i="5"/>
  <c r="S3793" i="5"/>
  <c r="R3805" i="5"/>
  <c r="S3833" i="5"/>
  <c r="R3845" i="5"/>
  <c r="S3873" i="5"/>
  <c r="R3893" i="5"/>
  <c r="R3941" i="5"/>
  <c r="S3961" i="5"/>
  <c r="S3973" i="5"/>
  <c r="R3985" i="5"/>
  <c r="S4009" i="5"/>
  <c r="S4021" i="5"/>
  <c r="R4029" i="5"/>
  <c r="S4049" i="5"/>
  <c r="R4065" i="5"/>
  <c r="S4089" i="5"/>
  <c r="S4101" i="5"/>
  <c r="R4113" i="5"/>
  <c r="R4153" i="5"/>
  <c r="R4194" i="5"/>
  <c r="S4202" i="5"/>
  <c r="R4210" i="5"/>
  <c r="S4222" i="5"/>
  <c r="R4226" i="5"/>
  <c r="S4234" i="5"/>
  <c r="R4242" i="5"/>
  <c r="S4250" i="5"/>
  <c r="S4254" i="5"/>
  <c r="R4258" i="5"/>
  <c r="S4266" i="5"/>
  <c r="R4274" i="5"/>
  <c r="S4282" i="5"/>
  <c r="S4286" i="5"/>
  <c r="R4290" i="5"/>
  <c r="S4298" i="5"/>
  <c r="R4306" i="5"/>
  <c r="S4318" i="5"/>
  <c r="R4322" i="5"/>
  <c r="S4334" i="5"/>
  <c r="R4338" i="5"/>
  <c r="S4350" i="5"/>
  <c r="R4354" i="5"/>
  <c r="S4362" i="5"/>
  <c r="R4370" i="5"/>
  <c r="S4378" i="5"/>
  <c r="R4386" i="5"/>
  <c r="S4394" i="5"/>
  <c r="R4402" i="5"/>
  <c r="S4410" i="5"/>
  <c r="R4418" i="5"/>
  <c r="S4426" i="5"/>
  <c r="R4434" i="5"/>
  <c r="S4442" i="5"/>
  <c r="R4450" i="5"/>
  <c r="S4458" i="5"/>
  <c r="R4466" i="5"/>
  <c r="S4474" i="5"/>
  <c r="R4482" i="5"/>
  <c r="S4490" i="5"/>
  <c r="R4498" i="5"/>
  <c r="S4506" i="5"/>
  <c r="R4514" i="5"/>
  <c r="S4522" i="5"/>
  <c r="R4530" i="5"/>
  <c r="S4538" i="5"/>
  <c r="R4546" i="5"/>
  <c r="S4554" i="5"/>
  <c r="R4562" i="5"/>
  <c r="S4570" i="5"/>
  <c r="R4578" i="5"/>
  <c r="S4586" i="5"/>
  <c r="R4594" i="5"/>
  <c r="S4606" i="5"/>
  <c r="R4610" i="5"/>
  <c r="S4622" i="5"/>
  <c r="R4626" i="5"/>
  <c r="S4638" i="5"/>
  <c r="R4642" i="5"/>
  <c r="S4654" i="5"/>
  <c r="R4658" i="5"/>
  <c r="S4670" i="5"/>
  <c r="R4674" i="5"/>
  <c r="S4686" i="5"/>
  <c r="R4690" i="5"/>
  <c r="S4702" i="5"/>
  <c r="R4706" i="5"/>
  <c r="S4718" i="5"/>
  <c r="R4722" i="5"/>
  <c r="S4734" i="5"/>
  <c r="R4738" i="5"/>
  <c r="S4750" i="5"/>
  <c r="R4754" i="5"/>
  <c r="S4766" i="5"/>
  <c r="R4770" i="5"/>
  <c r="S4782" i="5"/>
  <c r="R4786" i="5"/>
  <c r="S4798" i="5"/>
  <c r="R4802" i="5"/>
  <c r="R4818" i="5"/>
  <c r="S4826" i="5"/>
  <c r="R4834" i="5"/>
  <c r="S4842" i="5"/>
  <c r="S4846" i="5"/>
  <c r="R4850" i="5"/>
  <c r="R4866" i="5"/>
  <c r="S4874" i="5"/>
  <c r="R4882" i="5"/>
  <c r="S4890" i="5"/>
  <c r="S4894" i="5"/>
  <c r="R4898" i="5"/>
  <c r="S4906" i="5"/>
  <c r="R4914" i="5"/>
  <c r="S4922" i="5"/>
  <c r="R4930" i="5"/>
  <c r="S4938" i="5"/>
  <c r="R4946" i="5"/>
  <c r="S4954" i="5"/>
  <c r="R4962" i="5"/>
  <c r="S4970" i="5"/>
  <c r="R4978" i="5"/>
  <c r="S4986" i="5"/>
  <c r="R4994" i="5"/>
  <c r="S4201" i="5"/>
  <c r="R4237" i="5"/>
  <c r="S4277" i="5"/>
  <c r="R4293" i="5"/>
  <c r="R4341" i="5"/>
  <c r="S4365" i="5"/>
  <c r="R4385" i="5"/>
  <c r="S4409" i="5"/>
  <c r="R4425" i="5"/>
  <c r="S4445" i="5"/>
  <c r="R4469" i="5"/>
  <c r="S4493" i="5"/>
  <c r="R4513" i="5"/>
  <c r="S4537" i="5"/>
  <c r="S4581" i="5"/>
  <c r="R4601" i="5"/>
  <c r="S4625" i="5"/>
  <c r="R4649" i="5"/>
  <c r="S4673" i="5"/>
  <c r="R4701" i="5"/>
  <c r="S4717" i="5"/>
  <c r="R4737" i="5"/>
  <c r="S4761" i="5"/>
  <c r="R4785" i="5"/>
  <c r="S4809" i="5"/>
  <c r="R4833" i="5"/>
  <c r="S4865" i="5"/>
  <c r="R4889" i="5"/>
  <c r="S4917" i="5"/>
  <c r="R4941" i="5"/>
  <c r="S4977" i="5"/>
  <c r="R4989" i="5"/>
  <c r="S4199" i="5"/>
  <c r="R4207" i="5"/>
  <c r="S4215" i="5"/>
  <c r="R4223" i="5"/>
  <c r="S4231" i="5"/>
  <c r="S4235" i="5"/>
  <c r="R4239" i="5"/>
  <c r="S4251" i="5"/>
  <c r="R4255" i="5"/>
  <c r="S4267" i="5"/>
  <c r="R4271" i="5"/>
  <c r="S4283" i="5"/>
  <c r="R4287" i="5"/>
  <c r="S4299" i="5"/>
  <c r="R4303" i="5"/>
  <c r="S4311" i="5"/>
  <c r="R4319" i="5"/>
  <c r="S4327" i="5"/>
  <c r="R4335" i="5"/>
  <c r="S4343" i="5"/>
  <c r="R4351" i="5"/>
  <c r="S4363" i="5"/>
  <c r="R4367" i="5"/>
  <c r="S4379" i="5"/>
  <c r="R4383" i="5"/>
  <c r="S4395" i="5"/>
  <c r="R4399" i="5"/>
  <c r="S4411" i="5"/>
  <c r="R4415" i="5"/>
  <c r="S4427" i="5"/>
  <c r="R4431" i="5"/>
  <c r="S4443" i="5"/>
  <c r="R4447" i="5"/>
  <c r="S4459" i="5"/>
  <c r="R4463" i="5"/>
  <c r="S4475" i="5"/>
  <c r="R4479" i="5"/>
  <c r="S4491" i="5"/>
  <c r="R4495" i="5"/>
  <c r="S4507" i="5"/>
  <c r="R4511" i="5"/>
  <c r="S4523" i="5"/>
  <c r="R4527" i="5"/>
  <c r="S4539" i="5"/>
  <c r="R4543" i="5"/>
  <c r="S4555" i="5"/>
  <c r="R4559" i="5"/>
  <c r="S4571" i="5"/>
  <c r="R4575" i="5"/>
  <c r="S4587" i="5"/>
  <c r="R4591" i="5"/>
  <c r="S4599" i="5"/>
  <c r="R4607" i="5"/>
  <c r="S4615" i="5"/>
  <c r="R4623" i="5"/>
  <c r="S4631" i="5"/>
  <c r="R4639" i="5"/>
  <c r="S4647" i="5"/>
  <c r="R4655" i="5"/>
  <c r="S4663" i="5"/>
  <c r="R4671" i="5"/>
  <c r="S4679" i="5"/>
  <c r="R4687" i="5"/>
  <c r="S4695" i="5"/>
  <c r="R4703" i="5"/>
  <c r="S4711" i="5"/>
  <c r="R4719" i="5"/>
  <c r="S4727" i="5"/>
  <c r="R4735" i="5"/>
  <c r="S4743" i="5"/>
  <c r="R4751" i="5"/>
  <c r="S4759" i="5"/>
  <c r="R4767" i="5"/>
  <c r="S4775" i="5"/>
  <c r="R4783" i="5"/>
  <c r="S4791" i="5"/>
  <c r="R4799" i="5"/>
  <c r="S4807" i="5"/>
  <c r="R4815" i="5"/>
  <c r="S4823" i="5"/>
  <c r="R4831" i="5"/>
  <c r="S4839" i="5"/>
  <c r="R4847" i="5"/>
  <c r="S4855" i="5"/>
  <c r="R4863" i="5"/>
  <c r="S4871" i="5"/>
  <c r="R4879" i="5"/>
  <c r="S4887" i="5"/>
  <c r="R4895" i="5"/>
  <c r="R4911" i="5"/>
  <c r="S4919" i="5"/>
  <c r="R4927" i="5"/>
  <c r="S4935" i="5"/>
  <c r="S4939" i="5"/>
  <c r="R4943" i="5"/>
  <c r="S4951" i="5"/>
  <c r="R4959" i="5"/>
  <c r="S4967" i="5"/>
  <c r="S4971" i="5"/>
  <c r="R4975" i="5"/>
  <c r="S4983" i="5"/>
  <c r="S4987" i="5"/>
  <c r="R4991" i="5"/>
  <c r="S4999" i="5"/>
  <c r="R4273" i="5"/>
  <c r="R4285" i="5"/>
  <c r="R4329" i="5"/>
  <c r="S4357" i="5"/>
  <c r="R4381" i="5"/>
  <c r="S4405" i="5"/>
  <c r="R4429" i="5"/>
  <c r="S4453" i="5"/>
  <c r="R4473" i="5"/>
  <c r="S4497" i="5"/>
  <c r="R4517" i="5"/>
  <c r="S4541" i="5"/>
  <c r="R4565" i="5"/>
  <c r="S4585" i="5"/>
  <c r="R4609" i="5"/>
  <c r="S4629" i="5"/>
  <c r="R4653" i="5"/>
  <c r="S4677" i="5"/>
  <c r="R4697" i="5"/>
  <c r="S4721" i="5"/>
  <c r="R4745" i="5"/>
  <c r="S4765" i="5"/>
  <c r="R4789" i="5"/>
  <c r="S4813" i="5"/>
  <c r="R4837" i="5"/>
  <c r="S4869" i="5"/>
  <c r="R4893" i="5"/>
  <c r="S4913" i="5"/>
  <c r="R4937" i="5"/>
  <c r="S4961" i="5"/>
  <c r="R4985" i="5"/>
  <c r="S4196" i="5"/>
  <c r="R4204" i="5"/>
  <c r="S4212" i="5"/>
  <c r="R4220" i="5"/>
  <c r="S4228" i="5"/>
  <c r="R4236" i="5"/>
  <c r="R4252" i="5"/>
  <c r="R4268" i="5"/>
  <c r="R4284" i="5"/>
  <c r="R4300" i="5"/>
  <c r="S4312" i="5"/>
  <c r="R4316" i="5"/>
  <c r="S4328" i="5"/>
  <c r="R4332" i="5"/>
  <c r="S4344" i="5"/>
  <c r="R4348" i="5"/>
  <c r="S4356" i="5"/>
  <c r="R4364" i="5"/>
  <c r="S4372" i="5"/>
  <c r="R4380" i="5"/>
  <c r="S4388" i="5"/>
  <c r="R4396" i="5"/>
  <c r="S4404" i="5"/>
  <c r="R4412" i="5"/>
  <c r="S4420" i="5"/>
  <c r="R4428" i="5"/>
  <c r="S4436" i="5"/>
  <c r="R4444" i="5"/>
  <c r="S4452" i="5"/>
  <c r="R4460" i="5"/>
  <c r="S4468" i="5"/>
  <c r="R4476" i="5"/>
  <c r="S4484" i="5"/>
  <c r="R4492" i="5"/>
  <c r="S4500" i="5"/>
  <c r="R4508" i="5"/>
  <c r="S4516" i="5"/>
  <c r="R4524" i="5"/>
  <c r="S4532" i="5"/>
  <c r="R4540" i="5"/>
  <c r="S4548" i="5"/>
  <c r="R4556" i="5"/>
  <c r="S4564" i="5"/>
  <c r="R4572" i="5"/>
  <c r="S4580" i="5"/>
  <c r="R4588" i="5"/>
  <c r="S4600" i="5"/>
  <c r="R4604" i="5"/>
  <c r="S4616" i="5"/>
  <c r="R4620" i="5"/>
  <c r="S4632" i="5"/>
  <c r="R4636" i="5"/>
  <c r="S4648" i="5"/>
  <c r="R4652" i="5"/>
  <c r="S4664" i="5"/>
  <c r="R4668" i="5"/>
  <c r="R4680" i="5"/>
  <c r="R4684" i="5"/>
  <c r="S4696" i="5"/>
  <c r="R4700" i="5"/>
  <c r="S4712" i="5"/>
  <c r="R4716" i="5"/>
  <c r="S4728" i="5"/>
  <c r="R4732" i="5"/>
  <c r="S4744" i="5"/>
  <c r="R4748" i="5"/>
  <c r="S4760" i="5"/>
  <c r="R4764" i="5"/>
  <c r="S4776" i="5"/>
  <c r="R4780" i="5"/>
  <c r="S4792" i="5"/>
  <c r="R4796" i="5"/>
  <c r="R4812" i="5"/>
  <c r="S4820" i="5"/>
  <c r="R4828" i="5"/>
  <c r="S4836" i="5"/>
  <c r="R4844" i="5"/>
  <c r="S4852" i="5"/>
  <c r="R4860" i="5"/>
  <c r="S4868" i="5"/>
  <c r="R4876" i="5"/>
  <c r="S4884" i="5"/>
  <c r="R4892" i="5"/>
  <c r="S4900" i="5"/>
  <c r="R4908" i="5"/>
  <c r="S4916" i="5"/>
  <c r="R4924" i="5"/>
  <c r="S4932" i="5"/>
  <c r="R4940" i="5"/>
  <c r="S4948" i="5"/>
  <c r="R4956" i="5"/>
  <c r="S4964" i="5"/>
  <c r="R4972" i="5"/>
  <c r="S4980" i="5"/>
  <c r="R4988" i="5"/>
  <c r="S4996" i="5"/>
  <c r="R4209" i="5"/>
  <c r="R4241" i="5"/>
  <c r="R4249" i="5"/>
  <c r="S4281" i="5"/>
  <c r="S4289" i="5"/>
  <c r="R4337" i="5"/>
  <c r="S4361" i="5"/>
  <c r="R4389" i="5"/>
  <c r="R4421" i="5"/>
  <c r="R4449" i="5"/>
  <c r="S4477" i="5"/>
  <c r="R4505" i="5"/>
  <c r="S4533" i="5"/>
  <c r="R4557" i="5"/>
  <c r="S4589" i="5"/>
  <c r="R4621" i="5"/>
  <c r="S4645" i="5"/>
  <c r="R4669" i="5"/>
  <c r="S4693" i="5"/>
  <c r="R4729" i="5"/>
  <c r="S4753" i="5"/>
  <c r="R4781" i="5"/>
  <c r="S4805" i="5"/>
  <c r="R4829" i="5"/>
  <c r="S4845" i="5"/>
  <c r="R4861" i="5"/>
  <c r="S4885" i="5"/>
  <c r="R4909" i="5"/>
  <c r="R4957" i="5"/>
  <c r="R12" i="5"/>
  <c r="S10" i="5"/>
  <c r="S18" i="5"/>
  <c r="R22" i="5"/>
  <c r="S30" i="5"/>
  <c r="R38" i="5"/>
  <c r="S46" i="5"/>
  <c r="R54" i="5"/>
  <c r="R66" i="5"/>
  <c r="S74" i="5"/>
  <c r="R78" i="5"/>
  <c r="S86" i="5"/>
  <c r="R90" i="5"/>
  <c r="S102" i="5"/>
  <c r="R106" i="5"/>
  <c r="S118" i="5"/>
  <c r="R122" i="5"/>
  <c r="R130" i="5"/>
  <c r="R134" i="5"/>
  <c r="R142" i="5"/>
  <c r="R158" i="5"/>
  <c r="S166" i="5"/>
  <c r="R174" i="5"/>
  <c r="S186" i="5"/>
  <c r="R190" i="5"/>
  <c r="S202" i="5"/>
  <c r="R206" i="5"/>
  <c r="S214" i="5"/>
  <c r="R222" i="5"/>
  <c r="S230" i="5"/>
  <c r="R238" i="5"/>
  <c r="S266" i="5"/>
  <c r="S270" i="5"/>
  <c r="R274" i="5"/>
  <c r="R286" i="5"/>
  <c r="R302" i="5"/>
  <c r="S310" i="5"/>
  <c r="R314" i="5"/>
  <c r="S326" i="5"/>
  <c r="S334" i="5"/>
  <c r="R342" i="5"/>
  <c r="R350" i="5"/>
  <c r="R354" i="5"/>
  <c r="S362" i="5"/>
  <c r="R366" i="5"/>
  <c r="S374" i="5"/>
  <c r="S378" i="5"/>
  <c r="S386" i="5"/>
  <c r="R390" i="5"/>
  <c r="S398" i="5"/>
  <c r="R402" i="5"/>
  <c r="S410" i="5"/>
  <c r="R414" i="5"/>
  <c r="S422" i="5"/>
  <c r="R430" i="5"/>
  <c r="S438" i="5"/>
  <c r="S450" i="5"/>
  <c r="S462" i="5"/>
  <c r="R470" i="5"/>
  <c r="S478" i="5"/>
  <c r="R482" i="5"/>
  <c r="S490" i="5"/>
  <c r="S494" i="5"/>
  <c r="R498" i="5"/>
  <c r="S510" i="5"/>
  <c r="R514" i="5"/>
  <c r="S534" i="5"/>
  <c r="S546" i="5"/>
  <c r="R554" i="5"/>
  <c r="S566" i="5"/>
  <c r="R570" i="5"/>
  <c r="S582" i="5"/>
  <c r="R586" i="5"/>
  <c r="S598" i="5"/>
  <c r="R602" i="5"/>
  <c r="S614" i="5"/>
  <c r="R618" i="5"/>
  <c r="S630" i="5"/>
  <c r="R634" i="5"/>
  <c r="S646" i="5"/>
  <c r="R650" i="5"/>
  <c r="S662" i="5"/>
  <c r="R666" i="5"/>
  <c r="S678" i="5"/>
  <c r="R682" i="5"/>
  <c r="S694" i="5"/>
  <c r="R698" i="5"/>
  <c r="S710" i="5"/>
  <c r="R714" i="5"/>
  <c r="S726" i="5"/>
  <c r="R730" i="5"/>
  <c r="S742" i="5"/>
  <c r="R746" i="5"/>
  <c r="S758" i="5"/>
  <c r="R762" i="5"/>
  <c r="S774" i="5"/>
  <c r="R778" i="5"/>
  <c r="S790" i="5"/>
  <c r="R794" i="5"/>
  <c r="S806" i="5"/>
  <c r="R810" i="5"/>
  <c r="S822" i="5"/>
  <c r="R826" i="5"/>
  <c r="S838" i="5"/>
  <c r="R842" i="5"/>
  <c r="S854" i="5"/>
  <c r="R858" i="5"/>
  <c r="S870" i="5"/>
  <c r="R874" i="5"/>
  <c r="S886" i="5"/>
  <c r="R890" i="5"/>
  <c r="S902" i="5"/>
  <c r="R906" i="5"/>
  <c r="S918" i="5"/>
  <c r="R922" i="5"/>
  <c r="S934" i="5"/>
  <c r="R938" i="5"/>
  <c r="S950" i="5"/>
  <c r="R954" i="5"/>
  <c r="S966" i="5"/>
  <c r="R970" i="5"/>
  <c r="S982" i="5"/>
  <c r="R986" i="5"/>
  <c r="S998" i="5"/>
  <c r="R1002" i="5"/>
  <c r="S1014" i="5"/>
  <c r="R1018" i="5"/>
  <c r="S1030" i="5"/>
  <c r="R1034" i="5"/>
  <c r="S1046" i="5"/>
  <c r="R1050" i="5"/>
  <c r="S1062" i="5"/>
  <c r="R1066" i="5"/>
  <c r="S1078" i="5"/>
  <c r="R1082" i="5"/>
  <c r="S1094" i="5"/>
  <c r="R1098" i="5"/>
  <c r="S1110" i="5"/>
  <c r="R1114" i="5"/>
  <c r="S1126" i="5"/>
  <c r="R1130" i="5"/>
  <c r="S1138" i="5"/>
  <c r="R1146" i="5"/>
  <c r="S1154" i="5"/>
  <c r="R1162" i="5"/>
  <c r="S1170" i="5"/>
  <c r="R1178" i="5"/>
  <c r="S1186" i="5"/>
  <c r="R1194" i="5"/>
  <c r="S1202" i="5"/>
  <c r="R1210" i="5"/>
  <c r="S1218" i="5"/>
  <c r="R1226" i="5"/>
  <c r="S1234" i="5"/>
  <c r="R1242" i="5"/>
  <c r="S1250" i="5"/>
  <c r="R1258" i="5"/>
  <c r="S1266" i="5"/>
  <c r="R1274" i="5"/>
  <c r="S1282" i="5"/>
  <c r="R1290" i="5"/>
  <c r="S1298" i="5"/>
  <c r="R1306" i="5"/>
  <c r="S1314" i="5"/>
  <c r="R1322" i="5"/>
  <c r="S1330" i="5"/>
  <c r="R1338" i="5"/>
  <c r="S1346" i="5"/>
  <c r="R1354" i="5"/>
  <c r="S1362" i="5"/>
  <c r="R1370" i="5"/>
  <c r="S1378" i="5"/>
  <c r="R1386" i="5"/>
  <c r="S1394" i="5"/>
  <c r="R1402" i="5"/>
  <c r="S1410" i="5"/>
  <c r="R1418" i="5"/>
  <c r="S1426" i="5"/>
  <c r="R1434" i="5"/>
  <c r="S1442" i="5"/>
  <c r="R1450" i="5"/>
  <c r="S1458" i="5"/>
  <c r="R1466" i="5"/>
  <c r="S1474" i="5"/>
  <c r="R1482" i="5"/>
  <c r="S1490" i="5"/>
  <c r="R1498" i="5"/>
  <c r="S1506" i="5"/>
  <c r="R1514" i="5"/>
  <c r="S1522" i="5"/>
  <c r="R1530" i="5"/>
  <c r="S1538" i="5"/>
  <c r="R1546" i="5"/>
  <c r="S1554" i="5"/>
  <c r="R1562" i="5"/>
  <c r="S1570" i="5"/>
  <c r="R1578" i="5"/>
  <c r="S1586" i="5"/>
  <c r="R1594" i="5"/>
  <c r="S1602" i="5"/>
  <c r="R1610" i="5"/>
  <c r="S1618" i="5"/>
  <c r="R1626" i="5"/>
  <c r="S1634" i="5"/>
  <c r="R1642" i="5"/>
  <c r="S1650" i="5"/>
  <c r="R1658" i="5"/>
  <c r="S1666" i="5"/>
  <c r="R1674" i="5"/>
  <c r="S1682" i="5"/>
  <c r="R1690" i="5"/>
  <c r="S1698" i="5"/>
  <c r="R1706" i="5"/>
  <c r="S1714" i="5"/>
  <c r="R1722" i="5"/>
  <c r="S1730" i="5"/>
  <c r="R1738" i="5"/>
  <c r="S1746" i="5"/>
  <c r="R1754" i="5"/>
  <c r="S1762" i="5"/>
  <c r="R1770" i="5"/>
  <c r="S1778" i="5"/>
  <c r="R1786" i="5"/>
  <c r="S1794" i="5"/>
  <c r="R1802" i="5"/>
  <c r="S1810" i="5"/>
  <c r="R1818" i="5"/>
  <c r="S1826" i="5"/>
  <c r="R1834" i="5"/>
  <c r="S1842" i="5"/>
  <c r="R1850" i="5"/>
  <c r="S1858" i="5"/>
  <c r="R1866" i="5"/>
  <c r="S1874" i="5"/>
  <c r="R1882" i="5"/>
  <c r="S1890" i="5"/>
  <c r="R1898" i="5"/>
  <c r="S1906" i="5"/>
  <c r="R1914" i="5"/>
  <c r="S1922" i="5"/>
  <c r="R1930" i="5"/>
  <c r="S1938" i="5"/>
  <c r="R1946" i="5"/>
  <c r="S1954" i="5"/>
  <c r="R1962" i="5"/>
  <c r="S1970" i="5"/>
  <c r="R1978" i="5"/>
  <c r="S1986" i="5"/>
  <c r="R1994" i="5"/>
  <c r="S2002" i="5"/>
  <c r="R2010" i="5"/>
  <c r="S2018" i="5"/>
  <c r="R2026" i="5"/>
  <c r="S2034" i="5"/>
  <c r="R2042" i="5"/>
  <c r="S2050" i="5"/>
  <c r="R2058" i="5"/>
  <c r="S2066" i="5"/>
  <c r="R2074" i="5"/>
  <c r="S2082" i="5"/>
  <c r="R2090" i="5"/>
  <c r="S2098" i="5"/>
  <c r="R2106" i="5"/>
  <c r="S2114" i="5"/>
  <c r="R2122" i="5"/>
  <c r="S2130" i="5"/>
  <c r="R2138" i="5"/>
  <c r="S2146" i="5"/>
  <c r="R2154" i="5"/>
  <c r="S2162" i="5"/>
  <c r="R2170" i="5"/>
  <c r="S2178" i="5"/>
  <c r="R2186" i="5"/>
  <c r="S2194" i="5"/>
  <c r="R2202" i="5"/>
  <c r="S2210" i="5"/>
  <c r="R2218" i="5"/>
  <c r="S2226" i="5"/>
  <c r="R2234" i="5"/>
  <c r="S2242" i="5"/>
  <c r="R2250" i="5"/>
  <c r="S2258" i="5"/>
  <c r="R2266" i="5"/>
  <c r="S2274" i="5"/>
  <c r="R2282" i="5"/>
  <c r="S2290" i="5"/>
  <c r="R2298" i="5"/>
  <c r="S2306" i="5"/>
  <c r="R2314" i="5"/>
  <c r="S2322" i="5"/>
  <c r="R2330" i="5"/>
  <c r="S2338" i="5"/>
  <c r="R2346" i="5"/>
  <c r="S2354" i="5"/>
  <c r="R2362" i="5"/>
  <c r="S2370" i="5"/>
  <c r="R2378" i="5"/>
  <c r="S2386" i="5"/>
  <c r="R2394" i="5"/>
  <c r="S2402" i="5"/>
  <c r="R2410" i="5"/>
  <c r="S2418" i="5"/>
  <c r="R2426" i="5"/>
  <c r="S2434" i="5"/>
  <c r="R2442" i="5"/>
  <c r="S2450" i="5"/>
  <c r="R2458" i="5"/>
  <c r="S2466" i="5"/>
  <c r="R2474" i="5"/>
  <c r="S2482" i="5"/>
  <c r="R2490" i="5"/>
  <c r="S2498" i="5"/>
  <c r="R2506" i="5"/>
  <c r="S2514" i="5"/>
  <c r="R2522" i="5"/>
  <c r="S2530" i="5"/>
  <c r="R2538" i="5"/>
  <c r="S2546" i="5"/>
  <c r="R2554" i="5"/>
  <c r="S2562" i="5"/>
  <c r="R2570" i="5"/>
  <c r="S2578" i="5"/>
  <c r="R2586" i="5"/>
  <c r="S2594" i="5"/>
  <c r="R2602" i="5"/>
  <c r="S2610" i="5"/>
  <c r="R2618" i="5"/>
  <c r="S2626" i="5"/>
  <c r="R2634" i="5"/>
  <c r="S2642" i="5"/>
  <c r="R2650" i="5"/>
  <c r="S2658" i="5"/>
  <c r="R2666" i="5"/>
  <c r="S2674" i="5"/>
  <c r="R2682" i="5"/>
  <c r="S2690" i="5"/>
  <c r="R2698" i="5"/>
  <c r="S2706" i="5"/>
  <c r="S2710" i="5"/>
  <c r="R2714" i="5"/>
  <c r="S2726" i="5"/>
  <c r="R2730" i="5"/>
  <c r="S2742" i="5"/>
  <c r="R2746" i="5"/>
  <c r="S2758" i="5"/>
  <c r="R2762" i="5"/>
  <c r="S2774" i="5"/>
  <c r="R2778" i="5"/>
  <c r="S2790" i="5"/>
  <c r="R2794" i="5"/>
  <c r="S2806" i="5"/>
  <c r="R2810" i="5"/>
  <c r="S2822" i="5"/>
  <c r="R2826" i="5"/>
  <c r="S2838" i="5"/>
  <c r="R2842" i="5"/>
  <c r="S2854" i="5"/>
  <c r="R2858" i="5"/>
  <c r="S2866" i="5"/>
  <c r="R2874" i="5"/>
  <c r="S2882" i="5"/>
  <c r="R2890" i="5"/>
  <c r="S2898" i="5"/>
  <c r="R2906" i="5"/>
  <c r="S2914" i="5"/>
  <c r="R2922" i="5"/>
  <c r="S2930" i="5"/>
  <c r="R2938" i="5"/>
  <c r="S2946" i="5"/>
  <c r="R2954" i="5"/>
  <c r="S2962" i="5"/>
  <c r="R2970" i="5"/>
  <c r="S2978" i="5"/>
  <c r="R2986" i="5"/>
  <c r="S2994" i="5"/>
  <c r="R3002" i="5"/>
  <c r="S3010" i="5"/>
  <c r="R3018" i="5"/>
  <c r="S3026" i="5"/>
  <c r="R3034" i="5"/>
  <c r="S3042" i="5"/>
  <c r="R3050" i="5"/>
  <c r="S3058" i="5"/>
  <c r="R3066" i="5"/>
  <c r="S3074" i="5"/>
  <c r="R3082" i="5"/>
  <c r="S3090" i="5"/>
  <c r="R3098" i="5"/>
  <c r="S3106" i="5"/>
  <c r="R3114" i="5"/>
  <c r="S3122" i="5"/>
  <c r="R3130" i="5"/>
  <c r="S3138" i="5"/>
  <c r="R3146" i="5"/>
  <c r="S3154" i="5"/>
  <c r="R3162" i="5"/>
  <c r="S3170" i="5"/>
  <c r="R3178" i="5"/>
  <c r="S3186" i="5"/>
  <c r="R3194" i="5"/>
  <c r="S3202" i="5"/>
  <c r="R3210" i="5"/>
  <c r="S3218" i="5"/>
  <c r="R3226" i="5"/>
  <c r="S3234" i="5"/>
  <c r="R3242" i="5"/>
  <c r="S3250" i="5"/>
  <c r="R3258" i="5"/>
  <c r="S3266" i="5"/>
  <c r="R3274" i="5"/>
  <c r="S3282" i="5"/>
  <c r="R3290" i="5"/>
  <c r="S3298" i="5"/>
  <c r="R3306" i="5"/>
  <c r="S3314" i="5"/>
  <c r="R3322" i="5"/>
  <c r="S3330" i="5"/>
  <c r="R3338" i="5"/>
  <c r="S3346" i="5"/>
  <c r="R3354" i="5"/>
  <c r="S3362" i="5"/>
  <c r="R3370" i="5"/>
  <c r="S3378" i="5"/>
  <c r="R3386" i="5"/>
  <c r="S3394" i="5"/>
  <c r="R3402" i="5"/>
  <c r="S3410" i="5"/>
  <c r="R3418" i="5"/>
  <c r="S3426" i="5"/>
  <c r="R3434" i="5"/>
  <c r="S3442" i="5"/>
  <c r="R3450" i="5"/>
  <c r="S3458" i="5"/>
  <c r="R3466" i="5"/>
  <c r="S3474" i="5"/>
  <c r="R3482" i="5"/>
  <c r="S3490" i="5"/>
  <c r="R3498" i="5"/>
  <c r="S3506" i="5"/>
  <c r="R3514" i="5"/>
  <c r="S3522" i="5"/>
  <c r="R3530" i="5"/>
  <c r="S3538" i="5"/>
  <c r="R3546" i="5"/>
  <c r="S3554" i="5"/>
  <c r="R3562" i="5"/>
  <c r="S3570" i="5"/>
  <c r="R3578" i="5"/>
  <c r="S3586" i="5"/>
  <c r="R3594" i="5"/>
  <c r="S3602" i="5"/>
  <c r="R3610" i="5"/>
  <c r="S3618" i="5"/>
  <c r="R3626" i="5"/>
  <c r="S3634" i="5"/>
  <c r="R3642" i="5"/>
  <c r="S3650" i="5"/>
  <c r="R3658" i="5"/>
  <c r="S3666" i="5"/>
  <c r="R3674" i="5"/>
  <c r="S3682" i="5"/>
  <c r="R3690" i="5"/>
  <c r="S3698" i="5"/>
  <c r="R3706" i="5"/>
  <c r="S3714" i="5"/>
  <c r="R3722" i="5"/>
  <c r="S3730" i="5"/>
  <c r="R3738" i="5"/>
  <c r="S3746" i="5"/>
  <c r="R3754" i="5"/>
  <c r="S3762" i="5"/>
  <c r="R3770" i="5"/>
  <c r="S3778" i="5"/>
  <c r="R3786" i="5"/>
  <c r="S3794" i="5"/>
  <c r="R3802" i="5"/>
  <c r="S3810" i="5"/>
  <c r="R3818" i="5"/>
  <c r="S3826" i="5"/>
  <c r="R3834" i="5"/>
  <c r="S3842" i="5"/>
  <c r="R3850" i="5"/>
  <c r="S3858" i="5"/>
  <c r="R3866" i="5"/>
  <c r="S3874" i="5"/>
  <c r="R3882" i="5"/>
  <c r="S3890" i="5"/>
  <c r="R3898" i="5"/>
  <c r="S3906" i="5"/>
  <c r="R3914" i="5"/>
  <c r="S3922" i="5"/>
  <c r="R3930" i="5"/>
  <c r="S3938" i="5"/>
  <c r="R3946" i="5"/>
  <c r="S3954" i="5"/>
  <c r="R3962" i="5"/>
  <c r="S3970" i="5"/>
  <c r="R3978" i="5"/>
  <c r="S3986" i="5"/>
  <c r="R3994" i="5"/>
  <c r="S4002" i="5"/>
  <c r="R4010" i="5"/>
  <c r="S4018" i="5"/>
  <c r="R4026" i="5"/>
  <c r="S4034" i="5"/>
  <c r="R4042" i="5"/>
  <c r="S4050" i="5"/>
  <c r="R4058" i="5"/>
  <c r="S4066" i="5"/>
  <c r="R4074" i="5"/>
  <c r="S4082" i="5"/>
  <c r="R4090" i="5"/>
  <c r="S4098" i="5"/>
  <c r="R4106" i="5"/>
  <c r="S4114" i="5"/>
  <c r="R4122" i="5"/>
  <c r="S4130" i="5"/>
  <c r="R4138" i="5"/>
  <c r="S4146" i="5"/>
  <c r="R4154" i="5"/>
  <c r="S4162" i="5"/>
  <c r="R4170" i="5"/>
  <c r="S4178" i="5"/>
  <c r="R4186" i="5"/>
  <c r="S3659" i="5"/>
  <c r="S3871" i="5"/>
  <c r="R3895" i="5"/>
  <c r="R3923" i="5"/>
  <c r="R3947" i="5"/>
  <c r="S3967" i="5"/>
  <c r="R3971" i="5"/>
  <c r="R3991" i="5"/>
  <c r="S4007" i="5"/>
  <c r="R4011" i="5"/>
  <c r="S4019" i="5"/>
  <c r="S4023" i="5"/>
  <c r="R4027" i="5"/>
  <c r="R4047" i="5"/>
  <c r="S4059" i="5"/>
  <c r="S4063" i="5"/>
  <c r="R4067" i="5"/>
  <c r="R4087" i="5"/>
  <c r="S4099" i="5"/>
  <c r="R4111" i="5"/>
  <c r="S4123" i="5"/>
  <c r="R4139" i="5"/>
  <c r="S4159" i="5"/>
  <c r="R4163" i="5"/>
  <c r="R4187" i="5"/>
  <c r="S269" i="5"/>
  <c r="S1981" i="5"/>
  <c r="R2533" i="5"/>
  <c r="S3033" i="5"/>
  <c r="R3217" i="5"/>
  <c r="S3297" i="5"/>
  <c r="R3353" i="5"/>
  <c r="S3389" i="5"/>
  <c r="R3433" i="5"/>
  <c r="S3465" i="5"/>
  <c r="R3485" i="5"/>
  <c r="S3509" i="5"/>
  <c r="R3533" i="5"/>
  <c r="S3573" i="5"/>
  <c r="R3613" i="5"/>
  <c r="S3645" i="5"/>
  <c r="R3677" i="5"/>
  <c r="S3737" i="5"/>
  <c r="R3757" i="5"/>
  <c r="S3797" i="5"/>
  <c r="R3809" i="5"/>
  <c r="S3841" i="5"/>
  <c r="R3849" i="5"/>
  <c r="S3885" i="5"/>
  <c r="R3897" i="5"/>
  <c r="S3921" i="5"/>
  <c r="S3925" i="5"/>
  <c r="R3937" i="5"/>
  <c r="R3977" i="5"/>
  <c r="S4001" i="5"/>
  <c r="R4033" i="5"/>
  <c r="R4085" i="5"/>
  <c r="R4141" i="5"/>
  <c r="S3" i="5"/>
  <c r="R19" i="5"/>
  <c r="S27" i="5"/>
  <c r="R31" i="5"/>
  <c r="S39" i="5"/>
  <c r="R47" i="5"/>
  <c r="S55" i="5"/>
  <c r="R63" i="5"/>
  <c r="S71" i="5"/>
  <c r="S75" i="5"/>
  <c r="R79" i="5"/>
  <c r="R91" i="5"/>
  <c r="S99" i="5"/>
  <c r="S103" i="5"/>
  <c r="R107" i="5"/>
  <c r="S115" i="5"/>
  <c r="R123" i="5"/>
  <c r="S131" i="5"/>
  <c r="S143" i="5"/>
  <c r="S147" i="5"/>
  <c r="R151" i="5"/>
  <c r="S159" i="5"/>
  <c r="R163" i="5"/>
  <c r="R179" i="5"/>
  <c r="S187" i="5"/>
  <c r="R195" i="5"/>
  <c r="S203" i="5"/>
  <c r="R211" i="5"/>
  <c r="S219" i="5"/>
  <c r="R223" i="5"/>
  <c r="S231" i="5"/>
  <c r="S243" i="5"/>
  <c r="R251" i="5"/>
  <c r="S259" i="5"/>
  <c r="R267" i="5"/>
  <c r="S275" i="5"/>
  <c r="R283" i="5"/>
  <c r="S291" i="5"/>
  <c r="R299" i="5"/>
  <c r="S307" i="5"/>
  <c r="S311" i="5"/>
  <c r="R315" i="5"/>
  <c r="S323" i="5"/>
  <c r="R331" i="5"/>
  <c r="S339" i="5"/>
  <c r="R347" i="5"/>
  <c r="S355" i="5"/>
  <c r="R363" i="5"/>
  <c r="S371" i="5"/>
  <c r="S387" i="5"/>
  <c r="R391" i="5"/>
  <c r="R403" i="5"/>
  <c r="S411" i="5"/>
  <c r="R415" i="5"/>
  <c r="S427" i="5"/>
  <c r="R431" i="5"/>
  <c r="R443" i="5"/>
  <c r="R455" i="5"/>
  <c r="S463" i="5"/>
  <c r="R471" i="5"/>
  <c r="R487" i="5"/>
  <c r="S495" i="5"/>
  <c r="R503" i="5"/>
  <c r="S511" i="5"/>
  <c r="R519" i="5"/>
  <c r="R531" i="5"/>
  <c r="S539" i="5"/>
  <c r="S547" i="5"/>
  <c r="R555" i="5"/>
  <c r="S563" i="5"/>
  <c r="R571" i="5"/>
  <c r="S579" i="5"/>
  <c r="R587" i="5"/>
  <c r="S595" i="5"/>
  <c r="R603" i="5"/>
  <c r="S611" i="5"/>
  <c r="R619" i="5"/>
  <c r="S627" i="5"/>
  <c r="R635" i="5"/>
  <c r="S643" i="5"/>
  <c r="R651" i="5"/>
  <c r="S659" i="5"/>
  <c r="R667" i="5"/>
  <c r="S675" i="5"/>
  <c r="R683" i="5"/>
  <c r="S691" i="5"/>
  <c r="R699" i="5"/>
  <c r="S707" i="5"/>
  <c r="R715" i="5"/>
  <c r="S723" i="5"/>
  <c r="R731" i="5"/>
  <c r="S739" i="5"/>
  <c r="R747" i="5"/>
  <c r="S755" i="5"/>
  <c r="R763" i="5"/>
  <c r="S771" i="5"/>
  <c r="R779" i="5"/>
  <c r="S787" i="5"/>
  <c r="R795" i="5"/>
  <c r="S803" i="5"/>
  <c r="R811" i="5"/>
  <c r="S819" i="5"/>
  <c r="R827" i="5"/>
  <c r="S835" i="5"/>
  <c r="R843" i="5"/>
  <c r="S851" i="5"/>
  <c r="R859" i="5"/>
  <c r="R400" i="5"/>
  <c r="S867" i="5"/>
  <c r="R875" i="5"/>
  <c r="S883" i="5"/>
  <c r="R891" i="5"/>
  <c r="S899" i="5"/>
  <c r="R907" i="5"/>
  <c r="S915" i="5"/>
  <c r="R923" i="5"/>
  <c r="S931" i="5"/>
  <c r="R939" i="5"/>
  <c r="S947" i="5"/>
  <c r="R955" i="5"/>
  <c r="S963" i="5"/>
  <c r="R971" i="5"/>
  <c r="S979" i="5"/>
  <c r="R987" i="5"/>
  <c r="S995" i="5"/>
  <c r="R1003" i="5"/>
  <c r="S1011" i="5"/>
  <c r="R1019" i="5"/>
  <c r="S1027" i="5"/>
  <c r="R1035" i="5"/>
  <c r="S1043" i="5"/>
  <c r="R1051" i="5"/>
  <c r="S1059" i="5"/>
  <c r="R1067" i="5"/>
  <c r="S1075" i="5"/>
  <c r="R1083" i="5"/>
  <c r="S1091" i="5"/>
  <c r="R1099" i="5"/>
  <c r="S1107" i="5"/>
  <c r="R1115" i="5"/>
  <c r="S1123" i="5"/>
  <c r="R1131" i="5"/>
  <c r="S1139" i="5"/>
  <c r="R1147" i="5"/>
  <c r="S1155" i="5"/>
  <c r="R1163" i="5"/>
  <c r="S1171" i="5"/>
  <c r="R1179" i="5"/>
  <c r="S1187" i="5"/>
  <c r="R1195" i="5"/>
  <c r="S1203" i="5"/>
  <c r="R1211" i="5"/>
  <c r="S1219" i="5"/>
  <c r="R1227" i="5"/>
  <c r="S1235" i="5"/>
  <c r="R1243" i="5"/>
  <c r="S1251" i="5"/>
  <c r="R1259" i="5"/>
  <c r="S1267" i="5"/>
  <c r="R1275" i="5"/>
  <c r="S1283" i="5"/>
  <c r="R1291" i="5"/>
  <c r="S1299" i="5"/>
  <c r="R1307" i="5"/>
  <c r="S1315" i="5"/>
  <c r="R1323" i="5"/>
  <c r="S1331" i="5"/>
  <c r="R1339" i="5"/>
  <c r="S1347" i="5"/>
  <c r="R1355" i="5"/>
  <c r="S1363" i="5"/>
  <c r="R1371" i="5"/>
  <c r="S1379" i="5"/>
  <c r="R1387" i="5"/>
  <c r="S1395" i="5"/>
  <c r="R1403" i="5"/>
  <c r="S1411" i="5"/>
  <c r="R1419" i="5"/>
  <c r="S1427" i="5"/>
  <c r="R1435" i="5"/>
  <c r="S1443" i="5"/>
  <c r="R1451" i="5"/>
  <c r="S1459" i="5"/>
  <c r="R1467" i="5"/>
  <c r="S1475" i="5"/>
  <c r="R1483" i="5"/>
  <c r="S1491" i="5"/>
  <c r="R1499" i="5"/>
  <c r="S1507" i="5"/>
  <c r="R1515" i="5"/>
  <c r="S1523" i="5"/>
  <c r="R1531" i="5"/>
  <c r="S1539" i="5"/>
  <c r="R1547" i="5"/>
  <c r="S1555" i="5"/>
  <c r="R1563" i="5"/>
  <c r="S1571" i="5"/>
  <c r="R1579" i="5"/>
  <c r="S1587" i="5"/>
  <c r="R1595" i="5"/>
  <c r="S1603" i="5"/>
  <c r="R1611" i="5"/>
  <c r="S1619" i="5"/>
  <c r="R1627" i="5"/>
  <c r="S1635" i="5"/>
  <c r="R1643" i="5"/>
  <c r="S1651" i="5"/>
  <c r="R1659" i="5"/>
  <c r="S1667" i="5"/>
  <c r="R1675" i="5"/>
  <c r="S1683" i="5"/>
  <c r="R1691" i="5"/>
  <c r="S1699" i="5"/>
  <c r="R1707" i="5"/>
  <c r="S1715" i="5"/>
  <c r="R1723" i="5"/>
  <c r="S1731" i="5"/>
  <c r="R1739" i="5"/>
  <c r="S1747" i="5"/>
  <c r="R1755" i="5"/>
  <c r="S1763" i="5"/>
  <c r="R1771" i="5"/>
  <c r="S1779" i="5"/>
  <c r="R1787" i="5"/>
  <c r="S1795" i="5"/>
  <c r="R1803" i="5"/>
  <c r="S1811" i="5"/>
  <c r="R1819" i="5"/>
  <c r="S1827" i="5"/>
  <c r="S1831" i="5"/>
  <c r="R1835" i="5"/>
  <c r="S1847" i="5"/>
  <c r="R1851" i="5"/>
  <c r="S1863" i="5"/>
  <c r="R1867" i="5"/>
  <c r="S1879" i="5"/>
  <c r="R1883" i="5"/>
  <c r="S1895" i="5"/>
  <c r="R1899" i="5"/>
  <c r="S1911" i="5"/>
  <c r="R1915" i="5"/>
  <c r="S1927" i="5"/>
  <c r="R1931" i="5"/>
  <c r="S1943" i="5"/>
  <c r="R1947" i="5"/>
  <c r="S1959" i="5"/>
  <c r="R1963" i="5"/>
  <c r="S1975" i="5"/>
  <c r="R1979" i="5"/>
  <c r="S1991" i="5"/>
  <c r="R1995" i="5"/>
  <c r="S2007" i="5"/>
  <c r="R2011" i="5"/>
  <c r="S2023" i="5"/>
  <c r="R2027" i="5"/>
  <c r="S2039" i="5"/>
  <c r="R2043" i="5"/>
  <c r="S2055" i="5"/>
  <c r="R2059" i="5"/>
  <c r="S2071" i="5"/>
  <c r="R2075" i="5"/>
  <c r="S2087" i="5"/>
  <c r="R2091" i="5"/>
  <c r="S2103" i="5"/>
  <c r="R2107" i="5"/>
  <c r="S2119" i="5"/>
  <c r="R2123" i="5"/>
  <c r="S2135" i="5"/>
  <c r="R2139" i="5"/>
  <c r="S2151" i="5"/>
  <c r="R2155" i="5"/>
  <c r="S2167" i="5"/>
  <c r="R2171" i="5"/>
  <c r="S2183" i="5"/>
  <c r="R2187" i="5"/>
  <c r="S2199" i="5"/>
  <c r="R2203" i="5"/>
  <c r="S2215" i="5"/>
  <c r="R2219" i="5"/>
  <c r="S2231" i="5"/>
  <c r="R2235" i="5"/>
  <c r="S2247" i="5"/>
  <c r="R2251" i="5"/>
  <c r="S2263" i="5"/>
  <c r="R2267" i="5"/>
  <c r="S2279" i="5"/>
  <c r="R2283" i="5"/>
  <c r="S2295" i="5"/>
  <c r="R2299" i="5"/>
  <c r="S2311" i="5"/>
  <c r="R2315" i="5"/>
  <c r="S2327" i="5"/>
  <c r="R2331" i="5"/>
  <c r="S2339" i="5"/>
  <c r="R2347" i="5"/>
  <c r="S2355" i="5"/>
  <c r="R2363" i="5"/>
  <c r="S2371" i="5"/>
  <c r="R2379" i="5"/>
  <c r="S2387" i="5"/>
  <c r="R2395" i="5"/>
  <c r="S2403" i="5"/>
  <c r="R2411" i="5"/>
  <c r="S2419" i="5"/>
  <c r="R2427" i="5"/>
  <c r="S2435" i="5"/>
  <c r="R2443" i="5"/>
  <c r="S2451" i="5"/>
  <c r="R2459" i="5"/>
  <c r="S2467" i="5"/>
  <c r="R2475" i="5"/>
  <c r="S2483" i="5"/>
  <c r="R2491" i="5"/>
  <c r="S2499" i="5"/>
  <c r="R2507" i="5"/>
  <c r="S2515" i="5"/>
  <c r="R2523" i="5"/>
  <c r="S2531" i="5"/>
  <c r="R2539" i="5"/>
  <c r="S2547" i="5"/>
  <c r="R2555" i="5"/>
  <c r="S2563" i="5"/>
  <c r="R2571" i="5"/>
  <c r="S2579" i="5"/>
  <c r="R2587" i="5"/>
  <c r="S2595" i="5"/>
  <c r="R2603" i="5"/>
  <c r="S2611" i="5"/>
  <c r="R2619" i="5"/>
  <c r="S2627" i="5"/>
  <c r="R2635" i="5"/>
  <c r="S2643" i="5"/>
  <c r="R2651" i="5"/>
  <c r="S2659" i="5"/>
  <c r="R2667" i="5"/>
  <c r="S2675" i="5"/>
  <c r="R2683" i="5"/>
  <c r="S2691" i="5"/>
  <c r="R2699" i="5"/>
  <c r="S2707" i="5"/>
  <c r="R2715" i="5"/>
  <c r="S2723" i="5"/>
  <c r="R2731" i="5"/>
  <c r="S2739" i="5"/>
  <c r="R2747" i="5"/>
  <c r="S2755" i="5"/>
  <c r="R2763" i="5"/>
  <c r="S2771" i="5"/>
  <c r="R2779" i="5"/>
  <c r="S2787" i="5"/>
  <c r="R2795" i="5"/>
  <c r="S2803" i="5"/>
  <c r="R2811" i="5"/>
  <c r="S2819" i="5"/>
  <c r="R2827" i="5"/>
  <c r="S2835" i="5"/>
  <c r="R2843" i="5"/>
  <c r="S2851" i="5"/>
  <c r="R2859" i="5"/>
  <c r="S2867" i="5"/>
  <c r="R2875" i="5"/>
  <c r="S2883" i="5"/>
  <c r="R2891" i="5"/>
  <c r="S2899" i="5"/>
  <c r="R2907" i="5"/>
  <c r="S2915" i="5"/>
  <c r="R2923" i="5"/>
  <c r="S2931" i="5"/>
  <c r="R2939" i="5"/>
  <c r="S2947" i="5"/>
  <c r="R2955" i="5"/>
  <c r="S2963" i="5"/>
  <c r="R2971" i="5"/>
  <c r="S2979" i="5"/>
  <c r="R2987" i="5"/>
  <c r="S2995" i="5"/>
  <c r="R3003" i="5"/>
  <c r="S3011" i="5"/>
  <c r="R3019" i="5"/>
  <c r="S3027" i="5"/>
  <c r="R3035" i="5"/>
  <c r="S3043" i="5"/>
  <c r="R3051" i="5"/>
  <c r="S3059" i="5"/>
  <c r="R3067" i="5"/>
  <c r="S3075" i="5"/>
  <c r="R3083" i="5"/>
  <c r="S3091" i="5"/>
  <c r="R3099" i="5"/>
  <c r="S3107" i="5"/>
  <c r="R3115" i="5"/>
  <c r="S3123" i="5"/>
  <c r="R3131" i="5"/>
  <c r="S3139" i="5"/>
  <c r="R3147" i="5"/>
  <c r="S3155" i="5"/>
  <c r="R3163" i="5"/>
  <c r="S3171" i="5"/>
  <c r="R3179" i="5"/>
  <c r="S3187" i="5"/>
  <c r="R3195" i="5"/>
  <c r="S3203" i="5"/>
  <c r="R3211" i="5"/>
  <c r="S3219" i="5"/>
  <c r="R3227" i="5"/>
  <c r="S3235" i="5"/>
  <c r="R3243" i="5"/>
  <c r="S3251" i="5"/>
  <c r="R3259" i="5"/>
  <c r="S3267" i="5"/>
  <c r="R3275" i="5"/>
  <c r="S3283" i="5"/>
  <c r="R3291" i="5"/>
  <c r="S3299" i="5"/>
  <c r="R3307" i="5"/>
  <c r="S3315" i="5"/>
  <c r="R3323" i="5"/>
  <c r="S3331" i="5"/>
  <c r="R3339" i="5"/>
  <c r="S3347" i="5"/>
  <c r="R3355" i="5"/>
  <c r="S3363" i="5"/>
  <c r="R3371" i="5"/>
  <c r="S3379" i="5"/>
  <c r="R3387" i="5"/>
  <c r="S3395" i="5"/>
  <c r="R3403" i="5"/>
  <c r="S3411" i="5"/>
  <c r="R3419" i="5"/>
  <c r="S3427" i="5"/>
  <c r="R3435" i="5"/>
  <c r="S3443" i="5"/>
  <c r="R3451" i="5"/>
  <c r="S3459" i="5"/>
  <c r="R3467" i="5"/>
  <c r="S3475" i="5"/>
  <c r="R3483" i="5"/>
  <c r="S3491" i="5"/>
  <c r="R3499" i="5"/>
  <c r="S3507" i="5"/>
  <c r="R3515" i="5"/>
  <c r="S3523" i="5"/>
  <c r="R3531" i="5"/>
  <c r="S3539" i="5"/>
  <c r="R3547" i="5"/>
  <c r="S3555" i="5"/>
  <c r="R3563" i="5"/>
  <c r="S3571" i="5"/>
  <c r="R3579" i="5"/>
  <c r="S3587" i="5"/>
  <c r="R3595" i="5"/>
  <c r="S3603" i="5"/>
  <c r="R3611" i="5"/>
  <c r="S3619" i="5"/>
  <c r="R3627" i="5"/>
  <c r="S3635" i="5"/>
  <c r="R3643" i="5"/>
  <c r="S3651" i="5"/>
  <c r="R3663" i="5"/>
  <c r="S3671" i="5"/>
  <c r="R3679" i="5"/>
  <c r="S3691" i="5"/>
  <c r="R3695" i="5"/>
  <c r="S3707" i="5"/>
  <c r="R3711" i="5"/>
  <c r="S3723" i="5"/>
  <c r="R3727" i="5"/>
  <c r="S3739" i="5"/>
  <c r="R3743" i="5"/>
  <c r="S3755" i="5"/>
  <c r="R3759" i="5"/>
  <c r="S3771" i="5"/>
  <c r="R3775" i="5"/>
  <c r="S3787" i="5"/>
  <c r="R3791" i="5"/>
  <c r="S3803" i="5"/>
  <c r="R3807" i="5"/>
  <c r="S3819" i="5"/>
  <c r="R3823" i="5"/>
  <c r="S3835" i="5"/>
  <c r="R3839" i="5"/>
  <c r="S3851" i="5"/>
  <c r="R3855" i="5"/>
  <c r="R3875" i="5"/>
  <c r="S3883" i="5"/>
  <c r="S3887" i="5"/>
  <c r="R3891" i="5"/>
  <c r="S3907" i="5"/>
  <c r="S3919" i="5"/>
  <c r="R3931" i="5"/>
  <c r="S3955" i="5"/>
  <c r="R3979" i="5"/>
  <c r="S4035" i="5"/>
  <c r="S4055" i="5"/>
  <c r="R4071" i="5"/>
  <c r="R4127" i="5"/>
  <c r="R4167" i="5"/>
  <c r="S273" i="5"/>
  <c r="R933" i="5"/>
  <c r="S957" i="5"/>
  <c r="R969" i="5"/>
  <c r="R981" i="5"/>
  <c r="S997" i="5"/>
  <c r="R1009" i="5"/>
  <c r="S1029" i="5"/>
  <c r="R1045" i="5"/>
  <c r="R1053" i="5"/>
  <c r="S1069" i="5"/>
  <c r="R1085" i="5"/>
  <c r="S1101" i="5"/>
  <c r="R1121" i="5"/>
  <c r="S1137" i="5"/>
  <c r="R1149" i="5"/>
  <c r="S1173" i="5"/>
  <c r="R1185" i="5"/>
  <c r="S1201" i="5"/>
  <c r="R1217" i="5"/>
  <c r="S1229" i="5"/>
  <c r="R1245" i="5"/>
  <c r="S1257" i="5"/>
  <c r="R1277" i="5"/>
  <c r="S1297" i="5"/>
  <c r="R1313" i="5"/>
  <c r="S1329" i="5"/>
  <c r="R1341" i="5"/>
  <c r="S1357" i="5"/>
  <c r="R1373" i="5"/>
  <c r="S1389" i="5"/>
  <c r="R1405" i="5"/>
  <c r="S1421" i="5"/>
  <c r="R1437" i="5"/>
  <c r="S1453" i="5"/>
  <c r="R1469" i="5"/>
  <c r="S1485" i="5"/>
  <c r="R1497" i="5"/>
  <c r="S1513" i="5"/>
  <c r="R1529" i="5"/>
  <c r="S1545" i="5"/>
  <c r="R1561" i="5"/>
  <c r="S1577" i="5"/>
  <c r="R1589" i="5"/>
  <c r="S1605" i="5"/>
  <c r="R1621" i="5"/>
  <c r="S1637" i="5"/>
  <c r="R1653" i="5"/>
  <c r="S1669" i="5"/>
  <c r="R1685" i="5"/>
  <c r="S1701" i="5"/>
  <c r="R1713" i="5"/>
  <c r="S1729" i="5"/>
  <c r="R1745" i="5"/>
  <c r="S1761" i="5"/>
  <c r="R1777" i="5"/>
  <c r="S1793" i="5"/>
  <c r="R1809" i="5"/>
  <c r="S1825" i="5"/>
  <c r="S1833" i="5"/>
  <c r="R1841" i="5"/>
  <c r="S1869" i="5"/>
  <c r="R1877" i="5"/>
  <c r="S1893" i="5"/>
  <c r="R1901" i="5"/>
  <c r="S1929" i="5"/>
  <c r="R1933" i="5"/>
  <c r="S1957" i="5"/>
  <c r="R1965" i="5"/>
  <c r="S1993" i="5"/>
  <c r="R2001" i="5"/>
  <c r="S2029" i="5"/>
  <c r="R2037" i="5"/>
  <c r="S2061" i="5"/>
  <c r="R2069" i="5"/>
  <c r="S2093" i="5"/>
  <c r="R2101" i="5"/>
  <c r="S2121" i="5"/>
  <c r="R2129" i="5"/>
  <c r="S2153" i="5"/>
  <c r="R2157" i="5"/>
  <c r="S2181" i="5"/>
  <c r="R2189" i="5"/>
  <c r="S2213" i="5"/>
  <c r="R2221" i="5"/>
  <c r="S2245" i="5"/>
  <c r="R2253" i="5"/>
  <c r="S2273" i="5"/>
  <c r="R2277" i="5"/>
  <c r="S2297" i="5"/>
  <c r="R2305" i="5"/>
  <c r="S2333" i="5"/>
  <c r="R2341" i="5"/>
  <c r="S2353" i="5"/>
  <c r="R2369" i="5"/>
  <c r="S2385" i="5"/>
  <c r="R2401" i="5"/>
  <c r="S2417" i="5"/>
  <c r="R2433" i="5"/>
  <c r="S2449" i="5"/>
  <c r="R2465" i="5"/>
  <c r="S2481" i="5"/>
  <c r="R2497" i="5"/>
  <c r="S2509" i="5"/>
  <c r="R2521" i="5"/>
  <c r="S2541" i="5"/>
  <c r="R2557" i="5"/>
  <c r="S2573" i="5"/>
  <c r="R2589" i="5"/>
  <c r="S2605" i="5"/>
  <c r="R2621" i="5"/>
  <c r="S2637" i="5"/>
  <c r="R2649" i="5"/>
  <c r="S2665" i="5"/>
  <c r="R2681" i="5"/>
  <c r="S2701" i="5"/>
  <c r="R2717" i="5"/>
  <c r="S2733" i="5"/>
  <c r="R2753" i="5"/>
  <c r="S2777" i="5"/>
  <c r="R2785" i="5"/>
  <c r="S2809" i="5"/>
  <c r="R2817" i="5"/>
  <c r="R2853" i="5"/>
  <c r="S2869" i="5"/>
  <c r="R2885" i="5"/>
  <c r="S2901" i="5"/>
  <c r="R2917" i="5"/>
  <c r="S2933" i="5"/>
  <c r="R2949" i="5"/>
  <c r="S2965" i="5"/>
  <c r="R2981" i="5"/>
  <c r="S2997" i="5"/>
  <c r="R3013" i="5"/>
  <c r="S3029" i="5"/>
  <c r="R3049" i="5"/>
  <c r="S3065" i="5"/>
  <c r="R3081" i="5"/>
  <c r="S3097" i="5"/>
  <c r="R3113" i="5"/>
  <c r="S3129" i="5"/>
  <c r="R3145" i="5"/>
  <c r="S3169" i="5"/>
  <c r="R3185" i="5"/>
  <c r="S3197" i="5"/>
  <c r="R3213" i="5"/>
  <c r="S3233" i="5"/>
  <c r="R3249" i="5"/>
  <c r="S3273" i="5"/>
  <c r="R3293" i="5"/>
  <c r="S3313" i="5"/>
  <c r="R3333" i="5"/>
  <c r="S3349" i="5"/>
  <c r="R3373" i="5"/>
  <c r="S3397" i="5"/>
  <c r="R3417" i="5"/>
  <c r="S3437" i="5"/>
  <c r="R3457" i="5"/>
  <c r="S3481" i="5"/>
  <c r="R3513" i="5"/>
  <c r="S3537" i="5"/>
  <c r="R3561" i="5"/>
  <c r="S3581" i="5"/>
  <c r="R3605" i="5"/>
  <c r="S3629" i="5"/>
  <c r="R3653" i="5"/>
  <c r="S3673" i="5"/>
  <c r="S3685" i="5"/>
  <c r="R3693" i="5"/>
  <c r="S3725" i="5"/>
  <c r="R3733" i="5"/>
  <c r="S3765" i="5"/>
  <c r="R3773" i="5"/>
  <c r="S3821" i="5"/>
  <c r="R3837" i="5"/>
  <c r="S3877" i="5"/>
  <c r="R3889" i="5"/>
  <c r="S3913" i="5"/>
  <c r="S3933" i="5"/>
  <c r="R3949" i="5"/>
  <c r="R4005" i="5"/>
  <c r="S4025" i="5"/>
  <c r="S4037" i="5"/>
  <c r="R4053" i="5"/>
  <c r="S4081" i="5"/>
  <c r="S4093" i="5"/>
  <c r="R4105" i="5"/>
  <c r="S4129" i="5"/>
  <c r="R4149" i="5"/>
  <c r="S4169" i="5"/>
  <c r="R4189" i="5"/>
  <c r="S16" i="5"/>
  <c r="R24" i="5"/>
  <c r="S32" i="5"/>
  <c r="R36" i="5"/>
  <c r="S44" i="5"/>
  <c r="R48" i="5"/>
  <c r="S56" i="5"/>
  <c r="R60" i="5"/>
  <c r="R76" i="5"/>
  <c r="S84" i="5"/>
  <c r="S100" i="5"/>
  <c r="R104" i="5"/>
  <c r="R108" i="5"/>
  <c r="S120" i="5"/>
  <c r="R124" i="5"/>
  <c r="S140" i="5"/>
  <c r="S148" i="5"/>
  <c r="R156" i="5"/>
  <c r="S164" i="5"/>
  <c r="R168" i="5"/>
  <c r="S188" i="5"/>
  <c r="R192" i="5"/>
  <c r="R204" i="5"/>
  <c r="R220" i="5"/>
  <c r="R236" i="5"/>
  <c r="S244" i="5"/>
  <c r="R252" i="5"/>
  <c r="S260" i="5"/>
  <c r="R264" i="5"/>
  <c r="S272" i="5"/>
  <c r="R280" i="5"/>
  <c r="S288" i="5"/>
  <c r="R296" i="5"/>
  <c r="S324" i="5"/>
  <c r="S328" i="5"/>
  <c r="R332" i="5"/>
  <c r="S340" i="5"/>
  <c r="S344" i="5"/>
  <c r="R348" i="5"/>
  <c r="R356" i="5"/>
  <c r="S364" i="5"/>
  <c r="R372" i="5"/>
  <c r="S380" i="5"/>
  <c r="R392" i="5"/>
  <c r="S408" i="5"/>
  <c r="R412" i="5"/>
  <c r="S420" i="5"/>
  <c r="R428" i="5"/>
  <c r="R440" i="5"/>
  <c r="S448" i="5"/>
  <c r="S452" i="5"/>
  <c r="R456" i="5"/>
  <c r="S464" i="5"/>
  <c r="R472" i="5"/>
  <c r="S480" i="5"/>
  <c r="R488" i="5"/>
  <c r="S496" i="5"/>
  <c r="S500" i="5"/>
  <c r="R504" i="5"/>
  <c r="S516" i="5"/>
  <c r="S524" i="5"/>
  <c r="S528" i="5"/>
  <c r="R532" i="5"/>
  <c r="S540" i="5"/>
  <c r="R548" i="5"/>
  <c r="S560" i="5"/>
  <c r="S564" i="5"/>
  <c r="S568" i="5"/>
  <c r="S572" i="5"/>
  <c r="R576" i="5"/>
  <c r="S588" i="5"/>
  <c r="R592" i="5"/>
  <c r="S604" i="5"/>
  <c r="R608" i="5"/>
  <c r="S632" i="5"/>
  <c r="R636" i="5"/>
  <c r="S648" i="5"/>
  <c r="S652" i="5"/>
  <c r="R656" i="5"/>
  <c r="S668" i="5"/>
  <c r="R672" i="5"/>
  <c r="R676" i="5"/>
  <c r="S688" i="5"/>
  <c r="S692" i="5"/>
  <c r="R696" i="5"/>
  <c r="S708" i="5"/>
  <c r="R712" i="5"/>
  <c r="S724" i="5"/>
  <c r="R728" i="5"/>
  <c r="R732" i="5"/>
  <c r="S744" i="5"/>
  <c r="R748" i="5"/>
  <c r="S760" i="5"/>
  <c r="S764" i="5"/>
  <c r="R768" i="5"/>
  <c r="S784" i="5"/>
  <c r="R788" i="5"/>
  <c r="S800" i="5"/>
  <c r="R804" i="5"/>
  <c r="S816" i="5"/>
  <c r="R820" i="5"/>
  <c r="S832" i="5"/>
  <c r="S836" i="5"/>
  <c r="S840" i="5"/>
  <c r="R844" i="5"/>
  <c r="S856" i="5"/>
  <c r="R860" i="5"/>
  <c r="R864" i="5"/>
  <c r="S880" i="5"/>
  <c r="R884" i="5"/>
  <c r="S896" i="5"/>
  <c r="R900" i="5"/>
  <c r="S912" i="5"/>
  <c r="R916" i="5"/>
  <c r="S932" i="5"/>
  <c r="R936" i="5"/>
  <c r="S948" i="5"/>
  <c r="R952" i="5"/>
  <c r="S964" i="5"/>
  <c r="S968" i="5"/>
  <c r="S972" i="5"/>
  <c r="R976" i="5"/>
  <c r="S988" i="5"/>
  <c r="R992" i="5"/>
  <c r="S1004" i="5"/>
  <c r="R1008" i="5"/>
  <c r="S1024" i="5"/>
  <c r="R1028" i="5"/>
  <c r="S1040" i="5"/>
  <c r="S1044" i="5"/>
  <c r="S1048" i="5"/>
  <c r="R1052" i="5"/>
  <c r="S1064" i="5"/>
  <c r="R1068" i="5"/>
  <c r="S1080" i="5"/>
  <c r="R1084" i="5"/>
  <c r="S1096" i="5"/>
  <c r="R1100" i="5"/>
  <c r="R1104" i="5"/>
  <c r="S1116" i="5"/>
  <c r="R1120" i="5"/>
  <c r="R1124" i="5"/>
  <c r="R1128" i="5"/>
  <c r="S1136" i="5"/>
  <c r="R1144" i="5"/>
  <c r="R1148" i="5"/>
  <c r="R1152" i="5"/>
  <c r="S1160" i="5"/>
  <c r="R1168" i="5"/>
  <c r="S1176" i="5"/>
  <c r="R1184" i="5"/>
  <c r="S1192" i="5"/>
  <c r="R1200" i="5"/>
  <c r="S1208" i="5"/>
  <c r="R1216" i="5"/>
  <c r="S1224" i="5"/>
  <c r="R1232" i="5"/>
  <c r="S1240" i="5"/>
  <c r="R1248" i="5"/>
  <c r="S1256" i="5"/>
  <c r="R1264" i="5"/>
  <c r="S1272" i="5"/>
  <c r="R1280" i="5"/>
  <c r="S1288" i="5"/>
  <c r="R1296" i="5"/>
  <c r="S1304" i="5"/>
  <c r="R1312" i="5"/>
  <c r="S1320" i="5"/>
  <c r="R1328" i="5"/>
  <c r="S1336" i="5"/>
  <c r="R1344" i="5"/>
  <c r="S1352" i="5"/>
  <c r="R1360" i="5"/>
  <c r="S1368" i="5"/>
  <c r="R1376" i="5"/>
  <c r="S1384" i="5"/>
  <c r="R1392" i="5"/>
  <c r="S1400" i="5"/>
  <c r="R1408" i="5"/>
  <c r="S1416" i="5"/>
  <c r="R1424" i="5"/>
  <c r="S1432" i="5"/>
  <c r="R1440" i="5"/>
  <c r="S1448" i="5"/>
  <c r="R1456" i="5"/>
  <c r="S1464" i="5"/>
  <c r="R1472" i="5"/>
  <c r="S1480" i="5"/>
  <c r="R1488" i="5"/>
  <c r="S1496" i="5"/>
  <c r="R1504" i="5"/>
  <c r="S1512" i="5"/>
  <c r="R1520" i="5"/>
  <c r="S1528" i="5"/>
  <c r="R1536" i="5"/>
  <c r="S1544" i="5"/>
  <c r="R1552" i="5"/>
  <c r="S1560" i="5"/>
  <c r="R1568" i="5"/>
  <c r="S1576" i="5"/>
  <c r="R1584" i="5"/>
  <c r="S1592" i="5"/>
  <c r="R1600" i="5"/>
  <c r="S1608" i="5"/>
  <c r="R1616" i="5"/>
  <c r="S1624" i="5"/>
  <c r="R1632" i="5"/>
  <c r="S1640" i="5"/>
  <c r="R1648" i="5"/>
  <c r="S1656" i="5"/>
  <c r="R1664" i="5"/>
  <c r="S1672" i="5"/>
  <c r="R1680" i="5"/>
  <c r="S1688" i="5"/>
  <c r="R1696" i="5"/>
  <c r="S1704" i="5"/>
  <c r="R1712" i="5"/>
  <c r="S1720" i="5"/>
  <c r="R1728" i="5"/>
  <c r="S1736" i="5"/>
  <c r="R1744" i="5"/>
  <c r="S1752" i="5"/>
  <c r="R1760" i="5"/>
  <c r="S1768" i="5"/>
  <c r="R1776" i="5"/>
  <c r="S1784" i="5"/>
  <c r="R1792" i="5"/>
  <c r="S1800" i="5"/>
  <c r="R1808" i="5"/>
  <c r="S1816" i="5"/>
  <c r="R1824" i="5"/>
  <c r="S1832" i="5"/>
  <c r="S1836" i="5"/>
  <c r="R1840" i="5"/>
  <c r="S1848" i="5"/>
  <c r="S1852" i="5"/>
  <c r="R1856" i="5"/>
  <c r="S1864" i="5"/>
  <c r="S1868" i="5"/>
  <c r="R1872" i="5"/>
  <c r="S1880" i="5"/>
  <c r="S1884" i="5"/>
  <c r="R1888" i="5"/>
  <c r="S1896" i="5"/>
  <c r="R1904" i="5"/>
  <c r="S1912" i="5"/>
  <c r="R1920" i="5"/>
  <c r="S1928" i="5"/>
  <c r="R1936" i="5"/>
  <c r="S1944" i="5"/>
  <c r="R1952" i="5"/>
  <c r="S1960" i="5"/>
  <c r="R1968" i="5"/>
  <c r="S1976" i="5"/>
  <c r="R1984" i="5"/>
  <c r="S1992" i="5"/>
  <c r="R2000" i="5"/>
  <c r="S2008" i="5"/>
  <c r="R2016" i="5"/>
  <c r="S2024" i="5"/>
  <c r="R2032" i="5"/>
  <c r="S2040" i="5"/>
  <c r="R2048" i="5"/>
  <c r="S2056" i="5"/>
  <c r="R2064" i="5"/>
  <c r="S2072" i="5"/>
  <c r="R2080" i="5"/>
  <c r="S2088" i="5"/>
  <c r="R2096" i="5"/>
  <c r="S2104" i="5"/>
  <c r="R2112" i="5"/>
  <c r="S2120" i="5"/>
  <c r="R2128" i="5"/>
  <c r="S2136" i="5"/>
  <c r="R2144" i="5"/>
  <c r="S2152" i="5"/>
  <c r="R2160" i="5"/>
  <c r="S2168" i="5"/>
  <c r="R2176" i="5"/>
  <c r="S2184" i="5"/>
  <c r="R2192" i="5"/>
  <c r="S2200" i="5"/>
  <c r="R2208" i="5"/>
  <c r="S2216" i="5"/>
  <c r="R2224" i="5"/>
  <c r="S2232" i="5"/>
  <c r="R2240" i="5"/>
  <c r="S2248" i="5"/>
  <c r="R2256" i="5"/>
  <c r="S2264" i="5"/>
  <c r="R2272" i="5"/>
  <c r="S2280" i="5"/>
  <c r="R2288" i="5"/>
  <c r="S2296" i="5"/>
  <c r="R2304" i="5"/>
  <c r="S2312" i="5"/>
  <c r="R2320" i="5"/>
  <c r="S2328" i="5"/>
  <c r="R2336" i="5"/>
  <c r="S2344" i="5"/>
  <c r="R2352" i="5"/>
  <c r="S2360" i="5"/>
  <c r="R2368" i="5"/>
  <c r="S2376" i="5"/>
  <c r="R2384" i="5"/>
  <c r="S2392" i="5"/>
  <c r="R2400" i="5"/>
  <c r="S2408" i="5"/>
  <c r="R2416" i="5"/>
  <c r="S2424" i="5"/>
  <c r="R2432" i="5"/>
  <c r="S2440" i="5"/>
  <c r="R2448" i="5"/>
  <c r="S2456" i="5"/>
  <c r="R2464" i="5"/>
  <c r="S2472" i="5"/>
  <c r="R2480" i="5"/>
  <c r="S2488" i="5"/>
  <c r="R2496" i="5"/>
  <c r="S2504" i="5"/>
  <c r="R2512" i="5"/>
  <c r="S2520" i="5"/>
  <c r="R2528" i="5"/>
  <c r="S2536" i="5"/>
  <c r="R2544" i="5"/>
  <c r="S2552" i="5"/>
  <c r="R2560" i="5"/>
  <c r="S2568" i="5"/>
  <c r="R2576" i="5"/>
  <c r="S2584" i="5"/>
  <c r="R2592" i="5"/>
  <c r="S2600" i="5"/>
  <c r="R2608" i="5"/>
  <c r="S2616" i="5"/>
  <c r="R2624" i="5"/>
  <c r="S2632" i="5"/>
  <c r="R2640" i="5"/>
  <c r="S2648" i="5"/>
  <c r="R2656" i="5"/>
  <c r="S2664" i="5"/>
  <c r="R2672" i="5"/>
  <c r="S2680" i="5"/>
  <c r="R2688" i="5"/>
  <c r="S2696" i="5"/>
  <c r="R2704" i="5"/>
  <c r="S2716" i="5"/>
  <c r="R2720" i="5"/>
  <c r="S2732" i="5"/>
  <c r="R2736" i="5"/>
  <c r="S2748" i="5"/>
  <c r="R2752" i="5"/>
  <c r="S2764" i="5"/>
  <c r="R2768" i="5"/>
  <c r="S2780" i="5"/>
  <c r="R2784" i="5"/>
  <c r="S2796" i="5"/>
  <c r="R2800" i="5"/>
  <c r="S2812" i="5"/>
  <c r="R2816" i="5"/>
  <c r="S2828" i="5"/>
  <c r="R2832" i="5"/>
  <c r="S2844" i="5"/>
  <c r="R2848" i="5"/>
  <c r="S2860" i="5"/>
  <c r="R2864" i="5"/>
  <c r="S2872" i="5"/>
  <c r="R2880" i="5"/>
  <c r="S2888" i="5"/>
  <c r="R2896" i="5"/>
  <c r="S2904" i="5"/>
  <c r="R2912" i="5"/>
  <c r="S2920" i="5"/>
  <c r="R2928" i="5"/>
  <c r="S2936" i="5"/>
  <c r="R2944" i="5"/>
  <c r="S2952" i="5"/>
  <c r="R2960" i="5"/>
  <c r="S2968" i="5"/>
  <c r="R2976" i="5"/>
  <c r="S2984" i="5"/>
  <c r="R2992" i="5"/>
  <c r="S3000" i="5"/>
  <c r="R3008" i="5"/>
  <c r="S3016" i="5"/>
  <c r="R3024" i="5"/>
  <c r="S3032" i="5"/>
  <c r="R3040" i="5"/>
  <c r="S3048" i="5"/>
  <c r="R3056" i="5"/>
  <c r="S3064" i="5"/>
  <c r="R3072" i="5"/>
  <c r="S3080" i="5"/>
  <c r="R3088" i="5"/>
  <c r="S3096" i="5"/>
  <c r="R3104" i="5"/>
  <c r="S3112" i="5"/>
  <c r="R3120" i="5"/>
  <c r="S3128" i="5"/>
  <c r="R3136" i="5"/>
  <c r="S3144" i="5"/>
  <c r="R3152" i="5"/>
  <c r="S3160" i="5"/>
  <c r="R3168" i="5"/>
  <c r="S3176" i="5"/>
  <c r="R3184" i="5"/>
  <c r="S3192" i="5"/>
  <c r="R3200" i="5"/>
  <c r="S3208" i="5"/>
  <c r="R3216" i="5"/>
  <c r="S3224" i="5"/>
  <c r="R3232" i="5"/>
  <c r="S3240" i="5"/>
  <c r="R3248" i="5"/>
  <c r="S3256" i="5"/>
  <c r="R3264" i="5"/>
  <c r="S3272" i="5"/>
  <c r="R3280" i="5"/>
  <c r="S3288" i="5"/>
  <c r="R3296" i="5"/>
  <c r="S3304" i="5"/>
  <c r="R3312" i="5"/>
  <c r="S3320" i="5"/>
  <c r="R3328" i="5"/>
  <c r="S3336" i="5"/>
  <c r="R3344" i="5"/>
  <c r="S3352" i="5"/>
  <c r="R3360" i="5"/>
  <c r="S3368" i="5"/>
  <c r="R3376" i="5"/>
  <c r="S3384" i="5"/>
  <c r="R3392" i="5"/>
  <c r="S3400" i="5"/>
  <c r="R3408" i="5"/>
  <c r="S3416" i="5"/>
  <c r="R3424" i="5"/>
  <c r="S3432" i="5"/>
  <c r="R3440" i="5"/>
  <c r="S3448" i="5"/>
  <c r="R3456" i="5"/>
  <c r="S3464" i="5"/>
  <c r="R3472" i="5"/>
  <c r="S3480" i="5"/>
  <c r="R3488" i="5"/>
  <c r="S3496" i="5"/>
  <c r="R3504" i="5"/>
  <c r="S3512" i="5"/>
  <c r="R3520" i="5"/>
  <c r="S3528" i="5"/>
  <c r="R3536" i="5"/>
  <c r="S3544" i="5"/>
  <c r="R3552" i="5"/>
  <c r="S3560" i="5"/>
  <c r="R3568" i="5"/>
  <c r="S3576" i="5"/>
  <c r="R3584" i="5"/>
  <c r="S3592" i="5"/>
  <c r="R3600" i="5"/>
  <c r="S3608" i="5"/>
  <c r="R3616" i="5"/>
  <c r="S3624" i="5"/>
  <c r="R3632" i="5"/>
  <c r="S3640" i="5"/>
  <c r="R3648" i="5"/>
  <c r="S3656" i="5"/>
  <c r="R3664" i="5"/>
  <c r="S3672" i="5"/>
  <c r="R3680" i="5"/>
  <c r="S3688" i="5"/>
  <c r="R3696" i="5"/>
  <c r="S3704" i="5"/>
  <c r="R3712" i="5"/>
  <c r="S3720" i="5"/>
  <c r="R3728" i="5"/>
  <c r="S3736" i="5"/>
  <c r="R3744" i="5"/>
  <c r="S3752" i="5"/>
  <c r="R3760" i="5"/>
  <c r="S3768" i="5"/>
  <c r="R3776" i="5"/>
  <c r="S3784" i="5"/>
  <c r="R3792" i="5"/>
  <c r="S3800" i="5"/>
  <c r="R3808" i="5"/>
  <c r="S3816" i="5"/>
  <c r="R3824" i="5"/>
  <c r="S3832" i="5"/>
  <c r="R3840" i="5"/>
  <c r="S3848" i="5"/>
  <c r="R3856" i="5"/>
  <c r="S3864" i="5"/>
  <c r="R3872" i="5"/>
  <c r="S3880" i="5"/>
  <c r="R3888" i="5"/>
  <c r="S3896" i="5"/>
  <c r="R3904" i="5"/>
  <c r="S3912" i="5"/>
  <c r="R3920" i="5"/>
  <c r="S3928" i="5"/>
  <c r="R3936" i="5"/>
  <c r="S3944" i="5"/>
  <c r="R3952" i="5"/>
  <c r="S3960" i="5"/>
  <c r="R3968" i="5"/>
  <c r="S3976" i="5"/>
  <c r="R3984" i="5"/>
  <c r="S3992" i="5"/>
  <c r="R4000" i="5"/>
  <c r="S4008" i="5"/>
  <c r="R4016" i="5"/>
  <c r="S4024" i="5"/>
  <c r="R4032" i="5"/>
  <c r="S4040" i="5"/>
  <c r="R4048" i="5"/>
  <c r="S4056" i="5"/>
  <c r="R4064" i="5"/>
  <c r="S4072" i="5"/>
  <c r="R4080" i="5"/>
  <c r="S4088" i="5"/>
  <c r="R4096" i="5"/>
  <c r="S4104" i="5"/>
  <c r="R4112" i="5"/>
  <c r="S4120" i="5"/>
  <c r="R4128" i="5"/>
  <c r="S4136" i="5"/>
  <c r="R4144" i="5"/>
  <c r="S4152" i="5"/>
  <c r="R4160" i="5"/>
  <c r="S4168" i="5"/>
  <c r="R4176" i="5"/>
  <c r="S4184" i="5"/>
  <c r="R4192" i="5"/>
  <c r="S9" i="5"/>
  <c r="R13" i="5"/>
  <c r="R25" i="5"/>
  <c r="S33" i="5"/>
  <c r="S45" i="5"/>
  <c r="R53" i="5"/>
  <c r="R65" i="5"/>
  <c r="S73" i="5"/>
  <c r="S77" i="5"/>
  <c r="R81" i="5"/>
  <c r="R97" i="5"/>
  <c r="R101" i="5"/>
  <c r="S109" i="5"/>
  <c r="S117" i="5"/>
  <c r="R121" i="5"/>
  <c r="R125" i="5"/>
  <c r="R145" i="5"/>
  <c r="S153" i="5"/>
  <c r="S161" i="5"/>
  <c r="R165" i="5"/>
  <c r="R173" i="5"/>
  <c r="S181" i="5"/>
  <c r="R193" i="5"/>
  <c r="R209" i="5"/>
  <c r="S217" i="5"/>
  <c r="R225" i="5"/>
  <c r="S233" i="5"/>
  <c r="R237" i="5"/>
  <c r="R249" i="5"/>
  <c r="S257" i="5"/>
  <c r="S277" i="5"/>
  <c r="R281" i="5"/>
  <c r="S289" i="5"/>
  <c r="R297" i="5"/>
  <c r="S305" i="5"/>
  <c r="R309" i="5"/>
  <c r="R325" i="5"/>
  <c r="S333" i="5"/>
  <c r="R341" i="5"/>
  <c r="S349" i="5"/>
  <c r="R353" i="5"/>
  <c r="S361" i="5"/>
  <c r="S365" i="5"/>
  <c r="R373" i="5"/>
  <c r="R381" i="5"/>
  <c r="R393" i="5"/>
  <c r="S401" i="5"/>
  <c r="R409" i="5"/>
  <c r="S421" i="5"/>
  <c r="R433" i="5"/>
  <c r="S441" i="5"/>
  <c r="S445" i="5"/>
  <c r="S453" i="5"/>
  <c r="R457" i="5"/>
  <c r="S465" i="5"/>
  <c r="R473" i="5"/>
  <c r="S481" i="5"/>
  <c r="R485" i="5"/>
  <c r="S493" i="5"/>
  <c r="R497" i="5"/>
  <c r="R501" i="5"/>
  <c r="S513" i="5"/>
  <c r="R529" i="5"/>
  <c r="S537" i="5"/>
  <c r="R549" i="5"/>
  <c r="S557" i="5"/>
  <c r="R561" i="5"/>
  <c r="S577" i="5"/>
  <c r="R585" i="5"/>
  <c r="S593" i="5"/>
  <c r="R601" i="5"/>
  <c r="S613" i="5"/>
  <c r="S617" i="5"/>
  <c r="R625" i="5"/>
  <c r="S633" i="5"/>
  <c r="R641" i="5"/>
  <c r="S653" i="5"/>
  <c r="R661" i="5"/>
  <c r="S669" i="5"/>
  <c r="R681" i="5"/>
  <c r="S689" i="5"/>
  <c r="S693" i="5"/>
  <c r="R701" i="5"/>
  <c r="S709" i="5"/>
  <c r="R717" i="5"/>
  <c r="S729" i="5"/>
  <c r="R741" i="5"/>
  <c r="S749" i="5"/>
  <c r="R757" i="5"/>
  <c r="S765" i="5"/>
  <c r="R773" i="5"/>
  <c r="S781" i="5"/>
  <c r="S785" i="5"/>
  <c r="R797" i="5"/>
  <c r="R801" i="5"/>
  <c r="S809" i="5"/>
  <c r="R817" i="5"/>
  <c r="S825" i="5"/>
  <c r="R837" i="5"/>
  <c r="S849" i="5"/>
  <c r="S853" i="5"/>
  <c r="R861" i="5"/>
  <c r="S877" i="5"/>
  <c r="R885" i="5"/>
  <c r="R889" i="5"/>
  <c r="S897" i="5"/>
  <c r="S901" i="5"/>
  <c r="R909" i="5"/>
  <c r="S921" i="5"/>
  <c r="R929" i="5"/>
  <c r="S945" i="5"/>
  <c r="R961" i="5"/>
  <c r="S985" i="5"/>
  <c r="R3782" i="5"/>
  <c r="S3790" i="5"/>
  <c r="R3798" i="5"/>
  <c r="S3806" i="5"/>
  <c r="R3814" i="5"/>
  <c r="S3822" i="5"/>
  <c r="R3830" i="5"/>
  <c r="S3838" i="5"/>
  <c r="R3846" i="5"/>
  <c r="S3854" i="5"/>
  <c r="R3862" i="5"/>
  <c r="S3870" i="5"/>
  <c r="R3878" i="5"/>
  <c r="S3886" i="5"/>
  <c r="R3894" i="5"/>
  <c r="S3902" i="5"/>
  <c r="R3910" i="5"/>
  <c r="S3918" i="5"/>
  <c r="R3926" i="5"/>
  <c r="S3934" i="5"/>
  <c r="R3942" i="5"/>
  <c r="S3950" i="5"/>
  <c r="R3958" i="5"/>
  <c r="S3966" i="5"/>
  <c r="R3974" i="5"/>
  <c r="S3982" i="5"/>
  <c r="R3990" i="5"/>
  <c r="S3998" i="5"/>
  <c r="R4006" i="5"/>
  <c r="S4014" i="5"/>
  <c r="R4022" i="5"/>
  <c r="S4030" i="5"/>
  <c r="R4038" i="5"/>
  <c r="S4046" i="5"/>
  <c r="R4054" i="5"/>
  <c r="S4062" i="5"/>
  <c r="R4070" i="5"/>
  <c r="S4078" i="5"/>
  <c r="R4086" i="5"/>
  <c r="S4094" i="5"/>
  <c r="R4102" i="5"/>
  <c r="S4110" i="5"/>
  <c r="R4118" i="5"/>
  <c r="S4126" i="5"/>
  <c r="R4134" i="5"/>
  <c r="S4142" i="5"/>
  <c r="R4150" i="5"/>
  <c r="S4158" i="5"/>
  <c r="R4166" i="5"/>
  <c r="S4174" i="5"/>
  <c r="R4182" i="5"/>
  <c r="S4190" i="5"/>
  <c r="R3871" i="5"/>
  <c r="S3911" i="5"/>
  <c r="R3915" i="5"/>
  <c r="S3935" i="5"/>
  <c r="R3939" i="5"/>
  <c r="S3959" i="5"/>
  <c r="R3967" i="5"/>
  <c r="S3983" i="5"/>
  <c r="R3987" i="5"/>
  <c r="S3995" i="5"/>
  <c r="S3999" i="5"/>
  <c r="R4007" i="5"/>
  <c r="R4023" i="5"/>
  <c r="S4039" i="5"/>
  <c r="R4043" i="5"/>
  <c r="S4051" i="5"/>
  <c r="R4063" i="5"/>
  <c r="S4075" i="5"/>
  <c r="S4079" i="5"/>
  <c r="R4083" i="5"/>
  <c r="R4107" i="5"/>
  <c r="R4131" i="5"/>
  <c r="S4147" i="5"/>
  <c r="S4151" i="5"/>
  <c r="R4159" i="5"/>
  <c r="S4171" i="5"/>
  <c r="S4175" i="5"/>
  <c r="R4179" i="5"/>
  <c r="R1981" i="5"/>
  <c r="S2837" i="5"/>
  <c r="R3149" i="5"/>
  <c r="S3265" i="5"/>
  <c r="R3325" i="5"/>
  <c r="S3369" i="5"/>
  <c r="R3413" i="5"/>
  <c r="S3449" i="5"/>
  <c r="R3477" i="5"/>
  <c r="S3493" i="5"/>
  <c r="R3521" i="5"/>
  <c r="S3553" i="5"/>
  <c r="R3593" i="5"/>
  <c r="S3633" i="5"/>
  <c r="R3661" i="5"/>
  <c r="S3717" i="5"/>
  <c r="R3737" i="5"/>
  <c r="S3785" i="5"/>
  <c r="R3797" i="5"/>
  <c r="S3829" i="5"/>
  <c r="R3841" i="5"/>
  <c r="S3869" i="5"/>
  <c r="R3885" i="5"/>
  <c r="R3925" i="5"/>
  <c r="S3945" i="5"/>
  <c r="S3957" i="5"/>
  <c r="R3969" i="5"/>
  <c r="R4017" i="5"/>
  <c r="S4061" i="5"/>
  <c r="R4073" i="5"/>
  <c r="S4097" i="5"/>
  <c r="S4109" i="5"/>
  <c r="R4121" i="5"/>
  <c r="S4161" i="5"/>
  <c r="S4181" i="5"/>
  <c r="S11" i="5"/>
  <c r="R15" i="5"/>
  <c r="S23" i="5"/>
  <c r="R27" i="5"/>
  <c r="S35" i="5"/>
  <c r="R43" i="5"/>
  <c r="S51" i="5"/>
  <c r="R59" i="5"/>
  <c r="S67" i="5"/>
  <c r="R75" i="5"/>
  <c r="S87" i="5"/>
  <c r="R103" i="5"/>
  <c r="S111" i="5"/>
  <c r="R119" i="5"/>
  <c r="S127" i="5"/>
  <c r="R135" i="5"/>
  <c r="R147" i="5"/>
  <c r="S155" i="5"/>
  <c r="R159" i="5"/>
  <c r="S171" i="5"/>
  <c r="R175" i="5"/>
  <c r="S183" i="5"/>
  <c r="R191" i="5"/>
  <c r="S199" i="5"/>
  <c r="R207" i="5"/>
  <c r="S215" i="5"/>
  <c r="S227" i="5"/>
  <c r="R235" i="5"/>
  <c r="R247" i="5"/>
  <c r="S255" i="5"/>
  <c r="R263" i="5"/>
  <c r="S271" i="5"/>
  <c r="R279" i="5"/>
  <c r="S287" i="5"/>
  <c r="R295" i="5"/>
  <c r="S303" i="5"/>
  <c r="R311" i="5"/>
  <c r="S319" i="5"/>
  <c r="R327" i="5"/>
  <c r="S335" i="5"/>
  <c r="R343" i="5"/>
  <c r="R359" i="5"/>
  <c r="S367" i="5"/>
  <c r="R375" i="5"/>
  <c r="S383" i="5"/>
  <c r="R387" i="5"/>
  <c r="R395" i="5"/>
  <c r="R399" i="5"/>
  <c r="S407" i="5"/>
  <c r="R411" i="5"/>
  <c r="S423" i="5"/>
  <c r="R427" i="5"/>
  <c r="S435" i="5"/>
  <c r="R439" i="5"/>
  <c r="S451" i="5"/>
  <c r="S459" i="5"/>
  <c r="R467" i="5"/>
  <c r="S475" i="5"/>
  <c r="S479" i="5"/>
  <c r="R483" i="5"/>
  <c r="S491" i="5"/>
  <c r="R499" i="5"/>
  <c r="S507" i="5"/>
  <c r="R515" i="5"/>
  <c r="S523" i="5"/>
  <c r="R527" i="5"/>
  <c r="S535" i="5"/>
  <c r="R539" i="5"/>
  <c r="R551" i="5"/>
  <c r="S559" i="5"/>
  <c r="R567" i="5"/>
  <c r="S575" i="5"/>
  <c r="R583" i="5"/>
  <c r="S591" i="5"/>
  <c r="R599" i="5"/>
  <c r="S607" i="5"/>
  <c r="R615" i="5"/>
  <c r="S623" i="5"/>
  <c r="R631" i="5"/>
  <c r="S639" i="5"/>
  <c r="R647" i="5"/>
  <c r="S655" i="5"/>
  <c r="R663" i="5"/>
  <c r="S671" i="5"/>
  <c r="R679" i="5"/>
  <c r="S687" i="5"/>
  <c r="R695" i="5"/>
  <c r="S703" i="5"/>
  <c r="R711" i="5"/>
  <c r="S719" i="5"/>
  <c r="R727" i="5"/>
  <c r="S735" i="5"/>
  <c r="R743" i="5"/>
  <c r="S751" i="5"/>
  <c r="R759" i="5"/>
  <c r="S767" i="5"/>
  <c r="R775" i="5"/>
  <c r="S783" i="5"/>
  <c r="R791" i="5"/>
  <c r="S799" i="5"/>
  <c r="R807" i="5"/>
  <c r="S815" i="5"/>
  <c r="R823" i="5"/>
  <c r="S831" i="5"/>
  <c r="R839" i="5"/>
  <c r="S847" i="5"/>
  <c r="R855" i="5"/>
  <c r="S863" i="5"/>
  <c r="R871" i="5"/>
  <c r="S879" i="5"/>
  <c r="R887" i="5"/>
  <c r="S895" i="5"/>
  <c r="R903" i="5"/>
  <c r="S911" i="5"/>
  <c r="R919" i="5"/>
  <c r="S927" i="5"/>
  <c r="R935" i="5"/>
  <c r="S943" i="5"/>
  <c r="R951" i="5"/>
  <c r="S959" i="5"/>
  <c r="R967" i="5"/>
  <c r="S975" i="5"/>
  <c r="R983" i="5"/>
  <c r="S991" i="5"/>
  <c r="R999" i="5"/>
  <c r="S1007" i="5"/>
  <c r="R1015" i="5"/>
  <c r="S1023" i="5"/>
  <c r="R1031" i="5"/>
  <c r="S1039" i="5"/>
  <c r="R1047" i="5"/>
  <c r="S1055" i="5"/>
  <c r="R1063" i="5"/>
  <c r="S1071" i="5"/>
  <c r="R1079" i="5"/>
  <c r="S1087" i="5"/>
  <c r="R1095" i="5"/>
  <c r="S1103" i="5"/>
  <c r="R1111" i="5"/>
  <c r="S1119" i="5"/>
  <c r="R1127" i="5"/>
  <c r="S1135" i="5"/>
  <c r="R1143" i="5"/>
  <c r="S1151" i="5"/>
  <c r="R1159" i="5"/>
  <c r="S1167" i="5"/>
  <c r="R1175" i="5"/>
  <c r="S1183" i="5"/>
  <c r="R1191" i="5"/>
  <c r="S1199" i="5"/>
  <c r="R1207" i="5"/>
  <c r="S1215" i="5"/>
  <c r="R1223" i="5"/>
  <c r="S1231" i="5"/>
  <c r="R1239" i="5"/>
  <c r="S1247" i="5"/>
  <c r="R1255" i="5"/>
  <c r="S1263" i="5"/>
  <c r="R1271" i="5"/>
  <c r="S1279" i="5"/>
  <c r="R1287" i="5"/>
  <c r="S1295" i="5"/>
  <c r="R1303" i="5"/>
  <c r="S1311" i="5"/>
  <c r="R1319" i="5"/>
  <c r="S1327" i="5"/>
  <c r="R1335" i="5"/>
  <c r="S1343" i="5"/>
  <c r="R1351" i="5"/>
  <c r="S1359" i="5"/>
  <c r="R1367" i="5"/>
  <c r="S1375" i="5"/>
  <c r="R1383" i="5"/>
  <c r="S1391" i="5"/>
  <c r="R1399" i="5"/>
  <c r="S1407" i="5"/>
  <c r="R1415" i="5"/>
  <c r="S1423" i="5"/>
  <c r="R1431" i="5"/>
  <c r="S1439" i="5"/>
  <c r="R1447" i="5"/>
  <c r="S1455" i="5"/>
  <c r="R1463" i="5"/>
  <c r="S1471" i="5"/>
  <c r="R1479" i="5"/>
  <c r="S1487" i="5"/>
  <c r="R1495" i="5"/>
  <c r="S1503" i="5"/>
  <c r="R1511" i="5"/>
  <c r="S1519" i="5"/>
  <c r="R1527" i="5"/>
  <c r="S1535" i="5"/>
  <c r="R1543" i="5"/>
  <c r="S1551" i="5"/>
  <c r="R1559" i="5"/>
  <c r="S1567" i="5"/>
  <c r="R1575" i="5"/>
  <c r="S1583" i="5"/>
  <c r="R1591" i="5"/>
  <c r="S1599" i="5"/>
  <c r="R1607" i="5"/>
  <c r="S1615" i="5"/>
  <c r="R1623" i="5"/>
  <c r="S1631" i="5"/>
  <c r="R1639" i="5"/>
  <c r="S1647" i="5"/>
  <c r="R1655" i="5"/>
  <c r="S1663" i="5"/>
  <c r="R1671" i="5"/>
  <c r="S1679" i="5"/>
  <c r="R1687" i="5"/>
  <c r="S1695" i="5"/>
  <c r="R1703" i="5"/>
  <c r="S1711" i="5"/>
  <c r="R1719" i="5"/>
  <c r="S1727" i="5"/>
  <c r="R1735" i="5"/>
  <c r="S1743" i="5"/>
  <c r="R1751" i="5"/>
  <c r="S1759" i="5"/>
  <c r="R1767" i="5"/>
  <c r="S1775" i="5"/>
  <c r="R1783" i="5"/>
  <c r="S1791" i="5"/>
  <c r="R1799" i="5"/>
  <c r="S1807" i="5"/>
  <c r="R1815" i="5"/>
  <c r="S1823" i="5"/>
  <c r="R1831" i="5"/>
  <c r="S1843" i="5"/>
  <c r="R1847" i="5"/>
  <c r="S1859" i="5"/>
  <c r="R1863" i="5"/>
  <c r="S1875" i="5"/>
  <c r="R1879" i="5"/>
  <c r="S1891" i="5"/>
  <c r="R1895" i="5"/>
  <c r="S1907" i="5"/>
  <c r="R1911" i="5"/>
  <c r="S1923" i="5"/>
  <c r="R1927" i="5"/>
  <c r="S1939" i="5"/>
  <c r="R1943" i="5"/>
  <c r="S1955" i="5"/>
  <c r="R1959" i="5"/>
  <c r="S1971" i="5"/>
  <c r="R1975" i="5"/>
  <c r="S1987" i="5"/>
  <c r="R1991" i="5"/>
  <c r="S2003" i="5"/>
  <c r="R2007" i="5"/>
  <c r="S2019" i="5"/>
  <c r="R2023" i="5"/>
  <c r="S2035" i="5"/>
  <c r="R2039" i="5"/>
  <c r="S2051" i="5"/>
  <c r="R2055" i="5"/>
  <c r="S2067" i="5"/>
  <c r="R2071" i="5"/>
  <c r="S2083" i="5"/>
  <c r="R2087" i="5"/>
  <c r="S2099" i="5"/>
  <c r="R2103" i="5"/>
  <c r="S2115" i="5"/>
  <c r="R2119" i="5"/>
  <c r="S2131" i="5"/>
  <c r="R2135" i="5"/>
  <c r="S2147" i="5"/>
  <c r="R2151" i="5"/>
  <c r="S2163" i="5"/>
  <c r="R2167" i="5"/>
  <c r="S2179" i="5"/>
  <c r="R2183" i="5"/>
  <c r="S2195" i="5"/>
  <c r="R2199" i="5"/>
  <c r="S2211" i="5"/>
  <c r="R2215" i="5"/>
  <c r="S2227" i="5"/>
  <c r="R2231" i="5"/>
  <c r="S2243" i="5"/>
  <c r="R2247" i="5"/>
  <c r="S2259" i="5"/>
  <c r="R2263" i="5"/>
  <c r="S2275" i="5"/>
  <c r="R2279" i="5"/>
  <c r="S2291" i="5"/>
  <c r="R2295" i="5"/>
  <c r="S2307" i="5"/>
  <c r="R2311" i="5"/>
  <c r="S2323" i="5"/>
  <c r="R2327" i="5"/>
  <c r="R2343" i="5"/>
  <c r="S2351" i="5"/>
  <c r="R2359" i="5"/>
  <c r="S2367" i="5"/>
  <c r="R2375" i="5"/>
  <c r="S2383" i="5"/>
  <c r="R2391" i="5"/>
  <c r="S2399" i="5"/>
  <c r="R2407" i="5"/>
  <c r="S2415" i="5"/>
  <c r="R2423" i="5"/>
  <c r="S2431" i="5"/>
  <c r="R2439" i="5"/>
  <c r="S2447" i="5"/>
  <c r="R2455" i="5"/>
  <c r="S2463" i="5"/>
  <c r="R2471" i="5"/>
  <c r="S2479" i="5"/>
  <c r="R2487" i="5"/>
  <c r="S2495" i="5"/>
  <c r="R2503" i="5"/>
  <c r="S2511" i="5"/>
  <c r="R2519" i="5"/>
  <c r="S2527" i="5"/>
  <c r="R2535" i="5"/>
  <c r="S2543" i="5"/>
  <c r="R2551" i="5"/>
  <c r="S2559" i="5"/>
  <c r="R2567" i="5"/>
  <c r="S2575" i="5"/>
  <c r="R2583" i="5"/>
  <c r="S2591" i="5"/>
  <c r="R2599" i="5"/>
  <c r="S2607" i="5"/>
  <c r="R2615" i="5"/>
  <c r="S2623" i="5"/>
  <c r="R2631" i="5"/>
  <c r="S2639" i="5"/>
  <c r="R2647" i="5"/>
  <c r="S2655" i="5"/>
  <c r="R2663" i="5"/>
  <c r="S2671" i="5"/>
  <c r="R2679" i="5"/>
  <c r="S2687" i="5"/>
  <c r="R2695" i="5"/>
  <c r="S2703" i="5"/>
  <c r="R2711" i="5"/>
  <c r="S2719" i="5"/>
  <c r="R2727" i="5"/>
  <c r="S2735" i="5"/>
  <c r="R2743" i="5"/>
  <c r="S2751" i="5"/>
  <c r="R2759" i="5"/>
  <c r="S2767" i="5"/>
  <c r="R2775" i="5"/>
  <c r="S2783" i="5"/>
  <c r="R2791" i="5"/>
  <c r="S2799" i="5"/>
  <c r="R2807" i="5"/>
  <c r="S2815" i="5"/>
  <c r="R2823" i="5"/>
  <c r="S2831" i="5"/>
  <c r="R2839" i="5"/>
  <c r="S2847" i="5"/>
  <c r="R2855" i="5"/>
  <c r="S2863" i="5"/>
  <c r="R2871" i="5"/>
  <c r="S2879" i="5"/>
  <c r="R2887" i="5"/>
  <c r="S2895" i="5"/>
  <c r="R2903" i="5"/>
  <c r="S2911" i="5"/>
  <c r="R2919" i="5"/>
  <c r="S2927" i="5"/>
  <c r="R2935" i="5"/>
  <c r="S2943" i="5"/>
  <c r="R2951" i="5"/>
  <c r="S2959" i="5"/>
  <c r="R2967" i="5"/>
  <c r="S2975" i="5"/>
  <c r="R2983" i="5"/>
  <c r="S2991" i="5"/>
  <c r="R2999" i="5"/>
  <c r="S3007" i="5"/>
  <c r="R3015" i="5"/>
  <c r="S3023" i="5"/>
  <c r="R3031" i="5"/>
  <c r="S3039" i="5"/>
  <c r="R3047" i="5"/>
  <c r="S3055" i="5"/>
  <c r="R3063" i="5"/>
  <c r="S3071" i="5"/>
  <c r="R3079" i="5"/>
  <c r="S3087" i="5"/>
  <c r="R3095" i="5"/>
  <c r="S3103" i="5"/>
  <c r="R3111" i="5"/>
  <c r="S3119" i="5"/>
  <c r="R3127" i="5"/>
  <c r="S3135" i="5"/>
  <c r="R3143" i="5"/>
  <c r="S3151" i="5"/>
  <c r="R3159" i="5"/>
  <c r="S3167" i="5"/>
  <c r="R3175" i="5"/>
  <c r="S3183" i="5"/>
  <c r="R3191" i="5"/>
  <c r="S3199" i="5"/>
  <c r="R3207" i="5"/>
  <c r="S3215" i="5"/>
  <c r="R3223" i="5"/>
  <c r="S3231" i="5"/>
  <c r="R3239" i="5"/>
  <c r="S3247" i="5"/>
  <c r="R3255" i="5"/>
  <c r="S3263" i="5"/>
  <c r="R3271" i="5"/>
  <c r="S3279" i="5"/>
  <c r="R3287" i="5"/>
  <c r="S3295" i="5"/>
  <c r="R3303" i="5"/>
  <c r="S3311" i="5"/>
  <c r="R3319" i="5"/>
  <c r="S3327" i="5"/>
  <c r="R3335" i="5"/>
  <c r="S3343" i="5"/>
  <c r="R3351" i="5"/>
  <c r="S3359" i="5"/>
  <c r="R3367" i="5"/>
  <c r="S3375" i="5"/>
  <c r="R3383" i="5"/>
  <c r="S3391" i="5"/>
  <c r="R3399" i="5"/>
  <c r="S3407" i="5"/>
  <c r="R3415" i="5"/>
  <c r="S3423" i="5"/>
  <c r="R3431" i="5"/>
  <c r="S3439" i="5"/>
  <c r="R3447" i="5"/>
  <c r="S3455" i="5"/>
  <c r="R3463" i="5"/>
  <c r="S3471" i="5"/>
  <c r="R3479" i="5"/>
  <c r="S3487" i="5"/>
  <c r="R3495" i="5"/>
  <c r="S3503" i="5"/>
  <c r="R3511" i="5"/>
  <c r="S3519" i="5"/>
  <c r="R3527" i="5"/>
  <c r="S3535" i="5"/>
  <c r="R3543" i="5"/>
  <c r="S3551" i="5"/>
  <c r="R3559" i="5"/>
  <c r="S3567" i="5"/>
  <c r="R3575" i="5"/>
  <c r="S3583" i="5"/>
  <c r="R3591" i="5"/>
  <c r="S3599" i="5"/>
  <c r="R3607" i="5"/>
  <c r="S3615" i="5"/>
  <c r="R3623" i="5"/>
  <c r="S3631" i="5"/>
  <c r="R3639" i="5"/>
  <c r="S3647" i="5"/>
  <c r="R3655" i="5"/>
  <c r="S3667" i="5"/>
  <c r="R3675" i="5"/>
  <c r="S3687" i="5"/>
  <c r="R3691" i="5"/>
  <c r="S3703" i="5"/>
  <c r="R3707" i="5"/>
  <c r="S3719" i="5"/>
  <c r="R3723" i="5"/>
  <c r="S3735" i="5"/>
  <c r="R3739" i="5"/>
  <c r="S3751" i="5"/>
  <c r="R3755" i="5"/>
  <c r="S3767" i="5"/>
  <c r="R3771" i="5"/>
  <c r="S3783" i="5"/>
  <c r="R3787" i="5"/>
  <c r="S3799" i="5"/>
  <c r="R3803" i="5"/>
  <c r="S3815" i="5"/>
  <c r="R3819" i="5"/>
  <c r="S3831" i="5"/>
  <c r="R3835" i="5"/>
  <c r="S3847" i="5"/>
  <c r="R3851" i="5"/>
  <c r="S3863" i="5"/>
  <c r="R3867" i="5"/>
  <c r="R3887" i="5"/>
  <c r="S3899" i="5"/>
  <c r="R3919" i="5"/>
  <c r="R3963" i="5"/>
  <c r="S4003" i="5"/>
  <c r="R4055" i="5"/>
  <c r="S4091" i="5"/>
  <c r="S4103" i="5"/>
  <c r="R4115" i="5"/>
  <c r="S4143" i="5"/>
  <c r="R4155" i="5"/>
  <c r="R841" i="5"/>
  <c r="R913" i="5"/>
  <c r="S941" i="5"/>
  <c r="S949" i="5"/>
  <c r="R965" i="5"/>
  <c r="S989" i="5"/>
  <c r="R1001" i="5"/>
  <c r="S1021" i="5"/>
  <c r="R1033" i="5"/>
  <c r="S1061" i="5"/>
  <c r="R1077" i="5"/>
  <c r="S1093" i="5"/>
  <c r="R1109" i="5"/>
  <c r="S1129" i="5"/>
  <c r="R1141" i="5"/>
  <c r="S1157" i="5"/>
  <c r="S1165" i="5"/>
  <c r="R1177" i="5"/>
  <c r="S1193" i="5"/>
  <c r="R1209" i="5"/>
  <c r="S1225" i="5"/>
  <c r="R1237" i="5"/>
  <c r="S1249" i="5"/>
  <c r="R1265" i="5"/>
  <c r="S1285" i="5"/>
  <c r="R1305" i="5"/>
  <c r="S1321" i="5"/>
  <c r="R1333" i="5"/>
  <c r="S1349" i="5"/>
  <c r="R1365" i="5"/>
  <c r="S1381" i="5"/>
  <c r="R1397" i="5"/>
  <c r="S1413" i="5"/>
  <c r="R1429" i="5"/>
  <c r="S1445" i="5"/>
  <c r="R1461" i="5"/>
  <c r="S1477" i="5"/>
  <c r="R1493" i="5"/>
  <c r="S1505" i="5"/>
  <c r="R1517" i="5"/>
  <c r="S1537" i="5"/>
  <c r="R1553" i="5"/>
  <c r="S1569" i="5"/>
  <c r="R1581" i="5"/>
  <c r="S1597" i="5"/>
  <c r="R1613" i="5"/>
  <c r="S1629" i="5"/>
  <c r="R1645" i="5"/>
  <c r="S1661" i="5"/>
  <c r="R1677" i="5"/>
  <c r="S1693" i="5"/>
  <c r="R1705" i="5"/>
  <c r="S1721" i="5"/>
  <c r="R1737" i="5"/>
  <c r="S1753" i="5"/>
  <c r="R1769" i="5"/>
  <c r="S1785" i="5"/>
  <c r="R1801" i="5"/>
  <c r="S1817" i="5"/>
  <c r="R1833" i="5"/>
  <c r="S1861" i="5"/>
  <c r="R1869" i="5"/>
  <c r="S1889" i="5"/>
  <c r="R1893" i="5"/>
  <c r="S1921" i="5"/>
  <c r="R1929" i="5"/>
  <c r="S1949" i="5"/>
  <c r="R1957" i="5"/>
  <c r="S1985" i="5"/>
  <c r="R1993" i="5"/>
  <c r="S2021" i="5"/>
  <c r="R2029" i="5"/>
  <c r="S2053" i="5"/>
  <c r="R2061" i="5"/>
  <c r="S2085" i="5"/>
  <c r="R2093" i="5"/>
  <c r="S2117" i="5"/>
  <c r="R2121" i="5"/>
  <c r="S2145" i="5"/>
  <c r="R2153" i="5"/>
  <c r="S2173" i="5"/>
  <c r="R2181" i="5"/>
  <c r="S2205" i="5"/>
  <c r="R2213" i="5"/>
  <c r="S2237" i="5"/>
  <c r="R2245" i="5"/>
  <c r="S2265" i="5"/>
  <c r="R2273" i="5"/>
  <c r="S2289" i="5"/>
  <c r="R2297" i="5"/>
  <c r="S2325" i="5"/>
  <c r="R2333" i="5"/>
  <c r="S2349" i="5"/>
  <c r="R2361" i="5"/>
  <c r="S2377" i="5"/>
  <c r="R2393" i="5"/>
  <c r="S2409" i="5"/>
  <c r="R2425" i="5"/>
  <c r="S2441" i="5"/>
  <c r="R2457" i="5"/>
  <c r="S2473" i="5"/>
  <c r="R2489" i="5"/>
  <c r="S2505" i="5"/>
  <c r="R2517" i="5"/>
  <c r="S2529" i="5"/>
  <c r="R2549" i="5"/>
  <c r="S2565" i="5"/>
  <c r="R2581" i="5"/>
  <c r="S2597" i="5"/>
  <c r="R2613" i="5"/>
  <c r="S2629" i="5"/>
  <c r="R2645" i="5"/>
  <c r="S2657" i="5"/>
  <c r="R2673" i="5"/>
  <c r="S2693" i="5"/>
  <c r="R2709" i="5"/>
  <c r="S2725" i="5"/>
  <c r="R2741" i="5"/>
  <c r="S2769" i="5"/>
  <c r="R2777" i="5"/>
  <c r="S2801" i="5"/>
  <c r="R2809" i="5"/>
  <c r="S2833" i="5"/>
  <c r="R2845" i="5"/>
  <c r="S2861" i="5"/>
  <c r="R2877" i="5"/>
  <c r="S2893" i="5"/>
  <c r="R2909" i="5"/>
  <c r="S2925" i="5"/>
  <c r="R2941" i="5"/>
  <c r="S2957" i="5"/>
  <c r="R2973" i="5"/>
  <c r="S2989" i="5"/>
  <c r="R3005" i="5"/>
  <c r="S3021" i="5"/>
  <c r="R3041" i="5"/>
  <c r="S3057" i="5"/>
  <c r="R3073" i="5"/>
  <c r="S3089" i="5"/>
  <c r="R3105" i="5"/>
  <c r="S3121" i="5"/>
  <c r="R3137" i="5"/>
  <c r="S3157" i="5"/>
  <c r="R3177" i="5"/>
  <c r="S3193" i="5"/>
  <c r="R3205" i="5"/>
  <c r="S3225" i="5"/>
  <c r="R3241" i="5"/>
  <c r="S3261" i="5"/>
  <c r="R3281" i="5"/>
  <c r="S3305" i="5"/>
  <c r="R3321" i="5"/>
  <c r="S3341" i="5"/>
  <c r="R3361" i="5"/>
  <c r="S3381" i="5"/>
  <c r="R3405" i="5"/>
  <c r="S3425" i="5"/>
  <c r="R3445" i="5"/>
  <c r="S3469" i="5"/>
  <c r="R3497" i="5"/>
  <c r="S3525" i="5"/>
  <c r="R3549" i="5"/>
  <c r="S3569" i="5"/>
  <c r="R3589" i="5"/>
  <c r="S3617" i="5"/>
  <c r="R3641" i="5"/>
  <c r="S3665" i="5"/>
  <c r="R3685" i="5"/>
  <c r="S3713" i="5"/>
  <c r="R3725" i="5"/>
  <c r="S3753" i="5"/>
  <c r="R3765" i="5"/>
  <c r="S3801" i="5"/>
  <c r="R3821" i="5"/>
  <c r="S3865" i="5"/>
  <c r="R3877" i="5"/>
  <c r="R3933" i="5"/>
  <c r="S3981" i="5"/>
  <c r="R3993" i="5"/>
  <c r="R4037" i="5"/>
  <c r="R4093" i="5"/>
  <c r="R4137" i="5"/>
  <c r="R4177" i="5"/>
  <c r="S8" i="5"/>
  <c r="R20" i="5"/>
  <c r="S28" i="5"/>
  <c r="R32" i="5"/>
  <c r="S40" i="5"/>
  <c r="R44" i="5"/>
  <c r="S52" i="5"/>
  <c r="S64" i="5"/>
  <c r="S68" i="5"/>
  <c r="R72" i="5"/>
  <c r="S80" i="5"/>
  <c r="R88" i="5"/>
  <c r="S96" i="5"/>
  <c r="R100" i="5"/>
  <c r="S116" i="5"/>
  <c r="R120" i="5"/>
  <c r="S132" i="5"/>
  <c r="S136" i="5"/>
  <c r="R152" i="5"/>
  <c r="R164" i="5"/>
  <c r="S172" i="5"/>
  <c r="S180" i="5"/>
  <c r="S184" i="5"/>
  <c r="R188" i="5"/>
  <c r="S200" i="5"/>
  <c r="S208" i="5"/>
  <c r="S212" i="5"/>
  <c r="R216" i="5"/>
  <c r="S224" i="5"/>
  <c r="S228" i="5"/>
  <c r="R232" i="5"/>
  <c r="S240" i="5"/>
  <c r="R248" i="5"/>
  <c r="S256" i="5"/>
  <c r="S268" i="5"/>
  <c r="R276" i="5"/>
  <c r="S284" i="5"/>
  <c r="R292" i="5"/>
  <c r="S300" i="5"/>
  <c r="S304" i="5"/>
  <c r="S308" i="5"/>
  <c r="R312" i="5"/>
  <c r="S320" i="5"/>
  <c r="R324" i="5"/>
  <c r="R328" i="5"/>
  <c r="R344" i="5"/>
  <c r="S352" i="5"/>
  <c r="S360" i="5"/>
  <c r="R368" i="5"/>
  <c r="S376" i="5"/>
  <c r="S384" i="5"/>
  <c r="R388" i="5"/>
  <c r="S396" i="5"/>
  <c r="S404" i="5"/>
  <c r="R408" i="5"/>
  <c r="S416" i="5"/>
  <c r="R424" i="5"/>
  <c r="S432" i="5"/>
  <c r="R436" i="5"/>
  <c r="S444" i="5"/>
  <c r="S460" i="5"/>
  <c r="R468" i="5"/>
  <c r="S476" i="5"/>
  <c r="R484" i="5"/>
  <c r="S492" i="5"/>
  <c r="R496" i="5"/>
  <c r="R500" i="5"/>
  <c r="S512" i="5"/>
  <c r="R516" i="5"/>
  <c r="S536" i="5"/>
  <c r="R544" i="5"/>
  <c r="S552" i="5"/>
  <c r="S556" i="5"/>
  <c r="R560" i="5"/>
  <c r="R564" i="5"/>
  <c r="R568" i="5"/>
  <c r="R572" i="5"/>
  <c r="S584" i="5"/>
  <c r="R588" i="5"/>
  <c r="S600" i="5"/>
  <c r="R604" i="5"/>
  <c r="S620" i="5"/>
  <c r="S624" i="5"/>
  <c r="S628" i="5"/>
  <c r="R632" i="5"/>
  <c r="S644" i="5"/>
  <c r="R648" i="5"/>
  <c r="R652" i="5"/>
  <c r="S664" i="5"/>
  <c r="R668" i="5"/>
  <c r="S684" i="5"/>
  <c r="R688" i="5"/>
  <c r="R692" i="5"/>
  <c r="S704" i="5"/>
  <c r="R708" i="5"/>
  <c r="S720" i="5"/>
  <c r="R724" i="5"/>
  <c r="S740" i="5"/>
  <c r="R744" i="5"/>
  <c r="S756" i="5"/>
  <c r="R760" i="5"/>
  <c r="R764" i="5"/>
  <c r="S776" i="5"/>
  <c r="S780" i="5"/>
  <c r="R784" i="5"/>
  <c r="S796" i="5"/>
  <c r="R800" i="5"/>
  <c r="S812" i="5"/>
  <c r="R816" i="5"/>
  <c r="S828" i="5"/>
  <c r="R832" i="5"/>
  <c r="R836" i="5"/>
  <c r="R840" i="5"/>
  <c r="S852" i="5"/>
  <c r="R856" i="5"/>
  <c r="S876" i="5"/>
  <c r="R880" i="5"/>
  <c r="S892" i="5"/>
  <c r="R896" i="5"/>
  <c r="S908" i="5"/>
  <c r="R912" i="5"/>
  <c r="S928" i="5"/>
  <c r="R932" i="5"/>
  <c r="S944" i="5"/>
  <c r="R948" i="5"/>
  <c r="S960" i="5"/>
  <c r="R964" i="5"/>
  <c r="R968" i="5"/>
  <c r="R972" i="5"/>
  <c r="S984" i="5"/>
  <c r="R988" i="5"/>
  <c r="S1000" i="5"/>
  <c r="R1004" i="5"/>
  <c r="S1020" i="5"/>
  <c r="R1024" i="5"/>
  <c r="S1036" i="5"/>
  <c r="R1040" i="5"/>
  <c r="R1044" i="5"/>
  <c r="R1048" i="5"/>
  <c r="S1060" i="5"/>
  <c r="R1064" i="5"/>
  <c r="S1076" i="5"/>
  <c r="R1080" i="5"/>
  <c r="S1092" i="5"/>
  <c r="R1096" i="5"/>
  <c r="S1112" i="5"/>
  <c r="R1116" i="5"/>
  <c r="S1132" i="5"/>
  <c r="R1140" i="5"/>
  <c r="S1156" i="5"/>
  <c r="R1164" i="5"/>
  <c r="S1172" i="5"/>
  <c r="R1180" i="5"/>
  <c r="S1188" i="5"/>
  <c r="R1196" i="5"/>
  <c r="S1204" i="5"/>
  <c r="R1212" i="5"/>
  <c r="S1220" i="5"/>
  <c r="R1228" i="5"/>
  <c r="S1236" i="5"/>
  <c r="R1244" i="5"/>
  <c r="S1252" i="5"/>
  <c r="R1260" i="5"/>
  <c r="S1268" i="5"/>
  <c r="R1276" i="5"/>
  <c r="S1284" i="5"/>
  <c r="R1292" i="5"/>
  <c r="S1300" i="5"/>
  <c r="R1308" i="5"/>
  <c r="S1316" i="5"/>
  <c r="R1324" i="5"/>
  <c r="S1332" i="5"/>
  <c r="R1340" i="5"/>
  <c r="S1348" i="5"/>
  <c r="R1356" i="5"/>
  <c r="S1364" i="5"/>
  <c r="R1372" i="5"/>
  <c r="S1380" i="5"/>
  <c r="R1388" i="5"/>
  <c r="S1396" i="5"/>
  <c r="R1404" i="5"/>
  <c r="S1412" i="5"/>
  <c r="R1420" i="5"/>
  <c r="S1428" i="5"/>
  <c r="R1436" i="5"/>
  <c r="S1444" i="5"/>
  <c r="R1452" i="5"/>
  <c r="S1460" i="5"/>
  <c r="R1468" i="5"/>
  <c r="S1476" i="5"/>
  <c r="R1484" i="5"/>
  <c r="S1492" i="5"/>
  <c r="R1500" i="5"/>
  <c r="S1508" i="5"/>
  <c r="R1516" i="5"/>
  <c r="S1524" i="5"/>
  <c r="R1532" i="5"/>
  <c r="S1540" i="5"/>
  <c r="R1548" i="5"/>
  <c r="S1556" i="5"/>
  <c r="R1564" i="5"/>
  <c r="S1572" i="5"/>
  <c r="R1580" i="5"/>
  <c r="S1588" i="5"/>
  <c r="R1596" i="5"/>
  <c r="S1604" i="5"/>
  <c r="R1612" i="5"/>
  <c r="S1620" i="5"/>
  <c r="R1628" i="5"/>
  <c r="S1636" i="5"/>
  <c r="R1644" i="5"/>
  <c r="S1652" i="5"/>
  <c r="R1660" i="5"/>
  <c r="S1668" i="5"/>
  <c r="R1676" i="5"/>
  <c r="S1684" i="5"/>
  <c r="R1692" i="5"/>
  <c r="S1700" i="5"/>
  <c r="R1708" i="5"/>
  <c r="S1716" i="5"/>
  <c r="R1724" i="5"/>
  <c r="S1732" i="5"/>
  <c r="R1740" i="5"/>
  <c r="S1748" i="5"/>
  <c r="R1756" i="5"/>
  <c r="S1764" i="5"/>
  <c r="R1772" i="5"/>
  <c r="S1780" i="5"/>
  <c r="R1788" i="5"/>
  <c r="S1796" i="5"/>
  <c r="R1804" i="5"/>
  <c r="S1812" i="5"/>
  <c r="R1820" i="5"/>
  <c r="S1828" i="5"/>
  <c r="R1836" i="5"/>
  <c r="R1852" i="5"/>
  <c r="R1868" i="5"/>
  <c r="R1884" i="5"/>
  <c r="S1892" i="5"/>
  <c r="R1900" i="5"/>
  <c r="S1908" i="5"/>
  <c r="R1916" i="5"/>
  <c r="S1924" i="5"/>
  <c r="R1932" i="5"/>
  <c r="S1940" i="5"/>
  <c r="R1948" i="5"/>
  <c r="S1956" i="5"/>
  <c r="R1964" i="5"/>
  <c r="S1972" i="5"/>
  <c r="R1980" i="5"/>
  <c r="S1988" i="5"/>
  <c r="R1996" i="5"/>
  <c r="S2004" i="5"/>
  <c r="R2012" i="5"/>
  <c r="S2020" i="5"/>
  <c r="R2028" i="5"/>
  <c r="S2036" i="5"/>
  <c r="R2044" i="5"/>
  <c r="S2052" i="5"/>
  <c r="R2060" i="5"/>
  <c r="S2068" i="5"/>
  <c r="R2076" i="5"/>
  <c r="S2084" i="5"/>
  <c r="R2092" i="5"/>
  <c r="S2100" i="5"/>
  <c r="R2108" i="5"/>
  <c r="S2116" i="5"/>
  <c r="R2124" i="5"/>
  <c r="S2132" i="5"/>
  <c r="R2140" i="5"/>
  <c r="S2148" i="5"/>
  <c r="R2156" i="5"/>
  <c r="S2164" i="5"/>
  <c r="R2172" i="5"/>
  <c r="S2180" i="5"/>
  <c r="R2188" i="5"/>
  <c r="S2196" i="5"/>
  <c r="R2204" i="5"/>
  <c r="S2212" i="5"/>
  <c r="R2220" i="5"/>
  <c r="S2228" i="5"/>
  <c r="R2236" i="5"/>
  <c r="S2244" i="5"/>
  <c r="R2252" i="5"/>
  <c r="S2260" i="5"/>
  <c r="R2268" i="5"/>
  <c r="S2276" i="5"/>
  <c r="R2284" i="5"/>
  <c r="S2292" i="5"/>
  <c r="R2300" i="5"/>
  <c r="S2308" i="5"/>
  <c r="R2316" i="5"/>
  <c r="S2324" i="5"/>
  <c r="R2332" i="5"/>
  <c r="S2340" i="5"/>
  <c r="R2348" i="5"/>
  <c r="S2356" i="5"/>
  <c r="R2364" i="5"/>
  <c r="S2372" i="5"/>
  <c r="R2380" i="5"/>
  <c r="S2388" i="5"/>
  <c r="R2396" i="5"/>
  <c r="S2404" i="5"/>
  <c r="R2412" i="5"/>
  <c r="S2420" i="5"/>
  <c r="R2428" i="5"/>
  <c r="S2436" i="5"/>
  <c r="R2444" i="5"/>
  <c r="S2452" i="5"/>
  <c r="R2460" i="5"/>
  <c r="S2468" i="5"/>
  <c r="R2476" i="5"/>
  <c r="S2484" i="5"/>
  <c r="R2492" i="5"/>
  <c r="S2500" i="5"/>
  <c r="R2508" i="5"/>
  <c r="S2516" i="5"/>
  <c r="R2524" i="5"/>
  <c r="S2532" i="5"/>
  <c r="R2540" i="5"/>
  <c r="S2548" i="5"/>
  <c r="R2556" i="5"/>
  <c r="S2564" i="5"/>
  <c r="R2572" i="5"/>
  <c r="S2580" i="5"/>
  <c r="R2588" i="5"/>
  <c r="S2596" i="5"/>
  <c r="R2604" i="5"/>
  <c r="S2612" i="5"/>
  <c r="R2620" i="5"/>
  <c r="S2628" i="5"/>
  <c r="R2636" i="5"/>
  <c r="S2644" i="5"/>
  <c r="R2652" i="5"/>
  <c r="S2660" i="5"/>
  <c r="R2668" i="5"/>
  <c r="S2676" i="5"/>
  <c r="R2684" i="5"/>
  <c r="S2692" i="5"/>
  <c r="R2700" i="5"/>
  <c r="S2712" i="5"/>
  <c r="R2716" i="5"/>
  <c r="S2728" i="5"/>
  <c r="R2732" i="5"/>
  <c r="S2744" i="5"/>
  <c r="R2748" i="5"/>
  <c r="S2760" i="5"/>
  <c r="R2764" i="5"/>
  <c r="S2776" i="5"/>
  <c r="R2780" i="5"/>
  <c r="S2792" i="5"/>
  <c r="R2796" i="5"/>
  <c r="S2808" i="5"/>
  <c r="R2812" i="5"/>
  <c r="S2824" i="5"/>
  <c r="R2828" i="5"/>
  <c r="S2840" i="5"/>
  <c r="R2844" i="5"/>
  <c r="S2856" i="5"/>
  <c r="R2860" i="5"/>
  <c r="S2868" i="5"/>
  <c r="R2876" i="5"/>
  <c r="S2884" i="5"/>
  <c r="R2892" i="5"/>
  <c r="S2900" i="5"/>
  <c r="R2908" i="5"/>
  <c r="S2916" i="5"/>
  <c r="R2924" i="5"/>
  <c r="S2932" i="5"/>
  <c r="R2940" i="5"/>
  <c r="S2948" i="5"/>
  <c r="R2956" i="5"/>
  <c r="S2964" i="5"/>
  <c r="R2972" i="5"/>
  <c r="S2980" i="5"/>
  <c r="R2988" i="5"/>
  <c r="S2996" i="5"/>
  <c r="R3004" i="5"/>
  <c r="S3012" i="5"/>
  <c r="R3020" i="5"/>
  <c r="S3028" i="5"/>
  <c r="R3036" i="5"/>
  <c r="S3044" i="5"/>
  <c r="R3052" i="5"/>
  <c r="S3060" i="5"/>
  <c r="R3068" i="5"/>
  <c r="S3076" i="5"/>
  <c r="R3084" i="5"/>
  <c r="S3092" i="5"/>
  <c r="R3100" i="5"/>
  <c r="S3108" i="5"/>
  <c r="R3116" i="5"/>
  <c r="S3124" i="5"/>
  <c r="R3132" i="5"/>
  <c r="S3140" i="5"/>
  <c r="R3148" i="5"/>
  <c r="S3156" i="5"/>
  <c r="R3164" i="5"/>
  <c r="S3172" i="5"/>
  <c r="R3180" i="5"/>
  <c r="S3188" i="5"/>
  <c r="R3196" i="5"/>
  <c r="S3204" i="5"/>
  <c r="R3212" i="5"/>
  <c r="S3220" i="5"/>
  <c r="R3228" i="5"/>
  <c r="S3236" i="5"/>
  <c r="R3244" i="5"/>
  <c r="S3252" i="5"/>
  <c r="R3260" i="5"/>
  <c r="S3268" i="5"/>
  <c r="R3276" i="5"/>
  <c r="S3284" i="5"/>
  <c r="R3292" i="5"/>
  <c r="S3300" i="5"/>
  <c r="R3308" i="5"/>
  <c r="S3316" i="5"/>
  <c r="R3324" i="5"/>
  <c r="S3332" i="5"/>
  <c r="R3340" i="5"/>
  <c r="S3348" i="5"/>
  <c r="R3356" i="5"/>
  <c r="S3364" i="5"/>
  <c r="R3372" i="5"/>
  <c r="S3380" i="5"/>
  <c r="R3388" i="5"/>
  <c r="S3396" i="5"/>
  <c r="R3404" i="5"/>
  <c r="S3412" i="5"/>
  <c r="R3420" i="5"/>
  <c r="S3428" i="5"/>
  <c r="R3436" i="5"/>
  <c r="S3444" i="5"/>
  <c r="R3452" i="5"/>
  <c r="S3460" i="5"/>
  <c r="R3468" i="5"/>
  <c r="S3476" i="5"/>
  <c r="R3484" i="5"/>
  <c r="S3492" i="5"/>
  <c r="R3500" i="5"/>
  <c r="S3508" i="5"/>
  <c r="R3516" i="5"/>
  <c r="S3524" i="5"/>
  <c r="R3532" i="5"/>
  <c r="S3540" i="5"/>
  <c r="R3548" i="5"/>
  <c r="S3556" i="5"/>
  <c r="R3564" i="5"/>
  <c r="S3572" i="5"/>
  <c r="R3580" i="5"/>
  <c r="S3588" i="5"/>
  <c r="R3596" i="5"/>
  <c r="S3604" i="5"/>
  <c r="R3612" i="5"/>
  <c r="S3620" i="5"/>
  <c r="R3628" i="5"/>
  <c r="S3636" i="5"/>
  <c r="R3644" i="5"/>
  <c r="S3652" i="5"/>
  <c r="R3660" i="5"/>
  <c r="S3668" i="5"/>
  <c r="R3676" i="5"/>
  <c r="S3684" i="5"/>
  <c r="R3692" i="5"/>
  <c r="S3700" i="5"/>
  <c r="R3708" i="5"/>
  <c r="S3716" i="5"/>
  <c r="R3724" i="5"/>
  <c r="S3732" i="5"/>
  <c r="R3740" i="5"/>
  <c r="S3748" i="5"/>
  <c r="R3756" i="5"/>
  <c r="S3764" i="5"/>
  <c r="R3772" i="5"/>
  <c r="S3780" i="5"/>
  <c r="R3788" i="5"/>
  <c r="S3796" i="5"/>
  <c r="R3804" i="5"/>
  <c r="S3812" i="5"/>
  <c r="R3820" i="5"/>
  <c r="S3828" i="5"/>
  <c r="R3836" i="5"/>
  <c r="S3844" i="5"/>
  <c r="R3852" i="5"/>
  <c r="S3860" i="5"/>
  <c r="R3868" i="5"/>
  <c r="S3876" i="5"/>
  <c r="R3884" i="5"/>
  <c r="S3892" i="5"/>
  <c r="R3900" i="5"/>
  <c r="S3908" i="5"/>
  <c r="R3916" i="5"/>
  <c r="S3924" i="5"/>
  <c r="R3932" i="5"/>
  <c r="S3940" i="5"/>
  <c r="R3948" i="5"/>
  <c r="S3956" i="5"/>
  <c r="R3964" i="5"/>
  <c r="S3972" i="5"/>
  <c r="R3980" i="5"/>
  <c r="S3988" i="5"/>
  <c r="R3996" i="5"/>
  <c r="S4004" i="5"/>
  <c r="R4012" i="5"/>
  <c r="S4020" i="5"/>
  <c r="R4028" i="5"/>
  <c r="S4036" i="5"/>
  <c r="R4044" i="5"/>
  <c r="S4052" i="5"/>
  <c r="R4060" i="5"/>
  <c r="S4068" i="5"/>
  <c r="R4076" i="5"/>
  <c r="S4084" i="5"/>
  <c r="R4092" i="5"/>
  <c r="S4100" i="5"/>
  <c r="R4108" i="5"/>
  <c r="S4116" i="5"/>
  <c r="R4124" i="5"/>
  <c r="S4132" i="5"/>
  <c r="R4140" i="5"/>
  <c r="S4148" i="5"/>
  <c r="R4156" i="5"/>
  <c r="S4164" i="5"/>
  <c r="R4172" i="5"/>
  <c r="S4180" i="5"/>
  <c r="R4188" i="5"/>
  <c r="R5" i="5"/>
  <c r="R9" i="5"/>
  <c r="S17" i="5"/>
  <c r="R21" i="5"/>
  <c r="S29" i="5"/>
  <c r="S41" i="5"/>
  <c r="R49" i="5"/>
  <c r="S57" i="5"/>
  <c r="R61" i="5"/>
  <c r="S69" i="5"/>
  <c r="R77" i="5"/>
  <c r="S89" i="5"/>
  <c r="R93" i="5"/>
  <c r="R113" i="5"/>
  <c r="R117" i="5"/>
  <c r="S129" i="5"/>
  <c r="S137" i="5"/>
  <c r="S141" i="5"/>
  <c r="R153" i="5"/>
  <c r="S169" i="5"/>
  <c r="S185" i="5"/>
  <c r="R189" i="5"/>
  <c r="S197" i="5"/>
  <c r="S201" i="5"/>
  <c r="R205" i="5"/>
  <c r="S213" i="5"/>
  <c r="R221" i="5"/>
  <c r="S229" i="5"/>
  <c r="S245" i="5"/>
  <c r="S253" i="5"/>
  <c r="R261" i="5"/>
  <c r="R277" i="5"/>
  <c r="R493" i="5"/>
  <c r="R3778" i="5"/>
  <c r="S3786" i="5"/>
  <c r="R3794" i="5"/>
  <c r="S3802" i="5"/>
  <c r="R3810" i="5"/>
  <c r="S3818" i="5"/>
  <c r="R3826" i="5"/>
  <c r="S3834" i="5"/>
  <c r="R3842" i="5"/>
  <c r="S3850" i="5"/>
  <c r="R3858" i="5"/>
  <c r="S3866" i="5"/>
  <c r="R3874" i="5"/>
  <c r="S3882" i="5"/>
  <c r="R3890" i="5"/>
  <c r="S3898" i="5"/>
  <c r="R3906" i="5"/>
  <c r="S3914" i="5"/>
  <c r="R3922" i="5"/>
  <c r="S3930" i="5"/>
  <c r="R3938" i="5"/>
  <c r="S3946" i="5"/>
  <c r="R3954" i="5"/>
  <c r="S3962" i="5"/>
  <c r="R3970" i="5"/>
  <c r="S3978" i="5"/>
  <c r="R3986" i="5"/>
  <c r="S3994" i="5"/>
  <c r="R4002" i="5"/>
  <c r="S4010" i="5"/>
  <c r="R4018" i="5"/>
  <c r="S4026" i="5"/>
  <c r="R4034" i="5"/>
  <c r="S4042" i="5"/>
  <c r="R4050" i="5"/>
  <c r="S4058" i="5"/>
  <c r="R4066" i="5"/>
  <c r="S4074" i="5"/>
  <c r="R4082" i="5"/>
  <c r="S4090" i="5"/>
  <c r="R4098" i="5"/>
  <c r="S4106" i="5"/>
  <c r="R4114" i="5"/>
  <c r="S4122" i="5"/>
  <c r="R4130" i="5"/>
  <c r="S4138" i="5"/>
  <c r="R4146" i="5"/>
  <c r="S4154" i="5"/>
  <c r="R4162" i="5"/>
  <c r="S4170" i="5"/>
  <c r="R4178" i="5"/>
  <c r="S4186" i="5"/>
  <c r="R3659" i="5"/>
  <c r="S3903" i="5"/>
  <c r="R3911" i="5"/>
  <c r="S3923" i="5"/>
  <c r="S3927" i="5"/>
  <c r="R3935" i="5"/>
  <c r="S3947" i="5"/>
  <c r="S3951" i="5"/>
  <c r="R3959" i="5"/>
  <c r="S3971" i="5"/>
  <c r="S3975" i="5"/>
  <c r="R3983" i="5"/>
  <c r="R3999" i="5"/>
  <c r="S4011" i="5"/>
  <c r="S4015" i="5"/>
  <c r="R4019" i="5"/>
  <c r="S4027" i="5"/>
  <c r="S4031" i="5"/>
  <c r="R4039" i="5"/>
  <c r="R4059" i="5"/>
  <c r="S4067" i="5"/>
  <c r="R4079" i="5"/>
  <c r="S4095" i="5"/>
  <c r="R4099" i="5"/>
  <c r="S4119" i="5"/>
  <c r="R4123" i="5"/>
  <c r="S4139" i="5"/>
  <c r="R4151" i="5"/>
  <c r="S4163" i="5"/>
  <c r="R4175" i="5"/>
  <c r="S4187" i="5"/>
  <c r="S4191" i="5"/>
  <c r="R269" i="5"/>
  <c r="S2533" i="5"/>
  <c r="R3033" i="5"/>
  <c r="S3217" i="5"/>
  <c r="R3297" i="5"/>
  <c r="S3353" i="5"/>
  <c r="R3389" i="5"/>
  <c r="S3433" i="5"/>
  <c r="R3465" i="5"/>
  <c r="S3485" i="5"/>
  <c r="R3509" i="5"/>
  <c r="S3533" i="5"/>
  <c r="R3573" i="5"/>
  <c r="S3613" i="5"/>
  <c r="R3645" i="5"/>
  <c r="S3697" i="5"/>
  <c r="R3717" i="5"/>
  <c r="S3777" i="5"/>
  <c r="R3785" i="5"/>
  <c r="S3817" i="5"/>
  <c r="R3829" i="5"/>
  <c r="S3861" i="5"/>
  <c r="R3869" i="5"/>
  <c r="S3897" i="5"/>
  <c r="S3909" i="5"/>
  <c r="R3921" i="5"/>
  <c r="S3937" i="5"/>
  <c r="R3957" i="5"/>
  <c r="S3977" i="5"/>
  <c r="S3989" i="5"/>
  <c r="R4001" i="5"/>
  <c r="S4033" i="5"/>
  <c r="S4045" i="5"/>
  <c r="R4061" i="5"/>
  <c r="R4109" i="5"/>
  <c r="R4181" i="5"/>
  <c r="S7" i="5"/>
  <c r="R11" i="5"/>
  <c r="S19" i="5"/>
  <c r="S31" i="5"/>
  <c r="R39" i="5"/>
  <c r="S47" i="5"/>
  <c r="R55" i="5"/>
  <c r="S63" i="5"/>
  <c r="R71" i="5"/>
  <c r="S83" i="5"/>
  <c r="R87" i="5"/>
  <c r="S95" i="5"/>
  <c r="R99" i="5"/>
  <c r="S107" i="5"/>
  <c r="R115" i="5"/>
  <c r="S123" i="5"/>
  <c r="R131" i="5"/>
  <c r="S139" i="5"/>
  <c r="R143" i="5"/>
  <c r="S163" i="5"/>
  <c r="S167" i="5"/>
  <c r="R171" i="5"/>
  <c r="S179" i="5"/>
  <c r="R187" i="5"/>
  <c r="S195" i="5"/>
  <c r="R203" i="5"/>
  <c r="S211" i="5"/>
  <c r="R219" i="5"/>
  <c r="R231" i="5"/>
  <c r="R239" i="5"/>
  <c r="R243" i="5"/>
  <c r="S251" i="5"/>
  <c r="R259" i="5"/>
  <c r="S267" i="5"/>
  <c r="R275" i="5"/>
  <c r="S283" i="5"/>
  <c r="R291" i="5"/>
  <c r="S299" i="5"/>
  <c r="R307" i="5"/>
  <c r="S315" i="5"/>
  <c r="R323" i="5"/>
  <c r="S331" i="5"/>
  <c r="R339" i="5"/>
  <c r="S351" i="5"/>
  <c r="R355" i="5"/>
  <c r="S363" i="5"/>
  <c r="R371" i="5"/>
  <c r="S379" i="5"/>
  <c r="R383" i="5"/>
  <c r="S395" i="5"/>
  <c r="S419" i="5"/>
  <c r="R423" i="5"/>
  <c r="R435" i="5"/>
  <c r="S443" i="5"/>
  <c r="S447" i="5"/>
  <c r="R451" i="5"/>
  <c r="R463" i="5"/>
  <c r="S471" i="5"/>
  <c r="R479" i="5"/>
  <c r="S487" i="5"/>
  <c r="R495" i="5"/>
  <c r="S503" i="5"/>
  <c r="R511" i="5"/>
  <c r="S519" i="5"/>
  <c r="R523" i="5"/>
  <c r="S531" i="5"/>
  <c r="S543" i="5"/>
  <c r="R547" i="5"/>
  <c r="S555" i="5"/>
  <c r="R563" i="5"/>
  <c r="S571" i="5"/>
  <c r="R579" i="5"/>
  <c r="S587" i="5"/>
  <c r="R595" i="5"/>
  <c r="S603" i="5"/>
  <c r="R611" i="5"/>
  <c r="S619" i="5"/>
  <c r="R627" i="5"/>
  <c r="S635" i="5"/>
  <c r="R643" i="5"/>
  <c r="S651" i="5"/>
  <c r="R659" i="5"/>
  <c r="S667" i="5"/>
  <c r="R675" i="5"/>
  <c r="S683" i="5"/>
  <c r="R691" i="5"/>
  <c r="S699" i="5"/>
  <c r="R707" i="5"/>
  <c r="S715" i="5"/>
  <c r="R723" i="5"/>
  <c r="S731" i="5"/>
  <c r="R739" i="5"/>
  <c r="S747" i="5"/>
  <c r="R755" i="5"/>
  <c r="S763" i="5"/>
  <c r="R771" i="5"/>
  <c r="S779" i="5"/>
  <c r="R787" i="5"/>
  <c r="S795" i="5"/>
  <c r="R803" i="5"/>
  <c r="S811" i="5"/>
  <c r="R819" i="5"/>
  <c r="S827" i="5"/>
  <c r="R835" i="5"/>
  <c r="S843" i="5"/>
  <c r="R851" i="5"/>
  <c r="S859" i="5"/>
  <c r="R867" i="5"/>
  <c r="S875" i="5"/>
  <c r="R883" i="5"/>
  <c r="S891" i="5"/>
  <c r="R899" i="5"/>
  <c r="S907" i="5"/>
  <c r="R915" i="5"/>
  <c r="S923" i="5"/>
  <c r="R931" i="5"/>
  <c r="S939" i="5"/>
  <c r="R947" i="5"/>
  <c r="S955" i="5"/>
  <c r="R963" i="5"/>
  <c r="S971" i="5"/>
  <c r="R979" i="5"/>
  <c r="S987" i="5"/>
  <c r="R995" i="5"/>
  <c r="S1003" i="5"/>
  <c r="R1011" i="5"/>
  <c r="S1019" i="5"/>
  <c r="R1027" i="5"/>
  <c r="S1035" i="5"/>
  <c r="R1043" i="5"/>
  <c r="S1051" i="5"/>
  <c r="R1059" i="5"/>
  <c r="S1067" i="5"/>
  <c r="R1075" i="5"/>
  <c r="S1083" i="5"/>
  <c r="R1091" i="5"/>
  <c r="S1099" i="5"/>
  <c r="R1107" i="5"/>
  <c r="S1115" i="5"/>
  <c r="R1123" i="5"/>
  <c r="S1131" i="5"/>
  <c r="R1139" i="5"/>
  <c r="S1147" i="5"/>
  <c r="R1155" i="5"/>
  <c r="S1163" i="5"/>
  <c r="R1171" i="5"/>
  <c r="S1179" i="5"/>
  <c r="R1187" i="5"/>
  <c r="S1195" i="5"/>
  <c r="R1203" i="5"/>
  <c r="S1211" i="5"/>
  <c r="R1219" i="5"/>
  <c r="S1227" i="5"/>
  <c r="R1235" i="5"/>
  <c r="S1243" i="5"/>
  <c r="R1251" i="5"/>
  <c r="S1259" i="5"/>
  <c r="R1267" i="5"/>
  <c r="S1275" i="5"/>
  <c r="R1283" i="5"/>
  <c r="S1291" i="5"/>
  <c r="R1299" i="5"/>
  <c r="S1307" i="5"/>
  <c r="R1315" i="5"/>
  <c r="S1323" i="5"/>
  <c r="R1331" i="5"/>
  <c r="S1339" i="5"/>
  <c r="R1347" i="5"/>
  <c r="S1355" i="5"/>
  <c r="R1363" i="5"/>
  <c r="S1371" i="5"/>
  <c r="R1379" i="5"/>
  <c r="S1387" i="5"/>
  <c r="R1395" i="5"/>
  <c r="S1403" i="5"/>
  <c r="R1411" i="5"/>
  <c r="S1419" i="5"/>
  <c r="R1427" i="5"/>
  <c r="S1435" i="5"/>
  <c r="R1443" i="5"/>
  <c r="S1451" i="5"/>
  <c r="R1459" i="5"/>
  <c r="S1467" i="5"/>
  <c r="R1475" i="5"/>
  <c r="S1483" i="5"/>
  <c r="R1491" i="5"/>
  <c r="S1499" i="5"/>
  <c r="R1507" i="5"/>
  <c r="S1515" i="5"/>
  <c r="R1523" i="5"/>
  <c r="S1531" i="5"/>
  <c r="R1539" i="5"/>
  <c r="S1547" i="5"/>
  <c r="R1555" i="5"/>
  <c r="S1563" i="5"/>
  <c r="R1571" i="5"/>
  <c r="S1579" i="5"/>
  <c r="R1587" i="5"/>
  <c r="S1595" i="5"/>
  <c r="R1603" i="5"/>
  <c r="S1611" i="5"/>
  <c r="R1619" i="5"/>
  <c r="S1627" i="5"/>
  <c r="R1635" i="5"/>
  <c r="S1643" i="5"/>
  <c r="R1651" i="5"/>
  <c r="S1659" i="5"/>
  <c r="R1667" i="5"/>
  <c r="S1675" i="5"/>
  <c r="R1683" i="5"/>
  <c r="S1691" i="5"/>
  <c r="R1699" i="5"/>
  <c r="S1707" i="5"/>
  <c r="R1715" i="5"/>
  <c r="S1723" i="5"/>
  <c r="R1731" i="5"/>
  <c r="S1739" i="5"/>
  <c r="R1747" i="5"/>
  <c r="S1755" i="5"/>
  <c r="R1763" i="5"/>
  <c r="S1771" i="5"/>
  <c r="R1779" i="5"/>
  <c r="S1787" i="5"/>
  <c r="R1795" i="5"/>
  <c r="S1803" i="5"/>
  <c r="R1811" i="5"/>
  <c r="S1819" i="5"/>
  <c r="R1827" i="5"/>
  <c r="S1839" i="5"/>
  <c r="R1843" i="5"/>
  <c r="S1855" i="5"/>
  <c r="R1859" i="5"/>
  <c r="S1871" i="5"/>
  <c r="R1875" i="5"/>
  <c r="S1887" i="5"/>
  <c r="R1891" i="5"/>
  <c r="S1903" i="5"/>
  <c r="R1907" i="5"/>
  <c r="S1919" i="5"/>
  <c r="R1923" i="5"/>
  <c r="S1935" i="5"/>
  <c r="R1939" i="5"/>
  <c r="S1951" i="5"/>
  <c r="R1955" i="5"/>
  <c r="S1967" i="5"/>
  <c r="R1971" i="5"/>
  <c r="S1983" i="5"/>
  <c r="R1987" i="5"/>
  <c r="S1999" i="5"/>
  <c r="R2003" i="5"/>
  <c r="S2015" i="5"/>
  <c r="R2019" i="5"/>
  <c r="S2031" i="5"/>
  <c r="R2035" i="5"/>
  <c r="S2047" i="5"/>
  <c r="R2051" i="5"/>
  <c r="S2063" i="5"/>
  <c r="R2067" i="5"/>
  <c r="S2079" i="5"/>
  <c r="R2083" i="5"/>
  <c r="S2095" i="5"/>
  <c r="R2099" i="5"/>
  <c r="S2111" i="5"/>
  <c r="R2115" i="5"/>
  <c r="S2127" i="5"/>
  <c r="R2131" i="5"/>
  <c r="S2143" i="5"/>
  <c r="R2147" i="5"/>
  <c r="S2159" i="5"/>
  <c r="R2163" i="5"/>
  <c r="S2175" i="5"/>
  <c r="R2179" i="5"/>
  <c r="S2191" i="5"/>
  <c r="R2195" i="5"/>
  <c r="S2207" i="5"/>
  <c r="R2211" i="5"/>
  <c r="S2223" i="5"/>
  <c r="R2227" i="5"/>
  <c r="S2239" i="5"/>
  <c r="R2243" i="5"/>
  <c r="S2255" i="5"/>
  <c r="R2259" i="5"/>
  <c r="S2271" i="5"/>
  <c r="R2275" i="5"/>
  <c r="S2287" i="5"/>
  <c r="R2291" i="5"/>
  <c r="S2303" i="5"/>
  <c r="R2307" i="5"/>
  <c r="S2319" i="5"/>
  <c r="R2323" i="5"/>
  <c r="S2335" i="5"/>
  <c r="R2339" i="5"/>
  <c r="S2347" i="5"/>
  <c r="R2355" i="5"/>
  <c r="S2363" i="5"/>
  <c r="R2371" i="5"/>
  <c r="S2379" i="5"/>
  <c r="R2387" i="5"/>
  <c r="S2395" i="5"/>
  <c r="R2403" i="5"/>
  <c r="S2411" i="5"/>
  <c r="R2419" i="5"/>
  <c r="S2427" i="5"/>
  <c r="R2435" i="5"/>
  <c r="S2443" i="5"/>
  <c r="R2451" i="5"/>
  <c r="S2459" i="5"/>
  <c r="R2467" i="5"/>
  <c r="S2475" i="5"/>
  <c r="R2483" i="5"/>
  <c r="S2491" i="5"/>
  <c r="R2499" i="5"/>
  <c r="S2507" i="5"/>
  <c r="R2515" i="5"/>
  <c r="S2523" i="5"/>
  <c r="R2531" i="5"/>
  <c r="S2539" i="5"/>
  <c r="R2547" i="5"/>
  <c r="S2555" i="5"/>
  <c r="R2563" i="5"/>
  <c r="S2571" i="5"/>
  <c r="R2579" i="5"/>
  <c r="S2587" i="5"/>
  <c r="R2595" i="5"/>
  <c r="S2603" i="5"/>
  <c r="R2611" i="5"/>
  <c r="S2619" i="5"/>
  <c r="R2627" i="5"/>
  <c r="S2635" i="5"/>
  <c r="R2643" i="5"/>
  <c r="S2651" i="5"/>
  <c r="R2659" i="5"/>
  <c r="S2667" i="5"/>
  <c r="R2675" i="5"/>
  <c r="S2683" i="5"/>
  <c r="R2691" i="5"/>
  <c r="S2699" i="5"/>
  <c r="R2707" i="5"/>
  <c r="S2715" i="5"/>
  <c r="R2723" i="5"/>
  <c r="S2731" i="5"/>
  <c r="R2739" i="5"/>
  <c r="S2747" i="5"/>
  <c r="R2755" i="5"/>
  <c r="S2763" i="5"/>
  <c r="R2771" i="5"/>
  <c r="S2779" i="5"/>
  <c r="R2787" i="5"/>
  <c r="S2795" i="5"/>
  <c r="R2803" i="5"/>
  <c r="S2811" i="5"/>
  <c r="R2819" i="5"/>
  <c r="S2827" i="5"/>
  <c r="R2835" i="5"/>
  <c r="S2843" i="5"/>
  <c r="R2851" i="5"/>
  <c r="S2859" i="5"/>
  <c r="R2867" i="5"/>
  <c r="S2875" i="5"/>
  <c r="R2883" i="5"/>
  <c r="S2891" i="5"/>
  <c r="R2899" i="5"/>
  <c r="S2907" i="5"/>
  <c r="R2915" i="5"/>
  <c r="S2923" i="5"/>
  <c r="R2931" i="5"/>
  <c r="S2939" i="5"/>
  <c r="R2947" i="5"/>
  <c r="S2955" i="5"/>
  <c r="R2963" i="5"/>
  <c r="S2971" i="5"/>
  <c r="R2979" i="5"/>
  <c r="S2987" i="5"/>
  <c r="R2995" i="5"/>
  <c r="S3003" i="5"/>
  <c r="R3011" i="5"/>
  <c r="S3019" i="5"/>
  <c r="R3027" i="5"/>
  <c r="S3035" i="5"/>
  <c r="R3043" i="5"/>
  <c r="S3051" i="5"/>
  <c r="R3059" i="5"/>
  <c r="S3067" i="5"/>
  <c r="R3075" i="5"/>
  <c r="S3083" i="5"/>
  <c r="R3091" i="5"/>
  <c r="S3099" i="5"/>
  <c r="R3107" i="5"/>
  <c r="S3115" i="5"/>
  <c r="R3123" i="5"/>
  <c r="S3131" i="5"/>
  <c r="R3139" i="5"/>
  <c r="S3147" i="5"/>
  <c r="R3155" i="5"/>
  <c r="S3163" i="5"/>
  <c r="R3171" i="5"/>
  <c r="S3179" i="5"/>
  <c r="R3187" i="5"/>
  <c r="S3195" i="5"/>
  <c r="R3203" i="5"/>
  <c r="S3211" i="5"/>
  <c r="R3219" i="5"/>
  <c r="S3227" i="5"/>
  <c r="R3235" i="5"/>
  <c r="S3243" i="5"/>
  <c r="R3251" i="5"/>
  <c r="S3259" i="5"/>
  <c r="R3267" i="5"/>
  <c r="S3275" i="5"/>
  <c r="R3283" i="5"/>
  <c r="S3291" i="5"/>
  <c r="R3299" i="5"/>
  <c r="S3307" i="5"/>
  <c r="R3315" i="5"/>
  <c r="S3323" i="5"/>
  <c r="R3331" i="5"/>
  <c r="S3339" i="5"/>
  <c r="R3347" i="5"/>
  <c r="S3355" i="5"/>
  <c r="R3363" i="5"/>
  <c r="S3371" i="5"/>
  <c r="R3379" i="5"/>
  <c r="S3387" i="5"/>
  <c r="R3395" i="5"/>
  <c r="S3403" i="5"/>
  <c r="R3411" i="5"/>
  <c r="S3419" i="5"/>
  <c r="R3427" i="5"/>
  <c r="S3435" i="5"/>
  <c r="R3443" i="5"/>
  <c r="S3451" i="5"/>
  <c r="R3459" i="5"/>
  <c r="S3467" i="5"/>
  <c r="R3475" i="5"/>
  <c r="S3483" i="5"/>
  <c r="R3491" i="5"/>
  <c r="S3499" i="5"/>
  <c r="R3507" i="5"/>
  <c r="S3515" i="5"/>
  <c r="R3523" i="5"/>
  <c r="S3531" i="5"/>
  <c r="R3539" i="5"/>
  <c r="S3547" i="5"/>
  <c r="R3555" i="5"/>
  <c r="S3563" i="5"/>
  <c r="R3571" i="5"/>
  <c r="S3579" i="5"/>
  <c r="R3587" i="5"/>
  <c r="S3595" i="5"/>
  <c r="R3603" i="5"/>
  <c r="S3611" i="5"/>
  <c r="R3619" i="5"/>
  <c r="S3627" i="5"/>
  <c r="R3635" i="5"/>
  <c r="S3643" i="5"/>
  <c r="R3651" i="5"/>
  <c r="S3663" i="5"/>
  <c r="R3671" i="5"/>
  <c r="S3683" i="5"/>
  <c r="R3687" i="5"/>
  <c r="S3699" i="5"/>
  <c r="R3703" i="5"/>
  <c r="S3715" i="5"/>
  <c r="R3719" i="5"/>
  <c r="S3731" i="5"/>
  <c r="R3735" i="5"/>
  <c r="S3747" i="5"/>
  <c r="R3751" i="5"/>
  <c r="S3763" i="5"/>
  <c r="R3767" i="5"/>
  <c r="S3779" i="5"/>
  <c r="R3783" i="5"/>
  <c r="S3795" i="5"/>
  <c r="R3799" i="5"/>
  <c r="S3811" i="5"/>
  <c r="R3815" i="5"/>
  <c r="S3827" i="5"/>
  <c r="R3831" i="5"/>
  <c r="S3843" i="5"/>
  <c r="R3847" i="5"/>
  <c r="S3859" i="5"/>
  <c r="R3863" i="5"/>
  <c r="S3875" i="5"/>
  <c r="S3879" i="5"/>
  <c r="R3883" i="5"/>
  <c r="S3891" i="5"/>
  <c r="R3907" i="5"/>
  <c r="S3931" i="5"/>
  <c r="S3943" i="5"/>
  <c r="R3955" i="5"/>
  <c r="S3979" i="5"/>
  <c r="R4035" i="5"/>
  <c r="R4103" i="5"/>
  <c r="S4135" i="5"/>
  <c r="R4143" i="5"/>
  <c r="S4183" i="5"/>
  <c r="R273" i="5"/>
  <c r="S933" i="5"/>
  <c r="R957" i="5"/>
  <c r="S969" i="5"/>
  <c r="S981" i="5"/>
  <c r="R997" i="5"/>
  <c r="S1009" i="5"/>
  <c r="R1029" i="5"/>
  <c r="S1045" i="5"/>
  <c r="S1053" i="5"/>
  <c r="R1069" i="5"/>
  <c r="S1085" i="5"/>
  <c r="R1101" i="5"/>
  <c r="S1121" i="5"/>
  <c r="R1137" i="5"/>
  <c r="S1149" i="5"/>
  <c r="R1173" i="5"/>
  <c r="S1185" i="5"/>
  <c r="R1201" i="5"/>
  <c r="S1217" i="5"/>
  <c r="R1229" i="5"/>
  <c r="S1245" i="5"/>
  <c r="R1257" i="5"/>
  <c r="S1277" i="5"/>
  <c r="R1297" i="5"/>
  <c r="S1313" i="5"/>
  <c r="R1329" i="5"/>
  <c r="S1341" i="5"/>
  <c r="R1357" i="5"/>
  <c r="S1373" i="5"/>
  <c r="R1389" i="5"/>
  <c r="S1405" i="5"/>
  <c r="R1421" i="5"/>
  <c r="S1437" i="5"/>
  <c r="R1453" i="5"/>
  <c r="S1469" i="5"/>
  <c r="R1485" i="5"/>
  <c r="S1497" i="5"/>
  <c r="R1513" i="5"/>
  <c r="S1529" i="5"/>
  <c r="R1545" i="5"/>
  <c r="S1561" i="5"/>
  <c r="R1577" i="5"/>
  <c r="S1589" i="5"/>
  <c r="R1605" i="5"/>
  <c r="S1621" i="5"/>
  <c r="R1637" i="5"/>
  <c r="S1653" i="5"/>
  <c r="R1669" i="5"/>
  <c r="S1685" i="5"/>
  <c r="R1701" i="5"/>
  <c r="S1713" i="5"/>
  <c r="R1729" i="5"/>
  <c r="S1745" i="5"/>
  <c r="R1761" i="5"/>
  <c r="S1777" i="5"/>
  <c r="R1793" i="5"/>
  <c r="S1809" i="5"/>
  <c r="R1825" i="5"/>
  <c r="S1849" i="5"/>
  <c r="R1861" i="5"/>
  <c r="S1881" i="5"/>
  <c r="R1889" i="5"/>
  <c r="S1913" i="5"/>
  <c r="R1921" i="5"/>
  <c r="S1941" i="5"/>
  <c r="R1949" i="5"/>
  <c r="S1973" i="5"/>
  <c r="R1985" i="5"/>
  <c r="S2013" i="5"/>
  <c r="R2021" i="5"/>
  <c r="S2045" i="5"/>
  <c r="R2053" i="5"/>
  <c r="S2077" i="5"/>
  <c r="R2085" i="5"/>
  <c r="S2109" i="5"/>
  <c r="R2117" i="5"/>
  <c r="S2137" i="5"/>
  <c r="R2145" i="5"/>
  <c r="S2165" i="5"/>
  <c r="R2173" i="5"/>
  <c r="S2197" i="5"/>
  <c r="R2205" i="5"/>
  <c r="S2229" i="5"/>
  <c r="R2237" i="5"/>
  <c r="S2261" i="5"/>
  <c r="R2265" i="5"/>
  <c r="S2285" i="5"/>
  <c r="R2289" i="5"/>
  <c r="S2317" i="5"/>
  <c r="R2325" i="5"/>
  <c r="S2341" i="5"/>
  <c r="R2353" i="5"/>
  <c r="S2369" i="5"/>
  <c r="R2385" i="5"/>
  <c r="S2401" i="5"/>
  <c r="R2417" i="5"/>
  <c r="S2433" i="5"/>
  <c r="R2449" i="5"/>
  <c r="S2465" i="5"/>
  <c r="R2481" i="5"/>
  <c r="S2497" i="5"/>
  <c r="R2509" i="5"/>
  <c r="S2521" i="5"/>
  <c r="R2541" i="5"/>
  <c r="S2557" i="5"/>
  <c r="R2573" i="5"/>
  <c r="S2589" i="5"/>
  <c r="R2605" i="5"/>
  <c r="S2621" i="5"/>
  <c r="R2637" i="5"/>
  <c r="S2649" i="5"/>
  <c r="R2665" i="5"/>
  <c r="S2681" i="5"/>
  <c r="R2701" i="5"/>
  <c r="S2717" i="5"/>
  <c r="R2733" i="5"/>
  <c r="S2761" i="5"/>
  <c r="R2769" i="5"/>
  <c r="S2793" i="5"/>
  <c r="R2801" i="5"/>
  <c r="S2825" i="5"/>
  <c r="R2833" i="5"/>
  <c r="S2853" i="5"/>
  <c r="R2869" i="5"/>
  <c r="S2885" i="5"/>
  <c r="R2901" i="5"/>
  <c r="S2917" i="5"/>
  <c r="R2933" i="5"/>
  <c r="S2949" i="5"/>
  <c r="R2965" i="5"/>
  <c r="S2981" i="5"/>
  <c r="R2997" i="5"/>
  <c r="S3013" i="5"/>
  <c r="R3029" i="5"/>
  <c r="S3049" i="5"/>
  <c r="R3065" i="5"/>
  <c r="S3081" i="5"/>
  <c r="R3097" i="5"/>
  <c r="S3113" i="5"/>
  <c r="R3129" i="5"/>
  <c r="S3145" i="5"/>
  <c r="R3169" i="5"/>
  <c r="S3185" i="5"/>
  <c r="R3197" i="5"/>
  <c r="S3213" i="5"/>
  <c r="R3233" i="5"/>
  <c r="S3249" i="5"/>
  <c r="R3273" i="5"/>
  <c r="S3293" i="5"/>
  <c r="R3313" i="5"/>
  <c r="S3333" i="5"/>
  <c r="R3349" i="5"/>
  <c r="S3373" i="5"/>
  <c r="R3397" i="5"/>
  <c r="S3417" i="5"/>
  <c r="R3437" i="5"/>
  <c r="S3457" i="5"/>
  <c r="R3481" i="5"/>
  <c r="S3513" i="5"/>
  <c r="R3537" i="5"/>
  <c r="S3561" i="5"/>
  <c r="R3581" i="5"/>
  <c r="S3605" i="5"/>
  <c r="R3629" i="5"/>
  <c r="S3653" i="5"/>
  <c r="R3673" i="5"/>
  <c r="S3705" i="5"/>
  <c r="R3713" i="5"/>
  <c r="S3745" i="5"/>
  <c r="R3753" i="5"/>
  <c r="S3789" i="5"/>
  <c r="R3801" i="5"/>
  <c r="S3853" i="5"/>
  <c r="R3865" i="5"/>
  <c r="S3889" i="5"/>
  <c r="S3901" i="5"/>
  <c r="R3913" i="5"/>
  <c r="S3965" i="5"/>
  <c r="R3981" i="5"/>
  <c r="S4013" i="5"/>
  <c r="R4025" i="5"/>
  <c r="S4069" i="5"/>
  <c r="R4081" i="5"/>
  <c r="S4105" i="5"/>
  <c r="S4117" i="5"/>
  <c r="R4129" i="5"/>
  <c r="S4157" i="5"/>
  <c r="R4169" i="5"/>
  <c r="S4" i="5"/>
  <c r="R8" i="5"/>
  <c r="R16" i="5"/>
  <c r="S24" i="5"/>
  <c r="S36" i="5"/>
  <c r="S48" i="5"/>
  <c r="R56" i="5"/>
  <c r="R68" i="5"/>
  <c r="S76" i="5"/>
  <c r="R84" i="5"/>
  <c r="S92" i="5"/>
  <c r="R96" i="5"/>
  <c r="S112" i="5"/>
  <c r="R116" i="5"/>
  <c r="S128" i="5"/>
  <c r="R132" i="5"/>
  <c r="R136" i="5"/>
  <c r="S144" i="5"/>
  <c r="R148" i="5"/>
  <c r="S156" i="5"/>
  <c r="S160" i="5"/>
  <c r="S176" i="5"/>
  <c r="R180" i="5"/>
  <c r="R184" i="5"/>
  <c r="S196" i="5"/>
  <c r="R200" i="5"/>
  <c r="R212" i="5"/>
  <c r="R228" i="5"/>
  <c r="R244" i="5"/>
  <c r="S252" i="5"/>
  <c r="R260" i="5"/>
  <c r="R272" i="5"/>
  <c r="S280" i="5"/>
  <c r="R288" i="5"/>
  <c r="S296" i="5"/>
  <c r="R308" i="5"/>
  <c r="S316" i="5"/>
  <c r="R320" i="5"/>
  <c r="S332" i="5"/>
  <c r="S336" i="5"/>
  <c r="R340" i="5"/>
  <c r="S348" i="5"/>
  <c r="R352" i="5"/>
  <c r="R364" i="5"/>
  <c r="S372" i="5"/>
  <c r="R380" i="5"/>
  <c r="R384" i="5"/>
  <c r="R396" i="5"/>
  <c r="R404" i="5"/>
  <c r="S412" i="5"/>
  <c r="R420" i="5"/>
  <c r="S428" i="5"/>
  <c r="R432" i="5"/>
  <c r="S440" i="5"/>
  <c r="R448" i="5"/>
  <c r="R452" i="5"/>
  <c r="R464" i="5"/>
  <c r="S472" i="5"/>
  <c r="R480" i="5"/>
  <c r="S488" i="5"/>
  <c r="R492" i="5"/>
  <c r="S508" i="5"/>
  <c r="R512" i="5"/>
  <c r="R524" i="5"/>
  <c r="R528" i="5"/>
  <c r="R540" i="5"/>
  <c r="S548" i="5"/>
  <c r="R556" i="5"/>
  <c r="S580" i="5"/>
  <c r="R584" i="5"/>
  <c r="S596" i="5"/>
  <c r="R600" i="5"/>
  <c r="S612" i="5"/>
  <c r="S616" i="5"/>
  <c r="R620" i="5"/>
  <c r="R624" i="5"/>
  <c r="R628" i="5"/>
  <c r="S640" i="5"/>
  <c r="R644" i="5"/>
  <c r="S660" i="5"/>
  <c r="R664" i="5"/>
  <c r="S680" i="5"/>
  <c r="R684" i="5"/>
  <c r="S700" i="5"/>
  <c r="R704" i="5"/>
  <c r="S716" i="5"/>
  <c r="R720" i="5"/>
  <c r="S736" i="5"/>
  <c r="R740" i="5"/>
  <c r="S752" i="5"/>
  <c r="R756" i="5"/>
  <c r="S772" i="5"/>
  <c r="R776" i="5"/>
  <c r="R780" i="5"/>
  <c r="S792" i="5"/>
  <c r="R796" i="5"/>
  <c r="S808" i="5"/>
  <c r="R812" i="5"/>
  <c r="S824" i="5"/>
  <c r="R828" i="5"/>
  <c r="S848" i="5"/>
  <c r="R852" i="5"/>
  <c r="S868" i="5"/>
  <c r="S872" i="5"/>
  <c r="R876" i="5"/>
  <c r="S888" i="5"/>
  <c r="R892" i="5"/>
  <c r="S904" i="5"/>
  <c r="R908" i="5"/>
  <c r="S920" i="5"/>
  <c r="S924" i="5"/>
  <c r="R928" i="5"/>
  <c r="S940" i="5"/>
  <c r="R944" i="5"/>
  <c r="S956" i="5"/>
  <c r="R960" i="5"/>
  <c r="S980" i="5"/>
  <c r="R984" i="5"/>
  <c r="S996" i="5"/>
  <c r="R1000" i="5"/>
  <c r="S1012" i="5"/>
  <c r="S1016" i="5"/>
  <c r="R1020" i="5"/>
  <c r="S1032" i="5"/>
  <c r="R1036" i="5"/>
  <c r="S1056" i="5"/>
  <c r="R1060" i="5"/>
  <c r="S1072" i="5"/>
  <c r="R1076" i="5"/>
  <c r="S1088" i="5"/>
  <c r="R1092" i="5"/>
  <c r="S1108" i="5"/>
  <c r="R1112" i="5"/>
  <c r="R1136" i="5"/>
  <c r="S1144" i="5"/>
  <c r="S1148" i="5"/>
  <c r="S1152" i="5"/>
  <c r="R1160" i="5"/>
  <c r="S1168" i="5"/>
  <c r="R1176" i="5"/>
  <c r="S1184" i="5"/>
  <c r="R1192" i="5"/>
  <c r="S1200" i="5"/>
  <c r="R1208" i="5"/>
  <c r="S1216" i="5"/>
  <c r="R1224" i="5"/>
  <c r="S1232" i="5"/>
  <c r="R1240" i="5"/>
  <c r="S1248" i="5"/>
  <c r="R1256" i="5"/>
  <c r="S1264" i="5"/>
  <c r="R1272" i="5"/>
  <c r="S1280" i="5"/>
  <c r="R1288" i="5"/>
  <c r="S1296" i="5"/>
  <c r="R1304" i="5"/>
  <c r="S1312" i="5"/>
  <c r="R1320" i="5"/>
  <c r="S1328" i="5"/>
  <c r="R1336" i="5"/>
  <c r="S1344" i="5"/>
  <c r="R1352" i="5"/>
  <c r="S1360" i="5"/>
  <c r="R1368" i="5"/>
  <c r="S1376" i="5"/>
  <c r="R1384" i="5"/>
  <c r="S1392" i="5"/>
  <c r="R1400" i="5"/>
  <c r="S1408" i="5"/>
  <c r="R1416" i="5"/>
  <c r="S1424" i="5"/>
  <c r="R1432" i="5"/>
  <c r="S1440" i="5"/>
  <c r="R1448" i="5"/>
  <c r="S1456" i="5"/>
  <c r="R1464" i="5"/>
  <c r="S1472" i="5"/>
  <c r="R1480" i="5"/>
  <c r="S1488" i="5"/>
  <c r="R1496" i="5"/>
  <c r="S1504" i="5"/>
  <c r="R1512" i="5"/>
  <c r="S1520" i="5"/>
  <c r="R1528" i="5"/>
  <c r="S1536" i="5"/>
  <c r="R1544" i="5"/>
  <c r="S1552" i="5"/>
  <c r="R1560" i="5"/>
  <c r="S1568" i="5"/>
  <c r="R1576" i="5"/>
  <c r="S1584" i="5"/>
  <c r="R1592" i="5"/>
  <c r="S1600" i="5"/>
  <c r="R1608" i="5"/>
  <c r="S1616" i="5"/>
  <c r="R1624" i="5"/>
  <c r="S1632" i="5"/>
  <c r="R1640" i="5"/>
  <c r="S1648" i="5"/>
  <c r="R1656" i="5"/>
  <c r="S1664" i="5"/>
  <c r="R1672" i="5"/>
  <c r="S1680" i="5"/>
  <c r="R1688" i="5"/>
  <c r="S1696" i="5"/>
  <c r="R1704" i="5"/>
  <c r="S1712" i="5"/>
  <c r="R1720" i="5"/>
  <c r="S1728" i="5"/>
  <c r="R1736" i="5"/>
  <c r="S1744" i="5"/>
  <c r="R1752" i="5"/>
  <c r="S1760" i="5"/>
  <c r="R1768" i="5"/>
  <c r="S1776" i="5"/>
  <c r="R1784" i="5"/>
  <c r="S1792" i="5"/>
  <c r="R1800" i="5"/>
  <c r="S1808" i="5"/>
  <c r="R1816" i="5"/>
  <c r="S1824" i="5"/>
  <c r="R1832" i="5"/>
  <c r="S1840" i="5"/>
  <c r="S1844" i="5"/>
  <c r="R1848" i="5"/>
  <c r="S1856" i="5"/>
  <c r="S1860" i="5"/>
  <c r="R1864" i="5"/>
  <c r="S1872" i="5"/>
  <c r="S1876" i="5"/>
  <c r="R1880" i="5"/>
  <c r="S1888" i="5"/>
  <c r="R1896" i="5"/>
  <c r="S1904" i="5"/>
  <c r="R1912" i="5"/>
  <c r="S1920" i="5"/>
  <c r="R1928" i="5"/>
  <c r="S1936" i="5"/>
  <c r="R1944" i="5"/>
  <c r="S1952" i="5"/>
  <c r="R1960" i="5"/>
  <c r="S1968" i="5"/>
  <c r="R1976" i="5"/>
  <c r="S1984" i="5"/>
  <c r="R1992" i="5"/>
  <c r="S2000" i="5"/>
  <c r="R2008" i="5"/>
  <c r="S2016" i="5"/>
  <c r="R2024" i="5"/>
  <c r="S2032" i="5"/>
  <c r="R2040" i="5"/>
  <c r="S2048" i="5"/>
  <c r="R2056" i="5"/>
  <c r="S2064" i="5"/>
  <c r="R2072" i="5"/>
  <c r="S2080" i="5"/>
  <c r="R2088" i="5"/>
  <c r="S2096" i="5"/>
  <c r="R2104" i="5"/>
  <c r="S2112" i="5"/>
  <c r="R2120" i="5"/>
  <c r="S2128" i="5"/>
  <c r="R2136" i="5"/>
  <c r="S2144" i="5"/>
  <c r="R2152" i="5"/>
  <c r="S2160" i="5"/>
  <c r="R2168" i="5"/>
  <c r="S2176" i="5"/>
  <c r="R2184" i="5"/>
  <c r="S2192" i="5"/>
  <c r="R2200" i="5"/>
  <c r="S2208" i="5"/>
  <c r="R2216" i="5"/>
  <c r="S2224" i="5"/>
  <c r="R2232" i="5"/>
  <c r="S2240" i="5"/>
  <c r="R2248" i="5"/>
  <c r="S2256" i="5"/>
  <c r="R2264" i="5"/>
  <c r="S2272" i="5"/>
  <c r="R2280" i="5"/>
  <c r="S2288" i="5"/>
  <c r="R2296" i="5"/>
  <c r="S2304" i="5"/>
  <c r="R2312" i="5"/>
  <c r="S2320" i="5"/>
  <c r="R2328" i="5"/>
  <c r="S2336" i="5"/>
  <c r="R2344" i="5"/>
  <c r="S2352" i="5"/>
  <c r="R2360" i="5"/>
  <c r="S2368" i="5"/>
  <c r="R2376" i="5"/>
  <c r="S2384" i="5"/>
  <c r="R2392" i="5"/>
  <c r="S2400" i="5"/>
  <c r="R2408" i="5"/>
  <c r="S2416" i="5"/>
  <c r="R2424" i="5"/>
  <c r="S2432" i="5"/>
  <c r="R2440" i="5"/>
  <c r="S2448" i="5"/>
  <c r="R2456" i="5"/>
  <c r="S2464" i="5"/>
  <c r="R2472" i="5"/>
  <c r="S2480" i="5"/>
  <c r="R2488" i="5"/>
  <c r="S2496" i="5"/>
  <c r="R2504" i="5"/>
  <c r="S2512" i="5"/>
  <c r="R2520" i="5"/>
  <c r="S2528" i="5"/>
  <c r="R2536" i="5"/>
  <c r="S2544" i="5"/>
  <c r="R2552" i="5"/>
  <c r="S2560" i="5"/>
  <c r="R2568" i="5"/>
  <c r="S2576" i="5"/>
  <c r="R2584" i="5"/>
  <c r="S2592" i="5"/>
  <c r="R2600" i="5"/>
  <c r="S2608" i="5"/>
  <c r="R2616" i="5"/>
  <c r="S2624" i="5"/>
  <c r="R2632" i="5"/>
  <c r="S2640" i="5"/>
  <c r="R2648" i="5"/>
  <c r="S2656" i="5"/>
  <c r="R2664" i="5"/>
  <c r="S2672" i="5"/>
  <c r="R2680" i="5"/>
  <c r="S2688" i="5"/>
  <c r="R2696" i="5"/>
  <c r="S2704" i="5"/>
  <c r="S2708" i="5"/>
  <c r="R2712" i="5"/>
  <c r="S2724" i="5"/>
  <c r="R2728" i="5"/>
  <c r="S2740" i="5"/>
  <c r="R2744" i="5"/>
  <c r="S2756" i="5"/>
  <c r="R2760" i="5"/>
  <c r="S2772" i="5"/>
  <c r="R2776" i="5"/>
  <c r="S2788" i="5"/>
  <c r="R2792" i="5"/>
  <c r="S2804" i="5"/>
  <c r="R2808" i="5"/>
  <c r="S2820" i="5"/>
  <c r="R2824" i="5"/>
  <c r="S2836" i="5"/>
  <c r="R2840" i="5"/>
  <c r="S2852" i="5"/>
  <c r="R2856" i="5"/>
  <c r="S2864" i="5"/>
  <c r="R2872" i="5"/>
  <c r="S2880" i="5"/>
  <c r="R2888" i="5"/>
  <c r="S2896" i="5"/>
  <c r="R2904" i="5"/>
  <c r="S2912" i="5"/>
  <c r="R2920" i="5"/>
  <c r="S2928" i="5"/>
  <c r="R2936" i="5"/>
  <c r="S2944" i="5"/>
  <c r="R2952" i="5"/>
  <c r="S2960" i="5"/>
  <c r="R2968" i="5"/>
  <c r="S2976" i="5"/>
  <c r="R2984" i="5"/>
  <c r="S2992" i="5"/>
  <c r="R3000" i="5"/>
  <c r="S3008" i="5"/>
  <c r="R3016" i="5"/>
  <c r="S3024" i="5"/>
  <c r="R3032" i="5"/>
  <c r="S3040" i="5"/>
  <c r="R3048" i="5"/>
  <c r="S3056" i="5"/>
  <c r="R3064" i="5"/>
  <c r="S3072" i="5"/>
  <c r="R3080" i="5"/>
  <c r="S3088" i="5"/>
  <c r="R3096" i="5"/>
  <c r="S3104" i="5"/>
  <c r="R3112" i="5"/>
  <c r="S3120" i="5"/>
  <c r="R3128" i="5"/>
  <c r="S3136" i="5"/>
  <c r="R3144" i="5"/>
  <c r="S3152" i="5"/>
  <c r="R3160" i="5"/>
  <c r="S3168" i="5"/>
  <c r="R3176" i="5"/>
  <c r="S3184" i="5"/>
  <c r="R3192" i="5"/>
  <c r="S3200" i="5"/>
  <c r="R3208" i="5"/>
  <c r="S3216" i="5"/>
  <c r="R3224" i="5"/>
  <c r="S3232" i="5"/>
  <c r="R3240" i="5"/>
  <c r="S3248" i="5"/>
  <c r="R3256" i="5"/>
  <c r="S3264" i="5"/>
  <c r="R3272" i="5"/>
  <c r="S3280" i="5"/>
  <c r="R3288" i="5"/>
  <c r="S3296" i="5"/>
  <c r="R3304" i="5"/>
  <c r="S3312" i="5"/>
  <c r="R3320" i="5"/>
  <c r="S3328" i="5"/>
  <c r="R3336" i="5"/>
  <c r="S3344" i="5"/>
  <c r="R3352" i="5"/>
  <c r="S3360" i="5"/>
  <c r="R3368" i="5"/>
  <c r="S3376" i="5"/>
  <c r="R3384" i="5"/>
  <c r="S3392" i="5"/>
  <c r="R3400" i="5"/>
  <c r="S3408" i="5"/>
  <c r="R3416" i="5"/>
  <c r="S3424" i="5"/>
  <c r="R3432" i="5"/>
  <c r="S3440" i="5"/>
  <c r="R3448" i="5"/>
  <c r="S3456" i="5"/>
  <c r="R3464" i="5"/>
  <c r="S3472" i="5"/>
  <c r="R3480" i="5"/>
  <c r="S3488" i="5"/>
  <c r="R3496" i="5"/>
  <c r="S3504" i="5"/>
  <c r="R3512" i="5"/>
  <c r="S3520" i="5"/>
  <c r="R3528" i="5"/>
  <c r="S3536" i="5"/>
  <c r="R3544" i="5"/>
  <c r="S3552" i="5"/>
  <c r="R3560" i="5"/>
  <c r="S3568" i="5"/>
  <c r="R3576" i="5"/>
  <c r="S3584" i="5"/>
  <c r="R3592" i="5"/>
  <c r="S3600" i="5"/>
  <c r="R3608" i="5"/>
  <c r="S3616" i="5"/>
  <c r="R3624" i="5"/>
  <c r="S3632" i="5"/>
  <c r="R3640" i="5"/>
  <c r="S3648" i="5"/>
  <c r="R3656" i="5"/>
  <c r="S3664" i="5"/>
  <c r="R3672" i="5"/>
  <c r="S3680" i="5"/>
  <c r="R3688" i="5"/>
  <c r="S3696" i="5"/>
  <c r="R3704" i="5"/>
  <c r="S3712" i="5"/>
  <c r="R3720" i="5"/>
  <c r="S3728" i="5"/>
  <c r="R3736" i="5"/>
  <c r="S3744" i="5"/>
  <c r="R3752" i="5"/>
  <c r="S3760" i="5"/>
  <c r="R3768" i="5"/>
  <c r="S3776" i="5"/>
  <c r="R3784" i="5"/>
  <c r="S3792" i="5"/>
  <c r="R3800" i="5"/>
  <c r="S3808" i="5"/>
  <c r="R3816" i="5"/>
  <c r="S3824" i="5"/>
  <c r="R3832" i="5"/>
  <c r="S3840" i="5"/>
  <c r="R3848" i="5"/>
  <c r="S3856" i="5"/>
  <c r="R3864" i="5"/>
  <c r="S3872" i="5"/>
  <c r="R3880" i="5"/>
  <c r="S3888" i="5"/>
  <c r="R3896" i="5"/>
  <c r="S3904" i="5"/>
  <c r="R3912" i="5"/>
  <c r="S3920" i="5"/>
  <c r="R3928" i="5"/>
  <c r="S3936" i="5"/>
  <c r="R3944" i="5"/>
  <c r="S3952" i="5"/>
  <c r="R3960" i="5"/>
  <c r="S3968" i="5"/>
  <c r="R3976" i="5"/>
  <c r="S3984" i="5"/>
  <c r="R3992" i="5"/>
  <c r="S4000" i="5"/>
  <c r="R4008" i="5"/>
  <c r="S4016" i="5"/>
  <c r="R4024" i="5"/>
  <c r="S4032" i="5"/>
  <c r="R4040" i="5"/>
  <c r="S4048" i="5"/>
  <c r="R4056" i="5"/>
  <c r="S4064" i="5"/>
  <c r="R4072" i="5"/>
  <c r="S4080" i="5"/>
  <c r="R4088" i="5"/>
  <c r="S4096" i="5"/>
  <c r="R4104" i="5"/>
  <c r="S4112" i="5"/>
  <c r="R4120" i="5"/>
  <c r="S4128" i="5"/>
  <c r="R4136" i="5"/>
  <c r="S4144" i="5"/>
  <c r="R4152" i="5"/>
  <c r="S4160" i="5"/>
  <c r="R4168" i="5"/>
  <c r="S4176" i="5"/>
  <c r="R4184" i="5"/>
  <c r="S4192" i="5"/>
  <c r="S5" i="5"/>
  <c r="S13" i="5"/>
  <c r="R17" i="5"/>
  <c r="S25" i="5"/>
  <c r="R33" i="5"/>
  <c r="R45" i="5"/>
  <c r="S53" i="5"/>
  <c r="R57" i="5"/>
  <c r="S65" i="5"/>
  <c r="R73" i="5"/>
  <c r="S85" i="5"/>
  <c r="R89" i="5"/>
  <c r="S97" i="5"/>
  <c r="S101" i="5"/>
  <c r="S105" i="5"/>
  <c r="R109" i="5"/>
  <c r="S121" i="5"/>
  <c r="S133" i="5"/>
  <c r="R141" i="5"/>
  <c r="S149" i="5"/>
  <c r="S157" i="5"/>
  <c r="R161" i="5"/>
  <c r="R169" i="5"/>
  <c r="S177" i="5"/>
  <c r="R181" i="5"/>
  <c r="R185" i="5"/>
  <c r="R201" i="5"/>
  <c r="S209" i="5"/>
  <c r="R217" i="5"/>
  <c r="S225" i="5"/>
  <c r="R233" i="5"/>
  <c r="S241" i="5"/>
  <c r="R245" i="5"/>
  <c r="R257" i="5"/>
  <c r="R385" i="5"/>
  <c r="R425" i="5"/>
  <c r="R1005" i="5"/>
  <c r="S1017" i="5"/>
  <c r="R1037" i="5"/>
  <c r="S1049" i="5"/>
  <c r="R1065" i="5"/>
  <c r="S1081" i="5"/>
  <c r="R1097" i="5"/>
  <c r="S1113" i="5"/>
  <c r="R1133" i="5"/>
  <c r="S1153" i="5"/>
  <c r="R1169" i="5"/>
  <c r="S1189" i="5"/>
  <c r="R1205" i="5"/>
  <c r="S1221" i="5"/>
  <c r="R1241" i="5"/>
  <c r="S1261" i="5"/>
  <c r="R1273" i="5"/>
  <c r="S1289" i="5"/>
  <c r="R1301" i="5"/>
  <c r="S1317" i="5"/>
  <c r="R1337" i="5"/>
  <c r="S1353" i="5"/>
  <c r="R1369" i="5"/>
  <c r="S1385" i="5"/>
  <c r="R1401" i="5"/>
  <c r="S1417" i="5"/>
  <c r="R1433" i="5"/>
  <c r="S1449" i="5"/>
  <c r="R1465" i="5"/>
  <c r="S1481" i="5"/>
  <c r="R1501" i="5"/>
  <c r="S1521" i="5"/>
  <c r="R1533" i="5"/>
  <c r="S1549" i="5"/>
  <c r="R1565" i="5"/>
  <c r="S1585" i="5"/>
  <c r="R1601" i="5"/>
  <c r="S1617" i="5"/>
  <c r="R1633" i="5"/>
  <c r="S1649" i="5"/>
  <c r="R1665" i="5"/>
  <c r="S1681" i="5"/>
  <c r="R1697" i="5"/>
  <c r="S1717" i="5"/>
  <c r="R1733" i="5"/>
  <c r="S1749" i="5"/>
  <c r="R1765" i="5"/>
  <c r="S1781" i="5"/>
  <c r="R1797" i="5"/>
  <c r="S1813" i="5"/>
  <c r="R1829" i="5"/>
  <c r="S1853" i="5"/>
  <c r="R1857" i="5"/>
  <c r="S1885" i="5"/>
  <c r="R1897" i="5"/>
  <c r="S1917" i="5"/>
  <c r="R1925" i="5"/>
  <c r="S1953" i="5"/>
  <c r="R1961" i="5"/>
  <c r="S1989" i="5"/>
  <c r="R1997" i="5"/>
  <c r="S2017" i="5"/>
  <c r="R2025" i="5"/>
  <c r="S2049" i="5"/>
  <c r="R2057" i="5"/>
  <c r="S2081" i="5"/>
  <c r="R2089" i="5"/>
  <c r="S2113" i="5"/>
  <c r="R2125" i="5"/>
  <c r="S2149" i="5"/>
  <c r="R2161" i="5"/>
  <c r="S2185" i="5"/>
  <c r="R2193" i="5"/>
  <c r="S2217" i="5"/>
  <c r="R2225" i="5"/>
  <c r="S2249" i="5"/>
  <c r="R2257" i="5"/>
  <c r="S2293" i="5"/>
  <c r="R2301" i="5"/>
  <c r="S2321" i="5"/>
  <c r="R2329" i="5"/>
  <c r="S2345" i="5"/>
  <c r="R2365" i="5"/>
  <c r="S2381" i="5"/>
  <c r="R2397" i="5"/>
  <c r="S2413" i="5"/>
  <c r="R2429" i="5"/>
  <c r="S2445" i="5"/>
  <c r="R2461" i="5"/>
  <c r="S2477" i="5"/>
  <c r="R2493" i="5"/>
  <c r="S2513" i="5"/>
  <c r="R2537" i="5"/>
  <c r="S2553" i="5"/>
  <c r="R2569" i="5"/>
  <c r="S2585" i="5"/>
  <c r="R2601" i="5"/>
  <c r="S2617" i="5"/>
  <c r="R2633" i="5"/>
  <c r="S2653" i="5"/>
  <c r="R2669" i="5"/>
  <c r="S2685" i="5"/>
  <c r="R2697" i="5"/>
  <c r="S2721" i="5"/>
  <c r="R2729" i="5"/>
  <c r="R2757" i="5"/>
  <c r="S2773" i="5"/>
  <c r="R2789" i="5"/>
  <c r="S2805" i="5"/>
  <c r="R2821" i="5"/>
  <c r="S2849" i="5"/>
  <c r="R2857" i="5"/>
  <c r="S2873" i="5"/>
  <c r="R2889" i="5"/>
  <c r="S2905" i="5"/>
  <c r="R2921" i="5"/>
  <c r="S2937" i="5"/>
  <c r="R2953" i="5"/>
  <c r="S2969" i="5"/>
  <c r="R2985" i="5"/>
  <c r="S3001" i="5"/>
  <c r="R3017" i="5"/>
  <c r="S3037" i="5"/>
  <c r="R3053" i="5"/>
  <c r="S3069" i="5"/>
  <c r="R3085" i="5"/>
  <c r="S3101" i="5"/>
  <c r="R3117" i="5"/>
  <c r="S3133" i="5"/>
  <c r="R3153" i="5"/>
  <c r="S3165" i="5"/>
  <c r="R3181" i="5"/>
  <c r="S3201" i="5"/>
  <c r="R3221" i="5"/>
  <c r="S3237" i="5"/>
  <c r="R3253" i="5"/>
  <c r="S3269" i="5"/>
  <c r="R3285" i="5"/>
  <c r="S3301" i="5"/>
  <c r="R3317" i="5"/>
  <c r="S3337" i="5"/>
  <c r="R3357" i="5"/>
  <c r="S3377" i="5"/>
  <c r="R3393" i="5"/>
  <c r="S3409" i="5"/>
  <c r="R3429" i="5"/>
  <c r="S3453" i="5"/>
  <c r="R3473" i="5"/>
  <c r="S3501" i="5"/>
  <c r="R3517" i="5"/>
  <c r="S3541" i="5"/>
  <c r="R3557" i="5"/>
  <c r="S3577" i="5"/>
  <c r="R3597" i="5"/>
  <c r="S3609" i="5"/>
  <c r="R3625" i="5"/>
  <c r="S3649" i="5"/>
  <c r="R3669" i="5"/>
  <c r="S3701" i="5"/>
  <c r="R3709" i="5"/>
  <c r="S3741" i="5"/>
  <c r="R3749" i="5"/>
  <c r="S3781" i="5"/>
  <c r="R3793" i="5"/>
  <c r="S3825" i="5"/>
  <c r="R3833" i="5"/>
  <c r="R3881" i="5"/>
  <c r="S3905" i="5"/>
  <c r="S3917" i="5"/>
  <c r="R3929" i="5"/>
  <c r="S3953" i="5"/>
  <c r="R3973" i="5"/>
  <c r="R4021" i="5"/>
  <c r="S4041" i="5"/>
  <c r="R4057" i="5"/>
  <c r="R4101" i="5"/>
  <c r="S4133" i="5"/>
  <c r="R4145" i="5"/>
  <c r="S4173" i="5"/>
  <c r="R4185" i="5"/>
  <c r="S4198" i="5"/>
  <c r="R4206" i="5"/>
  <c r="S4218" i="5"/>
  <c r="R4222" i="5"/>
  <c r="R4238" i="5"/>
  <c r="S4246" i="5"/>
  <c r="R4254" i="5"/>
  <c r="S4262" i="5"/>
  <c r="R4270" i="5"/>
  <c r="S4278" i="5"/>
  <c r="R4286" i="5"/>
  <c r="S4294" i="5"/>
  <c r="R4302" i="5"/>
  <c r="S4314" i="5"/>
  <c r="R4318" i="5"/>
  <c r="S4330" i="5"/>
  <c r="R4334" i="5"/>
  <c r="S4346" i="5"/>
  <c r="R4350" i="5"/>
  <c r="S4358" i="5"/>
  <c r="R4366" i="5"/>
  <c r="S4374" i="5"/>
  <c r="R4382" i="5"/>
  <c r="S4390" i="5"/>
  <c r="R4398" i="5"/>
  <c r="S4406" i="5"/>
  <c r="R4414" i="5"/>
  <c r="S4422" i="5"/>
  <c r="R4430" i="5"/>
  <c r="S4438" i="5"/>
  <c r="R4446" i="5"/>
  <c r="S4454" i="5"/>
  <c r="R4462" i="5"/>
  <c r="S4470" i="5"/>
  <c r="R4478" i="5"/>
  <c r="S4486" i="5"/>
  <c r="R4494" i="5"/>
  <c r="S4502" i="5"/>
  <c r="R4510" i="5"/>
  <c r="S4518" i="5"/>
  <c r="R4526" i="5"/>
  <c r="S4534" i="5"/>
  <c r="R4542" i="5"/>
  <c r="S4550" i="5"/>
  <c r="R4558" i="5"/>
  <c r="S4566" i="5"/>
  <c r="R4574" i="5"/>
  <c r="S4582" i="5"/>
  <c r="R4590" i="5"/>
  <c r="S4602" i="5"/>
  <c r="R4606" i="5"/>
  <c r="S4618" i="5"/>
  <c r="R4622" i="5"/>
  <c r="S4634" i="5"/>
  <c r="R4638" i="5"/>
  <c r="S4650" i="5"/>
  <c r="R4654" i="5"/>
  <c r="S4666" i="5"/>
  <c r="R4670" i="5"/>
  <c r="S4682" i="5"/>
  <c r="R4686" i="5"/>
  <c r="S4698" i="5"/>
  <c r="R4702" i="5"/>
  <c r="S4714" i="5"/>
  <c r="R4718" i="5"/>
  <c r="S4730" i="5"/>
  <c r="R4734" i="5"/>
  <c r="S4746" i="5"/>
  <c r="R4750" i="5"/>
  <c r="S4762" i="5"/>
  <c r="R4766" i="5"/>
  <c r="S4778" i="5"/>
  <c r="R4782" i="5"/>
  <c r="S4794" i="5"/>
  <c r="R4798" i="5"/>
  <c r="S4810" i="5"/>
  <c r="R4814" i="5"/>
  <c r="R4830" i="5"/>
  <c r="S4838" i="5"/>
  <c r="R4846" i="5"/>
  <c r="S4854" i="5"/>
  <c r="S4858" i="5"/>
  <c r="R4862" i="5"/>
  <c r="R4878" i="5"/>
  <c r="S4886" i="5"/>
  <c r="R4894" i="5"/>
  <c r="S4902" i="5"/>
  <c r="R4910" i="5"/>
  <c r="S4918" i="5"/>
  <c r="R4926" i="5"/>
  <c r="S4934" i="5"/>
  <c r="R4942" i="5"/>
  <c r="S4950" i="5"/>
  <c r="R4958" i="5"/>
  <c r="S4966" i="5"/>
  <c r="R4974" i="5"/>
  <c r="S4982" i="5"/>
  <c r="R4990" i="5"/>
  <c r="S4998" i="5"/>
  <c r="R4201" i="5"/>
  <c r="R4221" i="5"/>
  <c r="S4265" i="5"/>
  <c r="R4277" i="5"/>
  <c r="S4309" i="5"/>
  <c r="R4321" i="5"/>
  <c r="R4333" i="5"/>
  <c r="R4373" i="5"/>
  <c r="S4397" i="5"/>
  <c r="R4413" i="5"/>
  <c r="S4437" i="5"/>
  <c r="R4457" i="5"/>
  <c r="S4481" i="5"/>
  <c r="R4501" i="5"/>
  <c r="S4525" i="5"/>
  <c r="R4549" i="5"/>
  <c r="S4573" i="5"/>
  <c r="R4593" i="5"/>
  <c r="S4613" i="5"/>
  <c r="R4637" i="5"/>
  <c r="S4661" i="5"/>
  <c r="R4685" i="5"/>
  <c r="S4705" i="5"/>
  <c r="R4725" i="5"/>
  <c r="S4749" i="5"/>
  <c r="R4773" i="5"/>
  <c r="S4797" i="5"/>
  <c r="R4821" i="5"/>
  <c r="S4849" i="5"/>
  <c r="R4877" i="5"/>
  <c r="S4901" i="5"/>
  <c r="R4929" i="5"/>
  <c r="S4965" i="5"/>
  <c r="R4977" i="5"/>
  <c r="S4195" i="5"/>
  <c r="R4203" i="5"/>
  <c r="S4211" i="5"/>
  <c r="R4219" i="5"/>
  <c r="S4227" i="5"/>
  <c r="R4235" i="5"/>
  <c r="S4247" i="5"/>
  <c r="R4251" i="5"/>
  <c r="S4263" i="5"/>
  <c r="R4267" i="5"/>
  <c r="S4279" i="5"/>
  <c r="R4283" i="5"/>
  <c r="S4295" i="5"/>
  <c r="R4299" i="5"/>
  <c r="R4315" i="5"/>
  <c r="R4331" i="5"/>
  <c r="R4347" i="5"/>
  <c r="S4359" i="5"/>
  <c r="R4363" i="5"/>
  <c r="S4375" i="5"/>
  <c r="R4379" i="5"/>
  <c r="S4391" i="5"/>
  <c r="R4395" i="5"/>
  <c r="S4407" i="5"/>
  <c r="R4411" i="5"/>
  <c r="S4423" i="5"/>
  <c r="R4427" i="5"/>
  <c r="S4439" i="5"/>
  <c r="R4443" i="5"/>
  <c r="S4455" i="5"/>
  <c r="R4459" i="5"/>
  <c r="S4471" i="5"/>
  <c r="R4475" i="5"/>
  <c r="S4487" i="5"/>
  <c r="R4491" i="5"/>
  <c r="S4503" i="5"/>
  <c r="R4507" i="5"/>
  <c r="S4519" i="5"/>
  <c r="R4523" i="5"/>
  <c r="S4535" i="5"/>
  <c r="R4539" i="5"/>
  <c r="S4551" i="5"/>
  <c r="R4555" i="5"/>
  <c r="S4567" i="5"/>
  <c r="R4571" i="5"/>
  <c r="S4583" i="5"/>
  <c r="R4587" i="5"/>
  <c r="S4595" i="5"/>
  <c r="R4603" i="5"/>
  <c r="S4611" i="5"/>
  <c r="R4619" i="5"/>
  <c r="S4627" i="5"/>
  <c r="R4635" i="5"/>
  <c r="S4643" i="5"/>
  <c r="R4651" i="5"/>
  <c r="S4659" i="5"/>
  <c r="R4667" i="5"/>
  <c r="S4675" i="5"/>
  <c r="R4683" i="5"/>
  <c r="S4691" i="5"/>
  <c r="R4699" i="5"/>
  <c r="S4707" i="5"/>
  <c r="R4715" i="5"/>
  <c r="S4723" i="5"/>
  <c r="R4731" i="5"/>
  <c r="S4739" i="5"/>
  <c r="R4747" i="5"/>
  <c r="S4755" i="5"/>
  <c r="R4763" i="5"/>
  <c r="S4771" i="5"/>
  <c r="R4779" i="5"/>
  <c r="S4787" i="5"/>
  <c r="R4795" i="5"/>
  <c r="S4803" i="5"/>
  <c r="R4811" i="5"/>
  <c r="S4819" i="5"/>
  <c r="R4827" i="5"/>
  <c r="S4835" i="5"/>
  <c r="R4843" i="5"/>
  <c r="R4851" i="5"/>
  <c r="R4859" i="5"/>
  <c r="S4867" i="5"/>
  <c r="R4875" i="5"/>
  <c r="S4883" i="5"/>
  <c r="R4891" i="5"/>
  <c r="S4899" i="5"/>
  <c r="S4903" i="5"/>
  <c r="R4907" i="5"/>
  <c r="R4923" i="5"/>
  <c r="S4931" i="5"/>
  <c r="R4939" i="5"/>
  <c r="R4955" i="5"/>
  <c r="S4963" i="5"/>
  <c r="R4971" i="5"/>
  <c r="S4979" i="5"/>
  <c r="R4987" i="5"/>
  <c r="S4995" i="5"/>
  <c r="R4197" i="5"/>
  <c r="R4257" i="5"/>
  <c r="S4273" i="5"/>
  <c r="R4305" i="5"/>
  <c r="R4317" i="5"/>
  <c r="S4349" i="5"/>
  <c r="R4369" i="5"/>
  <c r="S4393" i="5"/>
  <c r="R4417" i="5"/>
  <c r="S4441" i="5"/>
  <c r="R4461" i="5"/>
  <c r="S4485" i="5"/>
  <c r="R4509" i="5"/>
  <c r="S4529" i="5"/>
  <c r="R4553" i="5"/>
  <c r="R4577" i="5"/>
  <c r="R4597" i="5"/>
  <c r="S4617" i="5"/>
  <c r="R4641" i="5"/>
  <c r="S4665" i="5"/>
  <c r="R4689" i="5"/>
  <c r="S4709" i="5"/>
  <c r="R4733" i="5"/>
  <c r="S4757" i="5"/>
  <c r="R4765" i="5"/>
  <c r="R4777" i="5"/>
  <c r="S4801" i="5"/>
  <c r="R4825" i="5"/>
  <c r="S4853" i="5"/>
  <c r="R4881" i="5"/>
  <c r="S4905" i="5"/>
  <c r="R4925" i="5"/>
  <c r="S4949" i="5"/>
  <c r="R4973" i="5"/>
  <c r="R4200" i="5"/>
  <c r="S4208" i="5"/>
  <c r="R4216" i="5"/>
  <c r="S4224" i="5"/>
  <c r="R4232" i="5"/>
  <c r="S4240" i="5"/>
  <c r="S4244" i="5"/>
  <c r="R4248" i="5"/>
  <c r="S4256" i="5"/>
  <c r="S4260" i="5"/>
  <c r="R4264" i="5"/>
  <c r="S4272" i="5"/>
  <c r="S4276" i="5"/>
  <c r="R4280" i="5"/>
  <c r="S4288" i="5"/>
  <c r="S4292" i="5"/>
  <c r="R4296" i="5"/>
  <c r="S4308" i="5"/>
  <c r="R4312" i="5"/>
  <c r="S4324" i="5"/>
  <c r="R4328" i="5"/>
  <c r="S4340" i="5"/>
  <c r="R4344" i="5"/>
  <c r="R4360" i="5"/>
  <c r="S4368" i="5"/>
  <c r="R4376" i="5"/>
  <c r="S4384" i="5"/>
  <c r="R4392" i="5"/>
  <c r="R4400" i="5"/>
  <c r="R4408" i="5"/>
  <c r="S4416" i="5"/>
  <c r="R4424" i="5"/>
  <c r="S4432" i="5"/>
  <c r="R4440" i="5"/>
  <c r="S4448" i="5"/>
  <c r="R4456" i="5"/>
  <c r="S4464" i="5"/>
  <c r="R4472" i="5"/>
  <c r="S4480" i="5"/>
  <c r="R4488" i="5"/>
  <c r="S4496" i="5"/>
  <c r="R4504" i="5"/>
  <c r="S4512" i="5"/>
  <c r="R4520" i="5"/>
  <c r="S4528" i="5"/>
  <c r="R4536" i="5"/>
  <c r="S4544" i="5"/>
  <c r="R4552" i="5"/>
  <c r="S4560" i="5"/>
  <c r="R4568" i="5"/>
  <c r="S4576" i="5"/>
  <c r="R4584" i="5"/>
  <c r="S4596" i="5"/>
  <c r="R4600" i="5"/>
  <c r="S4612" i="5"/>
  <c r="R4616" i="5"/>
  <c r="S4628" i="5"/>
  <c r="R4632" i="5"/>
  <c r="S4644" i="5"/>
  <c r="R4648" i="5"/>
  <c r="S4660" i="5"/>
  <c r="R4664" i="5"/>
  <c r="S4676" i="5"/>
  <c r="S4680" i="5"/>
  <c r="S4692" i="5"/>
  <c r="R4696" i="5"/>
  <c r="S4708" i="5"/>
  <c r="R4712" i="5"/>
  <c r="S4724" i="5"/>
  <c r="R4728" i="5"/>
  <c r="S4740" i="5"/>
  <c r="R4744" i="5"/>
  <c r="S4756" i="5"/>
  <c r="R4760" i="5"/>
  <c r="S4772" i="5"/>
  <c r="R4776" i="5"/>
  <c r="S4788" i="5"/>
  <c r="R4792" i="5"/>
  <c r="S4804" i="5"/>
  <c r="R4808" i="5"/>
  <c r="S4816" i="5"/>
  <c r="R4824" i="5"/>
  <c r="S4832" i="5"/>
  <c r="R4840" i="5"/>
  <c r="S4848" i="5"/>
  <c r="R4856" i="5"/>
  <c r="S4864" i="5"/>
  <c r="R4872" i="5"/>
  <c r="S4880" i="5"/>
  <c r="R4888" i="5"/>
  <c r="S4896" i="5"/>
  <c r="R4904" i="5"/>
  <c r="S4912" i="5"/>
  <c r="R4920" i="5"/>
  <c r="S4928" i="5"/>
  <c r="R4936" i="5"/>
  <c r="S4944" i="5"/>
  <c r="R4952" i="5"/>
  <c r="S4960" i="5"/>
  <c r="R4968" i="5"/>
  <c r="S4976" i="5"/>
  <c r="R4984" i="5"/>
  <c r="S4992" i="5"/>
  <c r="R5000" i="5"/>
  <c r="S4205" i="5"/>
  <c r="S4209" i="5"/>
  <c r="R4213" i="5"/>
  <c r="S4229" i="5"/>
  <c r="S4233" i="5"/>
  <c r="S4241" i="5"/>
  <c r="S4269" i="5"/>
  <c r="R4281" i="5"/>
  <c r="S4313" i="5"/>
  <c r="R4325" i="5"/>
  <c r="R4377" i="5"/>
  <c r="S4401" i="5"/>
  <c r="S4421" i="5"/>
  <c r="R4433" i="5"/>
  <c r="S4465" i="5"/>
  <c r="R4489" i="5"/>
  <c r="S4521" i="5"/>
  <c r="R4545" i="5"/>
  <c r="S4569" i="5"/>
  <c r="R4605" i="5"/>
  <c r="S4633" i="5"/>
  <c r="R4657" i="5"/>
  <c r="S4681" i="5"/>
  <c r="R4713" i="5"/>
  <c r="S4741" i="5"/>
  <c r="R4769" i="5"/>
  <c r="S4793" i="5"/>
  <c r="R4817" i="5"/>
  <c r="S4841" i="5"/>
  <c r="R4857" i="5"/>
  <c r="S4873" i="5"/>
  <c r="R4897" i="5"/>
  <c r="S4933" i="5"/>
  <c r="R4945" i="5"/>
  <c r="S4969" i="5"/>
  <c r="S4981" i="5"/>
  <c r="R4993" i="5"/>
  <c r="S285" i="5"/>
  <c r="R293" i="5"/>
  <c r="S301" i="5"/>
  <c r="S313" i="5"/>
  <c r="S317" i="5"/>
  <c r="R321" i="5"/>
  <c r="S329" i="5"/>
  <c r="R337" i="5"/>
  <c r="S345" i="5"/>
  <c r="R349" i="5"/>
  <c r="S357" i="5"/>
  <c r="R369" i="5"/>
  <c r="S377" i="5"/>
  <c r="S381" i="5"/>
  <c r="S389" i="5"/>
  <c r="S397" i="5"/>
  <c r="R405" i="5"/>
  <c r="S417" i="5"/>
  <c r="R421" i="5"/>
  <c r="S429" i="5"/>
  <c r="S437" i="5"/>
  <c r="S449" i="5"/>
  <c r="R453" i="5"/>
  <c r="S461" i="5"/>
  <c r="R469" i="5"/>
  <c r="S477" i="5"/>
  <c r="R481" i="5"/>
  <c r="S489" i="5"/>
  <c r="S505" i="5"/>
  <c r="S509" i="5"/>
  <c r="R517" i="5"/>
  <c r="R521" i="5"/>
  <c r="R525" i="5"/>
  <c r="S533" i="5"/>
  <c r="R541" i="5"/>
  <c r="R545" i="5"/>
  <c r="S553" i="5"/>
  <c r="S565" i="5"/>
  <c r="S569" i="5"/>
  <c r="S573" i="5"/>
  <c r="R581" i="5"/>
  <c r="S589" i="5"/>
  <c r="R597" i="5"/>
  <c r="S605" i="5"/>
  <c r="S609" i="5"/>
  <c r="R621" i="5"/>
  <c r="S629" i="5"/>
  <c r="R637" i="5"/>
  <c r="S645" i="5"/>
  <c r="S649" i="5"/>
  <c r="R657" i="5"/>
  <c r="S665" i="5"/>
  <c r="R673" i="5"/>
  <c r="R677" i="5"/>
  <c r="S685" i="5"/>
  <c r="R697" i="5"/>
  <c r="S705" i="5"/>
  <c r="R713" i="5"/>
  <c r="S721" i="5"/>
  <c r="S725" i="5"/>
  <c r="R733" i="5"/>
  <c r="R737" i="5"/>
  <c r="S745" i="5"/>
  <c r="R753" i="5"/>
  <c r="S761" i="5"/>
  <c r="R769" i="5"/>
  <c r="S777" i="5"/>
  <c r="R789" i="5"/>
  <c r="R793" i="5"/>
  <c r="S805" i="5"/>
  <c r="R813" i="5"/>
  <c r="S821" i="5"/>
  <c r="R829" i="5"/>
  <c r="R833" i="5"/>
  <c r="S845" i="5"/>
  <c r="R857" i="5"/>
  <c r="S865" i="5"/>
  <c r="S869" i="5"/>
  <c r="S873" i="5"/>
  <c r="R881" i="5"/>
  <c r="S893" i="5"/>
  <c r="R905" i="5"/>
  <c r="S917" i="5"/>
  <c r="R925" i="5"/>
  <c r="S937" i="5"/>
  <c r="R953" i="5"/>
  <c r="S973" i="5"/>
  <c r="S977" i="5"/>
  <c r="R993" i="5"/>
  <c r="S1013" i="5"/>
  <c r="R1025" i="5"/>
  <c r="S1041" i="5"/>
  <c r="R1057" i="5"/>
  <c r="S1073" i="5"/>
  <c r="R1089" i="5"/>
  <c r="S1105" i="5"/>
  <c r="R1117" i="5"/>
  <c r="R1125" i="5"/>
  <c r="S1145" i="5"/>
  <c r="R1161" i="5"/>
  <c r="S1181" i="5"/>
  <c r="R1197" i="5"/>
  <c r="S1213" i="5"/>
  <c r="R1233" i="5"/>
  <c r="S1253" i="5"/>
  <c r="R1269" i="5"/>
  <c r="S1281" i="5"/>
  <c r="R1293" i="5"/>
  <c r="S1309" i="5"/>
  <c r="R1325" i="5"/>
  <c r="S1345" i="5"/>
  <c r="R1361" i="5"/>
  <c r="S1377" i="5"/>
  <c r="R1393" i="5"/>
  <c r="S1409" i="5"/>
  <c r="R1425" i="5"/>
  <c r="S1441" i="5"/>
  <c r="R1457" i="5"/>
  <c r="S1473" i="5"/>
  <c r="R1489" i="5"/>
  <c r="S1509" i="5"/>
  <c r="R1525" i="5"/>
  <c r="S1541" i="5"/>
  <c r="R1557" i="5"/>
  <c r="S1573" i="5"/>
  <c r="R1593" i="5"/>
  <c r="S1609" i="5"/>
  <c r="R1625" i="5"/>
  <c r="S1641" i="5"/>
  <c r="R1657" i="5"/>
  <c r="S1673" i="5"/>
  <c r="R1689" i="5"/>
  <c r="S1709" i="5"/>
  <c r="R1725" i="5"/>
  <c r="S1741" i="5"/>
  <c r="R1757" i="5"/>
  <c r="S1773" i="5"/>
  <c r="R1789" i="5"/>
  <c r="S1805" i="5"/>
  <c r="R1821" i="5"/>
  <c r="S1845" i="5"/>
  <c r="R1853" i="5"/>
  <c r="S1873" i="5"/>
  <c r="R1885" i="5"/>
  <c r="S1909" i="5"/>
  <c r="R1917" i="5"/>
  <c r="S1945" i="5"/>
  <c r="R1953" i="5"/>
  <c r="S1977" i="5"/>
  <c r="R1989" i="5"/>
  <c r="S2009" i="5"/>
  <c r="R2017" i="5"/>
  <c r="S2041" i="5"/>
  <c r="R2049" i="5"/>
  <c r="S2073" i="5"/>
  <c r="R2081" i="5"/>
  <c r="S2105" i="5"/>
  <c r="R2113" i="5"/>
  <c r="S2141" i="5"/>
  <c r="R2149" i="5"/>
  <c r="S2177" i="5"/>
  <c r="R2185" i="5"/>
  <c r="S2209" i="5"/>
  <c r="R2217" i="5"/>
  <c r="S2241" i="5"/>
  <c r="R2249" i="5"/>
  <c r="S2281" i="5"/>
  <c r="R2293" i="5"/>
  <c r="S2313" i="5"/>
  <c r="R2321" i="5"/>
  <c r="S2337" i="5"/>
  <c r="R2357" i="5"/>
  <c r="S2373" i="5"/>
  <c r="R2389" i="5"/>
  <c r="S2405" i="5"/>
  <c r="R2421" i="5"/>
  <c r="S2437" i="5"/>
  <c r="R2453" i="5"/>
  <c r="S2469" i="5"/>
  <c r="R2485" i="5"/>
  <c r="S2501" i="5"/>
  <c r="R2525" i="5"/>
  <c r="S2545" i="5"/>
  <c r="R2561" i="5"/>
  <c r="S2577" i="5"/>
  <c r="R2593" i="5"/>
  <c r="S2609" i="5"/>
  <c r="R2625" i="5"/>
  <c r="S2641" i="5"/>
  <c r="R2661" i="5"/>
  <c r="S2677" i="5"/>
  <c r="R2689" i="5"/>
  <c r="S2705" i="5"/>
  <c r="S2713" i="5"/>
  <c r="R2721" i="5"/>
  <c r="S2745" i="5"/>
  <c r="R2749" i="5"/>
  <c r="S2765" i="5"/>
  <c r="R2781" i="5"/>
  <c r="S2797" i="5"/>
  <c r="R2813" i="5"/>
  <c r="S2829" i="5"/>
  <c r="S2841" i="5"/>
  <c r="R2849" i="5"/>
  <c r="S2865" i="5"/>
  <c r="R2881" i="5"/>
  <c r="S2897" i="5"/>
  <c r="R2913" i="5"/>
  <c r="S2929" i="5"/>
  <c r="R2945" i="5"/>
  <c r="S2961" i="5"/>
  <c r="R2977" i="5"/>
  <c r="S2993" i="5"/>
  <c r="R3009" i="5"/>
  <c r="S3025" i="5"/>
  <c r="R3045" i="5"/>
  <c r="S3061" i="5"/>
  <c r="R3077" i="5"/>
  <c r="S3093" i="5"/>
  <c r="R3109" i="5"/>
  <c r="S3125" i="5"/>
  <c r="R3141" i="5"/>
  <c r="S3161" i="5"/>
  <c r="R3173" i="5"/>
  <c r="S3189" i="5"/>
  <c r="R3209" i="5"/>
  <c r="S3229" i="5"/>
  <c r="R3245" i="5"/>
  <c r="S3257" i="5"/>
  <c r="R3277" i="5"/>
  <c r="S3289" i="5"/>
  <c r="R3309" i="5"/>
  <c r="S3329" i="5"/>
  <c r="R3345" i="5"/>
  <c r="S3365" i="5"/>
  <c r="R3385" i="5"/>
  <c r="S3401" i="5"/>
  <c r="R3421" i="5"/>
  <c r="S3441" i="5"/>
  <c r="R3461" i="5"/>
  <c r="S3489" i="5"/>
  <c r="R3505" i="5"/>
  <c r="S3529" i="5"/>
  <c r="R3545" i="5"/>
  <c r="S3565" i="5"/>
  <c r="R3585" i="5"/>
  <c r="S3601" i="5"/>
  <c r="R3621" i="5"/>
  <c r="S3637" i="5"/>
  <c r="R3657" i="5"/>
  <c r="S3689" i="5"/>
  <c r="R3701" i="5"/>
  <c r="S3729" i="5"/>
  <c r="R3741" i="5"/>
  <c r="S3769" i="5"/>
  <c r="R3781" i="5"/>
  <c r="S3813" i="5"/>
  <c r="R3825" i="5"/>
  <c r="S3857" i="5"/>
  <c r="R3873" i="5"/>
  <c r="R3917" i="5"/>
  <c r="R3961" i="5"/>
  <c r="S3985" i="5"/>
  <c r="S3997" i="5"/>
  <c r="R4009" i="5"/>
  <c r="R4049" i="5"/>
  <c r="S4065" i="5"/>
  <c r="S4077" i="5"/>
  <c r="R4089" i="5"/>
  <c r="S4113" i="5"/>
  <c r="S4125" i="5"/>
  <c r="R4133" i="5"/>
  <c r="S4153" i="5"/>
  <c r="S4165" i="5"/>
  <c r="R4173" i="5"/>
  <c r="S4194" i="5"/>
  <c r="R4202" i="5"/>
  <c r="S4210" i="5"/>
  <c r="S4214" i="5"/>
  <c r="R4218" i="5"/>
  <c r="S4230" i="5"/>
  <c r="R4234" i="5"/>
  <c r="S4242" i="5"/>
  <c r="R4250" i="5"/>
  <c r="S4258" i="5"/>
  <c r="R4266" i="5"/>
  <c r="S4274" i="5"/>
  <c r="R4282" i="5"/>
  <c r="S4290" i="5"/>
  <c r="R4298" i="5"/>
  <c r="S4306" i="5"/>
  <c r="S4310" i="5"/>
  <c r="R4314" i="5"/>
  <c r="S4326" i="5"/>
  <c r="R4330" i="5"/>
  <c r="S4342" i="5"/>
  <c r="R4346" i="5"/>
  <c r="R4362" i="5"/>
  <c r="S4370" i="5"/>
  <c r="R4378" i="5"/>
  <c r="S4386" i="5"/>
  <c r="R4394" i="5"/>
  <c r="S4402" i="5"/>
  <c r="R4410" i="5"/>
  <c r="S4418" i="5"/>
  <c r="R4426" i="5"/>
  <c r="S4434" i="5"/>
  <c r="R4442" i="5"/>
  <c r="S4450" i="5"/>
  <c r="R4458" i="5"/>
  <c r="S4466" i="5"/>
  <c r="R4474" i="5"/>
  <c r="S4482" i="5"/>
  <c r="R4490" i="5"/>
  <c r="S4498" i="5"/>
  <c r="R4506" i="5"/>
  <c r="S4514" i="5"/>
  <c r="R4522" i="5"/>
  <c r="S4530" i="5"/>
  <c r="R4538" i="5"/>
  <c r="S4546" i="5"/>
  <c r="R4554" i="5"/>
  <c r="S4562" i="5"/>
  <c r="R4570" i="5"/>
  <c r="S4578" i="5"/>
  <c r="R4586" i="5"/>
  <c r="S4598" i="5"/>
  <c r="R4602" i="5"/>
  <c r="S4614" i="5"/>
  <c r="R4618" i="5"/>
  <c r="S4630" i="5"/>
  <c r="R4634" i="5"/>
  <c r="S4646" i="5"/>
  <c r="R4650" i="5"/>
  <c r="S4662" i="5"/>
  <c r="R4666" i="5"/>
  <c r="S4678" i="5"/>
  <c r="R4682" i="5"/>
  <c r="S4694" i="5"/>
  <c r="R4698" i="5"/>
  <c r="S4710" i="5"/>
  <c r="R4714" i="5"/>
  <c r="S4726" i="5"/>
  <c r="R4730" i="5"/>
  <c r="S4742" i="5"/>
  <c r="R4746" i="5"/>
  <c r="S4758" i="5"/>
  <c r="R4762" i="5"/>
  <c r="S4774" i="5"/>
  <c r="R4778" i="5"/>
  <c r="S4790" i="5"/>
  <c r="R4794" i="5"/>
  <c r="S4806" i="5"/>
  <c r="R4810" i="5"/>
  <c r="S4818" i="5"/>
  <c r="S4822" i="5"/>
  <c r="R4826" i="5"/>
  <c r="R4842" i="5"/>
  <c r="S4850" i="5"/>
  <c r="R4858" i="5"/>
  <c r="S4866" i="5"/>
  <c r="S4870" i="5"/>
  <c r="R4874" i="5"/>
  <c r="R4890" i="5"/>
  <c r="S4898" i="5"/>
  <c r="R4906" i="5"/>
  <c r="S4914" i="5"/>
  <c r="R4922" i="5"/>
  <c r="S4930" i="5"/>
  <c r="R4938" i="5"/>
  <c r="S4946" i="5"/>
  <c r="R4954" i="5"/>
  <c r="S4962" i="5"/>
  <c r="R4970" i="5"/>
  <c r="S4978" i="5"/>
  <c r="R4986" i="5"/>
  <c r="S4994" i="5"/>
  <c r="S4253" i="5"/>
  <c r="R4265" i="5"/>
  <c r="S4321" i="5"/>
  <c r="S4341" i="5"/>
  <c r="S4353" i="5"/>
  <c r="R4365" i="5"/>
  <c r="S4385" i="5"/>
  <c r="R4409" i="5"/>
  <c r="S4425" i="5"/>
  <c r="R4445" i="5"/>
  <c r="S4469" i="5"/>
  <c r="R4493" i="5"/>
  <c r="S4513" i="5"/>
  <c r="R4537" i="5"/>
  <c r="R4561" i="5"/>
  <c r="R4581" i="5"/>
  <c r="S4601" i="5"/>
  <c r="R4625" i="5"/>
  <c r="S4649" i="5"/>
  <c r="R4673" i="5"/>
  <c r="S4701" i="5"/>
  <c r="R4717" i="5"/>
  <c r="S4737" i="5"/>
  <c r="R4761" i="5"/>
  <c r="S4785" i="5"/>
  <c r="R4809" i="5"/>
  <c r="S4833" i="5"/>
  <c r="R4865" i="5"/>
  <c r="S4889" i="5"/>
  <c r="R4917" i="5"/>
  <c r="S4941" i="5"/>
  <c r="S4953" i="5"/>
  <c r="R4965" i="5"/>
  <c r="S4989" i="5"/>
  <c r="R4199" i="5"/>
  <c r="S4207" i="5"/>
  <c r="R4215" i="5"/>
  <c r="S4223" i="5"/>
  <c r="R4231" i="5"/>
  <c r="S4243" i="5"/>
  <c r="R4247" i="5"/>
  <c r="S4259" i="5"/>
  <c r="R4263" i="5"/>
  <c r="S4275" i="5"/>
  <c r="R4279" i="5"/>
  <c r="S4291" i="5"/>
  <c r="R4295" i="5"/>
  <c r="S4307" i="5"/>
  <c r="R4311" i="5"/>
  <c r="S4319" i="5"/>
  <c r="S4323" i="5"/>
  <c r="R4327" i="5"/>
  <c r="S4335" i="5"/>
  <c r="S4339" i="5"/>
  <c r="R4343" i="5"/>
  <c r="S4351" i="5"/>
  <c r="S4355" i="5"/>
  <c r="R4359" i="5"/>
  <c r="S4371" i="5"/>
  <c r="R4375" i="5"/>
  <c r="S4387" i="5"/>
  <c r="R4391" i="5"/>
  <c r="S4403" i="5"/>
  <c r="R4407" i="5"/>
  <c r="S4419" i="5"/>
  <c r="R4423" i="5"/>
  <c r="S4435" i="5"/>
  <c r="R4439" i="5"/>
  <c r="S4451" i="5"/>
  <c r="R4455" i="5"/>
  <c r="S4467" i="5"/>
  <c r="R4471" i="5"/>
  <c r="S4483" i="5"/>
  <c r="R4487" i="5"/>
  <c r="S4499" i="5"/>
  <c r="R4503" i="5"/>
  <c r="S4515" i="5"/>
  <c r="R4519" i="5"/>
  <c r="S4531" i="5"/>
  <c r="R4535" i="5"/>
  <c r="S4547" i="5"/>
  <c r="R4551" i="5"/>
  <c r="S4563" i="5"/>
  <c r="R4567" i="5"/>
  <c r="S4579" i="5"/>
  <c r="R4583" i="5"/>
  <c r="R4599" i="5"/>
  <c r="S4607" i="5"/>
  <c r="R4615" i="5"/>
  <c r="S4623" i="5"/>
  <c r="R4631" i="5"/>
  <c r="S4639" i="5"/>
  <c r="R4647" i="5"/>
  <c r="S4655" i="5"/>
  <c r="R4663" i="5"/>
  <c r="S4671" i="5"/>
  <c r="R4679" i="5"/>
  <c r="S4687" i="5"/>
  <c r="R4695" i="5"/>
  <c r="S4703" i="5"/>
  <c r="R4711" i="5"/>
  <c r="S4719" i="5"/>
  <c r="R4727" i="5"/>
  <c r="S4735" i="5"/>
  <c r="R4743" i="5"/>
  <c r="S4751" i="5"/>
  <c r="R4759" i="5"/>
  <c r="S4767" i="5"/>
  <c r="R4775" i="5"/>
  <c r="S4783" i="5"/>
  <c r="R4791" i="5"/>
  <c r="S4799" i="5"/>
  <c r="R4807" i="5"/>
  <c r="S4815" i="5"/>
  <c r="R4823" i="5"/>
  <c r="S4831" i="5"/>
  <c r="R4839" i="5"/>
  <c r="S4847" i="5"/>
  <c r="S4851" i="5"/>
  <c r="R4855" i="5"/>
  <c r="S4863" i="5"/>
  <c r="R4871" i="5"/>
  <c r="S4879" i="5"/>
  <c r="R4887" i="5"/>
  <c r="S4895" i="5"/>
  <c r="R4903" i="5"/>
  <c r="S4911" i="5"/>
  <c r="S4915" i="5"/>
  <c r="R4919" i="5"/>
  <c r="R4935" i="5"/>
  <c r="S4943" i="5"/>
  <c r="S4947" i="5"/>
  <c r="R4951" i="5"/>
  <c r="R4967" i="5"/>
  <c r="S4975" i="5"/>
  <c r="R4983" i="5"/>
  <c r="R4999" i="5"/>
  <c r="R4225" i="5"/>
  <c r="S4245" i="5"/>
  <c r="S4257" i="5"/>
  <c r="S4297" i="5"/>
  <c r="S4305" i="5"/>
  <c r="R4357" i="5"/>
  <c r="S4381" i="5"/>
  <c r="R4405" i="5"/>
  <c r="S4429" i="5"/>
  <c r="R4453" i="5"/>
  <c r="S4473" i="5"/>
  <c r="R4497" i="5"/>
  <c r="S4517" i="5"/>
  <c r="R4541" i="5"/>
  <c r="S4565" i="5"/>
  <c r="S4577" i="5"/>
  <c r="R4585" i="5"/>
  <c r="S4609" i="5"/>
  <c r="R4629" i="5"/>
  <c r="S4653" i="5"/>
  <c r="R4677" i="5"/>
  <c r="S4697" i="5"/>
  <c r="R4721" i="5"/>
  <c r="S4745" i="5"/>
  <c r="S4789" i="5"/>
  <c r="R4813" i="5"/>
  <c r="S4837" i="5"/>
  <c r="R4869" i="5"/>
  <c r="S4893" i="5"/>
  <c r="R4913" i="5"/>
  <c r="S4937" i="5"/>
  <c r="R4961" i="5"/>
  <c r="S4985" i="5"/>
  <c r="S4997" i="5"/>
  <c r="R4196" i="5"/>
  <c r="S4204" i="5"/>
  <c r="R4212" i="5"/>
  <c r="S4220" i="5"/>
  <c r="R4228" i="5"/>
  <c r="R4244" i="5"/>
  <c r="R4260" i="5"/>
  <c r="R4276" i="5"/>
  <c r="R4292" i="5"/>
  <c r="S4304" i="5"/>
  <c r="R4308" i="5"/>
  <c r="R4320" i="5"/>
  <c r="R4324" i="5"/>
  <c r="S4336" i="5"/>
  <c r="R4340" i="5"/>
  <c r="R4352" i="5"/>
  <c r="R4356" i="5"/>
  <c r="S4364" i="5"/>
  <c r="R4372" i="5"/>
  <c r="S4380" i="5"/>
  <c r="R4388" i="5"/>
  <c r="S4396" i="5"/>
  <c r="S4400" i="5"/>
  <c r="R4404" i="5"/>
  <c r="S4412" i="5"/>
  <c r="R4420" i="5"/>
  <c r="S4428" i="5"/>
  <c r="R4436" i="5"/>
  <c r="S4444" i="5"/>
  <c r="R4452" i="5"/>
  <c r="S4460" i="5"/>
  <c r="R4464" i="5"/>
  <c r="R4468" i="5"/>
  <c r="S4476" i="5"/>
  <c r="R4484" i="5"/>
  <c r="S4492" i="5"/>
  <c r="R4500" i="5"/>
  <c r="S4508" i="5"/>
  <c r="R4516" i="5"/>
  <c r="S4524" i="5"/>
  <c r="R4532" i="5"/>
  <c r="S4540" i="5"/>
  <c r="R4548" i="5"/>
  <c r="S4556" i="5"/>
  <c r="R4564" i="5"/>
  <c r="S4572" i="5"/>
  <c r="R4580" i="5"/>
  <c r="S4588" i="5"/>
  <c r="S4592" i="5"/>
  <c r="R4596" i="5"/>
  <c r="S4608" i="5"/>
  <c r="R4612" i="5"/>
  <c r="S4624" i="5"/>
  <c r="R4628" i="5"/>
  <c r="S4640" i="5"/>
  <c r="R4644" i="5"/>
  <c r="S4656" i="5"/>
  <c r="R4660" i="5"/>
  <c r="S4672" i="5"/>
  <c r="R4676" i="5"/>
  <c r="S4688" i="5"/>
  <c r="R4692" i="5"/>
  <c r="S4704" i="5"/>
  <c r="R4708" i="5"/>
  <c r="S4720" i="5"/>
  <c r="R4724" i="5"/>
  <c r="S4736" i="5"/>
  <c r="R4740" i="5"/>
  <c r="S4752" i="5"/>
  <c r="R4756" i="5"/>
  <c r="S4768" i="5"/>
  <c r="R4772" i="5"/>
  <c r="S4784" i="5"/>
  <c r="R4788" i="5"/>
  <c r="S4800" i="5"/>
  <c r="R4804" i="5"/>
  <c r="S4812" i="5"/>
  <c r="R4820" i="5"/>
  <c r="S4828" i="5"/>
  <c r="R4836" i="5"/>
  <c r="S4844" i="5"/>
  <c r="R4852" i="5"/>
  <c r="S4860" i="5"/>
  <c r="R4868" i="5"/>
  <c r="S4876" i="5"/>
  <c r="R4884" i="5"/>
  <c r="S4892" i="5"/>
  <c r="R4900" i="5"/>
  <c r="S4908" i="5"/>
  <c r="R4916" i="5"/>
  <c r="S4924" i="5"/>
  <c r="R4932" i="5"/>
  <c r="S4940" i="5"/>
  <c r="R4948" i="5"/>
  <c r="S4956" i="5"/>
  <c r="R4964" i="5"/>
  <c r="S4972" i="5"/>
  <c r="R4980" i="5"/>
  <c r="S4988" i="5"/>
  <c r="R4996" i="5"/>
  <c r="R4193" i="5"/>
  <c r="S4217" i="5"/>
  <c r="R4233" i="5"/>
  <c r="S4261" i="5"/>
  <c r="R4269" i="5"/>
  <c r="S4301" i="5"/>
  <c r="R4313" i="5"/>
  <c r="S4345" i="5"/>
  <c r="R4361" i="5"/>
  <c r="S4389" i="5"/>
  <c r="S4449" i="5"/>
  <c r="R4477" i="5"/>
  <c r="S4505" i="5"/>
  <c r="R4533" i="5"/>
  <c r="S4557" i="5"/>
  <c r="R4589" i="5"/>
  <c r="S4621" i="5"/>
  <c r="R4645" i="5"/>
  <c r="S4669" i="5"/>
  <c r="R4693" i="5"/>
  <c r="S4729" i="5"/>
  <c r="R4753" i="5"/>
  <c r="S4781" i="5"/>
  <c r="R4805" i="5"/>
  <c r="S4829" i="5"/>
  <c r="R4845" i="5"/>
  <c r="S4861" i="5"/>
  <c r="R4885" i="5"/>
  <c r="S4921" i="5"/>
  <c r="R4933" i="5"/>
  <c r="S4957" i="5"/>
  <c r="R4981" i="5"/>
  <c r="S265" i="5"/>
  <c r="S281" i="5"/>
  <c r="R289" i="5"/>
  <c r="S297" i="5"/>
  <c r="R305" i="5"/>
  <c r="R317" i="5"/>
  <c r="R333" i="5"/>
  <c r="S341" i="5"/>
  <c r="R345" i="5"/>
  <c r="R361" i="5"/>
  <c r="R365" i="5"/>
  <c r="S373" i="5"/>
  <c r="R389" i="5"/>
  <c r="R401" i="5"/>
  <c r="S413" i="5"/>
  <c r="R417" i="5"/>
  <c r="R429" i="5"/>
  <c r="R441" i="5"/>
  <c r="R445" i="5"/>
  <c r="R449" i="5"/>
  <c r="S457" i="5"/>
  <c r="R465" i="5"/>
  <c r="S485" i="5"/>
  <c r="S497" i="5"/>
  <c r="S501" i="5"/>
  <c r="R513" i="5"/>
  <c r="S529" i="5"/>
  <c r="R537" i="5"/>
  <c r="S549" i="5"/>
  <c r="R557" i="5"/>
  <c r="R577" i="5"/>
  <c r="S585" i="5"/>
  <c r="R593" i="5"/>
  <c r="S601" i="5"/>
  <c r="R613" i="5"/>
  <c r="R617" i="5"/>
  <c r="S625" i="5"/>
  <c r="R633" i="5"/>
  <c r="S641" i="5"/>
  <c r="R653" i="5"/>
  <c r="S661" i="5"/>
  <c r="R669" i="5"/>
  <c r="S681" i="5"/>
  <c r="R689" i="5"/>
  <c r="R693" i="5"/>
  <c r="S701" i="5"/>
  <c r="R709" i="5"/>
  <c r="S717" i="5"/>
  <c r="R729" i="5"/>
  <c r="S741" i="5"/>
  <c r="R749" i="5"/>
  <c r="S757" i="5"/>
  <c r="R765" i="5"/>
  <c r="S773" i="5"/>
  <c r="R781" i="5"/>
  <c r="R785" i="5"/>
  <c r="S797" i="5"/>
  <c r="S801" i="5"/>
  <c r="R809" i="5"/>
  <c r="S817" i="5"/>
  <c r="R825" i="5"/>
  <c r="S837" i="5"/>
  <c r="R849" i="5"/>
  <c r="R853" i="5"/>
  <c r="S861" i="5"/>
  <c r="R877" i="5"/>
  <c r="S885" i="5"/>
  <c r="S889" i="5"/>
  <c r="R897" i="5"/>
  <c r="R901" i="5"/>
  <c r="S909" i="5"/>
  <c r="R921" i="5"/>
  <c r="S929" i="5"/>
  <c r="R945" i="5"/>
  <c r="S961" i="5"/>
  <c r="R985" i="5"/>
  <c r="S1005" i="5"/>
  <c r="R1017" i="5"/>
  <c r="S1037" i="5"/>
  <c r="R1049" i="5"/>
  <c r="S1065" i="5"/>
  <c r="R1081" i="5"/>
  <c r="S1097" i="5"/>
  <c r="R1113" i="5"/>
  <c r="S1133" i="5"/>
  <c r="R1153" i="5"/>
  <c r="S1169" i="5"/>
  <c r="R1189" i="5"/>
  <c r="S1205" i="5"/>
  <c r="R1221" i="5"/>
  <c r="S1241" i="5"/>
  <c r="R1261" i="5"/>
  <c r="S1273" i="5"/>
  <c r="R1289" i="5"/>
  <c r="S1301" i="5"/>
  <c r="R1317" i="5"/>
  <c r="S1337" i="5"/>
  <c r="R1353" i="5"/>
  <c r="S1369" i="5"/>
  <c r="R1385" i="5"/>
  <c r="S1401" i="5"/>
  <c r="R1417" i="5"/>
  <c r="S1433" i="5"/>
  <c r="R1449" i="5"/>
  <c r="S1465" i="5"/>
  <c r="R1481" i="5"/>
  <c r="S1501" i="5"/>
  <c r="R1521" i="5"/>
  <c r="S1533" i="5"/>
  <c r="R1549" i="5"/>
  <c r="S1565" i="5"/>
  <c r="R1585" i="5"/>
  <c r="S1601" i="5"/>
  <c r="R1617" i="5"/>
  <c r="S1633" i="5"/>
  <c r="R1649" i="5"/>
  <c r="S1665" i="5"/>
  <c r="R1681" i="5"/>
  <c r="S1697" i="5"/>
  <c r="R1717" i="5"/>
  <c r="S1733" i="5"/>
  <c r="R1749" i="5"/>
  <c r="S1765" i="5"/>
  <c r="R1781" i="5"/>
  <c r="S1797" i="5"/>
  <c r="R1813" i="5"/>
  <c r="S1829" i="5"/>
  <c r="S1837" i="5"/>
  <c r="R1845" i="5"/>
  <c r="S1865" i="5"/>
  <c r="R1873" i="5"/>
  <c r="S1905" i="5"/>
  <c r="R1909" i="5"/>
  <c r="S1937" i="5"/>
  <c r="R1945" i="5"/>
  <c r="S1969" i="5"/>
  <c r="R1977" i="5"/>
  <c r="S2005" i="5"/>
  <c r="R2009" i="5"/>
  <c r="S2033" i="5"/>
  <c r="R2041" i="5"/>
  <c r="S2065" i="5"/>
  <c r="R2073" i="5"/>
  <c r="S2097" i="5"/>
  <c r="R2105" i="5"/>
  <c r="S2133" i="5"/>
  <c r="R2141" i="5"/>
  <c r="S2169" i="5"/>
  <c r="R2177" i="5"/>
  <c r="S2201" i="5"/>
  <c r="R2209" i="5"/>
  <c r="S2233" i="5"/>
  <c r="R2241" i="5"/>
  <c r="S2269" i="5"/>
  <c r="R2281" i="5"/>
  <c r="S2309" i="5"/>
  <c r="R2313" i="5"/>
  <c r="R2345" i="5"/>
  <c r="S2365" i="5"/>
  <c r="R2381" i="5"/>
  <c r="S2397" i="5"/>
  <c r="R2413" i="5"/>
  <c r="S2429" i="5"/>
  <c r="R2445" i="5"/>
  <c r="S2461" i="5"/>
  <c r="R2477" i="5"/>
  <c r="S2493" i="5"/>
  <c r="R2513" i="5"/>
  <c r="S2537" i="5"/>
  <c r="R2553" i="5"/>
  <c r="S2569" i="5"/>
  <c r="R2585" i="5"/>
  <c r="S2601" i="5"/>
  <c r="R2617" i="5"/>
  <c r="S2633" i="5"/>
  <c r="R2653" i="5"/>
  <c r="S2669" i="5"/>
  <c r="R2685" i="5"/>
  <c r="S2697" i="5"/>
  <c r="R2713" i="5"/>
  <c r="S2737" i="5"/>
  <c r="R2745" i="5"/>
  <c r="S2757" i="5"/>
  <c r="R2773" i="5"/>
  <c r="S2789" i="5"/>
  <c r="R2805" i="5"/>
  <c r="S2821" i="5"/>
  <c r="R2841" i="5"/>
  <c r="R2873" i="5"/>
  <c r="S2889" i="5"/>
  <c r="R2905" i="5"/>
  <c r="S2921" i="5"/>
  <c r="R2937" i="5"/>
  <c r="S2953" i="5"/>
  <c r="R2969" i="5"/>
  <c r="S2985" i="5"/>
  <c r="R3001" i="5"/>
  <c r="S3017" i="5"/>
  <c r="R3037" i="5"/>
  <c r="S3053" i="5"/>
  <c r="R3069" i="5"/>
  <c r="S3085" i="5"/>
  <c r="R3101" i="5"/>
  <c r="S3117" i="5"/>
  <c r="R3133" i="5"/>
  <c r="S3153" i="5"/>
  <c r="R3165" i="5"/>
  <c r="S3181" i="5"/>
  <c r="R3201" i="5"/>
  <c r="S3221" i="5"/>
  <c r="R3237" i="5"/>
  <c r="S3253" i="5"/>
  <c r="R3269" i="5"/>
  <c r="S3285" i="5"/>
  <c r="R3301" i="5"/>
  <c r="S3317" i="5"/>
  <c r="R3337" i="5"/>
  <c r="S3357" i="5"/>
  <c r="R3377" i="5"/>
  <c r="S3393" i="5"/>
  <c r="R3409" i="5"/>
  <c r="S3429" i="5"/>
  <c r="R3453" i="5"/>
  <c r="S3473" i="5"/>
  <c r="R3501" i="5"/>
  <c r="S3517" i="5"/>
  <c r="R3541" i="5"/>
  <c r="S3557" i="5"/>
  <c r="R3577" i="5"/>
  <c r="S3597" i="5"/>
  <c r="R3609" i="5"/>
  <c r="S3625" i="5"/>
  <c r="R3649" i="5"/>
  <c r="S3669" i="5"/>
  <c r="S3681" i="5"/>
  <c r="R3689" i="5"/>
  <c r="S3721" i="5"/>
  <c r="R3729" i="5"/>
  <c r="S3761" i="5"/>
  <c r="R3769" i="5"/>
  <c r="S3805" i="5"/>
  <c r="R3813" i="5"/>
  <c r="S3845" i="5"/>
  <c r="R3857" i="5"/>
  <c r="S3881" i="5"/>
  <c r="S3893" i="5"/>
  <c r="R3905" i="5"/>
  <c r="S3929" i="5"/>
  <c r="S3941" i="5"/>
  <c r="R3953" i="5"/>
  <c r="R3997" i="5"/>
  <c r="S4029" i="5"/>
  <c r="R4041" i="5"/>
  <c r="S4057" i="5"/>
  <c r="R4077" i="5"/>
  <c r="R4125" i="5"/>
  <c r="S4145" i="5"/>
  <c r="R4165" i="5"/>
  <c r="S4185" i="5"/>
  <c r="R4198" i="5"/>
  <c r="S4206" i="5"/>
  <c r="R4214" i="5"/>
  <c r="S4226" i="5"/>
  <c r="R4230" i="5"/>
  <c r="S4238" i="5"/>
  <c r="R4246" i="5"/>
  <c r="R4262" i="5"/>
  <c r="S4270" i="5"/>
  <c r="R4278" i="5"/>
  <c r="R4294" i="5"/>
  <c r="S4302" i="5"/>
  <c r="R4310" i="5"/>
  <c r="S4322" i="5"/>
  <c r="R4326" i="5"/>
  <c r="S4338" i="5"/>
  <c r="R4342" i="5"/>
  <c r="S4354" i="5"/>
  <c r="R4358" i="5"/>
  <c r="S4366" i="5"/>
  <c r="R4374" i="5"/>
  <c r="S4382" i="5"/>
  <c r="R4390" i="5"/>
  <c r="S4398" i="5"/>
  <c r="R4406" i="5"/>
  <c r="S4414" i="5"/>
  <c r="R4422" i="5"/>
  <c r="S4430" i="5"/>
  <c r="R4438" i="5"/>
  <c r="S4446" i="5"/>
  <c r="R4454" i="5"/>
  <c r="S4462" i="5"/>
  <c r="R4470" i="5"/>
  <c r="S4478" i="5"/>
  <c r="R4486" i="5"/>
  <c r="S4494" i="5"/>
  <c r="R4502" i="5"/>
  <c r="S4510" i="5"/>
  <c r="R4518" i="5"/>
  <c r="S4526" i="5"/>
  <c r="R4534" i="5"/>
  <c r="S4542" i="5"/>
  <c r="R4550" i="5"/>
  <c r="S4558" i="5"/>
  <c r="R4566" i="5"/>
  <c r="S4574" i="5"/>
  <c r="R4582" i="5"/>
  <c r="S4590" i="5"/>
  <c r="S4594" i="5"/>
  <c r="R4598" i="5"/>
  <c r="S4610" i="5"/>
  <c r="R4614" i="5"/>
  <c r="S4626" i="5"/>
  <c r="R4630" i="5"/>
  <c r="S4642" i="5"/>
  <c r="R4646" i="5"/>
  <c r="S4658" i="5"/>
  <c r="R4662" i="5"/>
  <c r="S4674" i="5"/>
  <c r="R4678" i="5"/>
  <c r="S4690" i="5"/>
  <c r="R4694" i="5"/>
  <c r="S4706" i="5"/>
  <c r="R4710" i="5"/>
  <c r="S4722" i="5"/>
  <c r="R4726" i="5"/>
  <c r="S4738" i="5"/>
  <c r="R4742" i="5"/>
  <c r="S4754" i="5"/>
  <c r="R4758" i="5"/>
  <c r="S4770" i="5"/>
  <c r="R4774" i="5"/>
  <c r="S4786" i="5"/>
  <c r="R4790" i="5"/>
  <c r="S4802" i="5"/>
  <c r="R4806" i="5"/>
  <c r="S4814" i="5"/>
  <c r="R4822" i="5"/>
  <c r="S4830" i="5"/>
  <c r="S4834" i="5"/>
  <c r="R4838" i="5"/>
  <c r="R4854" i="5"/>
  <c r="S4862" i="5"/>
  <c r="R4870" i="5"/>
  <c r="S4878" i="5"/>
  <c r="S4882" i="5"/>
  <c r="R4886" i="5"/>
  <c r="R4902" i="5"/>
  <c r="S4910" i="5"/>
  <c r="R4918" i="5"/>
  <c r="S4926" i="5"/>
  <c r="R4934" i="5"/>
  <c r="S4942" i="5"/>
  <c r="R4950" i="5"/>
  <c r="S4958" i="5"/>
  <c r="R4966" i="5"/>
  <c r="S4974" i="5"/>
  <c r="R4982" i="5"/>
  <c r="S4990" i="5"/>
  <c r="R4998" i="5"/>
  <c r="S4221" i="5"/>
  <c r="S4237" i="5"/>
  <c r="R4253" i="5"/>
  <c r="S4293" i="5"/>
  <c r="R4309" i="5"/>
  <c r="S4333" i="5"/>
  <c r="R4353" i="5"/>
  <c r="S4373" i="5"/>
  <c r="R4397" i="5"/>
  <c r="S4413" i="5"/>
  <c r="R4437" i="5"/>
  <c r="S4457" i="5"/>
  <c r="R4481" i="5"/>
  <c r="S4501" i="5"/>
  <c r="R4525" i="5"/>
  <c r="S4549" i="5"/>
  <c r="S4561" i="5"/>
  <c r="R4573" i="5"/>
  <c r="S4593" i="5"/>
  <c r="R4613" i="5"/>
  <c r="S4637" i="5"/>
  <c r="R4661" i="5"/>
  <c r="S4685" i="5"/>
  <c r="R4705" i="5"/>
  <c r="S4725" i="5"/>
  <c r="R4749" i="5"/>
  <c r="S4773" i="5"/>
  <c r="R4797" i="5"/>
  <c r="S4821" i="5"/>
  <c r="R4849" i="5"/>
  <c r="S4877" i="5"/>
  <c r="R4901" i="5"/>
  <c r="S4929" i="5"/>
  <c r="R4953" i="5"/>
  <c r="R4195" i="5"/>
  <c r="S4203" i="5"/>
  <c r="R4211" i="5"/>
  <c r="S4219" i="5"/>
  <c r="R4227" i="5"/>
  <c r="S4239" i="5"/>
  <c r="R4243" i="5"/>
  <c r="S4255" i="5"/>
  <c r="R4259" i="5"/>
  <c r="S4271" i="5"/>
  <c r="R4275" i="5"/>
  <c r="S4287" i="5"/>
  <c r="R4291" i="5"/>
  <c r="S4303" i="5"/>
  <c r="R4307" i="5"/>
  <c r="S4315" i="5"/>
  <c r="R4323" i="5"/>
  <c r="S4331" i="5"/>
  <c r="R4339" i="5"/>
  <c r="S4347" i="5"/>
  <c r="R4355" i="5"/>
  <c r="S4367" i="5"/>
  <c r="R4371" i="5"/>
  <c r="S4383" i="5"/>
  <c r="R4387" i="5"/>
  <c r="S4399" i="5"/>
  <c r="R4403" i="5"/>
  <c r="S4415" i="5"/>
  <c r="R4419" i="5"/>
  <c r="S4431" i="5"/>
  <c r="R4435" i="5"/>
  <c r="S4447" i="5"/>
  <c r="R4451" i="5"/>
  <c r="S4463" i="5"/>
  <c r="R4467" i="5"/>
  <c r="S4479" i="5"/>
  <c r="R4483" i="5"/>
  <c r="S4495" i="5"/>
  <c r="R4499" i="5"/>
  <c r="S4511" i="5"/>
  <c r="R4515" i="5"/>
  <c r="S4527" i="5"/>
  <c r="R4531" i="5"/>
  <c r="S4543" i="5"/>
  <c r="R4547" i="5"/>
  <c r="S4559" i="5"/>
  <c r="R4563" i="5"/>
  <c r="S4575" i="5"/>
  <c r="R4579" i="5"/>
  <c r="S4591" i="5"/>
  <c r="R4595" i="5"/>
  <c r="S4603" i="5"/>
  <c r="R4611" i="5"/>
  <c r="S4619" i="5"/>
  <c r="R4627" i="5"/>
  <c r="S4635" i="5"/>
  <c r="R4643" i="5"/>
  <c r="S4651" i="5"/>
  <c r="R4659" i="5"/>
  <c r="S4667" i="5"/>
  <c r="R4675" i="5"/>
  <c r="S4683" i="5"/>
  <c r="R4691" i="5"/>
  <c r="S4699" i="5"/>
  <c r="R4707" i="5"/>
  <c r="S4715" i="5"/>
  <c r="R4723" i="5"/>
  <c r="S4731" i="5"/>
  <c r="R4739" i="5"/>
  <c r="S4747" i="5"/>
  <c r="R4755" i="5"/>
  <c r="S4763" i="5"/>
  <c r="R4771" i="5"/>
  <c r="S4779" i="5"/>
  <c r="R4787" i="5"/>
  <c r="S4795" i="5"/>
  <c r="R4803" i="5"/>
  <c r="S4811" i="5"/>
  <c r="R4819" i="5"/>
  <c r="S4827" i="5"/>
  <c r="R4835" i="5"/>
  <c r="S4843" i="5"/>
  <c r="S4859" i="5"/>
  <c r="R4867" i="5"/>
  <c r="S4875" i="5"/>
  <c r="R4883" i="5"/>
  <c r="S4891" i="5"/>
  <c r="R4899" i="5"/>
  <c r="S4907" i="5"/>
  <c r="R4915" i="5"/>
  <c r="S4923" i="5"/>
  <c r="S4927" i="5"/>
  <c r="R4931" i="5"/>
  <c r="R4947" i="5"/>
  <c r="S4955" i="5"/>
  <c r="S4959" i="5"/>
  <c r="R4963" i="5"/>
  <c r="R4979" i="5"/>
  <c r="S4991" i="5"/>
  <c r="R4995" i="5"/>
  <c r="S4197" i="5"/>
  <c r="S4225" i="5"/>
  <c r="R4245" i="5"/>
  <c r="S4285" i="5"/>
  <c r="R4297" i="5"/>
  <c r="S4317" i="5"/>
  <c r="S4329" i="5"/>
  <c r="R4349" i="5"/>
  <c r="S4369" i="5"/>
  <c r="R4393" i="5"/>
  <c r="S4417" i="5"/>
  <c r="R4441" i="5"/>
  <c r="S4461" i="5"/>
  <c r="R4485" i="5"/>
  <c r="S4509" i="5"/>
  <c r="R4529" i="5"/>
  <c r="S4553" i="5"/>
  <c r="S4597" i="5"/>
  <c r="R4617" i="5"/>
  <c r="S4641" i="5"/>
  <c r="R4665" i="5"/>
  <c r="S4689" i="5"/>
  <c r="R4709" i="5"/>
  <c r="S4733" i="5"/>
  <c r="R4757" i="5"/>
  <c r="S4777" i="5"/>
  <c r="R4801" i="5"/>
  <c r="S4825" i="5"/>
  <c r="R4853" i="5"/>
  <c r="S4881" i="5"/>
  <c r="R4905" i="5"/>
  <c r="S4925" i="5"/>
  <c r="R4949" i="5"/>
  <c r="S4973" i="5"/>
  <c r="R4997" i="5"/>
  <c r="S4200" i="5"/>
  <c r="R4208" i="5"/>
  <c r="S4216" i="5"/>
  <c r="R4224" i="5"/>
  <c r="S4232" i="5"/>
  <c r="S4236" i="5"/>
  <c r="R4240" i="5"/>
  <c r="S4248" i="5"/>
  <c r="S4252" i="5"/>
  <c r="R4256" i="5"/>
  <c r="S4264" i="5"/>
  <c r="S4268" i="5"/>
  <c r="R4272" i="5"/>
  <c r="S4280" i="5"/>
  <c r="S4284" i="5"/>
  <c r="R4288" i="5"/>
  <c r="S4296" i="5"/>
  <c r="S4300" i="5"/>
  <c r="R4304" i="5"/>
  <c r="S4316" i="5"/>
  <c r="S4320" i="5"/>
  <c r="S4332" i="5"/>
  <c r="R4336" i="5"/>
  <c r="S4348" i="5"/>
  <c r="S4352" i="5"/>
  <c r="S4360" i="5"/>
  <c r="R4368" i="5"/>
  <c r="S4376" i="5"/>
  <c r="R4384" i="5"/>
  <c r="S4392" i="5"/>
  <c r="S4408" i="5"/>
  <c r="R4416" i="5"/>
  <c r="S4424" i="5"/>
  <c r="R4432" i="5"/>
  <c r="S4440" i="5"/>
  <c r="R4448" i="5"/>
  <c r="S4456" i="5"/>
  <c r="S4472" i="5"/>
  <c r="R4480" i="5"/>
  <c r="S4488" i="5"/>
  <c r="R4496" i="5"/>
  <c r="S4504" i="5"/>
  <c r="R4512" i="5"/>
  <c r="S4520" i="5"/>
  <c r="R4528" i="5"/>
  <c r="S4536" i="5"/>
  <c r="R4544" i="5"/>
  <c r="S4552" i="5"/>
  <c r="R4560" i="5"/>
  <c r="S4568" i="5"/>
  <c r="R4576" i="5"/>
  <c r="S4584" i="5"/>
  <c r="R4592" i="5"/>
  <c r="S4604" i="5"/>
  <c r="R4608" i="5"/>
  <c r="S4620" i="5"/>
  <c r="R4624" i="5"/>
  <c r="S4636" i="5"/>
  <c r="R4640" i="5"/>
  <c r="S4652" i="5"/>
  <c r="R4656" i="5"/>
  <c r="S4668" i="5"/>
  <c r="R4672" i="5"/>
  <c r="S4684" i="5"/>
  <c r="R4688" i="5"/>
  <c r="S4700" i="5"/>
  <c r="R4704" i="5"/>
  <c r="S4716" i="5"/>
  <c r="R4720" i="5"/>
  <c r="S4732" i="5"/>
  <c r="R4736" i="5"/>
  <c r="S4748" i="5"/>
  <c r="R4752" i="5"/>
  <c r="S4764" i="5"/>
  <c r="R4768" i="5"/>
  <c r="S4780" i="5"/>
  <c r="R4784" i="5"/>
  <c r="S4796" i="5"/>
  <c r="R4800" i="5"/>
  <c r="S4808" i="5"/>
  <c r="R4816" i="5"/>
  <c r="S4824" i="5"/>
  <c r="R4832" i="5"/>
  <c r="S4840" i="5"/>
  <c r="R4848" i="5"/>
  <c r="S4856" i="5"/>
  <c r="R4864" i="5"/>
  <c r="S4872" i="5"/>
  <c r="R4880" i="5"/>
  <c r="S4888" i="5"/>
  <c r="R4896" i="5"/>
  <c r="S4904" i="5"/>
  <c r="R4912" i="5"/>
  <c r="S4920" i="5"/>
  <c r="R4928" i="5"/>
  <c r="S4936" i="5"/>
  <c r="R4944" i="5"/>
  <c r="S4952" i="5"/>
  <c r="R4960" i="5"/>
  <c r="S4968" i="5"/>
  <c r="R4976" i="5"/>
  <c r="S4984" i="5"/>
  <c r="R4992" i="5"/>
  <c r="S5000" i="5"/>
  <c r="S4193" i="5"/>
  <c r="R4205" i="5"/>
  <c r="S4213" i="5"/>
  <c r="R4217" i="5"/>
  <c r="R4229" i="5"/>
  <c r="S4249" i="5"/>
  <c r="R4261" i="5"/>
  <c r="R4289" i="5"/>
  <c r="R4301" i="5"/>
  <c r="S4325" i="5"/>
  <c r="S4337" i="5"/>
  <c r="R4345" i="5"/>
  <c r="S4377" i="5"/>
  <c r="R4401" i="5"/>
  <c r="S4433" i="5"/>
  <c r="R4465" i="5"/>
  <c r="S4489" i="5"/>
  <c r="R4521" i="5"/>
  <c r="S4545" i="5"/>
  <c r="R4569" i="5"/>
  <c r="S4605" i="5"/>
  <c r="R4633" i="5"/>
  <c r="S4657" i="5"/>
  <c r="R4681" i="5"/>
  <c r="S4713" i="5"/>
  <c r="R4741" i="5"/>
  <c r="S4769" i="5"/>
  <c r="R4793" i="5"/>
  <c r="S4817" i="5"/>
  <c r="R4841" i="5"/>
  <c r="S4857" i="5"/>
  <c r="R4873" i="5"/>
  <c r="S4897" i="5"/>
  <c r="S4909" i="5"/>
  <c r="R4921" i="5"/>
  <c r="S4945" i="5"/>
  <c r="R4969" i="5"/>
  <c r="S4993" i="5"/>
  <c r="E9" i="3"/>
  <c r="E9" i="7" s="1"/>
  <c r="D9" i="3"/>
  <c r="D9" i="7" s="1"/>
  <c r="E8" i="3"/>
  <c r="E6" i="7" s="1"/>
  <c r="D8" i="3"/>
  <c r="D6" i="7" s="1"/>
  <c r="E7" i="3"/>
  <c r="E7" i="7" s="1"/>
  <c r="D7" i="3"/>
  <c r="D7" i="7" s="1"/>
  <c r="D6" i="3"/>
  <c r="D8" i="7" s="1"/>
  <c r="C6" i="4" l="1"/>
  <c r="C5" i="4"/>
  <c r="E14" i="3" l="1"/>
  <c r="E14" i="7" s="1"/>
  <c r="D14" i="3"/>
  <c r="D14" i="7" s="1"/>
  <c r="E21" i="3"/>
  <c r="D21" i="3"/>
  <c r="D21" i="7" s="1"/>
  <c r="H16" i="4"/>
  <c r="H32" i="7" s="1"/>
  <c r="F34" i="3"/>
  <c r="F29" i="7" s="1"/>
  <c r="D34" i="3"/>
  <c r="E29" i="7" s="1"/>
  <c r="D5000" i="5" l="1"/>
  <c r="D4999" i="5"/>
  <c r="D4998" i="5"/>
  <c r="D4997" i="5"/>
  <c r="D4996" i="5"/>
  <c r="D4995" i="5"/>
  <c r="D4994" i="5"/>
  <c r="D4993" i="5"/>
  <c r="D4992" i="5"/>
  <c r="D4991" i="5"/>
  <c r="D4990" i="5"/>
  <c r="D4989" i="5"/>
  <c r="D4988" i="5"/>
  <c r="D4987" i="5"/>
  <c r="D4986" i="5"/>
  <c r="D4985" i="5"/>
  <c r="D4984" i="5"/>
  <c r="D4983" i="5"/>
  <c r="D4982" i="5"/>
  <c r="D4981" i="5"/>
  <c r="D4980" i="5"/>
  <c r="D4979" i="5"/>
  <c r="D4978" i="5"/>
  <c r="D4977" i="5"/>
  <c r="D4976" i="5"/>
  <c r="D4975" i="5"/>
  <c r="D4974" i="5"/>
  <c r="D4973" i="5"/>
  <c r="D4972" i="5"/>
  <c r="D4971" i="5"/>
  <c r="D4970" i="5"/>
  <c r="D4969" i="5"/>
  <c r="D4968" i="5"/>
  <c r="D4967" i="5"/>
  <c r="D4966" i="5"/>
  <c r="D4965" i="5"/>
  <c r="D4964" i="5"/>
  <c r="D4963" i="5"/>
  <c r="D4962" i="5"/>
  <c r="D4961" i="5"/>
  <c r="D4960" i="5"/>
  <c r="D4959" i="5"/>
  <c r="D4958" i="5"/>
  <c r="D4957" i="5"/>
  <c r="D4956" i="5"/>
  <c r="D4955" i="5"/>
  <c r="D4954" i="5"/>
  <c r="D4953" i="5"/>
  <c r="D4952" i="5"/>
  <c r="D4951" i="5"/>
  <c r="D4950" i="5"/>
  <c r="D4949" i="5"/>
  <c r="D4948" i="5"/>
  <c r="D4947" i="5"/>
  <c r="D4946" i="5"/>
  <c r="D4945" i="5"/>
  <c r="D4944" i="5"/>
  <c r="D4943" i="5"/>
  <c r="D4942" i="5"/>
  <c r="D4941" i="5"/>
  <c r="D4940" i="5"/>
  <c r="D4939" i="5"/>
  <c r="D4938" i="5"/>
  <c r="D4937" i="5"/>
  <c r="D4936" i="5"/>
  <c r="D4935" i="5"/>
  <c r="D4934" i="5"/>
  <c r="D4933" i="5"/>
  <c r="D4932" i="5"/>
  <c r="D4931" i="5"/>
  <c r="D4930" i="5"/>
  <c r="D4929" i="5"/>
  <c r="D4928" i="5"/>
  <c r="D4927" i="5"/>
  <c r="D4926" i="5"/>
  <c r="D4925" i="5"/>
  <c r="D4924" i="5"/>
  <c r="D4923" i="5"/>
  <c r="D4922" i="5"/>
  <c r="D4921" i="5"/>
  <c r="D4920" i="5"/>
  <c r="D4919" i="5"/>
  <c r="D4918" i="5"/>
  <c r="D4917" i="5"/>
  <c r="D4916" i="5"/>
  <c r="D4915" i="5"/>
  <c r="D4914" i="5"/>
  <c r="D4913" i="5"/>
  <c r="D4912" i="5"/>
  <c r="D4911" i="5"/>
  <c r="D4910" i="5"/>
  <c r="D4909" i="5"/>
  <c r="D4908" i="5"/>
  <c r="D4907" i="5"/>
  <c r="D4906" i="5"/>
  <c r="D4905" i="5"/>
  <c r="D4904" i="5"/>
  <c r="D4903" i="5"/>
  <c r="D4902" i="5"/>
  <c r="D4901" i="5"/>
  <c r="D4900" i="5"/>
  <c r="D4899" i="5"/>
  <c r="D4898" i="5"/>
  <c r="D4897" i="5"/>
  <c r="D4896" i="5"/>
  <c r="D4895" i="5"/>
  <c r="D4894" i="5"/>
  <c r="D4893" i="5"/>
  <c r="D4892" i="5"/>
  <c r="D4891" i="5"/>
  <c r="D4890" i="5"/>
  <c r="D4889" i="5"/>
  <c r="D4888" i="5"/>
  <c r="D4887" i="5"/>
  <c r="D4886" i="5"/>
  <c r="D4885" i="5"/>
  <c r="D4884" i="5"/>
  <c r="D4883" i="5"/>
  <c r="D4882" i="5"/>
  <c r="D4881" i="5"/>
  <c r="D4880" i="5"/>
  <c r="D4879" i="5"/>
  <c r="D4878" i="5"/>
  <c r="D4877" i="5"/>
  <c r="D4876" i="5"/>
  <c r="D4875" i="5"/>
  <c r="D4874" i="5"/>
  <c r="D4873" i="5"/>
  <c r="D4872" i="5"/>
  <c r="D4871" i="5"/>
  <c r="D4870" i="5"/>
  <c r="D4869" i="5"/>
  <c r="D4868" i="5"/>
  <c r="D4867" i="5"/>
  <c r="D4866" i="5"/>
  <c r="D4865" i="5"/>
  <c r="D4864" i="5"/>
  <c r="D4863" i="5"/>
  <c r="D4862" i="5"/>
  <c r="D4861" i="5"/>
  <c r="D4860" i="5"/>
  <c r="D4859" i="5"/>
  <c r="D4858" i="5"/>
  <c r="D4857" i="5"/>
  <c r="D4856" i="5"/>
  <c r="D4855" i="5"/>
  <c r="D4854" i="5"/>
  <c r="D4853" i="5"/>
  <c r="D4852" i="5"/>
  <c r="D4851" i="5"/>
  <c r="D4850" i="5"/>
  <c r="D4849" i="5"/>
  <c r="D4848" i="5"/>
  <c r="D4847" i="5"/>
  <c r="D4846" i="5"/>
  <c r="D4845" i="5"/>
  <c r="D4844" i="5"/>
  <c r="D4843" i="5"/>
  <c r="D4842" i="5"/>
  <c r="D4841" i="5"/>
  <c r="D4840" i="5"/>
  <c r="D4839" i="5"/>
  <c r="D4838" i="5"/>
  <c r="D4837" i="5"/>
  <c r="D4836" i="5"/>
  <c r="D4835" i="5"/>
  <c r="D4834" i="5"/>
  <c r="D4833" i="5"/>
  <c r="D4832" i="5"/>
  <c r="D4831" i="5"/>
  <c r="D4830" i="5"/>
  <c r="D4829" i="5"/>
  <c r="D4828" i="5"/>
  <c r="D4827" i="5"/>
  <c r="D4826" i="5"/>
  <c r="D4825" i="5"/>
  <c r="D4824" i="5"/>
  <c r="D4823" i="5"/>
  <c r="D4822" i="5"/>
  <c r="D4821" i="5"/>
  <c r="D4820" i="5"/>
  <c r="D4819" i="5"/>
  <c r="D4818" i="5"/>
  <c r="D4817" i="5"/>
  <c r="D4816" i="5"/>
  <c r="D4815" i="5"/>
  <c r="D4814" i="5"/>
  <c r="D4813" i="5"/>
  <c r="D4812" i="5"/>
  <c r="D4811" i="5"/>
  <c r="D4810" i="5"/>
  <c r="D4809" i="5"/>
  <c r="D4808" i="5"/>
  <c r="D4807" i="5"/>
  <c r="D4806" i="5"/>
  <c r="D4805" i="5"/>
  <c r="D4804" i="5"/>
  <c r="D4803" i="5"/>
  <c r="D4802" i="5"/>
  <c r="D4801" i="5"/>
  <c r="D4800" i="5"/>
  <c r="D4799" i="5"/>
  <c r="D4798" i="5"/>
  <c r="D4797" i="5"/>
  <c r="D4796" i="5"/>
  <c r="D4795" i="5"/>
  <c r="D4794" i="5"/>
  <c r="D4793" i="5"/>
  <c r="D4792" i="5"/>
  <c r="D4791" i="5"/>
  <c r="D4790" i="5"/>
  <c r="D4789" i="5"/>
  <c r="D4788" i="5"/>
  <c r="D4787" i="5"/>
  <c r="D4786" i="5"/>
  <c r="D4785" i="5"/>
  <c r="D4784" i="5"/>
  <c r="D4783" i="5"/>
  <c r="D4782" i="5"/>
  <c r="D4781" i="5"/>
  <c r="D4780" i="5"/>
  <c r="D4779" i="5"/>
  <c r="D4778" i="5"/>
  <c r="D4777" i="5"/>
  <c r="D4776" i="5"/>
  <c r="D4775" i="5"/>
  <c r="D4774" i="5"/>
  <c r="D4773" i="5"/>
  <c r="D4772" i="5"/>
  <c r="D4771" i="5"/>
  <c r="D4770" i="5"/>
  <c r="D4769" i="5"/>
  <c r="D4768" i="5"/>
  <c r="D4767" i="5"/>
  <c r="D4766" i="5"/>
  <c r="D4765" i="5"/>
  <c r="D4764" i="5"/>
  <c r="D4763" i="5"/>
  <c r="D4762" i="5"/>
  <c r="D4761" i="5"/>
  <c r="D4760" i="5"/>
  <c r="D4759" i="5"/>
  <c r="D4758" i="5"/>
  <c r="D4757" i="5"/>
  <c r="D4756" i="5"/>
  <c r="D4755" i="5"/>
  <c r="D4754" i="5"/>
  <c r="D4753" i="5"/>
  <c r="D4752" i="5"/>
  <c r="D4751" i="5"/>
  <c r="D4750" i="5"/>
  <c r="D4749" i="5"/>
  <c r="D4748" i="5"/>
  <c r="D4747" i="5"/>
  <c r="D4746" i="5"/>
  <c r="D4745" i="5"/>
  <c r="D4744" i="5"/>
  <c r="D4743" i="5"/>
  <c r="D4742" i="5"/>
  <c r="D4741" i="5"/>
  <c r="D4740" i="5"/>
  <c r="D4739" i="5"/>
  <c r="D4738" i="5"/>
  <c r="D4737" i="5"/>
  <c r="D4736" i="5"/>
  <c r="D4735" i="5"/>
  <c r="D4734" i="5"/>
  <c r="D4733" i="5"/>
  <c r="D4732" i="5"/>
  <c r="D4731" i="5"/>
  <c r="D4730" i="5"/>
  <c r="D4729" i="5"/>
  <c r="D4728" i="5"/>
  <c r="D4727" i="5"/>
  <c r="D4726" i="5"/>
  <c r="D4725" i="5"/>
  <c r="D4724" i="5"/>
  <c r="D4723" i="5"/>
  <c r="D4722" i="5"/>
  <c r="D4721" i="5"/>
  <c r="D4720" i="5"/>
  <c r="D4719" i="5"/>
  <c r="D4718" i="5"/>
  <c r="D4717" i="5"/>
  <c r="D4716" i="5"/>
  <c r="D4715" i="5"/>
  <c r="D4714" i="5"/>
  <c r="D4713" i="5"/>
  <c r="D4712" i="5"/>
  <c r="D4711" i="5"/>
  <c r="D4710" i="5"/>
  <c r="D4709" i="5"/>
  <c r="D4708" i="5"/>
  <c r="D4707" i="5"/>
  <c r="D4706" i="5"/>
  <c r="D4705" i="5"/>
  <c r="D4704" i="5"/>
  <c r="D4703" i="5"/>
  <c r="D4702" i="5"/>
  <c r="D4701" i="5"/>
  <c r="D4700" i="5"/>
  <c r="D4699" i="5"/>
  <c r="D4698" i="5"/>
  <c r="D4697" i="5"/>
  <c r="D4696" i="5"/>
  <c r="D4695" i="5"/>
  <c r="D4694" i="5"/>
  <c r="D4693" i="5"/>
  <c r="D4692" i="5"/>
  <c r="D4691" i="5"/>
  <c r="D4690" i="5"/>
  <c r="D4689" i="5"/>
  <c r="D4688" i="5"/>
  <c r="D4687" i="5"/>
  <c r="D4686" i="5"/>
  <c r="D4685" i="5"/>
  <c r="D4684" i="5"/>
  <c r="D4683" i="5"/>
  <c r="D4682" i="5"/>
  <c r="D4681" i="5"/>
  <c r="D4680" i="5"/>
  <c r="D4679" i="5"/>
  <c r="D4678" i="5"/>
  <c r="D4677" i="5"/>
  <c r="D4676" i="5"/>
  <c r="D4675" i="5"/>
  <c r="D4674" i="5"/>
  <c r="D4673" i="5"/>
  <c r="D4672" i="5"/>
  <c r="D4671" i="5"/>
  <c r="D4670" i="5"/>
  <c r="D4669" i="5"/>
  <c r="D4668" i="5"/>
  <c r="D4667" i="5"/>
  <c r="D4666" i="5"/>
  <c r="D4665" i="5"/>
  <c r="D4664" i="5"/>
  <c r="D4663" i="5"/>
  <c r="D4662" i="5"/>
  <c r="D4661" i="5"/>
  <c r="D4660" i="5"/>
  <c r="D4659" i="5"/>
  <c r="D4658" i="5"/>
  <c r="D4657" i="5"/>
  <c r="D4656" i="5"/>
  <c r="D4655" i="5"/>
  <c r="D4654" i="5"/>
  <c r="D4653" i="5"/>
  <c r="D4652" i="5"/>
  <c r="D4651" i="5"/>
  <c r="D4650" i="5"/>
  <c r="D4649" i="5"/>
  <c r="D4648" i="5"/>
  <c r="D4647" i="5"/>
  <c r="D4646" i="5"/>
  <c r="D4645" i="5"/>
  <c r="D4644" i="5"/>
  <c r="D4643" i="5"/>
  <c r="D4642" i="5"/>
  <c r="D4641" i="5"/>
  <c r="D4640" i="5"/>
  <c r="D4639" i="5"/>
  <c r="D4638" i="5"/>
  <c r="D4637" i="5"/>
  <c r="D4636" i="5"/>
  <c r="D4635" i="5"/>
  <c r="D4634" i="5"/>
  <c r="D4633" i="5"/>
  <c r="D4632" i="5"/>
  <c r="D4631" i="5"/>
  <c r="D4630" i="5"/>
  <c r="D4629" i="5"/>
  <c r="D4628" i="5"/>
  <c r="D4627" i="5"/>
  <c r="D4626" i="5"/>
  <c r="D4625" i="5"/>
  <c r="D4624" i="5"/>
  <c r="D4623" i="5"/>
  <c r="D4622" i="5"/>
  <c r="D4621" i="5"/>
  <c r="D4620" i="5"/>
  <c r="D4619" i="5"/>
  <c r="D4618" i="5"/>
  <c r="D4617" i="5"/>
  <c r="D4616" i="5"/>
  <c r="D4615" i="5"/>
  <c r="D4614" i="5"/>
  <c r="D4613" i="5"/>
  <c r="D4612" i="5"/>
  <c r="D4611" i="5"/>
  <c r="D4610" i="5"/>
  <c r="D4609" i="5"/>
  <c r="D4608" i="5"/>
  <c r="D4607" i="5"/>
  <c r="D4606" i="5"/>
  <c r="D4605" i="5"/>
  <c r="D4604" i="5"/>
  <c r="D4603" i="5"/>
  <c r="D4602" i="5"/>
  <c r="D4601" i="5"/>
  <c r="D4600" i="5"/>
  <c r="D4599" i="5"/>
  <c r="D4598" i="5"/>
  <c r="D4597" i="5"/>
  <c r="D4596" i="5"/>
  <c r="D4595" i="5"/>
  <c r="D4594" i="5"/>
  <c r="D4593" i="5"/>
  <c r="D4592" i="5"/>
  <c r="D4591" i="5"/>
  <c r="D4590" i="5"/>
  <c r="D4589" i="5"/>
  <c r="D4588" i="5"/>
  <c r="D4587" i="5"/>
  <c r="D4586" i="5"/>
  <c r="D4585" i="5"/>
  <c r="D4584" i="5"/>
  <c r="D4583" i="5"/>
  <c r="D4582" i="5"/>
  <c r="D4581" i="5"/>
  <c r="D4580" i="5"/>
  <c r="D4579" i="5"/>
  <c r="D4578" i="5"/>
  <c r="D4577" i="5"/>
  <c r="D4576" i="5"/>
  <c r="D4575" i="5"/>
  <c r="D4574" i="5"/>
  <c r="D4573" i="5"/>
  <c r="D4572" i="5"/>
  <c r="D4571" i="5"/>
  <c r="D4570" i="5"/>
  <c r="D4569" i="5"/>
  <c r="D4568" i="5"/>
  <c r="D4567" i="5"/>
  <c r="D4566" i="5"/>
  <c r="D4565" i="5"/>
  <c r="D4564" i="5"/>
  <c r="D4563" i="5"/>
  <c r="D4562" i="5"/>
  <c r="D4561" i="5"/>
  <c r="D4560" i="5"/>
  <c r="D4559" i="5"/>
  <c r="D4558" i="5"/>
  <c r="D4557" i="5"/>
  <c r="D4556" i="5"/>
  <c r="D4555" i="5"/>
  <c r="D4554" i="5"/>
  <c r="D4553" i="5"/>
  <c r="D4552" i="5"/>
  <c r="D4551" i="5"/>
  <c r="D4550" i="5"/>
  <c r="D4549" i="5"/>
  <c r="D4548" i="5"/>
  <c r="D4547" i="5"/>
  <c r="D4546" i="5"/>
  <c r="D4545" i="5"/>
  <c r="D4544" i="5"/>
  <c r="D4543" i="5"/>
  <c r="D4542" i="5"/>
  <c r="D4541" i="5"/>
  <c r="D4540" i="5"/>
  <c r="D4539" i="5"/>
  <c r="D4538" i="5"/>
  <c r="D4537" i="5"/>
  <c r="D4536" i="5"/>
  <c r="D4535" i="5"/>
  <c r="D4534" i="5"/>
  <c r="D4533" i="5"/>
  <c r="D4532" i="5"/>
  <c r="D4531" i="5"/>
  <c r="D4530" i="5"/>
  <c r="D4529" i="5"/>
  <c r="D4528" i="5"/>
  <c r="D4527" i="5"/>
  <c r="D4526" i="5"/>
  <c r="D4525" i="5"/>
  <c r="D4524" i="5"/>
  <c r="D4523" i="5"/>
  <c r="D4522" i="5"/>
  <c r="D4521" i="5"/>
  <c r="D4520" i="5"/>
  <c r="D4519" i="5"/>
  <c r="D4518" i="5"/>
  <c r="D4517" i="5"/>
  <c r="D4516" i="5"/>
  <c r="D4515" i="5"/>
  <c r="D4514" i="5"/>
  <c r="D4513" i="5"/>
  <c r="D4512" i="5"/>
  <c r="D4511" i="5"/>
  <c r="D4510" i="5"/>
  <c r="D4509" i="5"/>
  <c r="D4508" i="5"/>
  <c r="D4507" i="5"/>
  <c r="D4506" i="5"/>
  <c r="D4505" i="5"/>
  <c r="D4504" i="5"/>
  <c r="D4503" i="5"/>
  <c r="D4502" i="5"/>
  <c r="D4501" i="5"/>
  <c r="D4500" i="5"/>
  <c r="D4499" i="5"/>
  <c r="D4498" i="5"/>
  <c r="D4497" i="5"/>
  <c r="D4496" i="5"/>
  <c r="D4495" i="5"/>
  <c r="D4494" i="5"/>
  <c r="D4493" i="5"/>
  <c r="D4492" i="5"/>
  <c r="D4491" i="5"/>
  <c r="D4490" i="5"/>
  <c r="D4489" i="5"/>
  <c r="D4488" i="5"/>
  <c r="D4487" i="5"/>
  <c r="D4486" i="5"/>
  <c r="D4485" i="5"/>
  <c r="D4484" i="5"/>
  <c r="D4483" i="5"/>
  <c r="D4482" i="5"/>
  <c r="D4481" i="5"/>
  <c r="D4480" i="5"/>
  <c r="D4479" i="5"/>
  <c r="D4478" i="5"/>
  <c r="D4477" i="5"/>
  <c r="D4476" i="5"/>
  <c r="D4475" i="5"/>
  <c r="D4474" i="5"/>
  <c r="D4473" i="5"/>
  <c r="D4472" i="5"/>
  <c r="D4471" i="5"/>
  <c r="D4470" i="5"/>
  <c r="D4469" i="5"/>
  <c r="D4468" i="5"/>
  <c r="D4467" i="5"/>
  <c r="D4466" i="5"/>
  <c r="D4465" i="5"/>
  <c r="D4464" i="5"/>
  <c r="D4463" i="5"/>
  <c r="D4462" i="5"/>
  <c r="D4461" i="5"/>
  <c r="D4460" i="5"/>
  <c r="D4459" i="5"/>
  <c r="D4458" i="5"/>
  <c r="D4457" i="5"/>
  <c r="D4456" i="5"/>
  <c r="D4455" i="5"/>
  <c r="D4454" i="5"/>
  <c r="D4453" i="5"/>
  <c r="D4452" i="5"/>
  <c r="D4451" i="5"/>
  <c r="D4450" i="5"/>
  <c r="D4449" i="5"/>
  <c r="D4448" i="5"/>
  <c r="D4447" i="5"/>
  <c r="D4446" i="5"/>
  <c r="D4445" i="5"/>
  <c r="D4444" i="5"/>
  <c r="D4443" i="5"/>
  <c r="D4442" i="5"/>
  <c r="D4441" i="5"/>
  <c r="D4440" i="5"/>
  <c r="D4439" i="5"/>
  <c r="D4438" i="5"/>
  <c r="D4437" i="5"/>
  <c r="D4436" i="5"/>
  <c r="D4435" i="5"/>
  <c r="D4434" i="5"/>
  <c r="D4433" i="5"/>
  <c r="D4432" i="5"/>
  <c r="D4431" i="5"/>
  <c r="D4430" i="5"/>
  <c r="D4429" i="5"/>
  <c r="D4428" i="5"/>
  <c r="D4427" i="5"/>
  <c r="D4426" i="5"/>
  <c r="D4425" i="5"/>
  <c r="D4424" i="5"/>
  <c r="D4423" i="5"/>
  <c r="D4422" i="5"/>
  <c r="D4421" i="5"/>
  <c r="D4420" i="5"/>
  <c r="D4419" i="5"/>
  <c r="D4418" i="5"/>
  <c r="D4417" i="5"/>
  <c r="D4416" i="5"/>
  <c r="D4415" i="5"/>
  <c r="D4414" i="5"/>
  <c r="D4413" i="5"/>
  <c r="D4412" i="5"/>
  <c r="D4411" i="5"/>
  <c r="D4410" i="5"/>
  <c r="D4409" i="5"/>
  <c r="D4408" i="5"/>
  <c r="D4407" i="5"/>
  <c r="D4406" i="5"/>
  <c r="D4405" i="5"/>
  <c r="D4404" i="5"/>
  <c r="D4403" i="5"/>
  <c r="D4402" i="5"/>
  <c r="D4401" i="5"/>
  <c r="D4400" i="5"/>
  <c r="D4399" i="5"/>
  <c r="D4398" i="5"/>
  <c r="D4397" i="5"/>
  <c r="D4396" i="5"/>
  <c r="D4395" i="5"/>
  <c r="D4394" i="5"/>
  <c r="D4393" i="5"/>
  <c r="D4392" i="5"/>
  <c r="D4391" i="5"/>
  <c r="D4390" i="5"/>
  <c r="D4389" i="5"/>
  <c r="D4388" i="5"/>
  <c r="D4387" i="5"/>
  <c r="D4386" i="5"/>
  <c r="D4385" i="5"/>
  <c r="D4384" i="5"/>
  <c r="D4383" i="5"/>
  <c r="D4382" i="5"/>
  <c r="D4381" i="5"/>
  <c r="D4380" i="5"/>
  <c r="D4379" i="5"/>
  <c r="D4378" i="5"/>
  <c r="D4377" i="5"/>
  <c r="D4376" i="5"/>
  <c r="D4375" i="5"/>
  <c r="D4374" i="5"/>
  <c r="D4373" i="5"/>
  <c r="D4372" i="5"/>
  <c r="D4371" i="5"/>
  <c r="D4370" i="5"/>
  <c r="D4369" i="5"/>
  <c r="D4368" i="5"/>
  <c r="D4367" i="5"/>
  <c r="D4366" i="5"/>
  <c r="D4365" i="5"/>
  <c r="D4364" i="5"/>
  <c r="D4363" i="5"/>
  <c r="D4362" i="5"/>
  <c r="D4361" i="5"/>
  <c r="D4360" i="5"/>
  <c r="D4359" i="5"/>
  <c r="D4358" i="5"/>
  <c r="D4357" i="5"/>
  <c r="D4356" i="5"/>
  <c r="D4355" i="5"/>
  <c r="D4354" i="5"/>
  <c r="D4353" i="5"/>
  <c r="D4352" i="5"/>
  <c r="D4351" i="5"/>
  <c r="D4350" i="5"/>
  <c r="D4349" i="5"/>
  <c r="D4348" i="5"/>
  <c r="D4347" i="5"/>
  <c r="D4346" i="5"/>
  <c r="D4345" i="5"/>
  <c r="D4344" i="5"/>
  <c r="D4343" i="5"/>
  <c r="D4342" i="5"/>
  <c r="D4341" i="5"/>
  <c r="D4340" i="5"/>
  <c r="D4339" i="5"/>
  <c r="D4338" i="5"/>
  <c r="D4337" i="5"/>
  <c r="D4336" i="5"/>
  <c r="D4335" i="5"/>
  <c r="D4334" i="5"/>
  <c r="D4333" i="5"/>
  <c r="D4332" i="5"/>
  <c r="D4331" i="5"/>
  <c r="D4330" i="5"/>
  <c r="D4329" i="5"/>
  <c r="D4328" i="5"/>
  <c r="D4327" i="5"/>
  <c r="D4326" i="5"/>
  <c r="D4325" i="5"/>
  <c r="D4324" i="5"/>
  <c r="D4323" i="5"/>
  <c r="D4322" i="5"/>
  <c r="D4321" i="5"/>
  <c r="D4320" i="5"/>
  <c r="D4319" i="5"/>
  <c r="D4318" i="5"/>
  <c r="D4317" i="5"/>
  <c r="D4316" i="5"/>
  <c r="D4315" i="5"/>
  <c r="D4314" i="5"/>
  <c r="D4313" i="5"/>
  <c r="D4312" i="5"/>
  <c r="D4311" i="5"/>
  <c r="D4310" i="5"/>
  <c r="D4309" i="5"/>
  <c r="D4308" i="5"/>
  <c r="D4307" i="5"/>
  <c r="D4306" i="5"/>
  <c r="D4305" i="5"/>
  <c r="D4304" i="5"/>
  <c r="D4303" i="5"/>
  <c r="D4302" i="5"/>
  <c r="D4301" i="5"/>
  <c r="D4300" i="5"/>
  <c r="D4299" i="5"/>
  <c r="D4298" i="5"/>
  <c r="D4297" i="5"/>
  <c r="D4296" i="5"/>
  <c r="D4295" i="5"/>
  <c r="D4294" i="5"/>
  <c r="D4293" i="5"/>
  <c r="D4292" i="5"/>
  <c r="D4291" i="5"/>
  <c r="D4290" i="5"/>
  <c r="D4289" i="5"/>
  <c r="D4288" i="5"/>
  <c r="D4287" i="5"/>
  <c r="D4286" i="5"/>
  <c r="D4285" i="5"/>
  <c r="D4284" i="5"/>
  <c r="D4283" i="5"/>
  <c r="D4282" i="5"/>
  <c r="D4281" i="5"/>
  <c r="D4280" i="5"/>
  <c r="D4279" i="5"/>
  <c r="D4278" i="5"/>
  <c r="D4277" i="5"/>
  <c r="D4276" i="5"/>
  <c r="D4275" i="5"/>
  <c r="D4274" i="5"/>
  <c r="D4273" i="5"/>
  <c r="D4272" i="5"/>
  <c r="D4271" i="5"/>
  <c r="D4270" i="5"/>
  <c r="D4269" i="5"/>
  <c r="D4268" i="5"/>
  <c r="D4267" i="5"/>
  <c r="D4266" i="5"/>
  <c r="D4265" i="5"/>
  <c r="D4264" i="5"/>
  <c r="D4263" i="5"/>
  <c r="D4262" i="5"/>
  <c r="D4261" i="5"/>
  <c r="D4260" i="5"/>
  <c r="D4259" i="5"/>
  <c r="D4258" i="5"/>
  <c r="D4257" i="5"/>
  <c r="D4256" i="5"/>
  <c r="D4255" i="5"/>
  <c r="D4254" i="5"/>
  <c r="D4253" i="5"/>
  <c r="D4252" i="5"/>
  <c r="D4251" i="5"/>
  <c r="D4250" i="5"/>
  <c r="D4249" i="5"/>
  <c r="D4248" i="5"/>
  <c r="D4247" i="5"/>
  <c r="D4246" i="5"/>
  <c r="D4245" i="5"/>
  <c r="D4244" i="5"/>
  <c r="D4243" i="5"/>
  <c r="D4242" i="5"/>
  <c r="D4241" i="5"/>
  <c r="D4240" i="5"/>
  <c r="D4239" i="5"/>
  <c r="D4238" i="5"/>
  <c r="D4237" i="5"/>
  <c r="D4236" i="5"/>
  <c r="D4235" i="5"/>
  <c r="D4234" i="5"/>
  <c r="D4233" i="5"/>
  <c r="D4232" i="5"/>
  <c r="D4231" i="5"/>
  <c r="D4230" i="5"/>
  <c r="D4229" i="5"/>
  <c r="D4228" i="5"/>
  <c r="D4227" i="5"/>
  <c r="D4226" i="5"/>
  <c r="D4225" i="5"/>
  <c r="D4224" i="5"/>
  <c r="D4223" i="5"/>
  <c r="D4222" i="5"/>
  <c r="D4221" i="5"/>
  <c r="D4220" i="5"/>
  <c r="D4219" i="5"/>
  <c r="D4218" i="5"/>
  <c r="D4217" i="5"/>
  <c r="D4216" i="5"/>
  <c r="D4215" i="5"/>
  <c r="D4214" i="5"/>
  <c r="D4213" i="5"/>
  <c r="D4212" i="5"/>
  <c r="D4211" i="5"/>
  <c r="D4210" i="5"/>
  <c r="D4209" i="5"/>
  <c r="D4208" i="5"/>
  <c r="D4207" i="5"/>
  <c r="D4206" i="5"/>
  <c r="D4205" i="5"/>
  <c r="D4204" i="5"/>
  <c r="D4203" i="5"/>
  <c r="D4202" i="5"/>
  <c r="D4201" i="5"/>
  <c r="D4200" i="5"/>
  <c r="D4199" i="5"/>
  <c r="D4198" i="5"/>
  <c r="D4197" i="5"/>
  <c r="D4196" i="5"/>
  <c r="D4195" i="5"/>
  <c r="D4194" i="5"/>
  <c r="D4193" i="5"/>
  <c r="D4192" i="5"/>
  <c r="E4192" i="5" s="1"/>
  <c r="D4191" i="5"/>
  <c r="E4191" i="5" s="1"/>
  <c r="D4190" i="5"/>
  <c r="E4190" i="5" s="1"/>
  <c r="D4189" i="5"/>
  <c r="E4189" i="5" s="1"/>
  <c r="D4188" i="5"/>
  <c r="E4188" i="5" s="1"/>
  <c r="D4187" i="5"/>
  <c r="E4187" i="5" s="1"/>
  <c r="D4186" i="5"/>
  <c r="E4186" i="5" s="1"/>
  <c r="D4185" i="5"/>
  <c r="E4185" i="5" s="1"/>
  <c r="D4184" i="5"/>
  <c r="E4184" i="5" s="1"/>
  <c r="D4183" i="5"/>
  <c r="E4183" i="5" s="1"/>
  <c r="D4182" i="5"/>
  <c r="E4182" i="5" s="1"/>
  <c r="D4181" i="5"/>
  <c r="E4181" i="5" s="1"/>
  <c r="D4180" i="5"/>
  <c r="E4180" i="5" s="1"/>
  <c r="D4179" i="5"/>
  <c r="E4179" i="5" s="1"/>
  <c r="D4178" i="5"/>
  <c r="E4178" i="5" s="1"/>
  <c r="D4177" i="5"/>
  <c r="E4177" i="5" s="1"/>
  <c r="D4176" i="5"/>
  <c r="E4176" i="5" s="1"/>
  <c r="D4175" i="5"/>
  <c r="E4175" i="5" s="1"/>
  <c r="D4174" i="5"/>
  <c r="E4174" i="5" s="1"/>
  <c r="D4173" i="5"/>
  <c r="E4173" i="5" s="1"/>
  <c r="D4172" i="5"/>
  <c r="E4172" i="5" s="1"/>
  <c r="D4171" i="5"/>
  <c r="E4171" i="5" s="1"/>
  <c r="D4170" i="5"/>
  <c r="E4170" i="5" s="1"/>
  <c r="D4169" i="5"/>
  <c r="E4169" i="5" s="1"/>
  <c r="D4168" i="5"/>
  <c r="E4168" i="5" s="1"/>
  <c r="D4167" i="5"/>
  <c r="E4167" i="5" s="1"/>
  <c r="D4166" i="5"/>
  <c r="E4166" i="5" s="1"/>
  <c r="D4165" i="5"/>
  <c r="E4165" i="5" s="1"/>
  <c r="D4164" i="5"/>
  <c r="E4164" i="5" s="1"/>
  <c r="D4163" i="5"/>
  <c r="E4163" i="5" s="1"/>
  <c r="D4162" i="5"/>
  <c r="E4162" i="5" s="1"/>
  <c r="D4161" i="5"/>
  <c r="E4161" i="5" s="1"/>
  <c r="D4160" i="5"/>
  <c r="E4160" i="5" s="1"/>
  <c r="D4159" i="5"/>
  <c r="E4159" i="5" s="1"/>
  <c r="D4158" i="5"/>
  <c r="E4158" i="5" s="1"/>
  <c r="D4157" i="5"/>
  <c r="E4157" i="5" s="1"/>
  <c r="D4156" i="5"/>
  <c r="E4156" i="5" s="1"/>
  <c r="D4155" i="5"/>
  <c r="E4155" i="5" s="1"/>
  <c r="D4154" i="5"/>
  <c r="E4154" i="5" s="1"/>
  <c r="D4153" i="5"/>
  <c r="E4153" i="5" s="1"/>
  <c r="D4152" i="5"/>
  <c r="E4152" i="5" s="1"/>
  <c r="D4151" i="5"/>
  <c r="E4151" i="5" s="1"/>
  <c r="D4150" i="5"/>
  <c r="E4150" i="5" s="1"/>
  <c r="D4149" i="5"/>
  <c r="E4149" i="5" s="1"/>
  <c r="D4148" i="5"/>
  <c r="E4148" i="5" s="1"/>
  <c r="D4147" i="5"/>
  <c r="E4147" i="5" s="1"/>
  <c r="D4146" i="5"/>
  <c r="E4146" i="5" s="1"/>
  <c r="D4145" i="5"/>
  <c r="E4145" i="5" s="1"/>
  <c r="D4144" i="5"/>
  <c r="E4144" i="5" s="1"/>
  <c r="D4143" i="5"/>
  <c r="E4143" i="5" s="1"/>
  <c r="D4142" i="5"/>
  <c r="E4142" i="5" s="1"/>
  <c r="D4141" i="5"/>
  <c r="E4141" i="5" s="1"/>
  <c r="D4140" i="5"/>
  <c r="E4140" i="5" s="1"/>
  <c r="D4139" i="5"/>
  <c r="E4139" i="5" s="1"/>
  <c r="D4138" i="5"/>
  <c r="E4138" i="5" s="1"/>
  <c r="D4137" i="5"/>
  <c r="E4137" i="5" s="1"/>
  <c r="D4136" i="5"/>
  <c r="E4136" i="5" s="1"/>
  <c r="D4135" i="5"/>
  <c r="E4135" i="5" s="1"/>
  <c r="D4134" i="5"/>
  <c r="E4134" i="5" s="1"/>
  <c r="D4133" i="5"/>
  <c r="E4133" i="5" s="1"/>
  <c r="D4132" i="5"/>
  <c r="E4132" i="5" s="1"/>
  <c r="D4131" i="5"/>
  <c r="E4131" i="5" s="1"/>
  <c r="D4130" i="5"/>
  <c r="E4130" i="5" s="1"/>
  <c r="D4129" i="5"/>
  <c r="E4129" i="5" s="1"/>
  <c r="D4128" i="5"/>
  <c r="E4128" i="5" s="1"/>
  <c r="D4127" i="5"/>
  <c r="E4127" i="5" s="1"/>
  <c r="D4126" i="5"/>
  <c r="E4126" i="5" s="1"/>
  <c r="D4125" i="5"/>
  <c r="E4125" i="5" s="1"/>
  <c r="D4124" i="5"/>
  <c r="E4124" i="5" s="1"/>
  <c r="D4123" i="5"/>
  <c r="E4123" i="5" s="1"/>
  <c r="D4122" i="5"/>
  <c r="E4122" i="5" s="1"/>
  <c r="D4121" i="5"/>
  <c r="E4121" i="5" s="1"/>
  <c r="D4120" i="5"/>
  <c r="E4120" i="5" s="1"/>
  <c r="D4119" i="5"/>
  <c r="E4119" i="5" s="1"/>
  <c r="D4118" i="5"/>
  <c r="E4118" i="5" s="1"/>
  <c r="D4117" i="5"/>
  <c r="E4117" i="5" s="1"/>
  <c r="D4116" i="5"/>
  <c r="E4116" i="5" s="1"/>
  <c r="D4115" i="5"/>
  <c r="E4115" i="5" s="1"/>
  <c r="D4114" i="5"/>
  <c r="E4114" i="5" s="1"/>
  <c r="D4113" i="5"/>
  <c r="E4113" i="5" s="1"/>
  <c r="D4112" i="5"/>
  <c r="E4112" i="5" s="1"/>
  <c r="D4111" i="5"/>
  <c r="E4111" i="5" s="1"/>
  <c r="D4110" i="5"/>
  <c r="E4110" i="5" s="1"/>
  <c r="D4109" i="5"/>
  <c r="E4109" i="5" s="1"/>
  <c r="D4108" i="5"/>
  <c r="E4108" i="5" s="1"/>
  <c r="D4107" i="5"/>
  <c r="E4107" i="5" s="1"/>
  <c r="D4106" i="5"/>
  <c r="E4106" i="5" s="1"/>
  <c r="D4105" i="5"/>
  <c r="E4105" i="5" s="1"/>
  <c r="D4104" i="5"/>
  <c r="E4104" i="5" s="1"/>
  <c r="D4103" i="5"/>
  <c r="E4103" i="5" s="1"/>
  <c r="D4102" i="5"/>
  <c r="E4102" i="5" s="1"/>
  <c r="D4101" i="5"/>
  <c r="E4101" i="5" s="1"/>
  <c r="D4100" i="5"/>
  <c r="E4100" i="5" s="1"/>
  <c r="D4099" i="5"/>
  <c r="E4099" i="5" s="1"/>
  <c r="D4098" i="5"/>
  <c r="E4098" i="5" s="1"/>
  <c r="D4097" i="5"/>
  <c r="E4097" i="5" s="1"/>
  <c r="D4096" i="5"/>
  <c r="E4096" i="5" s="1"/>
  <c r="D4095" i="5"/>
  <c r="E4095" i="5" s="1"/>
  <c r="D4094" i="5"/>
  <c r="E4094" i="5" s="1"/>
  <c r="D4093" i="5"/>
  <c r="E4093" i="5" s="1"/>
  <c r="D4092" i="5"/>
  <c r="E4092" i="5" s="1"/>
  <c r="D4091" i="5"/>
  <c r="E4091" i="5" s="1"/>
  <c r="D4090" i="5"/>
  <c r="E4090" i="5" s="1"/>
  <c r="D4089" i="5"/>
  <c r="E4089" i="5" s="1"/>
  <c r="D4088" i="5"/>
  <c r="E4088" i="5" s="1"/>
  <c r="D4087" i="5"/>
  <c r="E4087" i="5" s="1"/>
  <c r="D4086" i="5"/>
  <c r="E4086" i="5" s="1"/>
  <c r="D4085" i="5"/>
  <c r="E4085" i="5" s="1"/>
  <c r="D4084" i="5"/>
  <c r="E4084" i="5" s="1"/>
  <c r="D4083" i="5"/>
  <c r="E4083" i="5" s="1"/>
  <c r="D4082" i="5"/>
  <c r="E4082" i="5" s="1"/>
  <c r="D4081" i="5"/>
  <c r="E4081" i="5" s="1"/>
  <c r="D4080" i="5"/>
  <c r="E4080" i="5" s="1"/>
  <c r="D4079" i="5"/>
  <c r="E4079" i="5" s="1"/>
  <c r="D4078" i="5"/>
  <c r="E4078" i="5" s="1"/>
  <c r="D4077" i="5"/>
  <c r="E4077" i="5" s="1"/>
  <c r="D4076" i="5"/>
  <c r="E4076" i="5" s="1"/>
  <c r="D4075" i="5"/>
  <c r="E4075" i="5" s="1"/>
  <c r="D4074" i="5"/>
  <c r="E4074" i="5" s="1"/>
  <c r="D4073" i="5"/>
  <c r="E4073" i="5" s="1"/>
  <c r="D4072" i="5"/>
  <c r="E4072" i="5" s="1"/>
  <c r="D4071" i="5"/>
  <c r="E4071" i="5" s="1"/>
  <c r="D4070" i="5"/>
  <c r="E4070" i="5" s="1"/>
  <c r="D4069" i="5"/>
  <c r="E4069" i="5" s="1"/>
  <c r="D4068" i="5"/>
  <c r="E4068" i="5" s="1"/>
  <c r="D4067" i="5"/>
  <c r="E4067" i="5" s="1"/>
  <c r="D4066" i="5"/>
  <c r="E4066" i="5" s="1"/>
  <c r="D4065" i="5"/>
  <c r="E4065" i="5" s="1"/>
  <c r="D4064" i="5"/>
  <c r="E4064" i="5" s="1"/>
  <c r="D4063" i="5"/>
  <c r="E4063" i="5" s="1"/>
  <c r="D4062" i="5"/>
  <c r="E4062" i="5" s="1"/>
  <c r="D4061" i="5"/>
  <c r="E4061" i="5" s="1"/>
  <c r="D4060" i="5"/>
  <c r="E4060" i="5" s="1"/>
  <c r="D4059" i="5"/>
  <c r="E4059" i="5" s="1"/>
  <c r="D4058" i="5"/>
  <c r="E4058" i="5" s="1"/>
  <c r="D4057" i="5"/>
  <c r="E4057" i="5" s="1"/>
  <c r="D4056" i="5"/>
  <c r="E4056" i="5" s="1"/>
  <c r="D4055" i="5"/>
  <c r="E4055" i="5" s="1"/>
  <c r="D4054" i="5"/>
  <c r="E4054" i="5" s="1"/>
  <c r="D4053" i="5"/>
  <c r="E4053" i="5" s="1"/>
  <c r="D4052" i="5"/>
  <c r="E4052" i="5" s="1"/>
  <c r="D4051" i="5"/>
  <c r="E4051" i="5" s="1"/>
  <c r="D4050" i="5"/>
  <c r="E4050" i="5" s="1"/>
  <c r="D4049" i="5"/>
  <c r="E4049" i="5" s="1"/>
  <c r="D4048" i="5"/>
  <c r="E4048" i="5" s="1"/>
  <c r="D4047" i="5"/>
  <c r="E4047" i="5" s="1"/>
  <c r="D4046" i="5"/>
  <c r="E4046" i="5" s="1"/>
  <c r="D4045" i="5"/>
  <c r="E4045" i="5" s="1"/>
  <c r="D4044" i="5"/>
  <c r="E4044" i="5" s="1"/>
  <c r="D4043" i="5"/>
  <c r="E4043" i="5" s="1"/>
  <c r="D4042" i="5"/>
  <c r="E4042" i="5" s="1"/>
  <c r="D4041" i="5"/>
  <c r="E4041" i="5" s="1"/>
  <c r="D4040" i="5"/>
  <c r="E4040" i="5" s="1"/>
  <c r="D4039" i="5"/>
  <c r="E4039" i="5" s="1"/>
  <c r="D4038" i="5"/>
  <c r="E4038" i="5" s="1"/>
  <c r="D4037" i="5"/>
  <c r="E4037" i="5" s="1"/>
  <c r="D4036" i="5"/>
  <c r="E4036" i="5" s="1"/>
  <c r="D4035" i="5"/>
  <c r="E4035" i="5" s="1"/>
  <c r="D4034" i="5"/>
  <c r="E4034" i="5" s="1"/>
  <c r="D4033" i="5"/>
  <c r="E4033" i="5" s="1"/>
  <c r="D4032" i="5"/>
  <c r="E4032" i="5" s="1"/>
  <c r="D4031" i="5"/>
  <c r="E4031" i="5" s="1"/>
  <c r="D4030" i="5"/>
  <c r="E4030" i="5" s="1"/>
  <c r="D4029" i="5"/>
  <c r="E4029" i="5" s="1"/>
  <c r="D4028" i="5"/>
  <c r="E4028" i="5" s="1"/>
  <c r="D4027" i="5"/>
  <c r="E4027" i="5" s="1"/>
  <c r="D4026" i="5"/>
  <c r="E4026" i="5" s="1"/>
  <c r="D4025" i="5"/>
  <c r="E4025" i="5" s="1"/>
  <c r="D4024" i="5"/>
  <c r="E4024" i="5" s="1"/>
  <c r="D4023" i="5"/>
  <c r="E4023" i="5" s="1"/>
  <c r="D4022" i="5"/>
  <c r="E4022" i="5" s="1"/>
  <c r="D4021" i="5"/>
  <c r="E4021" i="5" s="1"/>
  <c r="D4020" i="5"/>
  <c r="E4020" i="5" s="1"/>
  <c r="D4019" i="5"/>
  <c r="E4019" i="5" s="1"/>
  <c r="D4018" i="5"/>
  <c r="E4018" i="5" s="1"/>
  <c r="D4017" i="5"/>
  <c r="E4017" i="5" s="1"/>
  <c r="D4016" i="5"/>
  <c r="E4016" i="5" s="1"/>
  <c r="D4015" i="5"/>
  <c r="E4015" i="5" s="1"/>
  <c r="D4014" i="5"/>
  <c r="E4014" i="5" s="1"/>
  <c r="D4013" i="5"/>
  <c r="E4013" i="5" s="1"/>
  <c r="D4012" i="5"/>
  <c r="E4012" i="5" s="1"/>
  <c r="D4011" i="5"/>
  <c r="E4011" i="5" s="1"/>
  <c r="D4010" i="5"/>
  <c r="E4010" i="5" s="1"/>
  <c r="D4009" i="5"/>
  <c r="E4009" i="5" s="1"/>
  <c r="D4008" i="5"/>
  <c r="E4008" i="5" s="1"/>
  <c r="D4007" i="5"/>
  <c r="E4007" i="5" s="1"/>
  <c r="D4006" i="5"/>
  <c r="E4006" i="5" s="1"/>
  <c r="D4005" i="5"/>
  <c r="E4005" i="5" s="1"/>
  <c r="D4004" i="5"/>
  <c r="E4004" i="5" s="1"/>
  <c r="D4003" i="5"/>
  <c r="E4003" i="5" s="1"/>
  <c r="D4002" i="5"/>
  <c r="E4002" i="5" s="1"/>
  <c r="D4001" i="5"/>
  <c r="E4001" i="5" s="1"/>
  <c r="D4000" i="5"/>
  <c r="E4000" i="5" s="1"/>
  <c r="D3999" i="5"/>
  <c r="E3999" i="5" s="1"/>
  <c r="D3998" i="5"/>
  <c r="E3998" i="5" s="1"/>
  <c r="D3997" i="5"/>
  <c r="E3997" i="5" s="1"/>
  <c r="D3996" i="5"/>
  <c r="E3996" i="5" s="1"/>
  <c r="D3995" i="5"/>
  <c r="E3995" i="5" s="1"/>
  <c r="D3994" i="5"/>
  <c r="E3994" i="5" s="1"/>
  <c r="D3993" i="5"/>
  <c r="E3993" i="5" s="1"/>
  <c r="D3992" i="5"/>
  <c r="E3992" i="5" s="1"/>
  <c r="D3991" i="5"/>
  <c r="E3991" i="5" s="1"/>
  <c r="D3990" i="5"/>
  <c r="E3990" i="5" s="1"/>
  <c r="D3989" i="5"/>
  <c r="E3989" i="5" s="1"/>
  <c r="D3988" i="5"/>
  <c r="E3988" i="5" s="1"/>
  <c r="D3987" i="5"/>
  <c r="E3987" i="5" s="1"/>
  <c r="D3986" i="5"/>
  <c r="E3986" i="5" s="1"/>
  <c r="D3985" i="5"/>
  <c r="E3985" i="5" s="1"/>
  <c r="D3984" i="5"/>
  <c r="E3984" i="5" s="1"/>
  <c r="D3983" i="5"/>
  <c r="E3983" i="5" s="1"/>
  <c r="D3982" i="5"/>
  <c r="E3982" i="5" s="1"/>
  <c r="D3981" i="5"/>
  <c r="E3981" i="5" s="1"/>
  <c r="D3980" i="5"/>
  <c r="E3980" i="5" s="1"/>
  <c r="D3979" i="5"/>
  <c r="E3979" i="5" s="1"/>
  <c r="D3978" i="5"/>
  <c r="E3978" i="5" s="1"/>
  <c r="D3977" i="5"/>
  <c r="E3977" i="5" s="1"/>
  <c r="D3976" i="5"/>
  <c r="E3976" i="5" s="1"/>
  <c r="D3975" i="5"/>
  <c r="E3975" i="5" s="1"/>
  <c r="D3974" i="5"/>
  <c r="E3974" i="5" s="1"/>
  <c r="D3973" i="5"/>
  <c r="E3973" i="5" s="1"/>
  <c r="D3972" i="5"/>
  <c r="E3972" i="5" s="1"/>
  <c r="D3971" i="5"/>
  <c r="E3971" i="5" s="1"/>
  <c r="D3970" i="5"/>
  <c r="E3970" i="5" s="1"/>
  <c r="D3969" i="5"/>
  <c r="E3969" i="5" s="1"/>
  <c r="D3968" i="5"/>
  <c r="E3968" i="5" s="1"/>
  <c r="D3967" i="5"/>
  <c r="E3967" i="5" s="1"/>
  <c r="D3966" i="5"/>
  <c r="E3966" i="5" s="1"/>
  <c r="D3965" i="5"/>
  <c r="E3965" i="5" s="1"/>
  <c r="D3964" i="5"/>
  <c r="E3964" i="5" s="1"/>
  <c r="D3963" i="5"/>
  <c r="E3963" i="5" s="1"/>
  <c r="D3962" i="5"/>
  <c r="E3962" i="5" s="1"/>
  <c r="D3961" i="5"/>
  <c r="E3961" i="5" s="1"/>
  <c r="D3960" i="5"/>
  <c r="E3960" i="5" s="1"/>
  <c r="D3959" i="5"/>
  <c r="E3959" i="5" s="1"/>
  <c r="D3958" i="5"/>
  <c r="E3958" i="5" s="1"/>
  <c r="D3957" i="5"/>
  <c r="E3957" i="5" s="1"/>
  <c r="D3956" i="5"/>
  <c r="E3956" i="5" s="1"/>
  <c r="D3955" i="5"/>
  <c r="E3955" i="5" s="1"/>
  <c r="D3954" i="5"/>
  <c r="E3954" i="5" s="1"/>
  <c r="D3953" i="5"/>
  <c r="E3953" i="5" s="1"/>
  <c r="D3952" i="5"/>
  <c r="E3952" i="5" s="1"/>
  <c r="D3951" i="5"/>
  <c r="E3951" i="5" s="1"/>
  <c r="D3950" i="5"/>
  <c r="E3950" i="5" s="1"/>
  <c r="D3949" i="5"/>
  <c r="E3949" i="5" s="1"/>
  <c r="D3948" i="5"/>
  <c r="E3948" i="5" s="1"/>
  <c r="D3947" i="5"/>
  <c r="E3947" i="5" s="1"/>
  <c r="D3946" i="5"/>
  <c r="E3946" i="5" s="1"/>
  <c r="D3945" i="5"/>
  <c r="E3945" i="5" s="1"/>
  <c r="D3944" i="5"/>
  <c r="E3944" i="5" s="1"/>
  <c r="D3943" i="5"/>
  <c r="E3943" i="5" s="1"/>
  <c r="D3942" i="5"/>
  <c r="E3942" i="5" s="1"/>
  <c r="D3941" i="5"/>
  <c r="E3941" i="5" s="1"/>
  <c r="D3940" i="5"/>
  <c r="E3940" i="5" s="1"/>
  <c r="D3939" i="5"/>
  <c r="E3939" i="5" s="1"/>
  <c r="D3938" i="5"/>
  <c r="E3938" i="5" s="1"/>
  <c r="D3937" i="5"/>
  <c r="E3937" i="5" s="1"/>
  <c r="D3936" i="5"/>
  <c r="E3936" i="5" s="1"/>
  <c r="D3935" i="5"/>
  <c r="E3935" i="5" s="1"/>
  <c r="D3934" i="5"/>
  <c r="E3934" i="5" s="1"/>
  <c r="D3933" i="5"/>
  <c r="E3933" i="5" s="1"/>
  <c r="D3932" i="5"/>
  <c r="E3932" i="5" s="1"/>
  <c r="D3931" i="5"/>
  <c r="E3931" i="5" s="1"/>
  <c r="D3930" i="5"/>
  <c r="E3930" i="5" s="1"/>
  <c r="D3929" i="5"/>
  <c r="E3929" i="5" s="1"/>
  <c r="D3928" i="5"/>
  <c r="E3928" i="5" s="1"/>
  <c r="D3927" i="5"/>
  <c r="E3927" i="5" s="1"/>
  <c r="D3926" i="5"/>
  <c r="E3926" i="5" s="1"/>
  <c r="D3925" i="5"/>
  <c r="E3925" i="5" s="1"/>
  <c r="D3924" i="5"/>
  <c r="E3924" i="5" s="1"/>
  <c r="D3923" i="5"/>
  <c r="E3923" i="5" s="1"/>
  <c r="D3922" i="5"/>
  <c r="E3922" i="5" s="1"/>
  <c r="D3921" i="5"/>
  <c r="E3921" i="5" s="1"/>
  <c r="D3920" i="5"/>
  <c r="E3920" i="5" s="1"/>
  <c r="D3919" i="5"/>
  <c r="E3919" i="5" s="1"/>
  <c r="D3918" i="5"/>
  <c r="E3918" i="5" s="1"/>
  <c r="D3917" i="5"/>
  <c r="E3917" i="5" s="1"/>
  <c r="D3916" i="5"/>
  <c r="E3916" i="5" s="1"/>
  <c r="D3915" i="5"/>
  <c r="E3915" i="5" s="1"/>
  <c r="D3914" i="5"/>
  <c r="E3914" i="5" s="1"/>
  <c r="D3913" i="5"/>
  <c r="E3913" i="5" s="1"/>
  <c r="D3912" i="5"/>
  <c r="E3912" i="5" s="1"/>
  <c r="D3911" i="5"/>
  <c r="E3911" i="5" s="1"/>
  <c r="D3910" i="5"/>
  <c r="E3910" i="5" s="1"/>
  <c r="D3909" i="5"/>
  <c r="E3909" i="5" s="1"/>
  <c r="D3908" i="5"/>
  <c r="E3908" i="5" s="1"/>
  <c r="D3907" i="5"/>
  <c r="E3907" i="5" s="1"/>
  <c r="D3906" i="5"/>
  <c r="E3906" i="5" s="1"/>
  <c r="D3905" i="5"/>
  <c r="E3905" i="5" s="1"/>
  <c r="D3904" i="5"/>
  <c r="E3904" i="5" s="1"/>
  <c r="D3903" i="5"/>
  <c r="E3903" i="5" s="1"/>
  <c r="D3902" i="5"/>
  <c r="E3902" i="5" s="1"/>
  <c r="D3901" i="5"/>
  <c r="E3901" i="5" s="1"/>
  <c r="D3900" i="5"/>
  <c r="E3900" i="5" s="1"/>
  <c r="D3899" i="5"/>
  <c r="E3899" i="5" s="1"/>
  <c r="D3898" i="5"/>
  <c r="E3898" i="5" s="1"/>
  <c r="D3897" i="5"/>
  <c r="E3897" i="5" s="1"/>
  <c r="D3896" i="5"/>
  <c r="E3896" i="5" s="1"/>
  <c r="D3895" i="5"/>
  <c r="E3895" i="5" s="1"/>
  <c r="D3894" i="5"/>
  <c r="E3894" i="5" s="1"/>
  <c r="D3893" i="5"/>
  <c r="E3893" i="5" s="1"/>
  <c r="D3892" i="5"/>
  <c r="E3892" i="5" s="1"/>
  <c r="D3891" i="5"/>
  <c r="E3891" i="5" s="1"/>
  <c r="D3890" i="5"/>
  <c r="E3890" i="5" s="1"/>
  <c r="D3889" i="5"/>
  <c r="E3889" i="5" s="1"/>
  <c r="D3888" i="5"/>
  <c r="E3888" i="5" s="1"/>
  <c r="D3887" i="5"/>
  <c r="E3887" i="5" s="1"/>
  <c r="D3886" i="5"/>
  <c r="E3886" i="5" s="1"/>
  <c r="D3885" i="5"/>
  <c r="E3885" i="5" s="1"/>
  <c r="D3884" i="5"/>
  <c r="E3884" i="5" s="1"/>
  <c r="D3883" i="5"/>
  <c r="E3883" i="5" s="1"/>
  <c r="D3882" i="5"/>
  <c r="E3882" i="5" s="1"/>
  <c r="D3881" i="5"/>
  <c r="E3881" i="5" s="1"/>
  <c r="D3880" i="5"/>
  <c r="E3880" i="5" s="1"/>
  <c r="D3879" i="5"/>
  <c r="E3879" i="5" s="1"/>
  <c r="D3878" i="5"/>
  <c r="E3878" i="5" s="1"/>
  <c r="D3877" i="5"/>
  <c r="E3877" i="5" s="1"/>
  <c r="D3876" i="5"/>
  <c r="E3876" i="5" s="1"/>
  <c r="D3875" i="5"/>
  <c r="E3875" i="5" s="1"/>
  <c r="D3874" i="5"/>
  <c r="E3874" i="5" s="1"/>
  <c r="D3873" i="5"/>
  <c r="E3873" i="5" s="1"/>
  <c r="D3872" i="5"/>
  <c r="E3872" i="5" s="1"/>
  <c r="D3871" i="5"/>
  <c r="E3871" i="5" s="1"/>
  <c r="D3870" i="5"/>
  <c r="E3870" i="5" s="1"/>
  <c r="D3869" i="5"/>
  <c r="E3869" i="5" s="1"/>
  <c r="D3868" i="5"/>
  <c r="E3868" i="5" s="1"/>
  <c r="D3867" i="5"/>
  <c r="E3867" i="5" s="1"/>
  <c r="D3866" i="5"/>
  <c r="E3866" i="5" s="1"/>
  <c r="D3865" i="5"/>
  <c r="E3865" i="5" s="1"/>
  <c r="D3864" i="5"/>
  <c r="E3864" i="5" s="1"/>
  <c r="D3863" i="5"/>
  <c r="E3863" i="5" s="1"/>
  <c r="D3862" i="5"/>
  <c r="E3862" i="5" s="1"/>
  <c r="D3861" i="5"/>
  <c r="E3861" i="5" s="1"/>
  <c r="D3860" i="5"/>
  <c r="E3860" i="5" s="1"/>
  <c r="D3859" i="5"/>
  <c r="E3859" i="5" s="1"/>
  <c r="D3858" i="5"/>
  <c r="E3858" i="5" s="1"/>
  <c r="D3857" i="5"/>
  <c r="E3857" i="5" s="1"/>
  <c r="D3856" i="5"/>
  <c r="E3856" i="5" s="1"/>
  <c r="D3855" i="5"/>
  <c r="E3855" i="5" s="1"/>
  <c r="D3854" i="5"/>
  <c r="E3854" i="5" s="1"/>
  <c r="D3853" i="5"/>
  <c r="E3853" i="5" s="1"/>
  <c r="D3852" i="5"/>
  <c r="E3852" i="5" s="1"/>
  <c r="D3851" i="5"/>
  <c r="E3851" i="5" s="1"/>
  <c r="D3850" i="5"/>
  <c r="E3850" i="5" s="1"/>
  <c r="D3849" i="5"/>
  <c r="E3849" i="5" s="1"/>
  <c r="D3848" i="5"/>
  <c r="E3848" i="5" s="1"/>
  <c r="D3847" i="5"/>
  <c r="E3847" i="5" s="1"/>
  <c r="D3846" i="5"/>
  <c r="E3846" i="5" s="1"/>
  <c r="D3845" i="5"/>
  <c r="E3845" i="5" s="1"/>
  <c r="D3844" i="5"/>
  <c r="E3844" i="5" s="1"/>
  <c r="D3843" i="5"/>
  <c r="E3843" i="5" s="1"/>
  <c r="D3842" i="5"/>
  <c r="E3842" i="5" s="1"/>
  <c r="D3841" i="5"/>
  <c r="E3841" i="5" s="1"/>
  <c r="D3840" i="5"/>
  <c r="E3840" i="5" s="1"/>
  <c r="D3839" i="5"/>
  <c r="E3839" i="5" s="1"/>
  <c r="D3838" i="5"/>
  <c r="E3838" i="5" s="1"/>
  <c r="D3837" i="5"/>
  <c r="E3837" i="5" s="1"/>
  <c r="D3836" i="5"/>
  <c r="E3836" i="5" s="1"/>
  <c r="D3835" i="5"/>
  <c r="E3835" i="5" s="1"/>
  <c r="D3834" i="5"/>
  <c r="E3834" i="5" s="1"/>
  <c r="D3833" i="5"/>
  <c r="E3833" i="5" s="1"/>
  <c r="D3832" i="5"/>
  <c r="E3832" i="5" s="1"/>
  <c r="D3831" i="5"/>
  <c r="E3831" i="5" s="1"/>
  <c r="D3830" i="5"/>
  <c r="E3830" i="5" s="1"/>
  <c r="D3829" i="5"/>
  <c r="E3829" i="5" s="1"/>
  <c r="D3828" i="5"/>
  <c r="E3828" i="5" s="1"/>
  <c r="D3827" i="5"/>
  <c r="E3827" i="5" s="1"/>
  <c r="D3826" i="5"/>
  <c r="E3826" i="5" s="1"/>
  <c r="D3825" i="5"/>
  <c r="E3825" i="5" s="1"/>
  <c r="D3824" i="5"/>
  <c r="E3824" i="5" s="1"/>
  <c r="D3823" i="5"/>
  <c r="E3823" i="5" s="1"/>
  <c r="D3822" i="5"/>
  <c r="E3822" i="5" s="1"/>
  <c r="D3821" i="5"/>
  <c r="E3821" i="5" s="1"/>
  <c r="D3820" i="5"/>
  <c r="E3820" i="5" s="1"/>
  <c r="D3819" i="5"/>
  <c r="E3819" i="5" s="1"/>
  <c r="D3818" i="5"/>
  <c r="E3818" i="5" s="1"/>
  <c r="D3817" i="5"/>
  <c r="E3817" i="5" s="1"/>
  <c r="D3816" i="5"/>
  <c r="E3816" i="5" s="1"/>
  <c r="D3815" i="5"/>
  <c r="E3815" i="5" s="1"/>
  <c r="D3814" i="5"/>
  <c r="E3814" i="5" s="1"/>
  <c r="D3813" i="5"/>
  <c r="E3813" i="5" s="1"/>
  <c r="D3812" i="5"/>
  <c r="E3812" i="5" s="1"/>
  <c r="D3811" i="5"/>
  <c r="E3811" i="5" s="1"/>
  <c r="D3810" i="5"/>
  <c r="E3810" i="5" s="1"/>
  <c r="D3809" i="5"/>
  <c r="E3809" i="5" s="1"/>
  <c r="D3808" i="5"/>
  <c r="E3808" i="5" s="1"/>
  <c r="D3807" i="5"/>
  <c r="E3807" i="5" s="1"/>
  <c r="D3806" i="5"/>
  <c r="E3806" i="5" s="1"/>
  <c r="D3805" i="5"/>
  <c r="E3805" i="5" s="1"/>
  <c r="D3804" i="5"/>
  <c r="E3804" i="5" s="1"/>
  <c r="D3803" i="5"/>
  <c r="E3803" i="5" s="1"/>
  <c r="D3802" i="5"/>
  <c r="E3802" i="5" s="1"/>
  <c r="D3801" i="5"/>
  <c r="E3801" i="5" s="1"/>
  <c r="D3800" i="5"/>
  <c r="E3800" i="5" s="1"/>
  <c r="D3799" i="5"/>
  <c r="E3799" i="5" s="1"/>
  <c r="D3798" i="5"/>
  <c r="E3798" i="5" s="1"/>
  <c r="D3797" i="5"/>
  <c r="E3797" i="5" s="1"/>
  <c r="D3796" i="5"/>
  <c r="E3796" i="5" s="1"/>
  <c r="D3795" i="5"/>
  <c r="E3795" i="5" s="1"/>
  <c r="D3794" i="5"/>
  <c r="E3794" i="5" s="1"/>
  <c r="D3793" i="5"/>
  <c r="E3793" i="5" s="1"/>
  <c r="D3792" i="5"/>
  <c r="E3792" i="5" s="1"/>
  <c r="D3791" i="5"/>
  <c r="E3791" i="5" s="1"/>
  <c r="D3790" i="5"/>
  <c r="E3790" i="5" s="1"/>
  <c r="D3789" i="5"/>
  <c r="E3789" i="5" s="1"/>
  <c r="D3788" i="5"/>
  <c r="E3788" i="5" s="1"/>
  <c r="D3787" i="5"/>
  <c r="E3787" i="5" s="1"/>
  <c r="D3786" i="5"/>
  <c r="E3786" i="5" s="1"/>
  <c r="D3785" i="5"/>
  <c r="E3785" i="5" s="1"/>
  <c r="D3784" i="5"/>
  <c r="E3784" i="5" s="1"/>
  <c r="D3783" i="5"/>
  <c r="E3783" i="5" s="1"/>
  <c r="D3782" i="5"/>
  <c r="E3782" i="5" s="1"/>
  <c r="D3781" i="5"/>
  <c r="E3781" i="5" s="1"/>
  <c r="D3780" i="5"/>
  <c r="E3780" i="5" s="1"/>
  <c r="D3779" i="5"/>
  <c r="E3779" i="5" s="1"/>
  <c r="D3778" i="5"/>
  <c r="E3778" i="5" s="1"/>
  <c r="D3777" i="5"/>
  <c r="E3777" i="5" s="1"/>
  <c r="D3776" i="5"/>
  <c r="E3776" i="5" s="1"/>
  <c r="D3775" i="5"/>
  <c r="E3775" i="5" s="1"/>
  <c r="D3774" i="5"/>
  <c r="E3774" i="5" s="1"/>
  <c r="D3773" i="5"/>
  <c r="E3773" i="5" s="1"/>
  <c r="D3772" i="5"/>
  <c r="E3772" i="5" s="1"/>
  <c r="D3771" i="5"/>
  <c r="E3771" i="5" s="1"/>
  <c r="D3770" i="5"/>
  <c r="E3770" i="5" s="1"/>
  <c r="D3769" i="5"/>
  <c r="E3769" i="5" s="1"/>
  <c r="D3768" i="5"/>
  <c r="E3768" i="5" s="1"/>
  <c r="D3767" i="5"/>
  <c r="E3767" i="5" s="1"/>
  <c r="D3766" i="5"/>
  <c r="E3766" i="5" s="1"/>
  <c r="D3765" i="5"/>
  <c r="E3765" i="5" s="1"/>
  <c r="D3764" i="5"/>
  <c r="E3764" i="5" s="1"/>
  <c r="D3763" i="5"/>
  <c r="E3763" i="5" s="1"/>
  <c r="D3762" i="5"/>
  <c r="E3762" i="5" s="1"/>
  <c r="D3761" i="5"/>
  <c r="E3761" i="5" s="1"/>
  <c r="D3760" i="5"/>
  <c r="E3760" i="5" s="1"/>
  <c r="D3759" i="5"/>
  <c r="E3759" i="5" s="1"/>
  <c r="D3758" i="5"/>
  <c r="E3758" i="5" s="1"/>
  <c r="D3757" i="5"/>
  <c r="E3757" i="5" s="1"/>
  <c r="D3756" i="5"/>
  <c r="E3756" i="5" s="1"/>
  <c r="D3755" i="5"/>
  <c r="E3755" i="5" s="1"/>
  <c r="D3754" i="5"/>
  <c r="E3754" i="5" s="1"/>
  <c r="D3753" i="5"/>
  <c r="E3753" i="5" s="1"/>
  <c r="D3752" i="5"/>
  <c r="E3752" i="5" s="1"/>
  <c r="D3751" i="5"/>
  <c r="E3751" i="5" s="1"/>
  <c r="D3750" i="5"/>
  <c r="E3750" i="5" s="1"/>
  <c r="D3749" i="5"/>
  <c r="E3749" i="5" s="1"/>
  <c r="D3748" i="5"/>
  <c r="E3748" i="5" s="1"/>
  <c r="D3747" i="5"/>
  <c r="E3747" i="5" s="1"/>
  <c r="D3746" i="5"/>
  <c r="E3746" i="5" s="1"/>
  <c r="D3745" i="5"/>
  <c r="E3745" i="5" s="1"/>
  <c r="D3744" i="5"/>
  <c r="E3744" i="5" s="1"/>
  <c r="D3743" i="5"/>
  <c r="E3743" i="5" s="1"/>
  <c r="D3742" i="5"/>
  <c r="E3742" i="5" s="1"/>
  <c r="D3741" i="5"/>
  <c r="E3741" i="5" s="1"/>
  <c r="D3740" i="5"/>
  <c r="E3740" i="5" s="1"/>
  <c r="D3739" i="5"/>
  <c r="E3739" i="5" s="1"/>
  <c r="D3738" i="5"/>
  <c r="E3738" i="5" s="1"/>
  <c r="D3737" i="5"/>
  <c r="E3737" i="5" s="1"/>
  <c r="D3736" i="5"/>
  <c r="E3736" i="5" s="1"/>
  <c r="D3735" i="5"/>
  <c r="E3735" i="5" s="1"/>
  <c r="D3734" i="5"/>
  <c r="E3734" i="5" s="1"/>
  <c r="D3733" i="5"/>
  <c r="E3733" i="5" s="1"/>
  <c r="D3732" i="5"/>
  <c r="E3732" i="5" s="1"/>
  <c r="D3731" i="5"/>
  <c r="E3731" i="5" s="1"/>
  <c r="D3730" i="5"/>
  <c r="E3730" i="5" s="1"/>
  <c r="D3729" i="5"/>
  <c r="E3729" i="5" s="1"/>
  <c r="D3728" i="5"/>
  <c r="E3728" i="5" s="1"/>
  <c r="D3727" i="5"/>
  <c r="E3727" i="5" s="1"/>
  <c r="D3726" i="5"/>
  <c r="E3726" i="5" s="1"/>
  <c r="D3725" i="5"/>
  <c r="E3725" i="5" s="1"/>
  <c r="D3724" i="5"/>
  <c r="E3724" i="5" s="1"/>
  <c r="D3723" i="5"/>
  <c r="E3723" i="5" s="1"/>
  <c r="D3722" i="5"/>
  <c r="E3722" i="5" s="1"/>
  <c r="D3721" i="5"/>
  <c r="E3721" i="5" s="1"/>
  <c r="D3720" i="5"/>
  <c r="E3720" i="5" s="1"/>
  <c r="D3719" i="5"/>
  <c r="E3719" i="5" s="1"/>
  <c r="D3718" i="5"/>
  <c r="E3718" i="5" s="1"/>
  <c r="D3717" i="5"/>
  <c r="E3717" i="5" s="1"/>
  <c r="D3716" i="5"/>
  <c r="E3716" i="5" s="1"/>
  <c r="D3715" i="5"/>
  <c r="E3715" i="5" s="1"/>
  <c r="D3714" i="5"/>
  <c r="E3714" i="5" s="1"/>
  <c r="D3713" i="5"/>
  <c r="E3713" i="5" s="1"/>
  <c r="D3712" i="5"/>
  <c r="E3712" i="5" s="1"/>
  <c r="D3711" i="5"/>
  <c r="E3711" i="5" s="1"/>
  <c r="D3710" i="5"/>
  <c r="E3710" i="5" s="1"/>
  <c r="D3709" i="5"/>
  <c r="E3709" i="5" s="1"/>
  <c r="D3708" i="5"/>
  <c r="E3708" i="5" s="1"/>
  <c r="D3707" i="5"/>
  <c r="E3707" i="5" s="1"/>
  <c r="D3706" i="5"/>
  <c r="E3706" i="5" s="1"/>
  <c r="D3705" i="5"/>
  <c r="E3705" i="5" s="1"/>
  <c r="D3704" i="5"/>
  <c r="E3704" i="5" s="1"/>
  <c r="D3703" i="5"/>
  <c r="E3703" i="5" s="1"/>
  <c r="D3702" i="5"/>
  <c r="E3702" i="5" s="1"/>
  <c r="D3701" i="5"/>
  <c r="E3701" i="5" s="1"/>
  <c r="D3700" i="5"/>
  <c r="E3700" i="5" s="1"/>
  <c r="D3699" i="5"/>
  <c r="E3699" i="5" s="1"/>
  <c r="D3698" i="5"/>
  <c r="E3698" i="5" s="1"/>
  <c r="D3697" i="5"/>
  <c r="E3697" i="5" s="1"/>
  <c r="D3696" i="5"/>
  <c r="E3696" i="5" s="1"/>
  <c r="D3695" i="5"/>
  <c r="E3695" i="5" s="1"/>
  <c r="D3694" i="5"/>
  <c r="E3694" i="5" s="1"/>
  <c r="D3693" i="5"/>
  <c r="E3693" i="5" s="1"/>
  <c r="D3692" i="5"/>
  <c r="E3692" i="5" s="1"/>
  <c r="D3691" i="5"/>
  <c r="E3691" i="5" s="1"/>
  <c r="D3690" i="5"/>
  <c r="E3690" i="5" s="1"/>
  <c r="D3689" i="5"/>
  <c r="E3689" i="5" s="1"/>
  <c r="D3688" i="5"/>
  <c r="E3688" i="5" s="1"/>
  <c r="D3687" i="5"/>
  <c r="E3687" i="5" s="1"/>
  <c r="D3686" i="5"/>
  <c r="E3686" i="5" s="1"/>
  <c r="D3685" i="5"/>
  <c r="E3685" i="5" s="1"/>
  <c r="D3684" i="5"/>
  <c r="E3684" i="5" s="1"/>
  <c r="D3683" i="5"/>
  <c r="E3683" i="5" s="1"/>
  <c r="D3682" i="5"/>
  <c r="E3682" i="5" s="1"/>
  <c r="D3681" i="5"/>
  <c r="E3681" i="5" s="1"/>
  <c r="D3680" i="5"/>
  <c r="E3680" i="5" s="1"/>
  <c r="D3679" i="5"/>
  <c r="E3679" i="5" s="1"/>
  <c r="D3678" i="5"/>
  <c r="E3678" i="5" s="1"/>
  <c r="D3677" i="5"/>
  <c r="E3677" i="5" s="1"/>
  <c r="D3676" i="5"/>
  <c r="E3676" i="5" s="1"/>
  <c r="D3675" i="5"/>
  <c r="E3675" i="5" s="1"/>
  <c r="D3674" i="5"/>
  <c r="E3674" i="5" s="1"/>
  <c r="D3673" i="5"/>
  <c r="E3673" i="5" s="1"/>
  <c r="D3672" i="5"/>
  <c r="E3672" i="5" s="1"/>
  <c r="D3671" i="5"/>
  <c r="E3671" i="5" s="1"/>
  <c r="D3670" i="5"/>
  <c r="E3670" i="5" s="1"/>
  <c r="D3669" i="5"/>
  <c r="E3669" i="5" s="1"/>
  <c r="D3668" i="5"/>
  <c r="E3668" i="5" s="1"/>
  <c r="D3667" i="5"/>
  <c r="E3667" i="5" s="1"/>
  <c r="D3666" i="5"/>
  <c r="E3666" i="5" s="1"/>
  <c r="D3665" i="5"/>
  <c r="E3665" i="5" s="1"/>
  <c r="D3664" i="5"/>
  <c r="E3664" i="5" s="1"/>
  <c r="D3663" i="5"/>
  <c r="E3663" i="5" s="1"/>
  <c r="D3662" i="5"/>
  <c r="E3662" i="5" s="1"/>
  <c r="D3661" i="5"/>
  <c r="E3661" i="5" s="1"/>
  <c r="D3660" i="5"/>
  <c r="E3660" i="5" s="1"/>
  <c r="D3659" i="5"/>
  <c r="E3659" i="5" s="1"/>
  <c r="D3658" i="5"/>
  <c r="E3658" i="5" s="1"/>
  <c r="D3657" i="5"/>
  <c r="E3657" i="5" s="1"/>
  <c r="D3656" i="5"/>
  <c r="E3656" i="5" s="1"/>
  <c r="D3655" i="5"/>
  <c r="E3655" i="5" s="1"/>
  <c r="D3654" i="5"/>
  <c r="E3654" i="5" s="1"/>
  <c r="D3653" i="5"/>
  <c r="E3653" i="5" s="1"/>
  <c r="D3652" i="5"/>
  <c r="E3652" i="5" s="1"/>
  <c r="D3651" i="5"/>
  <c r="E3651" i="5" s="1"/>
  <c r="D3650" i="5"/>
  <c r="E3650" i="5" s="1"/>
  <c r="D3649" i="5"/>
  <c r="E3649" i="5" s="1"/>
  <c r="D3648" i="5"/>
  <c r="E3648" i="5" s="1"/>
  <c r="D3647" i="5"/>
  <c r="E3647" i="5" s="1"/>
  <c r="D3646" i="5"/>
  <c r="E3646" i="5" s="1"/>
  <c r="D3645" i="5"/>
  <c r="E3645" i="5" s="1"/>
  <c r="D3644" i="5"/>
  <c r="E3644" i="5" s="1"/>
  <c r="D3643" i="5"/>
  <c r="E3643" i="5" s="1"/>
  <c r="D3642" i="5"/>
  <c r="E3642" i="5" s="1"/>
  <c r="D3641" i="5"/>
  <c r="E3641" i="5" s="1"/>
  <c r="D3640" i="5"/>
  <c r="E3640" i="5" s="1"/>
  <c r="D3639" i="5"/>
  <c r="E3639" i="5" s="1"/>
  <c r="D3638" i="5"/>
  <c r="E3638" i="5" s="1"/>
  <c r="D3637" i="5"/>
  <c r="E3637" i="5" s="1"/>
  <c r="D3636" i="5"/>
  <c r="E3636" i="5" s="1"/>
  <c r="D3635" i="5"/>
  <c r="E3635" i="5" s="1"/>
  <c r="D3634" i="5"/>
  <c r="E3634" i="5" s="1"/>
  <c r="D3633" i="5"/>
  <c r="E3633" i="5" s="1"/>
  <c r="D3632" i="5"/>
  <c r="E3632" i="5" s="1"/>
  <c r="D3631" i="5"/>
  <c r="E3631" i="5" s="1"/>
  <c r="D3630" i="5"/>
  <c r="E3630" i="5" s="1"/>
  <c r="D3629" i="5"/>
  <c r="E3629" i="5" s="1"/>
  <c r="D3628" i="5"/>
  <c r="E3628" i="5" s="1"/>
  <c r="D3627" i="5"/>
  <c r="E3627" i="5" s="1"/>
  <c r="D3626" i="5"/>
  <c r="E3626" i="5" s="1"/>
  <c r="D3625" i="5"/>
  <c r="E3625" i="5" s="1"/>
  <c r="D3624" i="5"/>
  <c r="E3624" i="5" s="1"/>
  <c r="D3623" i="5"/>
  <c r="E3623" i="5" s="1"/>
  <c r="D3622" i="5"/>
  <c r="E3622" i="5" s="1"/>
  <c r="D3621" i="5"/>
  <c r="E3621" i="5" s="1"/>
  <c r="D3620" i="5"/>
  <c r="E3620" i="5" s="1"/>
  <c r="D3619" i="5"/>
  <c r="E3619" i="5" s="1"/>
  <c r="D3618" i="5"/>
  <c r="E3618" i="5" s="1"/>
  <c r="D3617" i="5"/>
  <c r="E3617" i="5" s="1"/>
  <c r="D3616" i="5"/>
  <c r="E3616" i="5" s="1"/>
  <c r="D3615" i="5"/>
  <c r="E3615" i="5" s="1"/>
  <c r="D3614" i="5"/>
  <c r="E3614" i="5" s="1"/>
  <c r="D3613" i="5"/>
  <c r="E3613" i="5" s="1"/>
  <c r="D3612" i="5"/>
  <c r="E3612" i="5" s="1"/>
  <c r="D3611" i="5"/>
  <c r="E3611" i="5" s="1"/>
  <c r="D3610" i="5"/>
  <c r="E3610" i="5" s="1"/>
  <c r="D3609" i="5"/>
  <c r="E3609" i="5" s="1"/>
  <c r="D3608" i="5"/>
  <c r="E3608" i="5" s="1"/>
  <c r="D3607" i="5"/>
  <c r="E3607" i="5" s="1"/>
  <c r="D3606" i="5"/>
  <c r="E3606" i="5" s="1"/>
  <c r="D3605" i="5"/>
  <c r="E3605" i="5" s="1"/>
  <c r="D3604" i="5"/>
  <c r="E3604" i="5" s="1"/>
  <c r="D3603" i="5"/>
  <c r="E3603" i="5" s="1"/>
  <c r="D3602" i="5"/>
  <c r="E3602" i="5" s="1"/>
  <c r="D3601" i="5"/>
  <c r="E3601" i="5" s="1"/>
  <c r="D3600" i="5"/>
  <c r="E3600" i="5" s="1"/>
  <c r="D3599" i="5"/>
  <c r="E3599" i="5" s="1"/>
  <c r="D3598" i="5"/>
  <c r="E3598" i="5" s="1"/>
  <c r="D3597" i="5"/>
  <c r="E3597" i="5" s="1"/>
  <c r="D3596" i="5"/>
  <c r="E3596" i="5" s="1"/>
  <c r="D3595" i="5"/>
  <c r="E3595" i="5" s="1"/>
  <c r="D3594" i="5"/>
  <c r="E3594" i="5" s="1"/>
  <c r="D3593" i="5"/>
  <c r="E3593" i="5" s="1"/>
  <c r="D3592" i="5"/>
  <c r="E3592" i="5" s="1"/>
  <c r="D3591" i="5"/>
  <c r="E3591" i="5" s="1"/>
  <c r="D3590" i="5"/>
  <c r="E3590" i="5" s="1"/>
  <c r="D3589" i="5"/>
  <c r="E3589" i="5" s="1"/>
  <c r="D3588" i="5"/>
  <c r="E3588" i="5" s="1"/>
  <c r="D3587" i="5"/>
  <c r="E3587" i="5" s="1"/>
  <c r="D3586" i="5"/>
  <c r="E3586" i="5" s="1"/>
  <c r="D3585" i="5"/>
  <c r="E3585" i="5" s="1"/>
  <c r="D3584" i="5"/>
  <c r="E3584" i="5" s="1"/>
  <c r="D3583" i="5"/>
  <c r="E3583" i="5" s="1"/>
  <c r="D3582" i="5"/>
  <c r="E3582" i="5" s="1"/>
  <c r="D3581" i="5"/>
  <c r="E3581" i="5" s="1"/>
  <c r="D3580" i="5"/>
  <c r="E3580" i="5" s="1"/>
  <c r="D3579" i="5"/>
  <c r="E3579" i="5" s="1"/>
  <c r="D3578" i="5"/>
  <c r="E3578" i="5" s="1"/>
  <c r="D3577" i="5"/>
  <c r="E3577" i="5" s="1"/>
  <c r="D3576" i="5"/>
  <c r="E3576" i="5" s="1"/>
  <c r="D3575" i="5"/>
  <c r="E3575" i="5" s="1"/>
  <c r="D3574" i="5"/>
  <c r="E3574" i="5" s="1"/>
  <c r="D3573" i="5"/>
  <c r="E3573" i="5" s="1"/>
  <c r="D3572" i="5"/>
  <c r="E3572" i="5" s="1"/>
  <c r="D3571" i="5"/>
  <c r="E3571" i="5" s="1"/>
  <c r="D3570" i="5"/>
  <c r="E3570" i="5" s="1"/>
  <c r="D3569" i="5"/>
  <c r="E3569" i="5" s="1"/>
  <c r="D3568" i="5"/>
  <c r="E3568" i="5" s="1"/>
  <c r="D3567" i="5"/>
  <c r="E3567" i="5" s="1"/>
  <c r="D3566" i="5"/>
  <c r="E3566" i="5" s="1"/>
  <c r="D3565" i="5"/>
  <c r="E3565" i="5" s="1"/>
  <c r="D3564" i="5"/>
  <c r="E3564" i="5" s="1"/>
  <c r="D3563" i="5"/>
  <c r="E3563" i="5" s="1"/>
  <c r="D3562" i="5"/>
  <c r="E3562" i="5" s="1"/>
  <c r="D3561" i="5"/>
  <c r="E3561" i="5" s="1"/>
  <c r="D3560" i="5"/>
  <c r="E3560" i="5" s="1"/>
  <c r="D3559" i="5"/>
  <c r="E3559" i="5" s="1"/>
  <c r="D3558" i="5"/>
  <c r="E3558" i="5" s="1"/>
  <c r="D3557" i="5"/>
  <c r="E3557" i="5" s="1"/>
  <c r="D3556" i="5"/>
  <c r="E3556" i="5" s="1"/>
  <c r="D3555" i="5"/>
  <c r="E3555" i="5" s="1"/>
  <c r="D3554" i="5"/>
  <c r="E3554" i="5" s="1"/>
  <c r="D3553" i="5"/>
  <c r="E3553" i="5" s="1"/>
  <c r="D3552" i="5"/>
  <c r="E3552" i="5" s="1"/>
  <c r="D3551" i="5"/>
  <c r="E3551" i="5" s="1"/>
  <c r="D3550" i="5"/>
  <c r="E3550" i="5" s="1"/>
  <c r="D3549" i="5"/>
  <c r="E3549" i="5" s="1"/>
  <c r="D3548" i="5"/>
  <c r="E3548" i="5" s="1"/>
  <c r="D3547" i="5"/>
  <c r="E3547" i="5" s="1"/>
  <c r="D3546" i="5"/>
  <c r="E3546" i="5" s="1"/>
  <c r="D3545" i="5"/>
  <c r="E3545" i="5" s="1"/>
  <c r="D3544" i="5"/>
  <c r="E3544" i="5" s="1"/>
  <c r="D3543" i="5"/>
  <c r="E3543" i="5" s="1"/>
  <c r="D3542" i="5"/>
  <c r="E3542" i="5" s="1"/>
  <c r="D3541" i="5"/>
  <c r="E3541" i="5" s="1"/>
  <c r="D3540" i="5"/>
  <c r="E3540" i="5" s="1"/>
  <c r="D3539" i="5"/>
  <c r="E3539" i="5" s="1"/>
  <c r="D3538" i="5"/>
  <c r="E3538" i="5" s="1"/>
  <c r="D3537" i="5"/>
  <c r="E3537" i="5" s="1"/>
  <c r="D3536" i="5"/>
  <c r="E3536" i="5" s="1"/>
  <c r="D3535" i="5"/>
  <c r="E3535" i="5" s="1"/>
  <c r="D3534" i="5"/>
  <c r="E3534" i="5" s="1"/>
  <c r="D3533" i="5"/>
  <c r="E3533" i="5" s="1"/>
  <c r="D3532" i="5"/>
  <c r="E3532" i="5" s="1"/>
  <c r="D3531" i="5"/>
  <c r="E3531" i="5" s="1"/>
  <c r="D3530" i="5"/>
  <c r="E3530" i="5" s="1"/>
  <c r="D3529" i="5"/>
  <c r="E3529" i="5" s="1"/>
  <c r="D3528" i="5"/>
  <c r="E3528" i="5" s="1"/>
  <c r="D3527" i="5"/>
  <c r="E3527" i="5" s="1"/>
  <c r="D3526" i="5"/>
  <c r="E3526" i="5" s="1"/>
  <c r="D3525" i="5"/>
  <c r="E3525" i="5" s="1"/>
  <c r="D3524" i="5"/>
  <c r="E3524" i="5" s="1"/>
  <c r="D3523" i="5"/>
  <c r="E3523" i="5" s="1"/>
  <c r="D3522" i="5"/>
  <c r="E3522" i="5" s="1"/>
  <c r="D3521" i="5"/>
  <c r="E3521" i="5" s="1"/>
  <c r="D3520" i="5"/>
  <c r="E3520" i="5" s="1"/>
  <c r="D3519" i="5"/>
  <c r="E3519" i="5" s="1"/>
  <c r="D3518" i="5"/>
  <c r="E3518" i="5" s="1"/>
  <c r="D3517" i="5"/>
  <c r="E3517" i="5" s="1"/>
  <c r="D3516" i="5"/>
  <c r="E3516" i="5" s="1"/>
  <c r="D3515" i="5"/>
  <c r="E3515" i="5" s="1"/>
  <c r="D3514" i="5"/>
  <c r="E3514" i="5" s="1"/>
  <c r="D3513" i="5"/>
  <c r="E3513" i="5" s="1"/>
  <c r="D3512" i="5"/>
  <c r="E3512" i="5" s="1"/>
  <c r="D3511" i="5"/>
  <c r="E3511" i="5" s="1"/>
  <c r="D3510" i="5"/>
  <c r="E3510" i="5" s="1"/>
  <c r="D3509" i="5"/>
  <c r="E3509" i="5" s="1"/>
  <c r="D3508" i="5"/>
  <c r="E3508" i="5" s="1"/>
  <c r="D3507" i="5"/>
  <c r="E3507" i="5" s="1"/>
  <c r="D3506" i="5"/>
  <c r="E3506" i="5" s="1"/>
  <c r="D3505" i="5"/>
  <c r="E3505" i="5" s="1"/>
  <c r="D3504" i="5"/>
  <c r="E3504" i="5" s="1"/>
  <c r="D3503" i="5"/>
  <c r="E3503" i="5" s="1"/>
  <c r="D3502" i="5"/>
  <c r="E3502" i="5" s="1"/>
  <c r="D3501" i="5"/>
  <c r="E3501" i="5" s="1"/>
  <c r="D3500" i="5"/>
  <c r="E3500" i="5" s="1"/>
  <c r="D3499" i="5"/>
  <c r="E3499" i="5" s="1"/>
  <c r="D3498" i="5"/>
  <c r="E3498" i="5" s="1"/>
  <c r="D3497" i="5"/>
  <c r="E3497" i="5" s="1"/>
  <c r="D3496" i="5"/>
  <c r="E3496" i="5" s="1"/>
  <c r="D3495" i="5"/>
  <c r="E3495" i="5" s="1"/>
  <c r="D3494" i="5"/>
  <c r="E3494" i="5" s="1"/>
  <c r="D3493" i="5"/>
  <c r="E3493" i="5" s="1"/>
  <c r="D3492" i="5"/>
  <c r="E3492" i="5" s="1"/>
  <c r="D3491" i="5"/>
  <c r="E3491" i="5" s="1"/>
  <c r="D3490" i="5"/>
  <c r="E3490" i="5" s="1"/>
  <c r="D3489" i="5"/>
  <c r="E3489" i="5" s="1"/>
  <c r="D3488" i="5"/>
  <c r="E3488" i="5" s="1"/>
  <c r="D3487" i="5"/>
  <c r="E3487" i="5" s="1"/>
  <c r="D3486" i="5"/>
  <c r="E3486" i="5" s="1"/>
  <c r="D3485" i="5"/>
  <c r="E3485" i="5" s="1"/>
  <c r="D3484" i="5"/>
  <c r="E3484" i="5" s="1"/>
  <c r="D3483" i="5"/>
  <c r="E3483" i="5" s="1"/>
  <c r="D3482" i="5"/>
  <c r="E3482" i="5" s="1"/>
  <c r="D3481" i="5"/>
  <c r="E3481" i="5" s="1"/>
  <c r="D3480" i="5"/>
  <c r="E3480" i="5" s="1"/>
  <c r="D3479" i="5"/>
  <c r="E3479" i="5" s="1"/>
  <c r="D3478" i="5"/>
  <c r="E3478" i="5" s="1"/>
  <c r="D3477" i="5"/>
  <c r="E3477" i="5" s="1"/>
  <c r="D3476" i="5"/>
  <c r="E3476" i="5" s="1"/>
  <c r="D3475" i="5"/>
  <c r="E3475" i="5" s="1"/>
  <c r="D3474" i="5"/>
  <c r="E3474" i="5" s="1"/>
  <c r="D3473" i="5"/>
  <c r="E3473" i="5" s="1"/>
  <c r="D3472" i="5"/>
  <c r="E3472" i="5" s="1"/>
  <c r="D3471" i="5"/>
  <c r="E3471" i="5" s="1"/>
  <c r="D3470" i="5"/>
  <c r="E3470" i="5" s="1"/>
  <c r="D3469" i="5"/>
  <c r="E3469" i="5" s="1"/>
  <c r="D3468" i="5"/>
  <c r="E3468" i="5" s="1"/>
  <c r="D3467" i="5"/>
  <c r="E3467" i="5" s="1"/>
  <c r="D3466" i="5"/>
  <c r="E3466" i="5" s="1"/>
  <c r="D3465" i="5"/>
  <c r="E3465" i="5" s="1"/>
  <c r="D3464" i="5"/>
  <c r="E3464" i="5" s="1"/>
  <c r="D3463" i="5"/>
  <c r="E3463" i="5" s="1"/>
  <c r="D3462" i="5"/>
  <c r="E3462" i="5" s="1"/>
  <c r="D3461" i="5"/>
  <c r="E3461" i="5" s="1"/>
  <c r="D3460" i="5"/>
  <c r="E3460" i="5" s="1"/>
  <c r="D3459" i="5"/>
  <c r="E3459" i="5" s="1"/>
  <c r="D3458" i="5"/>
  <c r="E3458" i="5" s="1"/>
  <c r="D3457" i="5"/>
  <c r="E3457" i="5" s="1"/>
  <c r="D3456" i="5"/>
  <c r="E3456" i="5" s="1"/>
  <c r="D3455" i="5"/>
  <c r="E3455" i="5" s="1"/>
  <c r="D3454" i="5"/>
  <c r="E3454" i="5" s="1"/>
  <c r="D3453" i="5"/>
  <c r="E3453" i="5" s="1"/>
  <c r="D3452" i="5"/>
  <c r="E3452" i="5" s="1"/>
  <c r="D3451" i="5"/>
  <c r="E3451" i="5" s="1"/>
  <c r="D3450" i="5"/>
  <c r="E3450" i="5" s="1"/>
  <c r="D3449" i="5"/>
  <c r="E3449" i="5" s="1"/>
  <c r="D3448" i="5"/>
  <c r="E3448" i="5" s="1"/>
  <c r="D3447" i="5"/>
  <c r="E3447" i="5" s="1"/>
  <c r="D3446" i="5"/>
  <c r="E3446" i="5" s="1"/>
  <c r="D3445" i="5"/>
  <c r="E3445" i="5" s="1"/>
  <c r="D3444" i="5"/>
  <c r="E3444" i="5" s="1"/>
  <c r="D3443" i="5"/>
  <c r="E3443" i="5" s="1"/>
  <c r="D3442" i="5"/>
  <c r="E3442" i="5" s="1"/>
  <c r="D3441" i="5"/>
  <c r="E3441" i="5" s="1"/>
  <c r="D3440" i="5"/>
  <c r="E3440" i="5" s="1"/>
  <c r="D3439" i="5"/>
  <c r="E3439" i="5" s="1"/>
  <c r="D3438" i="5"/>
  <c r="E3438" i="5" s="1"/>
  <c r="D3437" i="5"/>
  <c r="E3437" i="5" s="1"/>
  <c r="D3436" i="5"/>
  <c r="E3436" i="5" s="1"/>
  <c r="D3435" i="5"/>
  <c r="E3435" i="5" s="1"/>
  <c r="D3434" i="5"/>
  <c r="E3434" i="5" s="1"/>
  <c r="D3433" i="5"/>
  <c r="E3433" i="5" s="1"/>
  <c r="D3432" i="5"/>
  <c r="E3432" i="5" s="1"/>
  <c r="D3431" i="5"/>
  <c r="E3431" i="5" s="1"/>
  <c r="D3430" i="5"/>
  <c r="E3430" i="5" s="1"/>
  <c r="D3429" i="5"/>
  <c r="E3429" i="5" s="1"/>
  <c r="D3428" i="5"/>
  <c r="E3428" i="5" s="1"/>
  <c r="D3427" i="5"/>
  <c r="E3427" i="5" s="1"/>
  <c r="D3426" i="5"/>
  <c r="E3426" i="5" s="1"/>
  <c r="D3425" i="5"/>
  <c r="E3425" i="5" s="1"/>
  <c r="D3424" i="5"/>
  <c r="E3424" i="5" s="1"/>
  <c r="D3423" i="5"/>
  <c r="E3423" i="5" s="1"/>
  <c r="D3422" i="5"/>
  <c r="E3422" i="5" s="1"/>
  <c r="D3421" i="5"/>
  <c r="E3421" i="5" s="1"/>
  <c r="D3420" i="5"/>
  <c r="E3420" i="5" s="1"/>
  <c r="D3419" i="5"/>
  <c r="E3419" i="5" s="1"/>
  <c r="D3418" i="5"/>
  <c r="E3418" i="5" s="1"/>
  <c r="D3417" i="5"/>
  <c r="E3417" i="5" s="1"/>
  <c r="D3416" i="5"/>
  <c r="E3416" i="5" s="1"/>
  <c r="D3415" i="5"/>
  <c r="E3415" i="5" s="1"/>
  <c r="D3414" i="5"/>
  <c r="E3414" i="5" s="1"/>
  <c r="D3413" i="5"/>
  <c r="E3413" i="5" s="1"/>
  <c r="D3412" i="5"/>
  <c r="E3412" i="5" s="1"/>
  <c r="D3411" i="5"/>
  <c r="E3411" i="5" s="1"/>
  <c r="D3410" i="5"/>
  <c r="E3410" i="5" s="1"/>
  <c r="D3409" i="5"/>
  <c r="E3409" i="5" s="1"/>
  <c r="D3408" i="5"/>
  <c r="E3408" i="5" s="1"/>
  <c r="D3407" i="5"/>
  <c r="E3407" i="5" s="1"/>
  <c r="D3406" i="5"/>
  <c r="E3406" i="5" s="1"/>
  <c r="D3405" i="5"/>
  <c r="E3405" i="5" s="1"/>
  <c r="D3404" i="5"/>
  <c r="E3404" i="5" s="1"/>
  <c r="D3403" i="5"/>
  <c r="E3403" i="5" s="1"/>
  <c r="D3402" i="5"/>
  <c r="E3402" i="5" s="1"/>
  <c r="D3401" i="5"/>
  <c r="E3401" i="5" s="1"/>
  <c r="D3400" i="5"/>
  <c r="E3400" i="5" s="1"/>
  <c r="D3399" i="5"/>
  <c r="E3399" i="5" s="1"/>
  <c r="D3398" i="5"/>
  <c r="E3398" i="5" s="1"/>
  <c r="D3397" i="5"/>
  <c r="E3397" i="5" s="1"/>
  <c r="D3396" i="5"/>
  <c r="E3396" i="5" s="1"/>
  <c r="D3395" i="5"/>
  <c r="E3395" i="5" s="1"/>
  <c r="D3394" i="5"/>
  <c r="E3394" i="5" s="1"/>
  <c r="D3393" i="5"/>
  <c r="E3393" i="5" s="1"/>
  <c r="D3392" i="5"/>
  <c r="E3392" i="5" s="1"/>
  <c r="D3391" i="5"/>
  <c r="E3391" i="5" s="1"/>
  <c r="D3390" i="5"/>
  <c r="E3390" i="5" s="1"/>
  <c r="D3389" i="5"/>
  <c r="E3389" i="5" s="1"/>
  <c r="D3388" i="5"/>
  <c r="E3388" i="5" s="1"/>
  <c r="D3387" i="5"/>
  <c r="E3387" i="5" s="1"/>
  <c r="D3386" i="5"/>
  <c r="E3386" i="5" s="1"/>
  <c r="D3385" i="5"/>
  <c r="E3385" i="5" s="1"/>
  <c r="D3384" i="5"/>
  <c r="E3384" i="5" s="1"/>
  <c r="D3383" i="5"/>
  <c r="E3383" i="5" s="1"/>
  <c r="D3382" i="5"/>
  <c r="E3382" i="5" s="1"/>
  <c r="D3381" i="5"/>
  <c r="E3381" i="5" s="1"/>
  <c r="D3380" i="5"/>
  <c r="E3380" i="5" s="1"/>
  <c r="D3379" i="5"/>
  <c r="E3379" i="5" s="1"/>
  <c r="D3378" i="5"/>
  <c r="E3378" i="5" s="1"/>
  <c r="D3377" i="5"/>
  <c r="E3377" i="5" s="1"/>
  <c r="D3376" i="5"/>
  <c r="E3376" i="5" s="1"/>
  <c r="D3375" i="5"/>
  <c r="E3375" i="5" s="1"/>
  <c r="D3374" i="5"/>
  <c r="E3374" i="5" s="1"/>
  <c r="D3373" i="5"/>
  <c r="E3373" i="5" s="1"/>
  <c r="D3372" i="5"/>
  <c r="E3372" i="5" s="1"/>
  <c r="D3371" i="5"/>
  <c r="E3371" i="5" s="1"/>
  <c r="D3370" i="5"/>
  <c r="E3370" i="5" s="1"/>
  <c r="D3369" i="5"/>
  <c r="E3369" i="5" s="1"/>
  <c r="D3368" i="5"/>
  <c r="E3368" i="5" s="1"/>
  <c r="D3367" i="5"/>
  <c r="E3367" i="5" s="1"/>
  <c r="D3366" i="5"/>
  <c r="E3366" i="5" s="1"/>
  <c r="D3365" i="5"/>
  <c r="E3365" i="5" s="1"/>
  <c r="D3364" i="5"/>
  <c r="E3364" i="5" s="1"/>
  <c r="D3363" i="5"/>
  <c r="E3363" i="5" s="1"/>
  <c r="D3362" i="5"/>
  <c r="E3362" i="5" s="1"/>
  <c r="D3361" i="5"/>
  <c r="E3361" i="5" s="1"/>
  <c r="D3360" i="5"/>
  <c r="E3360" i="5" s="1"/>
  <c r="D3359" i="5"/>
  <c r="E3359" i="5" s="1"/>
  <c r="D3358" i="5"/>
  <c r="E3358" i="5" s="1"/>
  <c r="D3357" i="5"/>
  <c r="E3357" i="5" s="1"/>
  <c r="D3356" i="5"/>
  <c r="E3356" i="5" s="1"/>
  <c r="D3355" i="5"/>
  <c r="E3355" i="5" s="1"/>
  <c r="D3354" i="5"/>
  <c r="E3354" i="5" s="1"/>
  <c r="D3353" i="5"/>
  <c r="E3353" i="5" s="1"/>
  <c r="D3352" i="5"/>
  <c r="E3352" i="5" s="1"/>
  <c r="D3351" i="5"/>
  <c r="E3351" i="5" s="1"/>
  <c r="D3350" i="5"/>
  <c r="E3350" i="5" s="1"/>
  <c r="D3349" i="5"/>
  <c r="E3349" i="5" s="1"/>
  <c r="D3348" i="5"/>
  <c r="E3348" i="5" s="1"/>
  <c r="D3347" i="5"/>
  <c r="E3347" i="5" s="1"/>
  <c r="D3346" i="5"/>
  <c r="E3346" i="5" s="1"/>
  <c r="D3345" i="5"/>
  <c r="E3345" i="5" s="1"/>
  <c r="D3344" i="5"/>
  <c r="E3344" i="5" s="1"/>
  <c r="D3343" i="5"/>
  <c r="E3343" i="5" s="1"/>
  <c r="D3342" i="5"/>
  <c r="E3342" i="5" s="1"/>
  <c r="D3341" i="5"/>
  <c r="E3341" i="5" s="1"/>
  <c r="D3340" i="5"/>
  <c r="E3340" i="5" s="1"/>
  <c r="D3339" i="5"/>
  <c r="E3339" i="5" s="1"/>
  <c r="D3338" i="5"/>
  <c r="E3338" i="5" s="1"/>
  <c r="D3337" i="5"/>
  <c r="E3337" i="5" s="1"/>
  <c r="D3336" i="5"/>
  <c r="E3336" i="5" s="1"/>
  <c r="D3335" i="5"/>
  <c r="E3335" i="5" s="1"/>
  <c r="D3334" i="5"/>
  <c r="E3334" i="5" s="1"/>
  <c r="D3333" i="5"/>
  <c r="E3333" i="5" s="1"/>
  <c r="D3332" i="5"/>
  <c r="E3332" i="5" s="1"/>
  <c r="D3331" i="5"/>
  <c r="E3331" i="5" s="1"/>
  <c r="D3330" i="5"/>
  <c r="E3330" i="5" s="1"/>
  <c r="D3329" i="5"/>
  <c r="E3329" i="5" s="1"/>
  <c r="D3328" i="5"/>
  <c r="E3328" i="5" s="1"/>
  <c r="D3327" i="5"/>
  <c r="E3327" i="5" s="1"/>
  <c r="D3326" i="5"/>
  <c r="E3326" i="5" s="1"/>
  <c r="D3325" i="5"/>
  <c r="E3325" i="5" s="1"/>
  <c r="D3324" i="5"/>
  <c r="E3324" i="5" s="1"/>
  <c r="D3323" i="5"/>
  <c r="E3323" i="5" s="1"/>
  <c r="D3322" i="5"/>
  <c r="E3322" i="5" s="1"/>
  <c r="D3321" i="5"/>
  <c r="E3321" i="5" s="1"/>
  <c r="D3320" i="5"/>
  <c r="E3320" i="5" s="1"/>
  <c r="D3319" i="5"/>
  <c r="E3319" i="5" s="1"/>
  <c r="D3318" i="5"/>
  <c r="E3318" i="5" s="1"/>
  <c r="D3317" i="5"/>
  <c r="E3317" i="5" s="1"/>
  <c r="D3316" i="5"/>
  <c r="E3316" i="5" s="1"/>
  <c r="D3315" i="5"/>
  <c r="E3315" i="5" s="1"/>
  <c r="D3314" i="5"/>
  <c r="E3314" i="5" s="1"/>
  <c r="D3313" i="5"/>
  <c r="E3313" i="5" s="1"/>
  <c r="D3312" i="5"/>
  <c r="E3312" i="5" s="1"/>
  <c r="D3311" i="5"/>
  <c r="E3311" i="5" s="1"/>
  <c r="D3310" i="5"/>
  <c r="E3310" i="5" s="1"/>
  <c r="D3309" i="5"/>
  <c r="E3309" i="5" s="1"/>
  <c r="D3308" i="5"/>
  <c r="E3308" i="5" s="1"/>
  <c r="D3307" i="5"/>
  <c r="E3307" i="5" s="1"/>
  <c r="D3306" i="5"/>
  <c r="E3306" i="5" s="1"/>
  <c r="D3305" i="5"/>
  <c r="E3305" i="5" s="1"/>
  <c r="D3304" i="5"/>
  <c r="E3304" i="5" s="1"/>
  <c r="D3303" i="5"/>
  <c r="E3303" i="5" s="1"/>
  <c r="D3302" i="5"/>
  <c r="E3302" i="5" s="1"/>
  <c r="D3301" i="5"/>
  <c r="E3301" i="5" s="1"/>
  <c r="D3300" i="5"/>
  <c r="E3300" i="5" s="1"/>
  <c r="D3299" i="5"/>
  <c r="E3299" i="5" s="1"/>
  <c r="D3298" i="5"/>
  <c r="E3298" i="5" s="1"/>
  <c r="D3297" i="5"/>
  <c r="E3297" i="5" s="1"/>
  <c r="D3296" i="5"/>
  <c r="E3296" i="5" s="1"/>
  <c r="D3295" i="5"/>
  <c r="E3295" i="5" s="1"/>
  <c r="D3294" i="5"/>
  <c r="E3294" i="5" s="1"/>
  <c r="D3293" i="5"/>
  <c r="E3293" i="5" s="1"/>
  <c r="D3292" i="5"/>
  <c r="E3292" i="5" s="1"/>
  <c r="D3291" i="5"/>
  <c r="E3291" i="5" s="1"/>
  <c r="D3290" i="5"/>
  <c r="E3290" i="5" s="1"/>
  <c r="D3289" i="5"/>
  <c r="E3289" i="5" s="1"/>
  <c r="D3288" i="5"/>
  <c r="E3288" i="5" s="1"/>
  <c r="D3287" i="5"/>
  <c r="E3287" i="5" s="1"/>
  <c r="D3286" i="5"/>
  <c r="E3286" i="5" s="1"/>
  <c r="D3285" i="5"/>
  <c r="E3285" i="5" s="1"/>
  <c r="D3284" i="5"/>
  <c r="E3284" i="5" s="1"/>
  <c r="D3283" i="5"/>
  <c r="E3283" i="5" s="1"/>
  <c r="D3282" i="5"/>
  <c r="E3282" i="5" s="1"/>
  <c r="D3281" i="5"/>
  <c r="E3281" i="5" s="1"/>
  <c r="D3280" i="5"/>
  <c r="E3280" i="5" s="1"/>
  <c r="D3279" i="5"/>
  <c r="E3279" i="5" s="1"/>
  <c r="D3278" i="5"/>
  <c r="E3278" i="5" s="1"/>
  <c r="D3277" i="5"/>
  <c r="E3277" i="5" s="1"/>
  <c r="D3276" i="5"/>
  <c r="E3276" i="5" s="1"/>
  <c r="D3275" i="5"/>
  <c r="E3275" i="5" s="1"/>
  <c r="D3274" i="5"/>
  <c r="E3274" i="5" s="1"/>
  <c r="D3273" i="5"/>
  <c r="E3273" i="5" s="1"/>
  <c r="D3272" i="5"/>
  <c r="E3272" i="5" s="1"/>
  <c r="D3271" i="5"/>
  <c r="E3271" i="5" s="1"/>
  <c r="D3270" i="5"/>
  <c r="E3270" i="5" s="1"/>
  <c r="D3269" i="5"/>
  <c r="E3269" i="5" s="1"/>
  <c r="D3268" i="5"/>
  <c r="E3268" i="5" s="1"/>
  <c r="D3267" i="5"/>
  <c r="E3267" i="5" s="1"/>
  <c r="D3266" i="5"/>
  <c r="E3266" i="5" s="1"/>
  <c r="D3265" i="5"/>
  <c r="E3265" i="5" s="1"/>
  <c r="D3264" i="5"/>
  <c r="E3264" i="5" s="1"/>
  <c r="D3263" i="5"/>
  <c r="E3263" i="5" s="1"/>
  <c r="D3262" i="5"/>
  <c r="E3262" i="5" s="1"/>
  <c r="D3261" i="5"/>
  <c r="E3261" i="5" s="1"/>
  <c r="D3260" i="5"/>
  <c r="E3260" i="5" s="1"/>
  <c r="D3259" i="5"/>
  <c r="E3259" i="5" s="1"/>
  <c r="D3258" i="5"/>
  <c r="E3258" i="5" s="1"/>
  <c r="D3257" i="5"/>
  <c r="E3257" i="5" s="1"/>
  <c r="D3256" i="5"/>
  <c r="E3256" i="5" s="1"/>
  <c r="D3255" i="5"/>
  <c r="E3255" i="5" s="1"/>
  <c r="D3254" i="5"/>
  <c r="E3254" i="5" s="1"/>
  <c r="D3253" i="5"/>
  <c r="E3253" i="5" s="1"/>
  <c r="D3252" i="5"/>
  <c r="E3252" i="5" s="1"/>
  <c r="D3251" i="5"/>
  <c r="E3251" i="5" s="1"/>
  <c r="D3250" i="5"/>
  <c r="E3250" i="5" s="1"/>
  <c r="D3249" i="5"/>
  <c r="E3249" i="5" s="1"/>
  <c r="D3248" i="5"/>
  <c r="E3248" i="5" s="1"/>
  <c r="D3247" i="5"/>
  <c r="E3247" i="5" s="1"/>
  <c r="D3246" i="5"/>
  <c r="E3246" i="5" s="1"/>
  <c r="D3245" i="5"/>
  <c r="E3245" i="5" s="1"/>
  <c r="D3244" i="5"/>
  <c r="E3244" i="5" s="1"/>
  <c r="D3243" i="5"/>
  <c r="E3243" i="5" s="1"/>
  <c r="D3242" i="5"/>
  <c r="E3242" i="5" s="1"/>
  <c r="D3241" i="5"/>
  <c r="E3241" i="5" s="1"/>
  <c r="D3240" i="5"/>
  <c r="E3240" i="5" s="1"/>
  <c r="D3239" i="5"/>
  <c r="E3239" i="5" s="1"/>
  <c r="D3238" i="5"/>
  <c r="E3238" i="5" s="1"/>
  <c r="D3237" i="5"/>
  <c r="E3237" i="5" s="1"/>
  <c r="D3236" i="5"/>
  <c r="E3236" i="5" s="1"/>
  <c r="D3235" i="5"/>
  <c r="E3235" i="5" s="1"/>
  <c r="D3234" i="5"/>
  <c r="E3234" i="5" s="1"/>
  <c r="D3233" i="5"/>
  <c r="E3233" i="5" s="1"/>
  <c r="D3232" i="5"/>
  <c r="E3232" i="5" s="1"/>
  <c r="D3231" i="5"/>
  <c r="E3231" i="5" s="1"/>
  <c r="D3230" i="5"/>
  <c r="E3230" i="5" s="1"/>
  <c r="D3229" i="5"/>
  <c r="E3229" i="5" s="1"/>
  <c r="D3228" i="5"/>
  <c r="E3228" i="5" s="1"/>
  <c r="D3227" i="5"/>
  <c r="E3227" i="5" s="1"/>
  <c r="D3226" i="5"/>
  <c r="E3226" i="5" s="1"/>
  <c r="D3225" i="5"/>
  <c r="E3225" i="5" s="1"/>
  <c r="D3224" i="5"/>
  <c r="E3224" i="5" s="1"/>
  <c r="D3223" i="5"/>
  <c r="E3223" i="5" s="1"/>
  <c r="D3222" i="5"/>
  <c r="E3222" i="5" s="1"/>
  <c r="D3221" i="5"/>
  <c r="E3221" i="5" s="1"/>
  <c r="D3220" i="5"/>
  <c r="E3220" i="5" s="1"/>
  <c r="D3219" i="5"/>
  <c r="E3219" i="5" s="1"/>
  <c r="D3218" i="5"/>
  <c r="E3218" i="5" s="1"/>
  <c r="D3217" i="5"/>
  <c r="E3217" i="5" s="1"/>
  <c r="D3216" i="5"/>
  <c r="E3216" i="5" s="1"/>
  <c r="D3215" i="5"/>
  <c r="E3215" i="5" s="1"/>
  <c r="D3214" i="5"/>
  <c r="E3214" i="5" s="1"/>
  <c r="D3213" i="5"/>
  <c r="E3213" i="5" s="1"/>
  <c r="D3212" i="5"/>
  <c r="E3212" i="5" s="1"/>
  <c r="D3211" i="5"/>
  <c r="E3211" i="5" s="1"/>
  <c r="D3210" i="5"/>
  <c r="E3210" i="5" s="1"/>
  <c r="D3209" i="5"/>
  <c r="E3209" i="5" s="1"/>
  <c r="D3208" i="5"/>
  <c r="E3208" i="5" s="1"/>
  <c r="D3207" i="5"/>
  <c r="E3207" i="5" s="1"/>
  <c r="D3206" i="5"/>
  <c r="E3206" i="5" s="1"/>
  <c r="D3205" i="5"/>
  <c r="E3205" i="5" s="1"/>
  <c r="D3204" i="5"/>
  <c r="E3204" i="5" s="1"/>
  <c r="D3203" i="5"/>
  <c r="E3203" i="5" s="1"/>
  <c r="D3202" i="5"/>
  <c r="E3202" i="5" s="1"/>
  <c r="D3201" i="5"/>
  <c r="E3201" i="5" s="1"/>
  <c r="D3200" i="5"/>
  <c r="E3200" i="5" s="1"/>
  <c r="D3199" i="5"/>
  <c r="E3199" i="5" s="1"/>
  <c r="D3198" i="5"/>
  <c r="E3198" i="5" s="1"/>
  <c r="D3197" i="5"/>
  <c r="E3197" i="5" s="1"/>
  <c r="D3196" i="5"/>
  <c r="E3196" i="5" s="1"/>
  <c r="D3195" i="5"/>
  <c r="E3195" i="5" s="1"/>
  <c r="D3194" i="5"/>
  <c r="E3194" i="5" s="1"/>
  <c r="D3193" i="5"/>
  <c r="E3193" i="5" s="1"/>
  <c r="D3192" i="5"/>
  <c r="E3192" i="5" s="1"/>
  <c r="D3191" i="5"/>
  <c r="E3191" i="5" s="1"/>
  <c r="D3190" i="5"/>
  <c r="E3190" i="5" s="1"/>
  <c r="D3189" i="5"/>
  <c r="E3189" i="5" s="1"/>
  <c r="D3188" i="5"/>
  <c r="E3188" i="5" s="1"/>
  <c r="D3187" i="5"/>
  <c r="E3187" i="5" s="1"/>
  <c r="D3186" i="5"/>
  <c r="E3186" i="5" s="1"/>
  <c r="D3185" i="5"/>
  <c r="E3185" i="5" s="1"/>
  <c r="D3184" i="5"/>
  <c r="E3184" i="5" s="1"/>
  <c r="D3183" i="5"/>
  <c r="E3183" i="5" s="1"/>
  <c r="D3182" i="5"/>
  <c r="E3182" i="5" s="1"/>
  <c r="D3181" i="5"/>
  <c r="E3181" i="5" s="1"/>
  <c r="D3180" i="5"/>
  <c r="E3180" i="5" s="1"/>
  <c r="D3179" i="5"/>
  <c r="E3179" i="5" s="1"/>
  <c r="D3178" i="5"/>
  <c r="E3178" i="5" s="1"/>
  <c r="D3177" i="5"/>
  <c r="E3177" i="5" s="1"/>
  <c r="D3176" i="5"/>
  <c r="E3176" i="5" s="1"/>
  <c r="D3175" i="5"/>
  <c r="E3175" i="5" s="1"/>
  <c r="D3174" i="5"/>
  <c r="E3174" i="5" s="1"/>
  <c r="D3173" i="5"/>
  <c r="E3173" i="5" s="1"/>
  <c r="D3172" i="5"/>
  <c r="E3172" i="5" s="1"/>
  <c r="D3171" i="5"/>
  <c r="E3171" i="5" s="1"/>
  <c r="D3170" i="5"/>
  <c r="E3170" i="5" s="1"/>
  <c r="D3169" i="5"/>
  <c r="E3169" i="5" s="1"/>
  <c r="D3168" i="5"/>
  <c r="E3168" i="5" s="1"/>
  <c r="D3167" i="5"/>
  <c r="E3167" i="5" s="1"/>
  <c r="D3166" i="5"/>
  <c r="E3166" i="5" s="1"/>
  <c r="D3165" i="5"/>
  <c r="E3165" i="5" s="1"/>
  <c r="D3164" i="5"/>
  <c r="E3164" i="5" s="1"/>
  <c r="D3163" i="5"/>
  <c r="E3163" i="5" s="1"/>
  <c r="D3162" i="5"/>
  <c r="E3162" i="5" s="1"/>
  <c r="D3161" i="5"/>
  <c r="E3161" i="5" s="1"/>
  <c r="D3160" i="5"/>
  <c r="E3160" i="5" s="1"/>
  <c r="D3159" i="5"/>
  <c r="E3159" i="5" s="1"/>
  <c r="D3158" i="5"/>
  <c r="E3158" i="5" s="1"/>
  <c r="D3157" i="5"/>
  <c r="E3157" i="5" s="1"/>
  <c r="D3156" i="5"/>
  <c r="E3156" i="5" s="1"/>
  <c r="D3155" i="5"/>
  <c r="E3155" i="5" s="1"/>
  <c r="D3154" i="5"/>
  <c r="E3154" i="5" s="1"/>
  <c r="D3153" i="5"/>
  <c r="E3153" i="5" s="1"/>
  <c r="D3152" i="5"/>
  <c r="E3152" i="5" s="1"/>
  <c r="D3151" i="5"/>
  <c r="E3151" i="5" s="1"/>
  <c r="D3150" i="5"/>
  <c r="E3150" i="5" s="1"/>
  <c r="D3149" i="5"/>
  <c r="E3149" i="5" s="1"/>
  <c r="D3148" i="5"/>
  <c r="E3148" i="5" s="1"/>
  <c r="D3147" i="5"/>
  <c r="E3147" i="5" s="1"/>
  <c r="D3146" i="5"/>
  <c r="E3146" i="5" s="1"/>
  <c r="D3145" i="5"/>
  <c r="E3145" i="5" s="1"/>
  <c r="D3144" i="5"/>
  <c r="E3144" i="5" s="1"/>
  <c r="D3143" i="5"/>
  <c r="E3143" i="5" s="1"/>
  <c r="D3142" i="5"/>
  <c r="E3142" i="5" s="1"/>
  <c r="D3141" i="5"/>
  <c r="E3141" i="5" s="1"/>
  <c r="D3140" i="5"/>
  <c r="E3140" i="5" s="1"/>
  <c r="D3139" i="5"/>
  <c r="E3139" i="5" s="1"/>
  <c r="D3138" i="5"/>
  <c r="E3138" i="5" s="1"/>
  <c r="D3137" i="5"/>
  <c r="E3137" i="5" s="1"/>
  <c r="D3136" i="5"/>
  <c r="E3136" i="5" s="1"/>
  <c r="D3135" i="5"/>
  <c r="E3135" i="5" s="1"/>
  <c r="D3134" i="5"/>
  <c r="E3134" i="5" s="1"/>
  <c r="D3133" i="5"/>
  <c r="E3133" i="5" s="1"/>
  <c r="D3132" i="5"/>
  <c r="E3132" i="5" s="1"/>
  <c r="D3131" i="5"/>
  <c r="E3131" i="5" s="1"/>
  <c r="D3130" i="5"/>
  <c r="E3130" i="5" s="1"/>
  <c r="D3129" i="5"/>
  <c r="E3129" i="5" s="1"/>
  <c r="D3128" i="5"/>
  <c r="E3128" i="5" s="1"/>
  <c r="D3127" i="5"/>
  <c r="E3127" i="5" s="1"/>
  <c r="D3126" i="5"/>
  <c r="E3126" i="5" s="1"/>
  <c r="D3125" i="5"/>
  <c r="E3125" i="5" s="1"/>
  <c r="D3124" i="5"/>
  <c r="E3124" i="5" s="1"/>
  <c r="D3123" i="5"/>
  <c r="E3123" i="5" s="1"/>
  <c r="D3122" i="5"/>
  <c r="E3122" i="5" s="1"/>
  <c r="D3121" i="5"/>
  <c r="E3121" i="5" s="1"/>
  <c r="D3120" i="5"/>
  <c r="E3120" i="5" s="1"/>
  <c r="D3119" i="5"/>
  <c r="E3119" i="5" s="1"/>
  <c r="D3118" i="5"/>
  <c r="E3118" i="5" s="1"/>
  <c r="D3117" i="5"/>
  <c r="E3117" i="5" s="1"/>
  <c r="D3116" i="5"/>
  <c r="E3116" i="5" s="1"/>
  <c r="D3115" i="5"/>
  <c r="E3115" i="5" s="1"/>
  <c r="D3114" i="5"/>
  <c r="E3114" i="5" s="1"/>
  <c r="D3113" i="5"/>
  <c r="E3113" i="5" s="1"/>
  <c r="D3112" i="5"/>
  <c r="E3112" i="5" s="1"/>
  <c r="D3111" i="5"/>
  <c r="E3111" i="5" s="1"/>
  <c r="D3110" i="5"/>
  <c r="E3110" i="5" s="1"/>
  <c r="D3109" i="5"/>
  <c r="E3109" i="5" s="1"/>
  <c r="D3108" i="5"/>
  <c r="E3108" i="5" s="1"/>
  <c r="D3107" i="5"/>
  <c r="E3107" i="5" s="1"/>
  <c r="D3106" i="5"/>
  <c r="E3106" i="5" s="1"/>
  <c r="D3105" i="5"/>
  <c r="E3105" i="5" s="1"/>
  <c r="D3104" i="5"/>
  <c r="E3104" i="5" s="1"/>
  <c r="D3103" i="5"/>
  <c r="E3103" i="5" s="1"/>
  <c r="D3102" i="5"/>
  <c r="E3102" i="5" s="1"/>
  <c r="D3101" i="5"/>
  <c r="E3101" i="5" s="1"/>
  <c r="D3100" i="5"/>
  <c r="E3100" i="5" s="1"/>
  <c r="D3099" i="5"/>
  <c r="E3099" i="5" s="1"/>
  <c r="D3098" i="5"/>
  <c r="E3098" i="5" s="1"/>
  <c r="D3097" i="5"/>
  <c r="E3097" i="5" s="1"/>
  <c r="D3096" i="5"/>
  <c r="E3096" i="5" s="1"/>
  <c r="D3095" i="5"/>
  <c r="E3095" i="5" s="1"/>
  <c r="D3094" i="5"/>
  <c r="E3094" i="5" s="1"/>
  <c r="D3093" i="5"/>
  <c r="E3093" i="5" s="1"/>
  <c r="D3092" i="5"/>
  <c r="E3092" i="5" s="1"/>
  <c r="D3091" i="5"/>
  <c r="E3091" i="5" s="1"/>
  <c r="D3090" i="5"/>
  <c r="E3090" i="5" s="1"/>
  <c r="D3089" i="5"/>
  <c r="E3089" i="5" s="1"/>
  <c r="D3088" i="5"/>
  <c r="E3088" i="5" s="1"/>
  <c r="D3087" i="5"/>
  <c r="E3087" i="5" s="1"/>
  <c r="D3086" i="5"/>
  <c r="E3086" i="5" s="1"/>
  <c r="D3085" i="5"/>
  <c r="E3085" i="5" s="1"/>
  <c r="D3084" i="5"/>
  <c r="E3084" i="5" s="1"/>
  <c r="D3083" i="5"/>
  <c r="E3083" i="5" s="1"/>
  <c r="D3082" i="5"/>
  <c r="E3082" i="5" s="1"/>
  <c r="D3081" i="5"/>
  <c r="E3081" i="5" s="1"/>
  <c r="D3080" i="5"/>
  <c r="E3080" i="5" s="1"/>
  <c r="D3079" i="5"/>
  <c r="E3079" i="5" s="1"/>
  <c r="D3078" i="5"/>
  <c r="E3078" i="5" s="1"/>
  <c r="D3077" i="5"/>
  <c r="E3077" i="5" s="1"/>
  <c r="D3076" i="5"/>
  <c r="E3076" i="5" s="1"/>
  <c r="D3075" i="5"/>
  <c r="E3075" i="5" s="1"/>
  <c r="D3074" i="5"/>
  <c r="E3074" i="5" s="1"/>
  <c r="D3073" i="5"/>
  <c r="E3073" i="5" s="1"/>
  <c r="D3072" i="5"/>
  <c r="E3072" i="5" s="1"/>
  <c r="D3071" i="5"/>
  <c r="E3071" i="5" s="1"/>
  <c r="D3070" i="5"/>
  <c r="E3070" i="5" s="1"/>
  <c r="D3069" i="5"/>
  <c r="E3069" i="5" s="1"/>
  <c r="D3068" i="5"/>
  <c r="E3068" i="5" s="1"/>
  <c r="D3067" i="5"/>
  <c r="E3067" i="5" s="1"/>
  <c r="D3066" i="5"/>
  <c r="E3066" i="5" s="1"/>
  <c r="D3065" i="5"/>
  <c r="E3065" i="5" s="1"/>
  <c r="D3064" i="5"/>
  <c r="E3064" i="5" s="1"/>
  <c r="D3063" i="5"/>
  <c r="E3063" i="5" s="1"/>
  <c r="D3062" i="5"/>
  <c r="E3062" i="5" s="1"/>
  <c r="D3061" i="5"/>
  <c r="E3061" i="5" s="1"/>
  <c r="D3060" i="5"/>
  <c r="E3060" i="5" s="1"/>
  <c r="D3059" i="5"/>
  <c r="E3059" i="5" s="1"/>
  <c r="D3058" i="5"/>
  <c r="E3058" i="5" s="1"/>
  <c r="D3057" i="5"/>
  <c r="E3057" i="5" s="1"/>
  <c r="D3056" i="5"/>
  <c r="E3056" i="5" s="1"/>
  <c r="D3055" i="5"/>
  <c r="E3055" i="5" s="1"/>
  <c r="D3054" i="5"/>
  <c r="E3054" i="5" s="1"/>
  <c r="D3053" i="5"/>
  <c r="E3053" i="5" s="1"/>
  <c r="D3052" i="5"/>
  <c r="E3052" i="5" s="1"/>
  <c r="D3051" i="5"/>
  <c r="E3051" i="5" s="1"/>
  <c r="D3050" i="5"/>
  <c r="E3050" i="5" s="1"/>
  <c r="D3049" i="5"/>
  <c r="E3049" i="5" s="1"/>
  <c r="D3048" i="5"/>
  <c r="E3048" i="5" s="1"/>
  <c r="D3047" i="5"/>
  <c r="E3047" i="5" s="1"/>
  <c r="D3046" i="5"/>
  <c r="E3046" i="5" s="1"/>
  <c r="D3045" i="5"/>
  <c r="E3045" i="5" s="1"/>
  <c r="D3044" i="5"/>
  <c r="E3044" i="5" s="1"/>
  <c r="D3043" i="5"/>
  <c r="E3043" i="5" s="1"/>
  <c r="D3042" i="5"/>
  <c r="E3042" i="5" s="1"/>
  <c r="D3041" i="5"/>
  <c r="E3041" i="5" s="1"/>
  <c r="D3040" i="5"/>
  <c r="E3040" i="5" s="1"/>
  <c r="D3039" i="5"/>
  <c r="E3039" i="5" s="1"/>
  <c r="D3038" i="5"/>
  <c r="E3038" i="5" s="1"/>
  <c r="D3037" i="5"/>
  <c r="E3037" i="5" s="1"/>
  <c r="D3036" i="5"/>
  <c r="E3036" i="5" s="1"/>
  <c r="D3035" i="5"/>
  <c r="E3035" i="5" s="1"/>
  <c r="D3034" i="5"/>
  <c r="E3034" i="5" s="1"/>
  <c r="D3033" i="5"/>
  <c r="E3033" i="5" s="1"/>
  <c r="D3032" i="5"/>
  <c r="E3032" i="5" s="1"/>
  <c r="D3031" i="5"/>
  <c r="E3031" i="5" s="1"/>
  <c r="D3030" i="5"/>
  <c r="E3030" i="5" s="1"/>
  <c r="D3029" i="5"/>
  <c r="E3029" i="5" s="1"/>
  <c r="D3028" i="5"/>
  <c r="E3028" i="5" s="1"/>
  <c r="D3027" i="5"/>
  <c r="E3027" i="5" s="1"/>
  <c r="D3026" i="5"/>
  <c r="E3026" i="5" s="1"/>
  <c r="D3025" i="5"/>
  <c r="E3025" i="5" s="1"/>
  <c r="D3024" i="5"/>
  <c r="E3024" i="5" s="1"/>
  <c r="D3023" i="5"/>
  <c r="E3023" i="5" s="1"/>
  <c r="D3022" i="5"/>
  <c r="E3022" i="5" s="1"/>
  <c r="D3021" i="5"/>
  <c r="E3021" i="5" s="1"/>
  <c r="D3020" i="5"/>
  <c r="E3020" i="5" s="1"/>
  <c r="D3019" i="5"/>
  <c r="E3019" i="5" s="1"/>
  <c r="D3018" i="5"/>
  <c r="E3018" i="5" s="1"/>
  <c r="D3017" i="5"/>
  <c r="E3017" i="5" s="1"/>
  <c r="D3016" i="5"/>
  <c r="E3016" i="5" s="1"/>
  <c r="D3015" i="5"/>
  <c r="E3015" i="5" s="1"/>
  <c r="D3014" i="5"/>
  <c r="E3014" i="5" s="1"/>
  <c r="D3013" i="5"/>
  <c r="E3013" i="5" s="1"/>
  <c r="D3012" i="5"/>
  <c r="E3012" i="5" s="1"/>
  <c r="D3011" i="5"/>
  <c r="E3011" i="5" s="1"/>
  <c r="D3010" i="5"/>
  <c r="E3010" i="5" s="1"/>
  <c r="D3009" i="5"/>
  <c r="E3009" i="5" s="1"/>
  <c r="D3008" i="5"/>
  <c r="E3008" i="5" s="1"/>
  <c r="D3007" i="5"/>
  <c r="E3007" i="5" s="1"/>
  <c r="D3006" i="5"/>
  <c r="E3006" i="5" s="1"/>
  <c r="D3005" i="5"/>
  <c r="E3005" i="5" s="1"/>
  <c r="D3004" i="5"/>
  <c r="E3004" i="5" s="1"/>
  <c r="D3003" i="5"/>
  <c r="E3003" i="5" s="1"/>
  <c r="D3002" i="5"/>
  <c r="E3002" i="5" s="1"/>
  <c r="D3001" i="5"/>
  <c r="E3001" i="5" s="1"/>
  <c r="D3000" i="5"/>
  <c r="E3000" i="5" s="1"/>
  <c r="D2999" i="5"/>
  <c r="E2999" i="5" s="1"/>
  <c r="D2998" i="5"/>
  <c r="E2998" i="5" s="1"/>
  <c r="D2997" i="5"/>
  <c r="E2997" i="5" s="1"/>
  <c r="D2996" i="5"/>
  <c r="E2996" i="5" s="1"/>
  <c r="D2995" i="5"/>
  <c r="E2995" i="5" s="1"/>
  <c r="D2994" i="5"/>
  <c r="E2994" i="5" s="1"/>
  <c r="D2993" i="5"/>
  <c r="E2993" i="5" s="1"/>
  <c r="D2992" i="5"/>
  <c r="E2992" i="5" s="1"/>
  <c r="D2991" i="5"/>
  <c r="E2991" i="5" s="1"/>
  <c r="D2990" i="5"/>
  <c r="E2990" i="5" s="1"/>
  <c r="D2989" i="5"/>
  <c r="E2989" i="5" s="1"/>
  <c r="D2988" i="5"/>
  <c r="E2988" i="5" s="1"/>
  <c r="D2987" i="5"/>
  <c r="E2987" i="5" s="1"/>
  <c r="D2986" i="5"/>
  <c r="E2986" i="5" s="1"/>
  <c r="D2985" i="5"/>
  <c r="E2985" i="5" s="1"/>
  <c r="D2984" i="5"/>
  <c r="E2984" i="5" s="1"/>
  <c r="D2983" i="5"/>
  <c r="E2983" i="5" s="1"/>
  <c r="D2982" i="5"/>
  <c r="E2982" i="5" s="1"/>
  <c r="D2981" i="5"/>
  <c r="E2981" i="5" s="1"/>
  <c r="D2980" i="5"/>
  <c r="E2980" i="5" s="1"/>
  <c r="D2979" i="5"/>
  <c r="E2979" i="5" s="1"/>
  <c r="D2978" i="5"/>
  <c r="E2978" i="5" s="1"/>
  <c r="D2977" i="5"/>
  <c r="E2977" i="5" s="1"/>
  <c r="D2976" i="5"/>
  <c r="E2976" i="5" s="1"/>
  <c r="D2975" i="5"/>
  <c r="E2975" i="5" s="1"/>
  <c r="D2974" i="5"/>
  <c r="E2974" i="5" s="1"/>
  <c r="D2973" i="5"/>
  <c r="E2973" i="5" s="1"/>
  <c r="D2972" i="5"/>
  <c r="E2972" i="5" s="1"/>
  <c r="D2971" i="5"/>
  <c r="E2971" i="5" s="1"/>
  <c r="D2970" i="5"/>
  <c r="E2970" i="5" s="1"/>
  <c r="D2969" i="5"/>
  <c r="E2969" i="5" s="1"/>
  <c r="D2968" i="5"/>
  <c r="E2968" i="5" s="1"/>
  <c r="D2967" i="5"/>
  <c r="E2967" i="5" s="1"/>
  <c r="D2966" i="5"/>
  <c r="E2966" i="5" s="1"/>
  <c r="D2965" i="5"/>
  <c r="E2965" i="5" s="1"/>
  <c r="D2964" i="5"/>
  <c r="E2964" i="5" s="1"/>
  <c r="D2963" i="5"/>
  <c r="E2963" i="5" s="1"/>
  <c r="D2962" i="5"/>
  <c r="E2962" i="5" s="1"/>
  <c r="D2961" i="5"/>
  <c r="E2961" i="5" s="1"/>
  <c r="D2960" i="5"/>
  <c r="E2960" i="5" s="1"/>
  <c r="D2959" i="5"/>
  <c r="E2959" i="5" s="1"/>
  <c r="D2958" i="5"/>
  <c r="E2958" i="5" s="1"/>
  <c r="D2957" i="5"/>
  <c r="E2957" i="5" s="1"/>
  <c r="D2956" i="5"/>
  <c r="E2956" i="5" s="1"/>
  <c r="D2955" i="5"/>
  <c r="E2955" i="5" s="1"/>
  <c r="D2954" i="5"/>
  <c r="E2954" i="5" s="1"/>
  <c r="D2953" i="5"/>
  <c r="E2953" i="5" s="1"/>
  <c r="D2952" i="5"/>
  <c r="E2952" i="5" s="1"/>
  <c r="D2951" i="5"/>
  <c r="E2951" i="5" s="1"/>
  <c r="D2950" i="5"/>
  <c r="E2950" i="5" s="1"/>
  <c r="D2949" i="5"/>
  <c r="E2949" i="5" s="1"/>
  <c r="D2948" i="5"/>
  <c r="E2948" i="5" s="1"/>
  <c r="D2947" i="5"/>
  <c r="E2947" i="5" s="1"/>
  <c r="D2946" i="5"/>
  <c r="E2946" i="5" s="1"/>
  <c r="D2945" i="5"/>
  <c r="E2945" i="5" s="1"/>
  <c r="D2944" i="5"/>
  <c r="E2944" i="5" s="1"/>
  <c r="D2943" i="5"/>
  <c r="E2943" i="5" s="1"/>
  <c r="D2942" i="5"/>
  <c r="E2942" i="5" s="1"/>
  <c r="D2941" i="5"/>
  <c r="E2941" i="5" s="1"/>
  <c r="D2940" i="5"/>
  <c r="E2940" i="5" s="1"/>
  <c r="D2939" i="5"/>
  <c r="E2939" i="5" s="1"/>
  <c r="D2938" i="5"/>
  <c r="E2938" i="5" s="1"/>
  <c r="D2937" i="5"/>
  <c r="E2937" i="5" s="1"/>
  <c r="D2936" i="5"/>
  <c r="E2936" i="5" s="1"/>
  <c r="D2935" i="5"/>
  <c r="E2935" i="5" s="1"/>
  <c r="D2934" i="5"/>
  <c r="E2934" i="5" s="1"/>
  <c r="D2933" i="5"/>
  <c r="E2933" i="5" s="1"/>
  <c r="D2932" i="5"/>
  <c r="E2932" i="5" s="1"/>
  <c r="D2931" i="5"/>
  <c r="E2931" i="5" s="1"/>
  <c r="D2930" i="5"/>
  <c r="E2930" i="5" s="1"/>
  <c r="D2929" i="5"/>
  <c r="E2929" i="5" s="1"/>
  <c r="D2928" i="5"/>
  <c r="E2928" i="5" s="1"/>
  <c r="D2927" i="5"/>
  <c r="E2927" i="5" s="1"/>
  <c r="D2926" i="5"/>
  <c r="E2926" i="5" s="1"/>
  <c r="D2925" i="5"/>
  <c r="E2925" i="5" s="1"/>
  <c r="D2924" i="5"/>
  <c r="E2924" i="5" s="1"/>
  <c r="D2923" i="5"/>
  <c r="E2923" i="5" s="1"/>
  <c r="D2922" i="5"/>
  <c r="E2922" i="5" s="1"/>
  <c r="D2921" i="5"/>
  <c r="E2921" i="5" s="1"/>
  <c r="D2920" i="5"/>
  <c r="E2920" i="5" s="1"/>
  <c r="D2919" i="5"/>
  <c r="E2919" i="5" s="1"/>
  <c r="D2918" i="5"/>
  <c r="E2918" i="5" s="1"/>
  <c r="D2917" i="5"/>
  <c r="E2917" i="5" s="1"/>
  <c r="D2916" i="5"/>
  <c r="E2916" i="5" s="1"/>
  <c r="D2915" i="5"/>
  <c r="E2915" i="5" s="1"/>
  <c r="D2914" i="5"/>
  <c r="E2914" i="5" s="1"/>
  <c r="D2913" i="5"/>
  <c r="E2913" i="5" s="1"/>
  <c r="D2912" i="5"/>
  <c r="E2912" i="5" s="1"/>
  <c r="D2911" i="5"/>
  <c r="E2911" i="5" s="1"/>
  <c r="D2910" i="5"/>
  <c r="E2910" i="5" s="1"/>
  <c r="D2909" i="5"/>
  <c r="E2909" i="5" s="1"/>
  <c r="D2908" i="5"/>
  <c r="E2908" i="5" s="1"/>
  <c r="D2907" i="5"/>
  <c r="E2907" i="5" s="1"/>
  <c r="D2906" i="5"/>
  <c r="E2906" i="5" s="1"/>
  <c r="D2905" i="5"/>
  <c r="E2905" i="5" s="1"/>
  <c r="D2904" i="5"/>
  <c r="E2904" i="5" s="1"/>
  <c r="D2903" i="5"/>
  <c r="E2903" i="5" s="1"/>
  <c r="D2902" i="5"/>
  <c r="E2902" i="5" s="1"/>
  <c r="D2901" i="5"/>
  <c r="E2901" i="5" s="1"/>
  <c r="D2900" i="5"/>
  <c r="E2900" i="5" s="1"/>
  <c r="D2899" i="5"/>
  <c r="E2899" i="5" s="1"/>
  <c r="D2898" i="5"/>
  <c r="E2898" i="5" s="1"/>
  <c r="D2897" i="5"/>
  <c r="E2897" i="5" s="1"/>
  <c r="D2896" i="5"/>
  <c r="E2896" i="5" s="1"/>
  <c r="D2895" i="5"/>
  <c r="E2895" i="5" s="1"/>
  <c r="D2894" i="5"/>
  <c r="E2894" i="5" s="1"/>
  <c r="D2893" i="5"/>
  <c r="E2893" i="5" s="1"/>
  <c r="D2892" i="5"/>
  <c r="E2892" i="5" s="1"/>
  <c r="D2891" i="5"/>
  <c r="E2891" i="5" s="1"/>
  <c r="D2890" i="5"/>
  <c r="E2890" i="5" s="1"/>
  <c r="D2889" i="5"/>
  <c r="E2889" i="5" s="1"/>
  <c r="D2888" i="5"/>
  <c r="E2888" i="5" s="1"/>
  <c r="D2887" i="5"/>
  <c r="E2887" i="5" s="1"/>
  <c r="D2886" i="5"/>
  <c r="E2886" i="5" s="1"/>
  <c r="D2885" i="5"/>
  <c r="E2885" i="5" s="1"/>
  <c r="D2884" i="5"/>
  <c r="E2884" i="5" s="1"/>
  <c r="D2883" i="5"/>
  <c r="E2883" i="5" s="1"/>
  <c r="D2882" i="5"/>
  <c r="E2882" i="5" s="1"/>
  <c r="D2881" i="5"/>
  <c r="E2881" i="5" s="1"/>
  <c r="D2880" i="5"/>
  <c r="E2880" i="5" s="1"/>
  <c r="D2879" i="5"/>
  <c r="E2879" i="5" s="1"/>
  <c r="D2878" i="5"/>
  <c r="E2878" i="5" s="1"/>
  <c r="D2877" i="5"/>
  <c r="E2877" i="5" s="1"/>
  <c r="D2876" i="5"/>
  <c r="E2876" i="5" s="1"/>
  <c r="D2875" i="5"/>
  <c r="E2875" i="5" s="1"/>
  <c r="D2874" i="5"/>
  <c r="E2874" i="5" s="1"/>
  <c r="D2873" i="5"/>
  <c r="E2873" i="5" s="1"/>
  <c r="D2872" i="5"/>
  <c r="E2872" i="5" s="1"/>
  <c r="D2871" i="5"/>
  <c r="E2871" i="5" s="1"/>
  <c r="D2870" i="5"/>
  <c r="E2870" i="5" s="1"/>
  <c r="D2869" i="5"/>
  <c r="E2869" i="5" s="1"/>
  <c r="D2868" i="5"/>
  <c r="E2868" i="5" s="1"/>
  <c r="D2867" i="5"/>
  <c r="E2867" i="5" s="1"/>
  <c r="D2866" i="5"/>
  <c r="E2866" i="5" s="1"/>
  <c r="D2865" i="5"/>
  <c r="E2865" i="5" s="1"/>
  <c r="D2864" i="5"/>
  <c r="E2864" i="5" s="1"/>
  <c r="D2863" i="5"/>
  <c r="E2863" i="5" s="1"/>
  <c r="D2862" i="5"/>
  <c r="E2862" i="5" s="1"/>
  <c r="D2861" i="5"/>
  <c r="E2861" i="5" s="1"/>
  <c r="D2860" i="5"/>
  <c r="E2860" i="5" s="1"/>
  <c r="D2859" i="5"/>
  <c r="E2859" i="5" s="1"/>
  <c r="D2858" i="5"/>
  <c r="E2858" i="5" s="1"/>
  <c r="D2857" i="5"/>
  <c r="E2857" i="5" s="1"/>
  <c r="D2856" i="5"/>
  <c r="E2856" i="5" s="1"/>
  <c r="D2855" i="5"/>
  <c r="E2855" i="5" s="1"/>
  <c r="D2854" i="5"/>
  <c r="E2854" i="5" s="1"/>
  <c r="D2853" i="5"/>
  <c r="E2853" i="5" s="1"/>
  <c r="D2852" i="5"/>
  <c r="E2852" i="5" s="1"/>
  <c r="D2851" i="5"/>
  <c r="E2851" i="5" s="1"/>
  <c r="D2850" i="5"/>
  <c r="E2850" i="5" s="1"/>
  <c r="D2849" i="5"/>
  <c r="E2849" i="5" s="1"/>
  <c r="D2848" i="5"/>
  <c r="E2848" i="5" s="1"/>
  <c r="D2847" i="5"/>
  <c r="E2847" i="5" s="1"/>
  <c r="D2846" i="5"/>
  <c r="E2846" i="5" s="1"/>
  <c r="D2845" i="5"/>
  <c r="E2845" i="5" s="1"/>
  <c r="D2844" i="5"/>
  <c r="E2844" i="5" s="1"/>
  <c r="D2843" i="5"/>
  <c r="E2843" i="5" s="1"/>
  <c r="D2842" i="5"/>
  <c r="E2842" i="5" s="1"/>
  <c r="D2841" i="5"/>
  <c r="E2841" i="5" s="1"/>
  <c r="D2840" i="5"/>
  <c r="E2840" i="5" s="1"/>
  <c r="D2839" i="5"/>
  <c r="E2839" i="5" s="1"/>
  <c r="D2838" i="5"/>
  <c r="E2838" i="5" s="1"/>
  <c r="D2837" i="5"/>
  <c r="E2837" i="5" s="1"/>
  <c r="D2836" i="5"/>
  <c r="E2836" i="5" s="1"/>
  <c r="D2835" i="5"/>
  <c r="E2835" i="5" s="1"/>
  <c r="D2834" i="5"/>
  <c r="E2834" i="5" s="1"/>
  <c r="D2833" i="5"/>
  <c r="E2833" i="5" s="1"/>
  <c r="D2832" i="5"/>
  <c r="E2832" i="5" s="1"/>
  <c r="D2831" i="5"/>
  <c r="E2831" i="5" s="1"/>
  <c r="D2830" i="5"/>
  <c r="E2830" i="5" s="1"/>
  <c r="D2829" i="5"/>
  <c r="E2829" i="5" s="1"/>
  <c r="D2828" i="5"/>
  <c r="E2828" i="5" s="1"/>
  <c r="D2827" i="5"/>
  <c r="E2827" i="5" s="1"/>
  <c r="D2826" i="5"/>
  <c r="E2826" i="5" s="1"/>
  <c r="D2825" i="5"/>
  <c r="E2825" i="5" s="1"/>
  <c r="D2824" i="5"/>
  <c r="E2824" i="5" s="1"/>
  <c r="D2823" i="5"/>
  <c r="E2823" i="5" s="1"/>
  <c r="D2822" i="5"/>
  <c r="E2822" i="5" s="1"/>
  <c r="D2821" i="5"/>
  <c r="E2821" i="5" s="1"/>
  <c r="D2820" i="5"/>
  <c r="E2820" i="5" s="1"/>
  <c r="D2819" i="5"/>
  <c r="E2819" i="5" s="1"/>
  <c r="D2818" i="5"/>
  <c r="E2818" i="5" s="1"/>
  <c r="D2817" i="5"/>
  <c r="E2817" i="5" s="1"/>
  <c r="D2816" i="5"/>
  <c r="E2816" i="5" s="1"/>
  <c r="D2815" i="5"/>
  <c r="E2815" i="5" s="1"/>
  <c r="D2814" i="5"/>
  <c r="E2814" i="5" s="1"/>
  <c r="D2813" i="5"/>
  <c r="E2813" i="5" s="1"/>
  <c r="D2812" i="5"/>
  <c r="E2812" i="5" s="1"/>
  <c r="D2811" i="5"/>
  <c r="E2811" i="5" s="1"/>
  <c r="D2810" i="5"/>
  <c r="E2810" i="5" s="1"/>
  <c r="D2809" i="5"/>
  <c r="E2809" i="5" s="1"/>
  <c r="D2808" i="5"/>
  <c r="E2808" i="5" s="1"/>
  <c r="D2807" i="5"/>
  <c r="E2807" i="5" s="1"/>
  <c r="D2806" i="5"/>
  <c r="E2806" i="5" s="1"/>
  <c r="D2805" i="5"/>
  <c r="E2805" i="5" s="1"/>
  <c r="D2804" i="5"/>
  <c r="E2804" i="5" s="1"/>
  <c r="D2803" i="5"/>
  <c r="E2803" i="5" s="1"/>
  <c r="D2802" i="5"/>
  <c r="E2802" i="5" s="1"/>
  <c r="D2801" i="5"/>
  <c r="E2801" i="5" s="1"/>
  <c r="D2800" i="5"/>
  <c r="E2800" i="5" s="1"/>
  <c r="D2799" i="5"/>
  <c r="E2799" i="5" s="1"/>
  <c r="D2798" i="5"/>
  <c r="E2798" i="5" s="1"/>
  <c r="D2797" i="5"/>
  <c r="E2797" i="5" s="1"/>
  <c r="D2796" i="5"/>
  <c r="E2796" i="5" s="1"/>
  <c r="D2795" i="5"/>
  <c r="E2795" i="5" s="1"/>
  <c r="D2794" i="5"/>
  <c r="E2794" i="5" s="1"/>
  <c r="D2793" i="5"/>
  <c r="E2793" i="5" s="1"/>
  <c r="D2792" i="5"/>
  <c r="E2792" i="5" s="1"/>
  <c r="D2791" i="5"/>
  <c r="E2791" i="5" s="1"/>
  <c r="D2790" i="5"/>
  <c r="E2790" i="5" s="1"/>
  <c r="D2789" i="5"/>
  <c r="E2789" i="5" s="1"/>
  <c r="D2788" i="5"/>
  <c r="E2788" i="5" s="1"/>
  <c r="D2787" i="5"/>
  <c r="E2787" i="5" s="1"/>
  <c r="D2786" i="5"/>
  <c r="E2786" i="5" s="1"/>
  <c r="D2785" i="5"/>
  <c r="E2785" i="5" s="1"/>
  <c r="D2784" i="5"/>
  <c r="E2784" i="5" s="1"/>
  <c r="D2783" i="5"/>
  <c r="E2783" i="5" s="1"/>
  <c r="D2782" i="5"/>
  <c r="E2782" i="5" s="1"/>
  <c r="D2781" i="5"/>
  <c r="E2781" i="5" s="1"/>
  <c r="D2780" i="5"/>
  <c r="E2780" i="5" s="1"/>
  <c r="D2779" i="5"/>
  <c r="E2779" i="5" s="1"/>
  <c r="D2778" i="5"/>
  <c r="E2778" i="5" s="1"/>
  <c r="D2777" i="5"/>
  <c r="E2777" i="5" s="1"/>
  <c r="D2776" i="5"/>
  <c r="E2776" i="5" s="1"/>
  <c r="D2775" i="5"/>
  <c r="E2775" i="5" s="1"/>
  <c r="D2774" i="5"/>
  <c r="E2774" i="5" s="1"/>
  <c r="D2773" i="5"/>
  <c r="E2773" i="5" s="1"/>
  <c r="D2772" i="5"/>
  <c r="E2772" i="5" s="1"/>
  <c r="D2771" i="5"/>
  <c r="E2771" i="5" s="1"/>
  <c r="D2770" i="5"/>
  <c r="E2770" i="5" s="1"/>
  <c r="D2769" i="5"/>
  <c r="E2769" i="5" s="1"/>
  <c r="D2768" i="5"/>
  <c r="E2768" i="5" s="1"/>
  <c r="D2767" i="5"/>
  <c r="E2767" i="5" s="1"/>
  <c r="D2766" i="5"/>
  <c r="E2766" i="5" s="1"/>
  <c r="D2765" i="5"/>
  <c r="E2765" i="5" s="1"/>
  <c r="D2764" i="5"/>
  <c r="E2764" i="5" s="1"/>
  <c r="D2763" i="5"/>
  <c r="E2763" i="5" s="1"/>
  <c r="D2762" i="5"/>
  <c r="E2762" i="5" s="1"/>
  <c r="D2761" i="5"/>
  <c r="E2761" i="5" s="1"/>
  <c r="D2760" i="5"/>
  <c r="E2760" i="5" s="1"/>
  <c r="D2759" i="5"/>
  <c r="E2759" i="5" s="1"/>
  <c r="D2758" i="5"/>
  <c r="E2758" i="5" s="1"/>
  <c r="D2757" i="5"/>
  <c r="E2757" i="5" s="1"/>
  <c r="D2756" i="5"/>
  <c r="E2756" i="5" s="1"/>
  <c r="D2755" i="5"/>
  <c r="E2755" i="5" s="1"/>
  <c r="D2754" i="5"/>
  <c r="E2754" i="5" s="1"/>
  <c r="D2753" i="5"/>
  <c r="E2753" i="5" s="1"/>
  <c r="D2752" i="5"/>
  <c r="E2752" i="5" s="1"/>
  <c r="D2751" i="5"/>
  <c r="E2751" i="5" s="1"/>
  <c r="D2750" i="5"/>
  <c r="E2750" i="5" s="1"/>
  <c r="D2749" i="5"/>
  <c r="E2749" i="5" s="1"/>
  <c r="D2748" i="5"/>
  <c r="E2748" i="5" s="1"/>
  <c r="D2747" i="5"/>
  <c r="E2747" i="5" s="1"/>
  <c r="D2746" i="5"/>
  <c r="E2746" i="5" s="1"/>
  <c r="D2745" i="5"/>
  <c r="E2745" i="5" s="1"/>
  <c r="D2744" i="5"/>
  <c r="E2744" i="5" s="1"/>
  <c r="D2743" i="5"/>
  <c r="E2743" i="5" s="1"/>
  <c r="D2742" i="5"/>
  <c r="E2742" i="5" s="1"/>
  <c r="D2741" i="5"/>
  <c r="E2741" i="5" s="1"/>
  <c r="D2740" i="5"/>
  <c r="E2740" i="5" s="1"/>
  <c r="D2739" i="5"/>
  <c r="E2739" i="5" s="1"/>
  <c r="D2738" i="5"/>
  <c r="E2738" i="5" s="1"/>
  <c r="D2737" i="5"/>
  <c r="E2737" i="5" s="1"/>
  <c r="D2736" i="5"/>
  <c r="E2736" i="5" s="1"/>
  <c r="D2735" i="5"/>
  <c r="E2735" i="5" s="1"/>
  <c r="D2734" i="5"/>
  <c r="E2734" i="5" s="1"/>
  <c r="D2733" i="5"/>
  <c r="E2733" i="5" s="1"/>
  <c r="D2732" i="5"/>
  <c r="E2732" i="5" s="1"/>
  <c r="D2731" i="5"/>
  <c r="E2731" i="5" s="1"/>
  <c r="D2730" i="5"/>
  <c r="E2730" i="5" s="1"/>
  <c r="D2729" i="5"/>
  <c r="E2729" i="5" s="1"/>
  <c r="D2728" i="5"/>
  <c r="E2728" i="5" s="1"/>
  <c r="D2727" i="5"/>
  <c r="E2727" i="5" s="1"/>
  <c r="D2726" i="5"/>
  <c r="E2726" i="5" s="1"/>
  <c r="D2725" i="5"/>
  <c r="E2725" i="5" s="1"/>
  <c r="D2724" i="5"/>
  <c r="E2724" i="5" s="1"/>
  <c r="D2723" i="5"/>
  <c r="E2723" i="5" s="1"/>
  <c r="D2722" i="5"/>
  <c r="E2722" i="5" s="1"/>
  <c r="D2721" i="5"/>
  <c r="E2721" i="5" s="1"/>
  <c r="D2720" i="5"/>
  <c r="E2720" i="5" s="1"/>
  <c r="D2719" i="5"/>
  <c r="E2719" i="5" s="1"/>
  <c r="D2718" i="5"/>
  <c r="E2718" i="5" s="1"/>
  <c r="D2717" i="5"/>
  <c r="E2717" i="5" s="1"/>
  <c r="D2716" i="5"/>
  <c r="E2716" i="5" s="1"/>
  <c r="D2715" i="5"/>
  <c r="E2715" i="5" s="1"/>
  <c r="D2714" i="5"/>
  <c r="E2714" i="5" s="1"/>
  <c r="D2713" i="5"/>
  <c r="E2713" i="5" s="1"/>
  <c r="D2712" i="5"/>
  <c r="E2712" i="5" s="1"/>
  <c r="D2711" i="5"/>
  <c r="E2711" i="5" s="1"/>
  <c r="D2710" i="5"/>
  <c r="E2710" i="5" s="1"/>
  <c r="D2709" i="5"/>
  <c r="E2709" i="5" s="1"/>
  <c r="D2708" i="5"/>
  <c r="E2708" i="5" s="1"/>
  <c r="D2707" i="5"/>
  <c r="E2707" i="5" s="1"/>
  <c r="D2706" i="5"/>
  <c r="E2706" i="5" s="1"/>
  <c r="D2705" i="5"/>
  <c r="E2705" i="5" s="1"/>
  <c r="D2704" i="5"/>
  <c r="E2704" i="5" s="1"/>
  <c r="D2703" i="5"/>
  <c r="E2703" i="5" s="1"/>
  <c r="D2702" i="5"/>
  <c r="E2702" i="5" s="1"/>
  <c r="D2701" i="5"/>
  <c r="E2701" i="5" s="1"/>
  <c r="D2700" i="5"/>
  <c r="E2700" i="5" s="1"/>
  <c r="D2699" i="5"/>
  <c r="E2699" i="5" s="1"/>
  <c r="D2698" i="5"/>
  <c r="E2698" i="5" s="1"/>
  <c r="D2697" i="5"/>
  <c r="E2697" i="5" s="1"/>
  <c r="D2696" i="5"/>
  <c r="E2696" i="5" s="1"/>
  <c r="D2695" i="5"/>
  <c r="E2695" i="5" s="1"/>
  <c r="D2694" i="5"/>
  <c r="E2694" i="5" s="1"/>
  <c r="D2693" i="5"/>
  <c r="E2693" i="5" s="1"/>
  <c r="D2692" i="5"/>
  <c r="E2692" i="5" s="1"/>
  <c r="D2691" i="5"/>
  <c r="E2691" i="5" s="1"/>
  <c r="D2690" i="5"/>
  <c r="E2690" i="5" s="1"/>
  <c r="D2689" i="5"/>
  <c r="E2689" i="5" s="1"/>
  <c r="D2688" i="5"/>
  <c r="E2688" i="5" s="1"/>
  <c r="D2687" i="5"/>
  <c r="E2687" i="5" s="1"/>
  <c r="D2686" i="5"/>
  <c r="E2686" i="5" s="1"/>
  <c r="D2685" i="5"/>
  <c r="E2685" i="5" s="1"/>
  <c r="D2684" i="5"/>
  <c r="E2684" i="5" s="1"/>
  <c r="D2683" i="5"/>
  <c r="E2683" i="5" s="1"/>
  <c r="D2682" i="5"/>
  <c r="E2682" i="5" s="1"/>
  <c r="D2681" i="5"/>
  <c r="E2681" i="5" s="1"/>
  <c r="D2680" i="5"/>
  <c r="E2680" i="5" s="1"/>
  <c r="D2679" i="5"/>
  <c r="E2679" i="5" s="1"/>
  <c r="D2678" i="5"/>
  <c r="E2678" i="5" s="1"/>
  <c r="D2677" i="5"/>
  <c r="E2677" i="5" s="1"/>
  <c r="D2676" i="5"/>
  <c r="E2676" i="5" s="1"/>
  <c r="D2675" i="5"/>
  <c r="E2675" i="5" s="1"/>
  <c r="D2674" i="5"/>
  <c r="E2674" i="5" s="1"/>
  <c r="D2673" i="5"/>
  <c r="E2673" i="5" s="1"/>
  <c r="D2672" i="5"/>
  <c r="E2672" i="5" s="1"/>
  <c r="D2671" i="5"/>
  <c r="E2671" i="5" s="1"/>
  <c r="D2670" i="5"/>
  <c r="E2670" i="5" s="1"/>
  <c r="D2669" i="5"/>
  <c r="E2669" i="5" s="1"/>
  <c r="D2668" i="5"/>
  <c r="E2668" i="5" s="1"/>
  <c r="D2667" i="5"/>
  <c r="E2667" i="5" s="1"/>
  <c r="D2666" i="5"/>
  <c r="E2666" i="5" s="1"/>
  <c r="D2665" i="5"/>
  <c r="E2665" i="5" s="1"/>
  <c r="D2664" i="5"/>
  <c r="E2664" i="5" s="1"/>
  <c r="D2663" i="5"/>
  <c r="E2663" i="5" s="1"/>
  <c r="D2662" i="5"/>
  <c r="E2662" i="5" s="1"/>
  <c r="D2661" i="5"/>
  <c r="E2661" i="5" s="1"/>
  <c r="D2660" i="5"/>
  <c r="E2660" i="5" s="1"/>
  <c r="D2659" i="5"/>
  <c r="E2659" i="5" s="1"/>
  <c r="D2658" i="5"/>
  <c r="E2658" i="5" s="1"/>
  <c r="D2657" i="5"/>
  <c r="E2657" i="5" s="1"/>
  <c r="D2656" i="5"/>
  <c r="E2656" i="5" s="1"/>
  <c r="D2655" i="5"/>
  <c r="E2655" i="5" s="1"/>
  <c r="D2654" i="5"/>
  <c r="E2654" i="5" s="1"/>
  <c r="D2653" i="5"/>
  <c r="E2653" i="5" s="1"/>
  <c r="D2652" i="5"/>
  <c r="E2652" i="5" s="1"/>
  <c r="D2651" i="5"/>
  <c r="E2651" i="5" s="1"/>
  <c r="D2650" i="5"/>
  <c r="E2650" i="5" s="1"/>
  <c r="D2649" i="5"/>
  <c r="E2649" i="5" s="1"/>
  <c r="D2648" i="5"/>
  <c r="E2648" i="5" s="1"/>
  <c r="D2647" i="5"/>
  <c r="E2647" i="5" s="1"/>
  <c r="D2646" i="5"/>
  <c r="E2646" i="5" s="1"/>
  <c r="D2645" i="5"/>
  <c r="E2645" i="5" s="1"/>
  <c r="D2644" i="5"/>
  <c r="E2644" i="5" s="1"/>
  <c r="D2643" i="5"/>
  <c r="E2643" i="5" s="1"/>
  <c r="D2642" i="5"/>
  <c r="E2642" i="5" s="1"/>
  <c r="D2641" i="5"/>
  <c r="E2641" i="5" s="1"/>
  <c r="D2640" i="5"/>
  <c r="E2640" i="5" s="1"/>
  <c r="D2639" i="5"/>
  <c r="E2639" i="5" s="1"/>
  <c r="D2638" i="5"/>
  <c r="E2638" i="5" s="1"/>
  <c r="D2637" i="5"/>
  <c r="E2637" i="5" s="1"/>
  <c r="D2636" i="5"/>
  <c r="E2636" i="5" s="1"/>
  <c r="D2635" i="5"/>
  <c r="E2635" i="5" s="1"/>
  <c r="D2634" i="5"/>
  <c r="E2634" i="5" s="1"/>
  <c r="D2633" i="5"/>
  <c r="E2633" i="5" s="1"/>
  <c r="D2632" i="5"/>
  <c r="E2632" i="5" s="1"/>
  <c r="D2631" i="5"/>
  <c r="E2631" i="5" s="1"/>
  <c r="D2630" i="5"/>
  <c r="E2630" i="5" s="1"/>
  <c r="D2629" i="5"/>
  <c r="E2629" i="5" s="1"/>
  <c r="D2628" i="5"/>
  <c r="E2628" i="5" s="1"/>
  <c r="D2627" i="5"/>
  <c r="E2627" i="5" s="1"/>
  <c r="D2626" i="5"/>
  <c r="E2626" i="5" s="1"/>
  <c r="D2625" i="5"/>
  <c r="E2625" i="5" s="1"/>
  <c r="D2624" i="5"/>
  <c r="E2624" i="5" s="1"/>
  <c r="D2623" i="5"/>
  <c r="E2623" i="5" s="1"/>
  <c r="D2622" i="5"/>
  <c r="E2622" i="5" s="1"/>
  <c r="D2621" i="5"/>
  <c r="E2621" i="5" s="1"/>
  <c r="D2620" i="5"/>
  <c r="E2620" i="5" s="1"/>
  <c r="D2619" i="5"/>
  <c r="E2619" i="5" s="1"/>
  <c r="D2618" i="5"/>
  <c r="E2618" i="5" s="1"/>
  <c r="D2617" i="5"/>
  <c r="E2617" i="5" s="1"/>
  <c r="D2616" i="5"/>
  <c r="E2616" i="5" s="1"/>
  <c r="D2615" i="5"/>
  <c r="E2615" i="5" s="1"/>
  <c r="D2614" i="5"/>
  <c r="E2614" i="5" s="1"/>
  <c r="D2613" i="5"/>
  <c r="E2613" i="5" s="1"/>
  <c r="D2612" i="5"/>
  <c r="E2612" i="5" s="1"/>
  <c r="D2611" i="5"/>
  <c r="E2611" i="5" s="1"/>
  <c r="D2610" i="5"/>
  <c r="E2610" i="5" s="1"/>
  <c r="D2609" i="5"/>
  <c r="E2609" i="5" s="1"/>
  <c r="D2608" i="5"/>
  <c r="E2608" i="5" s="1"/>
  <c r="D2607" i="5"/>
  <c r="E2607" i="5" s="1"/>
  <c r="D2606" i="5"/>
  <c r="E2606" i="5" s="1"/>
  <c r="D2605" i="5"/>
  <c r="E2605" i="5" s="1"/>
  <c r="D2604" i="5"/>
  <c r="E2604" i="5" s="1"/>
  <c r="D2603" i="5"/>
  <c r="E2603" i="5" s="1"/>
  <c r="D2602" i="5"/>
  <c r="E2602" i="5" s="1"/>
  <c r="D2601" i="5"/>
  <c r="E2601" i="5" s="1"/>
  <c r="D2600" i="5"/>
  <c r="E2600" i="5" s="1"/>
  <c r="D2599" i="5"/>
  <c r="E2599" i="5" s="1"/>
  <c r="D2598" i="5"/>
  <c r="E2598" i="5" s="1"/>
  <c r="D2597" i="5"/>
  <c r="E2597" i="5" s="1"/>
  <c r="D2596" i="5"/>
  <c r="E2596" i="5" s="1"/>
  <c r="D2595" i="5"/>
  <c r="E2595" i="5" s="1"/>
  <c r="D2594" i="5"/>
  <c r="E2594" i="5" s="1"/>
  <c r="D2593" i="5"/>
  <c r="E2593" i="5" s="1"/>
  <c r="D2592" i="5"/>
  <c r="E2592" i="5" s="1"/>
  <c r="D2591" i="5"/>
  <c r="E2591" i="5" s="1"/>
  <c r="D2590" i="5"/>
  <c r="E2590" i="5" s="1"/>
  <c r="D2589" i="5"/>
  <c r="E2589" i="5" s="1"/>
  <c r="D2588" i="5"/>
  <c r="E2588" i="5" s="1"/>
  <c r="D2587" i="5"/>
  <c r="E2587" i="5" s="1"/>
  <c r="D2586" i="5"/>
  <c r="E2586" i="5" s="1"/>
  <c r="D2585" i="5"/>
  <c r="E2585" i="5" s="1"/>
  <c r="D2584" i="5"/>
  <c r="E2584" i="5" s="1"/>
  <c r="D2583" i="5"/>
  <c r="E2583" i="5" s="1"/>
  <c r="D2582" i="5"/>
  <c r="E2582" i="5" s="1"/>
  <c r="D2581" i="5"/>
  <c r="E2581" i="5" s="1"/>
  <c r="D2580" i="5"/>
  <c r="E2580" i="5" s="1"/>
  <c r="D2579" i="5"/>
  <c r="E2579" i="5" s="1"/>
  <c r="D2578" i="5"/>
  <c r="E2578" i="5" s="1"/>
  <c r="D2577" i="5"/>
  <c r="E2577" i="5" s="1"/>
  <c r="D2576" i="5"/>
  <c r="E2576" i="5" s="1"/>
  <c r="D2575" i="5"/>
  <c r="E2575" i="5" s="1"/>
  <c r="D2574" i="5"/>
  <c r="E2574" i="5" s="1"/>
  <c r="D2573" i="5"/>
  <c r="E2573" i="5" s="1"/>
  <c r="D2572" i="5"/>
  <c r="E2572" i="5" s="1"/>
  <c r="D2571" i="5"/>
  <c r="E2571" i="5" s="1"/>
  <c r="D2570" i="5"/>
  <c r="E2570" i="5" s="1"/>
  <c r="D2569" i="5"/>
  <c r="E2569" i="5" s="1"/>
  <c r="D2568" i="5"/>
  <c r="E2568" i="5" s="1"/>
  <c r="D2567" i="5"/>
  <c r="E2567" i="5" s="1"/>
  <c r="D2566" i="5"/>
  <c r="E2566" i="5" s="1"/>
  <c r="D2565" i="5"/>
  <c r="E2565" i="5" s="1"/>
  <c r="D2564" i="5"/>
  <c r="E2564" i="5" s="1"/>
  <c r="D2563" i="5"/>
  <c r="E2563" i="5" s="1"/>
  <c r="D2562" i="5"/>
  <c r="E2562" i="5" s="1"/>
  <c r="D2561" i="5"/>
  <c r="E2561" i="5" s="1"/>
  <c r="D2560" i="5"/>
  <c r="E2560" i="5" s="1"/>
  <c r="D2559" i="5"/>
  <c r="E2559" i="5" s="1"/>
  <c r="D2558" i="5"/>
  <c r="E2558" i="5" s="1"/>
  <c r="D2557" i="5"/>
  <c r="E2557" i="5" s="1"/>
  <c r="D2556" i="5"/>
  <c r="E2556" i="5" s="1"/>
  <c r="D2555" i="5"/>
  <c r="E2555" i="5" s="1"/>
  <c r="D2554" i="5"/>
  <c r="E2554" i="5" s="1"/>
  <c r="D2553" i="5"/>
  <c r="E2553" i="5" s="1"/>
  <c r="D2552" i="5"/>
  <c r="E2552" i="5" s="1"/>
  <c r="D2551" i="5"/>
  <c r="E2551" i="5" s="1"/>
  <c r="D2550" i="5"/>
  <c r="E2550" i="5" s="1"/>
  <c r="D2549" i="5"/>
  <c r="E2549" i="5" s="1"/>
  <c r="D2548" i="5"/>
  <c r="E2548" i="5" s="1"/>
  <c r="D2547" i="5"/>
  <c r="E2547" i="5" s="1"/>
  <c r="D2546" i="5"/>
  <c r="E2546" i="5" s="1"/>
  <c r="D2545" i="5"/>
  <c r="E2545" i="5" s="1"/>
  <c r="D2544" i="5"/>
  <c r="E2544" i="5" s="1"/>
  <c r="D2543" i="5"/>
  <c r="E2543" i="5" s="1"/>
  <c r="D2542" i="5"/>
  <c r="E2542" i="5" s="1"/>
  <c r="D2541" i="5"/>
  <c r="E2541" i="5" s="1"/>
  <c r="D2540" i="5"/>
  <c r="E2540" i="5" s="1"/>
  <c r="D2539" i="5"/>
  <c r="E2539" i="5" s="1"/>
  <c r="D2538" i="5"/>
  <c r="E2538" i="5" s="1"/>
  <c r="D2537" i="5"/>
  <c r="E2537" i="5" s="1"/>
  <c r="D2536" i="5"/>
  <c r="E2536" i="5" s="1"/>
  <c r="D2535" i="5"/>
  <c r="E2535" i="5" s="1"/>
  <c r="D2534" i="5"/>
  <c r="E2534" i="5" s="1"/>
  <c r="D2533" i="5"/>
  <c r="E2533" i="5" s="1"/>
  <c r="D2532" i="5"/>
  <c r="E2532" i="5" s="1"/>
  <c r="D2531" i="5"/>
  <c r="E2531" i="5" s="1"/>
  <c r="D2530" i="5"/>
  <c r="E2530" i="5" s="1"/>
  <c r="D2529" i="5"/>
  <c r="E2529" i="5" s="1"/>
  <c r="D2528" i="5"/>
  <c r="E2528" i="5" s="1"/>
  <c r="D2527" i="5"/>
  <c r="E2527" i="5" s="1"/>
  <c r="D2526" i="5"/>
  <c r="E2526" i="5" s="1"/>
  <c r="D2525" i="5"/>
  <c r="E2525" i="5" s="1"/>
  <c r="D2524" i="5"/>
  <c r="E2524" i="5" s="1"/>
  <c r="D2523" i="5"/>
  <c r="E2523" i="5" s="1"/>
  <c r="D2522" i="5"/>
  <c r="E2522" i="5" s="1"/>
  <c r="D2521" i="5"/>
  <c r="E2521" i="5" s="1"/>
  <c r="D2520" i="5"/>
  <c r="E2520" i="5" s="1"/>
  <c r="D2519" i="5"/>
  <c r="E2519" i="5" s="1"/>
  <c r="D2518" i="5"/>
  <c r="E2518" i="5" s="1"/>
  <c r="D2517" i="5"/>
  <c r="E2517" i="5" s="1"/>
  <c r="D2516" i="5"/>
  <c r="E2516" i="5" s="1"/>
  <c r="D2515" i="5"/>
  <c r="E2515" i="5" s="1"/>
  <c r="D2514" i="5"/>
  <c r="E2514" i="5" s="1"/>
  <c r="D2513" i="5"/>
  <c r="E2513" i="5" s="1"/>
  <c r="D2512" i="5"/>
  <c r="E2512" i="5" s="1"/>
  <c r="D2511" i="5"/>
  <c r="E2511" i="5" s="1"/>
  <c r="D2510" i="5"/>
  <c r="E2510" i="5" s="1"/>
  <c r="D2509" i="5"/>
  <c r="E2509" i="5" s="1"/>
  <c r="D2508" i="5"/>
  <c r="E2508" i="5" s="1"/>
  <c r="D2507" i="5"/>
  <c r="E2507" i="5" s="1"/>
  <c r="D2506" i="5"/>
  <c r="E2506" i="5" s="1"/>
  <c r="D2505" i="5"/>
  <c r="E2505" i="5" s="1"/>
  <c r="D2504" i="5"/>
  <c r="E2504" i="5" s="1"/>
  <c r="D2503" i="5"/>
  <c r="E2503" i="5" s="1"/>
  <c r="D2502" i="5"/>
  <c r="E2502" i="5" s="1"/>
  <c r="D2501" i="5"/>
  <c r="E2501" i="5" s="1"/>
  <c r="D2500" i="5"/>
  <c r="E2500" i="5" s="1"/>
  <c r="D2499" i="5"/>
  <c r="E2499" i="5" s="1"/>
  <c r="D2498" i="5"/>
  <c r="E2498" i="5" s="1"/>
  <c r="D2497" i="5"/>
  <c r="E2497" i="5" s="1"/>
  <c r="D2496" i="5"/>
  <c r="E2496" i="5" s="1"/>
  <c r="D2495" i="5"/>
  <c r="E2495" i="5" s="1"/>
  <c r="D2494" i="5"/>
  <c r="E2494" i="5" s="1"/>
  <c r="D2493" i="5"/>
  <c r="E2493" i="5" s="1"/>
  <c r="D2492" i="5"/>
  <c r="E2492" i="5" s="1"/>
  <c r="D2491" i="5"/>
  <c r="E2491" i="5" s="1"/>
  <c r="D2490" i="5"/>
  <c r="E2490" i="5" s="1"/>
  <c r="D2489" i="5"/>
  <c r="E2489" i="5" s="1"/>
  <c r="D2488" i="5"/>
  <c r="E2488" i="5" s="1"/>
  <c r="D2487" i="5"/>
  <c r="E2487" i="5" s="1"/>
  <c r="D2486" i="5"/>
  <c r="E2486" i="5" s="1"/>
  <c r="D2485" i="5"/>
  <c r="E2485" i="5" s="1"/>
  <c r="D2484" i="5"/>
  <c r="E2484" i="5" s="1"/>
  <c r="D2483" i="5"/>
  <c r="E2483" i="5" s="1"/>
  <c r="D2482" i="5"/>
  <c r="E2482" i="5" s="1"/>
  <c r="D2481" i="5"/>
  <c r="E2481" i="5" s="1"/>
  <c r="D2480" i="5"/>
  <c r="E2480" i="5" s="1"/>
  <c r="D2479" i="5"/>
  <c r="E2479" i="5" s="1"/>
  <c r="D2478" i="5"/>
  <c r="E2478" i="5" s="1"/>
  <c r="D2477" i="5"/>
  <c r="E2477" i="5" s="1"/>
  <c r="D2476" i="5"/>
  <c r="E2476" i="5" s="1"/>
  <c r="D2475" i="5"/>
  <c r="E2475" i="5" s="1"/>
  <c r="D2474" i="5"/>
  <c r="E2474" i="5" s="1"/>
  <c r="D2473" i="5"/>
  <c r="E2473" i="5" s="1"/>
  <c r="D2472" i="5"/>
  <c r="E2472" i="5" s="1"/>
  <c r="D2471" i="5"/>
  <c r="E2471" i="5" s="1"/>
  <c r="D2470" i="5"/>
  <c r="E2470" i="5" s="1"/>
  <c r="D2469" i="5"/>
  <c r="E2469" i="5" s="1"/>
  <c r="D2468" i="5"/>
  <c r="E2468" i="5" s="1"/>
  <c r="D2467" i="5"/>
  <c r="E2467" i="5" s="1"/>
  <c r="D2466" i="5"/>
  <c r="E2466" i="5" s="1"/>
  <c r="D2465" i="5"/>
  <c r="E2465" i="5" s="1"/>
  <c r="D2464" i="5"/>
  <c r="E2464" i="5" s="1"/>
  <c r="D2463" i="5"/>
  <c r="E2463" i="5" s="1"/>
  <c r="D2462" i="5"/>
  <c r="E2462" i="5" s="1"/>
  <c r="D2461" i="5"/>
  <c r="E2461" i="5" s="1"/>
  <c r="D2460" i="5"/>
  <c r="E2460" i="5" s="1"/>
  <c r="D2459" i="5"/>
  <c r="E2459" i="5" s="1"/>
  <c r="D2458" i="5"/>
  <c r="E2458" i="5" s="1"/>
  <c r="D2457" i="5"/>
  <c r="E2457" i="5" s="1"/>
  <c r="D2456" i="5"/>
  <c r="E2456" i="5" s="1"/>
  <c r="D2455" i="5"/>
  <c r="E2455" i="5" s="1"/>
  <c r="D2454" i="5"/>
  <c r="E2454" i="5" s="1"/>
  <c r="D2453" i="5"/>
  <c r="E2453" i="5" s="1"/>
  <c r="D2452" i="5"/>
  <c r="E2452" i="5" s="1"/>
  <c r="D2451" i="5"/>
  <c r="E2451" i="5" s="1"/>
  <c r="D2450" i="5"/>
  <c r="E2450" i="5" s="1"/>
  <c r="D2449" i="5"/>
  <c r="E2449" i="5" s="1"/>
  <c r="D2448" i="5"/>
  <c r="E2448" i="5" s="1"/>
  <c r="D2447" i="5"/>
  <c r="E2447" i="5" s="1"/>
  <c r="D2446" i="5"/>
  <c r="E2446" i="5" s="1"/>
  <c r="D2445" i="5"/>
  <c r="E2445" i="5" s="1"/>
  <c r="D2444" i="5"/>
  <c r="E2444" i="5" s="1"/>
  <c r="D2443" i="5"/>
  <c r="E2443" i="5" s="1"/>
  <c r="D2442" i="5"/>
  <c r="E2442" i="5" s="1"/>
  <c r="D2441" i="5"/>
  <c r="E2441" i="5" s="1"/>
  <c r="D2440" i="5"/>
  <c r="E2440" i="5" s="1"/>
  <c r="D2439" i="5"/>
  <c r="E2439" i="5" s="1"/>
  <c r="D2438" i="5"/>
  <c r="E2438" i="5" s="1"/>
  <c r="D2437" i="5"/>
  <c r="E2437" i="5" s="1"/>
  <c r="D2436" i="5"/>
  <c r="E2436" i="5" s="1"/>
  <c r="D2435" i="5"/>
  <c r="E2435" i="5" s="1"/>
  <c r="D2434" i="5"/>
  <c r="E2434" i="5" s="1"/>
  <c r="D2433" i="5"/>
  <c r="E2433" i="5" s="1"/>
  <c r="D2432" i="5"/>
  <c r="E2432" i="5" s="1"/>
  <c r="D2431" i="5"/>
  <c r="E2431" i="5" s="1"/>
  <c r="D2430" i="5"/>
  <c r="E2430" i="5" s="1"/>
  <c r="D2429" i="5"/>
  <c r="E2429" i="5" s="1"/>
  <c r="D2428" i="5"/>
  <c r="E2428" i="5" s="1"/>
  <c r="D2427" i="5"/>
  <c r="E2427" i="5" s="1"/>
  <c r="D2426" i="5"/>
  <c r="E2426" i="5" s="1"/>
  <c r="D2425" i="5"/>
  <c r="E2425" i="5" s="1"/>
  <c r="D2424" i="5"/>
  <c r="E2424" i="5" s="1"/>
  <c r="D2423" i="5"/>
  <c r="E2423" i="5" s="1"/>
  <c r="D2422" i="5"/>
  <c r="E2422" i="5" s="1"/>
  <c r="D2421" i="5"/>
  <c r="E2421" i="5" s="1"/>
  <c r="D2420" i="5"/>
  <c r="E2420" i="5" s="1"/>
  <c r="D2419" i="5"/>
  <c r="E2419" i="5" s="1"/>
  <c r="D2418" i="5"/>
  <c r="E2418" i="5" s="1"/>
  <c r="D2417" i="5"/>
  <c r="E2417" i="5" s="1"/>
  <c r="D2416" i="5"/>
  <c r="E2416" i="5" s="1"/>
  <c r="D2415" i="5"/>
  <c r="E2415" i="5" s="1"/>
  <c r="D2414" i="5"/>
  <c r="E2414" i="5" s="1"/>
  <c r="D2413" i="5"/>
  <c r="E2413" i="5" s="1"/>
  <c r="D2412" i="5"/>
  <c r="E2412" i="5" s="1"/>
  <c r="D2411" i="5"/>
  <c r="E2411" i="5" s="1"/>
  <c r="D2410" i="5"/>
  <c r="E2410" i="5" s="1"/>
  <c r="D2409" i="5"/>
  <c r="E2409" i="5" s="1"/>
  <c r="D2408" i="5"/>
  <c r="E2408" i="5" s="1"/>
  <c r="D2407" i="5"/>
  <c r="E2407" i="5" s="1"/>
  <c r="D2406" i="5"/>
  <c r="E2406" i="5" s="1"/>
  <c r="D2405" i="5"/>
  <c r="E2405" i="5" s="1"/>
  <c r="D2404" i="5"/>
  <c r="E2404" i="5" s="1"/>
  <c r="D2403" i="5"/>
  <c r="E2403" i="5" s="1"/>
  <c r="D2402" i="5"/>
  <c r="E2402" i="5" s="1"/>
  <c r="D2401" i="5"/>
  <c r="E2401" i="5" s="1"/>
  <c r="D2400" i="5"/>
  <c r="E2400" i="5" s="1"/>
  <c r="D2399" i="5"/>
  <c r="E2399" i="5" s="1"/>
  <c r="D2398" i="5"/>
  <c r="E2398" i="5" s="1"/>
  <c r="D2397" i="5"/>
  <c r="E2397" i="5" s="1"/>
  <c r="D2396" i="5"/>
  <c r="E2396" i="5" s="1"/>
  <c r="D2395" i="5"/>
  <c r="E2395" i="5" s="1"/>
  <c r="D2394" i="5"/>
  <c r="E2394" i="5" s="1"/>
  <c r="D2393" i="5"/>
  <c r="E2393" i="5" s="1"/>
  <c r="D2392" i="5"/>
  <c r="E2392" i="5" s="1"/>
  <c r="D2391" i="5"/>
  <c r="E2391" i="5" s="1"/>
  <c r="D2390" i="5"/>
  <c r="E2390" i="5" s="1"/>
  <c r="D2389" i="5"/>
  <c r="E2389" i="5" s="1"/>
  <c r="D2388" i="5"/>
  <c r="E2388" i="5" s="1"/>
  <c r="D2387" i="5"/>
  <c r="E2387" i="5" s="1"/>
  <c r="D2386" i="5"/>
  <c r="E2386" i="5" s="1"/>
  <c r="D2385" i="5"/>
  <c r="E2385" i="5" s="1"/>
  <c r="D2384" i="5"/>
  <c r="E2384" i="5" s="1"/>
  <c r="D2383" i="5"/>
  <c r="E2383" i="5" s="1"/>
  <c r="D2382" i="5"/>
  <c r="E2382" i="5" s="1"/>
  <c r="D2381" i="5"/>
  <c r="E2381" i="5" s="1"/>
  <c r="D2380" i="5"/>
  <c r="E2380" i="5" s="1"/>
  <c r="D2379" i="5"/>
  <c r="E2379" i="5" s="1"/>
  <c r="D2378" i="5"/>
  <c r="E2378" i="5" s="1"/>
  <c r="D2377" i="5"/>
  <c r="E2377" i="5" s="1"/>
  <c r="D2376" i="5"/>
  <c r="E2376" i="5" s="1"/>
  <c r="D2375" i="5"/>
  <c r="E2375" i="5" s="1"/>
  <c r="D2374" i="5"/>
  <c r="E2374" i="5" s="1"/>
  <c r="D2373" i="5"/>
  <c r="E2373" i="5" s="1"/>
  <c r="D2372" i="5"/>
  <c r="E2372" i="5" s="1"/>
  <c r="D2371" i="5"/>
  <c r="E2371" i="5" s="1"/>
  <c r="D2370" i="5"/>
  <c r="E2370" i="5" s="1"/>
  <c r="D2369" i="5"/>
  <c r="E2369" i="5" s="1"/>
  <c r="D2368" i="5"/>
  <c r="E2368" i="5" s="1"/>
  <c r="D2367" i="5"/>
  <c r="E2367" i="5" s="1"/>
  <c r="D2366" i="5"/>
  <c r="E2366" i="5" s="1"/>
  <c r="D2365" i="5"/>
  <c r="E2365" i="5" s="1"/>
  <c r="D2364" i="5"/>
  <c r="E2364" i="5" s="1"/>
  <c r="D2363" i="5"/>
  <c r="E2363" i="5" s="1"/>
  <c r="D2362" i="5"/>
  <c r="E2362" i="5" s="1"/>
  <c r="D2361" i="5"/>
  <c r="E2361" i="5" s="1"/>
  <c r="D2360" i="5"/>
  <c r="E2360" i="5" s="1"/>
  <c r="D2359" i="5"/>
  <c r="E2359" i="5" s="1"/>
  <c r="D2358" i="5"/>
  <c r="E2358" i="5" s="1"/>
  <c r="D2357" i="5"/>
  <c r="E2357" i="5" s="1"/>
  <c r="D2356" i="5"/>
  <c r="E2356" i="5" s="1"/>
  <c r="D2355" i="5"/>
  <c r="E2355" i="5" s="1"/>
  <c r="D2354" i="5"/>
  <c r="E2354" i="5" s="1"/>
  <c r="D2353" i="5"/>
  <c r="E2353" i="5" s="1"/>
  <c r="D2352" i="5"/>
  <c r="E2352" i="5" s="1"/>
  <c r="D2351" i="5"/>
  <c r="E2351" i="5" s="1"/>
  <c r="D2350" i="5"/>
  <c r="E2350" i="5" s="1"/>
  <c r="D2349" i="5"/>
  <c r="E2349" i="5" s="1"/>
  <c r="D2348" i="5"/>
  <c r="E2348" i="5" s="1"/>
  <c r="D2347" i="5"/>
  <c r="E2347" i="5" s="1"/>
  <c r="D2346" i="5"/>
  <c r="E2346" i="5" s="1"/>
  <c r="D2345" i="5"/>
  <c r="E2345" i="5" s="1"/>
  <c r="D2344" i="5"/>
  <c r="E2344" i="5" s="1"/>
  <c r="D2343" i="5"/>
  <c r="E2343" i="5" s="1"/>
  <c r="D2342" i="5"/>
  <c r="E2342" i="5" s="1"/>
  <c r="D2341" i="5"/>
  <c r="E2341" i="5" s="1"/>
  <c r="D2340" i="5"/>
  <c r="E2340" i="5" s="1"/>
  <c r="D2339" i="5"/>
  <c r="E2339" i="5" s="1"/>
  <c r="D2338" i="5"/>
  <c r="E2338" i="5" s="1"/>
  <c r="D2337" i="5"/>
  <c r="E2337" i="5" s="1"/>
  <c r="D2336" i="5"/>
  <c r="E2336" i="5" s="1"/>
  <c r="D2335" i="5"/>
  <c r="E2335" i="5" s="1"/>
  <c r="D2334" i="5"/>
  <c r="E2334" i="5" s="1"/>
  <c r="D2333" i="5"/>
  <c r="E2333" i="5" s="1"/>
  <c r="D2332" i="5"/>
  <c r="E2332" i="5" s="1"/>
  <c r="D2331" i="5"/>
  <c r="E2331" i="5" s="1"/>
  <c r="D2330" i="5"/>
  <c r="E2330" i="5" s="1"/>
  <c r="D2329" i="5"/>
  <c r="E2329" i="5" s="1"/>
  <c r="D2328" i="5"/>
  <c r="E2328" i="5" s="1"/>
  <c r="D2327" i="5"/>
  <c r="E2327" i="5" s="1"/>
  <c r="D2326" i="5"/>
  <c r="E2326" i="5" s="1"/>
  <c r="D2325" i="5"/>
  <c r="E2325" i="5" s="1"/>
  <c r="D2324" i="5"/>
  <c r="E2324" i="5" s="1"/>
  <c r="D2323" i="5"/>
  <c r="E2323" i="5" s="1"/>
  <c r="D2322" i="5"/>
  <c r="E2322" i="5" s="1"/>
  <c r="D2321" i="5"/>
  <c r="E2321" i="5" s="1"/>
  <c r="D2320" i="5"/>
  <c r="E2320" i="5" s="1"/>
  <c r="D2319" i="5"/>
  <c r="E2319" i="5" s="1"/>
  <c r="D2318" i="5"/>
  <c r="E2318" i="5" s="1"/>
  <c r="D2317" i="5"/>
  <c r="E2317" i="5" s="1"/>
  <c r="D2316" i="5"/>
  <c r="E2316" i="5" s="1"/>
  <c r="D2315" i="5"/>
  <c r="E2315" i="5" s="1"/>
  <c r="D2314" i="5"/>
  <c r="E2314" i="5" s="1"/>
  <c r="D2313" i="5"/>
  <c r="E2313" i="5" s="1"/>
  <c r="D2312" i="5"/>
  <c r="E2312" i="5" s="1"/>
  <c r="D2311" i="5"/>
  <c r="E2311" i="5" s="1"/>
  <c r="D2310" i="5"/>
  <c r="E2310" i="5" s="1"/>
  <c r="D2309" i="5"/>
  <c r="E2309" i="5" s="1"/>
  <c r="D2308" i="5"/>
  <c r="E2308" i="5" s="1"/>
  <c r="D2307" i="5"/>
  <c r="E2307" i="5" s="1"/>
  <c r="D2306" i="5"/>
  <c r="E2306" i="5" s="1"/>
  <c r="D2305" i="5"/>
  <c r="E2305" i="5" s="1"/>
  <c r="D2304" i="5"/>
  <c r="E2304" i="5" s="1"/>
  <c r="D2303" i="5"/>
  <c r="E2303" i="5" s="1"/>
  <c r="D2302" i="5"/>
  <c r="E2302" i="5" s="1"/>
  <c r="D2301" i="5"/>
  <c r="E2301" i="5" s="1"/>
  <c r="D2300" i="5"/>
  <c r="E2300" i="5" s="1"/>
  <c r="D2299" i="5"/>
  <c r="E2299" i="5" s="1"/>
  <c r="D2298" i="5"/>
  <c r="E2298" i="5" s="1"/>
  <c r="D2297" i="5"/>
  <c r="E2297" i="5" s="1"/>
  <c r="D2296" i="5"/>
  <c r="E2296" i="5" s="1"/>
  <c r="D2295" i="5"/>
  <c r="E2295" i="5" s="1"/>
  <c r="D2294" i="5"/>
  <c r="E2294" i="5" s="1"/>
  <c r="D2293" i="5"/>
  <c r="E2293" i="5" s="1"/>
  <c r="D2292" i="5"/>
  <c r="E2292" i="5" s="1"/>
  <c r="D2291" i="5"/>
  <c r="E2291" i="5" s="1"/>
  <c r="D2290" i="5"/>
  <c r="E2290" i="5" s="1"/>
  <c r="D2289" i="5"/>
  <c r="E2289" i="5" s="1"/>
  <c r="D2288" i="5"/>
  <c r="E2288" i="5" s="1"/>
  <c r="D2287" i="5"/>
  <c r="E2287" i="5" s="1"/>
  <c r="D2286" i="5"/>
  <c r="E2286" i="5" s="1"/>
  <c r="D2285" i="5"/>
  <c r="E2285" i="5" s="1"/>
  <c r="D2284" i="5"/>
  <c r="E2284" i="5" s="1"/>
  <c r="D2283" i="5"/>
  <c r="E2283" i="5" s="1"/>
  <c r="D2282" i="5"/>
  <c r="E2282" i="5" s="1"/>
  <c r="D2281" i="5"/>
  <c r="E2281" i="5" s="1"/>
  <c r="D2280" i="5"/>
  <c r="E2280" i="5" s="1"/>
  <c r="D2279" i="5"/>
  <c r="E2279" i="5" s="1"/>
  <c r="D2278" i="5"/>
  <c r="E2278" i="5" s="1"/>
  <c r="D2277" i="5"/>
  <c r="E2277" i="5" s="1"/>
  <c r="D2276" i="5"/>
  <c r="E2276" i="5" s="1"/>
  <c r="D2275" i="5"/>
  <c r="E2275" i="5" s="1"/>
  <c r="D2274" i="5"/>
  <c r="E2274" i="5" s="1"/>
  <c r="D2273" i="5"/>
  <c r="E2273" i="5" s="1"/>
  <c r="D2272" i="5"/>
  <c r="E2272" i="5" s="1"/>
  <c r="D2271" i="5"/>
  <c r="E2271" i="5" s="1"/>
  <c r="D2270" i="5"/>
  <c r="E2270" i="5" s="1"/>
  <c r="D2269" i="5"/>
  <c r="E2269" i="5" s="1"/>
  <c r="D2268" i="5"/>
  <c r="E2268" i="5" s="1"/>
  <c r="D2267" i="5"/>
  <c r="E2267" i="5" s="1"/>
  <c r="D2266" i="5"/>
  <c r="E2266" i="5" s="1"/>
  <c r="D2265" i="5"/>
  <c r="E2265" i="5" s="1"/>
  <c r="D2264" i="5"/>
  <c r="E2264" i="5" s="1"/>
  <c r="D2263" i="5"/>
  <c r="E2263" i="5" s="1"/>
  <c r="D2262" i="5"/>
  <c r="E2262" i="5" s="1"/>
  <c r="D2261" i="5"/>
  <c r="E2261" i="5" s="1"/>
  <c r="D2260" i="5"/>
  <c r="E2260" i="5" s="1"/>
  <c r="D2259" i="5"/>
  <c r="E2259" i="5" s="1"/>
  <c r="D2258" i="5"/>
  <c r="E2258" i="5" s="1"/>
  <c r="D2257" i="5"/>
  <c r="E2257" i="5" s="1"/>
  <c r="D2256" i="5"/>
  <c r="E2256" i="5" s="1"/>
  <c r="D2255" i="5"/>
  <c r="E2255" i="5" s="1"/>
  <c r="D2254" i="5"/>
  <c r="E2254" i="5" s="1"/>
  <c r="D2253" i="5"/>
  <c r="E2253" i="5" s="1"/>
  <c r="D2252" i="5"/>
  <c r="E2252" i="5" s="1"/>
  <c r="D2251" i="5"/>
  <c r="E2251" i="5" s="1"/>
  <c r="D2250" i="5"/>
  <c r="E2250" i="5" s="1"/>
  <c r="D2249" i="5"/>
  <c r="E2249" i="5" s="1"/>
  <c r="D2248" i="5"/>
  <c r="E2248" i="5" s="1"/>
  <c r="D2247" i="5"/>
  <c r="E2247" i="5" s="1"/>
  <c r="D2246" i="5"/>
  <c r="E2246" i="5" s="1"/>
  <c r="D2245" i="5"/>
  <c r="E2245" i="5" s="1"/>
  <c r="D2244" i="5"/>
  <c r="E2244" i="5" s="1"/>
  <c r="D2243" i="5"/>
  <c r="E2243" i="5" s="1"/>
  <c r="D2242" i="5"/>
  <c r="E2242" i="5" s="1"/>
  <c r="D2241" i="5"/>
  <c r="E2241" i="5" s="1"/>
  <c r="D2240" i="5"/>
  <c r="E2240" i="5" s="1"/>
  <c r="D2239" i="5"/>
  <c r="E2239" i="5" s="1"/>
  <c r="D2238" i="5"/>
  <c r="E2238" i="5" s="1"/>
  <c r="D2237" i="5"/>
  <c r="E2237" i="5" s="1"/>
  <c r="D2236" i="5"/>
  <c r="E2236" i="5" s="1"/>
  <c r="D2235" i="5"/>
  <c r="E2235" i="5" s="1"/>
  <c r="D2234" i="5"/>
  <c r="E2234" i="5" s="1"/>
  <c r="D2233" i="5"/>
  <c r="E2233" i="5" s="1"/>
  <c r="D2232" i="5"/>
  <c r="E2232" i="5" s="1"/>
  <c r="D2231" i="5"/>
  <c r="E2231" i="5" s="1"/>
  <c r="D2230" i="5"/>
  <c r="E2230" i="5" s="1"/>
  <c r="D2229" i="5"/>
  <c r="E2229" i="5" s="1"/>
  <c r="D2228" i="5"/>
  <c r="E2228" i="5" s="1"/>
  <c r="D2227" i="5"/>
  <c r="E2227" i="5" s="1"/>
  <c r="D2226" i="5"/>
  <c r="E2226" i="5" s="1"/>
  <c r="D2225" i="5"/>
  <c r="E2225" i="5" s="1"/>
  <c r="D2224" i="5"/>
  <c r="E2224" i="5" s="1"/>
  <c r="D2223" i="5"/>
  <c r="E2223" i="5" s="1"/>
  <c r="D2222" i="5"/>
  <c r="E2222" i="5" s="1"/>
  <c r="D2221" i="5"/>
  <c r="E2221" i="5" s="1"/>
  <c r="D2220" i="5"/>
  <c r="E2220" i="5" s="1"/>
  <c r="D2219" i="5"/>
  <c r="E2219" i="5" s="1"/>
  <c r="D2218" i="5"/>
  <c r="E2218" i="5" s="1"/>
  <c r="D2217" i="5"/>
  <c r="E2217" i="5" s="1"/>
  <c r="D2216" i="5"/>
  <c r="E2216" i="5" s="1"/>
  <c r="D2215" i="5"/>
  <c r="E2215" i="5" s="1"/>
  <c r="D2214" i="5"/>
  <c r="E2214" i="5" s="1"/>
  <c r="D2213" i="5"/>
  <c r="E2213" i="5" s="1"/>
  <c r="D2212" i="5"/>
  <c r="E2212" i="5" s="1"/>
  <c r="D2211" i="5"/>
  <c r="E2211" i="5" s="1"/>
  <c r="D2210" i="5"/>
  <c r="E2210" i="5" s="1"/>
  <c r="D2209" i="5"/>
  <c r="E2209" i="5" s="1"/>
  <c r="D2208" i="5"/>
  <c r="E2208" i="5" s="1"/>
  <c r="D2207" i="5"/>
  <c r="E2207" i="5" s="1"/>
  <c r="D2206" i="5"/>
  <c r="E2206" i="5" s="1"/>
  <c r="D2205" i="5"/>
  <c r="E2205" i="5" s="1"/>
  <c r="D2204" i="5"/>
  <c r="E2204" i="5" s="1"/>
  <c r="D2203" i="5"/>
  <c r="E2203" i="5" s="1"/>
  <c r="D2202" i="5"/>
  <c r="E2202" i="5" s="1"/>
  <c r="D2201" i="5"/>
  <c r="E2201" i="5" s="1"/>
  <c r="D2200" i="5"/>
  <c r="E2200" i="5" s="1"/>
  <c r="D2199" i="5"/>
  <c r="E2199" i="5" s="1"/>
  <c r="D2198" i="5"/>
  <c r="E2198" i="5" s="1"/>
  <c r="D2197" i="5"/>
  <c r="E2197" i="5" s="1"/>
  <c r="D2196" i="5"/>
  <c r="E2196" i="5" s="1"/>
  <c r="D2195" i="5"/>
  <c r="E2195" i="5" s="1"/>
  <c r="D2194" i="5"/>
  <c r="E2194" i="5" s="1"/>
  <c r="D2193" i="5"/>
  <c r="E2193" i="5" s="1"/>
  <c r="D2192" i="5"/>
  <c r="E2192" i="5" s="1"/>
  <c r="D2191" i="5"/>
  <c r="E2191" i="5" s="1"/>
  <c r="D2190" i="5"/>
  <c r="E2190" i="5" s="1"/>
  <c r="D2189" i="5"/>
  <c r="E2189" i="5" s="1"/>
  <c r="D2188" i="5"/>
  <c r="E2188" i="5" s="1"/>
  <c r="D2187" i="5"/>
  <c r="E2187" i="5" s="1"/>
  <c r="D2186" i="5"/>
  <c r="E2186" i="5" s="1"/>
  <c r="D2185" i="5"/>
  <c r="E2185" i="5" s="1"/>
  <c r="D2184" i="5"/>
  <c r="E2184" i="5" s="1"/>
  <c r="D2183" i="5"/>
  <c r="E2183" i="5" s="1"/>
  <c r="D2182" i="5"/>
  <c r="E2182" i="5" s="1"/>
  <c r="D2181" i="5"/>
  <c r="E2181" i="5" s="1"/>
  <c r="D2180" i="5"/>
  <c r="E2180" i="5" s="1"/>
  <c r="D2179" i="5"/>
  <c r="E2179" i="5" s="1"/>
  <c r="D2178" i="5"/>
  <c r="E2178" i="5" s="1"/>
  <c r="D2177" i="5"/>
  <c r="E2177" i="5" s="1"/>
  <c r="D2176" i="5"/>
  <c r="E2176" i="5" s="1"/>
  <c r="D2175" i="5"/>
  <c r="E2175" i="5" s="1"/>
  <c r="D2174" i="5"/>
  <c r="E2174" i="5" s="1"/>
  <c r="D2173" i="5"/>
  <c r="E2173" i="5" s="1"/>
  <c r="D2172" i="5"/>
  <c r="E2172" i="5" s="1"/>
  <c r="D2171" i="5"/>
  <c r="E2171" i="5" s="1"/>
  <c r="D2170" i="5"/>
  <c r="E2170" i="5" s="1"/>
  <c r="D2169" i="5"/>
  <c r="E2169" i="5" s="1"/>
  <c r="D2168" i="5"/>
  <c r="E2168" i="5" s="1"/>
  <c r="D2167" i="5"/>
  <c r="E2167" i="5" s="1"/>
  <c r="D2166" i="5"/>
  <c r="E2166" i="5" s="1"/>
  <c r="D2165" i="5"/>
  <c r="E2165" i="5" s="1"/>
  <c r="D2164" i="5"/>
  <c r="E2164" i="5" s="1"/>
  <c r="D2163" i="5"/>
  <c r="E2163" i="5" s="1"/>
  <c r="D2162" i="5"/>
  <c r="E2162" i="5" s="1"/>
  <c r="D2161" i="5"/>
  <c r="E2161" i="5" s="1"/>
  <c r="D2160" i="5"/>
  <c r="E2160" i="5" s="1"/>
  <c r="D2159" i="5"/>
  <c r="E2159" i="5" s="1"/>
  <c r="D2158" i="5"/>
  <c r="E2158" i="5" s="1"/>
  <c r="D2157" i="5"/>
  <c r="E2157" i="5" s="1"/>
  <c r="D2156" i="5"/>
  <c r="E2156" i="5" s="1"/>
  <c r="D2155" i="5"/>
  <c r="E2155" i="5" s="1"/>
  <c r="D2154" i="5"/>
  <c r="E2154" i="5" s="1"/>
  <c r="D2153" i="5"/>
  <c r="E2153" i="5" s="1"/>
  <c r="D2152" i="5"/>
  <c r="E2152" i="5" s="1"/>
  <c r="D2151" i="5"/>
  <c r="E2151" i="5" s="1"/>
  <c r="D2150" i="5"/>
  <c r="E2150" i="5" s="1"/>
  <c r="D2149" i="5"/>
  <c r="E2149" i="5" s="1"/>
  <c r="D2148" i="5"/>
  <c r="E2148" i="5" s="1"/>
  <c r="D2147" i="5"/>
  <c r="E2147" i="5" s="1"/>
  <c r="D2146" i="5"/>
  <c r="E2146" i="5" s="1"/>
  <c r="D2145" i="5"/>
  <c r="E2145" i="5" s="1"/>
  <c r="D2144" i="5"/>
  <c r="E2144" i="5" s="1"/>
  <c r="D2143" i="5"/>
  <c r="E2143" i="5" s="1"/>
  <c r="D2142" i="5"/>
  <c r="E2142" i="5" s="1"/>
  <c r="D2141" i="5"/>
  <c r="E2141" i="5" s="1"/>
  <c r="D2140" i="5"/>
  <c r="E2140" i="5" s="1"/>
  <c r="D2139" i="5"/>
  <c r="E2139" i="5" s="1"/>
  <c r="D2138" i="5"/>
  <c r="E2138" i="5" s="1"/>
  <c r="D2137" i="5"/>
  <c r="E2137" i="5" s="1"/>
  <c r="D2136" i="5"/>
  <c r="E2136" i="5" s="1"/>
  <c r="D2135" i="5"/>
  <c r="E2135" i="5" s="1"/>
  <c r="D2134" i="5"/>
  <c r="E2134" i="5" s="1"/>
  <c r="D2133" i="5"/>
  <c r="E2133" i="5" s="1"/>
  <c r="D2132" i="5"/>
  <c r="E2132" i="5" s="1"/>
  <c r="D2131" i="5"/>
  <c r="E2131" i="5" s="1"/>
  <c r="D2130" i="5"/>
  <c r="E2130" i="5" s="1"/>
  <c r="D2129" i="5"/>
  <c r="E2129" i="5" s="1"/>
  <c r="D2128" i="5"/>
  <c r="E2128" i="5" s="1"/>
  <c r="D2127" i="5"/>
  <c r="E2127" i="5" s="1"/>
  <c r="D2126" i="5"/>
  <c r="E2126" i="5" s="1"/>
  <c r="D2125" i="5"/>
  <c r="E2125" i="5" s="1"/>
  <c r="D2124" i="5"/>
  <c r="E2124" i="5" s="1"/>
  <c r="D2123" i="5"/>
  <c r="E2123" i="5" s="1"/>
  <c r="D2122" i="5"/>
  <c r="E2122" i="5" s="1"/>
  <c r="D2121" i="5"/>
  <c r="E2121" i="5" s="1"/>
  <c r="D2120" i="5"/>
  <c r="E2120" i="5" s="1"/>
  <c r="D2119" i="5"/>
  <c r="E2119" i="5" s="1"/>
  <c r="D2118" i="5"/>
  <c r="E2118" i="5" s="1"/>
  <c r="D2117" i="5"/>
  <c r="E2117" i="5" s="1"/>
  <c r="D2116" i="5"/>
  <c r="E2116" i="5" s="1"/>
  <c r="D2115" i="5"/>
  <c r="E2115" i="5" s="1"/>
  <c r="D2114" i="5"/>
  <c r="E2114" i="5" s="1"/>
  <c r="D2113" i="5"/>
  <c r="E2113" i="5" s="1"/>
  <c r="D2112" i="5"/>
  <c r="E2112" i="5" s="1"/>
  <c r="D2111" i="5"/>
  <c r="E2111" i="5" s="1"/>
  <c r="D2110" i="5"/>
  <c r="E2110" i="5" s="1"/>
  <c r="D2109" i="5"/>
  <c r="E2109" i="5" s="1"/>
  <c r="D2108" i="5"/>
  <c r="E2108" i="5" s="1"/>
  <c r="D2107" i="5"/>
  <c r="E2107" i="5" s="1"/>
  <c r="D2106" i="5"/>
  <c r="E2106" i="5" s="1"/>
  <c r="D2105" i="5"/>
  <c r="E2105" i="5" s="1"/>
  <c r="D2104" i="5"/>
  <c r="E2104" i="5" s="1"/>
  <c r="D2103" i="5"/>
  <c r="E2103" i="5" s="1"/>
  <c r="D2102" i="5"/>
  <c r="E2102" i="5" s="1"/>
  <c r="D2101" i="5"/>
  <c r="E2101" i="5" s="1"/>
  <c r="D2100" i="5"/>
  <c r="E2100" i="5" s="1"/>
  <c r="D2099" i="5"/>
  <c r="E2099" i="5" s="1"/>
  <c r="D2098" i="5"/>
  <c r="E2098" i="5" s="1"/>
  <c r="D2097" i="5"/>
  <c r="E2097" i="5" s="1"/>
  <c r="D2096" i="5"/>
  <c r="E2096" i="5" s="1"/>
  <c r="D2095" i="5"/>
  <c r="E2095" i="5" s="1"/>
  <c r="D2094" i="5"/>
  <c r="E2094" i="5" s="1"/>
  <c r="D2093" i="5"/>
  <c r="E2093" i="5" s="1"/>
  <c r="D2092" i="5"/>
  <c r="E2092" i="5" s="1"/>
  <c r="D2091" i="5"/>
  <c r="E2091" i="5" s="1"/>
  <c r="D2090" i="5"/>
  <c r="E2090" i="5" s="1"/>
  <c r="D2089" i="5"/>
  <c r="E2089" i="5" s="1"/>
  <c r="D2088" i="5"/>
  <c r="E2088" i="5" s="1"/>
  <c r="D2087" i="5"/>
  <c r="E2087" i="5" s="1"/>
  <c r="D2086" i="5"/>
  <c r="E2086" i="5" s="1"/>
  <c r="D2085" i="5"/>
  <c r="E2085" i="5" s="1"/>
  <c r="D2084" i="5"/>
  <c r="E2084" i="5" s="1"/>
  <c r="D2083" i="5"/>
  <c r="E2083" i="5" s="1"/>
  <c r="D2082" i="5"/>
  <c r="E2082" i="5" s="1"/>
  <c r="D2081" i="5"/>
  <c r="E2081" i="5" s="1"/>
  <c r="D2080" i="5"/>
  <c r="E2080" i="5" s="1"/>
  <c r="D2079" i="5"/>
  <c r="E2079" i="5" s="1"/>
  <c r="D2078" i="5"/>
  <c r="E2078" i="5" s="1"/>
  <c r="D2077" i="5"/>
  <c r="E2077" i="5" s="1"/>
  <c r="D2076" i="5"/>
  <c r="E2076" i="5" s="1"/>
  <c r="D2075" i="5"/>
  <c r="E2075" i="5" s="1"/>
  <c r="D2074" i="5"/>
  <c r="E2074" i="5" s="1"/>
  <c r="D2073" i="5"/>
  <c r="E2073" i="5" s="1"/>
  <c r="D2072" i="5"/>
  <c r="E2072" i="5" s="1"/>
  <c r="D2071" i="5"/>
  <c r="E2071" i="5" s="1"/>
  <c r="D2070" i="5"/>
  <c r="E2070" i="5" s="1"/>
  <c r="D2069" i="5"/>
  <c r="E2069" i="5" s="1"/>
  <c r="D2068" i="5"/>
  <c r="E2068" i="5" s="1"/>
  <c r="D2067" i="5"/>
  <c r="E2067" i="5" s="1"/>
  <c r="D2066" i="5"/>
  <c r="E2066" i="5" s="1"/>
  <c r="D2065" i="5"/>
  <c r="E2065" i="5" s="1"/>
  <c r="D2064" i="5"/>
  <c r="E2064" i="5" s="1"/>
  <c r="D2063" i="5"/>
  <c r="E2063" i="5" s="1"/>
  <c r="D2062" i="5"/>
  <c r="E2062" i="5" s="1"/>
  <c r="D2061" i="5"/>
  <c r="E2061" i="5" s="1"/>
  <c r="D2060" i="5"/>
  <c r="E2060" i="5" s="1"/>
  <c r="D2059" i="5"/>
  <c r="E2059" i="5" s="1"/>
  <c r="D2058" i="5"/>
  <c r="E2058" i="5" s="1"/>
  <c r="D2057" i="5"/>
  <c r="E2057" i="5" s="1"/>
  <c r="D2056" i="5"/>
  <c r="E2056" i="5" s="1"/>
  <c r="D2055" i="5"/>
  <c r="E2055" i="5" s="1"/>
  <c r="D2054" i="5"/>
  <c r="E2054" i="5" s="1"/>
  <c r="D2053" i="5"/>
  <c r="E2053" i="5" s="1"/>
  <c r="D2052" i="5"/>
  <c r="E2052" i="5" s="1"/>
  <c r="D2051" i="5"/>
  <c r="E2051" i="5" s="1"/>
  <c r="D2050" i="5"/>
  <c r="E2050" i="5" s="1"/>
  <c r="D2049" i="5"/>
  <c r="E2049" i="5" s="1"/>
  <c r="D2048" i="5"/>
  <c r="E2048" i="5" s="1"/>
  <c r="D2047" i="5"/>
  <c r="E2047" i="5" s="1"/>
  <c r="D2046" i="5"/>
  <c r="E2046" i="5" s="1"/>
  <c r="D2045" i="5"/>
  <c r="E2045" i="5" s="1"/>
  <c r="D2044" i="5"/>
  <c r="E2044" i="5" s="1"/>
  <c r="D2043" i="5"/>
  <c r="E2043" i="5" s="1"/>
  <c r="D2042" i="5"/>
  <c r="E2042" i="5" s="1"/>
  <c r="D2041" i="5"/>
  <c r="E2041" i="5" s="1"/>
  <c r="D2040" i="5"/>
  <c r="E2040" i="5" s="1"/>
  <c r="D2039" i="5"/>
  <c r="E2039" i="5" s="1"/>
  <c r="D2038" i="5"/>
  <c r="E2038" i="5" s="1"/>
  <c r="D2037" i="5"/>
  <c r="E2037" i="5" s="1"/>
  <c r="D2036" i="5"/>
  <c r="E2036" i="5" s="1"/>
  <c r="D2035" i="5"/>
  <c r="E2035" i="5" s="1"/>
  <c r="D2034" i="5"/>
  <c r="E2034" i="5" s="1"/>
  <c r="D2033" i="5"/>
  <c r="E2033" i="5" s="1"/>
  <c r="D2032" i="5"/>
  <c r="E2032" i="5" s="1"/>
  <c r="D2031" i="5"/>
  <c r="E2031" i="5" s="1"/>
  <c r="D2030" i="5"/>
  <c r="E2030" i="5" s="1"/>
  <c r="D2029" i="5"/>
  <c r="E2029" i="5" s="1"/>
  <c r="D2028" i="5"/>
  <c r="E2028" i="5" s="1"/>
  <c r="D2027" i="5"/>
  <c r="E2027" i="5" s="1"/>
  <c r="D2026" i="5"/>
  <c r="E2026" i="5" s="1"/>
  <c r="D2025" i="5"/>
  <c r="E2025" i="5" s="1"/>
  <c r="D2024" i="5"/>
  <c r="E2024" i="5" s="1"/>
  <c r="D2023" i="5"/>
  <c r="E2023" i="5" s="1"/>
  <c r="D2022" i="5"/>
  <c r="E2022" i="5" s="1"/>
  <c r="D2021" i="5"/>
  <c r="E2021" i="5" s="1"/>
  <c r="D2020" i="5"/>
  <c r="E2020" i="5" s="1"/>
  <c r="D2019" i="5"/>
  <c r="E2019" i="5" s="1"/>
  <c r="D2018" i="5"/>
  <c r="E2018" i="5" s="1"/>
  <c r="D2017" i="5"/>
  <c r="E2017" i="5" s="1"/>
  <c r="D2016" i="5"/>
  <c r="E2016" i="5" s="1"/>
  <c r="D2015" i="5"/>
  <c r="E2015" i="5" s="1"/>
  <c r="D2014" i="5"/>
  <c r="E2014" i="5" s="1"/>
  <c r="D2013" i="5"/>
  <c r="E2013" i="5" s="1"/>
  <c r="D2012" i="5"/>
  <c r="E2012" i="5" s="1"/>
  <c r="D2011" i="5"/>
  <c r="E2011" i="5" s="1"/>
  <c r="D2010" i="5"/>
  <c r="E2010" i="5" s="1"/>
  <c r="D2009" i="5"/>
  <c r="E2009" i="5" s="1"/>
  <c r="D2008" i="5"/>
  <c r="E2008" i="5" s="1"/>
  <c r="D2007" i="5"/>
  <c r="E2007" i="5" s="1"/>
  <c r="D2006" i="5"/>
  <c r="E2006" i="5" s="1"/>
  <c r="D2005" i="5"/>
  <c r="E2005" i="5" s="1"/>
  <c r="D2004" i="5"/>
  <c r="E2004" i="5" s="1"/>
  <c r="D2003" i="5"/>
  <c r="E2003" i="5" s="1"/>
  <c r="D2002" i="5"/>
  <c r="E2002" i="5" s="1"/>
  <c r="D2001" i="5"/>
  <c r="E2001" i="5" s="1"/>
  <c r="D2000" i="5"/>
  <c r="E2000" i="5" s="1"/>
  <c r="D1999" i="5"/>
  <c r="E1999" i="5" s="1"/>
  <c r="D1998" i="5"/>
  <c r="E1998" i="5" s="1"/>
  <c r="D1997" i="5"/>
  <c r="E1997" i="5" s="1"/>
  <c r="D1996" i="5"/>
  <c r="E1996" i="5" s="1"/>
  <c r="D1995" i="5"/>
  <c r="E1995" i="5" s="1"/>
  <c r="D1994" i="5"/>
  <c r="E1994" i="5" s="1"/>
  <c r="D1993" i="5"/>
  <c r="E1993" i="5" s="1"/>
  <c r="D1992" i="5"/>
  <c r="E1992" i="5" s="1"/>
  <c r="D1991" i="5"/>
  <c r="E1991" i="5" s="1"/>
  <c r="D1990" i="5"/>
  <c r="E1990" i="5" s="1"/>
  <c r="D1989" i="5"/>
  <c r="E1989" i="5" s="1"/>
  <c r="D1988" i="5"/>
  <c r="E1988" i="5" s="1"/>
  <c r="D1987" i="5"/>
  <c r="E1987" i="5" s="1"/>
  <c r="D1986" i="5"/>
  <c r="E1986" i="5" s="1"/>
  <c r="D1985" i="5"/>
  <c r="E1985" i="5" s="1"/>
  <c r="D1984" i="5"/>
  <c r="E1984" i="5" s="1"/>
  <c r="D1983" i="5"/>
  <c r="E1983" i="5" s="1"/>
  <c r="D1982" i="5"/>
  <c r="E1982" i="5" s="1"/>
  <c r="D1981" i="5"/>
  <c r="E1981" i="5" s="1"/>
  <c r="D1980" i="5"/>
  <c r="E1980" i="5" s="1"/>
  <c r="D1979" i="5"/>
  <c r="E1979" i="5" s="1"/>
  <c r="D1978" i="5"/>
  <c r="E1978" i="5" s="1"/>
  <c r="D1977" i="5"/>
  <c r="E1977" i="5" s="1"/>
  <c r="D1976" i="5"/>
  <c r="E1976" i="5" s="1"/>
  <c r="D1975" i="5"/>
  <c r="E1975" i="5" s="1"/>
  <c r="D1974" i="5"/>
  <c r="E1974" i="5" s="1"/>
  <c r="D1973" i="5"/>
  <c r="E1973" i="5" s="1"/>
  <c r="D1972" i="5"/>
  <c r="E1972" i="5" s="1"/>
  <c r="D1971" i="5"/>
  <c r="E1971" i="5" s="1"/>
  <c r="D1970" i="5"/>
  <c r="E1970" i="5" s="1"/>
  <c r="D1969" i="5"/>
  <c r="E1969" i="5" s="1"/>
  <c r="D1968" i="5"/>
  <c r="E1968" i="5" s="1"/>
  <c r="D1967" i="5"/>
  <c r="E1967" i="5" s="1"/>
  <c r="D1966" i="5"/>
  <c r="E1966" i="5" s="1"/>
  <c r="D1965" i="5"/>
  <c r="E1965" i="5" s="1"/>
  <c r="D1964" i="5"/>
  <c r="E1964" i="5" s="1"/>
  <c r="D1963" i="5"/>
  <c r="E1963" i="5" s="1"/>
  <c r="D1962" i="5"/>
  <c r="E1962" i="5" s="1"/>
  <c r="D1961" i="5"/>
  <c r="E1961" i="5" s="1"/>
  <c r="D1960" i="5"/>
  <c r="E1960" i="5" s="1"/>
  <c r="D1959" i="5"/>
  <c r="E1959" i="5" s="1"/>
  <c r="D1958" i="5"/>
  <c r="E1958" i="5" s="1"/>
  <c r="D1957" i="5"/>
  <c r="E1957" i="5" s="1"/>
  <c r="D1956" i="5"/>
  <c r="E1956" i="5" s="1"/>
  <c r="D1955" i="5"/>
  <c r="E1955" i="5" s="1"/>
  <c r="D1954" i="5"/>
  <c r="E1954" i="5" s="1"/>
  <c r="D1953" i="5"/>
  <c r="E1953" i="5" s="1"/>
  <c r="D1952" i="5"/>
  <c r="E1952" i="5" s="1"/>
  <c r="D1951" i="5"/>
  <c r="E1951" i="5" s="1"/>
  <c r="D1950" i="5"/>
  <c r="E1950" i="5" s="1"/>
  <c r="D1949" i="5"/>
  <c r="E1949" i="5" s="1"/>
  <c r="D1948" i="5"/>
  <c r="E1948" i="5" s="1"/>
  <c r="D1947" i="5"/>
  <c r="E1947" i="5" s="1"/>
  <c r="D1946" i="5"/>
  <c r="E1946" i="5" s="1"/>
  <c r="D1945" i="5"/>
  <c r="E1945" i="5" s="1"/>
  <c r="D1944" i="5"/>
  <c r="E1944" i="5" s="1"/>
  <c r="D1943" i="5"/>
  <c r="E1943" i="5" s="1"/>
  <c r="D1942" i="5"/>
  <c r="E1942" i="5" s="1"/>
  <c r="D1941" i="5"/>
  <c r="E1941" i="5" s="1"/>
  <c r="D1940" i="5"/>
  <c r="E1940" i="5" s="1"/>
  <c r="D1939" i="5"/>
  <c r="E1939" i="5" s="1"/>
  <c r="D1938" i="5"/>
  <c r="E1938" i="5" s="1"/>
  <c r="D1937" i="5"/>
  <c r="E1937" i="5" s="1"/>
  <c r="D1936" i="5"/>
  <c r="E1936" i="5" s="1"/>
  <c r="D1935" i="5"/>
  <c r="E1935" i="5" s="1"/>
  <c r="D1934" i="5"/>
  <c r="E1934" i="5" s="1"/>
  <c r="D1933" i="5"/>
  <c r="E1933" i="5" s="1"/>
  <c r="D1932" i="5"/>
  <c r="E1932" i="5" s="1"/>
  <c r="D1931" i="5"/>
  <c r="E1931" i="5" s="1"/>
  <c r="D1930" i="5"/>
  <c r="E1930" i="5" s="1"/>
  <c r="D1929" i="5"/>
  <c r="E1929" i="5" s="1"/>
  <c r="D1928" i="5"/>
  <c r="E1928" i="5" s="1"/>
  <c r="D1927" i="5"/>
  <c r="E1927" i="5" s="1"/>
  <c r="D1926" i="5"/>
  <c r="E1926" i="5" s="1"/>
  <c r="D1925" i="5"/>
  <c r="E1925" i="5" s="1"/>
  <c r="D1924" i="5"/>
  <c r="E1924" i="5" s="1"/>
  <c r="D1923" i="5"/>
  <c r="E1923" i="5" s="1"/>
  <c r="D1922" i="5"/>
  <c r="E1922" i="5" s="1"/>
  <c r="D1921" i="5"/>
  <c r="E1921" i="5" s="1"/>
  <c r="D1920" i="5"/>
  <c r="E1920" i="5" s="1"/>
  <c r="D1919" i="5"/>
  <c r="E1919" i="5" s="1"/>
  <c r="D1918" i="5"/>
  <c r="E1918" i="5" s="1"/>
  <c r="D1917" i="5"/>
  <c r="E1917" i="5" s="1"/>
  <c r="D1916" i="5"/>
  <c r="E1916" i="5" s="1"/>
  <c r="D1915" i="5"/>
  <c r="E1915" i="5" s="1"/>
  <c r="D1914" i="5"/>
  <c r="E1914" i="5" s="1"/>
  <c r="D1913" i="5"/>
  <c r="E1913" i="5" s="1"/>
  <c r="D1912" i="5"/>
  <c r="E1912" i="5" s="1"/>
  <c r="D1911" i="5"/>
  <c r="E1911" i="5" s="1"/>
  <c r="D1910" i="5"/>
  <c r="E1910" i="5" s="1"/>
  <c r="D1909" i="5"/>
  <c r="E1909" i="5" s="1"/>
  <c r="D1908" i="5"/>
  <c r="E1908" i="5" s="1"/>
  <c r="D1907" i="5"/>
  <c r="E1907" i="5" s="1"/>
  <c r="D1906" i="5"/>
  <c r="E1906" i="5" s="1"/>
  <c r="D1905" i="5"/>
  <c r="E1905" i="5" s="1"/>
  <c r="D1904" i="5"/>
  <c r="E1904" i="5" s="1"/>
  <c r="D1903" i="5"/>
  <c r="E1903" i="5" s="1"/>
  <c r="D1902" i="5"/>
  <c r="E1902" i="5" s="1"/>
  <c r="D1901" i="5"/>
  <c r="E1901" i="5" s="1"/>
  <c r="D1900" i="5"/>
  <c r="E1900" i="5" s="1"/>
  <c r="D1899" i="5"/>
  <c r="E1899" i="5" s="1"/>
  <c r="D1898" i="5"/>
  <c r="E1898" i="5" s="1"/>
  <c r="D1897" i="5"/>
  <c r="E1897" i="5" s="1"/>
  <c r="D1896" i="5"/>
  <c r="E1896" i="5" s="1"/>
  <c r="D1895" i="5"/>
  <c r="E1895" i="5" s="1"/>
  <c r="D1894" i="5"/>
  <c r="E1894" i="5" s="1"/>
  <c r="D1893" i="5"/>
  <c r="E1893" i="5" s="1"/>
  <c r="D1892" i="5"/>
  <c r="E1892" i="5" s="1"/>
  <c r="D1891" i="5"/>
  <c r="E1891" i="5" s="1"/>
  <c r="D1890" i="5"/>
  <c r="E1890" i="5" s="1"/>
  <c r="D1889" i="5"/>
  <c r="E1889" i="5" s="1"/>
  <c r="D1888" i="5"/>
  <c r="E1888" i="5" s="1"/>
  <c r="D1887" i="5"/>
  <c r="E1887" i="5" s="1"/>
  <c r="D1886" i="5"/>
  <c r="E1886" i="5" s="1"/>
  <c r="D1885" i="5"/>
  <c r="E1885" i="5" s="1"/>
  <c r="D1884" i="5"/>
  <c r="E1884" i="5" s="1"/>
  <c r="D1883" i="5"/>
  <c r="E1883" i="5" s="1"/>
  <c r="D1882" i="5"/>
  <c r="E1882" i="5" s="1"/>
  <c r="D1881" i="5"/>
  <c r="E1881" i="5" s="1"/>
  <c r="D1880" i="5"/>
  <c r="E1880" i="5" s="1"/>
  <c r="D1879" i="5"/>
  <c r="E1879" i="5" s="1"/>
  <c r="D1878" i="5"/>
  <c r="E1878" i="5" s="1"/>
  <c r="D1877" i="5"/>
  <c r="E1877" i="5" s="1"/>
  <c r="D1876" i="5"/>
  <c r="E1876" i="5" s="1"/>
  <c r="D1875" i="5"/>
  <c r="E1875" i="5" s="1"/>
  <c r="D1874" i="5"/>
  <c r="E1874" i="5" s="1"/>
  <c r="D1873" i="5"/>
  <c r="E1873" i="5" s="1"/>
  <c r="D1872" i="5"/>
  <c r="E1872" i="5" s="1"/>
  <c r="D1871" i="5"/>
  <c r="E1871" i="5" s="1"/>
  <c r="D1870" i="5"/>
  <c r="E1870" i="5" s="1"/>
  <c r="D1869" i="5"/>
  <c r="E1869" i="5" s="1"/>
  <c r="D1868" i="5"/>
  <c r="E1868" i="5" s="1"/>
  <c r="D1867" i="5"/>
  <c r="E1867" i="5" s="1"/>
  <c r="D1866" i="5"/>
  <c r="E1866" i="5" s="1"/>
  <c r="D1865" i="5"/>
  <c r="E1865" i="5" s="1"/>
  <c r="D1864" i="5"/>
  <c r="E1864" i="5" s="1"/>
  <c r="D1863" i="5"/>
  <c r="E1863" i="5" s="1"/>
  <c r="D1862" i="5"/>
  <c r="E1862" i="5" s="1"/>
  <c r="D1861" i="5"/>
  <c r="E1861" i="5" s="1"/>
  <c r="D1860" i="5"/>
  <c r="E1860" i="5" s="1"/>
  <c r="D1859" i="5"/>
  <c r="E1859" i="5" s="1"/>
  <c r="D1858" i="5"/>
  <c r="E1858" i="5" s="1"/>
  <c r="D1857" i="5"/>
  <c r="E1857" i="5" s="1"/>
  <c r="D1856" i="5"/>
  <c r="E1856" i="5" s="1"/>
  <c r="D1855" i="5"/>
  <c r="E1855" i="5" s="1"/>
  <c r="D1854" i="5"/>
  <c r="E1854" i="5" s="1"/>
  <c r="D1853" i="5"/>
  <c r="E1853" i="5" s="1"/>
  <c r="D1852" i="5"/>
  <c r="E1852" i="5" s="1"/>
  <c r="D1851" i="5"/>
  <c r="E1851" i="5" s="1"/>
  <c r="D1850" i="5"/>
  <c r="E1850" i="5" s="1"/>
  <c r="D1849" i="5"/>
  <c r="E1849" i="5" s="1"/>
  <c r="D1848" i="5"/>
  <c r="E1848" i="5" s="1"/>
  <c r="D1847" i="5"/>
  <c r="E1847" i="5" s="1"/>
  <c r="D1846" i="5"/>
  <c r="E1846" i="5" s="1"/>
  <c r="D1845" i="5"/>
  <c r="E1845" i="5" s="1"/>
  <c r="D1844" i="5"/>
  <c r="E1844" i="5" s="1"/>
  <c r="D1843" i="5"/>
  <c r="E1843" i="5" s="1"/>
  <c r="D1842" i="5"/>
  <c r="E1842" i="5" s="1"/>
  <c r="D1841" i="5"/>
  <c r="E1841" i="5" s="1"/>
  <c r="D1840" i="5"/>
  <c r="E1840" i="5" s="1"/>
  <c r="D1839" i="5"/>
  <c r="E1839" i="5" s="1"/>
  <c r="D1838" i="5"/>
  <c r="E1838" i="5" s="1"/>
  <c r="D1837" i="5"/>
  <c r="E1837" i="5" s="1"/>
  <c r="D1836" i="5"/>
  <c r="E1836" i="5" s="1"/>
  <c r="D1835" i="5"/>
  <c r="E1835" i="5" s="1"/>
  <c r="D1834" i="5"/>
  <c r="E1834" i="5" s="1"/>
  <c r="D1833" i="5"/>
  <c r="E1833" i="5" s="1"/>
  <c r="D1832" i="5"/>
  <c r="E1832" i="5" s="1"/>
  <c r="D1831" i="5"/>
  <c r="E1831" i="5" s="1"/>
  <c r="D1830" i="5"/>
  <c r="E1830" i="5" s="1"/>
  <c r="D1829" i="5"/>
  <c r="E1829" i="5" s="1"/>
  <c r="D1828" i="5"/>
  <c r="E1828" i="5" s="1"/>
  <c r="D1827" i="5"/>
  <c r="E1827" i="5" s="1"/>
  <c r="D1826" i="5"/>
  <c r="E1826" i="5" s="1"/>
  <c r="D1825" i="5"/>
  <c r="E1825" i="5" s="1"/>
  <c r="D1824" i="5"/>
  <c r="E1824" i="5" s="1"/>
  <c r="D1823" i="5"/>
  <c r="E1823" i="5" s="1"/>
  <c r="D1822" i="5"/>
  <c r="E1822" i="5" s="1"/>
  <c r="D1821" i="5"/>
  <c r="E1821" i="5" s="1"/>
  <c r="D1820" i="5"/>
  <c r="E1820" i="5" s="1"/>
  <c r="D1819" i="5"/>
  <c r="E1819" i="5" s="1"/>
  <c r="D1818" i="5"/>
  <c r="E1818" i="5" s="1"/>
  <c r="D1817" i="5"/>
  <c r="E1817" i="5" s="1"/>
  <c r="D1816" i="5"/>
  <c r="E1816" i="5" s="1"/>
  <c r="D1815" i="5"/>
  <c r="E1815" i="5" s="1"/>
  <c r="D1814" i="5"/>
  <c r="E1814" i="5" s="1"/>
  <c r="D1813" i="5"/>
  <c r="E1813" i="5" s="1"/>
  <c r="D1812" i="5"/>
  <c r="E1812" i="5" s="1"/>
  <c r="D1811" i="5"/>
  <c r="E1811" i="5" s="1"/>
  <c r="D1810" i="5"/>
  <c r="E1810" i="5" s="1"/>
  <c r="D1809" i="5"/>
  <c r="E1809" i="5" s="1"/>
  <c r="D1808" i="5"/>
  <c r="E1808" i="5" s="1"/>
  <c r="D1807" i="5"/>
  <c r="E1807" i="5" s="1"/>
  <c r="D1806" i="5"/>
  <c r="E1806" i="5" s="1"/>
  <c r="D1805" i="5"/>
  <c r="E1805" i="5" s="1"/>
  <c r="D1804" i="5"/>
  <c r="E1804" i="5" s="1"/>
  <c r="D1803" i="5"/>
  <c r="E1803" i="5" s="1"/>
  <c r="D1802" i="5"/>
  <c r="E1802" i="5" s="1"/>
  <c r="D1801" i="5"/>
  <c r="E1801" i="5" s="1"/>
  <c r="D1800" i="5"/>
  <c r="E1800" i="5" s="1"/>
  <c r="D1799" i="5"/>
  <c r="E1799" i="5" s="1"/>
  <c r="D1798" i="5"/>
  <c r="E1798" i="5" s="1"/>
  <c r="D1797" i="5"/>
  <c r="E1797" i="5" s="1"/>
  <c r="D1796" i="5"/>
  <c r="E1796" i="5" s="1"/>
  <c r="D1795" i="5"/>
  <c r="E1795" i="5" s="1"/>
  <c r="D1794" i="5"/>
  <c r="E1794" i="5" s="1"/>
  <c r="D1793" i="5"/>
  <c r="E1793" i="5" s="1"/>
  <c r="D1792" i="5"/>
  <c r="E1792" i="5" s="1"/>
  <c r="D1791" i="5"/>
  <c r="E1791" i="5" s="1"/>
  <c r="D1790" i="5"/>
  <c r="E1790" i="5" s="1"/>
  <c r="D1789" i="5"/>
  <c r="E1789" i="5" s="1"/>
  <c r="D1788" i="5"/>
  <c r="E1788" i="5" s="1"/>
  <c r="D1787" i="5"/>
  <c r="E1787" i="5" s="1"/>
  <c r="D1786" i="5"/>
  <c r="E1786" i="5" s="1"/>
  <c r="D1785" i="5"/>
  <c r="E1785" i="5" s="1"/>
  <c r="D1784" i="5"/>
  <c r="E1784" i="5" s="1"/>
  <c r="D1783" i="5"/>
  <c r="E1783" i="5" s="1"/>
  <c r="D1782" i="5"/>
  <c r="E1782" i="5" s="1"/>
  <c r="D1781" i="5"/>
  <c r="E1781" i="5" s="1"/>
  <c r="D1780" i="5"/>
  <c r="E1780" i="5" s="1"/>
  <c r="D1779" i="5"/>
  <c r="E1779" i="5" s="1"/>
  <c r="D1778" i="5"/>
  <c r="E1778" i="5" s="1"/>
  <c r="D1777" i="5"/>
  <c r="E1777" i="5" s="1"/>
  <c r="D1776" i="5"/>
  <c r="E1776" i="5" s="1"/>
  <c r="D1775" i="5"/>
  <c r="E1775" i="5" s="1"/>
  <c r="D1774" i="5"/>
  <c r="E1774" i="5" s="1"/>
  <c r="D1773" i="5"/>
  <c r="E1773" i="5" s="1"/>
  <c r="D1772" i="5"/>
  <c r="E1772" i="5" s="1"/>
  <c r="D1771" i="5"/>
  <c r="E1771" i="5" s="1"/>
  <c r="D1770" i="5"/>
  <c r="E1770" i="5" s="1"/>
  <c r="D1769" i="5"/>
  <c r="E1769" i="5" s="1"/>
  <c r="D1768" i="5"/>
  <c r="E1768" i="5" s="1"/>
  <c r="D1767" i="5"/>
  <c r="E1767" i="5" s="1"/>
  <c r="D1766" i="5"/>
  <c r="E1766" i="5" s="1"/>
  <c r="D1765" i="5"/>
  <c r="E1765" i="5" s="1"/>
  <c r="D1764" i="5"/>
  <c r="E1764" i="5" s="1"/>
  <c r="D1763" i="5"/>
  <c r="E1763" i="5" s="1"/>
  <c r="D1762" i="5"/>
  <c r="E1762" i="5" s="1"/>
  <c r="D1761" i="5"/>
  <c r="E1761" i="5" s="1"/>
  <c r="D1760" i="5"/>
  <c r="E1760" i="5" s="1"/>
  <c r="D1759" i="5"/>
  <c r="E1759" i="5" s="1"/>
  <c r="D1758" i="5"/>
  <c r="E1758" i="5" s="1"/>
  <c r="D1757" i="5"/>
  <c r="E1757" i="5" s="1"/>
  <c r="D1756" i="5"/>
  <c r="E1756" i="5" s="1"/>
  <c r="D1755" i="5"/>
  <c r="E1755" i="5" s="1"/>
  <c r="D1754" i="5"/>
  <c r="E1754" i="5" s="1"/>
  <c r="D1753" i="5"/>
  <c r="E1753" i="5" s="1"/>
  <c r="D1752" i="5"/>
  <c r="E1752" i="5" s="1"/>
  <c r="D1751" i="5"/>
  <c r="E1751" i="5" s="1"/>
  <c r="D1750" i="5"/>
  <c r="E1750" i="5" s="1"/>
  <c r="D1749" i="5"/>
  <c r="E1749" i="5" s="1"/>
  <c r="D1748" i="5"/>
  <c r="E1748" i="5" s="1"/>
  <c r="D1747" i="5"/>
  <c r="E1747" i="5" s="1"/>
  <c r="D1746" i="5"/>
  <c r="E1746" i="5" s="1"/>
  <c r="D1745" i="5"/>
  <c r="E1745" i="5" s="1"/>
  <c r="D1744" i="5"/>
  <c r="E1744" i="5" s="1"/>
  <c r="D1743" i="5"/>
  <c r="E1743" i="5" s="1"/>
  <c r="D1742" i="5"/>
  <c r="E1742" i="5" s="1"/>
  <c r="D1741" i="5"/>
  <c r="E1741" i="5" s="1"/>
  <c r="D1740" i="5"/>
  <c r="E1740" i="5" s="1"/>
  <c r="D1739" i="5"/>
  <c r="E1739" i="5" s="1"/>
  <c r="D1738" i="5"/>
  <c r="E1738" i="5" s="1"/>
  <c r="D1737" i="5"/>
  <c r="E1737" i="5" s="1"/>
  <c r="D1736" i="5"/>
  <c r="E1736" i="5" s="1"/>
  <c r="D1735" i="5"/>
  <c r="E1735" i="5" s="1"/>
  <c r="D1734" i="5"/>
  <c r="E1734" i="5" s="1"/>
  <c r="D1733" i="5"/>
  <c r="E1733" i="5" s="1"/>
  <c r="D1732" i="5"/>
  <c r="E1732" i="5" s="1"/>
  <c r="D1731" i="5"/>
  <c r="E1731" i="5" s="1"/>
  <c r="D1730" i="5"/>
  <c r="E1730" i="5" s="1"/>
  <c r="D1729" i="5"/>
  <c r="E1729" i="5" s="1"/>
  <c r="D1728" i="5"/>
  <c r="E1728" i="5" s="1"/>
  <c r="D1727" i="5"/>
  <c r="E1727" i="5" s="1"/>
  <c r="D1726" i="5"/>
  <c r="E1726" i="5" s="1"/>
  <c r="D1725" i="5"/>
  <c r="E1725" i="5" s="1"/>
  <c r="D1724" i="5"/>
  <c r="E1724" i="5" s="1"/>
  <c r="D1723" i="5"/>
  <c r="E1723" i="5" s="1"/>
  <c r="D1722" i="5"/>
  <c r="E1722" i="5" s="1"/>
  <c r="D1721" i="5"/>
  <c r="E1721" i="5" s="1"/>
  <c r="D1720" i="5"/>
  <c r="E1720" i="5" s="1"/>
  <c r="D1719" i="5"/>
  <c r="E1719" i="5" s="1"/>
  <c r="D1718" i="5"/>
  <c r="E1718" i="5" s="1"/>
  <c r="D1717" i="5"/>
  <c r="E1717" i="5" s="1"/>
  <c r="D1716" i="5"/>
  <c r="E1716" i="5" s="1"/>
  <c r="D1715" i="5"/>
  <c r="E1715" i="5" s="1"/>
  <c r="D1714" i="5"/>
  <c r="E1714" i="5" s="1"/>
  <c r="D1713" i="5"/>
  <c r="E1713" i="5" s="1"/>
  <c r="D1712" i="5"/>
  <c r="E1712" i="5" s="1"/>
  <c r="D1711" i="5"/>
  <c r="E1711" i="5" s="1"/>
  <c r="D1710" i="5"/>
  <c r="E1710" i="5" s="1"/>
  <c r="D1709" i="5"/>
  <c r="E1709" i="5" s="1"/>
  <c r="D1708" i="5"/>
  <c r="E1708" i="5" s="1"/>
  <c r="D1707" i="5"/>
  <c r="E1707" i="5" s="1"/>
  <c r="D1706" i="5"/>
  <c r="E1706" i="5" s="1"/>
  <c r="D1705" i="5"/>
  <c r="E1705" i="5" s="1"/>
  <c r="D1704" i="5"/>
  <c r="E1704" i="5" s="1"/>
  <c r="D1703" i="5"/>
  <c r="E1703" i="5" s="1"/>
  <c r="D1702" i="5"/>
  <c r="E1702" i="5" s="1"/>
  <c r="D1701" i="5"/>
  <c r="E1701" i="5" s="1"/>
  <c r="D1700" i="5"/>
  <c r="E1700" i="5" s="1"/>
  <c r="D1699" i="5"/>
  <c r="E1699" i="5" s="1"/>
  <c r="D1698" i="5"/>
  <c r="E1698" i="5" s="1"/>
  <c r="D1697" i="5"/>
  <c r="E1697" i="5" s="1"/>
  <c r="D1696" i="5"/>
  <c r="E1696" i="5" s="1"/>
  <c r="D1695" i="5"/>
  <c r="E1695" i="5" s="1"/>
  <c r="D1694" i="5"/>
  <c r="E1694" i="5" s="1"/>
  <c r="D1693" i="5"/>
  <c r="E1693" i="5" s="1"/>
  <c r="D1692" i="5"/>
  <c r="E1692" i="5" s="1"/>
  <c r="D1691" i="5"/>
  <c r="E1691" i="5" s="1"/>
  <c r="D1690" i="5"/>
  <c r="E1690" i="5" s="1"/>
  <c r="D1689" i="5"/>
  <c r="E1689" i="5" s="1"/>
  <c r="D1688" i="5"/>
  <c r="E1688" i="5" s="1"/>
  <c r="D1687" i="5"/>
  <c r="E1687" i="5" s="1"/>
  <c r="D1686" i="5"/>
  <c r="E1686" i="5" s="1"/>
  <c r="D1685" i="5"/>
  <c r="E1685" i="5" s="1"/>
  <c r="D1684" i="5"/>
  <c r="E1684" i="5" s="1"/>
  <c r="D1683" i="5"/>
  <c r="E1683" i="5" s="1"/>
  <c r="D1682" i="5"/>
  <c r="E1682" i="5" s="1"/>
  <c r="D1681" i="5"/>
  <c r="E1681" i="5" s="1"/>
  <c r="D1680" i="5"/>
  <c r="E1680" i="5" s="1"/>
  <c r="D1679" i="5"/>
  <c r="E1679" i="5" s="1"/>
  <c r="D1678" i="5"/>
  <c r="E1678" i="5" s="1"/>
  <c r="D1677" i="5"/>
  <c r="E1677" i="5" s="1"/>
  <c r="D1676" i="5"/>
  <c r="E1676" i="5" s="1"/>
  <c r="D1675" i="5"/>
  <c r="E1675" i="5" s="1"/>
  <c r="D1674" i="5"/>
  <c r="E1674" i="5" s="1"/>
  <c r="D1673" i="5"/>
  <c r="E1673" i="5" s="1"/>
  <c r="D1672" i="5"/>
  <c r="E1672" i="5" s="1"/>
  <c r="D1671" i="5"/>
  <c r="E1671" i="5" s="1"/>
  <c r="D1670" i="5"/>
  <c r="E1670" i="5" s="1"/>
  <c r="D1669" i="5"/>
  <c r="E1669" i="5" s="1"/>
  <c r="D1668" i="5"/>
  <c r="E1668" i="5" s="1"/>
  <c r="D1667" i="5"/>
  <c r="E1667" i="5" s="1"/>
  <c r="D1666" i="5"/>
  <c r="E1666" i="5" s="1"/>
  <c r="D1665" i="5"/>
  <c r="E1665" i="5" s="1"/>
  <c r="D1664" i="5"/>
  <c r="E1664" i="5" s="1"/>
  <c r="D1663" i="5"/>
  <c r="E1663" i="5" s="1"/>
  <c r="D1662" i="5"/>
  <c r="E1662" i="5" s="1"/>
  <c r="D1661" i="5"/>
  <c r="E1661" i="5" s="1"/>
  <c r="D1660" i="5"/>
  <c r="E1660" i="5" s="1"/>
  <c r="D1659" i="5"/>
  <c r="E1659" i="5" s="1"/>
  <c r="D1658" i="5"/>
  <c r="E1658" i="5" s="1"/>
  <c r="D1657" i="5"/>
  <c r="E1657" i="5" s="1"/>
  <c r="D1656" i="5"/>
  <c r="E1656" i="5" s="1"/>
  <c r="D1655" i="5"/>
  <c r="E1655" i="5" s="1"/>
  <c r="D1654" i="5"/>
  <c r="E1654" i="5" s="1"/>
  <c r="D1653" i="5"/>
  <c r="E1653" i="5" s="1"/>
  <c r="D1652" i="5"/>
  <c r="E1652" i="5" s="1"/>
  <c r="D1651" i="5"/>
  <c r="E1651" i="5" s="1"/>
  <c r="D1650" i="5"/>
  <c r="E1650" i="5" s="1"/>
  <c r="D1649" i="5"/>
  <c r="E1649" i="5" s="1"/>
  <c r="D1648" i="5"/>
  <c r="E1648" i="5" s="1"/>
  <c r="D1647" i="5"/>
  <c r="E1647" i="5" s="1"/>
  <c r="D1646" i="5"/>
  <c r="E1646" i="5" s="1"/>
  <c r="D1645" i="5"/>
  <c r="E1645" i="5" s="1"/>
  <c r="D1644" i="5"/>
  <c r="E1644" i="5" s="1"/>
  <c r="D1643" i="5"/>
  <c r="E1643" i="5" s="1"/>
  <c r="D1642" i="5"/>
  <c r="E1642" i="5" s="1"/>
  <c r="D1641" i="5"/>
  <c r="E1641" i="5" s="1"/>
  <c r="D1640" i="5"/>
  <c r="E1640" i="5" s="1"/>
  <c r="D1639" i="5"/>
  <c r="E1639" i="5" s="1"/>
  <c r="D1638" i="5"/>
  <c r="E1638" i="5" s="1"/>
  <c r="D1637" i="5"/>
  <c r="E1637" i="5" s="1"/>
  <c r="D1636" i="5"/>
  <c r="E1636" i="5" s="1"/>
  <c r="D1635" i="5"/>
  <c r="E1635" i="5" s="1"/>
  <c r="D1634" i="5"/>
  <c r="E1634" i="5" s="1"/>
  <c r="D1633" i="5"/>
  <c r="E1633" i="5" s="1"/>
  <c r="D1632" i="5"/>
  <c r="E1632" i="5" s="1"/>
  <c r="D1631" i="5"/>
  <c r="E1631" i="5" s="1"/>
  <c r="D1630" i="5"/>
  <c r="E1630" i="5" s="1"/>
  <c r="D1629" i="5"/>
  <c r="E1629" i="5" s="1"/>
  <c r="D1628" i="5"/>
  <c r="E1628" i="5" s="1"/>
  <c r="D1627" i="5"/>
  <c r="E1627" i="5" s="1"/>
  <c r="D1626" i="5"/>
  <c r="E1626" i="5" s="1"/>
  <c r="D1625" i="5"/>
  <c r="E1625" i="5" s="1"/>
  <c r="D1624" i="5"/>
  <c r="E1624" i="5" s="1"/>
  <c r="D1623" i="5"/>
  <c r="E1623" i="5" s="1"/>
  <c r="D1622" i="5"/>
  <c r="E1622" i="5" s="1"/>
  <c r="D1621" i="5"/>
  <c r="E1621" i="5" s="1"/>
  <c r="D1620" i="5"/>
  <c r="E1620" i="5" s="1"/>
  <c r="D1619" i="5"/>
  <c r="E1619" i="5" s="1"/>
  <c r="D1618" i="5"/>
  <c r="E1618" i="5" s="1"/>
  <c r="D1617" i="5"/>
  <c r="E1617" i="5" s="1"/>
  <c r="D1616" i="5"/>
  <c r="E1616" i="5" s="1"/>
  <c r="D1615" i="5"/>
  <c r="E1615" i="5" s="1"/>
  <c r="D1614" i="5"/>
  <c r="E1614" i="5" s="1"/>
  <c r="D1613" i="5"/>
  <c r="E1613" i="5" s="1"/>
  <c r="D1612" i="5"/>
  <c r="E1612" i="5" s="1"/>
  <c r="D1611" i="5"/>
  <c r="E1611" i="5" s="1"/>
  <c r="D1610" i="5"/>
  <c r="E1610" i="5" s="1"/>
  <c r="D1609" i="5"/>
  <c r="E1609" i="5" s="1"/>
  <c r="D1608" i="5"/>
  <c r="E1608" i="5" s="1"/>
  <c r="D1607" i="5"/>
  <c r="E1607" i="5" s="1"/>
  <c r="D1606" i="5"/>
  <c r="E1606" i="5" s="1"/>
  <c r="D1605" i="5"/>
  <c r="E1605" i="5" s="1"/>
  <c r="D1604" i="5"/>
  <c r="E1604" i="5" s="1"/>
  <c r="D1603" i="5"/>
  <c r="E1603" i="5" s="1"/>
  <c r="D1602" i="5"/>
  <c r="E1602" i="5" s="1"/>
  <c r="D1601" i="5"/>
  <c r="E1601" i="5" s="1"/>
  <c r="D1600" i="5"/>
  <c r="E1600" i="5" s="1"/>
  <c r="D1599" i="5"/>
  <c r="E1599" i="5" s="1"/>
  <c r="D1598" i="5"/>
  <c r="E1598" i="5" s="1"/>
  <c r="D1597" i="5"/>
  <c r="E1597" i="5" s="1"/>
  <c r="D1596" i="5"/>
  <c r="E1596" i="5" s="1"/>
  <c r="D1595" i="5"/>
  <c r="E1595" i="5" s="1"/>
  <c r="D1594" i="5"/>
  <c r="E1594" i="5" s="1"/>
  <c r="D1593" i="5"/>
  <c r="E1593" i="5" s="1"/>
  <c r="D1592" i="5"/>
  <c r="E1592" i="5" s="1"/>
  <c r="D1591" i="5"/>
  <c r="E1591" i="5" s="1"/>
  <c r="D1590" i="5"/>
  <c r="E1590" i="5" s="1"/>
  <c r="D1589" i="5"/>
  <c r="E1589" i="5" s="1"/>
  <c r="D1588" i="5"/>
  <c r="E1588" i="5" s="1"/>
  <c r="D1587" i="5"/>
  <c r="E1587" i="5" s="1"/>
  <c r="D1586" i="5"/>
  <c r="E1586" i="5" s="1"/>
  <c r="D1585" i="5"/>
  <c r="E1585" i="5" s="1"/>
  <c r="D1584" i="5"/>
  <c r="E1584" i="5" s="1"/>
  <c r="D1583" i="5"/>
  <c r="E1583" i="5" s="1"/>
  <c r="D1582" i="5"/>
  <c r="E1582" i="5" s="1"/>
  <c r="D1581" i="5"/>
  <c r="E1581" i="5" s="1"/>
  <c r="D1580" i="5"/>
  <c r="E1580" i="5" s="1"/>
  <c r="D1579" i="5"/>
  <c r="E1579" i="5" s="1"/>
  <c r="D1578" i="5"/>
  <c r="E1578" i="5" s="1"/>
  <c r="D1577" i="5"/>
  <c r="E1577" i="5" s="1"/>
  <c r="D1576" i="5"/>
  <c r="E1576" i="5" s="1"/>
  <c r="D1575" i="5"/>
  <c r="E1575" i="5" s="1"/>
  <c r="D1574" i="5"/>
  <c r="E1574" i="5" s="1"/>
  <c r="D1573" i="5"/>
  <c r="E1573" i="5" s="1"/>
  <c r="D1572" i="5"/>
  <c r="E1572" i="5" s="1"/>
  <c r="D1571" i="5"/>
  <c r="E1571" i="5" s="1"/>
  <c r="D1570" i="5"/>
  <c r="E1570" i="5" s="1"/>
  <c r="D1569" i="5"/>
  <c r="E1569" i="5" s="1"/>
  <c r="D1568" i="5"/>
  <c r="E1568" i="5" s="1"/>
  <c r="D1567" i="5"/>
  <c r="E1567" i="5" s="1"/>
  <c r="D1566" i="5"/>
  <c r="E1566" i="5" s="1"/>
  <c r="D1565" i="5"/>
  <c r="E1565" i="5" s="1"/>
  <c r="D1564" i="5"/>
  <c r="E1564" i="5" s="1"/>
  <c r="D1563" i="5"/>
  <c r="E1563" i="5" s="1"/>
  <c r="D1562" i="5"/>
  <c r="E1562" i="5" s="1"/>
  <c r="D1561" i="5"/>
  <c r="E1561" i="5" s="1"/>
  <c r="D1560" i="5"/>
  <c r="E1560" i="5" s="1"/>
  <c r="D1559" i="5"/>
  <c r="E1559" i="5" s="1"/>
  <c r="D1558" i="5"/>
  <c r="E1558" i="5" s="1"/>
  <c r="D1557" i="5"/>
  <c r="E1557" i="5" s="1"/>
  <c r="D1556" i="5"/>
  <c r="E1556" i="5" s="1"/>
  <c r="D1555" i="5"/>
  <c r="E1555" i="5" s="1"/>
  <c r="D1554" i="5"/>
  <c r="E1554" i="5" s="1"/>
  <c r="D1553" i="5"/>
  <c r="E1553" i="5" s="1"/>
  <c r="D1552" i="5"/>
  <c r="E1552" i="5" s="1"/>
  <c r="D1551" i="5"/>
  <c r="E1551" i="5" s="1"/>
  <c r="D1550" i="5"/>
  <c r="E1550" i="5" s="1"/>
  <c r="D1549" i="5"/>
  <c r="E1549" i="5" s="1"/>
  <c r="D1548" i="5"/>
  <c r="E1548" i="5" s="1"/>
  <c r="D1547" i="5"/>
  <c r="E1547" i="5" s="1"/>
  <c r="D1546" i="5"/>
  <c r="E1546" i="5" s="1"/>
  <c r="D1545" i="5"/>
  <c r="E1545" i="5" s="1"/>
  <c r="D1544" i="5"/>
  <c r="E1544" i="5" s="1"/>
  <c r="D1543" i="5"/>
  <c r="E1543" i="5" s="1"/>
  <c r="D1542" i="5"/>
  <c r="E1542" i="5" s="1"/>
  <c r="D1541" i="5"/>
  <c r="E1541" i="5" s="1"/>
  <c r="D1540" i="5"/>
  <c r="E1540" i="5" s="1"/>
  <c r="D1539" i="5"/>
  <c r="E1539" i="5" s="1"/>
  <c r="D1538" i="5"/>
  <c r="E1538" i="5" s="1"/>
  <c r="D1537" i="5"/>
  <c r="E1537" i="5" s="1"/>
  <c r="D1536" i="5"/>
  <c r="E1536" i="5" s="1"/>
  <c r="D1535" i="5"/>
  <c r="E1535" i="5" s="1"/>
  <c r="D1534" i="5"/>
  <c r="E1534" i="5" s="1"/>
  <c r="D1533" i="5"/>
  <c r="E1533" i="5" s="1"/>
  <c r="D1532" i="5"/>
  <c r="E1532" i="5" s="1"/>
  <c r="D1531" i="5"/>
  <c r="E1531" i="5" s="1"/>
  <c r="D1530" i="5"/>
  <c r="E1530" i="5" s="1"/>
  <c r="D1529" i="5"/>
  <c r="E1529" i="5" s="1"/>
  <c r="D1528" i="5"/>
  <c r="E1528" i="5" s="1"/>
  <c r="D1527" i="5"/>
  <c r="E1527" i="5" s="1"/>
  <c r="D1526" i="5"/>
  <c r="E1526" i="5" s="1"/>
  <c r="D1525" i="5"/>
  <c r="E1525" i="5" s="1"/>
  <c r="D1524" i="5"/>
  <c r="E1524" i="5" s="1"/>
  <c r="D1523" i="5"/>
  <c r="E1523" i="5" s="1"/>
  <c r="D1522" i="5"/>
  <c r="E1522" i="5" s="1"/>
  <c r="D1521" i="5"/>
  <c r="E1521" i="5" s="1"/>
  <c r="D1520" i="5"/>
  <c r="E1520" i="5" s="1"/>
  <c r="D1519" i="5"/>
  <c r="E1519" i="5" s="1"/>
  <c r="D1518" i="5"/>
  <c r="E1518" i="5" s="1"/>
  <c r="D1517" i="5"/>
  <c r="E1517" i="5" s="1"/>
  <c r="D1516" i="5"/>
  <c r="E1516" i="5" s="1"/>
  <c r="D1515" i="5"/>
  <c r="E1515" i="5" s="1"/>
  <c r="D1514" i="5"/>
  <c r="E1514" i="5" s="1"/>
  <c r="D1513" i="5"/>
  <c r="E1513" i="5" s="1"/>
  <c r="D1512" i="5"/>
  <c r="E1512" i="5" s="1"/>
  <c r="D1511" i="5"/>
  <c r="E1511" i="5" s="1"/>
  <c r="D1510" i="5"/>
  <c r="E1510" i="5" s="1"/>
  <c r="D1509" i="5"/>
  <c r="E1509" i="5" s="1"/>
  <c r="D1508" i="5"/>
  <c r="E1508" i="5" s="1"/>
  <c r="D1507" i="5"/>
  <c r="E1507" i="5" s="1"/>
  <c r="D1506" i="5"/>
  <c r="E1506" i="5" s="1"/>
  <c r="D1505" i="5"/>
  <c r="E1505" i="5" s="1"/>
  <c r="D1504" i="5"/>
  <c r="E1504" i="5" s="1"/>
  <c r="D1503" i="5"/>
  <c r="E1503" i="5" s="1"/>
  <c r="D1502" i="5"/>
  <c r="E1502" i="5" s="1"/>
  <c r="D1501" i="5"/>
  <c r="E1501" i="5" s="1"/>
  <c r="D1500" i="5"/>
  <c r="E1500" i="5" s="1"/>
  <c r="D1499" i="5"/>
  <c r="E1499" i="5" s="1"/>
  <c r="D1498" i="5"/>
  <c r="E1498" i="5" s="1"/>
  <c r="D1497" i="5"/>
  <c r="E1497" i="5" s="1"/>
  <c r="D1496" i="5"/>
  <c r="E1496" i="5" s="1"/>
  <c r="D1495" i="5"/>
  <c r="E1495" i="5" s="1"/>
  <c r="D1494" i="5"/>
  <c r="E1494" i="5" s="1"/>
  <c r="D1493" i="5"/>
  <c r="E1493" i="5" s="1"/>
  <c r="D1492" i="5"/>
  <c r="E1492" i="5" s="1"/>
  <c r="D1491" i="5"/>
  <c r="E1491" i="5" s="1"/>
  <c r="D1490" i="5"/>
  <c r="E1490" i="5" s="1"/>
  <c r="D1489" i="5"/>
  <c r="E1489" i="5" s="1"/>
  <c r="D1488" i="5"/>
  <c r="E1488" i="5" s="1"/>
  <c r="D1487" i="5"/>
  <c r="E1487" i="5" s="1"/>
  <c r="D1486" i="5"/>
  <c r="E1486" i="5" s="1"/>
  <c r="D1485" i="5"/>
  <c r="E1485" i="5" s="1"/>
  <c r="D1484" i="5"/>
  <c r="E1484" i="5" s="1"/>
  <c r="D1483" i="5"/>
  <c r="E1483" i="5" s="1"/>
  <c r="D1482" i="5"/>
  <c r="E1482" i="5" s="1"/>
  <c r="D1481" i="5"/>
  <c r="E1481" i="5" s="1"/>
  <c r="D1480" i="5"/>
  <c r="E1480" i="5" s="1"/>
  <c r="D1479" i="5"/>
  <c r="E1479" i="5" s="1"/>
  <c r="D1478" i="5"/>
  <c r="E1478" i="5" s="1"/>
  <c r="D1477" i="5"/>
  <c r="E1477" i="5" s="1"/>
  <c r="D1476" i="5"/>
  <c r="E1476" i="5" s="1"/>
  <c r="D1475" i="5"/>
  <c r="E1475" i="5" s="1"/>
  <c r="D1474" i="5"/>
  <c r="E1474" i="5" s="1"/>
  <c r="D1473" i="5"/>
  <c r="E1473" i="5" s="1"/>
  <c r="D1472" i="5"/>
  <c r="E1472" i="5" s="1"/>
  <c r="D1471" i="5"/>
  <c r="E1471" i="5" s="1"/>
  <c r="D1470" i="5"/>
  <c r="E1470" i="5" s="1"/>
  <c r="D1469" i="5"/>
  <c r="E1469" i="5" s="1"/>
  <c r="D1468" i="5"/>
  <c r="E1468" i="5" s="1"/>
  <c r="D1467" i="5"/>
  <c r="E1467" i="5" s="1"/>
  <c r="D1466" i="5"/>
  <c r="E1466" i="5" s="1"/>
  <c r="D1465" i="5"/>
  <c r="E1465" i="5" s="1"/>
  <c r="D1464" i="5"/>
  <c r="E1464" i="5" s="1"/>
  <c r="D1463" i="5"/>
  <c r="E1463" i="5" s="1"/>
  <c r="D1462" i="5"/>
  <c r="E1462" i="5" s="1"/>
  <c r="D1461" i="5"/>
  <c r="E1461" i="5" s="1"/>
  <c r="D1460" i="5"/>
  <c r="E1460" i="5" s="1"/>
  <c r="D1459" i="5"/>
  <c r="E1459" i="5" s="1"/>
  <c r="D1458" i="5"/>
  <c r="E1458" i="5" s="1"/>
  <c r="D1457" i="5"/>
  <c r="E1457" i="5" s="1"/>
  <c r="D1456" i="5"/>
  <c r="E1456" i="5" s="1"/>
  <c r="D1455" i="5"/>
  <c r="E1455" i="5" s="1"/>
  <c r="D1454" i="5"/>
  <c r="E1454" i="5" s="1"/>
  <c r="D1453" i="5"/>
  <c r="E1453" i="5" s="1"/>
  <c r="D1452" i="5"/>
  <c r="E1452" i="5" s="1"/>
  <c r="D1451" i="5"/>
  <c r="E1451" i="5" s="1"/>
  <c r="D1450" i="5"/>
  <c r="E1450" i="5" s="1"/>
  <c r="D1449" i="5"/>
  <c r="E1449" i="5" s="1"/>
  <c r="D1448" i="5"/>
  <c r="E1448" i="5" s="1"/>
  <c r="D1447" i="5"/>
  <c r="E1447" i="5" s="1"/>
  <c r="D1446" i="5"/>
  <c r="E1446" i="5" s="1"/>
  <c r="D1445" i="5"/>
  <c r="E1445" i="5" s="1"/>
  <c r="D1444" i="5"/>
  <c r="E1444" i="5" s="1"/>
  <c r="D1443" i="5"/>
  <c r="E1443" i="5" s="1"/>
  <c r="D1442" i="5"/>
  <c r="E1442" i="5" s="1"/>
  <c r="D1441" i="5"/>
  <c r="E1441" i="5" s="1"/>
  <c r="D1440" i="5"/>
  <c r="E1440" i="5" s="1"/>
  <c r="D1439" i="5"/>
  <c r="E1439" i="5" s="1"/>
  <c r="D1438" i="5"/>
  <c r="E1438" i="5" s="1"/>
  <c r="D1437" i="5"/>
  <c r="E1437" i="5" s="1"/>
  <c r="D1436" i="5"/>
  <c r="E1436" i="5" s="1"/>
  <c r="D1435" i="5"/>
  <c r="E1435" i="5" s="1"/>
  <c r="D1434" i="5"/>
  <c r="E1434" i="5" s="1"/>
  <c r="D1433" i="5"/>
  <c r="E1433" i="5" s="1"/>
  <c r="D1432" i="5"/>
  <c r="E1432" i="5" s="1"/>
  <c r="D1431" i="5"/>
  <c r="E1431" i="5" s="1"/>
  <c r="D1430" i="5"/>
  <c r="E1430" i="5" s="1"/>
  <c r="D1429" i="5"/>
  <c r="E1429" i="5" s="1"/>
  <c r="D1428" i="5"/>
  <c r="E1428" i="5" s="1"/>
  <c r="D1427" i="5"/>
  <c r="E1427" i="5" s="1"/>
  <c r="D1426" i="5"/>
  <c r="E1426" i="5" s="1"/>
  <c r="D1425" i="5"/>
  <c r="E1425" i="5" s="1"/>
  <c r="D1424" i="5"/>
  <c r="E1424" i="5" s="1"/>
  <c r="D1423" i="5"/>
  <c r="E1423" i="5" s="1"/>
  <c r="D1422" i="5"/>
  <c r="E1422" i="5" s="1"/>
  <c r="D1421" i="5"/>
  <c r="E1421" i="5" s="1"/>
  <c r="D1420" i="5"/>
  <c r="E1420" i="5" s="1"/>
  <c r="D1419" i="5"/>
  <c r="E1419" i="5" s="1"/>
  <c r="D1418" i="5"/>
  <c r="E1418" i="5" s="1"/>
  <c r="D1417" i="5"/>
  <c r="E1417" i="5" s="1"/>
  <c r="D1416" i="5"/>
  <c r="E1416" i="5" s="1"/>
  <c r="D1415" i="5"/>
  <c r="E1415" i="5" s="1"/>
  <c r="D1414" i="5"/>
  <c r="E1414" i="5" s="1"/>
  <c r="D1413" i="5"/>
  <c r="E1413" i="5" s="1"/>
  <c r="D1412" i="5"/>
  <c r="E1412" i="5" s="1"/>
  <c r="D1411" i="5"/>
  <c r="E1411" i="5" s="1"/>
  <c r="D1410" i="5"/>
  <c r="E1410" i="5" s="1"/>
  <c r="D1409" i="5"/>
  <c r="E1409" i="5" s="1"/>
  <c r="D1408" i="5"/>
  <c r="E1408" i="5" s="1"/>
  <c r="D1407" i="5"/>
  <c r="E1407" i="5" s="1"/>
  <c r="D1406" i="5"/>
  <c r="E1406" i="5" s="1"/>
  <c r="D1405" i="5"/>
  <c r="E1405" i="5" s="1"/>
  <c r="D1404" i="5"/>
  <c r="E1404" i="5" s="1"/>
  <c r="D1403" i="5"/>
  <c r="E1403" i="5" s="1"/>
  <c r="D1402" i="5"/>
  <c r="E1402" i="5" s="1"/>
  <c r="D1401" i="5"/>
  <c r="E1401" i="5" s="1"/>
  <c r="D1400" i="5"/>
  <c r="E1400" i="5" s="1"/>
  <c r="D1399" i="5"/>
  <c r="E1399" i="5" s="1"/>
  <c r="D1398" i="5"/>
  <c r="E1398" i="5" s="1"/>
  <c r="D1397" i="5"/>
  <c r="E1397" i="5" s="1"/>
  <c r="D1396" i="5"/>
  <c r="E1396" i="5" s="1"/>
  <c r="D1395" i="5"/>
  <c r="E1395" i="5" s="1"/>
  <c r="D1394" i="5"/>
  <c r="E1394" i="5" s="1"/>
  <c r="D1393" i="5"/>
  <c r="E1393" i="5" s="1"/>
  <c r="D1392" i="5"/>
  <c r="E1392" i="5" s="1"/>
  <c r="D1391" i="5"/>
  <c r="E1391" i="5" s="1"/>
  <c r="D1390" i="5"/>
  <c r="E1390" i="5" s="1"/>
  <c r="D1389" i="5"/>
  <c r="E1389" i="5" s="1"/>
  <c r="D1388" i="5"/>
  <c r="E1388" i="5" s="1"/>
  <c r="D1387" i="5"/>
  <c r="E1387" i="5" s="1"/>
  <c r="D1386" i="5"/>
  <c r="E1386" i="5" s="1"/>
  <c r="D1385" i="5"/>
  <c r="E1385" i="5" s="1"/>
  <c r="D1384" i="5"/>
  <c r="E1384" i="5" s="1"/>
  <c r="D1383" i="5"/>
  <c r="E1383" i="5" s="1"/>
  <c r="D1382" i="5"/>
  <c r="E1382" i="5" s="1"/>
  <c r="D1381" i="5"/>
  <c r="E1381" i="5" s="1"/>
  <c r="D1380" i="5"/>
  <c r="E1380" i="5" s="1"/>
  <c r="D1379" i="5"/>
  <c r="E1379" i="5" s="1"/>
  <c r="D1378" i="5"/>
  <c r="E1378" i="5" s="1"/>
  <c r="D1377" i="5"/>
  <c r="E1377" i="5" s="1"/>
  <c r="D1376" i="5"/>
  <c r="E1376" i="5" s="1"/>
  <c r="D1375" i="5"/>
  <c r="E1375" i="5" s="1"/>
  <c r="D1374" i="5"/>
  <c r="E1374" i="5" s="1"/>
  <c r="D1373" i="5"/>
  <c r="E1373" i="5" s="1"/>
  <c r="D1372" i="5"/>
  <c r="E1372" i="5" s="1"/>
  <c r="D1371" i="5"/>
  <c r="E1371" i="5" s="1"/>
  <c r="D1370" i="5"/>
  <c r="E1370" i="5" s="1"/>
  <c r="D1369" i="5"/>
  <c r="E1369" i="5" s="1"/>
  <c r="D1368" i="5"/>
  <c r="E1368" i="5" s="1"/>
  <c r="D1367" i="5"/>
  <c r="E1367" i="5" s="1"/>
  <c r="D1366" i="5"/>
  <c r="E1366" i="5" s="1"/>
  <c r="D1365" i="5"/>
  <c r="E1365" i="5" s="1"/>
  <c r="D1364" i="5"/>
  <c r="E1364" i="5" s="1"/>
  <c r="D1363" i="5"/>
  <c r="E1363" i="5" s="1"/>
  <c r="D1362" i="5"/>
  <c r="E1362" i="5" s="1"/>
  <c r="D1361" i="5"/>
  <c r="E1361" i="5" s="1"/>
  <c r="D1360" i="5"/>
  <c r="E1360" i="5" s="1"/>
  <c r="D1359" i="5"/>
  <c r="E1359" i="5" s="1"/>
  <c r="D1358" i="5"/>
  <c r="E1358" i="5" s="1"/>
  <c r="D1357" i="5"/>
  <c r="E1357" i="5" s="1"/>
  <c r="D1356" i="5"/>
  <c r="E1356" i="5" s="1"/>
  <c r="D1355" i="5"/>
  <c r="E1355" i="5" s="1"/>
  <c r="D1354" i="5"/>
  <c r="E1354" i="5" s="1"/>
  <c r="D1353" i="5"/>
  <c r="E1353" i="5" s="1"/>
  <c r="D1352" i="5"/>
  <c r="E1352" i="5" s="1"/>
  <c r="D1351" i="5"/>
  <c r="E1351" i="5" s="1"/>
  <c r="D1350" i="5"/>
  <c r="E1350" i="5" s="1"/>
  <c r="D1349" i="5"/>
  <c r="E1349" i="5" s="1"/>
  <c r="D1348" i="5"/>
  <c r="E1348" i="5" s="1"/>
  <c r="D1347" i="5"/>
  <c r="E1347" i="5" s="1"/>
  <c r="D1346" i="5"/>
  <c r="E1346" i="5" s="1"/>
  <c r="D1345" i="5"/>
  <c r="E1345" i="5" s="1"/>
  <c r="D1344" i="5"/>
  <c r="E1344" i="5" s="1"/>
  <c r="D1343" i="5"/>
  <c r="E1343" i="5" s="1"/>
  <c r="D1342" i="5"/>
  <c r="E1342" i="5" s="1"/>
  <c r="D1341" i="5"/>
  <c r="E1341" i="5" s="1"/>
  <c r="D1340" i="5"/>
  <c r="E1340" i="5" s="1"/>
  <c r="D1339" i="5"/>
  <c r="E1339" i="5" s="1"/>
  <c r="D1338" i="5"/>
  <c r="E1338" i="5" s="1"/>
  <c r="D1337" i="5"/>
  <c r="E1337" i="5" s="1"/>
  <c r="D1336" i="5"/>
  <c r="E1336" i="5" s="1"/>
  <c r="D1335" i="5"/>
  <c r="E1335" i="5" s="1"/>
  <c r="D1334" i="5"/>
  <c r="E1334" i="5" s="1"/>
  <c r="D1333" i="5"/>
  <c r="E1333" i="5" s="1"/>
  <c r="D1332" i="5"/>
  <c r="E1332" i="5" s="1"/>
  <c r="D1331" i="5"/>
  <c r="E1331" i="5" s="1"/>
  <c r="D1330" i="5"/>
  <c r="E1330" i="5" s="1"/>
  <c r="D1329" i="5"/>
  <c r="E1329" i="5" s="1"/>
  <c r="D1328" i="5"/>
  <c r="E1328" i="5" s="1"/>
  <c r="D1327" i="5"/>
  <c r="E1327" i="5" s="1"/>
  <c r="D1326" i="5"/>
  <c r="E1326" i="5" s="1"/>
  <c r="D1325" i="5"/>
  <c r="E1325" i="5" s="1"/>
  <c r="D1324" i="5"/>
  <c r="E1324" i="5" s="1"/>
  <c r="D1323" i="5"/>
  <c r="E1323" i="5" s="1"/>
  <c r="D1322" i="5"/>
  <c r="E1322" i="5" s="1"/>
  <c r="D1321" i="5"/>
  <c r="E1321" i="5" s="1"/>
  <c r="D1320" i="5"/>
  <c r="E1320" i="5" s="1"/>
  <c r="D1319" i="5"/>
  <c r="E1319" i="5" s="1"/>
  <c r="D1318" i="5"/>
  <c r="E1318" i="5" s="1"/>
  <c r="D1317" i="5"/>
  <c r="E1317" i="5" s="1"/>
  <c r="D1316" i="5"/>
  <c r="E1316" i="5" s="1"/>
  <c r="D1315" i="5"/>
  <c r="E1315" i="5" s="1"/>
  <c r="D1314" i="5"/>
  <c r="E1314" i="5" s="1"/>
  <c r="D1313" i="5"/>
  <c r="E1313" i="5" s="1"/>
  <c r="D1312" i="5"/>
  <c r="E1312" i="5" s="1"/>
  <c r="D1311" i="5"/>
  <c r="E1311" i="5" s="1"/>
  <c r="D1310" i="5"/>
  <c r="E1310" i="5" s="1"/>
  <c r="D1309" i="5"/>
  <c r="E1309" i="5" s="1"/>
  <c r="D1308" i="5"/>
  <c r="E1308" i="5" s="1"/>
  <c r="D1307" i="5"/>
  <c r="E1307" i="5" s="1"/>
  <c r="D1306" i="5"/>
  <c r="E1306" i="5" s="1"/>
  <c r="D1305" i="5"/>
  <c r="E1305" i="5" s="1"/>
  <c r="D1304" i="5"/>
  <c r="E1304" i="5" s="1"/>
  <c r="D1303" i="5"/>
  <c r="E1303" i="5" s="1"/>
  <c r="D1302" i="5"/>
  <c r="E1302" i="5" s="1"/>
  <c r="D1301" i="5"/>
  <c r="E1301" i="5" s="1"/>
  <c r="D1300" i="5"/>
  <c r="E1300" i="5" s="1"/>
  <c r="D1299" i="5"/>
  <c r="E1299" i="5" s="1"/>
  <c r="D1298" i="5"/>
  <c r="E1298" i="5" s="1"/>
  <c r="D1297" i="5"/>
  <c r="E1297" i="5" s="1"/>
  <c r="D1296" i="5"/>
  <c r="E1296" i="5" s="1"/>
  <c r="D1295" i="5"/>
  <c r="E1295" i="5" s="1"/>
  <c r="D1294" i="5"/>
  <c r="E1294" i="5" s="1"/>
  <c r="D1293" i="5"/>
  <c r="E1293" i="5" s="1"/>
  <c r="D1292" i="5"/>
  <c r="E1292" i="5" s="1"/>
  <c r="D1291" i="5"/>
  <c r="E1291" i="5" s="1"/>
  <c r="D1290" i="5"/>
  <c r="E1290" i="5" s="1"/>
  <c r="D1289" i="5"/>
  <c r="E1289" i="5" s="1"/>
  <c r="D1288" i="5"/>
  <c r="E1288" i="5" s="1"/>
  <c r="D1287" i="5"/>
  <c r="E1287" i="5" s="1"/>
  <c r="D1286" i="5"/>
  <c r="E1286" i="5" s="1"/>
  <c r="D1285" i="5"/>
  <c r="E1285" i="5" s="1"/>
  <c r="D1284" i="5"/>
  <c r="E1284" i="5" s="1"/>
  <c r="D1283" i="5"/>
  <c r="E1283" i="5" s="1"/>
  <c r="D1282" i="5"/>
  <c r="E1282" i="5" s="1"/>
  <c r="D1281" i="5"/>
  <c r="E1281" i="5" s="1"/>
  <c r="D1280" i="5"/>
  <c r="E1280" i="5" s="1"/>
  <c r="D1279" i="5"/>
  <c r="E1279" i="5" s="1"/>
  <c r="D1278" i="5"/>
  <c r="E1278" i="5" s="1"/>
  <c r="D1277" i="5"/>
  <c r="E1277" i="5" s="1"/>
  <c r="D1276" i="5"/>
  <c r="E1276" i="5" s="1"/>
  <c r="D1275" i="5"/>
  <c r="E1275" i="5" s="1"/>
  <c r="D1274" i="5"/>
  <c r="E1274" i="5" s="1"/>
  <c r="D1273" i="5"/>
  <c r="E1273" i="5" s="1"/>
  <c r="D1272" i="5"/>
  <c r="E1272" i="5" s="1"/>
  <c r="D1271" i="5"/>
  <c r="E1271" i="5" s="1"/>
  <c r="D1270" i="5"/>
  <c r="E1270" i="5" s="1"/>
  <c r="D1269" i="5"/>
  <c r="E1269" i="5" s="1"/>
  <c r="D1268" i="5"/>
  <c r="E1268" i="5" s="1"/>
  <c r="D1267" i="5"/>
  <c r="E1267" i="5" s="1"/>
  <c r="D1266" i="5"/>
  <c r="E1266" i="5" s="1"/>
  <c r="D1265" i="5"/>
  <c r="E1265" i="5" s="1"/>
  <c r="D1264" i="5"/>
  <c r="E1264" i="5" s="1"/>
  <c r="D1263" i="5"/>
  <c r="E1263" i="5" s="1"/>
  <c r="D1262" i="5"/>
  <c r="E1262" i="5" s="1"/>
  <c r="D1261" i="5"/>
  <c r="E1261" i="5" s="1"/>
  <c r="D1260" i="5"/>
  <c r="E1260" i="5" s="1"/>
  <c r="D1259" i="5"/>
  <c r="E1259" i="5" s="1"/>
  <c r="D1258" i="5"/>
  <c r="E1258" i="5" s="1"/>
  <c r="D1257" i="5"/>
  <c r="E1257" i="5" s="1"/>
  <c r="D1256" i="5"/>
  <c r="E1256" i="5" s="1"/>
  <c r="D1255" i="5"/>
  <c r="E1255" i="5" s="1"/>
  <c r="D1254" i="5"/>
  <c r="E1254" i="5" s="1"/>
  <c r="D1253" i="5"/>
  <c r="E1253" i="5" s="1"/>
  <c r="D1252" i="5"/>
  <c r="E1252" i="5" s="1"/>
  <c r="D1251" i="5"/>
  <c r="E1251" i="5" s="1"/>
  <c r="D1250" i="5"/>
  <c r="E1250" i="5" s="1"/>
  <c r="D1249" i="5"/>
  <c r="E1249" i="5" s="1"/>
  <c r="D1248" i="5"/>
  <c r="E1248" i="5" s="1"/>
  <c r="D1247" i="5"/>
  <c r="E1247" i="5" s="1"/>
  <c r="D1246" i="5"/>
  <c r="E1246" i="5" s="1"/>
  <c r="D1245" i="5"/>
  <c r="E1245" i="5" s="1"/>
  <c r="D1244" i="5"/>
  <c r="E1244" i="5" s="1"/>
  <c r="D1243" i="5"/>
  <c r="E1243" i="5" s="1"/>
  <c r="D1242" i="5"/>
  <c r="E1242" i="5" s="1"/>
  <c r="D1241" i="5"/>
  <c r="E1241" i="5" s="1"/>
  <c r="D1240" i="5"/>
  <c r="E1240" i="5" s="1"/>
  <c r="D1239" i="5"/>
  <c r="E1239" i="5" s="1"/>
  <c r="D1238" i="5"/>
  <c r="E1238" i="5" s="1"/>
  <c r="D1237" i="5"/>
  <c r="E1237" i="5" s="1"/>
  <c r="D1236" i="5"/>
  <c r="E1236" i="5" s="1"/>
  <c r="D1235" i="5"/>
  <c r="E1235" i="5" s="1"/>
  <c r="D1234" i="5"/>
  <c r="E1234" i="5" s="1"/>
  <c r="D1233" i="5"/>
  <c r="E1233" i="5" s="1"/>
  <c r="D1232" i="5"/>
  <c r="E1232" i="5" s="1"/>
  <c r="D1231" i="5"/>
  <c r="E1231" i="5" s="1"/>
  <c r="D1230" i="5"/>
  <c r="E1230" i="5" s="1"/>
  <c r="D1229" i="5"/>
  <c r="E1229" i="5" s="1"/>
  <c r="D1228" i="5"/>
  <c r="E1228" i="5" s="1"/>
  <c r="D1227" i="5"/>
  <c r="E1227" i="5" s="1"/>
  <c r="D1226" i="5"/>
  <c r="E1226" i="5" s="1"/>
  <c r="D1225" i="5"/>
  <c r="E1225" i="5" s="1"/>
  <c r="D1224" i="5"/>
  <c r="E1224" i="5" s="1"/>
  <c r="D1223" i="5"/>
  <c r="E1223" i="5" s="1"/>
  <c r="D1222" i="5"/>
  <c r="E1222" i="5" s="1"/>
  <c r="D1221" i="5"/>
  <c r="E1221" i="5" s="1"/>
  <c r="D1220" i="5"/>
  <c r="E1220" i="5" s="1"/>
  <c r="D1219" i="5"/>
  <c r="E1219" i="5" s="1"/>
  <c r="D1218" i="5"/>
  <c r="E1218" i="5" s="1"/>
  <c r="D1217" i="5"/>
  <c r="E1217" i="5" s="1"/>
  <c r="D1216" i="5"/>
  <c r="E1216" i="5" s="1"/>
  <c r="D1215" i="5"/>
  <c r="E1215" i="5" s="1"/>
  <c r="D1214" i="5"/>
  <c r="E1214" i="5" s="1"/>
  <c r="D1213" i="5"/>
  <c r="E1213" i="5" s="1"/>
  <c r="D1212" i="5"/>
  <c r="E1212" i="5" s="1"/>
  <c r="D1211" i="5"/>
  <c r="E1211" i="5" s="1"/>
  <c r="D1210" i="5"/>
  <c r="E1210" i="5" s="1"/>
  <c r="D1209" i="5"/>
  <c r="E1209" i="5" s="1"/>
  <c r="D1208" i="5"/>
  <c r="E1208" i="5" s="1"/>
  <c r="D1207" i="5"/>
  <c r="E1207" i="5" s="1"/>
  <c r="D1206" i="5"/>
  <c r="E1206" i="5" s="1"/>
  <c r="D1205" i="5"/>
  <c r="E1205" i="5" s="1"/>
  <c r="D1204" i="5"/>
  <c r="E1204" i="5" s="1"/>
  <c r="D1203" i="5"/>
  <c r="E1203" i="5" s="1"/>
  <c r="D1202" i="5"/>
  <c r="E1202" i="5" s="1"/>
  <c r="D1201" i="5"/>
  <c r="E1201" i="5" s="1"/>
  <c r="D1200" i="5"/>
  <c r="E1200" i="5" s="1"/>
  <c r="D1199" i="5"/>
  <c r="E1199" i="5" s="1"/>
  <c r="D1198" i="5"/>
  <c r="E1198" i="5" s="1"/>
  <c r="D1197" i="5"/>
  <c r="E1197" i="5" s="1"/>
  <c r="D1196" i="5"/>
  <c r="E1196" i="5" s="1"/>
  <c r="D1195" i="5"/>
  <c r="E1195" i="5" s="1"/>
  <c r="D1194" i="5"/>
  <c r="E1194" i="5" s="1"/>
  <c r="D1193" i="5"/>
  <c r="E1193" i="5" s="1"/>
  <c r="D1192" i="5"/>
  <c r="E1192" i="5" s="1"/>
  <c r="D1191" i="5"/>
  <c r="E1191" i="5" s="1"/>
  <c r="D1190" i="5"/>
  <c r="E1190" i="5" s="1"/>
  <c r="D1189" i="5"/>
  <c r="E1189" i="5" s="1"/>
  <c r="D1188" i="5"/>
  <c r="E1188" i="5" s="1"/>
  <c r="D1187" i="5"/>
  <c r="E1187" i="5" s="1"/>
  <c r="D1186" i="5"/>
  <c r="E1186" i="5" s="1"/>
  <c r="D1185" i="5"/>
  <c r="E1185" i="5" s="1"/>
  <c r="D1184" i="5"/>
  <c r="E1184" i="5" s="1"/>
  <c r="D1183" i="5"/>
  <c r="E1183" i="5" s="1"/>
  <c r="D1182" i="5"/>
  <c r="E1182" i="5" s="1"/>
  <c r="D1181" i="5"/>
  <c r="E1181" i="5" s="1"/>
  <c r="D1180" i="5"/>
  <c r="E1180" i="5" s="1"/>
  <c r="D1179" i="5"/>
  <c r="E1179" i="5" s="1"/>
  <c r="D1178" i="5"/>
  <c r="E1178" i="5" s="1"/>
  <c r="D1177" i="5"/>
  <c r="E1177" i="5" s="1"/>
  <c r="D1176" i="5"/>
  <c r="E1176" i="5" s="1"/>
  <c r="D1175" i="5"/>
  <c r="E1175" i="5" s="1"/>
  <c r="D1174" i="5"/>
  <c r="E1174" i="5" s="1"/>
  <c r="D1173" i="5"/>
  <c r="E1173" i="5" s="1"/>
  <c r="D1172" i="5"/>
  <c r="E1172" i="5" s="1"/>
  <c r="D1171" i="5"/>
  <c r="E1171" i="5" s="1"/>
  <c r="D1170" i="5"/>
  <c r="E1170" i="5" s="1"/>
  <c r="D1169" i="5"/>
  <c r="E1169" i="5" s="1"/>
  <c r="D1168" i="5"/>
  <c r="E1168" i="5" s="1"/>
  <c r="D1167" i="5"/>
  <c r="E1167" i="5" s="1"/>
  <c r="D1166" i="5"/>
  <c r="E1166" i="5" s="1"/>
  <c r="D1165" i="5"/>
  <c r="E1165" i="5" s="1"/>
  <c r="D1164" i="5"/>
  <c r="E1164" i="5" s="1"/>
  <c r="D1163" i="5"/>
  <c r="E1163" i="5" s="1"/>
  <c r="D1162" i="5"/>
  <c r="E1162" i="5" s="1"/>
  <c r="D1161" i="5"/>
  <c r="E1161" i="5" s="1"/>
  <c r="D1160" i="5"/>
  <c r="E1160" i="5" s="1"/>
  <c r="D1159" i="5"/>
  <c r="E1159" i="5" s="1"/>
  <c r="D1158" i="5"/>
  <c r="E1158" i="5" s="1"/>
  <c r="D1157" i="5"/>
  <c r="E1157" i="5" s="1"/>
  <c r="D1156" i="5"/>
  <c r="E1156" i="5" s="1"/>
  <c r="D1155" i="5"/>
  <c r="E1155" i="5" s="1"/>
  <c r="D1154" i="5"/>
  <c r="E1154" i="5" s="1"/>
  <c r="D1153" i="5"/>
  <c r="E1153" i="5" s="1"/>
  <c r="D1152" i="5"/>
  <c r="E1152" i="5" s="1"/>
  <c r="D1151" i="5"/>
  <c r="E1151" i="5" s="1"/>
  <c r="D1150" i="5"/>
  <c r="E1150" i="5" s="1"/>
  <c r="D1149" i="5"/>
  <c r="E1149" i="5" s="1"/>
  <c r="D1148" i="5"/>
  <c r="E1148" i="5" s="1"/>
  <c r="D1147" i="5"/>
  <c r="E1147" i="5" s="1"/>
  <c r="D1146" i="5"/>
  <c r="E1146" i="5" s="1"/>
  <c r="D1145" i="5"/>
  <c r="E1145" i="5" s="1"/>
  <c r="D1144" i="5"/>
  <c r="E1144" i="5" s="1"/>
  <c r="D1143" i="5"/>
  <c r="E1143" i="5" s="1"/>
  <c r="D1142" i="5"/>
  <c r="E1142" i="5" s="1"/>
  <c r="D1141" i="5"/>
  <c r="E1141" i="5" s="1"/>
  <c r="D1140" i="5"/>
  <c r="E1140" i="5" s="1"/>
  <c r="D1139" i="5"/>
  <c r="E1139" i="5" s="1"/>
  <c r="D1138" i="5"/>
  <c r="E1138" i="5" s="1"/>
  <c r="D1137" i="5"/>
  <c r="E1137" i="5" s="1"/>
  <c r="D1136" i="5"/>
  <c r="E1136" i="5" s="1"/>
  <c r="D1135" i="5"/>
  <c r="E1135" i="5" s="1"/>
  <c r="D1134" i="5"/>
  <c r="E1134" i="5" s="1"/>
  <c r="D1133" i="5"/>
  <c r="E1133" i="5" s="1"/>
  <c r="D1132" i="5"/>
  <c r="E1132" i="5" s="1"/>
  <c r="D1131" i="5"/>
  <c r="E1131" i="5" s="1"/>
  <c r="D1130" i="5"/>
  <c r="E1130" i="5" s="1"/>
  <c r="D1129" i="5"/>
  <c r="E1129" i="5" s="1"/>
  <c r="D1128" i="5"/>
  <c r="E1128" i="5" s="1"/>
  <c r="D1127" i="5"/>
  <c r="E1127" i="5" s="1"/>
  <c r="D1126" i="5"/>
  <c r="E1126" i="5" s="1"/>
  <c r="D1125" i="5"/>
  <c r="E1125" i="5" s="1"/>
  <c r="D1124" i="5"/>
  <c r="E1124" i="5" s="1"/>
  <c r="D1123" i="5"/>
  <c r="E1123" i="5" s="1"/>
  <c r="D1122" i="5"/>
  <c r="E1122" i="5" s="1"/>
  <c r="D1121" i="5"/>
  <c r="E1121" i="5" s="1"/>
  <c r="D1120" i="5"/>
  <c r="E1120" i="5" s="1"/>
  <c r="D1119" i="5"/>
  <c r="E1119" i="5" s="1"/>
  <c r="D1118" i="5"/>
  <c r="E1118" i="5" s="1"/>
  <c r="D1117" i="5"/>
  <c r="E1117" i="5" s="1"/>
  <c r="D1116" i="5"/>
  <c r="E1116" i="5" s="1"/>
  <c r="D1115" i="5"/>
  <c r="E1115" i="5" s="1"/>
  <c r="D1114" i="5"/>
  <c r="E1114" i="5" s="1"/>
  <c r="D1113" i="5"/>
  <c r="E1113" i="5" s="1"/>
  <c r="D1112" i="5"/>
  <c r="E1112" i="5" s="1"/>
  <c r="D1111" i="5"/>
  <c r="E1111" i="5" s="1"/>
  <c r="D1110" i="5"/>
  <c r="E1110" i="5" s="1"/>
  <c r="D1109" i="5"/>
  <c r="E1109" i="5" s="1"/>
  <c r="D1108" i="5"/>
  <c r="E1108" i="5" s="1"/>
  <c r="D1107" i="5"/>
  <c r="E1107" i="5" s="1"/>
  <c r="D1106" i="5"/>
  <c r="E1106" i="5" s="1"/>
  <c r="D1105" i="5"/>
  <c r="E1105" i="5" s="1"/>
  <c r="D1104" i="5"/>
  <c r="E1104" i="5" s="1"/>
  <c r="D1103" i="5"/>
  <c r="E1103" i="5" s="1"/>
  <c r="D1102" i="5"/>
  <c r="E1102" i="5" s="1"/>
  <c r="D1101" i="5"/>
  <c r="E1101" i="5" s="1"/>
  <c r="D1100" i="5"/>
  <c r="E1100" i="5" s="1"/>
  <c r="D1099" i="5"/>
  <c r="E1099" i="5" s="1"/>
  <c r="D1098" i="5"/>
  <c r="E1098" i="5" s="1"/>
  <c r="D1097" i="5"/>
  <c r="E1097" i="5" s="1"/>
  <c r="D1096" i="5"/>
  <c r="E1096" i="5" s="1"/>
  <c r="D1095" i="5"/>
  <c r="E1095" i="5" s="1"/>
  <c r="D1094" i="5"/>
  <c r="E1094" i="5" s="1"/>
  <c r="D1093" i="5"/>
  <c r="E1093" i="5" s="1"/>
  <c r="D1092" i="5"/>
  <c r="E1092" i="5" s="1"/>
  <c r="D1091" i="5"/>
  <c r="E1091" i="5" s="1"/>
  <c r="D1090" i="5"/>
  <c r="E1090" i="5" s="1"/>
  <c r="D1089" i="5"/>
  <c r="E1089" i="5" s="1"/>
  <c r="D1088" i="5"/>
  <c r="E1088" i="5" s="1"/>
  <c r="D1087" i="5"/>
  <c r="E1087" i="5" s="1"/>
  <c r="D1086" i="5"/>
  <c r="E1086" i="5" s="1"/>
  <c r="D1085" i="5"/>
  <c r="E1085" i="5" s="1"/>
  <c r="D1084" i="5"/>
  <c r="E1084" i="5" s="1"/>
  <c r="D1083" i="5"/>
  <c r="E1083" i="5" s="1"/>
  <c r="D1082" i="5"/>
  <c r="E1082" i="5" s="1"/>
  <c r="D1081" i="5"/>
  <c r="E1081" i="5" s="1"/>
  <c r="D1080" i="5"/>
  <c r="E1080" i="5" s="1"/>
  <c r="D1079" i="5"/>
  <c r="E1079" i="5" s="1"/>
  <c r="D1078" i="5"/>
  <c r="E1078" i="5" s="1"/>
  <c r="D1077" i="5"/>
  <c r="E1077" i="5" s="1"/>
  <c r="D1076" i="5"/>
  <c r="E1076" i="5" s="1"/>
  <c r="D1075" i="5"/>
  <c r="E1075" i="5" s="1"/>
  <c r="D1074" i="5"/>
  <c r="E1074" i="5" s="1"/>
  <c r="D1073" i="5"/>
  <c r="E1073" i="5" s="1"/>
  <c r="D1072" i="5"/>
  <c r="E1072" i="5" s="1"/>
  <c r="D1071" i="5"/>
  <c r="E1071" i="5" s="1"/>
  <c r="D1070" i="5"/>
  <c r="E1070" i="5" s="1"/>
  <c r="D1069" i="5"/>
  <c r="E1069" i="5" s="1"/>
  <c r="D1068" i="5"/>
  <c r="E1068" i="5" s="1"/>
  <c r="D1067" i="5"/>
  <c r="E1067" i="5" s="1"/>
  <c r="D1066" i="5"/>
  <c r="E1066" i="5" s="1"/>
  <c r="D1065" i="5"/>
  <c r="E1065" i="5" s="1"/>
  <c r="D1064" i="5"/>
  <c r="E1064" i="5" s="1"/>
  <c r="D1063" i="5"/>
  <c r="E1063" i="5" s="1"/>
  <c r="D1062" i="5"/>
  <c r="E1062" i="5" s="1"/>
  <c r="D1061" i="5"/>
  <c r="E1061" i="5" s="1"/>
  <c r="D1060" i="5"/>
  <c r="E1060" i="5" s="1"/>
  <c r="D1059" i="5"/>
  <c r="E1059" i="5" s="1"/>
  <c r="D1058" i="5"/>
  <c r="E1058" i="5" s="1"/>
  <c r="D1057" i="5"/>
  <c r="E1057" i="5" s="1"/>
  <c r="D1056" i="5"/>
  <c r="E1056" i="5" s="1"/>
  <c r="D1055" i="5"/>
  <c r="E1055" i="5" s="1"/>
  <c r="D1054" i="5"/>
  <c r="E1054" i="5" s="1"/>
  <c r="D1053" i="5"/>
  <c r="E1053" i="5" s="1"/>
  <c r="D1052" i="5"/>
  <c r="E1052" i="5" s="1"/>
  <c r="D1051" i="5"/>
  <c r="E1051" i="5" s="1"/>
  <c r="D1050" i="5"/>
  <c r="E1050" i="5" s="1"/>
  <c r="D1049" i="5"/>
  <c r="E1049" i="5" s="1"/>
  <c r="D1048" i="5"/>
  <c r="E1048" i="5" s="1"/>
  <c r="D1047" i="5"/>
  <c r="E1047" i="5" s="1"/>
  <c r="D1046" i="5"/>
  <c r="E1046" i="5" s="1"/>
  <c r="D1045" i="5"/>
  <c r="E1045" i="5" s="1"/>
  <c r="D1044" i="5"/>
  <c r="E1044" i="5" s="1"/>
  <c r="D1043" i="5"/>
  <c r="E1043" i="5" s="1"/>
  <c r="D1042" i="5"/>
  <c r="E1042" i="5" s="1"/>
  <c r="D1041" i="5"/>
  <c r="E1041" i="5" s="1"/>
  <c r="D1040" i="5"/>
  <c r="E1040" i="5" s="1"/>
  <c r="D1039" i="5"/>
  <c r="E1039" i="5" s="1"/>
  <c r="D1038" i="5"/>
  <c r="E1038" i="5" s="1"/>
  <c r="D1037" i="5"/>
  <c r="E1037" i="5" s="1"/>
  <c r="D1036" i="5"/>
  <c r="E1036" i="5" s="1"/>
  <c r="D1035" i="5"/>
  <c r="E1035" i="5" s="1"/>
  <c r="D1034" i="5"/>
  <c r="E1034" i="5" s="1"/>
  <c r="D1033" i="5"/>
  <c r="E1033" i="5" s="1"/>
  <c r="D1032" i="5"/>
  <c r="E1032" i="5" s="1"/>
  <c r="D1031" i="5"/>
  <c r="E1031" i="5" s="1"/>
  <c r="D1030" i="5"/>
  <c r="E1030" i="5" s="1"/>
  <c r="D1029" i="5"/>
  <c r="E1029" i="5" s="1"/>
  <c r="D1028" i="5"/>
  <c r="E1028" i="5" s="1"/>
  <c r="D1027" i="5"/>
  <c r="E1027" i="5" s="1"/>
  <c r="D1026" i="5"/>
  <c r="E1026" i="5" s="1"/>
  <c r="D1025" i="5"/>
  <c r="E1025" i="5" s="1"/>
  <c r="D1024" i="5"/>
  <c r="E1024" i="5" s="1"/>
  <c r="D1023" i="5"/>
  <c r="E1023" i="5" s="1"/>
  <c r="D1022" i="5"/>
  <c r="E1022" i="5" s="1"/>
  <c r="D1021" i="5"/>
  <c r="E1021" i="5" s="1"/>
  <c r="D1020" i="5"/>
  <c r="E1020" i="5" s="1"/>
  <c r="D1019" i="5"/>
  <c r="E1019" i="5" s="1"/>
  <c r="D1018" i="5"/>
  <c r="E1018" i="5" s="1"/>
  <c r="D1017" i="5"/>
  <c r="E1017" i="5" s="1"/>
  <c r="D1016" i="5"/>
  <c r="E1016" i="5" s="1"/>
  <c r="D1015" i="5"/>
  <c r="E1015" i="5" s="1"/>
  <c r="D1014" i="5"/>
  <c r="E1014" i="5" s="1"/>
  <c r="D1013" i="5"/>
  <c r="E1013" i="5" s="1"/>
  <c r="D1012" i="5"/>
  <c r="E1012" i="5" s="1"/>
  <c r="D1011" i="5"/>
  <c r="E1011" i="5" s="1"/>
  <c r="D1010" i="5"/>
  <c r="E1010" i="5" s="1"/>
  <c r="D1009" i="5"/>
  <c r="E1009" i="5" s="1"/>
  <c r="D1008" i="5"/>
  <c r="E1008" i="5" s="1"/>
  <c r="D1007" i="5"/>
  <c r="E1007" i="5" s="1"/>
  <c r="D1006" i="5"/>
  <c r="E1006" i="5" s="1"/>
  <c r="D1005" i="5"/>
  <c r="E1005" i="5" s="1"/>
  <c r="D1004" i="5"/>
  <c r="E1004" i="5" s="1"/>
  <c r="D1003" i="5"/>
  <c r="E1003" i="5" s="1"/>
  <c r="D1002" i="5"/>
  <c r="E1002" i="5" s="1"/>
  <c r="D1001" i="5"/>
  <c r="E1001" i="5" s="1"/>
  <c r="D1000" i="5"/>
  <c r="E1000" i="5" s="1"/>
  <c r="D999" i="5"/>
  <c r="E999" i="5" s="1"/>
  <c r="D998" i="5"/>
  <c r="E998" i="5" s="1"/>
  <c r="D997" i="5"/>
  <c r="E997" i="5" s="1"/>
  <c r="D996" i="5"/>
  <c r="E996" i="5" s="1"/>
  <c r="D995" i="5"/>
  <c r="E995" i="5" s="1"/>
  <c r="D994" i="5"/>
  <c r="E994" i="5" s="1"/>
  <c r="D993" i="5"/>
  <c r="E993" i="5" s="1"/>
  <c r="D992" i="5"/>
  <c r="E992" i="5" s="1"/>
  <c r="D991" i="5"/>
  <c r="E991" i="5" s="1"/>
  <c r="D990" i="5"/>
  <c r="E990" i="5" s="1"/>
  <c r="D989" i="5"/>
  <c r="E989" i="5" s="1"/>
  <c r="D988" i="5"/>
  <c r="E988" i="5" s="1"/>
  <c r="D987" i="5"/>
  <c r="E987" i="5" s="1"/>
  <c r="D986" i="5"/>
  <c r="E986" i="5" s="1"/>
  <c r="D985" i="5"/>
  <c r="E985" i="5" s="1"/>
  <c r="D984" i="5"/>
  <c r="E984" i="5" s="1"/>
  <c r="D983" i="5"/>
  <c r="E983" i="5" s="1"/>
  <c r="D982" i="5"/>
  <c r="E982" i="5" s="1"/>
  <c r="D981" i="5"/>
  <c r="E981" i="5" s="1"/>
  <c r="D980" i="5"/>
  <c r="E980" i="5" s="1"/>
  <c r="D979" i="5"/>
  <c r="E979" i="5" s="1"/>
  <c r="D978" i="5"/>
  <c r="E978" i="5" s="1"/>
  <c r="D977" i="5"/>
  <c r="E977" i="5" s="1"/>
  <c r="D976" i="5"/>
  <c r="E976" i="5" s="1"/>
  <c r="D975" i="5"/>
  <c r="E975" i="5" s="1"/>
  <c r="D974" i="5"/>
  <c r="E974" i="5" s="1"/>
  <c r="D973" i="5"/>
  <c r="E973" i="5" s="1"/>
  <c r="D972" i="5"/>
  <c r="E972" i="5" s="1"/>
  <c r="D971" i="5"/>
  <c r="E971" i="5" s="1"/>
  <c r="D970" i="5"/>
  <c r="E970" i="5" s="1"/>
  <c r="D969" i="5"/>
  <c r="E969" i="5" s="1"/>
  <c r="D968" i="5"/>
  <c r="E968" i="5" s="1"/>
  <c r="D967" i="5"/>
  <c r="E967" i="5" s="1"/>
  <c r="D966" i="5"/>
  <c r="E966" i="5" s="1"/>
  <c r="D965" i="5"/>
  <c r="E965" i="5" s="1"/>
  <c r="D964" i="5"/>
  <c r="E964" i="5" s="1"/>
  <c r="D963" i="5"/>
  <c r="E963" i="5" s="1"/>
  <c r="D962" i="5"/>
  <c r="E962" i="5" s="1"/>
  <c r="D961" i="5"/>
  <c r="E961" i="5" s="1"/>
  <c r="D960" i="5"/>
  <c r="E960" i="5" s="1"/>
  <c r="D959" i="5"/>
  <c r="E959" i="5" s="1"/>
  <c r="D958" i="5"/>
  <c r="E958" i="5" s="1"/>
  <c r="D957" i="5"/>
  <c r="E957" i="5" s="1"/>
  <c r="D956" i="5"/>
  <c r="E956" i="5" s="1"/>
  <c r="D955" i="5"/>
  <c r="E955" i="5" s="1"/>
  <c r="D954" i="5"/>
  <c r="E954" i="5" s="1"/>
  <c r="D953" i="5"/>
  <c r="E953" i="5" s="1"/>
  <c r="D952" i="5"/>
  <c r="E952" i="5" s="1"/>
  <c r="D951" i="5"/>
  <c r="E951" i="5" s="1"/>
  <c r="D950" i="5"/>
  <c r="E950" i="5" s="1"/>
  <c r="D949" i="5"/>
  <c r="E949" i="5" s="1"/>
  <c r="D948" i="5"/>
  <c r="E948" i="5" s="1"/>
  <c r="D947" i="5"/>
  <c r="E947" i="5" s="1"/>
  <c r="D946" i="5"/>
  <c r="E946" i="5" s="1"/>
  <c r="D945" i="5"/>
  <c r="E945" i="5" s="1"/>
  <c r="D944" i="5"/>
  <c r="E944" i="5" s="1"/>
  <c r="D943" i="5"/>
  <c r="E943" i="5" s="1"/>
  <c r="D942" i="5"/>
  <c r="E942" i="5" s="1"/>
  <c r="D941" i="5"/>
  <c r="E941" i="5" s="1"/>
  <c r="D940" i="5"/>
  <c r="E940" i="5" s="1"/>
  <c r="D939" i="5"/>
  <c r="E939" i="5" s="1"/>
  <c r="D938" i="5"/>
  <c r="E938" i="5" s="1"/>
  <c r="D937" i="5"/>
  <c r="E937" i="5" s="1"/>
  <c r="D936" i="5"/>
  <c r="E936" i="5" s="1"/>
  <c r="D935" i="5"/>
  <c r="E935" i="5" s="1"/>
  <c r="D934" i="5"/>
  <c r="E934" i="5" s="1"/>
  <c r="D933" i="5"/>
  <c r="E933" i="5" s="1"/>
  <c r="D932" i="5"/>
  <c r="E932" i="5" s="1"/>
  <c r="D931" i="5"/>
  <c r="E931" i="5" s="1"/>
  <c r="D930" i="5"/>
  <c r="E930" i="5" s="1"/>
  <c r="D929" i="5"/>
  <c r="E929" i="5" s="1"/>
  <c r="D928" i="5"/>
  <c r="E928" i="5" s="1"/>
  <c r="D927" i="5"/>
  <c r="E927" i="5" s="1"/>
  <c r="D926" i="5"/>
  <c r="E926" i="5" s="1"/>
  <c r="D925" i="5"/>
  <c r="E925" i="5" s="1"/>
  <c r="D924" i="5"/>
  <c r="E924" i="5" s="1"/>
  <c r="D923" i="5"/>
  <c r="E923" i="5" s="1"/>
  <c r="D922" i="5"/>
  <c r="E922" i="5" s="1"/>
  <c r="D921" i="5"/>
  <c r="E921" i="5" s="1"/>
  <c r="D920" i="5"/>
  <c r="E920" i="5" s="1"/>
  <c r="D919" i="5"/>
  <c r="E919" i="5" s="1"/>
  <c r="D918" i="5"/>
  <c r="E918" i="5" s="1"/>
  <c r="D917" i="5"/>
  <c r="E917" i="5" s="1"/>
  <c r="D916" i="5"/>
  <c r="E916" i="5" s="1"/>
  <c r="D915" i="5"/>
  <c r="E915" i="5" s="1"/>
  <c r="D914" i="5"/>
  <c r="E914" i="5" s="1"/>
  <c r="D913" i="5"/>
  <c r="E913" i="5" s="1"/>
  <c r="D912" i="5"/>
  <c r="E912" i="5" s="1"/>
  <c r="D911" i="5"/>
  <c r="E911" i="5" s="1"/>
  <c r="D910" i="5"/>
  <c r="E910" i="5" s="1"/>
  <c r="D909" i="5"/>
  <c r="E909" i="5" s="1"/>
  <c r="D908" i="5"/>
  <c r="E908" i="5" s="1"/>
  <c r="D907" i="5"/>
  <c r="E907" i="5" s="1"/>
  <c r="D906" i="5"/>
  <c r="E906" i="5" s="1"/>
  <c r="D905" i="5"/>
  <c r="E905" i="5" s="1"/>
  <c r="D904" i="5"/>
  <c r="E904" i="5" s="1"/>
  <c r="D903" i="5"/>
  <c r="E903" i="5" s="1"/>
  <c r="D902" i="5"/>
  <c r="E902" i="5" s="1"/>
  <c r="D901" i="5"/>
  <c r="E901" i="5" s="1"/>
  <c r="D900" i="5"/>
  <c r="E900" i="5" s="1"/>
  <c r="D899" i="5"/>
  <c r="E899" i="5" s="1"/>
  <c r="D898" i="5"/>
  <c r="E898" i="5" s="1"/>
  <c r="D897" i="5"/>
  <c r="E897" i="5" s="1"/>
  <c r="D896" i="5"/>
  <c r="E896" i="5" s="1"/>
  <c r="D895" i="5"/>
  <c r="E895" i="5" s="1"/>
  <c r="D894" i="5"/>
  <c r="E894" i="5" s="1"/>
  <c r="D893" i="5"/>
  <c r="E893" i="5" s="1"/>
  <c r="D892" i="5"/>
  <c r="E892" i="5" s="1"/>
  <c r="D891" i="5"/>
  <c r="E891" i="5" s="1"/>
  <c r="D890" i="5"/>
  <c r="E890" i="5" s="1"/>
  <c r="D889" i="5"/>
  <c r="E889" i="5" s="1"/>
  <c r="D888" i="5"/>
  <c r="E888" i="5" s="1"/>
  <c r="D887" i="5"/>
  <c r="E887" i="5" s="1"/>
  <c r="D886" i="5"/>
  <c r="E886" i="5" s="1"/>
  <c r="D885" i="5"/>
  <c r="E885" i="5" s="1"/>
  <c r="D884" i="5"/>
  <c r="E884" i="5" s="1"/>
  <c r="D883" i="5"/>
  <c r="E883" i="5" s="1"/>
  <c r="D882" i="5"/>
  <c r="E882" i="5" s="1"/>
  <c r="D881" i="5"/>
  <c r="E881" i="5" s="1"/>
  <c r="D880" i="5"/>
  <c r="E880" i="5" s="1"/>
  <c r="D879" i="5"/>
  <c r="E879" i="5" s="1"/>
  <c r="D878" i="5"/>
  <c r="E878" i="5" s="1"/>
  <c r="D877" i="5"/>
  <c r="E877" i="5" s="1"/>
  <c r="D876" i="5"/>
  <c r="E876" i="5" s="1"/>
  <c r="D875" i="5"/>
  <c r="E875" i="5" s="1"/>
  <c r="D874" i="5"/>
  <c r="E874" i="5" s="1"/>
  <c r="D873" i="5"/>
  <c r="E873" i="5" s="1"/>
  <c r="D872" i="5"/>
  <c r="E872" i="5" s="1"/>
  <c r="D871" i="5"/>
  <c r="E871" i="5" s="1"/>
  <c r="D870" i="5"/>
  <c r="E870" i="5" s="1"/>
  <c r="D869" i="5"/>
  <c r="E869" i="5" s="1"/>
  <c r="D868" i="5"/>
  <c r="E868" i="5" s="1"/>
  <c r="D867" i="5"/>
  <c r="E867" i="5" s="1"/>
  <c r="D866" i="5"/>
  <c r="E866" i="5" s="1"/>
  <c r="D865" i="5"/>
  <c r="E865" i="5" s="1"/>
  <c r="D864" i="5"/>
  <c r="E864" i="5" s="1"/>
  <c r="D863" i="5"/>
  <c r="E863" i="5" s="1"/>
  <c r="D862" i="5"/>
  <c r="E862" i="5" s="1"/>
  <c r="D861" i="5"/>
  <c r="E861" i="5" s="1"/>
  <c r="D860" i="5"/>
  <c r="E860" i="5" s="1"/>
  <c r="D859" i="5"/>
  <c r="E859" i="5" s="1"/>
  <c r="D858" i="5"/>
  <c r="E858" i="5" s="1"/>
  <c r="D857" i="5"/>
  <c r="E857" i="5" s="1"/>
  <c r="D856" i="5"/>
  <c r="E856" i="5" s="1"/>
  <c r="D855" i="5"/>
  <c r="E855" i="5" s="1"/>
  <c r="D854" i="5"/>
  <c r="E854" i="5" s="1"/>
  <c r="D853" i="5"/>
  <c r="E853" i="5" s="1"/>
  <c r="D852" i="5"/>
  <c r="E852" i="5" s="1"/>
  <c r="D851" i="5"/>
  <c r="E851" i="5" s="1"/>
  <c r="D850" i="5"/>
  <c r="E850" i="5" s="1"/>
  <c r="D849" i="5"/>
  <c r="E849" i="5" s="1"/>
  <c r="D848" i="5"/>
  <c r="E848" i="5" s="1"/>
  <c r="D847" i="5"/>
  <c r="E847" i="5" s="1"/>
  <c r="D846" i="5"/>
  <c r="E846" i="5" s="1"/>
  <c r="D845" i="5"/>
  <c r="E845" i="5" s="1"/>
  <c r="D844" i="5"/>
  <c r="E844" i="5" s="1"/>
  <c r="D843" i="5"/>
  <c r="E843" i="5" s="1"/>
  <c r="D842" i="5"/>
  <c r="E842" i="5" s="1"/>
  <c r="D841" i="5"/>
  <c r="E841" i="5" s="1"/>
  <c r="D840" i="5"/>
  <c r="E840" i="5" s="1"/>
  <c r="D839" i="5"/>
  <c r="E839" i="5" s="1"/>
  <c r="D838" i="5"/>
  <c r="E838" i="5" s="1"/>
  <c r="D837" i="5"/>
  <c r="E837" i="5" s="1"/>
  <c r="D836" i="5"/>
  <c r="E836" i="5" s="1"/>
  <c r="D835" i="5"/>
  <c r="E835" i="5" s="1"/>
  <c r="D834" i="5"/>
  <c r="E834" i="5" s="1"/>
  <c r="D833" i="5"/>
  <c r="E833" i="5" s="1"/>
  <c r="D832" i="5"/>
  <c r="E832" i="5" s="1"/>
  <c r="D831" i="5"/>
  <c r="E831" i="5" s="1"/>
  <c r="D830" i="5"/>
  <c r="E830" i="5" s="1"/>
  <c r="D829" i="5"/>
  <c r="E829" i="5" s="1"/>
  <c r="D828" i="5"/>
  <c r="E828" i="5" s="1"/>
  <c r="D827" i="5"/>
  <c r="E827" i="5" s="1"/>
  <c r="D826" i="5"/>
  <c r="E826" i="5" s="1"/>
  <c r="D825" i="5"/>
  <c r="E825" i="5" s="1"/>
  <c r="D824" i="5"/>
  <c r="E824" i="5" s="1"/>
  <c r="D823" i="5"/>
  <c r="E823" i="5" s="1"/>
  <c r="D822" i="5"/>
  <c r="E822" i="5" s="1"/>
  <c r="D821" i="5"/>
  <c r="E821" i="5" s="1"/>
  <c r="D820" i="5"/>
  <c r="E820" i="5" s="1"/>
  <c r="D819" i="5"/>
  <c r="E819" i="5" s="1"/>
  <c r="D818" i="5"/>
  <c r="E818" i="5" s="1"/>
  <c r="D817" i="5"/>
  <c r="E817" i="5" s="1"/>
  <c r="D816" i="5"/>
  <c r="E816" i="5" s="1"/>
  <c r="D815" i="5"/>
  <c r="E815" i="5" s="1"/>
  <c r="D814" i="5"/>
  <c r="E814" i="5" s="1"/>
  <c r="D813" i="5"/>
  <c r="E813" i="5" s="1"/>
  <c r="D812" i="5"/>
  <c r="E812" i="5" s="1"/>
  <c r="D811" i="5"/>
  <c r="E811" i="5" s="1"/>
  <c r="D810" i="5"/>
  <c r="E810" i="5" s="1"/>
  <c r="D809" i="5"/>
  <c r="E809" i="5" s="1"/>
  <c r="D808" i="5"/>
  <c r="E808" i="5" s="1"/>
  <c r="D807" i="5"/>
  <c r="E807" i="5" s="1"/>
  <c r="D806" i="5"/>
  <c r="E806" i="5" s="1"/>
  <c r="D805" i="5"/>
  <c r="E805" i="5" s="1"/>
  <c r="D804" i="5"/>
  <c r="E804" i="5" s="1"/>
  <c r="D803" i="5"/>
  <c r="E803" i="5" s="1"/>
  <c r="D802" i="5"/>
  <c r="E802" i="5" s="1"/>
  <c r="D801" i="5"/>
  <c r="E801" i="5" s="1"/>
  <c r="D800" i="5"/>
  <c r="E800" i="5" s="1"/>
  <c r="D799" i="5"/>
  <c r="E799" i="5" s="1"/>
  <c r="D798" i="5"/>
  <c r="E798" i="5" s="1"/>
  <c r="D797" i="5"/>
  <c r="E797" i="5" s="1"/>
  <c r="D796" i="5"/>
  <c r="E796" i="5" s="1"/>
  <c r="D795" i="5"/>
  <c r="E795" i="5" s="1"/>
  <c r="D794" i="5"/>
  <c r="E794" i="5" s="1"/>
  <c r="D793" i="5"/>
  <c r="E793" i="5" s="1"/>
  <c r="D792" i="5"/>
  <c r="E792" i="5" s="1"/>
  <c r="D791" i="5"/>
  <c r="E791" i="5" s="1"/>
  <c r="D790" i="5"/>
  <c r="E790" i="5" s="1"/>
  <c r="D789" i="5"/>
  <c r="E789" i="5" s="1"/>
  <c r="D788" i="5"/>
  <c r="E788" i="5" s="1"/>
  <c r="D787" i="5"/>
  <c r="E787" i="5" s="1"/>
  <c r="D786" i="5"/>
  <c r="E786" i="5" s="1"/>
  <c r="D785" i="5"/>
  <c r="E785" i="5" s="1"/>
  <c r="D784" i="5"/>
  <c r="E784" i="5" s="1"/>
  <c r="D783" i="5"/>
  <c r="E783" i="5" s="1"/>
  <c r="D782" i="5"/>
  <c r="E782" i="5" s="1"/>
  <c r="D781" i="5"/>
  <c r="E781" i="5" s="1"/>
  <c r="D780" i="5"/>
  <c r="E780" i="5" s="1"/>
  <c r="D779" i="5"/>
  <c r="E779" i="5" s="1"/>
  <c r="D778" i="5"/>
  <c r="E778" i="5" s="1"/>
  <c r="D777" i="5"/>
  <c r="E777" i="5" s="1"/>
  <c r="D776" i="5"/>
  <c r="E776" i="5" s="1"/>
  <c r="D775" i="5"/>
  <c r="E775" i="5" s="1"/>
  <c r="D774" i="5"/>
  <c r="E774" i="5" s="1"/>
  <c r="D773" i="5"/>
  <c r="E773" i="5" s="1"/>
  <c r="D772" i="5"/>
  <c r="E772" i="5" s="1"/>
  <c r="D771" i="5"/>
  <c r="E771" i="5" s="1"/>
  <c r="D770" i="5"/>
  <c r="E770" i="5" s="1"/>
  <c r="D769" i="5"/>
  <c r="E769" i="5" s="1"/>
  <c r="D768" i="5"/>
  <c r="E768" i="5" s="1"/>
  <c r="D767" i="5"/>
  <c r="E767" i="5" s="1"/>
  <c r="D766" i="5"/>
  <c r="E766" i="5" s="1"/>
  <c r="D765" i="5"/>
  <c r="E765" i="5" s="1"/>
  <c r="D764" i="5"/>
  <c r="E764" i="5" s="1"/>
  <c r="D763" i="5"/>
  <c r="E763" i="5" s="1"/>
  <c r="D762" i="5"/>
  <c r="E762" i="5" s="1"/>
  <c r="D761" i="5"/>
  <c r="E761" i="5" s="1"/>
  <c r="D760" i="5"/>
  <c r="E760" i="5" s="1"/>
  <c r="D759" i="5"/>
  <c r="E759" i="5" s="1"/>
  <c r="D758" i="5"/>
  <c r="E758" i="5" s="1"/>
  <c r="D757" i="5"/>
  <c r="E757" i="5" s="1"/>
  <c r="D756" i="5"/>
  <c r="E756" i="5" s="1"/>
  <c r="D755" i="5"/>
  <c r="E755" i="5" s="1"/>
  <c r="D754" i="5"/>
  <c r="E754" i="5" s="1"/>
  <c r="D753" i="5"/>
  <c r="E753" i="5" s="1"/>
  <c r="D752" i="5"/>
  <c r="E752" i="5" s="1"/>
  <c r="D751" i="5"/>
  <c r="E751" i="5" s="1"/>
  <c r="D750" i="5"/>
  <c r="E750" i="5" s="1"/>
  <c r="D749" i="5"/>
  <c r="E749" i="5" s="1"/>
  <c r="D748" i="5"/>
  <c r="E748" i="5" s="1"/>
  <c r="D747" i="5"/>
  <c r="E747" i="5" s="1"/>
  <c r="D746" i="5"/>
  <c r="E746" i="5" s="1"/>
  <c r="D745" i="5"/>
  <c r="E745" i="5" s="1"/>
  <c r="D744" i="5"/>
  <c r="E744" i="5" s="1"/>
  <c r="D743" i="5"/>
  <c r="E743" i="5" s="1"/>
  <c r="D742" i="5"/>
  <c r="E742" i="5" s="1"/>
  <c r="D741" i="5"/>
  <c r="E741" i="5" s="1"/>
  <c r="D740" i="5"/>
  <c r="E740" i="5" s="1"/>
  <c r="D739" i="5"/>
  <c r="E739" i="5" s="1"/>
  <c r="D738" i="5"/>
  <c r="E738" i="5" s="1"/>
  <c r="D737" i="5"/>
  <c r="E737" i="5" s="1"/>
  <c r="D736" i="5"/>
  <c r="E736" i="5" s="1"/>
  <c r="D735" i="5"/>
  <c r="E735" i="5" s="1"/>
  <c r="D734" i="5"/>
  <c r="E734" i="5" s="1"/>
  <c r="D733" i="5"/>
  <c r="E733" i="5" s="1"/>
  <c r="D732" i="5"/>
  <c r="E732" i="5" s="1"/>
  <c r="D731" i="5"/>
  <c r="E731" i="5" s="1"/>
  <c r="D730" i="5"/>
  <c r="E730" i="5" s="1"/>
  <c r="D729" i="5"/>
  <c r="E729" i="5" s="1"/>
  <c r="D728" i="5"/>
  <c r="E728" i="5" s="1"/>
  <c r="D727" i="5"/>
  <c r="E727" i="5" s="1"/>
  <c r="D726" i="5"/>
  <c r="E726" i="5" s="1"/>
  <c r="D725" i="5"/>
  <c r="E725" i="5" s="1"/>
  <c r="D724" i="5"/>
  <c r="E724" i="5" s="1"/>
  <c r="D723" i="5"/>
  <c r="E723" i="5" s="1"/>
  <c r="D722" i="5"/>
  <c r="E722" i="5" s="1"/>
  <c r="D721" i="5"/>
  <c r="E721" i="5" s="1"/>
  <c r="D720" i="5"/>
  <c r="E720" i="5" s="1"/>
  <c r="D719" i="5"/>
  <c r="E719" i="5" s="1"/>
  <c r="D718" i="5"/>
  <c r="E718" i="5" s="1"/>
  <c r="D717" i="5"/>
  <c r="E717" i="5" s="1"/>
  <c r="D716" i="5"/>
  <c r="E716" i="5" s="1"/>
  <c r="D715" i="5"/>
  <c r="E715" i="5" s="1"/>
  <c r="D714" i="5"/>
  <c r="E714" i="5" s="1"/>
  <c r="D713" i="5"/>
  <c r="E713" i="5" s="1"/>
  <c r="D712" i="5"/>
  <c r="E712" i="5" s="1"/>
  <c r="D711" i="5"/>
  <c r="E711" i="5" s="1"/>
  <c r="D710" i="5"/>
  <c r="E710" i="5" s="1"/>
  <c r="D709" i="5"/>
  <c r="E709" i="5" s="1"/>
  <c r="D708" i="5"/>
  <c r="E708" i="5" s="1"/>
  <c r="D707" i="5"/>
  <c r="E707" i="5" s="1"/>
  <c r="D706" i="5"/>
  <c r="E706" i="5" s="1"/>
  <c r="D705" i="5"/>
  <c r="E705" i="5" s="1"/>
  <c r="D704" i="5"/>
  <c r="E704" i="5" s="1"/>
  <c r="D703" i="5"/>
  <c r="E703" i="5" s="1"/>
  <c r="D702" i="5"/>
  <c r="E702" i="5" s="1"/>
  <c r="D701" i="5"/>
  <c r="E701" i="5" s="1"/>
  <c r="D700" i="5"/>
  <c r="E700" i="5" s="1"/>
  <c r="D699" i="5"/>
  <c r="E699" i="5" s="1"/>
  <c r="D698" i="5"/>
  <c r="E698" i="5" s="1"/>
  <c r="D697" i="5"/>
  <c r="E697" i="5" s="1"/>
  <c r="D696" i="5"/>
  <c r="E696" i="5" s="1"/>
  <c r="D695" i="5"/>
  <c r="E695" i="5" s="1"/>
  <c r="D694" i="5"/>
  <c r="E694" i="5" s="1"/>
  <c r="D693" i="5"/>
  <c r="E693" i="5" s="1"/>
  <c r="D692" i="5"/>
  <c r="E692" i="5" s="1"/>
  <c r="D691" i="5"/>
  <c r="E691" i="5" s="1"/>
  <c r="D690" i="5"/>
  <c r="E690" i="5" s="1"/>
  <c r="D689" i="5"/>
  <c r="E689" i="5" s="1"/>
  <c r="D688" i="5"/>
  <c r="E688" i="5" s="1"/>
  <c r="D687" i="5"/>
  <c r="E687" i="5" s="1"/>
  <c r="D686" i="5"/>
  <c r="E686" i="5" s="1"/>
  <c r="D685" i="5"/>
  <c r="E685" i="5" s="1"/>
  <c r="D684" i="5"/>
  <c r="E684" i="5" s="1"/>
  <c r="D683" i="5"/>
  <c r="E683" i="5" s="1"/>
  <c r="D682" i="5"/>
  <c r="E682" i="5" s="1"/>
  <c r="D681" i="5"/>
  <c r="E681" i="5" s="1"/>
  <c r="D680" i="5"/>
  <c r="E680" i="5" s="1"/>
  <c r="D679" i="5"/>
  <c r="E679" i="5" s="1"/>
  <c r="D678" i="5"/>
  <c r="E678" i="5" s="1"/>
  <c r="D677" i="5"/>
  <c r="E677" i="5" s="1"/>
  <c r="D676" i="5"/>
  <c r="E676" i="5" s="1"/>
  <c r="D675" i="5"/>
  <c r="E675" i="5" s="1"/>
  <c r="D674" i="5"/>
  <c r="E674" i="5" s="1"/>
  <c r="D673" i="5"/>
  <c r="E673" i="5" s="1"/>
  <c r="D672" i="5"/>
  <c r="E672" i="5" s="1"/>
  <c r="D671" i="5"/>
  <c r="E671" i="5" s="1"/>
  <c r="D670" i="5"/>
  <c r="E670" i="5" s="1"/>
  <c r="D669" i="5"/>
  <c r="E669" i="5" s="1"/>
  <c r="D668" i="5"/>
  <c r="E668" i="5" s="1"/>
  <c r="D667" i="5"/>
  <c r="E667" i="5" s="1"/>
  <c r="D666" i="5"/>
  <c r="E666" i="5" s="1"/>
  <c r="D665" i="5"/>
  <c r="E665" i="5" s="1"/>
  <c r="D664" i="5"/>
  <c r="E664" i="5" s="1"/>
  <c r="D663" i="5"/>
  <c r="E663" i="5" s="1"/>
  <c r="D662" i="5"/>
  <c r="E662" i="5" s="1"/>
  <c r="D661" i="5"/>
  <c r="E661" i="5" s="1"/>
  <c r="D660" i="5"/>
  <c r="E660" i="5" s="1"/>
  <c r="D659" i="5"/>
  <c r="E659" i="5" s="1"/>
  <c r="D658" i="5"/>
  <c r="E658" i="5" s="1"/>
  <c r="D657" i="5"/>
  <c r="E657" i="5" s="1"/>
  <c r="D656" i="5"/>
  <c r="E656" i="5" s="1"/>
  <c r="D655" i="5"/>
  <c r="E655" i="5" s="1"/>
  <c r="D654" i="5"/>
  <c r="E654" i="5" s="1"/>
  <c r="D653" i="5"/>
  <c r="E653" i="5" s="1"/>
  <c r="D652" i="5"/>
  <c r="E652" i="5" s="1"/>
  <c r="D651" i="5"/>
  <c r="E651" i="5" s="1"/>
  <c r="D650" i="5"/>
  <c r="E650" i="5" s="1"/>
  <c r="D649" i="5"/>
  <c r="E649" i="5" s="1"/>
  <c r="D648" i="5"/>
  <c r="E648" i="5" s="1"/>
  <c r="D647" i="5"/>
  <c r="E647" i="5" s="1"/>
  <c r="D646" i="5"/>
  <c r="E646" i="5" s="1"/>
  <c r="D645" i="5"/>
  <c r="E645" i="5" s="1"/>
  <c r="D644" i="5"/>
  <c r="E644" i="5" s="1"/>
  <c r="D643" i="5"/>
  <c r="E643" i="5" s="1"/>
  <c r="D642" i="5"/>
  <c r="E642" i="5" s="1"/>
  <c r="D641" i="5"/>
  <c r="E641" i="5" s="1"/>
  <c r="D640" i="5"/>
  <c r="E640" i="5" s="1"/>
  <c r="D639" i="5"/>
  <c r="E639" i="5" s="1"/>
  <c r="D638" i="5"/>
  <c r="E638" i="5" s="1"/>
  <c r="D637" i="5"/>
  <c r="E637" i="5" s="1"/>
  <c r="D636" i="5"/>
  <c r="E636" i="5" s="1"/>
  <c r="D635" i="5"/>
  <c r="E635" i="5" s="1"/>
  <c r="D634" i="5"/>
  <c r="E634" i="5" s="1"/>
  <c r="D633" i="5"/>
  <c r="E633" i="5" s="1"/>
  <c r="D632" i="5"/>
  <c r="E632" i="5" s="1"/>
  <c r="D631" i="5"/>
  <c r="E631" i="5" s="1"/>
  <c r="D630" i="5"/>
  <c r="E630" i="5" s="1"/>
  <c r="D629" i="5"/>
  <c r="E629" i="5" s="1"/>
  <c r="D628" i="5"/>
  <c r="E628" i="5" s="1"/>
  <c r="D627" i="5"/>
  <c r="E627" i="5" s="1"/>
  <c r="D626" i="5"/>
  <c r="E626" i="5" s="1"/>
  <c r="D625" i="5"/>
  <c r="E625" i="5" s="1"/>
  <c r="D624" i="5"/>
  <c r="E624" i="5" s="1"/>
  <c r="D623" i="5"/>
  <c r="E623" i="5" s="1"/>
  <c r="D622" i="5"/>
  <c r="E622" i="5" s="1"/>
  <c r="D621" i="5"/>
  <c r="E621" i="5" s="1"/>
  <c r="D620" i="5"/>
  <c r="E620" i="5" s="1"/>
  <c r="D619" i="5"/>
  <c r="E619" i="5" s="1"/>
  <c r="D618" i="5"/>
  <c r="E618" i="5" s="1"/>
  <c r="D617" i="5"/>
  <c r="E617" i="5" s="1"/>
  <c r="D616" i="5"/>
  <c r="E616" i="5" s="1"/>
  <c r="D615" i="5"/>
  <c r="E615" i="5" s="1"/>
  <c r="D614" i="5"/>
  <c r="E614" i="5" s="1"/>
  <c r="D613" i="5"/>
  <c r="E613" i="5" s="1"/>
  <c r="D612" i="5"/>
  <c r="E612" i="5" s="1"/>
  <c r="D611" i="5"/>
  <c r="E611" i="5" s="1"/>
  <c r="D610" i="5"/>
  <c r="E610" i="5" s="1"/>
  <c r="D609" i="5"/>
  <c r="E609" i="5" s="1"/>
  <c r="D608" i="5"/>
  <c r="E608" i="5" s="1"/>
  <c r="D607" i="5"/>
  <c r="E607" i="5" s="1"/>
  <c r="D606" i="5"/>
  <c r="E606" i="5" s="1"/>
  <c r="D605" i="5"/>
  <c r="E605" i="5" s="1"/>
  <c r="D604" i="5"/>
  <c r="E604" i="5" s="1"/>
  <c r="D603" i="5"/>
  <c r="E603" i="5" s="1"/>
  <c r="D602" i="5"/>
  <c r="E602" i="5" s="1"/>
  <c r="D601" i="5"/>
  <c r="E601" i="5" s="1"/>
  <c r="D600" i="5"/>
  <c r="E600" i="5" s="1"/>
  <c r="D599" i="5"/>
  <c r="E599" i="5" s="1"/>
  <c r="D598" i="5"/>
  <c r="E598" i="5" s="1"/>
  <c r="D597" i="5"/>
  <c r="E597" i="5" s="1"/>
  <c r="D596" i="5"/>
  <c r="E596" i="5" s="1"/>
  <c r="D595" i="5"/>
  <c r="E595" i="5" s="1"/>
  <c r="D594" i="5"/>
  <c r="E594" i="5" s="1"/>
  <c r="D593" i="5"/>
  <c r="E593" i="5" s="1"/>
  <c r="D592" i="5"/>
  <c r="E592" i="5" s="1"/>
  <c r="D591" i="5"/>
  <c r="E591" i="5" s="1"/>
  <c r="D590" i="5"/>
  <c r="E590" i="5" s="1"/>
  <c r="D589" i="5"/>
  <c r="E589" i="5" s="1"/>
  <c r="D588" i="5"/>
  <c r="E588" i="5" s="1"/>
  <c r="D587" i="5"/>
  <c r="E587" i="5" s="1"/>
  <c r="D586" i="5"/>
  <c r="E586" i="5" s="1"/>
  <c r="D585" i="5"/>
  <c r="E585" i="5" s="1"/>
  <c r="D584" i="5"/>
  <c r="E584" i="5" s="1"/>
  <c r="D583" i="5"/>
  <c r="E583" i="5" s="1"/>
  <c r="D582" i="5"/>
  <c r="E582" i="5" s="1"/>
  <c r="D581" i="5"/>
  <c r="E581" i="5" s="1"/>
  <c r="D580" i="5"/>
  <c r="E580" i="5" s="1"/>
  <c r="D579" i="5"/>
  <c r="E579" i="5" s="1"/>
  <c r="D578" i="5"/>
  <c r="E578" i="5" s="1"/>
  <c r="D577" i="5"/>
  <c r="E577" i="5" s="1"/>
  <c r="D576" i="5"/>
  <c r="E576" i="5" s="1"/>
  <c r="D575" i="5"/>
  <c r="E575" i="5" s="1"/>
  <c r="D574" i="5"/>
  <c r="E574" i="5" s="1"/>
  <c r="D573" i="5"/>
  <c r="E573" i="5" s="1"/>
  <c r="D572" i="5"/>
  <c r="E572" i="5" s="1"/>
  <c r="D571" i="5"/>
  <c r="E571" i="5" s="1"/>
  <c r="D570" i="5"/>
  <c r="E570" i="5" s="1"/>
  <c r="D569" i="5"/>
  <c r="E569" i="5" s="1"/>
  <c r="D568" i="5"/>
  <c r="E568" i="5" s="1"/>
  <c r="D567" i="5"/>
  <c r="E567" i="5" s="1"/>
  <c r="D566" i="5"/>
  <c r="E566" i="5" s="1"/>
  <c r="D565" i="5"/>
  <c r="E565" i="5" s="1"/>
  <c r="D564" i="5"/>
  <c r="E564" i="5" s="1"/>
  <c r="D563" i="5"/>
  <c r="E563" i="5" s="1"/>
  <c r="D562" i="5"/>
  <c r="E562" i="5" s="1"/>
  <c r="D561" i="5"/>
  <c r="E561" i="5" s="1"/>
  <c r="D560" i="5"/>
  <c r="E560" i="5" s="1"/>
  <c r="D559" i="5"/>
  <c r="E559" i="5" s="1"/>
  <c r="D558" i="5"/>
  <c r="E558" i="5" s="1"/>
  <c r="D557" i="5"/>
  <c r="E557" i="5" s="1"/>
  <c r="D556" i="5"/>
  <c r="E556" i="5" s="1"/>
  <c r="D555" i="5"/>
  <c r="E555" i="5" s="1"/>
  <c r="D554" i="5"/>
  <c r="E554" i="5" s="1"/>
  <c r="D553" i="5"/>
  <c r="E553" i="5" s="1"/>
  <c r="D552" i="5"/>
  <c r="E552" i="5" s="1"/>
  <c r="D551" i="5"/>
  <c r="E551" i="5" s="1"/>
  <c r="D550" i="5"/>
  <c r="E550" i="5" s="1"/>
  <c r="D549" i="5"/>
  <c r="E549" i="5" s="1"/>
  <c r="D548" i="5"/>
  <c r="E548" i="5" s="1"/>
  <c r="D547" i="5"/>
  <c r="E547" i="5" s="1"/>
  <c r="D546" i="5"/>
  <c r="E546" i="5" s="1"/>
  <c r="D545" i="5"/>
  <c r="E545" i="5" s="1"/>
  <c r="D544" i="5"/>
  <c r="E544" i="5" s="1"/>
  <c r="D543" i="5"/>
  <c r="E543" i="5" s="1"/>
  <c r="D542" i="5"/>
  <c r="E542" i="5" s="1"/>
  <c r="D541" i="5"/>
  <c r="E541" i="5" s="1"/>
  <c r="D540" i="5"/>
  <c r="E540" i="5" s="1"/>
  <c r="D539" i="5"/>
  <c r="E539" i="5" s="1"/>
  <c r="D538" i="5"/>
  <c r="E538" i="5" s="1"/>
  <c r="D537" i="5"/>
  <c r="E537" i="5" s="1"/>
  <c r="D536" i="5"/>
  <c r="E536" i="5" s="1"/>
  <c r="D535" i="5"/>
  <c r="E535" i="5" s="1"/>
  <c r="D534" i="5"/>
  <c r="E534" i="5" s="1"/>
  <c r="D533" i="5"/>
  <c r="E533" i="5" s="1"/>
  <c r="D532" i="5"/>
  <c r="E532" i="5" s="1"/>
  <c r="D531" i="5"/>
  <c r="E531" i="5" s="1"/>
  <c r="D530" i="5"/>
  <c r="E530" i="5" s="1"/>
  <c r="D529" i="5"/>
  <c r="E529" i="5" s="1"/>
  <c r="D528" i="5"/>
  <c r="E528" i="5" s="1"/>
  <c r="D527" i="5"/>
  <c r="E527" i="5" s="1"/>
  <c r="D526" i="5"/>
  <c r="E526" i="5" s="1"/>
  <c r="D525" i="5"/>
  <c r="E525" i="5" s="1"/>
  <c r="D524" i="5"/>
  <c r="E524" i="5" s="1"/>
  <c r="D523" i="5"/>
  <c r="E523" i="5" s="1"/>
  <c r="D522" i="5"/>
  <c r="E522" i="5" s="1"/>
  <c r="D521" i="5"/>
  <c r="E521" i="5" s="1"/>
  <c r="D520" i="5"/>
  <c r="E520" i="5" s="1"/>
  <c r="D519" i="5"/>
  <c r="E519" i="5" s="1"/>
  <c r="D518" i="5"/>
  <c r="E518" i="5" s="1"/>
  <c r="D517" i="5"/>
  <c r="E517" i="5" s="1"/>
  <c r="D516" i="5"/>
  <c r="E516" i="5" s="1"/>
  <c r="D515" i="5"/>
  <c r="E515" i="5" s="1"/>
  <c r="D514" i="5"/>
  <c r="E514" i="5" s="1"/>
  <c r="D513" i="5"/>
  <c r="E513" i="5" s="1"/>
  <c r="D512" i="5"/>
  <c r="E512" i="5" s="1"/>
  <c r="D511" i="5"/>
  <c r="E511" i="5" s="1"/>
  <c r="D510" i="5"/>
  <c r="E510" i="5" s="1"/>
  <c r="D509" i="5"/>
  <c r="E509" i="5" s="1"/>
  <c r="D508" i="5"/>
  <c r="E508" i="5" s="1"/>
  <c r="D507" i="5"/>
  <c r="E507" i="5" s="1"/>
  <c r="D506" i="5"/>
  <c r="E506" i="5" s="1"/>
  <c r="D505" i="5"/>
  <c r="E505" i="5" s="1"/>
  <c r="D504" i="5"/>
  <c r="E504" i="5" s="1"/>
  <c r="D503" i="5"/>
  <c r="E503" i="5" s="1"/>
  <c r="D502" i="5"/>
  <c r="E502" i="5" s="1"/>
  <c r="D501" i="5"/>
  <c r="E501" i="5" s="1"/>
  <c r="D500" i="5"/>
  <c r="E500" i="5" s="1"/>
  <c r="D499" i="5"/>
  <c r="E499" i="5" s="1"/>
  <c r="D498" i="5"/>
  <c r="E498" i="5" s="1"/>
  <c r="D497" i="5"/>
  <c r="E497" i="5" s="1"/>
  <c r="D496" i="5"/>
  <c r="E496" i="5" s="1"/>
  <c r="D495" i="5"/>
  <c r="E495" i="5" s="1"/>
  <c r="D494" i="5"/>
  <c r="E494" i="5" s="1"/>
  <c r="D493" i="5"/>
  <c r="E493" i="5" s="1"/>
  <c r="D492" i="5"/>
  <c r="E492" i="5" s="1"/>
  <c r="D491" i="5"/>
  <c r="E491" i="5" s="1"/>
  <c r="D490" i="5"/>
  <c r="E490" i="5" s="1"/>
  <c r="D489" i="5"/>
  <c r="E489" i="5" s="1"/>
  <c r="D488" i="5"/>
  <c r="E488" i="5" s="1"/>
  <c r="D487" i="5"/>
  <c r="E487" i="5" s="1"/>
  <c r="D486" i="5"/>
  <c r="E486" i="5" s="1"/>
  <c r="D485" i="5"/>
  <c r="E485" i="5" s="1"/>
  <c r="D484" i="5"/>
  <c r="E484" i="5" s="1"/>
  <c r="D483" i="5"/>
  <c r="E483" i="5" s="1"/>
  <c r="D482" i="5"/>
  <c r="E482" i="5" s="1"/>
  <c r="D481" i="5"/>
  <c r="E481" i="5" s="1"/>
  <c r="D480" i="5"/>
  <c r="E480" i="5" s="1"/>
  <c r="D479" i="5"/>
  <c r="E479" i="5" s="1"/>
  <c r="D478" i="5"/>
  <c r="E478" i="5" s="1"/>
  <c r="D477" i="5"/>
  <c r="E477" i="5" s="1"/>
  <c r="D476" i="5"/>
  <c r="E476" i="5" s="1"/>
  <c r="D475" i="5"/>
  <c r="E475" i="5" s="1"/>
  <c r="D474" i="5"/>
  <c r="E474" i="5" s="1"/>
  <c r="D473" i="5"/>
  <c r="E473" i="5" s="1"/>
  <c r="D472" i="5"/>
  <c r="E472" i="5" s="1"/>
  <c r="D471" i="5"/>
  <c r="E471" i="5" s="1"/>
  <c r="D470" i="5"/>
  <c r="E470" i="5" s="1"/>
  <c r="D469" i="5"/>
  <c r="E469" i="5" s="1"/>
  <c r="D468" i="5"/>
  <c r="E468" i="5" s="1"/>
  <c r="D467" i="5"/>
  <c r="E467" i="5" s="1"/>
  <c r="D466" i="5"/>
  <c r="E466" i="5" s="1"/>
  <c r="D465" i="5"/>
  <c r="E465" i="5" s="1"/>
  <c r="D464" i="5"/>
  <c r="E464" i="5" s="1"/>
  <c r="D463" i="5"/>
  <c r="E463" i="5" s="1"/>
  <c r="D462" i="5"/>
  <c r="E462" i="5" s="1"/>
  <c r="D461" i="5"/>
  <c r="E461" i="5" s="1"/>
  <c r="D460" i="5"/>
  <c r="E460" i="5" s="1"/>
  <c r="D459" i="5"/>
  <c r="E459" i="5" s="1"/>
  <c r="D458" i="5"/>
  <c r="E458" i="5" s="1"/>
  <c r="D457" i="5"/>
  <c r="E457" i="5" s="1"/>
  <c r="D456" i="5"/>
  <c r="E456" i="5" s="1"/>
  <c r="D455" i="5"/>
  <c r="E455" i="5" s="1"/>
  <c r="D454" i="5"/>
  <c r="E454" i="5" s="1"/>
  <c r="D453" i="5"/>
  <c r="E453" i="5" s="1"/>
  <c r="D452" i="5"/>
  <c r="E452" i="5" s="1"/>
  <c r="D451" i="5"/>
  <c r="E451" i="5" s="1"/>
  <c r="D450" i="5"/>
  <c r="E450" i="5" s="1"/>
  <c r="D449" i="5"/>
  <c r="E449" i="5" s="1"/>
  <c r="D448" i="5"/>
  <c r="E448" i="5" s="1"/>
  <c r="D447" i="5"/>
  <c r="E447" i="5" s="1"/>
  <c r="D446" i="5"/>
  <c r="E446" i="5" s="1"/>
  <c r="D445" i="5"/>
  <c r="E445" i="5" s="1"/>
  <c r="D444" i="5"/>
  <c r="E444" i="5" s="1"/>
  <c r="D443" i="5"/>
  <c r="E443" i="5" s="1"/>
  <c r="D442" i="5"/>
  <c r="E442" i="5" s="1"/>
  <c r="D441" i="5"/>
  <c r="E441" i="5" s="1"/>
  <c r="D440" i="5"/>
  <c r="E440" i="5" s="1"/>
  <c r="D439" i="5"/>
  <c r="E439" i="5" s="1"/>
  <c r="D438" i="5"/>
  <c r="E438" i="5" s="1"/>
  <c r="D437" i="5"/>
  <c r="E437" i="5" s="1"/>
  <c r="D436" i="5"/>
  <c r="E436" i="5" s="1"/>
  <c r="D435" i="5"/>
  <c r="E435" i="5" s="1"/>
  <c r="D434" i="5"/>
  <c r="E434" i="5" s="1"/>
  <c r="D433" i="5"/>
  <c r="E433" i="5" s="1"/>
  <c r="D432" i="5"/>
  <c r="E432" i="5" s="1"/>
  <c r="D431" i="5"/>
  <c r="E431" i="5" s="1"/>
  <c r="D430" i="5"/>
  <c r="E430" i="5" s="1"/>
  <c r="D429" i="5"/>
  <c r="E429" i="5" s="1"/>
  <c r="D428" i="5"/>
  <c r="E428" i="5" s="1"/>
  <c r="D427" i="5"/>
  <c r="E427" i="5" s="1"/>
  <c r="D426" i="5"/>
  <c r="E426" i="5" s="1"/>
  <c r="D425" i="5"/>
  <c r="E425" i="5" s="1"/>
  <c r="D424" i="5"/>
  <c r="E424" i="5" s="1"/>
  <c r="D423" i="5"/>
  <c r="E423" i="5" s="1"/>
  <c r="D422" i="5"/>
  <c r="E422" i="5" s="1"/>
  <c r="D421" i="5"/>
  <c r="E421" i="5" s="1"/>
  <c r="D420" i="5"/>
  <c r="E420" i="5" s="1"/>
  <c r="D419" i="5"/>
  <c r="E419" i="5" s="1"/>
  <c r="D418" i="5"/>
  <c r="E418" i="5" s="1"/>
  <c r="D417" i="5"/>
  <c r="E417" i="5" s="1"/>
  <c r="D416" i="5"/>
  <c r="E416" i="5" s="1"/>
  <c r="D415" i="5"/>
  <c r="E415" i="5" s="1"/>
  <c r="D414" i="5"/>
  <c r="E414" i="5" s="1"/>
  <c r="D413" i="5"/>
  <c r="E413" i="5" s="1"/>
  <c r="D412" i="5"/>
  <c r="E412" i="5" s="1"/>
  <c r="D411" i="5"/>
  <c r="E411" i="5" s="1"/>
  <c r="D410" i="5"/>
  <c r="E410" i="5" s="1"/>
  <c r="D409" i="5"/>
  <c r="E409" i="5" s="1"/>
  <c r="D408" i="5"/>
  <c r="E408" i="5" s="1"/>
  <c r="D407" i="5"/>
  <c r="E407" i="5" s="1"/>
  <c r="D406" i="5"/>
  <c r="E406" i="5" s="1"/>
  <c r="D405" i="5"/>
  <c r="E405" i="5" s="1"/>
  <c r="D404" i="5"/>
  <c r="E404" i="5" s="1"/>
  <c r="D403" i="5"/>
  <c r="E403" i="5" s="1"/>
  <c r="D402" i="5"/>
  <c r="E402" i="5" s="1"/>
  <c r="D401" i="5"/>
  <c r="E401" i="5" s="1"/>
  <c r="D400" i="5"/>
  <c r="E400" i="5" s="1"/>
  <c r="D399" i="5"/>
  <c r="E399" i="5" s="1"/>
  <c r="D398" i="5"/>
  <c r="E398" i="5" s="1"/>
  <c r="D397" i="5"/>
  <c r="E397" i="5" s="1"/>
  <c r="D396" i="5"/>
  <c r="E396" i="5" s="1"/>
  <c r="D395" i="5"/>
  <c r="E395" i="5" s="1"/>
  <c r="D394" i="5"/>
  <c r="E394" i="5" s="1"/>
  <c r="D393" i="5"/>
  <c r="E393" i="5" s="1"/>
  <c r="D392" i="5"/>
  <c r="E392" i="5" s="1"/>
  <c r="D391" i="5"/>
  <c r="E391" i="5" s="1"/>
  <c r="D390" i="5"/>
  <c r="E390" i="5" s="1"/>
  <c r="D389" i="5"/>
  <c r="E389" i="5" s="1"/>
  <c r="D388" i="5"/>
  <c r="E388" i="5" s="1"/>
  <c r="D387" i="5"/>
  <c r="E387" i="5" s="1"/>
  <c r="D386" i="5"/>
  <c r="E386" i="5" s="1"/>
  <c r="D385" i="5"/>
  <c r="E385" i="5" s="1"/>
  <c r="D384" i="5"/>
  <c r="E384" i="5" s="1"/>
  <c r="D383" i="5"/>
  <c r="E383" i="5" s="1"/>
  <c r="D382" i="5"/>
  <c r="E382" i="5" s="1"/>
  <c r="D381" i="5"/>
  <c r="E381" i="5" s="1"/>
  <c r="D380" i="5"/>
  <c r="E380" i="5" s="1"/>
  <c r="D379" i="5"/>
  <c r="E379" i="5" s="1"/>
  <c r="D378" i="5"/>
  <c r="E378" i="5" s="1"/>
  <c r="D377" i="5"/>
  <c r="E377" i="5" s="1"/>
  <c r="D376" i="5"/>
  <c r="E376" i="5" s="1"/>
  <c r="D375" i="5"/>
  <c r="E375" i="5" s="1"/>
  <c r="D374" i="5"/>
  <c r="E374" i="5" s="1"/>
  <c r="D373" i="5"/>
  <c r="E373" i="5" s="1"/>
  <c r="D372" i="5"/>
  <c r="E372" i="5" s="1"/>
  <c r="D371" i="5"/>
  <c r="E371" i="5" s="1"/>
  <c r="D370" i="5"/>
  <c r="E370" i="5" s="1"/>
  <c r="D369" i="5"/>
  <c r="E369" i="5" s="1"/>
  <c r="D368" i="5"/>
  <c r="E368" i="5" s="1"/>
  <c r="D367" i="5"/>
  <c r="E367" i="5" s="1"/>
  <c r="D366" i="5"/>
  <c r="E366" i="5" s="1"/>
  <c r="D365" i="5"/>
  <c r="E365" i="5" s="1"/>
  <c r="D364" i="5"/>
  <c r="E364" i="5" s="1"/>
  <c r="D363" i="5"/>
  <c r="E363" i="5" s="1"/>
  <c r="D362" i="5"/>
  <c r="E362" i="5" s="1"/>
  <c r="D361" i="5"/>
  <c r="E361" i="5" s="1"/>
  <c r="D360" i="5"/>
  <c r="E360" i="5" s="1"/>
  <c r="D359" i="5"/>
  <c r="E359" i="5" s="1"/>
  <c r="D358" i="5"/>
  <c r="E358" i="5" s="1"/>
  <c r="D357" i="5"/>
  <c r="E357" i="5" s="1"/>
  <c r="D356" i="5"/>
  <c r="E356" i="5" s="1"/>
  <c r="D355" i="5"/>
  <c r="E355" i="5" s="1"/>
  <c r="D354" i="5"/>
  <c r="E354" i="5" s="1"/>
  <c r="D353" i="5"/>
  <c r="E353" i="5" s="1"/>
  <c r="D352" i="5"/>
  <c r="E352" i="5" s="1"/>
  <c r="D351" i="5"/>
  <c r="E351" i="5" s="1"/>
  <c r="D350" i="5"/>
  <c r="E350" i="5" s="1"/>
  <c r="D349" i="5"/>
  <c r="E349" i="5" s="1"/>
  <c r="D348" i="5"/>
  <c r="E348" i="5" s="1"/>
  <c r="D347" i="5"/>
  <c r="E347" i="5" s="1"/>
  <c r="D346" i="5"/>
  <c r="E346" i="5" s="1"/>
  <c r="D345" i="5"/>
  <c r="E345" i="5" s="1"/>
  <c r="D344" i="5"/>
  <c r="E344" i="5" s="1"/>
  <c r="D343" i="5"/>
  <c r="E343" i="5" s="1"/>
  <c r="D342" i="5"/>
  <c r="E342" i="5" s="1"/>
  <c r="D341" i="5"/>
  <c r="E341" i="5" s="1"/>
  <c r="D340" i="5"/>
  <c r="E340" i="5" s="1"/>
  <c r="D339" i="5"/>
  <c r="E339" i="5" s="1"/>
  <c r="D338" i="5"/>
  <c r="E338" i="5" s="1"/>
  <c r="D337" i="5"/>
  <c r="E337" i="5" s="1"/>
  <c r="D336" i="5"/>
  <c r="E336" i="5" s="1"/>
  <c r="D335" i="5"/>
  <c r="E335" i="5" s="1"/>
  <c r="D334" i="5"/>
  <c r="E334" i="5" s="1"/>
  <c r="D333" i="5"/>
  <c r="E333" i="5" s="1"/>
  <c r="D332" i="5"/>
  <c r="E332" i="5" s="1"/>
  <c r="D331" i="5"/>
  <c r="E331" i="5" s="1"/>
  <c r="D330" i="5"/>
  <c r="E330" i="5" s="1"/>
  <c r="D329" i="5"/>
  <c r="E329" i="5" s="1"/>
  <c r="D328" i="5"/>
  <c r="E328" i="5" s="1"/>
  <c r="D327" i="5"/>
  <c r="E327" i="5" s="1"/>
  <c r="D326" i="5"/>
  <c r="E326" i="5" s="1"/>
  <c r="D325" i="5"/>
  <c r="E325" i="5" s="1"/>
  <c r="D324" i="5"/>
  <c r="E324" i="5" s="1"/>
  <c r="D323" i="5"/>
  <c r="E323" i="5" s="1"/>
  <c r="D322" i="5"/>
  <c r="E322" i="5" s="1"/>
  <c r="D321" i="5"/>
  <c r="E321" i="5" s="1"/>
  <c r="D320" i="5"/>
  <c r="E320" i="5" s="1"/>
  <c r="D319" i="5"/>
  <c r="E319" i="5" s="1"/>
  <c r="D318" i="5"/>
  <c r="E318" i="5" s="1"/>
  <c r="D317" i="5"/>
  <c r="E317" i="5" s="1"/>
  <c r="D316" i="5"/>
  <c r="E316" i="5" s="1"/>
  <c r="D315" i="5"/>
  <c r="E315" i="5" s="1"/>
  <c r="D314" i="5"/>
  <c r="E314" i="5" s="1"/>
  <c r="D313" i="5"/>
  <c r="E313" i="5" s="1"/>
  <c r="D312" i="5"/>
  <c r="E312" i="5" s="1"/>
  <c r="D311" i="5"/>
  <c r="E311" i="5" s="1"/>
  <c r="D310" i="5"/>
  <c r="E310" i="5" s="1"/>
  <c r="D309" i="5"/>
  <c r="E309" i="5" s="1"/>
  <c r="D308" i="5"/>
  <c r="E308" i="5" s="1"/>
  <c r="D307" i="5"/>
  <c r="E307" i="5" s="1"/>
  <c r="D306" i="5"/>
  <c r="E306" i="5" s="1"/>
  <c r="D305" i="5"/>
  <c r="E305" i="5" s="1"/>
  <c r="D304" i="5"/>
  <c r="E304" i="5" s="1"/>
  <c r="D303" i="5"/>
  <c r="E303" i="5" s="1"/>
  <c r="D302" i="5"/>
  <c r="E302" i="5" s="1"/>
  <c r="D301" i="5"/>
  <c r="E301" i="5" s="1"/>
  <c r="D300" i="5"/>
  <c r="E300" i="5" s="1"/>
  <c r="D299" i="5"/>
  <c r="E299" i="5" s="1"/>
  <c r="D298" i="5"/>
  <c r="E298" i="5" s="1"/>
  <c r="D297" i="5"/>
  <c r="E297" i="5" s="1"/>
  <c r="D296" i="5"/>
  <c r="E296" i="5" s="1"/>
  <c r="D295" i="5"/>
  <c r="E295" i="5" s="1"/>
  <c r="D294" i="5"/>
  <c r="E294" i="5" s="1"/>
  <c r="D293" i="5"/>
  <c r="E293" i="5" s="1"/>
  <c r="D292" i="5"/>
  <c r="E292" i="5" s="1"/>
  <c r="D291" i="5"/>
  <c r="E291" i="5" s="1"/>
  <c r="D290" i="5"/>
  <c r="E290" i="5" s="1"/>
  <c r="D289" i="5"/>
  <c r="E289" i="5" s="1"/>
  <c r="D288" i="5"/>
  <c r="E288" i="5" s="1"/>
  <c r="D287" i="5"/>
  <c r="E287" i="5" s="1"/>
  <c r="D286" i="5"/>
  <c r="E286" i="5" s="1"/>
  <c r="D285" i="5"/>
  <c r="E285" i="5" s="1"/>
  <c r="D284" i="5"/>
  <c r="E284" i="5" s="1"/>
  <c r="D283" i="5"/>
  <c r="E283" i="5" s="1"/>
  <c r="D282" i="5"/>
  <c r="E282" i="5" s="1"/>
  <c r="D281" i="5"/>
  <c r="E281" i="5" s="1"/>
  <c r="D280" i="5"/>
  <c r="E280" i="5" s="1"/>
  <c r="D279" i="5"/>
  <c r="E279" i="5" s="1"/>
  <c r="D278" i="5"/>
  <c r="E278" i="5" s="1"/>
  <c r="D277" i="5"/>
  <c r="E277" i="5" s="1"/>
  <c r="D276" i="5"/>
  <c r="E276" i="5" s="1"/>
  <c r="D275" i="5"/>
  <c r="E275" i="5" s="1"/>
  <c r="D274" i="5"/>
  <c r="E274" i="5" s="1"/>
  <c r="D273" i="5"/>
  <c r="E273" i="5" s="1"/>
  <c r="D272" i="5"/>
  <c r="E272" i="5" s="1"/>
  <c r="D271" i="5"/>
  <c r="E271" i="5" s="1"/>
  <c r="D270" i="5"/>
  <c r="E270" i="5" s="1"/>
  <c r="D269" i="5"/>
  <c r="E269" i="5" s="1"/>
  <c r="D268" i="5"/>
  <c r="E268" i="5" s="1"/>
  <c r="D267" i="5"/>
  <c r="E267" i="5" s="1"/>
  <c r="D266" i="5"/>
  <c r="E266" i="5" s="1"/>
  <c r="D265" i="5"/>
  <c r="E265" i="5" s="1"/>
  <c r="D264" i="5"/>
  <c r="E264" i="5" s="1"/>
  <c r="D263" i="5"/>
  <c r="E263" i="5" s="1"/>
  <c r="D262" i="5"/>
  <c r="E262" i="5" s="1"/>
  <c r="D261" i="5"/>
  <c r="E261" i="5" s="1"/>
  <c r="D260" i="5"/>
  <c r="E260" i="5" s="1"/>
  <c r="D259" i="5"/>
  <c r="E259" i="5" s="1"/>
  <c r="D258" i="5"/>
  <c r="E258" i="5" s="1"/>
  <c r="D257" i="5"/>
  <c r="E257" i="5" s="1"/>
  <c r="D256" i="5"/>
  <c r="E256" i="5" s="1"/>
  <c r="D255" i="5"/>
  <c r="E255" i="5" s="1"/>
  <c r="D254" i="5"/>
  <c r="E254" i="5" s="1"/>
  <c r="D253" i="5"/>
  <c r="E253" i="5" s="1"/>
  <c r="D252" i="5"/>
  <c r="E252" i="5" s="1"/>
  <c r="D251" i="5"/>
  <c r="E251" i="5" s="1"/>
  <c r="D250" i="5"/>
  <c r="E250" i="5" s="1"/>
  <c r="D249" i="5"/>
  <c r="E249" i="5" s="1"/>
  <c r="D248" i="5"/>
  <c r="E248" i="5" s="1"/>
  <c r="D247" i="5"/>
  <c r="E247" i="5" s="1"/>
  <c r="D246" i="5"/>
  <c r="E246" i="5" s="1"/>
  <c r="D245" i="5"/>
  <c r="E245" i="5" s="1"/>
  <c r="D244" i="5"/>
  <c r="E244" i="5" s="1"/>
  <c r="D243" i="5"/>
  <c r="E243" i="5" s="1"/>
  <c r="D242" i="5"/>
  <c r="E242" i="5" s="1"/>
  <c r="D241" i="5"/>
  <c r="E241" i="5" s="1"/>
  <c r="D240" i="5"/>
  <c r="E240" i="5" s="1"/>
  <c r="D239" i="5"/>
  <c r="E239" i="5" s="1"/>
  <c r="D238" i="5"/>
  <c r="E238" i="5" s="1"/>
  <c r="D237" i="5"/>
  <c r="E237" i="5" s="1"/>
  <c r="D236" i="5"/>
  <c r="E236" i="5" s="1"/>
  <c r="D235" i="5"/>
  <c r="E235" i="5" s="1"/>
  <c r="D234" i="5"/>
  <c r="E234" i="5" s="1"/>
  <c r="D233" i="5"/>
  <c r="E233" i="5" s="1"/>
  <c r="D232" i="5"/>
  <c r="E232" i="5" s="1"/>
  <c r="D231" i="5"/>
  <c r="E231" i="5" s="1"/>
  <c r="D230" i="5"/>
  <c r="E230" i="5" s="1"/>
  <c r="D229" i="5"/>
  <c r="E229" i="5" s="1"/>
  <c r="D228" i="5"/>
  <c r="E228" i="5" s="1"/>
  <c r="D227" i="5"/>
  <c r="E227" i="5" s="1"/>
  <c r="D226" i="5"/>
  <c r="E226" i="5" s="1"/>
  <c r="D225" i="5"/>
  <c r="E225" i="5" s="1"/>
  <c r="D224" i="5"/>
  <c r="E224" i="5" s="1"/>
  <c r="D223" i="5"/>
  <c r="E223" i="5" s="1"/>
  <c r="D222" i="5"/>
  <c r="E222" i="5" s="1"/>
  <c r="D221" i="5"/>
  <c r="E221" i="5" s="1"/>
  <c r="D220" i="5"/>
  <c r="E220" i="5" s="1"/>
  <c r="D219" i="5"/>
  <c r="E219" i="5" s="1"/>
  <c r="D218" i="5"/>
  <c r="E218" i="5" s="1"/>
  <c r="D217" i="5"/>
  <c r="E217" i="5" s="1"/>
  <c r="D216" i="5"/>
  <c r="E216" i="5" s="1"/>
  <c r="D215" i="5"/>
  <c r="E215" i="5" s="1"/>
  <c r="D214" i="5"/>
  <c r="E214" i="5" s="1"/>
  <c r="D213" i="5"/>
  <c r="E213" i="5" s="1"/>
  <c r="D212" i="5"/>
  <c r="E212" i="5" s="1"/>
  <c r="D211" i="5"/>
  <c r="E211" i="5" s="1"/>
  <c r="D210" i="5"/>
  <c r="E210" i="5" s="1"/>
  <c r="D209" i="5"/>
  <c r="E209" i="5" s="1"/>
  <c r="D208" i="5"/>
  <c r="E208" i="5" s="1"/>
  <c r="D207" i="5"/>
  <c r="E207" i="5" s="1"/>
  <c r="D206" i="5"/>
  <c r="E206" i="5" s="1"/>
  <c r="D205" i="5"/>
  <c r="E205" i="5" s="1"/>
  <c r="D204" i="5"/>
  <c r="E204" i="5" s="1"/>
  <c r="D203" i="5"/>
  <c r="E203" i="5" s="1"/>
  <c r="D202" i="5"/>
  <c r="E202" i="5" s="1"/>
  <c r="D201" i="5"/>
  <c r="E201" i="5" s="1"/>
  <c r="D200" i="5"/>
  <c r="E200" i="5" s="1"/>
  <c r="D199" i="5"/>
  <c r="E199" i="5" s="1"/>
  <c r="D198" i="5"/>
  <c r="E198" i="5" s="1"/>
  <c r="D197" i="5"/>
  <c r="E197" i="5" s="1"/>
  <c r="D196" i="5"/>
  <c r="E196" i="5" s="1"/>
  <c r="D195" i="5"/>
  <c r="E195" i="5" s="1"/>
  <c r="D194" i="5"/>
  <c r="E194" i="5" s="1"/>
  <c r="D193" i="5"/>
  <c r="E193" i="5" s="1"/>
  <c r="D192" i="5"/>
  <c r="E192" i="5" s="1"/>
  <c r="D191" i="5"/>
  <c r="E191" i="5" s="1"/>
  <c r="D190" i="5"/>
  <c r="E190" i="5" s="1"/>
  <c r="D189" i="5"/>
  <c r="E189" i="5" s="1"/>
  <c r="D188" i="5"/>
  <c r="E188" i="5" s="1"/>
  <c r="D187" i="5"/>
  <c r="E187" i="5" s="1"/>
  <c r="D186" i="5"/>
  <c r="E186" i="5" s="1"/>
  <c r="D185" i="5"/>
  <c r="E185" i="5" s="1"/>
  <c r="D184" i="5"/>
  <c r="E184" i="5" s="1"/>
  <c r="D183" i="5"/>
  <c r="E183" i="5" s="1"/>
  <c r="D182" i="5"/>
  <c r="E182" i="5" s="1"/>
  <c r="D181" i="5"/>
  <c r="E181" i="5" s="1"/>
  <c r="D180" i="5"/>
  <c r="E180" i="5" s="1"/>
  <c r="D179" i="5"/>
  <c r="E179" i="5" s="1"/>
  <c r="D178" i="5"/>
  <c r="E178" i="5" s="1"/>
  <c r="D177" i="5"/>
  <c r="E177" i="5" s="1"/>
  <c r="D176" i="5"/>
  <c r="E176" i="5" s="1"/>
  <c r="D175" i="5"/>
  <c r="E175" i="5" s="1"/>
  <c r="D174" i="5"/>
  <c r="E174" i="5" s="1"/>
  <c r="D173" i="5"/>
  <c r="E173" i="5" s="1"/>
  <c r="D172" i="5"/>
  <c r="E172" i="5" s="1"/>
  <c r="D171" i="5"/>
  <c r="E171" i="5" s="1"/>
  <c r="D170" i="5"/>
  <c r="E170" i="5" s="1"/>
  <c r="D169" i="5"/>
  <c r="E169" i="5" s="1"/>
  <c r="D168" i="5"/>
  <c r="E168" i="5" s="1"/>
  <c r="D167" i="5"/>
  <c r="E167" i="5" s="1"/>
  <c r="D166" i="5"/>
  <c r="E166" i="5" s="1"/>
  <c r="D165" i="5"/>
  <c r="E165" i="5" s="1"/>
  <c r="D164" i="5"/>
  <c r="E164" i="5" s="1"/>
  <c r="D163" i="5"/>
  <c r="E163" i="5" s="1"/>
  <c r="D162" i="5"/>
  <c r="E162" i="5" s="1"/>
  <c r="D161" i="5"/>
  <c r="E161" i="5" s="1"/>
  <c r="D160" i="5"/>
  <c r="E160" i="5" s="1"/>
  <c r="D159" i="5"/>
  <c r="E159" i="5" s="1"/>
  <c r="D158" i="5"/>
  <c r="E158" i="5" s="1"/>
  <c r="D157" i="5"/>
  <c r="E157" i="5" s="1"/>
  <c r="D156" i="5"/>
  <c r="E156" i="5" s="1"/>
  <c r="D155" i="5"/>
  <c r="E155" i="5" s="1"/>
  <c r="D154" i="5"/>
  <c r="E154" i="5" s="1"/>
  <c r="D153" i="5"/>
  <c r="E153" i="5" s="1"/>
  <c r="D152" i="5"/>
  <c r="E152" i="5" s="1"/>
  <c r="D151" i="5"/>
  <c r="E151" i="5" s="1"/>
  <c r="D150" i="5"/>
  <c r="E150" i="5" s="1"/>
  <c r="D149" i="5"/>
  <c r="E149" i="5" s="1"/>
  <c r="D148" i="5"/>
  <c r="E148" i="5" s="1"/>
  <c r="D147" i="5"/>
  <c r="E147" i="5" s="1"/>
  <c r="D146" i="5"/>
  <c r="E146" i="5" s="1"/>
  <c r="D145" i="5"/>
  <c r="E145" i="5" s="1"/>
  <c r="D144" i="5"/>
  <c r="E144" i="5" s="1"/>
  <c r="D143" i="5"/>
  <c r="E143" i="5" s="1"/>
  <c r="D142" i="5"/>
  <c r="E142" i="5" s="1"/>
  <c r="D141" i="5"/>
  <c r="E141" i="5" s="1"/>
  <c r="D140" i="5"/>
  <c r="E140" i="5" s="1"/>
  <c r="D139" i="5"/>
  <c r="E139" i="5" s="1"/>
  <c r="D138" i="5"/>
  <c r="E138" i="5" s="1"/>
  <c r="D137" i="5"/>
  <c r="E137" i="5" s="1"/>
  <c r="D136" i="5"/>
  <c r="E136" i="5" s="1"/>
  <c r="D135" i="5"/>
  <c r="E135" i="5" s="1"/>
  <c r="D134" i="5"/>
  <c r="E134" i="5" s="1"/>
  <c r="D133" i="5"/>
  <c r="E133" i="5" s="1"/>
  <c r="D132" i="5"/>
  <c r="E132" i="5" s="1"/>
  <c r="D131" i="5"/>
  <c r="E131" i="5" s="1"/>
  <c r="D130" i="5"/>
  <c r="E130" i="5" s="1"/>
  <c r="D129" i="5"/>
  <c r="E129" i="5" s="1"/>
  <c r="D128" i="5"/>
  <c r="E128" i="5" s="1"/>
  <c r="D127" i="5"/>
  <c r="E127" i="5" s="1"/>
  <c r="D126" i="5"/>
  <c r="E126" i="5" s="1"/>
  <c r="D125" i="5"/>
  <c r="E125" i="5" s="1"/>
  <c r="D124" i="5"/>
  <c r="E124" i="5" s="1"/>
  <c r="D123" i="5"/>
  <c r="E123" i="5" s="1"/>
  <c r="D122" i="5"/>
  <c r="E122" i="5" s="1"/>
  <c r="D121" i="5"/>
  <c r="E121" i="5" s="1"/>
  <c r="D120" i="5"/>
  <c r="E120" i="5" s="1"/>
  <c r="D119" i="5"/>
  <c r="E119" i="5" s="1"/>
  <c r="D118" i="5"/>
  <c r="E118" i="5" s="1"/>
  <c r="D117" i="5"/>
  <c r="E117" i="5" s="1"/>
  <c r="D116" i="5"/>
  <c r="E116" i="5" s="1"/>
  <c r="D115" i="5"/>
  <c r="E115" i="5" s="1"/>
  <c r="D114" i="5"/>
  <c r="E114" i="5" s="1"/>
  <c r="D113" i="5"/>
  <c r="E113" i="5" s="1"/>
  <c r="D112" i="5"/>
  <c r="E112" i="5" s="1"/>
  <c r="D111" i="5"/>
  <c r="E111" i="5" s="1"/>
  <c r="D110" i="5"/>
  <c r="E110" i="5" s="1"/>
  <c r="D109" i="5"/>
  <c r="E109" i="5" s="1"/>
  <c r="D108" i="5"/>
  <c r="E108" i="5" s="1"/>
  <c r="D107" i="5"/>
  <c r="E107" i="5" s="1"/>
  <c r="D106" i="5"/>
  <c r="E106" i="5" s="1"/>
  <c r="D105" i="5"/>
  <c r="E105" i="5" s="1"/>
  <c r="D104" i="5"/>
  <c r="E104" i="5" s="1"/>
  <c r="D103" i="5"/>
  <c r="E103" i="5" s="1"/>
  <c r="D102" i="5"/>
  <c r="E102" i="5" s="1"/>
  <c r="D101" i="5"/>
  <c r="E101" i="5" s="1"/>
  <c r="D100" i="5"/>
  <c r="E100" i="5" s="1"/>
  <c r="D99" i="5"/>
  <c r="E99" i="5" s="1"/>
  <c r="D98" i="5"/>
  <c r="E98" i="5" s="1"/>
  <c r="D97" i="5"/>
  <c r="E97" i="5" s="1"/>
  <c r="D96" i="5"/>
  <c r="E96" i="5" s="1"/>
  <c r="D95" i="5"/>
  <c r="E95" i="5" s="1"/>
  <c r="D94" i="5"/>
  <c r="E94" i="5" s="1"/>
  <c r="D93" i="5"/>
  <c r="E93" i="5" s="1"/>
  <c r="D92" i="5"/>
  <c r="E92" i="5" s="1"/>
  <c r="D91" i="5"/>
  <c r="E91" i="5" s="1"/>
  <c r="D90" i="5"/>
  <c r="E90" i="5" s="1"/>
  <c r="D89" i="5"/>
  <c r="E89" i="5" s="1"/>
  <c r="D88" i="5"/>
  <c r="E88" i="5" s="1"/>
  <c r="D87" i="5"/>
  <c r="E87" i="5" s="1"/>
  <c r="D86" i="5"/>
  <c r="E86" i="5" s="1"/>
  <c r="D85" i="5"/>
  <c r="E85" i="5" s="1"/>
  <c r="D84" i="5"/>
  <c r="E84" i="5" s="1"/>
  <c r="D83" i="5"/>
  <c r="E83" i="5" s="1"/>
  <c r="D82" i="5"/>
  <c r="E82" i="5" s="1"/>
  <c r="D81" i="5"/>
  <c r="E81" i="5" s="1"/>
  <c r="D80" i="5"/>
  <c r="E80" i="5" s="1"/>
  <c r="D79" i="5"/>
  <c r="E79" i="5" s="1"/>
  <c r="D78" i="5"/>
  <c r="E78" i="5" s="1"/>
  <c r="D77" i="5"/>
  <c r="E77" i="5" s="1"/>
  <c r="D76" i="5"/>
  <c r="E76" i="5" s="1"/>
  <c r="D75" i="5"/>
  <c r="E75" i="5" s="1"/>
  <c r="D74" i="5"/>
  <c r="E74" i="5" s="1"/>
  <c r="D73" i="5"/>
  <c r="E73" i="5" s="1"/>
  <c r="D72" i="5"/>
  <c r="E72" i="5" s="1"/>
  <c r="D71" i="5"/>
  <c r="E71" i="5" s="1"/>
  <c r="D70" i="5"/>
  <c r="E70" i="5" s="1"/>
  <c r="D69" i="5"/>
  <c r="E69" i="5" s="1"/>
  <c r="D68" i="5"/>
  <c r="E68" i="5" s="1"/>
  <c r="D67" i="5"/>
  <c r="E67" i="5" s="1"/>
  <c r="D66" i="5"/>
  <c r="E66" i="5" s="1"/>
  <c r="D65" i="5"/>
  <c r="E65" i="5" s="1"/>
  <c r="D64" i="5"/>
  <c r="E64" i="5" s="1"/>
  <c r="D63" i="5"/>
  <c r="E63" i="5" s="1"/>
  <c r="D62" i="5"/>
  <c r="E62" i="5" s="1"/>
  <c r="D61" i="5"/>
  <c r="E61" i="5" s="1"/>
  <c r="D60" i="5"/>
  <c r="E60" i="5" s="1"/>
  <c r="D59" i="5"/>
  <c r="E59" i="5" s="1"/>
  <c r="D58" i="5"/>
  <c r="E58" i="5" s="1"/>
  <c r="D57" i="5"/>
  <c r="E57" i="5" s="1"/>
  <c r="D56" i="5"/>
  <c r="E56" i="5" s="1"/>
  <c r="D55" i="5"/>
  <c r="E55" i="5" s="1"/>
  <c r="D54" i="5"/>
  <c r="E54" i="5" s="1"/>
  <c r="D53" i="5"/>
  <c r="E53" i="5" s="1"/>
  <c r="D52" i="5"/>
  <c r="E52" i="5" s="1"/>
  <c r="D51" i="5"/>
  <c r="E51" i="5" s="1"/>
  <c r="D50" i="5"/>
  <c r="E50" i="5" s="1"/>
  <c r="D49" i="5"/>
  <c r="E49" i="5" s="1"/>
  <c r="D48" i="5"/>
  <c r="E48" i="5" s="1"/>
  <c r="D47" i="5"/>
  <c r="E47" i="5" s="1"/>
  <c r="D46" i="5"/>
  <c r="E46" i="5" s="1"/>
  <c r="D45" i="5"/>
  <c r="E45" i="5" s="1"/>
  <c r="D44" i="5"/>
  <c r="E44" i="5" s="1"/>
  <c r="D43" i="5"/>
  <c r="E43" i="5" s="1"/>
  <c r="D42" i="5"/>
  <c r="E42" i="5" s="1"/>
  <c r="D41" i="5"/>
  <c r="E41" i="5" s="1"/>
  <c r="D40" i="5"/>
  <c r="E40" i="5" s="1"/>
  <c r="D39" i="5"/>
  <c r="E39" i="5" s="1"/>
  <c r="D38" i="5"/>
  <c r="E38" i="5" s="1"/>
  <c r="D37" i="5"/>
  <c r="E37" i="5" s="1"/>
  <c r="D36" i="5"/>
  <c r="E36" i="5" s="1"/>
  <c r="D35" i="5"/>
  <c r="E35" i="5" s="1"/>
  <c r="D34" i="5"/>
  <c r="E34" i="5" s="1"/>
  <c r="D33" i="5"/>
  <c r="E33" i="5" s="1"/>
  <c r="D32" i="5"/>
  <c r="E32" i="5" s="1"/>
  <c r="D31" i="5"/>
  <c r="E31" i="5" s="1"/>
  <c r="D30" i="5"/>
  <c r="E30" i="5" s="1"/>
  <c r="D29" i="5"/>
  <c r="E29" i="5" s="1"/>
  <c r="D28" i="5"/>
  <c r="E28" i="5" s="1"/>
  <c r="D27" i="5"/>
  <c r="E27" i="5" s="1"/>
  <c r="D26" i="5"/>
  <c r="E26" i="5" s="1"/>
  <c r="D25" i="5"/>
  <c r="E25" i="5" s="1"/>
  <c r="D24" i="5"/>
  <c r="E24" i="5" s="1"/>
  <c r="D23" i="5"/>
  <c r="E23" i="5" s="1"/>
  <c r="D22" i="5"/>
  <c r="E22" i="5" s="1"/>
  <c r="D21" i="5"/>
  <c r="E21" i="5" s="1"/>
  <c r="D20" i="5"/>
  <c r="E20" i="5" s="1"/>
  <c r="D19" i="5"/>
  <c r="E19" i="5" s="1"/>
  <c r="D18" i="5"/>
  <c r="E18" i="5" s="1"/>
  <c r="D17" i="5"/>
  <c r="E17" i="5" s="1"/>
  <c r="D16" i="5"/>
  <c r="E16" i="5" s="1"/>
  <c r="D15" i="5"/>
  <c r="E15" i="5" s="1"/>
  <c r="D14" i="5"/>
  <c r="E14" i="5" s="1"/>
  <c r="D13" i="5"/>
  <c r="E13" i="5" s="1"/>
  <c r="D12" i="5"/>
  <c r="E12" i="5" s="1"/>
  <c r="D11" i="5"/>
  <c r="E11" i="5" s="1"/>
  <c r="D10" i="5"/>
  <c r="E10" i="5" s="1"/>
  <c r="D9" i="5"/>
  <c r="E9" i="5" s="1"/>
  <c r="D8" i="5"/>
  <c r="E8" i="5" s="1"/>
  <c r="D7" i="5"/>
  <c r="E7" i="5" s="1"/>
  <c r="D6" i="5"/>
  <c r="E6" i="5" s="1"/>
  <c r="D5" i="5"/>
  <c r="E5" i="5" s="1"/>
  <c r="D4" i="5"/>
  <c r="E4" i="5" s="1"/>
  <c r="D3" i="5"/>
  <c r="E3" i="5" s="1"/>
  <c r="D2" i="5"/>
  <c r="F35" i="3"/>
  <c r="D35" i="3"/>
  <c r="H5000" i="5"/>
  <c r="H4999" i="5"/>
  <c r="H4998" i="5"/>
  <c r="H4997" i="5"/>
  <c r="H4996" i="5"/>
  <c r="H4995" i="5"/>
  <c r="H4994" i="5"/>
  <c r="H4993" i="5"/>
  <c r="H4992" i="5"/>
  <c r="H4991" i="5"/>
  <c r="H4990" i="5"/>
  <c r="H4989" i="5"/>
  <c r="H4988" i="5"/>
  <c r="H4987" i="5"/>
  <c r="H4986" i="5"/>
  <c r="H4985" i="5"/>
  <c r="H4984" i="5"/>
  <c r="H4983" i="5"/>
  <c r="H4982" i="5"/>
  <c r="H4981" i="5"/>
  <c r="H4980" i="5"/>
  <c r="H4979" i="5"/>
  <c r="H4978" i="5"/>
  <c r="H4977" i="5"/>
  <c r="H4976" i="5"/>
  <c r="H4975" i="5"/>
  <c r="H4974" i="5"/>
  <c r="H4973" i="5"/>
  <c r="H4972" i="5"/>
  <c r="H4971" i="5"/>
  <c r="H4970" i="5"/>
  <c r="H4969" i="5"/>
  <c r="H4968" i="5"/>
  <c r="H4967" i="5"/>
  <c r="H4966" i="5"/>
  <c r="H4965" i="5"/>
  <c r="H4964" i="5"/>
  <c r="H4963" i="5"/>
  <c r="H4962" i="5"/>
  <c r="H4961" i="5"/>
  <c r="H4960" i="5"/>
  <c r="H4959" i="5"/>
  <c r="H4958" i="5"/>
  <c r="H4957" i="5"/>
  <c r="H4956" i="5"/>
  <c r="H4955" i="5"/>
  <c r="H4954" i="5"/>
  <c r="H4953" i="5"/>
  <c r="H4952" i="5"/>
  <c r="H4951" i="5"/>
  <c r="H4950" i="5"/>
  <c r="H4949" i="5"/>
  <c r="H4948" i="5"/>
  <c r="H4947" i="5"/>
  <c r="H4946" i="5"/>
  <c r="H4945" i="5"/>
  <c r="H4944" i="5"/>
  <c r="H4943" i="5"/>
  <c r="H4942" i="5"/>
  <c r="H4941" i="5"/>
  <c r="H4940" i="5"/>
  <c r="H4939" i="5"/>
  <c r="H4938" i="5"/>
  <c r="H4937" i="5"/>
  <c r="H4936" i="5"/>
  <c r="H4935" i="5"/>
  <c r="H4934" i="5"/>
  <c r="H4933" i="5"/>
  <c r="H4932" i="5"/>
  <c r="H4931" i="5"/>
  <c r="H4930" i="5"/>
  <c r="H4929" i="5"/>
  <c r="H4928" i="5"/>
  <c r="H4927" i="5"/>
  <c r="H4926" i="5"/>
  <c r="H4925" i="5"/>
  <c r="H4924" i="5"/>
  <c r="H4923" i="5"/>
  <c r="H4922" i="5"/>
  <c r="H4921" i="5"/>
  <c r="H4920" i="5"/>
  <c r="H4919" i="5"/>
  <c r="H4918" i="5"/>
  <c r="H4917" i="5"/>
  <c r="H4916" i="5"/>
  <c r="H4915" i="5"/>
  <c r="H4914" i="5"/>
  <c r="H4913" i="5"/>
  <c r="H4912" i="5"/>
  <c r="H4911" i="5"/>
  <c r="H4910" i="5"/>
  <c r="H4909" i="5"/>
  <c r="H4908" i="5"/>
  <c r="H4907" i="5"/>
  <c r="H4906" i="5"/>
  <c r="H4905" i="5"/>
  <c r="H4904" i="5"/>
  <c r="H4903" i="5"/>
  <c r="H4902" i="5"/>
  <c r="H4901" i="5"/>
  <c r="H4900" i="5"/>
  <c r="H4899" i="5"/>
  <c r="H4898" i="5"/>
  <c r="H4897" i="5"/>
  <c r="H4896" i="5"/>
  <c r="H4895" i="5"/>
  <c r="H4894" i="5"/>
  <c r="H4893" i="5"/>
  <c r="H4892" i="5"/>
  <c r="H4891" i="5"/>
  <c r="H4890" i="5"/>
  <c r="H4889" i="5"/>
  <c r="H4888" i="5"/>
  <c r="H4887" i="5"/>
  <c r="H4886" i="5"/>
  <c r="H4885" i="5"/>
  <c r="H4884" i="5"/>
  <c r="H4883" i="5"/>
  <c r="H4882" i="5"/>
  <c r="H4881" i="5"/>
  <c r="H4880" i="5"/>
  <c r="H4879" i="5"/>
  <c r="H4878" i="5"/>
  <c r="H4877" i="5"/>
  <c r="H4876" i="5"/>
  <c r="H4875" i="5"/>
  <c r="H4874" i="5"/>
  <c r="H4873" i="5"/>
  <c r="H4872" i="5"/>
  <c r="H4871" i="5"/>
  <c r="H4870" i="5"/>
  <c r="H4869" i="5"/>
  <c r="H4868" i="5"/>
  <c r="H4867" i="5"/>
  <c r="H4866" i="5"/>
  <c r="H4865" i="5"/>
  <c r="H4864" i="5"/>
  <c r="H4863" i="5"/>
  <c r="H4862" i="5"/>
  <c r="H4861" i="5"/>
  <c r="H4860" i="5"/>
  <c r="H4859" i="5"/>
  <c r="H4858" i="5"/>
  <c r="H4857" i="5"/>
  <c r="H4856" i="5"/>
  <c r="H4855" i="5"/>
  <c r="H4854" i="5"/>
  <c r="H4853" i="5"/>
  <c r="H4852" i="5"/>
  <c r="H4851" i="5"/>
  <c r="H4850" i="5"/>
  <c r="H4849" i="5"/>
  <c r="H4848" i="5"/>
  <c r="H4847" i="5"/>
  <c r="H4846" i="5"/>
  <c r="H4845" i="5"/>
  <c r="H4844" i="5"/>
  <c r="H4843" i="5"/>
  <c r="H4842" i="5"/>
  <c r="H4841" i="5"/>
  <c r="H4840" i="5"/>
  <c r="H4839" i="5"/>
  <c r="H4838" i="5"/>
  <c r="H4837" i="5"/>
  <c r="H4836" i="5"/>
  <c r="H4835" i="5"/>
  <c r="H4834" i="5"/>
  <c r="H4833" i="5"/>
  <c r="H4832" i="5"/>
  <c r="H4831" i="5"/>
  <c r="H4830" i="5"/>
  <c r="H4829" i="5"/>
  <c r="H4828" i="5"/>
  <c r="H4827" i="5"/>
  <c r="H4826" i="5"/>
  <c r="H4825" i="5"/>
  <c r="H4824" i="5"/>
  <c r="H4823" i="5"/>
  <c r="H4822" i="5"/>
  <c r="H4821" i="5"/>
  <c r="H4820" i="5"/>
  <c r="H4819" i="5"/>
  <c r="H4818" i="5"/>
  <c r="H4817" i="5"/>
  <c r="H4816" i="5"/>
  <c r="H4815" i="5"/>
  <c r="H4814" i="5"/>
  <c r="H4813" i="5"/>
  <c r="H4812" i="5"/>
  <c r="H4811" i="5"/>
  <c r="H4810" i="5"/>
  <c r="H4809" i="5"/>
  <c r="H4808" i="5"/>
  <c r="H4807" i="5"/>
  <c r="H4806" i="5"/>
  <c r="H4805" i="5"/>
  <c r="H4804" i="5"/>
  <c r="H4803" i="5"/>
  <c r="H4802" i="5"/>
  <c r="H4801" i="5"/>
  <c r="H4800" i="5"/>
  <c r="H4799" i="5"/>
  <c r="H4798" i="5"/>
  <c r="H4797" i="5"/>
  <c r="H4796" i="5"/>
  <c r="H4795" i="5"/>
  <c r="H4794" i="5"/>
  <c r="H4793" i="5"/>
  <c r="H4792" i="5"/>
  <c r="H4791" i="5"/>
  <c r="H4790" i="5"/>
  <c r="H4789" i="5"/>
  <c r="H4788" i="5"/>
  <c r="H4787" i="5"/>
  <c r="H4786" i="5"/>
  <c r="H4785" i="5"/>
  <c r="H4784" i="5"/>
  <c r="H4783" i="5"/>
  <c r="H4782" i="5"/>
  <c r="H4781" i="5"/>
  <c r="H4780" i="5"/>
  <c r="H4779" i="5"/>
  <c r="H4778" i="5"/>
  <c r="H4777" i="5"/>
  <c r="H4776" i="5"/>
  <c r="H4775" i="5"/>
  <c r="H4774" i="5"/>
  <c r="H4773" i="5"/>
  <c r="H4772" i="5"/>
  <c r="H4771" i="5"/>
  <c r="H4770" i="5"/>
  <c r="H4769" i="5"/>
  <c r="H4768" i="5"/>
  <c r="H4767" i="5"/>
  <c r="H4766" i="5"/>
  <c r="H4765" i="5"/>
  <c r="H4764" i="5"/>
  <c r="H4763" i="5"/>
  <c r="H4762" i="5"/>
  <c r="H4761" i="5"/>
  <c r="H4760" i="5"/>
  <c r="H4759" i="5"/>
  <c r="H4758" i="5"/>
  <c r="H4757" i="5"/>
  <c r="H4756" i="5"/>
  <c r="H4755" i="5"/>
  <c r="H4754" i="5"/>
  <c r="H4753" i="5"/>
  <c r="H4752" i="5"/>
  <c r="H4751" i="5"/>
  <c r="H4750" i="5"/>
  <c r="H4749" i="5"/>
  <c r="H4748" i="5"/>
  <c r="H4747" i="5"/>
  <c r="H4746" i="5"/>
  <c r="H4745" i="5"/>
  <c r="H4744" i="5"/>
  <c r="H4743" i="5"/>
  <c r="H4742" i="5"/>
  <c r="H4741" i="5"/>
  <c r="H4740" i="5"/>
  <c r="H4739" i="5"/>
  <c r="H4738" i="5"/>
  <c r="H4737" i="5"/>
  <c r="H4736" i="5"/>
  <c r="H4735" i="5"/>
  <c r="H4734" i="5"/>
  <c r="H4733" i="5"/>
  <c r="H4732" i="5"/>
  <c r="H4731" i="5"/>
  <c r="H4730" i="5"/>
  <c r="H4729" i="5"/>
  <c r="H4728" i="5"/>
  <c r="H4727" i="5"/>
  <c r="H4726" i="5"/>
  <c r="H4725" i="5"/>
  <c r="H4724" i="5"/>
  <c r="H4723" i="5"/>
  <c r="H4722" i="5"/>
  <c r="H4721" i="5"/>
  <c r="H4720" i="5"/>
  <c r="H4719" i="5"/>
  <c r="H4718" i="5"/>
  <c r="H4717" i="5"/>
  <c r="H4716" i="5"/>
  <c r="H4715" i="5"/>
  <c r="H4714" i="5"/>
  <c r="H4713" i="5"/>
  <c r="H4712" i="5"/>
  <c r="H4711" i="5"/>
  <c r="H4710" i="5"/>
  <c r="H4709" i="5"/>
  <c r="H4708" i="5"/>
  <c r="H4707" i="5"/>
  <c r="H4706" i="5"/>
  <c r="H4705" i="5"/>
  <c r="H4704" i="5"/>
  <c r="H4703" i="5"/>
  <c r="H4702" i="5"/>
  <c r="H4701" i="5"/>
  <c r="H4700" i="5"/>
  <c r="H4699" i="5"/>
  <c r="H4698" i="5"/>
  <c r="H4697" i="5"/>
  <c r="H4696" i="5"/>
  <c r="H4695" i="5"/>
  <c r="H4694" i="5"/>
  <c r="H4693" i="5"/>
  <c r="H4692" i="5"/>
  <c r="H4691" i="5"/>
  <c r="H4690" i="5"/>
  <c r="H4689" i="5"/>
  <c r="H4688" i="5"/>
  <c r="H4687" i="5"/>
  <c r="H4686" i="5"/>
  <c r="H4685" i="5"/>
  <c r="H4684" i="5"/>
  <c r="H4683" i="5"/>
  <c r="H4682" i="5"/>
  <c r="H4681" i="5"/>
  <c r="H4680" i="5"/>
  <c r="H4679" i="5"/>
  <c r="H4678" i="5"/>
  <c r="H4677" i="5"/>
  <c r="H4676" i="5"/>
  <c r="H4675" i="5"/>
  <c r="H4674" i="5"/>
  <c r="H4673" i="5"/>
  <c r="H4672" i="5"/>
  <c r="H4671" i="5"/>
  <c r="H4670" i="5"/>
  <c r="H4669" i="5"/>
  <c r="H4668" i="5"/>
  <c r="H4667" i="5"/>
  <c r="H4666" i="5"/>
  <c r="H4665" i="5"/>
  <c r="H4664" i="5"/>
  <c r="H4663" i="5"/>
  <c r="H4662" i="5"/>
  <c r="H4661" i="5"/>
  <c r="H4660" i="5"/>
  <c r="H4659" i="5"/>
  <c r="H4658" i="5"/>
  <c r="H4657" i="5"/>
  <c r="H4656" i="5"/>
  <c r="H4655" i="5"/>
  <c r="H4654" i="5"/>
  <c r="H4653" i="5"/>
  <c r="H4652" i="5"/>
  <c r="H4651" i="5"/>
  <c r="H4650" i="5"/>
  <c r="H4649" i="5"/>
  <c r="H4648" i="5"/>
  <c r="H4647" i="5"/>
  <c r="H4646" i="5"/>
  <c r="H4645" i="5"/>
  <c r="H4644" i="5"/>
  <c r="H4643" i="5"/>
  <c r="H4642" i="5"/>
  <c r="H4641" i="5"/>
  <c r="H4640" i="5"/>
  <c r="H4639" i="5"/>
  <c r="H4638" i="5"/>
  <c r="H4637" i="5"/>
  <c r="H4636" i="5"/>
  <c r="H4635" i="5"/>
  <c r="H4634" i="5"/>
  <c r="H4633" i="5"/>
  <c r="H4632" i="5"/>
  <c r="H4631" i="5"/>
  <c r="H4630" i="5"/>
  <c r="H4629" i="5"/>
  <c r="H4628" i="5"/>
  <c r="H4627" i="5"/>
  <c r="H4626" i="5"/>
  <c r="H4625" i="5"/>
  <c r="H4624" i="5"/>
  <c r="H4623" i="5"/>
  <c r="H4622" i="5"/>
  <c r="H4621" i="5"/>
  <c r="H4620" i="5"/>
  <c r="H4619" i="5"/>
  <c r="H4618" i="5"/>
  <c r="H4617" i="5"/>
  <c r="H4616" i="5"/>
  <c r="H4615" i="5"/>
  <c r="H4614" i="5"/>
  <c r="H4613" i="5"/>
  <c r="H4612" i="5"/>
  <c r="H4611" i="5"/>
  <c r="H4610" i="5"/>
  <c r="H4609" i="5"/>
  <c r="H4608" i="5"/>
  <c r="H4607" i="5"/>
  <c r="H4606" i="5"/>
  <c r="H4605" i="5"/>
  <c r="H4604" i="5"/>
  <c r="H4603" i="5"/>
  <c r="H4602" i="5"/>
  <c r="H4601" i="5"/>
  <c r="H4600" i="5"/>
  <c r="H4599" i="5"/>
  <c r="H4598" i="5"/>
  <c r="H4597" i="5"/>
  <c r="H4596" i="5"/>
  <c r="H4595" i="5"/>
  <c r="H4594" i="5"/>
  <c r="H4593" i="5"/>
  <c r="H4592" i="5"/>
  <c r="H4591" i="5"/>
  <c r="H4590" i="5"/>
  <c r="H4589" i="5"/>
  <c r="H4588" i="5"/>
  <c r="H4587" i="5"/>
  <c r="H4586" i="5"/>
  <c r="H4585" i="5"/>
  <c r="H4584" i="5"/>
  <c r="H4583" i="5"/>
  <c r="H4582" i="5"/>
  <c r="H4581" i="5"/>
  <c r="H4580" i="5"/>
  <c r="H4579" i="5"/>
  <c r="H4578" i="5"/>
  <c r="H4577" i="5"/>
  <c r="H4576" i="5"/>
  <c r="H4575" i="5"/>
  <c r="H4574" i="5"/>
  <c r="H4573" i="5"/>
  <c r="H4572" i="5"/>
  <c r="H4571" i="5"/>
  <c r="H4570" i="5"/>
  <c r="H4569" i="5"/>
  <c r="H4568" i="5"/>
  <c r="H4567" i="5"/>
  <c r="H4566" i="5"/>
  <c r="H4565" i="5"/>
  <c r="H4564" i="5"/>
  <c r="H4563" i="5"/>
  <c r="H4562" i="5"/>
  <c r="H4561" i="5"/>
  <c r="H4560" i="5"/>
  <c r="H4559" i="5"/>
  <c r="H4558" i="5"/>
  <c r="H4557" i="5"/>
  <c r="H4556" i="5"/>
  <c r="H4555" i="5"/>
  <c r="H4554" i="5"/>
  <c r="H4553" i="5"/>
  <c r="H4552" i="5"/>
  <c r="H4551" i="5"/>
  <c r="H4550" i="5"/>
  <c r="H4549" i="5"/>
  <c r="H4548" i="5"/>
  <c r="H4547" i="5"/>
  <c r="H4546" i="5"/>
  <c r="H4545" i="5"/>
  <c r="H4544" i="5"/>
  <c r="H4543" i="5"/>
  <c r="H4542" i="5"/>
  <c r="H4541" i="5"/>
  <c r="H4540" i="5"/>
  <c r="H4539" i="5"/>
  <c r="H4538" i="5"/>
  <c r="H4537" i="5"/>
  <c r="H4536" i="5"/>
  <c r="H4535" i="5"/>
  <c r="H4534" i="5"/>
  <c r="H4533" i="5"/>
  <c r="H4532" i="5"/>
  <c r="H4531" i="5"/>
  <c r="H4530" i="5"/>
  <c r="H4529" i="5"/>
  <c r="H4528" i="5"/>
  <c r="H4527" i="5"/>
  <c r="H4526" i="5"/>
  <c r="H4525" i="5"/>
  <c r="H4524" i="5"/>
  <c r="H4523" i="5"/>
  <c r="H4522" i="5"/>
  <c r="H4521" i="5"/>
  <c r="H4520" i="5"/>
  <c r="H4519" i="5"/>
  <c r="H4518" i="5"/>
  <c r="H4517" i="5"/>
  <c r="H4516" i="5"/>
  <c r="H4515" i="5"/>
  <c r="H4514" i="5"/>
  <c r="H4513" i="5"/>
  <c r="H4512" i="5"/>
  <c r="H4511" i="5"/>
  <c r="H4510" i="5"/>
  <c r="H4509" i="5"/>
  <c r="H4508" i="5"/>
  <c r="H4507" i="5"/>
  <c r="H4506" i="5"/>
  <c r="H4505" i="5"/>
  <c r="H4504" i="5"/>
  <c r="H4503" i="5"/>
  <c r="H4502" i="5"/>
  <c r="H4501" i="5"/>
  <c r="H4500" i="5"/>
  <c r="H4499" i="5"/>
  <c r="H4498" i="5"/>
  <c r="H4497" i="5"/>
  <c r="H4496" i="5"/>
  <c r="H4495" i="5"/>
  <c r="H4494" i="5"/>
  <c r="H4493" i="5"/>
  <c r="H4492" i="5"/>
  <c r="H4491" i="5"/>
  <c r="H4490" i="5"/>
  <c r="H4489" i="5"/>
  <c r="H4488" i="5"/>
  <c r="H4487" i="5"/>
  <c r="H4486" i="5"/>
  <c r="H4485" i="5"/>
  <c r="H4484" i="5"/>
  <c r="H4483" i="5"/>
  <c r="H4482" i="5"/>
  <c r="H4481" i="5"/>
  <c r="H4480" i="5"/>
  <c r="H4479" i="5"/>
  <c r="H4478" i="5"/>
  <c r="H4477" i="5"/>
  <c r="H4476" i="5"/>
  <c r="H4475" i="5"/>
  <c r="H4474" i="5"/>
  <c r="H4473" i="5"/>
  <c r="H4472" i="5"/>
  <c r="H4471" i="5"/>
  <c r="H4470" i="5"/>
  <c r="H4469" i="5"/>
  <c r="H4468" i="5"/>
  <c r="H4467" i="5"/>
  <c r="H4466" i="5"/>
  <c r="H4465" i="5"/>
  <c r="H4464" i="5"/>
  <c r="H4463" i="5"/>
  <c r="H4462" i="5"/>
  <c r="H4461" i="5"/>
  <c r="H4460" i="5"/>
  <c r="H4459" i="5"/>
  <c r="H4458" i="5"/>
  <c r="H4457" i="5"/>
  <c r="H4456" i="5"/>
  <c r="H4455" i="5"/>
  <c r="H4454" i="5"/>
  <c r="H4453" i="5"/>
  <c r="H4452" i="5"/>
  <c r="H4451" i="5"/>
  <c r="H4450" i="5"/>
  <c r="H4449" i="5"/>
  <c r="H4448" i="5"/>
  <c r="H4447" i="5"/>
  <c r="H4446" i="5"/>
  <c r="H4445" i="5"/>
  <c r="H4444" i="5"/>
  <c r="H4443" i="5"/>
  <c r="H4442" i="5"/>
  <c r="H4441" i="5"/>
  <c r="H4440" i="5"/>
  <c r="H4439" i="5"/>
  <c r="H4438" i="5"/>
  <c r="H4437" i="5"/>
  <c r="H4436" i="5"/>
  <c r="H4435" i="5"/>
  <c r="H4434" i="5"/>
  <c r="H4433" i="5"/>
  <c r="H4432" i="5"/>
  <c r="H4431" i="5"/>
  <c r="H4430" i="5"/>
  <c r="H4429" i="5"/>
  <c r="H4428" i="5"/>
  <c r="H4427" i="5"/>
  <c r="H4426" i="5"/>
  <c r="H4425" i="5"/>
  <c r="H4424" i="5"/>
  <c r="H4423" i="5"/>
  <c r="H4422" i="5"/>
  <c r="H4421" i="5"/>
  <c r="H4420" i="5"/>
  <c r="H4419" i="5"/>
  <c r="H4418" i="5"/>
  <c r="H4417" i="5"/>
  <c r="H4416" i="5"/>
  <c r="H4415" i="5"/>
  <c r="H4414" i="5"/>
  <c r="H4413" i="5"/>
  <c r="H4412" i="5"/>
  <c r="H4411" i="5"/>
  <c r="H4410" i="5"/>
  <c r="H4409" i="5"/>
  <c r="H4408" i="5"/>
  <c r="H4407" i="5"/>
  <c r="H4406" i="5"/>
  <c r="H4405" i="5"/>
  <c r="H4404" i="5"/>
  <c r="H4403" i="5"/>
  <c r="H4402" i="5"/>
  <c r="H4401" i="5"/>
  <c r="H4400" i="5"/>
  <c r="H4399" i="5"/>
  <c r="H4398" i="5"/>
  <c r="H4397" i="5"/>
  <c r="H4396" i="5"/>
  <c r="H4395" i="5"/>
  <c r="H4394" i="5"/>
  <c r="H4393" i="5"/>
  <c r="H4392" i="5"/>
  <c r="H4391" i="5"/>
  <c r="H4390" i="5"/>
  <c r="H4389" i="5"/>
  <c r="H4388" i="5"/>
  <c r="H4387" i="5"/>
  <c r="H4386" i="5"/>
  <c r="H4385" i="5"/>
  <c r="H4384" i="5"/>
  <c r="H4383" i="5"/>
  <c r="H4382" i="5"/>
  <c r="H4381" i="5"/>
  <c r="H4380" i="5"/>
  <c r="H4379" i="5"/>
  <c r="H4378" i="5"/>
  <c r="H4377" i="5"/>
  <c r="H4376" i="5"/>
  <c r="H4375" i="5"/>
  <c r="H4374" i="5"/>
  <c r="H4373" i="5"/>
  <c r="H4372" i="5"/>
  <c r="H4371" i="5"/>
  <c r="H4370" i="5"/>
  <c r="H4369" i="5"/>
  <c r="H4368" i="5"/>
  <c r="H4367" i="5"/>
  <c r="H4366" i="5"/>
  <c r="H4365" i="5"/>
  <c r="H4364" i="5"/>
  <c r="H4363" i="5"/>
  <c r="H4362" i="5"/>
  <c r="H4361" i="5"/>
  <c r="H4360" i="5"/>
  <c r="H4359" i="5"/>
  <c r="H4358" i="5"/>
  <c r="H4357" i="5"/>
  <c r="H4356" i="5"/>
  <c r="H4355" i="5"/>
  <c r="H4354" i="5"/>
  <c r="H4353" i="5"/>
  <c r="H4352" i="5"/>
  <c r="H4351" i="5"/>
  <c r="H4350" i="5"/>
  <c r="H4349" i="5"/>
  <c r="H4348" i="5"/>
  <c r="H4347" i="5"/>
  <c r="H4346" i="5"/>
  <c r="H4345" i="5"/>
  <c r="H4344" i="5"/>
  <c r="H4343" i="5"/>
  <c r="H4342" i="5"/>
  <c r="H4341" i="5"/>
  <c r="H4340" i="5"/>
  <c r="H4339" i="5"/>
  <c r="H4338" i="5"/>
  <c r="H4337" i="5"/>
  <c r="H4336" i="5"/>
  <c r="H4335" i="5"/>
  <c r="H4334" i="5"/>
  <c r="H4333" i="5"/>
  <c r="H4332" i="5"/>
  <c r="H4331" i="5"/>
  <c r="H4330" i="5"/>
  <c r="H4329" i="5"/>
  <c r="H4328" i="5"/>
  <c r="H4327" i="5"/>
  <c r="H4326" i="5"/>
  <c r="H4325" i="5"/>
  <c r="H4324" i="5"/>
  <c r="H4323" i="5"/>
  <c r="H4322" i="5"/>
  <c r="H4321" i="5"/>
  <c r="H4320" i="5"/>
  <c r="H4319" i="5"/>
  <c r="H4318" i="5"/>
  <c r="H4317" i="5"/>
  <c r="H4316" i="5"/>
  <c r="H4315" i="5"/>
  <c r="H4314" i="5"/>
  <c r="H4313" i="5"/>
  <c r="H4312" i="5"/>
  <c r="H4311" i="5"/>
  <c r="H4310" i="5"/>
  <c r="H4309" i="5"/>
  <c r="H4308" i="5"/>
  <c r="H4307" i="5"/>
  <c r="H4306" i="5"/>
  <c r="H4305" i="5"/>
  <c r="H4304" i="5"/>
  <c r="H4303" i="5"/>
  <c r="H4302" i="5"/>
  <c r="H4301" i="5"/>
  <c r="H4300" i="5"/>
  <c r="H4299" i="5"/>
  <c r="H4298" i="5"/>
  <c r="H4297" i="5"/>
  <c r="H4296" i="5"/>
  <c r="H4295" i="5"/>
  <c r="H4294" i="5"/>
  <c r="H4293" i="5"/>
  <c r="H4292" i="5"/>
  <c r="H4291" i="5"/>
  <c r="H4290" i="5"/>
  <c r="H4289" i="5"/>
  <c r="H4288" i="5"/>
  <c r="H4287" i="5"/>
  <c r="H4286" i="5"/>
  <c r="H4285" i="5"/>
  <c r="H4284" i="5"/>
  <c r="H4283" i="5"/>
  <c r="H4282" i="5"/>
  <c r="H4281" i="5"/>
  <c r="H4280" i="5"/>
  <c r="H4279" i="5"/>
  <c r="H4278" i="5"/>
  <c r="H4277" i="5"/>
  <c r="H4276" i="5"/>
  <c r="H4275" i="5"/>
  <c r="H4274" i="5"/>
  <c r="H4273" i="5"/>
  <c r="H4272" i="5"/>
  <c r="H4271" i="5"/>
  <c r="H4270" i="5"/>
  <c r="H4269" i="5"/>
  <c r="H4268" i="5"/>
  <c r="H4267" i="5"/>
  <c r="H4266" i="5"/>
  <c r="H4265" i="5"/>
  <c r="H4264" i="5"/>
  <c r="H4263" i="5"/>
  <c r="H4262" i="5"/>
  <c r="H4261" i="5"/>
  <c r="H4260" i="5"/>
  <c r="H4259" i="5"/>
  <c r="H4258" i="5"/>
  <c r="H4257" i="5"/>
  <c r="H4256" i="5"/>
  <c r="H4255" i="5"/>
  <c r="H4254" i="5"/>
  <c r="H4253" i="5"/>
  <c r="H4252" i="5"/>
  <c r="H4251" i="5"/>
  <c r="H4250" i="5"/>
  <c r="H4249" i="5"/>
  <c r="H4248" i="5"/>
  <c r="H4247" i="5"/>
  <c r="H4246" i="5"/>
  <c r="H4245" i="5"/>
  <c r="H4244" i="5"/>
  <c r="H4243" i="5"/>
  <c r="H4242" i="5"/>
  <c r="H4241" i="5"/>
  <c r="H4240" i="5"/>
  <c r="H4239" i="5"/>
  <c r="H4238" i="5"/>
  <c r="H4237" i="5"/>
  <c r="H4236" i="5"/>
  <c r="H4235" i="5"/>
  <c r="H4234" i="5"/>
  <c r="H4233" i="5"/>
  <c r="H4232" i="5"/>
  <c r="H4231" i="5"/>
  <c r="H4230" i="5"/>
  <c r="H4229" i="5"/>
  <c r="H4228" i="5"/>
  <c r="H4227" i="5"/>
  <c r="H4226" i="5"/>
  <c r="H4225" i="5"/>
  <c r="H4224" i="5"/>
  <c r="H4223" i="5"/>
  <c r="H4222" i="5"/>
  <c r="H4221" i="5"/>
  <c r="H4220" i="5"/>
  <c r="H4219" i="5"/>
  <c r="H4218" i="5"/>
  <c r="H4217" i="5"/>
  <c r="H4216" i="5"/>
  <c r="H4215" i="5"/>
  <c r="H4214" i="5"/>
  <c r="H4213" i="5"/>
  <c r="H4212" i="5"/>
  <c r="H4211" i="5"/>
  <c r="H4210" i="5"/>
  <c r="H4209" i="5"/>
  <c r="H4208" i="5"/>
  <c r="H4207" i="5"/>
  <c r="H4206" i="5"/>
  <c r="H4205" i="5"/>
  <c r="H4204" i="5"/>
  <c r="H4203" i="5"/>
  <c r="H4202" i="5"/>
  <c r="H4201" i="5"/>
  <c r="H4200" i="5"/>
  <c r="H4199" i="5"/>
  <c r="H4198" i="5"/>
  <c r="H4197" i="5"/>
  <c r="H4196" i="5"/>
  <c r="H4195" i="5"/>
  <c r="H4194" i="5"/>
  <c r="H4193" i="5"/>
  <c r="H4192" i="5"/>
  <c r="H4191" i="5"/>
  <c r="H4190" i="5"/>
  <c r="H4189" i="5"/>
  <c r="H4188" i="5"/>
  <c r="H4187" i="5"/>
  <c r="H4186" i="5"/>
  <c r="H4185" i="5"/>
  <c r="H4184" i="5"/>
  <c r="H4183" i="5"/>
  <c r="H4182" i="5"/>
  <c r="H4181" i="5"/>
  <c r="H4180" i="5"/>
  <c r="H4179" i="5"/>
  <c r="H4178" i="5"/>
  <c r="H4177" i="5"/>
  <c r="H4176" i="5"/>
  <c r="H4175" i="5"/>
  <c r="H4174" i="5"/>
  <c r="H4173" i="5"/>
  <c r="H4172" i="5"/>
  <c r="H4171" i="5"/>
  <c r="H4170" i="5"/>
  <c r="H4169" i="5"/>
  <c r="H4168" i="5"/>
  <c r="H4167" i="5"/>
  <c r="H4166" i="5"/>
  <c r="H4165" i="5"/>
  <c r="H4164" i="5"/>
  <c r="H4163" i="5"/>
  <c r="H4162" i="5"/>
  <c r="H4161" i="5"/>
  <c r="H4160" i="5"/>
  <c r="H4159" i="5"/>
  <c r="H4158" i="5"/>
  <c r="H4157" i="5"/>
  <c r="H4156" i="5"/>
  <c r="H4155" i="5"/>
  <c r="H4154" i="5"/>
  <c r="H4153" i="5"/>
  <c r="H4152" i="5"/>
  <c r="H4151" i="5"/>
  <c r="H4150" i="5"/>
  <c r="H4149" i="5"/>
  <c r="H4148" i="5"/>
  <c r="H4147" i="5"/>
  <c r="H4146" i="5"/>
  <c r="H4145" i="5"/>
  <c r="H4144" i="5"/>
  <c r="H4143" i="5"/>
  <c r="H4142" i="5"/>
  <c r="H4141" i="5"/>
  <c r="H4140" i="5"/>
  <c r="H4139" i="5"/>
  <c r="H4138" i="5"/>
  <c r="H4137" i="5"/>
  <c r="H4136" i="5"/>
  <c r="H4135" i="5"/>
  <c r="H4134" i="5"/>
  <c r="H4133" i="5"/>
  <c r="H4132" i="5"/>
  <c r="H4131" i="5"/>
  <c r="H4130" i="5"/>
  <c r="H4129" i="5"/>
  <c r="H4128" i="5"/>
  <c r="H4127" i="5"/>
  <c r="H4126" i="5"/>
  <c r="H4125" i="5"/>
  <c r="H4124" i="5"/>
  <c r="H4123" i="5"/>
  <c r="H4122" i="5"/>
  <c r="H4121" i="5"/>
  <c r="H4120" i="5"/>
  <c r="H4119" i="5"/>
  <c r="H4118" i="5"/>
  <c r="H4117" i="5"/>
  <c r="H4116" i="5"/>
  <c r="H4115" i="5"/>
  <c r="H4114" i="5"/>
  <c r="H4113" i="5"/>
  <c r="H4112" i="5"/>
  <c r="H4111" i="5"/>
  <c r="H4110" i="5"/>
  <c r="H4109" i="5"/>
  <c r="H4108" i="5"/>
  <c r="H4107" i="5"/>
  <c r="H4106" i="5"/>
  <c r="H4105" i="5"/>
  <c r="H4104" i="5"/>
  <c r="H4103" i="5"/>
  <c r="H4102" i="5"/>
  <c r="H4101" i="5"/>
  <c r="H4100" i="5"/>
  <c r="H4099" i="5"/>
  <c r="H4098" i="5"/>
  <c r="H4097" i="5"/>
  <c r="H4096" i="5"/>
  <c r="H4095" i="5"/>
  <c r="H4094" i="5"/>
  <c r="H4093" i="5"/>
  <c r="H4092" i="5"/>
  <c r="H4091" i="5"/>
  <c r="H4090" i="5"/>
  <c r="H4089" i="5"/>
  <c r="H4088" i="5"/>
  <c r="H4087" i="5"/>
  <c r="H4086" i="5"/>
  <c r="H4085" i="5"/>
  <c r="H4084" i="5"/>
  <c r="H4083" i="5"/>
  <c r="H4082" i="5"/>
  <c r="H4081" i="5"/>
  <c r="H4080" i="5"/>
  <c r="H4079" i="5"/>
  <c r="H4078" i="5"/>
  <c r="H4077" i="5"/>
  <c r="H4076" i="5"/>
  <c r="H4075" i="5"/>
  <c r="H4074" i="5"/>
  <c r="H4073" i="5"/>
  <c r="H4072" i="5"/>
  <c r="H4071" i="5"/>
  <c r="H4070" i="5"/>
  <c r="H4069" i="5"/>
  <c r="H4068" i="5"/>
  <c r="H4067" i="5"/>
  <c r="H4066" i="5"/>
  <c r="H4065" i="5"/>
  <c r="H4064" i="5"/>
  <c r="H4063" i="5"/>
  <c r="H4062" i="5"/>
  <c r="H4061" i="5"/>
  <c r="H4060" i="5"/>
  <c r="H4059" i="5"/>
  <c r="H4058" i="5"/>
  <c r="H4057" i="5"/>
  <c r="H4056" i="5"/>
  <c r="H4055" i="5"/>
  <c r="H4054" i="5"/>
  <c r="H4053" i="5"/>
  <c r="H4052" i="5"/>
  <c r="H4051" i="5"/>
  <c r="H4050" i="5"/>
  <c r="H4049" i="5"/>
  <c r="H4048" i="5"/>
  <c r="H4047" i="5"/>
  <c r="H4046" i="5"/>
  <c r="H4045" i="5"/>
  <c r="H4044" i="5"/>
  <c r="H4043" i="5"/>
  <c r="H4042" i="5"/>
  <c r="H4041" i="5"/>
  <c r="H4040" i="5"/>
  <c r="H4039" i="5"/>
  <c r="H4038" i="5"/>
  <c r="H4037" i="5"/>
  <c r="H4036" i="5"/>
  <c r="H4035" i="5"/>
  <c r="H4034" i="5"/>
  <c r="H4033" i="5"/>
  <c r="H4032" i="5"/>
  <c r="H4031" i="5"/>
  <c r="H4030" i="5"/>
  <c r="H4029" i="5"/>
  <c r="H4028" i="5"/>
  <c r="H4027" i="5"/>
  <c r="H4026" i="5"/>
  <c r="H4025" i="5"/>
  <c r="H4024" i="5"/>
  <c r="H4023" i="5"/>
  <c r="H4022" i="5"/>
  <c r="H4021" i="5"/>
  <c r="H4020" i="5"/>
  <c r="H4019" i="5"/>
  <c r="H4018" i="5"/>
  <c r="H4017" i="5"/>
  <c r="H4016" i="5"/>
  <c r="H4015" i="5"/>
  <c r="H4014" i="5"/>
  <c r="H4013" i="5"/>
  <c r="H4012" i="5"/>
  <c r="H4011" i="5"/>
  <c r="H4010" i="5"/>
  <c r="H4009" i="5"/>
  <c r="H4008" i="5"/>
  <c r="H4007" i="5"/>
  <c r="H4006" i="5"/>
  <c r="H4005" i="5"/>
  <c r="H4004" i="5"/>
  <c r="H4003" i="5"/>
  <c r="H4002" i="5"/>
  <c r="H4001" i="5"/>
  <c r="H4000" i="5"/>
  <c r="H3999" i="5"/>
  <c r="H3998" i="5"/>
  <c r="H3997" i="5"/>
  <c r="H3996" i="5"/>
  <c r="H3995" i="5"/>
  <c r="H3994" i="5"/>
  <c r="H3993" i="5"/>
  <c r="H3992" i="5"/>
  <c r="H3991" i="5"/>
  <c r="H3990" i="5"/>
  <c r="H3989" i="5"/>
  <c r="H3988" i="5"/>
  <c r="H3987" i="5"/>
  <c r="H3986" i="5"/>
  <c r="H3985" i="5"/>
  <c r="H3984" i="5"/>
  <c r="H3983" i="5"/>
  <c r="H3982" i="5"/>
  <c r="H3981" i="5"/>
  <c r="H3980" i="5"/>
  <c r="H3979" i="5"/>
  <c r="H3978" i="5"/>
  <c r="H3977" i="5"/>
  <c r="H3976" i="5"/>
  <c r="H3975" i="5"/>
  <c r="H3974" i="5"/>
  <c r="H3973" i="5"/>
  <c r="H3972" i="5"/>
  <c r="H3971" i="5"/>
  <c r="H3970" i="5"/>
  <c r="H3969" i="5"/>
  <c r="H3968" i="5"/>
  <c r="H3967" i="5"/>
  <c r="H3966" i="5"/>
  <c r="H3965" i="5"/>
  <c r="H3964" i="5"/>
  <c r="H3963" i="5"/>
  <c r="H3962" i="5"/>
  <c r="H3961" i="5"/>
  <c r="H3960" i="5"/>
  <c r="H3959" i="5"/>
  <c r="H3958" i="5"/>
  <c r="H3957" i="5"/>
  <c r="H3956" i="5"/>
  <c r="H3955" i="5"/>
  <c r="H3954" i="5"/>
  <c r="H3953" i="5"/>
  <c r="H3952" i="5"/>
  <c r="H3951" i="5"/>
  <c r="H3950" i="5"/>
  <c r="H3949" i="5"/>
  <c r="H3948" i="5"/>
  <c r="H3947" i="5"/>
  <c r="H3946" i="5"/>
  <c r="H3945" i="5"/>
  <c r="H3944" i="5"/>
  <c r="H3943" i="5"/>
  <c r="H3942" i="5"/>
  <c r="H3941" i="5"/>
  <c r="H3940" i="5"/>
  <c r="H3939" i="5"/>
  <c r="H3938" i="5"/>
  <c r="H3937" i="5"/>
  <c r="H3936" i="5"/>
  <c r="H3935" i="5"/>
  <c r="H3934" i="5"/>
  <c r="H3933" i="5"/>
  <c r="H3932" i="5"/>
  <c r="H3931" i="5"/>
  <c r="H3930" i="5"/>
  <c r="H3929" i="5"/>
  <c r="H3928" i="5"/>
  <c r="H3927" i="5"/>
  <c r="H3926" i="5"/>
  <c r="H3925" i="5"/>
  <c r="H3924" i="5"/>
  <c r="H3923" i="5"/>
  <c r="H3922" i="5"/>
  <c r="H3921" i="5"/>
  <c r="H3920" i="5"/>
  <c r="H3919" i="5"/>
  <c r="H3918" i="5"/>
  <c r="H3917" i="5"/>
  <c r="H3916" i="5"/>
  <c r="H3915" i="5"/>
  <c r="H3914" i="5"/>
  <c r="H3913" i="5"/>
  <c r="H3912" i="5"/>
  <c r="H3911" i="5"/>
  <c r="H3910" i="5"/>
  <c r="H3909" i="5"/>
  <c r="H3908" i="5"/>
  <c r="H3907" i="5"/>
  <c r="H3906" i="5"/>
  <c r="H3905" i="5"/>
  <c r="H3904" i="5"/>
  <c r="H3903" i="5"/>
  <c r="H3902" i="5"/>
  <c r="H3901" i="5"/>
  <c r="H3900" i="5"/>
  <c r="H3899" i="5"/>
  <c r="H3898" i="5"/>
  <c r="H3897" i="5"/>
  <c r="H3896" i="5"/>
  <c r="H3895" i="5"/>
  <c r="H3894" i="5"/>
  <c r="H3893" i="5"/>
  <c r="H3892" i="5"/>
  <c r="H3891" i="5"/>
  <c r="H3890" i="5"/>
  <c r="H3889" i="5"/>
  <c r="H3888" i="5"/>
  <c r="H3887" i="5"/>
  <c r="H3886" i="5"/>
  <c r="H3885" i="5"/>
  <c r="H3884" i="5"/>
  <c r="H3883" i="5"/>
  <c r="H3882" i="5"/>
  <c r="H3881" i="5"/>
  <c r="H3880" i="5"/>
  <c r="H3879" i="5"/>
  <c r="H3878" i="5"/>
  <c r="H3877" i="5"/>
  <c r="H3876" i="5"/>
  <c r="H3875" i="5"/>
  <c r="H3874" i="5"/>
  <c r="H3873" i="5"/>
  <c r="H3872" i="5"/>
  <c r="H3871" i="5"/>
  <c r="H3870" i="5"/>
  <c r="H3869" i="5"/>
  <c r="H3868" i="5"/>
  <c r="H3867" i="5"/>
  <c r="H3866" i="5"/>
  <c r="H3865" i="5"/>
  <c r="H3864" i="5"/>
  <c r="H3863" i="5"/>
  <c r="H3862" i="5"/>
  <c r="H3861" i="5"/>
  <c r="H3860" i="5"/>
  <c r="H3859" i="5"/>
  <c r="H3858" i="5"/>
  <c r="H3857" i="5"/>
  <c r="H3856" i="5"/>
  <c r="H3855" i="5"/>
  <c r="H3854" i="5"/>
  <c r="H3853" i="5"/>
  <c r="H3852" i="5"/>
  <c r="H3851" i="5"/>
  <c r="H3850" i="5"/>
  <c r="H3849" i="5"/>
  <c r="H3848" i="5"/>
  <c r="H3847" i="5"/>
  <c r="H3846" i="5"/>
  <c r="H3845" i="5"/>
  <c r="H3844" i="5"/>
  <c r="H3843" i="5"/>
  <c r="H3842" i="5"/>
  <c r="H3841" i="5"/>
  <c r="H3840" i="5"/>
  <c r="H3839" i="5"/>
  <c r="H3838" i="5"/>
  <c r="H3837" i="5"/>
  <c r="H3836" i="5"/>
  <c r="H3835" i="5"/>
  <c r="H3834" i="5"/>
  <c r="H3833" i="5"/>
  <c r="H3832" i="5"/>
  <c r="H3831" i="5"/>
  <c r="H3830" i="5"/>
  <c r="H3829" i="5"/>
  <c r="H3828" i="5"/>
  <c r="H3827" i="5"/>
  <c r="H3826" i="5"/>
  <c r="H3825" i="5"/>
  <c r="H3824" i="5"/>
  <c r="H3823" i="5"/>
  <c r="H3822" i="5"/>
  <c r="H3821" i="5"/>
  <c r="H3820" i="5"/>
  <c r="H3819" i="5"/>
  <c r="H3818" i="5"/>
  <c r="H3817" i="5"/>
  <c r="H3816" i="5"/>
  <c r="H3815" i="5"/>
  <c r="H3814" i="5"/>
  <c r="H3813" i="5"/>
  <c r="H3812" i="5"/>
  <c r="H3811" i="5"/>
  <c r="H3810" i="5"/>
  <c r="H3809" i="5"/>
  <c r="H3808" i="5"/>
  <c r="H3807" i="5"/>
  <c r="H3806" i="5"/>
  <c r="H3805" i="5"/>
  <c r="H3804" i="5"/>
  <c r="H3803" i="5"/>
  <c r="H3802" i="5"/>
  <c r="H3801" i="5"/>
  <c r="H3800" i="5"/>
  <c r="H3799" i="5"/>
  <c r="H3798" i="5"/>
  <c r="H3797" i="5"/>
  <c r="H3796" i="5"/>
  <c r="H3795" i="5"/>
  <c r="H3794" i="5"/>
  <c r="H3793" i="5"/>
  <c r="H3792" i="5"/>
  <c r="H3791" i="5"/>
  <c r="H3790" i="5"/>
  <c r="H3789" i="5"/>
  <c r="H3788" i="5"/>
  <c r="H3787" i="5"/>
  <c r="H3786" i="5"/>
  <c r="H3785" i="5"/>
  <c r="H3784" i="5"/>
  <c r="H3783" i="5"/>
  <c r="H3782" i="5"/>
  <c r="H3781" i="5"/>
  <c r="H3780" i="5"/>
  <c r="H3779" i="5"/>
  <c r="H3778" i="5"/>
  <c r="H3777" i="5"/>
  <c r="H3776" i="5"/>
  <c r="H3775" i="5"/>
  <c r="H3774" i="5"/>
  <c r="H3773" i="5"/>
  <c r="H3772" i="5"/>
  <c r="H3771" i="5"/>
  <c r="H3770" i="5"/>
  <c r="H3769" i="5"/>
  <c r="H3768" i="5"/>
  <c r="H3767" i="5"/>
  <c r="H3766" i="5"/>
  <c r="H3765" i="5"/>
  <c r="H3764" i="5"/>
  <c r="H3763" i="5"/>
  <c r="H3762" i="5"/>
  <c r="H3761" i="5"/>
  <c r="H3760" i="5"/>
  <c r="H3759" i="5"/>
  <c r="H3758" i="5"/>
  <c r="H3757" i="5"/>
  <c r="H3756" i="5"/>
  <c r="H3755" i="5"/>
  <c r="H3754" i="5"/>
  <c r="H3753" i="5"/>
  <c r="H3752" i="5"/>
  <c r="H3751" i="5"/>
  <c r="H3750" i="5"/>
  <c r="H3749" i="5"/>
  <c r="H3748" i="5"/>
  <c r="H3747" i="5"/>
  <c r="H3746" i="5"/>
  <c r="H3745" i="5"/>
  <c r="H3744" i="5"/>
  <c r="H3743" i="5"/>
  <c r="H3742" i="5"/>
  <c r="H3741" i="5"/>
  <c r="H3740" i="5"/>
  <c r="H3739" i="5"/>
  <c r="H3738" i="5"/>
  <c r="H3737" i="5"/>
  <c r="H3736" i="5"/>
  <c r="H3735" i="5"/>
  <c r="H3734" i="5"/>
  <c r="H3733" i="5"/>
  <c r="H3732" i="5"/>
  <c r="H3731" i="5"/>
  <c r="H3730" i="5"/>
  <c r="H3729" i="5"/>
  <c r="H3728" i="5"/>
  <c r="H3727" i="5"/>
  <c r="H3726" i="5"/>
  <c r="H3725" i="5"/>
  <c r="H3724" i="5"/>
  <c r="H3723" i="5"/>
  <c r="H3722" i="5"/>
  <c r="H3721" i="5"/>
  <c r="H3720" i="5"/>
  <c r="H3719" i="5"/>
  <c r="H3718" i="5"/>
  <c r="H3717" i="5"/>
  <c r="H3716" i="5"/>
  <c r="H3715" i="5"/>
  <c r="H3714" i="5"/>
  <c r="H3713" i="5"/>
  <c r="H3712" i="5"/>
  <c r="H3711" i="5"/>
  <c r="H3710" i="5"/>
  <c r="H3709" i="5"/>
  <c r="H3708" i="5"/>
  <c r="H3707" i="5"/>
  <c r="H3706" i="5"/>
  <c r="H3705" i="5"/>
  <c r="H3704" i="5"/>
  <c r="H3703" i="5"/>
  <c r="H3702" i="5"/>
  <c r="H3701" i="5"/>
  <c r="H3700" i="5"/>
  <c r="H3699" i="5"/>
  <c r="H3698" i="5"/>
  <c r="H3697" i="5"/>
  <c r="H3696" i="5"/>
  <c r="H3695" i="5"/>
  <c r="H3694" i="5"/>
  <c r="H3693" i="5"/>
  <c r="H3692" i="5"/>
  <c r="H3691" i="5"/>
  <c r="H3690" i="5"/>
  <c r="H3689" i="5"/>
  <c r="H3688" i="5"/>
  <c r="H3687" i="5"/>
  <c r="H3686" i="5"/>
  <c r="H3685" i="5"/>
  <c r="H3684" i="5"/>
  <c r="H3683" i="5"/>
  <c r="H3682" i="5"/>
  <c r="H3681" i="5"/>
  <c r="H3680" i="5"/>
  <c r="H3679" i="5"/>
  <c r="H3678" i="5"/>
  <c r="H3677" i="5"/>
  <c r="H3676" i="5"/>
  <c r="H3675" i="5"/>
  <c r="H3674" i="5"/>
  <c r="H3673" i="5"/>
  <c r="H3672" i="5"/>
  <c r="H3671" i="5"/>
  <c r="H3670" i="5"/>
  <c r="H3669" i="5"/>
  <c r="H3668" i="5"/>
  <c r="H3667" i="5"/>
  <c r="H3666" i="5"/>
  <c r="H3665" i="5"/>
  <c r="H3664" i="5"/>
  <c r="H3663" i="5"/>
  <c r="H3662" i="5"/>
  <c r="H3661" i="5"/>
  <c r="H3660" i="5"/>
  <c r="H3659" i="5"/>
  <c r="H3658" i="5"/>
  <c r="H3657" i="5"/>
  <c r="H3656" i="5"/>
  <c r="H3655" i="5"/>
  <c r="H3654" i="5"/>
  <c r="H3653" i="5"/>
  <c r="H3652" i="5"/>
  <c r="H3651" i="5"/>
  <c r="H3650" i="5"/>
  <c r="H3649" i="5"/>
  <c r="H3648" i="5"/>
  <c r="H3647" i="5"/>
  <c r="H3646" i="5"/>
  <c r="H3645" i="5"/>
  <c r="H3644" i="5"/>
  <c r="H3643" i="5"/>
  <c r="H3642" i="5"/>
  <c r="H3641" i="5"/>
  <c r="H3640" i="5"/>
  <c r="H3639" i="5"/>
  <c r="H3638" i="5"/>
  <c r="H3637" i="5"/>
  <c r="H3636" i="5"/>
  <c r="H3635" i="5"/>
  <c r="H3634" i="5"/>
  <c r="H3633" i="5"/>
  <c r="H3632" i="5"/>
  <c r="H3631" i="5"/>
  <c r="H3630" i="5"/>
  <c r="H3629" i="5"/>
  <c r="H3628" i="5"/>
  <c r="H3627" i="5"/>
  <c r="H3626" i="5"/>
  <c r="H3625" i="5"/>
  <c r="H3624" i="5"/>
  <c r="H3623" i="5"/>
  <c r="H3622" i="5"/>
  <c r="H3621" i="5"/>
  <c r="H3620" i="5"/>
  <c r="H3619" i="5"/>
  <c r="H3618" i="5"/>
  <c r="H3617" i="5"/>
  <c r="H3616" i="5"/>
  <c r="H3615" i="5"/>
  <c r="H3614" i="5"/>
  <c r="H3613" i="5"/>
  <c r="H3612" i="5"/>
  <c r="H3611" i="5"/>
  <c r="H3610" i="5"/>
  <c r="H3609" i="5"/>
  <c r="H3608" i="5"/>
  <c r="H3607" i="5"/>
  <c r="H3606" i="5"/>
  <c r="H3605" i="5"/>
  <c r="H3604" i="5"/>
  <c r="H3603" i="5"/>
  <c r="H3602" i="5"/>
  <c r="H3601" i="5"/>
  <c r="H3600" i="5"/>
  <c r="H3599" i="5"/>
  <c r="H3598" i="5"/>
  <c r="H3597" i="5"/>
  <c r="H3596" i="5"/>
  <c r="H3595" i="5"/>
  <c r="H3594" i="5"/>
  <c r="H3593" i="5"/>
  <c r="H3592" i="5"/>
  <c r="H3591" i="5"/>
  <c r="H3590" i="5"/>
  <c r="H3589" i="5"/>
  <c r="H3588" i="5"/>
  <c r="H3587" i="5"/>
  <c r="H3586" i="5"/>
  <c r="H3585" i="5"/>
  <c r="H3584" i="5"/>
  <c r="H3583" i="5"/>
  <c r="H3582" i="5"/>
  <c r="H3581" i="5"/>
  <c r="H3580" i="5"/>
  <c r="H3579" i="5"/>
  <c r="H3578" i="5"/>
  <c r="H3577" i="5"/>
  <c r="H3576" i="5"/>
  <c r="H3575" i="5"/>
  <c r="H3574" i="5"/>
  <c r="H3573" i="5"/>
  <c r="H3572" i="5"/>
  <c r="H3571" i="5"/>
  <c r="H3570" i="5"/>
  <c r="H3569" i="5"/>
  <c r="H3568" i="5"/>
  <c r="H3567" i="5"/>
  <c r="H3566" i="5"/>
  <c r="H3565" i="5"/>
  <c r="H3564" i="5"/>
  <c r="H3563" i="5"/>
  <c r="H3562" i="5"/>
  <c r="H3561" i="5"/>
  <c r="H3560" i="5"/>
  <c r="H3559" i="5"/>
  <c r="H3558" i="5"/>
  <c r="H3557" i="5"/>
  <c r="H3556" i="5"/>
  <c r="H3555" i="5"/>
  <c r="H3554" i="5"/>
  <c r="H3553" i="5"/>
  <c r="H3552" i="5"/>
  <c r="H3551" i="5"/>
  <c r="H3550" i="5"/>
  <c r="H3549" i="5"/>
  <c r="H3548" i="5"/>
  <c r="H3547" i="5"/>
  <c r="H3546" i="5"/>
  <c r="H3545" i="5"/>
  <c r="H3544" i="5"/>
  <c r="H3543" i="5"/>
  <c r="H3542" i="5"/>
  <c r="H3541" i="5"/>
  <c r="H3540" i="5"/>
  <c r="H3539" i="5"/>
  <c r="H3538" i="5"/>
  <c r="H3537" i="5"/>
  <c r="H3536" i="5"/>
  <c r="H3535" i="5"/>
  <c r="H3534" i="5"/>
  <c r="H3533" i="5"/>
  <c r="H3532" i="5"/>
  <c r="H3531" i="5"/>
  <c r="H3530" i="5"/>
  <c r="H3529" i="5"/>
  <c r="H3528" i="5"/>
  <c r="H3527" i="5"/>
  <c r="H3526" i="5"/>
  <c r="H3525" i="5"/>
  <c r="H3524" i="5"/>
  <c r="H3523" i="5"/>
  <c r="H3522" i="5"/>
  <c r="H3521" i="5"/>
  <c r="H3520" i="5"/>
  <c r="H3519" i="5"/>
  <c r="H3518" i="5"/>
  <c r="H3517" i="5"/>
  <c r="H3516" i="5"/>
  <c r="H3515" i="5"/>
  <c r="H3514" i="5"/>
  <c r="H3513" i="5"/>
  <c r="H3512" i="5"/>
  <c r="H3511" i="5"/>
  <c r="H3510" i="5"/>
  <c r="H3509" i="5"/>
  <c r="H3508" i="5"/>
  <c r="H3507" i="5"/>
  <c r="H3506" i="5"/>
  <c r="H3505" i="5"/>
  <c r="H3504" i="5"/>
  <c r="H3503" i="5"/>
  <c r="H3502" i="5"/>
  <c r="H3501" i="5"/>
  <c r="H3500" i="5"/>
  <c r="H3499" i="5"/>
  <c r="H3498" i="5"/>
  <c r="H3497" i="5"/>
  <c r="H3496" i="5"/>
  <c r="H3495" i="5"/>
  <c r="H3494" i="5"/>
  <c r="H3493" i="5"/>
  <c r="H3492" i="5"/>
  <c r="H3491" i="5"/>
  <c r="H3490" i="5"/>
  <c r="H3489" i="5"/>
  <c r="H3488" i="5"/>
  <c r="H3487" i="5"/>
  <c r="H3486" i="5"/>
  <c r="H3485" i="5"/>
  <c r="H3484" i="5"/>
  <c r="H3483" i="5"/>
  <c r="H3482" i="5"/>
  <c r="H3481" i="5"/>
  <c r="H3480" i="5"/>
  <c r="H3479" i="5"/>
  <c r="H3478" i="5"/>
  <c r="H3477" i="5"/>
  <c r="H3476" i="5"/>
  <c r="H3475" i="5"/>
  <c r="H3474" i="5"/>
  <c r="H3473" i="5"/>
  <c r="H3472" i="5"/>
  <c r="H3471" i="5"/>
  <c r="H3470" i="5"/>
  <c r="H3469" i="5"/>
  <c r="H3468" i="5"/>
  <c r="H3467" i="5"/>
  <c r="H3466" i="5"/>
  <c r="H3465" i="5"/>
  <c r="H3464" i="5"/>
  <c r="H3463" i="5"/>
  <c r="H3462" i="5"/>
  <c r="H3461" i="5"/>
  <c r="H3460" i="5"/>
  <c r="H3459" i="5"/>
  <c r="H3458" i="5"/>
  <c r="H3457" i="5"/>
  <c r="H3456" i="5"/>
  <c r="H3455" i="5"/>
  <c r="H3454" i="5"/>
  <c r="H3453" i="5"/>
  <c r="H3452" i="5"/>
  <c r="H3451" i="5"/>
  <c r="H3450" i="5"/>
  <c r="H3449" i="5"/>
  <c r="H3448" i="5"/>
  <c r="H3447" i="5"/>
  <c r="H3446" i="5"/>
  <c r="H3445" i="5"/>
  <c r="H3444" i="5"/>
  <c r="H3443" i="5"/>
  <c r="H3442" i="5"/>
  <c r="H3441" i="5"/>
  <c r="H3440" i="5"/>
  <c r="H3439" i="5"/>
  <c r="H3438" i="5"/>
  <c r="H3437" i="5"/>
  <c r="H3436" i="5"/>
  <c r="H3435" i="5"/>
  <c r="H3434" i="5"/>
  <c r="H3433" i="5"/>
  <c r="H3432" i="5"/>
  <c r="H3431" i="5"/>
  <c r="H3430" i="5"/>
  <c r="H3429" i="5"/>
  <c r="H3428" i="5"/>
  <c r="H3427" i="5"/>
  <c r="H3426" i="5"/>
  <c r="H3425" i="5"/>
  <c r="H3424" i="5"/>
  <c r="H3423" i="5"/>
  <c r="H3422" i="5"/>
  <c r="H3421" i="5"/>
  <c r="H3420" i="5"/>
  <c r="H3419" i="5"/>
  <c r="H3418" i="5"/>
  <c r="H3417" i="5"/>
  <c r="H3416" i="5"/>
  <c r="H3415" i="5"/>
  <c r="H3414" i="5"/>
  <c r="H3413" i="5"/>
  <c r="H3412" i="5"/>
  <c r="H3411" i="5"/>
  <c r="H3410" i="5"/>
  <c r="H3409" i="5"/>
  <c r="H3408" i="5"/>
  <c r="H3407" i="5"/>
  <c r="H3406" i="5"/>
  <c r="H3405" i="5"/>
  <c r="H3404" i="5"/>
  <c r="H3403" i="5"/>
  <c r="H3402" i="5"/>
  <c r="H3401" i="5"/>
  <c r="H3400" i="5"/>
  <c r="H3399" i="5"/>
  <c r="H3398" i="5"/>
  <c r="H3397" i="5"/>
  <c r="H3396" i="5"/>
  <c r="H3395" i="5"/>
  <c r="H3394" i="5"/>
  <c r="H3393" i="5"/>
  <c r="H3392" i="5"/>
  <c r="H3391" i="5"/>
  <c r="H3390" i="5"/>
  <c r="H3389" i="5"/>
  <c r="H3388" i="5"/>
  <c r="H3387" i="5"/>
  <c r="H3386" i="5"/>
  <c r="H3385" i="5"/>
  <c r="H3384" i="5"/>
  <c r="H3383" i="5"/>
  <c r="H3382" i="5"/>
  <c r="H3381" i="5"/>
  <c r="H3380" i="5"/>
  <c r="H3379" i="5"/>
  <c r="H3378" i="5"/>
  <c r="H3377" i="5"/>
  <c r="H3376" i="5"/>
  <c r="H3375" i="5"/>
  <c r="H3374" i="5"/>
  <c r="H3373" i="5"/>
  <c r="H3372" i="5"/>
  <c r="H3371" i="5"/>
  <c r="H3370" i="5"/>
  <c r="H3369" i="5"/>
  <c r="H3368" i="5"/>
  <c r="H3367" i="5"/>
  <c r="H3366" i="5"/>
  <c r="H3365" i="5"/>
  <c r="H3364" i="5"/>
  <c r="H3363" i="5"/>
  <c r="H3362" i="5"/>
  <c r="H3361" i="5"/>
  <c r="H3360" i="5"/>
  <c r="H3359" i="5"/>
  <c r="H3358" i="5"/>
  <c r="H3357" i="5"/>
  <c r="H3356" i="5"/>
  <c r="H3355" i="5"/>
  <c r="H3354" i="5"/>
  <c r="H3353" i="5"/>
  <c r="H3352" i="5"/>
  <c r="H3351" i="5"/>
  <c r="H3350" i="5"/>
  <c r="H3349" i="5"/>
  <c r="H3348" i="5"/>
  <c r="H3347" i="5"/>
  <c r="H3346" i="5"/>
  <c r="H3345" i="5"/>
  <c r="H3344" i="5"/>
  <c r="H3343" i="5"/>
  <c r="H3342" i="5"/>
  <c r="H3341" i="5"/>
  <c r="H3340" i="5"/>
  <c r="H3339" i="5"/>
  <c r="H3338" i="5"/>
  <c r="H3337" i="5"/>
  <c r="H3336" i="5"/>
  <c r="H3335" i="5"/>
  <c r="H3334" i="5"/>
  <c r="H3333" i="5"/>
  <c r="H3332" i="5"/>
  <c r="H3331" i="5"/>
  <c r="H3330" i="5"/>
  <c r="H3329" i="5"/>
  <c r="H3328" i="5"/>
  <c r="H3327" i="5"/>
  <c r="H3326" i="5"/>
  <c r="H3325" i="5"/>
  <c r="H3324" i="5"/>
  <c r="H3323" i="5"/>
  <c r="H3322" i="5"/>
  <c r="H3321" i="5"/>
  <c r="H3320" i="5"/>
  <c r="H3319" i="5"/>
  <c r="H3318" i="5"/>
  <c r="H3317" i="5"/>
  <c r="H3316" i="5"/>
  <c r="H3315" i="5"/>
  <c r="H3314" i="5"/>
  <c r="H3313" i="5"/>
  <c r="H3312" i="5"/>
  <c r="H3311" i="5"/>
  <c r="H3310" i="5"/>
  <c r="H3309" i="5"/>
  <c r="H3308" i="5"/>
  <c r="H3307" i="5"/>
  <c r="H3306" i="5"/>
  <c r="H3305" i="5"/>
  <c r="H3304" i="5"/>
  <c r="H3303" i="5"/>
  <c r="H3302" i="5"/>
  <c r="H3301" i="5"/>
  <c r="H3300" i="5"/>
  <c r="H3299" i="5"/>
  <c r="H3298" i="5"/>
  <c r="H3297" i="5"/>
  <c r="H3296" i="5"/>
  <c r="H3295" i="5"/>
  <c r="H3294" i="5"/>
  <c r="H3293" i="5"/>
  <c r="H3292" i="5"/>
  <c r="H3291" i="5"/>
  <c r="H3290" i="5"/>
  <c r="H3289" i="5"/>
  <c r="H3288" i="5"/>
  <c r="H3287" i="5"/>
  <c r="H3286" i="5"/>
  <c r="H3285" i="5"/>
  <c r="H3284" i="5"/>
  <c r="H3283" i="5"/>
  <c r="H3282" i="5"/>
  <c r="H3281" i="5"/>
  <c r="H3280" i="5"/>
  <c r="H3279" i="5"/>
  <c r="H3278" i="5"/>
  <c r="H3277" i="5"/>
  <c r="H3276" i="5"/>
  <c r="H3275" i="5"/>
  <c r="H3274" i="5"/>
  <c r="H3273" i="5"/>
  <c r="H3272" i="5"/>
  <c r="H3271" i="5"/>
  <c r="H3270" i="5"/>
  <c r="H3269" i="5"/>
  <c r="H3268" i="5"/>
  <c r="H3267" i="5"/>
  <c r="H3266" i="5"/>
  <c r="H3265" i="5"/>
  <c r="H3264" i="5"/>
  <c r="H3263" i="5"/>
  <c r="H3262" i="5"/>
  <c r="H3261" i="5"/>
  <c r="H3260" i="5"/>
  <c r="H3259" i="5"/>
  <c r="H3258" i="5"/>
  <c r="H3257" i="5"/>
  <c r="H3256" i="5"/>
  <c r="H3255" i="5"/>
  <c r="H3254" i="5"/>
  <c r="H3253" i="5"/>
  <c r="H3252" i="5"/>
  <c r="H3251" i="5"/>
  <c r="H3250" i="5"/>
  <c r="H3249" i="5"/>
  <c r="H3248" i="5"/>
  <c r="H3247" i="5"/>
  <c r="H3246" i="5"/>
  <c r="H3245" i="5"/>
  <c r="H3244" i="5"/>
  <c r="H3243" i="5"/>
  <c r="H3242" i="5"/>
  <c r="H3241" i="5"/>
  <c r="H3240" i="5"/>
  <c r="H3239" i="5"/>
  <c r="H3238" i="5"/>
  <c r="H3237" i="5"/>
  <c r="H3236" i="5"/>
  <c r="H3235" i="5"/>
  <c r="H3234" i="5"/>
  <c r="H3233" i="5"/>
  <c r="H3232" i="5"/>
  <c r="H3231" i="5"/>
  <c r="H3230" i="5"/>
  <c r="H3229" i="5"/>
  <c r="H3228" i="5"/>
  <c r="H3227" i="5"/>
  <c r="H3226" i="5"/>
  <c r="H3225" i="5"/>
  <c r="H3224" i="5"/>
  <c r="H3223" i="5"/>
  <c r="H3222" i="5"/>
  <c r="H3221" i="5"/>
  <c r="H3220" i="5"/>
  <c r="H3219" i="5"/>
  <c r="H3218" i="5"/>
  <c r="H3217" i="5"/>
  <c r="H3216" i="5"/>
  <c r="H3215" i="5"/>
  <c r="H3214" i="5"/>
  <c r="H3213" i="5"/>
  <c r="H3212" i="5"/>
  <c r="H3211" i="5"/>
  <c r="H3210" i="5"/>
  <c r="H3209" i="5"/>
  <c r="H3208" i="5"/>
  <c r="H3207" i="5"/>
  <c r="H3206" i="5"/>
  <c r="H3205" i="5"/>
  <c r="H3204" i="5"/>
  <c r="H3203" i="5"/>
  <c r="H3202" i="5"/>
  <c r="H3201" i="5"/>
  <c r="H3200" i="5"/>
  <c r="H3199" i="5"/>
  <c r="H3198" i="5"/>
  <c r="H3197" i="5"/>
  <c r="H3196" i="5"/>
  <c r="H3195" i="5"/>
  <c r="H3194" i="5"/>
  <c r="H3193" i="5"/>
  <c r="H3192" i="5"/>
  <c r="H3191" i="5"/>
  <c r="H3190" i="5"/>
  <c r="H3189" i="5"/>
  <c r="H3188" i="5"/>
  <c r="H3187" i="5"/>
  <c r="H3186" i="5"/>
  <c r="H3185" i="5"/>
  <c r="H3184" i="5"/>
  <c r="H3183" i="5"/>
  <c r="H3182" i="5"/>
  <c r="H3181" i="5"/>
  <c r="H3180" i="5"/>
  <c r="H3179" i="5"/>
  <c r="H3178" i="5"/>
  <c r="H3177" i="5"/>
  <c r="H3176" i="5"/>
  <c r="H3175" i="5"/>
  <c r="H3174" i="5"/>
  <c r="H3173" i="5"/>
  <c r="H3172" i="5"/>
  <c r="H3171" i="5"/>
  <c r="H3170" i="5"/>
  <c r="H3169" i="5"/>
  <c r="H3168" i="5"/>
  <c r="H3167" i="5"/>
  <c r="H3166" i="5"/>
  <c r="H3165" i="5"/>
  <c r="H3164" i="5"/>
  <c r="H3163" i="5"/>
  <c r="H3162" i="5"/>
  <c r="H3161" i="5"/>
  <c r="H3160" i="5"/>
  <c r="H3159" i="5"/>
  <c r="H3158" i="5"/>
  <c r="H3157" i="5"/>
  <c r="H3156" i="5"/>
  <c r="H3155" i="5"/>
  <c r="H3154" i="5"/>
  <c r="H3153" i="5"/>
  <c r="H3152" i="5"/>
  <c r="H3151" i="5"/>
  <c r="H3150" i="5"/>
  <c r="H3149" i="5"/>
  <c r="H3148" i="5"/>
  <c r="H3147" i="5"/>
  <c r="H3146" i="5"/>
  <c r="H3145" i="5"/>
  <c r="H3144" i="5"/>
  <c r="H3143" i="5"/>
  <c r="H3142" i="5"/>
  <c r="H3141" i="5"/>
  <c r="H3140" i="5"/>
  <c r="H3139" i="5"/>
  <c r="H3138" i="5"/>
  <c r="H3137" i="5"/>
  <c r="H3136" i="5"/>
  <c r="H3135" i="5"/>
  <c r="H3134" i="5"/>
  <c r="H3133" i="5"/>
  <c r="H3132" i="5"/>
  <c r="H3131" i="5"/>
  <c r="H3130" i="5"/>
  <c r="H3129" i="5"/>
  <c r="H3128" i="5"/>
  <c r="H3127" i="5"/>
  <c r="H3126" i="5"/>
  <c r="H3125" i="5"/>
  <c r="H3124" i="5"/>
  <c r="H3123" i="5"/>
  <c r="H3122" i="5"/>
  <c r="H3121" i="5"/>
  <c r="H3120" i="5"/>
  <c r="H3119" i="5"/>
  <c r="H3118" i="5"/>
  <c r="H3117" i="5"/>
  <c r="H3116" i="5"/>
  <c r="H3115" i="5"/>
  <c r="H3114" i="5"/>
  <c r="H3113" i="5"/>
  <c r="H3112" i="5"/>
  <c r="H3111" i="5"/>
  <c r="H3110" i="5"/>
  <c r="H3109" i="5"/>
  <c r="H3108" i="5"/>
  <c r="H3107" i="5"/>
  <c r="H3106" i="5"/>
  <c r="H3105" i="5"/>
  <c r="H3104" i="5"/>
  <c r="H3103" i="5"/>
  <c r="H3102" i="5"/>
  <c r="H3101" i="5"/>
  <c r="H3100" i="5"/>
  <c r="H3099" i="5"/>
  <c r="H3098" i="5"/>
  <c r="H3097" i="5"/>
  <c r="H3096" i="5"/>
  <c r="H3095" i="5"/>
  <c r="H3094" i="5"/>
  <c r="H3093" i="5"/>
  <c r="H3092" i="5"/>
  <c r="H3091" i="5"/>
  <c r="H3090" i="5"/>
  <c r="H3089" i="5"/>
  <c r="H3088" i="5"/>
  <c r="H3087" i="5"/>
  <c r="H3086" i="5"/>
  <c r="H3085" i="5"/>
  <c r="H3084" i="5"/>
  <c r="H3083" i="5"/>
  <c r="H3082" i="5"/>
  <c r="H3081" i="5"/>
  <c r="H3080" i="5"/>
  <c r="H3079" i="5"/>
  <c r="H3078" i="5"/>
  <c r="H3077" i="5"/>
  <c r="H3076" i="5"/>
  <c r="H3075" i="5"/>
  <c r="H3074" i="5"/>
  <c r="H3073" i="5"/>
  <c r="H3072" i="5"/>
  <c r="H3071" i="5"/>
  <c r="H3070" i="5"/>
  <c r="H3069" i="5"/>
  <c r="H3068" i="5"/>
  <c r="H3067" i="5"/>
  <c r="H3066" i="5"/>
  <c r="H3065" i="5"/>
  <c r="H3064" i="5"/>
  <c r="H3063" i="5"/>
  <c r="H3062" i="5"/>
  <c r="H3061" i="5"/>
  <c r="H3060" i="5"/>
  <c r="H3059" i="5"/>
  <c r="H3058" i="5"/>
  <c r="H3057" i="5"/>
  <c r="H3056" i="5"/>
  <c r="H3055" i="5"/>
  <c r="H3054" i="5"/>
  <c r="H3053" i="5"/>
  <c r="H3052" i="5"/>
  <c r="H3051" i="5"/>
  <c r="H3050" i="5"/>
  <c r="H3049" i="5"/>
  <c r="H3048" i="5"/>
  <c r="H3047" i="5"/>
  <c r="H3046" i="5"/>
  <c r="H3045" i="5"/>
  <c r="H3044" i="5"/>
  <c r="H3043" i="5"/>
  <c r="H3042" i="5"/>
  <c r="H3041" i="5"/>
  <c r="H3040" i="5"/>
  <c r="H3039" i="5"/>
  <c r="H3038" i="5"/>
  <c r="H3037" i="5"/>
  <c r="H3036" i="5"/>
  <c r="H3035" i="5"/>
  <c r="H3034" i="5"/>
  <c r="H3033" i="5"/>
  <c r="H3032" i="5"/>
  <c r="H3031" i="5"/>
  <c r="H3030" i="5"/>
  <c r="H3029" i="5"/>
  <c r="H3028" i="5"/>
  <c r="H3027" i="5"/>
  <c r="H3026" i="5"/>
  <c r="H3025" i="5"/>
  <c r="H3024" i="5"/>
  <c r="H3023" i="5"/>
  <c r="H3022" i="5"/>
  <c r="H3021" i="5"/>
  <c r="H3020" i="5"/>
  <c r="H3019" i="5"/>
  <c r="H3018" i="5"/>
  <c r="H3017" i="5"/>
  <c r="H3016" i="5"/>
  <c r="H3015" i="5"/>
  <c r="H3014" i="5"/>
  <c r="H3013" i="5"/>
  <c r="H3012" i="5"/>
  <c r="H3011" i="5"/>
  <c r="H3010" i="5"/>
  <c r="H3009" i="5"/>
  <c r="H3008" i="5"/>
  <c r="H3007" i="5"/>
  <c r="H3006" i="5"/>
  <c r="H3005" i="5"/>
  <c r="H3004" i="5"/>
  <c r="H3003" i="5"/>
  <c r="H3002" i="5"/>
  <c r="H3001" i="5"/>
  <c r="H3000" i="5"/>
  <c r="H2999" i="5"/>
  <c r="H2998" i="5"/>
  <c r="H2997" i="5"/>
  <c r="H2996" i="5"/>
  <c r="H2995" i="5"/>
  <c r="H2994" i="5"/>
  <c r="H2993" i="5"/>
  <c r="H2992" i="5"/>
  <c r="H2991" i="5"/>
  <c r="H2990" i="5"/>
  <c r="H2989" i="5"/>
  <c r="H2988" i="5"/>
  <c r="H2987" i="5"/>
  <c r="H2986" i="5"/>
  <c r="H2985" i="5"/>
  <c r="H2984" i="5"/>
  <c r="H2983" i="5"/>
  <c r="H2982" i="5"/>
  <c r="H2981" i="5"/>
  <c r="H2980" i="5"/>
  <c r="H2979" i="5"/>
  <c r="H2978" i="5"/>
  <c r="H2977" i="5"/>
  <c r="H2976" i="5"/>
  <c r="H2975" i="5"/>
  <c r="H2974" i="5"/>
  <c r="H2973" i="5"/>
  <c r="H2972" i="5"/>
  <c r="H2971" i="5"/>
  <c r="H2970" i="5"/>
  <c r="H2969" i="5"/>
  <c r="H2968" i="5"/>
  <c r="H2967" i="5"/>
  <c r="H2966" i="5"/>
  <c r="H2965" i="5"/>
  <c r="H2964" i="5"/>
  <c r="H2963" i="5"/>
  <c r="H2962" i="5"/>
  <c r="H2961" i="5"/>
  <c r="H2960" i="5"/>
  <c r="H2959" i="5"/>
  <c r="H2958" i="5"/>
  <c r="H2957" i="5"/>
  <c r="H2956" i="5"/>
  <c r="H2955" i="5"/>
  <c r="H2954" i="5"/>
  <c r="H2953" i="5"/>
  <c r="H2952" i="5"/>
  <c r="H2951" i="5"/>
  <c r="H2950" i="5"/>
  <c r="H2949" i="5"/>
  <c r="H2948" i="5"/>
  <c r="H2947" i="5"/>
  <c r="H2946" i="5"/>
  <c r="H2945" i="5"/>
  <c r="H2944" i="5"/>
  <c r="H2943" i="5"/>
  <c r="H2942" i="5"/>
  <c r="H2941" i="5"/>
  <c r="H2940" i="5"/>
  <c r="H2939" i="5"/>
  <c r="H2938" i="5"/>
  <c r="H2937" i="5"/>
  <c r="H2936" i="5"/>
  <c r="H2935" i="5"/>
  <c r="H2934" i="5"/>
  <c r="H2933" i="5"/>
  <c r="H2932" i="5"/>
  <c r="H2931" i="5"/>
  <c r="H2930" i="5"/>
  <c r="H2929" i="5"/>
  <c r="H2928" i="5"/>
  <c r="H2927" i="5"/>
  <c r="H2926" i="5"/>
  <c r="H2925" i="5"/>
  <c r="H2924" i="5"/>
  <c r="H2923" i="5"/>
  <c r="H2922" i="5"/>
  <c r="H2921" i="5"/>
  <c r="H2920" i="5"/>
  <c r="H2919" i="5"/>
  <c r="H2918" i="5"/>
  <c r="H2917" i="5"/>
  <c r="H2916" i="5"/>
  <c r="H2915" i="5"/>
  <c r="H2914" i="5"/>
  <c r="H2913" i="5"/>
  <c r="H2912" i="5"/>
  <c r="H2911" i="5"/>
  <c r="H2910" i="5"/>
  <c r="H2909" i="5"/>
  <c r="H2908" i="5"/>
  <c r="H2907" i="5"/>
  <c r="H2906" i="5"/>
  <c r="H2905" i="5"/>
  <c r="H2904" i="5"/>
  <c r="H2903" i="5"/>
  <c r="H2902" i="5"/>
  <c r="H2901" i="5"/>
  <c r="H2900" i="5"/>
  <c r="H2899" i="5"/>
  <c r="H2898" i="5"/>
  <c r="H2897" i="5"/>
  <c r="H2896" i="5"/>
  <c r="H2895" i="5"/>
  <c r="H2894" i="5"/>
  <c r="H2893" i="5"/>
  <c r="H2892" i="5"/>
  <c r="H2891" i="5"/>
  <c r="H2890" i="5"/>
  <c r="H2889" i="5"/>
  <c r="H2888" i="5"/>
  <c r="H2887" i="5"/>
  <c r="H2886" i="5"/>
  <c r="H2885" i="5"/>
  <c r="H2884" i="5"/>
  <c r="H2883" i="5"/>
  <c r="H2882" i="5"/>
  <c r="H2881" i="5"/>
  <c r="H2880" i="5"/>
  <c r="H2879" i="5"/>
  <c r="H2878" i="5"/>
  <c r="H2877" i="5"/>
  <c r="H2876" i="5"/>
  <c r="H2875" i="5"/>
  <c r="H2874" i="5"/>
  <c r="H2873" i="5"/>
  <c r="H2872" i="5"/>
  <c r="H2871" i="5"/>
  <c r="H2870" i="5"/>
  <c r="H2869" i="5"/>
  <c r="H2868" i="5"/>
  <c r="H2867" i="5"/>
  <c r="H2866" i="5"/>
  <c r="H2865" i="5"/>
  <c r="H2864" i="5"/>
  <c r="H2863" i="5"/>
  <c r="H2862" i="5"/>
  <c r="H2861" i="5"/>
  <c r="H2860" i="5"/>
  <c r="H2859" i="5"/>
  <c r="H2858" i="5"/>
  <c r="H2857" i="5"/>
  <c r="H2856" i="5"/>
  <c r="H2855" i="5"/>
  <c r="H2854" i="5"/>
  <c r="H2853" i="5"/>
  <c r="H2852" i="5"/>
  <c r="H2851" i="5"/>
  <c r="H2850" i="5"/>
  <c r="H2849" i="5"/>
  <c r="H2848" i="5"/>
  <c r="H2847" i="5"/>
  <c r="H2846" i="5"/>
  <c r="H2845" i="5"/>
  <c r="H2844" i="5"/>
  <c r="H2843" i="5"/>
  <c r="H2842" i="5"/>
  <c r="H2841" i="5"/>
  <c r="H2840" i="5"/>
  <c r="H2839" i="5"/>
  <c r="H2838" i="5"/>
  <c r="H2837" i="5"/>
  <c r="H2836" i="5"/>
  <c r="H2835" i="5"/>
  <c r="H2834" i="5"/>
  <c r="H2833" i="5"/>
  <c r="H2832" i="5"/>
  <c r="H2831" i="5"/>
  <c r="H2830" i="5"/>
  <c r="H2829" i="5"/>
  <c r="H2828" i="5"/>
  <c r="H2827" i="5"/>
  <c r="H2826" i="5"/>
  <c r="H2825" i="5"/>
  <c r="H2824" i="5"/>
  <c r="H2823" i="5"/>
  <c r="H2822" i="5"/>
  <c r="H2821" i="5"/>
  <c r="H2820" i="5"/>
  <c r="H2819" i="5"/>
  <c r="H2818" i="5"/>
  <c r="H2817" i="5"/>
  <c r="H2816" i="5"/>
  <c r="H2815" i="5"/>
  <c r="H2814" i="5"/>
  <c r="H2813" i="5"/>
  <c r="H2812" i="5"/>
  <c r="H2811" i="5"/>
  <c r="H2810" i="5"/>
  <c r="H2809" i="5"/>
  <c r="H2808" i="5"/>
  <c r="H2807" i="5"/>
  <c r="H2806" i="5"/>
  <c r="H2805" i="5"/>
  <c r="H2804" i="5"/>
  <c r="H2803" i="5"/>
  <c r="H2802" i="5"/>
  <c r="H2801" i="5"/>
  <c r="H2800" i="5"/>
  <c r="H2799" i="5"/>
  <c r="H2798" i="5"/>
  <c r="H2797" i="5"/>
  <c r="H2796" i="5"/>
  <c r="H2795" i="5"/>
  <c r="H2794" i="5"/>
  <c r="H2793" i="5"/>
  <c r="H2792" i="5"/>
  <c r="H2791" i="5"/>
  <c r="H2790" i="5"/>
  <c r="H2789" i="5"/>
  <c r="H2788" i="5"/>
  <c r="H2787" i="5"/>
  <c r="H2786" i="5"/>
  <c r="H2785" i="5"/>
  <c r="H2784" i="5"/>
  <c r="H2783" i="5"/>
  <c r="H2782" i="5"/>
  <c r="H2781" i="5"/>
  <c r="H2780" i="5"/>
  <c r="H2779" i="5"/>
  <c r="H2778" i="5"/>
  <c r="H2777" i="5"/>
  <c r="H2776" i="5"/>
  <c r="H2775" i="5"/>
  <c r="H2774" i="5"/>
  <c r="H2773" i="5"/>
  <c r="H2772" i="5"/>
  <c r="H2771" i="5"/>
  <c r="H2770" i="5"/>
  <c r="H2769" i="5"/>
  <c r="H2768" i="5"/>
  <c r="H2767" i="5"/>
  <c r="H2766" i="5"/>
  <c r="H2765" i="5"/>
  <c r="H2764" i="5"/>
  <c r="H2763" i="5"/>
  <c r="H2762" i="5"/>
  <c r="H2761" i="5"/>
  <c r="H2760" i="5"/>
  <c r="H2759" i="5"/>
  <c r="H2758" i="5"/>
  <c r="H2757" i="5"/>
  <c r="H2756" i="5"/>
  <c r="H2755" i="5"/>
  <c r="H2754" i="5"/>
  <c r="H2753" i="5"/>
  <c r="H2752" i="5"/>
  <c r="H2751" i="5"/>
  <c r="H2750" i="5"/>
  <c r="H2749" i="5"/>
  <c r="H2748" i="5"/>
  <c r="H2747" i="5"/>
  <c r="H2746" i="5"/>
  <c r="H2745" i="5"/>
  <c r="H2744" i="5"/>
  <c r="H2743" i="5"/>
  <c r="H2742" i="5"/>
  <c r="H2741" i="5"/>
  <c r="H2740" i="5"/>
  <c r="H2739" i="5"/>
  <c r="H2738" i="5"/>
  <c r="H2737" i="5"/>
  <c r="H2736" i="5"/>
  <c r="H2735" i="5"/>
  <c r="H2734" i="5"/>
  <c r="H2733" i="5"/>
  <c r="H2732" i="5"/>
  <c r="H2731" i="5"/>
  <c r="H2730" i="5"/>
  <c r="H2729" i="5"/>
  <c r="H2728" i="5"/>
  <c r="H2727" i="5"/>
  <c r="H2726" i="5"/>
  <c r="H2725" i="5"/>
  <c r="H2724" i="5"/>
  <c r="H2723" i="5"/>
  <c r="H2722" i="5"/>
  <c r="H2721" i="5"/>
  <c r="H2720" i="5"/>
  <c r="H2719" i="5"/>
  <c r="H2718" i="5"/>
  <c r="H2717" i="5"/>
  <c r="H2716" i="5"/>
  <c r="H2715" i="5"/>
  <c r="H2714" i="5"/>
  <c r="H2713" i="5"/>
  <c r="H2712" i="5"/>
  <c r="H2711" i="5"/>
  <c r="H2710" i="5"/>
  <c r="H2709" i="5"/>
  <c r="H2708" i="5"/>
  <c r="H2707" i="5"/>
  <c r="H2706" i="5"/>
  <c r="H2705" i="5"/>
  <c r="H2704" i="5"/>
  <c r="H2703" i="5"/>
  <c r="H2702" i="5"/>
  <c r="H2701" i="5"/>
  <c r="H2700" i="5"/>
  <c r="H2699" i="5"/>
  <c r="H2698" i="5"/>
  <c r="H2697" i="5"/>
  <c r="H2696" i="5"/>
  <c r="H2695" i="5"/>
  <c r="H2694" i="5"/>
  <c r="H2693" i="5"/>
  <c r="H2692" i="5"/>
  <c r="H2691" i="5"/>
  <c r="H2690" i="5"/>
  <c r="H2689" i="5"/>
  <c r="H2688" i="5"/>
  <c r="H2687" i="5"/>
  <c r="H2686" i="5"/>
  <c r="H2685" i="5"/>
  <c r="H2684" i="5"/>
  <c r="H2683" i="5"/>
  <c r="H2682" i="5"/>
  <c r="H2681" i="5"/>
  <c r="H2680" i="5"/>
  <c r="H2679" i="5"/>
  <c r="H2678" i="5"/>
  <c r="H2677" i="5"/>
  <c r="H2676" i="5"/>
  <c r="H2675" i="5"/>
  <c r="H2674" i="5"/>
  <c r="H2673" i="5"/>
  <c r="H2672" i="5"/>
  <c r="H2671" i="5"/>
  <c r="H2670" i="5"/>
  <c r="H2669" i="5"/>
  <c r="H2668" i="5"/>
  <c r="H2667" i="5"/>
  <c r="H2666" i="5"/>
  <c r="H2665" i="5"/>
  <c r="H2664" i="5"/>
  <c r="H2663" i="5"/>
  <c r="H2662" i="5"/>
  <c r="H2661" i="5"/>
  <c r="H2660" i="5"/>
  <c r="H2659" i="5"/>
  <c r="H2658" i="5"/>
  <c r="H2657" i="5"/>
  <c r="H2656" i="5"/>
  <c r="H2655" i="5"/>
  <c r="H2654" i="5"/>
  <c r="H2653" i="5"/>
  <c r="H2652" i="5"/>
  <c r="H2651" i="5"/>
  <c r="H2650" i="5"/>
  <c r="H2649" i="5"/>
  <c r="H2648" i="5"/>
  <c r="H2647" i="5"/>
  <c r="H2646" i="5"/>
  <c r="H2645" i="5"/>
  <c r="H2644" i="5"/>
  <c r="H2643" i="5"/>
  <c r="H2642" i="5"/>
  <c r="H2641" i="5"/>
  <c r="H2640" i="5"/>
  <c r="H2639" i="5"/>
  <c r="H2638" i="5"/>
  <c r="H2637" i="5"/>
  <c r="H2636" i="5"/>
  <c r="H2635" i="5"/>
  <c r="H2634" i="5"/>
  <c r="H2633" i="5"/>
  <c r="H2632" i="5"/>
  <c r="H2631" i="5"/>
  <c r="H2630" i="5"/>
  <c r="H2629" i="5"/>
  <c r="H2628" i="5"/>
  <c r="H2627" i="5"/>
  <c r="H2626" i="5"/>
  <c r="H2625" i="5"/>
  <c r="H2624" i="5"/>
  <c r="H2623" i="5"/>
  <c r="H2622" i="5"/>
  <c r="H2621" i="5"/>
  <c r="H2620" i="5"/>
  <c r="H2619" i="5"/>
  <c r="H2618" i="5"/>
  <c r="H2617" i="5"/>
  <c r="H2616" i="5"/>
  <c r="H2615" i="5"/>
  <c r="H2614" i="5"/>
  <c r="H2613" i="5"/>
  <c r="H2612" i="5"/>
  <c r="H2611" i="5"/>
  <c r="H2610" i="5"/>
  <c r="H2609" i="5"/>
  <c r="H2608" i="5"/>
  <c r="H2607" i="5"/>
  <c r="H2606" i="5"/>
  <c r="H2605" i="5"/>
  <c r="H2604" i="5"/>
  <c r="H2603" i="5"/>
  <c r="H2602" i="5"/>
  <c r="H2601" i="5"/>
  <c r="H2600" i="5"/>
  <c r="H2599" i="5"/>
  <c r="H2598" i="5"/>
  <c r="H2597" i="5"/>
  <c r="H2596" i="5"/>
  <c r="H2595" i="5"/>
  <c r="H2594" i="5"/>
  <c r="H2593" i="5"/>
  <c r="H2592" i="5"/>
  <c r="H2591" i="5"/>
  <c r="H2590" i="5"/>
  <c r="H2589" i="5"/>
  <c r="H2588" i="5"/>
  <c r="H2587" i="5"/>
  <c r="H2586" i="5"/>
  <c r="H2585" i="5"/>
  <c r="H2584" i="5"/>
  <c r="H2583" i="5"/>
  <c r="H2582" i="5"/>
  <c r="H2581" i="5"/>
  <c r="H2580" i="5"/>
  <c r="H2579" i="5"/>
  <c r="H2578" i="5"/>
  <c r="H2577" i="5"/>
  <c r="H2576" i="5"/>
  <c r="H2575" i="5"/>
  <c r="H2574" i="5"/>
  <c r="H2573" i="5"/>
  <c r="H2572" i="5"/>
  <c r="H2571" i="5"/>
  <c r="H2570" i="5"/>
  <c r="H2569" i="5"/>
  <c r="H2568" i="5"/>
  <c r="H2567" i="5"/>
  <c r="H2566" i="5"/>
  <c r="H2565" i="5"/>
  <c r="H2564" i="5"/>
  <c r="H2563" i="5"/>
  <c r="H2562" i="5"/>
  <c r="H2561" i="5"/>
  <c r="H2560" i="5"/>
  <c r="H2559" i="5"/>
  <c r="H2558" i="5"/>
  <c r="H2557" i="5"/>
  <c r="H2556" i="5"/>
  <c r="H2555" i="5"/>
  <c r="H2554" i="5"/>
  <c r="H2553" i="5"/>
  <c r="H2552" i="5"/>
  <c r="H2551" i="5"/>
  <c r="H2550" i="5"/>
  <c r="H2549" i="5"/>
  <c r="H2548" i="5"/>
  <c r="H2547" i="5"/>
  <c r="H2546" i="5"/>
  <c r="H2545" i="5"/>
  <c r="H2544" i="5"/>
  <c r="H2543" i="5"/>
  <c r="H2542" i="5"/>
  <c r="H2541" i="5"/>
  <c r="H2540" i="5"/>
  <c r="H2539" i="5"/>
  <c r="H2538" i="5"/>
  <c r="H2537" i="5"/>
  <c r="H2536" i="5"/>
  <c r="H2535" i="5"/>
  <c r="H2534" i="5"/>
  <c r="H2533" i="5"/>
  <c r="H2532" i="5"/>
  <c r="H2531" i="5"/>
  <c r="H2530" i="5"/>
  <c r="H2529" i="5"/>
  <c r="H2528" i="5"/>
  <c r="H2527" i="5"/>
  <c r="H2526" i="5"/>
  <c r="H2525" i="5"/>
  <c r="H2524" i="5"/>
  <c r="H2523" i="5"/>
  <c r="H2522" i="5"/>
  <c r="H2521" i="5"/>
  <c r="H2520" i="5"/>
  <c r="H2519" i="5"/>
  <c r="H2518" i="5"/>
  <c r="H2517" i="5"/>
  <c r="H2516" i="5"/>
  <c r="H2515" i="5"/>
  <c r="H2514" i="5"/>
  <c r="H2513" i="5"/>
  <c r="H2512" i="5"/>
  <c r="H2511" i="5"/>
  <c r="H2510" i="5"/>
  <c r="H2509" i="5"/>
  <c r="H2508" i="5"/>
  <c r="H2507" i="5"/>
  <c r="H2506" i="5"/>
  <c r="H2505" i="5"/>
  <c r="H2504" i="5"/>
  <c r="H2503" i="5"/>
  <c r="H2502" i="5"/>
  <c r="H2501" i="5"/>
  <c r="H2500" i="5"/>
  <c r="H2499" i="5"/>
  <c r="H2498" i="5"/>
  <c r="H2497" i="5"/>
  <c r="H2496" i="5"/>
  <c r="H2495" i="5"/>
  <c r="H2494" i="5"/>
  <c r="H2493" i="5"/>
  <c r="H2492" i="5"/>
  <c r="H2491" i="5"/>
  <c r="H2490" i="5"/>
  <c r="H2489" i="5"/>
  <c r="H2488" i="5"/>
  <c r="H2487" i="5"/>
  <c r="H2486" i="5"/>
  <c r="H2485" i="5"/>
  <c r="H2484" i="5"/>
  <c r="H2483" i="5"/>
  <c r="H2482" i="5"/>
  <c r="H2481" i="5"/>
  <c r="H2480" i="5"/>
  <c r="H2479" i="5"/>
  <c r="H2478" i="5"/>
  <c r="H2477" i="5"/>
  <c r="H2476" i="5"/>
  <c r="H2475" i="5"/>
  <c r="H2474" i="5"/>
  <c r="H2473" i="5"/>
  <c r="H2472" i="5"/>
  <c r="H2471" i="5"/>
  <c r="H2470" i="5"/>
  <c r="H2469" i="5"/>
  <c r="H2468" i="5"/>
  <c r="H2467" i="5"/>
  <c r="H2466" i="5"/>
  <c r="H2465" i="5"/>
  <c r="H2464" i="5"/>
  <c r="H2463" i="5"/>
  <c r="H2462" i="5"/>
  <c r="H2461" i="5"/>
  <c r="H2460" i="5"/>
  <c r="H2459" i="5"/>
  <c r="H2458" i="5"/>
  <c r="H2457" i="5"/>
  <c r="H2456" i="5"/>
  <c r="H2455" i="5"/>
  <c r="H2454" i="5"/>
  <c r="H2453" i="5"/>
  <c r="H2452" i="5"/>
  <c r="H2451" i="5"/>
  <c r="H2450" i="5"/>
  <c r="H2449" i="5"/>
  <c r="H2448" i="5"/>
  <c r="H2447" i="5"/>
  <c r="H2446" i="5"/>
  <c r="H2445" i="5"/>
  <c r="H2444" i="5"/>
  <c r="H2443" i="5"/>
  <c r="H2442" i="5"/>
  <c r="H2441" i="5"/>
  <c r="H2440" i="5"/>
  <c r="H2439" i="5"/>
  <c r="H2438" i="5"/>
  <c r="H2437" i="5"/>
  <c r="H2436" i="5"/>
  <c r="H2435" i="5"/>
  <c r="H2434" i="5"/>
  <c r="H2433" i="5"/>
  <c r="H2432" i="5"/>
  <c r="H2431" i="5"/>
  <c r="H2430" i="5"/>
  <c r="H2429" i="5"/>
  <c r="H2428" i="5"/>
  <c r="H2427" i="5"/>
  <c r="H2426" i="5"/>
  <c r="H2425" i="5"/>
  <c r="H2424" i="5"/>
  <c r="H2423" i="5"/>
  <c r="H2422" i="5"/>
  <c r="H2421" i="5"/>
  <c r="H2420" i="5"/>
  <c r="H2419" i="5"/>
  <c r="H2418" i="5"/>
  <c r="H2417" i="5"/>
  <c r="H2416" i="5"/>
  <c r="H2415" i="5"/>
  <c r="H2414" i="5"/>
  <c r="H2413" i="5"/>
  <c r="H2412" i="5"/>
  <c r="H2411" i="5"/>
  <c r="H2410" i="5"/>
  <c r="H2409" i="5"/>
  <c r="H2408" i="5"/>
  <c r="H2407" i="5"/>
  <c r="H2406" i="5"/>
  <c r="H2405" i="5"/>
  <c r="H2404" i="5"/>
  <c r="H2403" i="5"/>
  <c r="H2402" i="5"/>
  <c r="H2401" i="5"/>
  <c r="H2400" i="5"/>
  <c r="H2399" i="5"/>
  <c r="H2398" i="5"/>
  <c r="H2397" i="5"/>
  <c r="H2396" i="5"/>
  <c r="H2395" i="5"/>
  <c r="H2394" i="5"/>
  <c r="H2393" i="5"/>
  <c r="H2392" i="5"/>
  <c r="H2391" i="5"/>
  <c r="H2390" i="5"/>
  <c r="H2389" i="5"/>
  <c r="H2388" i="5"/>
  <c r="H2387" i="5"/>
  <c r="H2386" i="5"/>
  <c r="H2385" i="5"/>
  <c r="H2384" i="5"/>
  <c r="H2383" i="5"/>
  <c r="H2382" i="5"/>
  <c r="H2381" i="5"/>
  <c r="H2380" i="5"/>
  <c r="H2379" i="5"/>
  <c r="H2378" i="5"/>
  <c r="H2377" i="5"/>
  <c r="H2376" i="5"/>
  <c r="H2375" i="5"/>
  <c r="H2374" i="5"/>
  <c r="H2373" i="5"/>
  <c r="H2372" i="5"/>
  <c r="H2371" i="5"/>
  <c r="H2370" i="5"/>
  <c r="H2369" i="5"/>
  <c r="H2368" i="5"/>
  <c r="H2367" i="5"/>
  <c r="H2366" i="5"/>
  <c r="H2365" i="5"/>
  <c r="H2364" i="5"/>
  <c r="H2363" i="5"/>
  <c r="H2362" i="5"/>
  <c r="H2361" i="5"/>
  <c r="H2360" i="5"/>
  <c r="H2359" i="5"/>
  <c r="H2358" i="5"/>
  <c r="H2357" i="5"/>
  <c r="H2356" i="5"/>
  <c r="H2355" i="5"/>
  <c r="H2354" i="5"/>
  <c r="H2353" i="5"/>
  <c r="H2352" i="5"/>
  <c r="H2351" i="5"/>
  <c r="H2350" i="5"/>
  <c r="H2349" i="5"/>
  <c r="H2348" i="5"/>
  <c r="H2347" i="5"/>
  <c r="H2346" i="5"/>
  <c r="H2345" i="5"/>
  <c r="H2344" i="5"/>
  <c r="H2343" i="5"/>
  <c r="H2342" i="5"/>
  <c r="H2341" i="5"/>
  <c r="H2340" i="5"/>
  <c r="H2339" i="5"/>
  <c r="H2338" i="5"/>
  <c r="H2337" i="5"/>
  <c r="H2336" i="5"/>
  <c r="H2335" i="5"/>
  <c r="H2334" i="5"/>
  <c r="H2333" i="5"/>
  <c r="H2332" i="5"/>
  <c r="H2331" i="5"/>
  <c r="H2330" i="5"/>
  <c r="H2329" i="5"/>
  <c r="H2328" i="5"/>
  <c r="H2327" i="5"/>
  <c r="H2326" i="5"/>
  <c r="H2325" i="5"/>
  <c r="H2324" i="5"/>
  <c r="H2323" i="5"/>
  <c r="H2322" i="5"/>
  <c r="H2321" i="5"/>
  <c r="H2320" i="5"/>
  <c r="H2319" i="5"/>
  <c r="H2318" i="5"/>
  <c r="H2317" i="5"/>
  <c r="H2316" i="5"/>
  <c r="H2315" i="5"/>
  <c r="H2314" i="5"/>
  <c r="H2313" i="5"/>
  <c r="H2312" i="5"/>
  <c r="H2311" i="5"/>
  <c r="H2310" i="5"/>
  <c r="H2309" i="5"/>
  <c r="H2308" i="5"/>
  <c r="H2307" i="5"/>
  <c r="H2306" i="5"/>
  <c r="H2305" i="5"/>
  <c r="H2304" i="5"/>
  <c r="H2303" i="5"/>
  <c r="H2302" i="5"/>
  <c r="H2301" i="5"/>
  <c r="H2300" i="5"/>
  <c r="H2299" i="5"/>
  <c r="H2298" i="5"/>
  <c r="H2297" i="5"/>
  <c r="H2296" i="5"/>
  <c r="H2295" i="5"/>
  <c r="H2294" i="5"/>
  <c r="H2293" i="5"/>
  <c r="H2292" i="5"/>
  <c r="H2291" i="5"/>
  <c r="H2290" i="5"/>
  <c r="H2289" i="5"/>
  <c r="H2288" i="5"/>
  <c r="H2287" i="5"/>
  <c r="H2286" i="5"/>
  <c r="H2285" i="5"/>
  <c r="H2284" i="5"/>
  <c r="H2283" i="5"/>
  <c r="H2282" i="5"/>
  <c r="H2281" i="5"/>
  <c r="H2280" i="5"/>
  <c r="H2279" i="5"/>
  <c r="H2278" i="5"/>
  <c r="H2277" i="5"/>
  <c r="H2276" i="5"/>
  <c r="H2275" i="5"/>
  <c r="H2274" i="5"/>
  <c r="H2273" i="5"/>
  <c r="H2272" i="5"/>
  <c r="H2271" i="5"/>
  <c r="H2270" i="5"/>
  <c r="H2269" i="5"/>
  <c r="H2268" i="5"/>
  <c r="H2267" i="5"/>
  <c r="H2266" i="5"/>
  <c r="H2265" i="5"/>
  <c r="H2264" i="5"/>
  <c r="H2263" i="5"/>
  <c r="H2262" i="5"/>
  <c r="H2261" i="5"/>
  <c r="H2260" i="5"/>
  <c r="H2259" i="5"/>
  <c r="H2258" i="5"/>
  <c r="H2257" i="5"/>
  <c r="H2256" i="5"/>
  <c r="H2255" i="5"/>
  <c r="H2254" i="5"/>
  <c r="H2253" i="5"/>
  <c r="H2252" i="5"/>
  <c r="H2251" i="5"/>
  <c r="H2250" i="5"/>
  <c r="H2249" i="5"/>
  <c r="H2248" i="5"/>
  <c r="H2247" i="5"/>
  <c r="H2246" i="5"/>
  <c r="H2245" i="5"/>
  <c r="H2244" i="5"/>
  <c r="H2243" i="5"/>
  <c r="H2242" i="5"/>
  <c r="H2241" i="5"/>
  <c r="H2240" i="5"/>
  <c r="H2239" i="5"/>
  <c r="H2238" i="5"/>
  <c r="H2237" i="5"/>
  <c r="H2236" i="5"/>
  <c r="H2235" i="5"/>
  <c r="H2234" i="5"/>
  <c r="H2233" i="5"/>
  <c r="H2232" i="5"/>
  <c r="H2231" i="5"/>
  <c r="H2230" i="5"/>
  <c r="H2229" i="5"/>
  <c r="H2228" i="5"/>
  <c r="H2227" i="5"/>
  <c r="H2226" i="5"/>
  <c r="H2225" i="5"/>
  <c r="H2224" i="5"/>
  <c r="H2223" i="5"/>
  <c r="H2222" i="5"/>
  <c r="H2221" i="5"/>
  <c r="H2220" i="5"/>
  <c r="H2219" i="5"/>
  <c r="H2218" i="5"/>
  <c r="H2217" i="5"/>
  <c r="H2216" i="5"/>
  <c r="H2215" i="5"/>
  <c r="H2214" i="5"/>
  <c r="H2213" i="5"/>
  <c r="H2212" i="5"/>
  <c r="H2211" i="5"/>
  <c r="H2210" i="5"/>
  <c r="H2209" i="5"/>
  <c r="H2208" i="5"/>
  <c r="H2207" i="5"/>
  <c r="H2206" i="5"/>
  <c r="H2205" i="5"/>
  <c r="H2204" i="5"/>
  <c r="H2203" i="5"/>
  <c r="H2202" i="5"/>
  <c r="H2201" i="5"/>
  <c r="H2200" i="5"/>
  <c r="H2199" i="5"/>
  <c r="H2198" i="5"/>
  <c r="H2197" i="5"/>
  <c r="H2196" i="5"/>
  <c r="H2195" i="5"/>
  <c r="H2194" i="5"/>
  <c r="H2193" i="5"/>
  <c r="H2192" i="5"/>
  <c r="H2191" i="5"/>
  <c r="H2190" i="5"/>
  <c r="H2189" i="5"/>
  <c r="H2188" i="5"/>
  <c r="H2187" i="5"/>
  <c r="H2186" i="5"/>
  <c r="H2185" i="5"/>
  <c r="H2184" i="5"/>
  <c r="H2183" i="5"/>
  <c r="H2182" i="5"/>
  <c r="H2181" i="5"/>
  <c r="H2180" i="5"/>
  <c r="H2179" i="5"/>
  <c r="H2178" i="5"/>
  <c r="H2177" i="5"/>
  <c r="H2176" i="5"/>
  <c r="H2175" i="5"/>
  <c r="H2174" i="5"/>
  <c r="H2173" i="5"/>
  <c r="H2172" i="5"/>
  <c r="H2171" i="5"/>
  <c r="H2170" i="5"/>
  <c r="H2169" i="5"/>
  <c r="H2168" i="5"/>
  <c r="H2167" i="5"/>
  <c r="H2166" i="5"/>
  <c r="H2165" i="5"/>
  <c r="H2164" i="5"/>
  <c r="H2163" i="5"/>
  <c r="H2162" i="5"/>
  <c r="H2161" i="5"/>
  <c r="H2160" i="5"/>
  <c r="H2159" i="5"/>
  <c r="H2158" i="5"/>
  <c r="H2157" i="5"/>
  <c r="H2156" i="5"/>
  <c r="H2155" i="5"/>
  <c r="H2154" i="5"/>
  <c r="H2153" i="5"/>
  <c r="H2152" i="5"/>
  <c r="H2151" i="5"/>
  <c r="H2150" i="5"/>
  <c r="H2149" i="5"/>
  <c r="H2148" i="5"/>
  <c r="H2147" i="5"/>
  <c r="H2146" i="5"/>
  <c r="H2145" i="5"/>
  <c r="H2144" i="5"/>
  <c r="H2143" i="5"/>
  <c r="H2142" i="5"/>
  <c r="H2141" i="5"/>
  <c r="H2140" i="5"/>
  <c r="H2139" i="5"/>
  <c r="H2138" i="5"/>
  <c r="H2137" i="5"/>
  <c r="H2136" i="5"/>
  <c r="H2135" i="5"/>
  <c r="H2134" i="5"/>
  <c r="H2133" i="5"/>
  <c r="H2132" i="5"/>
  <c r="H2131" i="5"/>
  <c r="H2130" i="5"/>
  <c r="H2129" i="5"/>
  <c r="H2128" i="5"/>
  <c r="H2127" i="5"/>
  <c r="H2126" i="5"/>
  <c r="H2125" i="5"/>
  <c r="H2124" i="5"/>
  <c r="H2123" i="5"/>
  <c r="H2122" i="5"/>
  <c r="H2121" i="5"/>
  <c r="H2120" i="5"/>
  <c r="H2119" i="5"/>
  <c r="H2118" i="5"/>
  <c r="H2117" i="5"/>
  <c r="H2116" i="5"/>
  <c r="H2115" i="5"/>
  <c r="H2114" i="5"/>
  <c r="H2113" i="5"/>
  <c r="H2112" i="5"/>
  <c r="H2111" i="5"/>
  <c r="H2110" i="5"/>
  <c r="H2109" i="5"/>
  <c r="H2108" i="5"/>
  <c r="H2107" i="5"/>
  <c r="H2106" i="5"/>
  <c r="H2105" i="5"/>
  <c r="H2104" i="5"/>
  <c r="H2103" i="5"/>
  <c r="H2102" i="5"/>
  <c r="H2101" i="5"/>
  <c r="H2100" i="5"/>
  <c r="H2099" i="5"/>
  <c r="H2098" i="5"/>
  <c r="H2097" i="5"/>
  <c r="H2096" i="5"/>
  <c r="H2095" i="5"/>
  <c r="H2094" i="5"/>
  <c r="H2093" i="5"/>
  <c r="H2092" i="5"/>
  <c r="H2091" i="5"/>
  <c r="H2090" i="5"/>
  <c r="H2089" i="5"/>
  <c r="H2088" i="5"/>
  <c r="H2087" i="5"/>
  <c r="H2086" i="5"/>
  <c r="H2085" i="5"/>
  <c r="H2084" i="5"/>
  <c r="H2083" i="5"/>
  <c r="H2082" i="5"/>
  <c r="H2081" i="5"/>
  <c r="H2080" i="5"/>
  <c r="H2079" i="5"/>
  <c r="H2078" i="5"/>
  <c r="H2077" i="5"/>
  <c r="H2076" i="5"/>
  <c r="H2075" i="5"/>
  <c r="H2074" i="5"/>
  <c r="H2073" i="5"/>
  <c r="H2072" i="5"/>
  <c r="H2071" i="5"/>
  <c r="H2070" i="5"/>
  <c r="H2069" i="5"/>
  <c r="H2068" i="5"/>
  <c r="H2067" i="5"/>
  <c r="H2066" i="5"/>
  <c r="H2065" i="5"/>
  <c r="H2064" i="5"/>
  <c r="H2063" i="5"/>
  <c r="H2062" i="5"/>
  <c r="H2061" i="5"/>
  <c r="H2060" i="5"/>
  <c r="H2059" i="5"/>
  <c r="H2058" i="5"/>
  <c r="H2057" i="5"/>
  <c r="H2056" i="5"/>
  <c r="H2055" i="5"/>
  <c r="H2054" i="5"/>
  <c r="H2053" i="5"/>
  <c r="H2052" i="5"/>
  <c r="H2051" i="5"/>
  <c r="H2050" i="5"/>
  <c r="H2049" i="5"/>
  <c r="H2048" i="5"/>
  <c r="H2047" i="5"/>
  <c r="H2046" i="5"/>
  <c r="H2045" i="5"/>
  <c r="H2044" i="5"/>
  <c r="H2043" i="5"/>
  <c r="H2042" i="5"/>
  <c r="H2041" i="5"/>
  <c r="H2040" i="5"/>
  <c r="H2039" i="5"/>
  <c r="H2038" i="5"/>
  <c r="H2037" i="5"/>
  <c r="H2036" i="5"/>
  <c r="H2035" i="5"/>
  <c r="H2034" i="5"/>
  <c r="H2033" i="5"/>
  <c r="H2032" i="5"/>
  <c r="H2031" i="5"/>
  <c r="H2030" i="5"/>
  <c r="H2029" i="5"/>
  <c r="H2028" i="5"/>
  <c r="H2027" i="5"/>
  <c r="H2026" i="5"/>
  <c r="H2025" i="5"/>
  <c r="H2024" i="5"/>
  <c r="H2023" i="5"/>
  <c r="H2022" i="5"/>
  <c r="H2021" i="5"/>
  <c r="H2020" i="5"/>
  <c r="H2019" i="5"/>
  <c r="H2018" i="5"/>
  <c r="H2017" i="5"/>
  <c r="H2016" i="5"/>
  <c r="H2015" i="5"/>
  <c r="H2014" i="5"/>
  <c r="H2013" i="5"/>
  <c r="H2012" i="5"/>
  <c r="H2011" i="5"/>
  <c r="H2010" i="5"/>
  <c r="H2009" i="5"/>
  <c r="H2008" i="5"/>
  <c r="H2007" i="5"/>
  <c r="H2006" i="5"/>
  <c r="H2005" i="5"/>
  <c r="H2004" i="5"/>
  <c r="H2003" i="5"/>
  <c r="H2002" i="5"/>
  <c r="H2001" i="5"/>
  <c r="H2000" i="5"/>
  <c r="H1999" i="5"/>
  <c r="H1998" i="5"/>
  <c r="H1997" i="5"/>
  <c r="H1996" i="5"/>
  <c r="H1995" i="5"/>
  <c r="H1994" i="5"/>
  <c r="H1993" i="5"/>
  <c r="H1992" i="5"/>
  <c r="H1991" i="5"/>
  <c r="H1990" i="5"/>
  <c r="H1989" i="5"/>
  <c r="H1988" i="5"/>
  <c r="H1987" i="5"/>
  <c r="H1986" i="5"/>
  <c r="H1985" i="5"/>
  <c r="H1984" i="5"/>
  <c r="H1983" i="5"/>
  <c r="H1982" i="5"/>
  <c r="H1981" i="5"/>
  <c r="H1980" i="5"/>
  <c r="H1979" i="5"/>
  <c r="H1978" i="5"/>
  <c r="H1977" i="5"/>
  <c r="H1976" i="5"/>
  <c r="H1975" i="5"/>
  <c r="H1974" i="5"/>
  <c r="H1973" i="5"/>
  <c r="H1972" i="5"/>
  <c r="H1971" i="5"/>
  <c r="H1970" i="5"/>
  <c r="H1969" i="5"/>
  <c r="H1968" i="5"/>
  <c r="H1967" i="5"/>
  <c r="H1966" i="5"/>
  <c r="H1965" i="5"/>
  <c r="H1964" i="5"/>
  <c r="H1963" i="5"/>
  <c r="H1962" i="5"/>
  <c r="H1961" i="5"/>
  <c r="H1960" i="5"/>
  <c r="H1959" i="5"/>
  <c r="H1958" i="5"/>
  <c r="H1957" i="5"/>
  <c r="H1956" i="5"/>
  <c r="H1955" i="5"/>
  <c r="H1954" i="5"/>
  <c r="H1953" i="5"/>
  <c r="H1952" i="5"/>
  <c r="H1951" i="5"/>
  <c r="H1950" i="5"/>
  <c r="H1949" i="5"/>
  <c r="H1948" i="5"/>
  <c r="H1947" i="5"/>
  <c r="H1946" i="5"/>
  <c r="H1945" i="5"/>
  <c r="H1944" i="5"/>
  <c r="H1943" i="5"/>
  <c r="H1942" i="5"/>
  <c r="H1941" i="5"/>
  <c r="H1940" i="5"/>
  <c r="H1939" i="5"/>
  <c r="H1938" i="5"/>
  <c r="H1937" i="5"/>
  <c r="H1936" i="5"/>
  <c r="H1935" i="5"/>
  <c r="H1934" i="5"/>
  <c r="H1933" i="5"/>
  <c r="H1932" i="5"/>
  <c r="H1931" i="5"/>
  <c r="H1930" i="5"/>
  <c r="H1929" i="5"/>
  <c r="H1928" i="5"/>
  <c r="H1927" i="5"/>
  <c r="H1926" i="5"/>
  <c r="H1925" i="5"/>
  <c r="H1924" i="5"/>
  <c r="H1923" i="5"/>
  <c r="H1922" i="5"/>
  <c r="H1921" i="5"/>
  <c r="H1920" i="5"/>
  <c r="H1919" i="5"/>
  <c r="H1918" i="5"/>
  <c r="H1917" i="5"/>
  <c r="H1916" i="5"/>
  <c r="H1915" i="5"/>
  <c r="H1914" i="5"/>
  <c r="H1913" i="5"/>
  <c r="H1912" i="5"/>
  <c r="H1911" i="5"/>
  <c r="H1910" i="5"/>
  <c r="H1909" i="5"/>
  <c r="H1908" i="5"/>
  <c r="H1907" i="5"/>
  <c r="H1906" i="5"/>
  <c r="H1905" i="5"/>
  <c r="H1904" i="5"/>
  <c r="H1903" i="5"/>
  <c r="H1902" i="5"/>
  <c r="H1901" i="5"/>
  <c r="H1900" i="5"/>
  <c r="H1899" i="5"/>
  <c r="H1898" i="5"/>
  <c r="H1897" i="5"/>
  <c r="H1896" i="5"/>
  <c r="H1895" i="5"/>
  <c r="H1894" i="5"/>
  <c r="H1893" i="5"/>
  <c r="H1892" i="5"/>
  <c r="H1891" i="5"/>
  <c r="H1890" i="5"/>
  <c r="H1889" i="5"/>
  <c r="H1888" i="5"/>
  <c r="H1887" i="5"/>
  <c r="H1886" i="5"/>
  <c r="H1885" i="5"/>
  <c r="H1884" i="5"/>
  <c r="H1883" i="5"/>
  <c r="H1882" i="5"/>
  <c r="H1881" i="5"/>
  <c r="H1880" i="5"/>
  <c r="H1879" i="5"/>
  <c r="H1878" i="5"/>
  <c r="H1877" i="5"/>
  <c r="H1876" i="5"/>
  <c r="H1875" i="5"/>
  <c r="H1874" i="5"/>
  <c r="H1873" i="5"/>
  <c r="H1872" i="5"/>
  <c r="H1871" i="5"/>
  <c r="H1870" i="5"/>
  <c r="H1869" i="5"/>
  <c r="H1868" i="5"/>
  <c r="H1867" i="5"/>
  <c r="H1866" i="5"/>
  <c r="H1865" i="5"/>
  <c r="H1864" i="5"/>
  <c r="H1863" i="5"/>
  <c r="H1862" i="5"/>
  <c r="H1861" i="5"/>
  <c r="H1860" i="5"/>
  <c r="H1859" i="5"/>
  <c r="H1858" i="5"/>
  <c r="H1857" i="5"/>
  <c r="H1856" i="5"/>
  <c r="H1855" i="5"/>
  <c r="H1854" i="5"/>
  <c r="H1853" i="5"/>
  <c r="H1852" i="5"/>
  <c r="H1851" i="5"/>
  <c r="H1850" i="5"/>
  <c r="H1849" i="5"/>
  <c r="H1848" i="5"/>
  <c r="H1847" i="5"/>
  <c r="H1846" i="5"/>
  <c r="H1845" i="5"/>
  <c r="H1844" i="5"/>
  <c r="H1843" i="5"/>
  <c r="H1842" i="5"/>
  <c r="H1841" i="5"/>
  <c r="H1840" i="5"/>
  <c r="H1839" i="5"/>
  <c r="H1838" i="5"/>
  <c r="H1837" i="5"/>
  <c r="H1836" i="5"/>
  <c r="H1835" i="5"/>
  <c r="H1834" i="5"/>
  <c r="H1833" i="5"/>
  <c r="H1832" i="5"/>
  <c r="H1831" i="5"/>
  <c r="H1830" i="5"/>
  <c r="H1829" i="5"/>
  <c r="H1828" i="5"/>
  <c r="H1827" i="5"/>
  <c r="H1826" i="5"/>
  <c r="H1825" i="5"/>
  <c r="H1824" i="5"/>
  <c r="H1823" i="5"/>
  <c r="H1822" i="5"/>
  <c r="H1821" i="5"/>
  <c r="H1820" i="5"/>
  <c r="H1819" i="5"/>
  <c r="H1818" i="5"/>
  <c r="H1817" i="5"/>
  <c r="H1816" i="5"/>
  <c r="H1815" i="5"/>
  <c r="H1814" i="5"/>
  <c r="H1813" i="5"/>
  <c r="H1812" i="5"/>
  <c r="H1811" i="5"/>
  <c r="H1810" i="5"/>
  <c r="H1809" i="5"/>
  <c r="H1808" i="5"/>
  <c r="H1807" i="5"/>
  <c r="H1806" i="5"/>
  <c r="H1805" i="5"/>
  <c r="H1804" i="5"/>
  <c r="H1803" i="5"/>
  <c r="H1802" i="5"/>
  <c r="H1801" i="5"/>
  <c r="H1800" i="5"/>
  <c r="H1799" i="5"/>
  <c r="H1798" i="5"/>
  <c r="H1797" i="5"/>
  <c r="H1796" i="5"/>
  <c r="H1795" i="5"/>
  <c r="H1794" i="5"/>
  <c r="H1793" i="5"/>
  <c r="H1792" i="5"/>
  <c r="H1791" i="5"/>
  <c r="H1790" i="5"/>
  <c r="H1789" i="5"/>
  <c r="H1788" i="5"/>
  <c r="H1787" i="5"/>
  <c r="H1786" i="5"/>
  <c r="H1785" i="5"/>
  <c r="H1784" i="5"/>
  <c r="H1783" i="5"/>
  <c r="H1782" i="5"/>
  <c r="H1781" i="5"/>
  <c r="H1780" i="5"/>
  <c r="H1779" i="5"/>
  <c r="H1778" i="5"/>
  <c r="H1777" i="5"/>
  <c r="H1776" i="5"/>
  <c r="H1775" i="5"/>
  <c r="H1774" i="5"/>
  <c r="H1773" i="5"/>
  <c r="H1772" i="5"/>
  <c r="H1771" i="5"/>
  <c r="H1770" i="5"/>
  <c r="H1769" i="5"/>
  <c r="H1768" i="5"/>
  <c r="H1767" i="5"/>
  <c r="H1766" i="5"/>
  <c r="H1765" i="5"/>
  <c r="H1764" i="5"/>
  <c r="H1763" i="5"/>
  <c r="H1762" i="5"/>
  <c r="H1761" i="5"/>
  <c r="H1760" i="5"/>
  <c r="H1759" i="5"/>
  <c r="H1758" i="5"/>
  <c r="H1757" i="5"/>
  <c r="H1756" i="5"/>
  <c r="H1755" i="5"/>
  <c r="H1754" i="5"/>
  <c r="H1753" i="5"/>
  <c r="H1752" i="5"/>
  <c r="H1751" i="5"/>
  <c r="H1750" i="5"/>
  <c r="H1749" i="5"/>
  <c r="H1748" i="5"/>
  <c r="H1747" i="5"/>
  <c r="H1746" i="5"/>
  <c r="H1745" i="5"/>
  <c r="H1744" i="5"/>
  <c r="H1743" i="5"/>
  <c r="H1742" i="5"/>
  <c r="H1741" i="5"/>
  <c r="H1740" i="5"/>
  <c r="H1739" i="5"/>
  <c r="H1738" i="5"/>
  <c r="H1737" i="5"/>
  <c r="H1736" i="5"/>
  <c r="H1735" i="5"/>
  <c r="H1734" i="5"/>
  <c r="H1733" i="5"/>
  <c r="H1732" i="5"/>
  <c r="H1731" i="5"/>
  <c r="H1730" i="5"/>
  <c r="H1729" i="5"/>
  <c r="H1728" i="5"/>
  <c r="H1727" i="5"/>
  <c r="H1726" i="5"/>
  <c r="H1725" i="5"/>
  <c r="H1724" i="5"/>
  <c r="H1723" i="5"/>
  <c r="H1722" i="5"/>
  <c r="H1721" i="5"/>
  <c r="H1720" i="5"/>
  <c r="H1719" i="5"/>
  <c r="H1718" i="5"/>
  <c r="H1717" i="5"/>
  <c r="H1716" i="5"/>
  <c r="H1715" i="5"/>
  <c r="H1714" i="5"/>
  <c r="H1713" i="5"/>
  <c r="H1712" i="5"/>
  <c r="H1711" i="5"/>
  <c r="H1710" i="5"/>
  <c r="H1709" i="5"/>
  <c r="H1708" i="5"/>
  <c r="H1707" i="5"/>
  <c r="H1706" i="5"/>
  <c r="H1705" i="5"/>
  <c r="H1704" i="5"/>
  <c r="H1703" i="5"/>
  <c r="H1702" i="5"/>
  <c r="H1701" i="5"/>
  <c r="H1700" i="5"/>
  <c r="H1699" i="5"/>
  <c r="H1698" i="5"/>
  <c r="H1697" i="5"/>
  <c r="H1696" i="5"/>
  <c r="H1695" i="5"/>
  <c r="H1694" i="5"/>
  <c r="H1693" i="5"/>
  <c r="H1692" i="5"/>
  <c r="H1691" i="5"/>
  <c r="H1690" i="5"/>
  <c r="H1689" i="5"/>
  <c r="H1688" i="5"/>
  <c r="H1687" i="5"/>
  <c r="H1686" i="5"/>
  <c r="H1685" i="5"/>
  <c r="H1684" i="5"/>
  <c r="H1683" i="5"/>
  <c r="H1682" i="5"/>
  <c r="H1681" i="5"/>
  <c r="H1680" i="5"/>
  <c r="H1679" i="5"/>
  <c r="H1678" i="5"/>
  <c r="H1677" i="5"/>
  <c r="H1676" i="5"/>
  <c r="H1675" i="5"/>
  <c r="H1674" i="5"/>
  <c r="H1673" i="5"/>
  <c r="H1672" i="5"/>
  <c r="H1671" i="5"/>
  <c r="H1670" i="5"/>
  <c r="H1669" i="5"/>
  <c r="H1668" i="5"/>
  <c r="H1667" i="5"/>
  <c r="H1666" i="5"/>
  <c r="H1665" i="5"/>
  <c r="H1664" i="5"/>
  <c r="H1663" i="5"/>
  <c r="H1662" i="5"/>
  <c r="H1661" i="5"/>
  <c r="H1660" i="5"/>
  <c r="H1659" i="5"/>
  <c r="H1658" i="5"/>
  <c r="H1657" i="5"/>
  <c r="H1656" i="5"/>
  <c r="H1655" i="5"/>
  <c r="H1654" i="5"/>
  <c r="H1653" i="5"/>
  <c r="H1652" i="5"/>
  <c r="H1651" i="5"/>
  <c r="H1650" i="5"/>
  <c r="H1649" i="5"/>
  <c r="H1648" i="5"/>
  <c r="H1647" i="5"/>
  <c r="H1646" i="5"/>
  <c r="H1645" i="5"/>
  <c r="H1644" i="5"/>
  <c r="H1643" i="5"/>
  <c r="H1642" i="5"/>
  <c r="H1641" i="5"/>
  <c r="H1640" i="5"/>
  <c r="H1639" i="5"/>
  <c r="H1638" i="5"/>
  <c r="H1637" i="5"/>
  <c r="H1636" i="5"/>
  <c r="H1635" i="5"/>
  <c r="H1634" i="5"/>
  <c r="H1633" i="5"/>
  <c r="H1632" i="5"/>
  <c r="H1631" i="5"/>
  <c r="H1630" i="5"/>
  <c r="H1629" i="5"/>
  <c r="H1628" i="5"/>
  <c r="H1627" i="5"/>
  <c r="H1626" i="5"/>
  <c r="H1625" i="5"/>
  <c r="H1624" i="5"/>
  <c r="H1623" i="5"/>
  <c r="H1622" i="5"/>
  <c r="H1621" i="5"/>
  <c r="H1620" i="5"/>
  <c r="H1619" i="5"/>
  <c r="H1618" i="5"/>
  <c r="H1617" i="5"/>
  <c r="H1616" i="5"/>
  <c r="H1615" i="5"/>
  <c r="H1614" i="5"/>
  <c r="H1613" i="5"/>
  <c r="H1612" i="5"/>
  <c r="H1611" i="5"/>
  <c r="H1610" i="5"/>
  <c r="H1609" i="5"/>
  <c r="H1608" i="5"/>
  <c r="H1607" i="5"/>
  <c r="H1606" i="5"/>
  <c r="H1605" i="5"/>
  <c r="H1604" i="5"/>
  <c r="H1603" i="5"/>
  <c r="H1602" i="5"/>
  <c r="H1601" i="5"/>
  <c r="H1600" i="5"/>
  <c r="H1599" i="5"/>
  <c r="H1598" i="5"/>
  <c r="H1597" i="5"/>
  <c r="H1596" i="5"/>
  <c r="H1595" i="5"/>
  <c r="H1594" i="5"/>
  <c r="H1593" i="5"/>
  <c r="H1592" i="5"/>
  <c r="H1591" i="5"/>
  <c r="H1590" i="5"/>
  <c r="H1589" i="5"/>
  <c r="H1588" i="5"/>
  <c r="H1587" i="5"/>
  <c r="H1586" i="5"/>
  <c r="H1585" i="5"/>
  <c r="H1584" i="5"/>
  <c r="H1583" i="5"/>
  <c r="H1582" i="5"/>
  <c r="H1581" i="5"/>
  <c r="H1580" i="5"/>
  <c r="H1579" i="5"/>
  <c r="H1578" i="5"/>
  <c r="H1577" i="5"/>
  <c r="H1576" i="5"/>
  <c r="H1575" i="5"/>
  <c r="H1574" i="5"/>
  <c r="H1573" i="5"/>
  <c r="H1572" i="5"/>
  <c r="H1571" i="5"/>
  <c r="H1570" i="5"/>
  <c r="H1569" i="5"/>
  <c r="H1568" i="5"/>
  <c r="H1567" i="5"/>
  <c r="H1566" i="5"/>
  <c r="H1565" i="5"/>
  <c r="H1564" i="5"/>
  <c r="H1563" i="5"/>
  <c r="H1562" i="5"/>
  <c r="H1561" i="5"/>
  <c r="H1560" i="5"/>
  <c r="H1559" i="5"/>
  <c r="H1558" i="5"/>
  <c r="H1557" i="5"/>
  <c r="H1556" i="5"/>
  <c r="H1555" i="5"/>
  <c r="H1554" i="5"/>
  <c r="H1553" i="5"/>
  <c r="H1552" i="5"/>
  <c r="H1551" i="5"/>
  <c r="H1550" i="5"/>
  <c r="H1549" i="5"/>
  <c r="H1548" i="5"/>
  <c r="H1547" i="5"/>
  <c r="H1546" i="5"/>
  <c r="H1545" i="5"/>
  <c r="H1544" i="5"/>
  <c r="H1543" i="5"/>
  <c r="H1542" i="5"/>
  <c r="H1541" i="5"/>
  <c r="H1540" i="5"/>
  <c r="H1539" i="5"/>
  <c r="H1538" i="5"/>
  <c r="H1537" i="5"/>
  <c r="H1536" i="5"/>
  <c r="H1535" i="5"/>
  <c r="H1534" i="5"/>
  <c r="H1533" i="5"/>
  <c r="H1532" i="5"/>
  <c r="H1531" i="5"/>
  <c r="H1530" i="5"/>
  <c r="H1529" i="5"/>
  <c r="H1528" i="5"/>
  <c r="H1527" i="5"/>
  <c r="H1526" i="5"/>
  <c r="H1525" i="5"/>
  <c r="H1524" i="5"/>
  <c r="H1523" i="5"/>
  <c r="H1522" i="5"/>
  <c r="H1521" i="5"/>
  <c r="H1520" i="5"/>
  <c r="H1519" i="5"/>
  <c r="H1518" i="5"/>
  <c r="H1517" i="5"/>
  <c r="H1516" i="5"/>
  <c r="H1515" i="5"/>
  <c r="H1514" i="5"/>
  <c r="H1513" i="5"/>
  <c r="H1512" i="5"/>
  <c r="H1511" i="5"/>
  <c r="H1510" i="5"/>
  <c r="H1509" i="5"/>
  <c r="H1508" i="5"/>
  <c r="H1507" i="5"/>
  <c r="H1506" i="5"/>
  <c r="H1505" i="5"/>
  <c r="H1504" i="5"/>
  <c r="H1503" i="5"/>
  <c r="H1502" i="5"/>
  <c r="H1501" i="5"/>
  <c r="H1500" i="5"/>
  <c r="H1499" i="5"/>
  <c r="H1498" i="5"/>
  <c r="H1497" i="5"/>
  <c r="H1496" i="5"/>
  <c r="H1495" i="5"/>
  <c r="H1494" i="5"/>
  <c r="H1493" i="5"/>
  <c r="H1492" i="5"/>
  <c r="H1491" i="5"/>
  <c r="H1490" i="5"/>
  <c r="H1489" i="5"/>
  <c r="H1488" i="5"/>
  <c r="H1487" i="5"/>
  <c r="H1486" i="5"/>
  <c r="H1485" i="5"/>
  <c r="H1484" i="5"/>
  <c r="H1483" i="5"/>
  <c r="H1482" i="5"/>
  <c r="H1481" i="5"/>
  <c r="H1480" i="5"/>
  <c r="H1479" i="5"/>
  <c r="H1478" i="5"/>
  <c r="H1477" i="5"/>
  <c r="H1476" i="5"/>
  <c r="H1475" i="5"/>
  <c r="H1474" i="5"/>
  <c r="H1473" i="5"/>
  <c r="H1472" i="5"/>
  <c r="H1471" i="5"/>
  <c r="H1470" i="5"/>
  <c r="H1469" i="5"/>
  <c r="H1468" i="5"/>
  <c r="H1467" i="5"/>
  <c r="H1466" i="5"/>
  <c r="H1465" i="5"/>
  <c r="H1464" i="5"/>
  <c r="H1463" i="5"/>
  <c r="H1462" i="5"/>
  <c r="H1461" i="5"/>
  <c r="H1460" i="5"/>
  <c r="H1459" i="5"/>
  <c r="H1458" i="5"/>
  <c r="H1457" i="5"/>
  <c r="H1456" i="5"/>
  <c r="H1455" i="5"/>
  <c r="H1454" i="5"/>
  <c r="H1453" i="5"/>
  <c r="H1452" i="5"/>
  <c r="H1451" i="5"/>
  <c r="H1450" i="5"/>
  <c r="H1449" i="5"/>
  <c r="H1448" i="5"/>
  <c r="H1447" i="5"/>
  <c r="H1446" i="5"/>
  <c r="H1445" i="5"/>
  <c r="H1444" i="5"/>
  <c r="H1443" i="5"/>
  <c r="H1442" i="5"/>
  <c r="H1441" i="5"/>
  <c r="H1440" i="5"/>
  <c r="H1439" i="5"/>
  <c r="H1438" i="5"/>
  <c r="H1437" i="5"/>
  <c r="H1436" i="5"/>
  <c r="H1435" i="5"/>
  <c r="H1434" i="5"/>
  <c r="H1433" i="5"/>
  <c r="H1432" i="5"/>
  <c r="H1431" i="5"/>
  <c r="H1430" i="5"/>
  <c r="H1429" i="5"/>
  <c r="H1428" i="5"/>
  <c r="H1427" i="5"/>
  <c r="H1426" i="5"/>
  <c r="H1425" i="5"/>
  <c r="H1424" i="5"/>
  <c r="H1423" i="5"/>
  <c r="H1422" i="5"/>
  <c r="H1421" i="5"/>
  <c r="H1420" i="5"/>
  <c r="H1419" i="5"/>
  <c r="H1418" i="5"/>
  <c r="H1417" i="5"/>
  <c r="H1416" i="5"/>
  <c r="H1415" i="5"/>
  <c r="H1414" i="5"/>
  <c r="H1413" i="5"/>
  <c r="H1412" i="5"/>
  <c r="H1411" i="5"/>
  <c r="H1410" i="5"/>
  <c r="H1409" i="5"/>
  <c r="H1408" i="5"/>
  <c r="H1407" i="5"/>
  <c r="H1406" i="5"/>
  <c r="H1405" i="5"/>
  <c r="H1404" i="5"/>
  <c r="H1403" i="5"/>
  <c r="H1402" i="5"/>
  <c r="H1401" i="5"/>
  <c r="H1400" i="5"/>
  <c r="H1399" i="5"/>
  <c r="H1398" i="5"/>
  <c r="H1397" i="5"/>
  <c r="H1396" i="5"/>
  <c r="H1395" i="5"/>
  <c r="H1394" i="5"/>
  <c r="H1393" i="5"/>
  <c r="H1392" i="5"/>
  <c r="H1391" i="5"/>
  <c r="H1390" i="5"/>
  <c r="H1389" i="5"/>
  <c r="H1388" i="5"/>
  <c r="H1387" i="5"/>
  <c r="H1386" i="5"/>
  <c r="H1385" i="5"/>
  <c r="H1384" i="5"/>
  <c r="H1383" i="5"/>
  <c r="H1382" i="5"/>
  <c r="H1381" i="5"/>
  <c r="H1380" i="5"/>
  <c r="H1379" i="5"/>
  <c r="H1378" i="5"/>
  <c r="H1377" i="5"/>
  <c r="H1376" i="5"/>
  <c r="H1375" i="5"/>
  <c r="H1374" i="5"/>
  <c r="H1373" i="5"/>
  <c r="H1372" i="5"/>
  <c r="H1371" i="5"/>
  <c r="H1370" i="5"/>
  <c r="H1369" i="5"/>
  <c r="H1368" i="5"/>
  <c r="H1367" i="5"/>
  <c r="H1366" i="5"/>
  <c r="H1365" i="5"/>
  <c r="H1364" i="5"/>
  <c r="H1363" i="5"/>
  <c r="H1362" i="5"/>
  <c r="H1361" i="5"/>
  <c r="H1360" i="5"/>
  <c r="H1359" i="5"/>
  <c r="H1358" i="5"/>
  <c r="H1357" i="5"/>
  <c r="H1356" i="5"/>
  <c r="H1355" i="5"/>
  <c r="H1354" i="5"/>
  <c r="H1353" i="5"/>
  <c r="H1352" i="5"/>
  <c r="H1351" i="5"/>
  <c r="H1350" i="5"/>
  <c r="H1349" i="5"/>
  <c r="H1348" i="5"/>
  <c r="H1347" i="5"/>
  <c r="H1346" i="5"/>
  <c r="H1345" i="5"/>
  <c r="H1344" i="5"/>
  <c r="H1343" i="5"/>
  <c r="H1342" i="5"/>
  <c r="H1341" i="5"/>
  <c r="H1340" i="5"/>
  <c r="H1339" i="5"/>
  <c r="H1338" i="5"/>
  <c r="H1337" i="5"/>
  <c r="H1336" i="5"/>
  <c r="H1335" i="5"/>
  <c r="H1334" i="5"/>
  <c r="H1333" i="5"/>
  <c r="H1332" i="5"/>
  <c r="H1331" i="5"/>
  <c r="H1330" i="5"/>
  <c r="H1329" i="5"/>
  <c r="H1328" i="5"/>
  <c r="H1327" i="5"/>
  <c r="H1326" i="5"/>
  <c r="H1325" i="5"/>
  <c r="H1324" i="5"/>
  <c r="H1323" i="5"/>
  <c r="H1322" i="5"/>
  <c r="H1321" i="5"/>
  <c r="H1320" i="5"/>
  <c r="H1319" i="5"/>
  <c r="H1318" i="5"/>
  <c r="H1317" i="5"/>
  <c r="H1316" i="5"/>
  <c r="H1315" i="5"/>
  <c r="H1314" i="5"/>
  <c r="H1313" i="5"/>
  <c r="H1312" i="5"/>
  <c r="H1311" i="5"/>
  <c r="H1310" i="5"/>
  <c r="H1309" i="5"/>
  <c r="H1308" i="5"/>
  <c r="H1307" i="5"/>
  <c r="H1306" i="5"/>
  <c r="H1305" i="5"/>
  <c r="H1304" i="5"/>
  <c r="H1303" i="5"/>
  <c r="H1302" i="5"/>
  <c r="H1301" i="5"/>
  <c r="H1300" i="5"/>
  <c r="H1299" i="5"/>
  <c r="H1298" i="5"/>
  <c r="H1297" i="5"/>
  <c r="H1296" i="5"/>
  <c r="H1295" i="5"/>
  <c r="H1294" i="5"/>
  <c r="H1293" i="5"/>
  <c r="H1292" i="5"/>
  <c r="H1291" i="5"/>
  <c r="H1290" i="5"/>
  <c r="H1289" i="5"/>
  <c r="H1288" i="5"/>
  <c r="H1287" i="5"/>
  <c r="H1286" i="5"/>
  <c r="H1285" i="5"/>
  <c r="H1284" i="5"/>
  <c r="H1283" i="5"/>
  <c r="H1282" i="5"/>
  <c r="H1281" i="5"/>
  <c r="H1280" i="5"/>
  <c r="H1279" i="5"/>
  <c r="H1278" i="5"/>
  <c r="H1277" i="5"/>
  <c r="H1276" i="5"/>
  <c r="H1275" i="5"/>
  <c r="H1274" i="5"/>
  <c r="H1273" i="5"/>
  <c r="H1272" i="5"/>
  <c r="H1271" i="5"/>
  <c r="H1270" i="5"/>
  <c r="H1269" i="5"/>
  <c r="H1268" i="5"/>
  <c r="H1267" i="5"/>
  <c r="H1266" i="5"/>
  <c r="H1265" i="5"/>
  <c r="H1264" i="5"/>
  <c r="H1263" i="5"/>
  <c r="H1262" i="5"/>
  <c r="H1261" i="5"/>
  <c r="H1260" i="5"/>
  <c r="H1259" i="5"/>
  <c r="H1258" i="5"/>
  <c r="H1257" i="5"/>
  <c r="H1256" i="5"/>
  <c r="H1255" i="5"/>
  <c r="H1254" i="5"/>
  <c r="H1253" i="5"/>
  <c r="H1252" i="5"/>
  <c r="H1251" i="5"/>
  <c r="H1250" i="5"/>
  <c r="H1249" i="5"/>
  <c r="H1248" i="5"/>
  <c r="H1247" i="5"/>
  <c r="H1246" i="5"/>
  <c r="H1245" i="5"/>
  <c r="H1244" i="5"/>
  <c r="H1243" i="5"/>
  <c r="H1242" i="5"/>
  <c r="H1241" i="5"/>
  <c r="H1240" i="5"/>
  <c r="H1239" i="5"/>
  <c r="H1238" i="5"/>
  <c r="H1237" i="5"/>
  <c r="H1236" i="5"/>
  <c r="H1235" i="5"/>
  <c r="H1234" i="5"/>
  <c r="H1233" i="5"/>
  <c r="H1232" i="5"/>
  <c r="H1231" i="5"/>
  <c r="H1230" i="5"/>
  <c r="H1229" i="5"/>
  <c r="H1228" i="5"/>
  <c r="H1227" i="5"/>
  <c r="H1226" i="5"/>
  <c r="H1225" i="5"/>
  <c r="H1224" i="5"/>
  <c r="H1223" i="5"/>
  <c r="H1222" i="5"/>
  <c r="H1221" i="5"/>
  <c r="H1220" i="5"/>
  <c r="H1219" i="5"/>
  <c r="H1218" i="5"/>
  <c r="H1217" i="5"/>
  <c r="H1216" i="5"/>
  <c r="H1215" i="5"/>
  <c r="H1214" i="5"/>
  <c r="H1213" i="5"/>
  <c r="H1212" i="5"/>
  <c r="H1211" i="5"/>
  <c r="H1210" i="5"/>
  <c r="H1209" i="5"/>
  <c r="H1208" i="5"/>
  <c r="H1207" i="5"/>
  <c r="H1206" i="5"/>
  <c r="H1205" i="5"/>
  <c r="H1204" i="5"/>
  <c r="H1203" i="5"/>
  <c r="H1202" i="5"/>
  <c r="H1201" i="5"/>
  <c r="H1200" i="5"/>
  <c r="H1199" i="5"/>
  <c r="H1198" i="5"/>
  <c r="H1197" i="5"/>
  <c r="H1196" i="5"/>
  <c r="H1195" i="5"/>
  <c r="H1194" i="5"/>
  <c r="H1193" i="5"/>
  <c r="H1192" i="5"/>
  <c r="H1191" i="5"/>
  <c r="H1190" i="5"/>
  <c r="H1189" i="5"/>
  <c r="H1188" i="5"/>
  <c r="H1187" i="5"/>
  <c r="H1186" i="5"/>
  <c r="H1185" i="5"/>
  <c r="H1184" i="5"/>
  <c r="H1183" i="5"/>
  <c r="H1182" i="5"/>
  <c r="H1181" i="5"/>
  <c r="H1180" i="5"/>
  <c r="H1179" i="5"/>
  <c r="H1178" i="5"/>
  <c r="H1177" i="5"/>
  <c r="H1176" i="5"/>
  <c r="H1175" i="5"/>
  <c r="H1174" i="5"/>
  <c r="H1173" i="5"/>
  <c r="H1172" i="5"/>
  <c r="H1171" i="5"/>
  <c r="H1170" i="5"/>
  <c r="H1169" i="5"/>
  <c r="H1168" i="5"/>
  <c r="H1167" i="5"/>
  <c r="H1166" i="5"/>
  <c r="H1165" i="5"/>
  <c r="H1164" i="5"/>
  <c r="H1163" i="5"/>
  <c r="H1162" i="5"/>
  <c r="H1161" i="5"/>
  <c r="H1160" i="5"/>
  <c r="H1159" i="5"/>
  <c r="H1158" i="5"/>
  <c r="H1157" i="5"/>
  <c r="H1156" i="5"/>
  <c r="H1155" i="5"/>
  <c r="H1154" i="5"/>
  <c r="H1153" i="5"/>
  <c r="H1152" i="5"/>
  <c r="H1151" i="5"/>
  <c r="H1150" i="5"/>
  <c r="H1149" i="5"/>
  <c r="H1148" i="5"/>
  <c r="H1147" i="5"/>
  <c r="H1146" i="5"/>
  <c r="H1145" i="5"/>
  <c r="H1144" i="5"/>
  <c r="H1143" i="5"/>
  <c r="H1142" i="5"/>
  <c r="H1141" i="5"/>
  <c r="H1140" i="5"/>
  <c r="H1139" i="5"/>
  <c r="H1138" i="5"/>
  <c r="H1137" i="5"/>
  <c r="H1136" i="5"/>
  <c r="H1135" i="5"/>
  <c r="H1134" i="5"/>
  <c r="H1133" i="5"/>
  <c r="H1132" i="5"/>
  <c r="H1131" i="5"/>
  <c r="H1130" i="5"/>
  <c r="H1129" i="5"/>
  <c r="H1128" i="5"/>
  <c r="H1127" i="5"/>
  <c r="H1126" i="5"/>
  <c r="H1125" i="5"/>
  <c r="H1124" i="5"/>
  <c r="H1123" i="5"/>
  <c r="H1122" i="5"/>
  <c r="H1121" i="5"/>
  <c r="H1120" i="5"/>
  <c r="H1119" i="5"/>
  <c r="H1118" i="5"/>
  <c r="H1117" i="5"/>
  <c r="H1116" i="5"/>
  <c r="H1115" i="5"/>
  <c r="H1114" i="5"/>
  <c r="H1113" i="5"/>
  <c r="H1112" i="5"/>
  <c r="H1111" i="5"/>
  <c r="H1110" i="5"/>
  <c r="H1109" i="5"/>
  <c r="H1108" i="5"/>
  <c r="H1107" i="5"/>
  <c r="H1106" i="5"/>
  <c r="H1105" i="5"/>
  <c r="H1104" i="5"/>
  <c r="H1103" i="5"/>
  <c r="H1102" i="5"/>
  <c r="H1101" i="5"/>
  <c r="H1100" i="5"/>
  <c r="H1099" i="5"/>
  <c r="H1098" i="5"/>
  <c r="H1097" i="5"/>
  <c r="H1096" i="5"/>
  <c r="H1095" i="5"/>
  <c r="H1094" i="5"/>
  <c r="H1093" i="5"/>
  <c r="H1092" i="5"/>
  <c r="H1091" i="5"/>
  <c r="H1090" i="5"/>
  <c r="H1089" i="5"/>
  <c r="H1088" i="5"/>
  <c r="H1087" i="5"/>
  <c r="H1086" i="5"/>
  <c r="H1085" i="5"/>
  <c r="H1084" i="5"/>
  <c r="H1083" i="5"/>
  <c r="H1082" i="5"/>
  <c r="H1081" i="5"/>
  <c r="H1080" i="5"/>
  <c r="H1079" i="5"/>
  <c r="H1078" i="5"/>
  <c r="H1077" i="5"/>
  <c r="H1076" i="5"/>
  <c r="H1075" i="5"/>
  <c r="H1074" i="5"/>
  <c r="H1073" i="5"/>
  <c r="H1072" i="5"/>
  <c r="H1071" i="5"/>
  <c r="H1070" i="5"/>
  <c r="H1069" i="5"/>
  <c r="H1068" i="5"/>
  <c r="H1067" i="5"/>
  <c r="H1066" i="5"/>
  <c r="H1065" i="5"/>
  <c r="H1064" i="5"/>
  <c r="H1063" i="5"/>
  <c r="H1062" i="5"/>
  <c r="H1061" i="5"/>
  <c r="H1060" i="5"/>
  <c r="H1059" i="5"/>
  <c r="H1058" i="5"/>
  <c r="H1057" i="5"/>
  <c r="H1056" i="5"/>
  <c r="H1055" i="5"/>
  <c r="H1054" i="5"/>
  <c r="H1053" i="5"/>
  <c r="H1052" i="5"/>
  <c r="H1051" i="5"/>
  <c r="H1050" i="5"/>
  <c r="H1049" i="5"/>
  <c r="H1048" i="5"/>
  <c r="H1047" i="5"/>
  <c r="H1046" i="5"/>
  <c r="H1045" i="5"/>
  <c r="H1044" i="5"/>
  <c r="H1043" i="5"/>
  <c r="H1042" i="5"/>
  <c r="H1041" i="5"/>
  <c r="H1040" i="5"/>
  <c r="H1039" i="5"/>
  <c r="H1038" i="5"/>
  <c r="H1037" i="5"/>
  <c r="H1036" i="5"/>
  <c r="H1035" i="5"/>
  <c r="H1034" i="5"/>
  <c r="H1033" i="5"/>
  <c r="H1032" i="5"/>
  <c r="H1031" i="5"/>
  <c r="H1030" i="5"/>
  <c r="H1029" i="5"/>
  <c r="H1028" i="5"/>
  <c r="H1027" i="5"/>
  <c r="H1026" i="5"/>
  <c r="H1025" i="5"/>
  <c r="H1024" i="5"/>
  <c r="H1023" i="5"/>
  <c r="H1022" i="5"/>
  <c r="H1021" i="5"/>
  <c r="H1020" i="5"/>
  <c r="H1019" i="5"/>
  <c r="H1018" i="5"/>
  <c r="H1017" i="5"/>
  <c r="H1016" i="5"/>
  <c r="H1015" i="5"/>
  <c r="H1014" i="5"/>
  <c r="H1013" i="5"/>
  <c r="H1012" i="5"/>
  <c r="H1011" i="5"/>
  <c r="H1010" i="5"/>
  <c r="H1009" i="5"/>
  <c r="H1008" i="5"/>
  <c r="H1007" i="5"/>
  <c r="H1006" i="5"/>
  <c r="H1005" i="5"/>
  <c r="H1004" i="5"/>
  <c r="H1003" i="5"/>
  <c r="H1002" i="5"/>
  <c r="H1001" i="5"/>
  <c r="H1000" i="5"/>
  <c r="H999" i="5"/>
  <c r="H998" i="5"/>
  <c r="H997" i="5"/>
  <c r="H996" i="5"/>
  <c r="H995" i="5"/>
  <c r="H994" i="5"/>
  <c r="H993" i="5"/>
  <c r="H992" i="5"/>
  <c r="H991" i="5"/>
  <c r="H990" i="5"/>
  <c r="H989" i="5"/>
  <c r="H988" i="5"/>
  <c r="H987" i="5"/>
  <c r="H986" i="5"/>
  <c r="H985" i="5"/>
  <c r="H984" i="5"/>
  <c r="H983" i="5"/>
  <c r="H982" i="5"/>
  <c r="H981" i="5"/>
  <c r="H980" i="5"/>
  <c r="H979" i="5"/>
  <c r="H978" i="5"/>
  <c r="H977" i="5"/>
  <c r="H976" i="5"/>
  <c r="H975" i="5"/>
  <c r="H974" i="5"/>
  <c r="H973" i="5"/>
  <c r="H972" i="5"/>
  <c r="H971" i="5"/>
  <c r="H970" i="5"/>
  <c r="H969" i="5"/>
  <c r="H968" i="5"/>
  <c r="H967" i="5"/>
  <c r="H966" i="5"/>
  <c r="H965" i="5"/>
  <c r="H964" i="5"/>
  <c r="H963" i="5"/>
  <c r="H962" i="5"/>
  <c r="H961" i="5"/>
  <c r="H960" i="5"/>
  <c r="H959" i="5"/>
  <c r="H958" i="5"/>
  <c r="H957" i="5"/>
  <c r="H956" i="5"/>
  <c r="H955" i="5"/>
  <c r="H954" i="5"/>
  <c r="H953" i="5"/>
  <c r="H952" i="5"/>
  <c r="H951" i="5"/>
  <c r="H950" i="5"/>
  <c r="H949" i="5"/>
  <c r="H948" i="5"/>
  <c r="H947" i="5"/>
  <c r="H946" i="5"/>
  <c r="H945" i="5"/>
  <c r="H944" i="5"/>
  <c r="H943" i="5"/>
  <c r="H942" i="5"/>
  <c r="H941" i="5"/>
  <c r="H940" i="5"/>
  <c r="H939" i="5"/>
  <c r="H938" i="5"/>
  <c r="H937" i="5"/>
  <c r="H936" i="5"/>
  <c r="H935" i="5"/>
  <c r="H934" i="5"/>
  <c r="H933" i="5"/>
  <c r="H932" i="5"/>
  <c r="H931" i="5"/>
  <c r="H930" i="5"/>
  <c r="H929" i="5"/>
  <c r="H928" i="5"/>
  <c r="H927" i="5"/>
  <c r="H926" i="5"/>
  <c r="H925" i="5"/>
  <c r="H924" i="5"/>
  <c r="H923" i="5"/>
  <c r="H922" i="5"/>
  <c r="H921" i="5"/>
  <c r="H920" i="5"/>
  <c r="H919" i="5"/>
  <c r="H918" i="5"/>
  <c r="H917" i="5"/>
  <c r="H916" i="5"/>
  <c r="H915" i="5"/>
  <c r="H914" i="5"/>
  <c r="H913" i="5"/>
  <c r="H912" i="5"/>
  <c r="H911" i="5"/>
  <c r="H910" i="5"/>
  <c r="H909" i="5"/>
  <c r="H908" i="5"/>
  <c r="H907" i="5"/>
  <c r="H906" i="5"/>
  <c r="H905" i="5"/>
  <c r="H904" i="5"/>
  <c r="H903" i="5"/>
  <c r="H902" i="5"/>
  <c r="H901" i="5"/>
  <c r="H900" i="5"/>
  <c r="H899" i="5"/>
  <c r="H898" i="5"/>
  <c r="H897" i="5"/>
  <c r="H896" i="5"/>
  <c r="H895" i="5"/>
  <c r="H894" i="5"/>
  <c r="H893" i="5"/>
  <c r="H892" i="5"/>
  <c r="H891" i="5"/>
  <c r="H890" i="5"/>
  <c r="H889" i="5"/>
  <c r="H888" i="5"/>
  <c r="H887" i="5"/>
  <c r="H886" i="5"/>
  <c r="H885" i="5"/>
  <c r="H884" i="5"/>
  <c r="H883" i="5"/>
  <c r="H882" i="5"/>
  <c r="H881" i="5"/>
  <c r="H880" i="5"/>
  <c r="H879" i="5"/>
  <c r="H878" i="5"/>
  <c r="H877" i="5"/>
  <c r="H876" i="5"/>
  <c r="H875" i="5"/>
  <c r="H874" i="5"/>
  <c r="H873" i="5"/>
  <c r="H872" i="5"/>
  <c r="H871" i="5"/>
  <c r="H870" i="5"/>
  <c r="H869" i="5"/>
  <c r="H868" i="5"/>
  <c r="H867" i="5"/>
  <c r="H866" i="5"/>
  <c r="H865" i="5"/>
  <c r="H864" i="5"/>
  <c r="H863" i="5"/>
  <c r="H862" i="5"/>
  <c r="H861" i="5"/>
  <c r="H860" i="5"/>
  <c r="H859" i="5"/>
  <c r="H858" i="5"/>
  <c r="H857" i="5"/>
  <c r="H856" i="5"/>
  <c r="H855" i="5"/>
  <c r="H854" i="5"/>
  <c r="H853" i="5"/>
  <c r="H852" i="5"/>
  <c r="H851" i="5"/>
  <c r="H850" i="5"/>
  <c r="H849" i="5"/>
  <c r="H848" i="5"/>
  <c r="H847" i="5"/>
  <c r="H846" i="5"/>
  <c r="H845" i="5"/>
  <c r="H844" i="5"/>
  <c r="H843" i="5"/>
  <c r="H842" i="5"/>
  <c r="H841" i="5"/>
  <c r="H840" i="5"/>
  <c r="H839" i="5"/>
  <c r="H838" i="5"/>
  <c r="H837" i="5"/>
  <c r="H836" i="5"/>
  <c r="H835" i="5"/>
  <c r="H834" i="5"/>
  <c r="H833" i="5"/>
  <c r="H832" i="5"/>
  <c r="H831" i="5"/>
  <c r="H830" i="5"/>
  <c r="H829" i="5"/>
  <c r="H828" i="5"/>
  <c r="H827" i="5"/>
  <c r="H826" i="5"/>
  <c r="H825" i="5"/>
  <c r="H824" i="5"/>
  <c r="H823" i="5"/>
  <c r="H822" i="5"/>
  <c r="H821" i="5"/>
  <c r="H820" i="5"/>
  <c r="H819" i="5"/>
  <c r="H818" i="5"/>
  <c r="H817" i="5"/>
  <c r="H816" i="5"/>
  <c r="H815" i="5"/>
  <c r="H814" i="5"/>
  <c r="H813" i="5"/>
  <c r="H812" i="5"/>
  <c r="H811" i="5"/>
  <c r="H810" i="5"/>
  <c r="H809" i="5"/>
  <c r="H808" i="5"/>
  <c r="H807" i="5"/>
  <c r="H806" i="5"/>
  <c r="H805" i="5"/>
  <c r="H804" i="5"/>
  <c r="H803" i="5"/>
  <c r="H802" i="5"/>
  <c r="H801" i="5"/>
  <c r="H800" i="5"/>
  <c r="H799" i="5"/>
  <c r="H798" i="5"/>
  <c r="H797" i="5"/>
  <c r="H796" i="5"/>
  <c r="H795" i="5"/>
  <c r="H794" i="5"/>
  <c r="H793" i="5"/>
  <c r="H792" i="5"/>
  <c r="H791" i="5"/>
  <c r="H790" i="5"/>
  <c r="H789" i="5"/>
  <c r="H788" i="5"/>
  <c r="H787" i="5"/>
  <c r="H786" i="5"/>
  <c r="H785" i="5"/>
  <c r="H784" i="5"/>
  <c r="H783" i="5"/>
  <c r="H782" i="5"/>
  <c r="H781" i="5"/>
  <c r="H780" i="5"/>
  <c r="H779" i="5"/>
  <c r="H778" i="5"/>
  <c r="H777" i="5"/>
  <c r="H776" i="5"/>
  <c r="H775" i="5"/>
  <c r="H774" i="5"/>
  <c r="H773" i="5"/>
  <c r="H772" i="5"/>
  <c r="H771" i="5"/>
  <c r="H770" i="5"/>
  <c r="H769" i="5"/>
  <c r="H768" i="5"/>
  <c r="H767" i="5"/>
  <c r="H766" i="5"/>
  <c r="H765" i="5"/>
  <c r="H764" i="5"/>
  <c r="H763" i="5"/>
  <c r="H762" i="5"/>
  <c r="H761" i="5"/>
  <c r="H760" i="5"/>
  <c r="H759" i="5"/>
  <c r="H758" i="5"/>
  <c r="H757" i="5"/>
  <c r="H756" i="5"/>
  <c r="H755" i="5"/>
  <c r="H754" i="5"/>
  <c r="H753" i="5"/>
  <c r="H752" i="5"/>
  <c r="H751" i="5"/>
  <c r="H750" i="5"/>
  <c r="H749" i="5"/>
  <c r="H748" i="5"/>
  <c r="H747" i="5"/>
  <c r="H746" i="5"/>
  <c r="H745" i="5"/>
  <c r="H744" i="5"/>
  <c r="H743" i="5"/>
  <c r="H742" i="5"/>
  <c r="H741" i="5"/>
  <c r="H740" i="5"/>
  <c r="H739" i="5"/>
  <c r="H738" i="5"/>
  <c r="H737" i="5"/>
  <c r="H736" i="5"/>
  <c r="H735" i="5"/>
  <c r="H734" i="5"/>
  <c r="H733" i="5"/>
  <c r="H732" i="5"/>
  <c r="H731" i="5"/>
  <c r="H730" i="5"/>
  <c r="H729" i="5"/>
  <c r="H728" i="5"/>
  <c r="H727" i="5"/>
  <c r="H726" i="5"/>
  <c r="H725" i="5"/>
  <c r="H724" i="5"/>
  <c r="H723" i="5"/>
  <c r="H722" i="5"/>
  <c r="H721" i="5"/>
  <c r="H720" i="5"/>
  <c r="H719" i="5"/>
  <c r="H718" i="5"/>
  <c r="H717" i="5"/>
  <c r="H716" i="5"/>
  <c r="H715" i="5"/>
  <c r="H714" i="5"/>
  <c r="H713" i="5"/>
  <c r="H712" i="5"/>
  <c r="H711" i="5"/>
  <c r="H710" i="5"/>
  <c r="H709" i="5"/>
  <c r="H708" i="5"/>
  <c r="H707" i="5"/>
  <c r="H706" i="5"/>
  <c r="H705" i="5"/>
  <c r="H704" i="5"/>
  <c r="H703" i="5"/>
  <c r="H702" i="5"/>
  <c r="H701" i="5"/>
  <c r="H700" i="5"/>
  <c r="H699" i="5"/>
  <c r="H698" i="5"/>
  <c r="H697" i="5"/>
  <c r="H696" i="5"/>
  <c r="H695" i="5"/>
  <c r="H694" i="5"/>
  <c r="H693" i="5"/>
  <c r="H692" i="5"/>
  <c r="H691" i="5"/>
  <c r="H690" i="5"/>
  <c r="H689" i="5"/>
  <c r="H688" i="5"/>
  <c r="H687" i="5"/>
  <c r="H686" i="5"/>
  <c r="H685" i="5"/>
  <c r="H684" i="5"/>
  <c r="H683" i="5"/>
  <c r="H682" i="5"/>
  <c r="H681" i="5"/>
  <c r="H680" i="5"/>
  <c r="H679" i="5"/>
  <c r="H678" i="5"/>
  <c r="H677" i="5"/>
  <c r="H676" i="5"/>
  <c r="H675" i="5"/>
  <c r="H674" i="5"/>
  <c r="H673" i="5"/>
  <c r="H672" i="5"/>
  <c r="H671" i="5"/>
  <c r="H670" i="5"/>
  <c r="H669" i="5"/>
  <c r="H668" i="5"/>
  <c r="H667" i="5"/>
  <c r="H666" i="5"/>
  <c r="H665" i="5"/>
  <c r="H664" i="5"/>
  <c r="H663" i="5"/>
  <c r="H662" i="5"/>
  <c r="H661" i="5"/>
  <c r="H660" i="5"/>
  <c r="H659" i="5"/>
  <c r="H658" i="5"/>
  <c r="H657" i="5"/>
  <c r="H656" i="5"/>
  <c r="H655" i="5"/>
  <c r="H654" i="5"/>
  <c r="H653" i="5"/>
  <c r="H652" i="5"/>
  <c r="H651" i="5"/>
  <c r="H650" i="5"/>
  <c r="H649" i="5"/>
  <c r="H648" i="5"/>
  <c r="H647" i="5"/>
  <c r="H646" i="5"/>
  <c r="H645" i="5"/>
  <c r="H644" i="5"/>
  <c r="H643" i="5"/>
  <c r="H642" i="5"/>
  <c r="H641" i="5"/>
  <c r="H640" i="5"/>
  <c r="H639" i="5"/>
  <c r="H638" i="5"/>
  <c r="H637" i="5"/>
  <c r="H636" i="5"/>
  <c r="H635" i="5"/>
  <c r="H634" i="5"/>
  <c r="H633" i="5"/>
  <c r="H632" i="5"/>
  <c r="H631" i="5"/>
  <c r="H630" i="5"/>
  <c r="H629" i="5"/>
  <c r="H628" i="5"/>
  <c r="H627" i="5"/>
  <c r="H626" i="5"/>
  <c r="H625" i="5"/>
  <c r="H624" i="5"/>
  <c r="H623" i="5"/>
  <c r="H622" i="5"/>
  <c r="H621" i="5"/>
  <c r="H620" i="5"/>
  <c r="H619" i="5"/>
  <c r="H618" i="5"/>
  <c r="H617" i="5"/>
  <c r="H616" i="5"/>
  <c r="H615" i="5"/>
  <c r="H614" i="5"/>
  <c r="H613" i="5"/>
  <c r="H612" i="5"/>
  <c r="H611" i="5"/>
  <c r="H610" i="5"/>
  <c r="H609" i="5"/>
  <c r="H608" i="5"/>
  <c r="H607" i="5"/>
  <c r="H606" i="5"/>
  <c r="H605" i="5"/>
  <c r="H604" i="5"/>
  <c r="H603" i="5"/>
  <c r="H602" i="5"/>
  <c r="H601" i="5"/>
  <c r="H600" i="5"/>
  <c r="H599" i="5"/>
  <c r="H598" i="5"/>
  <c r="H597" i="5"/>
  <c r="H596" i="5"/>
  <c r="H595" i="5"/>
  <c r="H594" i="5"/>
  <c r="H593" i="5"/>
  <c r="H592" i="5"/>
  <c r="H591" i="5"/>
  <c r="H590" i="5"/>
  <c r="H589" i="5"/>
  <c r="H588" i="5"/>
  <c r="H587" i="5"/>
  <c r="H586" i="5"/>
  <c r="H585" i="5"/>
  <c r="H584" i="5"/>
  <c r="H583" i="5"/>
  <c r="H582" i="5"/>
  <c r="H581" i="5"/>
  <c r="H580" i="5"/>
  <c r="H579" i="5"/>
  <c r="H578" i="5"/>
  <c r="H577" i="5"/>
  <c r="H576" i="5"/>
  <c r="H575" i="5"/>
  <c r="H574" i="5"/>
  <c r="H573" i="5"/>
  <c r="H572" i="5"/>
  <c r="H571" i="5"/>
  <c r="H570" i="5"/>
  <c r="H569" i="5"/>
  <c r="H568" i="5"/>
  <c r="H567" i="5"/>
  <c r="H566" i="5"/>
  <c r="H565" i="5"/>
  <c r="H564" i="5"/>
  <c r="H563" i="5"/>
  <c r="H562" i="5"/>
  <c r="H561" i="5"/>
  <c r="H560" i="5"/>
  <c r="H559" i="5"/>
  <c r="H558" i="5"/>
  <c r="H557" i="5"/>
  <c r="H556" i="5"/>
  <c r="H555" i="5"/>
  <c r="H554" i="5"/>
  <c r="H553" i="5"/>
  <c r="H552" i="5"/>
  <c r="H551" i="5"/>
  <c r="H550" i="5"/>
  <c r="H549" i="5"/>
  <c r="H548" i="5"/>
  <c r="H547" i="5"/>
  <c r="H546" i="5"/>
  <c r="H545" i="5"/>
  <c r="H544" i="5"/>
  <c r="H543" i="5"/>
  <c r="H542" i="5"/>
  <c r="H541" i="5"/>
  <c r="H540" i="5"/>
  <c r="H539" i="5"/>
  <c r="H538" i="5"/>
  <c r="H537" i="5"/>
  <c r="H536" i="5"/>
  <c r="H535" i="5"/>
  <c r="H534" i="5"/>
  <c r="H533" i="5"/>
  <c r="H532" i="5"/>
  <c r="H531" i="5"/>
  <c r="H530" i="5"/>
  <c r="H529" i="5"/>
  <c r="H528" i="5"/>
  <c r="H527" i="5"/>
  <c r="H526" i="5"/>
  <c r="H525" i="5"/>
  <c r="H524" i="5"/>
  <c r="H523" i="5"/>
  <c r="H522" i="5"/>
  <c r="H521" i="5"/>
  <c r="H520" i="5"/>
  <c r="H519" i="5"/>
  <c r="H518" i="5"/>
  <c r="H517" i="5"/>
  <c r="H516" i="5"/>
  <c r="H515" i="5"/>
  <c r="H514" i="5"/>
  <c r="H513" i="5"/>
  <c r="H512" i="5"/>
  <c r="H511" i="5"/>
  <c r="H510" i="5"/>
  <c r="H509" i="5"/>
  <c r="H508" i="5"/>
  <c r="H507" i="5"/>
  <c r="H506" i="5"/>
  <c r="H505" i="5"/>
  <c r="H504" i="5"/>
  <c r="H503" i="5"/>
  <c r="H502" i="5"/>
  <c r="H501" i="5"/>
  <c r="H500" i="5"/>
  <c r="H499" i="5"/>
  <c r="H498" i="5"/>
  <c r="H497" i="5"/>
  <c r="H496" i="5"/>
  <c r="H495" i="5"/>
  <c r="H494" i="5"/>
  <c r="H493" i="5"/>
  <c r="H492" i="5"/>
  <c r="H491" i="5"/>
  <c r="H490" i="5"/>
  <c r="H489" i="5"/>
  <c r="H488" i="5"/>
  <c r="H487" i="5"/>
  <c r="H486" i="5"/>
  <c r="H485" i="5"/>
  <c r="H484" i="5"/>
  <c r="H483" i="5"/>
  <c r="H482" i="5"/>
  <c r="H481" i="5"/>
  <c r="H480" i="5"/>
  <c r="H479" i="5"/>
  <c r="H478" i="5"/>
  <c r="H477" i="5"/>
  <c r="H476" i="5"/>
  <c r="H475" i="5"/>
  <c r="H474" i="5"/>
  <c r="H473" i="5"/>
  <c r="H472" i="5"/>
  <c r="H471" i="5"/>
  <c r="H470" i="5"/>
  <c r="H469" i="5"/>
  <c r="H468" i="5"/>
  <c r="H467" i="5"/>
  <c r="H466" i="5"/>
  <c r="H465" i="5"/>
  <c r="H464" i="5"/>
  <c r="H463" i="5"/>
  <c r="H462" i="5"/>
  <c r="H461" i="5"/>
  <c r="H460" i="5"/>
  <c r="H459" i="5"/>
  <c r="H458" i="5"/>
  <c r="H457" i="5"/>
  <c r="H456" i="5"/>
  <c r="H455" i="5"/>
  <c r="H454" i="5"/>
  <c r="H453" i="5"/>
  <c r="H452" i="5"/>
  <c r="H451" i="5"/>
  <c r="H450" i="5"/>
  <c r="H449" i="5"/>
  <c r="H448" i="5"/>
  <c r="H447" i="5"/>
  <c r="H446" i="5"/>
  <c r="H445" i="5"/>
  <c r="H444" i="5"/>
  <c r="H443" i="5"/>
  <c r="H442" i="5"/>
  <c r="H441" i="5"/>
  <c r="H440" i="5"/>
  <c r="H439" i="5"/>
  <c r="H438" i="5"/>
  <c r="H437" i="5"/>
  <c r="H436" i="5"/>
  <c r="H435" i="5"/>
  <c r="H434" i="5"/>
  <c r="H433" i="5"/>
  <c r="H432" i="5"/>
  <c r="H431" i="5"/>
  <c r="H430" i="5"/>
  <c r="H429" i="5"/>
  <c r="H428" i="5"/>
  <c r="H427" i="5"/>
  <c r="H426" i="5"/>
  <c r="H425" i="5"/>
  <c r="H424" i="5"/>
  <c r="H423" i="5"/>
  <c r="H422" i="5"/>
  <c r="H421" i="5"/>
  <c r="H420" i="5"/>
  <c r="H419" i="5"/>
  <c r="H418" i="5"/>
  <c r="H417" i="5"/>
  <c r="H416" i="5"/>
  <c r="H415" i="5"/>
  <c r="H414" i="5"/>
  <c r="H413" i="5"/>
  <c r="H412" i="5"/>
  <c r="H411" i="5"/>
  <c r="H410" i="5"/>
  <c r="H409" i="5"/>
  <c r="H408" i="5"/>
  <c r="H407" i="5"/>
  <c r="H406" i="5"/>
  <c r="H405" i="5"/>
  <c r="H404" i="5"/>
  <c r="H403" i="5"/>
  <c r="H402" i="5"/>
  <c r="H401" i="5"/>
  <c r="H400" i="5"/>
  <c r="H399" i="5"/>
  <c r="H398" i="5"/>
  <c r="H397" i="5"/>
  <c r="H396" i="5"/>
  <c r="H395" i="5"/>
  <c r="H394" i="5"/>
  <c r="H393" i="5"/>
  <c r="H392" i="5"/>
  <c r="H391" i="5"/>
  <c r="H390" i="5"/>
  <c r="H389" i="5"/>
  <c r="H388" i="5"/>
  <c r="H387" i="5"/>
  <c r="H386" i="5"/>
  <c r="H385" i="5"/>
  <c r="H384" i="5"/>
  <c r="H383" i="5"/>
  <c r="H382" i="5"/>
  <c r="H381" i="5"/>
  <c r="H380" i="5"/>
  <c r="H379" i="5"/>
  <c r="H378" i="5"/>
  <c r="H377" i="5"/>
  <c r="H376" i="5"/>
  <c r="H375" i="5"/>
  <c r="H374" i="5"/>
  <c r="H373" i="5"/>
  <c r="H372" i="5"/>
  <c r="H371" i="5"/>
  <c r="H370" i="5"/>
  <c r="H369" i="5"/>
  <c r="H368" i="5"/>
  <c r="H367" i="5"/>
  <c r="H366" i="5"/>
  <c r="H365" i="5"/>
  <c r="H364" i="5"/>
  <c r="H363" i="5"/>
  <c r="H362" i="5"/>
  <c r="H361" i="5"/>
  <c r="H360" i="5"/>
  <c r="H359" i="5"/>
  <c r="H358" i="5"/>
  <c r="H357" i="5"/>
  <c r="H356" i="5"/>
  <c r="H355" i="5"/>
  <c r="H354" i="5"/>
  <c r="H353" i="5"/>
  <c r="H352" i="5"/>
  <c r="H351" i="5"/>
  <c r="H350" i="5"/>
  <c r="H349" i="5"/>
  <c r="H348" i="5"/>
  <c r="H347" i="5"/>
  <c r="H346" i="5"/>
  <c r="H345" i="5"/>
  <c r="H344" i="5"/>
  <c r="H343" i="5"/>
  <c r="H342" i="5"/>
  <c r="H341" i="5"/>
  <c r="H340" i="5"/>
  <c r="H339" i="5"/>
  <c r="H338" i="5"/>
  <c r="H337" i="5"/>
  <c r="H336" i="5"/>
  <c r="H4" i="5"/>
  <c r="H5" i="5"/>
  <c r="H6" i="5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2" i="5"/>
  <c r="G5000" i="5"/>
  <c r="G4999" i="5"/>
  <c r="G4998" i="5"/>
  <c r="G4997" i="5"/>
  <c r="G4996" i="5"/>
  <c r="G4995" i="5"/>
  <c r="G4994" i="5"/>
  <c r="G4993" i="5"/>
  <c r="G4992" i="5"/>
  <c r="G4991" i="5"/>
  <c r="G4990" i="5"/>
  <c r="G4989" i="5"/>
  <c r="G4988" i="5"/>
  <c r="G4987" i="5"/>
  <c r="G4986" i="5"/>
  <c r="G4985" i="5"/>
  <c r="G4984" i="5"/>
  <c r="G4983" i="5"/>
  <c r="G4982" i="5"/>
  <c r="G4981" i="5"/>
  <c r="G4980" i="5"/>
  <c r="G4979" i="5"/>
  <c r="G4978" i="5"/>
  <c r="G4977" i="5"/>
  <c r="G4976" i="5"/>
  <c r="G4975" i="5"/>
  <c r="G4974" i="5"/>
  <c r="G4973" i="5"/>
  <c r="G4972" i="5"/>
  <c r="G4971" i="5"/>
  <c r="G4970" i="5"/>
  <c r="G4969" i="5"/>
  <c r="G4968" i="5"/>
  <c r="G4967" i="5"/>
  <c r="G4966" i="5"/>
  <c r="G4965" i="5"/>
  <c r="G4964" i="5"/>
  <c r="G4963" i="5"/>
  <c r="G4962" i="5"/>
  <c r="G4961" i="5"/>
  <c r="G4960" i="5"/>
  <c r="G4959" i="5"/>
  <c r="G4958" i="5"/>
  <c r="G4957" i="5"/>
  <c r="G4956" i="5"/>
  <c r="G4955" i="5"/>
  <c r="G4954" i="5"/>
  <c r="G4953" i="5"/>
  <c r="G4952" i="5"/>
  <c r="G4951" i="5"/>
  <c r="G4950" i="5"/>
  <c r="G4949" i="5"/>
  <c r="G4948" i="5"/>
  <c r="G4947" i="5"/>
  <c r="G4946" i="5"/>
  <c r="G4945" i="5"/>
  <c r="G4944" i="5"/>
  <c r="G4943" i="5"/>
  <c r="G4942" i="5"/>
  <c r="G4941" i="5"/>
  <c r="G4940" i="5"/>
  <c r="G4939" i="5"/>
  <c r="G4938" i="5"/>
  <c r="G4937" i="5"/>
  <c r="G4936" i="5"/>
  <c r="G4935" i="5"/>
  <c r="G4934" i="5"/>
  <c r="G4933" i="5"/>
  <c r="G4932" i="5"/>
  <c r="G4931" i="5"/>
  <c r="G4930" i="5"/>
  <c r="G4929" i="5"/>
  <c r="G4928" i="5"/>
  <c r="G4927" i="5"/>
  <c r="G4926" i="5"/>
  <c r="G4925" i="5"/>
  <c r="G4924" i="5"/>
  <c r="G4923" i="5"/>
  <c r="G4922" i="5"/>
  <c r="G4921" i="5"/>
  <c r="G4920" i="5"/>
  <c r="G4919" i="5"/>
  <c r="G4918" i="5"/>
  <c r="G4917" i="5"/>
  <c r="G4916" i="5"/>
  <c r="G4915" i="5"/>
  <c r="G4914" i="5"/>
  <c r="G4913" i="5"/>
  <c r="G4912" i="5"/>
  <c r="G4911" i="5"/>
  <c r="G4910" i="5"/>
  <c r="G4909" i="5"/>
  <c r="G4908" i="5"/>
  <c r="G4907" i="5"/>
  <c r="G4906" i="5"/>
  <c r="G4905" i="5"/>
  <c r="G4904" i="5"/>
  <c r="G4903" i="5"/>
  <c r="G4902" i="5"/>
  <c r="G4901" i="5"/>
  <c r="G4900" i="5"/>
  <c r="G4899" i="5"/>
  <c r="G4898" i="5"/>
  <c r="G4897" i="5"/>
  <c r="G4896" i="5"/>
  <c r="G4895" i="5"/>
  <c r="G4894" i="5"/>
  <c r="G4893" i="5"/>
  <c r="G4892" i="5"/>
  <c r="G4891" i="5"/>
  <c r="G4890" i="5"/>
  <c r="G4889" i="5"/>
  <c r="G4888" i="5"/>
  <c r="G4887" i="5"/>
  <c r="G4886" i="5"/>
  <c r="G4885" i="5"/>
  <c r="G4884" i="5"/>
  <c r="G4883" i="5"/>
  <c r="G4882" i="5"/>
  <c r="G4881" i="5"/>
  <c r="G4880" i="5"/>
  <c r="G4879" i="5"/>
  <c r="G4878" i="5"/>
  <c r="G4877" i="5"/>
  <c r="G4876" i="5"/>
  <c r="G4875" i="5"/>
  <c r="G4874" i="5"/>
  <c r="G4873" i="5"/>
  <c r="G4872" i="5"/>
  <c r="G4871" i="5"/>
  <c r="G4870" i="5"/>
  <c r="G4869" i="5"/>
  <c r="G4868" i="5"/>
  <c r="G4867" i="5"/>
  <c r="G4866" i="5"/>
  <c r="G4865" i="5"/>
  <c r="G4864" i="5"/>
  <c r="G4863" i="5"/>
  <c r="G4862" i="5"/>
  <c r="G4861" i="5"/>
  <c r="G4860" i="5"/>
  <c r="G4859" i="5"/>
  <c r="G4858" i="5"/>
  <c r="G4857" i="5"/>
  <c r="G4856" i="5"/>
  <c r="G4855" i="5"/>
  <c r="G4854" i="5"/>
  <c r="G4853" i="5"/>
  <c r="G4852" i="5"/>
  <c r="G4851" i="5"/>
  <c r="G4850" i="5"/>
  <c r="G4849" i="5"/>
  <c r="G4848" i="5"/>
  <c r="G4847" i="5"/>
  <c r="G4846" i="5"/>
  <c r="G4845" i="5"/>
  <c r="G4844" i="5"/>
  <c r="G4843" i="5"/>
  <c r="G4842" i="5"/>
  <c r="G4841" i="5"/>
  <c r="G4840" i="5"/>
  <c r="G4839" i="5"/>
  <c r="G4838" i="5"/>
  <c r="G4837" i="5"/>
  <c r="G4836" i="5"/>
  <c r="G4835" i="5"/>
  <c r="G4834" i="5"/>
  <c r="G4833" i="5"/>
  <c r="G4832" i="5"/>
  <c r="G4831" i="5"/>
  <c r="G4830" i="5"/>
  <c r="G4829" i="5"/>
  <c r="G4828" i="5"/>
  <c r="G4827" i="5"/>
  <c r="G4826" i="5"/>
  <c r="G4825" i="5"/>
  <c r="G4824" i="5"/>
  <c r="G4823" i="5"/>
  <c r="G4822" i="5"/>
  <c r="G4821" i="5"/>
  <c r="G4820" i="5"/>
  <c r="G4819" i="5"/>
  <c r="G4818" i="5"/>
  <c r="G4817" i="5"/>
  <c r="G4816" i="5"/>
  <c r="G4815" i="5"/>
  <c r="G4814" i="5"/>
  <c r="G4813" i="5"/>
  <c r="G4812" i="5"/>
  <c r="G4811" i="5"/>
  <c r="G4810" i="5"/>
  <c r="G4809" i="5"/>
  <c r="G4808" i="5"/>
  <c r="G4807" i="5"/>
  <c r="G4806" i="5"/>
  <c r="G4805" i="5"/>
  <c r="G4804" i="5"/>
  <c r="G4803" i="5"/>
  <c r="G4802" i="5"/>
  <c r="G4801" i="5"/>
  <c r="G4800" i="5"/>
  <c r="G4799" i="5"/>
  <c r="G4798" i="5"/>
  <c r="G4797" i="5"/>
  <c r="G4796" i="5"/>
  <c r="G4795" i="5"/>
  <c r="G4794" i="5"/>
  <c r="G4793" i="5"/>
  <c r="G4792" i="5"/>
  <c r="G4791" i="5"/>
  <c r="G4790" i="5"/>
  <c r="G4789" i="5"/>
  <c r="G4788" i="5"/>
  <c r="G4787" i="5"/>
  <c r="G4786" i="5"/>
  <c r="G4785" i="5"/>
  <c r="G4784" i="5"/>
  <c r="G4783" i="5"/>
  <c r="G4782" i="5"/>
  <c r="G4781" i="5"/>
  <c r="G4780" i="5"/>
  <c r="G4779" i="5"/>
  <c r="G4778" i="5"/>
  <c r="G4777" i="5"/>
  <c r="G4776" i="5"/>
  <c r="G4775" i="5"/>
  <c r="G4774" i="5"/>
  <c r="G4773" i="5"/>
  <c r="G4772" i="5"/>
  <c r="G4771" i="5"/>
  <c r="G4770" i="5"/>
  <c r="G4769" i="5"/>
  <c r="G4768" i="5"/>
  <c r="G4767" i="5"/>
  <c r="G4766" i="5"/>
  <c r="G4765" i="5"/>
  <c r="G4764" i="5"/>
  <c r="G4763" i="5"/>
  <c r="G4762" i="5"/>
  <c r="G4761" i="5"/>
  <c r="G4760" i="5"/>
  <c r="G4759" i="5"/>
  <c r="G4758" i="5"/>
  <c r="G4757" i="5"/>
  <c r="G4756" i="5"/>
  <c r="G4755" i="5"/>
  <c r="G4754" i="5"/>
  <c r="G4753" i="5"/>
  <c r="G4752" i="5"/>
  <c r="G4751" i="5"/>
  <c r="G4750" i="5"/>
  <c r="G4749" i="5"/>
  <c r="G4748" i="5"/>
  <c r="G4747" i="5"/>
  <c r="G4746" i="5"/>
  <c r="G4745" i="5"/>
  <c r="G4744" i="5"/>
  <c r="G4743" i="5"/>
  <c r="G4742" i="5"/>
  <c r="G4741" i="5"/>
  <c r="G4740" i="5"/>
  <c r="G4739" i="5"/>
  <c r="G4738" i="5"/>
  <c r="G4737" i="5"/>
  <c r="G4736" i="5"/>
  <c r="G4735" i="5"/>
  <c r="G4734" i="5"/>
  <c r="G4733" i="5"/>
  <c r="G4732" i="5"/>
  <c r="G4731" i="5"/>
  <c r="G4730" i="5"/>
  <c r="G4729" i="5"/>
  <c r="G4728" i="5"/>
  <c r="G4727" i="5"/>
  <c r="G4726" i="5"/>
  <c r="G4725" i="5"/>
  <c r="G4724" i="5"/>
  <c r="G4723" i="5"/>
  <c r="G4722" i="5"/>
  <c r="G4721" i="5"/>
  <c r="G4720" i="5"/>
  <c r="G4719" i="5"/>
  <c r="G4718" i="5"/>
  <c r="G4717" i="5"/>
  <c r="G4716" i="5"/>
  <c r="G4715" i="5"/>
  <c r="G4714" i="5"/>
  <c r="G4713" i="5"/>
  <c r="G4712" i="5"/>
  <c r="G4711" i="5"/>
  <c r="G4710" i="5"/>
  <c r="G4709" i="5"/>
  <c r="G4708" i="5"/>
  <c r="G4707" i="5"/>
  <c r="G4706" i="5"/>
  <c r="G4705" i="5"/>
  <c r="G4704" i="5"/>
  <c r="G4703" i="5"/>
  <c r="G4702" i="5"/>
  <c r="G4701" i="5"/>
  <c r="G4700" i="5"/>
  <c r="G4699" i="5"/>
  <c r="G4698" i="5"/>
  <c r="G4697" i="5"/>
  <c r="G4696" i="5"/>
  <c r="G4695" i="5"/>
  <c r="G4694" i="5"/>
  <c r="G4693" i="5"/>
  <c r="G4692" i="5"/>
  <c r="G4691" i="5"/>
  <c r="G4690" i="5"/>
  <c r="G4689" i="5"/>
  <c r="G4688" i="5"/>
  <c r="G4687" i="5"/>
  <c r="G4686" i="5"/>
  <c r="G4685" i="5"/>
  <c r="G4684" i="5"/>
  <c r="G4683" i="5"/>
  <c r="G4682" i="5"/>
  <c r="G4681" i="5"/>
  <c r="G4680" i="5"/>
  <c r="G4679" i="5"/>
  <c r="G4678" i="5"/>
  <c r="G4677" i="5"/>
  <c r="G4676" i="5"/>
  <c r="G4675" i="5"/>
  <c r="G4674" i="5"/>
  <c r="G4673" i="5"/>
  <c r="G4672" i="5"/>
  <c r="G4671" i="5"/>
  <c r="G4670" i="5"/>
  <c r="G4669" i="5"/>
  <c r="G4668" i="5"/>
  <c r="G4667" i="5"/>
  <c r="G4666" i="5"/>
  <c r="G4665" i="5"/>
  <c r="G4664" i="5"/>
  <c r="G4663" i="5"/>
  <c r="G4662" i="5"/>
  <c r="G4661" i="5"/>
  <c r="G4660" i="5"/>
  <c r="G4659" i="5"/>
  <c r="G4658" i="5"/>
  <c r="G4657" i="5"/>
  <c r="G4656" i="5"/>
  <c r="G4655" i="5"/>
  <c r="G4654" i="5"/>
  <c r="G4653" i="5"/>
  <c r="G4652" i="5"/>
  <c r="G4651" i="5"/>
  <c r="G4650" i="5"/>
  <c r="G4649" i="5"/>
  <c r="G4648" i="5"/>
  <c r="G4647" i="5"/>
  <c r="G4646" i="5"/>
  <c r="G4645" i="5"/>
  <c r="G4644" i="5"/>
  <c r="G4643" i="5"/>
  <c r="G4642" i="5"/>
  <c r="G4641" i="5"/>
  <c r="G4640" i="5"/>
  <c r="G4639" i="5"/>
  <c r="G4638" i="5"/>
  <c r="G4637" i="5"/>
  <c r="G4636" i="5"/>
  <c r="G4635" i="5"/>
  <c r="G4634" i="5"/>
  <c r="G4633" i="5"/>
  <c r="G4632" i="5"/>
  <c r="G4631" i="5"/>
  <c r="G4630" i="5"/>
  <c r="G4629" i="5"/>
  <c r="G4628" i="5"/>
  <c r="G4627" i="5"/>
  <c r="G4626" i="5"/>
  <c r="G4625" i="5"/>
  <c r="G4624" i="5"/>
  <c r="G4623" i="5"/>
  <c r="G4622" i="5"/>
  <c r="G4621" i="5"/>
  <c r="G4620" i="5"/>
  <c r="G4619" i="5"/>
  <c r="G4618" i="5"/>
  <c r="G4617" i="5"/>
  <c r="G4616" i="5"/>
  <c r="G4615" i="5"/>
  <c r="G4614" i="5"/>
  <c r="G4613" i="5"/>
  <c r="G4612" i="5"/>
  <c r="G4611" i="5"/>
  <c r="G4610" i="5"/>
  <c r="G4609" i="5"/>
  <c r="G4608" i="5"/>
  <c r="G4607" i="5"/>
  <c r="G4606" i="5"/>
  <c r="G4605" i="5"/>
  <c r="G4604" i="5"/>
  <c r="G4603" i="5"/>
  <c r="G4602" i="5"/>
  <c r="G4601" i="5"/>
  <c r="G4600" i="5"/>
  <c r="G4599" i="5"/>
  <c r="G4598" i="5"/>
  <c r="G4597" i="5"/>
  <c r="G4596" i="5"/>
  <c r="G4595" i="5"/>
  <c r="G4594" i="5"/>
  <c r="G4593" i="5"/>
  <c r="G4592" i="5"/>
  <c r="G4591" i="5"/>
  <c r="G4590" i="5"/>
  <c r="G4589" i="5"/>
  <c r="G4588" i="5"/>
  <c r="G4587" i="5"/>
  <c r="G4586" i="5"/>
  <c r="G4585" i="5"/>
  <c r="G4584" i="5"/>
  <c r="G4583" i="5"/>
  <c r="G4582" i="5"/>
  <c r="G4581" i="5"/>
  <c r="G4580" i="5"/>
  <c r="G4579" i="5"/>
  <c r="G4578" i="5"/>
  <c r="G4577" i="5"/>
  <c r="G4576" i="5"/>
  <c r="G4575" i="5"/>
  <c r="G4574" i="5"/>
  <c r="G4573" i="5"/>
  <c r="G4572" i="5"/>
  <c r="G4571" i="5"/>
  <c r="G4570" i="5"/>
  <c r="G4569" i="5"/>
  <c r="G4568" i="5"/>
  <c r="G4567" i="5"/>
  <c r="G4566" i="5"/>
  <c r="G4565" i="5"/>
  <c r="G4564" i="5"/>
  <c r="G4563" i="5"/>
  <c r="G4562" i="5"/>
  <c r="G4561" i="5"/>
  <c r="G4560" i="5"/>
  <c r="G4559" i="5"/>
  <c r="G4558" i="5"/>
  <c r="G4557" i="5"/>
  <c r="G4556" i="5"/>
  <c r="G4555" i="5"/>
  <c r="G4554" i="5"/>
  <c r="G4553" i="5"/>
  <c r="G4552" i="5"/>
  <c r="G4551" i="5"/>
  <c r="G4550" i="5"/>
  <c r="G4549" i="5"/>
  <c r="G4548" i="5"/>
  <c r="G4547" i="5"/>
  <c r="G4546" i="5"/>
  <c r="G4545" i="5"/>
  <c r="G4544" i="5"/>
  <c r="G4543" i="5"/>
  <c r="G4542" i="5"/>
  <c r="G4541" i="5"/>
  <c r="G4540" i="5"/>
  <c r="G4539" i="5"/>
  <c r="G4538" i="5"/>
  <c r="G4537" i="5"/>
  <c r="G4536" i="5"/>
  <c r="G4535" i="5"/>
  <c r="G4534" i="5"/>
  <c r="G4533" i="5"/>
  <c r="G4532" i="5"/>
  <c r="G4531" i="5"/>
  <c r="G4530" i="5"/>
  <c r="G4529" i="5"/>
  <c r="G4528" i="5"/>
  <c r="G4527" i="5"/>
  <c r="G4526" i="5"/>
  <c r="G4525" i="5"/>
  <c r="G4524" i="5"/>
  <c r="G4523" i="5"/>
  <c r="G4522" i="5"/>
  <c r="G4521" i="5"/>
  <c r="G4520" i="5"/>
  <c r="G4519" i="5"/>
  <c r="G4518" i="5"/>
  <c r="G4517" i="5"/>
  <c r="G4516" i="5"/>
  <c r="G4515" i="5"/>
  <c r="G4514" i="5"/>
  <c r="G4513" i="5"/>
  <c r="G4512" i="5"/>
  <c r="G4511" i="5"/>
  <c r="G4510" i="5"/>
  <c r="G4509" i="5"/>
  <c r="G4508" i="5"/>
  <c r="G4507" i="5"/>
  <c r="G4506" i="5"/>
  <c r="G4505" i="5"/>
  <c r="G4504" i="5"/>
  <c r="G4503" i="5"/>
  <c r="G4502" i="5"/>
  <c r="G4501" i="5"/>
  <c r="G4500" i="5"/>
  <c r="G4499" i="5"/>
  <c r="G4498" i="5"/>
  <c r="G4497" i="5"/>
  <c r="G4496" i="5"/>
  <c r="G4495" i="5"/>
  <c r="G4494" i="5"/>
  <c r="G4493" i="5"/>
  <c r="G4492" i="5"/>
  <c r="G4491" i="5"/>
  <c r="G4490" i="5"/>
  <c r="G4489" i="5"/>
  <c r="G4488" i="5"/>
  <c r="G4487" i="5"/>
  <c r="G4486" i="5"/>
  <c r="G4485" i="5"/>
  <c r="G4484" i="5"/>
  <c r="G4483" i="5"/>
  <c r="G4482" i="5"/>
  <c r="G4481" i="5"/>
  <c r="G4480" i="5"/>
  <c r="G4479" i="5"/>
  <c r="G4478" i="5"/>
  <c r="G4477" i="5"/>
  <c r="G4476" i="5"/>
  <c r="G4475" i="5"/>
  <c r="G4474" i="5"/>
  <c r="G4473" i="5"/>
  <c r="G4472" i="5"/>
  <c r="G4471" i="5"/>
  <c r="G4470" i="5"/>
  <c r="G4469" i="5"/>
  <c r="G4468" i="5"/>
  <c r="G4467" i="5"/>
  <c r="G4466" i="5"/>
  <c r="G4465" i="5"/>
  <c r="G4464" i="5"/>
  <c r="G4463" i="5"/>
  <c r="G4462" i="5"/>
  <c r="G4461" i="5"/>
  <c r="G4460" i="5"/>
  <c r="G4459" i="5"/>
  <c r="G4458" i="5"/>
  <c r="G4457" i="5"/>
  <c r="G4456" i="5"/>
  <c r="G4455" i="5"/>
  <c r="G4454" i="5"/>
  <c r="G4453" i="5"/>
  <c r="G4452" i="5"/>
  <c r="G4451" i="5"/>
  <c r="G4450" i="5"/>
  <c r="G4449" i="5"/>
  <c r="G4448" i="5"/>
  <c r="G4447" i="5"/>
  <c r="G4446" i="5"/>
  <c r="G4445" i="5"/>
  <c r="G4444" i="5"/>
  <c r="G4443" i="5"/>
  <c r="G4442" i="5"/>
  <c r="G4441" i="5"/>
  <c r="G4440" i="5"/>
  <c r="G4439" i="5"/>
  <c r="G4438" i="5"/>
  <c r="G4437" i="5"/>
  <c r="G4436" i="5"/>
  <c r="G4435" i="5"/>
  <c r="G4434" i="5"/>
  <c r="G4433" i="5"/>
  <c r="G4432" i="5"/>
  <c r="G4431" i="5"/>
  <c r="G4430" i="5"/>
  <c r="G4429" i="5"/>
  <c r="G4428" i="5"/>
  <c r="G4427" i="5"/>
  <c r="G4426" i="5"/>
  <c r="G4425" i="5"/>
  <c r="G4424" i="5"/>
  <c r="G4423" i="5"/>
  <c r="G4422" i="5"/>
  <c r="G4421" i="5"/>
  <c r="G4420" i="5"/>
  <c r="G4419" i="5"/>
  <c r="G4418" i="5"/>
  <c r="G4417" i="5"/>
  <c r="G4416" i="5"/>
  <c r="G4415" i="5"/>
  <c r="G4414" i="5"/>
  <c r="G4413" i="5"/>
  <c r="G4412" i="5"/>
  <c r="G4411" i="5"/>
  <c r="G4410" i="5"/>
  <c r="G4409" i="5"/>
  <c r="G4408" i="5"/>
  <c r="G4407" i="5"/>
  <c r="G4406" i="5"/>
  <c r="G4405" i="5"/>
  <c r="G4404" i="5"/>
  <c r="G4403" i="5"/>
  <c r="G4402" i="5"/>
  <c r="G4401" i="5"/>
  <c r="G4400" i="5"/>
  <c r="G4399" i="5"/>
  <c r="G4398" i="5"/>
  <c r="G4397" i="5"/>
  <c r="G4396" i="5"/>
  <c r="G4395" i="5"/>
  <c r="G4394" i="5"/>
  <c r="G4393" i="5"/>
  <c r="G4392" i="5"/>
  <c r="G4391" i="5"/>
  <c r="G4390" i="5"/>
  <c r="G4389" i="5"/>
  <c r="G4388" i="5"/>
  <c r="G4387" i="5"/>
  <c r="G4386" i="5"/>
  <c r="G4385" i="5"/>
  <c r="G4384" i="5"/>
  <c r="G4383" i="5"/>
  <c r="G4382" i="5"/>
  <c r="G4381" i="5"/>
  <c r="G4380" i="5"/>
  <c r="G4379" i="5"/>
  <c r="G4378" i="5"/>
  <c r="G4377" i="5"/>
  <c r="G4376" i="5"/>
  <c r="G4375" i="5"/>
  <c r="G4374" i="5"/>
  <c r="G4373" i="5"/>
  <c r="G4372" i="5"/>
  <c r="G4371" i="5"/>
  <c r="G4370" i="5"/>
  <c r="G4369" i="5"/>
  <c r="G4368" i="5"/>
  <c r="G4367" i="5"/>
  <c r="G4366" i="5"/>
  <c r="G4365" i="5"/>
  <c r="G4364" i="5"/>
  <c r="G4363" i="5"/>
  <c r="G4362" i="5"/>
  <c r="G4361" i="5"/>
  <c r="G4360" i="5"/>
  <c r="G4359" i="5"/>
  <c r="G4358" i="5"/>
  <c r="G4357" i="5"/>
  <c r="G4356" i="5"/>
  <c r="G4355" i="5"/>
  <c r="G4354" i="5"/>
  <c r="G4353" i="5"/>
  <c r="G4352" i="5"/>
  <c r="G4351" i="5"/>
  <c r="G4350" i="5"/>
  <c r="G4349" i="5"/>
  <c r="G4348" i="5"/>
  <c r="G4347" i="5"/>
  <c r="G4346" i="5"/>
  <c r="G4345" i="5"/>
  <c r="G4344" i="5"/>
  <c r="G4343" i="5"/>
  <c r="G4342" i="5"/>
  <c r="G4341" i="5"/>
  <c r="G4340" i="5"/>
  <c r="G4339" i="5"/>
  <c r="G4338" i="5"/>
  <c r="G4337" i="5"/>
  <c r="G4336" i="5"/>
  <c r="G4335" i="5"/>
  <c r="G4334" i="5"/>
  <c r="G4333" i="5"/>
  <c r="G4332" i="5"/>
  <c r="G4331" i="5"/>
  <c r="G4330" i="5"/>
  <c r="G4329" i="5"/>
  <c r="G4328" i="5"/>
  <c r="G4327" i="5"/>
  <c r="G4326" i="5"/>
  <c r="G4325" i="5"/>
  <c r="G4324" i="5"/>
  <c r="G4323" i="5"/>
  <c r="G4322" i="5"/>
  <c r="G4321" i="5"/>
  <c r="G4320" i="5"/>
  <c r="G4319" i="5"/>
  <c r="G4318" i="5"/>
  <c r="G4317" i="5"/>
  <c r="G4316" i="5"/>
  <c r="G4315" i="5"/>
  <c r="G4314" i="5"/>
  <c r="G4313" i="5"/>
  <c r="G4312" i="5"/>
  <c r="G4311" i="5"/>
  <c r="G4310" i="5"/>
  <c r="G4309" i="5"/>
  <c r="G4308" i="5"/>
  <c r="G4307" i="5"/>
  <c r="G4306" i="5"/>
  <c r="G4305" i="5"/>
  <c r="G4304" i="5"/>
  <c r="G4303" i="5"/>
  <c r="G4302" i="5"/>
  <c r="G4301" i="5"/>
  <c r="G4300" i="5"/>
  <c r="G4299" i="5"/>
  <c r="G4298" i="5"/>
  <c r="G4297" i="5"/>
  <c r="G4296" i="5"/>
  <c r="G4295" i="5"/>
  <c r="G4294" i="5"/>
  <c r="G4293" i="5"/>
  <c r="G4292" i="5"/>
  <c r="G4291" i="5"/>
  <c r="G4290" i="5"/>
  <c r="G4289" i="5"/>
  <c r="G4288" i="5"/>
  <c r="G4287" i="5"/>
  <c r="G4286" i="5"/>
  <c r="G4285" i="5"/>
  <c r="G4284" i="5"/>
  <c r="G4283" i="5"/>
  <c r="G4282" i="5"/>
  <c r="G4281" i="5"/>
  <c r="G4280" i="5"/>
  <c r="G4279" i="5"/>
  <c r="G4278" i="5"/>
  <c r="G4277" i="5"/>
  <c r="G4276" i="5"/>
  <c r="G4275" i="5"/>
  <c r="G4274" i="5"/>
  <c r="G4273" i="5"/>
  <c r="G4272" i="5"/>
  <c r="G4271" i="5"/>
  <c r="G4270" i="5"/>
  <c r="G4269" i="5"/>
  <c r="G4268" i="5"/>
  <c r="G4267" i="5"/>
  <c r="G4266" i="5"/>
  <c r="G4265" i="5"/>
  <c r="G4264" i="5"/>
  <c r="G4263" i="5"/>
  <c r="G4262" i="5"/>
  <c r="G4261" i="5"/>
  <c r="G4260" i="5"/>
  <c r="G4259" i="5"/>
  <c r="G4258" i="5"/>
  <c r="G4257" i="5"/>
  <c r="G4256" i="5"/>
  <c r="G4255" i="5"/>
  <c r="G4254" i="5"/>
  <c r="G4253" i="5"/>
  <c r="G4252" i="5"/>
  <c r="G4251" i="5"/>
  <c r="G4250" i="5"/>
  <c r="G4249" i="5"/>
  <c r="G4248" i="5"/>
  <c r="G4247" i="5"/>
  <c r="G4246" i="5"/>
  <c r="G4245" i="5"/>
  <c r="G4244" i="5"/>
  <c r="G4243" i="5"/>
  <c r="G4242" i="5"/>
  <c r="G4241" i="5"/>
  <c r="G4240" i="5"/>
  <c r="G4239" i="5"/>
  <c r="G4238" i="5"/>
  <c r="G4237" i="5"/>
  <c r="G4236" i="5"/>
  <c r="G4235" i="5"/>
  <c r="G4234" i="5"/>
  <c r="G4233" i="5"/>
  <c r="G4232" i="5"/>
  <c r="G4231" i="5"/>
  <c r="G4230" i="5"/>
  <c r="G4229" i="5"/>
  <c r="G4228" i="5"/>
  <c r="G4227" i="5"/>
  <c r="G4226" i="5"/>
  <c r="G4225" i="5"/>
  <c r="G4224" i="5"/>
  <c r="G4223" i="5"/>
  <c r="G4222" i="5"/>
  <c r="G4221" i="5"/>
  <c r="G4220" i="5"/>
  <c r="G4219" i="5"/>
  <c r="G4218" i="5"/>
  <c r="G4217" i="5"/>
  <c r="G4216" i="5"/>
  <c r="G4215" i="5"/>
  <c r="G4214" i="5"/>
  <c r="G4213" i="5"/>
  <c r="G4212" i="5"/>
  <c r="G4211" i="5"/>
  <c r="G4210" i="5"/>
  <c r="G4209" i="5"/>
  <c r="G4208" i="5"/>
  <c r="G4207" i="5"/>
  <c r="G4206" i="5"/>
  <c r="G4205" i="5"/>
  <c r="G4204" i="5"/>
  <c r="G4203" i="5"/>
  <c r="G4202" i="5"/>
  <c r="G4201" i="5"/>
  <c r="G4200" i="5"/>
  <c r="G4199" i="5"/>
  <c r="G4198" i="5"/>
  <c r="G4197" i="5"/>
  <c r="G4196" i="5"/>
  <c r="G4195" i="5"/>
  <c r="G4194" i="5"/>
  <c r="G4193" i="5"/>
  <c r="G4192" i="5"/>
  <c r="G4191" i="5"/>
  <c r="G4190" i="5"/>
  <c r="G4189" i="5"/>
  <c r="G4188" i="5"/>
  <c r="G4187" i="5"/>
  <c r="G4186" i="5"/>
  <c r="G4185" i="5"/>
  <c r="G4184" i="5"/>
  <c r="G4183" i="5"/>
  <c r="G4182" i="5"/>
  <c r="G4181" i="5"/>
  <c r="G4180" i="5"/>
  <c r="G4179" i="5"/>
  <c r="G4178" i="5"/>
  <c r="G4177" i="5"/>
  <c r="G4176" i="5"/>
  <c r="G4175" i="5"/>
  <c r="G4174" i="5"/>
  <c r="G4173" i="5"/>
  <c r="G4172" i="5"/>
  <c r="G4171" i="5"/>
  <c r="G4170" i="5"/>
  <c r="G4169" i="5"/>
  <c r="G4168" i="5"/>
  <c r="G4167" i="5"/>
  <c r="G4166" i="5"/>
  <c r="G4165" i="5"/>
  <c r="G4164" i="5"/>
  <c r="G4163" i="5"/>
  <c r="G4162" i="5"/>
  <c r="G4161" i="5"/>
  <c r="G4160" i="5"/>
  <c r="G4159" i="5"/>
  <c r="G4158" i="5"/>
  <c r="G4157" i="5"/>
  <c r="G4156" i="5"/>
  <c r="G4155" i="5"/>
  <c r="G4154" i="5"/>
  <c r="G4153" i="5"/>
  <c r="G4152" i="5"/>
  <c r="G4151" i="5"/>
  <c r="G4150" i="5"/>
  <c r="G4149" i="5"/>
  <c r="G4148" i="5"/>
  <c r="G4147" i="5"/>
  <c r="G4146" i="5"/>
  <c r="G4145" i="5"/>
  <c r="G4144" i="5"/>
  <c r="G4143" i="5"/>
  <c r="G4142" i="5"/>
  <c r="G4141" i="5"/>
  <c r="G4140" i="5"/>
  <c r="G4139" i="5"/>
  <c r="G4138" i="5"/>
  <c r="G4137" i="5"/>
  <c r="G4136" i="5"/>
  <c r="G4135" i="5"/>
  <c r="G4134" i="5"/>
  <c r="G4133" i="5"/>
  <c r="G4132" i="5"/>
  <c r="G4131" i="5"/>
  <c r="G4130" i="5"/>
  <c r="G4129" i="5"/>
  <c r="G4128" i="5"/>
  <c r="G4127" i="5"/>
  <c r="G4126" i="5"/>
  <c r="G4125" i="5"/>
  <c r="G4124" i="5"/>
  <c r="G4123" i="5"/>
  <c r="G4122" i="5"/>
  <c r="G4121" i="5"/>
  <c r="G4120" i="5"/>
  <c r="G4119" i="5"/>
  <c r="G4118" i="5"/>
  <c r="G4117" i="5"/>
  <c r="G4116" i="5"/>
  <c r="G4115" i="5"/>
  <c r="G4114" i="5"/>
  <c r="G4113" i="5"/>
  <c r="G4112" i="5"/>
  <c r="G4111" i="5"/>
  <c r="G4110" i="5"/>
  <c r="G4109" i="5"/>
  <c r="G4108" i="5"/>
  <c r="G4107" i="5"/>
  <c r="G4106" i="5"/>
  <c r="G4105" i="5"/>
  <c r="G4104" i="5"/>
  <c r="G4103" i="5"/>
  <c r="G4102" i="5"/>
  <c r="G4101" i="5"/>
  <c r="G4100" i="5"/>
  <c r="G4099" i="5"/>
  <c r="G4098" i="5"/>
  <c r="G4097" i="5"/>
  <c r="G4096" i="5"/>
  <c r="G4095" i="5"/>
  <c r="G4094" i="5"/>
  <c r="G4093" i="5"/>
  <c r="G4092" i="5"/>
  <c r="G4091" i="5"/>
  <c r="G4090" i="5"/>
  <c r="G4089" i="5"/>
  <c r="G4088" i="5"/>
  <c r="G4087" i="5"/>
  <c r="G4086" i="5"/>
  <c r="G4085" i="5"/>
  <c r="G4084" i="5"/>
  <c r="G4083" i="5"/>
  <c r="G4082" i="5"/>
  <c r="G4081" i="5"/>
  <c r="G4080" i="5"/>
  <c r="G4079" i="5"/>
  <c r="G4078" i="5"/>
  <c r="G4077" i="5"/>
  <c r="G4076" i="5"/>
  <c r="G4075" i="5"/>
  <c r="G4074" i="5"/>
  <c r="G4073" i="5"/>
  <c r="G4072" i="5"/>
  <c r="G4071" i="5"/>
  <c r="G4070" i="5"/>
  <c r="G4069" i="5"/>
  <c r="G4068" i="5"/>
  <c r="G4067" i="5"/>
  <c r="G4066" i="5"/>
  <c r="G4065" i="5"/>
  <c r="G4064" i="5"/>
  <c r="G4063" i="5"/>
  <c r="G4062" i="5"/>
  <c r="G4061" i="5"/>
  <c r="G4060" i="5"/>
  <c r="G4059" i="5"/>
  <c r="G4058" i="5"/>
  <c r="G4057" i="5"/>
  <c r="G4056" i="5"/>
  <c r="G4055" i="5"/>
  <c r="G4054" i="5"/>
  <c r="G4053" i="5"/>
  <c r="G4052" i="5"/>
  <c r="G4051" i="5"/>
  <c r="G4050" i="5"/>
  <c r="G4049" i="5"/>
  <c r="G4048" i="5"/>
  <c r="G4047" i="5"/>
  <c r="G4046" i="5"/>
  <c r="G4045" i="5"/>
  <c r="G4044" i="5"/>
  <c r="G4043" i="5"/>
  <c r="G4042" i="5"/>
  <c r="G4041" i="5"/>
  <c r="G4040" i="5"/>
  <c r="G4039" i="5"/>
  <c r="G4038" i="5"/>
  <c r="G4037" i="5"/>
  <c r="G4036" i="5"/>
  <c r="G4035" i="5"/>
  <c r="G4034" i="5"/>
  <c r="G4033" i="5"/>
  <c r="G4032" i="5"/>
  <c r="G4031" i="5"/>
  <c r="G4030" i="5"/>
  <c r="G4029" i="5"/>
  <c r="G4028" i="5"/>
  <c r="G4027" i="5"/>
  <c r="G4026" i="5"/>
  <c r="G4025" i="5"/>
  <c r="G4024" i="5"/>
  <c r="G4023" i="5"/>
  <c r="G4022" i="5"/>
  <c r="G4021" i="5"/>
  <c r="G4020" i="5"/>
  <c r="G4019" i="5"/>
  <c r="G4018" i="5"/>
  <c r="G4017" i="5"/>
  <c r="G4016" i="5"/>
  <c r="G4015" i="5"/>
  <c r="G4014" i="5"/>
  <c r="G4013" i="5"/>
  <c r="G4012" i="5"/>
  <c r="G4011" i="5"/>
  <c r="G4010" i="5"/>
  <c r="G4009" i="5"/>
  <c r="G4008" i="5"/>
  <c r="G4007" i="5"/>
  <c r="G4006" i="5"/>
  <c r="G4005" i="5"/>
  <c r="G4004" i="5"/>
  <c r="G4003" i="5"/>
  <c r="G4002" i="5"/>
  <c r="G4001" i="5"/>
  <c r="G4000" i="5"/>
  <c r="G3999" i="5"/>
  <c r="G3998" i="5"/>
  <c r="G3997" i="5"/>
  <c r="G3996" i="5"/>
  <c r="G3995" i="5"/>
  <c r="G3994" i="5"/>
  <c r="G3993" i="5"/>
  <c r="G3992" i="5"/>
  <c r="G3991" i="5"/>
  <c r="G3990" i="5"/>
  <c r="G3989" i="5"/>
  <c r="G3988" i="5"/>
  <c r="G3987" i="5"/>
  <c r="G3986" i="5"/>
  <c r="G3985" i="5"/>
  <c r="G3984" i="5"/>
  <c r="G3983" i="5"/>
  <c r="G3982" i="5"/>
  <c r="G3981" i="5"/>
  <c r="G3980" i="5"/>
  <c r="G3979" i="5"/>
  <c r="G3978" i="5"/>
  <c r="G3977" i="5"/>
  <c r="G3976" i="5"/>
  <c r="G3975" i="5"/>
  <c r="G3974" i="5"/>
  <c r="G3973" i="5"/>
  <c r="G3972" i="5"/>
  <c r="G3971" i="5"/>
  <c r="G3970" i="5"/>
  <c r="G3969" i="5"/>
  <c r="G3968" i="5"/>
  <c r="G3967" i="5"/>
  <c r="G3966" i="5"/>
  <c r="G3965" i="5"/>
  <c r="G3964" i="5"/>
  <c r="G3963" i="5"/>
  <c r="G3962" i="5"/>
  <c r="G3961" i="5"/>
  <c r="G3960" i="5"/>
  <c r="G3959" i="5"/>
  <c r="G3958" i="5"/>
  <c r="G3957" i="5"/>
  <c r="G3956" i="5"/>
  <c r="G3955" i="5"/>
  <c r="G3954" i="5"/>
  <c r="G3953" i="5"/>
  <c r="G3952" i="5"/>
  <c r="G3951" i="5"/>
  <c r="G3950" i="5"/>
  <c r="G3949" i="5"/>
  <c r="G3948" i="5"/>
  <c r="G3947" i="5"/>
  <c r="G3946" i="5"/>
  <c r="G3945" i="5"/>
  <c r="G3944" i="5"/>
  <c r="G3943" i="5"/>
  <c r="G3942" i="5"/>
  <c r="G3941" i="5"/>
  <c r="G3940" i="5"/>
  <c r="G3939" i="5"/>
  <c r="G3938" i="5"/>
  <c r="G3937" i="5"/>
  <c r="G3936" i="5"/>
  <c r="G3935" i="5"/>
  <c r="G3934" i="5"/>
  <c r="G3933" i="5"/>
  <c r="G3932" i="5"/>
  <c r="G3931" i="5"/>
  <c r="G3930" i="5"/>
  <c r="G3929" i="5"/>
  <c r="G3928" i="5"/>
  <c r="G3927" i="5"/>
  <c r="G3926" i="5"/>
  <c r="G3925" i="5"/>
  <c r="G3924" i="5"/>
  <c r="G3923" i="5"/>
  <c r="G3922" i="5"/>
  <c r="G3921" i="5"/>
  <c r="G3920" i="5"/>
  <c r="G3919" i="5"/>
  <c r="G3918" i="5"/>
  <c r="G3917" i="5"/>
  <c r="G3916" i="5"/>
  <c r="G3915" i="5"/>
  <c r="G3914" i="5"/>
  <c r="G3913" i="5"/>
  <c r="G3912" i="5"/>
  <c r="G3911" i="5"/>
  <c r="G3910" i="5"/>
  <c r="G3909" i="5"/>
  <c r="G3908" i="5"/>
  <c r="G3907" i="5"/>
  <c r="G3906" i="5"/>
  <c r="G3905" i="5"/>
  <c r="G3904" i="5"/>
  <c r="G3903" i="5"/>
  <c r="G3902" i="5"/>
  <c r="G3901" i="5"/>
  <c r="G3900" i="5"/>
  <c r="G3899" i="5"/>
  <c r="G3898" i="5"/>
  <c r="G3897" i="5"/>
  <c r="G3896" i="5"/>
  <c r="G3895" i="5"/>
  <c r="G3894" i="5"/>
  <c r="G3893" i="5"/>
  <c r="G3892" i="5"/>
  <c r="G3891" i="5"/>
  <c r="G3890" i="5"/>
  <c r="G3889" i="5"/>
  <c r="G3888" i="5"/>
  <c r="G3887" i="5"/>
  <c r="G3886" i="5"/>
  <c r="G3885" i="5"/>
  <c r="G3884" i="5"/>
  <c r="G3883" i="5"/>
  <c r="G3882" i="5"/>
  <c r="G3881" i="5"/>
  <c r="G3880" i="5"/>
  <c r="G3879" i="5"/>
  <c r="G3878" i="5"/>
  <c r="G3877" i="5"/>
  <c r="G3876" i="5"/>
  <c r="G3875" i="5"/>
  <c r="G3874" i="5"/>
  <c r="G3873" i="5"/>
  <c r="G3872" i="5"/>
  <c r="G3871" i="5"/>
  <c r="G3870" i="5"/>
  <c r="G3869" i="5"/>
  <c r="G3868" i="5"/>
  <c r="G3867" i="5"/>
  <c r="G3866" i="5"/>
  <c r="G3865" i="5"/>
  <c r="G3864" i="5"/>
  <c r="G3863" i="5"/>
  <c r="G3862" i="5"/>
  <c r="G3861" i="5"/>
  <c r="G3860" i="5"/>
  <c r="G3859" i="5"/>
  <c r="G3858" i="5"/>
  <c r="G3857" i="5"/>
  <c r="G3856" i="5"/>
  <c r="G3855" i="5"/>
  <c r="G3854" i="5"/>
  <c r="G3853" i="5"/>
  <c r="G3852" i="5"/>
  <c r="G3851" i="5"/>
  <c r="G3850" i="5"/>
  <c r="G3849" i="5"/>
  <c r="G3848" i="5"/>
  <c r="G3847" i="5"/>
  <c r="G3846" i="5"/>
  <c r="G3845" i="5"/>
  <c r="G3844" i="5"/>
  <c r="G3843" i="5"/>
  <c r="G3842" i="5"/>
  <c r="G3841" i="5"/>
  <c r="G3840" i="5"/>
  <c r="G3839" i="5"/>
  <c r="G3838" i="5"/>
  <c r="G3837" i="5"/>
  <c r="G3836" i="5"/>
  <c r="G3835" i="5"/>
  <c r="G3834" i="5"/>
  <c r="G3833" i="5"/>
  <c r="G3832" i="5"/>
  <c r="G3831" i="5"/>
  <c r="G3830" i="5"/>
  <c r="G3829" i="5"/>
  <c r="G3828" i="5"/>
  <c r="G3827" i="5"/>
  <c r="G3826" i="5"/>
  <c r="G3825" i="5"/>
  <c r="G3824" i="5"/>
  <c r="G3823" i="5"/>
  <c r="G3822" i="5"/>
  <c r="G3821" i="5"/>
  <c r="G3820" i="5"/>
  <c r="G3819" i="5"/>
  <c r="G3818" i="5"/>
  <c r="G3817" i="5"/>
  <c r="G3816" i="5"/>
  <c r="G3815" i="5"/>
  <c r="G3814" i="5"/>
  <c r="G3813" i="5"/>
  <c r="G3812" i="5"/>
  <c r="G3811" i="5"/>
  <c r="G3810" i="5"/>
  <c r="G3809" i="5"/>
  <c r="G3808" i="5"/>
  <c r="G3807" i="5"/>
  <c r="G3806" i="5"/>
  <c r="G3805" i="5"/>
  <c r="G3804" i="5"/>
  <c r="G3803" i="5"/>
  <c r="G3802" i="5"/>
  <c r="G3801" i="5"/>
  <c r="G3800" i="5"/>
  <c r="G3799" i="5"/>
  <c r="G3798" i="5"/>
  <c r="G3797" i="5"/>
  <c r="G3796" i="5"/>
  <c r="G3795" i="5"/>
  <c r="G3794" i="5"/>
  <c r="G3793" i="5"/>
  <c r="G3792" i="5"/>
  <c r="G3791" i="5"/>
  <c r="G3790" i="5"/>
  <c r="G3789" i="5"/>
  <c r="G3788" i="5"/>
  <c r="G3787" i="5"/>
  <c r="G3786" i="5"/>
  <c r="G3785" i="5"/>
  <c r="G3784" i="5"/>
  <c r="G3783" i="5"/>
  <c r="G3782" i="5"/>
  <c r="G3781" i="5"/>
  <c r="G3780" i="5"/>
  <c r="G3779" i="5"/>
  <c r="G3778" i="5"/>
  <c r="G3777" i="5"/>
  <c r="G3776" i="5"/>
  <c r="G3775" i="5"/>
  <c r="G3774" i="5"/>
  <c r="G3773" i="5"/>
  <c r="G3772" i="5"/>
  <c r="G3771" i="5"/>
  <c r="G3770" i="5"/>
  <c r="G3769" i="5"/>
  <c r="G3768" i="5"/>
  <c r="G3767" i="5"/>
  <c r="G3766" i="5"/>
  <c r="G3765" i="5"/>
  <c r="G3764" i="5"/>
  <c r="G3763" i="5"/>
  <c r="G3762" i="5"/>
  <c r="G3761" i="5"/>
  <c r="G3760" i="5"/>
  <c r="G3759" i="5"/>
  <c r="G3758" i="5"/>
  <c r="G3757" i="5"/>
  <c r="G3756" i="5"/>
  <c r="G3755" i="5"/>
  <c r="G3754" i="5"/>
  <c r="G3753" i="5"/>
  <c r="G3752" i="5"/>
  <c r="G3751" i="5"/>
  <c r="G3750" i="5"/>
  <c r="G3749" i="5"/>
  <c r="G3748" i="5"/>
  <c r="G3747" i="5"/>
  <c r="G3746" i="5"/>
  <c r="G3745" i="5"/>
  <c r="G3744" i="5"/>
  <c r="G3743" i="5"/>
  <c r="G3742" i="5"/>
  <c r="G3741" i="5"/>
  <c r="G3740" i="5"/>
  <c r="G3739" i="5"/>
  <c r="G3738" i="5"/>
  <c r="G3737" i="5"/>
  <c r="G3736" i="5"/>
  <c r="G3735" i="5"/>
  <c r="G3734" i="5"/>
  <c r="G3733" i="5"/>
  <c r="G3732" i="5"/>
  <c r="G3731" i="5"/>
  <c r="G3730" i="5"/>
  <c r="G3729" i="5"/>
  <c r="G3728" i="5"/>
  <c r="G3727" i="5"/>
  <c r="G3726" i="5"/>
  <c r="G3725" i="5"/>
  <c r="G3724" i="5"/>
  <c r="G3723" i="5"/>
  <c r="G3722" i="5"/>
  <c r="G3721" i="5"/>
  <c r="G3720" i="5"/>
  <c r="G3719" i="5"/>
  <c r="G3718" i="5"/>
  <c r="G3717" i="5"/>
  <c r="G3716" i="5"/>
  <c r="G3715" i="5"/>
  <c r="G3714" i="5"/>
  <c r="G3713" i="5"/>
  <c r="G3712" i="5"/>
  <c r="G3711" i="5"/>
  <c r="G3710" i="5"/>
  <c r="G3709" i="5"/>
  <c r="G3708" i="5"/>
  <c r="G3707" i="5"/>
  <c r="G3706" i="5"/>
  <c r="G3705" i="5"/>
  <c r="G3704" i="5"/>
  <c r="G3703" i="5"/>
  <c r="G3702" i="5"/>
  <c r="G3701" i="5"/>
  <c r="G3700" i="5"/>
  <c r="G3699" i="5"/>
  <c r="G3698" i="5"/>
  <c r="G3697" i="5"/>
  <c r="G3696" i="5"/>
  <c r="G3695" i="5"/>
  <c r="G3694" i="5"/>
  <c r="G3693" i="5"/>
  <c r="G3692" i="5"/>
  <c r="G3691" i="5"/>
  <c r="G3690" i="5"/>
  <c r="G3689" i="5"/>
  <c r="G3688" i="5"/>
  <c r="G3687" i="5"/>
  <c r="G3686" i="5"/>
  <c r="G3685" i="5"/>
  <c r="G3684" i="5"/>
  <c r="G3683" i="5"/>
  <c r="G3682" i="5"/>
  <c r="G3681" i="5"/>
  <c r="G3680" i="5"/>
  <c r="G3679" i="5"/>
  <c r="G3678" i="5"/>
  <c r="G3677" i="5"/>
  <c r="G3676" i="5"/>
  <c r="G3675" i="5"/>
  <c r="G3674" i="5"/>
  <c r="G3673" i="5"/>
  <c r="G3672" i="5"/>
  <c r="G3671" i="5"/>
  <c r="G3670" i="5"/>
  <c r="G3669" i="5"/>
  <c r="G3668" i="5"/>
  <c r="G3667" i="5"/>
  <c r="G3666" i="5"/>
  <c r="G3665" i="5"/>
  <c r="G3664" i="5"/>
  <c r="G3663" i="5"/>
  <c r="G3662" i="5"/>
  <c r="G3661" i="5"/>
  <c r="G3660" i="5"/>
  <c r="G3659" i="5"/>
  <c r="G3658" i="5"/>
  <c r="G3657" i="5"/>
  <c r="G3656" i="5"/>
  <c r="G3655" i="5"/>
  <c r="G3654" i="5"/>
  <c r="G3653" i="5"/>
  <c r="G3652" i="5"/>
  <c r="G3651" i="5"/>
  <c r="G3650" i="5"/>
  <c r="G3649" i="5"/>
  <c r="G3648" i="5"/>
  <c r="G3647" i="5"/>
  <c r="G3646" i="5"/>
  <c r="G3645" i="5"/>
  <c r="G3644" i="5"/>
  <c r="G3643" i="5"/>
  <c r="G3642" i="5"/>
  <c r="G3641" i="5"/>
  <c r="G3640" i="5"/>
  <c r="G3639" i="5"/>
  <c r="G3638" i="5"/>
  <c r="G3637" i="5"/>
  <c r="G3636" i="5"/>
  <c r="G3635" i="5"/>
  <c r="G3634" i="5"/>
  <c r="G3633" i="5"/>
  <c r="G3632" i="5"/>
  <c r="G3631" i="5"/>
  <c r="G3630" i="5"/>
  <c r="G3629" i="5"/>
  <c r="G3628" i="5"/>
  <c r="G3627" i="5"/>
  <c r="G3626" i="5"/>
  <c r="G3625" i="5"/>
  <c r="G3624" i="5"/>
  <c r="G3623" i="5"/>
  <c r="G3622" i="5"/>
  <c r="G3621" i="5"/>
  <c r="G3620" i="5"/>
  <c r="G3619" i="5"/>
  <c r="G3618" i="5"/>
  <c r="G3617" i="5"/>
  <c r="G3616" i="5"/>
  <c r="G3615" i="5"/>
  <c r="G3614" i="5"/>
  <c r="G3613" i="5"/>
  <c r="G3612" i="5"/>
  <c r="G3611" i="5"/>
  <c r="G3610" i="5"/>
  <c r="G3609" i="5"/>
  <c r="G3608" i="5"/>
  <c r="G3607" i="5"/>
  <c r="G3606" i="5"/>
  <c r="G3605" i="5"/>
  <c r="G3604" i="5"/>
  <c r="G3603" i="5"/>
  <c r="G3602" i="5"/>
  <c r="G3601" i="5"/>
  <c r="G3600" i="5"/>
  <c r="G3599" i="5"/>
  <c r="G3598" i="5"/>
  <c r="G3597" i="5"/>
  <c r="G3596" i="5"/>
  <c r="G3595" i="5"/>
  <c r="G3594" i="5"/>
  <c r="G3593" i="5"/>
  <c r="G3592" i="5"/>
  <c r="G3591" i="5"/>
  <c r="G3590" i="5"/>
  <c r="G3589" i="5"/>
  <c r="G3588" i="5"/>
  <c r="G3587" i="5"/>
  <c r="G3586" i="5"/>
  <c r="G3585" i="5"/>
  <c r="G3584" i="5"/>
  <c r="G3583" i="5"/>
  <c r="G3582" i="5"/>
  <c r="G3581" i="5"/>
  <c r="G3580" i="5"/>
  <c r="G3579" i="5"/>
  <c r="G3578" i="5"/>
  <c r="G3577" i="5"/>
  <c r="G3576" i="5"/>
  <c r="G3575" i="5"/>
  <c r="G3574" i="5"/>
  <c r="G3573" i="5"/>
  <c r="G3572" i="5"/>
  <c r="G3571" i="5"/>
  <c r="G3570" i="5"/>
  <c r="G3569" i="5"/>
  <c r="G3568" i="5"/>
  <c r="G3567" i="5"/>
  <c r="G3566" i="5"/>
  <c r="G3565" i="5"/>
  <c r="G3564" i="5"/>
  <c r="G3563" i="5"/>
  <c r="G3562" i="5"/>
  <c r="G3561" i="5"/>
  <c r="G3560" i="5"/>
  <c r="G3559" i="5"/>
  <c r="G3558" i="5"/>
  <c r="G3557" i="5"/>
  <c r="G3556" i="5"/>
  <c r="G3555" i="5"/>
  <c r="G3554" i="5"/>
  <c r="G3553" i="5"/>
  <c r="G3552" i="5"/>
  <c r="G3551" i="5"/>
  <c r="G3550" i="5"/>
  <c r="G3549" i="5"/>
  <c r="G3548" i="5"/>
  <c r="G3547" i="5"/>
  <c r="G3546" i="5"/>
  <c r="G3545" i="5"/>
  <c r="G3544" i="5"/>
  <c r="G3543" i="5"/>
  <c r="G3542" i="5"/>
  <c r="G3541" i="5"/>
  <c r="G3540" i="5"/>
  <c r="G3539" i="5"/>
  <c r="G3538" i="5"/>
  <c r="G3537" i="5"/>
  <c r="G3536" i="5"/>
  <c r="G3535" i="5"/>
  <c r="G3534" i="5"/>
  <c r="G3533" i="5"/>
  <c r="G3532" i="5"/>
  <c r="G3531" i="5"/>
  <c r="G3530" i="5"/>
  <c r="G3529" i="5"/>
  <c r="G3528" i="5"/>
  <c r="G3527" i="5"/>
  <c r="G3526" i="5"/>
  <c r="G3525" i="5"/>
  <c r="G3524" i="5"/>
  <c r="G3523" i="5"/>
  <c r="G3522" i="5"/>
  <c r="G3521" i="5"/>
  <c r="G3520" i="5"/>
  <c r="G3519" i="5"/>
  <c r="G3518" i="5"/>
  <c r="G3517" i="5"/>
  <c r="G3516" i="5"/>
  <c r="G3515" i="5"/>
  <c r="G3514" i="5"/>
  <c r="G3513" i="5"/>
  <c r="G3512" i="5"/>
  <c r="G3511" i="5"/>
  <c r="G3510" i="5"/>
  <c r="G3509" i="5"/>
  <c r="G3508" i="5"/>
  <c r="G3507" i="5"/>
  <c r="G3506" i="5"/>
  <c r="G3505" i="5"/>
  <c r="G3504" i="5"/>
  <c r="G3503" i="5"/>
  <c r="G3502" i="5"/>
  <c r="G3501" i="5"/>
  <c r="G3500" i="5"/>
  <c r="G3499" i="5"/>
  <c r="G3498" i="5"/>
  <c r="G3497" i="5"/>
  <c r="G3496" i="5"/>
  <c r="G3495" i="5"/>
  <c r="G3494" i="5"/>
  <c r="G3493" i="5"/>
  <c r="G3492" i="5"/>
  <c r="G3491" i="5"/>
  <c r="G3490" i="5"/>
  <c r="G3489" i="5"/>
  <c r="G3488" i="5"/>
  <c r="G3487" i="5"/>
  <c r="G3486" i="5"/>
  <c r="G3485" i="5"/>
  <c r="G3484" i="5"/>
  <c r="G3483" i="5"/>
  <c r="G3482" i="5"/>
  <c r="G3481" i="5"/>
  <c r="G3480" i="5"/>
  <c r="G3479" i="5"/>
  <c r="G3478" i="5"/>
  <c r="G3477" i="5"/>
  <c r="G3476" i="5"/>
  <c r="G3475" i="5"/>
  <c r="G3474" i="5"/>
  <c r="G3473" i="5"/>
  <c r="G3472" i="5"/>
  <c r="G3471" i="5"/>
  <c r="G3470" i="5"/>
  <c r="G3469" i="5"/>
  <c r="G3468" i="5"/>
  <c r="G3467" i="5"/>
  <c r="G3466" i="5"/>
  <c r="G3465" i="5"/>
  <c r="G3464" i="5"/>
  <c r="G3463" i="5"/>
  <c r="G3462" i="5"/>
  <c r="G3461" i="5"/>
  <c r="G3460" i="5"/>
  <c r="G3459" i="5"/>
  <c r="G3458" i="5"/>
  <c r="G3457" i="5"/>
  <c r="G3456" i="5"/>
  <c r="G3455" i="5"/>
  <c r="G3454" i="5"/>
  <c r="G3453" i="5"/>
  <c r="G3452" i="5"/>
  <c r="G3451" i="5"/>
  <c r="G3450" i="5"/>
  <c r="G3449" i="5"/>
  <c r="G3448" i="5"/>
  <c r="G3447" i="5"/>
  <c r="G3446" i="5"/>
  <c r="G3445" i="5"/>
  <c r="G3444" i="5"/>
  <c r="G3443" i="5"/>
  <c r="G3442" i="5"/>
  <c r="G3441" i="5"/>
  <c r="G3440" i="5"/>
  <c r="G3439" i="5"/>
  <c r="G3438" i="5"/>
  <c r="G3437" i="5"/>
  <c r="G3436" i="5"/>
  <c r="G3435" i="5"/>
  <c r="G3434" i="5"/>
  <c r="G3433" i="5"/>
  <c r="G3432" i="5"/>
  <c r="G3431" i="5"/>
  <c r="G3430" i="5"/>
  <c r="G3429" i="5"/>
  <c r="G3428" i="5"/>
  <c r="G3427" i="5"/>
  <c r="G3426" i="5"/>
  <c r="G3425" i="5"/>
  <c r="G3424" i="5"/>
  <c r="G3423" i="5"/>
  <c r="G3422" i="5"/>
  <c r="G3421" i="5"/>
  <c r="G3420" i="5"/>
  <c r="G3419" i="5"/>
  <c r="G3418" i="5"/>
  <c r="G3417" i="5"/>
  <c r="G3416" i="5"/>
  <c r="G3415" i="5"/>
  <c r="G3414" i="5"/>
  <c r="G3413" i="5"/>
  <c r="G3412" i="5"/>
  <c r="G3411" i="5"/>
  <c r="G3410" i="5"/>
  <c r="G3409" i="5"/>
  <c r="G3408" i="5"/>
  <c r="G3407" i="5"/>
  <c r="G3406" i="5"/>
  <c r="G3405" i="5"/>
  <c r="G3404" i="5"/>
  <c r="G3403" i="5"/>
  <c r="G3402" i="5"/>
  <c r="G3401" i="5"/>
  <c r="G3400" i="5"/>
  <c r="G3399" i="5"/>
  <c r="G3398" i="5"/>
  <c r="G3397" i="5"/>
  <c r="G3396" i="5"/>
  <c r="G3395" i="5"/>
  <c r="G3394" i="5"/>
  <c r="G3393" i="5"/>
  <c r="G3392" i="5"/>
  <c r="G3391" i="5"/>
  <c r="G3390" i="5"/>
  <c r="G3389" i="5"/>
  <c r="G3388" i="5"/>
  <c r="G3387" i="5"/>
  <c r="G3386" i="5"/>
  <c r="G3385" i="5"/>
  <c r="G3384" i="5"/>
  <c r="G3383" i="5"/>
  <c r="G3382" i="5"/>
  <c r="G3381" i="5"/>
  <c r="G3380" i="5"/>
  <c r="G3379" i="5"/>
  <c r="G3378" i="5"/>
  <c r="G3377" i="5"/>
  <c r="G3376" i="5"/>
  <c r="G3375" i="5"/>
  <c r="G3374" i="5"/>
  <c r="G3373" i="5"/>
  <c r="G3372" i="5"/>
  <c r="G3371" i="5"/>
  <c r="G3370" i="5"/>
  <c r="G3369" i="5"/>
  <c r="G3368" i="5"/>
  <c r="G3367" i="5"/>
  <c r="G3366" i="5"/>
  <c r="G3365" i="5"/>
  <c r="G3364" i="5"/>
  <c r="G3363" i="5"/>
  <c r="G3362" i="5"/>
  <c r="G3361" i="5"/>
  <c r="G3360" i="5"/>
  <c r="G3359" i="5"/>
  <c r="G3358" i="5"/>
  <c r="G3357" i="5"/>
  <c r="G3356" i="5"/>
  <c r="G3355" i="5"/>
  <c r="G3354" i="5"/>
  <c r="G3353" i="5"/>
  <c r="G3352" i="5"/>
  <c r="G3351" i="5"/>
  <c r="G3350" i="5"/>
  <c r="G3349" i="5"/>
  <c r="G3348" i="5"/>
  <c r="G3347" i="5"/>
  <c r="G3346" i="5"/>
  <c r="G3345" i="5"/>
  <c r="G3344" i="5"/>
  <c r="G3343" i="5"/>
  <c r="G3342" i="5"/>
  <c r="G3341" i="5"/>
  <c r="G3340" i="5"/>
  <c r="G3339" i="5"/>
  <c r="G3338" i="5"/>
  <c r="G3337" i="5"/>
  <c r="G3336" i="5"/>
  <c r="G3335" i="5"/>
  <c r="G3334" i="5"/>
  <c r="G3333" i="5"/>
  <c r="G3332" i="5"/>
  <c r="G3331" i="5"/>
  <c r="G3330" i="5"/>
  <c r="G3329" i="5"/>
  <c r="G3328" i="5"/>
  <c r="G3327" i="5"/>
  <c r="G3326" i="5"/>
  <c r="G3325" i="5"/>
  <c r="G3324" i="5"/>
  <c r="G3323" i="5"/>
  <c r="G3322" i="5"/>
  <c r="G3321" i="5"/>
  <c r="G3320" i="5"/>
  <c r="G3319" i="5"/>
  <c r="G3318" i="5"/>
  <c r="G3317" i="5"/>
  <c r="G3316" i="5"/>
  <c r="G3315" i="5"/>
  <c r="G3314" i="5"/>
  <c r="G3313" i="5"/>
  <c r="G3312" i="5"/>
  <c r="G3311" i="5"/>
  <c r="G3310" i="5"/>
  <c r="G3309" i="5"/>
  <c r="G3308" i="5"/>
  <c r="G3307" i="5"/>
  <c r="G3306" i="5"/>
  <c r="G3305" i="5"/>
  <c r="G3304" i="5"/>
  <c r="G3303" i="5"/>
  <c r="G3302" i="5"/>
  <c r="G3301" i="5"/>
  <c r="G3300" i="5"/>
  <c r="G3299" i="5"/>
  <c r="G3298" i="5"/>
  <c r="G3297" i="5"/>
  <c r="G3296" i="5"/>
  <c r="G3295" i="5"/>
  <c r="G3294" i="5"/>
  <c r="G3293" i="5"/>
  <c r="G3292" i="5"/>
  <c r="G3291" i="5"/>
  <c r="G3290" i="5"/>
  <c r="G3289" i="5"/>
  <c r="G3288" i="5"/>
  <c r="G3287" i="5"/>
  <c r="G3286" i="5"/>
  <c r="G3285" i="5"/>
  <c r="G3284" i="5"/>
  <c r="G3283" i="5"/>
  <c r="G3282" i="5"/>
  <c r="G3281" i="5"/>
  <c r="G3280" i="5"/>
  <c r="G3279" i="5"/>
  <c r="G3278" i="5"/>
  <c r="G3277" i="5"/>
  <c r="G3276" i="5"/>
  <c r="G3275" i="5"/>
  <c r="G3274" i="5"/>
  <c r="G3273" i="5"/>
  <c r="G3272" i="5"/>
  <c r="G3271" i="5"/>
  <c r="G3270" i="5"/>
  <c r="G3269" i="5"/>
  <c r="G3268" i="5"/>
  <c r="G3267" i="5"/>
  <c r="G3266" i="5"/>
  <c r="G3265" i="5"/>
  <c r="G3264" i="5"/>
  <c r="G3263" i="5"/>
  <c r="G3262" i="5"/>
  <c r="G3261" i="5"/>
  <c r="G3260" i="5"/>
  <c r="G3259" i="5"/>
  <c r="G3258" i="5"/>
  <c r="G3257" i="5"/>
  <c r="G3256" i="5"/>
  <c r="G3255" i="5"/>
  <c r="G3254" i="5"/>
  <c r="G3253" i="5"/>
  <c r="G3252" i="5"/>
  <c r="G3251" i="5"/>
  <c r="G3250" i="5"/>
  <c r="G3249" i="5"/>
  <c r="G3248" i="5"/>
  <c r="G3247" i="5"/>
  <c r="G3246" i="5"/>
  <c r="G3245" i="5"/>
  <c r="G3244" i="5"/>
  <c r="G3243" i="5"/>
  <c r="G3242" i="5"/>
  <c r="G3241" i="5"/>
  <c r="G3240" i="5"/>
  <c r="G3239" i="5"/>
  <c r="G3238" i="5"/>
  <c r="G3237" i="5"/>
  <c r="G3236" i="5"/>
  <c r="G3235" i="5"/>
  <c r="G3234" i="5"/>
  <c r="G3233" i="5"/>
  <c r="G3232" i="5"/>
  <c r="G3231" i="5"/>
  <c r="G3230" i="5"/>
  <c r="G3229" i="5"/>
  <c r="G3228" i="5"/>
  <c r="G3227" i="5"/>
  <c r="G3226" i="5"/>
  <c r="G3225" i="5"/>
  <c r="G3224" i="5"/>
  <c r="G3223" i="5"/>
  <c r="G3222" i="5"/>
  <c r="G3221" i="5"/>
  <c r="G3220" i="5"/>
  <c r="G3219" i="5"/>
  <c r="G3218" i="5"/>
  <c r="G3217" i="5"/>
  <c r="G3216" i="5"/>
  <c r="G3215" i="5"/>
  <c r="G3214" i="5"/>
  <c r="G3213" i="5"/>
  <c r="G3212" i="5"/>
  <c r="G3211" i="5"/>
  <c r="G3210" i="5"/>
  <c r="G3209" i="5"/>
  <c r="G3208" i="5"/>
  <c r="G3207" i="5"/>
  <c r="G3206" i="5"/>
  <c r="G3205" i="5"/>
  <c r="G3204" i="5"/>
  <c r="G3203" i="5"/>
  <c r="G3202" i="5"/>
  <c r="G3201" i="5"/>
  <c r="G3200" i="5"/>
  <c r="G3199" i="5"/>
  <c r="G3198" i="5"/>
  <c r="G3197" i="5"/>
  <c r="G3196" i="5"/>
  <c r="G3195" i="5"/>
  <c r="G3194" i="5"/>
  <c r="G3193" i="5"/>
  <c r="G3192" i="5"/>
  <c r="G3191" i="5"/>
  <c r="G3190" i="5"/>
  <c r="G3189" i="5"/>
  <c r="G3188" i="5"/>
  <c r="G3187" i="5"/>
  <c r="G3186" i="5"/>
  <c r="G3185" i="5"/>
  <c r="G3184" i="5"/>
  <c r="G3183" i="5"/>
  <c r="G3182" i="5"/>
  <c r="G3181" i="5"/>
  <c r="G3180" i="5"/>
  <c r="G3179" i="5"/>
  <c r="G3178" i="5"/>
  <c r="G3177" i="5"/>
  <c r="G3176" i="5"/>
  <c r="G3175" i="5"/>
  <c r="G3174" i="5"/>
  <c r="G3173" i="5"/>
  <c r="G3172" i="5"/>
  <c r="G3171" i="5"/>
  <c r="G3170" i="5"/>
  <c r="G3169" i="5"/>
  <c r="G3168" i="5"/>
  <c r="G3167" i="5"/>
  <c r="G3166" i="5"/>
  <c r="G3165" i="5"/>
  <c r="G3164" i="5"/>
  <c r="G3163" i="5"/>
  <c r="G3162" i="5"/>
  <c r="G3161" i="5"/>
  <c r="G3160" i="5"/>
  <c r="G3159" i="5"/>
  <c r="G3158" i="5"/>
  <c r="G3157" i="5"/>
  <c r="G3156" i="5"/>
  <c r="G3155" i="5"/>
  <c r="G3154" i="5"/>
  <c r="G3153" i="5"/>
  <c r="G3152" i="5"/>
  <c r="G3151" i="5"/>
  <c r="G3150" i="5"/>
  <c r="G3149" i="5"/>
  <c r="G3148" i="5"/>
  <c r="G3147" i="5"/>
  <c r="G3146" i="5"/>
  <c r="G3145" i="5"/>
  <c r="G3144" i="5"/>
  <c r="G3143" i="5"/>
  <c r="G3142" i="5"/>
  <c r="G3141" i="5"/>
  <c r="G3140" i="5"/>
  <c r="G3139" i="5"/>
  <c r="G3138" i="5"/>
  <c r="G3137" i="5"/>
  <c r="G3136" i="5"/>
  <c r="G3135" i="5"/>
  <c r="G3134" i="5"/>
  <c r="G3133" i="5"/>
  <c r="G3132" i="5"/>
  <c r="G3131" i="5"/>
  <c r="G3130" i="5"/>
  <c r="G3129" i="5"/>
  <c r="G3128" i="5"/>
  <c r="G3127" i="5"/>
  <c r="G3126" i="5"/>
  <c r="G3125" i="5"/>
  <c r="G3124" i="5"/>
  <c r="G3123" i="5"/>
  <c r="G3122" i="5"/>
  <c r="G3121" i="5"/>
  <c r="G3120" i="5"/>
  <c r="G3119" i="5"/>
  <c r="G3118" i="5"/>
  <c r="G3117" i="5"/>
  <c r="G3116" i="5"/>
  <c r="G3115" i="5"/>
  <c r="G3114" i="5"/>
  <c r="G3113" i="5"/>
  <c r="G3112" i="5"/>
  <c r="G3111" i="5"/>
  <c r="G3110" i="5"/>
  <c r="G3109" i="5"/>
  <c r="G3108" i="5"/>
  <c r="G3107" i="5"/>
  <c r="G3106" i="5"/>
  <c r="G3105" i="5"/>
  <c r="G3104" i="5"/>
  <c r="G3103" i="5"/>
  <c r="G3102" i="5"/>
  <c r="G3101" i="5"/>
  <c r="G3100" i="5"/>
  <c r="G3099" i="5"/>
  <c r="G3098" i="5"/>
  <c r="G3097" i="5"/>
  <c r="G3096" i="5"/>
  <c r="G3095" i="5"/>
  <c r="G3094" i="5"/>
  <c r="G3093" i="5"/>
  <c r="G3092" i="5"/>
  <c r="G3091" i="5"/>
  <c r="G3090" i="5"/>
  <c r="G3089" i="5"/>
  <c r="G3088" i="5"/>
  <c r="G3087" i="5"/>
  <c r="G3086" i="5"/>
  <c r="G3085" i="5"/>
  <c r="G3084" i="5"/>
  <c r="G3083" i="5"/>
  <c r="G3082" i="5"/>
  <c r="G3081" i="5"/>
  <c r="G3080" i="5"/>
  <c r="G3079" i="5"/>
  <c r="G3078" i="5"/>
  <c r="G3077" i="5"/>
  <c r="G3076" i="5"/>
  <c r="G3075" i="5"/>
  <c r="G3074" i="5"/>
  <c r="G3073" i="5"/>
  <c r="G3072" i="5"/>
  <c r="G3071" i="5"/>
  <c r="G3070" i="5"/>
  <c r="G3069" i="5"/>
  <c r="G3068" i="5"/>
  <c r="G3067" i="5"/>
  <c r="G3066" i="5"/>
  <c r="G3065" i="5"/>
  <c r="G3064" i="5"/>
  <c r="G3063" i="5"/>
  <c r="G3062" i="5"/>
  <c r="G3061" i="5"/>
  <c r="G3060" i="5"/>
  <c r="G3059" i="5"/>
  <c r="G3058" i="5"/>
  <c r="G3057" i="5"/>
  <c r="G3056" i="5"/>
  <c r="G3055" i="5"/>
  <c r="G3054" i="5"/>
  <c r="G3053" i="5"/>
  <c r="G3052" i="5"/>
  <c r="G3051" i="5"/>
  <c r="G3050" i="5"/>
  <c r="G3049" i="5"/>
  <c r="G3048" i="5"/>
  <c r="G3047" i="5"/>
  <c r="G3046" i="5"/>
  <c r="G3045" i="5"/>
  <c r="G3044" i="5"/>
  <c r="G3043" i="5"/>
  <c r="G3042" i="5"/>
  <c r="G3041" i="5"/>
  <c r="G3040" i="5"/>
  <c r="G3039" i="5"/>
  <c r="G3038" i="5"/>
  <c r="G3037" i="5"/>
  <c r="G3036" i="5"/>
  <c r="G3035" i="5"/>
  <c r="G3034" i="5"/>
  <c r="G3033" i="5"/>
  <c r="G3032" i="5"/>
  <c r="G3031" i="5"/>
  <c r="G3030" i="5"/>
  <c r="G3029" i="5"/>
  <c r="G3028" i="5"/>
  <c r="G3027" i="5"/>
  <c r="G3026" i="5"/>
  <c r="G3025" i="5"/>
  <c r="G3024" i="5"/>
  <c r="G3023" i="5"/>
  <c r="G3022" i="5"/>
  <c r="G3021" i="5"/>
  <c r="G3020" i="5"/>
  <c r="G3019" i="5"/>
  <c r="G3018" i="5"/>
  <c r="G3017" i="5"/>
  <c r="G3016" i="5"/>
  <c r="G3015" i="5"/>
  <c r="G3014" i="5"/>
  <c r="G3013" i="5"/>
  <c r="G3012" i="5"/>
  <c r="G3011" i="5"/>
  <c r="G3010" i="5"/>
  <c r="G3009" i="5"/>
  <c r="G3008" i="5"/>
  <c r="G3007" i="5"/>
  <c r="G3006" i="5"/>
  <c r="G3005" i="5"/>
  <c r="G3004" i="5"/>
  <c r="G3003" i="5"/>
  <c r="G3002" i="5"/>
  <c r="G3001" i="5"/>
  <c r="G3000" i="5"/>
  <c r="G2999" i="5"/>
  <c r="G2998" i="5"/>
  <c r="G2997" i="5"/>
  <c r="G2996" i="5"/>
  <c r="G2995" i="5"/>
  <c r="G2994" i="5"/>
  <c r="G2993" i="5"/>
  <c r="G2992" i="5"/>
  <c r="G2991" i="5"/>
  <c r="G2990" i="5"/>
  <c r="G2989" i="5"/>
  <c r="G2988" i="5"/>
  <c r="G2987" i="5"/>
  <c r="G2986" i="5"/>
  <c r="G2985" i="5"/>
  <c r="G2984" i="5"/>
  <c r="G2983" i="5"/>
  <c r="G2982" i="5"/>
  <c r="G2981" i="5"/>
  <c r="G2980" i="5"/>
  <c r="G2979" i="5"/>
  <c r="G2978" i="5"/>
  <c r="G2977" i="5"/>
  <c r="G2976" i="5"/>
  <c r="G2975" i="5"/>
  <c r="G2974" i="5"/>
  <c r="G2973" i="5"/>
  <c r="G2972" i="5"/>
  <c r="G2971" i="5"/>
  <c r="G2970" i="5"/>
  <c r="G2969" i="5"/>
  <c r="G2968" i="5"/>
  <c r="G2967" i="5"/>
  <c r="G2966" i="5"/>
  <c r="G2965" i="5"/>
  <c r="G2964" i="5"/>
  <c r="G2963" i="5"/>
  <c r="G2962" i="5"/>
  <c r="G2961" i="5"/>
  <c r="G2960" i="5"/>
  <c r="G2959" i="5"/>
  <c r="G2958" i="5"/>
  <c r="G2957" i="5"/>
  <c r="G2956" i="5"/>
  <c r="G2955" i="5"/>
  <c r="G2954" i="5"/>
  <c r="G2953" i="5"/>
  <c r="G2952" i="5"/>
  <c r="G2951" i="5"/>
  <c r="G2950" i="5"/>
  <c r="G2949" i="5"/>
  <c r="G2948" i="5"/>
  <c r="G2947" i="5"/>
  <c r="G2946" i="5"/>
  <c r="G2945" i="5"/>
  <c r="G2944" i="5"/>
  <c r="G2943" i="5"/>
  <c r="G2942" i="5"/>
  <c r="G2941" i="5"/>
  <c r="G2940" i="5"/>
  <c r="G2939" i="5"/>
  <c r="G2938" i="5"/>
  <c r="G2937" i="5"/>
  <c r="G2936" i="5"/>
  <c r="G2935" i="5"/>
  <c r="G2934" i="5"/>
  <c r="G2933" i="5"/>
  <c r="G2932" i="5"/>
  <c r="G2931" i="5"/>
  <c r="G2930" i="5"/>
  <c r="G2929" i="5"/>
  <c r="G2928" i="5"/>
  <c r="G2927" i="5"/>
  <c r="G2926" i="5"/>
  <c r="G2925" i="5"/>
  <c r="G2924" i="5"/>
  <c r="G2923" i="5"/>
  <c r="G2922" i="5"/>
  <c r="G2921" i="5"/>
  <c r="G2920" i="5"/>
  <c r="G2919" i="5"/>
  <c r="G2918" i="5"/>
  <c r="G2917" i="5"/>
  <c r="G2916" i="5"/>
  <c r="G2915" i="5"/>
  <c r="G2914" i="5"/>
  <c r="G2913" i="5"/>
  <c r="G2912" i="5"/>
  <c r="G2911" i="5"/>
  <c r="G2910" i="5"/>
  <c r="G2909" i="5"/>
  <c r="G2908" i="5"/>
  <c r="G2907" i="5"/>
  <c r="G2906" i="5"/>
  <c r="G2905" i="5"/>
  <c r="G2904" i="5"/>
  <c r="G2903" i="5"/>
  <c r="G2902" i="5"/>
  <c r="G2901" i="5"/>
  <c r="G2900" i="5"/>
  <c r="G2899" i="5"/>
  <c r="G2898" i="5"/>
  <c r="G2897" i="5"/>
  <c r="G2896" i="5"/>
  <c r="G2895" i="5"/>
  <c r="G2894" i="5"/>
  <c r="G2893" i="5"/>
  <c r="G2892" i="5"/>
  <c r="G2891" i="5"/>
  <c r="G2890" i="5"/>
  <c r="G2889" i="5"/>
  <c r="G2888" i="5"/>
  <c r="G2887" i="5"/>
  <c r="G2886" i="5"/>
  <c r="G2885" i="5"/>
  <c r="G2884" i="5"/>
  <c r="G2883" i="5"/>
  <c r="G2882" i="5"/>
  <c r="G2881" i="5"/>
  <c r="G2880" i="5"/>
  <c r="G2879" i="5"/>
  <c r="G2878" i="5"/>
  <c r="G2877" i="5"/>
  <c r="G2876" i="5"/>
  <c r="G2875" i="5"/>
  <c r="G2874" i="5"/>
  <c r="G2873" i="5"/>
  <c r="G2872" i="5"/>
  <c r="G2871" i="5"/>
  <c r="G2870" i="5"/>
  <c r="G2869" i="5"/>
  <c r="G2868" i="5"/>
  <c r="G2867" i="5"/>
  <c r="G2866" i="5"/>
  <c r="G2865" i="5"/>
  <c r="G2864" i="5"/>
  <c r="G2863" i="5"/>
  <c r="G2862" i="5"/>
  <c r="G2861" i="5"/>
  <c r="G2860" i="5"/>
  <c r="G2859" i="5"/>
  <c r="G2858" i="5"/>
  <c r="G2857" i="5"/>
  <c r="G2856" i="5"/>
  <c r="G2855" i="5"/>
  <c r="G2854" i="5"/>
  <c r="G2853" i="5"/>
  <c r="G2852" i="5"/>
  <c r="G2851" i="5"/>
  <c r="G2850" i="5"/>
  <c r="G2849" i="5"/>
  <c r="G2848" i="5"/>
  <c r="G2847" i="5"/>
  <c r="G2846" i="5"/>
  <c r="G2845" i="5"/>
  <c r="G2844" i="5"/>
  <c r="G2843" i="5"/>
  <c r="G2842" i="5"/>
  <c r="G2841" i="5"/>
  <c r="G2840" i="5"/>
  <c r="G2839" i="5"/>
  <c r="G2838" i="5"/>
  <c r="G2837" i="5"/>
  <c r="G2836" i="5"/>
  <c r="G2835" i="5"/>
  <c r="G2834" i="5"/>
  <c r="G2833" i="5"/>
  <c r="G2832" i="5"/>
  <c r="G2831" i="5"/>
  <c r="G2830" i="5"/>
  <c r="G2829" i="5"/>
  <c r="G2828" i="5"/>
  <c r="G2827" i="5"/>
  <c r="G2826" i="5"/>
  <c r="G2825" i="5"/>
  <c r="G2824" i="5"/>
  <c r="G2823" i="5"/>
  <c r="G2822" i="5"/>
  <c r="G2821" i="5"/>
  <c r="G2820" i="5"/>
  <c r="G2819" i="5"/>
  <c r="G2818" i="5"/>
  <c r="G2817" i="5"/>
  <c r="G2816" i="5"/>
  <c r="G2815" i="5"/>
  <c r="G2814" i="5"/>
  <c r="G2813" i="5"/>
  <c r="G2812" i="5"/>
  <c r="G2811" i="5"/>
  <c r="G2810" i="5"/>
  <c r="G2809" i="5"/>
  <c r="G2808" i="5"/>
  <c r="G2807" i="5"/>
  <c r="G2806" i="5"/>
  <c r="G2805" i="5"/>
  <c r="G2804" i="5"/>
  <c r="G2803" i="5"/>
  <c r="G2802" i="5"/>
  <c r="G2801" i="5"/>
  <c r="G2800" i="5"/>
  <c r="G2799" i="5"/>
  <c r="G2798" i="5"/>
  <c r="G2797" i="5"/>
  <c r="G2796" i="5"/>
  <c r="G2795" i="5"/>
  <c r="G2794" i="5"/>
  <c r="G2793" i="5"/>
  <c r="G2792" i="5"/>
  <c r="G2791" i="5"/>
  <c r="G2790" i="5"/>
  <c r="G2789" i="5"/>
  <c r="G2788" i="5"/>
  <c r="G2787" i="5"/>
  <c r="G2786" i="5"/>
  <c r="G2785" i="5"/>
  <c r="G2784" i="5"/>
  <c r="G2783" i="5"/>
  <c r="G2782" i="5"/>
  <c r="G2781" i="5"/>
  <c r="G2780" i="5"/>
  <c r="G2779" i="5"/>
  <c r="G2778" i="5"/>
  <c r="G2777" i="5"/>
  <c r="G2776" i="5"/>
  <c r="G2775" i="5"/>
  <c r="G2774" i="5"/>
  <c r="G2773" i="5"/>
  <c r="G2772" i="5"/>
  <c r="G2771" i="5"/>
  <c r="G2770" i="5"/>
  <c r="G2769" i="5"/>
  <c r="G2768" i="5"/>
  <c r="G2767" i="5"/>
  <c r="G2766" i="5"/>
  <c r="G2765" i="5"/>
  <c r="G2764" i="5"/>
  <c r="G2763" i="5"/>
  <c r="G2762" i="5"/>
  <c r="G2761" i="5"/>
  <c r="G2760" i="5"/>
  <c r="G2759" i="5"/>
  <c r="G2758" i="5"/>
  <c r="G2757" i="5"/>
  <c r="G2756" i="5"/>
  <c r="G2755" i="5"/>
  <c r="G2754" i="5"/>
  <c r="G2753" i="5"/>
  <c r="G2752" i="5"/>
  <c r="G2751" i="5"/>
  <c r="G2750" i="5"/>
  <c r="G2749" i="5"/>
  <c r="G2748" i="5"/>
  <c r="G2747" i="5"/>
  <c r="G2746" i="5"/>
  <c r="G2745" i="5"/>
  <c r="G2744" i="5"/>
  <c r="G2743" i="5"/>
  <c r="G2742" i="5"/>
  <c r="G2741" i="5"/>
  <c r="G2740" i="5"/>
  <c r="G2739" i="5"/>
  <c r="G2738" i="5"/>
  <c r="G2737" i="5"/>
  <c r="G2736" i="5"/>
  <c r="G2735" i="5"/>
  <c r="G2734" i="5"/>
  <c r="G2733" i="5"/>
  <c r="G2732" i="5"/>
  <c r="G2731" i="5"/>
  <c r="G2730" i="5"/>
  <c r="G2729" i="5"/>
  <c r="G2728" i="5"/>
  <c r="G2727" i="5"/>
  <c r="G2726" i="5"/>
  <c r="G2725" i="5"/>
  <c r="G2724" i="5"/>
  <c r="G2723" i="5"/>
  <c r="G2722" i="5"/>
  <c r="G2721" i="5"/>
  <c r="G2720" i="5"/>
  <c r="G2719" i="5"/>
  <c r="G2718" i="5"/>
  <c r="G2717" i="5"/>
  <c r="G2716" i="5"/>
  <c r="G2715" i="5"/>
  <c r="G2714" i="5"/>
  <c r="G2713" i="5"/>
  <c r="G2712" i="5"/>
  <c r="G2711" i="5"/>
  <c r="G2710" i="5"/>
  <c r="G2709" i="5"/>
  <c r="G2708" i="5"/>
  <c r="G2707" i="5"/>
  <c r="G2706" i="5"/>
  <c r="G2705" i="5"/>
  <c r="G2704" i="5"/>
  <c r="G2703" i="5"/>
  <c r="G2702" i="5"/>
  <c r="G2701" i="5"/>
  <c r="G2700" i="5"/>
  <c r="G2699" i="5"/>
  <c r="G2698" i="5"/>
  <c r="G2697" i="5"/>
  <c r="G2696" i="5"/>
  <c r="G2695" i="5"/>
  <c r="G2694" i="5"/>
  <c r="G2693" i="5"/>
  <c r="G2692" i="5"/>
  <c r="G2691" i="5"/>
  <c r="G2690" i="5"/>
  <c r="G2689" i="5"/>
  <c r="G2688" i="5"/>
  <c r="G2687" i="5"/>
  <c r="G2686" i="5"/>
  <c r="G2685" i="5"/>
  <c r="G2684" i="5"/>
  <c r="G2683" i="5"/>
  <c r="G2682" i="5"/>
  <c r="G2681" i="5"/>
  <c r="G2680" i="5"/>
  <c r="G2679" i="5"/>
  <c r="G2678" i="5"/>
  <c r="G2677" i="5"/>
  <c r="G2676" i="5"/>
  <c r="G2675" i="5"/>
  <c r="G2674" i="5"/>
  <c r="G2673" i="5"/>
  <c r="G2672" i="5"/>
  <c r="G2671" i="5"/>
  <c r="G2670" i="5"/>
  <c r="G2669" i="5"/>
  <c r="G2668" i="5"/>
  <c r="G2667" i="5"/>
  <c r="G2666" i="5"/>
  <c r="G2665" i="5"/>
  <c r="G2664" i="5"/>
  <c r="G2663" i="5"/>
  <c r="G2662" i="5"/>
  <c r="G2661" i="5"/>
  <c r="G2660" i="5"/>
  <c r="G2659" i="5"/>
  <c r="G2658" i="5"/>
  <c r="G2657" i="5"/>
  <c r="G2656" i="5"/>
  <c r="G2655" i="5"/>
  <c r="G2654" i="5"/>
  <c r="G2653" i="5"/>
  <c r="G2652" i="5"/>
  <c r="G2651" i="5"/>
  <c r="G2650" i="5"/>
  <c r="G2649" i="5"/>
  <c r="G2648" i="5"/>
  <c r="G2647" i="5"/>
  <c r="G2646" i="5"/>
  <c r="G2645" i="5"/>
  <c r="G2644" i="5"/>
  <c r="G2643" i="5"/>
  <c r="G2642" i="5"/>
  <c r="G2641" i="5"/>
  <c r="G2640" i="5"/>
  <c r="G2639" i="5"/>
  <c r="G2638" i="5"/>
  <c r="G2637" i="5"/>
  <c r="G2636" i="5"/>
  <c r="G2635" i="5"/>
  <c r="G2634" i="5"/>
  <c r="G2633" i="5"/>
  <c r="G2632" i="5"/>
  <c r="G2631" i="5"/>
  <c r="G2630" i="5"/>
  <c r="G2629" i="5"/>
  <c r="G2628" i="5"/>
  <c r="G2627" i="5"/>
  <c r="G2626" i="5"/>
  <c r="G2625" i="5"/>
  <c r="G2624" i="5"/>
  <c r="G2623" i="5"/>
  <c r="G2622" i="5"/>
  <c r="G2621" i="5"/>
  <c r="G2620" i="5"/>
  <c r="G2619" i="5"/>
  <c r="G2618" i="5"/>
  <c r="G2617" i="5"/>
  <c r="G2616" i="5"/>
  <c r="G2615" i="5"/>
  <c r="G2614" i="5"/>
  <c r="G2613" i="5"/>
  <c r="G2612" i="5"/>
  <c r="G2611" i="5"/>
  <c r="G2610" i="5"/>
  <c r="G2609" i="5"/>
  <c r="G2608" i="5"/>
  <c r="G2607" i="5"/>
  <c r="G2606" i="5"/>
  <c r="G2605" i="5"/>
  <c r="G2604" i="5"/>
  <c r="G2603" i="5"/>
  <c r="G2602" i="5"/>
  <c r="G2601" i="5"/>
  <c r="G2600" i="5"/>
  <c r="G2599" i="5"/>
  <c r="G2598" i="5"/>
  <c r="G2597" i="5"/>
  <c r="G2596" i="5"/>
  <c r="G2595" i="5"/>
  <c r="G2594" i="5"/>
  <c r="G2593" i="5"/>
  <c r="G2592" i="5"/>
  <c r="G2591" i="5"/>
  <c r="G2590" i="5"/>
  <c r="G2589" i="5"/>
  <c r="G2588" i="5"/>
  <c r="G2587" i="5"/>
  <c r="G2586" i="5"/>
  <c r="G2585" i="5"/>
  <c r="G2584" i="5"/>
  <c r="G2583" i="5"/>
  <c r="G2582" i="5"/>
  <c r="G2581" i="5"/>
  <c r="G2580" i="5"/>
  <c r="G2579" i="5"/>
  <c r="G2578" i="5"/>
  <c r="G2577" i="5"/>
  <c r="G2576" i="5"/>
  <c r="G2575" i="5"/>
  <c r="G2574" i="5"/>
  <c r="G2573" i="5"/>
  <c r="G2572" i="5"/>
  <c r="G2571" i="5"/>
  <c r="G2570" i="5"/>
  <c r="G2569" i="5"/>
  <c r="G2568" i="5"/>
  <c r="G2567" i="5"/>
  <c r="G2566" i="5"/>
  <c r="G2565" i="5"/>
  <c r="G2564" i="5"/>
  <c r="G2563" i="5"/>
  <c r="G2562" i="5"/>
  <c r="G2561" i="5"/>
  <c r="G2560" i="5"/>
  <c r="G2559" i="5"/>
  <c r="G2558" i="5"/>
  <c r="G2557" i="5"/>
  <c r="G2556" i="5"/>
  <c r="G2555" i="5"/>
  <c r="G2554" i="5"/>
  <c r="G2553" i="5"/>
  <c r="G2552" i="5"/>
  <c r="G2551" i="5"/>
  <c r="G2550" i="5"/>
  <c r="G2549" i="5"/>
  <c r="G2548" i="5"/>
  <c r="G2547" i="5"/>
  <c r="G2546" i="5"/>
  <c r="G2545" i="5"/>
  <c r="G2544" i="5"/>
  <c r="G2543" i="5"/>
  <c r="G2542" i="5"/>
  <c r="G2541" i="5"/>
  <c r="G2540" i="5"/>
  <c r="G2539" i="5"/>
  <c r="G2538" i="5"/>
  <c r="G2537" i="5"/>
  <c r="G2536" i="5"/>
  <c r="G2535" i="5"/>
  <c r="G2534" i="5"/>
  <c r="G2533" i="5"/>
  <c r="G2532" i="5"/>
  <c r="G2531" i="5"/>
  <c r="G2530" i="5"/>
  <c r="G2529" i="5"/>
  <c r="G2528" i="5"/>
  <c r="G2527" i="5"/>
  <c r="G2526" i="5"/>
  <c r="G2525" i="5"/>
  <c r="G2524" i="5"/>
  <c r="G2523" i="5"/>
  <c r="G2522" i="5"/>
  <c r="G2521" i="5"/>
  <c r="G2520" i="5"/>
  <c r="G2519" i="5"/>
  <c r="G2518" i="5"/>
  <c r="G2517" i="5"/>
  <c r="G2516" i="5"/>
  <c r="G2515" i="5"/>
  <c r="G2514" i="5"/>
  <c r="G2513" i="5"/>
  <c r="G2512" i="5"/>
  <c r="G2511" i="5"/>
  <c r="G2510" i="5"/>
  <c r="G2509" i="5"/>
  <c r="G2508" i="5"/>
  <c r="G2507" i="5"/>
  <c r="G2506" i="5"/>
  <c r="G2505" i="5"/>
  <c r="G2504" i="5"/>
  <c r="G2503" i="5"/>
  <c r="G2502" i="5"/>
  <c r="G2501" i="5"/>
  <c r="G2500" i="5"/>
  <c r="G2499" i="5"/>
  <c r="G2498" i="5"/>
  <c r="G2497" i="5"/>
  <c r="G2496" i="5"/>
  <c r="G2495" i="5"/>
  <c r="G2494" i="5"/>
  <c r="G2493" i="5"/>
  <c r="G2492" i="5"/>
  <c r="G2491" i="5"/>
  <c r="G2490" i="5"/>
  <c r="G2489" i="5"/>
  <c r="G2488" i="5"/>
  <c r="G2487" i="5"/>
  <c r="G2486" i="5"/>
  <c r="G2485" i="5"/>
  <c r="G2484" i="5"/>
  <c r="G2483" i="5"/>
  <c r="G2482" i="5"/>
  <c r="G2481" i="5"/>
  <c r="G2480" i="5"/>
  <c r="G2479" i="5"/>
  <c r="G2478" i="5"/>
  <c r="G2477" i="5"/>
  <c r="G2476" i="5"/>
  <c r="G2475" i="5"/>
  <c r="G2474" i="5"/>
  <c r="G2473" i="5"/>
  <c r="G2472" i="5"/>
  <c r="G2471" i="5"/>
  <c r="G2470" i="5"/>
  <c r="G2469" i="5"/>
  <c r="G2468" i="5"/>
  <c r="G2467" i="5"/>
  <c r="G2466" i="5"/>
  <c r="G2465" i="5"/>
  <c r="G2464" i="5"/>
  <c r="G2463" i="5"/>
  <c r="G2462" i="5"/>
  <c r="G2461" i="5"/>
  <c r="G2460" i="5"/>
  <c r="G2459" i="5"/>
  <c r="G2458" i="5"/>
  <c r="G2457" i="5"/>
  <c r="G2456" i="5"/>
  <c r="G2455" i="5"/>
  <c r="G2454" i="5"/>
  <c r="G2453" i="5"/>
  <c r="G2452" i="5"/>
  <c r="G2451" i="5"/>
  <c r="G2450" i="5"/>
  <c r="G2449" i="5"/>
  <c r="G2448" i="5"/>
  <c r="G2447" i="5"/>
  <c r="G2446" i="5"/>
  <c r="G2445" i="5"/>
  <c r="G2444" i="5"/>
  <c r="G2443" i="5"/>
  <c r="G2442" i="5"/>
  <c r="G2441" i="5"/>
  <c r="G2440" i="5"/>
  <c r="G2439" i="5"/>
  <c r="G2438" i="5"/>
  <c r="G2437" i="5"/>
  <c r="G2436" i="5"/>
  <c r="G2435" i="5"/>
  <c r="G2434" i="5"/>
  <c r="G2433" i="5"/>
  <c r="G2432" i="5"/>
  <c r="G2431" i="5"/>
  <c r="G2430" i="5"/>
  <c r="G2429" i="5"/>
  <c r="G2428" i="5"/>
  <c r="G2427" i="5"/>
  <c r="G2426" i="5"/>
  <c r="G2425" i="5"/>
  <c r="G2424" i="5"/>
  <c r="G2423" i="5"/>
  <c r="G2422" i="5"/>
  <c r="G2421" i="5"/>
  <c r="G2420" i="5"/>
  <c r="G2419" i="5"/>
  <c r="G2418" i="5"/>
  <c r="G2417" i="5"/>
  <c r="G2416" i="5"/>
  <c r="G2415" i="5"/>
  <c r="G2414" i="5"/>
  <c r="G2413" i="5"/>
  <c r="G2412" i="5"/>
  <c r="G2411" i="5"/>
  <c r="G2410" i="5"/>
  <c r="G2409" i="5"/>
  <c r="G2408" i="5"/>
  <c r="G2407" i="5"/>
  <c r="G2406" i="5"/>
  <c r="G2405" i="5"/>
  <c r="G2404" i="5"/>
  <c r="G2403" i="5"/>
  <c r="G2402" i="5"/>
  <c r="G2401" i="5"/>
  <c r="G2400" i="5"/>
  <c r="G2399" i="5"/>
  <c r="G2398" i="5"/>
  <c r="G2397" i="5"/>
  <c r="G2396" i="5"/>
  <c r="G2395" i="5"/>
  <c r="G2394" i="5"/>
  <c r="G2393" i="5"/>
  <c r="G2392" i="5"/>
  <c r="G2391" i="5"/>
  <c r="G2390" i="5"/>
  <c r="G2389" i="5"/>
  <c r="G2388" i="5"/>
  <c r="G2387" i="5"/>
  <c r="G2386" i="5"/>
  <c r="G2385" i="5"/>
  <c r="G2384" i="5"/>
  <c r="G2383" i="5"/>
  <c r="G2382" i="5"/>
  <c r="G2381" i="5"/>
  <c r="G2380" i="5"/>
  <c r="G2379" i="5"/>
  <c r="G2378" i="5"/>
  <c r="G2377" i="5"/>
  <c r="G2376" i="5"/>
  <c r="G2375" i="5"/>
  <c r="G2374" i="5"/>
  <c r="G2373" i="5"/>
  <c r="G2372" i="5"/>
  <c r="G2371" i="5"/>
  <c r="G2370" i="5"/>
  <c r="G2369" i="5"/>
  <c r="G2368" i="5"/>
  <c r="G2367" i="5"/>
  <c r="G2366" i="5"/>
  <c r="G2365" i="5"/>
  <c r="G2364" i="5"/>
  <c r="G2363" i="5"/>
  <c r="G2362" i="5"/>
  <c r="G2361" i="5"/>
  <c r="G2360" i="5"/>
  <c r="G2359" i="5"/>
  <c r="G2358" i="5"/>
  <c r="G2357" i="5"/>
  <c r="G2356" i="5"/>
  <c r="G2355" i="5"/>
  <c r="G2354" i="5"/>
  <c r="G2353" i="5"/>
  <c r="G2352" i="5"/>
  <c r="G2351" i="5"/>
  <c r="G2350" i="5"/>
  <c r="G2349" i="5"/>
  <c r="G2348" i="5"/>
  <c r="G2347" i="5"/>
  <c r="G2346" i="5"/>
  <c r="G2345" i="5"/>
  <c r="G2344" i="5"/>
  <c r="G2343" i="5"/>
  <c r="G2342" i="5"/>
  <c r="G2341" i="5"/>
  <c r="G2340" i="5"/>
  <c r="G2339" i="5"/>
  <c r="G2338" i="5"/>
  <c r="G2337" i="5"/>
  <c r="G2336" i="5"/>
  <c r="G2335" i="5"/>
  <c r="G2334" i="5"/>
  <c r="G2333" i="5"/>
  <c r="G2332" i="5"/>
  <c r="G2331" i="5"/>
  <c r="G2330" i="5"/>
  <c r="G2329" i="5"/>
  <c r="G2328" i="5"/>
  <c r="G2327" i="5"/>
  <c r="G2326" i="5"/>
  <c r="G2325" i="5"/>
  <c r="G2324" i="5"/>
  <c r="G2323" i="5"/>
  <c r="G2322" i="5"/>
  <c r="G2321" i="5"/>
  <c r="G2320" i="5"/>
  <c r="G2319" i="5"/>
  <c r="G2318" i="5"/>
  <c r="G2317" i="5"/>
  <c r="G2316" i="5"/>
  <c r="G2315" i="5"/>
  <c r="G2314" i="5"/>
  <c r="G2313" i="5"/>
  <c r="G2312" i="5"/>
  <c r="G2311" i="5"/>
  <c r="G2310" i="5"/>
  <c r="G2309" i="5"/>
  <c r="G2308" i="5"/>
  <c r="G2307" i="5"/>
  <c r="G2306" i="5"/>
  <c r="G2305" i="5"/>
  <c r="G2304" i="5"/>
  <c r="G2303" i="5"/>
  <c r="G2302" i="5"/>
  <c r="G2301" i="5"/>
  <c r="G2300" i="5"/>
  <c r="G2299" i="5"/>
  <c r="G2298" i="5"/>
  <c r="G2297" i="5"/>
  <c r="G2296" i="5"/>
  <c r="G2295" i="5"/>
  <c r="G2294" i="5"/>
  <c r="G2293" i="5"/>
  <c r="G2292" i="5"/>
  <c r="G2291" i="5"/>
  <c r="G2290" i="5"/>
  <c r="G2289" i="5"/>
  <c r="G2288" i="5"/>
  <c r="G2287" i="5"/>
  <c r="G2286" i="5"/>
  <c r="G2285" i="5"/>
  <c r="G2284" i="5"/>
  <c r="G2283" i="5"/>
  <c r="G2282" i="5"/>
  <c r="G2281" i="5"/>
  <c r="G2280" i="5"/>
  <c r="G2279" i="5"/>
  <c r="G2278" i="5"/>
  <c r="G2277" i="5"/>
  <c r="G2276" i="5"/>
  <c r="G2275" i="5"/>
  <c r="G2274" i="5"/>
  <c r="G2273" i="5"/>
  <c r="G2272" i="5"/>
  <c r="G2271" i="5"/>
  <c r="G2270" i="5"/>
  <c r="G2269" i="5"/>
  <c r="G2268" i="5"/>
  <c r="G2267" i="5"/>
  <c r="G2266" i="5"/>
  <c r="G2265" i="5"/>
  <c r="G2264" i="5"/>
  <c r="G2263" i="5"/>
  <c r="G2262" i="5"/>
  <c r="G2261" i="5"/>
  <c r="G2260" i="5"/>
  <c r="G2259" i="5"/>
  <c r="G2258" i="5"/>
  <c r="G2257" i="5"/>
  <c r="G2256" i="5"/>
  <c r="G2255" i="5"/>
  <c r="G2254" i="5"/>
  <c r="G2253" i="5"/>
  <c r="G2252" i="5"/>
  <c r="G2251" i="5"/>
  <c r="G2250" i="5"/>
  <c r="G2249" i="5"/>
  <c r="G2248" i="5"/>
  <c r="G2247" i="5"/>
  <c r="G2246" i="5"/>
  <c r="G2245" i="5"/>
  <c r="G2244" i="5"/>
  <c r="G2243" i="5"/>
  <c r="G2242" i="5"/>
  <c r="G2241" i="5"/>
  <c r="G2240" i="5"/>
  <c r="G2239" i="5"/>
  <c r="G2238" i="5"/>
  <c r="G2237" i="5"/>
  <c r="G2236" i="5"/>
  <c r="G2235" i="5"/>
  <c r="G2234" i="5"/>
  <c r="G2233" i="5"/>
  <c r="G2232" i="5"/>
  <c r="G2231" i="5"/>
  <c r="G2230" i="5"/>
  <c r="G2229" i="5"/>
  <c r="G2228" i="5"/>
  <c r="G2227" i="5"/>
  <c r="G2226" i="5"/>
  <c r="G2225" i="5"/>
  <c r="G2224" i="5"/>
  <c r="G2223" i="5"/>
  <c r="G2222" i="5"/>
  <c r="G2221" i="5"/>
  <c r="G2220" i="5"/>
  <c r="G2219" i="5"/>
  <c r="G2218" i="5"/>
  <c r="G2217" i="5"/>
  <c r="G2216" i="5"/>
  <c r="G2215" i="5"/>
  <c r="G2214" i="5"/>
  <c r="G2213" i="5"/>
  <c r="G2212" i="5"/>
  <c r="G2211" i="5"/>
  <c r="G2210" i="5"/>
  <c r="G2209" i="5"/>
  <c r="G2208" i="5"/>
  <c r="G2207" i="5"/>
  <c r="G2206" i="5"/>
  <c r="G2205" i="5"/>
  <c r="G2204" i="5"/>
  <c r="G2203" i="5"/>
  <c r="G2202" i="5"/>
  <c r="G2201" i="5"/>
  <c r="G2200" i="5"/>
  <c r="G2199" i="5"/>
  <c r="G2198" i="5"/>
  <c r="G2197" i="5"/>
  <c r="G2196" i="5"/>
  <c r="G2195" i="5"/>
  <c r="G2194" i="5"/>
  <c r="G2193" i="5"/>
  <c r="G2192" i="5"/>
  <c r="G2191" i="5"/>
  <c r="G2190" i="5"/>
  <c r="G2189" i="5"/>
  <c r="G2188" i="5"/>
  <c r="G2187" i="5"/>
  <c r="G2186" i="5"/>
  <c r="G2185" i="5"/>
  <c r="G2184" i="5"/>
  <c r="G2183" i="5"/>
  <c r="G2182" i="5"/>
  <c r="G2181" i="5"/>
  <c r="G2180" i="5"/>
  <c r="G2179" i="5"/>
  <c r="G2178" i="5"/>
  <c r="G2177" i="5"/>
  <c r="G2176" i="5"/>
  <c r="G2175" i="5"/>
  <c r="G2174" i="5"/>
  <c r="G2173" i="5"/>
  <c r="G2172" i="5"/>
  <c r="G2171" i="5"/>
  <c r="G2170" i="5"/>
  <c r="G2169" i="5"/>
  <c r="G2168" i="5"/>
  <c r="G2167" i="5"/>
  <c r="G2166" i="5"/>
  <c r="G2165" i="5"/>
  <c r="G2164" i="5"/>
  <c r="G2163" i="5"/>
  <c r="G2162" i="5"/>
  <c r="G2161" i="5"/>
  <c r="G2160" i="5"/>
  <c r="G2159" i="5"/>
  <c r="G2158" i="5"/>
  <c r="G2157" i="5"/>
  <c r="G2156" i="5"/>
  <c r="G2155" i="5"/>
  <c r="G2154" i="5"/>
  <c r="G2153" i="5"/>
  <c r="G2152" i="5"/>
  <c r="G2151" i="5"/>
  <c r="G2150" i="5"/>
  <c r="G2149" i="5"/>
  <c r="G2148" i="5"/>
  <c r="G2147" i="5"/>
  <c r="G2146" i="5"/>
  <c r="G2145" i="5"/>
  <c r="G2144" i="5"/>
  <c r="G2143" i="5"/>
  <c r="G2142" i="5"/>
  <c r="G2141" i="5"/>
  <c r="G2140" i="5"/>
  <c r="G2139" i="5"/>
  <c r="G2138" i="5"/>
  <c r="G2137" i="5"/>
  <c r="G2136" i="5"/>
  <c r="G2135" i="5"/>
  <c r="G2134" i="5"/>
  <c r="G2133" i="5"/>
  <c r="G2132" i="5"/>
  <c r="G2131" i="5"/>
  <c r="G2130" i="5"/>
  <c r="G2129" i="5"/>
  <c r="G2128" i="5"/>
  <c r="G2127" i="5"/>
  <c r="G2126" i="5"/>
  <c r="G2125" i="5"/>
  <c r="G2124" i="5"/>
  <c r="G2123" i="5"/>
  <c r="G2122" i="5"/>
  <c r="G2121" i="5"/>
  <c r="G2120" i="5"/>
  <c r="G2119" i="5"/>
  <c r="G2118" i="5"/>
  <c r="G2117" i="5"/>
  <c r="G2116" i="5"/>
  <c r="G2115" i="5"/>
  <c r="G2114" i="5"/>
  <c r="G2113" i="5"/>
  <c r="G2112" i="5"/>
  <c r="G2111" i="5"/>
  <c r="G2110" i="5"/>
  <c r="G2109" i="5"/>
  <c r="G2108" i="5"/>
  <c r="G2107" i="5"/>
  <c r="G2106" i="5"/>
  <c r="G2105" i="5"/>
  <c r="G2104" i="5"/>
  <c r="G2103" i="5"/>
  <c r="G2102" i="5"/>
  <c r="G2101" i="5"/>
  <c r="G2100" i="5"/>
  <c r="G2099" i="5"/>
  <c r="G2098" i="5"/>
  <c r="G2097" i="5"/>
  <c r="G2096" i="5"/>
  <c r="G2095" i="5"/>
  <c r="G2094" i="5"/>
  <c r="G2093" i="5"/>
  <c r="G2092" i="5"/>
  <c r="G2091" i="5"/>
  <c r="G2090" i="5"/>
  <c r="G2089" i="5"/>
  <c r="G2088" i="5"/>
  <c r="G2087" i="5"/>
  <c r="G2086" i="5"/>
  <c r="G2085" i="5"/>
  <c r="G2084" i="5"/>
  <c r="G2083" i="5"/>
  <c r="G2082" i="5"/>
  <c r="G2081" i="5"/>
  <c r="G2080" i="5"/>
  <c r="G2079" i="5"/>
  <c r="G2078" i="5"/>
  <c r="G2077" i="5"/>
  <c r="G2076" i="5"/>
  <c r="G2075" i="5"/>
  <c r="G2074" i="5"/>
  <c r="G2073" i="5"/>
  <c r="G2072" i="5"/>
  <c r="G2071" i="5"/>
  <c r="G2070" i="5"/>
  <c r="G2069" i="5"/>
  <c r="G2068" i="5"/>
  <c r="G2067" i="5"/>
  <c r="G2066" i="5"/>
  <c r="G2065" i="5"/>
  <c r="G2064" i="5"/>
  <c r="G2063" i="5"/>
  <c r="G2062" i="5"/>
  <c r="G2061" i="5"/>
  <c r="G2060" i="5"/>
  <c r="G2059" i="5"/>
  <c r="G2058" i="5"/>
  <c r="G2057" i="5"/>
  <c r="G2056" i="5"/>
  <c r="G2055" i="5"/>
  <c r="G2054" i="5"/>
  <c r="G2053" i="5"/>
  <c r="G2052" i="5"/>
  <c r="G2051" i="5"/>
  <c r="G2050" i="5"/>
  <c r="G2049" i="5"/>
  <c r="G2048" i="5"/>
  <c r="G2047" i="5"/>
  <c r="G2046" i="5"/>
  <c r="G2045" i="5"/>
  <c r="G2044" i="5"/>
  <c r="G2043" i="5"/>
  <c r="G2042" i="5"/>
  <c r="G2041" i="5"/>
  <c r="G2040" i="5"/>
  <c r="G2039" i="5"/>
  <c r="G2038" i="5"/>
  <c r="G2037" i="5"/>
  <c r="G2036" i="5"/>
  <c r="G2035" i="5"/>
  <c r="G2034" i="5"/>
  <c r="G2033" i="5"/>
  <c r="G2032" i="5"/>
  <c r="G2031" i="5"/>
  <c r="G2030" i="5"/>
  <c r="G2029" i="5"/>
  <c r="G2028" i="5"/>
  <c r="G2027" i="5"/>
  <c r="G2026" i="5"/>
  <c r="G2025" i="5"/>
  <c r="G2024" i="5"/>
  <c r="G2023" i="5"/>
  <c r="G2022" i="5"/>
  <c r="G2021" i="5"/>
  <c r="G2020" i="5"/>
  <c r="G2019" i="5"/>
  <c r="G2018" i="5"/>
  <c r="G2017" i="5"/>
  <c r="G2016" i="5"/>
  <c r="G2015" i="5"/>
  <c r="G2014" i="5"/>
  <c r="G2013" i="5"/>
  <c r="G2012" i="5"/>
  <c r="G2011" i="5"/>
  <c r="G2010" i="5"/>
  <c r="G2009" i="5"/>
  <c r="G2008" i="5"/>
  <c r="G2007" i="5"/>
  <c r="G2006" i="5"/>
  <c r="G2005" i="5"/>
  <c r="G2004" i="5"/>
  <c r="G2003" i="5"/>
  <c r="G2002" i="5"/>
  <c r="G2001" i="5"/>
  <c r="G2000" i="5"/>
  <c r="G1999" i="5"/>
  <c r="G1998" i="5"/>
  <c r="G1997" i="5"/>
  <c r="G1996" i="5"/>
  <c r="G1995" i="5"/>
  <c r="G1994" i="5"/>
  <c r="G1993" i="5"/>
  <c r="G1992" i="5"/>
  <c r="G1991" i="5"/>
  <c r="G1990" i="5"/>
  <c r="G1989" i="5"/>
  <c r="G1988" i="5"/>
  <c r="G1987" i="5"/>
  <c r="G1986" i="5"/>
  <c r="G1985" i="5"/>
  <c r="G1984" i="5"/>
  <c r="G1983" i="5"/>
  <c r="G1982" i="5"/>
  <c r="G1981" i="5"/>
  <c r="G1980" i="5"/>
  <c r="G1979" i="5"/>
  <c r="G1978" i="5"/>
  <c r="G1977" i="5"/>
  <c r="G1976" i="5"/>
  <c r="G1975" i="5"/>
  <c r="G1974" i="5"/>
  <c r="G1973" i="5"/>
  <c r="G1972" i="5"/>
  <c r="G1971" i="5"/>
  <c r="G1970" i="5"/>
  <c r="G1969" i="5"/>
  <c r="G1968" i="5"/>
  <c r="G1967" i="5"/>
  <c r="G1966" i="5"/>
  <c r="G1965" i="5"/>
  <c r="G1964" i="5"/>
  <c r="G1963" i="5"/>
  <c r="G1962" i="5"/>
  <c r="G1961" i="5"/>
  <c r="G1960" i="5"/>
  <c r="G1959" i="5"/>
  <c r="G1958" i="5"/>
  <c r="G1957" i="5"/>
  <c r="G1956" i="5"/>
  <c r="G1955" i="5"/>
  <c r="G1954" i="5"/>
  <c r="G1953" i="5"/>
  <c r="G1952" i="5"/>
  <c r="G1951" i="5"/>
  <c r="G1950" i="5"/>
  <c r="G1949" i="5"/>
  <c r="G1948" i="5"/>
  <c r="G1947" i="5"/>
  <c r="G1946" i="5"/>
  <c r="G1945" i="5"/>
  <c r="G1944" i="5"/>
  <c r="G1943" i="5"/>
  <c r="G1942" i="5"/>
  <c r="G1941" i="5"/>
  <c r="G1940" i="5"/>
  <c r="G1939" i="5"/>
  <c r="G1938" i="5"/>
  <c r="G1937" i="5"/>
  <c r="G1936" i="5"/>
  <c r="G1935" i="5"/>
  <c r="G1934" i="5"/>
  <c r="G1933" i="5"/>
  <c r="G1932" i="5"/>
  <c r="G1931" i="5"/>
  <c r="G1930" i="5"/>
  <c r="G1929" i="5"/>
  <c r="G1928" i="5"/>
  <c r="G1927" i="5"/>
  <c r="G1926" i="5"/>
  <c r="G1925" i="5"/>
  <c r="G1924" i="5"/>
  <c r="G1923" i="5"/>
  <c r="G1922" i="5"/>
  <c r="G1921" i="5"/>
  <c r="G1920" i="5"/>
  <c r="G1919" i="5"/>
  <c r="G1918" i="5"/>
  <c r="G1917" i="5"/>
  <c r="G1916" i="5"/>
  <c r="G1915" i="5"/>
  <c r="G1914" i="5"/>
  <c r="G1913" i="5"/>
  <c r="G1912" i="5"/>
  <c r="G1911" i="5"/>
  <c r="G1910" i="5"/>
  <c r="G1909" i="5"/>
  <c r="G1908" i="5"/>
  <c r="G1907" i="5"/>
  <c r="G1906" i="5"/>
  <c r="G1905" i="5"/>
  <c r="G1904" i="5"/>
  <c r="G1903" i="5"/>
  <c r="G1902" i="5"/>
  <c r="G1901" i="5"/>
  <c r="G1900" i="5"/>
  <c r="G1899" i="5"/>
  <c r="G1898" i="5"/>
  <c r="G1897" i="5"/>
  <c r="G1896" i="5"/>
  <c r="G1895" i="5"/>
  <c r="G1894" i="5"/>
  <c r="G1893" i="5"/>
  <c r="G1892" i="5"/>
  <c r="G1891" i="5"/>
  <c r="G1890" i="5"/>
  <c r="G1889" i="5"/>
  <c r="G1888" i="5"/>
  <c r="G1887" i="5"/>
  <c r="G1886" i="5"/>
  <c r="G1885" i="5"/>
  <c r="G1884" i="5"/>
  <c r="G1883" i="5"/>
  <c r="G1882" i="5"/>
  <c r="G1881" i="5"/>
  <c r="G1880" i="5"/>
  <c r="G1879" i="5"/>
  <c r="G1878" i="5"/>
  <c r="G1877" i="5"/>
  <c r="G1876" i="5"/>
  <c r="G1875" i="5"/>
  <c r="G1874" i="5"/>
  <c r="G1873" i="5"/>
  <c r="G1872" i="5"/>
  <c r="G1871" i="5"/>
  <c r="G1870" i="5"/>
  <c r="G1869" i="5"/>
  <c r="G1868" i="5"/>
  <c r="G1867" i="5"/>
  <c r="G1866" i="5"/>
  <c r="G1865" i="5"/>
  <c r="G1864" i="5"/>
  <c r="G1863" i="5"/>
  <c r="G1862" i="5"/>
  <c r="G1861" i="5"/>
  <c r="G1860" i="5"/>
  <c r="G1859" i="5"/>
  <c r="G1858" i="5"/>
  <c r="G1857" i="5"/>
  <c r="G1856" i="5"/>
  <c r="G1855" i="5"/>
  <c r="G1854" i="5"/>
  <c r="G1853" i="5"/>
  <c r="G1852" i="5"/>
  <c r="G1851" i="5"/>
  <c r="G1850" i="5"/>
  <c r="G1849" i="5"/>
  <c r="G1848" i="5"/>
  <c r="G1847" i="5"/>
  <c r="G1846" i="5"/>
  <c r="G1845" i="5"/>
  <c r="G1844" i="5"/>
  <c r="G1843" i="5"/>
  <c r="G1842" i="5"/>
  <c r="G1841" i="5"/>
  <c r="G1840" i="5"/>
  <c r="G1839" i="5"/>
  <c r="G1838" i="5"/>
  <c r="G1837" i="5"/>
  <c r="G1836" i="5"/>
  <c r="G1835" i="5"/>
  <c r="G1834" i="5"/>
  <c r="G1833" i="5"/>
  <c r="G1832" i="5"/>
  <c r="G1831" i="5"/>
  <c r="G1830" i="5"/>
  <c r="G1829" i="5"/>
  <c r="G1828" i="5"/>
  <c r="G1827" i="5"/>
  <c r="G1826" i="5"/>
  <c r="G1825" i="5"/>
  <c r="G1824" i="5"/>
  <c r="G1823" i="5"/>
  <c r="G1822" i="5"/>
  <c r="G1821" i="5"/>
  <c r="G1820" i="5"/>
  <c r="G1819" i="5"/>
  <c r="G1818" i="5"/>
  <c r="G1817" i="5"/>
  <c r="G1816" i="5"/>
  <c r="G1815" i="5"/>
  <c r="G1814" i="5"/>
  <c r="G1813" i="5"/>
  <c r="G1812" i="5"/>
  <c r="G1811" i="5"/>
  <c r="G1810" i="5"/>
  <c r="G1809" i="5"/>
  <c r="G1808" i="5"/>
  <c r="G1807" i="5"/>
  <c r="G1806" i="5"/>
  <c r="G1805" i="5"/>
  <c r="G1804" i="5"/>
  <c r="G1803" i="5"/>
  <c r="G1802" i="5"/>
  <c r="G1801" i="5"/>
  <c r="G1800" i="5"/>
  <c r="G1799" i="5"/>
  <c r="G1798" i="5"/>
  <c r="G1797" i="5"/>
  <c r="G1796" i="5"/>
  <c r="G1795" i="5"/>
  <c r="G1794" i="5"/>
  <c r="G1793" i="5"/>
  <c r="G1792" i="5"/>
  <c r="G1791" i="5"/>
  <c r="G1790" i="5"/>
  <c r="G1789" i="5"/>
  <c r="G1788" i="5"/>
  <c r="G1787" i="5"/>
  <c r="G1786" i="5"/>
  <c r="G1785" i="5"/>
  <c r="G1784" i="5"/>
  <c r="G1783" i="5"/>
  <c r="G1782" i="5"/>
  <c r="G1781" i="5"/>
  <c r="G1780" i="5"/>
  <c r="G1779" i="5"/>
  <c r="G1778" i="5"/>
  <c r="G1777" i="5"/>
  <c r="G1776" i="5"/>
  <c r="G1775" i="5"/>
  <c r="G1774" i="5"/>
  <c r="G1773" i="5"/>
  <c r="G1772" i="5"/>
  <c r="G1771" i="5"/>
  <c r="G1770" i="5"/>
  <c r="G1769" i="5"/>
  <c r="G1768" i="5"/>
  <c r="G1767" i="5"/>
  <c r="G1766" i="5"/>
  <c r="G1765" i="5"/>
  <c r="G1764" i="5"/>
  <c r="G1763" i="5"/>
  <c r="G1762" i="5"/>
  <c r="G1761" i="5"/>
  <c r="G1760" i="5"/>
  <c r="G1759" i="5"/>
  <c r="G1758" i="5"/>
  <c r="G1757" i="5"/>
  <c r="G1756" i="5"/>
  <c r="G1755" i="5"/>
  <c r="G1754" i="5"/>
  <c r="G1753" i="5"/>
  <c r="G1752" i="5"/>
  <c r="G1751" i="5"/>
  <c r="G1750" i="5"/>
  <c r="G1749" i="5"/>
  <c r="G1748" i="5"/>
  <c r="G1747" i="5"/>
  <c r="G1746" i="5"/>
  <c r="G1745" i="5"/>
  <c r="G1744" i="5"/>
  <c r="G1743" i="5"/>
  <c r="G1742" i="5"/>
  <c r="G1741" i="5"/>
  <c r="G1740" i="5"/>
  <c r="G1739" i="5"/>
  <c r="G1738" i="5"/>
  <c r="G1737" i="5"/>
  <c r="G1736" i="5"/>
  <c r="G1735" i="5"/>
  <c r="G1734" i="5"/>
  <c r="G1733" i="5"/>
  <c r="G1732" i="5"/>
  <c r="G1731" i="5"/>
  <c r="G1730" i="5"/>
  <c r="G1729" i="5"/>
  <c r="G1728" i="5"/>
  <c r="G1727" i="5"/>
  <c r="G1726" i="5"/>
  <c r="G1725" i="5"/>
  <c r="G1724" i="5"/>
  <c r="G1723" i="5"/>
  <c r="G1722" i="5"/>
  <c r="G1721" i="5"/>
  <c r="G1720" i="5"/>
  <c r="G1719" i="5"/>
  <c r="G1718" i="5"/>
  <c r="G1717" i="5"/>
  <c r="G1716" i="5"/>
  <c r="G1715" i="5"/>
  <c r="G1714" i="5"/>
  <c r="G1713" i="5"/>
  <c r="G1712" i="5"/>
  <c r="G1711" i="5"/>
  <c r="G1710" i="5"/>
  <c r="G1709" i="5"/>
  <c r="G1708" i="5"/>
  <c r="G1707" i="5"/>
  <c r="G1706" i="5"/>
  <c r="G1705" i="5"/>
  <c r="G1704" i="5"/>
  <c r="G1703" i="5"/>
  <c r="G1702" i="5"/>
  <c r="G1701" i="5"/>
  <c r="G1700" i="5"/>
  <c r="G1699" i="5"/>
  <c r="G1698" i="5"/>
  <c r="G1697" i="5"/>
  <c r="G1696" i="5"/>
  <c r="G1695" i="5"/>
  <c r="G1694" i="5"/>
  <c r="G1693" i="5"/>
  <c r="G1692" i="5"/>
  <c r="G1691" i="5"/>
  <c r="G1690" i="5"/>
  <c r="G1689" i="5"/>
  <c r="G1688" i="5"/>
  <c r="G1687" i="5"/>
  <c r="G1686" i="5"/>
  <c r="G1685" i="5"/>
  <c r="G1684" i="5"/>
  <c r="G1683" i="5"/>
  <c r="G1682" i="5"/>
  <c r="G1681" i="5"/>
  <c r="G1680" i="5"/>
  <c r="G1679" i="5"/>
  <c r="G1678" i="5"/>
  <c r="G1677" i="5"/>
  <c r="G1676" i="5"/>
  <c r="G1675" i="5"/>
  <c r="G1674" i="5"/>
  <c r="G1673" i="5"/>
  <c r="G1672" i="5"/>
  <c r="G1671" i="5"/>
  <c r="G1670" i="5"/>
  <c r="G1669" i="5"/>
  <c r="G1668" i="5"/>
  <c r="G1667" i="5"/>
  <c r="G1666" i="5"/>
  <c r="G1665" i="5"/>
  <c r="G1664" i="5"/>
  <c r="G1663" i="5"/>
  <c r="G1662" i="5"/>
  <c r="G1661" i="5"/>
  <c r="G1660" i="5"/>
  <c r="G1659" i="5"/>
  <c r="G1658" i="5"/>
  <c r="G1657" i="5"/>
  <c r="G1656" i="5"/>
  <c r="G1655" i="5"/>
  <c r="G1654" i="5"/>
  <c r="G1653" i="5"/>
  <c r="G1652" i="5"/>
  <c r="G1651" i="5"/>
  <c r="G1650" i="5"/>
  <c r="G1649" i="5"/>
  <c r="G1648" i="5"/>
  <c r="G1647" i="5"/>
  <c r="G1646" i="5"/>
  <c r="G1645" i="5"/>
  <c r="G1644" i="5"/>
  <c r="G1643" i="5"/>
  <c r="G1642" i="5"/>
  <c r="G1641" i="5"/>
  <c r="G1640" i="5"/>
  <c r="G1639" i="5"/>
  <c r="G1638" i="5"/>
  <c r="G1637" i="5"/>
  <c r="G1636" i="5"/>
  <c r="G1635" i="5"/>
  <c r="G1634" i="5"/>
  <c r="G1633" i="5"/>
  <c r="G1632" i="5"/>
  <c r="G1631" i="5"/>
  <c r="G1630" i="5"/>
  <c r="G1629" i="5"/>
  <c r="G1628" i="5"/>
  <c r="G1627" i="5"/>
  <c r="G1626" i="5"/>
  <c r="G1625" i="5"/>
  <c r="G1624" i="5"/>
  <c r="G1623" i="5"/>
  <c r="G1622" i="5"/>
  <c r="G1621" i="5"/>
  <c r="G1620" i="5"/>
  <c r="G1619" i="5"/>
  <c r="G1618" i="5"/>
  <c r="G1617" i="5"/>
  <c r="G1616" i="5"/>
  <c r="G1615" i="5"/>
  <c r="G1614" i="5"/>
  <c r="G1613" i="5"/>
  <c r="G1612" i="5"/>
  <c r="G1611" i="5"/>
  <c r="G1610" i="5"/>
  <c r="G1609" i="5"/>
  <c r="G1608" i="5"/>
  <c r="G1607" i="5"/>
  <c r="G1606" i="5"/>
  <c r="G1605" i="5"/>
  <c r="G1604" i="5"/>
  <c r="G1603" i="5"/>
  <c r="G1602" i="5"/>
  <c r="G1601" i="5"/>
  <c r="G1600" i="5"/>
  <c r="G1599" i="5"/>
  <c r="G1598" i="5"/>
  <c r="G1597" i="5"/>
  <c r="G1596" i="5"/>
  <c r="G1595" i="5"/>
  <c r="G1594" i="5"/>
  <c r="G1593" i="5"/>
  <c r="G1592" i="5"/>
  <c r="G1591" i="5"/>
  <c r="G1590" i="5"/>
  <c r="G1589" i="5"/>
  <c r="G1588" i="5"/>
  <c r="G1587" i="5"/>
  <c r="G1586" i="5"/>
  <c r="G1585" i="5"/>
  <c r="G1584" i="5"/>
  <c r="G1583" i="5"/>
  <c r="G1582" i="5"/>
  <c r="G1581" i="5"/>
  <c r="G1580" i="5"/>
  <c r="G1579" i="5"/>
  <c r="G1578" i="5"/>
  <c r="G1577" i="5"/>
  <c r="G1576" i="5"/>
  <c r="G1575" i="5"/>
  <c r="G1574" i="5"/>
  <c r="G1573" i="5"/>
  <c r="G1572" i="5"/>
  <c r="G1571" i="5"/>
  <c r="G1570" i="5"/>
  <c r="G1569" i="5"/>
  <c r="G1568" i="5"/>
  <c r="G1567" i="5"/>
  <c r="G1566" i="5"/>
  <c r="G1565" i="5"/>
  <c r="G1564" i="5"/>
  <c r="G1563" i="5"/>
  <c r="G1562" i="5"/>
  <c r="G1561" i="5"/>
  <c r="G1560" i="5"/>
  <c r="G1559" i="5"/>
  <c r="G1558" i="5"/>
  <c r="G1557" i="5"/>
  <c r="G1556" i="5"/>
  <c r="G1555" i="5"/>
  <c r="G1554" i="5"/>
  <c r="G1553" i="5"/>
  <c r="G1552" i="5"/>
  <c r="G1551" i="5"/>
  <c r="G1550" i="5"/>
  <c r="G1549" i="5"/>
  <c r="G1548" i="5"/>
  <c r="G1547" i="5"/>
  <c r="G1546" i="5"/>
  <c r="G1545" i="5"/>
  <c r="G1544" i="5"/>
  <c r="G1543" i="5"/>
  <c r="G1542" i="5"/>
  <c r="G1541" i="5"/>
  <c r="G1540" i="5"/>
  <c r="G1539" i="5"/>
  <c r="G1538" i="5"/>
  <c r="G1537" i="5"/>
  <c r="G1536" i="5"/>
  <c r="G1535" i="5"/>
  <c r="G1534" i="5"/>
  <c r="G1533" i="5"/>
  <c r="G1532" i="5"/>
  <c r="G1531" i="5"/>
  <c r="G1530" i="5"/>
  <c r="G1529" i="5"/>
  <c r="G1528" i="5"/>
  <c r="G1527" i="5"/>
  <c r="G1526" i="5"/>
  <c r="G1525" i="5"/>
  <c r="G1524" i="5"/>
  <c r="G1523" i="5"/>
  <c r="G1522" i="5"/>
  <c r="G1521" i="5"/>
  <c r="G1520" i="5"/>
  <c r="G1519" i="5"/>
  <c r="G1518" i="5"/>
  <c r="G1517" i="5"/>
  <c r="G1516" i="5"/>
  <c r="G1515" i="5"/>
  <c r="G1514" i="5"/>
  <c r="G1513" i="5"/>
  <c r="G1512" i="5"/>
  <c r="G1511" i="5"/>
  <c r="G1510" i="5"/>
  <c r="G1509" i="5"/>
  <c r="G1508" i="5"/>
  <c r="G1507" i="5"/>
  <c r="G1506" i="5"/>
  <c r="G1505" i="5"/>
  <c r="G1504" i="5"/>
  <c r="G1503" i="5"/>
  <c r="G1502" i="5"/>
  <c r="G1501" i="5"/>
  <c r="G1500" i="5"/>
  <c r="G1499" i="5"/>
  <c r="G1498" i="5"/>
  <c r="G1497" i="5"/>
  <c r="G1496" i="5"/>
  <c r="G1495" i="5"/>
  <c r="G1494" i="5"/>
  <c r="G1493" i="5"/>
  <c r="G1492" i="5"/>
  <c r="G1491" i="5"/>
  <c r="G1490" i="5"/>
  <c r="G1489" i="5"/>
  <c r="G1488" i="5"/>
  <c r="G1487" i="5"/>
  <c r="G1486" i="5"/>
  <c r="G1485" i="5"/>
  <c r="G1484" i="5"/>
  <c r="G1483" i="5"/>
  <c r="G1482" i="5"/>
  <c r="G1481" i="5"/>
  <c r="G1480" i="5"/>
  <c r="G1479" i="5"/>
  <c r="G1478" i="5"/>
  <c r="G1477" i="5"/>
  <c r="G1476" i="5"/>
  <c r="G1475" i="5"/>
  <c r="G1474" i="5"/>
  <c r="G1473" i="5"/>
  <c r="G1472" i="5"/>
  <c r="G1471" i="5"/>
  <c r="G1470" i="5"/>
  <c r="G1469" i="5"/>
  <c r="G1468" i="5"/>
  <c r="G1467" i="5"/>
  <c r="G1466" i="5"/>
  <c r="G1465" i="5"/>
  <c r="G1464" i="5"/>
  <c r="G1463" i="5"/>
  <c r="G1462" i="5"/>
  <c r="G1461" i="5"/>
  <c r="G1460" i="5"/>
  <c r="G1459" i="5"/>
  <c r="G1458" i="5"/>
  <c r="G1457" i="5"/>
  <c r="G1456" i="5"/>
  <c r="G1455" i="5"/>
  <c r="G1454" i="5"/>
  <c r="G1453" i="5"/>
  <c r="G1452" i="5"/>
  <c r="G1451" i="5"/>
  <c r="G1450" i="5"/>
  <c r="G1449" i="5"/>
  <c r="G1448" i="5"/>
  <c r="G1447" i="5"/>
  <c r="G1446" i="5"/>
  <c r="G1445" i="5"/>
  <c r="G1444" i="5"/>
  <c r="G1443" i="5"/>
  <c r="G1442" i="5"/>
  <c r="G1441" i="5"/>
  <c r="G1440" i="5"/>
  <c r="G1439" i="5"/>
  <c r="G1438" i="5"/>
  <c r="G1437" i="5"/>
  <c r="G1436" i="5"/>
  <c r="G1435" i="5"/>
  <c r="G1434" i="5"/>
  <c r="G1433" i="5"/>
  <c r="G1432" i="5"/>
  <c r="G1431" i="5"/>
  <c r="G1430" i="5"/>
  <c r="G1429" i="5"/>
  <c r="G1428" i="5"/>
  <c r="G1427" i="5"/>
  <c r="G1426" i="5"/>
  <c r="G1425" i="5"/>
  <c r="G1424" i="5"/>
  <c r="G1423" i="5"/>
  <c r="G1422" i="5"/>
  <c r="G1421" i="5"/>
  <c r="G1420" i="5"/>
  <c r="G1419" i="5"/>
  <c r="G1418" i="5"/>
  <c r="G1417" i="5"/>
  <c r="G1416" i="5"/>
  <c r="G1415" i="5"/>
  <c r="G1414" i="5"/>
  <c r="G1413" i="5"/>
  <c r="G1412" i="5"/>
  <c r="G1411" i="5"/>
  <c r="G1410" i="5"/>
  <c r="G1409" i="5"/>
  <c r="G1408" i="5"/>
  <c r="G1407" i="5"/>
  <c r="G1406" i="5"/>
  <c r="G1405" i="5"/>
  <c r="G1404" i="5"/>
  <c r="G1403" i="5"/>
  <c r="G1402" i="5"/>
  <c r="G1401" i="5"/>
  <c r="G1400" i="5"/>
  <c r="G1399" i="5"/>
  <c r="G1398" i="5"/>
  <c r="G1397" i="5"/>
  <c r="G1396" i="5"/>
  <c r="G1395" i="5"/>
  <c r="G1394" i="5"/>
  <c r="G1393" i="5"/>
  <c r="G1392" i="5"/>
  <c r="G1391" i="5"/>
  <c r="G1390" i="5"/>
  <c r="G1389" i="5"/>
  <c r="G1388" i="5"/>
  <c r="G1387" i="5"/>
  <c r="G1386" i="5"/>
  <c r="G1385" i="5"/>
  <c r="G1384" i="5"/>
  <c r="G1383" i="5"/>
  <c r="G1382" i="5"/>
  <c r="G1381" i="5"/>
  <c r="G1380" i="5"/>
  <c r="G1379" i="5"/>
  <c r="G1378" i="5"/>
  <c r="G1377" i="5"/>
  <c r="G1376" i="5"/>
  <c r="G1375" i="5"/>
  <c r="G1374" i="5"/>
  <c r="G1373" i="5"/>
  <c r="G1372" i="5"/>
  <c r="G1371" i="5"/>
  <c r="G1370" i="5"/>
  <c r="G1369" i="5"/>
  <c r="G1368" i="5"/>
  <c r="G1367" i="5"/>
  <c r="G1366" i="5"/>
  <c r="G1365" i="5"/>
  <c r="G1364" i="5"/>
  <c r="G1363" i="5"/>
  <c r="G1362" i="5"/>
  <c r="G1361" i="5"/>
  <c r="G1360" i="5"/>
  <c r="G1359" i="5"/>
  <c r="G1358" i="5"/>
  <c r="G1357" i="5"/>
  <c r="G1356" i="5"/>
  <c r="G1355" i="5"/>
  <c r="G1354" i="5"/>
  <c r="G1353" i="5"/>
  <c r="G1352" i="5"/>
  <c r="G1351" i="5"/>
  <c r="G1350" i="5"/>
  <c r="G1349" i="5"/>
  <c r="G1348" i="5"/>
  <c r="G1347" i="5"/>
  <c r="G1346" i="5"/>
  <c r="G1345" i="5"/>
  <c r="G1344" i="5"/>
  <c r="G1343" i="5"/>
  <c r="G1342" i="5"/>
  <c r="G1341" i="5"/>
  <c r="G1340" i="5"/>
  <c r="G1339" i="5"/>
  <c r="G1338" i="5"/>
  <c r="G1337" i="5"/>
  <c r="G1336" i="5"/>
  <c r="G1335" i="5"/>
  <c r="G1334" i="5"/>
  <c r="G1333" i="5"/>
  <c r="G1332" i="5"/>
  <c r="G1331" i="5"/>
  <c r="G1330" i="5"/>
  <c r="G1329" i="5"/>
  <c r="G1328" i="5"/>
  <c r="G1327" i="5"/>
  <c r="G1326" i="5"/>
  <c r="G1325" i="5"/>
  <c r="G1324" i="5"/>
  <c r="G1323" i="5"/>
  <c r="G1322" i="5"/>
  <c r="G1321" i="5"/>
  <c r="G1320" i="5"/>
  <c r="G1319" i="5"/>
  <c r="G1318" i="5"/>
  <c r="G1317" i="5"/>
  <c r="G1316" i="5"/>
  <c r="G1315" i="5"/>
  <c r="G1314" i="5"/>
  <c r="G1313" i="5"/>
  <c r="G1312" i="5"/>
  <c r="G1311" i="5"/>
  <c r="G1310" i="5"/>
  <c r="G1309" i="5"/>
  <c r="G1308" i="5"/>
  <c r="G1307" i="5"/>
  <c r="G1306" i="5"/>
  <c r="G1305" i="5"/>
  <c r="G1304" i="5"/>
  <c r="G1303" i="5"/>
  <c r="G1302" i="5"/>
  <c r="G1301" i="5"/>
  <c r="G1300" i="5"/>
  <c r="G1299" i="5"/>
  <c r="G1298" i="5"/>
  <c r="G1297" i="5"/>
  <c r="G1296" i="5"/>
  <c r="G1295" i="5"/>
  <c r="G1294" i="5"/>
  <c r="G1293" i="5"/>
  <c r="G1292" i="5"/>
  <c r="G1291" i="5"/>
  <c r="G1290" i="5"/>
  <c r="G1289" i="5"/>
  <c r="G1288" i="5"/>
  <c r="G1287" i="5"/>
  <c r="G1286" i="5"/>
  <c r="G1285" i="5"/>
  <c r="G1284" i="5"/>
  <c r="G1283" i="5"/>
  <c r="G1282" i="5"/>
  <c r="G1281" i="5"/>
  <c r="G1280" i="5"/>
  <c r="G1279" i="5"/>
  <c r="G1278" i="5"/>
  <c r="G1277" i="5"/>
  <c r="G1276" i="5"/>
  <c r="G1275" i="5"/>
  <c r="G1274" i="5"/>
  <c r="G1273" i="5"/>
  <c r="G1272" i="5"/>
  <c r="G1271" i="5"/>
  <c r="G1270" i="5"/>
  <c r="G1269" i="5"/>
  <c r="G1268" i="5"/>
  <c r="G1267" i="5"/>
  <c r="G1266" i="5"/>
  <c r="G1265" i="5"/>
  <c r="G1264" i="5"/>
  <c r="G1263" i="5"/>
  <c r="G1262" i="5"/>
  <c r="G1261" i="5"/>
  <c r="G1260" i="5"/>
  <c r="G1259" i="5"/>
  <c r="G1258" i="5"/>
  <c r="G1257" i="5"/>
  <c r="G1256" i="5"/>
  <c r="G1255" i="5"/>
  <c r="G1254" i="5"/>
  <c r="G1253" i="5"/>
  <c r="G1252" i="5"/>
  <c r="G1251" i="5"/>
  <c r="G1250" i="5"/>
  <c r="G1249" i="5"/>
  <c r="G1248" i="5"/>
  <c r="G1247" i="5"/>
  <c r="G1246" i="5"/>
  <c r="G1245" i="5"/>
  <c r="G1244" i="5"/>
  <c r="G1243" i="5"/>
  <c r="G1242" i="5"/>
  <c r="G1241" i="5"/>
  <c r="G1240" i="5"/>
  <c r="G1239" i="5"/>
  <c r="G1238" i="5"/>
  <c r="G1237" i="5"/>
  <c r="G1236" i="5"/>
  <c r="G1235" i="5"/>
  <c r="G1234" i="5"/>
  <c r="G1233" i="5"/>
  <c r="G1232" i="5"/>
  <c r="G1231" i="5"/>
  <c r="G1230" i="5"/>
  <c r="G1229" i="5"/>
  <c r="G1228" i="5"/>
  <c r="G1227" i="5"/>
  <c r="G1226" i="5"/>
  <c r="G1225" i="5"/>
  <c r="G1224" i="5"/>
  <c r="G1223" i="5"/>
  <c r="G1222" i="5"/>
  <c r="G1221" i="5"/>
  <c r="G1220" i="5"/>
  <c r="G1219" i="5"/>
  <c r="G1218" i="5"/>
  <c r="G1217" i="5"/>
  <c r="G1216" i="5"/>
  <c r="G1215" i="5"/>
  <c r="G1214" i="5"/>
  <c r="G1213" i="5"/>
  <c r="G1212" i="5"/>
  <c r="G1211" i="5"/>
  <c r="G1210" i="5"/>
  <c r="G1209" i="5"/>
  <c r="G1208" i="5"/>
  <c r="G1207" i="5"/>
  <c r="G1206" i="5"/>
  <c r="G1205" i="5"/>
  <c r="G1204" i="5"/>
  <c r="G1203" i="5"/>
  <c r="G1202" i="5"/>
  <c r="G1201" i="5"/>
  <c r="G1200" i="5"/>
  <c r="G1199" i="5"/>
  <c r="G1198" i="5"/>
  <c r="G1197" i="5"/>
  <c r="G1196" i="5"/>
  <c r="G1195" i="5"/>
  <c r="G1194" i="5"/>
  <c r="G1193" i="5"/>
  <c r="G1192" i="5"/>
  <c r="G1191" i="5"/>
  <c r="G1190" i="5"/>
  <c r="G1189" i="5"/>
  <c r="G1188" i="5"/>
  <c r="G1187" i="5"/>
  <c r="G1186" i="5"/>
  <c r="G1185" i="5"/>
  <c r="G1184" i="5"/>
  <c r="G1183" i="5"/>
  <c r="G1182" i="5"/>
  <c r="G1181" i="5"/>
  <c r="G1180" i="5"/>
  <c r="G1179" i="5"/>
  <c r="G1178" i="5"/>
  <c r="G1177" i="5"/>
  <c r="G1176" i="5"/>
  <c r="G1175" i="5"/>
  <c r="G1174" i="5"/>
  <c r="G1173" i="5"/>
  <c r="G1172" i="5"/>
  <c r="G1171" i="5"/>
  <c r="G1170" i="5"/>
  <c r="G1169" i="5"/>
  <c r="G1168" i="5"/>
  <c r="G1167" i="5"/>
  <c r="G1166" i="5"/>
  <c r="G1165" i="5"/>
  <c r="G1164" i="5"/>
  <c r="G1163" i="5"/>
  <c r="G1162" i="5"/>
  <c r="G1161" i="5"/>
  <c r="G1160" i="5"/>
  <c r="G1159" i="5"/>
  <c r="G1158" i="5"/>
  <c r="G1157" i="5"/>
  <c r="G1156" i="5"/>
  <c r="G1155" i="5"/>
  <c r="G1154" i="5"/>
  <c r="G1153" i="5"/>
  <c r="G1152" i="5"/>
  <c r="G1151" i="5"/>
  <c r="G1150" i="5"/>
  <c r="G1149" i="5"/>
  <c r="G1148" i="5"/>
  <c r="G1147" i="5"/>
  <c r="G1146" i="5"/>
  <c r="G1145" i="5"/>
  <c r="G1144" i="5"/>
  <c r="G1143" i="5"/>
  <c r="G1142" i="5"/>
  <c r="G1141" i="5"/>
  <c r="G1140" i="5"/>
  <c r="G1139" i="5"/>
  <c r="G1138" i="5"/>
  <c r="G1137" i="5"/>
  <c r="G1136" i="5"/>
  <c r="G1135" i="5"/>
  <c r="G1134" i="5"/>
  <c r="G1133" i="5"/>
  <c r="G1132" i="5"/>
  <c r="G1131" i="5"/>
  <c r="G1130" i="5"/>
  <c r="G1129" i="5"/>
  <c r="G1128" i="5"/>
  <c r="G1127" i="5"/>
  <c r="G1126" i="5"/>
  <c r="G1125" i="5"/>
  <c r="G1124" i="5"/>
  <c r="G1123" i="5"/>
  <c r="G1122" i="5"/>
  <c r="G1121" i="5"/>
  <c r="G1120" i="5"/>
  <c r="G1119" i="5"/>
  <c r="G1118" i="5"/>
  <c r="G1117" i="5"/>
  <c r="G1116" i="5"/>
  <c r="G1115" i="5"/>
  <c r="G1114" i="5"/>
  <c r="G1113" i="5"/>
  <c r="G1112" i="5"/>
  <c r="G1111" i="5"/>
  <c r="G1110" i="5"/>
  <c r="G1109" i="5"/>
  <c r="G1108" i="5"/>
  <c r="G1107" i="5"/>
  <c r="G1106" i="5"/>
  <c r="G1105" i="5"/>
  <c r="G1104" i="5"/>
  <c r="G1103" i="5"/>
  <c r="G1102" i="5"/>
  <c r="G1101" i="5"/>
  <c r="G1100" i="5"/>
  <c r="G1099" i="5"/>
  <c r="G1098" i="5"/>
  <c r="G1097" i="5"/>
  <c r="G1096" i="5"/>
  <c r="G1095" i="5"/>
  <c r="G1094" i="5"/>
  <c r="G1093" i="5"/>
  <c r="G1092" i="5"/>
  <c r="G1091" i="5"/>
  <c r="G1090" i="5"/>
  <c r="G1089" i="5"/>
  <c r="G1088" i="5"/>
  <c r="G1087" i="5"/>
  <c r="G1086" i="5"/>
  <c r="G1085" i="5"/>
  <c r="G1084" i="5"/>
  <c r="G1083" i="5"/>
  <c r="G1082" i="5"/>
  <c r="G1081" i="5"/>
  <c r="G1080" i="5"/>
  <c r="G1079" i="5"/>
  <c r="G1078" i="5"/>
  <c r="G1077" i="5"/>
  <c r="G1076" i="5"/>
  <c r="G1075" i="5"/>
  <c r="G1074" i="5"/>
  <c r="G1073" i="5"/>
  <c r="G1072" i="5"/>
  <c r="G1071" i="5"/>
  <c r="G1070" i="5"/>
  <c r="G1069" i="5"/>
  <c r="G1068" i="5"/>
  <c r="G1067" i="5"/>
  <c r="G1066" i="5"/>
  <c r="G1065" i="5"/>
  <c r="G1064" i="5"/>
  <c r="G1063" i="5"/>
  <c r="G1062" i="5"/>
  <c r="G1061" i="5"/>
  <c r="G1060" i="5"/>
  <c r="G1059" i="5"/>
  <c r="G1058" i="5"/>
  <c r="G1057" i="5"/>
  <c r="G1056" i="5"/>
  <c r="G1055" i="5"/>
  <c r="G1054" i="5"/>
  <c r="G1053" i="5"/>
  <c r="G1052" i="5"/>
  <c r="G1051" i="5"/>
  <c r="G1050" i="5"/>
  <c r="G1049" i="5"/>
  <c r="G1048" i="5"/>
  <c r="G1047" i="5"/>
  <c r="G1046" i="5"/>
  <c r="G1045" i="5"/>
  <c r="G1044" i="5"/>
  <c r="G1043" i="5"/>
  <c r="G1042" i="5"/>
  <c r="G1041" i="5"/>
  <c r="G1040" i="5"/>
  <c r="G1039" i="5"/>
  <c r="G1038" i="5"/>
  <c r="G1037" i="5"/>
  <c r="G1036" i="5"/>
  <c r="G1035" i="5"/>
  <c r="G1034" i="5"/>
  <c r="G1033" i="5"/>
  <c r="G1032" i="5"/>
  <c r="G1031" i="5"/>
  <c r="G1030" i="5"/>
  <c r="G1029" i="5"/>
  <c r="G1028" i="5"/>
  <c r="G1027" i="5"/>
  <c r="G1026" i="5"/>
  <c r="G1025" i="5"/>
  <c r="G1024" i="5"/>
  <c r="G1023" i="5"/>
  <c r="G1022" i="5"/>
  <c r="G1021" i="5"/>
  <c r="G1020" i="5"/>
  <c r="G1019" i="5"/>
  <c r="G1018" i="5"/>
  <c r="G1017" i="5"/>
  <c r="G1016" i="5"/>
  <c r="G1015" i="5"/>
  <c r="G1014" i="5"/>
  <c r="G1013" i="5"/>
  <c r="G1012" i="5"/>
  <c r="G1011" i="5"/>
  <c r="G1010" i="5"/>
  <c r="G1009" i="5"/>
  <c r="G1008" i="5"/>
  <c r="G1007" i="5"/>
  <c r="G1006" i="5"/>
  <c r="G1005" i="5"/>
  <c r="G1004" i="5"/>
  <c r="G1003" i="5"/>
  <c r="G1002" i="5"/>
  <c r="G1001" i="5"/>
  <c r="G1000" i="5"/>
  <c r="G999" i="5"/>
  <c r="G998" i="5"/>
  <c r="G997" i="5"/>
  <c r="G996" i="5"/>
  <c r="G995" i="5"/>
  <c r="G994" i="5"/>
  <c r="G993" i="5"/>
  <c r="G992" i="5"/>
  <c r="G991" i="5"/>
  <c r="G990" i="5"/>
  <c r="G989" i="5"/>
  <c r="G988" i="5"/>
  <c r="G987" i="5"/>
  <c r="G986" i="5"/>
  <c r="G985" i="5"/>
  <c r="G984" i="5"/>
  <c r="G983" i="5"/>
  <c r="G982" i="5"/>
  <c r="G981" i="5"/>
  <c r="G980" i="5"/>
  <c r="G979" i="5"/>
  <c r="G978" i="5"/>
  <c r="G977" i="5"/>
  <c r="G976" i="5"/>
  <c r="G975" i="5"/>
  <c r="G974" i="5"/>
  <c r="G973" i="5"/>
  <c r="G972" i="5"/>
  <c r="G971" i="5"/>
  <c r="G970" i="5"/>
  <c r="G969" i="5"/>
  <c r="G968" i="5"/>
  <c r="G967" i="5"/>
  <c r="G966" i="5"/>
  <c r="G965" i="5"/>
  <c r="G964" i="5"/>
  <c r="G963" i="5"/>
  <c r="G962" i="5"/>
  <c r="G961" i="5"/>
  <c r="G960" i="5"/>
  <c r="G959" i="5"/>
  <c r="G958" i="5"/>
  <c r="G957" i="5"/>
  <c r="G956" i="5"/>
  <c r="G955" i="5"/>
  <c r="G954" i="5"/>
  <c r="G953" i="5"/>
  <c r="G952" i="5"/>
  <c r="G951" i="5"/>
  <c r="G950" i="5"/>
  <c r="G949" i="5"/>
  <c r="G948" i="5"/>
  <c r="G947" i="5"/>
  <c r="G946" i="5"/>
  <c r="G945" i="5"/>
  <c r="G944" i="5"/>
  <c r="G943" i="5"/>
  <c r="G942" i="5"/>
  <c r="G941" i="5"/>
  <c r="G940" i="5"/>
  <c r="G939" i="5"/>
  <c r="G938" i="5"/>
  <c r="G937" i="5"/>
  <c r="G936" i="5"/>
  <c r="G935" i="5"/>
  <c r="G934" i="5"/>
  <c r="G933" i="5"/>
  <c r="G932" i="5"/>
  <c r="G931" i="5"/>
  <c r="G930" i="5"/>
  <c r="G929" i="5"/>
  <c r="G928" i="5"/>
  <c r="G927" i="5"/>
  <c r="G926" i="5"/>
  <c r="G925" i="5"/>
  <c r="G924" i="5"/>
  <c r="G923" i="5"/>
  <c r="G922" i="5"/>
  <c r="G921" i="5"/>
  <c r="G920" i="5"/>
  <c r="G919" i="5"/>
  <c r="G918" i="5"/>
  <c r="G917" i="5"/>
  <c r="G916" i="5"/>
  <c r="G915" i="5"/>
  <c r="G914" i="5"/>
  <c r="G913" i="5"/>
  <c r="G912" i="5"/>
  <c r="G911" i="5"/>
  <c r="G910" i="5"/>
  <c r="G909" i="5"/>
  <c r="G908" i="5"/>
  <c r="G907" i="5"/>
  <c r="G906" i="5"/>
  <c r="G905" i="5"/>
  <c r="G904" i="5"/>
  <c r="G903" i="5"/>
  <c r="G902" i="5"/>
  <c r="G901" i="5"/>
  <c r="G900" i="5"/>
  <c r="G899" i="5"/>
  <c r="G898" i="5"/>
  <c r="G897" i="5"/>
  <c r="G896" i="5"/>
  <c r="G895" i="5"/>
  <c r="G894" i="5"/>
  <c r="G893" i="5"/>
  <c r="G892" i="5"/>
  <c r="G891" i="5"/>
  <c r="G890" i="5"/>
  <c r="G889" i="5"/>
  <c r="G888" i="5"/>
  <c r="G88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8" i="5"/>
  <c r="G747" i="5"/>
  <c r="G746" i="5"/>
  <c r="G745" i="5"/>
  <c r="G744" i="5"/>
  <c r="G743" i="5"/>
  <c r="G742" i="5"/>
  <c r="G741" i="5"/>
  <c r="G740" i="5"/>
  <c r="G739" i="5"/>
  <c r="G738" i="5"/>
  <c r="G737" i="5"/>
  <c r="G736" i="5"/>
  <c r="G735" i="5"/>
  <c r="G734" i="5"/>
  <c r="G733" i="5"/>
  <c r="G732" i="5"/>
  <c r="G731" i="5"/>
  <c r="G730" i="5"/>
  <c r="G729" i="5"/>
  <c r="G728" i="5"/>
  <c r="G727" i="5"/>
  <c r="G726" i="5"/>
  <c r="G725" i="5"/>
  <c r="G724" i="5"/>
  <c r="G723" i="5"/>
  <c r="G722" i="5"/>
  <c r="G721" i="5"/>
  <c r="G720" i="5"/>
  <c r="G719" i="5"/>
  <c r="G718" i="5"/>
  <c r="G717" i="5"/>
  <c r="G716" i="5"/>
  <c r="G715" i="5"/>
  <c r="G714" i="5"/>
  <c r="G713" i="5"/>
  <c r="G712" i="5"/>
  <c r="G711" i="5"/>
  <c r="G710" i="5"/>
  <c r="G709" i="5"/>
  <c r="G708" i="5"/>
  <c r="G707" i="5"/>
  <c r="G706" i="5"/>
  <c r="G705" i="5"/>
  <c r="G704" i="5"/>
  <c r="G703" i="5"/>
  <c r="G702" i="5"/>
  <c r="G701" i="5"/>
  <c r="G700" i="5"/>
  <c r="G699" i="5"/>
  <c r="G698" i="5"/>
  <c r="G697" i="5"/>
  <c r="G696" i="5"/>
  <c r="G695" i="5"/>
  <c r="G694" i="5"/>
  <c r="G693" i="5"/>
  <c r="G692" i="5"/>
  <c r="G691" i="5"/>
  <c r="G690" i="5"/>
  <c r="G689" i="5"/>
  <c r="G688" i="5"/>
  <c r="G687" i="5"/>
  <c r="G686" i="5"/>
  <c r="G685" i="5"/>
  <c r="G684" i="5"/>
  <c r="G683" i="5"/>
  <c r="G682" i="5"/>
  <c r="G681" i="5"/>
  <c r="G680" i="5"/>
  <c r="G679" i="5"/>
  <c r="G678" i="5"/>
  <c r="G677" i="5"/>
  <c r="G676" i="5"/>
  <c r="G675" i="5"/>
  <c r="G674" i="5"/>
  <c r="G673" i="5"/>
  <c r="G672" i="5"/>
  <c r="G671" i="5"/>
  <c r="G670" i="5"/>
  <c r="G669" i="5"/>
  <c r="G668" i="5"/>
  <c r="G667" i="5"/>
  <c r="G666" i="5"/>
  <c r="G665" i="5"/>
  <c r="G664" i="5"/>
  <c r="G663" i="5"/>
  <c r="G662" i="5"/>
  <c r="G661" i="5"/>
  <c r="G660" i="5"/>
  <c r="G659" i="5"/>
  <c r="G658" i="5"/>
  <c r="G657" i="5"/>
  <c r="G656" i="5"/>
  <c r="G655" i="5"/>
  <c r="G654" i="5"/>
  <c r="G653" i="5"/>
  <c r="G652" i="5"/>
  <c r="G651" i="5"/>
  <c r="G650" i="5"/>
  <c r="G649" i="5"/>
  <c r="G648" i="5"/>
  <c r="G647" i="5"/>
  <c r="G646" i="5"/>
  <c r="G645" i="5"/>
  <c r="G644" i="5"/>
  <c r="G643" i="5"/>
  <c r="G642" i="5"/>
  <c r="G641" i="5"/>
  <c r="G640" i="5"/>
  <c r="G639" i="5"/>
  <c r="G638" i="5"/>
  <c r="G637" i="5"/>
  <c r="G636" i="5"/>
  <c r="G635" i="5"/>
  <c r="G634" i="5"/>
  <c r="G633" i="5"/>
  <c r="G632" i="5"/>
  <c r="G631" i="5"/>
  <c r="G630" i="5"/>
  <c r="G629" i="5"/>
  <c r="G628" i="5"/>
  <c r="G627" i="5"/>
  <c r="G626" i="5"/>
  <c r="G625" i="5"/>
  <c r="G624" i="5"/>
  <c r="G623" i="5"/>
  <c r="G622" i="5"/>
  <c r="G621" i="5"/>
  <c r="G620" i="5"/>
  <c r="G619" i="5"/>
  <c r="G618" i="5"/>
  <c r="G617" i="5"/>
  <c r="G616" i="5"/>
  <c r="G615" i="5"/>
  <c r="G614" i="5"/>
  <c r="G613" i="5"/>
  <c r="G612" i="5"/>
  <c r="G611" i="5"/>
  <c r="G610" i="5"/>
  <c r="G609" i="5"/>
  <c r="G608" i="5"/>
  <c r="G607" i="5"/>
  <c r="G606" i="5"/>
  <c r="G605" i="5"/>
  <c r="G604" i="5"/>
  <c r="G603" i="5"/>
  <c r="G602" i="5"/>
  <c r="G601" i="5"/>
  <c r="G600" i="5"/>
  <c r="G599" i="5"/>
  <c r="G598" i="5"/>
  <c r="G597" i="5"/>
  <c r="G596" i="5"/>
  <c r="G595" i="5"/>
  <c r="G594" i="5"/>
  <c r="G593" i="5"/>
  <c r="G592" i="5"/>
  <c r="G591" i="5"/>
  <c r="G590" i="5"/>
  <c r="G589" i="5"/>
  <c r="G588" i="5"/>
  <c r="G587" i="5"/>
  <c r="G586" i="5"/>
  <c r="G585" i="5"/>
  <c r="G584" i="5"/>
  <c r="G583" i="5"/>
  <c r="G582" i="5"/>
  <c r="G581" i="5"/>
  <c r="G580" i="5"/>
  <c r="G579" i="5"/>
  <c r="G578" i="5"/>
  <c r="G577" i="5"/>
  <c r="G576" i="5"/>
  <c r="G575" i="5"/>
  <c r="G574" i="5"/>
  <c r="G573" i="5"/>
  <c r="G572" i="5"/>
  <c r="G571" i="5"/>
  <c r="G570" i="5"/>
  <c r="G569" i="5"/>
  <c r="G568" i="5"/>
  <c r="G567" i="5"/>
  <c r="G566" i="5"/>
  <c r="G565" i="5"/>
  <c r="G564" i="5"/>
  <c r="G563" i="5"/>
  <c r="G562" i="5"/>
  <c r="G561" i="5"/>
  <c r="G560" i="5"/>
  <c r="G559" i="5"/>
  <c r="G558" i="5"/>
  <c r="G557" i="5"/>
  <c r="G556" i="5"/>
  <c r="G555" i="5"/>
  <c r="G554" i="5"/>
  <c r="G553" i="5"/>
  <c r="G552" i="5"/>
  <c r="G551" i="5"/>
  <c r="G550" i="5"/>
  <c r="G549" i="5"/>
  <c r="G548" i="5"/>
  <c r="G547" i="5"/>
  <c r="G546" i="5"/>
  <c r="G545" i="5"/>
  <c r="G544" i="5"/>
  <c r="G543" i="5"/>
  <c r="G542" i="5"/>
  <c r="G541" i="5"/>
  <c r="G540" i="5"/>
  <c r="G539" i="5"/>
  <c r="G538" i="5"/>
  <c r="G537" i="5"/>
  <c r="G536" i="5"/>
  <c r="G535" i="5"/>
  <c r="G534" i="5"/>
  <c r="G533" i="5"/>
  <c r="G532" i="5"/>
  <c r="G531" i="5"/>
  <c r="G530" i="5"/>
  <c r="G529" i="5"/>
  <c r="G528" i="5"/>
  <c r="G527" i="5"/>
  <c r="G526" i="5"/>
  <c r="G525" i="5"/>
  <c r="G524" i="5"/>
  <c r="G523" i="5"/>
  <c r="G522" i="5"/>
  <c r="G521" i="5"/>
  <c r="G520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G498" i="5"/>
  <c r="G497" i="5"/>
  <c r="G496" i="5"/>
  <c r="G495" i="5"/>
  <c r="G494" i="5"/>
  <c r="G493" i="5"/>
  <c r="G492" i="5"/>
  <c r="G491" i="5"/>
  <c r="G490" i="5"/>
  <c r="G489" i="5"/>
  <c r="G488" i="5"/>
  <c r="G487" i="5"/>
  <c r="G486" i="5"/>
  <c r="G485" i="5"/>
  <c r="G484" i="5"/>
  <c r="G483" i="5"/>
  <c r="G482" i="5"/>
  <c r="G481" i="5"/>
  <c r="G480" i="5"/>
  <c r="G479" i="5"/>
  <c r="G478" i="5"/>
  <c r="G477" i="5"/>
  <c r="G476" i="5"/>
  <c r="G475" i="5"/>
  <c r="G474" i="5"/>
  <c r="G473" i="5"/>
  <c r="G472" i="5"/>
  <c r="G471" i="5"/>
  <c r="G470" i="5"/>
  <c r="G469" i="5"/>
  <c r="G468" i="5"/>
  <c r="G467" i="5"/>
  <c r="G466" i="5"/>
  <c r="G465" i="5"/>
  <c r="G464" i="5"/>
  <c r="G463" i="5"/>
  <c r="G462" i="5"/>
  <c r="G461" i="5"/>
  <c r="G460" i="5"/>
  <c r="G459" i="5"/>
  <c r="G458" i="5"/>
  <c r="G457" i="5"/>
  <c r="G456" i="5"/>
  <c r="G455" i="5"/>
  <c r="G454" i="5"/>
  <c r="G453" i="5"/>
  <c r="G452" i="5"/>
  <c r="G451" i="5"/>
  <c r="G450" i="5"/>
  <c r="G449" i="5"/>
  <c r="G448" i="5"/>
  <c r="G447" i="5"/>
  <c r="G446" i="5"/>
  <c r="G445" i="5"/>
  <c r="G444" i="5"/>
  <c r="G443" i="5"/>
  <c r="G442" i="5"/>
  <c r="G441" i="5"/>
  <c r="G440" i="5"/>
  <c r="G439" i="5"/>
  <c r="G438" i="5"/>
  <c r="G437" i="5"/>
  <c r="G436" i="5"/>
  <c r="G435" i="5"/>
  <c r="G434" i="5"/>
  <c r="G433" i="5"/>
  <c r="G432" i="5"/>
  <c r="G431" i="5"/>
  <c r="G430" i="5"/>
  <c r="G429" i="5"/>
  <c r="G428" i="5"/>
  <c r="G427" i="5"/>
  <c r="G426" i="5"/>
  <c r="G425" i="5"/>
  <c r="G424" i="5"/>
  <c r="G423" i="5"/>
  <c r="G422" i="5"/>
  <c r="G421" i="5"/>
  <c r="G420" i="5"/>
  <c r="G419" i="5"/>
  <c r="G418" i="5"/>
  <c r="G417" i="5"/>
  <c r="G416" i="5"/>
  <c r="G415" i="5"/>
  <c r="G414" i="5"/>
  <c r="G413" i="5"/>
  <c r="G412" i="5"/>
  <c r="G411" i="5"/>
  <c r="G410" i="5"/>
  <c r="G409" i="5"/>
  <c r="G408" i="5"/>
  <c r="G407" i="5"/>
  <c r="G406" i="5"/>
  <c r="G405" i="5"/>
  <c r="G404" i="5"/>
  <c r="G403" i="5"/>
  <c r="G402" i="5"/>
  <c r="G401" i="5"/>
  <c r="G400" i="5"/>
  <c r="G399" i="5"/>
  <c r="G398" i="5"/>
  <c r="G397" i="5"/>
  <c r="G396" i="5"/>
  <c r="G395" i="5"/>
  <c r="G394" i="5"/>
  <c r="G393" i="5"/>
  <c r="G392" i="5"/>
  <c r="G391" i="5"/>
  <c r="G390" i="5"/>
  <c r="G389" i="5"/>
  <c r="G388" i="5"/>
  <c r="G387" i="5"/>
  <c r="G386" i="5"/>
  <c r="G385" i="5"/>
  <c r="G384" i="5"/>
  <c r="G383" i="5"/>
  <c r="G382" i="5"/>
  <c r="G381" i="5"/>
  <c r="G380" i="5"/>
  <c r="G379" i="5"/>
  <c r="G378" i="5"/>
  <c r="G377" i="5"/>
  <c r="G376" i="5"/>
  <c r="G375" i="5"/>
  <c r="G374" i="5"/>
  <c r="G373" i="5"/>
  <c r="G372" i="5"/>
  <c r="G371" i="5"/>
  <c r="G370" i="5"/>
  <c r="G369" i="5"/>
  <c r="G368" i="5"/>
  <c r="G367" i="5"/>
  <c r="G366" i="5"/>
  <c r="G365" i="5"/>
  <c r="G364" i="5"/>
  <c r="G363" i="5"/>
  <c r="G362" i="5"/>
  <c r="G361" i="5"/>
  <c r="G360" i="5"/>
  <c r="G359" i="5"/>
  <c r="G358" i="5"/>
  <c r="G357" i="5"/>
  <c r="G356" i="5"/>
  <c r="G355" i="5"/>
  <c r="G354" i="5"/>
  <c r="G353" i="5"/>
  <c r="G352" i="5"/>
  <c r="G351" i="5"/>
  <c r="G350" i="5"/>
  <c r="G349" i="5"/>
  <c r="G348" i="5"/>
  <c r="G347" i="5"/>
  <c r="G346" i="5"/>
  <c r="G345" i="5"/>
  <c r="G344" i="5"/>
  <c r="G343" i="5"/>
  <c r="G342" i="5"/>
  <c r="G341" i="5"/>
  <c r="G340" i="5"/>
  <c r="G339" i="5"/>
  <c r="G338" i="5"/>
  <c r="G337" i="5"/>
  <c r="G336" i="5"/>
  <c r="G335" i="5"/>
  <c r="G334" i="5"/>
  <c r="G333" i="5"/>
  <c r="G332" i="5"/>
  <c r="G331" i="5"/>
  <c r="G330" i="5"/>
  <c r="G329" i="5"/>
  <c r="G328" i="5"/>
  <c r="G327" i="5"/>
  <c r="G326" i="5"/>
  <c r="G325" i="5"/>
  <c r="G324" i="5"/>
  <c r="G323" i="5"/>
  <c r="G322" i="5"/>
  <c r="G321" i="5"/>
  <c r="G320" i="5"/>
  <c r="G319" i="5"/>
  <c r="G318" i="5"/>
  <c r="G317" i="5"/>
  <c r="G316" i="5"/>
  <c r="G315" i="5"/>
  <c r="G314" i="5"/>
  <c r="G313" i="5"/>
  <c r="G312" i="5"/>
  <c r="G311" i="5"/>
  <c r="G310" i="5"/>
  <c r="G309" i="5"/>
  <c r="G308" i="5"/>
  <c r="G307" i="5"/>
  <c r="G306" i="5"/>
  <c r="G305" i="5"/>
  <c r="G304" i="5"/>
  <c r="G303" i="5"/>
  <c r="G302" i="5"/>
  <c r="G301" i="5"/>
  <c r="G300" i="5"/>
  <c r="G299" i="5"/>
  <c r="G298" i="5"/>
  <c r="G297" i="5"/>
  <c r="G296" i="5"/>
  <c r="G295" i="5"/>
  <c r="G294" i="5"/>
  <c r="G293" i="5"/>
  <c r="G292" i="5"/>
  <c r="G291" i="5"/>
  <c r="G290" i="5"/>
  <c r="G289" i="5"/>
  <c r="G288" i="5"/>
  <c r="G287" i="5"/>
  <c r="G286" i="5"/>
  <c r="G285" i="5"/>
  <c r="G284" i="5"/>
  <c r="G283" i="5"/>
  <c r="G282" i="5"/>
  <c r="G281" i="5"/>
  <c r="G280" i="5"/>
  <c r="G279" i="5"/>
  <c r="G278" i="5"/>
  <c r="G277" i="5"/>
  <c r="G276" i="5"/>
  <c r="G275" i="5"/>
  <c r="G274" i="5"/>
  <c r="G273" i="5"/>
  <c r="G272" i="5"/>
  <c r="G271" i="5"/>
  <c r="G270" i="5"/>
  <c r="G269" i="5"/>
  <c r="G268" i="5"/>
  <c r="G267" i="5"/>
  <c r="G266" i="5"/>
  <c r="G265" i="5"/>
  <c r="G264" i="5"/>
  <c r="G263" i="5"/>
  <c r="G262" i="5"/>
  <c r="G261" i="5"/>
  <c r="G260" i="5"/>
  <c r="G259" i="5"/>
  <c r="G258" i="5"/>
  <c r="G257" i="5"/>
  <c r="G256" i="5"/>
  <c r="G255" i="5"/>
  <c r="G254" i="5"/>
  <c r="G253" i="5"/>
  <c r="G252" i="5"/>
  <c r="G251" i="5"/>
  <c r="G250" i="5"/>
  <c r="G249" i="5"/>
  <c r="G248" i="5"/>
  <c r="G247" i="5"/>
  <c r="G246" i="5"/>
  <c r="G245" i="5"/>
  <c r="G244" i="5"/>
  <c r="G243" i="5"/>
  <c r="G242" i="5"/>
  <c r="G241" i="5"/>
  <c r="G240" i="5"/>
  <c r="G239" i="5"/>
  <c r="G238" i="5"/>
  <c r="G237" i="5"/>
  <c r="G236" i="5"/>
  <c r="G235" i="5"/>
  <c r="G234" i="5"/>
  <c r="G233" i="5"/>
  <c r="G232" i="5"/>
  <c r="G231" i="5"/>
  <c r="G230" i="5"/>
  <c r="G229" i="5"/>
  <c r="G228" i="5"/>
  <c r="G227" i="5"/>
  <c r="G226" i="5"/>
  <c r="G225" i="5"/>
  <c r="G224" i="5"/>
  <c r="G223" i="5"/>
  <c r="G222" i="5"/>
  <c r="G221" i="5"/>
  <c r="G220" i="5"/>
  <c r="G219" i="5"/>
  <c r="G218" i="5"/>
  <c r="G217" i="5"/>
  <c r="G216" i="5"/>
  <c r="G215" i="5"/>
  <c r="G214" i="5"/>
  <c r="G213" i="5"/>
  <c r="G212" i="5"/>
  <c r="G211" i="5"/>
  <c r="G210" i="5"/>
  <c r="G209" i="5"/>
  <c r="G208" i="5"/>
  <c r="G207" i="5"/>
  <c r="G206" i="5"/>
  <c r="G205" i="5"/>
  <c r="G204" i="5"/>
  <c r="G203" i="5"/>
  <c r="G202" i="5"/>
  <c r="G201" i="5"/>
  <c r="G200" i="5"/>
  <c r="G199" i="5"/>
  <c r="G198" i="5"/>
  <c r="G197" i="5"/>
  <c r="G196" i="5"/>
  <c r="G195" i="5"/>
  <c r="G194" i="5"/>
  <c r="G193" i="5"/>
  <c r="G192" i="5"/>
  <c r="G191" i="5"/>
  <c r="G190" i="5"/>
  <c r="G189" i="5"/>
  <c r="G188" i="5"/>
  <c r="G187" i="5"/>
  <c r="G186" i="5"/>
  <c r="G185" i="5"/>
  <c r="G184" i="5"/>
  <c r="G183" i="5"/>
  <c r="G182" i="5"/>
  <c r="G181" i="5"/>
  <c r="G180" i="5"/>
  <c r="G179" i="5"/>
  <c r="G178" i="5"/>
  <c r="G177" i="5"/>
  <c r="G176" i="5"/>
  <c r="G175" i="5"/>
  <c r="G174" i="5"/>
  <c r="G173" i="5"/>
  <c r="G172" i="5"/>
  <c r="G171" i="5"/>
  <c r="G170" i="5"/>
  <c r="G169" i="5"/>
  <c r="G168" i="5"/>
  <c r="G167" i="5"/>
  <c r="G166" i="5"/>
  <c r="G165" i="5"/>
  <c r="G164" i="5"/>
  <c r="G163" i="5"/>
  <c r="G162" i="5"/>
  <c r="G161" i="5"/>
  <c r="G160" i="5"/>
  <c r="G159" i="5"/>
  <c r="G158" i="5"/>
  <c r="G157" i="5"/>
  <c r="G156" i="5"/>
  <c r="G155" i="5"/>
  <c r="G154" i="5"/>
  <c r="G153" i="5"/>
  <c r="G152" i="5"/>
  <c r="G151" i="5"/>
  <c r="G150" i="5"/>
  <c r="G149" i="5"/>
  <c r="G148" i="5"/>
  <c r="G147" i="5"/>
  <c r="G146" i="5"/>
  <c r="G145" i="5"/>
  <c r="G144" i="5"/>
  <c r="G143" i="5"/>
  <c r="G142" i="5"/>
  <c r="G141" i="5"/>
  <c r="G140" i="5"/>
  <c r="G139" i="5"/>
  <c r="G138" i="5"/>
  <c r="G137" i="5"/>
  <c r="G136" i="5"/>
  <c r="G135" i="5"/>
  <c r="G134" i="5"/>
  <c r="G133" i="5"/>
  <c r="G132" i="5"/>
  <c r="G131" i="5"/>
  <c r="G130" i="5"/>
  <c r="G129" i="5"/>
  <c r="G128" i="5"/>
  <c r="G127" i="5"/>
  <c r="G126" i="5"/>
  <c r="G125" i="5"/>
  <c r="G124" i="5"/>
  <c r="G123" i="5"/>
  <c r="G122" i="5"/>
  <c r="G121" i="5"/>
  <c r="G120" i="5"/>
  <c r="G119" i="5"/>
  <c r="G118" i="5"/>
  <c r="G117" i="5"/>
  <c r="G116" i="5"/>
  <c r="G115" i="5"/>
  <c r="G114" i="5"/>
  <c r="G113" i="5"/>
  <c r="G112" i="5"/>
  <c r="G111" i="5"/>
  <c r="G110" i="5"/>
  <c r="G109" i="5"/>
  <c r="G108" i="5"/>
  <c r="G107" i="5"/>
  <c r="G106" i="5"/>
  <c r="G105" i="5"/>
  <c r="G104" i="5"/>
  <c r="G103" i="5"/>
  <c r="G102" i="5"/>
  <c r="G101" i="5"/>
  <c r="G100" i="5"/>
  <c r="G99" i="5"/>
  <c r="G98" i="5"/>
  <c r="G97" i="5"/>
  <c r="G96" i="5"/>
  <c r="G95" i="5"/>
  <c r="G94" i="5"/>
  <c r="G93" i="5"/>
  <c r="G92" i="5"/>
  <c r="G91" i="5"/>
  <c r="G90" i="5"/>
  <c r="G89" i="5"/>
  <c r="G88" i="5"/>
  <c r="G87" i="5"/>
  <c r="G86" i="5"/>
  <c r="G85" i="5"/>
  <c r="G84" i="5"/>
  <c r="G83" i="5"/>
  <c r="G82" i="5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G25" i="5"/>
  <c r="G24" i="5"/>
  <c r="G23" i="5"/>
  <c r="G22" i="5"/>
  <c r="G21" i="5"/>
  <c r="G20" i="5"/>
  <c r="G19" i="5"/>
  <c r="G18" i="5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G4" i="5"/>
  <c r="G3" i="5"/>
  <c r="G2" i="5"/>
  <c r="A5000" i="5"/>
  <c r="A4999" i="5"/>
  <c r="A4998" i="5"/>
  <c r="A4997" i="5"/>
  <c r="A4996" i="5"/>
  <c r="A4995" i="5"/>
  <c r="A4994" i="5"/>
  <c r="A4993" i="5"/>
  <c r="A4992" i="5"/>
  <c r="A4991" i="5"/>
  <c r="A4990" i="5"/>
  <c r="A4989" i="5"/>
  <c r="A4988" i="5"/>
  <c r="A4987" i="5"/>
  <c r="A4986" i="5"/>
  <c r="A4985" i="5"/>
  <c r="A4984" i="5"/>
  <c r="A4983" i="5"/>
  <c r="A4982" i="5"/>
  <c r="A4981" i="5"/>
  <c r="A4980" i="5"/>
  <c r="A4979" i="5"/>
  <c r="A4978" i="5"/>
  <c r="A4977" i="5"/>
  <c r="A4976" i="5"/>
  <c r="A4975" i="5"/>
  <c r="A4974" i="5"/>
  <c r="A4973" i="5"/>
  <c r="A4972" i="5"/>
  <c r="A4971" i="5"/>
  <c r="A4970" i="5"/>
  <c r="A4969" i="5"/>
  <c r="A4968" i="5"/>
  <c r="A4967" i="5"/>
  <c r="A4966" i="5"/>
  <c r="A4965" i="5"/>
  <c r="A4964" i="5"/>
  <c r="A4963" i="5"/>
  <c r="A4962" i="5"/>
  <c r="A4961" i="5"/>
  <c r="A4960" i="5"/>
  <c r="A4959" i="5"/>
  <c r="A4958" i="5"/>
  <c r="A4957" i="5"/>
  <c r="A4956" i="5"/>
  <c r="A4955" i="5"/>
  <c r="A4954" i="5"/>
  <c r="A4953" i="5"/>
  <c r="A4952" i="5"/>
  <c r="A4951" i="5"/>
  <c r="A4950" i="5"/>
  <c r="A4949" i="5"/>
  <c r="A4948" i="5"/>
  <c r="A4947" i="5"/>
  <c r="A4946" i="5"/>
  <c r="A4945" i="5"/>
  <c r="A4944" i="5"/>
  <c r="A4943" i="5"/>
  <c r="A4942" i="5"/>
  <c r="A4941" i="5"/>
  <c r="A4940" i="5"/>
  <c r="A4939" i="5"/>
  <c r="A4938" i="5"/>
  <c r="A4937" i="5"/>
  <c r="A4936" i="5"/>
  <c r="A4935" i="5"/>
  <c r="A4934" i="5"/>
  <c r="A4933" i="5"/>
  <c r="A4932" i="5"/>
  <c r="A4931" i="5"/>
  <c r="A4930" i="5"/>
  <c r="A4929" i="5"/>
  <c r="A4928" i="5"/>
  <c r="A4927" i="5"/>
  <c r="A4926" i="5"/>
  <c r="A4925" i="5"/>
  <c r="A4924" i="5"/>
  <c r="A4923" i="5"/>
  <c r="A4922" i="5"/>
  <c r="A4921" i="5"/>
  <c r="A4920" i="5"/>
  <c r="A4919" i="5"/>
  <c r="A4918" i="5"/>
  <c r="A4917" i="5"/>
  <c r="A4916" i="5"/>
  <c r="A4915" i="5"/>
  <c r="A4914" i="5"/>
  <c r="A4913" i="5"/>
  <c r="A4912" i="5"/>
  <c r="A4911" i="5"/>
  <c r="A4910" i="5"/>
  <c r="A4909" i="5"/>
  <c r="A4908" i="5"/>
  <c r="A4907" i="5"/>
  <c r="A4906" i="5"/>
  <c r="A4905" i="5"/>
  <c r="A4904" i="5"/>
  <c r="A4903" i="5"/>
  <c r="A4902" i="5"/>
  <c r="A4901" i="5"/>
  <c r="A4900" i="5"/>
  <c r="A4899" i="5"/>
  <c r="A4898" i="5"/>
  <c r="A4897" i="5"/>
  <c r="A4896" i="5"/>
  <c r="A4895" i="5"/>
  <c r="A4894" i="5"/>
  <c r="A4893" i="5"/>
  <c r="A4892" i="5"/>
  <c r="A4891" i="5"/>
  <c r="A4890" i="5"/>
  <c r="A4889" i="5"/>
  <c r="A4888" i="5"/>
  <c r="A4887" i="5"/>
  <c r="A4886" i="5"/>
  <c r="A4885" i="5"/>
  <c r="A4884" i="5"/>
  <c r="A4883" i="5"/>
  <c r="A4882" i="5"/>
  <c r="A4881" i="5"/>
  <c r="A4880" i="5"/>
  <c r="A4879" i="5"/>
  <c r="A4878" i="5"/>
  <c r="A4877" i="5"/>
  <c r="A4876" i="5"/>
  <c r="A4875" i="5"/>
  <c r="A4874" i="5"/>
  <c r="A4873" i="5"/>
  <c r="A4872" i="5"/>
  <c r="A4871" i="5"/>
  <c r="A4870" i="5"/>
  <c r="A4869" i="5"/>
  <c r="A4868" i="5"/>
  <c r="A4867" i="5"/>
  <c r="A4866" i="5"/>
  <c r="A4865" i="5"/>
  <c r="A4864" i="5"/>
  <c r="A4863" i="5"/>
  <c r="A4862" i="5"/>
  <c r="A4861" i="5"/>
  <c r="A4860" i="5"/>
  <c r="A4859" i="5"/>
  <c r="A4858" i="5"/>
  <c r="A4857" i="5"/>
  <c r="A4856" i="5"/>
  <c r="A4855" i="5"/>
  <c r="A4854" i="5"/>
  <c r="A4853" i="5"/>
  <c r="A4852" i="5"/>
  <c r="A4851" i="5"/>
  <c r="A4850" i="5"/>
  <c r="A4849" i="5"/>
  <c r="A4848" i="5"/>
  <c r="A4847" i="5"/>
  <c r="A4846" i="5"/>
  <c r="A4845" i="5"/>
  <c r="A4844" i="5"/>
  <c r="A4843" i="5"/>
  <c r="A4842" i="5"/>
  <c r="A4841" i="5"/>
  <c r="A4840" i="5"/>
  <c r="A4839" i="5"/>
  <c r="A4838" i="5"/>
  <c r="A4837" i="5"/>
  <c r="A4836" i="5"/>
  <c r="A4835" i="5"/>
  <c r="A4834" i="5"/>
  <c r="A4833" i="5"/>
  <c r="A4832" i="5"/>
  <c r="A4831" i="5"/>
  <c r="A4830" i="5"/>
  <c r="A4829" i="5"/>
  <c r="A4828" i="5"/>
  <c r="A4827" i="5"/>
  <c r="A4826" i="5"/>
  <c r="A4825" i="5"/>
  <c r="A4824" i="5"/>
  <c r="A4823" i="5"/>
  <c r="A4822" i="5"/>
  <c r="A4821" i="5"/>
  <c r="A4820" i="5"/>
  <c r="A4819" i="5"/>
  <c r="A4818" i="5"/>
  <c r="A4817" i="5"/>
  <c r="A4816" i="5"/>
  <c r="A4815" i="5"/>
  <c r="A4814" i="5"/>
  <c r="A4813" i="5"/>
  <c r="A4812" i="5"/>
  <c r="A4811" i="5"/>
  <c r="A4810" i="5"/>
  <c r="A4809" i="5"/>
  <c r="A4808" i="5"/>
  <c r="A4807" i="5"/>
  <c r="A4806" i="5"/>
  <c r="A4805" i="5"/>
  <c r="A4804" i="5"/>
  <c r="A4803" i="5"/>
  <c r="A4802" i="5"/>
  <c r="A4801" i="5"/>
  <c r="A4800" i="5"/>
  <c r="A4799" i="5"/>
  <c r="A4798" i="5"/>
  <c r="A4797" i="5"/>
  <c r="A4796" i="5"/>
  <c r="A4795" i="5"/>
  <c r="A4794" i="5"/>
  <c r="A4793" i="5"/>
  <c r="A4792" i="5"/>
  <c r="A4791" i="5"/>
  <c r="A4790" i="5"/>
  <c r="A4789" i="5"/>
  <c r="A4788" i="5"/>
  <c r="A4787" i="5"/>
  <c r="A4786" i="5"/>
  <c r="A4785" i="5"/>
  <c r="A4784" i="5"/>
  <c r="A4783" i="5"/>
  <c r="A4782" i="5"/>
  <c r="A4781" i="5"/>
  <c r="A4780" i="5"/>
  <c r="A4779" i="5"/>
  <c r="A4778" i="5"/>
  <c r="A4777" i="5"/>
  <c r="A4776" i="5"/>
  <c r="A4775" i="5"/>
  <c r="A4774" i="5"/>
  <c r="A4773" i="5"/>
  <c r="A4772" i="5"/>
  <c r="A4771" i="5"/>
  <c r="A4770" i="5"/>
  <c r="A4769" i="5"/>
  <c r="A4768" i="5"/>
  <c r="A4767" i="5"/>
  <c r="A4766" i="5"/>
  <c r="A4765" i="5"/>
  <c r="A4764" i="5"/>
  <c r="A4763" i="5"/>
  <c r="A4762" i="5"/>
  <c r="A4761" i="5"/>
  <c r="A4760" i="5"/>
  <c r="A4759" i="5"/>
  <c r="A4758" i="5"/>
  <c r="A4757" i="5"/>
  <c r="A4756" i="5"/>
  <c r="A4755" i="5"/>
  <c r="A4754" i="5"/>
  <c r="A4753" i="5"/>
  <c r="A4752" i="5"/>
  <c r="A4751" i="5"/>
  <c r="A4750" i="5"/>
  <c r="A4749" i="5"/>
  <c r="A4748" i="5"/>
  <c r="A4747" i="5"/>
  <c r="A4746" i="5"/>
  <c r="A4745" i="5"/>
  <c r="A4744" i="5"/>
  <c r="A4743" i="5"/>
  <c r="A4742" i="5"/>
  <c r="A4741" i="5"/>
  <c r="A4740" i="5"/>
  <c r="A4739" i="5"/>
  <c r="A4738" i="5"/>
  <c r="A4737" i="5"/>
  <c r="A4736" i="5"/>
  <c r="A4735" i="5"/>
  <c r="A4734" i="5"/>
  <c r="A4733" i="5"/>
  <c r="A4732" i="5"/>
  <c r="A4731" i="5"/>
  <c r="A4730" i="5"/>
  <c r="A4729" i="5"/>
  <c r="A4728" i="5"/>
  <c r="A4727" i="5"/>
  <c r="A4726" i="5"/>
  <c r="A4725" i="5"/>
  <c r="A4724" i="5"/>
  <c r="A4723" i="5"/>
  <c r="A4722" i="5"/>
  <c r="A4721" i="5"/>
  <c r="A4720" i="5"/>
  <c r="A4719" i="5"/>
  <c r="A4718" i="5"/>
  <c r="A4717" i="5"/>
  <c r="A4716" i="5"/>
  <c r="A4715" i="5"/>
  <c r="A4714" i="5"/>
  <c r="A4713" i="5"/>
  <c r="A4712" i="5"/>
  <c r="A4711" i="5"/>
  <c r="A4710" i="5"/>
  <c r="A4709" i="5"/>
  <c r="A4708" i="5"/>
  <c r="A4707" i="5"/>
  <c r="A4706" i="5"/>
  <c r="A4705" i="5"/>
  <c r="A4704" i="5"/>
  <c r="A4703" i="5"/>
  <c r="A4702" i="5"/>
  <c r="A4701" i="5"/>
  <c r="A4700" i="5"/>
  <c r="A4699" i="5"/>
  <c r="A4698" i="5"/>
  <c r="A4697" i="5"/>
  <c r="A4696" i="5"/>
  <c r="A4695" i="5"/>
  <c r="A4694" i="5"/>
  <c r="A4693" i="5"/>
  <c r="A4692" i="5"/>
  <c r="A4691" i="5"/>
  <c r="A4690" i="5"/>
  <c r="A4689" i="5"/>
  <c r="A4688" i="5"/>
  <c r="A4687" i="5"/>
  <c r="A4686" i="5"/>
  <c r="A4685" i="5"/>
  <c r="A4684" i="5"/>
  <c r="A4683" i="5"/>
  <c r="A4682" i="5"/>
  <c r="A4681" i="5"/>
  <c r="A4680" i="5"/>
  <c r="A4679" i="5"/>
  <c r="A4678" i="5"/>
  <c r="A4677" i="5"/>
  <c r="A4676" i="5"/>
  <c r="A4675" i="5"/>
  <c r="A4674" i="5"/>
  <c r="A4673" i="5"/>
  <c r="A4672" i="5"/>
  <c r="A4671" i="5"/>
  <c r="A4670" i="5"/>
  <c r="A4669" i="5"/>
  <c r="A4668" i="5"/>
  <c r="A4667" i="5"/>
  <c r="A4666" i="5"/>
  <c r="A4665" i="5"/>
  <c r="A4664" i="5"/>
  <c r="A4663" i="5"/>
  <c r="A4662" i="5"/>
  <c r="A4661" i="5"/>
  <c r="A4660" i="5"/>
  <c r="A4659" i="5"/>
  <c r="A4658" i="5"/>
  <c r="A4657" i="5"/>
  <c r="A4656" i="5"/>
  <c r="A4655" i="5"/>
  <c r="A4654" i="5"/>
  <c r="A4653" i="5"/>
  <c r="A4652" i="5"/>
  <c r="A4651" i="5"/>
  <c r="A4650" i="5"/>
  <c r="A4649" i="5"/>
  <c r="A4648" i="5"/>
  <c r="A4647" i="5"/>
  <c r="A4646" i="5"/>
  <c r="A4645" i="5"/>
  <c r="A4644" i="5"/>
  <c r="A4643" i="5"/>
  <c r="A4642" i="5"/>
  <c r="A4641" i="5"/>
  <c r="A4640" i="5"/>
  <c r="A4639" i="5"/>
  <c r="A4638" i="5"/>
  <c r="A4637" i="5"/>
  <c r="A4636" i="5"/>
  <c r="A4635" i="5"/>
  <c r="A4634" i="5"/>
  <c r="A4633" i="5"/>
  <c r="A4632" i="5"/>
  <c r="A4631" i="5"/>
  <c r="A4630" i="5"/>
  <c r="A4629" i="5"/>
  <c r="A4628" i="5"/>
  <c r="A4627" i="5"/>
  <c r="A4626" i="5"/>
  <c r="A4625" i="5"/>
  <c r="A4624" i="5"/>
  <c r="A4623" i="5"/>
  <c r="A4622" i="5"/>
  <c r="A4621" i="5"/>
  <c r="A4620" i="5"/>
  <c r="A4619" i="5"/>
  <c r="A4618" i="5"/>
  <c r="A4617" i="5"/>
  <c r="A4616" i="5"/>
  <c r="A4615" i="5"/>
  <c r="A4614" i="5"/>
  <c r="A4613" i="5"/>
  <c r="A4612" i="5"/>
  <c r="A4611" i="5"/>
  <c r="A4610" i="5"/>
  <c r="A4609" i="5"/>
  <c r="A4608" i="5"/>
  <c r="A4607" i="5"/>
  <c r="A4606" i="5"/>
  <c r="A4605" i="5"/>
  <c r="A4604" i="5"/>
  <c r="A4603" i="5"/>
  <c r="A4602" i="5"/>
  <c r="A4601" i="5"/>
  <c r="A4600" i="5"/>
  <c r="A4599" i="5"/>
  <c r="A4598" i="5"/>
  <c r="A4597" i="5"/>
  <c r="A4596" i="5"/>
  <c r="A4595" i="5"/>
  <c r="A4594" i="5"/>
  <c r="A4593" i="5"/>
  <c r="A4592" i="5"/>
  <c r="A4591" i="5"/>
  <c r="A4590" i="5"/>
  <c r="A4589" i="5"/>
  <c r="A4588" i="5"/>
  <c r="A4587" i="5"/>
  <c r="A4586" i="5"/>
  <c r="A4585" i="5"/>
  <c r="A4584" i="5"/>
  <c r="A4583" i="5"/>
  <c r="A4582" i="5"/>
  <c r="A4581" i="5"/>
  <c r="A4580" i="5"/>
  <c r="A4579" i="5"/>
  <c r="A4578" i="5"/>
  <c r="A4577" i="5"/>
  <c r="A4576" i="5"/>
  <c r="A4575" i="5"/>
  <c r="A4574" i="5"/>
  <c r="A4573" i="5"/>
  <c r="A4572" i="5"/>
  <c r="A4571" i="5"/>
  <c r="A4570" i="5"/>
  <c r="A4569" i="5"/>
  <c r="A4568" i="5"/>
  <c r="A4567" i="5"/>
  <c r="A4566" i="5"/>
  <c r="A4565" i="5"/>
  <c r="A4564" i="5"/>
  <c r="A4563" i="5"/>
  <c r="A4562" i="5"/>
  <c r="A4561" i="5"/>
  <c r="A4560" i="5"/>
  <c r="A4559" i="5"/>
  <c r="A4558" i="5"/>
  <c r="A4557" i="5"/>
  <c r="A4556" i="5"/>
  <c r="A4555" i="5"/>
  <c r="A4554" i="5"/>
  <c r="A4553" i="5"/>
  <c r="A4552" i="5"/>
  <c r="A4551" i="5"/>
  <c r="A4550" i="5"/>
  <c r="A4549" i="5"/>
  <c r="A4548" i="5"/>
  <c r="A4547" i="5"/>
  <c r="A4546" i="5"/>
  <c r="A4545" i="5"/>
  <c r="A4544" i="5"/>
  <c r="A4543" i="5"/>
  <c r="A4542" i="5"/>
  <c r="A4541" i="5"/>
  <c r="A4540" i="5"/>
  <c r="A4539" i="5"/>
  <c r="A4538" i="5"/>
  <c r="A4537" i="5"/>
  <c r="A4536" i="5"/>
  <c r="A4535" i="5"/>
  <c r="A4534" i="5"/>
  <c r="A4533" i="5"/>
  <c r="A4532" i="5"/>
  <c r="A4531" i="5"/>
  <c r="A4530" i="5"/>
  <c r="A4529" i="5"/>
  <c r="A4528" i="5"/>
  <c r="A4527" i="5"/>
  <c r="A4526" i="5"/>
  <c r="A4525" i="5"/>
  <c r="A4524" i="5"/>
  <c r="A4523" i="5"/>
  <c r="A4522" i="5"/>
  <c r="A4521" i="5"/>
  <c r="A4520" i="5"/>
  <c r="A4519" i="5"/>
  <c r="A4518" i="5"/>
  <c r="A4517" i="5"/>
  <c r="A4516" i="5"/>
  <c r="A4515" i="5"/>
  <c r="A4514" i="5"/>
  <c r="A4513" i="5"/>
  <c r="A4512" i="5"/>
  <c r="A4511" i="5"/>
  <c r="A4510" i="5"/>
  <c r="A4509" i="5"/>
  <c r="A4508" i="5"/>
  <c r="A4507" i="5"/>
  <c r="A4506" i="5"/>
  <c r="A4505" i="5"/>
  <c r="A4504" i="5"/>
  <c r="A4503" i="5"/>
  <c r="A4502" i="5"/>
  <c r="A4501" i="5"/>
  <c r="A4500" i="5"/>
  <c r="A4499" i="5"/>
  <c r="A4498" i="5"/>
  <c r="A4497" i="5"/>
  <c r="A4496" i="5"/>
  <c r="A4495" i="5"/>
  <c r="A4494" i="5"/>
  <c r="A4493" i="5"/>
  <c r="A4492" i="5"/>
  <c r="A4491" i="5"/>
  <c r="A4490" i="5"/>
  <c r="A4489" i="5"/>
  <c r="A4488" i="5"/>
  <c r="A4487" i="5"/>
  <c r="A4486" i="5"/>
  <c r="A4485" i="5"/>
  <c r="A4484" i="5"/>
  <c r="A4483" i="5"/>
  <c r="A4482" i="5"/>
  <c r="A4481" i="5"/>
  <c r="A4480" i="5"/>
  <c r="A4479" i="5"/>
  <c r="A4478" i="5"/>
  <c r="A4477" i="5"/>
  <c r="A4476" i="5"/>
  <c r="A4475" i="5"/>
  <c r="A4474" i="5"/>
  <c r="A4473" i="5"/>
  <c r="A4472" i="5"/>
  <c r="A4471" i="5"/>
  <c r="A4470" i="5"/>
  <c r="A4469" i="5"/>
  <c r="A4468" i="5"/>
  <c r="A4467" i="5"/>
  <c r="A4466" i="5"/>
  <c r="A4465" i="5"/>
  <c r="A4464" i="5"/>
  <c r="A4463" i="5"/>
  <c r="A4462" i="5"/>
  <c r="A4461" i="5"/>
  <c r="A4460" i="5"/>
  <c r="A4459" i="5"/>
  <c r="A4458" i="5"/>
  <c r="A4457" i="5"/>
  <c r="A4456" i="5"/>
  <c r="A4455" i="5"/>
  <c r="A4454" i="5"/>
  <c r="A4453" i="5"/>
  <c r="A4452" i="5"/>
  <c r="A4451" i="5"/>
  <c r="A4450" i="5"/>
  <c r="A4449" i="5"/>
  <c r="A4448" i="5"/>
  <c r="A4447" i="5"/>
  <c r="A4446" i="5"/>
  <c r="A4445" i="5"/>
  <c r="A4444" i="5"/>
  <c r="A4443" i="5"/>
  <c r="A4442" i="5"/>
  <c r="A4441" i="5"/>
  <c r="A4440" i="5"/>
  <c r="A4439" i="5"/>
  <c r="A4438" i="5"/>
  <c r="A4437" i="5"/>
  <c r="A4436" i="5"/>
  <c r="A4435" i="5"/>
  <c r="A4434" i="5"/>
  <c r="A4433" i="5"/>
  <c r="A4432" i="5"/>
  <c r="A4431" i="5"/>
  <c r="A4430" i="5"/>
  <c r="A4429" i="5"/>
  <c r="A4428" i="5"/>
  <c r="A4427" i="5"/>
  <c r="A4426" i="5"/>
  <c r="A4425" i="5"/>
  <c r="A4424" i="5"/>
  <c r="A4423" i="5"/>
  <c r="A4422" i="5"/>
  <c r="A4421" i="5"/>
  <c r="A4420" i="5"/>
  <c r="A4419" i="5"/>
  <c r="A4418" i="5"/>
  <c r="A4417" i="5"/>
  <c r="A4416" i="5"/>
  <c r="A4415" i="5"/>
  <c r="A4414" i="5"/>
  <c r="A4413" i="5"/>
  <c r="A4412" i="5"/>
  <c r="A4411" i="5"/>
  <c r="A4410" i="5"/>
  <c r="A4409" i="5"/>
  <c r="A4408" i="5"/>
  <c r="A4407" i="5"/>
  <c r="A4406" i="5"/>
  <c r="A4405" i="5"/>
  <c r="A4404" i="5"/>
  <c r="A4403" i="5"/>
  <c r="A4402" i="5"/>
  <c r="A4401" i="5"/>
  <c r="A4400" i="5"/>
  <c r="A4399" i="5"/>
  <c r="A4398" i="5"/>
  <c r="A4397" i="5"/>
  <c r="A4396" i="5"/>
  <c r="A4395" i="5"/>
  <c r="A4394" i="5"/>
  <c r="A4393" i="5"/>
  <c r="A4392" i="5"/>
  <c r="A4391" i="5"/>
  <c r="A4390" i="5"/>
  <c r="A4389" i="5"/>
  <c r="A4388" i="5"/>
  <c r="A4387" i="5"/>
  <c r="A4386" i="5"/>
  <c r="A4385" i="5"/>
  <c r="A4384" i="5"/>
  <c r="A4383" i="5"/>
  <c r="A4382" i="5"/>
  <c r="A4381" i="5"/>
  <c r="A4380" i="5"/>
  <c r="A4379" i="5"/>
  <c r="A4378" i="5"/>
  <c r="A4377" i="5"/>
  <c r="A4376" i="5"/>
  <c r="A4375" i="5"/>
  <c r="A4374" i="5"/>
  <c r="A4373" i="5"/>
  <c r="A4372" i="5"/>
  <c r="A4371" i="5"/>
  <c r="A4370" i="5"/>
  <c r="A4369" i="5"/>
  <c r="A4368" i="5"/>
  <c r="A4367" i="5"/>
  <c r="A4366" i="5"/>
  <c r="A4365" i="5"/>
  <c r="A4364" i="5"/>
  <c r="A4363" i="5"/>
  <c r="A4362" i="5"/>
  <c r="A4361" i="5"/>
  <c r="A4360" i="5"/>
  <c r="A4359" i="5"/>
  <c r="A4358" i="5"/>
  <c r="A4357" i="5"/>
  <c r="A4356" i="5"/>
  <c r="A4355" i="5"/>
  <c r="A4354" i="5"/>
  <c r="A4353" i="5"/>
  <c r="A4352" i="5"/>
  <c r="A4351" i="5"/>
  <c r="A4350" i="5"/>
  <c r="A4349" i="5"/>
  <c r="A4348" i="5"/>
  <c r="A4347" i="5"/>
  <c r="A4346" i="5"/>
  <c r="A4345" i="5"/>
  <c r="A4344" i="5"/>
  <c r="A4343" i="5"/>
  <c r="A4342" i="5"/>
  <c r="A4341" i="5"/>
  <c r="A4340" i="5"/>
  <c r="A4339" i="5"/>
  <c r="A4338" i="5"/>
  <c r="A4337" i="5"/>
  <c r="A4336" i="5"/>
  <c r="A4335" i="5"/>
  <c r="A4334" i="5"/>
  <c r="A4333" i="5"/>
  <c r="A4332" i="5"/>
  <c r="A4331" i="5"/>
  <c r="A4330" i="5"/>
  <c r="A4329" i="5"/>
  <c r="A4328" i="5"/>
  <c r="A4327" i="5"/>
  <c r="A4326" i="5"/>
  <c r="A4325" i="5"/>
  <c r="A4324" i="5"/>
  <c r="A4323" i="5"/>
  <c r="A4322" i="5"/>
  <c r="A4321" i="5"/>
  <c r="A4320" i="5"/>
  <c r="A4319" i="5"/>
  <c r="A4318" i="5"/>
  <c r="A4317" i="5"/>
  <c r="A4316" i="5"/>
  <c r="A4315" i="5"/>
  <c r="A4314" i="5"/>
  <c r="A4313" i="5"/>
  <c r="A4312" i="5"/>
  <c r="A4311" i="5"/>
  <c r="A4310" i="5"/>
  <c r="A4309" i="5"/>
  <c r="A4308" i="5"/>
  <c r="A4307" i="5"/>
  <c r="A4306" i="5"/>
  <c r="A4305" i="5"/>
  <c r="A4304" i="5"/>
  <c r="A4303" i="5"/>
  <c r="A4302" i="5"/>
  <c r="A4301" i="5"/>
  <c r="A4300" i="5"/>
  <c r="A4299" i="5"/>
  <c r="A4298" i="5"/>
  <c r="A4297" i="5"/>
  <c r="A4296" i="5"/>
  <c r="A4295" i="5"/>
  <c r="A4294" i="5"/>
  <c r="A4293" i="5"/>
  <c r="A4292" i="5"/>
  <c r="A4291" i="5"/>
  <c r="A4290" i="5"/>
  <c r="A4289" i="5"/>
  <c r="A4288" i="5"/>
  <c r="A4287" i="5"/>
  <c r="A4286" i="5"/>
  <c r="A4285" i="5"/>
  <c r="A4284" i="5"/>
  <c r="A4283" i="5"/>
  <c r="A4282" i="5"/>
  <c r="A4281" i="5"/>
  <c r="A4280" i="5"/>
  <c r="A4279" i="5"/>
  <c r="A4278" i="5"/>
  <c r="A4277" i="5"/>
  <c r="A4276" i="5"/>
  <c r="A4275" i="5"/>
  <c r="A4274" i="5"/>
  <c r="A4273" i="5"/>
  <c r="A4272" i="5"/>
  <c r="A4271" i="5"/>
  <c r="A4270" i="5"/>
  <c r="A4269" i="5"/>
  <c r="A4268" i="5"/>
  <c r="A4267" i="5"/>
  <c r="A4266" i="5"/>
  <c r="A4265" i="5"/>
  <c r="A4264" i="5"/>
  <c r="A4263" i="5"/>
  <c r="A4262" i="5"/>
  <c r="A4261" i="5"/>
  <c r="A4260" i="5"/>
  <c r="A4259" i="5"/>
  <c r="A4258" i="5"/>
  <c r="A4257" i="5"/>
  <c r="A4256" i="5"/>
  <c r="A4255" i="5"/>
  <c r="A4254" i="5"/>
  <c r="A4253" i="5"/>
  <c r="A4252" i="5"/>
  <c r="A4251" i="5"/>
  <c r="A4250" i="5"/>
  <c r="A4249" i="5"/>
  <c r="A4248" i="5"/>
  <c r="A4247" i="5"/>
  <c r="A4246" i="5"/>
  <c r="A4245" i="5"/>
  <c r="A4244" i="5"/>
  <c r="A4243" i="5"/>
  <c r="A4242" i="5"/>
  <c r="A4241" i="5"/>
  <c r="A4240" i="5"/>
  <c r="A4239" i="5"/>
  <c r="A4238" i="5"/>
  <c r="A4237" i="5"/>
  <c r="A4236" i="5"/>
  <c r="A4235" i="5"/>
  <c r="A4234" i="5"/>
  <c r="A4233" i="5"/>
  <c r="A4232" i="5"/>
  <c r="A4231" i="5"/>
  <c r="A4230" i="5"/>
  <c r="A4229" i="5"/>
  <c r="A4228" i="5"/>
  <c r="A4227" i="5"/>
  <c r="A4226" i="5"/>
  <c r="A4225" i="5"/>
  <c r="A4224" i="5"/>
  <c r="A4223" i="5"/>
  <c r="A4222" i="5"/>
  <c r="A4221" i="5"/>
  <c r="A4220" i="5"/>
  <c r="A4219" i="5"/>
  <c r="A4218" i="5"/>
  <c r="A4217" i="5"/>
  <c r="A4216" i="5"/>
  <c r="A4215" i="5"/>
  <c r="A4214" i="5"/>
  <c r="A4213" i="5"/>
  <c r="A4212" i="5"/>
  <c r="A4211" i="5"/>
  <c r="A4210" i="5"/>
  <c r="A4209" i="5"/>
  <c r="A4208" i="5"/>
  <c r="A4207" i="5"/>
  <c r="A4206" i="5"/>
  <c r="A4205" i="5"/>
  <c r="A4204" i="5"/>
  <c r="A4203" i="5"/>
  <c r="A4202" i="5"/>
  <c r="A4201" i="5"/>
  <c r="A4200" i="5"/>
  <c r="A4199" i="5"/>
  <c r="A4198" i="5"/>
  <c r="A4197" i="5"/>
  <c r="A4196" i="5"/>
  <c r="A4195" i="5"/>
  <c r="A4194" i="5"/>
  <c r="A4193" i="5"/>
  <c r="A4192" i="5"/>
  <c r="A4191" i="5"/>
  <c r="A4190" i="5"/>
  <c r="A4189" i="5"/>
  <c r="A4188" i="5"/>
  <c r="A4187" i="5"/>
  <c r="A4186" i="5"/>
  <c r="A4185" i="5"/>
  <c r="A4184" i="5"/>
  <c r="A4183" i="5"/>
  <c r="A4182" i="5"/>
  <c r="A4181" i="5"/>
  <c r="A4180" i="5"/>
  <c r="A4179" i="5"/>
  <c r="A4178" i="5"/>
  <c r="A4177" i="5"/>
  <c r="A4176" i="5"/>
  <c r="A4175" i="5"/>
  <c r="A4174" i="5"/>
  <c r="A4173" i="5"/>
  <c r="A4172" i="5"/>
  <c r="A4171" i="5"/>
  <c r="A4170" i="5"/>
  <c r="A4169" i="5"/>
  <c r="A4168" i="5"/>
  <c r="A4167" i="5"/>
  <c r="A4166" i="5"/>
  <c r="A4165" i="5"/>
  <c r="A4164" i="5"/>
  <c r="A4163" i="5"/>
  <c r="A4162" i="5"/>
  <c r="A4161" i="5"/>
  <c r="A4160" i="5"/>
  <c r="A4159" i="5"/>
  <c r="A4158" i="5"/>
  <c r="A4157" i="5"/>
  <c r="A4156" i="5"/>
  <c r="A4155" i="5"/>
  <c r="A4154" i="5"/>
  <c r="A4153" i="5"/>
  <c r="A4152" i="5"/>
  <c r="A4151" i="5"/>
  <c r="A4150" i="5"/>
  <c r="A4149" i="5"/>
  <c r="A4148" i="5"/>
  <c r="A4147" i="5"/>
  <c r="A4146" i="5"/>
  <c r="A4145" i="5"/>
  <c r="A4144" i="5"/>
  <c r="A4143" i="5"/>
  <c r="A4142" i="5"/>
  <c r="A4141" i="5"/>
  <c r="A4140" i="5"/>
  <c r="A4139" i="5"/>
  <c r="A4138" i="5"/>
  <c r="A4137" i="5"/>
  <c r="A4136" i="5"/>
  <c r="A4135" i="5"/>
  <c r="A4134" i="5"/>
  <c r="A4133" i="5"/>
  <c r="A4132" i="5"/>
  <c r="A4131" i="5"/>
  <c r="A4130" i="5"/>
  <c r="A4129" i="5"/>
  <c r="A4128" i="5"/>
  <c r="A4127" i="5"/>
  <c r="A4126" i="5"/>
  <c r="A4125" i="5"/>
  <c r="A4124" i="5"/>
  <c r="A4123" i="5"/>
  <c r="A4122" i="5"/>
  <c r="A4121" i="5"/>
  <c r="A4120" i="5"/>
  <c r="A4119" i="5"/>
  <c r="A4118" i="5"/>
  <c r="A4117" i="5"/>
  <c r="A4116" i="5"/>
  <c r="A4115" i="5"/>
  <c r="A4114" i="5"/>
  <c r="A4113" i="5"/>
  <c r="A4112" i="5"/>
  <c r="A4111" i="5"/>
  <c r="A4110" i="5"/>
  <c r="A4109" i="5"/>
  <c r="A4108" i="5"/>
  <c r="A4107" i="5"/>
  <c r="A4106" i="5"/>
  <c r="A4105" i="5"/>
  <c r="A4104" i="5"/>
  <c r="A4103" i="5"/>
  <c r="A4102" i="5"/>
  <c r="A4101" i="5"/>
  <c r="A4100" i="5"/>
  <c r="A4099" i="5"/>
  <c r="A4098" i="5"/>
  <c r="A4097" i="5"/>
  <c r="A4096" i="5"/>
  <c r="A4095" i="5"/>
  <c r="A4094" i="5"/>
  <c r="A4093" i="5"/>
  <c r="A4092" i="5"/>
  <c r="A4091" i="5"/>
  <c r="A4090" i="5"/>
  <c r="A4089" i="5"/>
  <c r="A4088" i="5"/>
  <c r="A4087" i="5"/>
  <c r="A4086" i="5"/>
  <c r="A4085" i="5"/>
  <c r="A4084" i="5"/>
  <c r="A4083" i="5"/>
  <c r="A4082" i="5"/>
  <c r="A4081" i="5"/>
  <c r="A4080" i="5"/>
  <c r="A4079" i="5"/>
  <c r="A4078" i="5"/>
  <c r="A4077" i="5"/>
  <c r="A4076" i="5"/>
  <c r="A4075" i="5"/>
  <c r="A4074" i="5"/>
  <c r="A4073" i="5"/>
  <c r="A4072" i="5"/>
  <c r="A4071" i="5"/>
  <c r="A4070" i="5"/>
  <c r="A4069" i="5"/>
  <c r="A4068" i="5"/>
  <c r="A4067" i="5"/>
  <c r="A4066" i="5"/>
  <c r="A4065" i="5"/>
  <c r="A4064" i="5"/>
  <c r="A4063" i="5"/>
  <c r="A4062" i="5"/>
  <c r="A4061" i="5"/>
  <c r="A4060" i="5"/>
  <c r="A4059" i="5"/>
  <c r="A4058" i="5"/>
  <c r="A4057" i="5"/>
  <c r="A4056" i="5"/>
  <c r="A4055" i="5"/>
  <c r="A4054" i="5"/>
  <c r="A4053" i="5"/>
  <c r="A4052" i="5"/>
  <c r="A4051" i="5"/>
  <c r="A4050" i="5"/>
  <c r="A4049" i="5"/>
  <c r="A4048" i="5"/>
  <c r="A4047" i="5"/>
  <c r="A4046" i="5"/>
  <c r="A4045" i="5"/>
  <c r="A4044" i="5"/>
  <c r="A4043" i="5"/>
  <c r="A4042" i="5"/>
  <c r="A4041" i="5"/>
  <c r="A4040" i="5"/>
  <c r="A4039" i="5"/>
  <c r="A4038" i="5"/>
  <c r="A4037" i="5"/>
  <c r="A4036" i="5"/>
  <c r="A4035" i="5"/>
  <c r="A4034" i="5"/>
  <c r="A4033" i="5"/>
  <c r="A4032" i="5"/>
  <c r="A4031" i="5"/>
  <c r="A4030" i="5"/>
  <c r="A4029" i="5"/>
  <c r="A4028" i="5"/>
  <c r="A4027" i="5"/>
  <c r="A4026" i="5"/>
  <c r="A4025" i="5"/>
  <c r="A4024" i="5"/>
  <c r="A4023" i="5"/>
  <c r="A4022" i="5"/>
  <c r="A4021" i="5"/>
  <c r="A4020" i="5"/>
  <c r="A4019" i="5"/>
  <c r="A4018" i="5"/>
  <c r="A4017" i="5"/>
  <c r="A4016" i="5"/>
  <c r="A4015" i="5"/>
  <c r="A4014" i="5"/>
  <c r="A4013" i="5"/>
  <c r="A4012" i="5"/>
  <c r="A4011" i="5"/>
  <c r="A4010" i="5"/>
  <c r="A4009" i="5"/>
  <c r="A4008" i="5"/>
  <c r="A4007" i="5"/>
  <c r="A4006" i="5"/>
  <c r="A4005" i="5"/>
  <c r="A4004" i="5"/>
  <c r="A4003" i="5"/>
  <c r="A4002" i="5"/>
  <c r="A4001" i="5"/>
  <c r="A4000" i="5"/>
  <c r="A3999" i="5"/>
  <c r="A3998" i="5"/>
  <c r="A3997" i="5"/>
  <c r="A3996" i="5"/>
  <c r="A3995" i="5"/>
  <c r="A3994" i="5"/>
  <c r="A3993" i="5"/>
  <c r="A3992" i="5"/>
  <c r="A3991" i="5"/>
  <c r="A3990" i="5"/>
  <c r="A3989" i="5"/>
  <c r="A3988" i="5"/>
  <c r="A3987" i="5"/>
  <c r="A3986" i="5"/>
  <c r="A3985" i="5"/>
  <c r="A3984" i="5"/>
  <c r="A3983" i="5"/>
  <c r="A3982" i="5"/>
  <c r="A3981" i="5"/>
  <c r="A3980" i="5"/>
  <c r="A3979" i="5"/>
  <c r="A3978" i="5"/>
  <c r="A3977" i="5"/>
  <c r="A3976" i="5"/>
  <c r="A3975" i="5"/>
  <c r="A3974" i="5"/>
  <c r="A3973" i="5"/>
  <c r="A3972" i="5"/>
  <c r="A3971" i="5"/>
  <c r="A3970" i="5"/>
  <c r="A3969" i="5"/>
  <c r="A3968" i="5"/>
  <c r="A3967" i="5"/>
  <c r="A3966" i="5"/>
  <c r="A3965" i="5"/>
  <c r="A3964" i="5"/>
  <c r="A3963" i="5"/>
  <c r="A3962" i="5"/>
  <c r="A3961" i="5"/>
  <c r="A3960" i="5"/>
  <c r="A3959" i="5"/>
  <c r="A3958" i="5"/>
  <c r="A3957" i="5"/>
  <c r="A3956" i="5"/>
  <c r="A3955" i="5"/>
  <c r="A3954" i="5"/>
  <c r="A3953" i="5"/>
  <c r="A3952" i="5"/>
  <c r="A3951" i="5"/>
  <c r="A3950" i="5"/>
  <c r="A3949" i="5"/>
  <c r="A3948" i="5"/>
  <c r="A3947" i="5"/>
  <c r="A3946" i="5"/>
  <c r="A3945" i="5"/>
  <c r="A3944" i="5"/>
  <c r="A3943" i="5"/>
  <c r="A3942" i="5"/>
  <c r="A3941" i="5"/>
  <c r="A3940" i="5"/>
  <c r="A3939" i="5"/>
  <c r="A3938" i="5"/>
  <c r="A3937" i="5"/>
  <c r="A3936" i="5"/>
  <c r="A3935" i="5"/>
  <c r="A3934" i="5"/>
  <c r="A3933" i="5"/>
  <c r="A3932" i="5"/>
  <c r="A3931" i="5"/>
  <c r="A3930" i="5"/>
  <c r="A3929" i="5"/>
  <c r="A3928" i="5"/>
  <c r="A3927" i="5"/>
  <c r="A3926" i="5"/>
  <c r="A3925" i="5"/>
  <c r="A3924" i="5"/>
  <c r="A3923" i="5"/>
  <c r="A3922" i="5"/>
  <c r="A3921" i="5"/>
  <c r="A3920" i="5"/>
  <c r="A3919" i="5"/>
  <c r="A3918" i="5"/>
  <c r="A3917" i="5"/>
  <c r="A3916" i="5"/>
  <c r="A3915" i="5"/>
  <c r="A3914" i="5"/>
  <c r="A3913" i="5"/>
  <c r="A3912" i="5"/>
  <c r="A3911" i="5"/>
  <c r="A3910" i="5"/>
  <c r="A3909" i="5"/>
  <c r="A3908" i="5"/>
  <c r="A3907" i="5"/>
  <c r="A3906" i="5"/>
  <c r="A3905" i="5"/>
  <c r="A3904" i="5"/>
  <c r="A3903" i="5"/>
  <c r="A3902" i="5"/>
  <c r="A3901" i="5"/>
  <c r="A3900" i="5"/>
  <c r="A3899" i="5"/>
  <c r="A3898" i="5"/>
  <c r="A3897" i="5"/>
  <c r="A3896" i="5"/>
  <c r="A3895" i="5"/>
  <c r="A3894" i="5"/>
  <c r="A3893" i="5"/>
  <c r="A3892" i="5"/>
  <c r="A3891" i="5"/>
  <c r="A3890" i="5"/>
  <c r="A3889" i="5"/>
  <c r="A3888" i="5"/>
  <c r="A3887" i="5"/>
  <c r="A3886" i="5"/>
  <c r="A3885" i="5"/>
  <c r="A3884" i="5"/>
  <c r="A3883" i="5"/>
  <c r="A3882" i="5"/>
  <c r="A3881" i="5"/>
  <c r="A3880" i="5"/>
  <c r="A3879" i="5"/>
  <c r="A3878" i="5"/>
  <c r="A3877" i="5"/>
  <c r="A3876" i="5"/>
  <c r="A3875" i="5"/>
  <c r="A3874" i="5"/>
  <c r="A3873" i="5"/>
  <c r="A3872" i="5"/>
  <c r="A3871" i="5"/>
  <c r="A3870" i="5"/>
  <c r="A3869" i="5"/>
  <c r="A3868" i="5"/>
  <c r="A3867" i="5"/>
  <c r="A3866" i="5"/>
  <c r="A3865" i="5"/>
  <c r="A3864" i="5"/>
  <c r="A3863" i="5"/>
  <c r="A3862" i="5"/>
  <c r="A3861" i="5"/>
  <c r="A3860" i="5"/>
  <c r="A3859" i="5"/>
  <c r="A3858" i="5"/>
  <c r="A3857" i="5"/>
  <c r="A3856" i="5"/>
  <c r="A3855" i="5"/>
  <c r="A3854" i="5"/>
  <c r="A3853" i="5"/>
  <c r="A3852" i="5"/>
  <c r="A3851" i="5"/>
  <c r="A3850" i="5"/>
  <c r="A3849" i="5"/>
  <c r="A3848" i="5"/>
  <c r="A3847" i="5"/>
  <c r="A3846" i="5"/>
  <c r="A3845" i="5"/>
  <c r="A3844" i="5"/>
  <c r="A3843" i="5"/>
  <c r="A3842" i="5"/>
  <c r="A3841" i="5"/>
  <c r="A3840" i="5"/>
  <c r="A3839" i="5"/>
  <c r="A3838" i="5"/>
  <c r="A3837" i="5"/>
  <c r="A3836" i="5"/>
  <c r="A3835" i="5"/>
  <c r="A3834" i="5"/>
  <c r="A3833" i="5"/>
  <c r="A3832" i="5"/>
  <c r="A3831" i="5"/>
  <c r="A3830" i="5"/>
  <c r="A3829" i="5"/>
  <c r="A3828" i="5"/>
  <c r="A3827" i="5"/>
  <c r="A3826" i="5"/>
  <c r="A3825" i="5"/>
  <c r="A3824" i="5"/>
  <c r="A3823" i="5"/>
  <c r="A3822" i="5"/>
  <c r="A3821" i="5"/>
  <c r="A3820" i="5"/>
  <c r="A3819" i="5"/>
  <c r="A3818" i="5"/>
  <c r="A3817" i="5"/>
  <c r="A3816" i="5"/>
  <c r="A3815" i="5"/>
  <c r="A3814" i="5"/>
  <c r="A3813" i="5"/>
  <c r="A3812" i="5"/>
  <c r="A3811" i="5"/>
  <c r="A3810" i="5"/>
  <c r="A3809" i="5"/>
  <c r="A3808" i="5"/>
  <c r="A3807" i="5"/>
  <c r="A3806" i="5"/>
  <c r="A3805" i="5"/>
  <c r="A3804" i="5"/>
  <c r="A3803" i="5"/>
  <c r="A3802" i="5"/>
  <c r="A3801" i="5"/>
  <c r="A3800" i="5"/>
  <c r="A3799" i="5"/>
  <c r="A3798" i="5"/>
  <c r="A3797" i="5"/>
  <c r="A3796" i="5"/>
  <c r="A3795" i="5"/>
  <c r="A3794" i="5"/>
  <c r="A3793" i="5"/>
  <c r="A3792" i="5"/>
  <c r="A3791" i="5"/>
  <c r="A3790" i="5"/>
  <c r="A3789" i="5"/>
  <c r="A3788" i="5"/>
  <c r="A3787" i="5"/>
  <c r="A3786" i="5"/>
  <c r="A3785" i="5"/>
  <c r="A3784" i="5"/>
  <c r="A3783" i="5"/>
  <c r="A3782" i="5"/>
  <c r="A3781" i="5"/>
  <c r="A3780" i="5"/>
  <c r="A3779" i="5"/>
  <c r="A3778" i="5"/>
  <c r="A3777" i="5"/>
  <c r="A3776" i="5"/>
  <c r="A3775" i="5"/>
  <c r="A3774" i="5"/>
  <c r="A3773" i="5"/>
  <c r="A3772" i="5"/>
  <c r="A3771" i="5"/>
  <c r="A3770" i="5"/>
  <c r="A3769" i="5"/>
  <c r="A3768" i="5"/>
  <c r="A3767" i="5"/>
  <c r="A3766" i="5"/>
  <c r="A3765" i="5"/>
  <c r="A3764" i="5"/>
  <c r="A3763" i="5"/>
  <c r="A3762" i="5"/>
  <c r="A3761" i="5"/>
  <c r="A3760" i="5"/>
  <c r="A3759" i="5"/>
  <c r="A3758" i="5"/>
  <c r="A3757" i="5"/>
  <c r="A3756" i="5"/>
  <c r="A3755" i="5"/>
  <c r="A3754" i="5"/>
  <c r="A3753" i="5"/>
  <c r="A3752" i="5"/>
  <c r="A3751" i="5"/>
  <c r="A3750" i="5"/>
  <c r="A3749" i="5"/>
  <c r="A3748" i="5"/>
  <c r="A3747" i="5"/>
  <c r="A3746" i="5"/>
  <c r="A3745" i="5"/>
  <c r="A3744" i="5"/>
  <c r="A3743" i="5"/>
  <c r="A3742" i="5"/>
  <c r="A3741" i="5"/>
  <c r="A3740" i="5"/>
  <c r="A3739" i="5"/>
  <c r="A3738" i="5"/>
  <c r="A3737" i="5"/>
  <c r="A3736" i="5"/>
  <c r="A3735" i="5"/>
  <c r="A3734" i="5"/>
  <c r="A3733" i="5"/>
  <c r="A3732" i="5"/>
  <c r="A3731" i="5"/>
  <c r="A3730" i="5"/>
  <c r="A3729" i="5"/>
  <c r="A3728" i="5"/>
  <c r="A3727" i="5"/>
  <c r="A3726" i="5"/>
  <c r="A3725" i="5"/>
  <c r="A3724" i="5"/>
  <c r="A3723" i="5"/>
  <c r="A3722" i="5"/>
  <c r="A3721" i="5"/>
  <c r="A3720" i="5"/>
  <c r="A3719" i="5"/>
  <c r="A3718" i="5"/>
  <c r="A3717" i="5"/>
  <c r="A3716" i="5"/>
  <c r="A3715" i="5"/>
  <c r="A3714" i="5"/>
  <c r="A3713" i="5"/>
  <c r="A3712" i="5"/>
  <c r="A3711" i="5"/>
  <c r="A3710" i="5"/>
  <c r="A3709" i="5"/>
  <c r="A3708" i="5"/>
  <c r="A3707" i="5"/>
  <c r="A3706" i="5"/>
  <c r="A3705" i="5"/>
  <c r="A3704" i="5"/>
  <c r="A3703" i="5"/>
  <c r="A3702" i="5"/>
  <c r="A3701" i="5"/>
  <c r="A3700" i="5"/>
  <c r="A3699" i="5"/>
  <c r="A3698" i="5"/>
  <c r="A3697" i="5"/>
  <c r="A3696" i="5"/>
  <c r="A3695" i="5"/>
  <c r="A3694" i="5"/>
  <c r="A3693" i="5"/>
  <c r="A3692" i="5"/>
  <c r="A3691" i="5"/>
  <c r="A3690" i="5"/>
  <c r="A3689" i="5"/>
  <c r="A3688" i="5"/>
  <c r="A3687" i="5"/>
  <c r="A3686" i="5"/>
  <c r="A3685" i="5"/>
  <c r="A3684" i="5"/>
  <c r="A3683" i="5"/>
  <c r="A3682" i="5"/>
  <c r="A3681" i="5"/>
  <c r="A3680" i="5"/>
  <c r="A3679" i="5"/>
  <c r="A3678" i="5"/>
  <c r="A3677" i="5"/>
  <c r="A3676" i="5"/>
  <c r="A3675" i="5"/>
  <c r="A3674" i="5"/>
  <c r="A3673" i="5"/>
  <c r="A3672" i="5"/>
  <c r="A3671" i="5"/>
  <c r="A3670" i="5"/>
  <c r="A3669" i="5"/>
  <c r="A3668" i="5"/>
  <c r="A3667" i="5"/>
  <c r="A3666" i="5"/>
  <c r="A3665" i="5"/>
  <c r="A3664" i="5"/>
  <c r="A3663" i="5"/>
  <c r="A3662" i="5"/>
  <c r="A3661" i="5"/>
  <c r="A3660" i="5"/>
  <c r="A3659" i="5"/>
  <c r="A3658" i="5"/>
  <c r="A3657" i="5"/>
  <c r="A3656" i="5"/>
  <c r="A3655" i="5"/>
  <c r="A3654" i="5"/>
  <c r="A3653" i="5"/>
  <c r="A3652" i="5"/>
  <c r="A3651" i="5"/>
  <c r="A3650" i="5"/>
  <c r="A3649" i="5"/>
  <c r="A3648" i="5"/>
  <c r="A3647" i="5"/>
  <c r="A3646" i="5"/>
  <c r="A3645" i="5"/>
  <c r="A3644" i="5"/>
  <c r="A3643" i="5"/>
  <c r="A3642" i="5"/>
  <c r="A3641" i="5"/>
  <c r="A3640" i="5"/>
  <c r="A3639" i="5"/>
  <c r="A3638" i="5"/>
  <c r="A3637" i="5"/>
  <c r="A3636" i="5"/>
  <c r="A3635" i="5"/>
  <c r="A3634" i="5"/>
  <c r="A3633" i="5"/>
  <c r="A3632" i="5"/>
  <c r="A3631" i="5"/>
  <c r="A3630" i="5"/>
  <c r="A3629" i="5"/>
  <c r="A3628" i="5"/>
  <c r="A3627" i="5"/>
  <c r="A3626" i="5"/>
  <c r="A3625" i="5"/>
  <c r="A3624" i="5"/>
  <c r="A3623" i="5"/>
  <c r="A3622" i="5"/>
  <c r="A3621" i="5"/>
  <c r="A3620" i="5"/>
  <c r="A3619" i="5"/>
  <c r="A3618" i="5"/>
  <c r="A3617" i="5"/>
  <c r="A3616" i="5"/>
  <c r="A3615" i="5"/>
  <c r="A3614" i="5"/>
  <c r="A3613" i="5"/>
  <c r="A3612" i="5"/>
  <c r="A3611" i="5"/>
  <c r="A3610" i="5"/>
  <c r="A3609" i="5"/>
  <c r="A3608" i="5"/>
  <c r="A3607" i="5"/>
  <c r="A3606" i="5"/>
  <c r="A3605" i="5"/>
  <c r="A3604" i="5"/>
  <c r="A3603" i="5"/>
  <c r="A3602" i="5"/>
  <c r="A3601" i="5"/>
  <c r="A3600" i="5"/>
  <c r="A3599" i="5"/>
  <c r="A3598" i="5"/>
  <c r="A3597" i="5"/>
  <c r="A3596" i="5"/>
  <c r="A3595" i="5"/>
  <c r="A3594" i="5"/>
  <c r="A3593" i="5"/>
  <c r="A3592" i="5"/>
  <c r="A3591" i="5"/>
  <c r="A3590" i="5"/>
  <c r="A3589" i="5"/>
  <c r="A3588" i="5"/>
  <c r="A3587" i="5"/>
  <c r="A3586" i="5"/>
  <c r="A3585" i="5"/>
  <c r="A3584" i="5"/>
  <c r="A3583" i="5"/>
  <c r="A3582" i="5"/>
  <c r="A3581" i="5"/>
  <c r="A3580" i="5"/>
  <c r="A3579" i="5"/>
  <c r="A3578" i="5"/>
  <c r="A3577" i="5"/>
  <c r="A3576" i="5"/>
  <c r="A3575" i="5"/>
  <c r="A3574" i="5"/>
  <c r="A3573" i="5"/>
  <c r="A3572" i="5"/>
  <c r="A3571" i="5"/>
  <c r="A3570" i="5"/>
  <c r="A3569" i="5"/>
  <c r="A3568" i="5"/>
  <c r="A3567" i="5"/>
  <c r="A3566" i="5"/>
  <c r="A3565" i="5"/>
  <c r="A3564" i="5"/>
  <c r="A3563" i="5"/>
  <c r="A3562" i="5"/>
  <c r="A3561" i="5"/>
  <c r="A3560" i="5"/>
  <c r="A3559" i="5"/>
  <c r="A3558" i="5"/>
  <c r="A3557" i="5"/>
  <c r="A3556" i="5"/>
  <c r="A3555" i="5"/>
  <c r="A3554" i="5"/>
  <c r="A3553" i="5"/>
  <c r="A3552" i="5"/>
  <c r="A3551" i="5"/>
  <c r="A3550" i="5"/>
  <c r="A3549" i="5"/>
  <c r="A3548" i="5"/>
  <c r="A3547" i="5"/>
  <c r="A3546" i="5"/>
  <c r="A3545" i="5"/>
  <c r="A3544" i="5"/>
  <c r="A3543" i="5"/>
  <c r="A3542" i="5"/>
  <c r="A3541" i="5"/>
  <c r="A3540" i="5"/>
  <c r="A3539" i="5"/>
  <c r="A3538" i="5"/>
  <c r="A3537" i="5"/>
  <c r="A3536" i="5"/>
  <c r="A3535" i="5"/>
  <c r="A3534" i="5"/>
  <c r="A3533" i="5"/>
  <c r="A3532" i="5"/>
  <c r="A3531" i="5"/>
  <c r="A3530" i="5"/>
  <c r="A3529" i="5"/>
  <c r="A3528" i="5"/>
  <c r="A3527" i="5"/>
  <c r="A3526" i="5"/>
  <c r="A3525" i="5"/>
  <c r="A3524" i="5"/>
  <c r="A3523" i="5"/>
  <c r="A3522" i="5"/>
  <c r="A3521" i="5"/>
  <c r="A3520" i="5"/>
  <c r="A3519" i="5"/>
  <c r="A3518" i="5"/>
  <c r="A3517" i="5"/>
  <c r="A3516" i="5"/>
  <c r="A3515" i="5"/>
  <c r="A3514" i="5"/>
  <c r="A3513" i="5"/>
  <c r="A3512" i="5"/>
  <c r="A3511" i="5"/>
  <c r="A3510" i="5"/>
  <c r="A3509" i="5"/>
  <c r="A3508" i="5"/>
  <c r="A3507" i="5"/>
  <c r="A3506" i="5"/>
  <c r="A3505" i="5"/>
  <c r="A3504" i="5"/>
  <c r="A3503" i="5"/>
  <c r="A3502" i="5"/>
  <c r="A3501" i="5"/>
  <c r="A3500" i="5"/>
  <c r="A3499" i="5"/>
  <c r="A3498" i="5"/>
  <c r="A3497" i="5"/>
  <c r="A3496" i="5"/>
  <c r="A3495" i="5"/>
  <c r="A3494" i="5"/>
  <c r="A3493" i="5"/>
  <c r="A3492" i="5"/>
  <c r="A3491" i="5"/>
  <c r="A3490" i="5"/>
  <c r="A3489" i="5"/>
  <c r="A3488" i="5"/>
  <c r="A3487" i="5"/>
  <c r="A3486" i="5"/>
  <c r="A3485" i="5"/>
  <c r="A3484" i="5"/>
  <c r="A3483" i="5"/>
  <c r="A3482" i="5"/>
  <c r="A3481" i="5"/>
  <c r="A3480" i="5"/>
  <c r="A3479" i="5"/>
  <c r="A3478" i="5"/>
  <c r="A3477" i="5"/>
  <c r="A3476" i="5"/>
  <c r="A3475" i="5"/>
  <c r="A3474" i="5"/>
  <c r="A3473" i="5"/>
  <c r="A3472" i="5"/>
  <c r="A3471" i="5"/>
  <c r="A3470" i="5"/>
  <c r="A3469" i="5"/>
  <c r="A3468" i="5"/>
  <c r="A3467" i="5"/>
  <c r="A3466" i="5"/>
  <c r="A3465" i="5"/>
  <c r="A3464" i="5"/>
  <c r="A3463" i="5"/>
  <c r="A3462" i="5"/>
  <c r="A3461" i="5"/>
  <c r="A3460" i="5"/>
  <c r="A3459" i="5"/>
  <c r="A3458" i="5"/>
  <c r="A3457" i="5"/>
  <c r="A3456" i="5"/>
  <c r="A3455" i="5"/>
  <c r="A3454" i="5"/>
  <c r="A3453" i="5"/>
  <c r="A3452" i="5"/>
  <c r="A3451" i="5"/>
  <c r="A3450" i="5"/>
  <c r="A3449" i="5"/>
  <c r="A3448" i="5"/>
  <c r="A3447" i="5"/>
  <c r="A3446" i="5"/>
  <c r="A3445" i="5"/>
  <c r="A3444" i="5"/>
  <c r="A3443" i="5"/>
  <c r="A3442" i="5"/>
  <c r="A3441" i="5"/>
  <c r="A3440" i="5"/>
  <c r="A3439" i="5"/>
  <c r="A3438" i="5"/>
  <c r="A3437" i="5"/>
  <c r="A3436" i="5"/>
  <c r="A3435" i="5"/>
  <c r="A3434" i="5"/>
  <c r="A3433" i="5"/>
  <c r="A3432" i="5"/>
  <c r="A3431" i="5"/>
  <c r="A3430" i="5"/>
  <c r="A3429" i="5"/>
  <c r="A3428" i="5"/>
  <c r="A3427" i="5"/>
  <c r="A3426" i="5"/>
  <c r="A3425" i="5"/>
  <c r="A3424" i="5"/>
  <c r="A3423" i="5"/>
  <c r="A3422" i="5"/>
  <c r="A3421" i="5"/>
  <c r="A3420" i="5"/>
  <c r="A3419" i="5"/>
  <c r="A3418" i="5"/>
  <c r="A3417" i="5"/>
  <c r="A3416" i="5"/>
  <c r="A3415" i="5"/>
  <c r="A3414" i="5"/>
  <c r="A3413" i="5"/>
  <c r="A3412" i="5"/>
  <c r="A3411" i="5"/>
  <c r="A3410" i="5"/>
  <c r="A3409" i="5"/>
  <c r="A3408" i="5"/>
  <c r="A3407" i="5"/>
  <c r="A3406" i="5"/>
  <c r="A3405" i="5"/>
  <c r="A3404" i="5"/>
  <c r="A3403" i="5"/>
  <c r="A3402" i="5"/>
  <c r="A3401" i="5"/>
  <c r="A3400" i="5"/>
  <c r="A3399" i="5"/>
  <c r="A3398" i="5"/>
  <c r="A3397" i="5"/>
  <c r="A3396" i="5"/>
  <c r="A3395" i="5"/>
  <c r="A3394" i="5"/>
  <c r="A3393" i="5"/>
  <c r="A3392" i="5"/>
  <c r="A3391" i="5"/>
  <c r="A3390" i="5"/>
  <c r="A3389" i="5"/>
  <c r="A3388" i="5"/>
  <c r="A3387" i="5"/>
  <c r="A3386" i="5"/>
  <c r="A3385" i="5"/>
  <c r="A3384" i="5"/>
  <c r="A3383" i="5"/>
  <c r="A3382" i="5"/>
  <c r="A3381" i="5"/>
  <c r="A3380" i="5"/>
  <c r="A3379" i="5"/>
  <c r="A3378" i="5"/>
  <c r="A3377" i="5"/>
  <c r="A3376" i="5"/>
  <c r="A3375" i="5"/>
  <c r="A3374" i="5"/>
  <c r="A3373" i="5"/>
  <c r="A3372" i="5"/>
  <c r="A3371" i="5"/>
  <c r="A3370" i="5"/>
  <c r="A3369" i="5"/>
  <c r="A3368" i="5"/>
  <c r="A3367" i="5"/>
  <c r="A3366" i="5"/>
  <c r="A3365" i="5"/>
  <c r="A3364" i="5"/>
  <c r="A3363" i="5"/>
  <c r="A3362" i="5"/>
  <c r="A3361" i="5"/>
  <c r="A3360" i="5"/>
  <c r="A3359" i="5"/>
  <c r="A3358" i="5"/>
  <c r="A3357" i="5"/>
  <c r="A3356" i="5"/>
  <c r="A3355" i="5"/>
  <c r="A3354" i="5"/>
  <c r="A3353" i="5"/>
  <c r="A3352" i="5"/>
  <c r="A3351" i="5"/>
  <c r="A3350" i="5"/>
  <c r="A3349" i="5"/>
  <c r="A3348" i="5"/>
  <c r="A3347" i="5"/>
  <c r="A3346" i="5"/>
  <c r="A3345" i="5"/>
  <c r="A3344" i="5"/>
  <c r="A3343" i="5"/>
  <c r="A3342" i="5"/>
  <c r="A3341" i="5"/>
  <c r="A3340" i="5"/>
  <c r="A3339" i="5"/>
  <c r="A3338" i="5"/>
  <c r="A3337" i="5"/>
  <c r="A3336" i="5"/>
  <c r="A3335" i="5"/>
  <c r="A3334" i="5"/>
  <c r="A3333" i="5"/>
  <c r="A3332" i="5"/>
  <c r="A3331" i="5"/>
  <c r="A3330" i="5"/>
  <c r="A3329" i="5"/>
  <c r="A3328" i="5"/>
  <c r="A3327" i="5"/>
  <c r="A3326" i="5"/>
  <c r="A3325" i="5"/>
  <c r="A3324" i="5"/>
  <c r="A3323" i="5"/>
  <c r="A3322" i="5"/>
  <c r="A3321" i="5"/>
  <c r="A3320" i="5"/>
  <c r="A3319" i="5"/>
  <c r="A3318" i="5"/>
  <c r="A3317" i="5"/>
  <c r="A3316" i="5"/>
  <c r="A3315" i="5"/>
  <c r="A3314" i="5"/>
  <c r="A3313" i="5"/>
  <c r="A3312" i="5"/>
  <c r="A3311" i="5"/>
  <c r="A3310" i="5"/>
  <c r="A3309" i="5"/>
  <c r="A3308" i="5"/>
  <c r="A3307" i="5"/>
  <c r="A3306" i="5"/>
  <c r="A3305" i="5"/>
  <c r="A3304" i="5"/>
  <c r="A3303" i="5"/>
  <c r="A3302" i="5"/>
  <c r="A3301" i="5"/>
  <c r="A3300" i="5"/>
  <c r="A3299" i="5"/>
  <c r="A3298" i="5"/>
  <c r="A3297" i="5"/>
  <c r="A3296" i="5"/>
  <c r="A3295" i="5"/>
  <c r="A3294" i="5"/>
  <c r="A3293" i="5"/>
  <c r="A3292" i="5"/>
  <c r="A3291" i="5"/>
  <c r="A3290" i="5"/>
  <c r="A3289" i="5"/>
  <c r="A3288" i="5"/>
  <c r="A3287" i="5"/>
  <c r="A3286" i="5"/>
  <c r="A3285" i="5"/>
  <c r="A3284" i="5"/>
  <c r="A3283" i="5"/>
  <c r="A3282" i="5"/>
  <c r="A3281" i="5"/>
  <c r="A3280" i="5"/>
  <c r="A3279" i="5"/>
  <c r="A3278" i="5"/>
  <c r="A3277" i="5"/>
  <c r="A3276" i="5"/>
  <c r="A3275" i="5"/>
  <c r="A3274" i="5"/>
  <c r="A3273" i="5"/>
  <c r="A3272" i="5"/>
  <c r="A3271" i="5"/>
  <c r="A3270" i="5"/>
  <c r="A3269" i="5"/>
  <c r="A3268" i="5"/>
  <c r="A3267" i="5"/>
  <c r="A3266" i="5"/>
  <c r="A3265" i="5"/>
  <c r="A3264" i="5"/>
  <c r="A3263" i="5"/>
  <c r="A3262" i="5"/>
  <c r="A3261" i="5"/>
  <c r="A3260" i="5"/>
  <c r="A3259" i="5"/>
  <c r="A3258" i="5"/>
  <c r="A3257" i="5"/>
  <c r="A3256" i="5"/>
  <c r="A3255" i="5"/>
  <c r="A3254" i="5"/>
  <c r="A3253" i="5"/>
  <c r="A3252" i="5"/>
  <c r="A3251" i="5"/>
  <c r="A3250" i="5"/>
  <c r="A3249" i="5"/>
  <c r="A3248" i="5"/>
  <c r="A3247" i="5"/>
  <c r="A3246" i="5"/>
  <c r="A3245" i="5"/>
  <c r="A3244" i="5"/>
  <c r="A3243" i="5"/>
  <c r="A3242" i="5"/>
  <c r="A3241" i="5"/>
  <c r="A3240" i="5"/>
  <c r="A3239" i="5"/>
  <c r="A3238" i="5"/>
  <c r="A3237" i="5"/>
  <c r="A3236" i="5"/>
  <c r="A3235" i="5"/>
  <c r="A3234" i="5"/>
  <c r="A3233" i="5"/>
  <c r="A3232" i="5"/>
  <c r="A3231" i="5"/>
  <c r="A3230" i="5"/>
  <c r="A3229" i="5"/>
  <c r="A3228" i="5"/>
  <c r="A3227" i="5"/>
  <c r="A3226" i="5"/>
  <c r="A3225" i="5"/>
  <c r="A3224" i="5"/>
  <c r="A3223" i="5"/>
  <c r="A3222" i="5"/>
  <c r="A3221" i="5"/>
  <c r="A3220" i="5"/>
  <c r="A3219" i="5"/>
  <c r="A3218" i="5"/>
  <c r="A3217" i="5"/>
  <c r="A3216" i="5"/>
  <c r="A3215" i="5"/>
  <c r="A3214" i="5"/>
  <c r="A3213" i="5"/>
  <c r="A3212" i="5"/>
  <c r="A3211" i="5"/>
  <c r="A3210" i="5"/>
  <c r="A3209" i="5"/>
  <c r="A3208" i="5"/>
  <c r="A3207" i="5"/>
  <c r="A3206" i="5"/>
  <c r="A3205" i="5"/>
  <c r="A3204" i="5"/>
  <c r="A3203" i="5"/>
  <c r="A3202" i="5"/>
  <c r="A3201" i="5"/>
  <c r="A3200" i="5"/>
  <c r="A3199" i="5"/>
  <c r="A3198" i="5"/>
  <c r="A3197" i="5"/>
  <c r="A3196" i="5"/>
  <c r="A3195" i="5"/>
  <c r="A3194" i="5"/>
  <c r="A3193" i="5"/>
  <c r="A3192" i="5"/>
  <c r="A3191" i="5"/>
  <c r="A3190" i="5"/>
  <c r="A3189" i="5"/>
  <c r="A3188" i="5"/>
  <c r="A3187" i="5"/>
  <c r="A3186" i="5"/>
  <c r="A3185" i="5"/>
  <c r="A3184" i="5"/>
  <c r="A3183" i="5"/>
  <c r="A3182" i="5"/>
  <c r="A3181" i="5"/>
  <c r="A3180" i="5"/>
  <c r="A3179" i="5"/>
  <c r="A3178" i="5"/>
  <c r="A3177" i="5"/>
  <c r="A3176" i="5"/>
  <c r="A3175" i="5"/>
  <c r="A3174" i="5"/>
  <c r="A3173" i="5"/>
  <c r="A3172" i="5"/>
  <c r="A3171" i="5"/>
  <c r="A3170" i="5"/>
  <c r="A3169" i="5"/>
  <c r="A3168" i="5"/>
  <c r="A3167" i="5"/>
  <c r="A3166" i="5"/>
  <c r="A3165" i="5"/>
  <c r="A3164" i="5"/>
  <c r="A3163" i="5"/>
  <c r="A3162" i="5"/>
  <c r="A3161" i="5"/>
  <c r="A3160" i="5"/>
  <c r="A3159" i="5"/>
  <c r="A3158" i="5"/>
  <c r="A3157" i="5"/>
  <c r="A3156" i="5"/>
  <c r="A3155" i="5"/>
  <c r="A3154" i="5"/>
  <c r="A3153" i="5"/>
  <c r="A3152" i="5"/>
  <c r="A3151" i="5"/>
  <c r="A3150" i="5"/>
  <c r="A3149" i="5"/>
  <c r="A3148" i="5"/>
  <c r="A3147" i="5"/>
  <c r="A3146" i="5"/>
  <c r="A3145" i="5"/>
  <c r="A3144" i="5"/>
  <c r="A3143" i="5"/>
  <c r="A3142" i="5"/>
  <c r="A3141" i="5"/>
  <c r="A3140" i="5"/>
  <c r="A3139" i="5"/>
  <c r="A3138" i="5"/>
  <c r="A3137" i="5"/>
  <c r="A3136" i="5"/>
  <c r="A3135" i="5"/>
  <c r="A3134" i="5"/>
  <c r="A3133" i="5"/>
  <c r="A3132" i="5"/>
  <c r="A3131" i="5"/>
  <c r="A3130" i="5"/>
  <c r="A3129" i="5"/>
  <c r="A3128" i="5"/>
  <c r="A3127" i="5"/>
  <c r="A3126" i="5"/>
  <c r="A3125" i="5"/>
  <c r="A3124" i="5"/>
  <c r="A3123" i="5"/>
  <c r="A3122" i="5"/>
  <c r="A3121" i="5"/>
  <c r="A3120" i="5"/>
  <c r="A3119" i="5"/>
  <c r="A3118" i="5"/>
  <c r="A3117" i="5"/>
  <c r="A3116" i="5"/>
  <c r="A3115" i="5"/>
  <c r="A3114" i="5"/>
  <c r="A3113" i="5"/>
  <c r="A3112" i="5"/>
  <c r="A3111" i="5"/>
  <c r="A3110" i="5"/>
  <c r="A3109" i="5"/>
  <c r="A3108" i="5"/>
  <c r="A3107" i="5"/>
  <c r="A3106" i="5"/>
  <c r="A3105" i="5"/>
  <c r="A3104" i="5"/>
  <c r="A3103" i="5"/>
  <c r="A3102" i="5"/>
  <c r="A3101" i="5"/>
  <c r="A3100" i="5"/>
  <c r="A3099" i="5"/>
  <c r="A3098" i="5"/>
  <c r="A3097" i="5"/>
  <c r="A3096" i="5"/>
  <c r="A3095" i="5"/>
  <c r="A3094" i="5"/>
  <c r="A3093" i="5"/>
  <c r="A3092" i="5"/>
  <c r="A3091" i="5"/>
  <c r="A3090" i="5"/>
  <c r="A3089" i="5"/>
  <c r="A3088" i="5"/>
  <c r="A3087" i="5"/>
  <c r="A3086" i="5"/>
  <c r="A3085" i="5"/>
  <c r="A3084" i="5"/>
  <c r="A3083" i="5"/>
  <c r="A3082" i="5"/>
  <c r="A3081" i="5"/>
  <c r="A3080" i="5"/>
  <c r="A3079" i="5"/>
  <c r="A3078" i="5"/>
  <c r="A3077" i="5"/>
  <c r="A3076" i="5"/>
  <c r="A3075" i="5"/>
  <c r="A3074" i="5"/>
  <c r="A3073" i="5"/>
  <c r="A3072" i="5"/>
  <c r="A3071" i="5"/>
  <c r="A3070" i="5"/>
  <c r="A3069" i="5"/>
  <c r="A3068" i="5"/>
  <c r="A3067" i="5"/>
  <c r="A3066" i="5"/>
  <c r="A3065" i="5"/>
  <c r="A3064" i="5"/>
  <c r="A3063" i="5"/>
  <c r="A3062" i="5"/>
  <c r="A3061" i="5"/>
  <c r="A3060" i="5"/>
  <c r="A3059" i="5"/>
  <c r="A3058" i="5"/>
  <c r="A3057" i="5"/>
  <c r="A3056" i="5"/>
  <c r="A3055" i="5"/>
  <c r="A3054" i="5"/>
  <c r="A3053" i="5"/>
  <c r="A3052" i="5"/>
  <c r="A3051" i="5"/>
  <c r="A3050" i="5"/>
  <c r="A3049" i="5"/>
  <c r="A3048" i="5"/>
  <c r="A3047" i="5"/>
  <c r="A3046" i="5"/>
  <c r="A3045" i="5"/>
  <c r="A3044" i="5"/>
  <c r="A3043" i="5"/>
  <c r="A3042" i="5"/>
  <c r="A3041" i="5"/>
  <c r="A3040" i="5"/>
  <c r="A3039" i="5"/>
  <c r="A3038" i="5"/>
  <c r="A3037" i="5"/>
  <c r="A3036" i="5"/>
  <c r="A3035" i="5"/>
  <c r="A3034" i="5"/>
  <c r="A3033" i="5"/>
  <c r="A3032" i="5"/>
  <c r="A3031" i="5"/>
  <c r="A3030" i="5"/>
  <c r="A3029" i="5"/>
  <c r="A3028" i="5"/>
  <c r="A3027" i="5"/>
  <c r="A3026" i="5"/>
  <c r="A3025" i="5"/>
  <c r="A3024" i="5"/>
  <c r="A3023" i="5"/>
  <c r="A3022" i="5"/>
  <c r="A3021" i="5"/>
  <c r="A3020" i="5"/>
  <c r="A3019" i="5"/>
  <c r="A3018" i="5"/>
  <c r="A3017" i="5"/>
  <c r="A3016" i="5"/>
  <c r="A3015" i="5"/>
  <c r="A3014" i="5"/>
  <c r="A3013" i="5"/>
  <c r="A3012" i="5"/>
  <c r="A3011" i="5"/>
  <c r="A3010" i="5"/>
  <c r="A3009" i="5"/>
  <c r="A3008" i="5"/>
  <c r="A3007" i="5"/>
  <c r="A3006" i="5"/>
  <c r="A3005" i="5"/>
  <c r="A3004" i="5"/>
  <c r="A3003" i="5"/>
  <c r="A3002" i="5"/>
  <c r="A3001" i="5"/>
  <c r="A3000" i="5"/>
  <c r="A2999" i="5"/>
  <c r="A2998" i="5"/>
  <c r="A2997" i="5"/>
  <c r="A2996" i="5"/>
  <c r="A2995" i="5"/>
  <c r="A2994" i="5"/>
  <c r="A2993" i="5"/>
  <c r="A2992" i="5"/>
  <c r="A2991" i="5"/>
  <c r="A2990" i="5"/>
  <c r="A2989" i="5"/>
  <c r="A2988" i="5"/>
  <c r="A2987" i="5"/>
  <c r="A2986" i="5"/>
  <c r="A2985" i="5"/>
  <c r="A2984" i="5"/>
  <c r="A2983" i="5"/>
  <c r="A2982" i="5"/>
  <c r="A2981" i="5"/>
  <c r="A2980" i="5"/>
  <c r="A2979" i="5"/>
  <c r="A2978" i="5"/>
  <c r="A2977" i="5"/>
  <c r="A2976" i="5"/>
  <c r="A2975" i="5"/>
  <c r="A2974" i="5"/>
  <c r="A2973" i="5"/>
  <c r="A2972" i="5"/>
  <c r="A2971" i="5"/>
  <c r="A2970" i="5"/>
  <c r="A2969" i="5"/>
  <c r="A2968" i="5"/>
  <c r="A2967" i="5"/>
  <c r="A2966" i="5"/>
  <c r="A2965" i="5"/>
  <c r="A2964" i="5"/>
  <c r="A2963" i="5"/>
  <c r="A2962" i="5"/>
  <c r="A2961" i="5"/>
  <c r="A2960" i="5"/>
  <c r="A2959" i="5"/>
  <c r="A2958" i="5"/>
  <c r="A2957" i="5"/>
  <c r="A2956" i="5"/>
  <c r="A2955" i="5"/>
  <c r="A2954" i="5"/>
  <c r="A2953" i="5"/>
  <c r="A2952" i="5"/>
  <c r="A2951" i="5"/>
  <c r="A2950" i="5"/>
  <c r="A2949" i="5"/>
  <c r="A2948" i="5"/>
  <c r="A2947" i="5"/>
  <c r="A2946" i="5"/>
  <c r="A2945" i="5"/>
  <c r="A2944" i="5"/>
  <c r="A2943" i="5"/>
  <c r="A2942" i="5"/>
  <c r="A2941" i="5"/>
  <c r="A2940" i="5"/>
  <c r="A2939" i="5"/>
  <c r="A2938" i="5"/>
  <c r="A2937" i="5"/>
  <c r="A2936" i="5"/>
  <c r="A2935" i="5"/>
  <c r="A2934" i="5"/>
  <c r="A2933" i="5"/>
  <c r="A2932" i="5"/>
  <c r="A2931" i="5"/>
  <c r="A2930" i="5"/>
  <c r="A2929" i="5"/>
  <c r="A2928" i="5"/>
  <c r="A2927" i="5"/>
  <c r="A2926" i="5"/>
  <c r="A2925" i="5"/>
  <c r="A2924" i="5"/>
  <c r="A2923" i="5"/>
  <c r="A2922" i="5"/>
  <c r="A2921" i="5"/>
  <c r="A2920" i="5"/>
  <c r="A2919" i="5"/>
  <c r="A2918" i="5"/>
  <c r="A2917" i="5"/>
  <c r="A2916" i="5"/>
  <c r="A2915" i="5"/>
  <c r="A2914" i="5"/>
  <c r="A2913" i="5"/>
  <c r="A2912" i="5"/>
  <c r="A2911" i="5"/>
  <c r="A2910" i="5"/>
  <c r="A2909" i="5"/>
  <c r="A2908" i="5"/>
  <c r="A2907" i="5"/>
  <c r="A2906" i="5"/>
  <c r="A2905" i="5"/>
  <c r="A2904" i="5"/>
  <c r="A2903" i="5"/>
  <c r="A2902" i="5"/>
  <c r="A2901" i="5"/>
  <c r="A2900" i="5"/>
  <c r="A2899" i="5"/>
  <c r="A2898" i="5"/>
  <c r="A2897" i="5"/>
  <c r="A2896" i="5"/>
  <c r="A2895" i="5"/>
  <c r="A2894" i="5"/>
  <c r="A2893" i="5"/>
  <c r="A2892" i="5"/>
  <c r="A2891" i="5"/>
  <c r="A2890" i="5"/>
  <c r="A2889" i="5"/>
  <c r="A2888" i="5"/>
  <c r="A2887" i="5"/>
  <c r="A2886" i="5"/>
  <c r="A2885" i="5"/>
  <c r="A2884" i="5"/>
  <c r="A2883" i="5"/>
  <c r="A2882" i="5"/>
  <c r="A2881" i="5"/>
  <c r="A2880" i="5"/>
  <c r="A2879" i="5"/>
  <c r="A2878" i="5"/>
  <c r="A2877" i="5"/>
  <c r="A2876" i="5"/>
  <c r="A2875" i="5"/>
  <c r="A2874" i="5"/>
  <c r="A2873" i="5"/>
  <c r="A2872" i="5"/>
  <c r="A2871" i="5"/>
  <c r="A2870" i="5"/>
  <c r="A2869" i="5"/>
  <c r="A2868" i="5"/>
  <c r="A2867" i="5"/>
  <c r="A2866" i="5"/>
  <c r="A2865" i="5"/>
  <c r="A2864" i="5"/>
  <c r="A2863" i="5"/>
  <c r="A2862" i="5"/>
  <c r="A2861" i="5"/>
  <c r="A2860" i="5"/>
  <c r="A2859" i="5"/>
  <c r="A2858" i="5"/>
  <c r="A2857" i="5"/>
  <c r="A2856" i="5"/>
  <c r="A2855" i="5"/>
  <c r="A2854" i="5"/>
  <c r="A2853" i="5"/>
  <c r="A2852" i="5"/>
  <c r="A2851" i="5"/>
  <c r="A2850" i="5"/>
  <c r="A2849" i="5"/>
  <c r="A2848" i="5"/>
  <c r="A2847" i="5"/>
  <c r="A2846" i="5"/>
  <c r="A2845" i="5"/>
  <c r="A2844" i="5"/>
  <c r="A2843" i="5"/>
  <c r="A2842" i="5"/>
  <c r="A2841" i="5"/>
  <c r="A2840" i="5"/>
  <c r="A2839" i="5"/>
  <c r="A2838" i="5"/>
  <c r="A2837" i="5"/>
  <c r="A2836" i="5"/>
  <c r="A2835" i="5"/>
  <c r="A2834" i="5"/>
  <c r="A2833" i="5"/>
  <c r="A2832" i="5"/>
  <c r="A2831" i="5"/>
  <c r="A2830" i="5"/>
  <c r="A2829" i="5"/>
  <c r="A2828" i="5"/>
  <c r="A2827" i="5"/>
  <c r="A2826" i="5"/>
  <c r="A2825" i="5"/>
  <c r="A2824" i="5"/>
  <c r="A2823" i="5"/>
  <c r="A2822" i="5"/>
  <c r="A2821" i="5"/>
  <c r="A2820" i="5"/>
  <c r="A2819" i="5"/>
  <c r="A2818" i="5"/>
  <c r="A2817" i="5"/>
  <c r="A2816" i="5"/>
  <c r="A2815" i="5"/>
  <c r="A2814" i="5"/>
  <c r="A2813" i="5"/>
  <c r="A2812" i="5"/>
  <c r="A2811" i="5"/>
  <c r="A2810" i="5"/>
  <c r="A2809" i="5"/>
  <c r="A2808" i="5"/>
  <c r="A2807" i="5"/>
  <c r="A2806" i="5"/>
  <c r="A2805" i="5"/>
  <c r="A2804" i="5"/>
  <c r="A2803" i="5"/>
  <c r="A2802" i="5"/>
  <c r="A2801" i="5"/>
  <c r="A2800" i="5"/>
  <c r="A2799" i="5"/>
  <c r="A2798" i="5"/>
  <c r="A2797" i="5"/>
  <c r="A2796" i="5"/>
  <c r="A2795" i="5"/>
  <c r="A2794" i="5"/>
  <c r="A2793" i="5"/>
  <c r="A2792" i="5"/>
  <c r="A2791" i="5"/>
  <c r="A2790" i="5"/>
  <c r="A2789" i="5"/>
  <c r="A2788" i="5"/>
  <c r="A2787" i="5"/>
  <c r="A2786" i="5"/>
  <c r="A2785" i="5"/>
  <c r="A2784" i="5"/>
  <c r="A2783" i="5"/>
  <c r="A2782" i="5"/>
  <c r="A2781" i="5"/>
  <c r="A2780" i="5"/>
  <c r="A2779" i="5"/>
  <c r="A2778" i="5"/>
  <c r="A2777" i="5"/>
  <c r="A2776" i="5"/>
  <c r="A2775" i="5"/>
  <c r="A2774" i="5"/>
  <c r="A2773" i="5"/>
  <c r="A2772" i="5"/>
  <c r="A2771" i="5"/>
  <c r="A2770" i="5"/>
  <c r="A2769" i="5"/>
  <c r="A2768" i="5"/>
  <c r="A2767" i="5"/>
  <c r="A2766" i="5"/>
  <c r="A2765" i="5"/>
  <c r="A2764" i="5"/>
  <c r="A2763" i="5"/>
  <c r="A2762" i="5"/>
  <c r="A2761" i="5"/>
  <c r="A2760" i="5"/>
  <c r="A2759" i="5"/>
  <c r="A2758" i="5"/>
  <c r="A2757" i="5"/>
  <c r="A2756" i="5"/>
  <c r="A2755" i="5"/>
  <c r="A2754" i="5"/>
  <c r="A2753" i="5"/>
  <c r="A2752" i="5"/>
  <c r="A2751" i="5"/>
  <c r="A2750" i="5"/>
  <c r="A2749" i="5"/>
  <c r="A2748" i="5"/>
  <c r="A2747" i="5"/>
  <c r="A2746" i="5"/>
  <c r="A2745" i="5"/>
  <c r="A2744" i="5"/>
  <c r="A2743" i="5"/>
  <c r="A2742" i="5"/>
  <c r="A2741" i="5"/>
  <c r="A2740" i="5"/>
  <c r="A2739" i="5"/>
  <c r="A2738" i="5"/>
  <c r="A2737" i="5"/>
  <c r="A2736" i="5"/>
  <c r="A2735" i="5"/>
  <c r="A2734" i="5"/>
  <c r="A2733" i="5"/>
  <c r="A2732" i="5"/>
  <c r="A2731" i="5"/>
  <c r="A2730" i="5"/>
  <c r="A2729" i="5"/>
  <c r="A2728" i="5"/>
  <c r="A2727" i="5"/>
  <c r="A2726" i="5"/>
  <c r="A2725" i="5"/>
  <c r="A2724" i="5"/>
  <c r="A2723" i="5"/>
  <c r="A2722" i="5"/>
  <c r="A2721" i="5"/>
  <c r="A2720" i="5"/>
  <c r="A2719" i="5"/>
  <c r="A2718" i="5"/>
  <c r="A2717" i="5"/>
  <c r="A2716" i="5"/>
  <c r="A2715" i="5"/>
  <c r="A2714" i="5"/>
  <c r="A2713" i="5"/>
  <c r="A2712" i="5"/>
  <c r="A2711" i="5"/>
  <c r="A2710" i="5"/>
  <c r="A2709" i="5"/>
  <c r="A2708" i="5"/>
  <c r="A2707" i="5"/>
  <c r="A2706" i="5"/>
  <c r="A2705" i="5"/>
  <c r="A2704" i="5"/>
  <c r="A2703" i="5"/>
  <c r="A2702" i="5"/>
  <c r="A2701" i="5"/>
  <c r="A2700" i="5"/>
  <c r="A2699" i="5"/>
  <c r="A2698" i="5"/>
  <c r="A2697" i="5"/>
  <c r="A2696" i="5"/>
  <c r="A2695" i="5"/>
  <c r="A2694" i="5"/>
  <c r="A2693" i="5"/>
  <c r="A2692" i="5"/>
  <c r="A2691" i="5"/>
  <c r="A2690" i="5"/>
  <c r="A2689" i="5"/>
  <c r="A2688" i="5"/>
  <c r="A2687" i="5"/>
  <c r="A2686" i="5"/>
  <c r="A2685" i="5"/>
  <c r="A2684" i="5"/>
  <c r="A2683" i="5"/>
  <c r="A2682" i="5"/>
  <c r="A2681" i="5"/>
  <c r="A2680" i="5"/>
  <c r="A2679" i="5"/>
  <c r="A2678" i="5"/>
  <c r="A2677" i="5"/>
  <c r="A2676" i="5"/>
  <c r="A2675" i="5"/>
  <c r="A2674" i="5"/>
  <c r="A2673" i="5"/>
  <c r="A2672" i="5"/>
  <c r="A2671" i="5"/>
  <c r="A2670" i="5"/>
  <c r="A2669" i="5"/>
  <c r="A2668" i="5"/>
  <c r="A2667" i="5"/>
  <c r="A2666" i="5"/>
  <c r="A2665" i="5"/>
  <c r="A2664" i="5"/>
  <c r="A2663" i="5"/>
  <c r="A2662" i="5"/>
  <c r="A2661" i="5"/>
  <c r="A2660" i="5"/>
  <c r="A2659" i="5"/>
  <c r="A2658" i="5"/>
  <c r="A2657" i="5"/>
  <c r="A2656" i="5"/>
  <c r="A2655" i="5"/>
  <c r="A2654" i="5"/>
  <c r="A2653" i="5"/>
  <c r="A2652" i="5"/>
  <c r="A2651" i="5"/>
  <c r="A2650" i="5"/>
  <c r="A2649" i="5"/>
  <c r="A2648" i="5"/>
  <c r="A2647" i="5"/>
  <c r="A2646" i="5"/>
  <c r="A2645" i="5"/>
  <c r="A2644" i="5"/>
  <c r="A2643" i="5"/>
  <c r="A2642" i="5"/>
  <c r="A2641" i="5"/>
  <c r="A2640" i="5"/>
  <c r="A2639" i="5"/>
  <c r="A2638" i="5"/>
  <c r="A2637" i="5"/>
  <c r="A2636" i="5"/>
  <c r="A2635" i="5"/>
  <c r="A2634" i="5"/>
  <c r="A2633" i="5"/>
  <c r="A2632" i="5"/>
  <c r="A2631" i="5"/>
  <c r="A2630" i="5"/>
  <c r="A2629" i="5"/>
  <c r="A2628" i="5"/>
  <c r="A2627" i="5"/>
  <c r="A2626" i="5"/>
  <c r="A2625" i="5"/>
  <c r="A2624" i="5"/>
  <c r="A2623" i="5"/>
  <c r="A2622" i="5"/>
  <c r="A2621" i="5"/>
  <c r="A2620" i="5"/>
  <c r="A2619" i="5"/>
  <c r="A2618" i="5"/>
  <c r="A2617" i="5"/>
  <c r="A2616" i="5"/>
  <c r="A2615" i="5"/>
  <c r="A2614" i="5"/>
  <c r="A2613" i="5"/>
  <c r="A2612" i="5"/>
  <c r="A2611" i="5"/>
  <c r="A2610" i="5"/>
  <c r="A2609" i="5"/>
  <c r="A2608" i="5"/>
  <c r="A2607" i="5"/>
  <c r="A2606" i="5"/>
  <c r="A2605" i="5"/>
  <c r="A2604" i="5"/>
  <c r="A2603" i="5"/>
  <c r="A2602" i="5"/>
  <c r="A2601" i="5"/>
  <c r="A2600" i="5"/>
  <c r="A2599" i="5"/>
  <c r="A2598" i="5"/>
  <c r="A2597" i="5"/>
  <c r="A2596" i="5"/>
  <c r="A2595" i="5"/>
  <c r="A2594" i="5"/>
  <c r="A2593" i="5"/>
  <c r="A2592" i="5"/>
  <c r="A2591" i="5"/>
  <c r="A2590" i="5"/>
  <c r="A2589" i="5"/>
  <c r="A2588" i="5"/>
  <c r="A2587" i="5"/>
  <c r="A2586" i="5"/>
  <c r="A2585" i="5"/>
  <c r="A2584" i="5"/>
  <c r="A2583" i="5"/>
  <c r="A2582" i="5"/>
  <c r="A2581" i="5"/>
  <c r="A2580" i="5"/>
  <c r="A2579" i="5"/>
  <c r="A2578" i="5"/>
  <c r="A2577" i="5"/>
  <c r="A2576" i="5"/>
  <c r="A2575" i="5"/>
  <c r="A2574" i="5"/>
  <c r="A2573" i="5"/>
  <c r="A2572" i="5"/>
  <c r="A2571" i="5"/>
  <c r="A2570" i="5"/>
  <c r="A2569" i="5"/>
  <c r="A2568" i="5"/>
  <c r="A2567" i="5"/>
  <c r="A2566" i="5"/>
  <c r="A2565" i="5"/>
  <c r="A2564" i="5"/>
  <c r="A2563" i="5"/>
  <c r="A2562" i="5"/>
  <c r="A2561" i="5"/>
  <c r="A2560" i="5"/>
  <c r="A2559" i="5"/>
  <c r="A2558" i="5"/>
  <c r="A2557" i="5"/>
  <c r="A2556" i="5"/>
  <c r="A2555" i="5"/>
  <c r="A2554" i="5"/>
  <c r="A2553" i="5"/>
  <c r="A2552" i="5"/>
  <c r="A2551" i="5"/>
  <c r="A2550" i="5"/>
  <c r="A2549" i="5"/>
  <c r="A2548" i="5"/>
  <c r="A2547" i="5"/>
  <c r="A2546" i="5"/>
  <c r="A2545" i="5"/>
  <c r="A2544" i="5"/>
  <c r="A2543" i="5"/>
  <c r="A2542" i="5"/>
  <c r="A2541" i="5"/>
  <c r="A2540" i="5"/>
  <c r="A2539" i="5"/>
  <c r="A2538" i="5"/>
  <c r="A2537" i="5"/>
  <c r="A2536" i="5"/>
  <c r="A2535" i="5"/>
  <c r="A2534" i="5"/>
  <c r="A2533" i="5"/>
  <c r="A2532" i="5"/>
  <c r="A2531" i="5"/>
  <c r="A2530" i="5"/>
  <c r="A2529" i="5"/>
  <c r="A2528" i="5"/>
  <c r="A2527" i="5"/>
  <c r="A2526" i="5"/>
  <c r="A2525" i="5"/>
  <c r="A2524" i="5"/>
  <c r="A2523" i="5"/>
  <c r="A2522" i="5"/>
  <c r="A2521" i="5"/>
  <c r="A2520" i="5"/>
  <c r="A2519" i="5"/>
  <c r="A2518" i="5"/>
  <c r="A2517" i="5"/>
  <c r="A2516" i="5"/>
  <c r="A2515" i="5"/>
  <c r="A2514" i="5"/>
  <c r="A2513" i="5"/>
  <c r="A2512" i="5"/>
  <c r="A2511" i="5"/>
  <c r="A2510" i="5"/>
  <c r="A2509" i="5"/>
  <c r="A2508" i="5"/>
  <c r="A2507" i="5"/>
  <c r="A2506" i="5"/>
  <c r="A2505" i="5"/>
  <c r="A2504" i="5"/>
  <c r="A2503" i="5"/>
  <c r="A2502" i="5"/>
  <c r="A2501" i="5"/>
  <c r="A2500" i="5"/>
  <c r="A2499" i="5"/>
  <c r="A2498" i="5"/>
  <c r="A2497" i="5"/>
  <c r="A2496" i="5"/>
  <c r="A2495" i="5"/>
  <c r="A2494" i="5"/>
  <c r="A2493" i="5"/>
  <c r="A2492" i="5"/>
  <c r="A2491" i="5"/>
  <c r="A2490" i="5"/>
  <c r="A2489" i="5"/>
  <c r="A2488" i="5"/>
  <c r="A2487" i="5"/>
  <c r="A2486" i="5"/>
  <c r="A2485" i="5"/>
  <c r="A2484" i="5"/>
  <c r="A2483" i="5"/>
  <c r="A2482" i="5"/>
  <c r="A2481" i="5"/>
  <c r="A2480" i="5"/>
  <c r="A2479" i="5"/>
  <c r="A2478" i="5"/>
  <c r="A2477" i="5"/>
  <c r="A2476" i="5"/>
  <c r="A2475" i="5"/>
  <c r="A2474" i="5"/>
  <c r="A2473" i="5"/>
  <c r="A2472" i="5"/>
  <c r="A2471" i="5"/>
  <c r="A2470" i="5"/>
  <c r="A2469" i="5"/>
  <c r="A2468" i="5"/>
  <c r="A2467" i="5"/>
  <c r="A2466" i="5"/>
  <c r="A2465" i="5"/>
  <c r="A2464" i="5"/>
  <c r="A2463" i="5"/>
  <c r="A2462" i="5"/>
  <c r="A2461" i="5"/>
  <c r="A2460" i="5"/>
  <c r="A2459" i="5"/>
  <c r="A2458" i="5"/>
  <c r="A2457" i="5"/>
  <c r="A2456" i="5"/>
  <c r="A2455" i="5"/>
  <c r="A2454" i="5"/>
  <c r="A2453" i="5"/>
  <c r="A2452" i="5"/>
  <c r="A2451" i="5"/>
  <c r="A2450" i="5"/>
  <c r="A2449" i="5"/>
  <c r="A2448" i="5"/>
  <c r="A2447" i="5"/>
  <c r="A2446" i="5"/>
  <c r="A2445" i="5"/>
  <c r="A2444" i="5"/>
  <c r="A2443" i="5"/>
  <c r="A2442" i="5"/>
  <c r="A2441" i="5"/>
  <c r="A2440" i="5"/>
  <c r="A2439" i="5"/>
  <c r="A2438" i="5"/>
  <c r="A2437" i="5"/>
  <c r="A2436" i="5"/>
  <c r="A2435" i="5"/>
  <c r="A2434" i="5"/>
  <c r="A2433" i="5"/>
  <c r="A2432" i="5"/>
  <c r="A2431" i="5"/>
  <c r="A2430" i="5"/>
  <c r="A2429" i="5"/>
  <c r="A2428" i="5"/>
  <c r="A2427" i="5"/>
  <c r="A2426" i="5"/>
  <c r="A2425" i="5"/>
  <c r="A2424" i="5"/>
  <c r="A2423" i="5"/>
  <c r="A2422" i="5"/>
  <c r="A2421" i="5"/>
  <c r="A2420" i="5"/>
  <c r="A2419" i="5"/>
  <c r="A2418" i="5"/>
  <c r="A2417" i="5"/>
  <c r="A2416" i="5"/>
  <c r="A2415" i="5"/>
  <c r="A2414" i="5"/>
  <c r="A2413" i="5"/>
  <c r="A2412" i="5"/>
  <c r="A2411" i="5"/>
  <c r="A2410" i="5"/>
  <c r="A2409" i="5"/>
  <c r="A2408" i="5"/>
  <c r="A2407" i="5"/>
  <c r="A2406" i="5"/>
  <c r="A2405" i="5"/>
  <c r="A2404" i="5"/>
  <c r="A2403" i="5"/>
  <c r="A2402" i="5"/>
  <c r="A2401" i="5"/>
  <c r="A2400" i="5"/>
  <c r="A2399" i="5"/>
  <c r="A2398" i="5"/>
  <c r="A2397" i="5"/>
  <c r="A2396" i="5"/>
  <c r="A2395" i="5"/>
  <c r="A2394" i="5"/>
  <c r="A2393" i="5"/>
  <c r="A2392" i="5"/>
  <c r="A2391" i="5"/>
  <c r="A2390" i="5"/>
  <c r="A2389" i="5"/>
  <c r="A2388" i="5"/>
  <c r="A2387" i="5"/>
  <c r="A2386" i="5"/>
  <c r="A2385" i="5"/>
  <c r="A2384" i="5"/>
  <c r="A2383" i="5"/>
  <c r="A2382" i="5"/>
  <c r="A2381" i="5"/>
  <c r="A2380" i="5"/>
  <c r="A2379" i="5"/>
  <c r="A2378" i="5"/>
  <c r="A2377" i="5"/>
  <c r="A2376" i="5"/>
  <c r="A2375" i="5"/>
  <c r="A2374" i="5"/>
  <c r="A2373" i="5"/>
  <c r="A2372" i="5"/>
  <c r="A2371" i="5"/>
  <c r="A2370" i="5"/>
  <c r="A2369" i="5"/>
  <c r="A2368" i="5"/>
  <c r="A2367" i="5"/>
  <c r="A2366" i="5"/>
  <c r="A2365" i="5"/>
  <c r="A2364" i="5"/>
  <c r="A2363" i="5"/>
  <c r="A2362" i="5"/>
  <c r="A2361" i="5"/>
  <c r="A2360" i="5"/>
  <c r="A2359" i="5"/>
  <c r="A2358" i="5"/>
  <c r="A2357" i="5"/>
  <c r="A2356" i="5"/>
  <c r="A2355" i="5"/>
  <c r="A2354" i="5"/>
  <c r="A2353" i="5"/>
  <c r="A2352" i="5"/>
  <c r="A2351" i="5"/>
  <c r="A2350" i="5"/>
  <c r="A2349" i="5"/>
  <c r="A2348" i="5"/>
  <c r="A2347" i="5"/>
  <c r="A2346" i="5"/>
  <c r="A2345" i="5"/>
  <c r="A2344" i="5"/>
  <c r="A2343" i="5"/>
  <c r="A2342" i="5"/>
  <c r="A2341" i="5"/>
  <c r="A2340" i="5"/>
  <c r="A2339" i="5"/>
  <c r="A2338" i="5"/>
  <c r="A2337" i="5"/>
  <c r="A2336" i="5"/>
  <c r="A2335" i="5"/>
  <c r="A2334" i="5"/>
  <c r="A2333" i="5"/>
  <c r="A2332" i="5"/>
  <c r="A2331" i="5"/>
  <c r="A2330" i="5"/>
  <c r="A2329" i="5"/>
  <c r="A2328" i="5"/>
  <c r="A2327" i="5"/>
  <c r="A2326" i="5"/>
  <c r="A2325" i="5"/>
  <c r="A2324" i="5"/>
  <c r="A2323" i="5"/>
  <c r="A2322" i="5"/>
  <c r="A2321" i="5"/>
  <c r="A2320" i="5"/>
  <c r="A2319" i="5"/>
  <c r="A2318" i="5"/>
  <c r="A2317" i="5"/>
  <c r="A2316" i="5"/>
  <c r="A2315" i="5"/>
  <c r="A2314" i="5"/>
  <c r="A2313" i="5"/>
  <c r="A2312" i="5"/>
  <c r="A2311" i="5"/>
  <c r="A2310" i="5"/>
  <c r="A2309" i="5"/>
  <c r="A2308" i="5"/>
  <c r="A2307" i="5"/>
  <c r="A2306" i="5"/>
  <c r="A2305" i="5"/>
  <c r="A2304" i="5"/>
  <c r="A2303" i="5"/>
  <c r="A2302" i="5"/>
  <c r="A2301" i="5"/>
  <c r="A2300" i="5"/>
  <c r="A2299" i="5"/>
  <c r="A2298" i="5"/>
  <c r="A2297" i="5"/>
  <c r="A2296" i="5"/>
  <c r="A2295" i="5"/>
  <c r="A2294" i="5"/>
  <c r="A2293" i="5"/>
  <c r="A2292" i="5"/>
  <c r="A2291" i="5"/>
  <c r="A2290" i="5"/>
  <c r="A2289" i="5"/>
  <c r="A2288" i="5"/>
  <c r="A2287" i="5"/>
  <c r="A2286" i="5"/>
  <c r="A2285" i="5"/>
  <c r="A2284" i="5"/>
  <c r="A2283" i="5"/>
  <c r="A2282" i="5"/>
  <c r="A2281" i="5"/>
  <c r="A2280" i="5"/>
  <c r="A2279" i="5"/>
  <c r="A2278" i="5"/>
  <c r="A2277" i="5"/>
  <c r="A2276" i="5"/>
  <c r="A2275" i="5"/>
  <c r="A2274" i="5"/>
  <c r="A2273" i="5"/>
  <c r="A2272" i="5"/>
  <c r="A2271" i="5"/>
  <c r="A2270" i="5"/>
  <c r="A2269" i="5"/>
  <c r="A2268" i="5"/>
  <c r="A2267" i="5"/>
  <c r="A2266" i="5"/>
  <c r="A2265" i="5"/>
  <c r="A2264" i="5"/>
  <c r="A2263" i="5"/>
  <c r="A2262" i="5"/>
  <c r="A2261" i="5"/>
  <c r="A2260" i="5"/>
  <c r="A2259" i="5"/>
  <c r="A2258" i="5"/>
  <c r="A2257" i="5"/>
  <c r="A2256" i="5"/>
  <c r="A2255" i="5"/>
  <c r="A2254" i="5"/>
  <c r="A2253" i="5"/>
  <c r="A2252" i="5"/>
  <c r="A2251" i="5"/>
  <c r="A2250" i="5"/>
  <c r="A2249" i="5"/>
  <c r="A2248" i="5"/>
  <c r="A2247" i="5"/>
  <c r="A2246" i="5"/>
  <c r="A2245" i="5"/>
  <c r="A2244" i="5"/>
  <c r="A2243" i="5"/>
  <c r="A2242" i="5"/>
  <c r="A2241" i="5"/>
  <c r="A2240" i="5"/>
  <c r="A2239" i="5"/>
  <c r="A2238" i="5"/>
  <c r="A2237" i="5"/>
  <c r="A2236" i="5"/>
  <c r="A2235" i="5"/>
  <c r="A2234" i="5"/>
  <c r="A2233" i="5"/>
  <c r="A2232" i="5"/>
  <c r="A2231" i="5"/>
  <c r="A2230" i="5"/>
  <c r="A2229" i="5"/>
  <c r="A2228" i="5"/>
  <c r="A2227" i="5"/>
  <c r="A2226" i="5"/>
  <c r="A2225" i="5"/>
  <c r="A2224" i="5"/>
  <c r="A2223" i="5"/>
  <c r="A2222" i="5"/>
  <c r="A2221" i="5"/>
  <c r="A2220" i="5"/>
  <c r="A2219" i="5"/>
  <c r="A2218" i="5"/>
  <c r="A2217" i="5"/>
  <c r="A2216" i="5"/>
  <c r="A2215" i="5"/>
  <c r="A2214" i="5"/>
  <c r="A2213" i="5"/>
  <c r="A2212" i="5"/>
  <c r="A2211" i="5"/>
  <c r="A2210" i="5"/>
  <c r="A2209" i="5"/>
  <c r="A2208" i="5"/>
  <c r="A2207" i="5"/>
  <c r="A2206" i="5"/>
  <c r="A2205" i="5"/>
  <c r="A2204" i="5"/>
  <c r="A2203" i="5"/>
  <c r="A2202" i="5"/>
  <c r="A2201" i="5"/>
  <c r="A2200" i="5"/>
  <c r="A2199" i="5"/>
  <c r="A2198" i="5"/>
  <c r="A2197" i="5"/>
  <c r="A2196" i="5"/>
  <c r="A2195" i="5"/>
  <c r="A2194" i="5"/>
  <c r="A2193" i="5"/>
  <c r="A2192" i="5"/>
  <c r="A2191" i="5"/>
  <c r="A2190" i="5"/>
  <c r="A2189" i="5"/>
  <c r="A2188" i="5"/>
  <c r="A2187" i="5"/>
  <c r="A2186" i="5"/>
  <c r="A2185" i="5"/>
  <c r="A2184" i="5"/>
  <c r="A2183" i="5"/>
  <c r="A2182" i="5"/>
  <c r="A2181" i="5"/>
  <c r="A2180" i="5"/>
  <c r="A2179" i="5"/>
  <c r="A2178" i="5"/>
  <c r="A2177" i="5"/>
  <c r="A2176" i="5"/>
  <c r="A2175" i="5"/>
  <c r="A2174" i="5"/>
  <c r="A2173" i="5"/>
  <c r="A2172" i="5"/>
  <c r="A2171" i="5"/>
  <c r="A2170" i="5"/>
  <c r="A2169" i="5"/>
  <c r="A2168" i="5"/>
  <c r="A2167" i="5"/>
  <c r="A2166" i="5"/>
  <c r="A2165" i="5"/>
  <c r="A2164" i="5"/>
  <c r="A2163" i="5"/>
  <c r="A2162" i="5"/>
  <c r="A2161" i="5"/>
  <c r="A2160" i="5"/>
  <c r="A2159" i="5"/>
  <c r="A2158" i="5"/>
  <c r="A2157" i="5"/>
  <c r="A2156" i="5"/>
  <c r="A2155" i="5"/>
  <c r="A2154" i="5"/>
  <c r="A2153" i="5"/>
  <c r="A2152" i="5"/>
  <c r="A2151" i="5"/>
  <c r="A2150" i="5"/>
  <c r="A2149" i="5"/>
  <c r="A2148" i="5"/>
  <c r="A2147" i="5"/>
  <c r="A2146" i="5"/>
  <c r="A2145" i="5"/>
  <c r="A2144" i="5"/>
  <c r="A2143" i="5"/>
  <c r="A2142" i="5"/>
  <c r="A2141" i="5"/>
  <c r="A2140" i="5"/>
  <c r="A2139" i="5"/>
  <c r="A2138" i="5"/>
  <c r="A2137" i="5"/>
  <c r="A2136" i="5"/>
  <c r="A2135" i="5"/>
  <c r="A2134" i="5"/>
  <c r="A2133" i="5"/>
  <c r="A2132" i="5"/>
  <c r="A2131" i="5"/>
  <c r="A2130" i="5"/>
  <c r="A2129" i="5"/>
  <c r="A2128" i="5"/>
  <c r="A2127" i="5"/>
  <c r="A2126" i="5"/>
  <c r="A2125" i="5"/>
  <c r="A2124" i="5"/>
  <c r="A2123" i="5"/>
  <c r="A2122" i="5"/>
  <c r="A2121" i="5"/>
  <c r="A2120" i="5"/>
  <c r="A2119" i="5"/>
  <c r="A2118" i="5"/>
  <c r="A2117" i="5"/>
  <c r="A2116" i="5"/>
  <c r="A2115" i="5"/>
  <c r="A2114" i="5"/>
  <c r="A2113" i="5"/>
  <c r="A2112" i="5"/>
  <c r="A2111" i="5"/>
  <c r="A2110" i="5"/>
  <c r="A2109" i="5"/>
  <c r="A2108" i="5"/>
  <c r="A2107" i="5"/>
  <c r="A2106" i="5"/>
  <c r="A2105" i="5"/>
  <c r="A2104" i="5"/>
  <c r="A2103" i="5"/>
  <c r="A2102" i="5"/>
  <c r="A2101" i="5"/>
  <c r="A2100" i="5"/>
  <c r="A2099" i="5"/>
  <c r="A2098" i="5"/>
  <c r="A2097" i="5"/>
  <c r="A2096" i="5"/>
  <c r="A2095" i="5"/>
  <c r="A2094" i="5"/>
  <c r="A2093" i="5"/>
  <c r="A2092" i="5"/>
  <c r="A2091" i="5"/>
  <c r="A2090" i="5"/>
  <c r="A2089" i="5"/>
  <c r="A2088" i="5"/>
  <c r="A2087" i="5"/>
  <c r="A2086" i="5"/>
  <c r="A2085" i="5"/>
  <c r="A2084" i="5"/>
  <c r="A2083" i="5"/>
  <c r="A2082" i="5"/>
  <c r="A2081" i="5"/>
  <c r="A2080" i="5"/>
  <c r="A2079" i="5"/>
  <c r="A2078" i="5"/>
  <c r="A2077" i="5"/>
  <c r="A2076" i="5"/>
  <c r="A2075" i="5"/>
  <c r="A2074" i="5"/>
  <c r="A2073" i="5"/>
  <c r="A2072" i="5"/>
  <c r="A2071" i="5"/>
  <c r="A2070" i="5"/>
  <c r="A2069" i="5"/>
  <c r="A2068" i="5"/>
  <c r="A2067" i="5"/>
  <c r="A2066" i="5"/>
  <c r="A2065" i="5"/>
  <c r="A2064" i="5"/>
  <c r="A2063" i="5"/>
  <c r="A2062" i="5"/>
  <c r="A2061" i="5"/>
  <c r="A2060" i="5"/>
  <c r="A2059" i="5"/>
  <c r="A2058" i="5"/>
  <c r="A2057" i="5"/>
  <c r="A2056" i="5"/>
  <c r="A2055" i="5"/>
  <c r="A2054" i="5"/>
  <c r="A2053" i="5"/>
  <c r="A2052" i="5"/>
  <c r="A2051" i="5"/>
  <c r="A2050" i="5"/>
  <c r="A2049" i="5"/>
  <c r="A2048" i="5"/>
  <c r="A2047" i="5"/>
  <c r="A2046" i="5"/>
  <c r="A2045" i="5"/>
  <c r="A2044" i="5"/>
  <c r="A2043" i="5"/>
  <c r="A2042" i="5"/>
  <c r="A2041" i="5"/>
  <c r="A2040" i="5"/>
  <c r="A2039" i="5"/>
  <c r="A2038" i="5"/>
  <c r="A2037" i="5"/>
  <c r="A2036" i="5"/>
  <c r="A2035" i="5"/>
  <c r="A2034" i="5"/>
  <c r="A2033" i="5"/>
  <c r="A2032" i="5"/>
  <c r="A2031" i="5"/>
  <c r="A2030" i="5"/>
  <c r="A2029" i="5"/>
  <c r="A2028" i="5"/>
  <c r="A2027" i="5"/>
  <c r="A2026" i="5"/>
  <c r="A2025" i="5"/>
  <c r="A2024" i="5"/>
  <c r="A2023" i="5"/>
  <c r="A2022" i="5"/>
  <c r="A2021" i="5"/>
  <c r="A2020" i="5"/>
  <c r="A2019" i="5"/>
  <c r="A2018" i="5"/>
  <c r="A2017" i="5"/>
  <c r="A2016" i="5"/>
  <c r="A2015" i="5"/>
  <c r="A2014" i="5"/>
  <c r="A2013" i="5"/>
  <c r="A2012" i="5"/>
  <c r="A2011" i="5"/>
  <c r="A2010" i="5"/>
  <c r="A2009" i="5"/>
  <c r="A2008" i="5"/>
  <c r="A2007" i="5"/>
  <c r="A2006" i="5"/>
  <c r="A2005" i="5"/>
  <c r="A2004" i="5"/>
  <c r="A2003" i="5"/>
  <c r="A2002" i="5"/>
  <c r="A2001" i="5"/>
  <c r="A2000" i="5"/>
  <c r="A1999" i="5"/>
  <c r="A1998" i="5"/>
  <c r="A1997" i="5"/>
  <c r="A1996" i="5"/>
  <c r="A1995" i="5"/>
  <c r="A1994" i="5"/>
  <c r="A1993" i="5"/>
  <c r="A1992" i="5"/>
  <c r="A1991" i="5"/>
  <c r="A1990" i="5"/>
  <c r="A1989" i="5"/>
  <c r="A1988" i="5"/>
  <c r="A1987" i="5"/>
  <c r="A1986" i="5"/>
  <c r="A1985" i="5"/>
  <c r="A1984" i="5"/>
  <c r="A1983" i="5"/>
  <c r="A1982" i="5"/>
  <c r="A1981" i="5"/>
  <c r="A1980" i="5"/>
  <c r="A1979" i="5"/>
  <c r="A1978" i="5"/>
  <c r="A1977" i="5"/>
  <c r="A1976" i="5"/>
  <c r="A1975" i="5"/>
  <c r="A1974" i="5"/>
  <c r="A1973" i="5"/>
  <c r="A1972" i="5"/>
  <c r="A1971" i="5"/>
  <c r="A1970" i="5"/>
  <c r="A1969" i="5"/>
  <c r="A1968" i="5"/>
  <c r="A1967" i="5"/>
  <c r="A1966" i="5"/>
  <c r="A1965" i="5"/>
  <c r="A1964" i="5"/>
  <c r="A1963" i="5"/>
  <c r="A1962" i="5"/>
  <c r="A1961" i="5"/>
  <c r="A1960" i="5"/>
  <c r="A1959" i="5"/>
  <c r="A1958" i="5"/>
  <c r="A1957" i="5"/>
  <c r="A1956" i="5"/>
  <c r="A1955" i="5"/>
  <c r="A1954" i="5"/>
  <c r="A1953" i="5"/>
  <c r="A1952" i="5"/>
  <c r="A1951" i="5"/>
  <c r="A1950" i="5"/>
  <c r="A1949" i="5"/>
  <c r="A1948" i="5"/>
  <c r="A1947" i="5"/>
  <c r="A1946" i="5"/>
  <c r="A1945" i="5"/>
  <c r="A1944" i="5"/>
  <c r="A1943" i="5"/>
  <c r="A1942" i="5"/>
  <c r="A1941" i="5"/>
  <c r="A1940" i="5"/>
  <c r="A1939" i="5"/>
  <c r="A1938" i="5"/>
  <c r="A1937" i="5"/>
  <c r="A1936" i="5"/>
  <c r="A1935" i="5"/>
  <c r="A1934" i="5"/>
  <c r="A1933" i="5"/>
  <c r="A1932" i="5"/>
  <c r="A1931" i="5"/>
  <c r="A1930" i="5"/>
  <c r="A1929" i="5"/>
  <c r="A1928" i="5"/>
  <c r="A1927" i="5"/>
  <c r="A1926" i="5"/>
  <c r="A1925" i="5"/>
  <c r="A1924" i="5"/>
  <c r="A1923" i="5"/>
  <c r="A1922" i="5"/>
  <c r="A1921" i="5"/>
  <c r="A1920" i="5"/>
  <c r="A1919" i="5"/>
  <c r="A1918" i="5"/>
  <c r="A1917" i="5"/>
  <c r="A1916" i="5"/>
  <c r="A1915" i="5"/>
  <c r="A1914" i="5"/>
  <c r="A1913" i="5"/>
  <c r="A1912" i="5"/>
  <c r="A1911" i="5"/>
  <c r="A1910" i="5"/>
  <c r="A1909" i="5"/>
  <c r="A1908" i="5"/>
  <c r="A1907" i="5"/>
  <c r="A1906" i="5"/>
  <c r="A1905" i="5"/>
  <c r="A1904" i="5"/>
  <c r="A1903" i="5"/>
  <c r="A1902" i="5"/>
  <c r="A1901" i="5"/>
  <c r="A1900" i="5"/>
  <c r="A1899" i="5"/>
  <c r="A1898" i="5"/>
  <c r="A1897" i="5"/>
  <c r="A1896" i="5"/>
  <c r="A1895" i="5"/>
  <c r="A1894" i="5"/>
  <c r="A1893" i="5"/>
  <c r="A1892" i="5"/>
  <c r="A1891" i="5"/>
  <c r="A1890" i="5"/>
  <c r="A1889" i="5"/>
  <c r="A1888" i="5"/>
  <c r="A1887" i="5"/>
  <c r="A1886" i="5"/>
  <c r="A1885" i="5"/>
  <c r="A1884" i="5"/>
  <c r="A1883" i="5"/>
  <c r="A1882" i="5"/>
  <c r="A1881" i="5"/>
  <c r="A1880" i="5"/>
  <c r="A1879" i="5"/>
  <c r="A1878" i="5"/>
  <c r="A1877" i="5"/>
  <c r="A1876" i="5"/>
  <c r="A1875" i="5"/>
  <c r="A1874" i="5"/>
  <c r="A1873" i="5"/>
  <c r="A1872" i="5"/>
  <c r="A1871" i="5"/>
  <c r="A1870" i="5"/>
  <c r="A1869" i="5"/>
  <c r="A1868" i="5"/>
  <c r="A1867" i="5"/>
  <c r="A1866" i="5"/>
  <c r="A1865" i="5"/>
  <c r="A1864" i="5"/>
  <c r="A1863" i="5"/>
  <c r="A1862" i="5"/>
  <c r="A1861" i="5"/>
  <c r="A1860" i="5"/>
  <c r="A1859" i="5"/>
  <c r="A1858" i="5"/>
  <c r="A1857" i="5"/>
  <c r="A1856" i="5"/>
  <c r="A1855" i="5"/>
  <c r="A1854" i="5"/>
  <c r="A1853" i="5"/>
  <c r="A1852" i="5"/>
  <c r="A1851" i="5"/>
  <c r="A1850" i="5"/>
  <c r="A1849" i="5"/>
  <c r="A1848" i="5"/>
  <c r="A1847" i="5"/>
  <c r="A1846" i="5"/>
  <c r="A1845" i="5"/>
  <c r="A1844" i="5"/>
  <c r="A1843" i="5"/>
  <c r="A1842" i="5"/>
  <c r="A1841" i="5"/>
  <c r="A1840" i="5"/>
  <c r="A1839" i="5"/>
  <c r="A1838" i="5"/>
  <c r="A1837" i="5"/>
  <c r="A1836" i="5"/>
  <c r="A1835" i="5"/>
  <c r="A1834" i="5"/>
  <c r="A1833" i="5"/>
  <c r="A1832" i="5"/>
  <c r="A1831" i="5"/>
  <c r="A1830" i="5"/>
  <c r="A1829" i="5"/>
  <c r="A1828" i="5"/>
  <c r="A1827" i="5"/>
  <c r="A1826" i="5"/>
  <c r="A1825" i="5"/>
  <c r="A1824" i="5"/>
  <c r="A1823" i="5"/>
  <c r="A1822" i="5"/>
  <c r="A1821" i="5"/>
  <c r="A1820" i="5"/>
  <c r="A1819" i="5"/>
  <c r="A1818" i="5"/>
  <c r="A1817" i="5"/>
  <c r="A1816" i="5"/>
  <c r="A1815" i="5"/>
  <c r="A1814" i="5"/>
  <c r="A1813" i="5"/>
  <c r="A1812" i="5"/>
  <c r="A1811" i="5"/>
  <c r="A1810" i="5"/>
  <c r="A1809" i="5"/>
  <c r="A1808" i="5"/>
  <c r="A1807" i="5"/>
  <c r="A1806" i="5"/>
  <c r="A1805" i="5"/>
  <c r="A1804" i="5"/>
  <c r="A1803" i="5"/>
  <c r="A1802" i="5"/>
  <c r="A1801" i="5"/>
  <c r="A1800" i="5"/>
  <c r="A1799" i="5"/>
  <c r="A1798" i="5"/>
  <c r="A1797" i="5"/>
  <c r="A1796" i="5"/>
  <c r="A1795" i="5"/>
  <c r="A1794" i="5"/>
  <c r="A1793" i="5"/>
  <c r="A1792" i="5"/>
  <c r="A1791" i="5"/>
  <c r="A1790" i="5"/>
  <c r="A1789" i="5"/>
  <c r="A1788" i="5"/>
  <c r="A1787" i="5"/>
  <c r="A1786" i="5"/>
  <c r="A1785" i="5"/>
  <c r="A1784" i="5"/>
  <c r="A1783" i="5"/>
  <c r="A1782" i="5"/>
  <c r="A1781" i="5"/>
  <c r="A1780" i="5"/>
  <c r="A1779" i="5"/>
  <c r="A1778" i="5"/>
  <c r="A1777" i="5"/>
  <c r="A1776" i="5"/>
  <c r="A1775" i="5"/>
  <c r="A1774" i="5"/>
  <c r="A1773" i="5"/>
  <c r="A1772" i="5"/>
  <c r="A1771" i="5"/>
  <c r="A1770" i="5"/>
  <c r="A1769" i="5"/>
  <c r="A1768" i="5"/>
  <c r="A1767" i="5"/>
  <c r="A1766" i="5"/>
  <c r="A1765" i="5"/>
  <c r="A1764" i="5"/>
  <c r="A1763" i="5"/>
  <c r="A1762" i="5"/>
  <c r="A1761" i="5"/>
  <c r="A1760" i="5"/>
  <c r="A1759" i="5"/>
  <c r="A1758" i="5"/>
  <c r="A1757" i="5"/>
  <c r="A1756" i="5"/>
  <c r="A1755" i="5"/>
  <c r="A1754" i="5"/>
  <c r="A1753" i="5"/>
  <c r="A1752" i="5"/>
  <c r="A1751" i="5"/>
  <c r="A1750" i="5"/>
  <c r="A1749" i="5"/>
  <c r="A1748" i="5"/>
  <c r="A1747" i="5"/>
  <c r="A1746" i="5"/>
  <c r="A1745" i="5"/>
  <c r="A1744" i="5"/>
  <c r="A1743" i="5"/>
  <c r="A1742" i="5"/>
  <c r="A1741" i="5"/>
  <c r="A1740" i="5"/>
  <c r="A1739" i="5"/>
  <c r="A1738" i="5"/>
  <c r="A1737" i="5"/>
  <c r="A1736" i="5"/>
  <c r="A1735" i="5"/>
  <c r="A1734" i="5"/>
  <c r="A1733" i="5"/>
  <c r="A1732" i="5"/>
  <c r="A1731" i="5"/>
  <c r="A1730" i="5"/>
  <c r="A1729" i="5"/>
  <c r="A1728" i="5"/>
  <c r="A1727" i="5"/>
  <c r="A1726" i="5"/>
  <c r="A1725" i="5"/>
  <c r="A1724" i="5"/>
  <c r="A1723" i="5"/>
  <c r="A1722" i="5"/>
  <c r="A1721" i="5"/>
  <c r="A1720" i="5"/>
  <c r="A1719" i="5"/>
  <c r="A1718" i="5"/>
  <c r="A1717" i="5"/>
  <c r="A1716" i="5"/>
  <c r="A1715" i="5"/>
  <c r="A1714" i="5"/>
  <c r="A1713" i="5"/>
  <c r="A1712" i="5"/>
  <c r="A1711" i="5"/>
  <c r="A1710" i="5"/>
  <c r="A1709" i="5"/>
  <c r="A1708" i="5"/>
  <c r="A1707" i="5"/>
  <c r="A1706" i="5"/>
  <c r="A1705" i="5"/>
  <c r="A1704" i="5"/>
  <c r="A1703" i="5"/>
  <c r="A1702" i="5"/>
  <c r="A1701" i="5"/>
  <c r="A1700" i="5"/>
  <c r="A1699" i="5"/>
  <c r="A1698" i="5"/>
  <c r="A1697" i="5"/>
  <c r="A1696" i="5"/>
  <c r="A1695" i="5"/>
  <c r="A1694" i="5"/>
  <c r="A1693" i="5"/>
  <c r="A1692" i="5"/>
  <c r="A1691" i="5"/>
  <c r="A1690" i="5"/>
  <c r="A1689" i="5"/>
  <c r="A1688" i="5"/>
  <c r="A1687" i="5"/>
  <c r="A1686" i="5"/>
  <c r="A1685" i="5"/>
  <c r="A1684" i="5"/>
  <c r="A1683" i="5"/>
  <c r="A1682" i="5"/>
  <c r="A1681" i="5"/>
  <c r="A1680" i="5"/>
  <c r="A1679" i="5"/>
  <c r="A1678" i="5"/>
  <c r="A1677" i="5"/>
  <c r="A1676" i="5"/>
  <c r="A1675" i="5"/>
  <c r="A1674" i="5"/>
  <c r="A1673" i="5"/>
  <c r="A1672" i="5"/>
  <c r="A1671" i="5"/>
  <c r="A1670" i="5"/>
  <c r="A1669" i="5"/>
  <c r="A1668" i="5"/>
  <c r="A1667" i="5"/>
  <c r="A1666" i="5"/>
  <c r="A1665" i="5"/>
  <c r="A1664" i="5"/>
  <c r="A1663" i="5"/>
  <c r="A1662" i="5"/>
  <c r="A1661" i="5"/>
  <c r="A1660" i="5"/>
  <c r="A1659" i="5"/>
  <c r="A1658" i="5"/>
  <c r="A1657" i="5"/>
  <c r="A1656" i="5"/>
  <c r="A1655" i="5"/>
  <c r="A1654" i="5"/>
  <c r="A1653" i="5"/>
  <c r="A1652" i="5"/>
  <c r="A1651" i="5"/>
  <c r="A1650" i="5"/>
  <c r="A1649" i="5"/>
  <c r="A1648" i="5"/>
  <c r="A1647" i="5"/>
  <c r="A1646" i="5"/>
  <c r="A1645" i="5"/>
  <c r="A1644" i="5"/>
  <c r="A1643" i="5"/>
  <c r="A1642" i="5"/>
  <c r="A1641" i="5"/>
  <c r="A1640" i="5"/>
  <c r="A1639" i="5"/>
  <c r="A1638" i="5"/>
  <c r="A1637" i="5"/>
  <c r="A1636" i="5"/>
  <c r="A1635" i="5"/>
  <c r="A1634" i="5"/>
  <c r="A1633" i="5"/>
  <c r="A1632" i="5"/>
  <c r="A1631" i="5"/>
  <c r="A1630" i="5"/>
  <c r="A1629" i="5"/>
  <c r="A1628" i="5"/>
  <c r="A1627" i="5"/>
  <c r="A1626" i="5"/>
  <c r="A1625" i="5"/>
  <c r="A1624" i="5"/>
  <c r="A1623" i="5"/>
  <c r="A1622" i="5"/>
  <c r="A1621" i="5"/>
  <c r="A1620" i="5"/>
  <c r="A1619" i="5"/>
  <c r="A1618" i="5"/>
  <c r="A1617" i="5"/>
  <c r="A1616" i="5"/>
  <c r="A1615" i="5"/>
  <c r="A1614" i="5"/>
  <c r="A1613" i="5"/>
  <c r="A1612" i="5"/>
  <c r="A1611" i="5"/>
  <c r="A1610" i="5"/>
  <c r="A1609" i="5"/>
  <c r="A1608" i="5"/>
  <c r="A1607" i="5"/>
  <c r="A1606" i="5"/>
  <c r="A1605" i="5"/>
  <c r="A1604" i="5"/>
  <c r="A1603" i="5"/>
  <c r="A1602" i="5"/>
  <c r="A1601" i="5"/>
  <c r="A1600" i="5"/>
  <c r="A1599" i="5"/>
  <c r="A1598" i="5"/>
  <c r="A1597" i="5"/>
  <c r="A1596" i="5"/>
  <c r="A1595" i="5"/>
  <c r="A1594" i="5"/>
  <c r="A1593" i="5"/>
  <c r="A1592" i="5"/>
  <c r="A1591" i="5"/>
  <c r="A1590" i="5"/>
  <c r="A1589" i="5"/>
  <c r="A1588" i="5"/>
  <c r="A1587" i="5"/>
  <c r="A1586" i="5"/>
  <c r="A1585" i="5"/>
  <c r="A1584" i="5"/>
  <c r="A1583" i="5"/>
  <c r="A1582" i="5"/>
  <c r="A1581" i="5"/>
  <c r="A1580" i="5"/>
  <c r="A1579" i="5"/>
  <c r="A1578" i="5"/>
  <c r="A1577" i="5"/>
  <c r="A1576" i="5"/>
  <c r="A1575" i="5"/>
  <c r="A1574" i="5"/>
  <c r="A1573" i="5"/>
  <c r="A1572" i="5"/>
  <c r="A1571" i="5"/>
  <c r="A1570" i="5"/>
  <c r="A1569" i="5"/>
  <c r="A1568" i="5"/>
  <c r="A1567" i="5"/>
  <c r="A1566" i="5"/>
  <c r="A1565" i="5"/>
  <c r="A1564" i="5"/>
  <c r="A1563" i="5"/>
  <c r="A1562" i="5"/>
  <c r="A1561" i="5"/>
  <c r="A1560" i="5"/>
  <c r="A1559" i="5"/>
  <c r="A1558" i="5"/>
  <c r="A1557" i="5"/>
  <c r="A1556" i="5"/>
  <c r="A1555" i="5"/>
  <c r="A1554" i="5"/>
  <c r="A1553" i="5"/>
  <c r="A1552" i="5"/>
  <c r="A1551" i="5"/>
  <c r="A1550" i="5"/>
  <c r="A1549" i="5"/>
  <c r="A1548" i="5"/>
  <c r="A1547" i="5"/>
  <c r="A1546" i="5"/>
  <c r="A1545" i="5"/>
  <c r="A1544" i="5"/>
  <c r="A1543" i="5"/>
  <c r="A1542" i="5"/>
  <c r="A1541" i="5"/>
  <c r="A1540" i="5"/>
  <c r="A1539" i="5"/>
  <c r="A1538" i="5"/>
  <c r="A1537" i="5"/>
  <c r="A1536" i="5"/>
  <c r="A1535" i="5"/>
  <c r="A1534" i="5"/>
  <c r="A1533" i="5"/>
  <c r="A1532" i="5"/>
  <c r="A1531" i="5"/>
  <c r="A1530" i="5"/>
  <c r="A1529" i="5"/>
  <c r="A1528" i="5"/>
  <c r="A1527" i="5"/>
  <c r="A1526" i="5"/>
  <c r="A1525" i="5"/>
  <c r="A1524" i="5"/>
  <c r="A1523" i="5"/>
  <c r="A1522" i="5"/>
  <c r="A1521" i="5"/>
  <c r="A1520" i="5"/>
  <c r="A1519" i="5"/>
  <c r="A1518" i="5"/>
  <c r="A1517" i="5"/>
  <c r="A1516" i="5"/>
  <c r="A1515" i="5"/>
  <c r="A1514" i="5"/>
  <c r="A1513" i="5"/>
  <c r="A1512" i="5"/>
  <c r="A1511" i="5"/>
  <c r="A1510" i="5"/>
  <c r="A1509" i="5"/>
  <c r="A1508" i="5"/>
  <c r="A1507" i="5"/>
  <c r="A1506" i="5"/>
  <c r="A1505" i="5"/>
  <c r="A1504" i="5"/>
  <c r="A1503" i="5"/>
  <c r="A1502" i="5"/>
  <c r="A1501" i="5"/>
  <c r="A1500" i="5"/>
  <c r="A1499" i="5"/>
  <c r="A1498" i="5"/>
  <c r="A1497" i="5"/>
  <c r="A1496" i="5"/>
  <c r="A1495" i="5"/>
  <c r="A1494" i="5"/>
  <c r="A1493" i="5"/>
  <c r="A1492" i="5"/>
  <c r="A1491" i="5"/>
  <c r="A1490" i="5"/>
  <c r="A1489" i="5"/>
  <c r="A1488" i="5"/>
  <c r="A1487" i="5"/>
  <c r="A1486" i="5"/>
  <c r="A1485" i="5"/>
  <c r="A1484" i="5"/>
  <c r="A1483" i="5"/>
  <c r="A1482" i="5"/>
  <c r="A1481" i="5"/>
  <c r="A1480" i="5"/>
  <c r="A1479" i="5"/>
  <c r="A1478" i="5"/>
  <c r="A1477" i="5"/>
  <c r="A1476" i="5"/>
  <c r="A1475" i="5"/>
  <c r="A1474" i="5"/>
  <c r="A1473" i="5"/>
  <c r="A1472" i="5"/>
  <c r="A1471" i="5"/>
  <c r="A1470" i="5"/>
  <c r="A1469" i="5"/>
  <c r="A1468" i="5"/>
  <c r="A1467" i="5"/>
  <c r="A1466" i="5"/>
  <c r="A1465" i="5"/>
  <c r="A1464" i="5"/>
  <c r="A1463" i="5"/>
  <c r="A1462" i="5"/>
  <c r="A1461" i="5"/>
  <c r="A1460" i="5"/>
  <c r="A1459" i="5"/>
  <c r="A1458" i="5"/>
  <c r="A1457" i="5"/>
  <c r="A1456" i="5"/>
  <c r="A1455" i="5"/>
  <c r="A1454" i="5"/>
  <c r="A1453" i="5"/>
  <c r="A1452" i="5"/>
  <c r="A1451" i="5"/>
  <c r="A1450" i="5"/>
  <c r="A1449" i="5"/>
  <c r="A1448" i="5"/>
  <c r="A1447" i="5"/>
  <c r="A1446" i="5"/>
  <c r="A1445" i="5"/>
  <c r="A1444" i="5"/>
  <c r="A1443" i="5"/>
  <c r="A1442" i="5"/>
  <c r="A1441" i="5"/>
  <c r="A1440" i="5"/>
  <c r="A1439" i="5"/>
  <c r="A1438" i="5"/>
  <c r="A1437" i="5"/>
  <c r="A1436" i="5"/>
  <c r="A1435" i="5"/>
  <c r="A1434" i="5"/>
  <c r="A1433" i="5"/>
  <c r="A1432" i="5"/>
  <c r="A1431" i="5"/>
  <c r="A1430" i="5"/>
  <c r="A1429" i="5"/>
  <c r="A1428" i="5"/>
  <c r="A1427" i="5"/>
  <c r="A1426" i="5"/>
  <c r="A1425" i="5"/>
  <c r="A1424" i="5"/>
  <c r="A1423" i="5"/>
  <c r="A1422" i="5"/>
  <c r="A1421" i="5"/>
  <c r="A1420" i="5"/>
  <c r="A1419" i="5"/>
  <c r="A1418" i="5"/>
  <c r="A1417" i="5"/>
  <c r="A1416" i="5"/>
  <c r="A1415" i="5"/>
  <c r="A1414" i="5"/>
  <c r="A1413" i="5"/>
  <c r="A1412" i="5"/>
  <c r="A1411" i="5"/>
  <c r="A1410" i="5"/>
  <c r="A1409" i="5"/>
  <c r="A1408" i="5"/>
  <c r="A1407" i="5"/>
  <c r="A1406" i="5"/>
  <c r="A1405" i="5"/>
  <c r="A1404" i="5"/>
  <c r="A1403" i="5"/>
  <c r="A1402" i="5"/>
  <c r="A1401" i="5"/>
  <c r="A1400" i="5"/>
  <c r="A1399" i="5"/>
  <c r="A1398" i="5"/>
  <c r="A1397" i="5"/>
  <c r="A1396" i="5"/>
  <c r="A1395" i="5"/>
  <c r="A1394" i="5"/>
  <c r="A1393" i="5"/>
  <c r="A1392" i="5"/>
  <c r="A1391" i="5"/>
  <c r="A1390" i="5"/>
  <c r="A1389" i="5"/>
  <c r="A1388" i="5"/>
  <c r="A1387" i="5"/>
  <c r="A1386" i="5"/>
  <c r="A1385" i="5"/>
  <c r="A1384" i="5"/>
  <c r="A1383" i="5"/>
  <c r="A1382" i="5"/>
  <c r="A1381" i="5"/>
  <c r="A1380" i="5"/>
  <c r="A1379" i="5"/>
  <c r="A1378" i="5"/>
  <c r="A1377" i="5"/>
  <c r="A1376" i="5"/>
  <c r="A1375" i="5"/>
  <c r="A1374" i="5"/>
  <c r="A1373" i="5"/>
  <c r="A1372" i="5"/>
  <c r="A1371" i="5"/>
  <c r="A1370" i="5"/>
  <c r="A1369" i="5"/>
  <c r="A1368" i="5"/>
  <c r="A1367" i="5"/>
  <c r="A1366" i="5"/>
  <c r="A1365" i="5"/>
  <c r="A1364" i="5"/>
  <c r="A1363" i="5"/>
  <c r="A1362" i="5"/>
  <c r="A1361" i="5"/>
  <c r="A1360" i="5"/>
  <c r="A1359" i="5"/>
  <c r="A1358" i="5"/>
  <c r="A1357" i="5"/>
  <c r="A1356" i="5"/>
  <c r="A1355" i="5"/>
  <c r="A1354" i="5"/>
  <c r="A1353" i="5"/>
  <c r="A1352" i="5"/>
  <c r="A1351" i="5"/>
  <c r="A1350" i="5"/>
  <c r="A1349" i="5"/>
  <c r="A1348" i="5"/>
  <c r="A1347" i="5"/>
  <c r="A1346" i="5"/>
  <c r="A1345" i="5"/>
  <c r="A1344" i="5"/>
  <c r="A1343" i="5"/>
  <c r="A1342" i="5"/>
  <c r="A1341" i="5"/>
  <c r="A1340" i="5"/>
  <c r="A1339" i="5"/>
  <c r="A1338" i="5"/>
  <c r="A1337" i="5"/>
  <c r="A1336" i="5"/>
  <c r="A1335" i="5"/>
  <c r="A1334" i="5"/>
  <c r="A1333" i="5"/>
  <c r="A1332" i="5"/>
  <c r="A1331" i="5"/>
  <c r="A1330" i="5"/>
  <c r="A1329" i="5"/>
  <c r="A1328" i="5"/>
  <c r="A1327" i="5"/>
  <c r="A1326" i="5"/>
  <c r="A1325" i="5"/>
  <c r="A1324" i="5"/>
  <c r="A1323" i="5"/>
  <c r="A1322" i="5"/>
  <c r="A1321" i="5"/>
  <c r="A1320" i="5"/>
  <c r="A1319" i="5"/>
  <c r="A1318" i="5"/>
  <c r="A1317" i="5"/>
  <c r="A1316" i="5"/>
  <c r="A1315" i="5"/>
  <c r="A1314" i="5"/>
  <c r="A1313" i="5"/>
  <c r="A1312" i="5"/>
  <c r="A1311" i="5"/>
  <c r="A1310" i="5"/>
  <c r="A1309" i="5"/>
  <c r="A1308" i="5"/>
  <c r="A1307" i="5"/>
  <c r="A1306" i="5"/>
  <c r="A1305" i="5"/>
  <c r="A1304" i="5"/>
  <c r="A1303" i="5"/>
  <c r="A1302" i="5"/>
  <c r="A1301" i="5"/>
  <c r="A1300" i="5"/>
  <c r="A1299" i="5"/>
  <c r="A1298" i="5"/>
  <c r="A1297" i="5"/>
  <c r="A1296" i="5"/>
  <c r="A1295" i="5"/>
  <c r="A1294" i="5"/>
  <c r="A1293" i="5"/>
  <c r="A1292" i="5"/>
  <c r="A1291" i="5"/>
  <c r="A1290" i="5"/>
  <c r="A1289" i="5"/>
  <c r="A1288" i="5"/>
  <c r="A1287" i="5"/>
  <c r="A1286" i="5"/>
  <c r="A1285" i="5"/>
  <c r="A1284" i="5"/>
  <c r="A1283" i="5"/>
  <c r="A1282" i="5"/>
  <c r="A1281" i="5"/>
  <c r="A1280" i="5"/>
  <c r="A1279" i="5"/>
  <c r="A1278" i="5"/>
  <c r="A1277" i="5"/>
  <c r="A1276" i="5"/>
  <c r="A1275" i="5"/>
  <c r="A1274" i="5"/>
  <c r="A1273" i="5"/>
  <c r="A1272" i="5"/>
  <c r="A1271" i="5"/>
  <c r="A1270" i="5"/>
  <c r="A1269" i="5"/>
  <c r="A1268" i="5"/>
  <c r="A1267" i="5"/>
  <c r="A1266" i="5"/>
  <c r="A1265" i="5"/>
  <c r="A1264" i="5"/>
  <c r="A1263" i="5"/>
  <c r="A1262" i="5"/>
  <c r="A1261" i="5"/>
  <c r="A1260" i="5"/>
  <c r="A1259" i="5"/>
  <c r="A1258" i="5"/>
  <c r="A1257" i="5"/>
  <c r="A1256" i="5"/>
  <c r="A1255" i="5"/>
  <c r="A1254" i="5"/>
  <c r="A1253" i="5"/>
  <c r="A1252" i="5"/>
  <c r="A1251" i="5"/>
  <c r="A1250" i="5"/>
  <c r="A1249" i="5"/>
  <c r="A1248" i="5"/>
  <c r="A1247" i="5"/>
  <c r="A1246" i="5"/>
  <c r="A1245" i="5"/>
  <c r="A1244" i="5"/>
  <c r="A1243" i="5"/>
  <c r="A1242" i="5"/>
  <c r="A1241" i="5"/>
  <c r="A1240" i="5"/>
  <c r="A1239" i="5"/>
  <c r="A1238" i="5"/>
  <c r="A1237" i="5"/>
  <c r="A1236" i="5"/>
  <c r="A1235" i="5"/>
  <c r="A1234" i="5"/>
  <c r="A1233" i="5"/>
  <c r="A1232" i="5"/>
  <c r="A1231" i="5"/>
  <c r="A1230" i="5"/>
  <c r="A1229" i="5"/>
  <c r="A1228" i="5"/>
  <c r="A1227" i="5"/>
  <c r="A1226" i="5"/>
  <c r="A1225" i="5"/>
  <c r="A1224" i="5"/>
  <c r="A1223" i="5"/>
  <c r="A1222" i="5"/>
  <c r="A1221" i="5"/>
  <c r="A1220" i="5"/>
  <c r="A1219" i="5"/>
  <c r="A1218" i="5"/>
  <c r="A1217" i="5"/>
  <c r="A1216" i="5"/>
  <c r="A1215" i="5"/>
  <c r="A1214" i="5"/>
  <c r="A1213" i="5"/>
  <c r="A1212" i="5"/>
  <c r="A1211" i="5"/>
  <c r="A1210" i="5"/>
  <c r="A1209" i="5"/>
  <c r="A1208" i="5"/>
  <c r="A1207" i="5"/>
  <c r="A1206" i="5"/>
  <c r="A1205" i="5"/>
  <c r="A1204" i="5"/>
  <c r="A1203" i="5"/>
  <c r="A1202" i="5"/>
  <c r="A1201" i="5"/>
  <c r="A1200" i="5"/>
  <c r="A1199" i="5"/>
  <c r="A1198" i="5"/>
  <c r="A1197" i="5"/>
  <c r="A1196" i="5"/>
  <c r="A1195" i="5"/>
  <c r="A1194" i="5"/>
  <c r="A1193" i="5"/>
  <c r="A1192" i="5"/>
  <c r="A1191" i="5"/>
  <c r="A1190" i="5"/>
  <c r="A1189" i="5"/>
  <c r="A1188" i="5"/>
  <c r="A1187" i="5"/>
  <c r="A1186" i="5"/>
  <c r="A1185" i="5"/>
  <c r="A1184" i="5"/>
  <c r="A1183" i="5"/>
  <c r="A1182" i="5"/>
  <c r="A1181" i="5"/>
  <c r="A1180" i="5"/>
  <c r="A1179" i="5"/>
  <c r="A1178" i="5"/>
  <c r="A1177" i="5"/>
  <c r="A1176" i="5"/>
  <c r="A1175" i="5"/>
  <c r="A1174" i="5"/>
  <c r="A1173" i="5"/>
  <c r="A1172" i="5"/>
  <c r="A1171" i="5"/>
  <c r="A1170" i="5"/>
  <c r="A1169" i="5"/>
  <c r="A1168" i="5"/>
  <c r="A1167" i="5"/>
  <c r="A1166" i="5"/>
  <c r="A1165" i="5"/>
  <c r="A1164" i="5"/>
  <c r="A1163" i="5"/>
  <c r="A1162" i="5"/>
  <c r="A1161" i="5"/>
  <c r="A1160" i="5"/>
  <c r="A1159" i="5"/>
  <c r="A1158" i="5"/>
  <c r="A1157" i="5"/>
  <c r="A1156" i="5"/>
  <c r="A1155" i="5"/>
  <c r="A1154" i="5"/>
  <c r="A1153" i="5"/>
  <c r="A1152" i="5"/>
  <c r="A1151" i="5"/>
  <c r="A1150" i="5"/>
  <c r="A1149" i="5"/>
  <c r="A1148" i="5"/>
  <c r="A1147" i="5"/>
  <c r="A1146" i="5"/>
  <c r="A1145" i="5"/>
  <c r="A1144" i="5"/>
  <c r="A1143" i="5"/>
  <c r="A1142" i="5"/>
  <c r="A1141" i="5"/>
  <c r="A1140" i="5"/>
  <c r="A1139" i="5"/>
  <c r="A1138" i="5"/>
  <c r="A1137" i="5"/>
  <c r="A1136" i="5"/>
  <c r="A1135" i="5"/>
  <c r="A1134" i="5"/>
  <c r="A1133" i="5"/>
  <c r="A1132" i="5"/>
  <c r="A1131" i="5"/>
  <c r="A1130" i="5"/>
  <c r="A1129" i="5"/>
  <c r="A1128" i="5"/>
  <c r="A1127" i="5"/>
  <c r="A1126" i="5"/>
  <c r="A1125" i="5"/>
  <c r="A1124" i="5"/>
  <c r="A1123" i="5"/>
  <c r="A1122" i="5"/>
  <c r="A1121" i="5"/>
  <c r="A1120" i="5"/>
  <c r="A1119" i="5"/>
  <c r="A1118" i="5"/>
  <c r="A1117" i="5"/>
  <c r="A1116" i="5"/>
  <c r="A1115" i="5"/>
  <c r="A1114" i="5"/>
  <c r="A1113" i="5"/>
  <c r="A1112" i="5"/>
  <c r="A1111" i="5"/>
  <c r="A1110" i="5"/>
  <c r="A1109" i="5"/>
  <c r="A1108" i="5"/>
  <c r="A1107" i="5"/>
  <c r="A1106" i="5"/>
  <c r="A1105" i="5"/>
  <c r="A1104" i="5"/>
  <c r="A1103" i="5"/>
  <c r="A1102" i="5"/>
  <c r="A1101" i="5"/>
  <c r="A1100" i="5"/>
  <c r="A1099" i="5"/>
  <c r="A1098" i="5"/>
  <c r="A1097" i="5"/>
  <c r="A1096" i="5"/>
  <c r="A1095" i="5"/>
  <c r="A1094" i="5"/>
  <c r="A1093" i="5"/>
  <c r="A1092" i="5"/>
  <c r="A1091" i="5"/>
  <c r="A1090" i="5"/>
  <c r="A1089" i="5"/>
  <c r="A1088" i="5"/>
  <c r="A1087" i="5"/>
  <c r="A1086" i="5"/>
  <c r="A1085" i="5"/>
  <c r="A1084" i="5"/>
  <c r="A1083" i="5"/>
  <c r="A1082" i="5"/>
  <c r="A1081" i="5"/>
  <c r="A1080" i="5"/>
  <c r="A1079" i="5"/>
  <c r="A1078" i="5"/>
  <c r="A1077" i="5"/>
  <c r="A1076" i="5"/>
  <c r="A1075" i="5"/>
  <c r="A1074" i="5"/>
  <c r="A1073" i="5"/>
  <c r="A1072" i="5"/>
  <c r="A1071" i="5"/>
  <c r="A1070" i="5"/>
  <c r="A1069" i="5"/>
  <c r="A1068" i="5"/>
  <c r="A1067" i="5"/>
  <c r="A1066" i="5"/>
  <c r="A1065" i="5"/>
  <c r="A1064" i="5"/>
  <c r="A1063" i="5"/>
  <c r="A1062" i="5"/>
  <c r="A1061" i="5"/>
  <c r="A1060" i="5"/>
  <c r="A1059" i="5"/>
  <c r="A1058" i="5"/>
  <c r="A1057" i="5"/>
  <c r="A1056" i="5"/>
  <c r="A1055" i="5"/>
  <c r="A1054" i="5"/>
  <c r="A1053" i="5"/>
  <c r="A1052" i="5"/>
  <c r="A1051" i="5"/>
  <c r="A1050" i="5"/>
  <c r="A1049" i="5"/>
  <c r="A1048" i="5"/>
  <c r="A1047" i="5"/>
  <c r="A1046" i="5"/>
  <c r="A1045" i="5"/>
  <c r="A1044" i="5"/>
  <c r="A1043" i="5"/>
  <c r="A1042" i="5"/>
  <c r="A1041" i="5"/>
  <c r="A1040" i="5"/>
  <c r="A1039" i="5"/>
  <c r="A1038" i="5"/>
  <c r="A1037" i="5"/>
  <c r="A1036" i="5"/>
  <c r="A1035" i="5"/>
  <c r="A1034" i="5"/>
  <c r="A1033" i="5"/>
  <c r="A1032" i="5"/>
  <c r="A1031" i="5"/>
  <c r="A1030" i="5"/>
  <c r="A1029" i="5"/>
  <c r="A1028" i="5"/>
  <c r="A1027" i="5"/>
  <c r="A1026" i="5"/>
  <c r="A1025" i="5"/>
  <c r="A1024" i="5"/>
  <c r="A1023" i="5"/>
  <c r="A1022" i="5"/>
  <c r="A1021" i="5"/>
  <c r="A1020" i="5"/>
  <c r="A1019" i="5"/>
  <c r="A1018" i="5"/>
  <c r="A1017" i="5"/>
  <c r="A1016" i="5"/>
  <c r="A1015" i="5"/>
  <c r="A1014" i="5"/>
  <c r="A1013" i="5"/>
  <c r="A1012" i="5"/>
  <c r="A1011" i="5"/>
  <c r="A1010" i="5"/>
  <c r="A1009" i="5"/>
  <c r="A1008" i="5"/>
  <c r="A1007" i="5"/>
  <c r="A1006" i="5"/>
  <c r="A1005" i="5"/>
  <c r="A1004" i="5"/>
  <c r="A1003" i="5"/>
  <c r="A1002" i="5"/>
  <c r="A1001" i="5"/>
  <c r="A1000" i="5"/>
  <c r="A999" i="5"/>
  <c r="A998" i="5"/>
  <c r="A997" i="5"/>
  <c r="A996" i="5"/>
  <c r="A995" i="5"/>
  <c r="A994" i="5"/>
  <c r="A993" i="5"/>
  <c r="A992" i="5"/>
  <c r="A991" i="5"/>
  <c r="A990" i="5"/>
  <c r="A989" i="5"/>
  <c r="A988" i="5"/>
  <c r="A987" i="5"/>
  <c r="A986" i="5"/>
  <c r="A985" i="5"/>
  <c r="A984" i="5"/>
  <c r="A983" i="5"/>
  <c r="A982" i="5"/>
  <c r="A981" i="5"/>
  <c r="A980" i="5"/>
  <c r="A979" i="5"/>
  <c r="A978" i="5"/>
  <c r="A977" i="5"/>
  <c r="A976" i="5"/>
  <c r="A975" i="5"/>
  <c r="A974" i="5"/>
  <c r="A973" i="5"/>
  <c r="A972" i="5"/>
  <c r="A971" i="5"/>
  <c r="A970" i="5"/>
  <c r="A969" i="5"/>
  <c r="A968" i="5"/>
  <c r="A967" i="5"/>
  <c r="A966" i="5"/>
  <c r="A965" i="5"/>
  <c r="A964" i="5"/>
  <c r="A963" i="5"/>
  <c r="A962" i="5"/>
  <c r="A961" i="5"/>
  <c r="A960" i="5"/>
  <c r="A959" i="5"/>
  <c r="A958" i="5"/>
  <c r="A957" i="5"/>
  <c r="A956" i="5"/>
  <c r="A955" i="5"/>
  <c r="A954" i="5"/>
  <c r="A953" i="5"/>
  <c r="A952" i="5"/>
  <c r="A951" i="5"/>
  <c r="A950" i="5"/>
  <c r="A949" i="5"/>
  <c r="A948" i="5"/>
  <c r="A947" i="5"/>
  <c r="A946" i="5"/>
  <c r="A945" i="5"/>
  <c r="A944" i="5"/>
  <c r="A943" i="5"/>
  <c r="A942" i="5"/>
  <c r="A941" i="5"/>
  <c r="A940" i="5"/>
  <c r="A939" i="5"/>
  <c r="A938" i="5"/>
  <c r="A937" i="5"/>
  <c r="A936" i="5"/>
  <c r="A935" i="5"/>
  <c r="A934" i="5"/>
  <c r="A933" i="5"/>
  <c r="A932" i="5"/>
  <c r="A931" i="5"/>
  <c r="A930" i="5"/>
  <c r="A929" i="5"/>
  <c r="A928" i="5"/>
  <c r="A927" i="5"/>
  <c r="A926" i="5"/>
  <c r="A925" i="5"/>
  <c r="A924" i="5"/>
  <c r="A923" i="5"/>
  <c r="A922" i="5"/>
  <c r="A921" i="5"/>
  <c r="A920" i="5"/>
  <c r="A919" i="5"/>
  <c r="A918" i="5"/>
  <c r="A917" i="5"/>
  <c r="A916" i="5"/>
  <c r="A915" i="5"/>
  <c r="A914" i="5"/>
  <c r="A913" i="5"/>
  <c r="A912" i="5"/>
  <c r="A911" i="5"/>
  <c r="A910" i="5"/>
  <c r="A909" i="5"/>
  <c r="A908" i="5"/>
  <c r="A907" i="5"/>
  <c r="A906" i="5"/>
  <c r="A905" i="5"/>
  <c r="A904" i="5"/>
  <c r="A903" i="5"/>
  <c r="A902" i="5"/>
  <c r="A901" i="5"/>
  <c r="A900" i="5"/>
  <c r="A899" i="5"/>
  <c r="A898" i="5"/>
  <c r="A897" i="5"/>
  <c r="A896" i="5"/>
  <c r="A895" i="5"/>
  <c r="A894" i="5"/>
  <c r="A893" i="5"/>
  <c r="A892" i="5"/>
  <c r="A891" i="5"/>
  <c r="A890" i="5"/>
  <c r="A889" i="5"/>
  <c r="A888" i="5"/>
  <c r="A887" i="5"/>
  <c r="A886" i="5"/>
  <c r="A885" i="5"/>
  <c r="A884" i="5"/>
  <c r="A883" i="5"/>
  <c r="A882" i="5"/>
  <c r="A881" i="5"/>
  <c r="A880" i="5"/>
  <c r="A879" i="5"/>
  <c r="A878" i="5"/>
  <c r="A877" i="5"/>
  <c r="A876" i="5"/>
  <c r="A875" i="5"/>
  <c r="A874" i="5"/>
  <c r="A873" i="5"/>
  <c r="A872" i="5"/>
  <c r="A871" i="5"/>
  <c r="A870" i="5"/>
  <c r="A869" i="5"/>
  <c r="A868" i="5"/>
  <c r="A867" i="5"/>
  <c r="A866" i="5"/>
  <c r="A865" i="5"/>
  <c r="A864" i="5"/>
  <c r="A863" i="5"/>
  <c r="A862" i="5"/>
  <c r="A861" i="5"/>
  <c r="A860" i="5"/>
  <c r="A859" i="5"/>
  <c r="A858" i="5"/>
  <c r="A857" i="5"/>
  <c r="A856" i="5"/>
  <c r="A855" i="5"/>
  <c r="A854" i="5"/>
  <c r="A853" i="5"/>
  <c r="A852" i="5"/>
  <c r="A851" i="5"/>
  <c r="A850" i="5"/>
  <c r="A849" i="5"/>
  <c r="A848" i="5"/>
  <c r="A847" i="5"/>
  <c r="A846" i="5"/>
  <c r="A845" i="5"/>
  <c r="A844" i="5"/>
  <c r="A843" i="5"/>
  <c r="A842" i="5"/>
  <c r="A841" i="5"/>
  <c r="A840" i="5"/>
  <c r="A839" i="5"/>
  <c r="A838" i="5"/>
  <c r="A837" i="5"/>
  <c r="A836" i="5"/>
  <c r="A835" i="5"/>
  <c r="A834" i="5"/>
  <c r="A833" i="5"/>
  <c r="A832" i="5"/>
  <c r="A831" i="5"/>
  <c r="A830" i="5"/>
  <c r="A829" i="5"/>
  <c r="A828" i="5"/>
  <c r="A827" i="5"/>
  <c r="A826" i="5"/>
  <c r="A825" i="5"/>
  <c r="A824" i="5"/>
  <c r="A823" i="5"/>
  <c r="A822" i="5"/>
  <c r="A821" i="5"/>
  <c r="A820" i="5"/>
  <c r="A819" i="5"/>
  <c r="A818" i="5"/>
  <c r="A817" i="5"/>
  <c r="A816" i="5"/>
  <c r="A815" i="5"/>
  <c r="A814" i="5"/>
  <c r="A813" i="5"/>
  <c r="A812" i="5"/>
  <c r="A811" i="5"/>
  <c r="A810" i="5"/>
  <c r="A809" i="5"/>
  <c r="A808" i="5"/>
  <c r="A807" i="5"/>
  <c r="A806" i="5"/>
  <c r="A805" i="5"/>
  <c r="A804" i="5"/>
  <c r="A803" i="5"/>
  <c r="A802" i="5"/>
  <c r="A801" i="5"/>
  <c r="A800" i="5"/>
  <c r="A799" i="5"/>
  <c r="A798" i="5"/>
  <c r="A797" i="5"/>
  <c r="A796" i="5"/>
  <c r="A795" i="5"/>
  <c r="A794" i="5"/>
  <c r="A793" i="5"/>
  <c r="A792" i="5"/>
  <c r="A791" i="5"/>
  <c r="A790" i="5"/>
  <c r="A789" i="5"/>
  <c r="A788" i="5"/>
  <c r="A787" i="5"/>
  <c r="A786" i="5"/>
  <c r="A785" i="5"/>
  <c r="A784" i="5"/>
  <c r="A783" i="5"/>
  <c r="A782" i="5"/>
  <c r="A781" i="5"/>
  <c r="A780" i="5"/>
  <c r="A779" i="5"/>
  <c r="A778" i="5"/>
  <c r="A777" i="5"/>
  <c r="A776" i="5"/>
  <c r="A775" i="5"/>
  <c r="A774" i="5"/>
  <c r="A773" i="5"/>
  <c r="A772" i="5"/>
  <c r="A771" i="5"/>
  <c r="A770" i="5"/>
  <c r="A769" i="5"/>
  <c r="A768" i="5"/>
  <c r="A767" i="5"/>
  <c r="A766" i="5"/>
  <c r="A765" i="5"/>
  <c r="A764" i="5"/>
  <c r="A763" i="5"/>
  <c r="A762" i="5"/>
  <c r="A761" i="5"/>
  <c r="A760" i="5"/>
  <c r="A759" i="5"/>
  <c r="A758" i="5"/>
  <c r="A757" i="5"/>
  <c r="A756" i="5"/>
  <c r="A755" i="5"/>
  <c r="A754" i="5"/>
  <c r="A753" i="5"/>
  <c r="A752" i="5"/>
  <c r="A751" i="5"/>
  <c r="A750" i="5"/>
  <c r="A749" i="5"/>
  <c r="A748" i="5"/>
  <c r="A747" i="5"/>
  <c r="A746" i="5"/>
  <c r="A745" i="5"/>
  <c r="A744" i="5"/>
  <c r="A743" i="5"/>
  <c r="A742" i="5"/>
  <c r="A741" i="5"/>
  <c r="A740" i="5"/>
  <c r="A739" i="5"/>
  <c r="A738" i="5"/>
  <c r="A737" i="5"/>
  <c r="A736" i="5"/>
  <c r="A735" i="5"/>
  <c r="A734" i="5"/>
  <c r="A733" i="5"/>
  <c r="A732" i="5"/>
  <c r="A731" i="5"/>
  <c r="A730" i="5"/>
  <c r="A729" i="5"/>
  <c r="A728" i="5"/>
  <c r="A727" i="5"/>
  <c r="A726" i="5"/>
  <c r="A725" i="5"/>
  <c r="A724" i="5"/>
  <c r="A723" i="5"/>
  <c r="A722" i="5"/>
  <c r="A721" i="5"/>
  <c r="A720" i="5"/>
  <c r="A719" i="5"/>
  <c r="A718" i="5"/>
  <c r="A717" i="5"/>
  <c r="A716" i="5"/>
  <c r="A715" i="5"/>
  <c r="A714" i="5"/>
  <c r="A713" i="5"/>
  <c r="A712" i="5"/>
  <c r="A711" i="5"/>
  <c r="A710" i="5"/>
  <c r="A709" i="5"/>
  <c r="A708" i="5"/>
  <c r="A707" i="5"/>
  <c r="A706" i="5"/>
  <c r="A705" i="5"/>
  <c r="A704" i="5"/>
  <c r="A703" i="5"/>
  <c r="A702" i="5"/>
  <c r="A701" i="5"/>
  <c r="A700" i="5"/>
  <c r="A699" i="5"/>
  <c r="A698" i="5"/>
  <c r="A697" i="5"/>
  <c r="A696" i="5"/>
  <c r="A695" i="5"/>
  <c r="A694" i="5"/>
  <c r="A693" i="5"/>
  <c r="A692" i="5"/>
  <c r="A691" i="5"/>
  <c r="A690" i="5"/>
  <c r="A689" i="5"/>
  <c r="A688" i="5"/>
  <c r="A687" i="5"/>
  <c r="A686" i="5"/>
  <c r="A685" i="5"/>
  <c r="A684" i="5"/>
  <c r="A683" i="5"/>
  <c r="A682" i="5"/>
  <c r="A681" i="5"/>
  <c r="A680" i="5"/>
  <c r="A679" i="5"/>
  <c r="A678" i="5"/>
  <c r="A677" i="5"/>
  <c r="A676" i="5"/>
  <c r="A675" i="5"/>
  <c r="A674" i="5"/>
  <c r="A673" i="5"/>
  <c r="A672" i="5"/>
  <c r="A671" i="5"/>
  <c r="A670" i="5"/>
  <c r="A669" i="5"/>
  <c r="A668" i="5"/>
  <c r="A667" i="5"/>
  <c r="A666" i="5"/>
  <c r="A665" i="5"/>
  <c r="A664" i="5"/>
  <c r="A663" i="5"/>
  <c r="A662" i="5"/>
  <c r="A661" i="5"/>
  <c r="A660" i="5"/>
  <c r="A659" i="5"/>
  <c r="A658" i="5"/>
  <c r="A657" i="5"/>
  <c r="A656" i="5"/>
  <c r="A655" i="5"/>
  <c r="A654" i="5"/>
  <c r="A653" i="5"/>
  <c r="A652" i="5"/>
  <c r="A651" i="5"/>
  <c r="A650" i="5"/>
  <c r="A649" i="5"/>
  <c r="A648" i="5"/>
  <c r="A647" i="5"/>
  <c r="A646" i="5"/>
  <c r="A645" i="5"/>
  <c r="A644" i="5"/>
  <c r="A643" i="5"/>
  <c r="A642" i="5"/>
  <c r="A641" i="5"/>
  <c r="A640" i="5"/>
  <c r="A639" i="5"/>
  <c r="A638" i="5"/>
  <c r="A637" i="5"/>
  <c r="A636" i="5"/>
  <c r="A635" i="5"/>
  <c r="A634" i="5"/>
  <c r="A633" i="5"/>
  <c r="A632" i="5"/>
  <c r="A631" i="5"/>
  <c r="A630" i="5"/>
  <c r="A629" i="5"/>
  <c r="A628" i="5"/>
  <c r="A627" i="5"/>
  <c r="A626" i="5"/>
  <c r="A625" i="5"/>
  <c r="A624" i="5"/>
  <c r="A623" i="5"/>
  <c r="A622" i="5"/>
  <c r="A621" i="5"/>
  <c r="A620" i="5"/>
  <c r="A619" i="5"/>
  <c r="A618" i="5"/>
  <c r="A617" i="5"/>
  <c r="A616" i="5"/>
  <c r="A615" i="5"/>
  <c r="A614" i="5"/>
  <c r="A613" i="5"/>
  <c r="A612" i="5"/>
  <c r="A611" i="5"/>
  <c r="A610" i="5"/>
  <c r="A609" i="5"/>
  <c r="A608" i="5"/>
  <c r="A607" i="5"/>
  <c r="A606" i="5"/>
  <c r="A605" i="5"/>
  <c r="A604" i="5"/>
  <c r="A603" i="5"/>
  <c r="A602" i="5"/>
  <c r="A601" i="5"/>
  <c r="A600" i="5"/>
  <c r="A599" i="5"/>
  <c r="A598" i="5"/>
  <c r="A597" i="5"/>
  <c r="A596" i="5"/>
  <c r="A595" i="5"/>
  <c r="A594" i="5"/>
  <c r="A593" i="5"/>
  <c r="A592" i="5"/>
  <c r="A591" i="5"/>
  <c r="A590" i="5"/>
  <c r="A589" i="5"/>
  <c r="A588" i="5"/>
  <c r="A587" i="5"/>
  <c r="A586" i="5"/>
  <c r="A585" i="5"/>
  <c r="A584" i="5"/>
  <c r="A583" i="5"/>
  <c r="A582" i="5"/>
  <c r="A581" i="5"/>
  <c r="A580" i="5"/>
  <c r="A579" i="5"/>
  <c r="A578" i="5"/>
  <c r="A577" i="5"/>
  <c r="A576" i="5"/>
  <c r="A575" i="5"/>
  <c r="A574" i="5"/>
  <c r="A573" i="5"/>
  <c r="A572" i="5"/>
  <c r="A571" i="5"/>
  <c r="A570" i="5"/>
  <c r="A569" i="5"/>
  <c r="A568" i="5"/>
  <c r="A567" i="5"/>
  <c r="A566" i="5"/>
  <c r="A565" i="5"/>
  <c r="A564" i="5"/>
  <c r="A563" i="5"/>
  <c r="A562" i="5"/>
  <c r="A561" i="5"/>
  <c r="A560" i="5"/>
  <c r="A559" i="5"/>
  <c r="A558" i="5"/>
  <c r="A557" i="5"/>
  <c r="A556" i="5"/>
  <c r="A555" i="5"/>
  <c r="A554" i="5"/>
  <c r="A553" i="5"/>
  <c r="A552" i="5"/>
  <c r="A551" i="5"/>
  <c r="A550" i="5"/>
  <c r="A549" i="5"/>
  <c r="A548" i="5"/>
  <c r="A547" i="5"/>
  <c r="A546" i="5"/>
  <c r="A545" i="5"/>
  <c r="A544" i="5"/>
  <c r="A543" i="5"/>
  <c r="A542" i="5"/>
  <c r="A541" i="5"/>
  <c r="A540" i="5"/>
  <c r="A539" i="5"/>
  <c r="A538" i="5"/>
  <c r="A537" i="5"/>
  <c r="A536" i="5"/>
  <c r="A535" i="5"/>
  <c r="A534" i="5"/>
  <c r="A533" i="5"/>
  <c r="A532" i="5"/>
  <c r="A531" i="5"/>
  <c r="A530" i="5"/>
  <c r="A529" i="5"/>
  <c r="A528" i="5"/>
  <c r="A527" i="5"/>
  <c r="A526" i="5"/>
  <c r="A525" i="5"/>
  <c r="A524" i="5"/>
  <c r="A523" i="5"/>
  <c r="A522" i="5"/>
  <c r="A521" i="5"/>
  <c r="A520" i="5"/>
  <c r="A519" i="5"/>
  <c r="A518" i="5"/>
  <c r="A517" i="5"/>
  <c r="A516" i="5"/>
  <c r="A515" i="5"/>
  <c r="A514" i="5"/>
  <c r="A513" i="5"/>
  <c r="A512" i="5"/>
  <c r="A511" i="5"/>
  <c r="A510" i="5"/>
  <c r="A509" i="5"/>
  <c r="A508" i="5"/>
  <c r="A507" i="5"/>
  <c r="A506" i="5"/>
  <c r="A505" i="5"/>
  <c r="A504" i="5"/>
  <c r="A503" i="5"/>
  <c r="A502" i="5"/>
  <c r="A501" i="5"/>
  <c r="A500" i="5"/>
  <c r="A499" i="5"/>
  <c r="A498" i="5"/>
  <c r="A497" i="5"/>
  <c r="A496" i="5"/>
  <c r="A495" i="5"/>
  <c r="A494" i="5"/>
  <c r="A493" i="5"/>
  <c r="A492" i="5"/>
  <c r="A491" i="5"/>
  <c r="A490" i="5"/>
  <c r="A489" i="5"/>
  <c r="A488" i="5"/>
  <c r="A487" i="5"/>
  <c r="A486" i="5"/>
  <c r="A485" i="5"/>
  <c r="A484" i="5"/>
  <c r="A483" i="5"/>
  <c r="A482" i="5"/>
  <c r="A481" i="5"/>
  <c r="A480" i="5"/>
  <c r="A479" i="5"/>
  <c r="A478" i="5"/>
  <c r="A477" i="5"/>
  <c r="A476" i="5"/>
  <c r="A475" i="5"/>
  <c r="A474" i="5"/>
  <c r="A473" i="5"/>
  <c r="A472" i="5"/>
  <c r="A471" i="5"/>
  <c r="A470" i="5"/>
  <c r="A469" i="5"/>
  <c r="A468" i="5"/>
  <c r="A467" i="5"/>
  <c r="A466" i="5"/>
  <c r="A465" i="5"/>
  <c r="A464" i="5"/>
  <c r="A463" i="5"/>
  <c r="A462" i="5"/>
  <c r="A461" i="5"/>
  <c r="A460" i="5"/>
  <c r="A459" i="5"/>
  <c r="A458" i="5"/>
  <c r="A457" i="5"/>
  <c r="A456" i="5"/>
  <c r="A455" i="5"/>
  <c r="A454" i="5"/>
  <c r="A453" i="5"/>
  <c r="A452" i="5"/>
  <c r="A451" i="5"/>
  <c r="A450" i="5"/>
  <c r="A449" i="5"/>
  <c r="A448" i="5"/>
  <c r="A447" i="5"/>
  <c r="A446" i="5"/>
  <c r="A445" i="5"/>
  <c r="A444" i="5"/>
  <c r="A443" i="5"/>
  <c r="A442" i="5"/>
  <c r="A441" i="5"/>
  <c r="A440" i="5"/>
  <c r="A439" i="5"/>
  <c r="A438" i="5"/>
  <c r="A437" i="5"/>
  <c r="A436" i="5"/>
  <c r="A435" i="5"/>
  <c r="A434" i="5"/>
  <c r="A433" i="5"/>
  <c r="A432" i="5"/>
  <c r="A431" i="5"/>
  <c r="A430" i="5"/>
  <c r="A429" i="5"/>
  <c r="A428" i="5"/>
  <c r="A427" i="5"/>
  <c r="A426" i="5"/>
  <c r="A425" i="5"/>
  <c r="A424" i="5"/>
  <c r="A423" i="5"/>
  <c r="A422" i="5"/>
  <c r="A421" i="5"/>
  <c r="A420" i="5"/>
  <c r="A419" i="5"/>
  <c r="A418" i="5"/>
  <c r="A417" i="5"/>
  <c r="A416" i="5"/>
  <c r="A415" i="5"/>
  <c r="A414" i="5"/>
  <c r="A413" i="5"/>
  <c r="A412" i="5"/>
  <c r="A411" i="5"/>
  <c r="A410" i="5"/>
  <c r="A409" i="5"/>
  <c r="A408" i="5"/>
  <c r="A407" i="5"/>
  <c r="A406" i="5"/>
  <c r="A405" i="5"/>
  <c r="A404" i="5"/>
  <c r="A403" i="5"/>
  <c r="A402" i="5"/>
  <c r="A401" i="5"/>
  <c r="A400" i="5"/>
  <c r="A399" i="5"/>
  <c r="A398" i="5"/>
  <c r="A397" i="5"/>
  <c r="A396" i="5"/>
  <c r="A395" i="5"/>
  <c r="A394" i="5"/>
  <c r="A393" i="5"/>
  <c r="A392" i="5"/>
  <c r="A391" i="5"/>
  <c r="A390" i="5"/>
  <c r="A389" i="5"/>
  <c r="A388" i="5"/>
  <c r="A387" i="5"/>
  <c r="A386" i="5"/>
  <c r="A385" i="5"/>
  <c r="A384" i="5"/>
  <c r="A383" i="5"/>
  <c r="A382" i="5"/>
  <c r="A381" i="5"/>
  <c r="A380" i="5"/>
  <c r="A379" i="5"/>
  <c r="A378" i="5"/>
  <c r="A377" i="5"/>
  <c r="A376" i="5"/>
  <c r="A375" i="5"/>
  <c r="A374" i="5"/>
  <c r="A373" i="5"/>
  <c r="A372" i="5"/>
  <c r="A371" i="5"/>
  <c r="A370" i="5"/>
  <c r="A369" i="5"/>
  <c r="A368" i="5"/>
  <c r="A367" i="5"/>
  <c r="A366" i="5"/>
  <c r="A365" i="5"/>
  <c r="A364" i="5"/>
  <c r="A363" i="5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H13" i="3" l="1"/>
  <c r="D15" i="7" s="1"/>
  <c r="I13" i="3"/>
  <c r="F15" i="7" s="1"/>
  <c r="D12" i="3"/>
  <c r="E15" i="3"/>
  <c r="E2" i="5"/>
  <c r="E13" i="3"/>
  <c r="D13" i="3"/>
  <c r="E20" i="3"/>
  <c r="D20" i="3"/>
  <c r="F32" i="3"/>
  <c r="F28" i="7" s="1"/>
  <c r="F31" i="3"/>
  <c r="D32" i="3"/>
  <c r="E28" i="7" s="1"/>
  <c r="D31" i="3"/>
  <c r="D23" i="3"/>
  <c r="D22" i="7" s="1"/>
  <c r="F23" i="3"/>
  <c r="E23" i="3"/>
  <c r="E21" i="7" s="1"/>
  <c r="F24" i="3"/>
  <c r="F23" i="7" s="1"/>
  <c r="D24" i="3"/>
  <c r="E24" i="3"/>
  <c r="E23" i="7" s="1"/>
  <c r="F28" i="3"/>
  <c r="D29" i="3"/>
  <c r="E31" i="7" s="1"/>
  <c r="F29" i="3"/>
  <c r="F31" i="7" s="1"/>
  <c r="D27" i="3"/>
  <c r="F27" i="3"/>
  <c r="D28" i="3"/>
  <c r="F22" i="7"/>
  <c r="E22" i="7"/>
  <c r="E12" i="3"/>
  <c r="I1" i="3"/>
  <c r="H15" i="4" s="1"/>
  <c r="I19" i="7" s="1"/>
  <c r="E19" i="3"/>
  <c r="D19" i="3"/>
  <c r="F30" i="7"/>
  <c r="E30" i="7"/>
  <c r="F15" i="3"/>
  <c r="B5000" i="5"/>
  <c r="B4999" i="5"/>
  <c r="B4998" i="5"/>
  <c r="B4997" i="5"/>
  <c r="B4996" i="5"/>
  <c r="B4995" i="5"/>
  <c r="B4994" i="5"/>
  <c r="B4993" i="5"/>
  <c r="B4992" i="5"/>
  <c r="B4991" i="5"/>
  <c r="B4990" i="5"/>
  <c r="B4989" i="5"/>
  <c r="B4988" i="5"/>
  <c r="B4987" i="5"/>
  <c r="B4986" i="5"/>
  <c r="B4985" i="5"/>
  <c r="B4984" i="5"/>
  <c r="B4983" i="5"/>
  <c r="B4982" i="5"/>
  <c r="B4981" i="5"/>
  <c r="B4980" i="5"/>
  <c r="B4979" i="5"/>
  <c r="B4978" i="5"/>
  <c r="B4977" i="5"/>
  <c r="B4976" i="5"/>
  <c r="B4975" i="5"/>
  <c r="B4974" i="5"/>
  <c r="B4973" i="5"/>
  <c r="B4972" i="5"/>
  <c r="B4971" i="5"/>
  <c r="B4970" i="5"/>
  <c r="B4969" i="5"/>
  <c r="B4968" i="5"/>
  <c r="B4967" i="5"/>
  <c r="B4966" i="5"/>
  <c r="B4965" i="5"/>
  <c r="B4964" i="5"/>
  <c r="B4963" i="5"/>
  <c r="B4962" i="5"/>
  <c r="B4961" i="5"/>
  <c r="B4960" i="5"/>
  <c r="B4959" i="5"/>
  <c r="B4958" i="5"/>
  <c r="B4957" i="5"/>
  <c r="B4956" i="5"/>
  <c r="B4955" i="5"/>
  <c r="B4954" i="5"/>
  <c r="B4953" i="5"/>
  <c r="B4952" i="5"/>
  <c r="B4951" i="5"/>
  <c r="B4950" i="5"/>
  <c r="B4949" i="5"/>
  <c r="B4948" i="5"/>
  <c r="B4947" i="5"/>
  <c r="B4946" i="5"/>
  <c r="B4945" i="5"/>
  <c r="B4944" i="5"/>
  <c r="B4943" i="5"/>
  <c r="B4942" i="5"/>
  <c r="B4941" i="5"/>
  <c r="B4940" i="5"/>
  <c r="B4939" i="5"/>
  <c r="B4938" i="5"/>
  <c r="B4937" i="5"/>
  <c r="B4936" i="5"/>
  <c r="B4935" i="5"/>
  <c r="B4934" i="5"/>
  <c r="B4933" i="5"/>
  <c r="B4932" i="5"/>
  <c r="B4931" i="5"/>
  <c r="B4930" i="5"/>
  <c r="B4929" i="5"/>
  <c r="B4928" i="5"/>
  <c r="B4927" i="5"/>
  <c r="B4926" i="5"/>
  <c r="B4925" i="5"/>
  <c r="B4924" i="5"/>
  <c r="B4923" i="5"/>
  <c r="B4922" i="5"/>
  <c r="B4921" i="5"/>
  <c r="B4920" i="5"/>
  <c r="B4919" i="5"/>
  <c r="B4918" i="5"/>
  <c r="B4917" i="5"/>
  <c r="B4916" i="5"/>
  <c r="B4915" i="5"/>
  <c r="B4914" i="5"/>
  <c r="B4913" i="5"/>
  <c r="B4912" i="5"/>
  <c r="B4911" i="5"/>
  <c r="B4910" i="5"/>
  <c r="B4909" i="5"/>
  <c r="B4908" i="5"/>
  <c r="B4907" i="5"/>
  <c r="B4906" i="5"/>
  <c r="B4905" i="5"/>
  <c r="B4904" i="5"/>
  <c r="B4903" i="5"/>
  <c r="B4902" i="5"/>
  <c r="B4901" i="5"/>
  <c r="B4900" i="5"/>
  <c r="B4899" i="5"/>
  <c r="B4898" i="5"/>
  <c r="B4897" i="5"/>
  <c r="B4896" i="5"/>
  <c r="B4895" i="5"/>
  <c r="B4894" i="5"/>
  <c r="B4893" i="5"/>
  <c r="B4892" i="5"/>
  <c r="B4891" i="5"/>
  <c r="B4890" i="5"/>
  <c r="B4889" i="5"/>
  <c r="B4888" i="5"/>
  <c r="B4887" i="5"/>
  <c r="B4886" i="5"/>
  <c r="B4885" i="5"/>
  <c r="B4884" i="5"/>
  <c r="B4883" i="5"/>
  <c r="B4882" i="5"/>
  <c r="B4881" i="5"/>
  <c r="B4880" i="5"/>
  <c r="B4879" i="5"/>
  <c r="B4878" i="5"/>
  <c r="B4877" i="5"/>
  <c r="B4876" i="5"/>
  <c r="B4875" i="5"/>
  <c r="B4874" i="5"/>
  <c r="B4873" i="5"/>
  <c r="B4872" i="5"/>
  <c r="B4871" i="5"/>
  <c r="B4870" i="5"/>
  <c r="B4869" i="5"/>
  <c r="B4868" i="5"/>
  <c r="B4867" i="5"/>
  <c r="B4866" i="5"/>
  <c r="B4865" i="5"/>
  <c r="B4864" i="5"/>
  <c r="B4863" i="5"/>
  <c r="B4862" i="5"/>
  <c r="B4861" i="5"/>
  <c r="B4860" i="5"/>
  <c r="B4859" i="5"/>
  <c r="B4858" i="5"/>
  <c r="B4857" i="5"/>
  <c r="B4856" i="5"/>
  <c r="B4855" i="5"/>
  <c r="B4854" i="5"/>
  <c r="B4853" i="5"/>
  <c r="B4852" i="5"/>
  <c r="B4851" i="5"/>
  <c r="B4850" i="5"/>
  <c r="B4849" i="5"/>
  <c r="B4848" i="5"/>
  <c r="B4847" i="5"/>
  <c r="B4846" i="5"/>
  <c r="B4845" i="5"/>
  <c r="B4844" i="5"/>
  <c r="B4843" i="5"/>
  <c r="B4842" i="5"/>
  <c r="B4841" i="5"/>
  <c r="B4840" i="5"/>
  <c r="B4839" i="5"/>
  <c r="B4838" i="5"/>
  <c r="B4837" i="5"/>
  <c r="B4836" i="5"/>
  <c r="B4835" i="5"/>
  <c r="B4834" i="5"/>
  <c r="B4833" i="5"/>
  <c r="B4832" i="5"/>
  <c r="B4831" i="5"/>
  <c r="B4830" i="5"/>
  <c r="B4829" i="5"/>
  <c r="B4828" i="5"/>
  <c r="B4827" i="5"/>
  <c r="B4826" i="5"/>
  <c r="B4825" i="5"/>
  <c r="B4824" i="5"/>
  <c r="B4823" i="5"/>
  <c r="B4822" i="5"/>
  <c r="B4821" i="5"/>
  <c r="B4820" i="5"/>
  <c r="B4819" i="5"/>
  <c r="B4818" i="5"/>
  <c r="B4817" i="5"/>
  <c r="B4816" i="5"/>
  <c r="B4815" i="5"/>
  <c r="B4814" i="5"/>
  <c r="B4813" i="5"/>
  <c r="B4812" i="5"/>
  <c r="B4811" i="5"/>
  <c r="B4810" i="5"/>
  <c r="B4809" i="5"/>
  <c r="B4808" i="5"/>
  <c r="B4807" i="5"/>
  <c r="B4806" i="5"/>
  <c r="B4805" i="5"/>
  <c r="B4804" i="5"/>
  <c r="B4803" i="5"/>
  <c r="B4802" i="5"/>
  <c r="B4801" i="5"/>
  <c r="B4800" i="5"/>
  <c r="B4799" i="5"/>
  <c r="B4798" i="5"/>
  <c r="B4797" i="5"/>
  <c r="B4796" i="5"/>
  <c r="B4795" i="5"/>
  <c r="B4794" i="5"/>
  <c r="B4793" i="5"/>
  <c r="B4792" i="5"/>
  <c r="B4791" i="5"/>
  <c r="B4790" i="5"/>
  <c r="B4789" i="5"/>
  <c r="B4788" i="5"/>
  <c r="B4787" i="5"/>
  <c r="B4786" i="5"/>
  <c r="B4785" i="5"/>
  <c r="B4784" i="5"/>
  <c r="B4783" i="5"/>
  <c r="B4782" i="5"/>
  <c r="B4781" i="5"/>
  <c r="B4780" i="5"/>
  <c r="B4779" i="5"/>
  <c r="B4778" i="5"/>
  <c r="B4777" i="5"/>
  <c r="B4776" i="5"/>
  <c r="B4775" i="5"/>
  <c r="B4774" i="5"/>
  <c r="B4773" i="5"/>
  <c r="B4772" i="5"/>
  <c r="B4771" i="5"/>
  <c r="B4770" i="5"/>
  <c r="B4769" i="5"/>
  <c r="B4768" i="5"/>
  <c r="B4767" i="5"/>
  <c r="B4766" i="5"/>
  <c r="B4765" i="5"/>
  <c r="B4764" i="5"/>
  <c r="B4763" i="5"/>
  <c r="B4762" i="5"/>
  <c r="B4761" i="5"/>
  <c r="B4760" i="5"/>
  <c r="B4759" i="5"/>
  <c r="B4758" i="5"/>
  <c r="B4757" i="5"/>
  <c r="B4756" i="5"/>
  <c r="B4755" i="5"/>
  <c r="B4754" i="5"/>
  <c r="B4753" i="5"/>
  <c r="B4752" i="5"/>
  <c r="B4751" i="5"/>
  <c r="B4750" i="5"/>
  <c r="B4749" i="5"/>
  <c r="B4748" i="5"/>
  <c r="B4747" i="5"/>
  <c r="B4746" i="5"/>
  <c r="B4745" i="5"/>
  <c r="B4744" i="5"/>
  <c r="B4743" i="5"/>
  <c r="B4742" i="5"/>
  <c r="B4741" i="5"/>
  <c r="B4740" i="5"/>
  <c r="B4739" i="5"/>
  <c r="B4738" i="5"/>
  <c r="B4737" i="5"/>
  <c r="B4736" i="5"/>
  <c r="B4735" i="5"/>
  <c r="B4734" i="5"/>
  <c r="B4733" i="5"/>
  <c r="B4732" i="5"/>
  <c r="B4731" i="5"/>
  <c r="B4730" i="5"/>
  <c r="B4729" i="5"/>
  <c r="B4728" i="5"/>
  <c r="B4727" i="5"/>
  <c r="B4726" i="5"/>
  <c r="B4725" i="5"/>
  <c r="B4724" i="5"/>
  <c r="B4723" i="5"/>
  <c r="B4722" i="5"/>
  <c r="B4721" i="5"/>
  <c r="B4720" i="5"/>
  <c r="B4719" i="5"/>
  <c r="B4718" i="5"/>
  <c r="B4717" i="5"/>
  <c r="B4716" i="5"/>
  <c r="B4715" i="5"/>
  <c r="B4714" i="5"/>
  <c r="B4713" i="5"/>
  <c r="B4712" i="5"/>
  <c r="B4711" i="5"/>
  <c r="B4710" i="5"/>
  <c r="B4709" i="5"/>
  <c r="B4708" i="5"/>
  <c r="B4707" i="5"/>
  <c r="B4706" i="5"/>
  <c r="B4705" i="5"/>
  <c r="B4704" i="5"/>
  <c r="B4703" i="5"/>
  <c r="B4702" i="5"/>
  <c r="B4701" i="5"/>
  <c r="B4700" i="5"/>
  <c r="B4699" i="5"/>
  <c r="B4698" i="5"/>
  <c r="B4697" i="5"/>
  <c r="B4696" i="5"/>
  <c r="B4695" i="5"/>
  <c r="B4694" i="5"/>
  <c r="B4693" i="5"/>
  <c r="B4692" i="5"/>
  <c r="B4691" i="5"/>
  <c r="B4690" i="5"/>
  <c r="B4689" i="5"/>
  <c r="B4688" i="5"/>
  <c r="B4687" i="5"/>
  <c r="B4686" i="5"/>
  <c r="B4685" i="5"/>
  <c r="B4684" i="5"/>
  <c r="B4683" i="5"/>
  <c r="B4682" i="5"/>
  <c r="B4681" i="5"/>
  <c r="B4680" i="5"/>
  <c r="B4679" i="5"/>
  <c r="B4678" i="5"/>
  <c r="B4677" i="5"/>
  <c r="B4676" i="5"/>
  <c r="B4675" i="5"/>
  <c r="B4674" i="5"/>
  <c r="B4673" i="5"/>
  <c r="B4672" i="5"/>
  <c r="B4671" i="5"/>
  <c r="B4670" i="5"/>
  <c r="B4669" i="5"/>
  <c r="B4668" i="5"/>
  <c r="B4667" i="5"/>
  <c r="B4666" i="5"/>
  <c r="B4665" i="5"/>
  <c r="B4664" i="5"/>
  <c r="B4663" i="5"/>
  <c r="B4662" i="5"/>
  <c r="B4661" i="5"/>
  <c r="B4660" i="5"/>
  <c r="B4659" i="5"/>
  <c r="B4658" i="5"/>
  <c r="B4657" i="5"/>
  <c r="B4656" i="5"/>
  <c r="B4655" i="5"/>
  <c r="B4654" i="5"/>
  <c r="B4653" i="5"/>
  <c r="B4652" i="5"/>
  <c r="B4651" i="5"/>
  <c r="B4650" i="5"/>
  <c r="B4649" i="5"/>
  <c r="B4648" i="5"/>
  <c r="B4647" i="5"/>
  <c r="B4646" i="5"/>
  <c r="B4645" i="5"/>
  <c r="B4644" i="5"/>
  <c r="B4643" i="5"/>
  <c r="B4642" i="5"/>
  <c r="B4641" i="5"/>
  <c r="B4640" i="5"/>
  <c r="B4639" i="5"/>
  <c r="B4638" i="5"/>
  <c r="B4637" i="5"/>
  <c r="B4636" i="5"/>
  <c r="B4635" i="5"/>
  <c r="B4634" i="5"/>
  <c r="B4633" i="5"/>
  <c r="B4632" i="5"/>
  <c r="B4631" i="5"/>
  <c r="B4630" i="5"/>
  <c r="B4629" i="5"/>
  <c r="B4628" i="5"/>
  <c r="B4627" i="5"/>
  <c r="B4626" i="5"/>
  <c r="B4625" i="5"/>
  <c r="B4624" i="5"/>
  <c r="B4623" i="5"/>
  <c r="B4622" i="5"/>
  <c r="B4621" i="5"/>
  <c r="B4620" i="5"/>
  <c r="B4619" i="5"/>
  <c r="B4618" i="5"/>
  <c r="B4617" i="5"/>
  <c r="B4616" i="5"/>
  <c r="B4615" i="5"/>
  <c r="B4614" i="5"/>
  <c r="B4613" i="5"/>
  <c r="B4612" i="5"/>
  <c r="B4611" i="5"/>
  <c r="B4610" i="5"/>
  <c r="B4609" i="5"/>
  <c r="B4608" i="5"/>
  <c r="B4607" i="5"/>
  <c r="B4606" i="5"/>
  <c r="B4605" i="5"/>
  <c r="B4604" i="5"/>
  <c r="B4603" i="5"/>
  <c r="B4602" i="5"/>
  <c r="B4601" i="5"/>
  <c r="B4600" i="5"/>
  <c r="B4599" i="5"/>
  <c r="B4598" i="5"/>
  <c r="B4597" i="5"/>
  <c r="B4596" i="5"/>
  <c r="B4595" i="5"/>
  <c r="B4594" i="5"/>
  <c r="B4593" i="5"/>
  <c r="B4592" i="5"/>
  <c r="B4591" i="5"/>
  <c r="B4590" i="5"/>
  <c r="B4589" i="5"/>
  <c r="B4588" i="5"/>
  <c r="B4587" i="5"/>
  <c r="B4586" i="5"/>
  <c r="B4585" i="5"/>
  <c r="B4584" i="5"/>
  <c r="B4583" i="5"/>
  <c r="B4582" i="5"/>
  <c r="B4581" i="5"/>
  <c r="B4580" i="5"/>
  <c r="B4579" i="5"/>
  <c r="B4578" i="5"/>
  <c r="B4577" i="5"/>
  <c r="B4576" i="5"/>
  <c r="B4575" i="5"/>
  <c r="B4574" i="5"/>
  <c r="B4573" i="5"/>
  <c r="B4572" i="5"/>
  <c r="B4571" i="5"/>
  <c r="B4570" i="5"/>
  <c r="B4569" i="5"/>
  <c r="B4568" i="5"/>
  <c r="B4567" i="5"/>
  <c r="B4566" i="5"/>
  <c r="B4565" i="5"/>
  <c r="B4564" i="5"/>
  <c r="B4563" i="5"/>
  <c r="B4562" i="5"/>
  <c r="B4561" i="5"/>
  <c r="B4560" i="5"/>
  <c r="B4559" i="5"/>
  <c r="B4558" i="5"/>
  <c r="B4557" i="5"/>
  <c r="B4556" i="5"/>
  <c r="B4555" i="5"/>
  <c r="B4554" i="5"/>
  <c r="B4553" i="5"/>
  <c r="B4552" i="5"/>
  <c r="B4551" i="5"/>
  <c r="B4550" i="5"/>
  <c r="B4549" i="5"/>
  <c r="B4548" i="5"/>
  <c r="B4547" i="5"/>
  <c r="B4546" i="5"/>
  <c r="B4545" i="5"/>
  <c r="B4544" i="5"/>
  <c r="B4543" i="5"/>
  <c r="B4542" i="5"/>
  <c r="B4541" i="5"/>
  <c r="B4540" i="5"/>
  <c r="B4539" i="5"/>
  <c r="B4538" i="5"/>
  <c r="B4537" i="5"/>
  <c r="B4536" i="5"/>
  <c r="B4535" i="5"/>
  <c r="B4534" i="5"/>
  <c r="B4533" i="5"/>
  <c r="B4532" i="5"/>
  <c r="B4531" i="5"/>
  <c r="B4530" i="5"/>
  <c r="B4529" i="5"/>
  <c r="B4528" i="5"/>
  <c r="B4527" i="5"/>
  <c r="B4526" i="5"/>
  <c r="B4525" i="5"/>
  <c r="B4524" i="5"/>
  <c r="B4523" i="5"/>
  <c r="B4522" i="5"/>
  <c r="B4521" i="5"/>
  <c r="B4520" i="5"/>
  <c r="B4519" i="5"/>
  <c r="B4518" i="5"/>
  <c r="B4517" i="5"/>
  <c r="B4516" i="5"/>
  <c r="B4515" i="5"/>
  <c r="B4514" i="5"/>
  <c r="B4513" i="5"/>
  <c r="B4512" i="5"/>
  <c r="B4511" i="5"/>
  <c r="B4510" i="5"/>
  <c r="B4509" i="5"/>
  <c r="B4508" i="5"/>
  <c r="B4507" i="5"/>
  <c r="B4506" i="5"/>
  <c r="B4505" i="5"/>
  <c r="B4504" i="5"/>
  <c r="B4503" i="5"/>
  <c r="B4502" i="5"/>
  <c r="B4501" i="5"/>
  <c r="B4500" i="5"/>
  <c r="B4499" i="5"/>
  <c r="B4498" i="5"/>
  <c r="B4497" i="5"/>
  <c r="B4496" i="5"/>
  <c r="B4495" i="5"/>
  <c r="B4494" i="5"/>
  <c r="B4493" i="5"/>
  <c r="B4492" i="5"/>
  <c r="B4491" i="5"/>
  <c r="B4490" i="5"/>
  <c r="B4489" i="5"/>
  <c r="B4488" i="5"/>
  <c r="B4487" i="5"/>
  <c r="B4486" i="5"/>
  <c r="B4485" i="5"/>
  <c r="B4484" i="5"/>
  <c r="B4483" i="5"/>
  <c r="B4482" i="5"/>
  <c r="B4481" i="5"/>
  <c r="B4480" i="5"/>
  <c r="B4479" i="5"/>
  <c r="B4478" i="5"/>
  <c r="B4477" i="5"/>
  <c r="B4476" i="5"/>
  <c r="B4475" i="5"/>
  <c r="B4474" i="5"/>
  <c r="B4473" i="5"/>
  <c r="B4472" i="5"/>
  <c r="B4471" i="5"/>
  <c r="B4470" i="5"/>
  <c r="B4469" i="5"/>
  <c r="B4468" i="5"/>
  <c r="B4467" i="5"/>
  <c r="B4466" i="5"/>
  <c r="B4465" i="5"/>
  <c r="B4464" i="5"/>
  <c r="B4463" i="5"/>
  <c r="B4462" i="5"/>
  <c r="B4461" i="5"/>
  <c r="B4460" i="5"/>
  <c r="B4459" i="5"/>
  <c r="B4458" i="5"/>
  <c r="B4457" i="5"/>
  <c r="B4456" i="5"/>
  <c r="B4455" i="5"/>
  <c r="B4454" i="5"/>
  <c r="B4453" i="5"/>
  <c r="B4452" i="5"/>
  <c r="B4451" i="5"/>
  <c r="B4450" i="5"/>
  <c r="B4449" i="5"/>
  <c r="B4448" i="5"/>
  <c r="B4447" i="5"/>
  <c r="B4446" i="5"/>
  <c r="B4445" i="5"/>
  <c r="B4444" i="5"/>
  <c r="B4443" i="5"/>
  <c r="B4442" i="5"/>
  <c r="B4441" i="5"/>
  <c r="B4440" i="5"/>
  <c r="B4439" i="5"/>
  <c r="B4438" i="5"/>
  <c r="B4437" i="5"/>
  <c r="B4436" i="5"/>
  <c r="B4435" i="5"/>
  <c r="B4434" i="5"/>
  <c r="B4433" i="5"/>
  <c r="B4432" i="5"/>
  <c r="B4431" i="5"/>
  <c r="B4430" i="5"/>
  <c r="B4429" i="5"/>
  <c r="B4428" i="5"/>
  <c r="B4427" i="5"/>
  <c r="B4426" i="5"/>
  <c r="B4425" i="5"/>
  <c r="B4424" i="5"/>
  <c r="B4423" i="5"/>
  <c r="B4422" i="5"/>
  <c r="B4421" i="5"/>
  <c r="B4420" i="5"/>
  <c r="B4419" i="5"/>
  <c r="B4418" i="5"/>
  <c r="B4417" i="5"/>
  <c r="B4416" i="5"/>
  <c r="B4415" i="5"/>
  <c r="B4414" i="5"/>
  <c r="B4413" i="5"/>
  <c r="B4412" i="5"/>
  <c r="B4411" i="5"/>
  <c r="B4410" i="5"/>
  <c r="B4409" i="5"/>
  <c r="B4408" i="5"/>
  <c r="B4407" i="5"/>
  <c r="B4406" i="5"/>
  <c r="B4405" i="5"/>
  <c r="B4404" i="5"/>
  <c r="B4403" i="5"/>
  <c r="B4402" i="5"/>
  <c r="B4401" i="5"/>
  <c r="B4400" i="5"/>
  <c r="B4399" i="5"/>
  <c r="B4398" i="5"/>
  <c r="B4397" i="5"/>
  <c r="B4396" i="5"/>
  <c r="B4395" i="5"/>
  <c r="B4394" i="5"/>
  <c r="B4393" i="5"/>
  <c r="B4392" i="5"/>
  <c r="B4391" i="5"/>
  <c r="B4390" i="5"/>
  <c r="B4389" i="5"/>
  <c r="B4388" i="5"/>
  <c r="B4387" i="5"/>
  <c r="B4386" i="5"/>
  <c r="B4385" i="5"/>
  <c r="B4384" i="5"/>
  <c r="B4383" i="5"/>
  <c r="B4382" i="5"/>
  <c r="B4381" i="5"/>
  <c r="B4380" i="5"/>
  <c r="B4379" i="5"/>
  <c r="B4378" i="5"/>
  <c r="B4377" i="5"/>
  <c r="B4376" i="5"/>
  <c r="B4375" i="5"/>
  <c r="B4374" i="5"/>
  <c r="B4373" i="5"/>
  <c r="B4372" i="5"/>
  <c r="B4371" i="5"/>
  <c r="B4370" i="5"/>
  <c r="B4369" i="5"/>
  <c r="B4368" i="5"/>
  <c r="B4367" i="5"/>
  <c r="B4366" i="5"/>
  <c r="B4365" i="5"/>
  <c r="B4364" i="5"/>
  <c r="B4363" i="5"/>
  <c r="B4362" i="5"/>
  <c r="B4361" i="5"/>
  <c r="B4360" i="5"/>
  <c r="B4359" i="5"/>
  <c r="B4358" i="5"/>
  <c r="B4357" i="5"/>
  <c r="B4356" i="5"/>
  <c r="B4355" i="5"/>
  <c r="B4354" i="5"/>
  <c r="B4353" i="5"/>
  <c r="B4352" i="5"/>
  <c r="B4351" i="5"/>
  <c r="B4350" i="5"/>
  <c r="B4349" i="5"/>
  <c r="B4348" i="5"/>
  <c r="B4347" i="5"/>
  <c r="B4346" i="5"/>
  <c r="B4345" i="5"/>
  <c r="B4344" i="5"/>
  <c r="B4343" i="5"/>
  <c r="B4342" i="5"/>
  <c r="B4341" i="5"/>
  <c r="B4340" i="5"/>
  <c r="B4339" i="5"/>
  <c r="B4338" i="5"/>
  <c r="B4337" i="5"/>
  <c r="B4336" i="5"/>
  <c r="B4335" i="5"/>
  <c r="B4334" i="5"/>
  <c r="B4333" i="5"/>
  <c r="B4332" i="5"/>
  <c r="B4331" i="5"/>
  <c r="B4330" i="5"/>
  <c r="B4329" i="5"/>
  <c r="B4328" i="5"/>
  <c r="B4327" i="5"/>
  <c r="B4326" i="5"/>
  <c r="B4325" i="5"/>
  <c r="B4324" i="5"/>
  <c r="B4323" i="5"/>
  <c r="B4322" i="5"/>
  <c r="B4321" i="5"/>
  <c r="B4320" i="5"/>
  <c r="B4319" i="5"/>
  <c r="B4318" i="5"/>
  <c r="B4317" i="5"/>
  <c r="B4316" i="5"/>
  <c r="B4315" i="5"/>
  <c r="B4314" i="5"/>
  <c r="B4313" i="5"/>
  <c r="B4312" i="5"/>
  <c r="B4311" i="5"/>
  <c r="B4310" i="5"/>
  <c r="B4309" i="5"/>
  <c r="B4308" i="5"/>
  <c r="B4307" i="5"/>
  <c r="B4306" i="5"/>
  <c r="B4305" i="5"/>
  <c r="B4304" i="5"/>
  <c r="B4303" i="5"/>
  <c r="B4302" i="5"/>
  <c r="B4301" i="5"/>
  <c r="B4300" i="5"/>
  <c r="B4299" i="5"/>
  <c r="B4298" i="5"/>
  <c r="B4297" i="5"/>
  <c r="B4296" i="5"/>
  <c r="B4295" i="5"/>
  <c r="B4294" i="5"/>
  <c r="B4293" i="5"/>
  <c r="B4292" i="5"/>
  <c r="B4291" i="5"/>
  <c r="B4290" i="5"/>
  <c r="B4289" i="5"/>
  <c r="B4288" i="5"/>
  <c r="B4287" i="5"/>
  <c r="B4286" i="5"/>
  <c r="B4285" i="5"/>
  <c r="B4284" i="5"/>
  <c r="B4283" i="5"/>
  <c r="B4282" i="5"/>
  <c r="B4281" i="5"/>
  <c r="B4280" i="5"/>
  <c r="B4279" i="5"/>
  <c r="B4278" i="5"/>
  <c r="B4277" i="5"/>
  <c r="B4276" i="5"/>
  <c r="B4275" i="5"/>
  <c r="B4274" i="5"/>
  <c r="B4273" i="5"/>
  <c r="B4272" i="5"/>
  <c r="B4271" i="5"/>
  <c r="B4270" i="5"/>
  <c r="B4269" i="5"/>
  <c r="B4268" i="5"/>
  <c r="B4267" i="5"/>
  <c r="B4266" i="5"/>
  <c r="B4265" i="5"/>
  <c r="B4264" i="5"/>
  <c r="B4263" i="5"/>
  <c r="B4262" i="5"/>
  <c r="B4261" i="5"/>
  <c r="B4260" i="5"/>
  <c r="B4259" i="5"/>
  <c r="B4258" i="5"/>
  <c r="B4257" i="5"/>
  <c r="B4256" i="5"/>
  <c r="B4255" i="5"/>
  <c r="B4254" i="5"/>
  <c r="B4253" i="5"/>
  <c r="B4252" i="5"/>
  <c r="B4251" i="5"/>
  <c r="B4250" i="5"/>
  <c r="B4249" i="5"/>
  <c r="B4248" i="5"/>
  <c r="B4247" i="5"/>
  <c r="B4246" i="5"/>
  <c r="B4245" i="5"/>
  <c r="B4244" i="5"/>
  <c r="B4243" i="5"/>
  <c r="B4242" i="5"/>
  <c r="B4241" i="5"/>
  <c r="B4240" i="5"/>
  <c r="B4239" i="5"/>
  <c r="B4238" i="5"/>
  <c r="B4237" i="5"/>
  <c r="B4236" i="5"/>
  <c r="B4235" i="5"/>
  <c r="B4234" i="5"/>
  <c r="B4233" i="5"/>
  <c r="B4232" i="5"/>
  <c r="B4231" i="5"/>
  <c r="B4230" i="5"/>
  <c r="B4229" i="5"/>
  <c r="B4228" i="5"/>
  <c r="B4227" i="5"/>
  <c r="B4226" i="5"/>
  <c r="B4225" i="5"/>
  <c r="B4224" i="5"/>
  <c r="B4223" i="5"/>
  <c r="B4222" i="5"/>
  <c r="B4221" i="5"/>
  <c r="B4220" i="5"/>
  <c r="B4219" i="5"/>
  <c r="B4218" i="5"/>
  <c r="B4217" i="5"/>
  <c r="B4216" i="5"/>
  <c r="B4215" i="5"/>
  <c r="B4214" i="5"/>
  <c r="B4213" i="5"/>
  <c r="B4212" i="5"/>
  <c r="B4211" i="5"/>
  <c r="B4210" i="5"/>
  <c r="B4209" i="5"/>
  <c r="B4208" i="5"/>
  <c r="B4207" i="5"/>
  <c r="B4206" i="5"/>
  <c r="B4205" i="5"/>
  <c r="B4204" i="5"/>
  <c r="B4203" i="5"/>
  <c r="B4202" i="5"/>
  <c r="B4201" i="5"/>
  <c r="B4200" i="5"/>
  <c r="B4199" i="5"/>
  <c r="B4198" i="5"/>
  <c r="B4197" i="5"/>
  <c r="B4196" i="5"/>
  <c r="B4195" i="5"/>
  <c r="B4194" i="5"/>
  <c r="B4193" i="5"/>
  <c r="B4192" i="5"/>
  <c r="B4191" i="5"/>
  <c r="B4190" i="5"/>
  <c r="B4189" i="5"/>
  <c r="B4188" i="5"/>
  <c r="B4187" i="5"/>
  <c r="B4186" i="5"/>
  <c r="B4185" i="5"/>
  <c r="B4184" i="5"/>
  <c r="B4183" i="5"/>
  <c r="B4182" i="5"/>
  <c r="B4181" i="5"/>
  <c r="B4180" i="5"/>
  <c r="B4179" i="5"/>
  <c r="B4178" i="5"/>
  <c r="B4177" i="5"/>
  <c r="B4176" i="5"/>
  <c r="B4175" i="5"/>
  <c r="B4174" i="5"/>
  <c r="B4173" i="5"/>
  <c r="B4172" i="5"/>
  <c r="B4171" i="5"/>
  <c r="B4170" i="5"/>
  <c r="B4169" i="5"/>
  <c r="B4168" i="5"/>
  <c r="B4167" i="5"/>
  <c r="B4166" i="5"/>
  <c r="B4165" i="5"/>
  <c r="B4164" i="5"/>
  <c r="B4163" i="5"/>
  <c r="B4162" i="5"/>
  <c r="B4161" i="5"/>
  <c r="B4160" i="5"/>
  <c r="B4159" i="5"/>
  <c r="B4158" i="5"/>
  <c r="B4157" i="5"/>
  <c r="B4156" i="5"/>
  <c r="B4155" i="5"/>
  <c r="B4154" i="5"/>
  <c r="B4153" i="5"/>
  <c r="B4152" i="5"/>
  <c r="B4151" i="5"/>
  <c r="B4150" i="5"/>
  <c r="B4149" i="5"/>
  <c r="B4148" i="5"/>
  <c r="B4147" i="5"/>
  <c r="B4146" i="5"/>
  <c r="B4145" i="5"/>
  <c r="B4144" i="5"/>
  <c r="B4143" i="5"/>
  <c r="B4142" i="5"/>
  <c r="B4141" i="5"/>
  <c r="B4140" i="5"/>
  <c r="B4139" i="5"/>
  <c r="B4138" i="5"/>
  <c r="B4137" i="5"/>
  <c r="B4136" i="5"/>
  <c r="B4135" i="5"/>
  <c r="B4134" i="5"/>
  <c r="B4133" i="5"/>
  <c r="B4132" i="5"/>
  <c r="B4131" i="5"/>
  <c r="B4130" i="5"/>
  <c r="B4129" i="5"/>
  <c r="B4128" i="5"/>
  <c r="B4127" i="5"/>
  <c r="B4126" i="5"/>
  <c r="B4125" i="5"/>
  <c r="B4124" i="5"/>
  <c r="B4123" i="5"/>
  <c r="B4122" i="5"/>
  <c r="B4121" i="5"/>
  <c r="B4120" i="5"/>
  <c r="B4119" i="5"/>
  <c r="B4118" i="5"/>
  <c r="B4117" i="5"/>
  <c r="B4116" i="5"/>
  <c r="B4115" i="5"/>
  <c r="B4114" i="5"/>
  <c r="B4113" i="5"/>
  <c r="B4112" i="5"/>
  <c r="B4111" i="5"/>
  <c r="B4110" i="5"/>
  <c r="B4109" i="5"/>
  <c r="B4108" i="5"/>
  <c r="B4107" i="5"/>
  <c r="B4106" i="5"/>
  <c r="B4105" i="5"/>
  <c r="B4104" i="5"/>
  <c r="B4103" i="5"/>
  <c r="B4102" i="5"/>
  <c r="B4101" i="5"/>
  <c r="B4100" i="5"/>
  <c r="B4099" i="5"/>
  <c r="B4098" i="5"/>
  <c r="B4097" i="5"/>
  <c r="B4096" i="5"/>
  <c r="B4095" i="5"/>
  <c r="B4094" i="5"/>
  <c r="B4093" i="5"/>
  <c r="B4092" i="5"/>
  <c r="B4091" i="5"/>
  <c r="B4090" i="5"/>
  <c r="B4089" i="5"/>
  <c r="B4088" i="5"/>
  <c r="B4087" i="5"/>
  <c r="B4086" i="5"/>
  <c r="B4085" i="5"/>
  <c r="B4084" i="5"/>
  <c r="B4083" i="5"/>
  <c r="B4082" i="5"/>
  <c r="B4081" i="5"/>
  <c r="B4080" i="5"/>
  <c r="B4079" i="5"/>
  <c r="B4078" i="5"/>
  <c r="B4077" i="5"/>
  <c r="B4076" i="5"/>
  <c r="B4075" i="5"/>
  <c r="B4074" i="5"/>
  <c r="B4073" i="5"/>
  <c r="B4072" i="5"/>
  <c r="B4071" i="5"/>
  <c r="B4070" i="5"/>
  <c r="B4069" i="5"/>
  <c r="B4068" i="5"/>
  <c r="B4067" i="5"/>
  <c r="B4066" i="5"/>
  <c r="B4065" i="5"/>
  <c r="B4064" i="5"/>
  <c r="B4063" i="5"/>
  <c r="B4062" i="5"/>
  <c r="B4061" i="5"/>
  <c r="B4060" i="5"/>
  <c r="B4059" i="5"/>
  <c r="B4058" i="5"/>
  <c r="B4057" i="5"/>
  <c r="B4056" i="5"/>
  <c r="B4055" i="5"/>
  <c r="B4054" i="5"/>
  <c r="B4053" i="5"/>
  <c r="B4052" i="5"/>
  <c r="B4051" i="5"/>
  <c r="B4050" i="5"/>
  <c r="B4049" i="5"/>
  <c r="B4048" i="5"/>
  <c r="B4047" i="5"/>
  <c r="B4046" i="5"/>
  <c r="B4045" i="5"/>
  <c r="B4044" i="5"/>
  <c r="B4043" i="5"/>
  <c r="B4042" i="5"/>
  <c r="B4041" i="5"/>
  <c r="B4040" i="5"/>
  <c r="B4039" i="5"/>
  <c r="B4038" i="5"/>
  <c r="B4037" i="5"/>
  <c r="B4036" i="5"/>
  <c r="B4035" i="5"/>
  <c r="B4034" i="5"/>
  <c r="B4033" i="5"/>
  <c r="B4032" i="5"/>
  <c r="B4031" i="5"/>
  <c r="B4030" i="5"/>
  <c r="B4029" i="5"/>
  <c r="B4028" i="5"/>
  <c r="B4027" i="5"/>
  <c r="B4026" i="5"/>
  <c r="B4025" i="5"/>
  <c r="B4024" i="5"/>
  <c r="B4023" i="5"/>
  <c r="B4022" i="5"/>
  <c r="B4021" i="5"/>
  <c r="B4020" i="5"/>
  <c r="B4019" i="5"/>
  <c r="B4018" i="5"/>
  <c r="B4017" i="5"/>
  <c r="B4016" i="5"/>
  <c r="B4015" i="5"/>
  <c r="B4014" i="5"/>
  <c r="B4013" i="5"/>
  <c r="B4012" i="5"/>
  <c r="B4011" i="5"/>
  <c r="B4010" i="5"/>
  <c r="B4009" i="5"/>
  <c r="B4008" i="5"/>
  <c r="B4007" i="5"/>
  <c r="B4006" i="5"/>
  <c r="B4005" i="5"/>
  <c r="B4004" i="5"/>
  <c r="B4003" i="5"/>
  <c r="B4002" i="5"/>
  <c r="B4001" i="5"/>
  <c r="B4000" i="5"/>
  <c r="B3999" i="5"/>
  <c r="B3998" i="5"/>
  <c r="B3997" i="5"/>
  <c r="B3996" i="5"/>
  <c r="B3995" i="5"/>
  <c r="B3994" i="5"/>
  <c r="B3993" i="5"/>
  <c r="B3992" i="5"/>
  <c r="B3991" i="5"/>
  <c r="B3990" i="5"/>
  <c r="B3989" i="5"/>
  <c r="B3988" i="5"/>
  <c r="B3987" i="5"/>
  <c r="B3986" i="5"/>
  <c r="B3985" i="5"/>
  <c r="B3984" i="5"/>
  <c r="B3983" i="5"/>
  <c r="B3982" i="5"/>
  <c r="B3981" i="5"/>
  <c r="B3980" i="5"/>
  <c r="B3979" i="5"/>
  <c r="B3978" i="5"/>
  <c r="B3977" i="5"/>
  <c r="B3976" i="5"/>
  <c r="B3975" i="5"/>
  <c r="B3974" i="5"/>
  <c r="B3973" i="5"/>
  <c r="B3972" i="5"/>
  <c r="B3971" i="5"/>
  <c r="B3970" i="5"/>
  <c r="B3969" i="5"/>
  <c r="B3968" i="5"/>
  <c r="B3967" i="5"/>
  <c r="B3966" i="5"/>
  <c r="B3965" i="5"/>
  <c r="B3964" i="5"/>
  <c r="B3963" i="5"/>
  <c r="B3962" i="5"/>
  <c r="B3961" i="5"/>
  <c r="B3960" i="5"/>
  <c r="B3959" i="5"/>
  <c r="B3958" i="5"/>
  <c r="B3957" i="5"/>
  <c r="B3956" i="5"/>
  <c r="B3955" i="5"/>
  <c r="B3954" i="5"/>
  <c r="B3953" i="5"/>
  <c r="B3952" i="5"/>
  <c r="B3951" i="5"/>
  <c r="B3950" i="5"/>
  <c r="B3949" i="5"/>
  <c r="B3948" i="5"/>
  <c r="B3947" i="5"/>
  <c r="B3946" i="5"/>
  <c r="B3945" i="5"/>
  <c r="B3944" i="5"/>
  <c r="B3943" i="5"/>
  <c r="B3942" i="5"/>
  <c r="B3941" i="5"/>
  <c r="B3940" i="5"/>
  <c r="B3939" i="5"/>
  <c r="B3938" i="5"/>
  <c r="B3937" i="5"/>
  <c r="B3936" i="5"/>
  <c r="B3935" i="5"/>
  <c r="B3934" i="5"/>
  <c r="B3933" i="5"/>
  <c r="B3932" i="5"/>
  <c r="B3931" i="5"/>
  <c r="B3930" i="5"/>
  <c r="B3929" i="5"/>
  <c r="B3928" i="5"/>
  <c r="B3927" i="5"/>
  <c r="B3926" i="5"/>
  <c r="B3925" i="5"/>
  <c r="B3924" i="5"/>
  <c r="B3923" i="5"/>
  <c r="B3922" i="5"/>
  <c r="B3921" i="5"/>
  <c r="B3920" i="5"/>
  <c r="B3919" i="5"/>
  <c r="B3918" i="5"/>
  <c r="B3917" i="5"/>
  <c r="B3916" i="5"/>
  <c r="B3915" i="5"/>
  <c r="B3914" i="5"/>
  <c r="B3913" i="5"/>
  <c r="B3912" i="5"/>
  <c r="B3911" i="5"/>
  <c r="B3910" i="5"/>
  <c r="B3909" i="5"/>
  <c r="B3908" i="5"/>
  <c r="B3907" i="5"/>
  <c r="B3906" i="5"/>
  <c r="B3905" i="5"/>
  <c r="B3904" i="5"/>
  <c r="B3903" i="5"/>
  <c r="B3902" i="5"/>
  <c r="B3901" i="5"/>
  <c r="B3900" i="5"/>
  <c r="B3899" i="5"/>
  <c r="B3898" i="5"/>
  <c r="B3897" i="5"/>
  <c r="B3896" i="5"/>
  <c r="B3895" i="5"/>
  <c r="B3894" i="5"/>
  <c r="B3893" i="5"/>
  <c r="B3892" i="5"/>
  <c r="B3891" i="5"/>
  <c r="B3890" i="5"/>
  <c r="B3889" i="5"/>
  <c r="B3888" i="5"/>
  <c r="B3887" i="5"/>
  <c r="B3886" i="5"/>
  <c r="B3885" i="5"/>
  <c r="B3884" i="5"/>
  <c r="B3883" i="5"/>
  <c r="B3882" i="5"/>
  <c r="B3881" i="5"/>
  <c r="B3880" i="5"/>
  <c r="B3879" i="5"/>
  <c r="B3878" i="5"/>
  <c r="B3877" i="5"/>
  <c r="B3876" i="5"/>
  <c r="B3875" i="5"/>
  <c r="B3874" i="5"/>
  <c r="B3873" i="5"/>
  <c r="B3872" i="5"/>
  <c r="B3871" i="5"/>
  <c r="B3870" i="5"/>
  <c r="B3869" i="5"/>
  <c r="B3868" i="5"/>
  <c r="B3867" i="5"/>
  <c r="B3866" i="5"/>
  <c r="B3865" i="5"/>
  <c r="B3864" i="5"/>
  <c r="B3863" i="5"/>
  <c r="B3862" i="5"/>
  <c r="B3861" i="5"/>
  <c r="B3860" i="5"/>
  <c r="B3859" i="5"/>
  <c r="B3858" i="5"/>
  <c r="B3857" i="5"/>
  <c r="B3856" i="5"/>
  <c r="B3855" i="5"/>
  <c r="B3854" i="5"/>
  <c r="B3853" i="5"/>
  <c r="B3852" i="5"/>
  <c r="B3851" i="5"/>
  <c r="B3850" i="5"/>
  <c r="B3849" i="5"/>
  <c r="B3848" i="5"/>
  <c r="B3847" i="5"/>
  <c r="B3846" i="5"/>
  <c r="B3845" i="5"/>
  <c r="B3844" i="5"/>
  <c r="B3843" i="5"/>
  <c r="B3842" i="5"/>
  <c r="B3841" i="5"/>
  <c r="B3840" i="5"/>
  <c r="B3839" i="5"/>
  <c r="B3838" i="5"/>
  <c r="B3837" i="5"/>
  <c r="B3836" i="5"/>
  <c r="B3835" i="5"/>
  <c r="B3834" i="5"/>
  <c r="B3833" i="5"/>
  <c r="B3832" i="5"/>
  <c r="B3831" i="5"/>
  <c r="B3830" i="5"/>
  <c r="B3829" i="5"/>
  <c r="B3828" i="5"/>
  <c r="B3827" i="5"/>
  <c r="B3826" i="5"/>
  <c r="B3825" i="5"/>
  <c r="B3824" i="5"/>
  <c r="B3823" i="5"/>
  <c r="B3822" i="5"/>
  <c r="B3821" i="5"/>
  <c r="B3820" i="5"/>
  <c r="B3819" i="5"/>
  <c r="B3818" i="5"/>
  <c r="B3817" i="5"/>
  <c r="B3816" i="5"/>
  <c r="B3815" i="5"/>
  <c r="B3814" i="5"/>
  <c r="B3813" i="5"/>
  <c r="B3812" i="5"/>
  <c r="B3811" i="5"/>
  <c r="B3810" i="5"/>
  <c r="B3809" i="5"/>
  <c r="B3808" i="5"/>
  <c r="B3807" i="5"/>
  <c r="B3806" i="5"/>
  <c r="B3805" i="5"/>
  <c r="B3804" i="5"/>
  <c r="B3803" i="5"/>
  <c r="B3802" i="5"/>
  <c r="B3801" i="5"/>
  <c r="B3800" i="5"/>
  <c r="B3799" i="5"/>
  <c r="B3798" i="5"/>
  <c r="B3797" i="5"/>
  <c r="B3796" i="5"/>
  <c r="B3795" i="5"/>
  <c r="B3794" i="5"/>
  <c r="B3793" i="5"/>
  <c r="B3792" i="5"/>
  <c r="B3791" i="5"/>
  <c r="B3790" i="5"/>
  <c r="B3789" i="5"/>
  <c r="B3788" i="5"/>
  <c r="B3787" i="5"/>
  <c r="B3786" i="5"/>
  <c r="B3785" i="5"/>
  <c r="B3784" i="5"/>
  <c r="B3783" i="5"/>
  <c r="B3782" i="5"/>
  <c r="B3781" i="5"/>
  <c r="B3780" i="5"/>
  <c r="B3779" i="5"/>
  <c r="B3778" i="5"/>
  <c r="B3777" i="5"/>
  <c r="B3776" i="5"/>
  <c r="B3775" i="5"/>
  <c r="B3774" i="5"/>
  <c r="B3773" i="5"/>
  <c r="B3772" i="5"/>
  <c r="B3771" i="5"/>
  <c r="B3770" i="5"/>
  <c r="B3769" i="5"/>
  <c r="B3768" i="5"/>
  <c r="B3767" i="5"/>
  <c r="B3766" i="5"/>
  <c r="B3765" i="5"/>
  <c r="B3764" i="5"/>
  <c r="B3763" i="5"/>
  <c r="B3762" i="5"/>
  <c r="B3761" i="5"/>
  <c r="B3760" i="5"/>
  <c r="B3759" i="5"/>
  <c r="B3758" i="5"/>
  <c r="B3757" i="5"/>
  <c r="B3756" i="5"/>
  <c r="B3755" i="5"/>
  <c r="B3754" i="5"/>
  <c r="B3753" i="5"/>
  <c r="B3752" i="5"/>
  <c r="B3751" i="5"/>
  <c r="B3750" i="5"/>
  <c r="B3749" i="5"/>
  <c r="B3748" i="5"/>
  <c r="B3747" i="5"/>
  <c r="B3746" i="5"/>
  <c r="B3745" i="5"/>
  <c r="B3744" i="5"/>
  <c r="B3743" i="5"/>
  <c r="B3742" i="5"/>
  <c r="B3741" i="5"/>
  <c r="B3740" i="5"/>
  <c r="B3739" i="5"/>
  <c r="B3738" i="5"/>
  <c r="B3737" i="5"/>
  <c r="B3736" i="5"/>
  <c r="B3735" i="5"/>
  <c r="B3734" i="5"/>
  <c r="B3733" i="5"/>
  <c r="B3732" i="5"/>
  <c r="B3731" i="5"/>
  <c r="B3730" i="5"/>
  <c r="B3729" i="5"/>
  <c r="B3728" i="5"/>
  <c r="B3727" i="5"/>
  <c r="B3726" i="5"/>
  <c r="B3725" i="5"/>
  <c r="B3724" i="5"/>
  <c r="B3723" i="5"/>
  <c r="B3722" i="5"/>
  <c r="B3721" i="5"/>
  <c r="B3720" i="5"/>
  <c r="B3719" i="5"/>
  <c r="B3718" i="5"/>
  <c r="B3717" i="5"/>
  <c r="B3716" i="5"/>
  <c r="B3715" i="5"/>
  <c r="B3714" i="5"/>
  <c r="B3713" i="5"/>
  <c r="B3712" i="5"/>
  <c r="B3711" i="5"/>
  <c r="B3710" i="5"/>
  <c r="B3709" i="5"/>
  <c r="B3708" i="5"/>
  <c r="B3707" i="5"/>
  <c r="B3706" i="5"/>
  <c r="B3705" i="5"/>
  <c r="B3704" i="5"/>
  <c r="B3703" i="5"/>
  <c r="B3702" i="5"/>
  <c r="B3701" i="5"/>
  <c r="B3700" i="5"/>
  <c r="B3699" i="5"/>
  <c r="B3698" i="5"/>
  <c r="B3697" i="5"/>
  <c r="B3696" i="5"/>
  <c r="B3695" i="5"/>
  <c r="B3694" i="5"/>
  <c r="B3693" i="5"/>
  <c r="B3692" i="5"/>
  <c r="B3691" i="5"/>
  <c r="B3690" i="5"/>
  <c r="B3689" i="5"/>
  <c r="B3688" i="5"/>
  <c r="B3687" i="5"/>
  <c r="B3686" i="5"/>
  <c r="B3685" i="5"/>
  <c r="B3684" i="5"/>
  <c r="B3683" i="5"/>
  <c r="B3682" i="5"/>
  <c r="B3681" i="5"/>
  <c r="B3680" i="5"/>
  <c r="B3679" i="5"/>
  <c r="B3678" i="5"/>
  <c r="B3677" i="5"/>
  <c r="B3676" i="5"/>
  <c r="B3675" i="5"/>
  <c r="B3674" i="5"/>
  <c r="B3673" i="5"/>
  <c r="B3672" i="5"/>
  <c r="B3671" i="5"/>
  <c r="B3670" i="5"/>
  <c r="B3669" i="5"/>
  <c r="B3668" i="5"/>
  <c r="B3667" i="5"/>
  <c r="B3666" i="5"/>
  <c r="B3665" i="5"/>
  <c r="B3664" i="5"/>
  <c r="B3663" i="5"/>
  <c r="B3662" i="5"/>
  <c r="B3661" i="5"/>
  <c r="B3660" i="5"/>
  <c r="B3659" i="5"/>
  <c r="B3658" i="5"/>
  <c r="B3657" i="5"/>
  <c r="B3656" i="5"/>
  <c r="B3655" i="5"/>
  <c r="B3654" i="5"/>
  <c r="B3653" i="5"/>
  <c r="B3652" i="5"/>
  <c r="B3651" i="5"/>
  <c r="B3650" i="5"/>
  <c r="B3649" i="5"/>
  <c r="B3648" i="5"/>
  <c r="B3647" i="5"/>
  <c r="B3646" i="5"/>
  <c r="B3645" i="5"/>
  <c r="B3644" i="5"/>
  <c r="B3643" i="5"/>
  <c r="B3642" i="5"/>
  <c r="B3641" i="5"/>
  <c r="B3640" i="5"/>
  <c r="B3639" i="5"/>
  <c r="B3638" i="5"/>
  <c r="B3637" i="5"/>
  <c r="B3636" i="5"/>
  <c r="B3635" i="5"/>
  <c r="B3634" i="5"/>
  <c r="B3633" i="5"/>
  <c r="B3632" i="5"/>
  <c r="B3631" i="5"/>
  <c r="B3630" i="5"/>
  <c r="B3629" i="5"/>
  <c r="B3628" i="5"/>
  <c r="B3627" i="5"/>
  <c r="B3626" i="5"/>
  <c r="B3625" i="5"/>
  <c r="B3624" i="5"/>
  <c r="B3623" i="5"/>
  <c r="B3622" i="5"/>
  <c r="B3621" i="5"/>
  <c r="B3620" i="5"/>
  <c r="B3619" i="5"/>
  <c r="B3618" i="5"/>
  <c r="B3617" i="5"/>
  <c r="B3616" i="5"/>
  <c r="B3615" i="5"/>
  <c r="B3614" i="5"/>
  <c r="B3613" i="5"/>
  <c r="B3612" i="5"/>
  <c r="B3611" i="5"/>
  <c r="B3610" i="5"/>
  <c r="B3609" i="5"/>
  <c r="B3608" i="5"/>
  <c r="B3607" i="5"/>
  <c r="B3606" i="5"/>
  <c r="B3605" i="5"/>
  <c r="B3604" i="5"/>
  <c r="B3603" i="5"/>
  <c r="B3602" i="5"/>
  <c r="B3601" i="5"/>
  <c r="B3600" i="5"/>
  <c r="B3599" i="5"/>
  <c r="B3598" i="5"/>
  <c r="B3597" i="5"/>
  <c r="B3596" i="5"/>
  <c r="B3595" i="5"/>
  <c r="B3594" i="5"/>
  <c r="B3593" i="5"/>
  <c r="B3592" i="5"/>
  <c r="B3591" i="5"/>
  <c r="B3590" i="5"/>
  <c r="B3589" i="5"/>
  <c r="B3588" i="5"/>
  <c r="B3587" i="5"/>
  <c r="B3586" i="5"/>
  <c r="B3585" i="5"/>
  <c r="B3584" i="5"/>
  <c r="B3583" i="5"/>
  <c r="B3582" i="5"/>
  <c r="B3581" i="5"/>
  <c r="B3580" i="5"/>
  <c r="B3579" i="5"/>
  <c r="B3578" i="5"/>
  <c r="B3577" i="5"/>
  <c r="B3576" i="5"/>
  <c r="B3575" i="5"/>
  <c r="B3574" i="5"/>
  <c r="B3573" i="5"/>
  <c r="B3572" i="5"/>
  <c r="B3571" i="5"/>
  <c r="B3570" i="5"/>
  <c r="B3569" i="5"/>
  <c r="B3568" i="5"/>
  <c r="B3567" i="5"/>
  <c r="B3566" i="5"/>
  <c r="B3565" i="5"/>
  <c r="B3564" i="5"/>
  <c r="B3563" i="5"/>
  <c r="B3562" i="5"/>
  <c r="B3561" i="5"/>
  <c r="B3560" i="5"/>
  <c r="B3559" i="5"/>
  <c r="B3558" i="5"/>
  <c r="B3557" i="5"/>
  <c r="B3556" i="5"/>
  <c r="B3555" i="5"/>
  <c r="B3554" i="5"/>
  <c r="B3553" i="5"/>
  <c r="B3552" i="5"/>
  <c r="B3551" i="5"/>
  <c r="B3550" i="5"/>
  <c r="B3549" i="5"/>
  <c r="B3548" i="5"/>
  <c r="B3547" i="5"/>
  <c r="B3546" i="5"/>
  <c r="B3545" i="5"/>
  <c r="B3544" i="5"/>
  <c r="B3543" i="5"/>
  <c r="B3542" i="5"/>
  <c r="B3541" i="5"/>
  <c r="B3540" i="5"/>
  <c r="B3539" i="5"/>
  <c r="B3538" i="5"/>
  <c r="B3537" i="5"/>
  <c r="B3536" i="5"/>
  <c r="B3535" i="5"/>
  <c r="B3534" i="5"/>
  <c r="B3533" i="5"/>
  <c r="B3532" i="5"/>
  <c r="B3531" i="5"/>
  <c r="B3530" i="5"/>
  <c r="B3529" i="5"/>
  <c r="B3528" i="5"/>
  <c r="B3527" i="5"/>
  <c r="B3526" i="5"/>
  <c r="B3525" i="5"/>
  <c r="B3524" i="5"/>
  <c r="B3523" i="5"/>
  <c r="B3522" i="5"/>
  <c r="B3521" i="5"/>
  <c r="B3520" i="5"/>
  <c r="B3519" i="5"/>
  <c r="B3518" i="5"/>
  <c r="B3517" i="5"/>
  <c r="B3516" i="5"/>
  <c r="B3515" i="5"/>
  <c r="B3514" i="5"/>
  <c r="B3513" i="5"/>
  <c r="B3512" i="5"/>
  <c r="B3511" i="5"/>
  <c r="B3510" i="5"/>
  <c r="B3509" i="5"/>
  <c r="B3508" i="5"/>
  <c r="B3507" i="5"/>
  <c r="B3506" i="5"/>
  <c r="B3505" i="5"/>
  <c r="B3504" i="5"/>
  <c r="B3503" i="5"/>
  <c r="B3502" i="5"/>
  <c r="B3501" i="5"/>
  <c r="B3500" i="5"/>
  <c r="B3499" i="5"/>
  <c r="B3498" i="5"/>
  <c r="B3497" i="5"/>
  <c r="B3496" i="5"/>
  <c r="B3495" i="5"/>
  <c r="B3494" i="5"/>
  <c r="B3493" i="5"/>
  <c r="B3492" i="5"/>
  <c r="B3491" i="5"/>
  <c r="B3490" i="5"/>
  <c r="B3489" i="5"/>
  <c r="B3488" i="5"/>
  <c r="B3487" i="5"/>
  <c r="B3486" i="5"/>
  <c r="B3485" i="5"/>
  <c r="B3484" i="5"/>
  <c r="B3483" i="5"/>
  <c r="B3482" i="5"/>
  <c r="B3481" i="5"/>
  <c r="B3480" i="5"/>
  <c r="B3479" i="5"/>
  <c r="B3478" i="5"/>
  <c r="B3477" i="5"/>
  <c r="B3476" i="5"/>
  <c r="B3475" i="5"/>
  <c r="B3474" i="5"/>
  <c r="B3473" i="5"/>
  <c r="B3472" i="5"/>
  <c r="B3471" i="5"/>
  <c r="B3470" i="5"/>
  <c r="B3469" i="5"/>
  <c r="B3468" i="5"/>
  <c r="B3467" i="5"/>
  <c r="B3466" i="5"/>
  <c r="B3465" i="5"/>
  <c r="B3464" i="5"/>
  <c r="B3463" i="5"/>
  <c r="B3462" i="5"/>
  <c r="B3461" i="5"/>
  <c r="B3460" i="5"/>
  <c r="B3459" i="5"/>
  <c r="B3458" i="5"/>
  <c r="B3457" i="5"/>
  <c r="B3456" i="5"/>
  <c r="B3455" i="5"/>
  <c r="B3454" i="5"/>
  <c r="B3453" i="5"/>
  <c r="B3452" i="5"/>
  <c r="B3451" i="5"/>
  <c r="B3450" i="5"/>
  <c r="B3449" i="5"/>
  <c r="B3448" i="5"/>
  <c r="B3447" i="5"/>
  <c r="B3446" i="5"/>
  <c r="B3445" i="5"/>
  <c r="B3444" i="5"/>
  <c r="B3443" i="5"/>
  <c r="B3442" i="5"/>
  <c r="B3441" i="5"/>
  <c r="B3440" i="5"/>
  <c r="B3439" i="5"/>
  <c r="B3438" i="5"/>
  <c r="B3437" i="5"/>
  <c r="B3436" i="5"/>
  <c r="B3435" i="5"/>
  <c r="B3434" i="5"/>
  <c r="B3433" i="5"/>
  <c r="B3432" i="5"/>
  <c r="B3431" i="5"/>
  <c r="B3430" i="5"/>
  <c r="B3429" i="5"/>
  <c r="B3428" i="5"/>
  <c r="B3427" i="5"/>
  <c r="B3426" i="5"/>
  <c r="B3425" i="5"/>
  <c r="B3424" i="5"/>
  <c r="B3423" i="5"/>
  <c r="B3422" i="5"/>
  <c r="B3421" i="5"/>
  <c r="B3420" i="5"/>
  <c r="B3419" i="5"/>
  <c r="B3418" i="5"/>
  <c r="B3417" i="5"/>
  <c r="B3416" i="5"/>
  <c r="B3415" i="5"/>
  <c r="B3414" i="5"/>
  <c r="B3413" i="5"/>
  <c r="B3412" i="5"/>
  <c r="B3411" i="5"/>
  <c r="B3410" i="5"/>
  <c r="B3409" i="5"/>
  <c r="B3408" i="5"/>
  <c r="B3407" i="5"/>
  <c r="B3406" i="5"/>
  <c r="B3405" i="5"/>
  <c r="B3404" i="5"/>
  <c r="B3403" i="5"/>
  <c r="B3402" i="5"/>
  <c r="B3401" i="5"/>
  <c r="B3400" i="5"/>
  <c r="B3399" i="5"/>
  <c r="B3398" i="5"/>
  <c r="B3397" i="5"/>
  <c r="B3396" i="5"/>
  <c r="B3395" i="5"/>
  <c r="B3394" i="5"/>
  <c r="B3393" i="5"/>
  <c r="B3392" i="5"/>
  <c r="B3391" i="5"/>
  <c r="B3390" i="5"/>
  <c r="B3389" i="5"/>
  <c r="B3388" i="5"/>
  <c r="B3387" i="5"/>
  <c r="B3386" i="5"/>
  <c r="B3385" i="5"/>
  <c r="B3384" i="5"/>
  <c r="B3383" i="5"/>
  <c r="B3382" i="5"/>
  <c r="B3381" i="5"/>
  <c r="B3380" i="5"/>
  <c r="B3379" i="5"/>
  <c r="B3378" i="5"/>
  <c r="B3377" i="5"/>
  <c r="B3376" i="5"/>
  <c r="B3375" i="5"/>
  <c r="B3374" i="5"/>
  <c r="B3373" i="5"/>
  <c r="B3372" i="5"/>
  <c r="B3371" i="5"/>
  <c r="B3370" i="5"/>
  <c r="B3369" i="5"/>
  <c r="B3368" i="5"/>
  <c r="B3367" i="5"/>
  <c r="B3366" i="5"/>
  <c r="B3365" i="5"/>
  <c r="B3364" i="5"/>
  <c r="B3363" i="5"/>
  <c r="B3362" i="5"/>
  <c r="B3361" i="5"/>
  <c r="B3360" i="5"/>
  <c r="B3359" i="5"/>
  <c r="B3358" i="5"/>
  <c r="B3357" i="5"/>
  <c r="B3356" i="5"/>
  <c r="B3355" i="5"/>
  <c r="B3354" i="5"/>
  <c r="B3353" i="5"/>
  <c r="B3352" i="5"/>
  <c r="B3351" i="5"/>
  <c r="B3350" i="5"/>
  <c r="B3349" i="5"/>
  <c r="B3348" i="5"/>
  <c r="B3347" i="5"/>
  <c r="B3346" i="5"/>
  <c r="B3345" i="5"/>
  <c r="B3344" i="5"/>
  <c r="B3343" i="5"/>
  <c r="B3342" i="5"/>
  <c r="B3341" i="5"/>
  <c r="B3340" i="5"/>
  <c r="B3339" i="5"/>
  <c r="B3338" i="5"/>
  <c r="B3337" i="5"/>
  <c r="B3336" i="5"/>
  <c r="B3335" i="5"/>
  <c r="B3334" i="5"/>
  <c r="B3333" i="5"/>
  <c r="B3332" i="5"/>
  <c r="B3331" i="5"/>
  <c r="B3330" i="5"/>
  <c r="B3329" i="5"/>
  <c r="B3328" i="5"/>
  <c r="B3327" i="5"/>
  <c r="B3326" i="5"/>
  <c r="B3325" i="5"/>
  <c r="B3324" i="5"/>
  <c r="B3323" i="5"/>
  <c r="B3322" i="5"/>
  <c r="B3321" i="5"/>
  <c r="B3320" i="5"/>
  <c r="B3319" i="5"/>
  <c r="B3318" i="5"/>
  <c r="B3317" i="5"/>
  <c r="B3316" i="5"/>
  <c r="B3315" i="5"/>
  <c r="B3314" i="5"/>
  <c r="B3313" i="5"/>
  <c r="B3312" i="5"/>
  <c r="B3311" i="5"/>
  <c r="B3310" i="5"/>
  <c r="B3309" i="5"/>
  <c r="B3308" i="5"/>
  <c r="B3307" i="5"/>
  <c r="B3306" i="5"/>
  <c r="B3305" i="5"/>
  <c r="B3304" i="5"/>
  <c r="B3303" i="5"/>
  <c r="B3302" i="5"/>
  <c r="B3301" i="5"/>
  <c r="B3300" i="5"/>
  <c r="B3299" i="5"/>
  <c r="B3298" i="5"/>
  <c r="B3297" i="5"/>
  <c r="B3296" i="5"/>
  <c r="B3295" i="5"/>
  <c r="B3294" i="5"/>
  <c r="B3293" i="5"/>
  <c r="B3292" i="5"/>
  <c r="B3291" i="5"/>
  <c r="B3290" i="5"/>
  <c r="B3289" i="5"/>
  <c r="B3288" i="5"/>
  <c r="B3287" i="5"/>
  <c r="B3286" i="5"/>
  <c r="B3285" i="5"/>
  <c r="B3284" i="5"/>
  <c r="B3283" i="5"/>
  <c r="B3282" i="5"/>
  <c r="B3281" i="5"/>
  <c r="B3280" i="5"/>
  <c r="B3279" i="5"/>
  <c r="B3278" i="5"/>
  <c r="B3277" i="5"/>
  <c r="B3276" i="5"/>
  <c r="B3275" i="5"/>
  <c r="B3274" i="5"/>
  <c r="B3273" i="5"/>
  <c r="B3272" i="5"/>
  <c r="B3271" i="5"/>
  <c r="B3270" i="5"/>
  <c r="B3269" i="5"/>
  <c r="B3268" i="5"/>
  <c r="B3267" i="5"/>
  <c r="B3266" i="5"/>
  <c r="B3265" i="5"/>
  <c r="B3264" i="5"/>
  <c r="B3263" i="5"/>
  <c r="B3262" i="5"/>
  <c r="B3261" i="5"/>
  <c r="B3260" i="5"/>
  <c r="B3259" i="5"/>
  <c r="B3258" i="5"/>
  <c r="B3257" i="5"/>
  <c r="B3256" i="5"/>
  <c r="B3255" i="5"/>
  <c r="B3254" i="5"/>
  <c r="B3253" i="5"/>
  <c r="B3252" i="5"/>
  <c r="B3251" i="5"/>
  <c r="B3250" i="5"/>
  <c r="B3249" i="5"/>
  <c r="B3248" i="5"/>
  <c r="B3247" i="5"/>
  <c r="B3246" i="5"/>
  <c r="B3245" i="5"/>
  <c r="B3244" i="5"/>
  <c r="B3243" i="5"/>
  <c r="B3242" i="5"/>
  <c r="B3241" i="5"/>
  <c r="B3240" i="5"/>
  <c r="B3239" i="5"/>
  <c r="B3238" i="5"/>
  <c r="B3237" i="5"/>
  <c r="B3236" i="5"/>
  <c r="B3235" i="5"/>
  <c r="B3234" i="5"/>
  <c r="B3233" i="5"/>
  <c r="B3232" i="5"/>
  <c r="B3231" i="5"/>
  <c r="B3230" i="5"/>
  <c r="B3229" i="5"/>
  <c r="B3228" i="5"/>
  <c r="B3227" i="5"/>
  <c r="B3226" i="5"/>
  <c r="B3225" i="5"/>
  <c r="B3224" i="5"/>
  <c r="B3223" i="5"/>
  <c r="B3222" i="5"/>
  <c r="B3221" i="5"/>
  <c r="B3220" i="5"/>
  <c r="B3219" i="5"/>
  <c r="B3218" i="5"/>
  <c r="B3217" i="5"/>
  <c r="B3216" i="5"/>
  <c r="B3215" i="5"/>
  <c r="B3214" i="5"/>
  <c r="B3213" i="5"/>
  <c r="B3212" i="5"/>
  <c r="B3211" i="5"/>
  <c r="B3210" i="5"/>
  <c r="B3209" i="5"/>
  <c r="B3208" i="5"/>
  <c r="B3207" i="5"/>
  <c r="B3206" i="5"/>
  <c r="B3205" i="5"/>
  <c r="B3204" i="5"/>
  <c r="B3203" i="5"/>
  <c r="B3202" i="5"/>
  <c r="B3201" i="5"/>
  <c r="B3200" i="5"/>
  <c r="B3199" i="5"/>
  <c r="B3198" i="5"/>
  <c r="B3197" i="5"/>
  <c r="B3196" i="5"/>
  <c r="B3195" i="5"/>
  <c r="B3194" i="5"/>
  <c r="B3193" i="5"/>
  <c r="B3192" i="5"/>
  <c r="B3191" i="5"/>
  <c r="B3190" i="5"/>
  <c r="B3189" i="5"/>
  <c r="B3188" i="5"/>
  <c r="B3187" i="5"/>
  <c r="B3186" i="5"/>
  <c r="B3185" i="5"/>
  <c r="B3184" i="5"/>
  <c r="B3183" i="5"/>
  <c r="B3182" i="5"/>
  <c r="B3181" i="5"/>
  <c r="B3180" i="5"/>
  <c r="B3179" i="5"/>
  <c r="B3178" i="5"/>
  <c r="B3177" i="5"/>
  <c r="B3176" i="5"/>
  <c r="B3175" i="5"/>
  <c r="B3174" i="5"/>
  <c r="B3173" i="5"/>
  <c r="B3172" i="5"/>
  <c r="B3171" i="5"/>
  <c r="B3170" i="5"/>
  <c r="B3169" i="5"/>
  <c r="B3168" i="5"/>
  <c r="B3167" i="5"/>
  <c r="B3166" i="5"/>
  <c r="B3165" i="5"/>
  <c r="B3164" i="5"/>
  <c r="B3163" i="5"/>
  <c r="B3162" i="5"/>
  <c r="B3161" i="5"/>
  <c r="B3160" i="5"/>
  <c r="B3159" i="5"/>
  <c r="B3158" i="5"/>
  <c r="B3157" i="5"/>
  <c r="B3156" i="5"/>
  <c r="B3155" i="5"/>
  <c r="B3154" i="5"/>
  <c r="B3153" i="5"/>
  <c r="B3152" i="5"/>
  <c r="B3151" i="5"/>
  <c r="B3150" i="5"/>
  <c r="B3149" i="5"/>
  <c r="B3148" i="5"/>
  <c r="B3147" i="5"/>
  <c r="B3146" i="5"/>
  <c r="B3145" i="5"/>
  <c r="B3144" i="5"/>
  <c r="B3143" i="5"/>
  <c r="B3142" i="5"/>
  <c r="B3141" i="5"/>
  <c r="B3140" i="5"/>
  <c r="B3139" i="5"/>
  <c r="B3138" i="5"/>
  <c r="B3137" i="5"/>
  <c r="B3136" i="5"/>
  <c r="B3135" i="5"/>
  <c r="B3134" i="5"/>
  <c r="B3133" i="5"/>
  <c r="B3132" i="5"/>
  <c r="B3131" i="5"/>
  <c r="B3130" i="5"/>
  <c r="B3129" i="5"/>
  <c r="B3128" i="5"/>
  <c r="B3127" i="5"/>
  <c r="B3126" i="5"/>
  <c r="B3125" i="5"/>
  <c r="B3124" i="5"/>
  <c r="B3123" i="5"/>
  <c r="B3122" i="5"/>
  <c r="B3121" i="5"/>
  <c r="B3120" i="5"/>
  <c r="B3119" i="5"/>
  <c r="B3118" i="5"/>
  <c r="B3117" i="5"/>
  <c r="B3116" i="5"/>
  <c r="B3115" i="5"/>
  <c r="B3114" i="5"/>
  <c r="B3113" i="5"/>
  <c r="B3112" i="5"/>
  <c r="B3111" i="5"/>
  <c r="B3110" i="5"/>
  <c r="B3109" i="5"/>
  <c r="B3108" i="5"/>
  <c r="B3107" i="5"/>
  <c r="B3106" i="5"/>
  <c r="B3105" i="5"/>
  <c r="B3104" i="5"/>
  <c r="B3103" i="5"/>
  <c r="B3102" i="5"/>
  <c r="B3101" i="5"/>
  <c r="B3100" i="5"/>
  <c r="B3099" i="5"/>
  <c r="B3098" i="5"/>
  <c r="B3097" i="5"/>
  <c r="B3096" i="5"/>
  <c r="B3095" i="5"/>
  <c r="B3094" i="5"/>
  <c r="B3093" i="5"/>
  <c r="B3092" i="5"/>
  <c r="B3091" i="5"/>
  <c r="B3090" i="5"/>
  <c r="B3089" i="5"/>
  <c r="B3088" i="5"/>
  <c r="B3087" i="5"/>
  <c r="B3086" i="5"/>
  <c r="B3085" i="5"/>
  <c r="B3084" i="5"/>
  <c r="B3083" i="5"/>
  <c r="B3082" i="5"/>
  <c r="B3081" i="5"/>
  <c r="B3080" i="5"/>
  <c r="B3079" i="5"/>
  <c r="B3078" i="5"/>
  <c r="B3077" i="5"/>
  <c r="B3076" i="5"/>
  <c r="B3075" i="5"/>
  <c r="B3074" i="5"/>
  <c r="B3073" i="5"/>
  <c r="B3072" i="5"/>
  <c r="B3071" i="5"/>
  <c r="B3070" i="5"/>
  <c r="B3069" i="5"/>
  <c r="B3068" i="5"/>
  <c r="B3067" i="5"/>
  <c r="B3066" i="5"/>
  <c r="B3065" i="5"/>
  <c r="B3064" i="5"/>
  <c r="B3063" i="5"/>
  <c r="B3062" i="5"/>
  <c r="B3061" i="5"/>
  <c r="B3060" i="5"/>
  <c r="B3059" i="5"/>
  <c r="B3058" i="5"/>
  <c r="B3057" i="5"/>
  <c r="B3056" i="5"/>
  <c r="B3055" i="5"/>
  <c r="B3054" i="5"/>
  <c r="B3053" i="5"/>
  <c r="B3052" i="5"/>
  <c r="B3051" i="5"/>
  <c r="B3050" i="5"/>
  <c r="B3049" i="5"/>
  <c r="B3048" i="5"/>
  <c r="B3047" i="5"/>
  <c r="B3046" i="5"/>
  <c r="B3045" i="5"/>
  <c r="B3044" i="5"/>
  <c r="B3043" i="5"/>
  <c r="B3042" i="5"/>
  <c r="B3041" i="5"/>
  <c r="B3040" i="5"/>
  <c r="B3039" i="5"/>
  <c r="B3038" i="5"/>
  <c r="B3037" i="5"/>
  <c r="B3036" i="5"/>
  <c r="B3035" i="5"/>
  <c r="B3034" i="5"/>
  <c r="B3033" i="5"/>
  <c r="B3032" i="5"/>
  <c r="B3031" i="5"/>
  <c r="B3030" i="5"/>
  <c r="B3029" i="5"/>
  <c r="B3028" i="5"/>
  <c r="B3027" i="5"/>
  <c r="B3026" i="5"/>
  <c r="B3025" i="5"/>
  <c r="B3024" i="5"/>
  <c r="B3023" i="5"/>
  <c r="B3022" i="5"/>
  <c r="B3021" i="5"/>
  <c r="B3020" i="5"/>
  <c r="B3019" i="5"/>
  <c r="B3018" i="5"/>
  <c r="B3017" i="5"/>
  <c r="B3016" i="5"/>
  <c r="B3015" i="5"/>
  <c r="B3014" i="5"/>
  <c r="B3013" i="5"/>
  <c r="B3012" i="5"/>
  <c r="B3011" i="5"/>
  <c r="B3010" i="5"/>
  <c r="B3009" i="5"/>
  <c r="B3008" i="5"/>
  <c r="B3007" i="5"/>
  <c r="B3006" i="5"/>
  <c r="B3005" i="5"/>
  <c r="B3004" i="5"/>
  <c r="B3003" i="5"/>
  <c r="B3002" i="5"/>
  <c r="B3001" i="5"/>
  <c r="B3000" i="5"/>
  <c r="B2999" i="5"/>
  <c r="B2998" i="5"/>
  <c r="B2997" i="5"/>
  <c r="B2996" i="5"/>
  <c r="B2995" i="5"/>
  <c r="B2994" i="5"/>
  <c r="B2993" i="5"/>
  <c r="B2992" i="5"/>
  <c r="B2991" i="5"/>
  <c r="B2990" i="5"/>
  <c r="B2989" i="5"/>
  <c r="B2988" i="5"/>
  <c r="B2987" i="5"/>
  <c r="B2986" i="5"/>
  <c r="B2985" i="5"/>
  <c r="B2984" i="5"/>
  <c r="B2983" i="5"/>
  <c r="B2982" i="5"/>
  <c r="B2981" i="5"/>
  <c r="B2980" i="5"/>
  <c r="B2979" i="5"/>
  <c r="B2978" i="5"/>
  <c r="B2977" i="5"/>
  <c r="B2976" i="5"/>
  <c r="B2975" i="5"/>
  <c r="B2974" i="5"/>
  <c r="B2973" i="5"/>
  <c r="B2972" i="5"/>
  <c r="B2971" i="5"/>
  <c r="B2970" i="5"/>
  <c r="B2969" i="5"/>
  <c r="B2968" i="5"/>
  <c r="B2967" i="5"/>
  <c r="B2966" i="5"/>
  <c r="B2965" i="5"/>
  <c r="B2964" i="5"/>
  <c r="B2963" i="5"/>
  <c r="B2962" i="5"/>
  <c r="B2961" i="5"/>
  <c r="B2960" i="5"/>
  <c r="B2959" i="5"/>
  <c r="B2958" i="5"/>
  <c r="B2957" i="5"/>
  <c r="B2956" i="5"/>
  <c r="B2955" i="5"/>
  <c r="B2954" i="5"/>
  <c r="B2953" i="5"/>
  <c r="B2952" i="5"/>
  <c r="B2951" i="5"/>
  <c r="B2950" i="5"/>
  <c r="B2949" i="5"/>
  <c r="B2948" i="5"/>
  <c r="B2947" i="5"/>
  <c r="B2946" i="5"/>
  <c r="B2945" i="5"/>
  <c r="B2944" i="5"/>
  <c r="B2943" i="5"/>
  <c r="B2942" i="5"/>
  <c r="B2941" i="5"/>
  <c r="B2940" i="5"/>
  <c r="B2939" i="5"/>
  <c r="B2938" i="5"/>
  <c r="B2937" i="5"/>
  <c r="B2936" i="5"/>
  <c r="B2935" i="5"/>
  <c r="B2934" i="5"/>
  <c r="B2933" i="5"/>
  <c r="B2932" i="5"/>
  <c r="B2931" i="5"/>
  <c r="B2930" i="5"/>
  <c r="B2929" i="5"/>
  <c r="B2928" i="5"/>
  <c r="B2927" i="5"/>
  <c r="B2926" i="5"/>
  <c r="B2925" i="5"/>
  <c r="B2924" i="5"/>
  <c r="B2923" i="5"/>
  <c r="B2922" i="5"/>
  <c r="B2921" i="5"/>
  <c r="B2920" i="5"/>
  <c r="B2919" i="5"/>
  <c r="B2918" i="5"/>
  <c r="B2917" i="5"/>
  <c r="B2916" i="5"/>
  <c r="B2915" i="5"/>
  <c r="B2914" i="5"/>
  <c r="B2913" i="5"/>
  <c r="B2912" i="5"/>
  <c r="B2911" i="5"/>
  <c r="B2910" i="5"/>
  <c r="B2909" i="5"/>
  <c r="B2908" i="5"/>
  <c r="B2907" i="5"/>
  <c r="B2906" i="5"/>
  <c r="B2905" i="5"/>
  <c r="B2904" i="5"/>
  <c r="B2903" i="5"/>
  <c r="B2902" i="5"/>
  <c r="B2901" i="5"/>
  <c r="B2900" i="5"/>
  <c r="B2899" i="5"/>
  <c r="B2898" i="5"/>
  <c r="B2897" i="5"/>
  <c r="B2896" i="5"/>
  <c r="B2895" i="5"/>
  <c r="B2894" i="5"/>
  <c r="B2893" i="5"/>
  <c r="B2892" i="5"/>
  <c r="B2891" i="5"/>
  <c r="B2890" i="5"/>
  <c r="B2889" i="5"/>
  <c r="B2888" i="5"/>
  <c r="B2887" i="5"/>
  <c r="B2886" i="5"/>
  <c r="B2885" i="5"/>
  <c r="B2884" i="5"/>
  <c r="B2883" i="5"/>
  <c r="B2882" i="5"/>
  <c r="B2881" i="5"/>
  <c r="B2880" i="5"/>
  <c r="B2879" i="5"/>
  <c r="B2878" i="5"/>
  <c r="B2877" i="5"/>
  <c r="B2876" i="5"/>
  <c r="B2875" i="5"/>
  <c r="B2874" i="5"/>
  <c r="B2873" i="5"/>
  <c r="B2872" i="5"/>
  <c r="B2871" i="5"/>
  <c r="B2870" i="5"/>
  <c r="B2869" i="5"/>
  <c r="B2868" i="5"/>
  <c r="B2867" i="5"/>
  <c r="B2866" i="5"/>
  <c r="B2865" i="5"/>
  <c r="B2864" i="5"/>
  <c r="B2863" i="5"/>
  <c r="B2862" i="5"/>
  <c r="B2861" i="5"/>
  <c r="B2860" i="5"/>
  <c r="B2859" i="5"/>
  <c r="B2858" i="5"/>
  <c r="B2857" i="5"/>
  <c r="B2856" i="5"/>
  <c r="B2855" i="5"/>
  <c r="B2854" i="5"/>
  <c r="B2853" i="5"/>
  <c r="B2852" i="5"/>
  <c r="B2851" i="5"/>
  <c r="B2850" i="5"/>
  <c r="B2849" i="5"/>
  <c r="B2848" i="5"/>
  <c r="B2847" i="5"/>
  <c r="B2846" i="5"/>
  <c r="B2845" i="5"/>
  <c r="B2844" i="5"/>
  <c r="B2843" i="5"/>
  <c r="B2842" i="5"/>
  <c r="B2841" i="5"/>
  <c r="B2840" i="5"/>
  <c r="B2839" i="5"/>
  <c r="B2838" i="5"/>
  <c r="B2837" i="5"/>
  <c r="B2836" i="5"/>
  <c r="B2835" i="5"/>
  <c r="B2834" i="5"/>
  <c r="B2833" i="5"/>
  <c r="B2832" i="5"/>
  <c r="B2831" i="5"/>
  <c r="B2830" i="5"/>
  <c r="B2829" i="5"/>
  <c r="B2828" i="5"/>
  <c r="B2827" i="5"/>
  <c r="B2826" i="5"/>
  <c r="B2825" i="5"/>
  <c r="B2824" i="5"/>
  <c r="B2823" i="5"/>
  <c r="B2822" i="5"/>
  <c r="B2821" i="5"/>
  <c r="B2820" i="5"/>
  <c r="B2819" i="5"/>
  <c r="B2818" i="5"/>
  <c r="B2817" i="5"/>
  <c r="B2816" i="5"/>
  <c r="B2815" i="5"/>
  <c r="B2814" i="5"/>
  <c r="B2813" i="5"/>
  <c r="B2812" i="5"/>
  <c r="B2811" i="5"/>
  <c r="B2810" i="5"/>
  <c r="B2809" i="5"/>
  <c r="B2808" i="5"/>
  <c r="B2807" i="5"/>
  <c r="B2806" i="5"/>
  <c r="B2805" i="5"/>
  <c r="B2804" i="5"/>
  <c r="B2803" i="5"/>
  <c r="B2802" i="5"/>
  <c r="B2801" i="5"/>
  <c r="B2800" i="5"/>
  <c r="B2799" i="5"/>
  <c r="B2798" i="5"/>
  <c r="B2797" i="5"/>
  <c r="B2796" i="5"/>
  <c r="B2795" i="5"/>
  <c r="B2794" i="5"/>
  <c r="B2793" i="5"/>
  <c r="B2792" i="5"/>
  <c r="B2791" i="5"/>
  <c r="B2790" i="5"/>
  <c r="B2789" i="5"/>
  <c r="B2788" i="5"/>
  <c r="B2787" i="5"/>
  <c r="B2786" i="5"/>
  <c r="B2785" i="5"/>
  <c r="B2784" i="5"/>
  <c r="B2783" i="5"/>
  <c r="B2782" i="5"/>
  <c r="B2781" i="5"/>
  <c r="B2780" i="5"/>
  <c r="B2779" i="5"/>
  <c r="B2778" i="5"/>
  <c r="B2777" i="5"/>
  <c r="B2776" i="5"/>
  <c r="B2775" i="5"/>
  <c r="B2774" i="5"/>
  <c r="B2773" i="5"/>
  <c r="B2772" i="5"/>
  <c r="B2771" i="5"/>
  <c r="B2770" i="5"/>
  <c r="B2769" i="5"/>
  <c r="B2768" i="5"/>
  <c r="B2767" i="5"/>
  <c r="B2766" i="5"/>
  <c r="B2765" i="5"/>
  <c r="B2764" i="5"/>
  <c r="B2763" i="5"/>
  <c r="B2762" i="5"/>
  <c r="B2761" i="5"/>
  <c r="B2760" i="5"/>
  <c r="B2759" i="5"/>
  <c r="B2758" i="5"/>
  <c r="B2757" i="5"/>
  <c r="B2756" i="5"/>
  <c r="B2755" i="5"/>
  <c r="B2754" i="5"/>
  <c r="B2753" i="5"/>
  <c r="B2752" i="5"/>
  <c r="B2751" i="5"/>
  <c r="B2750" i="5"/>
  <c r="B2749" i="5"/>
  <c r="B2748" i="5"/>
  <c r="B2747" i="5"/>
  <c r="B2746" i="5"/>
  <c r="B2745" i="5"/>
  <c r="B2744" i="5"/>
  <c r="B2743" i="5"/>
  <c r="B2742" i="5"/>
  <c r="B2741" i="5"/>
  <c r="B2740" i="5"/>
  <c r="B2739" i="5"/>
  <c r="B2738" i="5"/>
  <c r="B2737" i="5"/>
  <c r="B2736" i="5"/>
  <c r="B2735" i="5"/>
  <c r="B2734" i="5"/>
  <c r="B2733" i="5"/>
  <c r="B2732" i="5"/>
  <c r="B2731" i="5"/>
  <c r="B2730" i="5"/>
  <c r="B2729" i="5"/>
  <c r="B2728" i="5"/>
  <c r="B2727" i="5"/>
  <c r="B2726" i="5"/>
  <c r="B2725" i="5"/>
  <c r="B2724" i="5"/>
  <c r="B2723" i="5"/>
  <c r="B2722" i="5"/>
  <c r="B2721" i="5"/>
  <c r="B2720" i="5"/>
  <c r="B2719" i="5"/>
  <c r="B2718" i="5"/>
  <c r="B2717" i="5"/>
  <c r="B2716" i="5"/>
  <c r="B2715" i="5"/>
  <c r="B2714" i="5"/>
  <c r="B2713" i="5"/>
  <c r="B2712" i="5"/>
  <c r="B2711" i="5"/>
  <c r="B2710" i="5"/>
  <c r="B2709" i="5"/>
  <c r="B2708" i="5"/>
  <c r="B2707" i="5"/>
  <c r="B2706" i="5"/>
  <c r="B2705" i="5"/>
  <c r="B2704" i="5"/>
  <c r="B2703" i="5"/>
  <c r="B2702" i="5"/>
  <c r="B2701" i="5"/>
  <c r="B2700" i="5"/>
  <c r="B2699" i="5"/>
  <c r="B2698" i="5"/>
  <c r="B2697" i="5"/>
  <c r="B2696" i="5"/>
  <c r="B2695" i="5"/>
  <c r="B2694" i="5"/>
  <c r="B2693" i="5"/>
  <c r="B2692" i="5"/>
  <c r="B2691" i="5"/>
  <c r="B2690" i="5"/>
  <c r="B2689" i="5"/>
  <c r="B2688" i="5"/>
  <c r="B2687" i="5"/>
  <c r="B2686" i="5"/>
  <c r="B2685" i="5"/>
  <c r="B2684" i="5"/>
  <c r="B2683" i="5"/>
  <c r="B2682" i="5"/>
  <c r="B2681" i="5"/>
  <c r="B2680" i="5"/>
  <c r="B2679" i="5"/>
  <c r="B2678" i="5"/>
  <c r="B2677" i="5"/>
  <c r="B2676" i="5"/>
  <c r="B2675" i="5"/>
  <c r="B2674" i="5"/>
  <c r="B2673" i="5"/>
  <c r="B2672" i="5"/>
  <c r="B2671" i="5"/>
  <c r="B2670" i="5"/>
  <c r="B2669" i="5"/>
  <c r="B2668" i="5"/>
  <c r="B2667" i="5"/>
  <c r="B2666" i="5"/>
  <c r="B2665" i="5"/>
  <c r="B2664" i="5"/>
  <c r="B2663" i="5"/>
  <c r="B2662" i="5"/>
  <c r="B2661" i="5"/>
  <c r="B2660" i="5"/>
  <c r="B2659" i="5"/>
  <c r="B2658" i="5"/>
  <c r="B2657" i="5"/>
  <c r="B2656" i="5"/>
  <c r="B2655" i="5"/>
  <c r="B2654" i="5"/>
  <c r="B2653" i="5"/>
  <c r="B2652" i="5"/>
  <c r="B2651" i="5"/>
  <c r="B2650" i="5"/>
  <c r="B2649" i="5"/>
  <c r="B2648" i="5"/>
  <c r="B2647" i="5"/>
  <c r="B2646" i="5"/>
  <c r="B2645" i="5"/>
  <c r="B2644" i="5"/>
  <c r="B2643" i="5"/>
  <c r="B2642" i="5"/>
  <c r="B2641" i="5"/>
  <c r="B2640" i="5"/>
  <c r="B2639" i="5"/>
  <c r="B2638" i="5"/>
  <c r="B2637" i="5"/>
  <c r="B2636" i="5"/>
  <c r="B2635" i="5"/>
  <c r="B2634" i="5"/>
  <c r="B2633" i="5"/>
  <c r="B2632" i="5"/>
  <c r="B2631" i="5"/>
  <c r="B2630" i="5"/>
  <c r="B2629" i="5"/>
  <c r="B2628" i="5"/>
  <c r="B2627" i="5"/>
  <c r="B2626" i="5"/>
  <c r="B2625" i="5"/>
  <c r="B2624" i="5"/>
  <c r="B2623" i="5"/>
  <c r="B2622" i="5"/>
  <c r="B2621" i="5"/>
  <c r="B2620" i="5"/>
  <c r="B2619" i="5"/>
  <c r="B2618" i="5"/>
  <c r="B2617" i="5"/>
  <c r="B2616" i="5"/>
  <c r="B2615" i="5"/>
  <c r="B2614" i="5"/>
  <c r="B2613" i="5"/>
  <c r="B2612" i="5"/>
  <c r="B2611" i="5"/>
  <c r="B2610" i="5"/>
  <c r="B2609" i="5"/>
  <c r="B2608" i="5"/>
  <c r="B2607" i="5"/>
  <c r="B2606" i="5"/>
  <c r="B2605" i="5"/>
  <c r="B2604" i="5"/>
  <c r="B2603" i="5"/>
  <c r="B2602" i="5"/>
  <c r="B2601" i="5"/>
  <c r="B2600" i="5"/>
  <c r="B2599" i="5"/>
  <c r="B2598" i="5"/>
  <c r="B2597" i="5"/>
  <c r="B2596" i="5"/>
  <c r="B2595" i="5"/>
  <c r="B2594" i="5"/>
  <c r="B2593" i="5"/>
  <c r="B2592" i="5"/>
  <c r="B2591" i="5"/>
  <c r="B2590" i="5"/>
  <c r="B2589" i="5"/>
  <c r="B2588" i="5"/>
  <c r="B2587" i="5"/>
  <c r="B2586" i="5"/>
  <c r="B2585" i="5"/>
  <c r="B2584" i="5"/>
  <c r="B2583" i="5"/>
  <c r="B2582" i="5"/>
  <c r="B2581" i="5"/>
  <c r="B2580" i="5"/>
  <c r="B2579" i="5"/>
  <c r="B2578" i="5"/>
  <c r="B2577" i="5"/>
  <c r="B2576" i="5"/>
  <c r="B2575" i="5"/>
  <c r="B2574" i="5"/>
  <c r="B2573" i="5"/>
  <c r="B2572" i="5"/>
  <c r="B2571" i="5"/>
  <c r="B2570" i="5"/>
  <c r="B2569" i="5"/>
  <c r="B2568" i="5"/>
  <c r="B2567" i="5"/>
  <c r="B2566" i="5"/>
  <c r="B2565" i="5"/>
  <c r="B2564" i="5"/>
  <c r="B2563" i="5"/>
  <c r="B2562" i="5"/>
  <c r="B2561" i="5"/>
  <c r="B2560" i="5"/>
  <c r="B2559" i="5"/>
  <c r="B2558" i="5"/>
  <c r="B2557" i="5"/>
  <c r="B2556" i="5"/>
  <c r="B2555" i="5"/>
  <c r="B2554" i="5"/>
  <c r="B2553" i="5"/>
  <c r="B2552" i="5"/>
  <c r="B2551" i="5"/>
  <c r="B2550" i="5"/>
  <c r="B2549" i="5"/>
  <c r="B2548" i="5"/>
  <c r="B2547" i="5"/>
  <c r="B2546" i="5"/>
  <c r="B2545" i="5"/>
  <c r="B2544" i="5"/>
  <c r="B2543" i="5"/>
  <c r="B2542" i="5"/>
  <c r="B2541" i="5"/>
  <c r="B2540" i="5"/>
  <c r="B2539" i="5"/>
  <c r="B2538" i="5"/>
  <c r="B2537" i="5"/>
  <c r="B2536" i="5"/>
  <c r="B2535" i="5"/>
  <c r="B2534" i="5"/>
  <c r="B2533" i="5"/>
  <c r="B2532" i="5"/>
  <c r="B2531" i="5"/>
  <c r="B2530" i="5"/>
  <c r="B2529" i="5"/>
  <c r="B2528" i="5"/>
  <c r="B2527" i="5"/>
  <c r="B2526" i="5"/>
  <c r="B2525" i="5"/>
  <c r="B2524" i="5"/>
  <c r="B2523" i="5"/>
  <c r="B2522" i="5"/>
  <c r="B2521" i="5"/>
  <c r="B2520" i="5"/>
  <c r="B2519" i="5"/>
  <c r="B2518" i="5"/>
  <c r="B2517" i="5"/>
  <c r="B2516" i="5"/>
  <c r="B2515" i="5"/>
  <c r="B2514" i="5"/>
  <c r="B2513" i="5"/>
  <c r="B2512" i="5"/>
  <c r="B2511" i="5"/>
  <c r="B2510" i="5"/>
  <c r="B2509" i="5"/>
  <c r="B2508" i="5"/>
  <c r="B2507" i="5"/>
  <c r="B2506" i="5"/>
  <c r="B2505" i="5"/>
  <c r="B2504" i="5"/>
  <c r="B2503" i="5"/>
  <c r="B2502" i="5"/>
  <c r="B2501" i="5"/>
  <c r="B2500" i="5"/>
  <c r="B2499" i="5"/>
  <c r="B2498" i="5"/>
  <c r="B2497" i="5"/>
  <c r="B2496" i="5"/>
  <c r="B2495" i="5"/>
  <c r="B2494" i="5"/>
  <c r="B2493" i="5"/>
  <c r="B2492" i="5"/>
  <c r="B2491" i="5"/>
  <c r="B2490" i="5"/>
  <c r="B2489" i="5"/>
  <c r="B2488" i="5"/>
  <c r="B2487" i="5"/>
  <c r="B2486" i="5"/>
  <c r="B2485" i="5"/>
  <c r="B2484" i="5"/>
  <c r="B2483" i="5"/>
  <c r="B2482" i="5"/>
  <c r="B2481" i="5"/>
  <c r="B2480" i="5"/>
  <c r="B2479" i="5"/>
  <c r="B2478" i="5"/>
  <c r="B2477" i="5"/>
  <c r="B2476" i="5"/>
  <c r="B2475" i="5"/>
  <c r="B2474" i="5"/>
  <c r="B2473" i="5"/>
  <c r="B2472" i="5"/>
  <c r="B2471" i="5"/>
  <c r="B2470" i="5"/>
  <c r="B2469" i="5"/>
  <c r="B2468" i="5"/>
  <c r="B2467" i="5"/>
  <c r="B2466" i="5"/>
  <c r="B2465" i="5"/>
  <c r="B2464" i="5"/>
  <c r="B2463" i="5"/>
  <c r="B2462" i="5"/>
  <c r="B2461" i="5"/>
  <c r="B2460" i="5"/>
  <c r="B2459" i="5"/>
  <c r="B2458" i="5"/>
  <c r="B2457" i="5"/>
  <c r="B2456" i="5"/>
  <c r="B2455" i="5"/>
  <c r="B2454" i="5"/>
  <c r="B2453" i="5"/>
  <c r="B2452" i="5"/>
  <c r="B2451" i="5"/>
  <c r="B2450" i="5"/>
  <c r="B2449" i="5"/>
  <c r="B2448" i="5"/>
  <c r="B2447" i="5"/>
  <c r="B2446" i="5"/>
  <c r="B2445" i="5"/>
  <c r="B2444" i="5"/>
  <c r="B2443" i="5"/>
  <c r="B2442" i="5"/>
  <c r="B2441" i="5"/>
  <c r="B2440" i="5"/>
  <c r="B2439" i="5"/>
  <c r="B2438" i="5"/>
  <c r="B2437" i="5"/>
  <c r="B2436" i="5"/>
  <c r="B2435" i="5"/>
  <c r="B2434" i="5"/>
  <c r="B2433" i="5"/>
  <c r="B2432" i="5"/>
  <c r="B2431" i="5"/>
  <c r="B2430" i="5"/>
  <c r="B2429" i="5"/>
  <c r="B2428" i="5"/>
  <c r="B2427" i="5"/>
  <c r="B2426" i="5"/>
  <c r="B2425" i="5"/>
  <c r="B2424" i="5"/>
  <c r="B2423" i="5"/>
  <c r="B2422" i="5"/>
  <c r="B2421" i="5"/>
  <c r="B2420" i="5"/>
  <c r="B2419" i="5"/>
  <c r="B2418" i="5"/>
  <c r="B2417" i="5"/>
  <c r="B2416" i="5"/>
  <c r="B2415" i="5"/>
  <c r="B2414" i="5"/>
  <c r="B2413" i="5"/>
  <c r="B2412" i="5"/>
  <c r="B2411" i="5"/>
  <c r="B2410" i="5"/>
  <c r="B2409" i="5"/>
  <c r="B2408" i="5"/>
  <c r="B2407" i="5"/>
  <c r="B2406" i="5"/>
  <c r="B2405" i="5"/>
  <c r="B2404" i="5"/>
  <c r="B2403" i="5"/>
  <c r="B2402" i="5"/>
  <c r="B2401" i="5"/>
  <c r="B2400" i="5"/>
  <c r="B2399" i="5"/>
  <c r="B2398" i="5"/>
  <c r="B2397" i="5"/>
  <c r="B2396" i="5"/>
  <c r="B2395" i="5"/>
  <c r="B2394" i="5"/>
  <c r="B2393" i="5"/>
  <c r="B2392" i="5"/>
  <c r="B2391" i="5"/>
  <c r="B2390" i="5"/>
  <c r="B2389" i="5"/>
  <c r="B2388" i="5"/>
  <c r="B2387" i="5"/>
  <c r="B2386" i="5"/>
  <c r="B2385" i="5"/>
  <c r="B2384" i="5"/>
  <c r="B2383" i="5"/>
  <c r="B2382" i="5"/>
  <c r="B2381" i="5"/>
  <c r="B2380" i="5"/>
  <c r="B2379" i="5"/>
  <c r="B2378" i="5"/>
  <c r="B2377" i="5"/>
  <c r="B2376" i="5"/>
  <c r="B2375" i="5"/>
  <c r="B2374" i="5"/>
  <c r="B2373" i="5"/>
  <c r="B2372" i="5"/>
  <c r="B2371" i="5"/>
  <c r="B2370" i="5"/>
  <c r="B2369" i="5"/>
  <c r="B2368" i="5"/>
  <c r="B2367" i="5"/>
  <c r="B2366" i="5"/>
  <c r="B2365" i="5"/>
  <c r="B2364" i="5"/>
  <c r="B2363" i="5"/>
  <c r="B2362" i="5"/>
  <c r="B2361" i="5"/>
  <c r="B2360" i="5"/>
  <c r="B2359" i="5"/>
  <c r="B2358" i="5"/>
  <c r="B2357" i="5"/>
  <c r="B2356" i="5"/>
  <c r="B2355" i="5"/>
  <c r="B2354" i="5"/>
  <c r="B2353" i="5"/>
  <c r="B2352" i="5"/>
  <c r="B2351" i="5"/>
  <c r="B2350" i="5"/>
  <c r="B2349" i="5"/>
  <c r="B2348" i="5"/>
  <c r="B2347" i="5"/>
  <c r="B2346" i="5"/>
  <c r="B2345" i="5"/>
  <c r="B2344" i="5"/>
  <c r="B2343" i="5"/>
  <c r="B2342" i="5"/>
  <c r="B2341" i="5"/>
  <c r="B2340" i="5"/>
  <c r="B2339" i="5"/>
  <c r="B2338" i="5"/>
  <c r="B2337" i="5"/>
  <c r="B2336" i="5"/>
  <c r="B2335" i="5"/>
  <c r="B2334" i="5"/>
  <c r="B2333" i="5"/>
  <c r="B2332" i="5"/>
  <c r="B2331" i="5"/>
  <c r="B2330" i="5"/>
  <c r="B2329" i="5"/>
  <c r="B2328" i="5"/>
  <c r="B2327" i="5"/>
  <c r="B2326" i="5"/>
  <c r="B2325" i="5"/>
  <c r="B2324" i="5"/>
  <c r="B2323" i="5"/>
  <c r="B2322" i="5"/>
  <c r="B2321" i="5"/>
  <c r="B2320" i="5"/>
  <c r="B2319" i="5"/>
  <c r="B2318" i="5"/>
  <c r="B2317" i="5"/>
  <c r="B2316" i="5"/>
  <c r="B2315" i="5"/>
  <c r="B2314" i="5"/>
  <c r="B2313" i="5"/>
  <c r="B2312" i="5"/>
  <c r="B2311" i="5"/>
  <c r="B2310" i="5"/>
  <c r="B2309" i="5"/>
  <c r="B2308" i="5"/>
  <c r="B2307" i="5"/>
  <c r="B2306" i="5"/>
  <c r="B2305" i="5"/>
  <c r="B2304" i="5"/>
  <c r="B2303" i="5"/>
  <c r="B2302" i="5"/>
  <c r="B2301" i="5"/>
  <c r="B2300" i="5"/>
  <c r="B2299" i="5"/>
  <c r="B2298" i="5"/>
  <c r="B2297" i="5"/>
  <c r="B2296" i="5"/>
  <c r="B2295" i="5"/>
  <c r="B2294" i="5"/>
  <c r="B2293" i="5"/>
  <c r="B2292" i="5"/>
  <c r="B2291" i="5"/>
  <c r="B2290" i="5"/>
  <c r="B2289" i="5"/>
  <c r="B2288" i="5"/>
  <c r="B2287" i="5"/>
  <c r="B2286" i="5"/>
  <c r="B2285" i="5"/>
  <c r="B2284" i="5"/>
  <c r="B2283" i="5"/>
  <c r="B2282" i="5"/>
  <c r="B2281" i="5"/>
  <c r="B2280" i="5"/>
  <c r="B2279" i="5"/>
  <c r="B2278" i="5"/>
  <c r="B2277" i="5"/>
  <c r="B2276" i="5"/>
  <c r="B2275" i="5"/>
  <c r="B2274" i="5"/>
  <c r="B2273" i="5"/>
  <c r="B2272" i="5"/>
  <c r="B2271" i="5"/>
  <c r="B2270" i="5"/>
  <c r="B2269" i="5"/>
  <c r="B2268" i="5"/>
  <c r="B2267" i="5"/>
  <c r="B2266" i="5"/>
  <c r="B2265" i="5"/>
  <c r="B2264" i="5"/>
  <c r="B2263" i="5"/>
  <c r="B2262" i="5"/>
  <c r="B2261" i="5"/>
  <c r="B2260" i="5"/>
  <c r="B2259" i="5"/>
  <c r="B2258" i="5"/>
  <c r="B2257" i="5"/>
  <c r="B2256" i="5"/>
  <c r="B2255" i="5"/>
  <c r="B2254" i="5"/>
  <c r="B2253" i="5"/>
  <c r="B2252" i="5"/>
  <c r="B2251" i="5"/>
  <c r="B2250" i="5"/>
  <c r="B2249" i="5"/>
  <c r="B2248" i="5"/>
  <c r="B2247" i="5"/>
  <c r="B2246" i="5"/>
  <c r="B2245" i="5"/>
  <c r="B2244" i="5"/>
  <c r="B2243" i="5"/>
  <c r="B2242" i="5"/>
  <c r="B2241" i="5"/>
  <c r="B2240" i="5"/>
  <c r="B2239" i="5"/>
  <c r="B2238" i="5"/>
  <c r="B2237" i="5"/>
  <c r="B2236" i="5"/>
  <c r="B2235" i="5"/>
  <c r="B2234" i="5"/>
  <c r="B2233" i="5"/>
  <c r="B2232" i="5"/>
  <c r="B2231" i="5"/>
  <c r="B2230" i="5"/>
  <c r="B2229" i="5"/>
  <c r="B2228" i="5"/>
  <c r="B2227" i="5"/>
  <c r="B2226" i="5"/>
  <c r="B2225" i="5"/>
  <c r="B2224" i="5"/>
  <c r="B2223" i="5"/>
  <c r="B2222" i="5"/>
  <c r="B2221" i="5"/>
  <c r="B2220" i="5"/>
  <c r="B2219" i="5"/>
  <c r="B2218" i="5"/>
  <c r="B2217" i="5"/>
  <c r="B2216" i="5"/>
  <c r="B2215" i="5"/>
  <c r="B2214" i="5"/>
  <c r="B2213" i="5"/>
  <c r="B2212" i="5"/>
  <c r="B2211" i="5"/>
  <c r="B2210" i="5"/>
  <c r="B2209" i="5"/>
  <c r="B2208" i="5"/>
  <c r="B2207" i="5"/>
  <c r="B2206" i="5"/>
  <c r="B2205" i="5"/>
  <c r="B2204" i="5"/>
  <c r="B2203" i="5"/>
  <c r="B2202" i="5"/>
  <c r="B2201" i="5"/>
  <c r="B2200" i="5"/>
  <c r="B2199" i="5"/>
  <c r="B2198" i="5"/>
  <c r="B2197" i="5"/>
  <c r="B2196" i="5"/>
  <c r="B2195" i="5"/>
  <c r="B2194" i="5"/>
  <c r="B2193" i="5"/>
  <c r="B2192" i="5"/>
  <c r="B2191" i="5"/>
  <c r="B2190" i="5"/>
  <c r="B2189" i="5"/>
  <c r="B2188" i="5"/>
  <c r="B2187" i="5"/>
  <c r="B2186" i="5"/>
  <c r="B2185" i="5"/>
  <c r="B2184" i="5"/>
  <c r="B2183" i="5"/>
  <c r="B2182" i="5"/>
  <c r="B2181" i="5"/>
  <c r="B2180" i="5"/>
  <c r="B2179" i="5"/>
  <c r="B2178" i="5"/>
  <c r="B2177" i="5"/>
  <c r="B2176" i="5"/>
  <c r="B2175" i="5"/>
  <c r="B2174" i="5"/>
  <c r="B2173" i="5"/>
  <c r="B2172" i="5"/>
  <c r="B2171" i="5"/>
  <c r="B2170" i="5"/>
  <c r="B2169" i="5"/>
  <c r="B2168" i="5"/>
  <c r="B2167" i="5"/>
  <c r="B2166" i="5"/>
  <c r="B2165" i="5"/>
  <c r="B2164" i="5"/>
  <c r="B2163" i="5"/>
  <c r="B2162" i="5"/>
  <c r="B2161" i="5"/>
  <c r="B2160" i="5"/>
  <c r="B2159" i="5"/>
  <c r="B2158" i="5"/>
  <c r="B2157" i="5"/>
  <c r="B2156" i="5"/>
  <c r="B2155" i="5"/>
  <c r="B2154" i="5"/>
  <c r="B2153" i="5"/>
  <c r="B2152" i="5"/>
  <c r="B2151" i="5"/>
  <c r="B2150" i="5"/>
  <c r="B2149" i="5"/>
  <c r="B2148" i="5"/>
  <c r="B2147" i="5"/>
  <c r="B2146" i="5"/>
  <c r="B2145" i="5"/>
  <c r="B2144" i="5"/>
  <c r="B2143" i="5"/>
  <c r="B2142" i="5"/>
  <c r="B2141" i="5"/>
  <c r="B2140" i="5"/>
  <c r="B2139" i="5"/>
  <c r="B2138" i="5"/>
  <c r="B2137" i="5"/>
  <c r="B2136" i="5"/>
  <c r="B2135" i="5"/>
  <c r="B2134" i="5"/>
  <c r="B2133" i="5"/>
  <c r="B2132" i="5"/>
  <c r="B2131" i="5"/>
  <c r="B2130" i="5"/>
  <c r="B2129" i="5"/>
  <c r="B2128" i="5"/>
  <c r="B2127" i="5"/>
  <c r="B2126" i="5"/>
  <c r="B2125" i="5"/>
  <c r="B2124" i="5"/>
  <c r="B2123" i="5"/>
  <c r="B2122" i="5"/>
  <c r="B2121" i="5"/>
  <c r="B2120" i="5"/>
  <c r="B2119" i="5"/>
  <c r="B2118" i="5"/>
  <c r="B2117" i="5"/>
  <c r="B2116" i="5"/>
  <c r="B2115" i="5"/>
  <c r="B2114" i="5"/>
  <c r="B2113" i="5"/>
  <c r="B2112" i="5"/>
  <c r="B2111" i="5"/>
  <c r="B2110" i="5"/>
  <c r="B2109" i="5"/>
  <c r="B2108" i="5"/>
  <c r="B2107" i="5"/>
  <c r="B2106" i="5"/>
  <c r="B2105" i="5"/>
  <c r="B2104" i="5"/>
  <c r="B2103" i="5"/>
  <c r="B2102" i="5"/>
  <c r="B2101" i="5"/>
  <c r="B2100" i="5"/>
  <c r="B2099" i="5"/>
  <c r="B2098" i="5"/>
  <c r="B2097" i="5"/>
  <c r="B2096" i="5"/>
  <c r="B2095" i="5"/>
  <c r="B2094" i="5"/>
  <c r="B2093" i="5"/>
  <c r="B2092" i="5"/>
  <c r="B2091" i="5"/>
  <c r="B2090" i="5"/>
  <c r="B2089" i="5"/>
  <c r="B2088" i="5"/>
  <c r="B2087" i="5"/>
  <c r="B2086" i="5"/>
  <c r="B2085" i="5"/>
  <c r="B2084" i="5"/>
  <c r="B2083" i="5"/>
  <c r="B2082" i="5"/>
  <c r="B2081" i="5"/>
  <c r="B2080" i="5"/>
  <c r="B2079" i="5"/>
  <c r="B2078" i="5"/>
  <c r="B2077" i="5"/>
  <c r="B2076" i="5"/>
  <c r="B2075" i="5"/>
  <c r="B2074" i="5"/>
  <c r="B2073" i="5"/>
  <c r="B2072" i="5"/>
  <c r="B2071" i="5"/>
  <c r="B2070" i="5"/>
  <c r="B2069" i="5"/>
  <c r="B2068" i="5"/>
  <c r="B2067" i="5"/>
  <c r="B2066" i="5"/>
  <c r="B2065" i="5"/>
  <c r="B2064" i="5"/>
  <c r="B2063" i="5"/>
  <c r="B2062" i="5"/>
  <c r="B2061" i="5"/>
  <c r="B2060" i="5"/>
  <c r="B2059" i="5"/>
  <c r="B2058" i="5"/>
  <c r="B2057" i="5"/>
  <c r="B2056" i="5"/>
  <c r="B2055" i="5"/>
  <c r="B2054" i="5"/>
  <c r="B2053" i="5"/>
  <c r="B2052" i="5"/>
  <c r="B2051" i="5"/>
  <c r="B2050" i="5"/>
  <c r="B2049" i="5"/>
  <c r="B2048" i="5"/>
  <c r="B2047" i="5"/>
  <c r="B2046" i="5"/>
  <c r="B2045" i="5"/>
  <c r="B2044" i="5"/>
  <c r="B2043" i="5"/>
  <c r="B2042" i="5"/>
  <c r="B2041" i="5"/>
  <c r="B2040" i="5"/>
  <c r="B2039" i="5"/>
  <c r="B2038" i="5"/>
  <c r="B2037" i="5"/>
  <c r="B2036" i="5"/>
  <c r="B2035" i="5"/>
  <c r="B2034" i="5"/>
  <c r="B2033" i="5"/>
  <c r="B2032" i="5"/>
  <c r="B2031" i="5"/>
  <c r="B2030" i="5"/>
  <c r="B2029" i="5"/>
  <c r="B2028" i="5"/>
  <c r="B2027" i="5"/>
  <c r="B2026" i="5"/>
  <c r="B2025" i="5"/>
  <c r="B2024" i="5"/>
  <c r="B2023" i="5"/>
  <c r="B2022" i="5"/>
  <c r="B2021" i="5"/>
  <c r="B2020" i="5"/>
  <c r="B2019" i="5"/>
  <c r="B2018" i="5"/>
  <c r="B2017" i="5"/>
  <c r="B2016" i="5"/>
  <c r="B2015" i="5"/>
  <c r="B2014" i="5"/>
  <c r="B2013" i="5"/>
  <c r="B2012" i="5"/>
  <c r="B2011" i="5"/>
  <c r="B2010" i="5"/>
  <c r="B2009" i="5"/>
  <c r="B2008" i="5"/>
  <c r="B2007" i="5"/>
  <c r="B2006" i="5"/>
  <c r="B2005" i="5"/>
  <c r="B2004" i="5"/>
  <c r="B2003" i="5"/>
  <c r="B2002" i="5"/>
  <c r="B2001" i="5"/>
  <c r="B2000" i="5"/>
  <c r="B1999" i="5"/>
  <c r="B1998" i="5"/>
  <c r="B1997" i="5"/>
  <c r="B1996" i="5"/>
  <c r="B1995" i="5"/>
  <c r="B1994" i="5"/>
  <c r="B1993" i="5"/>
  <c r="B1992" i="5"/>
  <c r="B1991" i="5"/>
  <c r="B1990" i="5"/>
  <c r="B1989" i="5"/>
  <c r="B1988" i="5"/>
  <c r="B1987" i="5"/>
  <c r="B1986" i="5"/>
  <c r="B1985" i="5"/>
  <c r="B1984" i="5"/>
  <c r="B1983" i="5"/>
  <c r="B1982" i="5"/>
  <c r="B1981" i="5"/>
  <c r="B1980" i="5"/>
  <c r="B1979" i="5"/>
  <c r="B1978" i="5"/>
  <c r="B1977" i="5"/>
  <c r="B1976" i="5"/>
  <c r="B1975" i="5"/>
  <c r="B1974" i="5"/>
  <c r="B1973" i="5"/>
  <c r="B1972" i="5"/>
  <c r="B1971" i="5"/>
  <c r="B1970" i="5"/>
  <c r="B1969" i="5"/>
  <c r="B1968" i="5"/>
  <c r="B1967" i="5"/>
  <c r="B1966" i="5"/>
  <c r="B1965" i="5"/>
  <c r="B1964" i="5"/>
  <c r="B1963" i="5"/>
  <c r="B1962" i="5"/>
  <c r="B1961" i="5"/>
  <c r="B1960" i="5"/>
  <c r="B1959" i="5"/>
  <c r="B1958" i="5"/>
  <c r="B1957" i="5"/>
  <c r="B1956" i="5"/>
  <c r="B1955" i="5"/>
  <c r="B1954" i="5"/>
  <c r="B1953" i="5"/>
  <c r="B1952" i="5"/>
  <c r="B1951" i="5"/>
  <c r="B1950" i="5"/>
  <c r="B1949" i="5"/>
  <c r="B1948" i="5"/>
  <c r="B1947" i="5"/>
  <c r="B1946" i="5"/>
  <c r="B1945" i="5"/>
  <c r="B1944" i="5"/>
  <c r="B1943" i="5"/>
  <c r="B1942" i="5"/>
  <c r="B1941" i="5"/>
  <c r="B1940" i="5"/>
  <c r="B1939" i="5"/>
  <c r="B1938" i="5"/>
  <c r="B1937" i="5"/>
  <c r="B1936" i="5"/>
  <c r="B1935" i="5"/>
  <c r="B1934" i="5"/>
  <c r="B1933" i="5"/>
  <c r="B1932" i="5"/>
  <c r="B1931" i="5"/>
  <c r="B1930" i="5"/>
  <c r="B1929" i="5"/>
  <c r="B1928" i="5"/>
  <c r="B1927" i="5"/>
  <c r="B1926" i="5"/>
  <c r="B1925" i="5"/>
  <c r="B1924" i="5"/>
  <c r="B1923" i="5"/>
  <c r="B1922" i="5"/>
  <c r="B1921" i="5"/>
  <c r="B1920" i="5"/>
  <c r="B1919" i="5"/>
  <c r="B1918" i="5"/>
  <c r="B1917" i="5"/>
  <c r="B1916" i="5"/>
  <c r="B1915" i="5"/>
  <c r="B1914" i="5"/>
  <c r="B1913" i="5"/>
  <c r="B1912" i="5"/>
  <c r="B1911" i="5"/>
  <c r="B1910" i="5"/>
  <c r="B1909" i="5"/>
  <c r="B1908" i="5"/>
  <c r="B1907" i="5"/>
  <c r="B1906" i="5"/>
  <c r="B1905" i="5"/>
  <c r="B1904" i="5"/>
  <c r="B1903" i="5"/>
  <c r="B1902" i="5"/>
  <c r="B1901" i="5"/>
  <c r="B1900" i="5"/>
  <c r="B1899" i="5"/>
  <c r="B1898" i="5"/>
  <c r="B1897" i="5"/>
  <c r="B1896" i="5"/>
  <c r="B1895" i="5"/>
  <c r="B1894" i="5"/>
  <c r="B1893" i="5"/>
  <c r="B1892" i="5"/>
  <c r="B1891" i="5"/>
  <c r="B1890" i="5"/>
  <c r="B1889" i="5"/>
  <c r="B1888" i="5"/>
  <c r="B1887" i="5"/>
  <c r="B1886" i="5"/>
  <c r="B1885" i="5"/>
  <c r="B1884" i="5"/>
  <c r="B1883" i="5"/>
  <c r="B1882" i="5"/>
  <c r="B1881" i="5"/>
  <c r="B1880" i="5"/>
  <c r="B1879" i="5"/>
  <c r="B1878" i="5"/>
  <c r="B1877" i="5"/>
  <c r="B1876" i="5"/>
  <c r="B1875" i="5"/>
  <c r="B1874" i="5"/>
  <c r="B1873" i="5"/>
  <c r="B1872" i="5"/>
  <c r="B1871" i="5"/>
  <c r="B1870" i="5"/>
  <c r="B1869" i="5"/>
  <c r="B1868" i="5"/>
  <c r="B1867" i="5"/>
  <c r="B1866" i="5"/>
  <c r="B1865" i="5"/>
  <c r="B1864" i="5"/>
  <c r="B1863" i="5"/>
  <c r="B1862" i="5"/>
  <c r="B1861" i="5"/>
  <c r="B1860" i="5"/>
  <c r="B1859" i="5"/>
  <c r="B1858" i="5"/>
  <c r="B1857" i="5"/>
  <c r="B1856" i="5"/>
  <c r="B1855" i="5"/>
  <c r="B1854" i="5"/>
  <c r="B1853" i="5"/>
  <c r="B1852" i="5"/>
  <c r="B1851" i="5"/>
  <c r="B1850" i="5"/>
  <c r="B1849" i="5"/>
  <c r="B1848" i="5"/>
  <c r="B1847" i="5"/>
  <c r="B1846" i="5"/>
  <c r="B1845" i="5"/>
  <c r="B1844" i="5"/>
  <c r="B1843" i="5"/>
  <c r="B1842" i="5"/>
  <c r="B1841" i="5"/>
  <c r="B1840" i="5"/>
  <c r="B1839" i="5"/>
  <c r="B1838" i="5"/>
  <c r="B1837" i="5"/>
  <c r="B1836" i="5"/>
  <c r="B1835" i="5"/>
  <c r="B1834" i="5"/>
  <c r="B1833" i="5"/>
  <c r="B1832" i="5"/>
  <c r="B1831" i="5"/>
  <c r="B1830" i="5"/>
  <c r="B1829" i="5"/>
  <c r="B1828" i="5"/>
  <c r="B1827" i="5"/>
  <c r="B1826" i="5"/>
  <c r="B1825" i="5"/>
  <c r="B1824" i="5"/>
  <c r="B1823" i="5"/>
  <c r="B1822" i="5"/>
  <c r="B1821" i="5"/>
  <c r="B1820" i="5"/>
  <c r="B1819" i="5"/>
  <c r="B1818" i="5"/>
  <c r="B1817" i="5"/>
  <c r="B1816" i="5"/>
  <c r="B1815" i="5"/>
  <c r="B1814" i="5"/>
  <c r="B1813" i="5"/>
  <c r="B1812" i="5"/>
  <c r="B1811" i="5"/>
  <c r="B1810" i="5"/>
  <c r="B1809" i="5"/>
  <c r="B1808" i="5"/>
  <c r="B1807" i="5"/>
  <c r="B1806" i="5"/>
  <c r="B1805" i="5"/>
  <c r="B1804" i="5"/>
  <c r="B1803" i="5"/>
  <c r="B1802" i="5"/>
  <c r="B1801" i="5"/>
  <c r="B1800" i="5"/>
  <c r="B1799" i="5"/>
  <c r="B1798" i="5"/>
  <c r="B1797" i="5"/>
  <c r="B1796" i="5"/>
  <c r="B1795" i="5"/>
  <c r="B1794" i="5"/>
  <c r="B1793" i="5"/>
  <c r="B1792" i="5"/>
  <c r="B1791" i="5"/>
  <c r="B1790" i="5"/>
  <c r="B1789" i="5"/>
  <c r="B1788" i="5"/>
  <c r="B1787" i="5"/>
  <c r="B1786" i="5"/>
  <c r="B1785" i="5"/>
  <c r="B1784" i="5"/>
  <c r="B1783" i="5"/>
  <c r="B1782" i="5"/>
  <c r="B1781" i="5"/>
  <c r="B1780" i="5"/>
  <c r="B1779" i="5"/>
  <c r="B1778" i="5"/>
  <c r="B1777" i="5"/>
  <c r="B1776" i="5"/>
  <c r="B1775" i="5"/>
  <c r="B1774" i="5"/>
  <c r="B1773" i="5"/>
  <c r="B1772" i="5"/>
  <c r="B1771" i="5"/>
  <c r="B1770" i="5"/>
  <c r="B1769" i="5"/>
  <c r="B1768" i="5"/>
  <c r="B1767" i="5"/>
  <c r="B1766" i="5"/>
  <c r="B1765" i="5"/>
  <c r="B1764" i="5"/>
  <c r="B1763" i="5"/>
  <c r="B1762" i="5"/>
  <c r="B1761" i="5"/>
  <c r="B1760" i="5"/>
  <c r="B1759" i="5"/>
  <c r="B1758" i="5"/>
  <c r="B1757" i="5"/>
  <c r="B1756" i="5"/>
  <c r="B1755" i="5"/>
  <c r="B1754" i="5"/>
  <c r="B1753" i="5"/>
  <c r="B1752" i="5"/>
  <c r="B1751" i="5"/>
  <c r="B1750" i="5"/>
  <c r="B1749" i="5"/>
  <c r="B1748" i="5"/>
  <c r="B1747" i="5"/>
  <c r="B1746" i="5"/>
  <c r="B1745" i="5"/>
  <c r="B1744" i="5"/>
  <c r="B1743" i="5"/>
  <c r="B1742" i="5"/>
  <c r="B1741" i="5"/>
  <c r="B1740" i="5"/>
  <c r="B1739" i="5"/>
  <c r="B1738" i="5"/>
  <c r="B1737" i="5"/>
  <c r="B1736" i="5"/>
  <c r="B1735" i="5"/>
  <c r="B1734" i="5"/>
  <c r="B1733" i="5"/>
  <c r="B1732" i="5"/>
  <c r="B1731" i="5"/>
  <c r="B1730" i="5"/>
  <c r="B1729" i="5"/>
  <c r="B1728" i="5"/>
  <c r="B1727" i="5"/>
  <c r="B1726" i="5"/>
  <c r="B1725" i="5"/>
  <c r="B1724" i="5"/>
  <c r="B1723" i="5"/>
  <c r="B1722" i="5"/>
  <c r="B1721" i="5"/>
  <c r="B1720" i="5"/>
  <c r="B1719" i="5"/>
  <c r="B1718" i="5"/>
  <c r="B1717" i="5"/>
  <c r="B1716" i="5"/>
  <c r="B1715" i="5"/>
  <c r="B1714" i="5"/>
  <c r="B1713" i="5"/>
  <c r="B1712" i="5"/>
  <c r="B1711" i="5"/>
  <c r="B1710" i="5"/>
  <c r="B1709" i="5"/>
  <c r="B1708" i="5"/>
  <c r="B1707" i="5"/>
  <c r="B1706" i="5"/>
  <c r="B1705" i="5"/>
  <c r="B1704" i="5"/>
  <c r="B1703" i="5"/>
  <c r="B1702" i="5"/>
  <c r="B1701" i="5"/>
  <c r="B1700" i="5"/>
  <c r="B1699" i="5"/>
  <c r="B1698" i="5"/>
  <c r="B1697" i="5"/>
  <c r="B1696" i="5"/>
  <c r="B1695" i="5"/>
  <c r="B1694" i="5"/>
  <c r="B1693" i="5"/>
  <c r="B1692" i="5"/>
  <c r="B1691" i="5"/>
  <c r="B1690" i="5"/>
  <c r="B1689" i="5"/>
  <c r="B1688" i="5"/>
  <c r="B1687" i="5"/>
  <c r="B1686" i="5"/>
  <c r="B1685" i="5"/>
  <c r="B1684" i="5"/>
  <c r="B1683" i="5"/>
  <c r="B1682" i="5"/>
  <c r="B1681" i="5"/>
  <c r="B1680" i="5"/>
  <c r="B1679" i="5"/>
  <c r="B1678" i="5"/>
  <c r="B1677" i="5"/>
  <c r="B1676" i="5"/>
  <c r="B1675" i="5"/>
  <c r="B1674" i="5"/>
  <c r="B1673" i="5"/>
  <c r="B1672" i="5"/>
  <c r="B1671" i="5"/>
  <c r="B1670" i="5"/>
  <c r="B1669" i="5"/>
  <c r="B1668" i="5"/>
  <c r="B1667" i="5"/>
  <c r="B1666" i="5"/>
  <c r="B1665" i="5"/>
  <c r="B1664" i="5"/>
  <c r="B1663" i="5"/>
  <c r="B1662" i="5"/>
  <c r="B1661" i="5"/>
  <c r="B1660" i="5"/>
  <c r="B1659" i="5"/>
  <c r="B1658" i="5"/>
  <c r="B1657" i="5"/>
  <c r="B1656" i="5"/>
  <c r="B1655" i="5"/>
  <c r="B1654" i="5"/>
  <c r="B1653" i="5"/>
  <c r="B1652" i="5"/>
  <c r="B1651" i="5"/>
  <c r="B1650" i="5"/>
  <c r="B1649" i="5"/>
  <c r="B1648" i="5"/>
  <c r="B1647" i="5"/>
  <c r="B1646" i="5"/>
  <c r="B1645" i="5"/>
  <c r="B1644" i="5"/>
  <c r="B1643" i="5"/>
  <c r="B1642" i="5"/>
  <c r="B1641" i="5"/>
  <c r="B1640" i="5"/>
  <c r="B1639" i="5"/>
  <c r="B1638" i="5"/>
  <c r="B1637" i="5"/>
  <c r="B1636" i="5"/>
  <c r="B1635" i="5"/>
  <c r="B1634" i="5"/>
  <c r="B1633" i="5"/>
  <c r="B1632" i="5"/>
  <c r="B1631" i="5"/>
  <c r="B1630" i="5"/>
  <c r="B1629" i="5"/>
  <c r="B1628" i="5"/>
  <c r="B1627" i="5"/>
  <c r="B1626" i="5"/>
  <c r="B1625" i="5"/>
  <c r="B1624" i="5"/>
  <c r="B1623" i="5"/>
  <c r="B1622" i="5"/>
  <c r="B1621" i="5"/>
  <c r="B1620" i="5"/>
  <c r="B1619" i="5"/>
  <c r="B1618" i="5"/>
  <c r="B1617" i="5"/>
  <c r="B1616" i="5"/>
  <c r="B1615" i="5"/>
  <c r="B1614" i="5"/>
  <c r="B1613" i="5"/>
  <c r="B1612" i="5"/>
  <c r="B1611" i="5"/>
  <c r="B1610" i="5"/>
  <c r="B1609" i="5"/>
  <c r="B1608" i="5"/>
  <c r="B1607" i="5"/>
  <c r="B1606" i="5"/>
  <c r="B1605" i="5"/>
  <c r="B1604" i="5"/>
  <c r="B1603" i="5"/>
  <c r="B1602" i="5"/>
  <c r="B1601" i="5"/>
  <c r="B1600" i="5"/>
  <c r="B1599" i="5"/>
  <c r="B1598" i="5"/>
  <c r="B1597" i="5"/>
  <c r="B1596" i="5"/>
  <c r="B1595" i="5"/>
  <c r="B1594" i="5"/>
  <c r="B1593" i="5"/>
  <c r="B1592" i="5"/>
  <c r="B1591" i="5"/>
  <c r="B1590" i="5"/>
  <c r="B1589" i="5"/>
  <c r="B1588" i="5"/>
  <c r="B1587" i="5"/>
  <c r="B1586" i="5"/>
  <c r="B1585" i="5"/>
  <c r="B1584" i="5"/>
  <c r="B1583" i="5"/>
  <c r="B1582" i="5"/>
  <c r="B1581" i="5"/>
  <c r="B1580" i="5"/>
  <c r="B1579" i="5"/>
  <c r="B1578" i="5"/>
  <c r="B1577" i="5"/>
  <c r="B1576" i="5"/>
  <c r="B1575" i="5"/>
  <c r="B1574" i="5"/>
  <c r="B1573" i="5"/>
  <c r="B1572" i="5"/>
  <c r="B1571" i="5"/>
  <c r="B1570" i="5"/>
  <c r="B1569" i="5"/>
  <c r="B1568" i="5"/>
  <c r="B1567" i="5"/>
  <c r="B1566" i="5"/>
  <c r="B1565" i="5"/>
  <c r="B1564" i="5"/>
  <c r="B1563" i="5"/>
  <c r="B1562" i="5"/>
  <c r="B1561" i="5"/>
  <c r="B1560" i="5"/>
  <c r="B1559" i="5"/>
  <c r="B1558" i="5"/>
  <c r="B1557" i="5"/>
  <c r="B1556" i="5"/>
  <c r="B1555" i="5"/>
  <c r="B1554" i="5"/>
  <c r="B1553" i="5"/>
  <c r="B1552" i="5"/>
  <c r="B1551" i="5"/>
  <c r="B1550" i="5"/>
  <c r="B1549" i="5"/>
  <c r="B1548" i="5"/>
  <c r="B1547" i="5"/>
  <c r="B1546" i="5"/>
  <c r="B1545" i="5"/>
  <c r="B1544" i="5"/>
  <c r="B1543" i="5"/>
  <c r="B1542" i="5"/>
  <c r="B1541" i="5"/>
  <c r="B1540" i="5"/>
  <c r="B1539" i="5"/>
  <c r="B1538" i="5"/>
  <c r="B1537" i="5"/>
  <c r="B1536" i="5"/>
  <c r="B1535" i="5"/>
  <c r="B1534" i="5"/>
  <c r="B1533" i="5"/>
  <c r="B1532" i="5"/>
  <c r="B1531" i="5"/>
  <c r="B1530" i="5"/>
  <c r="B1529" i="5"/>
  <c r="B1528" i="5"/>
  <c r="B1527" i="5"/>
  <c r="B1526" i="5"/>
  <c r="B1525" i="5"/>
  <c r="B1524" i="5"/>
  <c r="B1523" i="5"/>
  <c r="B1522" i="5"/>
  <c r="B1521" i="5"/>
  <c r="B1520" i="5"/>
  <c r="B1519" i="5"/>
  <c r="B1518" i="5"/>
  <c r="B1517" i="5"/>
  <c r="B1516" i="5"/>
  <c r="B1515" i="5"/>
  <c r="B1514" i="5"/>
  <c r="B1513" i="5"/>
  <c r="B1512" i="5"/>
  <c r="B1511" i="5"/>
  <c r="B1510" i="5"/>
  <c r="B1509" i="5"/>
  <c r="B1508" i="5"/>
  <c r="B1507" i="5"/>
  <c r="B1506" i="5"/>
  <c r="B1505" i="5"/>
  <c r="B1504" i="5"/>
  <c r="B1503" i="5"/>
  <c r="B1502" i="5"/>
  <c r="B1501" i="5"/>
  <c r="B1500" i="5"/>
  <c r="B1499" i="5"/>
  <c r="B1498" i="5"/>
  <c r="B1497" i="5"/>
  <c r="B1496" i="5"/>
  <c r="B1495" i="5"/>
  <c r="B1494" i="5"/>
  <c r="B1493" i="5"/>
  <c r="B1492" i="5"/>
  <c r="B1491" i="5"/>
  <c r="B1490" i="5"/>
  <c r="B1489" i="5"/>
  <c r="B1488" i="5"/>
  <c r="B1487" i="5"/>
  <c r="B1486" i="5"/>
  <c r="B1485" i="5"/>
  <c r="B1484" i="5"/>
  <c r="B1483" i="5"/>
  <c r="B1482" i="5"/>
  <c r="B1481" i="5"/>
  <c r="B1480" i="5"/>
  <c r="B1479" i="5"/>
  <c r="B1478" i="5"/>
  <c r="B1477" i="5"/>
  <c r="B1476" i="5"/>
  <c r="B1475" i="5"/>
  <c r="B1474" i="5"/>
  <c r="B1473" i="5"/>
  <c r="B1472" i="5"/>
  <c r="B1471" i="5"/>
  <c r="B1470" i="5"/>
  <c r="B1469" i="5"/>
  <c r="B1468" i="5"/>
  <c r="B1467" i="5"/>
  <c r="B1466" i="5"/>
  <c r="B1465" i="5"/>
  <c r="B1464" i="5"/>
  <c r="B1463" i="5"/>
  <c r="B1462" i="5"/>
  <c r="B1461" i="5"/>
  <c r="B1460" i="5"/>
  <c r="B1459" i="5"/>
  <c r="B1458" i="5"/>
  <c r="B1457" i="5"/>
  <c r="B1456" i="5"/>
  <c r="B1455" i="5"/>
  <c r="B1454" i="5"/>
  <c r="B1453" i="5"/>
  <c r="B1452" i="5"/>
  <c r="B1451" i="5"/>
  <c r="B1450" i="5"/>
  <c r="B1449" i="5"/>
  <c r="B1448" i="5"/>
  <c r="B1447" i="5"/>
  <c r="B1446" i="5"/>
  <c r="B1445" i="5"/>
  <c r="B1444" i="5"/>
  <c r="B1443" i="5"/>
  <c r="B1442" i="5"/>
  <c r="B1441" i="5"/>
  <c r="B1440" i="5"/>
  <c r="B1439" i="5"/>
  <c r="B1438" i="5"/>
  <c r="B1437" i="5"/>
  <c r="B1436" i="5"/>
  <c r="B1435" i="5"/>
  <c r="B1434" i="5"/>
  <c r="B1433" i="5"/>
  <c r="B1432" i="5"/>
  <c r="B1431" i="5"/>
  <c r="B1430" i="5"/>
  <c r="B1429" i="5"/>
  <c r="B1428" i="5"/>
  <c r="B1427" i="5"/>
  <c r="B1426" i="5"/>
  <c r="B1425" i="5"/>
  <c r="B1424" i="5"/>
  <c r="B1423" i="5"/>
  <c r="B1422" i="5"/>
  <c r="B1421" i="5"/>
  <c r="B1420" i="5"/>
  <c r="B1419" i="5"/>
  <c r="B1418" i="5"/>
  <c r="B1417" i="5"/>
  <c r="B1416" i="5"/>
  <c r="B1415" i="5"/>
  <c r="B1414" i="5"/>
  <c r="B1413" i="5"/>
  <c r="B1412" i="5"/>
  <c r="B1411" i="5"/>
  <c r="B1410" i="5"/>
  <c r="B1409" i="5"/>
  <c r="B1408" i="5"/>
  <c r="B1407" i="5"/>
  <c r="B1406" i="5"/>
  <c r="B1405" i="5"/>
  <c r="B1404" i="5"/>
  <c r="B1403" i="5"/>
  <c r="B1402" i="5"/>
  <c r="B1401" i="5"/>
  <c r="B1400" i="5"/>
  <c r="B1399" i="5"/>
  <c r="B1398" i="5"/>
  <c r="B1397" i="5"/>
  <c r="B1396" i="5"/>
  <c r="B1395" i="5"/>
  <c r="B1394" i="5"/>
  <c r="B1393" i="5"/>
  <c r="B1392" i="5"/>
  <c r="B1391" i="5"/>
  <c r="B1390" i="5"/>
  <c r="B1389" i="5"/>
  <c r="B1388" i="5"/>
  <c r="B1387" i="5"/>
  <c r="B1386" i="5"/>
  <c r="B1385" i="5"/>
  <c r="B1384" i="5"/>
  <c r="B1383" i="5"/>
  <c r="B1382" i="5"/>
  <c r="B1381" i="5"/>
  <c r="B1380" i="5"/>
  <c r="B1379" i="5"/>
  <c r="B1378" i="5"/>
  <c r="B1377" i="5"/>
  <c r="B1376" i="5"/>
  <c r="B1375" i="5"/>
  <c r="B1374" i="5"/>
  <c r="B1373" i="5"/>
  <c r="B1372" i="5"/>
  <c r="B1371" i="5"/>
  <c r="B1370" i="5"/>
  <c r="B1369" i="5"/>
  <c r="B1368" i="5"/>
  <c r="B1367" i="5"/>
  <c r="B1366" i="5"/>
  <c r="B1365" i="5"/>
  <c r="B1364" i="5"/>
  <c r="B1363" i="5"/>
  <c r="B1362" i="5"/>
  <c r="B1361" i="5"/>
  <c r="B1360" i="5"/>
  <c r="B1359" i="5"/>
  <c r="B1358" i="5"/>
  <c r="B1357" i="5"/>
  <c r="B1356" i="5"/>
  <c r="B1355" i="5"/>
  <c r="B1354" i="5"/>
  <c r="B1353" i="5"/>
  <c r="B1352" i="5"/>
  <c r="B1351" i="5"/>
  <c r="B1350" i="5"/>
  <c r="B1349" i="5"/>
  <c r="B1348" i="5"/>
  <c r="B1347" i="5"/>
  <c r="B1346" i="5"/>
  <c r="B1345" i="5"/>
  <c r="B1344" i="5"/>
  <c r="B1343" i="5"/>
  <c r="B1342" i="5"/>
  <c r="B1341" i="5"/>
  <c r="B1340" i="5"/>
  <c r="B1339" i="5"/>
  <c r="B1338" i="5"/>
  <c r="B1337" i="5"/>
  <c r="B1336" i="5"/>
  <c r="B1335" i="5"/>
  <c r="B1334" i="5"/>
  <c r="B1333" i="5"/>
  <c r="B1332" i="5"/>
  <c r="B1331" i="5"/>
  <c r="B1330" i="5"/>
  <c r="B1329" i="5"/>
  <c r="B1328" i="5"/>
  <c r="B1327" i="5"/>
  <c r="B1326" i="5"/>
  <c r="B1325" i="5"/>
  <c r="B1324" i="5"/>
  <c r="B1323" i="5"/>
  <c r="B1322" i="5"/>
  <c r="B1321" i="5"/>
  <c r="B1320" i="5"/>
  <c r="B1319" i="5"/>
  <c r="B1318" i="5"/>
  <c r="B1317" i="5"/>
  <c r="B1316" i="5"/>
  <c r="B1315" i="5"/>
  <c r="B1314" i="5"/>
  <c r="B1313" i="5"/>
  <c r="B1312" i="5"/>
  <c r="B1311" i="5"/>
  <c r="B1310" i="5"/>
  <c r="B1309" i="5"/>
  <c r="B1308" i="5"/>
  <c r="B1307" i="5"/>
  <c r="B1306" i="5"/>
  <c r="B1305" i="5"/>
  <c r="B1304" i="5"/>
  <c r="B1303" i="5"/>
  <c r="B1302" i="5"/>
  <c r="B1301" i="5"/>
  <c r="B1300" i="5"/>
  <c r="B1299" i="5"/>
  <c r="B1298" i="5"/>
  <c r="B1297" i="5"/>
  <c r="B1296" i="5"/>
  <c r="B1295" i="5"/>
  <c r="B1294" i="5"/>
  <c r="B1293" i="5"/>
  <c r="B1292" i="5"/>
  <c r="B1291" i="5"/>
  <c r="B1290" i="5"/>
  <c r="B1289" i="5"/>
  <c r="B1288" i="5"/>
  <c r="B1287" i="5"/>
  <c r="B1286" i="5"/>
  <c r="B1285" i="5"/>
  <c r="B1284" i="5"/>
  <c r="B1283" i="5"/>
  <c r="B1282" i="5"/>
  <c r="B1281" i="5"/>
  <c r="B1280" i="5"/>
  <c r="B1279" i="5"/>
  <c r="B1278" i="5"/>
  <c r="B1277" i="5"/>
  <c r="B1276" i="5"/>
  <c r="B1275" i="5"/>
  <c r="B1274" i="5"/>
  <c r="B1273" i="5"/>
  <c r="B1272" i="5"/>
  <c r="B1271" i="5"/>
  <c r="B1270" i="5"/>
  <c r="B1269" i="5"/>
  <c r="B1268" i="5"/>
  <c r="B1267" i="5"/>
  <c r="B1266" i="5"/>
  <c r="B1265" i="5"/>
  <c r="B1264" i="5"/>
  <c r="B1263" i="5"/>
  <c r="B1262" i="5"/>
  <c r="B1261" i="5"/>
  <c r="B1260" i="5"/>
  <c r="B1259" i="5"/>
  <c r="B1258" i="5"/>
  <c r="B1257" i="5"/>
  <c r="B1256" i="5"/>
  <c r="B1255" i="5"/>
  <c r="B1254" i="5"/>
  <c r="B1253" i="5"/>
  <c r="B1252" i="5"/>
  <c r="B1251" i="5"/>
  <c r="B1250" i="5"/>
  <c r="B1249" i="5"/>
  <c r="B1248" i="5"/>
  <c r="B1247" i="5"/>
  <c r="B1246" i="5"/>
  <c r="B1245" i="5"/>
  <c r="B1244" i="5"/>
  <c r="B1243" i="5"/>
  <c r="B1242" i="5"/>
  <c r="B1241" i="5"/>
  <c r="B1240" i="5"/>
  <c r="B1239" i="5"/>
  <c r="B1238" i="5"/>
  <c r="B1237" i="5"/>
  <c r="B1236" i="5"/>
  <c r="B1235" i="5"/>
  <c r="B1234" i="5"/>
  <c r="B1233" i="5"/>
  <c r="B1232" i="5"/>
  <c r="B1231" i="5"/>
  <c r="B1230" i="5"/>
  <c r="B1229" i="5"/>
  <c r="B1228" i="5"/>
  <c r="B1227" i="5"/>
  <c r="B1226" i="5"/>
  <c r="B1225" i="5"/>
  <c r="B1224" i="5"/>
  <c r="B1223" i="5"/>
  <c r="B1222" i="5"/>
  <c r="B1221" i="5"/>
  <c r="B1220" i="5"/>
  <c r="B1219" i="5"/>
  <c r="B1218" i="5"/>
  <c r="B1217" i="5"/>
  <c r="B1216" i="5"/>
  <c r="B1215" i="5"/>
  <c r="B1214" i="5"/>
  <c r="B1213" i="5"/>
  <c r="B1212" i="5"/>
  <c r="B1211" i="5"/>
  <c r="B1210" i="5"/>
  <c r="B1209" i="5"/>
  <c r="B1208" i="5"/>
  <c r="B1207" i="5"/>
  <c r="B1206" i="5"/>
  <c r="B1205" i="5"/>
  <c r="B1204" i="5"/>
  <c r="B1203" i="5"/>
  <c r="B1202" i="5"/>
  <c r="B1201" i="5"/>
  <c r="B1200" i="5"/>
  <c r="B1199" i="5"/>
  <c r="B1198" i="5"/>
  <c r="B1197" i="5"/>
  <c r="B1196" i="5"/>
  <c r="B1195" i="5"/>
  <c r="B1194" i="5"/>
  <c r="B1193" i="5"/>
  <c r="B1192" i="5"/>
  <c r="B1191" i="5"/>
  <c r="B1190" i="5"/>
  <c r="B1189" i="5"/>
  <c r="B1188" i="5"/>
  <c r="B1187" i="5"/>
  <c r="B1186" i="5"/>
  <c r="B1185" i="5"/>
  <c r="B1184" i="5"/>
  <c r="B1183" i="5"/>
  <c r="B1182" i="5"/>
  <c r="B1181" i="5"/>
  <c r="B1180" i="5"/>
  <c r="B1179" i="5"/>
  <c r="B1178" i="5"/>
  <c r="B1177" i="5"/>
  <c r="B1176" i="5"/>
  <c r="B1175" i="5"/>
  <c r="B1174" i="5"/>
  <c r="B1173" i="5"/>
  <c r="B1172" i="5"/>
  <c r="B1171" i="5"/>
  <c r="B1170" i="5"/>
  <c r="B1169" i="5"/>
  <c r="B1168" i="5"/>
  <c r="B1167" i="5"/>
  <c r="B1166" i="5"/>
  <c r="B1165" i="5"/>
  <c r="B1164" i="5"/>
  <c r="B1163" i="5"/>
  <c r="B1162" i="5"/>
  <c r="B1161" i="5"/>
  <c r="B1160" i="5"/>
  <c r="B1159" i="5"/>
  <c r="B1158" i="5"/>
  <c r="B1157" i="5"/>
  <c r="B1156" i="5"/>
  <c r="B1155" i="5"/>
  <c r="B1154" i="5"/>
  <c r="B1153" i="5"/>
  <c r="B1152" i="5"/>
  <c r="B1151" i="5"/>
  <c r="B1150" i="5"/>
  <c r="B1149" i="5"/>
  <c r="B1148" i="5"/>
  <c r="B1147" i="5"/>
  <c r="B1146" i="5"/>
  <c r="B1145" i="5"/>
  <c r="B1144" i="5"/>
  <c r="B1143" i="5"/>
  <c r="B1142" i="5"/>
  <c r="B1141" i="5"/>
  <c r="B1140" i="5"/>
  <c r="B1139" i="5"/>
  <c r="B1138" i="5"/>
  <c r="B1137" i="5"/>
  <c r="B1136" i="5"/>
  <c r="B1135" i="5"/>
  <c r="B1134" i="5"/>
  <c r="B1133" i="5"/>
  <c r="B1132" i="5"/>
  <c r="B1131" i="5"/>
  <c r="B1130" i="5"/>
  <c r="B1129" i="5"/>
  <c r="B1128" i="5"/>
  <c r="B1127" i="5"/>
  <c r="B1126" i="5"/>
  <c r="B1125" i="5"/>
  <c r="B1124" i="5"/>
  <c r="B1123" i="5"/>
  <c r="B1122" i="5"/>
  <c r="B1121" i="5"/>
  <c r="B1120" i="5"/>
  <c r="B1119" i="5"/>
  <c r="B1118" i="5"/>
  <c r="B1117" i="5"/>
  <c r="B1116" i="5"/>
  <c r="B1115" i="5"/>
  <c r="B1114" i="5"/>
  <c r="B1113" i="5"/>
  <c r="B1112" i="5"/>
  <c r="B1111" i="5"/>
  <c r="B1110" i="5"/>
  <c r="B1109" i="5"/>
  <c r="B1108" i="5"/>
  <c r="B1107" i="5"/>
  <c r="B1106" i="5"/>
  <c r="B1105" i="5"/>
  <c r="B1104" i="5"/>
  <c r="B1103" i="5"/>
  <c r="B1102" i="5"/>
  <c r="B1101" i="5"/>
  <c r="B1100" i="5"/>
  <c r="B1099" i="5"/>
  <c r="B1098" i="5"/>
  <c r="B1097" i="5"/>
  <c r="B1096" i="5"/>
  <c r="B1095" i="5"/>
  <c r="B1094" i="5"/>
  <c r="B1093" i="5"/>
  <c r="B1092" i="5"/>
  <c r="B1091" i="5"/>
  <c r="B1090" i="5"/>
  <c r="B1089" i="5"/>
  <c r="B1088" i="5"/>
  <c r="B1087" i="5"/>
  <c r="B1086" i="5"/>
  <c r="B1085" i="5"/>
  <c r="B1084" i="5"/>
  <c r="B1083" i="5"/>
  <c r="B1082" i="5"/>
  <c r="B1081" i="5"/>
  <c r="B1080" i="5"/>
  <c r="B1079" i="5"/>
  <c r="B1078" i="5"/>
  <c r="B1077" i="5"/>
  <c r="B1076" i="5"/>
  <c r="B1075" i="5"/>
  <c r="B1074" i="5"/>
  <c r="B1073" i="5"/>
  <c r="B1072" i="5"/>
  <c r="B1071" i="5"/>
  <c r="B1070" i="5"/>
  <c r="B1069" i="5"/>
  <c r="B1068" i="5"/>
  <c r="B1067" i="5"/>
  <c r="B1066" i="5"/>
  <c r="B1065" i="5"/>
  <c r="B1064" i="5"/>
  <c r="B1063" i="5"/>
  <c r="B1062" i="5"/>
  <c r="B1061" i="5"/>
  <c r="B1060" i="5"/>
  <c r="B1059" i="5"/>
  <c r="B1058" i="5"/>
  <c r="B1057" i="5"/>
  <c r="B1056" i="5"/>
  <c r="B1055" i="5"/>
  <c r="B1054" i="5"/>
  <c r="B1053" i="5"/>
  <c r="B1052" i="5"/>
  <c r="B1051" i="5"/>
  <c r="B1050" i="5"/>
  <c r="B1049" i="5"/>
  <c r="B1048" i="5"/>
  <c r="B1047" i="5"/>
  <c r="B1046" i="5"/>
  <c r="B1045" i="5"/>
  <c r="B1044" i="5"/>
  <c r="B1043" i="5"/>
  <c r="B1042" i="5"/>
  <c r="B1041" i="5"/>
  <c r="B1040" i="5"/>
  <c r="B1039" i="5"/>
  <c r="B1038" i="5"/>
  <c r="B1037" i="5"/>
  <c r="B1036" i="5"/>
  <c r="B1035" i="5"/>
  <c r="B1034" i="5"/>
  <c r="B1033" i="5"/>
  <c r="B1032" i="5"/>
  <c r="B1031" i="5"/>
  <c r="B1030" i="5"/>
  <c r="B1029" i="5"/>
  <c r="B1028" i="5"/>
  <c r="B1027" i="5"/>
  <c r="B1026" i="5"/>
  <c r="B1025" i="5"/>
  <c r="B1024" i="5"/>
  <c r="B1023" i="5"/>
  <c r="B1022" i="5"/>
  <c r="B1021" i="5"/>
  <c r="B1020" i="5"/>
  <c r="B1019" i="5"/>
  <c r="B1018" i="5"/>
  <c r="B1017" i="5"/>
  <c r="B1016" i="5"/>
  <c r="B1015" i="5"/>
  <c r="B1014" i="5"/>
  <c r="B1013" i="5"/>
  <c r="B1012" i="5"/>
  <c r="B1011" i="5"/>
  <c r="B1010" i="5"/>
  <c r="B1009" i="5"/>
  <c r="B1008" i="5"/>
  <c r="B1007" i="5"/>
  <c r="B1006" i="5"/>
  <c r="B1005" i="5"/>
  <c r="B1004" i="5"/>
  <c r="B1003" i="5"/>
  <c r="B1002" i="5"/>
  <c r="B1001" i="5"/>
  <c r="B1000" i="5"/>
  <c r="B999" i="5"/>
  <c r="B998" i="5"/>
  <c r="B997" i="5"/>
  <c r="B996" i="5"/>
  <c r="B995" i="5"/>
  <c r="B994" i="5"/>
  <c r="B993" i="5"/>
  <c r="B992" i="5"/>
  <c r="B991" i="5"/>
  <c r="B990" i="5"/>
  <c r="B989" i="5"/>
  <c r="B988" i="5"/>
  <c r="B987" i="5"/>
  <c r="B986" i="5"/>
  <c r="B985" i="5"/>
  <c r="B984" i="5"/>
  <c r="B983" i="5"/>
  <c r="B982" i="5"/>
  <c r="B981" i="5"/>
  <c r="B980" i="5"/>
  <c r="B979" i="5"/>
  <c r="B978" i="5"/>
  <c r="B977" i="5"/>
  <c r="B976" i="5"/>
  <c r="B975" i="5"/>
  <c r="B974" i="5"/>
  <c r="B973" i="5"/>
  <c r="B972" i="5"/>
  <c r="B971" i="5"/>
  <c r="B970" i="5"/>
  <c r="B969" i="5"/>
  <c r="B968" i="5"/>
  <c r="B967" i="5"/>
  <c r="B966" i="5"/>
  <c r="B965" i="5"/>
  <c r="B964" i="5"/>
  <c r="B963" i="5"/>
  <c r="B962" i="5"/>
  <c r="B961" i="5"/>
  <c r="B960" i="5"/>
  <c r="B959" i="5"/>
  <c r="B958" i="5"/>
  <c r="B957" i="5"/>
  <c r="B956" i="5"/>
  <c r="B955" i="5"/>
  <c r="B954" i="5"/>
  <c r="B953" i="5"/>
  <c r="B952" i="5"/>
  <c r="B951" i="5"/>
  <c r="B950" i="5"/>
  <c r="B949" i="5"/>
  <c r="B948" i="5"/>
  <c r="B947" i="5"/>
  <c r="B946" i="5"/>
  <c r="B945" i="5"/>
  <c r="B944" i="5"/>
  <c r="B943" i="5"/>
  <c r="B942" i="5"/>
  <c r="B941" i="5"/>
  <c r="B940" i="5"/>
  <c r="B939" i="5"/>
  <c r="B938" i="5"/>
  <c r="B937" i="5"/>
  <c r="B936" i="5"/>
  <c r="B935" i="5"/>
  <c r="B934" i="5"/>
  <c r="B933" i="5"/>
  <c r="B932" i="5"/>
  <c r="B931" i="5"/>
  <c r="B930" i="5"/>
  <c r="B929" i="5"/>
  <c r="B928" i="5"/>
  <c r="B927" i="5"/>
  <c r="B926" i="5"/>
  <c r="B925" i="5"/>
  <c r="B924" i="5"/>
  <c r="B923" i="5"/>
  <c r="B922" i="5"/>
  <c r="B921" i="5"/>
  <c r="B920" i="5"/>
  <c r="B919" i="5"/>
  <c r="B918" i="5"/>
  <c r="B917" i="5"/>
  <c r="B916" i="5"/>
  <c r="B915" i="5"/>
  <c r="B914" i="5"/>
  <c r="B913" i="5"/>
  <c r="B912" i="5"/>
  <c r="B911" i="5"/>
  <c r="B910" i="5"/>
  <c r="B909" i="5"/>
  <c r="B908" i="5"/>
  <c r="B907" i="5"/>
  <c r="B906" i="5"/>
  <c r="B905" i="5"/>
  <c r="B904" i="5"/>
  <c r="B903" i="5"/>
  <c r="B902" i="5"/>
  <c r="B901" i="5"/>
  <c r="B900" i="5"/>
  <c r="B899" i="5"/>
  <c r="B898" i="5"/>
  <c r="B897" i="5"/>
  <c r="B896" i="5"/>
  <c r="B895" i="5"/>
  <c r="B894" i="5"/>
  <c r="B893" i="5"/>
  <c r="B892" i="5"/>
  <c r="B891" i="5"/>
  <c r="B890" i="5"/>
  <c r="B889" i="5"/>
  <c r="B888" i="5"/>
  <c r="B887" i="5"/>
  <c r="B886" i="5"/>
  <c r="B885" i="5"/>
  <c r="B884" i="5"/>
  <c r="B883" i="5"/>
  <c r="B882" i="5"/>
  <c r="B881" i="5"/>
  <c r="B880" i="5"/>
  <c r="B879" i="5"/>
  <c r="B878" i="5"/>
  <c r="B877" i="5"/>
  <c r="B876" i="5"/>
  <c r="B875" i="5"/>
  <c r="B874" i="5"/>
  <c r="B873" i="5"/>
  <c r="B872" i="5"/>
  <c r="B871" i="5"/>
  <c r="B870" i="5"/>
  <c r="B869" i="5"/>
  <c r="B868" i="5"/>
  <c r="B867" i="5"/>
  <c r="B866" i="5"/>
  <c r="B865" i="5"/>
  <c r="B864" i="5"/>
  <c r="B863" i="5"/>
  <c r="B862" i="5"/>
  <c r="B861" i="5"/>
  <c r="B860" i="5"/>
  <c r="B859" i="5"/>
  <c r="B858" i="5"/>
  <c r="B857" i="5"/>
  <c r="B856" i="5"/>
  <c r="B855" i="5"/>
  <c r="B854" i="5"/>
  <c r="B853" i="5"/>
  <c r="B852" i="5"/>
  <c r="B851" i="5"/>
  <c r="B850" i="5"/>
  <c r="B849" i="5"/>
  <c r="B848" i="5"/>
  <c r="B847" i="5"/>
  <c r="B846" i="5"/>
  <c r="B845" i="5"/>
  <c r="B844" i="5"/>
  <c r="B843" i="5"/>
  <c r="B842" i="5"/>
  <c r="B841" i="5"/>
  <c r="B840" i="5"/>
  <c r="B839" i="5"/>
  <c r="B838" i="5"/>
  <c r="B837" i="5"/>
  <c r="B836" i="5"/>
  <c r="B835" i="5"/>
  <c r="B834" i="5"/>
  <c r="B833" i="5"/>
  <c r="B832" i="5"/>
  <c r="B831" i="5"/>
  <c r="B830" i="5"/>
  <c r="B829" i="5"/>
  <c r="B828" i="5"/>
  <c r="B827" i="5"/>
  <c r="B826" i="5"/>
  <c r="B825" i="5"/>
  <c r="B824" i="5"/>
  <c r="B823" i="5"/>
  <c r="B822" i="5"/>
  <c r="B821" i="5"/>
  <c r="B820" i="5"/>
  <c r="B819" i="5"/>
  <c r="B818" i="5"/>
  <c r="B817" i="5"/>
  <c r="B816" i="5"/>
  <c r="B815" i="5"/>
  <c r="B814" i="5"/>
  <c r="B813" i="5"/>
  <c r="B812" i="5"/>
  <c r="B811" i="5"/>
  <c r="B810" i="5"/>
  <c r="B809" i="5"/>
  <c r="B808" i="5"/>
  <c r="B807" i="5"/>
  <c r="B806" i="5"/>
  <c r="B805" i="5"/>
  <c r="B804" i="5"/>
  <c r="B803" i="5"/>
  <c r="B802" i="5"/>
  <c r="B801" i="5"/>
  <c r="B800" i="5"/>
  <c r="B799" i="5"/>
  <c r="B798" i="5"/>
  <c r="B797" i="5"/>
  <c r="B796" i="5"/>
  <c r="B795" i="5"/>
  <c r="B794" i="5"/>
  <c r="B793" i="5"/>
  <c r="B792" i="5"/>
  <c r="B791" i="5"/>
  <c r="B790" i="5"/>
  <c r="B789" i="5"/>
  <c r="B788" i="5"/>
  <c r="B787" i="5"/>
  <c r="B786" i="5"/>
  <c r="B785" i="5"/>
  <c r="B784" i="5"/>
  <c r="B783" i="5"/>
  <c r="B782" i="5"/>
  <c r="B781" i="5"/>
  <c r="B780" i="5"/>
  <c r="B779" i="5"/>
  <c r="B778" i="5"/>
  <c r="B777" i="5"/>
  <c r="B776" i="5"/>
  <c r="B775" i="5"/>
  <c r="B774" i="5"/>
  <c r="B773" i="5"/>
  <c r="B772" i="5"/>
  <c r="B771" i="5"/>
  <c r="B770" i="5"/>
  <c r="B769" i="5"/>
  <c r="B768" i="5"/>
  <c r="B767" i="5"/>
  <c r="B766" i="5"/>
  <c r="B765" i="5"/>
  <c r="B764" i="5"/>
  <c r="B763" i="5"/>
  <c r="B762" i="5"/>
  <c r="B761" i="5"/>
  <c r="B760" i="5"/>
  <c r="B759" i="5"/>
  <c r="B758" i="5"/>
  <c r="B757" i="5"/>
  <c r="B756" i="5"/>
  <c r="B755" i="5"/>
  <c r="B754" i="5"/>
  <c r="B753" i="5"/>
  <c r="B752" i="5"/>
  <c r="B751" i="5"/>
  <c r="B750" i="5"/>
  <c r="B749" i="5"/>
  <c r="B748" i="5"/>
  <c r="B747" i="5"/>
  <c r="B746" i="5"/>
  <c r="B745" i="5"/>
  <c r="B744" i="5"/>
  <c r="B743" i="5"/>
  <c r="B742" i="5"/>
  <c r="B741" i="5"/>
  <c r="B740" i="5"/>
  <c r="B739" i="5"/>
  <c r="B738" i="5"/>
  <c r="B737" i="5"/>
  <c r="B736" i="5"/>
  <c r="B735" i="5"/>
  <c r="B734" i="5"/>
  <c r="B733" i="5"/>
  <c r="B732" i="5"/>
  <c r="B731" i="5"/>
  <c r="B730" i="5"/>
  <c r="B729" i="5"/>
  <c r="B728" i="5"/>
  <c r="B727" i="5"/>
  <c r="B726" i="5"/>
  <c r="B725" i="5"/>
  <c r="B724" i="5"/>
  <c r="B723" i="5"/>
  <c r="B722" i="5"/>
  <c r="B721" i="5"/>
  <c r="B720" i="5"/>
  <c r="B719" i="5"/>
  <c r="B718" i="5"/>
  <c r="B717" i="5"/>
  <c r="B716" i="5"/>
  <c r="B715" i="5"/>
  <c r="B714" i="5"/>
  <c r="B713" i="5"/>
  <c r="B712" i="5"/>
  <c r="B711" i="5"/>
  <c r="B710" i="5"/>
  <c r="B709" i="5"/>
  <c r="B708" i="5"/>
  <c r="B707" i="5"/>
  <c r="B706" i="5"/>
  <c r="B705" i="5"/>
  <c r="B704" i="5"/>
  <c r="B703" i="5"/>
  <c r="B702" i="5"/>
  <c r="B701" i="5"/>
  <c r="B700" i="5"/>
  <c r="B699" i="5"/>
  <c r="B698" i="5"/>
  <c r="B697" i="5"/>
  <c r="B696" i="5"/>
  <c r="B695" i="5"/>
  <c r="B694" i="5"/>
  <c r="B693" i="5"/>
  <c r="B692" i="5"/>
  <c r="B691" i="5"/>
  <c r="B690" i="5"/>
  <c r="B689" i="5"/>
  <c r="B688" i="5"/>
  <c r="B687" i="5"/>
  <c r="B686" i="5"/>
  <c r="B685" i="5"/>
  <c r="B684" i="5"/>
  <c r="B683" i="5"/>
  <c r="B682" i="5"/>
  <c r="B681" i="5"/>
  <c r="B680" i="5"/>
  <c r="B679" i="5"/>
  <c r="B678" i="5"/>
  <c r="B677" i="5"/>
  <c r="B676" i="5"/>
  <c r="B675" i="5"/>
  <c r="B674" i="5"/>
  <c r="B673" i="5"/>
  <c r="B672" i="5"/>
  <c r="B671" i="5"/>
  <c r="B670" i="5"/>
  <c r="B669" i="5"/>
  <c r="B668" i="5"/>
  <c r="B667" i="5"/>
  <c r="B666" i="5"/>
  <c r="B665" i="5"/>
  <c r="B664" i="5"/>
  <c r="B663" i="5"/>
  <c r="B662" i="5"/>
  <c r="B661" i="5"/>
  <c r="B660" i="5"/>
  <c r="B659" i="5"/>
  <c r="B658" i="5"/>
  <c r="B657" i="5"/>
  <c r="B656" i="5"/>
  <c r="B655" i="5"/>
  <c r="B654" i="5"/>
  <c r="B653" i="5"/>
  <c r="B652" i="5"/>
  <c r="B651" i="5"/>
  <c r="B650" i="5"/>
  <c r="B649" i="5"/>
  <c r="B648" i="5"/>
  <c r="B647" i="5"/>
  <c r="B646" i="5"/>
  <c r="B645" i="5"/>
  <c r="B644" i="5"/>
  <c r="B643" i="5"/>
  <c r="B642" i="5"/>
  <c r="B641" i="5"/>
  <c r="B640" i="5"/>
  <c r="B639" i="5"/>
  <c r="B638" i="5"/>
  <c r="B637" i="5"/>
  <c r="B636" i="5"/>
  <c r="B635" i="5"/>
  <c r="B634" i="5"/>
  <c r="B633" i="5"/>
  <c r="B632" i="5"/>
  <c r="B631" i="5"/>
  <c r="B630" i="5"/>
  <c r="B629" i="5"/>
  <c r="B628" i="5"/>
  <c r="B627" i="5"/>
  <c r="B626" i="5"/>
  <c r="B625" i="5"/>
  <c r="B624" i="5"/>
  <c r="B623" i="5"/>
  <c r="B622" i="5"/>
  <c r="B621" i="5"/>
  <c r="B620" i="5"/>
  <c r="B619" i="5"/>
  <c r="B618" i="5"/>
  <c r="B617" i="5"/>
  <c r="B616" i="5"/>
  <c r="B615" i="5"/>
  <c r="B614" i="5"/>
  <c r="B613" i="5"/>
  <c r="B612" i="5"/>
  <c r="B611" i="5"/>
  <c r="B610" i="5"/>
  <c r="B609" i="5"/>
  <c r="B608" i="5"/>
  <c r="B607" i="5"/>
  <c r="B606" i="5"/>
  <c r="B605" i="5"/>
  <c r="B604" i="5"/>
  <c r="B603" i="5"/>
  <c r="B602" i="5"/>
  <c r="B601" i="5"/>
  <c r="B600" i="5"/>
  <c r="B599" i="5"/>
  <c r="B598" i="5"/>
  <c r="B597" i="5"/>
  <c r="B596" i="5"/>
  <c r="B595" i="5"/>
  <c r="B594" i="5"/>
  <c r="B593" i="5"/>
  <c r="B592" i="5"/>
  <c r="B591" i="5"/>
  <c r="B590" i="5"/>
  <c r="B589" i="5"/>
  <c r="B588" i="5"/>
  <c r="B587" i="5"/>
  <c r="B586" i="5"/>
  <c r="B585" i="5"/>
  <c r="B584" i="5"/>
  <c r="B583" i="5"/>
  <c r="B582" i="5"/>
  <c r="B581" i="5"/>
  <c r="B580" i="5"/>
  <c r="B579" i="5"/>
  <c r="B578" i="5"/>
  <c r="B577" i="5"/>
  <c r="B576" i="5"/>
  <c r="B575" i="5"/>
  <c r="B574" i="5"/>
  <c r="B573" i="5"/>
  <c r="B572" i="5"/>
  <c r="B571" i="5"/>
  <c r="B570" i="5"/>
  <c r="B569" i="5"/>
  <c r="B568" i="5"/>
  <c r="B567" i="5"/>
  <c r="B566" i="5"/>
  <c r="B565" i="5"/>
  <c r="B564" i="5"/>
  <c r="B563" i="5"/>
  <c r="B562" i="5"/>
  <c r="B561" i="5"/>
  <c r="B560" i="5"/>
  <c r="B559" i="5"/>
  <c r="B558" i="5"/>
  <c r="B557" i="5"/>
  <c r="B556" i="5"/>
  <c r="B555" i="5"/>
  <c r="B554" i="5"/>
  <c r="B553" i="5"/>
  <c r="B552" i="5"/>
  <c r="B551" i="5"/>
  <c r="B550" i="5"/>
  <c r="B549" i="5"/>
  <c r="B548" i="5"/>
  <c r="B547" i="5"/>
  <c r="B546" i="5"/>
  <c r="B545" i="5"/>
  <c r="B544" i="5"/>
  <c r="B543" i="5"/>
  <c r="B542" i="5"/>
  <c r="B541" i="5"/>
  <c r="B540" i="5"/>
  <c r="B539" i="5"/>
  <c r="B538" i="5"/>
  <c r="B537" i="5"/>
  <c r="B536" i="5"/>
  <c r="B535" i="5"/>
  <c r="B534" i="5"/>
  <c r="B533" i="5"/>
  <c r="B532" i="5"/>
  <c r="B531" i="5"/>
  <c r="B530" i="5"/>
  <c r="B529" i="5"/>
  <c r="B528" i="5"/>
  <c r="B527" i="5"/>
  <c r="B526" i="5"/>
  <c r="B525" i="5"/>
  <c r="B524" i="5"/>
  <c r="B523" i="5"/>
  <c r="B522" i="5"/>
  <c r="B521" i="5"/>
  <c r="B520" i="5"/>
  <c r="B519" i="5"/>
  <c r="B518" i="5"/>
  <c r="B517" i="5"/>
  <c r="B516" i="5"/>
  <c r="B515" i="5"/>
  <c r="B514" i="5"/>
  <c r="B513" i="5"/>
  <c r="B512" i="5"/>
  <c r="B511" i="5"/>
  <c r="B510" i="5"/>
  <c r="B509" i="5"/>
  <c r="B508" i="5"/>
  <c r="B507" i="5"/>
  <c r="B506" i="5"/>
  <c r="B505" i="5"/>
  <c r="B504" i="5"/>
  <c r="B503" i="5"/>
  <c r="B502" i="5"/>
  <c r="B501" i="5"/>
  <c r="B500" i="5"/>
  <c r="B499" i="5"/>
  <c r="B498" i="5"/>
  <c r="B497" i="5"/>
  <c r="B496" i="5"/>
  <c r="B495" i="5"/>
  <c r="B494" i="5"/>
  <c r="B493" i="5"/>
  <c r="B492" i="5"/>
  <c r="B491" i="5"/>
  <c r="B490" i="5"/>
  <c r="B489" i="5"/>
  <c r="B488" i="5"/>
  <c r="B487" i="5"/>
  <c r="B486" i="5"/>
  <c r="B485" i="5"/>
  <c r="B484" i="5"/>
  <c r="B483" i="5"/>
  <c r="B482" i="5"/>
  <c r="B481" i="5"/>
  <c r="B480" i="5"/>
  <c r="B479" i="5"/>
  <c r="B478" i="5"/>
  <c r="B477" i="5"/>
  <c r="B476" i="5"/>
  <c r="B475" i="5"/>
  <c r="B474" i="5"/>
  <c r="B473" i="5"/>
  <c r="B472" i="5"/>
  <c r="B471" i="5"/>
  <c r="B470" i="5"/>
  <c r="B469" i="5"/>
  <c r="B468" i="5"/>
  <c r="B467" i="5"/>
  <c r="B466" i="5"/>
  <c r="B465" i="5"/>
  <c r="B464" i="5"/>
  <c r="B463" i="5"/>
  <c r="B462" i="5"/>
  <c r="B461" i="5"/>
  <c r="B460" i="5"/>
  <c r="B459" i="5"/>
  <c r="B458" i="5"/>
  <c r="B457" i="5"/>
  <c r="B456" i="5"/>
  <c r="B455" i="5"/>
  <c r="B454" i="5"/>
  <c r="B453" i="5"/>
  <c r="B452" i="5"/>
  <c r="B451" i="5"/>
  <c r="B450" i="5"/>
  <c r="B449" i="5"/>
  <c r="B448" i="5"/>
  <c r="B447" i="5"/>
  <c r="B446" i="5"/>
  <c r="B445" i="5"/>
  <c r="B444" i="5"/>
  <c r="B443" i="5"/>
  <c r="B442" i="5"/>
  <c r="B441" i="5"/>
  <c r="B440" i="5"/>
  <c r="B439" i="5"/>
  <c r="B438" i="5"/>
  <c r="B437" i="5"/>
  <c r="B436" i="5"/>
  <c r="B435" i="5"/>
  <c r="B434" i="5"/>
  <c r="B433" i="5"/>
  <c r="B432" i="5"/>
  <c r="B431" i="5"/>
  <c r="B430" i="5"/>
  <c r="B429" i="5"/>
  <c r="B428" i="5"/>
  <c r="B427" i="5"/>
  <c r="B426" i="5"/>
  <c r="B425" i="5"/>
  <c r="B424" i="5"/>
  <c r="B423" i="5"/>
  <c r="B422" i="5"/>
  <c r="B421" i="5"/>
  <c r="B420" i="5"/>
  <c r="B419" i="5"/>
  <c r="B418" i="5"/>
  <c r="B417" i="5"/>
  <c r="B416" i="5"/>
  <c r="B415" i="5"/>
  <c r="B414" i="5"/>
  <c r="B413" i="5"/>
  <c r="B412" i="5"/>
  <c r="B411" i="5"/>
  <c r="B410" i="5"/>
  <c r="B409" i="5"/>
  <c r="B408" i="5"/>
  <c r="B407" i="5"/>
  <c r="B406" i="5"/>
  <c r="B405" i="5"/>
  <c r="B404" i="5"/>
  <c r="B403" i="5"/>
  <c r="B402" i="5"/>
  <c r="B401" i="5"/>
  <c r="B400" i="5"/>
  <c r="B399" i="5"/>
  <c r="B398" i="5"/>
  <c r="B397" i="5"/>
  <c r="B396" i="5"/>
  <c r="B395" i="5"/>
  <c r="B394" i="5"/>
  <c r="B393" i="5"/>
  <c r="B392" i="5"/>
  <c r="B391" i="5"/>
  <c r="B390" i="5"/>
  <c r="B389" i="5"/>
  <c r="B388" i="5"/>
  <c r="B387" i="5"/>
  <c r="B386" i="5"/>
  <c r="B385" i="5"/>
  <c r="B384" i="5"/>
  <c r="B383" i="5"/>
  <c r="B382" i="5"/>
  <c r="B381" i="5"/>
  <c r="B380" i="5"/>
  <c r="B379" i="5"/>
  <c r="B378" i="5"/>
  <c r="B377" i="5"/>
  <c r="B376" i="5"/>
  <c r="B375" i="5"/>
  <c r="B374" i="5"/>
  <c r="B373" i="5"/>
  <c r="B372" i="5"/>
  <c r="B371" i="5"/>
  <c r="B370" i="5"/>
  <c r="B369" i="5"/>
  <c r="B368" i="5"/>
  <c r="B367" i="5"/>
  <c r="B366" i="5"/>
  <c r="B365" i="5"/>
  <c r="B364" i="5"/>
  <c r="B363" i="5"/>
  <c r="B362" i="5"/>
  <c r="B361" i="5"/>
  <c r="B360" i="5"/>
  <c r="B359" i="5"/>
  <c r="B358" i="5"/>
  <c r="B357" i="5"/>
  <c r="B356" i="5"/>
  <c r="B355" i="5"/>
  <c r="B354" i="5"/>
  <c r="B353" i="5"/>
  <c r="B352" i="5"/>
  <c r="B351" i="5"/>
  <c r="B350" i="5"/>
  <c r="B349" i="5"/>
  <c r="B348" i="5"/>
  <c r="B347" i="5"/>
  <c r="B346" i="5"/>
  <c r="B345" i="5"/>
  <c r="B344" i="5"/>
  <c r="B343" i="5"/>
  <c r="B342" i="5"/>
  <c r="B341" i="5"/>
  <c r="B340" i="5"/>
  <c r="B339" i="5"/>
  <c r="B338" i="5"/>
  <c r="B337" i="5"/>
  <c r="B336" i="5"/>
  <c r="B335" i="5"/>
  <c r="B334" i="5"/>
  <c r="B333" i="5"/>
  <c r="B332" i="5"/>
  <c r="B331" i="5"/>
  <c r="B330" i="5"/>
  <c r="B329" i="5"/>
  <c r="B328" i="5"/>
  <c r="B327" i="5"/>
  <c r="B326" i="5"/>
  <c r="B325" i="5"/>
  <c r="B324" i="5"/>
  <c r="B323" i="5"/>
  <c r="B322" i="5"/>
  <c r="B321" i="5"/>
  <c r="B320" i="5"/>
  <c r="B319" i="5"/>
  <c r="B318" i="5"/>
  <c r="B317" i="5"/>
  <c r="B316" i="5"/>
  <c r="B315" i="5"/>
  <c r="B314" i="5"/>
  <c r="B313" i="5"/>
  <c r="B312" i="5"/>
  <c r="B311" i="5"/>
  <c r="B310" i="5"/>
  <c r="B309" i="5"/>
  <c r="B308" i="5"/>
  <c r="B307" i="5"/>
  <c r="B306" i="5"/>
  <c r="B305" i="5"/>
  <c r="B304" i="5"/>
  <c r="B303" i="5"/>
  <c r="B302" i="5"/>
  <c r="B301" i="5"/>
  <c r="B300" i="5"/>
  <c r="B299" i="5"/>
  <c r="B298" i="5"/>
  <c r="B297" i="5"/>
  <c r="B296" i="5"/>
  <c r="B295" i="5"/>
  <c r="B294" i="5"/>
  <c r="B293" i="5"/>
  <c r="B292" i="5"/>
  <c r="B291" i="5"/>
  <c r="B290" i="5"/>
  <c r="B289" i="5"/>
  <c r="B288" i="5"/>
  <c r="B287" i="5"/>
  <c r="B286" i="5"/>
  <c r="B285" i="5"/>
  <c r="B284" i="5"/>
  <c r="B283" i="5"/>
  <c r="B282" i="5"/>
  <c r="B281" i="5"/>
  <c r="B280" i="5"/>
  <c r="B279" i="5"/>
  <c r="B278" i="5"/>
  <c r="B277" i="5"/>
  <c r="B276" i="5"/>
  <c r="B275" i="5"/>
  <c r="B274" i="5"/>
  <c r="B273" i="5"/>
  <c r="B272" i="5"/>
  <c r="B271" i="5"/>
  <c r="B270" i="5"/>
  <c r="B269" i="5"/>
  <c r="B268" i="5"/>
  <c r="B267" i="5"/>
  <c r="B266" i="5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B5" i="5"/>
  <c r="B4" i="5"/>
  <c r="B3" i="5"/>
  <c r="B2" i="5"/>
  <c r="D20" i="7" l="1"/>
  <c r="E20" i="7"/>
  <c r="D11" i="4"/>
  <c r="F12" i="3"/>
  <c r="F12" i="7" s="1"/>
  <c r="G8" i="4"/>
  <c r="H8" i="4"/>
  <c r="G6" i="4"/>
  <c r="E26" i="7"/>
  <c r="G5" i="4"/>
  <c r="E25" i="7"/>
  <c r="F27" i="7"/>
  <c r="H7" i="4" s="1"/>
  <c r="H6" i="4"/>
  <c r="F26" i="7"/>
  <c r="E27" i="7"/>
  <c r="G7" i="4" s="1"/>
  <c r="H5" i="4"/>
  <c r="F25" i="7"/>
  <c r="C11" i="4"/>
  <c r="D16" i="7"/>
  <c r="F21" i="3"/>
  <c r="F21" i="7" s="1"/>
  <c r="F19" i="3"/>
  <c r="F20" i="7" s="1"/>
  <c r="F13" i="3"/>
  <c r="F13" i="7" s="1"/>
  <c r="F14" i="3"/>
  <c r="F7" i="3"/>
  <c r="F7" i="7" s="1"/>
  <c r="F8" i="3"/>
  <c r="F6" i="7" s="1"/>
  <c r="F9" i="3"/>
  <c r="F9" i="7" s="1"/>
  <c r="D2" i="3"/>
  <c r="D1" i="3"/>
  <c r="F6" i="3"/>
  <c r="F8" i="7" s="1"/>
  <c r="E8" i="7"/>
  <c r="C7" i="4" s="1"/>
  <c r="C12" i="4" l="1"/>
  <c r="D12" i="4"/>
  <c r="D7" i="4"/>
  <c r="F16" i="7"/>
  <c r="F14" i="7"/>
  <c r="I11" i="7"/>
  <c r="H14" i="4"/>
  <c r="F14" i="4"/>
  <c r="H11" i="7"/>
  <c r="I3" i="3"/>
  <c r="I4" i="3" s="1"/>
  <c r="D6" i="4"/>
  <c r="D5" i="4"/>
  <c r="C5" i="1"/>
  <c r="C6" i="1"/>
  <c r="C4" i="1"/>
  <c r="D10" i="4" l="1"/>
  <c r="H9" i="4"/>
  <c r="F9" i="4" s="1"/>
  <c r="F32" i="7"/>
  <c r="C32" i="7" s="1"/>
  <c r="F4733" i="5"/>
  <c r="F4395" i="5"/>
  <c r="F4765" i="5"/>
  <c r="F4753" i="5"/>
  <c r="F4533" i="5"/>
  <c r="F4394" i="5"/>
  <c r="F4589" i="5"/>
  <c r="F4407" i="5"/>
  <c r="F4760" i="5"/>
  <c r="F4923" i="5"/>
  <c r="F4452" i="5"/>
  <c r="F4603" i="5"/>
  <c r="F4404" i="5"/>
  <c r="F4758" i="5"/>
  <c r="F4600" i="5"/>
  <c r="F4716" i="5"/>
  <c r="F4445" i="5"/>
  <c r="F4359" i="5"/>
  <c r="F4938" i="5"/>
  <c r="F4270" i="5"/>
  <c r="F4755" i="5"/>
  <c r="F4916" i="5"/>
  <c r="F4609" i="5"/>
  <c r="F4769" i="5"/>
  <c r="F4629" i="5"/>
  <c r="F4426" i="5"/>
  <c r="F4276" i="5"/>
  <c r="F4313" i="5"/>
  <c r="F4791" i="5"/>
  <c r="F4652" i="5"/>
  <c r="F4628" i="5"/>
  <c r="F4649" i="5"/>
  <c r="F4212" i="5"/>
  <c r="F4984" i="5"/>
  <c r="F4729" i="5"/>
  <c r="F4664" i="5"/>
  <c r="F4645" i="5"/>
  <c r="F4300" i="5"/>
  <c r="F4710" i="5"/>
  <c r="F4813" i="5"/>
  <c r="F4865" i="5"/>
  <c r="F4367" i="5"/>
  <c r="F4640" i="5"/>
  <c r="F4334" i="5"/>
  <c r="F4297" i="5"/>
  <c r="F4336" i="5"/>
  <c r="F4826" i="5"/>
  <c r="F4563" i="5"/>
  <c r="F4810" i="5"/>
  <c r="F4981" i="5"/>
  <c r="F4361" i="5"/>
  <c r="F4210" i="5"/>
  <c r="F4474" i="5"/>
  <c r="F4509" i="5"/>
  <c r="F4329" i="5"/>
  <c r="F4740" i="5"/>
  <c r="F4807" i="5"/>
  <c r="F4792" i="5"/>
  <c r="F4573" i="5"/>
  <c r="F4648" i="5"/>
  <c r="F4208" i="5"/>
  <c r="F4347" i="5"/>
  <c r="F4271" i="5"/>
  <c r="F4894" i="5"/>
  <c r="F4932" i="5"/>
  <c r="F4963" i="5"/>
  <c r="F4532" i="5"/>
  <c r="F4852" i="5"/>
  <c r="F4379" i="5"/>
  <c r="F4319" i="5"/>
  <c r="F4726" i="5"/>
  <c r="F4482" i="5"/>
  <c r="F4700" i="5"/>
  <c r="F4748" i="5"/>
  <c r="F4220" i="5"/>
  <c r="F4863" i="5"/>
  <c r="F4398" i="5"/>
  <c r="F4784" i="5"/>
  <c r="F4930" i="5"/>
  <c r="F4368" i="5"/>
  <c r="F4579" i="5"/>
  <c r="F4756" i="5"/>
  <c r="F4350" i="5"/>
  <c r="F4243" i="5"/>
  <c r="F4223" i="5"/>
  <c r="F4256" i="5"/>
  <c r="F4666" i="5"/>
  <c r="F4548" i="5"/>
  <c r="F4555" i="5"/>
  <c r="F4711" i="5"/>
  <c r="F4495" i="5"/>
  <c r="F4920" i="5"/>
  <c r="F4680" i="5"/>
  <c r="F4349" i="5"/>
  <c r="F4310" i="5"/>
  <c r="F4425" i="5"/>
  <c r="F4292" i="5"/>
  <c r="F4575" i="5"/>
  <c r="F4678" i="5"/>
  <c r="F4488" i="5"/>
  <c r="F4728" i="5"/>
  <c r="F4926" i="5"/>
  <c r="F4873" i="5"/>
  <c r="F4694" i="5"/>
  <c r="F4362" i="5"/>
  <c r="F4275" i="5"/>
  <c r="F4780" i="5"/>
  <c r="F4631" i="5"/>
  <c r="F4882" i="5"/>
  <c r="F4889" i="5"/>
  <c r="F4586" i="5"/>
  <c r="F4697" i="5"/>
  <c r="F4811" i="5"/>
  <c r="F4684" i="5"/>
  <c r="F4306" i="5"/>
  <c r="F4264" i="5"/>
  <c r="F4377" i="5"/>
  <c r="F4330" i="5"/>
  <c r="F4290" i="5"/>
  <c r="F4587" i="5"/>
  <c r="F4677" i="5"/>
  <c r="F4444" i="5"/>
  <c r="F4580" i="5"/>
  <c r="F4968" i="5"/>
  <c r="F4294" i="5"/>
  <c r="F4596" i="5"/>
  <c r="F4712" i="5"/>
  <c r="F4608" i="5"/>
  <c r="F4217" i="5"/>
  <c r="F4490" i="5"/>
  <c r="F4456" i="5"/>
  <c r="F4641" i="5"/>
  <c r="F4843" i="5"/>
  <c r="F4301" i="5"/>
  <c r="F4492" i="5"/>
  <c r="F4744" i="5"/>
  <c r="F4639" i="5"/>
  <c r="F4929" i="5"/>
  <c r="F4455" i="5"/>
  <c r="F4777" i="5"/>
  <c r="F4399" i="5"/>
  <c r="F4803" i="5"/>
  <c r="F4921" i="5"/>
  <c r="F4899" i="5"/>
  <c r="F4946" i="5"/>
  <c r="F4505" i="5"/>
  <c r="F4387" i="5"/>
  <c r="F4327" i="5"/>
  <c r="F4830" i="5"/>
  <c r="F4836" i="5"/>
  <c r="F4241" i="5"/>
  <c r="F4743" i="5"/>
  <c r="F4479" i="5"/>
  <c r="F4779" i="5"/>
  <c r="F4902" i="5"/>
  <c r="F4874" i="5"/>
  <c r="F4433" i="5"/>
  <c r="F4277" i="5"/>
  <c r="F4825" i="5"/>
  <c r="F4978" i="5"/>
  <c r="F4209" i="5"/>
  <c r="F4230" i="5"/>
  <c r="F4970" i="5"/>
  <c r="F4242" i="5"/>
  <c r="F4976" i="5"/>
  <c r="F4594" i="5"/>
  <c r="F4855" i="5"/>
  <c r="F4451" i="5"/>
  <c r="F4903" i="5"/>
  <c r="F4570" i="5"/>
  <c r="F4794" i="5"/>
  <c r="F4878" i="5"/>
  <c r="F4722" i="5"/>
  <c r="F4453" i="5"/>
  <c r="F4771" i="5"/>
  <c r="F4195" i="5"/>
  <c r="F4880" i="5"/>
  <c r="F4884" i="5"/>
  <c r="F4804" i="5"/>
  <c r="F4529" i="5"/>
  <c r="F4698" i="5"/>
  <c r="F4887" i="5"/>
  <c r="F4881" i="5"/>
  <c r="F4289" i="5"/>
  <c r="F4633" i="5"/>
  <c r="F4257" i="5"/>
  <c r="F4898" i="5"/>
  <c r="F4837" i="5"/>
  <c r="F4232" i="5"/>
  <c r="F4391" i="5"/>
  <c r="F4513" i="5"/>
  <c r="F4205" i="5"/>
  <c r="F4260" i="5"/>
  <c r="F4494" i="5"/>
  <c r="F4518" i="5"/>
  <c r="F4957" i="5"/>
  <c r="F4487" i="5"/>
  <c r="F4924" i="5"/>
  <c r="F4691" i="5"/>
  <c r="F4244" i="5"/>
  <c r="F4969" i="5"/>
  <c r="F4776" i="5"/>
  <c r="F4485" i="5"/>
  <c r="F4751" i="5"/>
  <c r="F4544" i="5"/>
  <c r="F4997" i="5"/>
  <c r="F4781" i="5"/>
  <c r="F4207" i="5"/>
  <c r="F4725" i="5"/>
  <c r="F4986" i="5"/>
  <c r="F4943" i="5"/>
  <c r="F4229" i="5"/>
  <c r="F4293" i="5"/>
  <c r="F4634" i="5"/>
  <c r="F4576" i="5"/>
  <c r="F4317" i="5"/>
  <c r="F4421" i="5"/>
  <c r="F4955" i="5"/>
  <c r="F4705" i="5"/>
  <c r="F4412" i="5"/>
  <c r="F4477" i="5"/>
  <c r="F4536" i="5"/>
  <c r="F4574" i="5"/>
  <c r="F4267" i="5"/>
  <c r="F4274" i="5"/>
  <c r="F4630" i="5"/>
  <c r="F4774" i="5"/>
  <c r="F4291" i="5"/>
  <c r="F4754" i="5"/>
  <c r="F4875" i="5"/>
  <c r="F4283" i="5"/>
  <c r="F4782" i="5"/>
  <c r="F4523" i="5"/>
  <c r="F4572" i="5"/>
  <c r="F4931" i="5"/>
  <c r="F4888" i="5"/>
  <c r="F4851" i="5"/>
  <c r="F4727" i="5"/>
  <c r="F4542" i="5"/>
  <c r="F4258" i="5"/>
  <c r="F4990" i="5"/>
  <c r="F4305" i="5"/>
  <c r="F4463" i="5"/>
  <c r="F4772" i="5"/>
  <c r="F4470" i="5"/>
  <c r="F4695" i="5"/>
  <c r="F4715" i="5"/>
  <c r="F4980" i="5"/>
  <c r="F4883" i="5"/>
  <c r="F4858" i="5"/>
  <c r="F4595" i="5"/>
  <c r="F4484" i="5"/>
  <c r="F4971" i="5"/>
  <c r="F4564" i="5"/>
  <c r="F4569" i="5"/>
  <c r="F4432" i="5"/>
  <c r="F4857" i="5"/>
  <c r="F4322" i="5"/>
  <c r="F4713" i="5"/>
  <c r="F4567" i="5"/>
  <c r="F4911" i="5"/>
  <c r="F4690" i="5"/>
  <c r="F4520" i="5"/>
  <c r="F4408" i="5"/>
  <c r="F4459" i="5"/>
  <c r="F4708" i="5"/>
  <c r="F4410" i="5"/>
  <c r="F4662" i="5"/>
  <c r="F4389" i="5"/>
  <c r="F4995" i="5"/>
  <c r="F4320" i="5"/>
  <c r="F4315" i="5"/>
  <c r="F4526" i="5"/>
  <c r="F4235" i="5"/>
  <c r="F4611" i="5"/>
  <c r="F4860" i="5"/>
  <c r="F4531" i="5"/>
  <c r="F4590" i="5"/>
  <c r="F4861" i="5"/>
  <c r="F4736" i="5"/>
  <c r="F4585" i="5"/>
  <c r="F4973" i="5"/>
  <c r="F4480" i="5"/>
  <c r="F4344" i="5"/>
  <c r="F4194" i="5"/>
  <c r="F4996" i="5"/>
  <c r="F4625" i="5"/>
  <c r="F4663" i="5"/>
  <c r="F4660" i="5"/>
  <c r="F4390" i="5"/>
  <c r="F4620" i="5"/>
  <c r="F4949" i="5"/>
  <c r="F4227" i="5"/>
  <c r="F4668" i="5"/>
  <c r="F4308" i="5"/>
  <c r="F4502" i="5"/>
  <c r="F4679" i="5"/>
  <c r="F4812" i="5"/>
  <c r="F4316" i="5"/>
  <c r="F4255" i="5"/>
  <c r="F4731" i="5"/>
  <c r="F4871" i="5"/>
  <c r="F4721" i="5"/>
  <c r="F4859" i="5"/>
  <c r="F4303" i="5"/>
  <c r="F4778" i="5"/>
  <c r="F4947" i="5"/>
  <c r="F4486" i="5"/>
  <c r="F4417" i="5"/>
  <c r="F4528" i="5"/>
  <c r="F4581" i="5"/>
  <c r="F4401" i="5"/>
  <c r="F4448" i="5"/>
  <c r="F4685" i="5"/>
  <c r="F4592" i="5"/>
  <c r="F4392" i="5"/>
  <c r="F4959" i="5"/>
  <c r="F4718" i="5"/>
  <c r="F4672" i="5"/>
  <c r="F4897" i="5"/>
  <c r="F4546" i="5"/>
  <c r="F4582" i="5"/>
  <c r="F4651" i="5"/>
  <c r="F4785" i="5"/>
  <c r="F4245" i="5"/>
  <c r="F4341" i="5"/>
  <c r="F4670" i="5"/>
  <c r="F4396" i="5"/>
  <c r="F5000" i="5"/>
  <c r="F4436" i="5"/>
  <c r="F4348" i="5"/>
  <c r="F4940" i="5"/>
  <c r="F4816" i="5"/>
  <c r="F4818" i="5"/>
  <c r="F4939" i="5"/>
  <c r="F4430" i="5"/>
  <c r="F4617" i="5"/>
  <c r="F4593" i="5"/>
  <c r="F4287" i="5"/>
  <c r="F4446" i="5"/>
  <c r="F4915" i="5"/>
  <c r="F4686" i="5"/>
  <c r="F4806" i="5"/>
  <c r="F4328" i="5"/>
  <c r="F4665" i="5"/>
  <c r="F4517" i="5"/>
  <c r="F4467" i="5"/>
  <c r="F4591" i="5"/>
  <c r="F4618" i="5"/>
  <c r="F4714" i="5"/>
  <c r="F4917" i="5"/>
  <c r="F4265" i="5"/>
  <c r="F4374" i="5"/>
  <c r="F4393" i="5"/>
  <c r="F4539" i="5"/>
  <c r="F4221" i="5"/>
  <c r="F4196" i="5"/>
  <c r="F4543" i="5"/>
  <c r="F4441" i="5"/>
  <c r="F4867" i="5"/>
  <c r="F4877" i="5"/>
  <c r="F4215" i="5"/>
  <c r="F4234" i="5"/>
  <c r="F4489" i="5"/>
  <c r="F4338" i="5"/>
  <c r="F4551" i="5"/>
  <c r="F4689" i="5"/>
  <c r="F4578" i="5"/>
  <c r="F4692" i="5"/>
  <c r="F4742" i="5"/>
  <c r="F4311" i="5"/>
  <c r="F4473" i="5"/>
  <c r="F4800" i="5"/>
  <c r="F4688" i="5"/>
  <c r="F4864" i="5"/>
  <c r="F4447" i="5"/>
  <c r="F4429" i="5"/>
  <c r="F4961" i="5"/>
  <c r="F4862" i="5"/>
  <c r="F4423" i="5"/>
  <c r="F4353" i="5"/>
  <c r="F4247" i="5"/>
  <c r="F4786" i="5"/>
  <c r="F4514" i="5"/>
  <c r="F4262" i="5"/>
  <c r="F4409" i="5"/>
  <c r="F4927" i="5"/>
  <c r="F4767" i="5"/>
  <c r="F4355" i="5"/>
  <c r="F4704" i="5"/>
  <c r="F4612" i="5"/>
  <c r="F4298" i="5"/>
  <c r="F4376" i="5"/>
  <c r="F4402" i="5"/>
  <c r="F4655" i="5"/>
  <c r="F4279" i="5"/>
  <c r="F4540" i="5"/>
  <c r="F4962" i="5"/>
  <c r="F4597" i="5"/>
  <c r="F4337" i="5"/>
  <c r="F4646" i="5"/>
  <c r="F4559" i="5"/>
  <c r="F4775" i="5"/>
  <c r="F4998" i="5"/>
  <c r="F4530" i="5"/>
  <c r="F4321" i="5"/>
  <c r="F4537" i="5"/>
  <c r="F4522" i="5"/>
  <c r="F4549" i="5"/>
  <c r="F4627" i="5"/>
  <c r="F4604" i="5"/>
  <c r="F4922" i="5"/>
  <c r="F4360" i="5"/>
  <c r="F4385" i="5"/>
  <c r="F4723" i="5"/>
  <c r="F4325" i="5"/>
  <c r="F4707" i="5"/>
  <c r="F4987" i="5"/>
  <c r="F4966" i="5"/>
  <c r="F4296" i="5"/>
  <c r="F4654" i="5"/>
  <c r="F4198" i="5"/>
  <c r="F4828" i="5"/>
  <c r="F4741" i="5"/>
  <c r="F4626" i="5"/>
  <c r="F4299" i="5"/>
  <c r="F4768" i="5"/>
  <c r="F4890" i="5"/>
  <c r="F4632" i="5"/>
  <c r="F4849" i="5"/>
  <c r="F4562" i="5"/>
  <c r="F4701" i="5"/>
  <c r="F4380" i="5"/>
  <c r="F4460" i="5"/>
  <c r="F4907" i="5"/>
  <c r="F4280" i="5"/>
  <c r="F4434" i="5"/>
  <c r="F4989" i="5"/>
  <c r="F4601" i="5"/>
  <c r="F4461" i="5"/>
  <c r="F4605" i="5"/>
  <c r="F4356" i="5"/>
  <c r="F4964" i="5"/>
  <c r="F4904" i="5"/>
  <c r="F4388" i="5"/>
  <c r="F4369" i="5"/>
  <c r="F4671" i="5"/>
  <c r="F4918" i="5"/>
  <c r="F4375" i="5"/>
  <c r="F4282" i="5"/>
  <c r="F4577" i="5"/>
  <c r="F4278" i="5"/>
  <c r="F4424" i="5"/>
  <c r="F4936" i="5"/>
  <c r="F4972" i="5"/>
  <c r="F4240" i="5"/>
  <c r="F4667" i="5"/>
  <c r="F4841" i="5"/>
  <c r="F4527" i="5"/>
  <c r="F4669" i="5"/>
  <c r="F4552" i="5"/>
  <c r="F4342" i="5"/>
  <c r="F4458" i="5"/>
  <c r="F4824" i="5"/>
  <c r="F4835" i="5"/>
  <c r="F4435" i="5"/>
  <c r="F4832" i="5"/>
  <c r="F4411" i="5"/>
  <c r="F4378" i="5"/>
  <c r="F4790" i="5"/>
  <c r="F4384" i="5"/>
  <c r="F4650" i="5"/>
  <c r="F4674" i="5"/>
  <c r="F4213" i="5"/>
  <c r="F4941" i="5"/>
  <c r="F4483" i="5"/>
  <c r="F4352" i="5"/>
  <c r="F4343" i="5"/>
  <c r="F4799" i="5"/>
  <c r="F4222" i="5"/>
  <c r="F4464" i="5"/>
  <c r="F4954" i="5"/>
  <c r="F4796" i="5"/>
  <c r="F4891" i="5"/>
  <c r="F4249" i="5"/>
  <c r="F4797" i="5"/>
  <c r="F4499" i="5"/>
  <c r="F4335" i="5"/>
  <c r="F4214" i="5"/>
  <c r="F4994" i="5"/>
  <c r="F4793" i="5"/>
  <c r="F4550" i="5"/>
  <c r="F4351" i="5"/>
  <c r="F4357" i="5"/>
  <c r="F4443" i="5"/>
  <c r="F4481" i="5"/>
  <c r="F4314" i="5"/>
  <c r="F4908" i="5"/>
  <c r="F4333" i="5"/>
  <c r="F4838" i="5"/>
  <c r="F4339" i="5"/>
  <c r="F4952" i="5"/>
  <c r="F4416" i="5"/>
  <c r="F4454" i="5"/>
  <c r="F4829" i="5"/>
  <c r="F4309" i="5"/>
  <c r="F4853" i="5"/>
  <c r="F4958" i="5"/>
  <c r="F4438" i="5"/>
  <c r="F4206" i="5"/>
  <c r="F4197" i="5"/>
  <c r="F4950" i="5"/>
  <c r="F4568" i="5"/>
  <c r="F4699" i="5"/>
  <c r="F4815" i="5"/>
  <c r="F4519" i="5"/>
  <c r="F4584" i="5"/>
  <c r="F4252" i="5"/>
  <c r="F4638" i="5"/>
  <c r="F4413" i="5"/>
  <c r="F4933" i="5"/>
  <c r="F4263" i="5"/>
  <c r="F4762" i="5"/>
  <c r="F4901" i="5"/>
  <c r="F4273" i="5"/>
  <c r="F4622" i="5"/>
  <c r="F4831" i="5"/>
  <c r="F4764" i="5"/>
  <c r="F4318" i="5"/>
  <c r="F4845" i="5"/>
  <c r="F4521" i="5"/>
  <c r="F4945" i="5"/>
  <c r="F4636" i="5"/>
  <c r="F4787" i="5"/>
  <c r="F4507" i="5"/>
  <c r="F4977" i="5"/>
  <c r="F4431" i="5"/>
  <c r="F4272" i="5"/>
  <c r="F4246" i="5"/>
  <c r="F4602" i="5"/>
  <c r="F4251" i="5"/>
  <c r="F4516" i="5"/>
  <c r="F4919" i="5"/>
  <c r="F4637" i="5"/>
  <c r="F4365" i="5"/>
  <c r="F4324" i="5"/>
  <c r="F4203" i="5"/>
  <c r="F4478" i="5"/>
  <c r="F4985" i="5"/>
  <c r="F4284" i="5"/>
  <c r="F4497" i="5"/>
  <c r="F4822" i="5"/>
  <c r="F4231" i="5"/>
  <c r="F4657" i="5"/>
  <c r="F4211" i="5"/>
  <c r="F4476" i="5"/>
  <c r="F4847" i="5"/>
  <c r="F4752" i="5"/>
  <c r="F4615" i="5"/>
  <c r="F4702" i="5"/>
  <c r="F4607" i="5"/>
  <c r="F4498" i="5"/>
  <c r="F4218" i="5"/>
  <c r="F4983" i="5"/>
  <c r="F4228" i="5"/>
  <c r="F4747" i="5"/>
  <c r="F4928" i="5"/>
  <c r="F4820" i="5"/>
  <c r="F4219" i="5"/>
  <c r="F4988" i="5"/>
  <c r="F4288" i="5"/>
  <c r="F4979" i="5"/>
  <c r="F4823" i="5"/>
  <c r="F4730" i="5"/>
  <c r="F4761" i="5"/>
  <c r="F4619" i="5"/>
  <c r="F4471" i="5"/>
  <c r="F4418" i="5"/>
  <c r="F4827" i="5"/>
  <c r="F4770" i="5"/>
  <c r="F4746" i="5"/>
  <c r="F4739" i="5"/>
  <c r="F4457" i="5"/>
  <c r="F4982" i="5"/>
  <c r="F4358" i="5"/>
  <c r="F4783" i="5"/>
  <c r="F4991" i="5"/>
  <c r="F4370" i="5"/>
  <c r="F4503" i="5"/>
  <c r="F4512" i="5"/>
  <c r="F4557" i="5"/>
  <c r="F4673" i="5"/>
  <c r="F4749" i="5"/>
  <c r="F4326" i="5"/>
  <c r="F4236" i="5"/>
  <c r="F4345" i="5"/>
  <c r="F4382" i="5"/>
  <c r="F4910" i="5"/>
  <c r="F4285" i="5"/>
  <c r="F4675" i="5"/>
  <c r="F4449" i="5"/>
  <c r="F4839" i="5"/>
  <c r="F4254" i="5"/>
  <c r="F4525" i="5"/>
  <c r="F4199" i="5"/>
  <c r="F4696" i="5"/>
  <c r="F4266" i="5"/>
  <c r="F4937" i="5"/>
  <c r="F4893" i="5"/>
  <c r="F4286" i="5"/>
  <c r="F4553" i="5"/>
  <c r="F4935" i="5"/>
  <c r="F4371" i="5"/>
  <c r="F4295" i="5"/>
  <c r="F4974" i="5"/>
  <c r="F4466" i="5"/>
  <c r="F4967" i="5"/>
  <c r="F4681" i="5"/>
  <c r="F4745" i="5"/>
  <c r="F4204" i="5"/>
  <c r="F4363" i="5"/>
  <c r="F4233" i="5"/>
  <c r="F4403" i="5"/>
  <c r="F4405" i="5"/>
  <c r="F4635" i="5"/>
  <c r="F4346" i="5"/>
  <c r="F4647" i="5"/>
  <c r="F4992" i="5"/>
  <c r="F4737" i="5"/>
  <c r="F4606" i="5"/>
  <c r="F4975" i="5"/>
  <c r="F4237" i="5"/>
  <c r="F4999" i="5"/>
  <c r="F4261" i="5"/>
  <c r="F4440" i="5"/>
  <c r="F4381" i="5"/>
  <c r="F4225" i="5"/>
  <c r="F4468" i="5"/>
  <c r="F4281" i="5"/>
  <c r="F4450" i="5"/>
  <c r="F4817" i="5"/>
  <c r="F4613" i="5"/>
  <c r="F4934" i="5"/>
  <c r="F4202" i="5"/>
  <c r="F4583" i="5"/>
  <c r="F4496" i="5"/>
  <c r="F4801" i="5"/>
  <c r="F4599" i="5"/>
  <c r="F4912" i="5"/>
  <c r="F4895" i="5"/>
  <c r="F4556" i="5"/>
  <c r="F4819" i="5"/>
  <c r="F4406" i="5"/>
  <c r="F4238" i="5"/>
  <c r="F4821" i="5"/>
  <c r="F4643" i="5"/>
  <c r="F4848" i="5"/>
  <c r="F4840" i="5"/>
  <c r="F4248" i="5"/>
  <c r="F4312" i="5"/>
  <c r="F4876" i="5"/>
  <c r="F4545" i="5"/>
  <c r="F4682" i="5"/>
  <c r="F4541" i="5"/>
  <c r="F4427" i="5"/>
  <c r="F4914" i="5"/>
  <c r="F4501" i="5"/>
  <c r="F4759" i="5"/>
  <c r="F4400" i="5"/>
  <c r="F4624" i="5"/>
  <c r="F4693" i="5"/>
  <c r="F4900" i="5"/>
  <c r="F4642" i="5"/>
  <c r="F4524" i="5"/>
  <c r="F4323" i="5"/>
  <c r="F4925" i="5"/>
  <c r="F4717" i="5"/>
  <c r="F4833" i="5"/>
  <c r="F4504" i="5"/>
  <c r="F4510" i="5"/>
  <c r="F4658" i="5"/>
  <c r="F4892" i="5"/>
  <c r="F4738" i="5"/>
  <c r="F4302" i="5"/>
  <c r="F4942" i="5"/>
  <c r="F4905" i="5"/>
  <c r="F4259" i="5"/>
  <c r="F4834" i="5"/>
  <c r="F4547" i="5"/>
  <c r="F4419" i="5"/>
  <c r="F4766" i="5"/>
  <c r="F4735" i="5"/>
  <c r="F4383" i="5"/>
  <c r="F4307" i="5"/>
  <c r="F4951" i="5"/>
  <c r="F4623" i="5"/>
  <c r="F4558" i="5"/>
  <c r="F4588" i="5"/>
  <c r="F4656" i="5"/>
  <c r="F4224" i="5"/>
  <c r="F4653" i="5"/>
  <c r="F4598" i="5"/>
  <c r="F4944" i="5"/>
  <c r="F4795" i="5"/>
  <c r="F4724" i="5"/>
  <c r="F4472" i="5"/>
  <c r="F4750" i="5"/>
  <c r="F4659" i="5"/>
  <c r="F4538" i="5"/>
  <c r="F4844" i="5"/>
  <c r="F4886" i="5"/>
  <c r="F4506" i="5"/>
  <c r="F4896" i="5"/>
  <c r="F4709" i="5"/>
  <c r="F4814" i="5"/>
  <c r="F4422" i="5"/>
  <c r="F4788" i="5"/>
  <c r="F4965" i="5"/>
  <c r="F4201" i="5"/>
  <c r="F4661" i="5"/>
  <c r="F4332" i="5"/>
  <c r="F4561" i="5"/>
  <c r="F4757" i="5"/>
  <c r="F4850" i="5"/>
  <c r="F4239" i="5"/>
  <c r="F4802" i="5"/>
  <c r="F4773" i="5"/>
  <c r="F4565" i="5"/>
  <c r="F4683" i="5"/>
  <c r="F4566" i="5"/>
  <c r="F4734" i="5"/>
  <c r="F4354" i="5"/>
  <c r="F4732" i="5"/>
  <c r="F4906" i="5"/>
  <c r="F4720" i="5"/>
  <c r="F4856" i="5"/>
  <c r="F4869" i="5"/>
  <c r="F4304" i="5"/>
  <c r="F4560" i="5"/>
  <c r="F4366" i="5"/>
  <c r="F4250" i="5"/>
  <c r="F4948" i="5"/>
  <c r="F4439" i="5"/>
  <c r="F4687" i="5"/>
  <c r="F4676" i="5"/>
  <c r="F4703" i="5"/>
  <c r="F4226" i="5"/>
  <c r="F4866" i="5"/>
  <c r="F4571" i="5"/>
  <c r="F4508" i="5"/>
  <c r="F4879" i="5"/>
  <c r="F4437" i="5"/>
  <c r="F4535" i="5"/>
  <c r="F4854" i="5"/>
  <c r="F4614" i="5"/>
  <c r="F4364" i="5"/>
  <c r="F4960" i="5"/>
  <c r="F4414" i="5"/>
  <c r="F4798" i="5"/>
  <c r="F4268" i="5"/>
  <c r="F4253" i="5"/>
  <c r="F4469" i="5"/>
  <c r="F4993" i="5"/>
  <c r="F4809" i="5"/>
  <c r="F4462" i="5"/>
  <c r="F4442" i="5"/>
  <c r="F4616" i="5"/>
  <c r="F4789" i="5"/>
  <c r="F4956" i="5"/>
  <c r="F4465" i="5"/>
  <c r="F4554" i="5"/>
  <c r="F4885" i="5"/>
  <c r="F4913" i="5"/>
  <c r="F4193" i="5"/>
  <c r="F4216" i="5"/>
  <c r="F4872" i="5"/>
  <c r="F4475" i="5"/>
  <c r="F4511" i="5"/>
  <c r="F4621" i="5"/>
  <c r="F4706" i="5"/>
  <c r="F4846" i="5"/>
  <c r="F4953" i="5"/>
  <c r="F4515" i="5"/>
  <c r="F4491" i="5"/>
  <c r="F4397" i="5"/>
  <c r="F4610" i="5"/>
  <c r="F4386" i="5"/>
  <c r="F4420" i="5"/>
  <c r="F4415" i="5"/>
  <c r="F4428" i="5"/>
  <c r="F4842" i="5"/>
  <c r="F4909" i="5"/>
  <c r="F4805" i="5"/>
  <c r="F4500" i="5"/>
  <c r="F4868" i="5"/>
  <c r="F4644" i="5"/>
  <c r="F4200" i="5"/>
  <c r="F4340" i="5"/>
  <c r="F4493" i="5"/>
  <c r="F4373" i="5"/>
  <c r="F4870" i="5"/>
  <c r="F4719" i="5"/>
  <c r="F4331" i="5"/>
  <c r="F4808" i="5"/>
  <c r="F4269" i="5"/>
  <c r="F4534" i="5"/>
  <c r="F4372" i="5"/>
  <c r="F4763" i="5"/>
  <c r="F4088" i="5"/>
  <c r="F3502" i="5"/>
  <c r="F4063" i="5"/>
  <c r="F4054" i="5"/>
  <c r="F3633" i="5"/>
  <c r="F4120" i="5"/>
  <c r="F3577" i="5"/>
  <c r="F3830" i="5"/>
  <c r="F3726" i="5"/>
  <c r="F4132" i="5"/>
  <c r="F4071" i="5"/>
  <c r="F4076" i="5"/>
  <c r="F3815" i="5"/>
  <c r="F3936" i="5"/>
  <c r="F3648" i="5"/>
  <c r="F4038" i="5"/>
  <c r="F3534" i="5"/>
  <c r="F3527" i="5"/>
  <c r="F4146" i="5"/>
  <c r="F4183" i="5"/>
  <c r="F3374" i="5"/>
  <c r="F4158" i="5"/>
  <c r="F4190" i="5"/>
  <c r="F4189" i="5"/>
  <c r="F3618" i="5"/>
  <c r="F3765" i="5"/>
  <c r="F3486" i="5"/>
  <c r="F4055" i="5"/>
  <c r="F3802" i="5"/>
  <c r="F3786" i="5"/>
  <c r="F3850" i="5"/>
  <c r="F4053" i="5"/>
  <c r="F3921" i="5"/>
  <c r="F3523" i="5"/>
  <c r="F3926" i="5"/>
  <c r="F4177" i="5"/>
  <c r="F4099" i="5"/>
  <c r="F3663" i="5"/>
  <c r="F3489" i="5"/>
  <c r="F3993" i="5"/>
  <c r="F3599" i="5"/>
  <c r="F3594" i="5"/>
  <c r="F4093" i="5"/>
  <c r="F3697" i="5"/>
  <c r="F4122" i="5"/>
  <c r="F3699" i="5"/>
  <c r="F3718" i="5"/>
  <c r="F3804" i="5"/>
  <c r="F3584" i="5"/>
  <c r="F4041" i="5"/>
  <c r="F3705" i="5"/>
  <c r="F4015" i="5"/>
  <c r="F3867" i="5"/>
  <c r="F3539" i="5"/>
  <c r="F3998" i="5"/>
  <c r="F4024" i="5"/>
  <c r="F4095" i="5"/>
  <c r="F3698" i="5"/>
  <c r="F3767" i="5"/>
  <c r="F4027" i="5"/>
  <c r="F3528" i="5"/>
  <c r="F3551" i="5"/>
  <c r="F3906" i="5"/>
  <c r="F3827" i="5"/>
  <c r="F3555" i="5"/>
  <c r="F3433" i="5"/>
  <c r="F3691" i="5"/>
  <c r="F3760" i="5"/>
  <c r="F3471" i="5"/>
  <c r="F3758" i="5"/>
  <c r="F3748" i="5"/>
  <c r="F3963" i="5"/>
  <c r="F3888" i="5"/>
  <c r="F3924" i="5"/>
  <c r="F3561" i="5"/>
  <c r="F4064" i="5"/>
  <c r="F3797" i="5"/>
  <c r="F3887" i="5"/>
  <c r="F3763" i="5"/>
  <c r="F3964" i="5"/>
  <c r="F3809" i="5"/>
  <c r="F3426" i="5"/>
  <c r="F4123" i="5"/>
  <c r="F4009" i="5"/>
  <c r="F3519" i="5"/>
  <c r="F3580" i="5"/>
  <c r="F3935" i="5"/>
  <c r="F3835" i="5"/>
  <c r="F3449" i="5"/>
  <c r="F3881" i="5"/>
  <c r="F3657" i="5"/>
  <c r="F3615" i="5"/>
  <c r="F3673" i="5"/>
  <c r="F3686" i="5"/>
  <c r="F3874" i="5"/>
  <c r="F3745" i="5"/>
  <c r="F3660" i="5"/>
  <c r="F3614" i="5"/>
  <c r="F4136" i="5"/>
  <c r="F4167" i="5"/>
  <c r="F3912" i="5"/>
  <c r="F4029" i="5"/>
  <c r="F3470" i="5"/>
  <c r="F3812" i="5"/>
  <c r="F3602" i="5"/>
  <c r="F3939" i="5"/>
  <c r="F3621" i="5"/>
  <c r="F3658" i="5"/>
  <c r="F4060" i="5"/>
  <c r="F3612" i="5"/>
  <c r="F3595" i="5"/>
  <c r="F3737" i="5"/>
  <c r="F3531" i="5"/>
  <c r="F4147" i="5"/>
  <c r="F3819" i="5"/>
  <c r="F4000" i="5"/>
  <c r="F4020" i="5"/>
  <c r="F3841" i="5"/>
  <c r="F4081" i="5"/>
  <c r="F3513" i="5"/>
  <c r="F3567" i="5"/>
  <c r="F4042" i="5"/>
  <c r="F3919" i="5"/>
  <c r="F3557" i="5"/>
  <c r="F3793" i="5"/>
  <c r="F3960" i="5"/>
  <c r="F3665" i="5"/>
  <c r="F3447" i="5"/>
  <c r="F3477" i="5"/>
  <c r="F4171" i="5"/>
  <c r="F3983" i="5"/>
  <c r="F4164" i="5"/>
  <c r="F3579" i="5"/>
  <c r="F3559" i="5"/>
  <c r="F4160" i="5"/>
  <c r="F3509" i="5"/>
  <c r="F4070" i="5"/>
  <c r="F3571" i="5"/>
  <c r="F3842" i="5"/>
  <c r="F3999" i="5"/>
  <c r="F3761" i="5"/>
  <c r="F3510" i="5"/>
  <c r="F3899" i="5"/>
  <c r="F4066" i="5"/>
  <c r="F3955" i="5"/>
  <c r="F3986" i="5"/>
  <c r="F3659" i="5"/>
  <c r="F4056" i="5"/>
  <c r="F4017" i="5"/>
  <c r="F3592" i="5"/>
  <c r="F3987" i="5"/>
  <c r="F3454" i="5"/>
  <c r="F4181" i="5"/>
  <c r="F4149" i="5"/>
  <c r="F3806" i="5"/>
  <c r="F4059" i="5"/>
  <c r="F4107" i="5"/>
  <c r="F4047" i="5"/>
  <c r="F3652" i="5"/>
  <c r="F3424" i="5"/>
  <c r="F4052" i="5"/>
  <c r="F4161" i="5"/>
  <c r="F3359" i="5"/>
  <c r="F3644" i="5"/>
  <c r="F3851" i="5"/>
  <c r="F3811" i="5"/>
  <c r="F3788" i="5"/>
  <c r="F4117" i="5"/>
  <c r="F3877" i="5"/>
  <c r="F3437" i="5"/>
  <c r="F3894" i="5"/>
  <c r="F3654" i="5"/>
  <c r="F3570" i="5"/>
  <c r="F3731" i="5"/>
  <c r="F4003" i="5"/>
  <c r="F3704" i="5"/>
  <c r="F3537" i="5"/>
  <c r="F3744" i="5"/>
  <c r="F4148" i="5"/>
  <c r="F3883" i="5"/>
  <c r="F3593" i="5"/>
  <c r="F3733" i="5"/>
  <c r="F3864" i="5"/>
  <c r="F4150" i="5"/>
  <c r="F4051" i="5"/>
  <c r="F3967" i="5"/>
  <c r="F3791" i="5"/>
  <c r="F3522" i="5"/>
  <c r="F3933" i="5"/>
  <c r="F4046" i="5"/>
  <c r="F4028" i="5"/>
  <c r="F3530" i="5"/>
  <c r="F3505" i="5"/>
  <c r="F3754" i="5"/>
  <c r="F3380" i="5"/>
  <c r="F3668" i="5"/>
  <c r="F3783" i="5"/>
  <c r="F3858" i="5"/>
  <c r="F3564" i="5"/>
  <c r="F3871" i="5"/>
  <c r="F3674" i="5"/>
  <c r="F3876" i="5"/>
  <c r="F3491" i="5"/>
  <c r="F3855" i="5"/>
  <c r="F3826" i="5"/>
  <c r="F4141" i="5"/>
  <c r="F3711" i="5"/>
  <c r="F3526" i="5"/>
  <c r="F4068" i="5"/>
  <c r="F4010" i="5"/>
  <c r="F3907" i="5"/>
  <c r="F3796" i="5"/>
  <c r="F4109" i="5"/>
  <c r="F3585" i="5"/>
  <c r="F3560" i="5"/>
  <c r="F3756" i="5"/>
  <c r="F3578" i="5"/>
  <c r="F3953" i="5"/>
  <c r="F3479" i="5"/>
  <c r="F4114" i="5"/>
  <c r="F3364" i="5"/>
  <c r="F3952" i="5"/>
  <c r="F3818" i="5"/>
  <c r="F3589" i="5"/>
  <c r="F4035" i="5"/>
  <c r="F3453" i="5"/>
  <c r="F3620" i="5"/>
  <c r="F3524" i="5"/>
  <c r="F3586" i="5"/>
  <c r="F3954" i="5"/>
  <c r="F3515" i="5"/>
  <c r="F4040" i="5"/>
  <c r="F3603" i="5"/>
  <c r="F3931" i="5"/>
  <c r="F3367" i="5"/>
  <c r="F3869" i="5"/>
  <c r="F3708" i="5"/>
  <c r="F4188" i="5"/>
  <c r="F3387" i="5"/>
  <c r="F3823" i="5"/>
  <c r="F3452" i="5"/>
  <c r="F3390" i="5"/>
  <c r="F3600" i="5"/>
  <c r="F3951" i="5"/>
  <c r="F3512" i="5"/>
  <c r="F3625" i="5"/>
  <c r="F3490" i="5"/>
  <c r="F3605" i="5"/>
  <c r="F4039" i="5"/>
  <c r="F3646" i="5"/>
  <c r="F3565" i="5"/>
  <c r="F3520" i="5"/>
  <c r="F3860" i="5"/>
  <c r="F3702" i="5"/>
  <c r="F4044" i="5"/>
  <c r="F3903" i="5"/>
  <c r="F3611" i="5"/>
  <c r="F3833" i="5"/>
  <c r="F3932" i="5"/>
  <c r="F3961" i="5"/>
  <c r="F4101" i="5"/>
  <c r="F4116" i="5"/>
  <c r="F4128" i="5"/>
  <c r="F3799" i="5"/>
  <c r="F3803" i="5"/>
  <c r="F3418" i="5"/>
  <c r="F3497" i="5"/>
  <c r="F3784" i="5"/>
  <c r="F4022" i="5"/>
  <c r="F3870" i="5"/>
  <c r="F3990" i="5"/>
  <c r="F3807" i="5"/>
  <c r="F3396" i="5"/>
  <c r="F3709" i="5"/>
  <c r="F4187" i="5"/>
  <c r="F3498" i="5"/>
  <c r="F3991" i="5"/>
  <c r="F3896" i="5"/>
  <c r="F4186" i="5"/>
  <c r="F3689" i="5"/>
  <c r="F3722" i="5"/>
  <c r="F3402" i="5"/>
  <c r="F3684" i="5"/>
  <c r="F3928" i="5"/>
  <c r="F3379" i="5"/>
  <c r="F3915" i="5"/>
  <c r="F3541" i="5"/>
  <c r="F3937" i="5"/>
  <c r="F4178" i="5"/>
  <c r="F4115" i="5"/>
  <c r="F3844" i="5"/>
  <c r="F4191" i="5"/>
  <c r="F3859" i="5"/>
  <c r="F3487" i="5"/>
  <c r="F4166" i="5"/>
  <c r="F3777" i="5"/>
  <c r="F3995" i="5"/>
  <c r="F3934" i="5"/>
  <c r="F3719" i="5"/>
  <c r="F3732" i="5"/>
  <c r="F3904" i="5"/>
  <c r="F3780" i="5"/>
  <c r="F3840" i="5"/>
  <c r="F4103" i="5"/>
  <c r="F3801" i="5"/>
  <c r="F3849" i="5"/>
  <c r="F3908" i="5"/>
  <c r="F4100" i="5"/>
  <c r="F3533" i="5"/>
  <c r="F3866" i="5"/>
  <c r="F3994" i="5"/>
  <c r="F4091" i="5"/>
  <c r="F3739" i="5"/>
  <c r="F3628" i="5"/>
  <c r="F4086" i="5"/>
  <c r="F3839" i="5"/>
  <c r="F3623" i="5"/>
  <c r="F3723" i="5"/>
  <c r="F3734" i="5"/>
  <c r="F3669" i="5"/>
  <c r="F3640" i="5"/>
  <c r="F3587" i="5"/>
  <c r="F3821" i="5"/>
  <c r="F3649" i="5"/>
  <c r="F4087" i="5"/>
  <c r="F3868" i="5"/>
  <c r="F4159" i="5"/>
  <c r="F3949" i="5"/>
  <c r="F4006" i="5"/>
  <c r="F3863" i="5"/>
  <c r="F3717" i="5"/>
  <c r="F3485" i="5"/>
  <c r="F4152" i="5"/>
  <c r="F3496" i="5"/>
  <c r="F4082" i="5"/>
  <c r="F3547" i="5"/>
  <c r="F3521" i="5"/>
  <c r="F3685" i="5"/>
  <c r="F3488" i="5"/>
  <c r="F3764" i="5"/>
  <c r="F3701" i="5"/>
  <c r="F4045" i="5"/>
  <c r="F3484" i="5"/>
  <c r="F4104" i="5"/>
  <c r="F3493" i="5"/>
  <c r="F3581" i="5"/>
  <c r="F3583" i="5"/>
  <c r="F3514" i="5"/>
  <c r="F3690" i="5"/>
  <c r="F4110" i="5"/>
  <c r="F3878" i="5"/>
  <c r="F3548" i="5"/>
  <c r="F3632" i="5"/>
  <c r="F4151" i="5"/>
  <c r="F3929" i="5"/>
  <c r="F3545" i="5"/>
  <c r="F3671" i="5"/>
  <c r="F3609" i="5"/>
  <c r="F4140" i="5"/>
  <c r="F4156" i="5"/>
  <c r="F3610" i="5"/>
  <c r="F3946" i="5"/>
  <c r="F3549" i="5"/>
  <c r="F3601" i="5"/>
  <c r="F3889" i="5"/>
  <c r="F3681" i="5"/>
  <c r="F3973" i="5"/>
  <c r="F3715" i="5"/>
  <c r="F3741" i="5"/>
  <c r="F3816" i="5"/>
  <c r="F3785" i="5"/>
  <c r="F3500" i="5"/>
  <c r="F3884" i="5"/>
  <c r="F3604" i="5"/>
  <c r="F3576" i="5"/>
  <c r="F3862" i="5"/>
  <c r="F3573" i="5"/>
  <c r="F3834" i="5"/>
  <c r="F4102" i="5"/>
  <c r="F3771" i="5"/>
  <c r="F3506" i="5"/>
  <c r="F4129" i="5"/>
  <c r="F3997" i="5"/>
  <c r="F4131" i="5"/>
  <c r="F3653" i="5"/>
  <c r="F3358" i="5"/>
  <c r="F3762" i="5"/>
  <c r="F3848" i="5"/>
  <c r="F3790" i="5"/>
  <c r="F3474" i="5"/>
  <c r="F3494" i="5"/>
  <c r="F3678" i="5"/>
  <c r="F3558" i="5"/>
  <c r="F3413" i="5"/>
  <c r="F3782" i="5"/>
  <c r="F3553" i="5"/>
  <c r="F3460" i="5"/>
  <c r="F3360" i="5"/>
  <c r="F3590" i="5"/>
  <c r="F3687" i="5"/>
  <c r="F3805" i="5"/>
  <c r="F4061" i="5"/>
  <c r="F3775" i="5"/>
  <c r="F3729" i="5"/>
  <c r="F4169" i="5"/>
  <c r="F3941" i="5"/>
  <c r="F3820" i="5"/>
  <c r="F3927" i="5"/>
  <c r="F4069" i="5"/>
  <c r="F4074" i="5"/>
  <c r="F3768" i="5"/>
  <c r="F3416" i="5"/>
  <c r="F3891" i="5"/>
  <c r="F3661" i="5"/>
  <c r="F3383" i="5"/>
  <c r="F3356" i="5"/>
  <c r="F3854" i="5"/>
  <c r="F3631" i="5"/>
  <c r="F3900" i="5"/>
  <c r="F3724" i="5"/>
  <c r="F3409" i="5"/>
  <c r="F3721" i="5"/>
  <c r="F3508" i="5"/>
  <c r="F3970" i="5"/>
  <c r="F3714" i="5"/>
  <c r="F3917" i="5"/>
  <c r="F3475" i="5"/>
  <c r="F4001" i="5"/>
  <c r="F3713" i="5"/>
  <c r="F4043" i="5"/>
  <c r="F4125" i="5"/>
  <c r="F3516" i="5"/>
  <c r="F3969" i="5"/>
  <c r="F3985" i="5"/>
  <c r="F3822" i="5"/>
  <c r="F3562" i="5"/>
  <c r="F3716" i="5"/>
  <c r="F4126" i="5"/>
  <c r="F3759" i="5"/>
  <c r="F3879" i="5"/>
  <c r="F4048" i="5"/>
  <c r="F3596" i="5"/>
  <c r="F3923" i="5"/>
  <c r="F3543" i="5"/>
  <c r="F3627" i="5"/>
  <c r="F3755" i="5"/>
  <c r="F3794" i="5"/>
  <c r="F3730" i="5"/>
  <c r="F3372" i="5"/>
  <c r="F3776" i="5"/>
  <c r="F3682" i="5"/>
  <c r="F3897" i="5"/>
  <c r="F3574" i="5"/>
  <c r="F3582" i="5"/>
  <c r="F3696" i="5"/>
  <c r="F3410" i="5"/>
  <c r="F4089" i="5"/>
  <c r="F3388" i="5"/>
  <c r="F3536" i="5"/>
  <c r="F3459" i="5"/>
  <c r="F3427" i="5"/>
  <c r="F3902" i="5"/>
  <c r="F3781" i="5"/>
  <c r="F3365" i="5"/>
  <c r="F3363" i="5"/>
  <c r="F4002" i="5"/>
  <c r="F4026" i="5"/>
  <c r="F3740" i="5"/>
  <c r="F3712" i="5"/>
  <c r="F3982" i="5"/>
  <c r="F3707" i="5"/>
  <c r="F3710" i="5"/>
  <c r="F3642" i="5"/>
  <c r="F4090" i="5"/>
  <c r="F3988" i="5"/>
  <c r="F3419" i="5"/>
  <c r="F4106" i="5"/>
  <c r="F3836" i="5"/>
  <c r="F4163" i="5"/>
  <c r="F4067" i="5"/>
  <c r="F3466" i="5"/>
  <c r="F3651" i="5"/>
  <c r="F3645" i="5"/>
  <c r="F4083" i="5"/>
  <c r="F3886" i="5"/>
  <c r="F3517" i="5"/>
  <c r="F4004" i="5"/>
  <c r="F3647" i="5"/>
  <c r="F3619" i="5"/>
  <c r="F3966" i="5"/>
  <c r="F3680" i="5"/>
  <c r="F3898" i="5"/>
  <c r="F4049" i="5"/>
  <c r="F4170" i="5"/>
  <c r="F3656" i="5"/>
  <c r="F3959" i="5"/>
  <c r="F3455" i="5"/>
  <c r="F4153" i="5"/>
  <c r="F3679" i="5"/>
  <c r="F3408" i="5"/>
  <c r="F4007" i="5"/>
  <c r="F4184" i="5"/>
  <c r="F3913" i="5"/>
  <c r="F4084" i="5"/>
  <c r="F3552" i="5"/>
  <c r="F3411" i="5"/>
  <c r="F3938" i="5"/>
  <c r="F3694" i="5"/>
  <c r="F3389" i="5"/>
  <c r="F3975" i="5"/>
  <c r="F3643" i="5"/>
  <c r="F3480" i="5"/>
  <c r="F3403" i="5"/>
  <c r="F3728" i="5"/>
  <c r="F3774" i="5"/>
  <c r="F3944" i="5"/>
  <c r="F3695" i="5"/>
  <c r="F3421" i="5"/>
  <c r="F3813" i="5"/>
  <c r="F3617" i="5"/>
  <c r="F3922" i="5"/>
  <c r="F3700" i="5"/>
  <c r="F3504" i="5"/>
  <c r="F3472" i="5"/>
  <c r="F3980" i="5"/>
  <c r="F4118" i="5"/>
  <c r="F3630" i="5"/>
  <c r="F4192" i="5"/>
  <c r="F3750" i="5"/>
  <c r="F3446" i="5"/>
  <c r="F3435" i="5"/>
  <c r="F4145" i="5"/>
  <c r="F3672" i="5"/>
  <c r="F4142" i="5"/>
  <c r="F3635" i="5"/>
  <c r="F4155" i="5"/>
  <c r="F4072" i="5"/>
  <c r="F3634" i="5"/>
  <c r="F3483" i="5"/>
  <c r="F3572" i="5"/>
  <c r="F3957" i="5"/>
  <c r="F3546" i="5"/>
  <c r="F4021" i="5"/>
  <c r="F4127" i="5"/>
  <c r="F4154" i="5"/>
  <c r="F3738" i="5"/>
  <c r="F4094" i="5"/>
  <c r="F3735" i="5"/>
  <c r="F4162" i="5"/>
  <c r="F3554" i="5"/>
  <c r="F3743" i="5"/>
  <c r="F3873" i="5"/>
  <c r="F3535" i="5"/>
  <c r="F3369" i="5"/>
  <c r="F3597" i="5"/>
  <c r="F3463" i="5"/>
  <c r="F3420" i="5"/>
  <c r="F3638" i="5"/>
  <c r="F3856" i="5"/>
  <c r="F3901" i="5"/>
  <c r="F4057" i="5"/>
  <c r="F3568" i="5"/>
  <c r="F3598" i="5"/>
  <c r="F3501" i="5"/>
  <c r="F3616" i="5"/>
  <c r="F3948" i="5"/>
  <c r="F4033" i="5"/>
  <c r="F4032" i="5"/>
  <c r="F3972" i="5"/>
  <c r="F3992" i="5"/>
  <c r="F4105" i="5"/>
  <c r="F3909" i="5"/>
  <c r="F4079" i="5"/>
  <c r="F3947" i="5"/>
  <c r="F3394" i="5"/>
  <c r="F3495" i="5"/>
  <c r="F3984" i="5"/>
  <c r="F3852" i="5"/>
  <c r="F3550" i="5"/>
  <c r="F3853" i="5"/>
  <c r="F3538" i="5"/>
  <c r="F3968" i="5"/>
  <c r="F3911" i="5"/>
  <c r="F3376" i="5"/>
  <c r="F3772" i="5"/>
  <c r="F4062" i="5"/>
  <c r="F3556" i="5"/>
  <c r="F4119" i="5"/>
  <c r="F4137" i="5"/>
  <c r="F3423" i="5"/>
  <c r="F3880" i="5"/>
  <c r="F3532" i="5"/>
  <c r="F3398" i="5"/>
  <c r="F3361" i="5"/>
  <c r="F4031" i="5"/>
  <c r="F4168" i="5"/>
  <c r="F3606" i="5"/>
  <c r="F3378" i="5"/>
  <c r="F3438" i="5"/>
  <c r="F3450" i="5"/>
  <c r="F3482" i="5"/>
  <c r="F3366" i="5"/>
  <c r="F3828" i="5"/>
  <c r="F3542" i="5"/>
  <c r="F3778" i="5"/>
  <c r="F4133" i="5"/>
  <c r="F3608" i="5"/>
  <c r="F3692" i="5"/>
  <c r="F3406" i="5"/>
  <c r="F3861" i="5"/>
  <c r="F3965" i="5"/>
  <c r="F3353" i="5"/>
  <c r="F3962" i="5"/>
  <c r="F4025" i="5"/>
  <c r="F3847" i="5"/>
  <c r="F3742" i="5"/>
  <c r="F3503" i="5"/>
  <c r="F3914" i="5"/>
  <c r="F3918" i="5"/>
  <c r="F4012" i="5"/>
  <c r="F3688" i="5"/>
  <c r="F3370" i="5"/>
  <c r="F3431" i="5"/>
  <c r="F3384" i="5"/>
  <c r="F3882" i="5"/>
  <c r="F3588" i="5"/>
  <c r="F3544" i="5"/>
  <c r="F4080" i="5"/>
  <c r="F4176" i="5"/>
  <c r="F3974" i="5"/>
  <c r="F3956" i="5"/>
  <c r="F3391" i="5"/>
  <c r="F3831" i="5"/>
  <c r="F3607" i="5"/>
  <c r="F4075" i="5"/>
  <c r="F3838" i="5"/>
  <c r="F3846" i="5"/>
  <c r="F3386" i="5"/>
  <c r="F3448" i="5"/>
  <c r="F3540" i="5"/>
  <c r="F3800" i="5"/>
  <c r="F4098" i="5"/>
  <c r="F3808" i="5"/>
  <c r="F3354" i="5"/>
  <c r="F3461" i="5"/>
  <c r="F3683" i="5"/>
  <c r="F3789" i="5"/>
  <c r="F3795" i="5"/>
  <c r="F3511" i="5"/>
  <c r="F3979" i="5"/>
  <c r="F3920" i="5"/>
  <c r="F3458" i="5"/>
  <c r="F3893" i="5"/>
  <c r="F3525" i="5"/>
  <c r="F3451" i="5"/>
  <c r="F3445" i="5"/>
  <c r="F3736" i="5"/>
  <c r="F3393" i="5"/>
  <c r="F3670" i="5"/>
  <c r="F3381" i="5"/>
  <c r="F4143" i="5"/>
  <c r="F4096" i="5"/>
  <c r="F3462" i="5"/>
  <c r="F3529" i="5"/>
  <c r="F3441" i="5"/>
  <c r="F3465" i="5"/>
  <c r="F4018" i="5"/>
  <c r="F3664" i="5"/>
  <c r="F3425" i="5"/>
  <c r="F3499" i="5"/>
  <c r="F3875" i="5"/>
  <c r="F3746" i="5"/>
  <c r="F4180" i="5"/>
  <c r="F3916" i="5"/>
  <c r="F4113" i="5"/>
  <c r="F3996" i="5"/>
  <c r="F4078" i="5"/>
  <c r="F3440" i="5"/>
  <c r="F4144" i="5"/>
  <c r="F3368" i="5"/>
  <c r="F4050" i="5"/>
  <c r="F3392" i="5"/>
  <c r="F3641" i="5"/>
  <c r="F3787" i="5"/>
  <c r="F3857" i="5"/>
  <c r="F4085" i="5"/>
  <c r="F3749" i="5"/>
  <c r="F3569" i="5"/>
  <c r="F3981" i="5"/>
  <c r="F4058" i="5"/>
  <c r="F3892" i="5"/>
  <c r="F3675" i="5"/>
  <c r="F4182" i="5"/>
  <c r="F3720" i="5"/>
  <c r="F4005" i="5"/>
  <c r="F3626" i="5"/>
  <c r="F3407" i="5"/>
  <c r="F3412" i="5"/>
  <c r="F3845" i="5"/>
  <c r="F3473" i="5"/>
  <c r="F4019" i="5"/>
  <c r="F3591" i="5"/>
  <c r="F3667" i="5"/>
  <c r="F3910" i="5"/>
  <c r="F3442" i="5"/>
  <c r="F3405" i="5"/>
  <c r="F3428" i="5"/>
  <c r="F4036" i="5"/>
  <c r="F3650" i="5"/>
  <c r="F3810" i="5"/>
  <c r="F3395" i="5"/>
  <c r="F3467" i="5"/>
  <c r="F4130" i="5"/>
  <c r="F3843" i="5"/>
  <c r="F3624" i="5"/>
  <c r="F3958" i="5"/>
  <c r="F3978" i="5"/>
  <c r="F4092" i="5"/>
  <c r="F3751" i="5"/>
  <c r="F3971" i="5"/>
  <c r="F4174" i="5"/>
  <c r="F4134" i="5"/>
  <c r="F3401" i="5"/>
  <c r="F3779" i="5"/>
  <c r="F3905" i="5"/>
  <c r="F3415" i="5"/>
  <c r="F4037" i="5"/>
  <c r="F3357" i="5"/>
  <c r="F3397" i="5"/>
  <c r="F4172" i="5"/>
  <c r="F3747" i="5"/>
  <c r="F3436" i="5"/>
  <c r="F3945" i="5"/>
  <c r="F3885" i="5"/>
  <c r="F3575" i="5"/>
  <c r="F3814" i="5"/>
  <c r="F3943" i="5"/>
  <c r="F3464" i="5"/>
  <c r="F4121" i="5"/>
  <c r="F3829" i="5"/>
  <c r="F3703" i="5"/>
  <c r="F3942" i="5"/>
  <c r="F3677" i="5"/>
  <c r="F3429" i="5"/>
  <c r="F3468" i="5"/>
  <c r="F4016" i="5"/>
  <c r="F3706" i="5"/>
  <c r="F3752" i="5"/>
  <c r="F3469" i="5"/>
  <c r="F4108" i="5"/>
  <c r="F3824" i="5"/>
  <c r="F3478" i="5"/>
  <c r="F4097" i="5"/>
  <c r="F3727" i="5"/>
  <c r="F4124" i="5"/>
  <c r="F3725" i="5"/>
  <c r="F4175" i="5"/>
  <c r="F3773" i="5"/>
  <c r="F3566" i="5"/>
  <c r="F3563" i="5"/>
  <c r="F3639" i="5"/>
  <c r="F3382" i="5"/>
  <c r="F4008" i="5"/>
  <c r="F3399" i="5"/>
  <c r="F3666" i="5"/>
  <c r="F4073" i="5"/>
  <c r="F3434" i="5"/>
  <c r="F3676" i="5"/>
  <c r="F4030" i="5"/>
  <c r="F3518" i="5"/>
  <c r="F3792" i="5"/>
  <c r="F4014" i="5"/>
  <c r="F3693" i="5"/>
  <c r="F3457" i="5"/>
  <c r="F4011" i="5"/>
  <c r="F3837" i="5"/>
  <c r="F4179" i="5"/>
  <c r="F3865" i="5"/>
  <c r="F4112" i="5"/>
  <c r="F3414" i="5"/>
  <c r="F4023" i="5"/>
  <c r="F3404" i="5"/>
  <c r="F3481" i="5"/>
  <c r="F3613" i="5"/>
  <c r="F3371" i="5"/>
  <c r="F3769" i="5"/>
  <c r="F3373" i="5"/>
  <c r="F3989" i="5"/>
  <c r="F3430" i="5"/>
  <c r="F3890" i="5"/>
  <c r="F3895" i="5"/>
  <c r="F4065" i="5"/>
  <c r="F3417" i="5"/>
  <c r="F3757" i="5"/>
  <c r="F3977" i="5"/>
  <c r="F3940" i="5"/>
  <c r="F3925" i="5"/>
  <c r="F4157" i="5"/>
  <c r="F4139" i="5"/>
  <c r="F3636" i="5"/>
  <c r="F4034" i="5"/>
  <c r="F3817" i="5"/>
  <c r="F3950" i="5"/>
  <c r="F3872" i="5"/>
  <c r="F4165" i="5"/>
  <c r="F4173" i="5"/>
  <c r="F3492" i="5"/>
  <c r="F3476" i="5"/>
  <c r="F3753" i="5"/>
  <c r="F3400" i="5"/>
  <c r="F3629" i="5"/>
  <c r="F3422" i="5"/>
  <c r="F4077" i="5"/>
  <c r="F3375" i="5"/>
  <c r="F4111" i="5"/>
  <c r="F3825" i="5"/>
  <c r="F3355" i="5"/>
  <c r="F3439" i="5"/>
  <c r="F4013" i="5"/>
  <c r="F3622" i="5"/>
  <c r="F3456" i="5"/>
  <c r="F3444" i="5"/>
  <c r="F4138" i="5"/>
  <c r="F4135" i="5"/>
  <c r="F3798" i="5"/>
  <c r="F3662" i="5"/>
  <c r="F3637" i="5"/>
  <c r="F3832" i="5"/>
  <c r="F3377" i="5"/>
  <c r="F3770" i="5"/>
  <c r="F3766" i="5"/>
  <c r="F3385" i="5"/>
  <c r="F3443" i="5"/>
  <c r="F3432" i="5"/>
  <c r="F3362" i="5"/>
  <c r="F3930" i="5"/>
  <c r="F3507" i="5"/>
  <c r="F3976" i="5"/>
  <c r="F3655" i="5"/>
  <c r="F4185" i="5"/>
  <c r="F3347" i="5"/>
  <c r="F2810" i="5"/>
  <c r="F2155" i="5"/>
  <c r="F2207" i="5"/>
  <c r="F2675" i="5"/>
  <c r="F2363" i="5"/>
  <c r="F2193" i="5"/>
  <c r="F2152" i="5"/>
  <c r="F2379" i="5"/>
  <c r="F2159" i="5"/>
  <c r="F2895" i="5"/>
  <c r="F2553" i="5"/>
  <c r="F2185" i="5"/>
  <c r="F3107" i="5"/>
  <c r="F3120" i="5"/>
  <c r="F2927" i="5"/>
  <c r="F2352" i="5"/>
  <c r="F3191" i="5"/>
  <c r="F3211" i="5"/>
  <c r="F3257" i="5"/>
  <c r="F2417" i="5"/>
  <c r="F2409" i="5"/>
  <c r="F2610" i="5"/>
  <c r="F2628" i="5"/>
  <c r="F2608" i="5"/>
  <c r="F2425" i="5"/>
  <c r="F2660" i="5"/>
  <c r="F2531" i="5"/>
  <c r="F2593" i="5"/>
  <c r="F2271" i="5"/>
  <c r="F2305" i="5"/>
  <c r="F3265" i="5"/>
  <c r="F2689" i="5"/>
  <c r="F3203" i="5"/>
  <c r="F2891" i="5"/>
  <c r="F2420" i="5"/>
  <c r="F3218" i="5"/>
  <c r="F2733" i="5"/>
  <c r="F2558" i="5"/>
  <c r="F2419" i="5"/>
  <c r="F3163" i="5"/>
  <c r="F3133" i="5"/>
  <c r="F2833" i="5"/>
  <c r="F3270" i="5"/>
  <c r="F3201" i="5"/>
  <c r="F3309" i="5"/>
  <c r="F2307" i="5"/>
  <c r="F2285" i="5"/>
  <c r="F2851" i="5"/>
  <c r="F2686" i="5"/>
  <c r="F2943" i="5"/>
  <c r="F2503" i="5"/>
  <c r="F2782" i="5"/>
  <c r="F3342" i="5"/>
  <c r="F2473" i="5"/>
  <c r="F2336" i="5"/>
  <c r="F3100" i="5"/>
  <c r="F2228" i="5"/>
  <c r="F2324" i="5"/>
  <c r="F2292" i="5"/>
  <c r="F2587" i="5"/>
  <c r="F3020" i="5"/>
  <c r="F3150" i="5"/>
  <c r="F2824" i="5"/>
  <c r="F2249" i="5"/>
  <c r="F3241" i="5"/>
  <c r="F3229" i="5"/>
  <c r="F2724" i="5"/>
  <c r="F2442" i="5"/>
  <c r="F3129" i="5"/>
  <c r="F2232" i="5"/>
  <c r="F2505" i="5"/>
  <c r="F2928" i="5"/>
  <c r="F2809" i="5"/>
  <c r="F2571" i="5"/>
  <c r="F3204" i="5"/>
  <c r="F2227" i="5"/>
  <c r="F2843" i="5"/>
  <c r="F2909" i="5"/>
  <c r="F3202" i="5"/>
  <c r="F2742" i="5"/>
  <c r="F2577" i="5"/>
  <c r="F2153" i="5"/>
  <c r="F2769" i="5"/>
  <c r="F2471" i="5"/>
  <c r="F3261" i="5"/>
  <c r="F2936" i="5"/>
  <c r="F2817" i="5"/>
  <c r="F2464" i="5"/>
  <c r="F2589" i="5"/>
  <c r="F2418" i="5"/>
  <c r="F2793" i="5"/>
  <c r="F2596" i="5"/>
  <c r="F2337" i="5"/>
  <c r="F3019" i="5"/>
  <c r="F2397" i="5"/>
  <c r="F2257" i="5"/>
  <c r="F2815" i="5"/>
  <c r="F2334" i="5"/>
  <c r="F3296" i="5"/>
  <c r="F2538" i="5"/>
  <c r="F3061" i="5"/>
  <c r="F2315" i="5"/>
  <c r="F2235" i="5"/>
  <c r="F3332" i="5"/>
  <c r="F2478" i="5"/>
  <c r="F2722" i="5"/>
  <c r="F3082" i="5"/>
  <c r="F3096" i="5"/>
  <c r="F3279" i="5"/>
  <c r="F2308" i="5"/>
  <c r="F2573" i="5"/>
  <c r="F2852" i="5"/>
  <c r="F3049" i="5"/>
  <c r="F2407" i="5"/>
  <c r="F2713" i="5"/>
  <c r="F2325" i="5"/>
  <c r="F2925" i="5"/>
  <c r="F3017" i="5"/>
  <c r="F2201" i="5"/>
  <c r="F2151" i="5"/>
  <c r="F2937" i="5"/>
  <c r="F2323" i="5"/>
  <c r="F2316" i="5"/>
  <c r="F2609" i="5"/>
  <c r="F2578" i="5"/>
  <c r="F3127" i="5"/>
  <c r="F3271" i="5"/>
  <c r="F2592" i="5"/>
  <c r="F2222" i="5"/>
  <c r="F2618" i="5"/>
  <c r="F3209" i="5"/>
  <c r="F2510" i="5"/>
  <c r="F2985" i="5"/>
  <c r="F2857" i="5"/>
  <c r="F3224" i="5"/>
  <c r="F2965" i="5"/>
  <c r="F3230" i="5"/>
  <c r="F3289" i="5"/>
  <c r="F2701" i="5"/>
  <c r="F2204" i="5"/>
  <c r="F3000" i="5"/>
  <c r="F3073" i="5"/>
  <c r="F2744" i="5"/>
  <c r="F2861" i="5"/>
  <c r="F2850" i="5"/>
  <c r="F2829" i="5"/>
  <c r="F2939" i="5"/>
  <c r="F2642" i="5"/>
  <c r="F3286" i="5"/>
  <c r="F2709" i="5"/>
  <c r="F3183" i="5"/>
  <c r="F2367" i="5"/>
  <c r="F3011" i="5"/>
  <c r="F3027" i="5"/>
  <c r="F2873" i="5"/>
  <c r="F3057" i="5"/>
  <c r="F2158" i="5"/>
  <c r="F2411" i="5"/>
  <c r="F2537" i="5"/>
  <c r="F3090" i="5"/>
  <c r="F3094" i="5"/>
  <c r="F2479" i="5"/>
  <c r="F2422" i="5"/>
  <c r="F2534" i="5"/>
  <c r="F2915" i="5"/>
  <c r="F3028" i="5"/>
  <c r="F2515" i="5"/>
  <c r="F2953" i="5"/>
  <c r="F3228" i="5"/>
  <c r="F2481" i="5"/>
  <c r="F2561" i="5"/>
  <c r="F2695" i="5"/>
  <c r="F3349" i="5"/>
  <c r="F3352" i="5"/>
  <c r="F2931" i="5"/>
  <c r="F3063" i="5"/>
  <c r="F3062" i="5"/>
  <c r="F2475" i="5"/>
  <c r="F3187" i="5"/>
  <c r="F2233" i="5"/>
  <c r="F2777" i="5"/>
  <c r="F3341" i="5"/>
  <c r="F2641" i="5"/>
  <c r="F2480" i="5"/>
  <c r="F2831" i="5"/>
  <c r="F3130" i="5"/>
  <c r="F2453" i="5"/>
  <c r="F2688" i="5"/>
  <c r="F2657" i="5"/>
  <c r="F2919" i="5"/>
  <c r="F2670" i="5"/>
  <c r="F3215" i="5"/>
  <c r="F2457" i="5"/>
  <c r="F2440" i="5"/>
  <c r="F2711" i="5"/>
  <c r="F2224" i="5"/>
  <c r="F2287" i="5"/>
  <c r="F3208" i="5"/>
  <c r="F2881" i="5"/>
  <c r="F2848" i="5"/>
  <c r="F2723" i="5"/>
  <c r="F2797" i="5"/>
  <c r="F2840" i="5"/>
  <c r="F2528" i="5"/>
  <c r="F2752" i="5"/>
  <c r="F2378" i="5"/>
  <c r="F3128" i="5"/>
  <c r="F2845" i="5"/>
  <c r="F3122" i="5"/>
  <c r="F3331" i="5"/>
  <c r="F2280" i="5"/>
  <c r="F3042" i="5"/>
  <c r="F2517" i="5"/>
  <c r="F2716" i="5"/>
  <c r="F2804" i="5"/>
  <c r="F2834" i="5"/>
  <c r="F2880" i="5"/>
  <c r="F2632" i="5"/>
  <c r="F2275" i="5"/>
  <c r="F2841" i="5"/>
  <c r="F3113" i="5"/>
  <c r="F2816" i="5"/>
  <c r="F2566" i="5"/>
  <c r="F2350" i="5"/>
  <c r="F2180" i="5"/>
  <c r="F2535" i="5"/>
  <c r="F2369" i="5"/>
  <c r="F3016" i="5"/>
  <c r="F3065" i="5"/>
  <c r="F2640" i="5"/>
  <c r="F3205" i="5"/>
  <c r="F2192" i="5"/>
  <c r="F2474" i="5"/>
  <c r="F2458" i="5"/>
  <c r="F2955" i="5"/>
  <c r="F2729" i="5"/>
  <c r="F3119" i="5"/>
  <c r="F2433" i="5"/>
  <c r="F2405" i="5"/>
  <c r="F2318" i="5"/>
  <c r="F2456" i="5"/>
  <c r="F2403" i="5"/>
  <c r="F2970" i="5"/>
  <c r="F2390" i="5"/>
  <c r="F2245" i="5"/>
  <c r="F3088" i="5"/>
  <c r="F2543" i="5"/>
  <c r="F2710" i="5"/>
  <c r="F3142" i="5"/>
  <c r="F3147" i="5"/>
  <c r="F2830" i="5"/>
  <c r="F2283" i="5"/>
  <c r="F2699" i="5"/>
  <c r="F2785" i="5"/>
  <c r="F2638" i="5"/>
  <c r="F3112" i="5"/>
  <c r="F2905" i="5"/>
  <c r="F2963" i="5"/>
  <c r="F2969" i="5"/>
  <c r="F2978" i="5"/>
  <c r="F2666" i="5"/>
  <c r="F3161" i="5"/>
  <c r="F2200" i="5"/>
  <c r="F2278" i="5"/>
  <c r="F2634" i="5"/>
  <c r="F3104" i="5"/>
  <c r="F2366" i="5"/>
  <c r="F2870" i="5"/>
  <c r="F3169" i="5"/>
  <c r="F3299" i="5"/>
  <c r="F2268" i="5"/>
  <c r="F2469" i="5"/>
  <c r="F2213" i="5"/>
  <c r="F2988" i="5"/>
  <c r="F3038" i="5"/>
  <c r="F2293" i="5"/>
  <c r="F3172" i="5"/>
  <c r="F2648" i="5"/>
  <c r="F2924" i="5"/>
  <c r="F2217" i="5"/>
  <c r="F2269" i="5"/>
  <c r="F2583" i="5"/>
  <c r="F2289" i="5"/>
  <c r="F3189" i="5"/>
  <c r="F2916" i="5"/>
  <c r="F2681" i="5"/>
  <c r="F2862" i="5"/>
  <c r="F3310" i="5"/>
  <c r="F2210" i="5"/>
  <c r="F2445" i="5"/>
  <c r="F3067" i="5"/>
  <c r="F2203" i="5"/>
  <c r="F3173" i="5"/>
  <c r="F3336" i="5"/>
  <c r="F2244" i="5"/>
  <c r="F3033" i="5"/>
  <c r="F2460" i="5"/>
  <c r="F2239" i="5"/>
  <c r="F2886" i="5"/>
  <c r="F3140" i="5"/>
  <c r="F3242" i="5"/>
  <c r="F2477" i="5"/>
  <c r="F2772" i="5"/>
  <c r="F2429" i="5"/>
  <c r="F2544" i="5"/>
  <c r="F3155" i="5"/>
  <c r="F2887" i="5"/>
  <c r="F3248" i="5"/>
  <c r="F2550" i="5"/>
  <c r="F3297" i="5"/>
  <c r="F2737" i="5"/>
  <c r="F2854" i="5"/>
  <c r="F2954" i="5"/>
  <c r="F2956" i="5"/>
  <c r="F2950" i="5"/>
  <c r="F2359" i="5"/>
  <c r="F2932" i="5"/>
  <c r="F3192" i="5"/>
  <c r="F3124" i="5"/>
  <c r="F2683" i="5"/>
  <c r="F2731" i="5"/>
  <c r="F3321" i="5"/>
  <c r="F2761" i="5"/>
  <c r="F2171" i="5"/>
  <c r="F2901" i="5"/>
  <c r="F3054" i="5"/>
  <c r="F3023" i="5"/>
  <c r="F2176" i="5"/>
  <c r="F2164" i="5"/>
  <c r="F3212" i="5"/>
  <c r="F3186" i="5"/>
  <c r="F2546" i="5"/>
  <c r="F3007" i="5"/>
  <c r="F2150" i="5"/>
  <c r="F2788" i="5"/>
  <c r="F2650" i="5"/>
  <c r="F2715" i="5"/>
  <c r="F2979" i="5"/>
  <c r="F2487" i="5"/>
  <c r="F2644" i="5"/>
  <c r="F3285" i="5"/>
  <c r="F2730" i="5"/>
  <c r="F2523" i="5"/>
  <c r="F2836" i="5"/>
  <c r="F2741" i="5"/>
  <c r="F2707" i="5"/>
  <c r="F3158" i="5"/>
  <c r="F2759" i="5"/>
  <c r="F3178" i="5"/>
  <c r="F2844" i="5"/>
  <c r="F2902" i="5"/>
  <c r="F2779" i="5"/>
  <c r="F2466" i="5"/>
  <c r="F2590" i="5"/>
  <c r="F3294" i="5"/>
  <c r="F2246" i="5"/>
  <c r="F2399" i="5"/>
  <c r="F3292" i="5"/>
  <c r="F2818" i="5"/>
  <c r="F2353" i="5"/>
  <c r="F3068" i="5"/>
  <c r="F3328" i="5"/>
  <c r="F2974" i="5"/>
  <c r="F2230" i="5"/>
  <c r="F3004" i="5"/>
  <c r="F2454" i="5"/>
  <c r="F2356" i="5"/>
  <c r="F3214" i="5"/>
  <c r="F2532" i="5"/>
  <c r="F2877" i="5"/>
  <c r="F2333" i="5"/>
  <c r="F2987" i="5"/>
  <c r="F2346" i="5"/>
  <c r="F2860" i="5"/>
  <c r="F3259" i="5"/>
  <c r="F2990" i="5"/>
  <c r="F2712" i="5"/>
  <c r="F2684" i="5"/>
  <c r="F2393" i="5"/>
  <c r="F2496" i="5"/>
  <c r="F2248" i="5"/>
  <c r="F2906" i="5"/>
  <c r="F2847" i="5"/>
  <c r="F3243" i="5"/>
  <c r="F2989" i="5"/>
  <c r="F3307" i="5"/>
  <c r="F2512" i="5"/>
  <c r="F2908" i="5"/>
  <c r="F2849" i="5"/>
  <c r="F3180" i="5"/>
  <c r="F2667" i="5"/>
  <c r="F2842" i="5"/>
  <c r="F2462" i="5"/>
  <c r="F2791" i="5"/>
  <c r="F3317" i="5"/>
  <c r="F2431" i="5"/>
  <c r="F3200" i="5"/>
  <c r="F2165" i="5"/>
  <c r="F2463" i="5"/>
  <c r="F2991" i="5"/>
  <c r="F3085" i="5"/>
  <c r="F2586" i="5"/>
  <c r="F2284" i="5"/>
  <c r="F2755" i="5"/>
  <c r="F2801" i="5"/>
  <c r="F3333" i="5"/>
  <c r="F2911" i="5"/>
  <c r="F3253" i="5"/>
  <c r="F3305" i="5"/>
  <c r="F3280" i="5"/>
  <c r="F2209" i="5"/>
  <c r="F2923" i="5"/>
  <c r="F2317" i="5"/>
  <c r="F2452" i="5"/>
  <c r="F2344" i="5"/>
  <c r="F2838" i="5"/>
  <c r="F2360" i="5"/>
  <c r="F2173" i="5"/>
  <c r="F2631" i="5"/>
  <c r="F2319" i="5"/>
  <c r="F3196" i="5"/>
  <c r="F2912" i="5"/>
  <c r="F2270" i="5"/>
  <c r="F2357" i="5"/>
  <c r="F3093" i="5"/>
  <c r="F2941" i="5"/>
  <c r="F3269" i="5"/>
  <c r="F2763" i="5"/>
  <c r="F2582" i="5"/>
  <c r="F2718" i="5"/>
  <c r="F2540" i="5"/>
  <c r="F2368" i="5"/>
  <c r="F2677" i="5"/>
  <c r="F2962" i="5"/>
  <c r="F2191" i="5"/>
  <c r="F2580" i="5"/>
  <c r="F2443" i="5"/>
  <c r="F3052" i="5"/>
  <c r="F2542" i="5"/>
  <c r="F2800" i="5"/>
  <c r="F2888" i="5"/>
  <c r="F2973" i="5"/>
  <c r="F2328" i="5"/>
  <c r="F3195" i="5"/>
  <c r="F2299" i="5"/>
  <c r="F3031" i="5"/>
  <c r="F3226" i="5"/>
  <c r="F2258" i="5"/>
  <c r="F2869" i="5"/>
  <c r="F2626" i="5"/>
  <c r="F2926" i="5"/>
  <c r="F3089" i="5"/>
  <c r="F3123" i="5"/>
  <c r="F3177" i="5"/>
  <c r="F2570" i="5"/>
  <c r="F3034" i="5"/>
  <c r="F2241" i="5"/>
  <c r="F2341" i="5"/>
  <c r="F3329" i="5"/>
  <c r="F2770" i="5"/>
  <c r="F2682" i="5"/>
  <c r="F2890" i="5"/>
  <c r="F2374" i="5"/>
  <c r="F3040" i="5"/>
  <c r="F2892" i="5"/>
  <c r="F2493" i="5"/>
  <c r="F3144" i="5"/>
  <c r="F2298" i="5"/>
  <c r="F2795" i="5"/>
  <c r="F2288" i="5"/>
  <c r="F2225" i="5"/>
  <c r="F2188" i="5"/>
  <c r="F2805" i="5"/>
  <c r="F3110" i="5"/>
  <c r="F2172" i="5"/>
  <c r="F2798" i="5"/>
  <c r="F2412" i="5"/>
  <c r="F2719" i="5"/>
  <c r="F3154" i="5"/>
  <c r="F2685" i="5"/>
  <c r="F3197" i="5"/>
  <c r="F2396" i="5"/>
  <c r="F3210" i="5"/>
  <c r="F2392" i="5"/>
  <c r="F2839" i="5"/>
  <c r="F3345" i="5"/>
  <c r="F2332" i="5"/>
  <c r="F3346" i="5"/>
  <c r="F2508" i="5"/>
  <c r="F2964" i="5"/>
  <c r="F2398" i="5"/>
  <c r="F2647" i="5"/>
  <c r="F2160" i="5"/>
  <c r="F2933" i="5"/>
  <c r="F3237" i="5"/>
  <c r="F3003" i="5"/>
  <c r="F2175" i="5"/>
  <c r="F2796" i="5"/>
  <c r="F3239" i="5"/>
  <c r="F3070" i="5"/>
  <c r="F2261" i="5"/>
  <c r="F2783" i="5"/>
  <c r="F3109" i="5"/>
  <c r="F2959" i="5"/>
  <c r="F3087" i="5"/>
  <c r="F2803" i="5"/>
  <c r="F2918" i="5"/>
  <c r="F3254" i="5"/>
  <c r="F3102" i="5"/>
  <c r="F2234" i="5"/>
  <c r="F2784" i="5"/>
  <c r="F2212" i="5"/>
  <c r="F2601" i="5"/>
  <c r="F2617" i="5"/>
  <c r="F2401" i="5"/>
  <c r="F3137" i="5"/>
  <c r="F3002" i="5"/>
  <c r="F3323" i="5"/>
  <c r="F3281" i="5"/>
  <c r="F3319" i="5"/>
  <c r="F3284" i="5"/>
  <c r="F2415" i="5"/>
  <c r="F2966" i="5"/>
  <c r="F2899" i="5"/>
  <c r="F2789" i="5"/>
  <c r="F3339" i="5"/>
  <c r="F2775" i="5"/>
  <c r="F2889" i="5"/>
  <c r="F2260" i="5"/>
  <c r="F2766" i="5"/>
  <c r="F2491" i="5"/>
  <c r="F2548" i="5"/>
  <c r="F3095" i="5"/>
  <c r="F2518" i="5"/>
  <c r="F2621" i="5"/>
  <c r="F2441" i="5"/>
  <c r="F3118" i="5"/>
  <c r="F2665" i="5"/>
  <c r="F2976" i="5"/>
  <c r="F2161" i="5"/>
  <c r="F2279" i="5"/>
  <c r="F2622" i="5"/>
  <c r="F2768" i="5"/>
  <c r="F2436" i="5"/>
  <c r="F2484" i="5"/>
  <c r="F3162" i="5"/>
  <c r="F3216" i="5"/>
  <c r="F2169" i="5"/>
  <c r="F2894" i="5"/>
  <c r="F3320" i="5"/>
  <c r="F2629" i="5"/>
  <c r="F2615" i="5"/>
  <c r="F3025" i="5"/>
  <c r="F3030" i="5"/>
  <c r="F3233" i="5"/>
  <c r="F2961" i="5"/>
  <c r="F2236" i="5"/>
  <c r="F2439" i="5"/>
  <c r="F2381" i="5"/>
  <c r="F2799" i="5"/>
  <c r="F2903" i="5"/>
  <c r="F2196" i="5"/>
  <c r="F2947" i="5"/>
  <c r="F2637" i="5"/>
  <c r="F3010" i="5"/>
  <c r="F2391" i="5"/>
  <c r="F2427" i="5"/>
  <c r="F3300" i="5"/>
  <c r="F2263" i="5"/>
  <c r="F2276" i="5"/>
  <c r="F2195" i="5"/>
  <c r="F2327" i="5"/>
  <c r="F3256" i="5"/>
  <c r="F2734" i="5"/>
  <c r="F2692" i="5"/>
  <c r="F2717" i="5"/>
  <c r="F3121" i="5"/>
  <c r="F3232" i="5"/>
  <c r="F2335" i="5"/>
  <c r="F2751" i="5"/>
  <c r="F3152" i="5"/>
  <c r="F2166" i="5"/>
  <c r="F2814" i="5"/>
  <c r="F2406" i="5"/>
  <c r="F2470" i="5"/>
  <c r="F2934" i="5"/>
  <c r="F2884" i="5"/>
  <c r="F2935" i="5"/>
  <c r="F2678" i="5"/>
  <c r="F2575" i="5"/>
  <c r="F3059" i="5"/>
  <c r="F2446" i="5"/>
  <c r="F3327" i="5"/>
  <c r="F2655" i="5"/>
  <c r="F2231" i="5"/>
  <c r="F2661" i="5"/>
  <c r="F3315" i="5"/>
  <c r="F2760" i="5"/>
  <c r="F2897" i="5"/>
  <c r="F2603" i="5"/>
  <c r="F2645" i="5"/>
  <c r="F2168" i="5"/>
  <c r="F2968" i="5"/>
  <c r="F2549" i="5"/>
  <c r="F2218" i="5"/>
  <c r="F2330" i="5"/>
  <c r="F3165" i="5"/>
  <c r="F3101" i="5"/>
  <c r="F2754" i="5"/>
  <c r="F3314" i="5"/>
  <c r="F3298" i="5"/>
  <c r="F2786" i="5"/>
  <c r="F2259" i="5"/>
  <c r="F2354" i="5"/>
  <c r="F2778" i="5"/>
  <c r="F3058" i="5"/>
  <c r="F3295" i="5"/>
  <c r="F2322" i="5"/>
  <c r="F2408" i="5"/>
  <c r="F3043" i="5"/>
  <c r="F3060" i="5"/>
  <c r="F2627" i="5"/>
  <c r="F2633" i="5"/>
  <c r="F2254" i="5"/>
  <c r="F2432" i="5"/>
  <c r="F2738" i="5"/>
  <c r="F2404" i="5"/>
  <c r="F2643" i="5"/>
  <c r="F2653" i="5"/>
  <c r="F3276" i="5"/>
  <c r="F3083" i="5"/>
  <c r="F2297" i="5"/>
  <c r="F2735" i="5"/>
  <c r="F3084" i="5"/>
  <c r="F2309" i="5"/>
  <c r="F2522" i="5"/>
  <c r="F2529" i="5"/>
  <c r="F2855" i="5"/>
  <c r="F3076" i="5"/>
  <c r="F3153" i="5"/>
  <c r="F2656" i="5"/>
  <c r="F2536" i="5"/>
  <c r="F3075" i="5"/>
  <c r="F2455" i="5"/>
  <c r="F3079" i="5"/>
  <c r="F2301" i="5"/>
  <c r="F2273" i="5"/>
  <c r="F3103" i="5"/>
  <c r="F2202" i="5"/>
  <c r="F3138" i="5"/>
  <c r="F3181" i="5"/>
  <c r="F2560" i="5"/>
  <c r="F2743" i="5"/>
  <c r="F2373" i="5"/>
  <c r="F2413" i="5"/>
  <c r="F2472" i="5"/>
  <c r="F3156" i="5"/>
  <c r="F2930" i="5"/>
  <c r="F2214" i="5"/>
  <c r="F2874" i="5"/>
  <c r="F2345" i="5"/>
  <c r="F2952" i="5"/>
  <c r="F2920" i="5"/>
  <c r="F3348" i="5"/>
  <c r="F2162" i="5"/>
  <c r="F2611" i="5"/>
  <c r="F2971" i="5"/>
  <c r="F2240" i="5"/>
  <c r="F3194" i="5"/>
  <c r="F3335" i="5"/>
  <c r="F2340" i="5"/>
  <c r="F2614" i="5"/>
  <c r="F3251" i="5"/>
  <c r="F2600" i="5"/>
  <c r="F2565" i="5"/>
  <c r="F3053" i="5"/>
  <c r="F2157" i="5"/>
  <c r="F3185" i="5"/>
  <c r="F3116" i="5"/>
  <c r="F2948" i="5"/>
  <c r="F2992" i="5"/>
  <c r="F2696" i="5"/>
  <c r="F2437" i="5"/>
  <c r="F3039" i="5"/>
  <c r="F3080" i="5"/>
  <c r="F2489" i="5"/>
  <c r="F2630" i="5"/>
  <c r="F2198" i="5"/>
  <c r="F2792" i="5"/>
  <c r="F2996" i="5"/>
  <c r="F2499" i="5"/>
  <c r="F2567" i="5"/>
  <c r="F3220" i="5"/>
  <c r="F2576" i="5"/>
  <c r="F2380" i="5"/>
  <c r="F2221" i="5"/>
  <c r="F2858" i="5"/>
  <c r="F2702" i="5"/>
  <c r="F2286" i="5"/>
  <c r="F2205" i="5"/>
  <c r="F2983" i="5"/>
  <c r="F2958" i="5"/>
  <c r="F2819" i="5"/>
  <c r="F2812" i="5"/>
  <c r="F3081" i="5"/>
  <c r="F2982" i="5"/>
  <c r="F2679" i="5"/>
  <c r="F2525" i="5"/>
  <c r="F2311" i="5"/>
  <c r="F2885" i="5"/>
  <c r="F2516" i="5"/>
  <c r="F3282" i="5"/>
  <c r="F2451" i="5"/>
  <c r="F2585" i="5"/>
  <c r="F3316" i="5"/>
  <c r="F2999" i="5"/>
  <c r="F2521" i="5"/>
  <c r="F2304" i="5"/>
  <c r="F2910" i="5"/>
  <c r="F2762" i="5"/>
  <c r="F2624" i="5"/>
  <c r="F2513" i="5"/>
  <c r="F2773" i="5"/>
  <c r="F2375" i="5"/>
  <c r="F3221" i="5"/>
  <c r="F3343" i="5"/>
  <c r="F3318" i="5"/>
  <c r="F3306" i="5"/>
  <c r="F2771" i="5"/>
  <c r="F2277" i="5"/>
  <c r="F2708" i="5"/>
  <c r="F2211" i="5"/>
  <c r="F2704" i="5"/>
  <c r="F2756" i="5"/>
  <c r="F2461" i="5"/>
  <c r="F2811" i="5"/>
  <c r="F2922" i="5"/>
  <c r="F2339" i="5"/>
  <c r="F2690" i="5"/>
  <c r="F2668" i="5"/>
  <c r="F2526" i="5"/>
  <c r="F2993" i="5"/>
  <c r="F2820" i="5"/>
  <c r="F2635" i="5"/>
  <c r="F2184" i="5"/>
  <c r="F2720" i="5"/>
  <c r="F2371" i="5"/>
  <c r="F2547" i="5"/>
  <c r="F2494" i="5"/>
  <c r="F3005" i="5"/>
  <c r="F3288" i="5"/>
  <c r="F2186" i="5"/>
  <c r="F2942" i="5"/>
  <c r="F2435" i="5"/>
  <c r="F3277" i="5"/>
  <c r="F2314" i="5"/>
  <c r="F2459" i="5"/>
  <c r="F3111" i="5"/>
  <c r="F2649" i="5"/>
  <c r="F3159" i="5"/>
  <c r="F2251" i="5"/>
  <c r="F2740" i="5"/>
  <c r="F2900" i="5"/>
  <c r="F3258" i="5"/>
  <c r="F2746" i="5"/>
  <c r="F3151" i="5"/>
  <c r="F3182" i="5"/>
  <c r="F2365" i="5"/>
  <c r="F2355" i="5"/>
  <c r="F2725" i="5"/>
  <c r="F3324" i="5"/>
  <c r="F2619" i="5"/>
  <c r="F3066" i="5"/>
  <c r="F2904" i="5"/>
  <c r="F2296" i="5"/>
  <c r="F3252" i="5"/>
  <c r="F2313" i="5"/>
  <c r="F2659" i="5"/>
  <c r="F3032" i="5"/>
  <c r="F2514" i="5"/>
  <c r="F3179" i="5"/>
  <c r="F3262" i="5"/>
  <c r="F2980" i="5"/>
  <c r="F2806" i="5"/>
  <c r="F2206" i="5"/>
  <c r="F2949" i="5"/>
  <c r="F2975" i="5"/>
  <c r="F3001" i="5"/>
  <c r="F3322" i="5"/>
  <c r="F2189" i="5"/>
  <c r="F2636" i="5"/>
  <c r="F2664" i="5"/>
  <c r="F2790" i="5"/>
  <c r="F2331" i="5"/>
  <c r="F2226" i="5"/>
  <c r="F2823" i="5"/>
  <c r="F2607" i="5"/>
  <c r="F2745" i="5"/>
  <c r="F2530" i="5"/>
  <c r="F2272" i="5"/>
  <c r="F2612" i="5"/>
  <c r="F2863" i="5"/>
  <c r="F3149" i="5"/>
  <c r="F3041" i="5"/>
  <c r="F3268" i="5"/>
  <c r="F2533" i="5"/>
  <c r="F2444" i="5"/>
  <c r="F2237" i="5"/>
  <c r="F3234" i="5"/>
  <c r="F3148" i="5"/>
  <c r="F2320" i="5"/>
  <c r="F2361" i="5"/>
  <c r="F3136" i="5"/>
  <c r="F2893" i="5"/>
  <c r="F2787" i="5"/>
  <c r="F2859" i="5"/>
  <c r="F2714" i="5"/>
  <c r="F3337" i="5"/>
  <c r="F2488" i="5"/>
  <c r="F2281" i="5"/>
  <c r="F2282" i="5"/>
  <c r="F3097" i="5"/>
  <c r="F3145" i="5"/>
  <c r="F2569" i="5"/>
  <c r="F2326" i="5"/>
  <c r="F2385" i="5"/>
  <c r="F2846" i="5"/>
  <c r="F2736" i="5"/>
  <c r="F2929" i="5"/>
  <c r="F2780" i="5"/>
  <c r="F2539" i="5"/>
  <c r="F2476" i="5"/>
  <c r="F2995" i="5"/>
  <c r="F3170" i="5"/>
  <c r="F2170" i="5"/>
  <c r="F2676" i="5"/>
  <c r="F3273" i="5"/>
  <c r="F2383" i="5"/>
  <c r="F2177" i="5"/>
  <c r="F2907" i="5"/>
  <c r="F2216" i="5"/>
  <c r="F2349" i="5"/>
  <c r="F2223" i="5"/>
  <c r="F2329" i="5"/>
  <c r="F2468" i="5"/>
  <c r="F2559" i="5"/>
  <c r="F3291" i="5"/>
  <c r="F3249" i="5"/>
  <c r="F2781" i="5"/>
  <c r="F2264" i="5"/>
  <c r="F2917" i="5"/>
  <c r="F2825" i="5"/>
  <c r="F3091" i="5"/>
  <c r="F3267" i="5"/>
  <c r="F2865" i="5"/>
  <c r="F3260" i="5"/>
  <c r="F2591" i="5"/>
  <c r="F3099" i="5"/>
  <c r="F3114" i="5"/>
  <c r="F3313" i="5"/>
  <c r="F3009" i="5"/>
  <c r="F2732" i="5"/>
  <c r="F3334" i="5"/>
  <c r="F2197" i="5"/>
  <c r="F2551" i="5"/>
  <c r="F2776" i="5"/>
  <c r="F2295" i="5"/>
  <c r="F3290" i="5"/>
  <c r="F3024" i="5"/>
  <c r="F2500" i="5"/>
  <c r="F3037" i="5"/>
  <c r="F2421" i="5"/>
  <c r="F3044" i="5"/>
  <c r="F3351" i="5"/>
  <c r="F3125" i="5"/>
  <c r="F3245" i="5"/>
  <c r="F2386" i="5"/>
  <c r="F2183" i="5"/>
  <c r="F2652" i="5"/>
  <c r="F2267" i="5"/>
  <c r="F2194" i="5"/>
  <c r="F3008" i="5"/>
  <c r="F2584" i="5"/>
  <c r="F2944" i="5"/>
  <c r="F3022" i="5"/>
  <c r="F2400" i="5"/>
  <c r="F3051" i="5"/>
  <c r="F2448" i="5"/>
  <c r="F2501" i="5"/>
  <c r="F2384" i="5"/>
  <c r="F3274" i="5"/>
  <c r="F3263" i="5"/>
  <c r="F3105" i="5"/>
  <c r="F2997" i="5"/>
  <c r="F3047" i="5"/>
  <c r="F3174" i="5"/>
  <c r="F2562" i="5"/>
  <c r="F2739" i="5"/>
  <c r="F2896" i="5"/>
  <c r="F3244" i="5"/>
  <c r="F2705" i="5"/>
  <c r="F2492" i="5"/>
  <c r="F2691" i="5"/>
  <c r="F2498" i="5"/>
  <c r="F2382" i="5"/>
  <c r="F2242" i="5"/>
  <c r="F3303" i="5"/>
  <c r="F2555" i="5"/>
  <c r="F3056" i="5"/>
  <c r="F3206" i="5"/>
  <c r="F2898" i="5"/>
  <c r="F2370" i="5"/>
  <c r="F3157" i="5"/>
  <c r="F2687" i="5"/>
  <c r="F3086" i="5"/>
  <c r="F3167" i="5"/>
  <c r="F3176" i="5"/>
  <c r="F2828" i="5"/>
  <c r="F2957" i="5"/>
  <c r="F2376" i="5"/>
  <c r="F2994" i="5"/>
  <c r="F3134" i="5"/>
  <c r="F3255" i="5"/>
  <c r="F2351" i="5"/>
  <c r="F3266" i="5"/>
  <c r="F2300" i="5"/>
  <c r="F2274" i="5"/>
  <c r="F2163" i="5"/>
  <c r="F3350" i="5"/>
  <c r="F3223" i="5"/>
  <c r="F2940" i="5"/>
  <c r="F3311" i="5"/>
  <c r="F2703" i="5"/>
  <c r="F3240" i="5"/>
  <c r="F2663" i="5"/>
  <c r="F2372" i="5"/>
  <c r="F3026" i="5"/>
  <c r="F2294" i="5"/>
  <c r="F3139" i="5"/>
  <c r="F2574" i="5"/>
  <c r="F2312" i="5"/>
  <c r="F3175" i="5"/>
  <c r="F3236" i="5"/>
  <c r="F2674" i="5"/>
  <c r="F2651" i="5"/>
  <c r="F3029" i="5"/>
  <c r="F2588" i="5"/>
  <c r="F2938" i="5"/>
  <c r="F2879" i="5"/>
  <c r="F3219" i="5"/>
  <c r="F3143" i="5"/>
  <c r="F3160" i="5"/>
  <c r="F2387" i="5"/>
  <c r="F2507" i="5"/>
  <c r="F2509" i="5"/>
  <c r="F3048" i="5"/>
  <c r="F3217" i="5"/>
  <c r="F2672" i="5"/>
  <c r="F2321" i="5"/>
  <c r="F3015" i="5"/>
  <c r="F2416" i="5"/>
  <c r="F2951" i="5"/>
  <c r="F2747" i="5"/>
  <c r="F2625" i="5"/>
  <c r="F2247" i="5"/>
  <c r="F3164" i="5"/>
  <c r="F2878" i="5"/>
  <c r="F3225" i="5"/>
  <c r="F3250" i="5"/>
  <c r="F2511" i="5"/>
  <c r="F2388" i="5"/>
  <c r="F2199" i="5"/>
  <c r="F2208" i="5"/>
  <c r="F2181" i="5"/>
  <c r="F3227" i="5"/>
  <c r="F2524" i="5"/>
  <c r="F2794" i="5"/>
  <c r="F2265" i="5"/>
  <c r="F2623" i="5"/>
  <c r="F3222" i="5"/>
  <c r="F2606" i="5"/>
  <c r="F2554" i="5"/>
  <c r="F2310" i="5"/>
  <c r="F2728" i="5"/>
  <c r="F2605" i="5"/>
  <c r="F2557" i="5"/>
  <c r="F3340" i="5"/>
  <c r="F2871" i="5"/>
  <c r="F3045" i="5"/>
  <c r="F2266" i="5"/>
  <c r="F2774" i="5"/>
  <c r="F2243" i="5"/>
  <c r="F2362" i="5"/>
  <c r="F2827" i="5"/>
  <c r="F3069" i="5"/>
  <c r="F2402" i="5"/>
  <c r="F3272" i="5"/>
  <c r="F3171" i="5"/>
  <c r="F2219" i="5"/>
  <c r="F2856" i="5"/>
  <c r="F2579" i="5"/>
  <c r="F2765" i="5"/>
  <c r="F3074" i="5"/>
  <c r="F2669" i="5"/>
  <c r="F2262" i="5"/>
  <c r="F2883" i="5"/>
  <c r="F2694" i="5"/>
  <c r="F3131" i="5"/>
  <c r="F2179" i="5"/>
  <c r="F3046" i="5"/>
  <c r="F2190" i="5"/>
  <c r="F2220" i="5"/>
  <c r="F2572" i="5"/>
  <c r="F2721" i="5"/>
  <c r="F2671" i="5"/>
  <c r="F2680" i="5"/>
  <c r="F1578" i="5"/>
  <c r="F2081" i="5"/>
  <c r="F1753" i="5"/>
  <c r="F1756" i="5"/>
  <c r="F1289" i="5"/>
  <c r="F1235" i="5"/>
  <c r="F1971" i="5"/>
  <c r="F1731" i="5"/>
  <c r="F1232" i="5"/>
  <c r="F1733" i="5"/>
  <c r="F2056" i="5"/>
  <c r="F1396" i="5"/>
  <c r="F1267" i="5"/>
  <c r="F1848" i="5"/>
  <c r="F1669" i="5"/>
  <c r="F2137" i="5"/>
  <c r="F1909" i="5"/>
  <c r="F2003" i="5"/>
  <c r="F2119" i="5"/>
  <c r="F1490" i="5"/>
  <c r="F1370" i="5"/>
  <c r="F2057" i="5"/>
  <c r="F1537" i="5"/>
  <c r="F1509" i="5"/>
  <c r="F1984" i="5"/>
  <c r="F1448" i="5"/>
  <c r="F1820" i="5"/>
  <c r="F2038" i="5"/>
  <c r="F1972" i="5"/>
  <c r="F1551" i="5"/>
  <c r="F2092" i="5"/>
  <c r="F1253" i="5"/>
  <c r="F2033" i="5"/>
  <c r="F1306" i="5"/>
  <c r="F2132" i="5"/>
  <c r="F1292" i="5"/>
  <c r="F1441" i="5"/>
  <c r="F1788" i="5"/>
  <c r="F1503" i="5"/>
  <c r="F1761" i="5"/>
  <c r="F2075" i="5"/>
  <c r="F1644" i="5"/>
  <c r="F1653" i="5"/>
  <c r="F1384" i="5"/>
  <c r="F1866" i="5"/>
  <c r="F1919" i="5"/>
  <c r="F2039" i="5"/>
  <c r="F1680" i="5"/>
  <c r="F1809" i="5"/>
  <c r="F683" i="5"/>
  <c r="F1387" i="5"/>
  <c r="F2502" i="5"/>
  <c r="F2727" i="5"/>
  <c r="F2410" i="5"/>
  <c r="F3071" i="5"/>
  <c r="F2504" i="5"/>
  <c r="F3207" i="5"/>
  <c r="F2832" i="5"/>
  <c r="F3117" i="5"/>
  <c r="F2750" i="5"/>
  <c r="F2693" i="5"/>
  <c r="F3126" i="5"/>
  <c r="F2527" i="5"/>
  <c r="F2868" i="5"/>
  <c r="F3190" i="5"/>
  <c r="F2706" i="5"/>
  <c r="F2875" i="5"/>
  <c r="F3168" i="5"/>
  <c r="F3013" i="5"/>
  <c r="F2749" i="5"/>
  <c r="F2552" i="5"/>
  <c r="F2256" i="5"/>
  <c r="F2986" i="5"/>
  <c r="F1978" i="5"/>
  <c r="F1469" i="5"/>
  <c r="F1497" i="5"/>
  <c r="F1391" i="5"/>
  <c r="F2004" i="5"/>
  <c r="F1846" i="5"/>
  <c r="F1700" i="5"/>
  <c r="F1583" i="5"/>
  <c r="F1386" i="5"/>
  <c r="F1729" i="5"/>
  <c r="F1241" i="5"/>
  <c r="F1981" i="5"/>
  <c r="F1939" i="5"/>
  <c r="F1417" i="5"/>
  <c r="F1938" i="5"/>
  <c r="F1372" i="5"/>
  <c r="F1329" i="5"/>
  <c r="F2008" i="5"/>
  <c r="F1888" i="5"/>
  <c r="F1203" i="5"/>
  <c r="F1173" i="5"/>
  <c r="F1236" i="5"/>
  <c r="F1226" i="5"/>
  <c r="F2076" i="5"/>
  <c r="F2144" i="5"/>
  <c r="F1962" i="5"/>
  <c r="F1757" i="5"/>
  <c r="F1982" i="5"/>
  <c r="F2104" i="5"/>
  <c r="F1826" i="5"/>
  <c r="F1850" i="5"/>
  <c r="F1187" i="5"/>
  <c r="F1265" i="5"/>
  <c r="F2099" i="5"/>
  <c r="F1385" i="5"/>
  <c r="F1273" i="5"/>
  <c r="F1519" i="5"/>
  <c r="F1544" i="5"/>
  <c r="F1712" i="5"/>
  <c r="F1923" i="5"/>
  <c r="F1297" i="5"/>
  <c r="F1200" i="5"/>
  <c r="F2145" i="5"/>
  <c r="F1635" i="5"/>
  <c r="F1752" i="5"/>
  <c r="F2021" i="5"/>
  <c r="F1993" i="5"/>
  <c r="F1001" i="5"/>
  <c r="F1953" i="5"/>
  <c r="F2110" i="5"/>
  <c r="F1716" i="5"/>
  <c r="F815" i="5"/>
  <c r="F2343" i="5"/>
  <c r="F3092" i="5"/>
  <c r="F2438" i="5"/>
  <c r="F2826" i="5"/>
  <c r="F2395" i="5"/>
  <c r="F2229" i="5"/>
  <c r="F3246" i="5"/>
  <c r="F2506" i="5"/>
  <c r="F2424" i="5"/>
  <c r="F2347" i="5"/>
  <c r="F3275" i="5"/>
  <c r="F3325" i="5"/>
  <c r="F3036" i="5"/>
  <c r="F2604" i="5"/>
  <c r="F2697" i="5"/>
  <c r="F2253" i="5"/>
  <c r="F1806" i="5"/>
  <c r="F1284" i="5"/>
  <c r="F2000" i="5"/>
  <c r="F1568" i="5"/>
  <c r="F2015" i="5"/>
  <c r="F1966" i="5"/>
  <c r="F1404" i="5"/>
  <c r="F1897" i="5"/>
  <c r="F1270" i="5"/>
  <c r="F1285" i="5"/>
  <c r="F1425" i="5"/>
  <c r="F1500" i="5"/>
  <c r="F1324" i="5"/>
  <c r="F2117" i="5"/>
  <c r="F2118" i="5"/>
  <c r="F1428" i="5"/>
  <c r="F1785" i="5"/>
  <c r="F1411" i="5"/>
  <c r="F1987" i="5"/>
  <c r="F1464" i="5"/>
  <c r="F1969" i="5"/>
  <c r="F1949" i="5"/>
  <c r="F1569" i="5"/>
  <c r="F2086" i="5"/>
  <c r="F3064" i="5"/>
  <c r="F2864" i="5"/>
  <c r="F3308" i="5"/>
  <c r="F2822" i="5"/>
  <c r="F3006" i="5"/>
  <c r="F2497" i="5"/>
  <c r="F1724" i="5"/>
  <c r="F1546" i="5"/>
  <c r="F1444" i="5"/>
  <c r="F1928" i="5"/>
  <c r="F2142" i="5"/>
  <c r="F1199" i="5"/>
  <c r="F1865" i="5"/>
  <c r="F1633" i="5"/>
  <c r="F1829" i="5"/>
  <c r="F1631" i="5"/>
  <c r="F1501" i="5"/>
  <c r="F1828" i="5"/>
  <c r="F1209" i="5"/>
  <c r="F1811" i="5"/>
  <c r="F1402" i="5"/>
  <c r="F2020" i="5"/>
  <c r="F1436" i="5"/>
  <c r="F2130" i="5"/>
  <c r="F2141" i="5"/>
  <c r="F1533" i="5"/>
  <c r="F1419" i="5"/>
  <c r="F1615" i="5"/>
  <c r="F1796" i="5"/>
  <c r="F1130" i="5"/>
  <c r="F1556" i="5"/>
  <c r="F1869" i="5"/>
  <c r="F1534" i="5"/>
  <c r="F1609" i="5"/>
  <c r="F1410" i="5"/>
  <c r="F1881" i="5"/>
  <c r="F1347" i="5"/>
  <c r="F1512" i="5"/>
  <c r="F839" i="5"/>
  <c r="F910" i="5"/>
  <c r="F1738" i="5"/>
  <c r="F1033" i="5"/>
  <c r="F1040" i="5"/>
  <c r="F1813" i="5"/>
  <c r="F1440" i="5"/>
  <c r="F1166" i="5"/>
  <c r="F2006" i="5"/>
  <c r="F2089" i="5"/>
  <c r="F1475" i="5"/>
  <c r="F1155" i="5"/>
  <c r="F950" i="5"/>
  <c r="F2090" i="5"/>
  <c r="F1397" i="5"/>
  <c r="F592" i="5"/>
  <c r="F838" i="5"/>
  <c r="F1288" i="5"/>
  <c r="F1523" i="5"/>
  <c r="F1844" i="5"/>
  <c r="F774" i="5"/>
  <c r="F1147" i="5"/>
  <c r="F657" i="5"/>
  <c r="F1337" i="5"/>
  <c r="F1646" i="5"/>
  <c r="F1315" i="5"/>
  <c r="F906" i="5"/>
  <c r="F938" i="5"/>
  <c r="F887" i="5"/>
  <c r="F1696" i="5"/>
  <c r="F914" i="5"/>
  <c r="F2022" i="5"/>
  <c r="F1018" i="5"/>
  <c r="F1989" i="5"/>
  <c r="F996" i="5"/>
  <c r="F976" i="5"/>
  <c r="F1102" i="5"/>
  <c r="F2135" i="5"/>
  <c r="F771" i="5"/>
  <c r="F622" i="5"/>
  <c r="F1351" i="5"/>
  <c r="F904" i="5"/>
  <c r="F1004" i="5"/>
  <c r="F1094" i="5"/>
  <c r="F804" i="5"/>
  <c r="F1840" i="5"/>
  <c r="F1278" i="5"/>
  <c r="F1945" i="5"/>
  <c r="F1378" i="5"/>
  <c r="F679" i="5"/>
  <c r="F767" i="5"/>
  <c r="F1864" i="5"/>
  <c r="F1885" i="5"/>
  <c r="F1388" i="5"/>
  <c r="F1773" i="5"/>
  <c r="F1665" i="5"/>
  <c r="F842" i="5"/>
  <c r="F991" i="5"/>
  <c r="F1290" i="5"/>
  <c r="F1955" i="5"/>
  <c r="F783" i="5"/>
  <c r="F2136" i="5"/>
  <c r="F2037" i="5"/>
  <c r="F1158" i="5"/>
  <c r="F638" i="5"/>
  <c r="F1112" i="5"/>
  <c r="F676" i="5"/>
  <c r="F594" i="5"/>
  <c r="F1090" i="5"/>
  <c r="F1129" i="5"/>
  <c r="F1374" i="5"/>
  <c r="F1776" i="5"/>
  <c r="F625" i="5"/>
  <c r="F1434" i="5"/>
  <c r="F1918" i="5"/>
  <c r="F1049" i="5"/>
  <c r="F1196" i="5"/>
  <c r="F1638" i="5"/>
  <c r="F791" i="5"/>
  <c r="F589" i="5"/>
  <c r="F1394" i="5"/>
  <c r="F2125" i="5"/>
  <c r="F781" i="5"/>
  <c r="F870" i="5"/>
  <c r="F1936" i="5"/>
  <c r="F967" i="5"/>
  <c r="F808" i="5"/>
  <c r="F1140" i="5"/>
  <c r="F1115" i="5"/>
  <c r="F1660" i="5"/>
  <c r="F1080" i="5"/>
  <c r="F1606" i="5"/>
  <c r="F913" i="5"/>
  <c r="F644" i="5"/>
  <c r="F681" i="5"/>
  <c r="F864" i="5"/>
  <c r="F837" i="5"/>
  <c r="F969" i="5"/>
  <c r="F1065" i="5"/>
  <c r="F978" i="5"/>
  <c r="F1243" i="5"/>
  <c r="F825" i="5"/>
  <c r="F1323" i="5"/>
  <c r="F1805" i="5"/>
  <c r="F1328" i="5"/>
  <c r="F954" i="5"/>
  <c r="F2138" i="5"/>
  <c r="F855" i="5"/>
  <c r="F1168" i="5"/>
  <c r="F2178" i="5"/>
  <c r="F2960" i="5"/>
  <c r="F3184" i="5"/>
  <c r="F3035" i="5"/>
  <c r="F2913" i="5"/>
  <c r="F2364" i="5"/>
  <c r="F3014" i="5"/>
  <c r="F1308" i="5"/>
  <c r="F1445" i="5"/>
  <c r="F1383" i="5"/>
  <c r="F1616" i="5"/>
  <c r="F2060" i="5"/>
  <c r="F1281" i="5"/>
  <c r="F1642" i="5"/>
  <c r="F1287" i="5"/>
  <c r="F2079" i="5"/>
  <c r="F1714" i="5"/>
  <c r="F1420" i="5"/>
  <c r="F1905" i="5"/>
  <c r="F1833" i="5"/>
  <c r="F1791" i="5"/>
  <c r="F1414" i="5"/>
  <c r="F1277" i="5"/>
  <c r="F1251" i="5"/>
  <c r="F2016" i="5"/>
  <c r="F1071" i="5"/>
  <c r="F1286" i="5"/>
  <c r="F1401" i="5"/>
  <c r="F1560" i="5"/>
  <c r="F1739" i="5"/>
  <c r="F665" i="5"/>
  <c r="F2123" i="5"/>
  <c r="F1341" i="5"/>
  <c r="F1592" i="5"/>
  <c r="F800" i="5"/>
  <c r="F1870" i="5"/>
  <c r="F1745" i="5"/>
  <c r="F1564" i="5"/>
  <c r="F2002" i="5"/>
  <c r="F1717" i="5"/>
  <c r="F1263" i="5"/>
  <c r="F1602" i="5"/>
  <c r="F1872" i="5"/>
  <c r="F713" i="5"/>
  <c r="F728" i="5"/>
  <c r="F1340" i="5"/>
  <c r="F1536" i="5"/>
  <c r="F1134" i="5"/>
  <c r="F1208" i="5"/>
  <c r="F1479" i="5"/>
  <c r="F2087" i="5"/>
  <c r="F1467" i="5"/>
  <c r="F1707" i="5"/>
  <c r="F1817" i="5"/>
  <c r="F1555" i="5"/>
  <c r="F1399" i="5"/>
  <c r="F2071" i="5"/>
  <c r="F1854" i="5"/>
  <c r="F1967" i="5"/>
  <c r="F1484" i="5"/>
  <c r="F822" i="5"/>
  <c r="F1224" i="5"/>
  <c r="F1095" i="5"/>
  <c r="F1439" i="5"/>
  <c r="F614" i="5"/>
  <c r="F2042" i="5"/>
  <c r="F639" i="5"/>
  <c r="F596" i="5"/>
  <c r="F1100" i="5"/>
  <c r="F1915" i="5"/>
  <c r="F612" i="5"/>
  <c r="F1704" i="5"/>
  <c r="F1997" i="5"/>
  <c r="F2078" i="5"/>
  <c r="F1933" i="5"/>
  <c r="F666" i="5"/>
  <c r="F1804" i="5"/>
  <c r="F663" i="5"/>
  <c r="F756" i="5"/>
  <c r="F1684" i="5"/>
  <c r="F1310" i="5"/>
  <c r="F1662" i="5"/>
  <c r="F915" i="5"/>
  <c r="F960" i="5"/>
  <c r="F979" i="5"/>
  <c r="F809" i="5"/>
  <c r="F1022" i="5"/>
  <c r="F606" i="5"/>
  <c r="F1357" i="5"/>
  <c r="F727" i="5"/>
  <c r="F974" i="5"/>
  <c r="F1260" i="5"/>
  <c r="F1193" i="5"/>
  <c r="F1847" i="5"/>
  <c r="F2126" i="5"/>
  <c r="F1231" i="5"/>
  <c r="F670" i="5"/>
  <c r="F1198" i="5"/>
  <c r="F1694" i="5"/>
  <c r="F1795" i="5"/>
  <c r="F1000" i="5"/>
  <c r="F958" i="5"/>
  <c r="F654" i="5"/>
  <c r="F1920" i="5"/>
  <c r="F1706" i="5"/>
  <c r="F761" i="5"/>
  <c r="F1735" i="5"/>
  <c r="F2074" i="5"/>
  <c r="F626" i="5"/>
  <c r="F749" i="5"/>
  <c r="F922" i="5"/>
  <c r="F616" i="5"/>
  <c r="F1019" i="5"/>
  <c r="F1024" i="5"/>
  <c r="F1244" i="5"/>
  <c r="F1063" i="5"/>
  <c r="F876" i="5"/>
  <c r="F812" i="5"/>
  <c r="F1746" i="5"/>
  <c r="F2040" i="5"/>
  <c r="F1792" i="5"/>
  <c r="F1452" i="5"/>
  <c r="F1527" i="5"/>
  <c r="F1117" i="5"/>
  <c r="F582" i="5"/>
  <c r="F901" i="5"/>
  <c r="F831" i="5"/>
  <c r="F873" i="5"/>
  <c r="F635" i="5"/>
  <c r="F1516" i="5"/>
  <c r="F2088" i="5"/>
  <c r="F1713" i="5"/>
  <c r="F877" i="5"/>
  <c r="F1191" i="5"/>
  <c r="F1088" i="5"/>
  <c r="F1300" i="5"/>
  <c r="F1318" i="5"/>
  <c r="F1914" i="5"/>
  <c r="F2070" i="5"/>
  <c r="F658" i="5"/>
  <c r="F3055" i="5"/>
  <c r="F3247" i="5"/>
  <c r="F2946" i="5"/>
  <c r="F3141" i="5"/>
  <c r="F2646" i="5"/>
  <c r="F3198" i="5"/>
  <c r="F2757" i="5"/>
  <c r="F2563" i="5"/>
  <c r="F3304" i="5"/>
  <c r="F2872" i="5"/>
  <c r="F3166" i="5"/>
  <c r="F2495" i="5"/>
  <c r="F3108" i="5"/>
  <c r="F3338" i="5"/>
  <c r="F2639" i="5"/>
  <c r="F2748" i="5"/>
  <c r="F2945" i="5"/>
  <c r="F2250" i="5"/>
  <c r="F2291" i="5"/>
  <c r="F2238" i="5"/>
  <c r="F3293" i="5"/>
  <c r="F2389" i="5"/>
  <c r="F3098" i="5"/>
  <c r="F2808" i="5"/>
  <c r="F2556" i="5"/>
  <c r="F2698" i="5"/>
  <c r="F2620" i="5"/>
  <c r="F2447" i="5"/>
  <c r="F3213" i="5"/>
  <c r="F2876" i="5"/>
  <c r="F2394" i="5"/>
  <c r="F3021" i="5"/>
  <c r="F2914" i="5"/>
  <c r="F2156" i="5"/>
  <c r="F2377" i="5"/>
  <c r="F2434" i="5"/>
  <c r="F2449" i="5"/>
  <c r="F2853" i="5"/>
  <c r="F3012" i="5"/>
  <c r="F2767" i="5"/>
  <c r="F3132" i="5"/>
  <c r="F3264" i="5"/>
  <c r="F3235" i="5"/>
  <c r="F2187" i="5"/>
  <c r="F2519" i="5"/>
  <c r="F2423" i="5"/>
  <c r="F2813" i="5"/>
  <c r="F2662" i="5"/>
  <c r="F2977" i="5"/>
  <c r="F3106" i="5"/>
  <c r="F3287" i="5"/>
  <c r="F2981" i="5"/>
  <c r="F3146" i="5"/>
  <c r="F2147" i="5"/>
  <c r="F1629" i="5"/>
  <c r="F1561" i="5"/>
  <c r="F1371" i="5"/>
  <c r="F1476" i="5"/>
  <c r="F1931" i="5"/>
  <c r="F1685" i="5"/>
  <c r="F1381" i="5"/>
  <c r="F1334" i="5"/>
  <c r="F1217" i="5"/>
  <c r="F2102" i="5"/>
  <c r="F1429" i="5"/>
  <c r="F1185" i="5"/>
  <c r="F1902" i="5"/>
  <c r="F1559" i="5"/>
  <c r="F1705" i="5"/>
  <c r="F1352" i="5"/>
  <c r="F1172" i="5"/>
  <c r="F1723" i="5"/>
  <c r="F2041" i="5"/>
  <c r="F1720" i="5"/>
  <c r="F1857" i="5"/>
  <c r="F1841" i="5"/>
  <c r="F1924" i="5"/>
  <c r="F1722" i="5"/>
  <c r="F1839" i="5"/>
  <c r="F1171" i="5"/>
  <c r="F1663" i="5"/>
  <c r="F1988" i="5"/>
  <c r="F1748" i="5"/>
  <c r="F1311" i="5"/>
  <c r="F1849" i="5"/>
  <c r="F1762" i="5"/>
  <c r="F2120" i="5"/>
  <c r="F2121" i="5"/>
  <c r="F1683" i="5"/>
  <c r="F1815" i="5"/>
  <c r="F1003" i="5"/>
  <c r="F1255" i="5"/>
  <c r="F1178" i="5"/>
  <c r="F712" i="5"/>
  <c r="F1802" i="5"/>
  <c r="F2031" i="5"/>
  <c r="F1535" i="5"/>
  <c r="F1790" i="5"/>
  <c r="F1376" i="5"/>
  <c r="F1108" i="5"/>
  <c r="F2013" i="5"/>
  <c r="F1379" i="5"/>
  <c r="F2047" i="5"/>
  <c r="F1958" i="5"/>
  <c r="F2673" i="5"/>
  <c r="F2414" i="5"/>
  <c r="F2568" i="5"/>
  <c r="F2303" i="5"/>
  <c r="F3188" i="5"/>
  <c r="F2595" i="5"/>
  <c r="F2306" i="5"/>
  <c r="F3302" i="5"/>
  <c r="F2485" i="5"/>
  <c r="F2599" i="5"/>
  <c r="F2998" i="5"/>
  <c r="F2597" i="5"/>
  <c r="F2726" i="5"/>
  <c r="F2174" i="5"/>
  <c r="F2167" i="5"/>
  <c r="F2602" i="5"/>
  <c r="F2802" i="5"/>
  <c r="F2255" i="5"/>
  <c r="F2972" i="5"/>
  <c r="F3238" i="5"/>
  <c r="F3072" i="5"/>
  <c r="F3050" i="5"/>
  <c r="F3330" i="5"/>
  <c r="F3326" i="5"/>
  <c r="F1637" i="5"/>
  <c r="F1495" i="5"/>
  <c r="F1965" i="5"/>
  <c r="F1698" i="5"/>
  <c r="F1715" i="5"/>
  <c r="F1405" i="5"/>
  <c r="F1466" i="5"/>
  <c r="F2067" i="5"/>
  <c r="F1775" i="5"/>
  <c r="F2024" i="5"/>
  <c r="F1980" i="5"/>
  <c r="F1862" i="5"/>
  <c r="F1363" i="5"/>
  <c r="F2052" i="5"/>
  <c r="F1549" i="5"/>
  <c r="F2106" i="5"/>
  <c r="F1884" i="5"/>
  <c r="F1215" i="5"/>
  <c r="F1459" i="5"/>
  <c r="F1956" i="5"/>
  <c r="F2046" i="5"/>
  <c r="F2114" i="5"/>
  <c r="F1245" i="5"/>
  <c r="F1211" i="5"/>
  <c r="F1630" i="5"/>
  <c r="F945" i="5"/>
  <c r="F1389" i="5"/>
  <c r="F1553" i="5"/>
  <c r="F1201" i="5"/>
  <c r="F2026" i="5"/>
  <c r="F1524" i="5"/>
  <c r="F2062" i="5"/>
  <c r="F1678" i="5"/>
  <c r="F1222" i="5"/>
  <c r="F1985" i="5"/>
  <c r="F1165" i="5"/>
  <c r="F1471" i="5"/>
  <c r="F1827" i="5"/>
  <c r="F1304" i="5"/>
  <c r="F1552" i="5"/>
  <c r="F1650" i="5"/>
  <c r="F1219" i="5"/>
  <c r="F1880" i="5"/>
  <c r="F2018" i="5"/>
  <c r="F788" i="5"/>
  <c r="F1636" i="5"/>
  <c r="F1873" i="5"/>
  <c r="F2109" i="5"/>
  <c r="F1831" i="5"/>
  <c r="F1294" i="5"/>
  <c r="F1672" i="5"/>
  <c r="F1432" i="5"/>
  <c r="F2616" i="5"/>
  <c r="F2490" i="5"/>
  <c r="F3283" i="5"/>
  <c r="F3301" i="5"/>
  <c r="F2594" i="5"/>
  <c r="F2428" i="5"/>
  <c r="F2215" i="5"/>
  <c r="F3078" i="5"/>
  <c r="F2302" i="5"/>
  <c r="F2342" i="5"/>
  <c r="F2348" i="5"/>
  <c r="F2866" i="5"/>
  <c r="F2358" i="5"/>
  <c r="F2654" i="5"/>
  <c r="F2658" i="5"/>
  <c r="F3344" i="5"/>
  <c r="F2182" i="5"/>
  <c r="F2465" i="5"/>
  <c r="F3193" i="5"/>
  <c r="F2154" i="5"/>
  <c r="F2482" i="5"/>
  <c r="F1611" i="5"/>
  <c r="F1474" i="5"/>
  <c r="F1601" i="5"/>
  <c r="F2009" i="5"/>
  <c r="F1710" i="5"/>
  <c r="F1435" i="5"/>
  <c r="F1973" i="5"/>
  <c r="F1948" i="5"/>
  <c r="F1252" i="5"/>
  <c r="F1599" i="5"/>
  <c r="F1461" i="5"/>
  <c r="F2124" i="5"/>
  <c r="F1627" i="5"/>
  <c r="F1493" i="5"/>
  <c r="F1176" i="5"/>
  <c r="F1832" i="5"/>
  <c r="F1950" i="5"/>
  <c r="F1614" i="5"/>
  <c r="F1976" i="5"/>
  <c r="F1547" i="5"/>
  <c r="F1239" i="5"/>
  <c r="F1162" i="5"/>
  <c r="F1577" i="5"/>
  <c r="F2096" i="5"/>
  <c r="F2753" i="5"/>
  <c r="F2252" i="5"/>
  <c r="F2700" i="5"/>
  <c r="F2921" i="5"/>
  <c r="F3018" i="5"/>
  <c r="F2520" i="5"/>
  <c r="F2450" i="5"/>
  <c r="F1768" i="5"/>
  <c r="F1180" i="5"/>
  <c r="F1433" i="5"/>
  <c r="F1369" i="5"/>
  <c r="F1412" i="5"/>
  <c r="F1612" i="5"/>
  <c r="F1070" i="5"/>
  <c r="F1777" i="5"/>
  <c r="F1258" i="5"/>
  <c r="F1572" i="5"/>
  <c r="F1393" i="5"/>
  <c r="F1595" i="5"/>
  <c r="F959" i="5"/>
  <c r="F1861" i="5"/>
  <c r="F1742" i="5"/>
  <c r="F1890" i="5"/>
  <c r="F1732" i="5"/>
  <c r="F1163" i="5"/>
  <c r="F1400" i="5"/>
  <c r="F1041" i="5"/>
  <c r="F1628" i="5"/>
  <c r="F1656" i="5"/>
  <c r="F1657" i="5"/>
  <c r="F1195" i="5"/>
  <c r="F2085" i="5"/>
  <c r="F1686" i="5"/>
  <c r="F1954" i="5"/>
  <c r="F1868" i="5"/>
  <c r="F1145" i="5"/>
  <c r="F1780" i="5"/>
  <c r="F1192" i="5"/>
  <c r="F1661" i="5"/>
  <c r="F1641" i="5"/>
  <c r="F2133" i="5"/>
  <c r="F2101" i="5"/>
  <c r="F1072" i="5"/>
  <c r="F951" i="5"/>
  <c r="F1246" i="5"/>
  <c r="F1711" i="5"/>
  <c r="F1570" i="5"/>
  <c r="F1778" i="5"/>
  <c r="F2055" i="5"/>
  <c r="F1563" i="5"/>
  <c r="F1930" i="5"/>
  <c r="F1816" i="5"/>
  <c r="F1558" i="5"/>
  <c r="F1999" i="5"/>
  <c r="F1979" i="5"/>
  <c r="F1183" i="5"/>
  <c r="F1913" i="5"/>
  <c r="F1205" i="5"/>
  <c r="F1690" i="5"/>
  <c r="F1655" i="5"/>
  <c r="F1492" i="5"/>
  <c r="F840" i="5"/>
  <c r="F1573" i="5"/>
  <c r="F1587" i="5"/>
  <c r="F1591" i="5"/>
  <c r="F1666" i="5"/>
  <c r="F1109" i="5"/>
  <c r="F1703" i="5"/>
  <c r="F1325" i="5"/>
  <c r="F711" i="5"/>
  <c r="F903" i="5"/>
  <c r="F1355" i="5"/>
  <c r="F1073" i="5"/>
  <c r="F1151" i="5"/>
  <c r="F941" i="5"/>
  <c r="F1423" i="5"/>
  <c r="F1135" i="5"/>
  <c r="F1878" i="5"/>
  <c r="F586" i="5"/>
  <c r="F997" i="5"/>
  <c r="F847" i="5"/>
  <c r="F1499" i="5"/>
  <c r="F805" i="5"/>
  <c r="F656" i="5"/>
  <c r="F776" i="5"/>
  <c r="F932" i="5"/>
  <c r="F757" i="5"/>
  <c r="F1148" i="5"/>
  <c r="F1992" i="5"/>
  <c r="F1225" i="5"/>
  <c r="F1774" i="5"/>
  <c r="F2043" i="5"/>
  <c r="F867" i="5"/>
  <c r="F871" i="5"/>
  <c r="F1074" i="5"/>
  <c r="F579" i="5"/>
  <c r="F763" i="5"/>
  <c r="F1964" i="5"/>
  <c r="F2128" i="5"/>
  <c r="F848" i="5"/>
  <c r="F1963" i="5"/>
  <c r="F1783" i="5"/>
  <c r="F833" i="5"/>
  <c r="F610" i="5"/>
  <c r="F699" i="5"/>
  <c r="F1113" i="5"/>
  <c r="F1175" i="5"/>
  <c r="F929" i="5"/>
  <c r="F814" i="5"/>
  <c r="F1272" i="5"/>
  <c r="F705" i="5"/>
  <c r="F1366" i="5"/>
  <c r="F897" i="5"/>
  <c r="F1153" i="5"/>
  <c r="F1458" i="5"/>
  <c r="F1375" i="5"/>
  <c r="F1863" i="5"/>
  <c r="F1697" i="5"/>
  <c r="F1262" i="5"/>
  <c r="F1543" i="5"/>
  <c r="F818" i="5"/>
  <c r="F1682" i="5"/>
  <c r="F2116" i="5"/>
  <c r="F1081" i="5"/>
  <c r="F1677" i="5"/>
  <c r="F1174" i="5"/>
  <c r="F643" i="5"/>
  <c r="F859" i="5"/>
  <c r="F1282" i="5"/>
  <c r="F1959" i="5"/>
  <c r="F2023" i="5"/>
  <c r="F1480" i="5"/>
  <c r="F580" i="5"/>
  <c r="F835" i="5"/>
  <c r="F717" i="5"/>
  <c r="F801" i="5"/>
  <c r="F1333" i="5"/>
  <c r="F689" i="5"/>
  <c r="F982" i="5"/>
  <c r="F2005" i="5"/>
  <c r="F1012" i="5"/>
  <c r="F650" i="5"/>
  <c r="F1259" i="5"/>
  <c r="F732" i="5"/>
  <c r="F1157" i="5"/>
  <c r="F1395" i="5"/>
  <c r="F1760" i="5"/>
  <c r="F2821" i="5"/>
  <c r="F2967" i="5"/>
  <c r="F2545" i="5"/>
  <c r="F2338" i="5"/>
  <c r="F2835" i="5"/>
  <c r="F3115" i="5"/>
  <c r="F2426" i="5"/>
  <c r="F1504" i="5"/>
  <c r="F1494" i="5"/>
  <c r="F1204" i="5"/>
  <c r="F1305" i="5"/>
  <c r="F2127" i="5"/>
  <c r="F1161" i="5"/>
  <c r="F1674" i="5"/>
  <c r="F1482" i="5"/>
  <c r="F1303" i="5"/>
  <c r="F1361" i="5"/>
  <c r="F2146" i="5"/>
  <c r="F1648" i="5"/>
  <c r="F1812" i="5"/>
  <c r="F1659" i="5"/>
  <c r="F1189" i="5"/>
  <c r="F869" i="5"/>
  <c r="F1621" i="5"/>
  <c r="F702" i="5"/>
  <c r="F1415" i="5"/>
  <c r="F1740" i="5"/>
  <c r="F1808" i="5"/>
  <c r="F1377" i="5"/>
  <c r="F1348" i="5"/>
  <c r="F2105" i="5"/>
  <c r="F1312" i="5"/>
  <c r="F1983" i="5"/>
  <c r="F1181" i="5"/>
  <c r="F1605" i="5"/>
  <c r="F1911" i="5"/>
  <c r="F578" i="5"/>
  <c r="F930" i="5"/>
  <c r="F1937" i="5"/>
  <c r="F1912" i="5"/>
  <c r="F828" i="5"/>
  <c r="F1274" i="5"/>
  <c r="F943" i="5"/>
  <c r="F1190" i="5"/>
  <c r="F1582" i="5"/>
  <c r="F1362" i="5"/>
  <c r="F1693" i="5"/>
  <c r="F2069" i="5"/>
  <c r="F1875" i="5"/>
  <c r="F1177" i="5"/>
  <c r="F779" i="5"/>
  <c r="F936" i="5"/>
  <c r="F1996" i="5"/>
  <c r="F1900" i="5"/>
  <c r="F1403" i="5"/>
  <c r="F1491" i="5"/>
  <c r="F1632" i="5"/>
  <c r="F1105" i="5"/>
  <c r="F1554" i="5"/>
  <c r="F1797" i="5"/>
  <c r="F946" i="5"/>
  <c r="F980" i="5"/>
  <c r="F1960" i="5"/>
  <c r="F1465" i="5"/>
  <c r="F2048" i="5"/>
  <c r="F1770" i="5"/>
  <c r="F894" i="5"/>
  <c r="F1146" i="5"/>
  <c r="F1339" i="5"/>
  <c r="F1316" i="5"/>
  <c r="F1052" i="5"/>
  <c r="F697" i="5"/>
  <c r="F1550" i="5"/>
  <c r="F725" i="5"/>
  <c r="F680" i="5"/>
  <c r="F1520" i="5"/>
  <c r="F2077" i="5"/>
  <c r="F611" i="5"/>
  <c r="F947" i="5"/>
  <c r="F747" i="5"/>
  <c r="F1085" i="5"/>
  <c r="F760" i="5"/>
  <c r="F1478" i="5"/>
  <c r="F1002" i="5"/>
  <c r="F755" i="5"/>
  <c r="F1332" i="5"/>
  <c r="F920" i="5"/>
  <c r="F1718" i="5"/>
  <c r="F1855" i="5"/>
  <c r="F1664" i="5"/>
  <c r="F1298" i="5"/>
  <c r="F1784" i="5"/>
  <c r="F931" i="5"/>
  <c r="F630" i="5"/>
  <c r="F1702" i="5"/>
  <c r="F753" i="5"/>
  <c r="F591" i="5"/>
  <c r="F1749" i="5"/>
  <c r="F1594" i="5"/>
  <c r="F1330" i="5"/>
  <c r="F1904" i="5"/>
  <c r="F1066" i="5"/>
  <c r="F1069" i="5"/>
  <c r="F916" i="5"/>
  <c r="F1314" i="5"/>
  <c r="F1119" i="5"/>
  <c r="F640" i="5"/>
  <c r="F651" i="5"/>
  <c r="F744" i="5"/>
  <c r="F1143" i="5"/>
  <c r="F1016" i="5"/>
  <c r="F806" i="5"/>
  <c r="F881" i="5"/>
  <c r="F1184" i="5"/>
  <c r="F968" i="5"/>
  <c r="F1047" i="5"/>
  <c r="F1293" i="5"/>
  <c r="F1667" i="5"/>
  <c r="F1743" i="5"/>
  <c r="F1238" i="5"/>
  <c r="F1586" i="5"/>
  <c r="F2140" i="5"/>
  <c r="F1607" i="5"/>
  <c r="F1344" i="5"/>
  <c r="F1106" i="5"/>
  <c r="F860" i="5"/>
  <c r="F880" i="5"/>
  <c r="F1922" i="5"/>
  <c r="F892" i="5"/>
  <c r="F1882" i="5"/>
  <c r="F608" i="5"/>
  <c r="F1957" i="5"/>
  <c r="F865" i="5"/>
  <c r="F734" i="5"/>
  <c r="F1354" i="5"/>
  <c r="F2066" i="5"/>
  <c r="F609" i="5"/>
  <c r="F648" i="5"/>
  <c r="F1532" i="5"/>
  <c r="F834" i="5"/>
  <c r="F787" i="5"/>
  <c r="F912" i="5"/>
  <c r="F1645" i="5"/>
  <c r="F992" i="5"/>
  <c r="F1068" i="5"/>
  <c r="F2486" i="5"/>
  <c r="F2882" i="5"/>
  <c r="F2807" i="5"/>
  <c r="F2867" i="5"/>
  <c r="F2613" i="5"/>
  <c r="F3135" i="5"/>
  <c r="F2467" i="5"/>
  <c r="F1916" i="5"/>
  <c r="F1364" i="5"/>
  <c r="F1891" i="5"/>
  <c r="F1542" i="5"/>
  <c r="F1343" i="5"/>
  <c r="F1892" i="5"/>
  <c r="F1373" i="5"/>
  <c r="F1562" i="5"/>
  <c r="F1213" i="5"/>
  <c r="F1625" i="5"/>
  <c r="F1858" i="5"/>
  <c r="F1505" i="5"/>
  <c r="F1867" i="5"/>
  <c r="F1291" i="5"/>
  <c r="F1617" i="5"/>
  <c r="F1380" i="5"/>
  <c r="F998" i="5"/>
  <c r="F1321" i="5"/>
  <c r="F1608" i="5"/>
  <c r="F1921" i="5"/>
  <c r="F1296" i="5"/>
  <c r="F1859" i="5"/>
  <c r="F1943" i="5"/>
  <c r="F792" i="5"/>
  <c r="F1935" i="5"/>
  <c r="F1269" i="5"/>
  <c r="F2082" i="5"/>
  <c r="F1766" i="5"/>
  <c r="F1818" i="5"/>
  <c r="F1242" i="5"/>
  <c r="F1799" i="5"/>
  <c r="F1787" i="5"/>
  <c r="F1218" i="5"/>
  <c r="F2054" i="5"/>
  <c r="F1990" i="5"/>
  <c r="F1036" i="5"/>
  <c r="F718" i="5"/>
  <c r="F634" i="5"/>
  <c r="F1188" i="5"/>
  <c r="F1422" i="5"/>
  <c r="F2068" i="5"/>
  <c r="F1045" i="5"/>
  <c r="F1673" i="5"/>
  <c r="F2112" i="5"/>
  <c r="F1961" i="5"/>
  <c r="F693" i="5"/>
  <c r="F2080" i="5"/>
  <c r="F1486" i="5"/>
  <c r="F1169" i="5"/>
  <c r="F1765" i="5"/>
  <c r="F1406" i="5"/>
  <c r="F1640" i="5"/>
  <c r="F1280" i="5"/>
  <c r="F1515" i="5"/>
  <c r="F2001" i="5"/>
  <c r="F1028" i="5"/>
  <c r="F909" i="5"/>
  <c r="F1207" i="5"/>
  <c r="F1709" i="5"/>
  <c r="F1089" i="5"/>
  <c r="F824" i="5"/>
  <c r="F1789" i="5"/>
  <c r="F883" i="5"/>
  <c r="F1472" i="5"/>
  <c r="F1302" i="5"/>
  <c r="F1600" i="5"/>
  <c r="F789" i="5"/>
  <c r="F919" i="5"/>
  <c r="F621" i="5"/>
  <c r="F1598" i="5"/>
  <c r="F2011" i="5"/>
  <c r="F704" i="5"/>
  <c r="F1128" i="5"/>
  <c r="F1782" i="5"/>
  <c r="F659" i="5"/>
  <c r="F1118" i="5"/>
  <c r="F709" i="5"/>
  <c r="F1013" i="5"/>
  <c r="F1123" i="5"/>
  <c r="F1008" i="5"/>
  <c r="F927" i="5"/>
  <c r="F857" i="5"/>
  <c r="F1076" i="5"/>
  <c r="F999" i="5"/>
  <c r="F1437" i="5"/>
  <c r="F1530" i="5"/>
  <c r="F1359" i="5"/>
  <c r="F1426" i="5"/>
  <c r="F1649" i="5"/>
  <c r="F2025" i="5"/>
  <c r="F1744" i="5"/>
  <c r="F1116" i="5"/>
  <c r="F1124" i="5"/>
  <c r="F1087" i="5"/>
  <c r="F684" i="5"/>
  <c r="F660" i="5"/>
  <c r="F1164" i="5"/>
  <c r="F1835" i="5"/>
  <c r="F1413" i="5"/>
  <c r="F952" i="5"/>
  <c r="F2758" i="5"/>
  <c r="F1737" i="5"/>
  <c r="F1755" i="5"/>
  <c r="F1721" i="5"/>
  <c r="F1030" i="5"/>
  <c r="F1883" i="5"/>
  <c r="F1446" i="5"/>
  <c r="F1092" i="5"/>
  <c r="F1974" i="5"/>
  <c r="F1623" i="5"/>
  <c r="F2064" i="5"/>
  <c r="F1837" i="5"/>
  <c r="F1699" i="5"/>
  <c r="F1345" i="5"/>
  <c r="F1526" i="5"/>
  <c r="F2129" i="5"/>
  <c r="F752" i="5"/>
  <c r="F2059" i="5"/>
  <c r="F872" i="5"/>
  <c r="F896" i="5"/>
  <c r="F889" i="5"/>
  <c r="F1125" i="5"/>
  <c r="F583" i="5"/>
  <c r="F2131" i="5"/>
  <c r="F2139" i="5"/>
  <c r="F641" i="5"/>
  <c r="F995" i="5"/>
  <c r="F581" i="5"/>
  <c r="F1223" i="5"/>
  <c r="F868" i="5"/>
  <c r="F1487" i="5"/>
  <c r="F1254" i="5"/>
  <c r="F1927" i="5"/>
  <c r="F1508" i="5"/>
  <c r="F2094" i="5"/>
  <c r="F1216" i="5"/>
  <c r="F726" i="5"/>
  <c r="F1240" i="5"/>
  <c r="F888" i="5"/>
  <c r="F2134" i="5"/>
  <c r="F714" i="5"/>
  <c r="F1011" i="5"/>
  <c r="F2108" i="5"/>
  <c r="F836" i="5"/>
  <c r="F826" i="5"/>
  <c r="F1968" i="5"/>
  <c r="F1624" i="5"/>
  <c r="F1894" i="5"/>
  <c r="F1610" i="5"/>
  <c r="F777" i="5"/>
  <c r="F1687" i="5"/>
  <c r="F673" i="5"/>
  <c r="F1156" i="5"/>
  <c r="F1014" i="5"/>
  <c r="F729" i="5"/>
  <c r="F1483" i="5"/>
  <c r="F1899" i="5"/>
  <c r="F1771" i="5"/>
  <c r="F701" i="5"/>
  <c r="F796" i="5"/>
  <c r="F793" i="5"/>
  <c r="F1925" i="5"/>
  <c r="F2143" i="5"/>
  <c r="F798" i="5"/>
  <c r="F1418" i="5"/>
  <c r="F1051" i="5"/>
  <c r="F1126" i="5"/>
  <c r="F821" i="5"/>
  <c r="F1082" i="5"/>
  <c r="F1951" i="5"/>
  <c r="F646" i="5"/>
  <c r="F1994" i="5"/>
  <c r="F772" i="5"/>
  <c r="F1581" i="5"/>
  <c r="F2053" i="5"/>
  <c r="F1692" i="5"/>
  <c r="F1575" i="5"/>
  <c r="F1053" i="5"/>
  <c r="F2290" i="5"/>
  <c r="F1652" i="5"/>
  <c r="F1895" i="5"/>
  <c r="F1822" i="5"/>
  <c r="F1268" i="5"/>
  <c r="F2061" i="5"/>
  <c r="F1043" i="5"/>
  <c r="F1836" i="5"/>
  <c r="F604" i="5"/>
  <c r="F706" i="5"/>
  <c r="F655" i="5"/>
  <c r="F1083" i="5"/>
  <c r="F628" i="5"/>
  <c r="F1141" i="5"/>
  <c r="F1139" i="5"/>
  <c r="F1763" i="5"/>
  <c r="F1250" i="5"/>
  <c r="F1538" i="5"/>
  <c r="F653" i="5"/>
  <c r="F602" i="5"/>
  <c r="F1206" i="5"/>
  <c r="F1382" i="5"/>
  <c r="F886" i="5"/>
  <c r="F1099" i="5"/>
  <c r="F716" i="5"/>
  <c r="F1824" i="5"/>
  <c r="F722" i="5"/>
  <c r="F795" i="5"/>
  <c r="F731" i="5"/>
  <c r="F1876" i="5"/>
  <c r="F2051" i="5"/>
  <c r="F890" i="5"/>
  <c r="F1062" i="5"/>
  <c r="F785" i="5"/>
  <c r="F3312" i="5"/>
  <c r="F2014" i="5"/>
  <c r="F1182" i="5"/>
  <c r="F1525" i="5"/>
  <c r="F1230" i="5"/>
  <c r="F1734" i="5"/>
  <c r="F1528" i="5"/>
  <c r="F1823" i="5"/>
  <c r="F2035" i="5"/>
  <c r="F2103" i="5"/>
  <c r="F1349" i="5"/>
  <c r="F1819" i="5"/>
  <c r="F1810" i="5"/>
  <c r="F1708" i="5"/>
  <c r="F898" i="5"/>
  <c r="F577" i="5"/>
  <c r="F1767" i="5"/>
  <c r="F623" i="5"/>
  <c r="F2050" i="5"/>
  <c r="F1416" i="5"/>
  <c r="F1084" i="5"/>
  <c r="F742" i="5"/>
  <c r="F827" i="5"/>
  <c r="F1138" i="5"/>
  <c r="F1307" i="5"/>
  <c r="F853" i="5"/>
  <c r="F645" i="5"/>
  <c r="F1228" i="5"/>
  <c r="F803" i="5"/>
  <c r="F1618" i="5"/>
  <c r="F905" i="5"/>
  <c r="F741" i="5"/>
  <c r="F993" i="5"/>
  <c r="F1856" i="5"/>
  <c r="F1991" i="5"/>
  <c r="F595" i="5"/>
  <c r="F688" i="5"/>
  <c r="F765" i="5"/>
  <c r="F2063" i="5"/>
  <c r="F685" i="5"/>
  <c r="F1511" i="5"/>
  <c r="F928" i="5"/>
  <c r="F1438" i="5"/>
  <c r="F957" i="5"/>
  <c r="F1603" i="5"/>
  <c r="F1319" i="5"/>
  <c r="F965" i="5"/>
  <c r="F1851" i="5"/>
  <c r="F1317" i="5"/>
  <c r="F740" i="5"/>
  <c r="F1034" i="5"/>
  <c r="F1566" i="5"/>
  <c r="F1934" i="5"/>
  <c r="F1007" i="5"/>
  <c r="F973" i="5"/>
  <c r="F885" i="5"/>
  <c r="F1020" i="5"/>
  <c r="F1149" i="5"/>
  <c r="F678" i="5"/>
  <c r="F802" i="5"/>
  <c r="F1107" i="5"/>
  <c r="F843" i="5"/>
  <c r="F1027" i="5"/>
  <c r="F849" i="5"/>
  <c r="F1029" i="5"/>
  <c r="F917" i="5"/>
  <c r="F1313" i="5"/>
  <c r="F631" i="5"/>
  <c r="F2045" i="5"/>
  <c r="F1496" i="5"/>
  <c r="F807" i="5"/>
  <c r="F687" i="5"/>
  <c r="F1398" i="5"/>
  <c r="F1736" i="5"/>
  <c r="F1567" i="5"/>
  <c r="F1473" i="5"/>
  <c r="F816" i="5"/>
  <c r="F1758" i="5"/>
  <c r="F782" i="5"/>
  <c r="F1942" i="5"/>
  <c r="F1299" i="5"/>
  <c r="F1017" i="5"/>
  <c r="F1903" i="5"/>
  <c r="F1941" i="5"/>
  <c r="F797" i="5"/>
  <c r="F1589" i="5"/>
  <c r="F1194" i="5"/>
  <c r="F1301" i="5"/>
  <c r="F1048" i="5"/>
  <c r="F698" i="5"/>
  <c r="F619" i="5"/>
  <c r="F1488" i="5"/>
  <c r="F817" i="5"/>
  <c r="F981" i="5"/>
  <c r="F1054" i="5"/>
  <c r="F730" i="5"/>
  <c r="F918" i="5"/>
  <c r="F1275" i="5"/>
  <c r="F1443" i="5"/>
  <c r="F2084" i="5"/>
  <c r="F794" i="5"/>
  <c r="F1322" i="5"/>
  <c r="F1160" i="5"/>
  <c r="F2837" i="5"/>
  <c r="F2598" i="5"/>
  <c r="F1424" i="5"/>
  <c r="F1557" i="5"/>
  <c r="F1781" i="5"/>
  <c r="F2100" i="5"/>
  <c r="F1995" i="5"/>
  <c r="F1634" i="5"/>
  <c r="F2083" i="5"/>
  <c r="F1021" i="5"/>
  <c r="F2073" i="5"/>
  <c r="F1392" i="5"/>
  <c r="F1350" i="5"/>
  <c r="F1342" i="5"/>
  <c r="F830" i="5"/>
  <c r="F1626" i="5"/>
  <c r="F819" i="5"/>
  <c r="F1055" i="5"/>
  <c r="F613" i="5"/>
  <c r="F1093" i="5"/>
  <c r="F766" i="5"/>
  <c r="F784" i="5"/>
  <c r="F937" i="5"/>
  <c r="F1358" i="5"/>
  <c r="F1237" i="5"/>
  <c r="F1229" i="5"/>
  <c r="F2027" i="5"/>
  <c r="F1114" i="5"/>
  <c r="F720" i="5"/>
  <c r="F953" i="5"/>
  <c r="F923" i="5"/>
  <c r="F875" i="5"/>
  <c r="F700" i="5"/>
  <c r="F1431" i="5"/>
  <c r="F607" i="5"/>
  <c r="F574" i="5"/>
  <c r="F769" i="5"/>
  <c r="F778" i="5"/>
  <c r="F1132" i="5"/>
  <c r="F908" i="5"/>
  <c r="F773" i="5"/>
  <c r="F775" i="5"/>
  <c r="F856" i="5"/>
  <c r="F661" i="5"/>
  <c r="F1078" i="5"/>
  <c r="F1477" i="5"/>
  <c r="F900" i="5"/>
  <c r="F1852" i="5"/>
  <c r="F1545" i="5"/>
  <c r="F1233" i="5"/>
  <c r="F1136" i="5"/>
  <c r="F642" i="5"/>
  <c r="F1368" i="5"/>
  <c r="F1150" i="5"/>
  <c r="F1498" i="5"/>
  <c r="F1853" i="5"/>
  <c r="F1453" i="5"/>
  <c r="F599" i="5"/>
  <c r="F1750" i="5"/>
  <c r="F1025" i="5"/>
  <c r="F863" i="5"/>
  <c r="F1104" i="5"/>
  <c r="F627" i="5"/>
  <c r="F691" i="5"/>
  <c r="F695" i="5"/>
  <c r="F989" i="5"/>
  <c r="F1144" i="5"/>
  <c r="F1442" i="5"/>
  <c r="F811" i="5"/>
  <c r="F961" i="5"/>
  <c r="F1227" i="5"/>
  <c r="F1131" i="5"/>
  <c r="F1688" i="5"/>
  <c r="F1944" i="5"/>
  <c r="F2007" i="5"/>
  <c r="F1507" i="5"/>
  <c r="F942" i="5"/>
  <c r="F3199" i="5"/>
  <c r="F3278" i="5"/>
  <c r="F3077" i="5"/>
  <c r="F2581" i="5"/>
  <c r="F1597" i="5"/>
  <c r="F1580" i="5"/>
  <c r="F2032" i="5"/>
  <c r="F1658" i="5"/>
  <c r="F1800" i="5"/>
  <c r="F1668" i="5"/>
  <c r="F1571" i="5"/>
  <c r="F1295" i="5"/>
  <c r="F1335" i="5"/>
  <c r="F1247" i="5"/>
  <c r="F1801" i="5"/>
  <c r="F1620" i="5"/>
  <c r="F1266" i="5"/>
  <c r="F1584" i="5"/>
  <c r="F1764" i="5"/>
  <c r="F1522" i="5"/>
  <c r="F844" i="5"/>
  <c r="F1730" i="5"/>
  <c r="F692" i="5"/>
  <c r="F1871" i="5"/>
  <c r="F1179" i="5"/>
  <c r="F1450" i="5"/>
  <c r="F1917" i="5"/>
  <c r="F1906" i="5"/>
  <c r="F1489" i="5"/>
  <c r="F1539" i="5"/>
  <c r="F862" i="5"/>
  <c r="F1874" i="5"/>
  <c r="F1574" i="5"/>
  <c r="F1798" i="5"/>
  <c r="F841" i="5"/>
  <c r="F758" i="5"/>
  <c r="F1409" i="5"/>
  <c r="F1585" i="5"/>
  <c r="F1407" i="5"/>
  <c r="F1541" i="5"/>
  <c r="F851" i="5"/>
  <c r="F585" i="5"/>
  <c r="F1058" i="5"/>
  <c r="F1529" i="5"/>
  <c r="F1727" i="5"/>
  <c r="F738" i="5"/>
  <c r="F1427" i="5"/>
  <c r="F1940" i="5"/>
  <c r="F1360" i="5"/>
  <c r="F1430" i="5"/>
  <c r="F1647" i="5"/>
  <c r="F1457" i="5"/>
  <c r="F986" i="5"/>
  <c r="F1926" i="5"/>
  <c r="F1460" i="5"/>
  <c r="F2115" i="5"/>
  <c r="F588" i="5"/>
  <c r="F1061" i="5"/>
  <c r="F1807" i="5"/>
  <c r="F966" i="5"/>
  <c r="F829" i="5"/>
  <c r="F988" i="5"/>
  <c r="F1279" i="5"/>
  <c r="F1825" i="5"/>
  <c r="F1470" i="5"/>
  <c r="F1447" i="5"/>
  <c r="F893" i="5"/>
  <c r="F737" i="5"/>
  <c r="F1449" i="5"/>
  <c r="F764" i="5"/>
  <c r="F1889" i="5"/>
  <c r="F1893" i="5"/>
  <c r="F745" i="5"/>
  <c r="F597" i="5"/>
  <c r="F736" i="5"/>
  <c r="F970" i="5"/>
  <c r="F1754" i="5"/>
  <c r="F1793" i="5"/>
  <c r="F1336" i="5"/>
  <c r="F786" i="5"/>
  <c r="F1039" i="5"/>
  <c r="F1079" i="5"/>
  <c r="F1691" i="5"/>
  <c r="F1390" i="5"/>
  <c r="F603" i="5"/>
  <c r="F858" i="5"/>
  <c r="F1103" i="5"/>
  <c r="F882" i="5"/>
  <c r="F962" i="5"/>
  <c r="F1248" i="5"/>
  <c r="F2028" i="5"/>
  <c r="F1408" i="5"/>
  <c r="F1643" i="5"/>
  <c r="F2030" i="5"/>
  <c r="F1152" i="5"/>
  <c r="F1271" i="5"/>
  <c r="F2111" i="5"/>
  <c r="F1060" i="5"/>
  <c r="F1075" i="5"/>
  <c r="F2029" i="5"/>
  <c r="F1794" i="5"/>
  <c r="F1064" i="5"/>
  <c r="F682" i="5"/>
  <c r="F733" i="5"/>
  <c r="F3231" i="5"/>
  <c r="F2541" i="5"/>
  <c r="F1932" i="5"/>
  <c r="F1946" i="5"/>
  <c r="F1212" i="5"/>
  <c r="F1977" i="5"/>
  <c r="F1879" i="5"/>
  <c r="F1451" i="5"/>
  <c r="F1701" i="5"/>
  <c r="F1331" i="5"/>
  <c r="F2044" i="5"/>
  <c r="F1676" i="5"/>
  <c r="F1907" i="5"/>
  <c r="F1540" i="5"/>
  <c r="F2149" i="5"/>
  <c r="F1565" i="5"/>
  <c r="F1596" i="5"/>
  <c r="F975" i="5"/>
  <c r="F1365" i="5"/>
  <c r="F1142" i="5"/>
  <c r="F925" i="5"/>
  <c r="F813" i="5"/>
  <c r="F1455" i="5"/>
  <c r="F1005" i="5"/>
  <c r="F723" i="5"/>
  <c r="F1186" i="5"/>
  <c r="F1264" i="5"/>
  <c r="F972" i="5"/>
  <c r="F924" i="5"/>
  <c r="F1421" i="5"/>
  <c r="F694" i="5"/>
  <c r="F854" i="5"/>
  <c r="F649" i="5"/>
  <c r="F1845" i="5"/>
  <c r="F1952" i="5"/>
  <c r="F1367" i="5"/>
  <c r="F1751" i="5"/>
  <c r="F1531" i="5"/>
  <c r="F652" i="5"/>
  <c r="F935" i="5"/>
  <c r="F600" i="5"/>
  <c r="F721" i="5"/>
  <c r="F2091" i="5"/>
  <c r="F724" i="5"/>
  <c r="F1009" i="5"/>
  <c r="F662" i="5"/>
  <c r="F675" i="5"/>
  <c r="F832" i="5"/>
  <c r="F1821" i="5"/>
  <c r="F926" i="5"/>
  <c r="F1154" i="5"/>
  <c r="F1838" i="5"/>
  <c r="F1747" i="5"/>
  <c r="F743" i="5"/>
  <c r="F1257" i="5"/>
  <c r="F1050" i="5"/>
  <c r="F584" i="5"/>
  <c r="F964" i="5"/>
  <c r="F748" i="5"/>
  <c r="F707" i="5"/>
  <c r="F846" i="5"/>
  <c r="F762" i="5"/>
  <c r="F759" i="5"/>
  <c r="F1038" i="5"/>
  <c r="F1077" i="5"/>
  <c r="F1843" i="5"/>
  <c r="F671" i="5"/>
  <c r="F633" i="5"/>
  <c r="F879" i="5"/>
  <c r="F708" i="5"/>
  <c r="F1035" i="5"/>
  <c r="F1834" i="5"/>
  <c r="F739" i="5"/>
  <c r="F1122" i="5"/>
  <c r="F690" i="5"/>
  <c r="F810" i="5"/>
  <c r="F850" i="5"/>
  <c r="F1518" i="5"/>
  <c r="F1110" i="5"/>
  <c r="F636" i="5"/>
  <c r="F1353" i="5"/>
  <c r="F1725" i="5"/>
  <c r="F1726" i="5"/>
  <c r="F1320" i="5"/>
  <c r="F1970" i="5"/>
  <c r="F1908" i="5"/>
  <c r="F677" i="5"/>
  <c r="F1877" i="5"/>
  <c r="F1521" i="5"/>
  <c r="F605" i="5"/>
  <c r="F2058" i="5"/>
  <c r="F994" i="5"/>
  <c r="F963" i="5"/>
  <c r="F715" i="5"/>
  <c r="F1067" i="5"/>
  <c r="F2049" i="5"/>
  <c r="F1898" i="5"/>
  <c r="F1023" i="5"/>
  <c r="F2122" i="5"/>
  <c r="F751" i="5"/>
  <c r="F746" i="5"/>
  <c r="F895" i="5"/>
  <c r="F2113" i="5"/>
  <c r="F983" i="5"/>
  <c r="F1133" i="5"/>
  <c r="F1026" i="5"/>
  <c r="F1056" i="5"/>
  <c r="F1814" i="5"/>
  <c r="F632" i="5"/>
  <c r="F1675" i="5"/>
  <c r="F1779" i="5"/>
  <c r="F1741" i="5"/>
  <c r="F1037" i="5"/>
  <c r="F637" i="5"/>
  <c r="F2483" i="5"/>
  <c r="F2984" i="5"/>
  <c r="F1548" i="5"/>
  <c r="F1283" i="5"/>
  <c r="F1454" i="5"/>
  <c r="F1896" i="5"/>
  <c r="F2019" i="5"/>
  <c r="F1975" i="5"/>
  <c r="F2065" i="5"/>
  <c r="F1086" i="5"/>
  <c r="F845" i="5"/>
  <c r="F1719" i="5"/>
  <c r="F1249" i="5"/>
  <c r="F1356" i="5"/>
  <c r="F1481" i="5"/>
  <c r="F1842" i="5"/>
  <c r="F575" i="5"/>
  <c r="F1576" i="5"/>
  <c r="F1901" i="5"/>
  <c r="F1510" i="5"/>
  <c r="F907" i="5"/>
  <c r="F891" i="5"/>
  <c r="F768" i="5"/>
  <c r="F2107" i="5"/>
  <c r="F2095" i="5"/>
  <c r="F1514" i="5"/>
  <c r="F1786" i="5"/>
  <c r="F667" i="5"/>
  <c r="F987" i="5"/>
  <c r="F1015" i="5"/>
  <c r="F1671" i="5"/>
  <c r="F1517" i="5"/>
  <c r="F1137" i="5"/>
  <c r="F2098" i="5"/>
  <c r="F1986" i="5"/>
  <c r="F934" i="5"/>
  <c r="F593" i="5"/>
  <c r="F710" i="5"/>
  <c r="F696" i="5"/>
  <c r="F955" i="5"/>
  <c r="F735" i="5"/>
  <c r="F823" i="5"/>
  <c r="F790" i="5"/>
  <c r="F1506" i="5"/>
  <c r="F601" i="5"/>
  <c r="F1127" i="5"/>
  <c r="F647" i="5"/>
  <c r="F587" i="5"/>
  <c r="F1256" i="5"/>
  <c r="F1159" i="5"/>
  <c r="F1059" i="5"/>
  <c r="F971" i="5"/>
  <c r="F878" i="5"/>
  <c r="F944" i="5"/>
  <c r="F939" i="5"/>
  <c r="F940" i="5"/>
  <c r="F948" i="5"/>
  <c r="F985" i="5"/>
  <c r="F1046" i="5"/>
  <c r="F949" i="5"/>
  <c r="F990" i="5"/>
  <c r="F1096" i="5"/>
  <c r="F1604" i="5"/>
  <c r="F1613" i="5"/>
  <c r="F703" i="5"/>
  <c r="F2012" i="5"/>
  <c r="F1202" i="5"/>
  <c r="F1803" i="5"/>
  <c r="F1098" i="5"/>
  <c r="F1769" i="5"/>
  <c r="F618" i="5"/>
  <c r="F664" i="5"/>
  <c r="F719" i="5"/>
  <c r="F672" i="5"/>
  <c r="F1042" i="5"/>
  <c r="F1170" i="5"/>
  <c r="F1121" i="5"/>
  <c r="F1910" i="5"/>
  <c r="F861" i="5"/>
  <c r="F1947" i="5"/>
  <c r="F1579" i="5"/>
  <c r="F933" i="5"/>
  <c r="F2564" i="5"/>
  <c r="F1309" i="5"/>
  <c r="F1326" i="5"/>
  <c r="F1860" i="5"/>
  <c r="F1681" i="5"/>
  <c r="F1197" i="5"/>
  <c r="F2072" i="5"/>
  <c r="F1120" i="5"/>
  <c r="F1167" i="5"/>
  <c r="F1101" i="5"/>
  <c r="F1619" i="5"/>
  <c r="F2010" i="5"/>
  <c r="F1261" i="5"/>
  <c r="F1210" i="5"/>
  <c r="F1057" i="5"/>
  <c r="F1830" i="5"/>
  <c r="F1111" i="5"/>
  <c r="F1468" i="5"/>
  <c r="F977" i="5"/>
  <c r="F1338" i="5"/>
  <c r="F1097" i="5"/>
  <c r="F2764" i="5"/>
  <c r="F1679" i="5"/>
  <c r="F1654" i="5"/>
  <c r="F2093" i="5"/>
  <c r="F615" i="5"/>
  <c r="F1929" i="5"/>
  <c r="F2097" i="5"/>
  <c r="F1513" i="5"/>
  <c r="F1346" i="5"/>
  <c r="F2034" i="5"/>
  <c r="F770" i="5"/>
  <c r="F620" i="5"/>
  <c r="F1588" i="5"/>
  <c r="F1502" i="5"/>
  <c r="F1234" i="5"/>
  <c r="F1670" i="5"/>
  <c r="F911" i="5"/>
  <c r="F1651" i="5"/>
  <c r="F921" i="5"/>
  <c r="F1695" i="5"/>
  <c r="F799" i="5"/>
  <c r="F598" i="5"/>
  <c r="F1639" i="5"/>
  <c r="F1772" i="5"/>
  <c r="F674" i="5"/>
  <c r="F1006" i="5"/>
  <c r="F624" i="5"/>
  <c r="F1590" i="5"/>
  <c r="F1689" i="5"/>
  <c r="F820" i="5"/>
  <c r="F2017" i="5"/>
  <c r="F629" i="5"/>
  <c r="F1463" i="5"/>
  <c r="F884" i="5"/>
  <c r="F668" i="5"/>
  <c r="F1214" i="5"/>
  <c r="F1462" i="5"/>
  <c r="F1327" i="5"/>
  <c r="F754" i="5"/>
  <c r="F1998" i="5"/>
  <c r="F1221" i="5"/>
  <c r="F1091" i="5"/>
  <c r="F874" i="5"/>
  <c r="F1010" i="5"/>
  <c r="F902" i="5"/>
  <c r="F686" i="5"/>
  <c r="F1456" i="5"/>
  <c r="F1593" i="5"/>
  <c r="F780" i="5"/>
  <c r="F1031" i="5"/>
  <c r="F1032" i="5"/>
  <c r="F1728" i="5"/>
  <c r="F1276" i="5"/>
  <c r="F1485" i="5"/>
  <c r="F984" i="5"/>
  <c r="F2430" i="5"/>
  <c r="F2036" i="5"/>
  <c r="F2148" i="5"/>
  <c r="F1622" i="5"/>
  <c r="F590" i="5"/>
  <c r="F1044" i="5"/>
  <c r="F1759" i="5"/>
  <c r="F866" i="5"/>
  <c r="F1887" i="5"/>
  <c r="F1886" i="5"/>
  <c r="F899" i="5"/>
  <c r="F956" i="5"/>
  <c r="F617" i="5"/>
  <c r="F1220" i="5"/>
  <c r="F750" i="5"/>
  <c r="F576" i="5"/>
  <c r="F852" i="5"/>
  <c r="F669" i="5"/>
  <c r="F324" i="5"/>
  <c r="F319" i="5"/>
  <c r="F287" i="5"/>
  <c r="F242" i="5"/>
  <c r="F227" i="5"/>
  <c r="F382" i="5"/>
  <c r="F92" i="5"/>
  <c r="F80" i="5"/>
  <c r="F56" i="5"/>
  <c r="F22" i="5"/>
  <c r="F154" i="5"/>
  <c r="F186" i="5"/>
  <c r="F246" i="5"/>
  <c r="F281" i="5"/>
  <c r="F169" i="5"/>
  <c r="F404" i="5"/>
  <c r="F353" i="5"/>
  <c r="F70" i="5"/>
  <c r="F203" i="5"/>
  <c r="F173" i="5"/>
  <c r="F267" i="5"/>
  <c r="F412" i="5"/>
  <c r="F431" i="5"/>
  <c r="F236" i="5"/>
  <c r="F385" i="5"/>
  <c r="F274" i="5"/>
  <c r="F162" i="5"/>
  <c r="F43" i="5"/>
  <c r="F135" i="5"/>
  <c r="F347" i="5"/>
  <c r="F312" i="5"/>
  <c r="F425" i="5"/>
  <c r="F349" i="5"/>
  <c r="F407" i="5"/>
  <c r="F334" i="5"/>
  <c r="F150" i="5"/>
  <c r="F340" i="5"/>
  <c r="F146" i="5"/>
  <c r="F102" i="5"/>
  <c r="F219" i="5"/>
  <c r="F421" i="5"/>
  <c r="F221" i="5"/>
  <c r="F286" i="5"/>
  <c r="F160" i="5"/>
  <c r="F152" i="5"/>
  <c r="F321" i="5"/>
  <c r="F240" i="5"/>
  <c r="F345" i="5"/>
  <c r="F360" i="5"/>
  <c r="F84" i="5"/>
  <c r="F67" i="5"/>
  <c r="F225" i="5"/>
  <c r="F383" i="5"/>
  <c r="F10" i="5"/>
  <c r="F354" i="5"/>
  <c r="F245" i="5"/>
  <c r="F222" i="5"/>
  <c r="F158" i="5"/>
  <c r="F327" i="5"/>
  <c r="F262" i="5"/>
  <c r="F231" i="5"/>
  <c r="F20" i="5"/>
  <c r="F153" i="5"/>
  <c r="F264" i="5"/>
  <c r="F326" i="5"/>
  <c r="F316" i="5"/>
  <c r="F49" i="5"/>
  <c r="F419" i="5"/>
  <c r="F307" i="5"/>
  <c r="F256" i="5"/>
  <c r="F107" i="5"/>
  <c r="F65" i="5"/>
  <c r="F331" i="5"/>
  <c r="F356" i="5"/>
  <c r="F79" i="5"/>
  <c r="F21" i="5"/>
  <c r="F317" i="5"/>
  <c r="F244" i="5"/>
  <c r="F216" i="5"/>
  <c r="F181" i="5"/>
  <c r="F30" i="5"/>
  <c r="F515" i="5"/>
  <c r="F532" i="5"/>
  <c r="F563" i="5"/>
  <c r="F76" i="5"/>
  <c r="F252" i="5"/>
  <c r="F249" i="5"/>
  <c r="F302" i="5"/>
  <c r="F156" i="5"/>
  <c r="F77" i="5"/>
  <c r="F363" i="5"/>
  <c r="F310" i="5"/>
  <c r="F374" i="5"/>
  <c r="F53" i="5"/>
  <c r="F118" i="5"/>
  <c r="F116" i="5"/>
  <c r="F106" i="5"/>
  <c r="F58" i="5"/>
  <c r="F59" i="5"/>
  <c r="F133" i="5"/>
  <c r="F299" i="5"/>
  <c r="F314" i="5"/>
  <c r="F426" i="5"/>
  <c r="F237" i="5"/>
  <c r="F11" i="5"/>
  <c r="F234" i="5"/>
  <c r="F217" i="5"/>
  <c r="F3" i="5"/>
  <c r="F200" i="5"/>
  <c r="F183" i="5"/>
  <c r="F207" i="5"/>
  <c r="F166" i="5"/>
  <c r="F124" i="5"/>
  <c r="F361" i="5"/>
  <c r="F75" i="5"/>
  <c r="F123" i="5"/>
  <c r="F72" i="5"/>
  <c r="F350" i="5"/>
  <c r="F66" i="5"/>
  <c r="F88" i="5"/>
  <c r="F37" i="5"/>
  <c r="F535" i="5"/>
  <c r="F283" i="5"/>
  <c r="F174" i="5"/>
  <c r="F87" i="5"/>
  <c r="F390" i="5"/>
  <c r="F410" i="5"/>
  <c r="F389" i="5"/>
  <c r="F254" i="5"/>
  <c r="F259" i="5"/>
  <c r="F247" i="5"/>
  <c r="F394" i="5"/>
  <c r="F170" i="5"/>
  <c r="F32" i="5"/>
  <c r="F194" i="5"/>
  <c r="F98" i="5"/>
  <c r="F191" i="5"/>
  <c r="F366" i="5"/>
  <c r="F295" i="5"/>
  <c r="F378" i="5"/>
  <c r="F298" i="5"/>
  <c r="F112" i="5"/>
  <c r="F272" i="5"/>
  <c r="F205" i="5"/>
  <c r="F163" i="5"/>
  <c r="F182" i="5"/>
  <c r="F386" i="5"/>
  <c r="F398" i="5"/>
  <c r="F397" i="5"/>
  <c r="F305" i="5"/>
  <c r="F401" i="5"/>
  <c r="F413" i="5"/>
  <c r="F196" i="5"/>
  <c r="F73" i="5"/>
  <c r="F175" i="5"/>
  <c r="F159" i="5"/>
  <c r="F91" i="5"/>
  <c r="F306" i="5"/>
  <c r="F290" i="5"/>
  <c r="F278" i="5"/>
  <c r="F291" i="5"/>
  <c r="F308" i="5"/>
  <c r="F261" i="5"/>
  <c r="F24" i="5"/>
  <c r="F8" i="5"/>
  <c r="F115" i="5"/>
  <c r="F337" i="5"/>
  <c r="F432" i="5"/>
  <c r="F380" i="5"/>
  <c r="F202" i="5"/>
  <c r="F145" i="5"/>
  <c r="F303" i="5"/>
  <c r="F399" i="5"/>
  <c r="F285" i="5"/>
  <c r="F343" i="5"/>
  <c r="F81" i="5"/>
  <c r="F139" i="5"/>
  <c r="F47" i="5"/>
  <c r="F94" i="5"/>
  <c r="F214" i="5"/>
  <c r="F215" i="5"/>
  <c r="F311" i="5"/>
  <c r="F415" i="5"/>
  <c r="F405" i="5"/>
  <c r="F428" i="5"/>
  <c r="F228" i="5"/>
  <c r="F230" i="5"/>
  <c r="F17" i="5"/>
  <c r="F208" i="5"/>
  <c r="F164" i="5"/>
  <c r="F89" i="5"/>
  <c r="F224" i="5"/>
  <c r="F130" i="5"/>
  <c r="F141" i="5"/>
  <c r="F33" i="5"/>
  <c r="F277" i="5"/>
  <c r="F9" i="5"/>
  <c r="F193" i="5"/>
  <c r="F52" i="5"/>
  <c r="F333" i="5"/>
  <c r="F131" i="5"/>
  <c r="F223" i="5"/>
  <c r="F57" i="5"/>
  <c r="F480" i="5"/>
  <c r="F269" i="5"/>
  <c r="F18" i="5"/>
  <c r="F14" i="5"/>
  <c r="F34" i="5"/>
  <c r="F518" i="5"/>
  <c r="F155" i="5"/>
  <c r="F376" i="5"/>
  <c r="F369" i="5"/>
  <c r="F323" i="5"/>
  <c r="F218" i="5"/>
  <c r="F95" i="5"/>
  <c r="F108" i="5"/>
  <c r="F25" i="5"/>
  <c r="F433" i="5"/>
  <c r="F263" i="5"/>
  <c r="F328" i="5"/>
  <c r="F13" i="5"/>
  <c r="F313" i="5"/>
  <c r="F250" i="5"/>
  <c r="F372" i="5"/>
  <c r="F35" i="5"/>
  <c r="F128" i="5"/>
  <c r="F434" i="5"/>
  <c r="F241" i="5"/>
  <c r="F238" i="5"/>
  <c r="F210" i="5"/>
  <c r="F416" i="5"/>
  <c r="F335" i="5"/>
  <c r="F134" i="5"/>
  <c r="F15" i="5"/>
  <c r="F119" i="5"/>
  <c r="F304" i="5"/>
  <c r="F273" i="5"/>
  <c r="F271" i="5"/>
  <c r="F213" i="5"/>
  <c r="F161" i="5"/>
  <c r="F417" i="5"/>
  <c r="F348" i="5"/>
  <c r="F171" i="5"/>
  <c r="F220" i="5"/>
  <c r="F411" i="5"/>
  <c r="F257" i="5"/>
  <c r="F104" i="5"/>
  <c r="F137" i="5"/>
  <c r="F387" i="5"/>
  <c r="F82" i="5"/>
  <c r="F338" i="5"/>
  <c r="F125" i="5"/>
  <c r="F172" i="5"/>
  <c r="F494" i="5"/>
  <c r="F292" i="5"/>
  <c r="F276" i="5"/>
  <c r="F251" i="5"/>
  <c r="F71" i="5"/>
  <c r="F180" i="5"/>
  <c r="F282" i="5"/>
  <c r="F341" i="5"/>
  <c r="F370" i="5"/>
  <c r="F212" i="5"/>
  <c r="F29" i="5"/>
  <c r="F83" i="5"/>
  <c r="F149" i="5"/>
  <c r="F41" i="5"/>
  <c r="F195" i="5"/>
  <c r="F418" i="5"/>
  <c r="F253" i="5"/>
  <c r="F402" i="5"/>
  <c r="F358" i="5"/>
  <c r="F364" i="5"/>
  <c r="F232" i="5"/>
  <c r="F31" i="5"/>
  <c r="F138" i="5"/>
  <c r="F190" i="5"/>
  <c r="F184" i="5"/>
  <c r="F97" i="5"/>
  <c r="F140" i="5"/>
  <c r="F187" i="5"/>
  <c r="F235" i="5"/>
  <c r="F27" i="5"/>
  <c r="F142" i="5"/>
  <c r="F189" i="5"/>
  <c r="F371" i="5"/>
  <c r="F45" i="5"/>
  <c r="F101" i="5"/>
  <c r="F78" i="5"/>
  <c r="F332" i="5"/>
  <c r="F197" i="5"/>
  <c r="F355" i="5"/>
  <c r="F209" i="5"/>
  <c r="F5" i="5"/>
  <c r="F157" i="5"/>
  <c r="F296" i="5"/>
  <c r="F100" i="5"/>
  <c r="F293" i="5"/>
  <c r="F498" i="5"/>
  <c r="F61" i="5"/>
  <c r="F6" i="5"/>
  <c r="F516" i="5"/>
  <c r="F448" i="5"/>
  <c r="F330" i="5"/>
  <c r="F549" i="5"/>
  <c r="F505" i="5"/>
  <c r="F536" i="5"/>
  <c r="F502" i="5"/>
  <c r="F509" i="5"/>
  <c r="F482" i="5"/>
  <c r="F447" i="5"/>
  <c r="F529" i="5"/>
  <c r="F533" i="5"/>
  <c r="F408" i="5"/>
  <c r="F336" i="5"/>
  <c r="F93" i="5"/>
  <c r="F7" i="5"/>
  <c r="F248" i="5"/>
  <c r="F367" i="5"/>
  <c r="F28" i="5"/>
  <c r="F315" i="5"/>
  <c r="F280" i="5"/>
  <c r="F50" i="5"/>
  <c r="F368" i="5"/>
  <c r="F143" i="5"/>
  <c r="F297" i="5"/>
  <c r="F204" i="5"/>
  <c r="F490" i="5"/>
  <c r="F359" i="5"/>
  <c r="F555" i="5"/>
  <c r="F423" i="5"/>
  <c r="F531" i="5"/>
  <c r="F557" i="5"/>
  <c r="F492" i="5"/>
  <c r="F497" i="5"/>
  <c r="F438" i="5"/>
  <c r="F545" i="5"/>
  <c r="F568" i="5"/>
  <c r="F469" i="5"/>
  <c r="F550" i="5"/>
  <c r="F486" i="5"/>
  <c r="F511" i="5"/>
  <c r="F439" i="5"/>
  <c r="F260" i="5"/>
  <c r="F258" i="5"/>
  <c r="F344" i="5"/>
  <c r="F99" i="5"/>
  <c r="F429" i="5"/>
  <c r="F36" i="5"/>
  <c r="F12" i="5"/>
  <c r="F26" i="5"/>
  <c r="F69" i="5"/>
  <c r="F393" i="5"/>
  <c r="F113" i="5"/>
  <c r="F543" i="5"/>
  <c r="F477" i="5"/>
  <c r="F16" i="5"/>
  <c r="F556" i="5"/>
  <c r="F489" i="5"/>
  <c r="F553" i="5"/>
  <c r="F239" i="5"/>
  <c r="F528" i="5"/>
  <c r="F546" i="5"/>
  <c r="F514" i="5"/>
  <c r="F488" i="5"/>
  <c r="F520" i="5"/>
  <c r="F471" i="5"/>
  <c r="F484" i="5"/>
  <c r="F470" i="5"/>
  <c r="F440" i="5"/>
  <c r="F478" i="5"/>
  <c r="F506" i="5"/>
  <c r="F501" i="5"/>
  <c r="F444" i="5"/>
  <c r="F465" i="5"/>
  <c r="F466" i="5"/>
  <c r="F560" i="5"/>
  <c r="F403" i="5"/>
  <c r="F483" i="5"/>
  <c r="F294" i="5"/>
  <c r="F561" i="5"/>
  <c r="F379" i="5"/>
  <c r="F339" i="5"/>
  <c r="F346" i="5"/>
  <c r="F105" i="5"/>
  <c r="F132" i="5"/>
  <c r="F51" i="5"/>
  <c r="F127" i="5"/>
  <c r="F430" i="5"/>
  <c r="F424" i="5"/>
  <c r="F406" i="5"/>
  <c r="F38" i="5"/>
  <c r="F179" i="5"/>
  <c r="F148" i="5"/>
  <c r="F329" i="5"/>
  <c r="F44" i="5"/>
  <c r="F198" i="5"/>
  <c r="F284" i="5"/>
  <c r="F357" i="5"/>
  <c r="F243" i="5"/>
  <c r="F365" i="5"/>
  <c r="F279" i="5"/>
  <c r="F309" i="5"/>
  <c r="F129" i="5"/>
  <c r="F177" i="5"/>
  <c r="F151" i="5"/>
  <c r="F55" i="5"/>
  <c r="F122" i="5"/>
  <c r="F255" i="5"/>
  <c r="F48" i="5"/>
  <c r="F168" i="5"/>
  <c r="F342" i="5"/>
  <c r="F275" i="5"/>
  <c r="F136" i="5"/>
  <c r="F117" i="5"/>
  <c r="F409" i="5"/>
  <c r="F325" i="5"/>
  <c r="F289" i="5"/>
  <c r="F111" i="5"/>
  <c r="F39" i="5"/>
  <c r="F391" i="5"/>
  <c r="F192" i="5"/>
  <c r="F126" i="5"/>
  <c r="F270" i="5"/>
  <c r="F362" i="5"/>
  <c r="F110" i="5"/>
  <c r="F201" i="5"/>
  <c r="F420" i="5"/>
  <c r="F54" i="5"/>
  <c r="F188" i="5"/>
  <c r="F103" i="5"/>
  <c r="F544" i="5"/>
  <c r="F564" i="5"/>
  <c r="F540" i="5"/>
  <c r="F147" i="5"/>
  <c r="F451" i="5"/>
  <c r="F542" i="5"/>
  <c r="F442" i="5"/>
  <c r="F435" i="5"/>
  <c r="F548" i="5"/>
  <c r="F165" i="5"/>
  <c r="F571" i="5"/>
  <c r="F473" i="5"/>
  <c r="F461" i="5"/>
  <c r="F441" i="5"/>
  <c r="F454" i="5"/>
  <c r="F499" i="5"/>
  <c r="F572" i="5"/>
  <c r="F507" i="5"/>
  <c r="F495" i="5"/>
  <c r="F445" i="5"/>
  <c r="F96" i="5"/>
  <c r="F268" i="5"/>
  <c r="F86" i="5"/>
  <c r="F384" i="5"/>
  <c r="F40" i="5"/>
  <c r="F167" i="5"/>
  <c r="F211" i="5"/>
  <c r="F388" i="5"/>
  <c r="F456" i="5"/>
  <c r="F352" i="5"/>
  <c r="F60" i="5"/>
  <c r="F381" i="5"/>
  <c r="F487" i="5"/>
  <c r="F508" i="5"/>
  <c r="F90" i="5"/>
  <c r="F453" i="5"/>
  <c r="F527" i="5"/>
  <c r="F524" i="5"/>
  <c r="F496" i="5"/>
  <c r="F570" i="5"/>
  <c r="F522" i="5"/>
  <c r="F566" i="5"/>
  <c r="F436" i="5"/>
  <c r="F552" i="5"/>
  <c r="F534" i="5"/>
  <c r="F491" i="5"/>
  <c r="F512" i="5"/>
  <c r="F569" i="5"/>
  <c r="F513" i="5"/>
  <c r="F562" i="5"/>
  <c r="F449" i="5"/>
  <c r="F2" i="5"/>
  <c r="F400" i="5"/>
  <c r="F414" i="5"/>
  <c r="F63" i="5"/>
  <c r="F68" i="5"/>
  <c r="F427" i="5"/>
  <c r="F300" i="5"/>
  <c r="F19" i="5"/>
  <c r="F42" i="5"/>
  <c r="F265" i="5"/>
  <c r="F233" i="5"/>
  <c r="F266" i="5"/>
  <c r="F375" i="5"/>
  <c r="F396" i="5"/>
  <c r="F467" i="5"/>
  <c r="F46" i="5"/>
  <c r="F4" i="5"/>
  <c r="F121" i="5"/>
  <c r="F479" i="5"/>
  <c r="F547" i="5"/>
  <c r="F538" i="5"/>
  <c r="F455" i="5"/>
  <c r="F464" i="5"/>
  <c r="F320" i="5"/>
  <c r="F318" i="5"/>
  <c r="F109" i="5"/>
  <c r="F559" i="5"/>
  <c r="F443" i="5"/>
  <c r="F526" i="5"/>
  <c r="F458" i="5"/>
  <c r="F573" i="5"/>
  <c r="F554" i="5"/>
  <c r="F500" i="5"/>
  <c r="F422" i="5"/>
  <c r="F462" i="5"/>
  <c r="F452" i="5"/>
  <c r="F185" i="5"/>
  <c r="F120" i="5"/>
  <c r="F377" i="5"/>
  <c r="F551" i="5"/>
  <c r="F459" i="5"/>
  <c r="F457" i="5"/>
  <c r="F481" i="5"/>
  <c r="F537" i="5"/>
  <c r="F468" i="5"/>
  <c r="F176" i="5"/>
  <c r="F460" i="5"/>
  <c r="F517" i="5"/>
  <c r="F521" i="5"/>
  <c r="F437" i="5"/>
  <c r="F288" i="5"/>
  <c r="F322" i="5"/>
  <c r="F558" i="5"/>
  <c r="F351" i="5"/>
  <c r="F450" i="5"/>
  <c r="F476" i="5"/>
  <c r="F114" i="5"/>
  <c r="F144" i="5"/>
  <c r="F199" i="5"/>
  <c r="F373" i="5"/>
  <c r="F519" i="5"/>
  <c r="F539" i="5"/>
  <c r="F475" i="5"/>
  <c r="F510" i="5"/>
  <c r="F565" i="5"/>
  <c r="F503" i="5"/>
  <c r="F525" i="5"/>
  <c r="F446" i="5"/>
  <c r="F74" i="5"/>
  <c r="F474" i="5"/>
  <c r="F301" i="5"/>
  <c r="F567" i="5"/>
  <c r="F463" i="5"/>
  <c r="F485" i="5"/>
  <c r="F206" i="5"/>
  <c r="F395" i="5"/>
  <c r="F85" i="5"/>
  <c r="F229" i="5"/>
  <c r="F392" i="5"/>
  <c r="F62" i="5"/>
  <c r="F178" i="5"/>
  <c r="F504" i="5"/>
  <c r="F226" i="5"/>
  <c r="F472" i="5"/>
  <c r="F541" i="5"/>
  <c r="F493" i="5"/>
  <c r="F64" i="5"/>
  <c r="F523" i="5"/>
  <c r="F530" i="5"/>
  <c r="H11" i="4" l="1"/>
  <c r="I5" i="7" s="1"/>
  <c r="E16" i="3"/>
  <c r="E17" i="7" s="1"/>
  <c r="D13" i="7"/>
  <c r="E13" i="7"/>
  <c r="D12" i="7" l="1"/>
  <c r="E12" i="7"/>
  <c r="I34" i="7" l="1"/>
  <c r="H17" i="4" s="1"/>
  <c r="G17" i="4" s="1"/>
  <c r="H34" i="7" s="1"/>
  <c r="C10" i="4"/>
</calcChain>
</file>

<file path=xl/sharedStrings.xml><?xml version="1.0" encoding="utf-8"?>
<sst xmlns="http://schemas.openxmlformats.org/spreadsheetml/2006/main" count="42756" uniqueCount="886">
  <si>
    <t>Texto</t>
  </si>
  <si>
    <t>Objetivo</t>
  </si>
  <si>
    <t>Resultado</t>
  </si>
  <si>
    <t>Solo números</t>
  </si>
  <si>
    <t>Todo menos números</t>
  </si>
  <si>
    <t>Solo letras de A a Z</t>
  </si>
  <si>
    <t>adrián8#45*</t>
  </si>
  <si>
    <t>Solo letras y números</t>
  </si>
  <si>
    <t>Registro</t>
  </si>
  <si>
    <t>Fecha de Origen</t>
  </si>
  <si>
    <t xml:space="preserve">Fecha Cierre SesiÃ³n de Datos </t>
  </si>
  <si>
    <t>NÃºmero Origen</t>
  </si>
  <si>
    <t>NÃºmero Destino</t>
  </si>
  <si>
    <t>NÃºmero de DesvÃ­o o IMEI</t>
  </si>
  <si>
    <t>Origen de la Llamada</t>
  </si>
  <si>
    <t>Localidad/Descripcion</t>
  </si>
  <si>
    <t>Llamada E/S</t>
  </si>
  <si>
    <t>Roaming</t>
  </si>
  <si>
    <t>F&amp;F</t>
  </si>
  <si>
    <t>Bytes</t>
  </si>
  <si>
    <t>DuraciÃ³n</t>
  </si>
  <si>
    <t>DuraciÃ³n Redondeado</t>
  </si>
  <si>
    <t>L.D.</t>
  </si>
  <si>
    <t>Costo</t>
  </si>
  <si>
    <t>Saldo Anterior</t>
  </si>
  <si>
    <t>Saldo Posterior</t>
  </si>
  <si>
    <t>Orden de Pockets de acuerdo a Consumo</t>
  </si>
  <si>
    <t>Subcuenta Anterior ID A</t>
  </si>
  <si>
    <t>Indicador Acumulador Modificado</t>
  </si>
  <si>
    <t>Valor Acumulador despuÃ©s del evento (Kb)</t>
  </si>
  <si>
    <t>Indicador Cuenta Dedicada B Debitada</t>
  </si>
  <si>
    <t>Monto Cuenta Dedicada B Debitada Antes De Llamada</t>
  </si>
  <si>
    <t>Monto Cuenta Dedicada B Debitada DespuÃ©s De Llamada</t>
  </si>
  <si>
    <t>Indicador Cuenta Dedicada C Debitada</t>
  </si>
  <si>
    <t>Monto Cuenta Dedicada C Debitada Antes De Llamada</t>
  </si>
  <si>
    <t>Monto Cuenta Dedicada C Debitada DespuÃ©s De Llamada</t>
  </si>
  <si>
    <t>Indicador Cuenta Dedicada D Debitada</t>
  </si>
  <si>
    <t>Monto Cuenta Dedicada D Debitada Antes De Llamada</t>
  </si>
  <si>
    <t>Monto Cuenta Dedicada D Debitada DespuÃ©s De Llamada</t>
  </si>
  <si>
    <t>Indicador Cuenta Dedicada E Debitada</t>
  </si>
  <si>
    <t>Monto Cuenta Dedicada E Debitada Antes De Llamada</t>
  </si>
  <si>
    <t>Monto Cuenta Dedicada E Debitada DespuÃ©s De Llamada</t>
  </si>
  <si>
    <t>Subcuenta Anterior</t>
  </si>
  <si>
    <t>Subcuenta Posterior</t>
  </si>
  <si>
    <t>Descripci&amp;oacute;n del Servicio</t>
  </si>
  <si>
    <t>Identificador del primer paquete utilizado</t>
  </si>
  <si>
    <t>Consumo en Bytes del primer paquete utilizado</t>
  </si>
  <si>
    <t>Identificador del segundo paquete utilizado</t>
  </si>
  <si>
    <t>Consumo en Bytes del segundo paquete utilizado</t>
  </si>
  <si>
    <t>Identificador del tercer paquete utilizado</t>
  </si>
  <si>
    <t>Consumo en Bytes del tercer paquete utilizado</t>
  </si>
  <si>
    <t>Identificador del cuarto paquete utilizado</t>
  </si>
  <si>
    <t>Consumo en Bytes del cuarto paquete utilizado</t>
  </si>
  <si>
    <t>Identificador del quinto paquete utilizado</t>
  </si>
  <si>
    <t>Consumo en Bytes del quinto paquete utilizado</t>
  </si>
  <si>
    <t>Identificador del sexto paquete utilizado</t>
  </si>
  <si>
    <t>Consumo en Bytes del sexto paquete utilizado</t>
  </si>
  <si>
    <t>Identificador del s&amp;eacute;ptimo paquete utilizado</t>
  </si>
  <si>
    <t>Consumo en Bytes del s&amp;eacute;ptimo paquete utilizado</t>
  </si>
  <si>
    <t>Promotion_indicator</t>
  </si>
  <si>
    <t>Free_second</t>
  </si>
  <si>
    <t>Service_description_2</t>
  </si>
  <si>
    <t>Cell Site ID</t>
  </si>
  <si>
    <t>Cell Description</t>
  </si>
  <si>
    <t>Local</t>
  </si>
  <si>
    <t>NO</t>
  </si>
  <si>
    <t xml:space="preserve">1min. </t>
  </si>
  <si>
    <t>NOFOUND</t>
  </si>
  <si>
    <t>internet.itelcelXXXm-3G</t>
  </si>
  <si>
    <t>GPRS</t>
  </si>
  <si>
    <t xml:space="preserve">0min. </t>
  </si>
  <si>
    <t>MENSAJERO</t>
  </si>
  <si>
    <t>INTERNET;GPRS-1</t>
  </si>
  <si>
    <t>INTERNET</t>
  </si>
  <si>
    <t>RS</t>
  </si>
  <si>
    <t>SALIENTE</t>
  </si>
  <si>
    <t xml:space="preserve">2min. </t>
  </si>
  <si>
    <t>Saliente Local</t>
  </si>
  <si>
    <t>VIDEO;GPRS-1</t>
  </si>
  <si>
    <t>VIDEO</t>
  </si>
  <si>
    <t>Nacional dentro de MÃ©xico</t>
  </si>
  <si>
    <t>MENS.SALIENTE</t>
  </si>
  <si>
    <t>SMS Enviado</t>
  </si>
  <si>
    <t>Saliente Nacional</t>
  </si>
  <si>
    <t>Fecha inicial:</t>
  </si>
  <si>
    <t>Fecha final:</t>
  </si>
  <si>
    <t>Redes sociales</t>
  </si>
  <si>
    <t>WhatsApp</t>
  </si>
  <si>
    <t>Llamadas</t>
  </si>
  <si>
    <t>Mensajes</t>
  </si>
  <si>
    <t>CONCEPTO</t>
  </si>
  <si>
    <t>COSTO</t>
  </si>
  <si>
    <t>DATOS</t>
  </si>
  <si>
    <t>LLAMADAS</t>
  </si>
  <si>
    <t>MENSAJES</t>
  </si>
  <si>
    <t>SMS Enviado RI</t>
  </si>
  <si>
    <t>1. Ingresa al PAC &gt; F1 &gt; PANTALLA DE DATOS &gt; DETALLE DE CONEXIONES</t>
  </si>
  <si>
    <t>3. Da clic en buscar</t>
  </si>
  <si>
    <t xml:space="preserve">4. Se abrirá el detalle de conexiones, desplaza la barra de navegación hasta abajo y da clic para exportar a Excel. </t>
  </si>
  <si>
    <t>5. Una vez que se abra el Excel copia y pega en la pestaña "DETALLE DE CONEXIONES".</t>
  </si>
  <si>
    <t xml:space="preserve">6. Da clic en la pestaña "CALCULADORA" y podrás ver los consumos de tu cliente. </t>
  </si>
  <si>
    <t>IR A DETALLE DE CONEXIONES</t>
  </si>
  <si>
    <t>Última actualización:</t>
  </si>
  <si>
    <t>TOTAL:</t>
  </si>
  <si>
    <t xml:space="preserve">Otros: </t>
  </si>
  <si>
    <t>MINUTOS</t>
  </si>
  <si>
    <t>TIPO DE CONSUMO</t>
  </si>
  <si>
    <t>ID PAQ INTERNET</t>
  </si>
  <si>
    <t>Suscripciones</t>
  </si>
  <si>
    <t>Guardacontactos</t>
  </si>
  <si>
    <t>VOZ Y MENSAJES</t>
  </si>
  <si>
    <t>PAQUETES Y BENEFICIOS</t>
  </si>
  <si>
    <t>Amigo Sin Límite</t>
  </si>
  <si>
    <t>Buzón</t>
  </si>
  <si>
    <t>NÚMERO MARCADO</t>
  </si>
  <si>
    <t xml:space="preserve">Número: </t>
  </si>
  <si>
    <t>Paquetes Internet</t>
  </si>
  <si>
    <t>Contestone</t>
  </si>
  <si>
    <t>Servicios SVA</t>
  </si>
  <si>
    <t>CONSUMO DETALLADO DE LA LÍNEA AMIGO</t>
  </si>
  <si>
    <t>Datos otras APP</t>
  </si>
  <si>
    <t>Llamada saliente nacional</t>
  </si>
  <si>
    <t>Llamada saliente internacional</t>
  </si>
  <si>
    <t>Llamada entrante internacional</t>
  </si>
  <si>
    <t>Mensaje enviado nacional</t>
  </si>
  <si>
    <t>Mensaje enviado internacional</t>
  </si>
  <si>
    <t>Internet y otras App</t>
  </si>
  <si>
    <t>DESCRIPCIÓN</t>
  </si>
  <si>
    <t>Buzón de voz</t>
  </si>
  <si>
    <t>SISTEMA AMIGO - RESUMEN DE CONSUMOS</t>
  </si>
  <si>
    <t xml:space="preserve">Número consultado: </t>
  </si>
  <si>
    <t xml:space="preserve">Fecha de consulta: </t>
  </si>
  <si>
    <t>VOZ</t>
  </si>
  <si>
    <t>TOTAL DE SALDO CONSUMIDO:</t>
  </si>
  <si>
    <t>SERVICIOS ADICIONALES</t>
  </si>
  <si>
    <t>Período:</t>
  </si>
  <si>
    <t>Número consultado:</t>
  </si>
  <si>
    <t>Fecha de consulta:</t>
  </si>
  <si>
    <t>Gratis</t>
  </si>
  <si>
    <t>A granel</t>
  </si>
  <si>
    <t>Concepto</t>
  </si>
  <si>
    <r>
      <t xml:space="preserve">2. Selecciona las fechas a analizar de acuerdo a lo que te solicite el cliente. Si el cliente te pide sobre su última recarga, revisa la información en F1 &gt; DATOS &gt; PREPAGO &gt; PAGOS </t>
    </r>
    <r>
      <rPr>
        <sz val="11"/>
        <color theme="1"/>
        <rFont val="Wingdings"/>
        <charset val="2"/>
      </rPr>
      <t>êê</t>
    </r>
  </si>
  <si>
    <t>GRATIS</t>
  </si>
  <si>
    <t>GRANEL</t>
  </si>
  <si>
    <t>Video streaming</t>
  </si>
  <si>
    <t xml:space="preserve">Redes sociales (FB y TW) </t>
  </si>
  <si>
    <t>Saliente Internacional</t>
  </si>
  <si>
    <t>Entrante Internacional</t>
  </si>
  <si>
    <t>RS;GPRS-1</t>
  </si>
  <si>
    <t>MENSAJERO;GPRS-1</t>
  </si>
  <si>
    <t>Llamada por cobrar</t>
  </si>
  <si>
    <t>MMS</t>
  </si>
  <si>
    <t>MMS Enviado Otro OP</t>
  </si>
  <si>
    <t>Mensaje Multimedia (MMS)</t>
  </si>
  <si>
    <t>SMS Resp Prep</t>
  </si>
  <si>
    <t>MIN. LOCALES</t>
  </si>
  <si>
    <t>Mensaje - Respuesta prepagada</t>
  </si>
  <si>
    <t>Int</t>
  </si>
  <si>
    <t>Sin</t>
  </si>
  <si>
    <t>Vid</t>
  </si>
  <si>
    <t>Paquete de internet</t>
  </si>
  <si>
    <t>Sin Límite</t>
  </si>
  <si>
    <t>Social Video</t>
  </si>
  <si>
    <t>CONSIDERACIONES:</t>
  </si>
  <si>
    <t xml:space="preserve">La calculadora está diseñada para un máximo de 5,000 registros de llamadas. </t>
  </si>
  <si>
    <t>Debes tener habilitados los macros.</t>
  </si>
  <si>
    <t xml:space="preserve">No elimines columnas de la pestalla DETALLE DE CONEXIONES pues afecta a las fórmulas. </t>
  </si>
  <si>
    <t>Si tu cliente requiere más información.</t>
  </si>
  <si>
    <t>DETALLE DE CONSUMOS</t>
  </si>
  <si>
    <t>REGRESAR A RESUMEN</t>
  </si>
  <si>
    <t>IMPRIMIR</t>
  </si>
  <si>
    <t>Total de saldo utilizado:</t>
  </si>
  <si>
    <r>
      <t>Sigue estos rápidos</t>
    </r>
    <r>
      <rPr>
        <b/>
        <sz val="16"/>
        <color rgb="FFFF0000"/>
        <rFont val="Calibri"/>
        <family val="2"/>
        <scheme val="minor"/>
      </rPr>
      <t xml:space="preserve"> 6 pasos </t>
    </r>
    <r>
      <rPr>
        <b/>
        <sz val="12"/>
        <color rgb="FFFF0000"/>
        <rFont val="Calibri"/>
        <family val="2"/>
        <scheme val="minor"/>
      </rPr>
      <t>y</t>
    </r>
    <r>
      <rPr>
        <b/>
        <sz val="16"/>
        <color rgb="FFFF0000"/>
        <rFont val="Calibri"/>
        <family val="2"/>
        <scheme val="minor"/>
      </rPr>
      <t xml:space="preserve"> </t>
    </r>
    <r>
      <rPr>
        <b/>
        <sz val="12"/>
        <color rgb="FFFF0000"/>
        <rFont val="Calibri"/>
        <family val="2"/>
        <scheme val="minor"/>
      </rPr>
      <t xml:space="preserve">podrás indicarle a tu cliente sus consumos y costos adicionales. </t>
    </r>
  </si>
  <si>
    <t>PAQUETES, BENEFICIOS, SERVICIOS SVA Y SUSCRIPCIONES</t>
  </si>
  <si>
    <t xml:space="preserve">9min. </t>
  </si>
  <si>
    <t>PASinFronteraIlimitado</t>
  </si>
  <si>
    <t>ENTRANTE</t>
  </si>
  <si>
    <t>1min. 22seg.</t>
  </si>
  <si>
    <t>Entrante Local</t>
  </si>
  <si>
    <t>1min. 45seg.</t>
  </si>
  <si>
    <t>1min. 10seg.</t>
  </si>
  <si>
    <t>0min. 16seg.</t>
  </si>
  <si>
    <t>0min. 28seg.</t>
  </si>
  <si>
    <t xml:space="preserve">5min. </t>
  </si>
  <si>
    <t>0min. 57seg.</t>
  </si>
  <si>
    <t>RS_GRATIS</t>
  </si>
  <si>
    <t>WHATSAPP_GRATIS</t>
  </si>
  <si>
    <t>0min. 37seg.</t>
  </si>
  <si>
    <t>Entrante Nacional</t>
  </si>
  <si>
    <t>MENSAJERO;GPRS-0</t>
  </si>
  <si>
    <t>RS;GPRS-0</t>
  </si>
  <si>
    <t>0min. 51seg.</t>
  </si>
  <si>
    <t>0min. 25seg.</t>
  </si>
  <si>
    <t>0min. 26seg.</t>
  </si>
  <si>
    <t>0min. 49seg.</t>
  </si>
  <si>
    <t>0min. 14seg.</t>
  </si>
  <si>
    <t xml:space="preserve">3min. </t>
  </si>
  <si>
    <t>0min. 13seg.</t>
  </si>
  <si>
    <t>0min. 40seg.</t>
  </si>
  <si>
    <t>0min. 41seg.</t>
  </si>
  <si>
    <t xml:space="preserve">4min. </t>
  </si>
  <si>
    <t>1min. 49seg.</t>
  </si>
  <si>
    <t xml:space="preserve">14min. </t>
  </si>
  <si>
    <t>0min. 44seg.</t>
  </si>
  <si>
    <t>0min. 34seg.</t>
  </si>
  <si>
    <t>1min. 8seg.</t>
  </si>
  <si>
    <t>INTERNET;GPRS-0</t>
  </si>
  <si>
    <t>4min. 37seg.</t>
  </si>
  <si>
    <t xml:space="preserve">8min. </t>
  </si>
  <si>
    <t>0min. 32seg.</t>
  </si>
  <si>
    <t>0min. 19seg.</t>
  </si>
  <si>
    <t>1min. 16seg.</t>
  </si>
  <si>
    <t>2min. 22seg.</t>
  </si>
  <si>
    <t>0min. 29seg.</t>
  </si>
  <si>
    <t>0min. 46seg.</t>
  </si>
  <si>
    <t>0min. 31seg.</t>
  </si>
  <si>
    <t xml:space="preserve">11min. </t>
  </si>
  <si>
    <t>2min. 52seg.</t>
  </si>
  <si>
    <t>2min. 17seg.</t>
  </si>
  <si>
    <t xml:space="preserve">12min. </t>
  </si>
  <si>
    <t>0min. 54seg.</t>
  </si>
  <si>
    <t>4min. 10seg.</t>
  </si>
  <si>
    <t>0min. 5seg.</t>
  </si>
  <si>
    <t>2min. 7seg.</t>
  </si>
  <si>
    <t>0min. 42seg.</t>
  </si>
  <si>
    <t>Suscripciones WAP</t>
  </si>
  <si>
    <t>Suscripciones WEB</t>
  </si>
  <si>
    <t>Suscripciones SMS</t>
  </si>
  <si>
    <t>Llamada Respuesta prepagada</t>
  </si>
  <si>
    <t>SMS Enviado Otro Op</t>
  </si>
  <si>
    <t>2min. 9seg.</t>
  </si>
  <si>
    <t>0min. 18seg.</t>
  </si>
  <si>
    <t>1min. 14seg.</t>
  </si>
  <si>
    <t>0min. 43seg.</t>
  </si>
  <si>
    <t>2min. 59seg.</t>
  </si>
  <si>
    <t>0min. 45seg.</t>
  </si>
  <si>
    <t>3min. 17seg.</t>
  </si>
  <si>
    <t>0min. 10seg.</t>
  </si>
  <si>
    <t xml:space="preserve">13min. </t>
  </si>
  <si>
    <t>1min. 46seg.</t>
  </si>
  <si>
    <t>1min. 2seg.</t>
  </si>
  <si>
    <t>internet.itelcel.coXXXGLTE</t>
  </si>
  <si>
    <t>0min. 56seg.</t>
  </si>
  <si>
    <t>0min. 7seg.</t>
  </si>
  <si>
    <t xml:space="preserve">15min. </t>
  </si>
  <si>
    <t xml:space="preserve">7min. </t>
  </si>
  <si>
    <t>0min. 53seg.</t>
  </si>
  <si>
    <t>0min. 38seg.</t>
  </si>
  <si>
    <t>1min. 20seg.</t>
  </si>
  <si>
    <t xml:space="preserve">29min. </t>
  </si>
  <si>
    <t>4min. 23seg.</t>
  </si>
  <si>
    <t>3min. 39seg.</t>
  </si>
  <si>
    <t>1min. 15seg.</t>
  </si>
  <si>
    <t>2min. 28seg.</t>
  </si>
  <si>
    <t>2min. 5seg.</t>
  </si>
  <si>
    <t>1min. 36seg.</t>
  </si>
  <si>
    <t>1min. 29seg.</t>
  </si>
  <si>
    <t>2min. 57seg.</t>
  </si>
  <si>
    <t>1min. 21seg.</t>
  </si>
  <si>
    <t>2min. 29seg.</t>
  </si>
  <si>
    <t>1min. 44seg.</t>
  </si>
  <si>
    <t>4min. 18seg.</t>
  </si>
  <si>
    <t>1min. 52seg.</t>
  </si>
  <si>
    <t>0min. 58seg.</t>
  </si>
  <si>
    <t>4min. 14seg.</t>
  </si>
  <si>
    <t>1min. 13seg.</t>
  </si>
  <si>
    <t>1min. 42seg.</t>
  </si>
  <si>
    <t>5min. 42seg.</t>
  </si>
  <si>
    <t>3min. 27seg.</t>
  </si>
  <si>
    <t>4min. 1seg.</t>
  </si>
  <si>
    <t>1min. 26seg.</t>
  </si>
  <si>
    <t>0min. 55seg.</t>
  </si>
  <si>
    <t>4min. 6seg.</t>
  </si>
  <si>
    <t>00000XXX0264</t>
  </si>
  <si>
    <t>8min. 32seg.</t>
  </si>
  <si>
    <t>3min. 11seg.</t>
  </si>
  <si>
    <t>*264</t>
  </si>
  <si>
    <t>2min. 36seg.</t>
  </si>
  <si>
    <t>1min. 38seg.</t>
  </si>
  <si>
    <t>1min. 35seg.</t>
  </si>
  <si>
    <t>0min. 30seg.</t>
  </si>
  <si>
    <t>0min. 11seg.</t>
  </si>
  <si>
    <t>0min. 8seg.</t>
  </si>
  <si>
    <t>1min. 11seg.</t>
  </si>
  <si>
    <t>4min. 51seg.</t>
  </si>
  <si>
    <t>0min. 22seg.</t>
  </si>
  <si>
    <t>0min. 20seg.</t>
  </si>
  <si>
    <t>0min. 21seg.</t>
  </si>
  <si>
    <t>1min. 1seg.</t>
  </si>
  <si>
    <t>2min. 26seg.</t>
  </si>
  <si>
    <t>2min. 32seg.</t>
  </si>
  <si>
    <t>1min. 12seg.</t>
  </si>
  <si>
    <t xml:space="preserve">10min. </t>
  </si>
  <si>
    <t>3min. 33seg.</t>
  </si>
  <si>
    <t>1min. 27seg.</t>
  </si>
  <si>
    <t>1min. 40seg.</t>
  </si>
  <si>
    <t>4min. 48seg.</t>
  </si>
  <si>
    <t>1min. 51seg.</t>
  </si>
  <si>
    <t>0min. 15seg.</t>
  </si>
  <si>
    <t>10min. 40seg.</t>
  </si>
  <si>
    <t>2min. 23seg.</t>
  </si>
  <si>
    <t xml:space="preserve">28min. </t>
  </si>
  <si>
    <t>1min. 39seg.</t>
  </si>
  <si>
    <t xml:space="preserve">21min. </t>
  </si>
  <si>
    <t>SEG. LOCAL</t>
  </si>
  <si>
    <t>SEG. NAC.</t>
  </si>
  <si>
    <t>SEG. INTERN.</t>
  </si>
  <si>
    <t>TOTAL MIN. NAL.</t>
  </si>
  <si>
    <t>TOTAL MIN. INT.</t>
  </si>
  <si>
    <t>MIN. INT. (número)</t>
  </si>
  <si>
    <t>MIN. (TEXTO)</t>
  </si>
  <si>
    <t>SEG.  TEXTO</t>
  </si>
  <si>
    <t>MIN. NAC.</t>
  </si>
  <si>
    <t>SUSC. IZQ.</t>
  </si>
  <si>
    <t>SUSC. DERECHA</t>
  </si>
  <si>
    <t>LARGO DE MARCACIÓN</t>
  </si>
  <si>
    <t>Consultas al *264</t>
  </si>
  <si>
    <t>961XXX6800</t>
  </si>
  <si>
    <t>999XXX1600</t>
  </si>
  <si>
    <t>MERIDA  -  YUC</t>
  </si>
  <si>
    <t>TRANSFERENCIA</t>
  </si>
  <si>
    <t>0min. 3seg.</t>
  </si>
  <si>
    <t>Desvio Nacional</t>
  </si>
  <si>
    <t>334-20-0-0</t>
  </si>
  <si>
    <t>SIU5227</t>
  </si>
  <si>
    <t>0min. 6seg.</t>
  </si>
  <si>
    <t>999XXX4516</t>
  </si>
  <si>
    <t>334-20-16582-38773</t>
  </si>
  <si>
    <t>334-20-12582-54193</t>
  </si>
  <si>
    <t>999XXX2109</t>
  </si>
  <si>
    <t>999XXX3420</t>
  </si>
  <si>
    <t>334-20-12582-12338</t>
  </si>
  <si>
    <t>3min. 36seg.</t>
  </si>
  <si>
    <t>334-20-14582-2747</t>
  </si>
  <si>
    <t>3min. 49seg.</t>
  </si>
  <si>
    <t>2min. 10seg.</t>
  </si>
  <si>
    <t>33402007XXX1642</t>
  </si>
  <si>
    <t>357957051XXX1801</t>
  </si>
  <si>
    <t>334-20-16582-42055</t>
  </si>
  <si>
    <t>999XXX4163</t>
  </si>
  <si>
    <t>033999XXX1600</t>
  </si>
  <si>
    <t>999XXX9842</t>
  </si>
  <si>
    <t>1min. 4seg.</t>
  </si>
  <si>
    <t>334-20-16582-58773</t>
  </si>
  <si>
    <t>999XXX0328</t>
  </si>
  <si>
    <t>4min. 41seg.</t>
  </si>
  <si>
    <t>999XXX7896</t>
  </si>
  <si>
    <t>2min. 20seg.</t>
  </si>
  <si>
    <t>1min. 28seg.</t>
  </si>
  <si>
    <t>0min. 2seg.</t>
  </si>
  <si>
    <t>-Regalo(1)-</t>
  </si>
  <si>
    <t>999XXX2416</t>
  </si>
  <si>
    <t>999XXX6539</t>
  </si>
  <si>
    <t>334-20-16582-28773</t>
  </si>
  <si>
    <t>1min. 9seg.</t>
  </si>
  <si>
    <t>334-20-16582-48773</t>
  </si>
  <si>
    <t>999XXX8450</t>
  </si>
  <si>
    <t>3min. 40seg.</t>
  </si>
  <si>
    <t>999XXX0001</t>
  </si>
  <si>
    <t>9min. 7seg.</t>
  </si>
  <si>
    <t>6min. 10seg.</t>
  </si>
  <si>
    <t>334-20-12582-2338</t>
  </si>
  <si>
    <t>1min. 43seg.</t>
  </si>
  <si>
    <t>0min. 4seg.</t>
  </si>
  <si>
    <t>5min. 3seg.</t>
  </si>
  <si>
    <t xml:space="preserve">6min. </t>
  </si>
  <si>
    <t>555XXX9393</t>
  </si>
  <si>
    <t>2min. 35seg.</t>
  </si>
  <si>
    <t>554XXX0320</t>
  </si>
  <si>
    <t>999XXX5504</t>
  </si>
  <si>
    <t>999XXX0475</t>
  </si>
  <si>
    <t>271XXX7739</t>
  </si>
  <si>
    <t>2min. 18seg.</t>
  </si>
  <si>
    <t>334-20-12582-34234</t>
  </si>
  <si>
    <t>999XXX9515</t>
  </si>
  <si>
    <t>1min. 53seg.</t>
  </si>
  <si>
    <t>334-20-14582-21281</t>
  </si>
  <si>
    <t>999XXX7514</t>
  </si>
  <si>
    <t>334-20-14582-41281</t>
  </si>
  <si>
    <t>4min. 43seg.</t>
  </si>
  <si>
    <t>334-20-14582-34751</t>
  </si>
  <si>
    <t>0min. 47seg.</t>
  </si>
  <si>
    <t>334-20-14582-3192</t>
  </si>
  <si>
    <t>11min. 44seg.</t>
  </si>
  <si>
    <t>334-20-14582-41385</t>
  </si>
  <si>
    <t>334-20-14582-54513</t>
  </si>
  <si>
    <t>0min. 36seg.</t>
  </si>
  <si>
    <t>334-20-14582-42546</t>
  </si>
  <si>
    <t>0min. 33seg.</t>
  </si>
  <si>
    <t>334-20-14582-52545</t>
  </si>
  <si>
    <t>999XXX3902</t>
  </si>
  <si>
    <t>334-20-16582-24060</t>
  </si>
  <si>
    <t>0min. 48seg.</t>
  </si>
  <si>
    <t>334-20-16582-24242</t>
  </si>
  <si>
    <t>334-20-12582-34193</t>
  </si>
  <si>
    <t>7min. 20seg.</t>
  </si>
  <si>
    <t>5min. 4seg.</t>
  </si>
  <si>
    <t>7min. 8seg.</t>
  </si>
  <si>
    <t>2min. 44seg.</t>
  </si>
  <si>
    <t>334-20-16582-44242</t>
  </si>
  <si>
    <t>2min. 6seg.</t>
  </si>
  <si>
    <t>1min. 34seg.</t>
  </si>
  <si>
    <t>5min. 59seg.</t>
  </si>
  <si>
    <t>0min. 35seg.</t>
  </si>
  <si>
    <t>0min. 24seg.</t>
  </si>
  <si>
    <t>2min. 39seg.</t>
  </si>
  <si>
    <t>5min. 1seg.</t>
  </si>
  <si>
    <t>334-20-12582-24757</t>
  </si>
  <si>
    <t>0min. 17seg.</t>
  </si>
  <si>
    <t>24min. 41seg.</t>
  </si>
  <si>
    <t xml:space="preserve">25min. </t>
  </si>
  <si>
    <t>11min. 29seg.</t>
  </si>
  <si>
    <t>921XXX8682</t>
  </si>
  <si>
    <t>Entrante</t>
  </si>
  <si>
    <t>334-20-12582-55160</t>
  </si>
  <si>
    <t>334-20-12582-54238</t>
  </si>
  <si>
    <t>334-20-12582-9345</t>
  </si>
  <si>
    <t>999XXX0859</t>
  </si>
  <si>
    <t>334-20-12582-19345</t>
  </si>
  <si>
    <t>999XXX2388</t>
  </si>
  <si>
    <t>334-20-12582-24232</t>
  </si>
  <si>
    <t>334-20-12582-2573</t>
  </si>
  <si>
    <t>1min. 30seg.</t>
  </si>
  <si>
    <t>999XXX8226</t>
  </si>
  <si>
    <t>1min. 6seg.</t>
  </si>
  <si>
    <t>2min. 13seg.</t>
  </si>
  <si>
    <t>7min. 29seg.</t>
  </si>
  <si>
    <t>334-20-12582-59345</t>
  </si>
  <si>
    <t>334-20-12582-48782</t>
  </si>
  <si>
    <t>0min. 39seg.</t>
  </si>
  <si>
    <t>334-20-12582-39346</t>
  </si>
  <si>
    <t>4min. 36seg.</t>
  </si>
  <si>
    <t>334-20-12582-39345</t>
  </si>
  <si>
    <t>3min. 2seg.</t>
  </si>
  <si>
    <t>4min. 34seg.</t>
  </si>
  <si>
    <t>334-20-12582-24398</t>
  </si>
  <si>
    <t>VIDEO;GPRS-0</t>
  </si>
  <si>
    <t>334-20-12582-33326</t>
  </si>
  <si>
    <t>2min. 30seg.</t>
  </si>
  <si>
    <t>334-20-12582-53326</t>
  </si>
  <si>
    <t>999XXX3348</t>
  </si>
  <si>
    <t>subscXXXcion</t>
  </si>
  <si>
    <t>SUBS</t>
  </si>
  <si>
    <t>PA30;30;Nacional</t>
  </si>
  <si>
    <t>Sin Limite 30</t>
  </si>
  <si>
    <t>033999XXX8450</t>
  </si>
  <si>
    <t>0min. 1seg.</t>
  </si>
  <si>
    <t>999XXX7092</t>
  </si>
  <si>
    <t>27min. 3seg.</t>
  </si>
  <si>
    <t>033999XXX0328</t>
  </si>
  <si>
    <t>17min. 31seg.</t>
  </si>
  <si>
    <t xml:space="preserve">18min. </t>
  </si>
  <si>
    <t>033999XXX0238</t>
  </si>
  <si>
    <t>*033999XXX8450</t>
  </si>
  <si>
    <t>1min. 7seg.</t>
  </si>
  <si>
    <t>*033999XXX0328</t>
  </si>
  <si>
    <t>3min. 3seg.</t>
  </si>
  <si>
    <t>10min. 46seg.</t>
  </si>
  <si>
    <t>7min. 1seg.</t>
  </si>
  <si>
    <t>999XXX3359</t>
  </si>
  <si>
    <t>2min. 33seg.</t>
  </si>
  <si>
    <t>334-20-12582-2097</t>
  </si>
  <si>
    <t>7min. 12seg.</t>
  </si>
  <si>
    <t>334-20-12582-3326</t>
  </si>
  <si>
    <t>2min. 3seg.</t>
  </si>
  <si>
    <t>334-20-12582-13326</t>
  </si>
  <si>
    <t>20min. 2seg.</t>
  </si>
  <si>
    <t>2min. 2seg.</t>
  </si>
  <si>
    <t>334-20-12582-53248</t>
  </si>
  <si>
    <t>999XXX5938</t>
  </si>
  <si>
    <t>14min. 53seg.</t>
  </si>
  <si>
    <t>28min. 42seg.</t>
  </si>
  <si>
    <t>1800XXX2669</t>
  </si>
  <si>
    <t>8min. 8seg.</t>
  </si>
  <si>
    <t>2min. 43seg.</t>
  </si>
  <si>
    <t>334-20-12582-28782</t>
  </si>
  <si>
    <t>3min. 34seg.</t>
  </si>
  <si>
    <t>999XXX5795</t>
  </si>
  <si>
    <t>334-20-12582-22460</t>
  </si>
  <si>
    <t>334-20-12582-2460</t>
  </si>
  <si>
    <t>1min. 48seg.</t>
  </si>
  <si>
    <t>334-20-12582-24425</t>
  </si>
  <si>
    <t>5min. 40seg.</t>
  </si>
  <si>
    <t>2min. 8seg.</t>
  </si>
  <si>
    <t>14min. 35seg.</t>
  </si>
  <si>
    <t>6min. 3seg.</t>
  </si>
  <si>
    <t>4min. 16seg.</t>
  </si>
  <si>
    <t>334-20-12582-52529</t>
  </si>
  <si>
    <t>1min. 37seg.</t>
  </si>
  <si>
    <t>11min. 40seg.</t>
  </si>
  <si>
    <t>5min. 22seg.</t>
  </si>
  <si>
    <t>3min. 55seg.</t>
  </si>
  <si>
    <t>22min. 34seg.</t>
  </si>
  <si>
    <t xml:space="preserve">23min. </t>
  </si>
  <si>
    <t>1min. 18seg.</t>
  </si>
  <si>
    <t>1min. 3seg.</t>
  </si>
  <si>
    <t>999XXX0984</t>
  </si>
  <si>
    <t>5min. 24seg.</t>
  </si>
  <si>
    <t>334-20-12582-34238</t>
  </si>
  <si>
    <t>8min. 46seg.</t>
  </si>
  <si>
    <t>334-20-12582-42460</t>
  </si>
  <si>
    <t>999XXX9860</t>
  </si>
  <si>
    <t>0min. 27seg.</t>
  </si>
  <si>
    <t>334-20-12582-2527</t>
  </si>
  <si>
    <t>0min. 50seg.</t>
  </si>
  <si>
    <t>13min. 24seg.</t>
  </si>
  <si>
    <t>6min. 36seg.</t>
  </si>
  <si>
    <t>1min. 5seg.</t>
  </si>
  <si>
    <t>1min. 33seg.</t>
  </si>
  <si>
    <t>1min. 55seg.</t>
  </si>
  <si>
    <t>1min. 19seg.</t>
  </si>
  <si>
    <t>999XXX7840</t>
  </si>
  <si>
    <t>23min. 51seg.</t>
  </si>
  <si>
    <t xml:space="preserve">24min. </t>
  </si>
  <si>
    <t>8min. 11seg.</t>
  </si>
  <si>
    <t>2min. 34seg.</t>
  </si>
  <si>
    <t>1min. 25seg.</t>
  </si>
  <si>
    <t>334-20-12582-58915</t>
  </si>
  <si>
    <t>334-20-16582-32055</t>
  </si>
  <si>
    <t>3min. 20seg.</t>
  </si>
  <si>
    <t>334-20-16582-12572</t>
  </si>
  <si>
    <t>334-20-16582-31270</t>
  </si>
  <si>
    <t>334-20-16582-14508</t>
  </si>
  <si>
    <t>10min. 25seg.</t>
  </si>
  <si>
    <t>334-20-16582-45290</t>
  </si>
  <si>
    <t>1min. 23seg.</t>
  </si>
  <si>
    <t>334-20-16582-43043</t>
  </si>
  <si>
    <t>334-20-16582-43348</t>
  </si>
  <si>
    <t>2min. 54seg.</t>
  </si>
  <si>
    <t>334-20-16582-31276</t>
  </si>
  <si>
    <t>1min. 59seg.</t>
  </si>
  <si>
    <t>334-20-16582-13312</t>
  </si>
  <si>
    <t>999XXX5701</t>
  </si>
  <si>
    <t>999XXX6887</t>
  </si>
  <si>
    <t>1min. 24seg.</t>
  </si>
  <si>
    <t>2min. 55seg.</t>
  </si>
  <si>
    <t>999XXX9203</t>
  </si>
  <si>
    <t>5min. 55seg.</t>
  </si>
  <si>
    <t>2min. 53seg.</t>
  </si>
  <si>
    <t>334-20-14582-46464</t>
  </si>
  <si>
    <t>8min. 48seg.</t>
  </si>
  <si>
    <t>334-20-14582-55161</t>
  </si>
  <si>
    <t>999XXX9875</t>
  </si>
  <si>
    <t>334-20-14582-35161</t>
  </si>
  <si>
    <t>334-20-14582-16168</t>
  </si>
  <si>
    <t>334-20-12582-14192</t>
  </si>
  <si>
    <t>334-20-12582-2529</t>
  </si>
  <si>
    <t>7min. 24seg.</t>
  </si>
  <si>
    <t>5min. 17seg.</t>
  </si>
  <si>
    <t>1hrs. 4min. 39seg.</t>
  </si>
  <si>
    <t>1hrs. 5min. 0seg.</t>
  </si>
  <si>
    <t>5min. 35seg.</t>
  </si>
  <si>
    <t>334-20-13083-38517</t>
  </si>
  <si>
    <t>3min. 14seg.</t>
  </si>
  <si>
    <t>999XXX7362</t>
  </si>
  <si>
    <t>3min. 1seg.</t>
  </si>
  <si>
    <t>3min. 12seg.</t>
  </si>
  <si>
    <t>5min. 2seg.</t>
  </si>
  <si>
    <t>2min. 49seg.</t>
  </si>
  <si>
    <t>6min. 59seg.</t>
  </si>
  <si>
    <t>3min. 23seg.</t>
  </si>
  <si>
    <t>334-20-12582-18088</t>
  </si>
  <si>
    <t>334-20-12582-14218</t>
  </si>
  <si>
    <t>334-20-12582-17617</t>
  </si>
  <si>
    <t>3min. 10seg.</t>
  </si>
  <si>
    <t>334-20-12582-41890</t>
  </si>
  <si>
    <t>3min. 29seg.</t>
  </si>
  <si>
    <t>1min. 32seg.</t>
  </si>
  <si>
    <t>2min. 51seg.</t>
  </si>
  <si>
    <t>999XXX1227</t>
  </si>
  <si>
    <t>6min. 52seg.</t>
  </si>
  <si>
    <t>999XXX7692</t>
  </si>
  <si>
    <t>334-20-12582-49265</t>
  </si>
  <si>
    <t>999XXX1025</t>
  </si>
  <si>
    <t>999XXX5306</t>
  </si>
  <si>
    <t>3min. 5seg.</t>
  </si>
  <si>
    <t>334-20-16582-18773</t>
  </si>
  <si>
    <t>334-20-12582-32338</t>
  </si>
  <si>
    <t>0min. 23seg.</t>
  </si>
  <si>
    <t>999XXX4553</t>
  </si>
  <si>
    <t>5min. 34seg.</t>
  </si>
  <si>
    <t>7min. 31seg.</t>
  </si>
  <si>
    <t>999XXX0291</t>
  </si>
  <si>
    <t>6min. 32seg.</t>
  </si>
  <si>
    <t>334-20-12582-6428</t>
  </si>
  <si>
    <t>999XXX4914</t>
  </si>
  <si>
    <t>334-20-12582-21226</t>
  </si>
  <si>
    <t>999XXX3187</t>
  </si>
  <si>
    <t>334-20-12582-12529</t>
  </si>
  <si>
    <t>334-20-12582-34024</t>
  </si>
  <si>
    <t>334-20-12582-14062</t>
  </si>
  <si>
    <t>999XXX5470</t>
  </si>
  <si>
    <t>2min. 12seg.</t>
  </si>
  <si>
    <t>999XXX6709</t>
  </si>
  <si>
    <t>334-20-16582-8773</t>
  </si>
  <si>
    <t>999XXX1180</t>
  </si>
  <si>
    <t>4min. 35seg.</t>
  </si>
  <si>
    <t>334-20-12582-44398</t>
  </si>
  <si>
    <t>1min. 47seg.</t>
  </si>
  <si>
    <t>2min. 58seg.</t>
  </si>
  <si>
    <t>999XXX8523</t>
  </si>
  <si>
    <t>1min. 50seg.</t>
  </si>
  <si>
    <t>0min. 12seg.</t>
  </si>
  <si>
    <t>3min. 21seg.</t>
  </si>
  <si>
    <t>2min. 11seg.</t>
  </si>
  <si>
    <t>5min. 5seg.</t>
  </si>
  <si>
    <t>3min. 18seg.</t>
  </si>
  <si>
    <t>999XXX5581</t>
  </si>
  <si>
    <t>999XXX8737</t>
  </si>
  <si>
    <t>9min. 8seg.</t>
  </si>
  <si>
    <t>4min. 8seg.</t>
  </si>
  <si>
    <t>3min. 7seg.</t>
  </si>
  <si>
    <t>11min. 52seg.</t>
  </si>
  <si>
    <t>1hrs. 7min. 6seg.</t>
  </si>
  <si>
    <t>1hrs. 8min. 0seg.</t>
  </si>
  <si>
    <t>921XXX3306</t>
  </si>
  <si>
    <t>1min. 54seg.</t>
  </si>
  <si>
    <t>334-20-12582-48915</t>
  </si>
  <si>
    <t>4min. 56seg.</t>
  </si>
  <si>
    <t>334-20-12582-32460</t>
  </si>
  <si>
    <t>2min. 41seg.</t>
  </si>
  <si>
    <t>334-20-16582-34060</t>
  </si>
  <si>
    <t>3min. 22seg.</t>
  </si>
  <si>
    <t>2min. 27seg.</t>
  </si>
  <si>
    <t>14min. 41seg.</t>
  </si>
  <si>
    <t>334-20-16582-21895</t>
  </si>
  <si>
    <t>8min. 45seg.</t>
  </si>
  <si>
    <t>3min. 19seg.</t>
  </si>
  <si>
    <t>5min. 26seg.</t>
  </si>
  <si>
    <t>2min. 1seg.</t>
  </si>
  <si>
    <t>2min. 21seg.</t>
  </si>
  <si>
    <t>1min. 17seg.</t>
  </si>
  <si>
    <t>7min. 35seg.</t>
  </si>
  <si>
    <t>3min. 51seg.</t>
  </si>
  <si>
    <t>334-20-12582-41226</t>
  </si>
  <si>
    <t>334-20-16582-23312</t>
  </si>
  <si>
    <t>334-20-14582-17903</t>
  </si>
  <si>
    <t>334-20-14582-9912</t>
  </si>
  <si>
    <t>334-20-14582-19912</t>
  </si>
  <si>
    <t>334-20-14582-46463</t>
  </si>
  <si>
    <t>334-20-12582-53725</t>
  </si>
  <si>
    <t>1min. 31seg.</t>
  </si>
  <si>
    <t>1min. 56seg.</t>
  </si>
  <si>
    <t>4min. 55seg.</t>
  </si>
  <si>
    <t>2min. 31seg.</t>
  </si>
  <si>
    <t>6min. 5seg.</t>
  </si>
  <si>
    <t>334-20-14582-42895</t>
  </si>
  <si>
    <t>999XXX7334</t>
  </si>
  <si>
    <t>334-20-16582-51263</t>
  </si>
  <si>
    <t>6min. 24seg.</t>
  </si>
  <si>
    <t>334-20-16582-52553</t>
  </si>
  <si>
    <t>8min. 1seg.</t>
  </si>
  <si>
    <t>334-20-16582-51845</t>
  </si>
  <si>
    <t>999XXX0437</t>
  </si>
  <si>
    <t>0min. 52seg.</t>
  </si>
  <si>
    <t>10min. 12seg.</t>
  </si>
  <si>
    <t>334-20-17582-59960</t>
  </si>
  <si>
    <t>2min. 24seg.</t>
  </si>
  <si>
    <t>8min. 56seg.</t>
  </si>
  <si>
    <t>13min. 36seg.</t>
  </si>
  <si>
    <t>13min. 17seg.</t>
  </si>
  <si>
    <t>334-20-16582-44060</t>
  </si>
  <si>
    <t>999XXX5702</t>
  </si>
  <si>
    <t>5min. 46seg.</t>
  </si>
  <si>
    <t>0min. 9seg.</t>
  </si>
  <si>
    <t>9min. 52seg.</t>
  </si>
  <si>
    <t>999XXX3566</t>
  </si>
  <si>
    <t>334-20-14582-32574</t>
  </si>
  <si>
    <t>334-20-14582-52577</t>
  </si>
  <si>
    <t>15min. 18seg.</t>
  </si>
  <si>
    <t xml:space="preserve">16min. </t>
  </si>
  <si>
    <t>21min. 42seg.</t>
  </si>
  <si>
    <t xml:space="preserve">22min. </t>
  </si>
  <si>
    <t>4min. 3seg.</t>
  </si>
  <si>
    <t>5min. 14seg.</t>
  </si>
  <si>
    <t>3min. 47seg.</t>
  </si>
  <si>
    <t>334-20-12582-54234</t>
  </si>
  <si>
    <t>334-20-12582-12573</t>
  </si>
  <si>
    <t>334-20-16582-38880</t>
  </si>
  <si>
    <t>334-20-12582-54024</t>
  </si>
  <si>
    <t>4min. 50seg.</t>
  </si>
  <si>
    <t>2min. 48seg.</t>
  </si>
  <si>
    <t>3min. 54seg.</t>
  </si>
  <si>
    <t>9min. 28seg.</t>
  </si>
  <si>
    <t>555XXX9911</t>
  </si>
  <si>
    <t>8min. 33seg.</t>
  </si>
  <si>
    <t>334-20-12582-52338</t>
  </si>
  <si>
    <t>334-20-12582-42338</t>
  </si>
  <si>
    <t>334-20-12582-21890</t>
  </si>
  <si>
    <t>3min. 9seg.</t>
  </si>
  <si>
    <t>999XXX9503</t>
  </si>
  <si>
    <t>1800XXX3566</t>
  </si>
  <si>
    <t>3min. 41seg.</t>
  </si>
  <si>
    <t>14min. 45seg.</t>
  </si>
  <si>
    <t>1min. 58seg.</t>
  </si>
  <si>
    <t>8min. 18seg.</t>
  </si>
  <si>
    <t>999XXX2218</t>
  </si>
  <si>
    <t>334-20-12582-58981</t>
  </si>
  <si>
    <t>5min. 30seg.</t>
  </si>
  <si>
    <t>7min. 30seg.</t>
  </si>
  <si>
    <t>2min. 47seg.</t>
  </si>
  <si>
    <t>2min. 45seg.</t>
  </si>
  <si>
    <t>3min. 52seg.</t>
  </si>
  <si>
    <t>3min. 37seg.</t>
  </si>
  <si>
    <t>334-20-12582-58782</t>
  </si>
  <si>
    <t>999XXX2707</t>
  </si>
  <si>
    <t>334-20-12582-42529</t>
  </si>
  <si>
    <t>334-20-12582-1890</t>
  </si>
  <si>
    <t>999XXX3321</t>
  </si>
  <si>
    <t>999XXX7950</t>
  </si>
  <si>
    <t>6min. 48seg.</t>
  </si>
  <si>
    <t>334-20-12582-4062</t>
  </si>
  <si>
    <t>999XXX0494</t>
  </si>
  <si>
    <t>13min. 13seg.</t>
  </si>
  <si>
    <t>6min. 18seg.</t>
  </si>
  <si>
    <t>4min. 19seg.</t>
  </si>
  <si>
    <t>4min. 7seg.</t>
  </si>
  <si>
    <t>3min. 30seg.</t>
  </si>
  <si>
    <t>334-20-12582-44756</t>
  </si>
  <si>
    <t>999XXX9168</t>
  </si>
  <si>
    <t>334-20-5956-28534</t>
  </si>
  <si>
    <t>3min. 43seg.</t>
  </si>
  <si>
    <t>334-20-14582-1251</t>
  </si>
  <si>
    <t>334-20-14582-53414</t>
  </si>
  <si>
    <t>5min. 11seg.</t>
  </si>
  <si>
    <t>6min. 44seg.</t>
  </si>
  <si>
    <t>334-20-14582-2545</t>
  </si>
  <si>
    <t>334-20-14582-11251</t>
  </si>
  <si>
    <t>2min. 37seg.</t>
  </si>
  <si>
    <t>5min. 27seg.</t>
  </si>
  <si>
    <t>334-20-14582-24512</t>
  </si>
  <si>
    <t>999XXX5723</t>
  </si>
  <si>
    <t>334-20-12582-30828</t>
  </si>
  <si>
    <t>8min. 27seg.</t>
  </si>
  <si>
    <t>3min. 48seg.</t>
  </si>
  <si>
    <t>3min. 6seg.</t>
  </si>
  <si>
    <t>999XXX1222</t>
  </si>
  <si>
    <t>1min. 41seg.</t>
  </si>
  <si>
    <t>4min. 25seg.</t>
  </si>
  <si>
    <t>0min. 59seg.</t>
  </si>
  <si>
    <t>*033999XXX0494</t>
  </si>
  <si>
    <t>5min. 25seg.</t>
  </si>
  <si>
    <t>999XXX3240</t>
  </si>
  <si>
    <t>4min. 5seg.</t>
  </si>
  <si>
    <t>999XXX7937</t>
  </si>
  <si>
    <t>4min. 2seg.</t>
  </si>
  <si>
    <t>999XXX0164</t>
  </si>
  <si>
    <t>6min. 7seg.</t>
  </si>
  <si>
    <t>334-20-12582-8981</t>
  </si>
  <si>
    <t>334-20-12582-44232</t>
  </si>
  <si>
    <t>4min. 59seg.</t>
  </si>
  <si>
    <t>921XXX4473</t>
  </si>
  <si>
    <t>334-20-12101-21316</t>
  </si>
  <si>
    <t>334-20-12101-21454</t>
  </si>
  <si>
    <t>5min. 36seg.</t>
  </si>
  <si>
    <t>5min. 7seg.</t>
  </si>
  <si>
    <t>334-20-2937-45225</t>
  </si>
  <si>
    <t>9min. 12seg.</t>
  </si>
  <si>
    <t>334-20-28309-5001</t>
  </si>
  <si>
    <t>2min. 50seg.</t>
  </si>
  <si>
    <t>10min. 10seg.</t>
  </si>
  <si>
    <t>999XXX5359</t>
  </si>
  <si>
    <t>6min. 1seg.</t>
  </si>
  <si>
    <t>19min. 43seg.</t>
  </si>
  <si>
    <t xml:space="preserve">20min. </t>
  </si>
  <si>
    <t>999XXX6253</t>
  </si>
  <si>
    <t>999XXX9122</t>
  </si>
  <si>
    <t>999XXX1124</t>
  </si>
  <si>
    <t>4min. 21seg.</t>
  </si>
  <si>
    <t>12min. 58seg.</t>
  </si>
  <si>
    <t>999XXX1792</t>
  </si>
  <si>
    <t>3min. 4seg.</t>
  </si>
  <si>
    <t>4min. 42seg.</t>
  </si>
  <si>
    <t>999XXX8560</t>
  </si>
  <si>
    <t>2min. 16seg.</t>
  </si>
  <si>
    <t>999XXX4570</t>
  </si>
  <si>
    <t>4min. 53seg.</t>
  </si>
  <si>
    <t>334-20-16582-32572</t>
  </si>
  <si>
    <t>999XXX6420</t>
  </si>
  <si>
    <t>999XXX4201</t>
  </si>
  <si>
    <t>4min. 20seg.</t>
  </si>
  <si>
    <t>334-20-14582-22580</t>
  </si>
  <si>
    <t>4min. 22seg.</t>
  </si>
  <si>
    <t>6min. 42seg.</t>
  </si>
  <si>
    <t>999XXX2889</t>
  </si>
  <si>
    <t>5min. 50seg.</t>
  </si>
  <si>
    <t>999XXX0187</t>
  </si>
  <si>
    <t>3min. 31seg.</t>
  </si>
  <si>
    <t>999XXX5707</t>
  </si>
  <si>
    <t>4min. 9seg.</t>
  </si>
  <si>
    <t>334-20-14582-42581</t>
  </si>
  <si>
    <t>334-20-12582-10828</t>
  </si>
  <si>
    <t>999XXX1604</t>
  </si>
  <si>
    <t>8min. 36seg.</t>
  </si>
  <si>
    <t>10min. 41seg.</t>
  </si>
  <si>
    <t>17min. 56seg.</t>
  </si>
  <si>
    <t>999XXX9097</t>
  </si>
  <si>
    <t>334-20-16582-25531</t>
  </si>
  <si>
    <t>334-20-16582-52055</t>
  </si>
  <si>
    <t>3min. 53seg.</t>
  </si>
  <si>
    <t>334-20-14582-37841</t>
  </si>
  <si>
    <t>999XXX8767</t>
  </si>
  <si>
    <t>10min. 43seg.</t>
  </si>
  <si>
    <t>334-20-12582-52527</t>
  </si>
  <si>
    <t>1800XXX0000</t>
  </si>
  <si>
    <t>12min. 12seg.</t>
  </si>
  <si>
    <t>1800XXX1114</t>
  </si>
  <si>
    <t>1800XXX0950</t>
  </si>
  <si>
    <t>334-20-14582-14235</t>
  </si>
  <si>
    <t>11min. 43seg.</t>
  </si>
  <si>
    <t>334-20-14582-8095</t>
  </si>
  <si>
    <t>334-20-14582-4235</t>
  </si>
  <si>
    <t>999XXX1826</t>
  </si>
  <si>
    <t>9min. 1seg.</t>
  </si>
  <si>
    <t>10min. 45seg.</t>
  </si>
  <si>
    <t>9min. 29seg.</t>
  </si>
  <si>
    <t>9min. 27seg.</t>
  </si>
  <si>
    <t>334-20-16582-28774</t>
  </si>
  <si>
    <t>334-20-12582-22338</t>
  </si>
  <si>
    <t>334-20-14582-22581</t>
  </si>
  <si>
    <t>8min. 52seg.</t>
  </si>
  <si>
    <t>334-20-14582-49011</t>
  </si>
  <si>
    <t>334-20-12582-28915</t>
  </si>
  <si>
    <t>334-20-12582-42527</t>
  </si>
  <si>
    <t>999XXX9574</t>
  </si>
  <si>
    <t>1800XXX7272</t>
  </si>
  <si>
    <t>2min. 14seg.</t>
  </si>
  <si>
    <t>999XXX1048</t>
  </si>
  <si>
    <t>334-20-12582-4192</t>
  </si>
  <si>
    <t>334-20-41085-2843</t>
  </si>
  <si>
    <t>999XXX8790</t>
  </si>
  <si>
    <t>999XXX5513</t>
  </si>
  <si>
    <t>3min. 35seg.</t>
  </si>
  <si>
    <t>999XXX2900</t>
  </si>
  <si>
    <t>334-20-14582-26994</t>
  </si>
  <si>
    <t>3min. 13seg.</t>
  </si>
  <si>
    <t>2min. 15seg.</t>
  </si>
  <si>
    <t>2min. 46seg.</t>
  </si>
  <si>
    <t>7min. 21seg.</t>
  </si>
  <si>
    <t>999XXX2316</t>
  </si>
  <si>
    <t>7min. 10seg.</t>
  </si>
  <si>
    <t>999XXX4694</t>
  </si>
  <si>
    <t>5min. 21seg.</t>
  </si>
  <si>
    <t>4min. 40seg.</t>
  </si>
  <si>
    <t>11min. 2seg.</t>
  </si>
  <si>
    <t>32min. 13seg.</t>
  </si>
  <si>
    <t xml:space="preserve">33min. </t>
  </si>
  <si>
    <t>14min. 38seg.</t>
  </si>
  <si>
    <t>6min. 39seg.</t>
  </si>
  <si>
    <t>999XXX8213</t>
  </si>
  <si>
    <t>2min. 4seg.</t>
  </si>
  <si>
    <t>999XXX2025</t>
  </si>
  <si>
    <t>999XXX2093</t>
  </si>
  <si>
    <t>12min. 25seg.</t>
  </si>
  <si>
    <t>999XXX6990</t>
  </si>
  <si>
    <t>6min. 9seg.</t>
  </si>
  <si>
    <t>1min. 57seg.</t>
  </si>
  <si>
    <t>4min. 47seg.</t>
  </si>
  <si>
    <t>23min. 57seg.</t>
  </si>
  <si>
    <t>999XXX2830</t>
  </si>
  <si>
    <t>12min. 43seg.</t>
  </si>
  <si>
    <t>3min. 46seg.</t>
  </si>
  <si>
    <t>999XXX5377</t>
  </si>
  <si>
    <t>999XXX0891</t>
  </si>
  <si>
    <t>334-20-16582-42572</t>
  </si>
  <si>
    <t>999XXX5552</t>
  </si>
  <si>
    <t>6min. 53seg.</t>
  </si>
  <si>
    <t>334-20-12582-52573</t>
  </si>
  <si>
    <t>11min. 45seg.</t>
  </si>
  <si>
    <t>2min. 19seg.</t>
  </si>
  <si>
    <t>999XXX6536</t>
  </si>
  <si>
    <t>4min. 38seg.</t>
  </si>
  <si>
    <t>5min. 57seg.</t>
  </si>
  <si>
    <t>6min. 15seg.</t>
  </si>
  <si>
    <t>999XXX2341</t>
  </si>
  <si>
    <t>5min. 13seg.</t>
  </si>
  <si>
    <t>999XXX1602</t>
  </si>
  <si>
    <t>8min. 20seg.</t>
  </si>
  <si>
    <t>30min. 32seg.</t>
  </si>
  <si>
    <t xml:space="preserve">31min. </t>
  </si>
  <si>
    <t>999XXX5653</t>
  </si>
  <si>
    <t>334-20-12339-58543</t>
  </si>
  <si>
    <t>999XXX7962</t>
  </si>
  <si>
    <t>999XXX4059</t>
  </si>
  <si>
    <t>999XXX5399</t>
  </si>
  <si>
    <t>554XXX6182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</si>
</sst>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6" formatCode="&quot;$&quot;#,##0;[Red]\-&quot;$&quot;#,##0"/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 &quot;$&quot;\ * #,##0.00_ ;_ &quot;$&quot;\ * \-#,##0.00_ ;_ &quot;$&quot;\ * &quot;-&quot;??_ ;_ @_ "/>
    <numFmt numFmtId="165" formatCode="\$#,##0\ ;\(\$#,##0\)"/>
    <numFmt numFmtId="166" formatCode="#,##0\ &quot;MB&quot;"/>
    <numFmt numFmtId="167" formatCode="&quot;al &quot;dd/mmm/yy"/>
    <numFmt numFmtId="168" formatCode="General\ &quot;consulta&quot;"/>
    <numFmt numFmtId="169" formatCode="&quot;Del &quot;dd/mmm/yy"/>
    <numFmt numFmtId="170" formatCode="dd/mmm/yy"/>
    <numFmt numFmtId="171" formatCode="&quot;Período: Del &quot;dd/mmm/yy"/>
    <numFmt numFmtId="172" formatCode="d/mmm/yy;@"/>
    <numFmt numFmtId="173" formatCode="0.00\ &quot;MB&quot;"/>
    <numFmt numFmtId="174" formatCode="General\ &quot;consulta(s)&quot;"/>
    <numFmt numFmtId="175" formatCode="#,##0\ &quot;min.&quot;"/>
  </numFmts>
  <fonts count="38" x14ac:knownFonts="1">
    <font>
      <sz val="11"/>
      <color theme="1"/>
      <name val="Calibri"/>
      <family val="2"/>
      <scheme val="minor"/>
    </font>
    <font>
      <sz val="10"/>
      <color indexed="24"/>
      <name val="Arial"/>
      <family val="2"/>
    </font>
    <font>
      <b/>
      <sz val="18"/>
      <color indexed="24"/>
      <name val="Arial"/>
      <family val="2"/>
    </font>
    <font>
      <b/>
      <sz val="12"/>
      <color indexed="24"/>
      <name val="Arial"/>
      <family val="2"/>
    </font>
    <font>
      <sz val="10"/>
      <name val="Tahoma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0"/>
      <color theme="1"/>
      <name val="Tahoma"/>
      <family val="2"/>
    </font>
    <font>
      <b/>
      <sz val="10"/>
      <color theme="1"/>
      <name val="Tahoma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11"/>
      <color theme="1"/>
      <name val="Wingdings"/>
      <charset val="2"/>
    </font>
    <font>
      <sz val="1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4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</fills>
  <borders count="4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ck">
        <color theme="0" tint="-0.24994659260841701"/>
      </right>
      <top/>
      <bottom style="thick">
        <color theme="0" tint="-0.24994659260841701"/>
      </bottom>
      <diagonal/>
    </border>
    <border>
      <left/>
      <right style="thick">
        <color theme="0" tint="-0.24994659260841701"/>
      </right>
      <top/>
      <bottom/>
      <diagonal/>
    </border>
    <border>
      <left/>
      <right/>
      <top/>
      <bottom style="thick">
        <color theme="0" tint="-0.24994659260841701"/>
      </bottom>
      <diagonal/>
    </border>
    <border>
      <left style="medium">
        <color indexed="64"/>
      </left>
      <right/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hair">
        <color auto="1"/>
      </bottom>
      <diagonal/>
    </border>
    <border>
      <left/>
      <right style="medium">
        <color indexed="64"/>
      </right>
      <top/>
      <bottom style="hair">
        <color auto="1"/>
      </bottom>
      <diagonal/>
    </border>
    <border>
      <left/>
      <right/>
      <top/>
      <bottom style="dotted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auto="1"/>
      </top>
      <bottom/>
      <diagonal/>
    </border>
    <border>
      <left/>
      <right style="medium">
        <color indexed="64"/>
      </right>
      <top style="hair">
        <color auto="1"/>
      </top>
      <bottom/>
      <diagonal/>
    </border>
    <border>
      <left/>
      <right style="thick">
        <color theme="0" tint="-0.34998626667073579"/>
      </right>
      <top/>
      <bottom style="thick">
        <color theme="0" tint="-0.34998626667073579"/>
      </bottom>
      <diagonal/>
    </border>
    <border>
      <left/>
      <right style="thick">
        <color theme="0" tint="-0.34998626667073579"/>
      </right>
      <top/>
      <bottom/>
      <diagonal/>
    </border>
    <border>
      <left/>
      <right/>
      <top/>
      <bottom style="thick">
        <color theme="0" tint="-0.34998626667073579"/>
      </bottom>
      <diagonal/>
    </border>
  </borders>
  <cellStyleXfs count="53">
    <xf numFmtId="0" fontId="0" fillId="0" borderId="0"/>
    <xf numFmtId="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64" fontId="5" fillId="0" borderId="0" applyFont="0" applyFill="0" applyBorder="0" applyAlignment="0" applyProtection="0"/>
    <xf numFmtId="0" fontId="1" fillId="0" borderId="0"/>
    <xf numFmtId="0" fontId="5" fillId="32" borderId="4" applyNumberFormat="0" applyFont="0" applyAlignment="0" applyProtection="0"/>
    <xf numFmtId="0" fontId="6" fillId="0" borderId="0" applyNumberFormat="0" applyFill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9" fillId="0" borderId="6" applyNumberFormat="0" applyFill="0" applyAlignment="0" applyProtection="0"/>
    <xf numFmtId="0" fontId="10" fillId="0" borderId="7" applyNumberFormat="0" applyFill="0" applyAlignment="0" applyProtection="0"/>
    <xf numFmtId="0" fontId="11" fillId="0" borderId="8" applyNumberFormat="0" applyFill="0" applyAlignment="0" applyProtection="0"/>
    <xf numFmtId="0" fontId="11" fillId="0" borderId="0" applyNumberFormat="0" applyFill="0" applyBorder="0" applyAlignment="0" applyProtection="0"/>
    <xf numFmtId="0" fontId="12" fillId="20" borderId="0" applyNumberFormat="0" applyBorder="0" applyAlignment="0" applyProtection="0"/>
    <xf numFmtId="0" fontId="13" fillId="30" borderId="0" applyNumberFormat="0" applyBorder="0" applyAlignment="0" applyProtection="0"/>
    <xf numFmtId="0" fontId="14" fillId="31" borderId="0" applyNumberFormat="0" applyBorder="0" applyAlignment="0" applyProtection="0"/>
    <xf numFmtId="0" fontId="15" fillId="29" borderId="1" applyNumberFormat="0" applyAlignment="0" applyProtection="0"/>
    <xf numFmtId="0" fontId="16" fillId="21" borderId="5" applyNumberFormat="0" applyAlignment="0" applyProtection="0"/>
    <xf numFmtId="0" fontId="17" fillId="21" borderId="1" applyNumberFormat="0" applyAlignment="0" applyProtection="0"/>
    <xf numFmtId="0" fontId="18" fillId="0" borderId="3" applyNumberFormat="0" applyFill="0" applyAlignment="0" applyProtection="0"/>
    <xf numFmtId="0" fontId="19" fillId="22" borderId="2" applyNumberFormat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9" applyNumberFormat="0" applyFill="0" applyAlignment="0" applyProtection="0"/>
    <xf numFmtId="0" fontId="23" fillId="23" borderId="0" applyNumberFormat="0" applyBorder="0" applyAlignment="0" applyProtection="0"/>
    <xf numFmtId="0" fontId="5" fillId="2" borderId="0" applyNumberFormat="0" applyBorder="0" applyAlignment="0" applyProtection="0"/>
    <xf numFmtId="0" fontId="5" fillId="8" borderId="0" applyNumberFormat="0" applyBorder="0" applyAlignment="0" applyProtection="0"/>
    <xf numFmtId="0" fontId="23" fillId="14" borderId="0" applyNumberFormat="0" applyBorder="0" applyAlignment="0" applyProtection="0"/>
    <xf numFmtId="0" fontId="23" fillId="24" borderId="0" applyNumberFormat="0" applyBorder="0" applyAlignment="0" applyProtection="0"/>
    <xf numFmtId="0" fontId="5" fillId="3" borderId="0" applyNumberFormat="0" applyBorder="0" applyAlignment="0" applyProtection="0"/>
    <xf numFmtId="0" fontId="5" fillId="9" borderId="0" applyNumberFormat="0" applyBorder="0" applyAlignment="0" applyProtection="0"/>
    <xf numFmtId="0" fontId="23" fillId="15" borderId="0" applyNumberFormat="0" applyBorder="0" applyAlignment="0" applyProtection="0"/>
    <xf numFmtId="0" fontId="23" fillId="25" borderId="0" applyNumberFormat="0" applyBorder="0" applyAlignment="0" applyProtection="0"/>
    <xf numFmtId="0" fontId="5" fillId="4" borderId="0" applyNumberFormat="0" applyBorder="0" applyAlignment="0" applyProtection="0"/>
    <xf numFmtId="0" fontId="5" fillId="10" borderId="0" applyNumberFormat="0" applyBorder="0" applyAlignment="0" applyProtection="0"/>
    <xf numFmtId="0" fontId="23" fillId="16" borderId="0" applyNumberFormat="0" applyBorder="0" applyAlignment="0" applyProtection="0"/>
    <xf numFmtId="0" fontId="23" fillId="26" borderId="0" applyNumberFormat="0" applyBorder="0" applyAlignment="0" applyProtection="0"/>
    <xf numFmtId="0" fontId="5" fillId="5" borderId="0" applyNumberFormat="0" applyBorder="0" applyAlignment="0" applyProtection="0"/>
    <xf numFmtId="0" fontId="5" fillId="11" borderId="0" applyNumberFormat="0" applyBorder="0" applyAlignment="0" applyProtection="0"/>
    <xf numFmtId="0" fontId="23" fillId="17" borderId="0" applyNumberFormat="0" applyBorder="0" applyAlignment="0" applyProtection="0"/>
    <xf numFmtId="0" fontId="23" fillId="27" borderId="0" applyNumberFormat="0" applyBorder="0" applyAlignment="0" applyProtection="0"/>
    <xf numFmtId="0" fontId="5" fillId="6" borderId="0" applyNumberFormat="0" applyBorder="0" applyAlignment="0" applyProtection="0"/>
    <xf numFmtId="0" fontId="5" fillId="12" borderId="0" applyNumberFormat="0" applyBorder="0" applyAlignment="0" applyProtection="0"/>
    <xf numFmtId="0" fontId="23" fillId="18" borderId="0" applyNumberFormat="0" applyBorder="0" applyAlignment="0" applyProtection="0"/>
    <xf numFmtId="0" fontId="23" fillId="28" borderId="0" applyNumberFormat="0" applyBorder="0" applyAlignment="0" applyProtection="0"/>
    <xf numFmtId="0" fontId="5" fillId="7" borderId="0" applyNumberFormat="0" applyBorder="0" applyAlignment="0" applyProtection="0"/>
    <xf numFmtId="0" fontId="5" fillId="13" borderId="0" applyNumberFormat="0" applyBorder="0" applyAlignment="0" applyProtection="0"/>
    <xf numFmtId="0" fontId="23" fillId="19" borderId="0" applyNumberFormat="0" applyBorder="0" applyAlignment="0" applyProtection="0"/>
    <xf numFmtId="0" fontId="27" fillId="0" borderId="0" applyNumberFormat="0" applyFill="0" applyBorder="0" applyAlignment="0" applyProtection="0"/>
  </cellStyleXfs>
  <cellXfs count="133">
    <xf numFmtId="0" fontId="0" fillId="0" borderId="0" xfId="0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horizontal="left"/>
    </xf>
    <xf numFmtId="0" fontId="4" fillId="0" borderId="0" xfId="0" applyFont="1"/>
    <xf numFmtId="0" fontId="0" fillId="0" borderId="0" xfId="0"/>
    <xf numFmtId="22" fontId="0" fillId="0" borderId="0" xfId="0" applyNumberFormat="1"/>
    <xf numFmtId="8" fontId="0" fillId="0" borderId="0" xfId="0" applyNumberFormat="1"/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0" xfId="0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6" fontId="0" fillId="0" borderId="0" xfId="0" applyNumberFormat="1"/>
    <xf numFmtId="0" fontId="0" fillId="0" borderId="11" xfId="0" applyNumberFormat="1" applyBorder="1" applyAlignment="1" applyProtection="1">
      <alignment horizontal="center"/>
      <protection hidden="1"/>
    </xf>
    <xf numFmtId="0" fontId="0" fillId="0" borderId="26" xfId="0" applyBorder="1" applyProtection="1">
      <protection hidden="1"/>
    </xf>
    <xf numFmtId="166" fontId="0" fillId="0" borderId="11" xfId="0" applyNumberFormat="1" applyBorder="1" applyAlignment="1" applyProtection="1">
      <alignment horizontal="center"/>
      <protection hidden="1"/>
    </xf>
    <xf numFmtId="0" fontId="0" fillId="0" borderId="28" xfId="0" applyBorder="1" applyProtection="1">
      <protection hidden="1"/>
    </xf>
    <xf numFmtId="166" fontId="0" fillId="0" borderId="29" xfId="0" applyNumberFormat="1" applyBorder="1" applyAlignment="1" applyProtection="1">
      <alignment horizontal="center"/>
      <protection hidden="1"/>
    </xf>
    <xf numFmtId="0" fontId="0" fillId="0" borderId="31" xfId="0" applyBorder="1" applyProtection="1">
      <protection hidden="1"/>
    </xf>
    <xf numFmtId="0" fontId="0" fillId="0" borderId="29" xfId="0" applyNumberFormat="1" applyBorder="1" applyAlignment="1" applyProtection="1">
      <alignment horizontal="center"/>
      <protection hidden="1"/>
    </xf>
    <xf numFmtId="168" fontId="0" fillId="0" borderId="11" xfId="0" applyNumberFormat="1" applyBorder="1" applyAlignment="1" applyProtection="1">
      <alignment horizontal="center"/>
      <protection hidden="1"/>
    </xf>
    <xf numFmtId="164" fontId="19" fillId="0" borderId="0" xfId="7" applyFont="1" applyBorder="1" applyProtection="1">
      <protection hidden="1"/>
    </xf>
    <xf numFmtId="164" fontId="22" fillId="0" borderId="27" xfId="7" applyFont="1" applyBorder="1" applyProtection="1">
      <protection hidden="1"/>
    </xf>
    <xf numFmtId="164" fontId="22" fillId="0" borderId="30" xfId="7" applyFont="1" applyBorder="1" applyProtection="1">
      <protection hidden="1"/>
    </xf>
    <xf numFmtId="164" fontId="22" fillId="0" borderId="32" xfId="7" applyFont="1" applyBorder="1" applyProtection="1">
      <protection hidden="1"/>
    </xf>
    <xf numFmtId="0" fontId="0" fillId="0" borderId="34" xfId="0" applyBorder="1" applyProtection="1">
      <protection hidden="1"/>
    </xf>
    <xf numFmtId="0" fontId="0" fillId="0" borderId="35" xfId="0" applyNumberFormat="1" applyBorder="1" applyAlignment="1" applyProtection="1">
      <alignment horizontal="center"/>
      <protection hidden="1"/>
    </xf>
    <xf numFmtId="164" fontId="22" fillId="0" borderId="36" xfId="7" applyFont="1" applyBorder="1" applyProtection="1">
      <protection hidden="1"/>
    </xf>
    <xf numFmtId="0" fontId="0" fillId="0" borderId="28" xfId="0" applyFill="1" applyBorder="1" applyProtection="1">
      <protection hidden="1"/>
    </xf>
    <xf numFmtId="164" fontId="22" fillId="0" borderId="0" xfId="7" applyFont="1" applyFill="1" applyBorder="1" applyAlignment="1" applyProtection="1">
      <alignment vertical="center"/>
      <protection hidden="1"/>
    </xf>
    <xf numFmtId="167" fontId="29" fillId="0" borderId="10" xfId="0" applyNumberFormat="1" applyFont="1" applyBorder="1" applyAlignment="1" applyProtection="1">
      <alignment horizontal="left"/>
      <protection hidden="1"/>
    </xf>
    <xf numFmtId="0" fontId="0" fillId="0" borderId="0" xfId="0" applyNumberFormat="1" applyBorder="1" applyAlignment="1" applyProtection="1">
      <alignment horizontal="center"/>
      <protection hidden="1"/>
    </xf>
    <xf numFmtId="164" fontId="22" fillId="0" borderId="0" xfId="7" applyFont="1" applyBorder="1" applyProtection="1">
      <protection hidden="1"/>
    </xf>
    <xf numFmtId="0" fontId="0" fillId="0" borderId="17" xfId="0" applyBorder="1" applyProtection="1">
      <protection hidden="1"/>
    </xf>
    <xf numFmtId="0" fontId="0" fillId="0" borderId="0" xfId="0" applyProtection="1">
      <protection hidden="1"/>
    </xf>
    <xf numFmtId="0" fontId="0" fillId="0" borderId="19" xfId="0" applyBorder="1" applyProtection="1">
      <protection hidden="1"/>
    </xf>
    <xf numFmtId="0" fontId="22" fillId="0" borderId="0" xfId="0" applyFont="1" applyFill="1" applyBorder="1" applyAlignment="1" applyProtection="1">
      <alignment vertical="center"/>
      <protection hidden="1"/>
    </xf>
    <xf numFmtId="0" fontId="30" fillId="0" borderId="11" xfId="0" applyFont="1" applyBorder="1" applyProtection="1">
      <protection hidden="1"/>
    </xf>
    <xf numFmtId="0" fontId="29" fillId="0" borderId="11" xfId="0" applyFont="1" applyBorder="1" applyAlignment="1" applyProtection="1">
      <alignment horizontal="right"/>
      <protection hidden="1"/>
    </xf>
    <xf numFmtId="0" fontId="29" fillId="0" borderId="11" xfId="0" applyFont="1" applyBorder="1" applyAlignment="1" applyProtection="1">
      <alignment horizontal="left" vertical="center"/>
      <protection hidden="1"/>
    </xf>
    <xf numFmtId="0" fontId="30" fillId="0" borderId="29" xfId="0" applyFont="1" applyBorder="1" applyProtection="1">
      <protection hidden="1"/>
    </xf>
    <xf numFmtId="0" fontId="29" fillId="0" borderId="29" xfId="0" applyFont="1" applyBorder="1" applyAlignment="1" applyProtection="1">
      <alignment horizontal="right"/>
      <protection hidden="1"/>
    </xf>
    <xf numFmtId="170" fontId="29" fillId="0" borderId="29" xfId="0" applyNumberFormat="1" applyFont="1" applyBorder="1" applyAlignment="1" applyProtection="1">
      <alignment horizontal="left"/>
      <protection hidden="1"/>
    </xf>
    <xf numFmtId="0" fontId="0" fillId="0" borderId="22" xfId="0" applyBorder="1" applyProtection="1">
      <protection hidden="1"/>
    </xf>
    <xf numFmtId="0" fontId="31" fillId="0" borderId="0" xfId="0" applyFont="1" applyProtection="1">
      <protection hidden="1"/>
    </xf>
    <xf numFmtId="0" fontId="32" fillId="0" borderId="0" xfId="0" applyFont="1" applyProtection="1">
      <protection hidden="1"/>
    </xf>
    <xf numFmtId="0" fontId="33" fillId="0" borderId="0" xfId="0" applyFont="1" applyAlignment="1" applyProtection="1">
      <alignment horizontal="right"/>
      <protection hidden="1"/>
    </xf>
    <xf numFmtId="7" fontId="33" fillId="0" borderId="0" xfId="0" applyNumberFormat="1" applyFont="1" applyProtection="1">
      <protection hidden="1"/>
    </xf>
    <xf numFmtId="167" fontId="0" fillId="0" borderId="33" xfId="0" applyNumberFormat="1" applyFont="1" applyBorder="1" applyAlignment="1" applyProtection="1">
      <alignment horizontal="left"/>
      <protection hidden="1"/>
    </xf>
    <xf numFmtId="164" fontId="0" fillId="0" borderId="0" xfId="7" applyFont="1" applyProtection="1">
      <protection hidden="1"/>
    </xf>
    <xf numFmtId="164" fontId="0" fillId="0" borderId="0" xfId="7" applyFont="1" applyBorder="1" applyProtection="1">
      <protection hidden="1"/>
    </xf>
    <xf numFmtId="0" fontId="22" fillId="0" borderId="0" xfId="0" applyFont="1" applyProtection="1">
      <protection hidden="1"/>
    </xf>
    <xf numFmtId="164" fontId="0" fillId="0" borderId="32" xfId="7" applyFont="1" applyBorder="1" applyProtection="1">
      <protection hidden="1"/>
    </xf>
    <xf numFmtId="0" fontId="0" fillId="0" borderId="10" xfId="0" applyBorder="1" applyProtection="1">
      <protection hidden="1"/>
    </xf>
    <xf numFmtId="164" fontId="0" fillId="0" borderId="10" xfId="7" applyFont="1" applyBorder="1" applyProtection="1">
      <protection hidden="1"/>
    </xf>
    <xf numFmtId="164" fontId="0" fillId="0" borderId="27" xfId="7" applyFont="1" applyBorder="1" applyProtection="1">
      <protection hidden="1"/>
    </xf>
    <xf numFmtId="0" fontId="0" fillId="0" borderId="37" xfId="0" applyBorder="1" applyProtection="1">
      <protection hidden="1"/>
    </xf>
    <xf numFmtId="164" fontId="0" fillId="0" borderId="38" xfId="7" applyFont="1" applyBorder="1" applyProtection="1">
      <protection hidden="1"/>
    </xf>
    <xf numFmtId="0" fontId="22" fillId="0" borderId="0" xfId="0" applyFont="1" applyBorder="1" applyProtection="1">
      <protection hidden="1"/>
    </xf>
    <xf numFmtId="0" fontId="0" fillId="0" borderId="11" xfId="0" applyBorder="1" applyProtection="1">
      <protection hidden="1"/>
    </xf>
    <xf numFmtId="0" fontId="0" fillId="0" borderId="29" xfId="0" applyBorder="1" applyProtection="1">
      <protection hidden="1"/>
    </xf>
    <xf numFmtId="44" fontId="0" fillId="0" borderId="30" xfId="0" applyNumberFormat="1" applyBorder="1" applyProtection="1">
      <protection hidden="1"/>
    </xf>
    <xf numFmtId="0" fontId="22" fillId="0" borderId="21" xfId="0" applyFont="1" applyBorder="1" applyProtection="1">
      <protection hidden="1"/>
    </xf>
    <xf numFmtId="164" fontId="22" fillId="0" borderId="21" xfId="7" applyFont="1" applyBorder="1" applyProtection="1">
      <protection hidden="1"/>
    </xf>
    <xf numFmtId="173" fontId="0" fillId="0" borderId="10" xfId="0" applyNumberFormat="1" applyBorder="1" applyProtection="1">
      <protection hidden="1"/>
    </xf>
    <xf numFmtId="0" fontId="22" fillId="38" borderId="20" xfId="0" applyFont="1" applyFill="1" applyBorder="1" applyAlignment="1" applyProtection="1">
      <alignment horizontal="center"/>
      <protection hidden="1"/>
    </xf>
    <xf numFmtId="0" fontId="22" fillId="38" borderId="21" xfId="0" applyFont="1" applyFill="1" applyBorder="1" applyAlignment="1" applyProtection="1">
      <alignment horizontal="right"/>
      <protection hidden="1"/>
    </xf>
    <xf numFmtId="44" fontId="0" fillId="0" borderId="0" xfId="0" applyNumberFormat="1" applyProtection="1">
      <protection hidden="1"/>
    </xf>
    <xf numFmtId="169" fontId="0" fillId="0" borderId="33" xfId="0" applyNumberFormat="1" applyFont="1" applyBorder="1" applyAlignment="1" applyProtection="1">
      <alignment horizontal="right"/>
      <protection hidden="1"/>
    </xf>
    <xf numFmtId="175" fontId="0" fillId="0" borderId="10" xfId="0" applyNumberFormat="1" applyBorder="1" applyAlignment="1" applyProtection="1">
      <alignment horizontal="center"/>
      <protection hidden="1"/>
    </xf>
    <xf numFmtId="174" fontId="0" fillId="0" borderId="29" xfId="0" applyNumberFormat="1" applyBorder="1" applyAlignment="1" applyProtection="1">
      <alignment horizontal="right"/>
      <protection hidden="1"/>
    </xf>
    <xf numFmtId="164" fontId="0" fillId="0" borderId="36" xfId="7" applyFont="1" applyBorder="1" applyProtection="1">
      <protection hidden="1"/>
    </xf>
    <xf numFmtId="164" fontId="0" fillId="0" borderId="30" xfId="7" applyFont="1" applyBorder="1" applyProtection="1">
      <protection hidden="1"/>
    </xf>
    <xf numFmtId="0" fontId="0" fillId="0" borderId="35" xfId="0" applyBorder="1" applyProtection="1">
      <protection hidden="1"/>
    </xf>
    <xf numFmtId="0" fontId="25" fillId="0" borderId="0" xfId="0" applyFont="1" applyProtection="1">
      <protection hidden="1"/>
    </xf>
    <xf numFmtId="0" fontId="20" fillId="0" borderId="0" xfId="0" applyFont="1" applyProtection="1">
      <protection hidden="1"/>
    </xf>
    <xf numFmtId="15" fontId="0" fillId="0" borderId="0" xfId="0" applyNumberFormat="1" applyProtection="1">
      <protection hidden="1"/>
    </xf>
    <xf numFmtId="0" fontId="36" fillId="0" borderId="21" xfId="0" applyFont="1" applyBorder="1" applyAlignment="1" applyProtection="1">
      <alignment horizontal="right"/>
      <protection hidden="1"/>
    </xf>
    <xf numFmtId="7" fontId="36" fillId="0" borderId="21" xfId="0" applyNumberFormat="1" applyFont="1" applyBorder="1" applyProtection="1">
      <protection hidden="1"/>
    </xf>
    <xf numFmtId="0" fontId="22" fillId="38" borderId="22" xfId="0" applyFont="1" applyFill="1" applyBorder="1" applyAlignment="1" applyProtection="1">
      <alignment horizontal="right"/>
      <protection hidden="1"/>
    </xf>
    <xf numFmtId="175" fontId="0" fillId="0" borderId="10" xfId="0" applyNumberFormat="1" applyBorder="1" applyAlignment="1" applyProtection="1">
      <alignment horizontal="right"/>
      <protection hidden="1"/>
    </xf>
    <xf numFmtId="0" fontId="0" fillId="0" borderId="35" xfId="0" applyBorder="1" applyAlignment="1" applyProtection="1">
      <alignment horizontal="right"/>
      <protection hidden="1"/>
    </xf>
    <xf numFmtId="0" fontId="0" fillId="0" borderId="11" xfId="0" applyBorder="1" applyAlignment="1" applyProtection="1">
      <alignment horizontal="right"/>
      <protection hidden="1"/>
    </xf>
    <xf numFmtId="0" fontId="0" fillId="0" borderId="29" xfId="0" applyBorder="1" applyAlignment="1" applyProtection="1">
      <alignment horizontal="right"/>
      <protection hidden="1"/>
    </xf>
    <xf numFmtId="14" fontId="0" fillId="0" borderId="0" xfId="0" applyNumberFormat="1" applyProtection="1">
      <protection hidden="1"/>
    </xf>
    <xf numFmtId="0" fontId="22" fillId="0" borderId="0" xfId="0" applyFont="1" applyAlignment="1" applyProtection="1">
      <alignment horizontal="center"/>
      <protection hidden="1"/>
    </xf>
    <xf numFmtId="164" fontId="22" fillId="0" borderId="0" xfId="7" applyFont="1" applyAlignment="1" applyProtection="1">
      <alignment horizontal="center"/>
      <protection hidden="1"/>
    </xf>
    <xf numFmtId="44" fontId="20" fillId="0" borderId="0" xfId="0" applyNumberFormat="1" applyFont="1" applyProtection="1">
      <protection hidden="1"/>
    </xf>
    <xf numFmtId="0" fontId="0" fillId="0" borderId="0" xfId="0" applyAlignment="1" applyProtection="1">
      <alignment vertical="center" wrapText="1"/>
      <protection hidden="1"/>
    </xf>
    <xf numFmtId="43" fontId="0" fillId="0" borderId="0" xfId="11" applyFont="1" applyProtection="1">
      <protection hidden="1"/>
    </xf>
    <xf numFmtId="43" fontId="0" fillId="0" borderId="0" xfId="11" applyNumberFormat="1" applyFont="1" applyProtection="1">
      <protection hidden="1"/>
    </xf>
    <xf numFmtId="0" fontId="35" fillId="0" borderId="0" xfId="0" applyFont="1" applyProtection="1">
      <protection hidden="1"/>
    </xf>
    <xf numFmtId="0" fontId="0" fillId="39" borderId="0" xfId="0" applyFill="1" applyProtection="1">
      <protection hidden="1"/>
    </xf>
    <xf numFmtId="0" fontId="0" fillId="37" borderId="0" xfId="0" applyFill="1" applyProtection="1">
      <protection hidden="1"/>
    </xf>
    <xf numFmtId="0" fontId="0" fillId="36" borderId="0" xfId="0" applyFill="1" applyProtection="1">
      <protection hidden="1"/>
    </xf>
    <xf numFmtId="0" fontId="0" fillId="40" borderId="0" xfId="0" applyFill="1" applyProtection="1">
      <protection hidden="1"/>
    </xf>
    <xf numFmtId="0" fontId="0" fillId="41" borderId="0" xfId="0" applyFill="1" applyProtection="1">
      <protection hidden="1"/>
    </xf>
    <xf numFmtId="0" fontId="0" fillId="42" borderId="0" xfId="0" applyFill="1" applyProtection="1">
      <protection hidden="1"/>
    </xf>
    <xf numFmtId="0" fontId="0" fillId="43" borderId="0" xfId="0" applyFill="1" applyProtection="1">
      <protection hidden="1"/>
    </xf>
    <xf numFmtId="8" fontId="0" fillId="0" borderId="0" xfId="0" applyNumberFormat="1" applyProtection="1">
      <protection hidden="1"/>
    </xf>
    <xf numFmtId="0" fontId="28" fillId="34" borderId="0" xfId="52" applyFont="1" applyFill="1" applyBorder="1" applyAlignment="1" applyProtection="1">
      <alignment horizontal="center" vertical="center"/>
      <protection hidden="1"/>
    </xf>
    <xf numFmtId="0" fontId="28" fillId="34" borderId="24" xfId="52" applyFont="1" applyFill="1" applyBorder="1" applyAlignment="1" applyProtection="1">
      <alignment horizontal="center" vertical="center"/>
      <protection hidden="1"/>
    </xf>
    <xf numFmtId="0" fontId="28" fillId="34" borderId="25" xfId="52" applyFont="1" applyFill="1" applyBorder="1" applyAlignment="1" applyProtection="1">
      <alignment horizontal="center" vertical="center"/>
      <protection hidden="1"/>
    </xf>
    <xf numFmtId="0" fontId="28" fillId="34" borderId="23" xfId="52" applyFont="1" applyFill="1" applyBorder="1" applyAlignment="1" applyProtection="1">
      <alignment horizontal="center" vertical="center"/>
      <protection hidden="1"/>
    </xf>
    <xf numFmtId="0" fontId="23" fillId="0" borderId="0" xfId="0" applyFont="1" applyAlignment="1" applyProtection="1">
      <alignment horizontal="center"/>
      <protection hidden="1"/>
    </xf>
    <xf numFmtId="171" fontId="29" fillId="0" borderId="10" xfId="0" applyNumberFormat="1" applyFont="1" applyBorder="1" applyAlignment="1" applyProtection="1">
      <alignment horizontal="right"/>
      <protection hidden="1"/>
    </xf>
    <xf numFmtId="0" fontId="22" fillId="38" borderId="15" xfId="0" applyFont="1" applyFill="1" applyBorder="1" applyAlignment="1" applyProtection="1">
      <alignment horizontal="center" vertical="center"/>
      <protection hidden="1"/>
    </xf>
    <xf numFmtId="0" fontId="22" fillId="38" borderId="16" xfId="0" applyFont="1" applyFill="1" applyBorder="1" applyAlignment="1" applyProtection="1">
      <alignment horizontal="center" vertical="center"/>
      <protection hidden="1"/>
    </xf>
    <xf numFmtId="0" fontId="22" fillId="38" borderId="20" xfId="0" applyFont="1" applyFill="1" applyBorder="1" applyAlignment="1" applyProtection="1">
      <alignment horizontal="center" vertical="center"/>
      <protection hidden="1"/>
    </xf>
    <xf numFmtId="0" fontId="22" fillId="38" borderId="21" xfId="0" applyFont="1" applyFill="1" applyBorder="1" applyAlignment="1" applyProtection="1">
      <alignment horizontal="center" vertical="center"/>
      <protection hidden="1"/>
    </xf>
    <xf numFmtId="164" fontId="22" fillId="38" borderId="17" xfId="7" applyFont="1" applyFill="1" applyBorder="1" applyAlignment="1" applyProtection="1">
      <alignment horizontal="center" vertical="center"/>
      <protection hidden="1"/>
    </xf>
    <xf numFmtId="164" fontId="22" fillId="38" borderId="22" xfId="7" applyFont="1" applyFill="1" applyBorder="1" applyAlignment="1" applyProtection="1">
      <alignment horizontal="center" vertical="center"/>
      <protection hidden="1"/>
    </xf>
    <xf numFmtId="0" fontId="24" fillId="33" borderId="12" xfId="0" applyFont="1" applyFill="1" applyBorder="1" applyAlignment="1" applyProtection="1">
      <alignment horizontal="center"/>
      <protection hidden="1"/>
    </xf>
    <xf numFmtId="0" fontId="24" fillId="33" borderId="13" xfId="0" applyFont="1" applyFill="1" applyBorder="1" applyAlignment="1" applyProtection="1">
      <alignment horizontal="center"/>
      <protection hidden="1"/>
    </xf>
    <xf numFmtId="0" fontId="24" fillId="33" borderId="14" xfId="0" applyFont="1" applyFill="1" applyBorder="1" applyAlignment="1" applyProtection="1">
      <alignment horizontal="center"/>
      <protection hidden="1"/>
    </xf>
    <xf numFmtId="0" fontId="22" fillId="38" borderId="12" xfId="0" applyFont="1" applyFill="1" applyBorder="1" applyAlignment="1" applyProtection="1">
      <alignment horizontal="center"/>
      <protection hidden="1"/>
    </xf>
    <xf numFmtId="0" fontId="22" fillId="38" borderId="13" xfId="0" applyFont="1" applyFill="1" applyBorder="1" applyAlignment="1" applyProtection="1">
      <alignment horizontal="center"/>
      <protection hidden="1"/>
    </xf>
    <xf numFmtId="0" fontId="22" fillId="38" borderId="14" xfId="0" applyFont="1" applyFill="1" applyBorder="1" applyAlignment="1" applyProtection="1">
      <alignment horizontal="center"/>
      <protection hidden="1"/>
    </xf>
    <xf numFmtId="0" fontId="23" fillId="0" borderId="16" xfId="0" applyFont="1" applyBorder="1" applyAlignment="1" applyProtection="1">
      <alignment horizontal="left"/>
      <protection hidden="1"/>
    </xf>
    <xf numFmtId="0" fontId="37" fillId="33" borderId="0" xfId="52" applyFont="1" applyFill="1" applyBorder="1" applyAlignment="1" applyProtection="1">
      <alignment horizontal="center" vertical="center"/>
      <protection hidden="1"/>
    </xf>
    <xf numFmtId="0" fontId="37" fillId="33" borderId="40" xfId="52" applyFont="1" applyFill="1" applyBorder="1" applyAlignment="1" applyProtection="1">
      <alignment horizontal="center" vertical="center"/>
      <protection hidden="1"/>
    </xf>
    <xf numFmtId="0" fontId="37" fillId="33" borderId="41" xfId="52" applyFont="1" applyFill="1" applyBorder="1" applyAlignment="1" applyProtection="1">
      <alignment horizontal="center" vertical="center"/>
      <protection hidden="1"/>
    </xf>
    <xf numFmtId="0" fontId="37" fillId="33" borderId="39" xfId="52" applyFont="1" applyFill="1" applyBorder="1" applyAlignment="1" applyProtection="1">
      <alignment horizontal="center" vertical="center"/>
      <protection hidden="1"/>
    </xf>
    <xf numFmtId="0" fontId="22" fillId="0" borderId="0" xfId="0" applyFont="1" applyBorder="1" applyAlignment="1" applyProtection="1">
      <alignment horizontal="left"/>
      <protection hidden="1"/>
    </xf>
    <xf numFmtId="172" fontId="0" fillId="0" borderId="10" xfId="0" applyNumberFormat="1" applyBorder="1" applyAlignment="1" applyProtection="1">
      <alignment horizontal="right"/>
      <protection hidden="1"/>
    </xf>
    <xf numFmtId="0" fontId="22" fillId="38" borderId="15" xfId="0" applyFont="1" applyFill="1" applyBorder="1" applyAlignment="1" applyProtection="1">
      <alignment horizontal="center"/>
      <protection hidden="1"/>
    </xf>
    <xf numFmtId="0" fontId="22" fillId="38" borderId="16" xfId="0" applyFont="1" applyFill="1" applyBorder="1" applyAlignment="1" applyProtection="1">
      <alignment horizontal="center"/>
      <protection hidden="1"/>
    </xf>
    <xf numFmtId="0" fontId="22" fillId="38" borderId="17" xfId="0" applyFont="1" applyFill="1" applyBorder="1" applyAlignment="1" applyProtection="1">
      <alignment horizontal="center"/>
      <protection hidden="1"/>
    </xf>
    <xf numFmtId="174" fontId="0" fillId="0" borderId="11" xfId="0" applyNumberFormat="1" applyBorder="1" applyAlignment="1" applyProtection="1">
      <alignment horizontal="right"/>
      <protection hidden="1"/>
    </xf>
    <xf numFmtId="0" fontId="37" fillId="33" borderId="24" xfId="52" applyFont="1" applyFill="1" applyBorder="1" applyAlignment="1" applyProtection="1">
      <alignment horizontal="center" vertical="center"/>
      <protection hidden="1"/>
    </xf>
    <xf numFmtId="0" fontId="22" fillId="35" borderId="0" xfId="0" applyFont="1" applyFill="1" applyAlignment="1" applyProtection="1">
      <alignment horizontal="center"/>
      <protection hidden="1"/>
    </xf>
  </cellXfs>
  <cellStyles count="53">
    <cellStyle name="20% - Énfasis1 2" xfId="29"/>
    <cellStyle name="20% - Énfasis2 2" xfId="33"/>
    <cellStyle name="20% - Énfasis3 2" xfId="37"/>
    <cellStyle name="20% - Énfasis4 2" xfId="41"/>
    <cellStyle name="20% - Énfasis5 2" xfId="45"/>
    <cellStyle name="20% - Énfasis6 2" xfId="49"/>
    <cellStyle name="40% - Énfasis1 2" xfId="30"/>
    <cellStyle name="40% - Énfasis2 2" xfId="34"/>
    <cellStyle name="40% - Énfasis3 2" xfId="38"/>
    <cellStyle name="40% - Énfasis4 2" xfId="42"/>
    <cellStyle name="40% - Énfasis5 2" xfId="46"/>
    <cellStyle name="40% - Énfasis6 2" xfId="50"/>
    <cellStyle name="60% - Énfasis1 2" xfId="31"/>
    <cellStyle name="60% - Énfasis2 2" xfId="35"/>
    <cellStyle name="60% - Énfasis3 2" xfId="39"/>
    <cellStyle name="60% - Énfasis4 2" xfId="43"/>
    <cellStyle name="60% - Énfasis5 2" xfId="47"/>
    <cellStyle name="60% - Énfasis6 2" xfId="51"/>
    <cellStyle name="Buena 2" xfId="17"/>
    <cellStyle name="Cálculo 2" xfId="22"/>
    <cellStyle name="Celda de comprobación 2" xfId="24"/>
    <cellStyle name="Celda vinculada 2" xfId="23"/>
    <cellStyle name="Comma0" xfId="1"/>
    <cellStyle name="Currency0" xfId="2"/>
    <cellStyle name="Date" xfId="3"/>
    <cellStyle name="Encabezado 4 2" xfId="16"/>
    <cellStyle name="Énfasis1 2" xfId="28"/>
    <cellStyle name="Énfasis2 2" xfId="32"/>
    <cellStyle name="Énfasis3 2" xfId="36"/>
    <cellStyle name="Énfasis4 2" xfId="40"/>
    <cellStyle name="Énfasis5 2" xfId="44"/>
    <cellStyle name="Énfasis6 2" xfId="48"/>
    <cellStyle name="Entrada 2" xfId="20"/>
    <cellStyle name="Fixed" xfId="4"/>
    <cellStyle name="Heading 1" xfId="5"/>
    <cellStyle name="Heading 2" xfId="6"/>
    <cellStyle name="Hipervínculo" xfId="52" builtinId="8"/>
    <cellStyle name="Incorrecto 2" xfId="18"/>
    <cellStyle name="Millares 2" xfId="11"/>
    <cellStyle name="Moneda" xfId="7" builtinId="4"/>
    <cellStyle name="Moneda 2" xfId="12"/>
    <cellStyle name="Neutral 2" xfId="19"/>
    <cellStyle name="Normal" xfId="0" builtinId="0"/>
    <cellStyle name="Normal 2" xfId="8"/>
    <cellStyle name="Notas" xfId="9" builtinId="10" customBuiltin="1"/>
    <cellStyle name="Salida 2" xfId="21"/>
    <cellStyle name="Texto de advertencia 2" xfId="25"/>
    <cellStyle name="Texto explicativo 2" xfId="26"/>
    <cellStyle name="Título" xfId="10" builtinId="15" customBuiltin="1"/>
    <cellStyle name="Título 1 2" xfId="13"/>
    <cellStyle name="Título 2 2" xfId="14"/>
    <cellStyle name="Título 3 2" xfId="15"/>
    <cellStyle name="Total 2" xfId="27"/>
  </cellStyles>
  <dxfs count="17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color theme="1"/>
      </font>
      <border>
        <left style="thin">
          <color auto="1"/>
        </left>
        <top style="hair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border>
        <right style="thin">
          <color auto="1"/>
        </right>
        <top style="hair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21</xdr:row>
      <xdr:rowOff>7888</xdr:rowOff>
    </xdr:from>
    <xdr:to>
      <xdr:col>9</xdr:col>
      <xdr:colOff>209550</xdr:colOff>
      <xdr:row>35</xdr:row>
      <xdr:rowOff>152400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3817888"/>
          <a:ext cx="6296025" cy="281151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</xdr:col>
      <xdr:colOff>9525</xdr:colOff>
      <xdr:row>4</xdr:row>
      <xdr:rowOff>18642</xdr:rowOff>
    </xdr:from>
    <xdr:to>
      <xdr:col>9</xdr:col>
      <xdr:colOff>219075</xdr:colOff>
      <xdr:row>19</xdr:row>
      <xdr:rowOff>123800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1047342"/>
          <a:ext cx="6305550" cy="296265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9</xdr:col>
      <xdr:colOff>549902</xdr:colOff>
      <xdr:row>4</xdr:row>
      <xdr:rowOff>9527</xdr:rowOff>
    </xdr:from>
    <xdr:to>
      <xdr:col>16</xdr:col>
      <xdr:colOff>696580</xdr:colOff>
      <xdr:row>19</xdr:row>
      <xdr:rowOff>133350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22127" y="847727"/>
          <a:ext cx="5480678" cy="298132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18792</xdr:colOff>
      <xdr:row>13</xdr:row>
      <xdr:rowOff>9485</xdr:rowOff>
    </xdr:from>
    <xdr:to>
      <xdr:col>2</xdr:col>
      <xdr:colOff>197828</xdr:colOff>
      <xdr:row>15</xdr:row>
      <xdr:rowOff>153864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965" y="2368754"/>
          <a:ext cx="1168171" cy="5253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FF0000"/>
  </sheetPr>
  <dimension ref="B1:K48"/>
  <sheetViews>
    <sheetView showGridLines="0" showRowColHeaders="0" workbookViewId="0"/>
  </sheetViews>
  <sheetFormatPr baseColWidth="10" defaultRowHeight="15" x14ac:dyDescent="0.25"/>
  <cols>
    <col min="1" max="1" width="4.140625" style="36" customWidth="1"/>
    <col min="2" max="16384" width="11.42578125" style="36"/>
  </cols>
  <sheetData>
    <row r="1" spans="2:11" ht="21" x14ac:dyDescent="0.35">
      <c r="B1" s="76" t="s">
        <v>172</v>
      </c>
    </row>
    <row r="2" spans="2:11" x14ac:dyDescent="0.25">
      <c r="B2" s="36" t="s">
        <v>96</v>
      </c>
    </row>
    <row r="3" spans="2:11" x14ac:dyDescent="0.25">
      <c r="B3" s="36" t="s">
        <v>141</v>
      </c>
    </row>
    <row r="4" spans="2:11" x14ac:dyDescent="0.25">
      <c r="B4" s="36" t="s">
        <v>97</v>
      </c>
    </row>
    <row r="5" spans="2:11" x14ac:dyDescent="0.25">
      <c r="K5" s="77"/>
    </row>
    <row r="21" spans="2:2" x14ac:dyDescent="0.25">
      <c r="B21" s="36" t="s">
        <v>98</v>
      </c>
    </row>
    <row r="37" spans="2:9" x14ac:dyDescent="0.25">
      <c r="B37" s="36" t="s">
        <v>99</v>
      </c>
    </row>
    <row r="38" spans="2:9" x14ac:dyDescent="0.25">
      <c r="B38" s="36" t="s">
        <v>100</v>
      </c>
    </row>
    <row r="40" spans="2:9" x14ac:dyDescent="0.25">
      <c r="B40" s="102" t="s">
        <v>101</v>
      </c>
      <c r="C40" s="102"/>
      <c r="D40" s="102"/>
      <c r="E40" s="102"/>
      <c r="F40" s="102"/>
      <c r="G40" s="102"/>
      <c r="H40" s="102"/>
      <c r="I40" s="103"/>
    </row>
    <row r="41" spans="2:9" ht="15.75" thickBot="1" x14ac:dyDescent="0.3">
      <c r="B41" s="104"/>
      <c r="C41" s="104"/>
      <c r="D41" s="104"/>
      <c r="E41" s="104"/>
      <c r="F41" s="104"/>
      <c r="G41" s="104"/>
      <c r="H41" s="104"/>
      <c r="I41" s="105"/>
    </row>
    <row r="42" spans="2:9" ht="15.75" thickTop="1" x14ac:dyDescent="0.25"/>
    <row r="43" spans="2:9" x14ac:dyDescent="0.25">
      <c r="B43" s="36" t="s">
        <v>102</v>
      </c>
      <c r="D43" s="78">
        <v>42618</v>
      </c>
    </row>
    <row r="45" spans="2:9" x14ac:dyDescent="0.25">
      <c r="B45" s="53" t="s">
        <v>163</v>
      </c>
    </row>
    <row r="46" spans="2:9" x14ac:dyDescent="0.25">
      <c r="B46" s="46" t="s">
        <v>164</v>
      </c>
    </row>
    <row r="47" spans="2:9" x14ac:dyDescent="0.25">
      <c r="B47" s="46" t="s">
        <v>165</v>
      </c>
    </row>
    <row r="48" spans="2:9" x14ac:dyDescent="0.25">
      <c r="B48" s="46" t="s">
        <v>166</v>
      </c>
    </row>
  </sheetData>
  <mergeCells count="1">
    <mergeCell ref="B40:I41"/>
  </mergeCells>
  <hyperlinks>
    <hyperlink ref="B40:I41" location="'DETALLE DE CONEXIONES'!A1" display="IR A DETALLE DE CONEXIONES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1"/>
  </sheetPr>
  <dimension ref="A1:BE3352"/>
  <sheetViews>
    <sheetView workbookViewId="0">
      <selection activeCell="J13" sqref="J13"/>
    </sheetView>
  </sheetViews>
  <sheetFormatPr baseColWidth="10" defaultRowHeight="15" x14ac:dyDescent="0.25"/>
  <cols>
    <col min="1" max="16384" width="11.42578125" style="5"/>
  </cols>
  <sheetData>
    <row r="1" spans="1:57" x14ac:dyDescent="0.25">
      <c r="A1" s="5" t="s">
        <v>8</v>
      </c>
      <c r="B1" s="5" t="s">
        <v>9</v>
      </c>
      <c r="C1" s="5" t="s">
        <v>10</v>
      </c>
      <c r="D1" s="5" t="s">
        <v>11</v>
      </c>
      <c r="E1" s="5" t="s">
        <v>12</v>
      </c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  <c r="M1" s="5" t="s">
        <v>20</v>
      </c>
      <c r="N1" s="5" t="s">
        <v>21</v>
      </c>
      <c r="O1" s="5" t="s">
        <v>22</v>
      </c>
      <c r="P1" s="5" t="s">
        <v>23</v>
      </c>
      <c r="Q1" s="5" t="s">
        <v>24</v>
      </c>
      <c r="R1" s="5" t="s">
        <v>25</v>
      </c>
      <c r="S1" s="5" t="s">
        <v>26</v>
      </c>
      <c r="T1" s="5" t="s">
        <v>27</v>
      </c>
      <c r="U1" s="5" t="s">
        <v>28</v>
      </c>
      <c r="V1" s="5" t="s">
        <v>29</v>
      </c>
      <c r="W1" s="5" t="s">
        <v>30</v>
      </c>
      <c r="X1" s="5" t="s">
        <v>31</v>
      </c>
      <c r="Y1" s="5" t="s">
        <v>32</v>
      </c>
      <c r="Z1" s="5" t="s">
        <v>33</v>
      </c>
      <c r="AA1" s="5" t="s">
        <v>34</v>
      </c>
      <c r="AB1" s="5" t="s">
        <v>35</v>
      </c>
      <c r="AC1" s="5" t="s">
        <v>36</v>
      </c>
      <c r="AD1" s="5" t="s">
        <v>37</v>
      </c>
      <c r="AE1" s="5" t="s">
        <v>38</v>
      </c>
      <c r="AF1" s="5" t="s">
        <v>39</v>
      </c>
      <c r="AG1" s="5" t="s">
        <v>40</v>
      </c>
      <c r="AH1" s="5" t="s">
        <v>41</v>
      </c>
      <c r="AI1" s="5" t="s">
        <v>42</v>
      </c>
      <c r="AJ1" s="5" t="s">
        <v>43</v>
      </c>
      <c r="AK1" s="5" t="s">
        <v>44</v>
      </c>
      <c r="AL1" s="5" t="s">
        <v>45</v>
      </c>
      <c r="AM1" s="5" t="s">
        <v>46</v>
      </c>
      <c r="AN1" s="5" t="s">
        <v>47</v>
      </c>
      <c r="AO1" s="5" t="s">
        <v>48</v>
      </c>
      <c r="AP1" s="5" t="s">
        <v>49</v>
      </c>
      <c r="AQ1" s="5" t="s">
        <v>50</v>
      </c>
      <c r="AR1" s="5" t="s">
        <v>51</v>
      </c>
      <c r="AS1" s="5" t="s">
        <v>52</v>
      </c>
      <c r="AT1" s="5" t="s">
        <v>53</v>
      </c>
      <c r="AU1" s="5" t="s">
        <v>54</v>
      </c>
      <c r="AV1" s="5" t="s">
        <v>55</v>
      </c>
      <c r="AW1" s="5" t="s">
        <v>56</v>
      </c>
      <c r="AX1" s="5" t="s">
        <v>57</v>
      </c>
      <c r="AY1" s="5" t="s">
        <v>58</v>
      </c>
      <c r="AZ1" s="5" t="s">
        <v>59</v>
      </c>
      <c r="BA1" s="5" t="s">
        <v>60</v>
      </c>
      <c r="BB1" s="5" t="s">
        <v>61</v>
      </c>
      <c r="BC1" s="5" t="s">
        <v>62</v>
      </c>
      <c r="BD1" s="5" t="s">
        <v>63</v>
      </c>
    </row>
    <row r="2" spans="1:57" x14ac:dyDescent="0.25">
      <c r="A2" s="5">
        <v>1</v>
      </c>
      <c r="B2" s="6">
        <v>42630.692696759259</v>
      </c>
      <c r="D2" s="5" t="s">
        <v>317</v>
      </c>
      <c r="E2" s="5" t="s">
        <v>318</v>
      </c>
      <c r="F2" s="5" t="s">
        <v>317</v>
      </c>
      <c r="G2" s="5" t="s">
        <v>80</v>
      </c>
      <c r="H2" s="5" t="s">
        <v>319</v>
      </c>
      <c r="I2" s="5" t="s">
        <v>320</v>
      </c>
      <c r="J2" s="5" t="s">
        <v>65</v>
      </c>
      <c r="K2" s="5" t="s">
        <v>65</v>
      </c>
      <c r="M2" s="5" t="s">
        <v>321</v>
      </c>
      <c r="N2" s="5" t="s">
        <v>66</v>
      </c>
      <c r="O2" s="7">
        <v>0</v>
      </c>
      <c r="P2" s="7">
        <v>0</v>
      </c>
      <c r="Q2" s="7">
        <v>0</v>
      </c>
      <c r="R2" s="7">
        <v>0</v>
      </c>
      <c r="T2" s="5">
        <v>0</v>
      </c>
      <c r="W2" s="5">
        <v>0</v>
      </c>
      <c r="Y2" s="5">
        <v>0</v>
      </c>
      <c r="Z2" s="5">
        <v>0</v>
      </c>
      <c r="AB2" s="5">
        <v>0</v>
      </c>
      <c r="AC2" s="5">
        <v>0</v>
      </c>
      <c r="AE2" s="5">
        <v>0</v>
      </c>
      <c r="AF2" s="5">
        <v>0</v>
      </c>
      <c r="AH2" s="5">
        <v>0</v>
      </c>
      <c r="AJ2" s="7">
        <v>0</v>
      </c>
      <c r="BB2" s="5" t="s">
        <v>322</v>
      </c>
      <c r="BD2" s="5" t="s">
        <v>323</v>
      </c>
      <c r="BE2" s="5" t="s">
        <v>324</v>
      </c>
    </row>
    <row r="3" spans="1:57" x14ac:dyDescent="0.25">
      <c r="A3" s="5">
        <v>2</v>
      </c>
      <c r="B3" s="6">
        <v>42630.685370370367</v>
      </c>
      <c r="D3" s="5" t="s">
        <v>317</v>
      </c>
      <c r="E3" s="5" t="s">
        <v>318</v>
      </c>
      <c r="F3" s="5" t="s">
        <v>317</v>
      </c>
      <c r="G3" s="5" t="s">
        <v>80</v>
      </c>
      <c r="H3" s="5" t="s">
        <v>319</v>
      </c>
      <c r="I3" s="5" t="s">
        <v>320</v>
      </c>
      <c r="J3" s="5" t="s">
        <v>65</v>
      </c>
      <c r="K3" s="5" t="s">
        <v>65</v>
      </c>
      <c r="M3" s="5" t="s">
        <v>325</v>
      </c>
      <c r="N3" s="5" t="s">
        <v>66</v>
      </c>
      <c r="O3" s="7">
        <v>0</v>
      </c>
      <c r="P3" s="7">
        <v>0</v>
      </c>
      <c r="Q3" s="7">
        <v>0</v>
      </c>
      <c r="R3" s="7">
        <v>0</v>
      </c>
      <c r="T3" s="5">
        <v>0</v>
      </c>
      <c r="W3" s="5">
        <v>0</v>
      </c>
      <c r="Y3" s="5">
        <v>0</v>
      </c>
      <c r="Z3" s="5">
        <v>0</v>
      </c>
      <c r="AB3" s="5">
        <v>0</v>
      </c>
      <c r="AC3" s="5">
        <v>0</v>
      </c>
      <c r="AE3" s="5">
        <v>0</v>
      </c>
      <c r="AF3" s="5">
        <v>0</v>
      </c>
      <c r="AH3" s="5">
        <v>0</v>
      </c>
      <c r="AJ3" s="7">
        <v>0</v>
      </c>
      <c r="BB3" s="5" t="s">
        <v>322</v>
      </c>
      <c r="BD3" s="5" t="s">
        <v>323</v>
      </c>
      <c r="BE3" s="5" t="s">
        <v>324</v>
      </c>
    </row>
    <row r="4" spans="1:57" x14ac:dyDescent="0.25">
      <c r="A4" s="5">
        <v>3</v>
      </c>
      <c r="B4" s="6">
        <v>42630.627129629633</v>
      </c>
      <c r="D4" s="5" t="s">
        <v>318</v>
      </c>
      <c r="E4" s="5" t="s">
        <v>326</v>
      </c>
      <c r="G4" s="5" t="s">
        <v>64</v>
      </c>
      <c r="H4" s="5" t="s">
        <v>319</v>
      </c>
      <c r="I4" s="5" t="s">
        <v>75</v>
      </c>
      <c r="J4" s="5" t="s">
        <v>65</v>
      </c>
      <c r="K4" s="5" t="s">
        <v>65</v>
      </c>
      <c r="M4" s="5" t="s">
        <v>283</v>
      </c>
      <c r="N4" s="5" t="s">
        <v>76</v>
      </c>
      <c r="O4" s="7">
        <v>0</v>
      </c>
      <c r="P4" s="7">
        <v>0</v>
      </c>
      <c r="Q4" s="7">
        <v>0</v>
      </c>
      <c r="R4" s="7">
        <v>0</v>
      </c>
      <c r="T4" s="5">
        <v>0</v>
      </c>
      <c r="W4" s="5">
        <v>0</v>
      </c>
      <c r="Y4" s="5">
        <v>0</v>
      </c>
      <c r="Z4" s="5">
        <v>0</v>
      </c>
      <c r="AB4" s="5">
        <v>0</v>
      </c>
      <c r="AC4" s="5">
        <v>0</v>
      </c>
      <c r="AE4" s="5">
        <v>0</v>
      </c>
      <c r="AF4" s="5">
        <v>0</v>
      </c>
      <c r="AH4" s="5">
        <v>0</v>
      </c>
      <c r="AJ4" s="7">
        <v>0</v>
      </c>
      <c r="AZ4" s="5" t="s">
        <v>175</v>
      </c>
      <c r="BB4" s="5" t="s">
        <v>77</v>
      </c>
      <c r="BD4" s="5" t="s">
        <v>327</v>
      </c>
      <c r="BE4" s="5" t="s">
        <v>67</v>
      </c>
    </row>
    <row r="5" spans="1:57" x14ac:dyDescent="0.25">
      <c r="A5" s="5">
        <v>4</v>
      </c>
      <c r="B5" s="6">
        <v>42630.62300925926</v>
      </c>
      <c r="D5" s="5" t="s">
        <v>326</v>
      </c>
      <c r="E5" s="5" t="s">
        <v>318</v>
      </c>
      <c r="G5" s="5" t="s">
        <v>64</v>
      </c>
      <c r="H5" s="5" t="s">
        <v>319</v>
      </c>
      <c r="I5" s="5" t="s">
        <v>176</v>
      </c>
      <c r="J5" s="5" t="s">
        <v>65</v>
      </c>
      <c r="K5" s="5" t="s">
        <v>65</v>
      </c>
      <c r="M5" s="5" t="s">
        <v>237</v>
      </c>
      <c r="N5" s="5" t="s">
        <v>66</v>
      </c>
      <c r="O5" s="7">
        <v>0</v>
      </c>
      <c r="P5" s="7">
        <v>0</v>
      </c>
      <c r="Q5" s="7">
        <v>0</v>
      </c>
      <c r="R5" s="7">
        <v>0</v>
      </c>
      <c r="T5" s="5">
        <v>0</v>
      </c>
      <c r="W5" s="5">
        <v>0</v>
      </c>
      <c r="Y5" s="5">
        <v>0</v>
      </c>
      <c r="Z5" s="5">
        <v>0</v>
      </c>
      <c r="AB5" s="5">
        <v>0</v>
      </c>
      <c r="AC5" s="5">
        <v>0</v>
      </c>
      <c r="AE5" s="5">
        <v>0</v>
      </c>
      <c r="AF5" s="5">
        <v>0</v>
      </c>
      <c r="AH5" s="5">
        <v>0</v>
      </c>
      <c r="AJ5" s="7">
        <v>0</v>
      </c>
      <c r="AZ5" s="5" t="s">
        <v>175</v>
      </c>
      <c r="BB5" s="5" t="s">
        <v>178</v>
      </c>
      <c r="BD5" s="5" t="s">
        <v>328</v>
      </c>
      <c r="BE5" s="5" t="s">
        <v>67</v>
      </c>
    </row>
    <row r="6" spans="1:57" x14ac:dyDescent="0.25">
      <c r="A6" s="5">
        <v>5</v>
      </c>
      <c r="B6" s="6">
        <v>42630.566481481481</v>
      </c>
      <c r="D6" s="5" t="s">
        <v>318</v>
      </c>
      <c r="E6" s="5" t="s">
        <v>326</v>
      </c>
      <c r="G6" s="5" t="s">
        <v>64</v>
      </c>
      <c r="H6" s="5" t="s">
        <v>319</v>
      </c>
      <c r="I6" s="5" t="s">
        <v>75</v>
      </c>
      <c r="J6" s="5" t="s">
        <v>65</v>
      </c>
      <c r="K6" s="5" t="s">
        <v>65</v>
      </c>
      <c r="M6" s="5" t="s">
        <v>263</v>
      </c>
      <c r="N6" s="5" t="s">
        <v>66</v>
      </c>
      <c r="O6" s="7">
        <v>0</v>
      </c>
      <c r="P6" s="7">
        <v>0</v>
      </c>
      <c r="Q6" s="7">
        <v>0</v>
      </c>
      <c r="R6" s="7">
        <v>0</v>
      </c>
      <c r="T6" s="5">
        <v>0</v>
      </c>
      <c r="W6" s="5">
        <v>0</v>
      </c>
      <c r="Y6" s="5">
        <v>0</v>
      </c>
      <c r="Z6" s="5">
        <v>0</v>
      </c>
      <c r="AB6" s="5">
        <v>0</v>
      </c>
      <c r="AC6" s="5">
        <v>0</v>
      </c>
      <c r="AE6" s="5">
        <v>0</v>
      </c>
      <c r="AF6" s="5">
        <v>0</v>
      </c>
      <c r="AH6" s="5">
        <v>0</v>
      </c>
      <c r="AJ6" s="7">
        <v>0</v>
      </c>
      <c r="AZ6" s="5" t="s">
        <v>175</v>
      </c>
      <c r="BB6" s="5" t="s">
        <v>77</v>
      </c>
      <c r="BD6" s="5" t="s">
        <v>327</v>
      </c>
      <c r="BE6" s="5" t="s">
        <v>67</v>
      </c>
    </row>
    <row r="7" spans="1:57" x14ac:dyDescent="0.25">
      <c r="A7" s="5">
        <v>6</v>
      </c>
      <c r="B7" s="6">
        <v>42630.562569444446</v>
      </c>
      <c r="D7" s="5" t="s">
        <v>318</v>
      </c>
      <c r="E7" s="5" t="s">
        <v>329</v>
      </c>
      <c r="G7" s="5" t="s">
        <v>64</v>
      </c>
      <c r="H7" s="5" t="s">
        <v>319</v>
      </c>
      <c r="I7" s="5" t="s">
        <v>75</v>
      </c>
      <c r="J7" s="5" t="s">
        <v>65</v>
      </c>
      <c r="K7" s="5" t="s">
        <v>65</v>
      </c>
      <c r="M7" s="5" t="s">
        <v>232</v>
      </c>
      <c r="N7" s="5" t="s">
        <v>76</v>
      </c>
      <c r="O7" s="7">
        <v>0</v>
      </c>
      <c r="P7" s="7">
        <v>0</v>
      </c>
      <c r="Q7" s="7">
        <v>0</v>
      </c>
      <c r="R7" s="7">
        <v>0</v>
      </c>
      <c r="T7" s="5">
        <v>0</v>
      </c>
      <c r="W7" s="5">
        <v>0</v>
      </c>
      <c r="Y7" s="5">
        <v>0</v>
      </c>
      <c r="Z7" s="5">
        <v>0</v>
      </c>
      <c r="AB7" s="5">
        <v>0</v>
      </c>
      <c r="AC7" s="5">
        <v>0</v>
      </c>
      <c r="AE7" s="5">
        <v>0</v>
      </c>
      <c r="AF7" s="5">
        <v>0</v>
      </c>
      <c r="AH7" s="5">
        <v>0</v>
      </c>
      <c r="AJ7" s="7">
        <v>0</v>
      </c>
      <c r="AZ7" s="5" t="s">
        <v>175</v>
      </c>
      <c r="BB7" s="5" t="s">
        <v>77</v>
      </c>
      <c r="BD7" s="5" t="s">
        <v>327</v>
      </c>
      <c r="BE7" s="5" t="s">
        <v>67</v>
      </c>
    </row>
    <row r="8" spans="1:57" x14ac:dyDescent="0.25">
      <c r="A8" s="5">
        <v>7</v>
      </c>
      <c r="B8" s="6">
        <v>42630.549930555557</v>
      </c>
      <c r="D8" s="5" t="s">
        <v>318</v>
      </c>
      <c r="E8" s="5" t="s">
        <v>330</v>
      </c>
      <c r="G8" s="5" t="s">
        <v>64</v>
      </c>
      <c r="H8" s="5" t="s">
        <v>319</v>
      </c>
      <c r="I8" s="5" t="s">
        <v>75</v>
      </c>
      <c r="J8" s="5" t="s">
        <v>65</v>
      </c>
      <c r="K8" s="5" t="s">
        <v>65</v>
      </c>
      <c r="M8" s="5" t="s">
        <v>191</v>
      </c>
      <c r="N8" s="5" t="s">
        <v>66</v>
      </c>
      <c r="O8" s="7">
        <v>0</v>
      </c>
      <c r="P8" s="7">
        <v>0</v>
      </c>
      <c r="Q8" s="7">
        <v>0</v>
      </c>
      <c r="R8" s="7">
        <v>0</v>
      </c>
      <c r="T8" s="5">
        <v>0</v>
      </c>
      <c r="W8" s="5">
        <v>0</v>
      </c>
      <c r="Y8" s="5">
        <v>0</v>
      </c>
      <c r="Z8" s="5">
        <v>0</v>
      </c>
      <c r="AB8" s="5">
        <v>0</v>
      </c>
      <c r="AC8" s="5">
        <v>0</v>
      </c>
      <c r="AE8" s="5">
        <v>0</v>
      </c>
      <c r="AF8" s="5">
        <v>0</v>
      </c>
      <c r="AH8" s="5">
        <v>0</v>
      </c>
      <c r="AJ8" s="7">
        <v>0</v>
      </c>
      <c r="AZ8" s="5" t="s">
        <v>175</v>
      </c>
      <c r="BB8" s="5" t="s">
        <v>77</v>
      </c>
      <c r="BD8" s="5" t="s">
        <v>331</v>
      </c>
      <c r="BE8" s="5" t="s">
        <v>67</v>
      </c>
    </row>
    <row r="9" spans="1:57" x14ac:dyDescent="0.25">
      <c r="A9" s="5">
        <v>8</v>
      </c>
      <c r="B9" s="6">
        <v>42630.518923611111</v>
      </c>
      <c r="D9" s="5" t="s">
        <v>318</v>
      </c>
      <c r="E9" s="5" t="s">
        <v>326</v>
      </c>
      <c r="G9" s="5" t="s">
        <v>64</v>
      </c>
      <c r="H9" s="5" t="s">
        <v>319</v>
      </c>
      <c r="I9" s="5" t="s">
        <v>75</v>
      </c>
      <c r="J9" s="5" t="s">
        <v>65</v>
      </c>
      <c r="K9" s="5" t="s">
        <v>65</v>
      </c>
      <c r="M9" s="5" t="s">
        <v>332</v>
      </c>
      <c r="N9" s="5" t="s">
        <v>200</v>
      </c>
      <c r="O9" s="7">
        <v>0</v>
      </c>
      <c r="P9" s="7">
        <v>0</v>
      </c>
      <c r="Q9" s="7">
        <v>0</v>
      </c>
      <c r="R9" s="7">
        <v>0</v>
      </c>
      <c r="T9" s="5">
        <v>0</v>
      </c>
      <c r="W9" s="5">
        <v>0</v>
      </c>
      <c r="Y9" s="5">
        <v>0</v>
      </c>
      <c r="Z9" s="5">
        <v>0</v>
      </c>
      <c r="AB9" s="5">
        <v>0</v>
      </c>
      <c r="AC9" s="5">
        <v>0</v>
      </c>
      <c r="AE9" s="5">
        <v>0</v>
      </c>
      <c r="AF9" s="5">
        <v>0</v>
      </c>
      <c r="AH9" s="5">
        <v>0</v>
      </c>
      <c r="AJ9" s="7">
        <v>0</v>
      </c>
      <c r="AZ9" s="5" t="s">
        <v>175</v>
      </c>
      <c r="BB9" s="5" t="s">
        <v>77</v>
      </c>
      <c r="BD9" s="5" t="s">
        <v>333</v>
      </c>
      <c r="BE9" s="5" t="s">
        <v>67</v>
      </c>
    </row>
    <row r="10" spans="1:57" x14ac:dyDescent="0.25">
      <c r="A10" s="5">
        <v>9</v>
      </c>
      <c r="B10" s="6">
        <v>42630.515740740739</v>
      </c>
      <c r="D10" s="5" t="s">
        <v>318</v>
      </c>
      <c r="E10" s="5" t="s">
        <v>329</v>
      </c>
      <c r="G10" s="5" t="s">
        <v>64</v>
      </c>
      <c r="H10" s="5" t="s">
        <v>319</v>
      </c>
      <c r="I10" s="5" t="s">
        <v>75</v>
      </c>
      <c r="J10" s="5" t="s">
        <v>65</v>
      </c>
      <c r="K10" s="5" t="s">
        <v>65</v>
      </c>
      <c r="M10" s="5" t="s">
        <v>334</v>
      </c>
      <c r="N10" s="5" t="s">
        <v>200</v>
      </c>
      <c r="O10" s="7">
        <v>0</v>
      </c>
      <c r="P10" s="7">
        <v>0</v>
      </c>
      <c r="Q10" s="7">
        <v>0</v>
      </c>
      <c r="R10" s="7">
        <v>0</v>
      </c>
      <c r="T10" s="5">
        <v>0</v>
      </c>
      <c r="W10" s="5">
        <v>0</v>
      </c>
      <c r="Y10" s="5">
        <v>0</v>
      </c>
      <c r="Z10" s="5">
        <v>0</v>
      </c>
      <c r="AB10" s="5">
        <v>0</v>
      </c>
      <c r="AC10" s="5">
        <v>0</v>
      </c>
      <c r="AE10" s="5">
        <v>0</v>
      </c>
      <c r="AF10" s="5">
        <v>0</v>
      </c>
      <c r="AH10" s="5">
        <v>0</v>
      </c>
      <c r="AJ10" s="7">
        <v>0</v>
      </c>
      <c r="AZ10" s="5" t="s">
        <v>175</v>
      </c>
      <c r="BB10" s="5" t="s">
        <v>77</v>
      </c>
      <c r="BD10" s="5" t="s">
        <v>333</v>
      </c>
      <c r="BE10" s="5" t="s">
        <v>67</v>
      </c>
    </row>
    <row r="11" spans="1:57" x14ac:dyDescent="0.25">
      <c r="A11" s="5">
        <v>10</v>
      </c>
      <c r="B11" s="6">
        <v>42630.513668981483</v>
      </c>
      <c r="D11" s="5" t="s">
        <v>318</v>
      </c>
      <c r="E11" s="5" t="s">
        <v>330</v>
      </c>
      <c r="G11" s="5" t="s">
        <v>64</v>
      </c>
      <c r="H11" s="5" t="s">
        <v>319</v>
      </c>
      <c r="I11" s="5" t="s">
        <v>75</v>
      </c>
      <c r="J11" s="5" t="s">
        <v>65</v>
      </c>
      <c r="K11" s="5" t="s">
        <v>65</v>
      </c>
      <c r="M11" s="5" t="s">
        <v>335</v>
      </c>
      <c r="N11" s="5" t="s">
        <v>196</v>
      </c>
      <c r="O11" s="7">
        <v>0</v>
      </c>
      <c r="P11" s="7">
        <v>0</v>
      </c>
      <c r="Q11" s="7">
        <v>0</v>
      </c>
      <c r="R11" s="7">
        <v>0</v>
      </c>
      <c r="T11" s="5">
        <v>0</v>
      </c>
      <c r="W11" s="5">
        <v>0</v>
      </c>
      <c r="Y11" s="5">
        <v>0</v>
      </c>
      <c r="Z11" s="5">
        <v>0</v>
      </c>
      <c r="AB11" s="5">
        <v>0</v>
      </c>
      <c r="AC11" s="5">
        <v>0</v>
      </c>
      <c r="AE11" s="5">
        <v>0</v>
      </c>
      <c r="AF11" s="5">
        <v>0</v>
      </c>
      <c r="AH11" s="5">
        <v>0</v>
      </c>
      <c r="AJ11" s="7">
        <v>0</v>
      </c>
      <c r="AZ11" s="5" t="s">
        <v>175</v>
      </c>
      <c r="BB11" s="5" t="s">
        <v>77</v>
      </c>
      <c r="BD11" s="5" t="s">
        <v>333</v>
      </c>
      <c r="BE11" s="5" t="s">
        <v>67</v>
      </c>
    </row>
    <row r="12" spans="1:57" x14ac:dyDescent="0.25">
      <c r="A12" s="5">
        <v>11</v>
      </c>
      <c r="B12" s="6">
        <v>42630.501898148148</v>
      </c>
      <c r="C12" s="6">
        <v>42630.58966435185</v>
      </c>
      <c r="D12" s="5" t="s">
        <v>336</v>
      </c>
      <c r="E12" s="5" t="s">
        <v>68</v>
      </c>
      <c r="F12" s="5" t="s">
        <v>337</v>
      </c>
      <c r="G12" s="5" t="s">
        <v>64</v>
      </c>
      <c r="H12" s="5" t="s">
        <v>319</v>
      </c>
      <c r="I12" s="5" t="s">
        <v>69</v>
      </c>
      <c r="J12" s="5" t="s">
        <v>65</v>
      </c>
      <c r="K12" s="5" t="s">
        <v>65</v>
      </c>
      <c r="L12" s="5">
        <v>1140579</v>
      </c>
      <c r="M12" s="5" t="s">
        <v>70</v>
      </c>
      <c r="N12" s="5" t="s">
        <v>70</v>
      </c>
      <c r="O12" s="7">
        <v>0</v>
      </c>
      <c r="P12" s="7">
        <v>0</v>
      </c>
      <c r="Q12" s="7">
        <v>0</v>
      </c>
      <c r="R12" s="7">
        <v>0</v>
      </c>
      <c r="T12" s="5">
        <v>33</v>
      </c>
      <c r="U12" s="5">
        <v>0</v>
      </c>
      <c r="V12" s="5">
        <v>0</v>
      </c>
      <c r="W12" s="5">
        <v>0</v>
      </c>
      <c r="Z12" s="5">
        <v>0</v>
      </c>
      <c r="AC12" s="5">
        <v>0</v>
      </c>
      <c r="AF12" s="5">
        <v>0</v>
      </c>
      <c r="AI12" s="7">
        <v>3.1846000000000001</v>
      </c>
      <c r="AJ12" s="7">
        <v>2.1541000000000001</v>
      </c>
      <c r="AK12" s="5" t="s">
        <v>148</v>
      </c>
      <c r="BB12" s="5" t="s">
        <v>74</v>
      </c>
    </row>
    <row r="13" spans="1:57" x14ac:dyDescent="0.25">
      <c r="A13" s="5">
        <v>12</v>
      </c>
      <c r="B13" s="6">
        <v>42630.496747685182</v>
      </c>
      <c r="C13" s="6">
        <v>42630.506979166668</v>
      </c>
      <c r="D13" s="5" t="s">
        <v>336</v>
      </c>
      <c r="E13" s="5" t="s">
        <v>241</v>
      </c>
      <c r="F13" s="5" t="s">
        <v>337</v>
      </c>
      <c r="G13" s="5" t="s">
        <v>64</v>
      </c>
      <c r="H13" s="5" t="s">
        <v>319</v>
      </c>
      <c r="I13" s="5" t="s">
        <v>69</v>
      </c>
      <c r="J13" s="5" t="s">
        <v>65</v>
      </c>
      <c r="K13" s="5" t="s">
        <v>65</v>
      </c>
      <c r="L13" s="5">
        <v>28050</v>
      </c>
      <c r="M13" s="5" t="s">
        <v>70</v>
      </c>
      <c r="N13" s="5" t="s">
        <v>70</v>
      </c>
      <c r="O13" s="7">
        <v>0</v>
      </c>
      <c r="P13" s="7">
        <v>0</v>
      </c>
      <c r="Q13" s="7">
        <v>0</v>
      </c>
      <c r="R13" s="7">
        <v>0</v>
      </c>
      <c r="T13" s="5">
        <v>33</v>
      </c>
      <c r="U13" s="5">
        <v>0</v>
      </c>
      <c r="V13" s="5">
        <v>0</v>
      </c>
      <c r="W13" s="5">
        <v>0</v>
      </c>
      <c r="Z13" s="5">
        <v>0</v>
      </c>
      <c r="AC13" s="5">
        <v>0</v>
      </c>
      <c r="AF13" s="5">
        <v>0</v>
      </c>
      <c r="AI13" s="7">
        <v>3.4645999999999999</v>
      </c>
      <c r="AJ13" s="7">
        <v>2.7300000000000001E-2</v>
      </c>
      <c r="AK13" s="5" t="s">
        <v>149</v>
      </c>
      <c r="AZ13" s="5" t="s">
        <v>186</v>
      </c>
      <c r="BB13" s="5" t="s">
        <v>71</v>
      </c>
    </row>
    <row r="14" spans="1:57" x14ac:dyDescent="0.25">
      <c r="A14" s="5">
        <v>13</v>
      </c>
      <c r="B14" s="6">
        <v>42630.496435185189</v>
      </c>
      <c r="C14" s="6">
        <v>42630.506979166668</v>
      </c>
      <c r="D14" s="5" t="s">
        <v>336</v>
      </c>
      <c r="E14" s="5" t="s">
        <v>241</v>
      </c>
      <c r="F14" s="5" t="s">
        <v>337</v>
      </c>
      <c r="G14" s="5" t="s">
        <v>64</v>
      </c>
      <c r="H14" s="5" t="s">
        <v>319</v>
      </c>
      <c r="I14" s="5" t="s">
        <v>69</v>
      </c>
      <c r="J14" s="5" t="s">
        <v>65</v>
      </c>
      <c r="K14" s="5" t="s">
        <v>65</v>
      </c>
      <c r="L14" s="5">
        <v>14542</v>
      </c>
      <c r="M14" s="5" t="s">
        <v>70</v>
      </c>
      <c r="N14" s="5" t="s">
        <v>70</v>
      </c>
      <c r="O14" s="7">
        <v>0</v>
      </c>
      <c r="P14" s="7">
        <v>0</v>
      </c>
      <c r="Q14" s="7">
        <v>0</v>
      </c>
      <c r="R14" s="7">
        <v>0</v>
      </c>
      <c r="T14" s="5">
        <v>33</v>
      </c>
      <c r="U14" s="5">
        <v>0</v>
      </c>
      <c r="V14" s="5">
        <v>0</v>
      </c>
      <c r="W14" s="5">
        <v>0</v>
      </c>
      <c r="Z14" s="5">
        <v>0</v>
      </c>
      <c r="AC14" s="5">
        <v>0</v>
      </c>
      <c r="AF14" s="5">
        <v>0</v>
      </c>
      <c r="AI14" s="7">
        <v>3.4371999999999998</v>
      </c>
      <c r="AJ14" s="7">
        <v>2.9000000000000001E-2</v>
      </c>
      <c r="AK14" s="5" t="s">
        <v>148</v>
      </c>
      <c r="BB14" s="5" t="s">
        <v>74</v>
      </c>
    </row>
    <row r="15" spans="1:57" x14ac:dyDescent="0.25">
      <c r="A15" s="5">
        <v>14</v>
      </c>
      <c r="B15" s="6">
        <v>42630.49628472222</v>
      </c>
      <c r="D15" s="5" t="s">
        <v>318</v>
      </c>
      <c r="E15" s="5" t="s">
        <v>330</v>
      </c>
      <c r="G15" s="5" t="s">
        <v>64</v>
      </c>
      <c r="H15" s="5" t="s">
        <v>319</v>
      </c>
      <c r="I15" s="5" t="s">
        <v>75</v>
      </c>
      <c r="J15" s="5" t="s">
        <v>65</v>
      </c>
      <c r="K15" s="5" t="s">
        <v>65</v>
      </c>
      <c r="M15" s="5" t="s">
        <v>263</v>
      </c>
      <c r="N15" s="5" t="s">
        <v>66</v>
      </c>
      <c r="O15" s="7">
        <v>0</v>
      </c>
      <c r="P15" s="7">
        <v>0</v>
      </c>
      <c r="Q15" s="7">
        <v>0</v>
      </c>
      <c r="R15" s="7">
        <v>0</v>
      </c>
      <c r="T15" s="5">
        <v>0</v>
      </c>
      <c r="W15" s="5">
        <v>0</v>
      </c>
      <c r="Y15" s="5">
        <v>0</v>
      </c>
      <c r="Z15" s="5">
        <v>0</v>
      </c>
      <c r="AB15" s="5">
        <v>0</v>
      </c>
      <c r="AC15" s="5">
        <v>0</v>
      </c>
      <c r="AE15" s="5">
        <v>0</v>
      </c>
      <c r="AF15" s="5">
        <v>0</v>
      </c>
      <c r="AH15" s="5">
        <v>0</v>
      </c>
      <c r="AJ15" s="7">
        <v>0</v>
      </c>
      <c r="AZ15" s="5" t="s">
        <v>175</v>
      </c>
      <c r="BB15" s="5" t="s">
        <v>77</v>
      </c>
      <c r="BD15" s="5" t="s">
        <v>338</v>
      </c>
      <c r="BE15" s="5" t="s">
        <v>67</v>
      </c>
    </row>
    <row r="16" spans="1:57" x14ac:dyDescent="0.25">
      <c r="A16" s="5">
        <v>15</v>
      </c>
      <c r="B16" s="6">
        <v>42630.490636574075</v>
      </c>
      <c r="C16" s="6">
        <v>42630.502013888887</v>
      </c>
      <c r="D16" s="5" t="s">
        <v>336</v>
      </c>
      <c r="E16" s="5" t="s">
        <v>241</v>
      </c>
      <c r="F16" s="5" t="s">
        <v>337</v>
      </c>
      <c r="G16" s="5" t="s">
        <v>64</v>
      </c>
      <c r="H16" s="5" t="s">
        <v>319</v>
      </c>
      <c r="I16" s="5" t="s">
        <v>69</v>
      </c>
      <c r="J16" s="5" t="s">
        <v>65</v>
      </c>
      <c r="K16" s="5" t="s">
        <v>65</v>
      </c>
      <c r="L16" s="5">
        <v>13318</v>
      </c>
      <c r="M16" s="5" t="s">
        <v>70</v>
      </c>
      <c r="N16" s="5" t="s">
        <v>70</v>
      </c>
      <c r="O16" s="7">
        <v>0</v>
      </c>
      <c r="P16" s="7">
        <v>0</v>
      </c>
      <c r="Q16" s="7">
        <v>0</v>
      </c>
      <c r="R16" s="7">
        <v>0</v>
      </c>
      <c r="T16" s="5">
        <v>33</v>
      </c>
      <c r="U16" s="5">
        <v>0</v>
      </c>
      <c r="V16" s="5">
        <v>0</v>
      </c>
      <c r="W16" s="5">
        <v>0</v>
      </c>
      <c r="Z16" s="5">
        <v>0</v>
      </c>
      <c r="AC16" s="5">
        <v>0</v>
      </c>
      <c r="AF16" s="5">
        <v>0</v>
      </c>
      <c r="AI16" s="7">
        <v>3.5091999999999999</v>
      </c>
      <c r="AJ16" s="7">
        <v>1.37E-2</v>
      </c>
      <c r="AK16" s="5" t="s">
        <v>149</v>
      </c>
      <c r="AZ16" s="5" t="s">
        <v>186</v>
      </c>
      <c r="BB16" s="5" t="s">
        <v>71</v>
      </c>
    </row>
    <row r="17" spans="1:57" x14ac:dyDescent="0.25">
      <c r="A17" s="5">
        <v>16</v>
      </c>
      <c r="B17" s="6">
        <v>42630.490486111114</v>
      </c>
      <c r="D17" s="5" t="s">
        <v>318</v>
      </c>
      <c r="E17" s="5" t="s">
        <v>339</v>
      </c>
      <c r="F17" s="5">
        <v>0</v>
      </c>
      <c r="G17" s="5" t="s">
        <v>64</v>
      </c>
      <c r="H17" s="5" t="s">
        <v>319</v>
      </c>
      <c r="I17" s="5" t="s">
        <v>81</v>
      </c>
      <c r="J17" s="5" t="s">
        <v>65</v>
      </c>
      <c r="K17" s="5" t="s">
        <v>65</v>
      </c>
      <c r="L17" s="5">
        <v>0</v>
      </c>
      <c r="M17" s="5" t="s">
        <v>70</v>
      </c>
      <c r="N17" s="5" t="s">
        <v>70</v>
      </c>
      <c r="O17" s="7">
        <v>0</v>
      </c>
      <c r="P17" s="7">
        <v>0</v>
      </c>
      <c r="Q17" s="7">
        <v>0</v>
      </c>
      <c r="R17" s="7">
        <v>0</v>
      </c>
      <c r="T17" s="5">
        <v>0</v>
      </c>
      <c r="U17" s="5">
        <v>0</v>
      </c>
      <c r="V17" s="5">
        <v>0</v>
      </c>
      <c r="W17" s="5">
        <v>0</v>
      </c>
      <c r="Y17" s="5">
        <v>0</v>
      </c>
      <c r="Z17" s="5">
        <v>0</v>
      </c>
      <c r="AB17" s="5">
        <v>0</v>
      </c>
      <c r="AC17" s="5">
        <v>0</v>
      </c>
      <c r="AE17" s="5">
        <v>0</v>
      </c>
      <c r="AF17" s="5">
        <v>0</v>
      </c>
      <c r="AH17" s="5">
        <v>0</v>
      </c>
      <c r="AJ17" s="7">
        <v>0</v>
      </c>
      <c r="AZ17" s="5" t="s">
        <v>175</v>
      </c>
      <c r="BB17" s="5" t="s">
        <v>82</v>
      </c>
      <c r="BD17" s="5">
        <v>0</v>
      </c>
      <c r="BE17" s="5">
        <v>0</v>
      </c>
    </row>
    <row r="18" spans="1:57" x14ac:dyDescent="0.25">
      <c r="A18" s="5">
        <v>17</v>
      </c>
      <c r="B18" s="6">
        <v>42630.489803240744</v>
      </c>
      <c r="D18" s="5" t="s">
        <v>318</v>
      </c>
      <c r="E18" s="5" t="s">
        <v>340</v>
      </c>
      <c r="F18" s="5">
        <v>0</v>
      </c>
      <c r="G18" s="5" t="s">
        <v>64</v>
      </c>
      <c r="H18" s="5" t="s">
        <v>319</v>
      </c>
      <c r="I18" s="5" t="s">
        <v>81</v>
      </c>
      <c r="J18" s="5" t="s">
        <v>65</v>
      </c>
      <c r="K18" s="5" t="s">
        <v>65</v>
      </c>
      <c r="L18" s="5">
        <v>0</v>
      </c>
      <c r="M18" s="5" t="s">
        <v>70</v>
      </c>
      <c r="N18" s="5" t="s">
        <v>70</v>
      </c>
      <c r="O18" s="7">
        <v>0</v>
      </c>
      <c r="P18" s="7">
        <v>0</v>
      </c>
      <c r="Q18" s="7">
        <v>0</v>
      </c>
      <c r="R18" s="7">
        <v>0</v>
      </c>
      <c r="T18" s="5">
        <v>0</v>
      </c>
      <c r="U18" s="5">
        <v>0</v>
      </c>
      <c r="V18" s="5">
        <v>0</v>
      </c>
      <c r="W18" s="5">
        <v>0</v>
      </c>
      <c r="Y18" s="5">
        <v>0</v>
      </c>
      <c r="Z18" s="5">
        <v>0</v>
      </c>
      <c r="AB18" s="5">
        <v>0</v>
      </c>
      <c r="AC18" s="5">
        <v>0</v>
      </c>
      <c r="AE18" s="5">
        <v>0</v>
      </c>
      <c r="AF18" s="5">
        <v>0</v>
      </c>
      <c r="AH18" s="5">
        <v>0</v>
      </c>
      <c r="AJ18" s="7">
        <v>0</v>
      </c>
      <c r="BB18" s="5" t="s">
        <v>82</v>
      </c>
      <c r="BD18" s="5">
        <v>0</v>
      </c>
      <c r="BE18" s="5">
        <v>0</v>
      </c>
    </row>
    <row r="19" spans="1:57" x14ac:dyDescent="0.25">
      <c r="A19" s="5">
        <v>18</v>
      </c>
      <c r="B19" s="6">
        <v>42630.489629629628</v>
      </c>
      <c r="C19" s="6">
        <v>42630.502013888887</v>
      </c>
      <c r="D19" s="5" t="s">
        <v>336</v>
      </c>
      <c r="E19" s="5" t="s">
        <v>241</v>
      </c>
      <c r="F19" s="5" t="s">
        <v>337</v>
      </c>
      <c r="G19" s="5" t="s">
        <v>64</v>
      </c>
      <c r="H19" s="5" t="s">
        <v>319</v>
      </c>
      <c r="I19" s="5" t="s">
        <v>69</v>
      </c>
      <c r="J19" s="5" t="s">
        <v>65</v>
      </c>
      <c r="K19" s="5" t="s">
        <v>65</v>
      </c>
      <c r="L19" s="5">
        <v>16371</v>
      </c>
      <c r="M19" s="5" t="s">
        <v>70</v>
      </c>
      <c r="N19" s="5" t="s">
        <v>70</v>
      </c>
      <c r="O19" s="7">
        <v>0</v>
      </c>
      <c r="P19" s="7">
        <v>0</v>
      </c>
      <c r="Q19" s="7">
        <v>0</v>
      </c>
      <c r="R19" s="7">
        <v>0</v>
      </c>
      <c r="T19" s="5">
        <v>33</v>
      </c>
      <c r="U19" s="5">
        <v>0</v>
      </c>
      <c r="V19" s="5">
        <v>0</v>
      </c>
      <c r="W19" s="5">
        <v>0</v>
      </c>
      <c r="Z19" s="5">
        <v>0</v>
      </c>
      <c r="AC19" s="5">
        <v>0</v>
      </c>
      <c r="AF19" s="5">
        <v>0</v>
      </c>
      <c r="AI19" s="7">
        <v>3.4954999999999998</v>
      </c>
      <c r="AJ19" s="7">
        <v>3.09E-2</v>
      </c>
      <c r="AK19" s="5" t="s">
        <v>148</v>
      </c>
      <c r="BB19" s="5" t="s">
        <v>74</v>
      </c>
    </row>
    <row r="20" spans="1:57" x14ac:dyDescent="0.25">
      <c r="A20" s="5">
        <v>19</v>
      </c>
      <c r="B20" s="6">
        <v>42630.47965277778</v>
      </c>
      <c r="D20" s="5" t="s">
        <v>318</v>
      </c>
      <c r="E20" s="5" t="s">
        <v>341</v>
      </c>
      <c r="G20" s="5" t="s">
        <v>64</v>
      </c>
      <c r="H20" s="5" t="s">
        <v>319</v>
      </c>
      <c r="I20" s="5" t="s">
        <v>75</v>
      </c>
      <c r="J20" s="5" t="s">
        <v>65</v>
      </c>
      <c r="K20" s="5" t="s">
        <v>65</v>
      </c>
      <c r="M20" s="5" t="s">
        <v>342</v>
      </c>
      <c r="N20" s="5" t="s">
        <v>76</v>
      </c>
      <c r="O20" s="7">
        <v>0</v>
      </c>
      <c r="P20" s="7">
        <v>0</v>
      </c>
      <c r="Q20" s="7">
        <v>0</v>
      </c>
      <c r="R20" s="7">
        <v>0</v>
      </c>
      <c r="T20" s="5">
        <v>0</v>
      </c>
      <c r="W20" s="5">
        <v>0</v>
      </c>
      <c r="Y20" s="5">
        <v>0</v>
      </c>
      <c r="Z20" s="5">
        <v>0</v>
      </c>
      <c r="AB20" s="5">
        <v>0</v>
      </c>
      <c r="AC20" s="5">
        <v>0</v>
      </c>
      <c r="AE20" s="5">
        <v>0</v>
      </c>
      <c r="AF20" s="5">
        <v>0</v>
      </c>
      <c r="AH20" s="5">
        <v>0</v>
      </c>
      <c r="AJ20" s="7">
        <v>0</v>
      </c>
      <c r="AZ20" s="5" t="s">
        <v>175</v>
      </c>
      <c r="BB20" s="5" t="s">
        <v>77</v>
      </c>
      <c r="BD20" s="5" t="s">
        <v>343</v>
      </c>
      <c r="BE20" s="5" t="s">
        <v>67</v>
      </c>
    </row>
    <row r="21" spans="1:57" x14ac:dyDescent="0.25">
      <c r="A21" s="5">
        <v>20</v>
      </c>
      <c r="B21" s="6">
        <v>42630.479398148149</v>
      </c>
      <c r="C21" s="6">
        <v>42630.489872685182</v>
      </c>
      <c r="D21" s="5" t="s">
        <v>336</v>
      </c>
      <c r="E21" s="5" t="s">
        <v>241</v>
      </c>
      <c r="F21" s="5" t="s">
        <v>337</v>
      </c>
      <c r="G21" s="5" t="s">
        <v>64</v>
      </c>
      <c r="H21" s="5" t="s">
        <v>319</v>
      </c>
      <c r="I21" s="5" t="s">
        <v>69</v>
      </c>
      <c r="J21" s="5" t="s">
        <v>65</v>
      </c>
      <c r="K21" s="5" t="s">
        <v>65</v>
      </c>
      <c r="L21" s="5">
        <v>47918</v>
      </c>
      <c r="M21" s="5" t="s">
        <v>70</v>
      </c>
      <c r="N21" s="5" t="s">
        <v>70</v>
      </c>
      <c r="O21" s="7">
        <v>0</v>
      </c>
      <c r="P21" s="7">
        <v>0</v>
      </c>
      <c r="Q21" s="7">
        <v>0</v>
      </c>
      <c r="R21" s="7">
        <v>0</v>
      </c>
      <c r="T21" s="5">
        <v>33</v>
      </c>
      <c r="U21" s="5">
        <v>0</v>
      </c>
      <c r="V21" s="5">
        <v>0</v>
      </c>
      <c r="W21" s="5">
        <v>0</v>
      </c>
      <c r="Z21" s="5">
        <v>0</v>
      </c>
      <c r="AC21" s="5">
        <v>0</v>
      </c>
      <c r="AF21" s="5">
        <v>0</v>
      </c>
      <c r="AI21" s="7">
        <v>3.7214</v>
      </c>
      <c r="AJ21" s="7">
        <v>4.5900000000000003E-2</v>
      </c>
      <c r="AK21" s="5" t="s">
        <v>149</v>
      </c>
      <c r="AZ21" s="5" t="s">
        <v>186</v>
      </c>
      <c r="BB21" s="5" t="s">
        <v>71</v>
      </c>
    </row>
    <row r="22" spans="1:57" x14ac:dyDescent="0.25">
      <c r="A22" s="5">
        <v>21</v>
      </c>
      <c r="B22" s="6">
        <v>42630.47928240741</v>
      </c>
      <c r="C22" s="6">
        <v>42630.489872685182</v>
      </c>
      <c r="D22" s="5" t="s">
        <v>336</v>
      </c>
      <c r="E22" s="5" t="s">
        <v>241</v>
      </c>
      <c r="F22" s="5" t="s">
        <v>337</v>
      </c>
      <c r="G22" s="5" t="s">
        <v>64</v>
      </c>
      <c r="H22" s="5" t="s">
        <v>319</v>
      </c>
      <c r="I22" s="5" t="s">
        <v>69</v>
      </c>
      <c r="J22" s="5" t="s">
        <v>65</v>
      </c>
      <c r="K22" s="5" t="s">
        <v>65</v>
      </c>
      <c r="L22" s="5">
        <v>87346</v>
      </c>
      <c r="M22" s="5" t="s">
        <v>70</v>
      </c>
      <c r="N22" s="5" t="s">
        <v>70</v>
      </c>
      <c r="O22" s="7">
        <v>0</v>
      </c>
      <c r="P22" s="7">
        <v>0</v>
      </c>
      <c r="Q22" s="7">
        <v>0</v>
      </c>
      <c r="R22" s="7">
        <v>0</v>
      </c>
      <c r="T22" s="5">
        <v>33</v>
      </c>
      <c r="U22" s="5">
        <v>0</v>
      </c>
      <c r="V22" s="5">
        <v>0</v>
      </c>
      <c r="W22" s="5">
        <v>0</v>
      </c>
      <c r="Z22" s="5">
        <v>0</v>
      </c>
      <c r="AC22" s="5">
        <v>0</v>
      </c>
      <c r="AF22" s="5">
        <v>0</v>
      </c>
      <c r="AI22" s="7">
        <v>3.6755</v>
      </c>
      <c r="AJ22" s="7">
        <v>0.1663</v>
      </c>
      <c r="AK22" s="5" t="s">
        <v>148</v>
      </c>
      <c r="BB22" s="5" t="s">
        <v>74</v>
      </c>
    </row>
    <row r="23" spans="1:57" x14ac:dyDescent="0.25">
      <c r="A23" s="5">
        <v>22</v>
      </c>
      <c r="B23" s="6">
        <v>42630.461909722224</v>
      </c>
      <c r="D23" s="5" t="s">
        <v>317</v>
      </c>
      <c r="E23" s="5" t="s">
        <v>318</v>
      </c>
      <c r="F23" s="5" t="s">
        <v>317</v>
      </c>
      <c r="G23" s="5" t="s">
        <v>80</v>
      </c>
      <c r="H23" s="5" t="s">
        <v>319</v>
      </c>
      <c r="I23" s="5" t="s">
        <v>320</v>
      </c>
      <c r="J23" s="5" t="s">
        <v>65</v>
      </c>
      <c r="K23" s="5" t="s">
        <v>65</v>
      </c>
      <c r="M23" s="5" t="s">
        <v>321</v>
      </c>
      <c r="N23" s="5" t="s">
        <v>66</v>
      </c>
      <c r="O23" s="7">
        <v>0</v>
      </c>
      <c r="P23" s="7">
        <v>0</v>
      </c>
      <c r="Q23" s="7">
        <v>0</v>
      </c>
      <c r="R23" s="7">
        <v>0</v>
      </c>
      <c r="T23" s="5">
        <v>0</v>
      </c>
      <c r="W23" s="5">
        <v>0</v>
      </c>
      <c r="Y23" s="5">
        <v>0</v>
      </c>
      <c r="Z23" s="5">
        <v>0</v>
      </c>
      <c r="AB23" s="5">
        <v>0</v>
      </c>
      <c r="AC23" s="5">
        <v>0</v>
      </c>
      <c r="AE23" s="5">
        <v>0</v>
      </c>
      <c r="AF23" s="5">
        <v>0</v>
      </c>
      <c r="AH23" s="5">
        <v>0</v>
      </c>
      <c r="AJ23" s="7">
        <v>0</v>
      </c>
      <c r="BB23" s="5" t="s">
        <v>322</v>
      </c>
      <c r="BD23" s="5" t="s">
        <v>323</v>
      </c>
      <c r="BE23" s="5" t="s">
        <v>324</v>
      </c>
    </row>
    <row r="24" spans="1:57" x14ac:dyDescent="0.25">
      <c r="A24" s="5">
        <v>23</v>
      </c>
      <c r="B24" s="6">
        <v>42630.423194444447</v>
      </c>
      <c r="C24" s="6">
        <v>42630.465810185182</v>
      </c>
      <c r="D24" s="5" t="s">
        <v>336</v>
      </c>
      <c r="E24" s="5" t="s">
        <v>241</v>
      </c>
      <c r="F24" s="5" t="s">
        <v>337</v>
      </c>
      <c r="G24" s="5" t="s">
        <v>64</v>
      </c>
      <c r="H24" s="5" t="s">
        <v>319</v>
      </c>
      <c r="I24" s="5" t="s">
        <v>69</v>
      </c>
      <c r="J24" s="5" t="s">
        <v>65</v>
      </c>
      <c r="K24" s="5" t="s">
        <v>65</v>
      </c>
      <c r="L24" s="5">
        <v>33445</v>
      </c>
      <c r="M24" s="5" t="s">
        <v>70</v>
      </c>
      <c r="N24" s="5" t="s">
        <v>70</v>
      </c>
      <c r="O24" s="7">
        <v>0</v>
      </c>
      <c r="P24" s="7">
        <v>0</v>
      </c>
      <c r="Q24" s="7">
        <v>0</v>
      </c>
      <c r="R24" s="7">
        <v>0</v>
      </c>
      <c r="T24" s="5">
        <v>33</v>
      </c>
      <c r="U24" s="5">
        <v>0</v>
      </c>
      <c r="V24" s="5">
        <v>0</v>
      </c>
      <c r="W24" s="5">
        <v>0</v>
      </c>
      <c r="Z24" s="5">
        <v>0</v>
      </c>
      <c r="AC24" s="5">
        <v>0</v>
      </c>
      <c r="AF24" s="5">
        <v>0</v>
      </c>
      <c r="AI24" s="7">
        <v>4.3201000000000001</v>
      </c>
      <c r="AJ24" s="7">
        <v>3.2199999999999999E-2</v>
      </c>
      <c r="AK24" s="5" t="s">
        <v>149</v>
      </c>
      <c r="AZ24" s="5" t="s">
        <v>186</v>
      </c>
      <c r="BB24" s="5" t="s">
        <v>71</v>
      </c>
    </row>
    <row r="25" spans="1:57" x14ac:dyDescent="0.25">
      <c r="A25" s="5">
        <v>24</v>
      </c>
      <c r="B25" s="6">
        <v>42630.423113425924</v>
      </c>
      <c r="C25" s="6">
        <v>42630.465810185182</v>
      </c>
      <c r="D25" s="5" t="s">
        <v>336</v>
      </c>
      <c r="E25" s="5" t="s">
        <v>241</v>
      </c>
      <c r="F25" s="5" t="s">
        <v>337</v>
      </c>
      <c r="G25" s="5" t="s">
        <v>64</v>
      </c>
      <c r="H25" s="5" t="s">
        <v>319</v>
      </c>
      <c r="I25" s="5" t="s">
        <v>69</v>
      </c>
      <c r="J25" s="5" t="s">
        <v>65</v>
      </c>
      <c r="K25" s="5" t="s">
        <v>65</v>
      </c>
      <c r="L25" s="5">
        <v>532563</v>
      </c>
      <c r="M25" s="5" t="s">
        <v>70</v>
      </c>
      <c r="N25" s="5" t="s">
        <v>70</v>
      </c>
      <c r="O25" s="7">
        <v>0</v>
      </c>
      <c r="P25" s="7">
        <v>0</v>
      </c>
      <c r="Q25" s="7">
        <v>0</v>
      </c>
      <c r="R25" s="7">
        <v>0</v>
      </c>
      <c r="T25" s="5">
        <v>33</v>
      </c>
      <c r="U25" s="5">
        <v>0</v>
      </c>
      <c r="V25" s="5">
        <v>0</v>
      </c>
      <c r="W25" s="5">
        <v>0</v>
      </c>
      <c r="Z25" s="5">
        <v>0</v>
      </c>
      <c r="AC25" s="5">
        <v>0</v>
      </c>
      <c r="AF25" s="5">
        <v>0</v>
      </c>
      <c r="AI25" s="7">
        <v>4.7610000000000001</v>
      </c>
      <c r="AJ25" s="7">
        <v>1.0074000000000001</v>
      </c>
      <c r="AK25" s="5" t="s">
        <v>148</v>
      </c>
      <c r="BB25" s="5" t="s">
        <v>74</v>
      </c>
    </row>
    <row r="26" spans="1:57" x14ac:dyDescent="0.25">
      <c r="A26" s="5">
        <v>25</v>
      </c>
      <c r="B26" s="6">
        <v>42630.422997685186</v>
      </c>
      <c r="C26" s="6">
        <v>42630.454097222224</v>
      </c>
      <c r="D26" s="5" t="s">
        <v>336</v>
      </c>
      <c r="E26" s="5" t="s">
        <v>241</v>
      </c>
      <c r="F26" s="5" t="s">
        <v>337</v>
      </c>
      <c r="G26" s="5" t="s">
        <v>64</v>
      </c>
      <c r="H26" s="5" t="s">
        <v>319</v>
      </c>
      <c r="I26" s="5" t="s">
        <v>69</v>
      </c>
      <c r="J26" s="5" t="s">
        <v>65</v>
      </c>
      <c r="K26" s="5" t="s">
        <v>65</v>
      </c>
      <c r="L26" s="5">
        <v>391122</v>
      </c>
      <c r="M26" s="5" t="s">
        <v>70</v>
      </c>
      <c r="N26" s="5" t="s">
        <v>70</v>
      </c>
      <c r="O26" s="7">
        <v>0</v>
      </c>
      <c r="P26" s="7">
        <v>0</v>
      </c>
      <c r="Q26" s="7">
        <v>0</v>
      </c>
      <c r="R26" s="7">
        <v>0</v>
      </c>
      <c r="T26" s="5">
        <v>39</v>
      </c>
      <c r="U26" s="5">
        <v>0</v>
      </c>
      <c r="V26" s="5">
        <v>0</v>
      </c>
      <c r="W26" s="5">
        <v>0</v>
      </c>
      <c r="Z26" s="5">
        <v>0</v>
      </c>
      <c r="AC26" s="5">
        <v>0</v>
      </c>
      <c r="AF26" s="5">
        <v>0</v>
      </c>
      <c r="AI26" s="7">
        <v>0.373</v>
      </c>
      <c r="AJ26" s="7">
        <v>0.373</v>
      </c>
      <c r="AK26" s="5" t="s">
        <v>72</v>
      </c>
      <c r="BB26" s="5" t="s">
        <v>73</v>
      </c>
    </row>
    <row r="27" spans="1:57" x14ac:dyDescent="0.25">
      <c r="A27" s="5">
        <v>26</v>
      </c>
      <c r="B27" s="6">
        <v>42630.412222222221</v>
      </c>
      <c r="D27" s="5" t="s">
        <v>317</v>
      </c>
      <c r="E27" s="5" t="s">
        <v>318</v>
      </c>
      <c r="F27" s="5" t="s">
        <v>317</v>
      </c>
      <c r="G27" s="5" t="s">
        <v>80</v>
      </c>
      <c r="H27" s="5" t="s">
        <v>319</v>
      </c>
      <c r="I27" s="5" t="s">
        <v>320</v>
      </c>
      <c r="J27" s="5" t="s">
        <v>65</v>
      </c>
      <c r="K27" s="5" t="s">
        <v>65</v>
      </c>
      <c r="M27" s="5" t="s">
        <v>222</v>
      </c>
      <c r="N27" s="5" t="s">
        <v>66</v>
      </c>
      <c r="O27" s="7">
        <v>0</v>
      </c>
      <c r="P27" s="7">
        <v>0</v>
      </c>
      <c r="Q27" s="7">
        <v>0</v>
      </c>
      <c r="R27" s="7">
        <v>0</v>
      </c>
      <c r="T27" s="5">
        <v>0</v>
      </c>
      <c r="W27" s="5">
        <v>0</v>
      </c>
      <c r="Y27" s="5">
        <v>0</v>
      </c>
      <c r="Z27" s="5">
        <v>0</v>
      </c>
      <c r="AB27" s="5">
        <v>0</v>
      </c>
      <c r="AC27" s="5">
        <v>0</v>
      </c>
      <c r="AE27" s="5">
        <v>0</v>
      </c>
      <c r="AF27" s="5">
        <v>0</v>
      </c>
      <c r="AH27" s="5">
        <v>0</v>
      </c>
      <c r="AJ27" s="7">
        <v>0</v>
      </c>
      <c r="BB27" s="5" t="s">
        <v>322</v>
      </c>
      <c r="BD27" s="5" t="s">
        <v>323</v>
      </c>
      <c r="BE27" s="5" t="s">
        <v>324</v>
      </c>
    </row>
    <row r="28" spans="1:57" x14ac:dyDescent="0.25">
      <c r="A28" s="5">
        <v>27</v>
      </c>
      <c r="B28" s="6">
        <v>42630.395983796298</v>
      </c>
      <c r="D28" s="5" t="s">
        <v>318</v>
      </c>
      <c r="E28" s="5" t="s">
        <v>344</v>
      </c>
      <c r="G28" s="5" t="s">
        <v>64</v>
      </c>
      <c r="H28" s="5" t="s">
        <v>319</v>
      </c>
      <c r="I28" s="5" t="s">
        <v>75</v>
      </c>
      <c r="J28" s="5" t="s">
        <v>65</v>
      </c>
      <c r="K28" s="5" t="s">
        <v>65</v>
      </c>
      <c r="M28" s="5" t="s">
        <v>345</v>
      </c>
      <c r="N28" s="5" t="s">
        <v>183</v>
      </c>
      <c r="O28" s="7">
        <v>0</v>
      </c>
      <c r="P28" s="7">
        <v>0</v>
      </c>
      <c r="Q28" s="7">
        <v>0</v>
      </c>
      <c r="R28" s="7">
        <v>0</v>
      </c>
      <c r="T28" s="5">
        <v>0</v>
      </c>
      <c r="W28" s="5">
        <v>0</v>
      </c>
      <c r="Y28" s="5">
        <v>0</v>
      </c>
      <c r="Z28" s="5">
        <v>0</v>
      </c>
      <c r="AB28" s="5">
        <v>0</v>
      </c>
      <c r="AC28" s="5">
        <v>0</v>
      </c>
      <c r="AE28" s="5">
        <v>0</v>
      </c>
      <c r="AF28" s="5">
        <v>0</v>
      </c>
      <c r="AH28" s="5">
        <v>0</v>
      </c>
      <c r="AJ28" s="7">
        <v>0</v>
      </c>
      <c r="AZ28" s="5" t="s">
        <v>175</v>
      </c>
      <c r="BB28" s="5" t="s">
        <v>77</v>
      </c>
      <c r="BD28" s="5" t="s">
        <v>328</v>
      </c>
      <c r="BE28" s="5" t="s">
        <v>67</v>
      </c>
    </row>
    <row r="29" spans="1:57" x14ac:dyDescent="0.25">
      <c r="A29" s="5">
        <v>28</v>
      </c>
      <c r="B29" s="6">
        <v>42630.394143518519</v>
      </c>
      <c r="C29" s="6">
        <v>42630.405381944445</v>
      </c>
      <c r="D29" s="5" t="s">
        <v>336</v>
      </c>
      <c r="E29" s="5" t="s">
        <v>68</v>
      </c>
      <c r="F29" s="5" t="s">
        <v>337</v>
      </c>
      <c r="G29" s="5" t="s">
        <v>64</v>
      </c>
      <c r="H29" s="5" t="s">
        <v>319</v>
      </c>
      <c r="I29" s="5" t="s">
        <v>69</v>
      </c>
      <c r="J29" s="5" t="s">
        <v>65</v>
      </c>
      <c r="K29" s="5" t="s">
        <v>65</v>
      </c>
      <c r="L29" s="5">
        <v>90672</v>
      </c>
      <c r="M29" s="5" t="s">
        <v>70</v>
      </c>
      <c r="N29" s="5" t="s">
        <v>70</v>
      </c>
      <c r="O29" s="7">
        <v>0</v>
      </c>
      <c r="P29" s="7">
        <v>0</v>
      </c>
      <c r="Q29" s="7">
        <v>0</v>
      </c>
      <c r="R29" s="7">
        <v>0</v>
      </c>
      <c r="T29" s="5">
        <v>33</v>
      </c>
      <c r="U29" s="5">
        <v>0</v>
      </c>
      <c r="V29" s="5">
        <v>0</v>
      </c>
      <c r="W29" s="5">
        <v>0</v>
      </c>
      <c r="Z29" s="5">
        <v>0</v>
      </c>
      <c r="AC29" s="5">
        <v>0</v>
      </c>
      <c r="AF29" s="5">
        <v>0</v>
      </c>
      <c r="AI29" s="7">
        <v>4.9332000000000003</v>
      </c>
      <c r="AJ29" s="7">
        <v>0.17219999999999999</v>
      </c>
      <c r="AK29" s="5" t="s">
        <v>148</v>
      </c>
      <c r="BB29" s="5" t="s">
        <v>74</v>
      </c>
    </row>
    <row r="30" spans="1:57" x14ac:dyDescent="0.25">
      <c r="A30" s="5">
        <v>29</v>
      </c>
      <c r="B30" s="6">
        <v>42630.375925925924</v>
      </c>
      <c r="D30" s="5" t="s">
        <v>318</v>
      </c>
      <c r="E30" s="5" t="s">
        <v>346</v>
      </c>
      <c r="G30" s="5" t="s">
        <v>64</v>
      </c>
      <c r="H30" s="5" t="s">
        <v>319</v>
      </c>
      <c r="I30" s="5" t="s">
        <v>75</v>
      </c>
      <c r="J30" s="5" t="s">
        <v>65</v>
      </c>
      <c r="K30" s="5" t="s">
        <v>65</v>
      </c>
      <c r="M30" s="5" t="s">
        <v>347</v>
      </c>
      <c r="N30" s="5" t="s">
        <v>196</v>
      </c>
      <c r="O30" s="7">
        <v>0</v>
      </c>
      <c r="P30" s="7">
        <v>0</v>
      </c>
      <c r="Q30" s="7">
        <v>0</v>
      </c>
      <c r="R30" s="7">
        <v>0</v>
      </c>
      <c r="T30" s="5">
        <v>0</v>
      </c>
      <c r="W30" s="5">
        <v>0</v>
      </c>
      <c r="Y30" s="5">
        <v>0</v>
      </c>
      <c r="Z30" s="5">
        <v>0</v>
      </c>
      <c r="AB30" s="5">
        <v>0</v>
      </c>
      <c r="AC30" s="5">
        <v>0</v>
      </c>
      <c r="AE30" s="5">
        <v>0</v>
      </c>
      <c r="AF30" s="5">
        <v>0</v>
      </c>
      <c r="AH30" s="5">
        <v>0</v>
      </c>
      <c r="AJ30" s="7">
        <v>0</v>
      </c>
      <c r="AZ30" s="5" t="s">
        <v>175</v>
      </c>
      <c r="BB30" s="5" t="s">
        <v>77</v>
      </c>
      <c r="BD30" s="5" t="s">
        <v>327</v>
      </c>
      <c r="BE30" s="5" t="s">
        <v>67</v>
      </c>
    </row>
    <row r="31" spans="1:57" x14ac:dyDescent="0.25">
      <c r="A31" s="5">
        <v>30</v>
      </c>
      <c r="B31" s="6">
        <v>42630.371620370373</v>
      </c>
      <c r="D31" s="5" t="s">
        <v>318</v>
      </c>
      <c r="E31" s="5" t="s">
        <v>341</v>
      </c>
      <c r="G31" s="5" t="s">
        <v>64</v>
      </c>
      <c r="H31" s="5" t="s">
        <v>319</v>
      </c>
      <c r="I31" s="5" t="s">
        <v>75</v>
      </c>
      <c r="J31" s="5" t="s">
        <v>65</v>
      </c>
      <c r="K31" s="5" t="s">
        <v>65</v>
      </c>
      <c r="M31" s="5" t="s">
        <v>348</v>
      </c>
      <c r="N31" s="5" t="s">
        <v>76</v>
      </c>
      <c r="O31" s="7">
        <v>0</v>
      </c>
      <c r="P31" s="7">
        <v>0</v>
      </c>
      <c r="Q31" s="7">
        <v>0</v>
      </c>
      <c r="R31" s="7">
        <v>0</v>
      </c>
      <c r="T31" s="5">
        <v>0</v>
      </c>
      <c r="W31" s="5">
        <v>0</v>
      </c>
      <c r="Y31" s="5">
        <v>0</v>
      </c>
      <c r="Z31" s="5">
        <v>0</v>
      </c>
      <c r="AB31" s="5">
        <v>0</v>
      </c>
      <c r="AC31" s="5">
        <v>0</v>
      </c>
      <c r="AE31" s="5">
        <v>0</v>
      </c>
      <c r="AF31" s="5">
        <v>0</v>
      </c>
      <c r="AH31" s="5">
        <v>0</v>
      </c>
      <c r="AJ31" s="7">
        <v>0</v>
      </c>
      <c r="AZ31" s="5" t="s">
        <v>175</v>
      </c>
      <c r="BB31" s="5" t="s">
        <v>77</v>
      </c>
      <c r="BD31" s="5" t="s">
        <v>327</v>
      </c>
      <c r="BE31" s="5" t="s">
        <v>67</v>
      </c>
    </row>
    <row r="32" spans="1:57" x14ac:dyDescent="0.25">
      <c r="A32" s="5">
        <v>31</v>
      </c>
      <c r="B32" s="6">
        <v>42630.370833333334</v>
      </c>
      <c r="D32" s="5" t="s">
        <v>318</v>
      </c>
      <c r="E32" s="5" t="s">
        <v>341</v>
      </c>
      <c r="G32" s="5" t="s">
        <v>64</v>
      </c>
      <c r="H32" s="5" t="s">
        <v>319</v>
      </c>
      <c r="I32" s="5" t="s">
        <v>75</v>
      </c>
      <c r="J32" s="5" t="s">
        <v>65</v>
      </c>
      <c r="K32" s="5" t="s">
        <v>65</v>
      </c>
      <c r="M32" s="5" t="s">
        <v>181</v>
      </c>
      <c r="N32" s="5" t="s">
        <v>66</v>
      </c>
      <c r="O32" s="7">
        <v>0</v>
      </c>
      <c r="P32" s="7">
        <v>0</v>
      </c>
      <c r="Q32" s="7">
        <v>0</v>
      </c>
      <c r="R32" s="7">
        <v>0</v>
      </c>
      <c r="T32" s="5">
        <v>0</v>
      </c>
      <c r="W32" s="5">
        <v>0</v>
      </c>
      <c r="Y32" s="5">
        <v>0</v>
      </c>
      <c r="Z32" s="5">
        <v>0</v>
      </c>
      <c r="AB32" s="5">
        <v>0</v>
      </c>
      <c r="AC32" s="5">
        <v>0</v>
      </c>
      <c r="AE32" s="5">
        <v>0</v>
      </c>
      <c r="AF32" s="5">
        <v>0</v>
      </c>
      <c r="AH32" s="5">
        <v>0</v>
      </c>
      <c r="AJ32" s="7">
        <v>0</v>
      </c>
      <c r="AZ32" s="5" t="s">
        <v>175</v>
      </c>
      <c r="BB32" s="5" t="s">
        <v>77</v>
      </c>
      <c r="BD32" s="5" t="s">
        <v>328</v>
      </c>
      <c r="BE32" s="5" t="s">
        <v>67</v>
      </c>
    </row>
    <row r="33" spans="1:57" x14ac:dyDescent="0.25">
      <c r="A33" s="5">
        <v>32</v>
      </c>
      <c r="B33" s="6">
        <v>42630.352476851855</v>
      </c>
      <c r="C33" s="6">
        <v>42630.419108796297</v>
      </c>
      <c r="D33" s="5" t="s">
        <v>336</v>
      </c>
      <c r="E33" s="5" t="s">
        <v>241</v>
      </c>
      <c r="F33" s="5" t="s">
        <v>337</v>
      </c>
      <c r="G33" s="5" t="s">
        <v>64</v>
      </c>
      <c r="H33" s="5" t="s">
        <v>319</v>
      </c>
      <c r="I33" s="5" t="s">
        <v>69</v>
      </c>
      <c r="J33" s="5" t="s">
        <v>65</v>
      </c>
      <c r="K33" s="5" t="s">
        <v>65</v>
      </c>
      <c r="L33" s="5">
        <v>457261</v>
      </c>
      <c r="M33" s="5" t="s">
        <v>70</v>
      </c>
      <c r="N33" s="5" t="s">
        <v>70</v>
      </c>
      <c r="O33" s="7">
        <v>0</v>
      </c>
      <c r="P33" s="7">
        <v>0</v>
      </c>
      <c r="Q33" s="7">
        <v>0</v>
      </c>
      <c r="R33" s="7">
        <v>0</v>
      </c>
      <c r="T33" s="5">
        <v>39</v>
      </c>
      <c r="U33" s="5">
        <v>0</v>
      </c>
      <c r="V33" s="5">
        <v>0</v>
      </c>
      <c r="W33" s="5">
        <v>0</v>
      </c>
      <c r="Z33" s="5">
        <v>0</v>
      </c>
      <c r="AC33" s="5">
        <v>0</v>
      </c>
      <c r="AF33" s="5">
        <v>0</v>
      </c>
      <c r="AI33" s="7">
        <v>0.80959999999999999</v>
      </c>
      <c r="AJ33" s="7">
        <v>0.4365</v>
      </c>
      <c r="AK33" s="5" t="s">
        <v>72</v>
      </c>
      <c r="BB33" s="5" t="s">
        <v>73</v>
      </c>
    </row>
    <row r="34" spans="1:57" x14ac:dyDescent="0.25">
      <c r="A34" s="5">
        <v>33</v>
      </c>
      <c r="B34" s="6">
        <v>42630.352442129632</v>
      </c>
      <c r="C34" s="6">
        <v>42630.405381944445</v>
      </c>
      <c r="D34" s="5" t="s">
        <v>336</v>
      </c>
      <c r="E34" s="5" t="s">
        <v>241</v>
      </c>
      <c r="F34" s="5" t="s">
        <v>337</v>
      </c>
      <c r="G34" s="5" t="s">
        <v>64</v>
      </c>
      <c r="H34" s="5" t="s">
        <v>319</v>
      </c>
      <c r="I34" s="5" t="s">
        <v>69</v>
      </c>
      <c r="J34" s="5" t="s">
        <v>65</v>
      </c>
      <c r="K34" s="5" t="s">
        <v>65</v>
      </c>
      <c r="L34" s="5">
        <v>72413</v>
      </c>
      <c r="M34" s="5" t="s">
        <v>70</v>
      </c>
      <c r="N34" s="5" t="s">
        <v>70</v>
      </c>
      <c r="O34" s="7">
        <v>0</v>
      </c>
      <c r="P34" s="7">
        <v>0</v>
      </c>
      <c r="Q34" s="7">
        <v>0</v>
      </c>
      <c r="R34" s="7">
        <v>0</v>
      </c>
      <c r="T34" s="5">
        <v>33</v>
      </c>
      <c r="U34" s="5">
        <v>0</v>
      </c>
      <c r="V34" s="5">
        <v>0</v>
      </c>
      <c r="W34" s="5">
        <v>0</v>
      </c>
      <c r="Z34" s="5">
        <v>0</v>
      </c>
      <c r="AC34" s="5">
        <v>0</v>
      </c>
      <c r="AF34" s="5">
        <v>0</v>
      </c>
      <c r="AI34" s="7">
        <v>5.0026000000000002</v>
      </c>
      <c r="AJ34" s="7">
        <v>6.93E-2</v>
      </c>
      <c r="AK34" s="5" t="s">
        <v>149</v>
      </c>
      <c r="AZ34" s="5" t="s">
        <v>186</v>
      </c>
      <c r="BB34" s="5" t="s">
        <v>71</v>
      </c>
    </row>
    <row r="35" spans="1:57" x14ac:dyDescent="0.25">
      <c r="A35" s="5">
        <v>34</v>
      </c>
      <c r="B35" s="6">
        <v>42630.352430555555</v>
      </c>
      <c r="C35" s="6">
        <v>42630.366412037038</v>
      </c>
      <c r="D35" s="5" t="s">
        <v>336</v>
      </c>
      <c r="E35" s="5" t="s">
        <v>241</v>
      </c>
      <c r="F35" s="5" t="s">
        <v>337</v>
      </c>
      <c r="G35" s="5" t="s">
        <v>64</v>
      </c>
      <c r="H35" s="5" t="s">
        <v>319</v>
      </c>
      <c r="I35" s="5" t="s">
        <v>69</v>
      </c>
      <c r="J35" s="5" t="s">
        <v>65</v>
      </c>
      <c r="K35" s="5" t="s">
        <v>65</v>
      </c>
      <c r="L35" s="5">
        <v>1820559</v>
      </c>
      <c r="M35" s="5" t="s">
        <v>70</v>
      </c>
      <c r="N35" s="5" t="s">
        <v>70</v>
      </c>
      <c r="O35" s="7">
        <v>0</v>
      </c>
      <c r="P35" s="7">
        <v>0</v>
      </c>
      <c r="Q35" s="7">
        <v>0</v>
      </c>
      <c r="R35" s="7">
        <v>0</v>
      </c>
      <c r="T35" s="5">
        <v>33</v>
      </c>
      <c r="U35" s="5">
        <v>0</v>
      </c>
      <c r="V35" s="5">
        <v>0</v>
      </c>
      <c r="W35" s="5">
        <v>0</v>
      </c>
      <c r="Z35" s="5">
        <v>0</v>
      </c>
      <c r="AC35" s="5">
        <v>0</v>
      </c>
      <c r="AF35" s="5">
        <v>0</v>
      </c>
      <c r="AI35" s="7">
        <v>8.4405000000000001</v>
      </c>
      <c r="AJ35" s="7">
        <v>3.4379</v>
      </c>
      <c r="AK35" s="5" t="s">
        <v>148</v>
      </c>
      <c r="BB35" s="5" t="s">
        <v>74</v>
      </c>
    </row>
    <row r="36" spans="1:57" x14ac:dyDescent="0.25">
      <c r="A36" s="5">
        <v>35</v>
      </c>
      <c r="B36" s="6">
        <v>42630.331863425927</v>
      </c>
      <c r="D36" s="5" t="s">
        <v>317</v>
      </c>
      <c r="E36" s="5" t="s">
        <v>318</v>
      </c>
      <c r="F36" s="5" t="s">
        <v>317</v>
      </c>
      <c r="G36" s="5" t="s">
        <v>80</v>
      </c>
      <c r="H36" s="5" t="s">
        <v>319</v>
      </c>
      <c r="I36" s="5" t="s">
        <v>320</v>
      </c>
      <c r="J36" s="5" t="s">
        <v>65</v>
      </c>
      <c r="K36" s="5" t="s">
        <v>65</v>
      </c>
      <c r="M36" s="5" t="s">
        <v>210</v>
      </c>
      <c r="N36" s="5" t="s">
        <v>66</v>
      </c>
      <c r="O36" s="7">
        <v>0</v>
      </c>
      <c r="P36" s="7">
        <v>0</v>
      </c>
      <c r="Q36" s="7">
        <v>0</v>
      </c>
      <c r="R36" s="7">
        <v>0</v>
      </c>
      <c r="T36" s="5">
        <v>0</v>
      </c>
      <c r="W36" s="5">
        <v>0</v>
      </c>
      <c r="Y36" s="5">
        <v>0</v>
      </c>
      <c r="Z36" s="5">
        <v>0</v>
      </c>
      <c r="AB36" s="5">
        <v>0</v>
      </c>
      <c r="AC36" s="5">
        <v>0</v>
      </c>
      <c r="AE36" s="5">
        <v>0</v>
      </c>
      <c r="AF36" s="5">
        <v>0</v>
      </c>
      <c r="AH36" s="5">
        <v>0</v>
      </c>
      <c r="AJ36" s="7">
        <v>0</v>
      </c>
      <c r="BB36" s="5" t="s">
        <v>322</v>
      </c>
      <c r="BD36" s="5" t="s">
        <v>323</v>
      </c>
      <c r="BE36" s="5" t="s">
        <v>324</v>
      </c>
    </row>
    <row r="37" spans="1:57" x14ac:dyDescent="0.25">
      <c r="A37" s="5">
        <v>36</v>
      </c>
      <c r="B37" s="6">
        <v>42630.054039351853</v>
      </c>
      <c r="C37" s="6">
        <v>42630.075416666667</v>
      </c>
      <c r="D37" s="5" t="s">
        <v>336</v>
      </c>
      <c r="E37" s="5" t="s">
        <v>68</v>
      </c>
      <c r="F37" s="5" t="s">
        <v>337</v>
      </c>
      <c r="G37" s="5" t="s">
        <v>64</v>
      </c>
      <c r="H37" s="5" t="s">
        <v>319</v>
      </c>
      <c r="I37" s="5" t="s">
        <v>69</v>
      </c>
      <c r="J37" s="5" t="s">
        <v>65</v>
      </c>
      <c r="K37" s="5" t="s">
        <v>65</v>
      </c>
      <c r="L37" s="5">
        <v>183601</v>
      </c>
      <c r="M37" s="5" t="s">
        <v>70</v>
      </c>
      <c r="N37" s="5" t="s">
        <v>70</v>
      </c>
      <c r="O37" s="7">
        <v>0</v>
      </c>
      <c r="P37" s="7">
        <v>0</v>
      </c>
      <c r="Q37" s="7">
        <v>0</v>
      </c>
      <c r="R37" s="7">
        <v>0</v>
      </c>
      <c r="T37" s="5">
        <v>39</v>
      </c>
      <c r="U37" s="5">
        <v>0</v>
      </c>
      <c r="V37" s="5">
        <v>0</v>
      </c>
      <c r="W37" s="5">
        <v>0</v>
      </c>
      <c r="Z37" s="5">
        <v>0</v>
      </c>
      <c r="AC37" s="5">
        <v>0</v>
      </c>
      <c r="AF37" s="5">
        <v>0</v>
      </c>
      <c r="AI37" s="7">
        <v>0.98540000000000005</v>
      </c>
      <c r="AJ37" s="7">
        <v>0.17580000000000001</v>
      </c>
      <c r="AK37" s="5" t="s">
        <v>72</v>
      </c>
      <c r="BB37" s="5" t="s">
        <v>73</v>
      </c>
    </row>
    <row r="38" spans="1:57" x14ac:dyDescent="0.25">
      <c r="A38" s="5">
        <v>37</v>
      </c>
      <c r="B38" s="6">
        <v>42629.996747685182</v>
      </c>
      <c r="C38" s="6">
        <v>42630.128854166665</v>
      </c>
      <c r="D38" s="5" t="s">
        <v>336</v>
      </c>
      <c r="E38" s="5" t="s">
        <v>241</v>
      </c>
      <c r="F38" s="5" t="s">
        <v>337</v>
      </c>
      <c r="G38" s="5" t="s">
        <v>64</v>
      </c>
      <c r="H38" s="5" t="s">
        <v>319</v>
      </c>
      <c r="I38" s="5" t="s">
        <v>69</v>
      </c>
      <c r="J38" s="5" t="s">
        <v>65</v>
      </c>
      <c r="K38" s="5" t="s">
        <v>65</v>
      </c>
      <c r="L38" s="5">
        <v>21782742</v>
      </c>
      <c r="M38" s="5" t="s">
        <v>70</v>
      </c>
      <c r="N38" s="5" t="s">
        <v>70</v>
      </c>
      <c r="O38" s="7">
        <v>0</v>
      </c>
      <c r="P38" s="7">
        <v>0</v>
      </c>
      <c r="Q38" s="7">
        <v>0</v>
      </c>
      <c r="R38" s="7">
        <v>0</v>
      </c>
      <c r="T38" s="5">
        <v>33</v>
      </c>
      <c r="U38" s="5">
        <v>0</v>
      </c>
      <c r="V38" s="5">
        <v>0</v>
      </c>
      <c r="W38" s="5">
        <v>0</v>
      </c>
      <c r="Z38" s="5">
        <v>0</v>
      </c>
      <c r="AC38" s="5">
        <v>0</v>
      </c>
      <c r="AF38" s="5">
        <v>0</v>
      </c>
      <c r="AI38" s="7">
        <v>49.6509</v>
      </c>
      <c r="AJ38" s="7">
        <v>41.143999999999998</v>
      </c>
      <c r="AK38" s="5" t="s">
        <v>148</v>
      </c>
      <c r="BB38" s="5" t="s">
        <v>74</v>
      </c>
    </row>
    <row r="39" spans="1:57" x14ac:dyDescent="0.25">
      <c r="A39" s="5">
        <v>38</v>
      </c>
      <c r="B39" s="6">
        <v>42629.995266203703</v>
      </c>
      <c r="C39" s="6">
        <v>42630.131307870368</v>
      </c>
      <c r="D39" s="5" t="s">
        <v>336</v>
      </c>
      <c r="E39" s="5" t="s">
        <v>241</v>
      </c>
      <c r="F39" s="5" t="s">
        <v>337</v>
      </c>
      <c r="G39" s="5" t="s">
        <v>64</v>
      </c>
      <c r="H39" s="5" t="s">
        <v>319</v>
      </c>
      <c r="I39" s="5" t="s">
        <v>69</v>
      </c>
      <c r="J39" s="5" t="s">
        <v>65</v>
      </c>
      <c r="K39" s="5" t="s">
        <v>65</v>
      </c>
      <c r="L39" s="5">
        <v>0</v>
      </c>
      <c r="M39" s="5" t="s">
        <v>70</v>
      </c>
      <c r="N39" s="5" t="s">
        <v>70</v>
      </c>
      <c r="O39" s="7">
        <v>0</v>
      </c>
      <c r="P39" s="7">
        <v>0</v>
      </c>
      <c r="Q39" s="7">
        <v>0</v>
      </c>
      <c r="R39" s="7">
        <v>0</v>
      </c>
      <c r="T39" s="5">
        <v>0</v>
      </c>
      <c r="U39" s="5">
        <v>0</v>
      </c>
      <c r="V39" s="5">
        <v>0</v>
      </c>
      <c r="W39" s="5">
        <v>0</v>
      </c>
      <c r="Z39" s="5">
        <v>0</v>
      </c>
      <c r="AC39" s="5">
        <v>0</v>
      </c>
      <c r="AF39" s="5">
        <v>0</v>
      </c>
      <c r="AK39" s="5" t="s">
        <v>78</v>
      </c>
      <c r="BB39" s="5" t="s">
        <v>79</v>
      </c>
    </row>
    <row r="40" spans="1:57" x14ac:dyDescent="0.25">
      <c r="A40" s="5">
        <v>39</v>
      </c>
      <c r="B40" s="6">
        <v>42629.968159722222</v>
      </c>
      <c r="D40" s="5" t="s">
        <v>317</v>
      </c>
      <c r="E40" s="5" t="s">
        <v>318</v>
      </c>
      <c r="F40" s="5" t="s">
        <v>317</v>
      </c>
      <c r="G40" s="5" t="s">
        <v>80</v>
      </c>
      <c r="H40" s="5" t="s">
        <v>319</v>
      </c>
      <c r="I40" s="5" t="s">
        <v>320</v>
      </c>
      <c r="J40" s="5" t="s">
        <v>65</v>
      </c>
      <c r="K40" s="5" t="s">
        <v>65</v>
      </c>
      <c r="M40" s="5" t="s">
        <v>349</v>
      </c>
      <c r="N40" s="5" t="s">
        <v>66</v>
      </c>
      <c r="O40" s="7">
        <v>0</v>
      </c>
      <c r="P40" s="7">
        <v>0</v>
      </c>
      <c r="Q40" s="7">
        <v>0</v>
      </c>
      <c r="R40" s="7">
        <v>0</v>
      </c>
      <c r="T40" s="5">
        <v>0</v>
      </c>
      <c r="W40" s="5">
        <v>0</v>
      </c>
      <c r="Y40" s="5">
        <v>0</v>
      </c>
      <c r="Z40" s="5">
        <v>0</v>
      </c>
      <c r="AB40" s="5">
        <v>0</v>
      </c>
      <c r="AC40" s="5">
        <v>0</v>
      </c>
      <c r="AE40" s="5">
        <v>0</v>
      </c>
      <c r="AF40" s="5">
        <v>0</v>
      </c>
      <c r="AH40" s="5">
        <v>0</v>
      </c>
      <c r="AJ40" s="7">
        <v>0</v>
      </c>
      <c r="BB40" s="5" t="s">
        <v>322</v>
      </c>
      <c r="BD40" s="5" t="s">
        <v>323</v>
      </c>
      <c r="BE40" s="5" t="s">
        <v>324</v>
      </c>
    </row>
    <row r="41" spans="1:57" x14ac:dyDescent="0.25">
      <c r="A41" s="5">
        <v>40</v>
      </c>
      <c r="B41" s="6">
        <v>42629.953194444446</v>
      </c>
      <c r="C41" s="6">
        <v>42630.151192129626</v>
      </c>
      <c r="D41" s="5" t="s">
        <v>336</v>
      </c>
      <c r="E41" s="5" t="s">
        <v>241</v>
      </c>
      <c r="F41" s="5" t="s">
        <v>337</v>
      </c>
      <c r="G41" s="5" t="s">
        <v>64</v>
      </c>
      <c r="H41" s="5" t="s">
        <v>319</v>
      </c>
      <c r="I41" s="5" t="s">
        <v>69</v>
      </c>
      <c r="J41" s="5" t="s">
        <v>65</v>
      </c>
      <c r="K41" s="5" t="s">
        <v>65</v>
      </c>
      <c r="L41" s="5">
        <v>69728</v>
      </c>
      <c r="M41" s="5" t="s">
        <v>70</v>
      </c>
      <c r="N41" s="5" t="s">
        <v>70</v>
      </c>
      <c r="O41" s="7">
        <v>0</v>
      </c>
      <c r="P41" s="7">
        <v>0</v>
      </c>
      <c r="Q41" s="7">
        <v>0</v>
      </c>
      <c r="R41" s="7">
        <v>0</v>
      </c>
      <c r="T41" s="5">
        <v>33</v>
      </c>
      <c r="U41" s="5">
        <v>0</v>
      </c>
      <c r="V41" s="5">
        <v>0</v>
      </c>
      <c r="W41" s="5">
        <v>0</v>
      </c>
      <c r="Z41" s="5">
        <v>0</v>
      </c>
      <c r="AC41" s="5">
        <v>0</v>
      </c>
      <c r="AF41" s="5">
        <v>0</v>
      </c>
      <c r="AI41" s="7">
        <v>25.840599999999998</v>
      </c>
      <c r="AJ41" s="7">
        <v>6.6400000000000001E-2</v>
      </c>
      <c r="AK41" s="5" t="s">
        <v>149</v>
      </c>
      <c r="AZ41" s="5" t="s">
        <v>186</v>
      </c>
      <c r="BB41" s="5" t="s">
        <v>71</v>
      </c>
    </row>
    <row r="42" spans="1:57" x14ac:dyDescent="0.25">
      <c r="A42" s="5">
        <v>41</v>
      </c>
      <c r="B42" s="6">
        <v>42629.929618055554</v>
      </c>
      <c r="C42" s="6">
        <v>42630.030636574076</v>
      </c>
      <c r="D42" s="5" t="s">
        <v>336</v>
      </c>
      <c r="E42" s="5" t="s">
        <v>241</v>
      </c>
      <c r="F42" s="5" t="s">
        <v>337</v>
      </c>
      <c r="G42" s="5" t="s">
        <v>64</v>
      </c>
      <c r="H42" s="5" t="s">
        <v>319</v>
      </c>
      <c r="I42" s="5" t="s">
        <v>69</v>
      </c>
      <c r="J42" s="5" t="s">
        <v>65</v>
      </c>
      <c r="K42" s="5" t="s">
        <v>65</v>
      </c>
      <c r="L42" s="5">
        <v>28174316</v>
      </c>
      <c r="M42" s="5" t="s">
        <v>70</v>
      </c>
      <c r="N42" s="5" t="s">
        <v>70</v>
      </c>
      <c r="O42" s="7">
        <v>0</v>
      </c>
      <c r="P42" s="7">
        <v>5.9997999999999996</v>
      </c>
      <c r="Q42" s="7">
        <v>0</v>
      </c>
      <c r="R42" s="7">
        <v>0</v>
      </c>
      <c r="S42" s="5" t="s">
        <v>350</v>
      </c>
      <c r="T42" s="5">
        <v>33</v>
      </c>
      <c r="U42" s="5">
        <v>0</v>
      </c>
      <c r="V42" s="5">
        <v>0</v>
      </c>
      <c r="W42" s="5">
        <v>39</v>
      </c>
      <c r="X42" s="5">
        <v>21.501999999999999</v>
      </c>
      <c r="Y42" s="5">
        <v>10.502000000000001</v>
      </c>
      <c r="Z42" s="5">
        <v>1</v>
      </c>
      <c r="AA42" s="5">
        <v>5.9997999999999996</v>
      </c>
      <c r="AB42" s="5">
        <v>5.9997999999999996</v>
      </c>
      <c r="AC42" s="5">
        <v>0</v>
      </c>
      <c r="AF42" s="5">
        <v>0</v>
      </c>
      <c r="AI42" s="7">
        <v>86.360799999999998</v>
      </c>
      <c r="AJ42" s="7">
        <v>36.701099999999997</v>
      </c>
      <c r="AK42" s="5" t="s">
        <v>148</v>
      </c>
      <c r="BB42" s="5" t="s">
        <v>74</v>
      </c>
    </row>
    <row r="43" spans="1:57" x14ac:dyDescent="0.25">
      <c r="A43" s="5">
        <v>42</v>
      </c>
      <c r="B43" s="6">
        <v>42629.911932870367</v>
      </c>
      <c r="C43" s="6">
        <v>42630.034675925926</v>
      </c>
      <c r="D43" s="5" t="s">
        <v>336</v>
      </c>
      <c r="E43" s="5" t="s">
        <v>241</v>
      </c>
      <c r="F43" s="5" t="s">
        <v>337</v>
      </c>
      <c r="G43" s="5" t="s">
        <v>64</v>
      </c>
      <c r="H43" s="5" t="s">
        <v>319</v>
      </c>
      <c r="I43" s="5" t="s">
        <v>69</v>
      </c>
      <c r="J43" s="5" t="s">
        <v>65</v>
      </c>
      <c r="K43" s="5" t="s">
        <v>65</v>
      </c>
      <c r="L43" s="5">
        <v>15877</v>
      </c>
      <c r="M43" s="5" t="s">
        <v>70</v>
      </c>
      <c r="N43" s="5" t="s">
        <v>70</v>
      </c>
      <c r="O43" s="7">
        <v>0</v>
      </c>
      <c r="P43" s="7">
        <v>0</v>
      </c>
      <c r="Q43" s="7">
        <v>0</v>
      </c>
      <c r="R43" s="7">
        <v>0</v>
      </c>
      <c r="T43" s="5">
        <v>39</v>
      </c>
      <c r="U43" s="5">
        <v>0</v>
      </c>
      <c r="V43" s="5">
        <v>0</v>
      </c>
      <c r="W43" s="5">
        <v>0</v>
      </c>
      <c r="Z43" s="5">
        <v>0</v>
      </c>
      <c r="AC43" s="5">
        <v>0</v>
      </c>
      <c r="AF43" s="5">
        <v>0</v>
      </c>
      <c r="AI43" s="7">
        <v>1</v>
      </c>
      <c r="AJ43" s="7">
        <v>1.46E-2</v>
      </c>
      <c r="AK43" s="5" t="s">
        <v>78</v>
      </c>
      <c r="BB43" s="5" t="s">
        <v>79</v>
      </c>
    </row>
    <row r="44" spans="1:57" x14ac:dyDescent="0.25">
      <c r="A44" s="5">
        <v>43</v>
      </c>
      <c r="B44" s="6">
        <v>42629.911226851851</v>
      </c>
      <c r="C44" s="6">
        <v>42630.007847222223</v>
      </c>
      <c r="D44" s="5" t="s">
        <v>336</v>
      </c>
      <c r="E44" s="5" t="s">
        <v>241</v>
      </c>
      <c r="F44" s="5" t="s">
        <v>337</v>
      </c>
      <c r="G44" s="5" t="s">
        <v>64</v>
      </c>
      <c r="H44" s="5" t="s">
        <v>319</v>
      </c>
      <c r="I44" s="5" t="s">
        <v>69</v>
      </c>
      <c r="J44" s="5" t="s">
        <v>65</v>
      </c>
      <c r="K44" s="5" t="s">
        <v>65</v>
      </c>
      <c r="L44" s="5">
        <v>11763106</v>
      </c>
      <c r="M44" s="5" t="s">
        <v>70</v>
      </c>
      <c r="N44" s="5" t="s">
        <v>70</v>
      </c>
      <c r="O44" s="7">
        <v>0</v>
      </c>
      <c r="P44" s="7">
        <v>2.0000000000000001E-4</v>
      </c>
      <c r="Q44" s="7">
        <v>0</v>
      </c>
      <c r="R44" s="7">
        <v>0</v>
      </c>
      <c r="S44" s="5" t="s">
        <v>350</v>
      </c>
      <c r="T44" s="5">
        <v>39</v>
      </c>
      <c r="U44" s="5">
        <v>0</v>
      </c>
      <c r="V44" s="5">
        <v>0</v>
      </c>
      <c r="W44" s="5">
        <v>1</v>
      </c>
      <c r="X44" s="5">
        <v>6</v>
      </c>
      <c r="Y44" s="5">
        <v>2.0000000000000001E-4</v>
      </c>
      <c r="Z44" s="5">
        <v>0</v>
      </c>
      <c r="AC44" s="5">
        <v>0</v>
      </c>
      <c r="AF44" s="5">
        <v>0</v>
      </c>
      <c r="AI44" s="7">
        <v>22.7197</v>
      </c>
      <c r="AJ44" s="7">
        <v>11.2178</v>
      </c>
      <c r="AK44" s="5" t="s">
        <v>72</v>
      </c>
      <c r="BB44" s="5" t="s">
        <v>73</v>
      </c>
    </row>
    <row r="45" spans="1:57" x14ac:dyDescent="0.25">
      <c r="A45" s="5">
        <v>44</v>
      </c>
      <c r="B45" s="6">
        <v>42629.86986111111</v>
      </c>
      <c r="C45" s="6">
        <v>42630.043495370373</v>
      </c>
      <c r="D45" s="5" t="s">
        <v>336</v>
      </c>
      <c r="E45" s="5" t="s">
        <v>241</v>
      </c>
      <c r="F45" s="5" t="s">
        <v>337</v>
      </c>
      <c r="G45" s="5" t="s">
        <v>64</v>
      </c>
      <c r="H45" s="5" t="s">
        <v>319</v>
      </c>
      <c r="I45" s="5" t="s">
        <v>69</v>
      </c>
      <c r="J45" s="5" t="s">
        <v>65</v>
      </c>
      <c r="K45" s="5" t="s">
        <v>65</v>
      </c>
      <c r="L45" s="5">
        <v>9439</v>
      </c>
      <c r="M45" s="5" t="s">
        <v>70</v>
      </c>
      <c r="N45" s="5" t="s">
        <v>70</v>
      </c>
      <c r="O45" s="7">
        <v>0</v>
      </c>
      <c r="P45" s="7">
        <v>0</v>
      </c>
      <c r="Q45" s="7">
        <v>0</v>
      </c>
      <c r="R45" s="7">
        <v>0</v>
      </c>
      <c r="T45" s="5">
        <v>33</v>
      </c>
      <c r="U45" s="5">
        <v>0</v>
      </c>
      <c r="V45" s="5">
        <v>0</v>
      </c>
      <c r="W45" s="5">
        <v>0</v>
      </c>
      <c r="Z45" s="5">
        <v>0</v>
      </c>
      <c r="AC45" s="5">
        <v>0</v>
      </c>
      <c r="AF45" s="5">
        <v>0</v>
      </c>
      <c r="AI45" s="7">
        <v>50</v>
      </c>
      <c r="AJ45" s="7">
        <v>8.8000000000000005E-3</v>
      </c>
      <c r="AK45" s="5" t="s">
        <v>189</v>
      </c>
      <c r="AZ45" s="5" t="s">
        <v>186</v>
      </c>
      <c r="BB45" s="5" t="s">
        <v>71</v>
      </c>
    </row>
    <row r="46" spans="1:57" x14ac:dyDescent="0.25">
      <c r="A46" s="5">
        <v>45</v>
      </c>
      <c r="B46" s="6">
        <v>42629.867905092593</v>
      </c>
      <c r="D46" s="5" t="s">
        <v>318</v>
      </c>
      <c r="E46" s="5" t="s">
        <v>351</v>
      </c>
      <c r="G46" s="5" t="s">
        <v>64</v>
      </c>
      <c r="H46" s="5" t="s">
        <v>319</v>
      </c>
      <c r="I46" s="5" t="s">
        <v>75</v>
      </c>
      <c r="J46" s="5" t="s">
        <v>65</v>
      </c>
      <c r="K46" s="5" t="s">
        <v>65</v>
      </c>
      <c r="M46" s="5" t="s">
        <v>246</v>
      </c>
      <c r="N46" s="5" t="s">
        <v>66</v>
      </c>
      <c r="O46" s="7">
        <v>0</v>
      </c>
      <c r="P46" s="7">
        <v>0</v>
      </c>
      <c r="Q46" s="7">
        <v>0</v>
      </c>
      <c r="R46" s="7">
        <v>0</v>
      </c>
      <c r="T46" s="5">
        <v>0</v>
      </c>
      <c r="W46" s="5">
        <v>0</v>
      </c>
      <c r="Y46" s="5">
        <v>0</v>
      </c>
      <c r="Z46" s="5">
        <v>0</v>
      </c>
      <c r="AB46" s="5">
        <v>0</v>
      </c>
      <c r="AC46" s="5">
        <v>0</v>
      </c>
      <c r="AE46" s="5">
        <v>0</v>
      </c>
      <c r="AF46" s="5">
        <v>0</v>
      </c>
      <c r="AH46" s="5">
        <v>0</v>
      </c>
      <c r="AJ46" s="7">
        <v>0</v>
      </c>
      <c r="AZ46" s="5" t="s">
        <v>175</v>
      </c>
      <c r="BB46" s="5" t="s">
        <v>77</v>
      </c>
      <c r="BD46" s="5" t="s">
        <v>331</v>
      </c>
      <c r="BE46" s="5" t="s">
        <v>67</v>
      </c>
    </row>
    <row r="47" spans="1:57" x14ac:dyDescent="0.25">
      <c r="A47" s="5">
        <v>46</v>
      </c>
      <c r="B47" s="6">
        <v>42629.846215277779</v>
      </c>
      <c r="D47" s="5" t="s">
        <v>318</v>
      </c>
      <c r="E47" s="5" t="s">
        <v>351</v>
      </c>
      <c r="G47" s="5" t="s">
        <v>64</v>
      </c>
      <c r="H47" s="5" t="s">
        <v>319</v>
      </c>
      <c r="I47" s="5" t="s">
        <v>75</v>
      </c>
      <c r="J47" s="5" t="s">
        <v>65</v>
      </c>
      <c r="K47" s="5" t="s">
        <v>65</v>
      </c>
      <c r="M47" s="5" t="s">
        <v>300</v>
      </c>
      <c r="N47" s="5" t="s">
        <v>196</v>
      </c>
      <c r="O47" s="7">
        <v>0</v>
      </c>
      <c r="P47" s="7">
        <v>0</v>
      </c>
      <c r="Q47" s="7">
        <v>0</v>
      </c>
      <c r="R47" s="7">
        <v>0</v>
      </c>
      <c r="T47" s="5">
        <v>0</v>
      </c>
      <c r="W47" s="5">
        <v>0</v>
      </c>
      <c r="Y47" s="5">
        <v>0</v>
      </c>
      <c r="Z47" s="5">
        <v>0</v>
      </c>
      <c r="AB47" s="5">
        <v>0</v>
      </c>
      <c r="AC47" s="5">
        <v>0</v>
      </c>
      <c r="AE47" s="5">
        <v>0</v>
      </c>
      <c r="AF47" s="5">
        <v>0</v>
      </c>
      <c r="AH47" s="5">
        <v>0</v>
      </c>
      <c r="AJ47" s="7">
        <v>0</v>
      </c>
      <c r="AZ47" s="5" t="s">
        <v>175</v>
      </c>
      <c r="BB47" s="5" t="s">
        <v>77</v>
      </c>
      <c r="BD47" s="5" t="s">
        <v>331</v>
      </c>
      <c r="BE47" s="5" t="s">
        <v>67</v>
      </c>
    </row>
    <row r="48" spans="1:57" x14ac:dyDescent="0.25">
      <c r="A48" s="5">
        <v>47</v>
      </c>
      <c r="B48" s="6">
        <v>42629.843252314815</v>
      </c>
      <c r="D48" s="5" t="s">
        <v>318</v>
      </c>
      <c r="E48" s="5" t="s">
        <v>352</v>
      </c>
      <c r="G48" s="5" t="s">
        <v>64</v>
      </c>
      <c r="H48" s="5" t="s">
        <v>319</v>
      </c>
      <c r="I48" s="5" t="s">
        <v>75</v>
      </c>
      <c r="J48" s="5" t="s">
        <v>65</v>
      </c>
      <c r="K48" s="5" t="s">
        <v>65</v>
      </c>
      <c r="M48" s="5" t="s">
        <v>201</v>
      </c>
      <c r="N48" s="5" t="s">
        <v>76</v>
      </c>
      <c r="O48" s="7">
        <v>0</v>
      </c>
      <c r="P48" s="7">
        <v>0</v>
      </c>
      <c r="Q48" s="7">
        <v>0</v>
      </c>
      <c r="R48" s="7">
        <v>0</v>
      </c>
      <c r="T48" s="5">
        <v>0</v>
      </c>
      <c r="W48" s="5">
        <v>0</v>
      </c>
      <c r="Y48" s="5">
        <v>0</v>
      </c>
      <c r="Z48" s="5">
        <v>0</v>
      </c>
      <c r="AB48" s="5">
        <v>0</v>
      </c>
      <c r="AC48" s="5">
        <v>0</v>
      </c>
      <c r="AE48" s="5">
        <v>0</v>
      </c>
      <c r="AF48" s="5">
        <v>0</v>
      </c>
      <c r="AH48" s="5">
        <v>0</v>
      </c>
      <c r="AJ48" s="7">
        <v>0</v>
      </c>
      <c r="AZ48" s="5" t="s">
        <v>175</v>
      </c>
      <c r="BB48" s="5" t="s">
        <v>77</v>
      </c>
      <c r="BD48" s="5" t="s">
        <v>353</v>
      </c>
      <c r="BE48" s="5" t="s">
        <v>67</v>
      </c>
    </row>
    <row r="49" spans="1:57" x14ac:dyDescent="0.25">
      <c r="A49" s="5">
        <v>48</v>
      </c>
      <c r="B49" s="6">
        <v>42629.84165509259</v>
      </c>
      <c r="D49" s="5" t="s">
        <v>352</v>
      </c>
      <c r="E49" s="5" t="s">
        <v>318</v>
      </c>
      <c r="G49" s="5" t="s">
        <v>64</v>
      </c>
      <c r="H49" s="5" t="s">
        <v>319</v>
      </c>
      <c r="I49" s="5" t="s">
        <v>176</v>
      </c>
      <c r="J49" s="5" t="s">
        <v>65</v>
      </c>
      <c r="K49" s="5" t="s">
        <v>65</v>
      </c>
      <c r="M49" s="5" t="s">
        <v>298</v>
      </c>
      <c r="N49" s="5" t="s">
        <v>66</v>
      </c>
      <c r="O49" s="7">
        <v>0</v>
      </c>
      <c r="P49" s="7">
        <v>0</v>
      </c>
      <c r="Q49" s="7">
        <v>0</v>
      </c>
      <c r="R49" s="7">
        <v>0</v>
      </c>
      <c r="T49" s="5">
        <v>0</v>
      </c>
      <c r="W49" s="5">
        <v>0</v>
      </c>
      <c r="Y49" s="5">
        <v>0</v>
      </c>
      <c r="Z49" s="5">
        <v>0</v>
      </c>
      <c r="AB49" s="5">
        <v>0</v>
      </c>
      <c r="AC49" s="5">
        <v>0</v>
      </c>
      <c r="AE49" s="5">
        <v>0</v>
      </c>
      <c r="AF49" s="5">
        <v>0</v>
      </c>
      <c r="AH49" s="5">
        <v>0</v>
      </c>
      <c r="AJ49" s="7">
        <v>0</v>
      </c>
      <c r="AZ49" s="5" t="s">
        <v>175</v>
      </c>
      <c r="BB49" s="5" t="s">
        <v>178</v>
      </c>
      <c r="BD49" s="5" t="s">
        <v>331</v>
      </c>
      <c r="BE49" s="5" t="s">
        <v>67</v>
      </c>
    </row>
    <row r="50" spans="1:57" x14ac:dyDescent="0.25">
      <c r="A50" s="5">
        <v>49</v>
      </c>
      <c r="B50" s="6">
        <v>42629.840092592596</v>
      </c>
      <c r="D50" s="5" t="s">
        <v>352</v>
      </c>
      <c r="E50" s="5" t="s">
        <v>318</v>
      </c>
      <c r="G50" s="5" t="s">
        <v>64</v>
      </c>
      <c r="H50" s="5" t="s">
        <v>319</v>
      </c>
      <c r="I50" s="5" t="s">
        <v>176</v>
      </c>
      <c r="J50" s="5" t="s">
        <v>65</v>
      </c>
      <c r="K50" s="5" t="s">
        <v>65</v>
      </c>
      <c r="M50" s="5" t="s">
        <v>279</v>
      </c>
      <c r="N50" s="5" t="s">
        <v>76</v>
      </c>
      <c r="O50" s="7">
        <v>0</v>
      </c>
      <c r="P50" s="7">
        <v>0</v>
      </c>
      <c r="Q50" s="7">
        <v>0</v>
      </c>
      <c r="R50" s="7">
        <v>0</v>
      </c>
      <c r="T50" s="5">
        <v>0</v>
      </c>
      <c r="W50" s="5">
        <v>0</v>
      </c>
      <c r="Y50" s="5">
        <v>0</v>
      </c>
      <c r="Z50" s="5">
        <v>0</v>
      </c>
      <c r="AB50" s="5">
        <v>0</v>
      </c>
      <c r="AC50" s="5">
        <v>0</v>
      </c>
      <c r="AE50" s="5">
        <v>0</v>
      </c>
      <c r="AF50" s="5">
        <v>0</v>
      </c>
      <c r="AH50" s="5">
        <v>0</v>
      </c>
      <c r="AJ50" s="7">
        <v>0</v>
      </c>
      <c r="AZ50" s="5" t="s">
        <v>175</v>
      </c>
      <c r="BB50" s="5" t="s">
        <v>178</v>
      </c>
      <c r="BD50" s="5" t="s">
        <v>353</v>
      </c>
      <c r="BE50" s="5" t="s">
        <v>67</v>
      </c>
    </row>
    <row r="51" spans="1:57" x14ac:dyDescent="0.25">
      <c r="A51" s="5">
        <v>50</v>
      </c>
      <c r="B51" s="6">
        <v>42629.82917824074</v>
      </c>
      <c r="D51" s="5" t="s">
        <v>318</v>
      </c>
      <c r="E51" s="5" t="s">
        <v>330</v>
      </c>
      <c r="G51" s="5" t="s">
        <v>64</v>
      </c>
      <c r="H51" s="5" t="s">
        <v>319</v>
      </c>
      <c r="I51" s="5" t="s">
        <v>75</v>
      </c>
      <c r="J51" s="5" t="s">
        <v>65</v>
      </c>
      <c r="K51" s="5" t="s">
        <v>65</v>
      </c>
      <c r="M51" s="5" t="s">
        <v>354</v>
      </c>
      <c r="N51" s="5" t="s">
        <v>76</v>
      </c>
      <c r="O51" s="7">
        <v>0</v>
      </c>
      <c r="P51" s="7">
        <v>0</v>
      </c>
      <c r="Q51" s="7">
        <v>0</v>
      </c>
      <c r="R51" s="7">
        <v>0</v>
      </c>
      <c r="T51" s="5">
        <v>0</v>
      </c>
      <c r="W51" s="5">
        <v>0</v>
      </c>
      <c r="Y51" s="5">
        <v>0</v>
      </c>
      <c r="Z51" s="5">
        <v>0</v>
      </c>
      <c r="AB51" s="5">
        <v>0</v>
      </c>
      <c r="AC51" s="5">
        <v>0</v>
      </c>
      <c r="AE51" s="5">
        <v>0</v>
      </c>
      <c r="AF51" s="5">
        <v>0</v>
      </c>
      <c r="AH51" s="5">
        <v>0</v>
      </c>
      <c r="AJ51" s="7">
        <v>0</v>
      </c>
      <c r="AZ51" s="5" t="s">
        <v>175</v>
      </c>
      <c r="BB51" s="5" t="s">
        <v>77</v>
      </c>
      <c r="BD51" s="5" t="s">
        <v>355</v>
      </c>
      <c r="BE51" s="5" t="s">
        <v>67</v>
      </c>
    </row>
    <row r="52" spans="1:57" x14ac:dyDescent="0.25">
      <c r="A52" s="5">
        <v>51</v>
      </c>
      <c r="B52" s="6">
        <v>42629.820023148146</v>
      </c>
      <c r="D52" s="5" t="s">
        <v>318</v>
      </c>
      <c r="E52" s="5" t="s">
        <v>356</v>
      </c>
      <c r="G52" s="5" t="s">
        <v>64</v>
      </c>
      <c r="H52" s="5" t="s">
        <v>319</v>
      </c>
      <c r="I52" s="5" t="s">
        <v>75</v>
      </c>
      <c r="J52" s="5" t="s">
        <v>65</v>
      </c>
      <c r="K52" s="5" t="s">
        <v>65</v>
      </c>
      <c r="M52" s="5" t="s">
        <v>342</v>
      </c>
      <c r="N52" s="5" t="s">
        <v>76</v>
      </c>
      <c r="O52" s="7">
        <v>0</v>
      </c>
      <c r="P52" s="7">
        <v>0</v>
      </c>
      <c r="Q52" s="7">
        <v>0</v>
      </c>
      <c r="R52" s="7">
        <v>0</v>
      </c>
      <c r="T52" s="5">
        <v>0</v>
      </c>
      <c r="W52" s="5">
        <v>0</v>
      </c>
      <c r="Y52" s="5">
        <v>0</v>
      </c>
      <c r="Z52" s="5">
        <v>0</v>
      </c>
      <c r="AB52" s="5">
        <v>0</v>
      </c>
      <c r="AC52" s="5">
        <v>0</v>
      </c>
      <c r="AE52" s="5">
        <v>0</v>
      </c>
      <c r="AF52" s="5">
        <v>0</v>
      </c>
      <c r="AH52" s="5">
        <v>0</v>
      </c>
      <c r="AJ52" s="7">
        <v>0</v>
      </c>
      <c r="AZ52" s="5" t="s">
        <v>175</v>
      </c>
      <c r="BB52" s="5" t="s">
        <v>77</v>
      </c>
      <c r="BD52" s="5" t="s">
        <v>355</v>
      </c>
      <c r="BE52" s="5" t="s">
        <v>67</v>
      </c>
    </row>
    <row r="53" spans="1:57" x14ac:dyDescent="0.25">
      <c r="A53" s="5">
        <v>52</v>
      </c>
      <c r="B53" s="6">
        <v>42629.817245370374</v>
      </c>
      <c r="D53" s="5" t="s">
        <v>318</v>
      </c>
      <c r="E53" s="5" t="s">
        <v>330</v>
      </c>
      <c r="G53" s="5" t="s">
        <v>64</v>
      </c>
      <c r="H53" s="5" t="s">
        <v>319</v>
      </c>
      <c r="I53" s="5" t="s">
        <v>75</v>
      </c>
      <c r="J53" s="5" t="s">
        <v>65</v>
      </c>
      <c r="K53" s="5" t="s">
        <v>65</v>
      </c>
      <c r="M53" s="5" t="s">
        <v>357</v>
      </c>
      <c r="N53" s="5" t="s">
        <v>200</v>
      </c>
      <c r="O53" s="7">
        <v>0</v>
      </c>
      <c r="P53" s="7">
        <v>0</v>
      </c>
      <c r="Q53" s="7">
        <v>0</v>
      </c>
      <c r="R53" s="7">
        <v>0</v>
      </c>
      <c r="T53" s="5">
        <v>0</v>
      </c>
      <c r="W53" s="5">
        <v>0</v>
      </c>
      <c r="Y53" s="5">
        <v>0</v>
      </c>
      <c r="Z53" s="5">
        <v>0</v>
      </c>
      <c r="AB53" s="5">
        <v>0</v>
      </c>
      <c r="AC53" s="5">
        <v>0</v>
      </c>
      <c r="AE53" s="5">
        <v>0</v>
      </c>
      <c r="AF53" s="5">
        <v>0</v>
      </c>
      <c r="AH53" s="5">
        <v>0</v>
      </c>
      <c r="AJ53" s="7">
        <v>0</v>
      </c>
      <c r="AZ53" s="5" t="s">
        <v>175</v>
      </c>
      <c r="BB53" s="5" t="s">
        <v>77</v>
      </c>
      <c r="BD53" s="5" t="s">
        <v>331</v>
      </c>
      <c r="BE53" s="5" t="s">
        <v>67</v>
      </c>
    </row>
    <row r="54" spans="1:57" x14ac:dyDescent="0.25">
      <c r="A54" s="5">
        <v>53</v>
      </c>
      <c r="B54" s="6">
        <v>42629.816631944443</v>
      </c>
      <c r="D54" s="5" t="s">
        <v>318</v>
      </c>
      <c r="E54" s="5" t="s">
        <v>330</v>
      </c>
      <c r="F54" s="5">
        <v>0</v>
      </c>
      <c r="G54" s="5" t="s">
        <v>64</v>
      </c>
      <c r="H54" s="5" t="s">
        <v>319</v>
      </c>
      <c r="I54" s="5" t="s">
        <v>81</v>
      </c>
      <c r="J54" s="5" t="s">
        <v>65</v>
      </c>
      <c r="K54" s="5" t="s">
        <v>65</v>
      </c>
      <c r="L54" s="5">
        <v>0</v>
      </c>
      <c r="M54" s="5" t="s">
        <v>70</v>
      </c>
      <c r="N54" s="5" t="s">
        <v>70</v>
      </c>
      <c r="O54" s="7">
        <v>0</v>
      </c>
      <c r="P54" s="7">
        <v>0</v>
      </c>
      <c r="Q54" s="7">
        <v>0</v>
      </c>
      <c r="R54" s="7">
        <v>0</v>
      </c>
      <c r="T54" s="5">
        <v>0</v>
      </c>
      <c r="U54" s="5">
        <v>0</v>
      </c>
      <c r="V54" s="5">
        <v>0</v>
      </c>
      <c r="W54" s="5">
        <v>0</v>
      </c>
      <c r="Y54" s="5">
        <v>0</v>
      </c>
      <c r="Z54" s="5">
        <v>0</v>
      </c>
      <c r="AB54" s="5">
        <v>0</v>
      </c>
      <c r="AC54" s="5">
        <v>0</v>
      </c>
      <c r="AE54" s="5">
        <v>0</v>
      </c>
      <c r="AF54" s="5">
        <v>0</v>
      </c>
      <c r="AH54" s="5">
        <v>0</v>
      </c>
      <c r="AJ54" s="7">
        <v>0</v>
      </c>
      <c r="AZ54" s="5" t="s">
        <v>175</v>
      </c>
      <c r="BB54" s="5" t="s">
        <v>82</v>
      </c>
      <c r="BD54" s="5">
        <v>0</v>
      </c>
      <c r="BE54" s="5">
        <v>0</v>
      </c>
    </row>
    <row r="55" spans="1:57" x14ac:dyDescent="0.25">
      <c r="A55" s="5">
        <v>54</v>
      </c>
      <c r="B55" s="6">
        <v>42629.814606481479</v>
      </c>
      <c r="D55" s="5" t="s">
        <v>318</v>
      </c>
      <c r="E55" s="5" t="s">
        <v>358</v>
      </c>
      <c r="G55" s="5" t="s">
        <v>64</v>
      </c>
      <c r="H55" s="5" t="s">
        <v>319</v>
      </c>
      <c r="I55" s="5" t="s">
        <v>75</v>
      </c>
      <c r="J55" s="5" t="s">
        <v>65</v>
      </c>
      <c r="K55" s="5" t="s">
        <v>65</v>
      </c>
      <c r="M55" s="5" t="s">
        <v>295</v>
      </c>
      <c r="N55" s="5" t="s">
        <v>76</v>
      </c>
      <c r="O55" s="7">
        <v>0</v>
      </c>
      <c r="P55" s="7">
        <v>0</v>
      </c>
      <c r="Q55" s="7">
        <v>0</v>
      </c>
      <c r="R55" s="7">
        <v>0</v>
      </c>
      <c r="T55" s="5">
        <v>0</v>
      </c>
      <c r="W55" s="5">
        <v>0</v>
      </c>
      <c r="Y55" s="5">
        <v>0</v>
      </c>
      <c r="Z55" s="5">
        <v>0</v>
      </c>
      <c r="AB55" s="5">
        <v>0</v>
      </c>
      <c r="AC55" s="5">
        <v>0</v>
      </c>
      <c r="AE55" s="5">
        <v>0</v>
      </c>
      <c r="AF55" s="5">
        <v>0</v>
      </c>
      <c r="AH55" s="5">
        <v>0</v>
      </c>
      <c r="AJ55" s="7">
        <v>0</v>
      </c>
      <c r="AZ55" s="5" t="s">
        <v>175</v>
      </c>
      <c r="BB55" s="5" t="s">
        <v>77</v>
      </c>
      <c r="BD55" s="5" t="s">
        <v>353</v>
      </c>
      <c r="BE55" s="5" t="s">
        <v>67</v>
      </c>
    </row>
    <row r="56" spans="1:57" x14ac:dyDescent="0.25">
      <c r="A56" s="5">
        <v>55</v>
      </c>
      <c r="B56" s="6">
        <v>42629.807812500003</v>
      </c>
      <c r="D56" s="5" t="s">
        <v>318</v>
      </c>
      <c r="E56" s="5" t="s">
        <v>330</v>
      </c>
      <c r="G56" s="5" t="s">
        <v>64</v>
      </c>
      <c r="H56" s="5" t="s">
        <v>319</v>
      </c>
      <c r="I56" s="5" t="s">
        <v>75</v>
      </c>
      <c r="J56" s="5" t="s">
        <v>65</v>
      </c>
      <c r="K56" s="5" t="s">
        <v>65</v>
      </c>
      <c r="M56" s="5" t="s">
        <v>359</v>
      </c>
      <c r="N56" s="5" t="s">
        <v>292</v>
      </c>
      <c r="O56" s="7">
        <v>0</v>
      </c>
      <c r="P56" s="7">
        <v>0</v>
      </c>
      <c r="Q56" s="7">
        <v>0</v>
      </c>
      <c r="R56" s="7">
        <v>0</v>
      </c>
      <c r="T56" s="5">
        <v>0</v>
      </c>
      <c r="W56" s="5">
        <v>0</v>
      </c>
      <c r="Y56" s="5">
        <v>0</v>
      </c>
      <c r="Z56" s="5">
        <v>0</v>
      </c>
      <c r="AB56" s="5">
        <v>0</v>
      </c>
      <c r="AC56" s="5">
        <v>0</v>
      </c>
      <c r="AE56" s="5">
        <v>0</v>
      </c>
      <c r="AF56" s="5">
        <v>0</v>
      </c>
      <c r="AH56" s="5">
        <v>0</v>
      </c>
      <c r="AJ56" s="7">
        <v>0</v>
      </c>
      <c r="AZ56" s="5" t="s">
        <v>175</v>
      </c>
      <c r="BB56" s="5" t="s">
        <v>77</v>
      </c>
      <c r="BD56" s="5" t="s">
        <v>355</v>
      </c>
      <c r="BE56" s="5" t="s">
        <v>67</v>
      </c>
    </row>
    <row r="57" spans="1:57" x14ac:dyDescent="0.25">
      <c r="A57" s="5">
        <v>56</v>
      </c>
      <c r="B57" s="6">
        <v>42629.802870370368</v>
      </c>
      <c r="D57" s="5" t="s">
        <v>356</v>
      </c>
      <c r="E57" s="5" t="s">
        <v>318</v>
      </c>
      <c r="G57" s="5" t="s">
        <v>64</v>
      </c>
      <c r="H57" s="5" t="s">
        <v>319</v>
      </c>
      <c r="I57" s="5" t="s">
        <v>176</v>
      </c>
      <c r="J57" s="5" t="s">
        <v>65</v>
      </c>
      <c r="K57" s="5" t="s">
        <v>65</v>
      </c>
      <c r="M57" s="5" t="s">
        <v>360</v>
      </c>
      <c r="N57" s="5" t="s">
        <v>245</v>
      </c>
      <c r="O57" s="7">
        <v>0</v>
      </c>
      <c r="P57" s="7">
        <v>0</v>
      </c>
      <c r="Q57" s="7">
        <v>0</v>
      </c>
      <c r="R57" s="7">
        <v>0</v>
      </c>
      <c r="T57" s="5">
        <v>0</v>
      </c>
      <c r="W57" s="5">
        <v>0</v>
      </c>
      <c r="Y57" s="5">
        <v>0</v>
      </c>
      <c r="Z57" s="5">
        <v>0</v>
      </c>
      <c r="AB57" s="5">
        <v>0</v>
      </c>
      <c r="AC57" s="5">
        <v>0</v>
      </c>
      <c r="AE57" s="5">
        <v>0</v>
      </c>
      <c r="AF57" s="5">
        <v>0</v>
      </c>
      <c r="AH57" s="5">
        <v>0</v>
      </c>
      <c r="AJ57" s="7">
        <v>0</v>
      </c>
      <c r="AZ57" s="5" t="s">
        <v>175</v>
      </c>
      <c r="BB57" s="5" t="s">
        <v>178</v>
      </c>
      <c r="BD57" s="5" t="s">
        <v>361</v>
      </c>
      <c r="BE57" s="5" t="s">
        <v>67</v>
      </c>
    </row>
    <row r="58" spans="1:57" x14ac:dyDescent="0.25">
      <c r="A58" s="5">
        <v>57</v>
      </c>
      <c r="B58" s="6">
        <v>42629.79277777778</v>
      </c>
      <c r="D58" s="5" t="s">
        <v>318</v>
      </c>
      <c r="E58" s="5" t="s">
        <v>356</v>
      </c>
      <c r="G58" s="5" t="s">
        <v>64</v>
      </c>
      <c r="H58" s="5" t="s">
        <v>319</v>
      </c>
      <c r="I58" s="5" t="s">
        <v>75</v>
      </c>
      <c r="J58" s="5" t="s">
        <v>65</v>
      </c>
      <c r="K58" s="5" t="s">
        <v>65</v>
      </c>
      <c r="M58" s="5" t="s">
        <v>197</v>
      </c>
      <c r="N58" s="5" t="s">
        <v>66</v>
      </c>
      <c r="O58" s="7">
        <v>0</v>
      </c>
      <c r="P58" s="7">
        <v>0</v>
      </c>
      <c r="Q58" s="7">
        <v>0</v>
      </c>
      <c r="R58" s="7">
        <v>0</v>
      </c>
      <c r="T58" s="5">
        <v>0</v>
      </c>
      <c r="W58" s="5">
        <v>0</v>
      </c>
      <c r="Y58" s="5">
        <v>0</v>
      </c>
      <c r="Z58" s="5">
        <v>0</v>
      </c>
      <c r="AB58" s="5">
        <v>0</v>
      </c>
      <c r="AC58" s="5">
        <v>0</v>
      </c>
      <c r="AE58" s="5">
        <v>0</v>
      </c>
      <c r="AF58" s="5">
        <v>0</v>
      </c>
      <c r="AH58" s="5">
        <v>0</v>
      </c>
      <c r="AJ58" s="7">
        <v>0</v>
      </c>
      <c r="AZ58" s="5" t="s">
        <v>175</v>
      </c>
      <c r="BB58" s="5" t="s">
        <v>77</v>
      </c>
      <c r="BD58" s="5" t="s">
        <v>331</v>
      </c>
      <c r="BE58" s="5" t="s">
        <v>67</v>
      </c>
    </row>
    <row r="59" spans="1:57" x14ac:dyDescent="0.25">
      <c r="A59" s="5">
        <v>58</v>
      </c>
      <c r="B59" s="6">
        <v>42629.791331018518</v>
      </c>
      <c r="D59" s="5" t="s">
        <v>318</v>
      </c>
      <c r="E59" s="5" t="s">
        <v>330</v>
      </c>
      <c r="G59" s="5" t="s">
        <v>64</v>
      </c>
      <c r="H59" s="5" t="s">
        <v>319</v>
      </c>
      <c r="I59" s="5" t="s">
        <v>75</v>
      </c>
      <c r="J59" s="5" t="s">
        <v>65</v>
      </c>
      <c r="K59" s="5" t="s">
        <v>65</v>
      </c>
      <c r="M59" s="5" t="s">
        <v>191</v>
      </c>
      <c r="N59" s="5" t="s">
        <v>66</v>
      </c>
      <c r="O59" s="7">
        <v>0</v>
      </c>
      <c r="P59" s="7">
        <v>0</v>
      </c>
      <c r="Q59" s="7">
        <v>0</v>
      </c>
      <c r="R59" s="7">
        <v>0</v>
      </c>
      <c r="T59" s="5">
        <v>0</v>
      </c>
      <c r="W59" s="5">
        <v>0</v>
      </c>
      <c r="Y59" s="5">
        <v>0</v>
      </c>
      <c r="Z59" s="5">
        <v>0</v>
      </c>
      <c r="AB59" s="5">
        <v>0</v>
      </c>
      <c r="AC59" s="5">
        <v>0</v>
      </c>
      <c r="AE59" s="5">
        <v>0</v>
      </c>
      <c r="AF59" s="5">
        <v>0</v>
      </c>
      <c r="AH59" s="5">
        <v>0</v>
      </c>
      <c r="AJ59" s="7">
        <v>0</v>
      </c>
      <c r="AZ59" s="5" t="s">
        <v>175</v>
      </c>
      <c r="BB59" s="5" t="s">
        <v>77</v>
      </c>
      <c r="BD59" s="5" t="s">
        <v>331</v>
      </c>
      <c r="BE59" s="5" t="s">
        <v>67</v>
      </c>
    </row>
    <row r="60" spans="1:57" x14ac:dyDescent="0.25">
      <c r="A60" s="5">
        <v>59</v>
      </c>
      <c r="B60" s="6">
        <v>42629.789780092593</v>
      </c>
      <c r="D60" s="5" t="s">
        <v>318</v>
      </c>
      <c r="E60" s="5" t="s">
        <v>344</v>
      </c>
      <c r="G60" s="5" t="s">
        <v>64</v>
      </c>
      <c r="H60" s="5" t="s">
        <v>319</v>
      </c>
      <c r="I60" s="5" t="s">
        <v>75</v>
      </c>
      <c r="J60" s="5" t="s">
        <v>65</v>
      </c>
      <c r="K60" s="5" t="s">
        <v>65</v>
      </c>
      <c r="M60" s="5" t="s">
        <v>362</v>
      </c>
      <c r="N60" s="5" t="s">
        <v>76</v>
      </c>
      <c r="O60" s="7">
        <v>0</v>
      </c>
      <c r="P60" s="7">
        <v>0</v>
      </c>
      <c r="Q60" s="7">
        <v>0</v>
      </c>
      <c r="R60" s="7">
        <v>0</v>
      </c>
      <c r="T60" s="5">
        <v>0</v>
      </c>
      <c r="W60" s="5">
        <v>0</v>
      </c>
      <c r="Y60" s="5">
        <v>0</v>
      </c>
      <c r="Z60" s="5">
        <v>0</v>
      </c>
      <c r="AB60" s="5">
        <v>0</v>
      </c>
      <c r="AC60" s="5">
        <v>0</v>
      </c>
      <c r="AE60" s="5">
        <v>0</v>
      </c>
      <c r="AF60" s="5">
        <v>0</v>
      </c>
      <c r="AH60" s="5">
        <v>0</v>
      </c>
      <c r="AJ60" s="7">
        <v>0</v>
      </c>
      <c r="AZ60" s="5" t="s">
        <v>175</v>
      </c>
      <c r="BB60" s="5" t="s">
        <v>77</v>
      </c>
      <c r="BD60" s="5" t="s">
        <v>361</v>
      </c>
      <c r="BE60" s="5" t="s">
        <v>67</v>
      </c>
    </row>
    <row r="61" spans="1:57" x14ac:dyDescent="0.25">
      <c r="A61" s="5">
        <v>60</v>
      </c>
      <c r="B61" s="6">
        <v>42629.788344907407</v>
      </c>
      <c r="D61" s="5" t="s">
        <v>318</v>
      </c>
      <c r="E61" s="5" t="s">
        <v>330</v>
      </c>
      <c r="G61" s="5" t="s">
        <v>64</v>
      </c>
      <c r="H61" s="5" t="s">
        <v>319</v>
      </c>
      <c r="I61" s="5" t="s">
        <v>75</v>
      </c>
      <c r="J61" s="5" t="s">
        <v>65</v>
      </c>
      <c r="K61" s="5" t="s">
        <v>65</v>
      </c>
      <c r="M61" s="5" t="s">
        <v>248</v>
      </c>
      <c r="N61" s="5" t="s">
        <v>76</v>
      </c>
      <c r="O61" s="7">
        <v>0</v>
      </c>
      <c r="P61" s="7">
        <v>0</v>
      </c>
      <c r="Q61" s="7">
        <v>0</v>
      </c>
      <c r="R61" s="7">
        <v>0</v>
      </c>
      <c r="T61" s="5">
        <v>0</v>
      </c>
      <c r="W61" s="5">
        <v>0</v>
      </c>
      <c r="Y61" s="5">
        <v>0</v>
      </c>
      <c r="Z61" s="5">
        <v>0</v>
      </c>
      <c r="AB61" s="5">
        <v>0</v>
      </c>
      <c r="AC61" s="5">
        <v>0</v>
      </c>
      <c r="AE61" s="5">
        <v>0</v>
      </c>
      <c r="AF61" s="5">
        <v>0</v>
      </c>
      <c r="AH61" s="5">
        <v>0</v>
      </c>
      <c r="AJ61" s="7">
        <v>0</v>
      </c>
      <c r="AZ61" s="5" t="s">
        <v>175</v>
      </c>
      <c r="BB61" s="5" t="s">
        <v>77</v>
      </c>
      <c r="BD61" s="5" t="s">
        <v>353</v>
      </c>
      <c r="BE61" s="5" t="s">
        <v>67</v>
      </c>
    </row>
    <row r="62" spans="1:57" x14ac:dyDescent="0.25">
      <c r="A62" s="5">
        <v>61</v>
      </c>
      <c r="B62" s="6">
        <v>42629.786921296298</v>
      </c>
      <c r="C62" s="6">
        <v>42629.946851851855</v>
      </c>
      <c r="D62" s="5" t="s">
        <v>336</v>
      </c>
      <c r="E62" s="5" t="s">
        <v>241</v>
      </c>
      <c r="F62" s="5" t="s">
        <v>337</v>
      </c>
      <c r="G62" s="5" t="s">
        <v>64</v>
      </c>
      <c r="H62" s="5" t="s">
        <v>319</v>
      </c>
      <c r="I62" s="5" t="s">
        <v>69</v>
      </c>
      <c r="J62" s="5" t="s">
        <v>65</v>
      </c>
      <c r="K62" s="5" t="s">
        <v>65</v>
      </c>
      <c r="L62" s="5">
        <v>15426</v>
      </c>
      <c r="M62" s="5" t="s">
        <v>70</v>
      </c>
      <c r="N62" s="5" t="s">
        <v>70</v>
      </c>
      <c r="O62" s="7">
        <v>0</v>
      </c>
      <c r="P62" s="7">
        <v>0</v>
      </c>
      <c r="Q62" s="7">
        <v>0</v>
      </c>
      <c r="R62" s="7">
        <v>0</v>
      </c>
      <c r="T62" s="5">
        <v>39</v>
      </c>
      <c r="U62" s="5">
        <v>0</v>
      </c>
      <c r="V62" s="5">
        <v>0</v>
      </c>
      <c r="W62" s="5">
        <v>0</v>
      </c>
      <c r="Z62" s="5">
        <v>0</v>
      </c>
      <c r="AC62" s="5">
        <v>0</v>
      </c>
      <c r="AF62" s="5">
        <v>0</v>
      </c>
      <c r="AI62" s="7">
        <v>22.9268</v>
      </c>
      <c r="AJ62" s="7">
        <v>1.5599999999999999E-2</v>
      </c>
      <c r="AK62" s="5" t="s">
        <v>78</v>
      </c>
      <c r="BB62" s="5" t="s">
        <v>79</v>
      </c>
    </row>
    <row r="63" spans="1:57" x14ac:dyDescent="0.25">
      <c r="A63" s="5">
        <v>62</v>
      </c>
      <c r="B63" s="6">
        <v>42629.786527777775</v>
      </c>
      <c r="C63" s="6">
        <v>42629.955740740741</v>
      </c>
      <c r="D63" s="5" t="s">
        <v>336</v>
      </c>
      <c r="E63" s="5" t="s">
        <v>241</v>
      </c>
      <c r="F63" s="5" t="s">
        <v>337</v>
      </c>
      <c r="G63" s="5" t="s">
        <v>64</v>
      </c>
      <c r="H63" s="5" t="s">
        <v>319</v>
      </c>
      <c r="I63" s="5" t="s">
        <v>69</v>
      </c>
      <c r="J63" s="5" t="s">
        <v>65</v>
      </c>
      <c r="K63" s="5" t="s">
        <v>65</v>
      </c>
      <c r="L63" s="5">
        <v>256385</v>
      </c>
      <c r="M63" s="5" t="s">
        <v>70</v>
      </c>
      <c r="N63" s="5" t="s">
        <v>70</v>
      </c>
      <c r="O63" s="7">
        <v>0</v>
      </c>
      <c r="P63" s="7">
        <v>0</v>
      </c>
      <c r="Q63" s="7">
        <v>0</v>
      </c>
      <c r="R63" s="7">
        <v>0</v>
      </c>
      <c r="T63" s="5">
        <v>33</v>
      </c>
      <c r="U63" s="5">
        <v>0</v>
      </c>
      <c r="V63" s="5">
        <v>0</v>
      </c>
      <c r="W63" s="5">
        <v>0</v>
      </c>
      <c r="Z63" s="5">
        <v>0</v>
      </c>
      <c r="AC63" s="5">
        <v>0</v>
      </c>
      <c r="AF63" s="5">
        <v>0</v>
      </c>
      <c r="AI63" s="7">
        <v>151.2636</v>
      </c>
      <c r="AJ63" s="7">
        <v>0.24510000000000001</v>
      </c>
      <c r="AK63" s="5" t="s">
        <v>189</v>
      </c>
      <c r="AZ63" s="5" t="s">
        <v>186</v>
      </c>
      <c r="BB63" s="5" t="s">
        <v>71</v>
      </c>
    </row>
    <row r="64" spans="1:57" x14ac:dyDescent="0.25">
      <c r="A64" s="5">
        <v>63</v>
      </c>
      <c r="B64" s="6">
        <v>42629.786423611113</v>
      </c>
      <c r="C64" s="6">
        <v>42629.941423611112</v>
      </c>
      <c r="D64" s="5" t="s">
        <v>336</v>
      </c>
      <c r="E64" s="5" t="s">
        <v>241</v>
      </c>
      <c r="F64" s="5" t="s">
        <v>337</v>
      </c>
      <c r="G64" s="5" t="s">
        <v>64</v>
      </c>
      <c r="H64" s="5" t="s">
        <v>319</v>
      </c>
      <c r="I64" s="5" t="s">
        <v>69</v>
      </c>
      <c r="J64" s="5" t="s">
        <v>65</v>
      </c>
      <c r="K64" s="5" t="s">
        <v>65</v>
      </c>
      <c r="L64" s="5">
        <v>34748926</v>
      </c>
      <c r="M64" s="5" t="s">
        <v>70</v>
      </c>
      <c r="N64" s="5" t="s">
        <v>70</v>
      </c>
      <c r="O64" s="7">
        <v>0</v>
      </c>
      <c r="P64" s="7">
        <v>0</v>
      </c>
      <c r="Q64" s="7">
        <v>0</v>
      </c>
      <c r="R64" s="7">
        <v>0</v>
      </c>
      <c r="T64" s="5">
        <v>33</v>
      </c>
      <c r="U64" s="5">
        <v>0</v>
      </c>
      <c r="V64" s="5">
        <v>0</v>
      </c>
      <c r="W64" s="5">
        <v>0</v>
      </c>
      <c r="Z64" s="5">
        <v>0</v>
      </c>
      <c r="AC64" s="5">
        <v>0</v>
      </c>
      <c r="AF64" s="5">
        <v>0</v>
      </c>
      <c r="AI64" s="7">
        <v>152.2227</v>
      </c>
      <c r="AJ64" s="7">
        <v>65.616799999999998</v>
      </c>
      <c r="AK64" s="5" t="s">
        <v>148</v>
      </c>
      <c r="BB64" s="5" t="s">
        <v>74</v>
      </c>
    </row>
    <row r="65" spans="1:57" x14ac:dyDescent="0.25">
      <c r="A65" s="5">
        <v>64</v>
      </c>
      <c r="B65" s="6">
        <v>42629.786215277774</v>
      </c>
      <c r="C65" s="6">
        <v>42629.946851851855</v>
      </c>
      <c r="D65" s="5" t="s">
        <v>336</v>
      </c>
      <c r="E65" s="5" t="s">
        <v>241</v>
      </c>
      <c r="F65" s="5" t="s">
        <v>337</v>
      </c>
      <c r="G65" s="5" t="s">
        <v>64</v>
      </c>
      <c r="H65" s="5" t="s">
        <v>319</v>
      </c>
      <c r="I65" s="5" t="s">
        <v>69</v>
      </c>
      <c r="J65" s="5" t="s">
        <v>65</v>
      </c>
      <c r="K65" s="5" t="s">
        <v>65</v>
      </c>
      <c r="L65" s="5">
        <v>608460</v>
      </c>
      <c r="M65" s="5" t="s">
        <v>70</v>
      </c>
      <c r="N65" s="5" t="s">
        <v>70</v>
      </c>
      <c r="O65" s="7">
        <v>0</v>
      </c>
      <c r="P65" s="7">
        <v>0</v>
      </c>
      <c r="Q65" s="7">
        <v>0</v>
      </c>
      <c r="R65" s="7">
        <v>0</v>
      </c>
      <c r="T65" s="5">
        <v>39</v>
      </c>
      <c r="U65" s="5">
        <v>0</v>
      </c>
      <c r="V65" s="5">
        <v>0</v>
      </c>
      <c r="W65" s="5">
        <v>0</v>
      </c>
      <c r="Z65" s="5">
        <v>0</v>
      </c>
      <c r="AC65" s="5">
        <v>0</v>
      </c>
      <c r="AF65" s="5">
        <v>0</v>
      </c>
      <c r="AI65" s="7">
        <v>23.316400000000002</v>
      </c>
      <c r="AJ65" s="7">
        <v>0.58109999999999995</v>
      </c>
      <c r="AK65" s="5" t="s">
        <v>72</v>
      </c>
      <c r="BB65" s="5" t="s">
        <v>73</v>
      </c>
    </row>
    <row r="66" spans="1:57" x14ac:dyDescent="0.25">
      <c r="A66" s="5">
        <v>65</v>
      </c>
      <c r="B66" s="6">
        <v>42629.77</v>
      </c>
      <c r="D66" s="5" t="s">
        <v>317</v>
      </c>
      <c r="E66" s="5" t="s">
        <v>318</v>
      </c>
      <c r="F66" s="5" t="s">
        <v>317</v>
      </c>
      <c r="G66" s="5" t="s">
        <v>80</v>
      </c>
      <c r="H66" s="5" t="s">
        <v>319</v>
      </c>
      <c r="I66" s="5" t="s">
        <v>320</v>
      </c>
      <c r="J66" s="5" t="s">
        <v>65</v>
      </c>
      <c r="K66" s="5" t="s">
        <v>65</v>
      </c>
      <c r="M66" s="5" t="s">
        <v>363</v>
      </c>
      <c r="N66" s="5" t="s">
        <v>66</v>
      </c>
      <c r="O66" s="7">
        <v>0</v>
      </c>
      <c r="P66" s="7">
        <v>0</v>
      </c>
      <c r="Q66" s="7">
        <v>0</v>
      </c>
      <c r="R66" s="7">
        <v>0</v>
      </c>
      <c r="T66" s="5">
        <v>0</v>
      </c>
      <c r="W66" s="5">
        <v>0</v>
      </c>
      <c r="Y66" s="5">
        <v>0</v>
      </c>
      <c r="Z66" s="5">
        <v>0</v>
      </c>
      <c r="AB66" s="5">
        <v>0</v>
      </c>
      <c r="AC66" s="5">
        <v>0</v>
      </c>
      <c r="AE66" s="5">
        <v>0</v>
      </c>
      <c r="AF66" s="5">
        <v>0</v>
      </c>
      <c r="AH66" s="5">
        <v>0</v>
      </c>
      <c r="AJ66" s="7">
        <v>0</v>
      </c>
      <c r="BB66" s="5" t="s">
        <v>322</v>
      </c>
      <c r="BD66" s="5" t="s">
        <v>323</v>
      </c>
      <c r="BE66" s="5" t="s">
        <v>324</v>
      </c>
    </row>
    <row r="67" spans="1:57" x14ac:dyDescent="0.25">
      <c r="A67" s="5">
        <v>66</v>
      </c>
      <c r="B67" s="6">
        <v>42629.766539351855</v>
      </c>
      <c r="D67" s="5" t="s">
        <v>317</v>
      </c>
      <c r="E67" s="5" t="s">
        <v>318</v>
      </c>
      <c r="F67" s="5" t="s">
        <v>317</v>
      </c>
      <c r="G67" s="5" t="s">
        <v>80</v>
      </c>
      <c r="H67" s="5" t="s">
        <v>319</v>
      </c>
      <c r="I67" s="5" t="s">
        <v>320</v>
      </c>
      <c r="J67" s="5" t="s">
        <v>65</v>
      </c>
      <c r="K67" s="5" t="s">
        <v>65</v>
      </c>
      <c r="M67" s="5" t="s">
        <v>363</v>
      </c>
      <c r="N67" s="5" t="s">
        <v>66</v>
      </c>
      <c r="O67" s="7">
        <v>0</v>
      </c>
      <c r="P67" s="7">
        <v>0</v>
      </c>
      <c r="Q67" s="7">
        <v>0</v>
      </c>
      <c r="R67" s="7">
        <v>0</v>
      </c>
      <c r="T67" s="5">
        <v>0</v>
      </c>
      <c r="W67" s="5">
        <v>0</v>
      </c>
      <c r="Y67" s="5">
        <v>0</v>
      </c>
      <c r="Z67" s="5">
        <v>0</v>
      </c>
      <c r="AB67" s="5">
        <v>0</v>
      </c>
      <c r="AC67" s="5">
        <v>0</v>
      </c>
      <c r="AE67" s="5">
        <v>0</v>
      </c>
      <c r="AF67" s="5">
        <v>0</v>
      </c>
      <c r="AH67" s="5">
        <v>0</v>
      </c>
      <c r="AJ67" s="7">
        <v>0</v>
      </c>
      <c r="BB67" s="5" t="s">
        <v>322</v>
      </c>
      <c r="BD67" s="5" t="s">
        <v>323</v>
      </c>
      <c r="BE67" s="5" t="s">
        <v>324</v>
      </c>
    </row>
    <row r="68" spans="1:57" x14ac:dyDescent="0.25">
      <c r="A68" s="5">
        <v>67</v>
      </c>
      <c r="B68" s="6">
        <v>42629.765196759261</v>
      </c>
      <c r="D68" s="5" t="s">
        <v>317</v>
      </c>
      <c r="E68" s="5" t="s">
        <v>318</v>
      </c>
      <c r="F68" s="5" t="s">
        <v>317</v>
      </c>
      <c r="G68" s="5" t="s">
        <v>80</v>
      </c>
      <c r="H68" s="5" t="s">
        <v>319</v>
      </c>
      <c r="I68" s="5" t="s">
        <v>320</v>
      </c>
      <c r="J68" s="5" t="s">
        <v>65</v>
      </c>
      <c r="K68" s="5" t="s">
        <v>65</v>
      </c>
      <c r="M68" s="5" t="s">
        <v>222</v>
      </c>
      <c r="N68" s="5" t="s">
        <v>66</v>
      </c>
      <c r="O68" s="7">
        <v>0</v>
      </c>
      <c r="P68" s="7">
        <v>0</v>
      </c>
      <c r="Q68" s="7">
        <v>0</v>
      </c>
      <c r="R68" s="7">
        <v>0</v>
      </c>
      <c r="T68" s="5">
        <v>0</v>
      </c>
      <c r="W68" s="5">
        <v>0</v>
      </c>
      <c r="Y68" s="5">
        <v>0</v>
      </c>
      <c r="Z68" s="5">
        <v>0</v>
      </c>
      <c r="AB68" s="5">
        <v>0</v>
      </c>
      <c r="AC68" s="5">
        <v>0</v>
      </c>
      <c r="AE68" s="5">
        <v>0</v>
      </c>
      <c r="AF68" s="5">
        <v>0</v>
      </c>
      <c r="AH68" s="5">
        <v>0</v>
      </c>
      <c r="AJ68" s="7">
        <v>0</v>
      </c>
      <c r="BB68" s="5" t="s">
        <v>322</v>
      </c>
      <c r="BD68" s="5" t="s">
        <v>323</v>
      </c>
      <c r="BE68" s="5" t="s">
        <v>324</v>
      </c>
    </row>
    <row r="69" spans="1:57" x14ac:dyDescent="0.25">
      <c r="A69" s="5">
        <v>68</v>
      </c>
      <c r="B69" s="6">
        <v>42629.711689814816</v>
      </c>
      <c r="D69" s="5" t="s">
        <v>318</v>
      </c>
      <c r="E69" s="5" t="s">
        <v>330</v>
      </c>
      <c r="G69" s="5" t="s">
        <v>64</v>
      </c>
      <c r="H69" s="5" t="s">
        <v>319</v>
      </c>
      <c r="I69" s="5" t="s">
        <v>75</v>
      </c>
      <c r="J69" s="5" t="s">
        <v>65</v>
      </c>
      <c r="K69" s="5" t="s">
        <v>65</v>
      </c>
      <c r="M69" s="5" t="s">
        <v>191</v>
      </c>
      <c r="N69" s="5" t="s">
        <v>66</v>
      </c>
      <c r="O69" s="7">
        <v>0</v>
      </c>
      <c r="P69" s="7">
        <v>0</v>
      </c>
      <c r="Q69" s="7">
        <v>0</v>
      </c>
      <c r="R69" s="7">
        <v>0</v>
      </c>
      <c r="T69" s="5">
        <v>0</v>
      </c>
      <c r="W69" s="5">
        <v>0</v>
      </c>
      <c r="Y69" s="5">
        <v>0</v>
      </c>
      <c r="Z69" s="5">
        <v>0</v>
      </c>
      <c r="AB69" s="5">
        <v>0</v>
      </c>
      <c r="AC69" s="5">
        <v>0</v>
      </c>
      <c r="AE69" s="5">
        <v>0</v>
      </c>
      <c r="AF69" s="5">
        <v>0</v>
      </c>
      <c r="AH69" s="5">
        <v>0</v>
      </c>
      <c r="AJ69" s="7">
        <v>0</v>
      </c>
      <c r="AZ69" s="5" t="s">
        <v>175</v>
      </c>
      <c r="BB69" s="5" t="s">
        <v>77</v>
      </c>
      <c r="BD69" s="5" t="s">
        <v>353</v>
      </c>
      <c r="BE69" s="5" t="s">
        <v>67</v>
      </c>
    </row>
    <row r="70" spans="1:57" x14ac:dyDescent="0.25">
      <c r="A70" s="5">
        <v>69</v>
      </c>
      <c r="B70" s="6">
        <v>42629.690532407411</v>
      </c>
      <c r="C70" s="6">
        <v>42629.85601851852</v>
      </c>
      <c r="D70" s="5" t="s">
        <v>336</v>
      </c>
      <c r="E70" s="5" t="s">
        <v>241</v>
      </c>
      <c r="F70" s="5" t="s">
        <v>337</v>
      </c>
      <c r="G70" s="5" t="s">
        <v>64</v>
      </c>
      <c r="H70" s="5" t="s">
        <v>319</v>
      </c>
      <c r="I70" s="5" t="s">
        <v>69</v>
      </c>
      <c r="J70" s="5" t="s">
        <v>65</v>
      </c>
      <c r="K70" s="5" t="s">
        <v>65</v>
      </c>
      <c r="L70" s="5">
        <v>112826</v>
      </c>
      <c r="M70" s="5" t="s">
        <v>70</v>
      </c>
      <c r="N70" s="5" t="s">
        <v>70</v>
      </c>
      <c r="O70" s="7">
        <v>0</v>
      </c>
      <c r="P70" s="7">
        <v>0</v>
      </c>
      <c r="Q70" s="7">
        <v>0</v>
      </c>
      <c r="R70" s="7">
        <v>0</v>
      </c>
      <c r="T70" s="5">
        <v>33</v>
      </c>
      <c r="U70" s="5">
        <v>0</v>
      </c>
      <c r="V70" s="5">
        <v>0</v>
      </c>
      <c r="W70" s="5">
        <v>0</v>
      </c>
      <c r="Z70" s="5">
        <v>0</v>
      </c>
      <c r="AC70" s="5">
        <v>0</v>
      </c>
      <c r="AF70" s="5">
        <v>0</v>
      </c>
      <c r="AI70" s="7">
        <v>152.5702</v>
      </c>
      <c r="AJ70" s="7">
        <v>0.2127</v>
      </c>
      <c r="AK70" s="5" t="s">
        <v>148</v>
      </c>
      <c r="BB70" s="5" t="s">
        <v>74</v>
      </c>
    </row>
    <row r="71" spans="1:57" x14ac:dyDescent="0.25">
      <c r="A71" s="5">
        <v>70</v>
      </c>
      <c r="B71" s="6">
        <v>42629.679965277777</v>
      </c>
      <c r="D71" s="5" t="s">
        <v>318</v>
      </c>
      <c r="E71" s="5" t="s">
        <v>330</v>
      </c>
      <c r="G71" s="5" t="s">
        <v>64</v>
      </c>
      <c r="H71" s="5" t="s">
        <v>319</v>
      </c>
      <c r="I71" s="5" t="s">
        <v>75</v>
      </c>
      <c r="J71" s="5" t="s">
        <v>65</v>
      </c>
      <c r="K71" s="5" t="s">
        <v>65</v>
      </c>
      <c r="M71" s="5" t="s">
        <v>364</v>
      </c>
      <c r="N71" s="5" t="s">
        <v>365</v>
      </c>
      <c r="O71" s="7">
        <v>0</v>
      </c>
      <c r="P71" s="7">
        <v>0</v>
      </c>
      <c r="Q71" s="7">
        <v>0</v>
      </c>
      <c r="R71" s="7">
        <v>0</v>
      </c>
      <c r="T71" s="5">
        <v>0</v>
      </c>
      <c r="W71" s="5">
        <v>0</v>
      </c>
      <c r="Y71" s="5">
        <v>0</v>
      </c>
      <c r="Z71" s="5">
        <v>0</v>
      </c>
      <c r="AB71" s="5">
        <v>0</v>
      </c>
      <c r="AC71" s="5">
        <v>0</v>
      </c>
      <c r="AE71" s="5">
        <v>0</v>
      </c>
      <c r="AF71" s="5">
        <v>0</v>
      </c>
      <c r="AH71" s="5">
        <v>0</v>
      </c>
      <c r="AJ71" s="7">
        <v>0</v>
      </c>
      <c r="AZ71" s="5" t="s">
        <v>175</v>
      </c>
      <c r="BB71" s="5" t="s">
        <v>77</v>
      </c>
      <c r="BD71" s="5" t="s">
        <v>355</v>
      </c>
      <c r="BE71" s="5" t="s">
        <v>67</v>
      </c>
    </row>
    <row r="72" spans="1:57" x14ac:dyDescent="0.25">
      <c r="A72" s="5">
        <v>71</v>
      </c>
      <c r="B72" s="6">
        <v>42629.676064814812</v>
      </c>
      <c r="C72" s="6">
        <v>42629.821666666663</v>
      </c>
      <c r="D72" s="5" t="s">
        <v>336</v>
      </c>
      <c r="E72" s="5" t="s">
        <v>241</v>
      </c>
      <c r="F72" s="5" t="s">
        <v>337</v>
      </c>
      <c r="G72" s="5" t="s">
        <v>64</v>
      </c>
      <c r="H72" s="5" t="s">
        <v>319</v>
      </c>
      <c r="I72" s="5" t="s">
        <v>69</v>
      </c>
      <c r="J72" s="5" t="s">
        <v>65</v>
      </c>
      <c r="K72" s="5" t="s">
        <v>65</v>
      </c>
      <c r="L72" s="5">
        <v>141406</v>
      </c>
      <c r="M72" s="5" t="s">
        <v>70</v>
      </c>
      <c r="N72" s="5" t="s">
        <v>70</v>
      </c>
      <c r="O72" s="7">
        <v>0</v>
      </c>
      <c r="P72" s="7">
        <v>0</v>
      </c>
      <c r="Q72" s="7">
        <v>0</v>
      </c>
      <c r="R72" s="7">
        <v>0</v>
      </c>
      <c r="T72" s="5">
        <v>33</v>
      </c>
      <c r="U72" s="5">
        <v>0</v>
      </c>
      <c r="V72" s="5">
        <v>0</v>
      </c>
      <c r="W72" s="5">
        <v>0</v>
      </c>
      <c r="Z72" s="5">
        <v>0</v>
      </c>
      <c r="AC72" s="5">
        <v>0</v>
      </c>
      <c r="AF72" s="5">
        <v>0</v>
      </c>
      <c r="AI72" s="7">
        <v>152.52180000000001</v>
      </c>
      <c r="AJ72" s="7">
        <v>0.1348</v>
      </c>
      <c r="AK72" s="5" t="s">
        <v>149</v>
      </c>
      <c r="AZ72" s="5" t="s">
        <v>186</v>
      </c>
      <c r="BB72" s="5" t="s">
        <v>71</v>
      </c>
    </row>
    <row r="73" spans="1:57" x14ac:dyDescent="0.25">
      <c r="A73" s="5">
        <v>72</v>
      </c>
      <c r="B73" s="6">
        <v>42629.633356481485</v>
      </c>
      <c r="C73" s="6">
        <v>42629.841365740744</v>
      </c>
      <c r="D73" s="5" t="s">
        <v>336</v>
      </c>
      <c r="E73" s="5" t="s">
        <v>241</v>
      </c>
      <c r="F73" s="5" t="s">
        <v>337</v>
      </c>
      <c r="G73" s="5" t="s">
        <v>64</v>
      </c>
      <c r="H73" s="5" t="s">
        <v>319</v>
      </c>
      <c r="I73" s="5" t="s">
        <v>69</v>
      </c>
      <c r="J73" s="5" t="s">
        <v>65</v>
      </c>
      <c r="K73" s="5" t="s">
        <v>65</v>
      </c>
      <c r="L73" s="5">
        <v>421493</v>
      </c>
      <c r="M73" s="5" t="s">
        <v>70</v>
      </c>
      <c r="N73" s="5" t="s">
        <v>70</v>
      </c>
      <c r="O73" s="7">
        <v>0</v>
      </c>
      <c r="P73" s="7">
        <v>0</v>
      </c>
      <c r="Q73" s="7">
        <v>0</v>
      </c>
      <c r="R73" s="7">
        <v>0</v>
      </c>
      <c r="T73" s="5">
        <v>39</v>
      </c>
      <c r="U73" s="5">
        <v>0</v>
      </c>
      <c r="V73" s="5">
        <v>0</v>
      </c>
      <c r="W73" s="5">
        <v>0</v>
      </c>
      <c r="Z73" s="5">
        <v>0</v>
      </c>
      <c r="AC73" s="5">
        <v>0</v>
      </c>
      <c r="AF73" s="5">
        <v>0</v>
      </c>
      <c r="AI73" s="7">
        <v>23.7256</v>
      </c>
      <c r="AJ73" s="7">
        <v>0.40139999999999998</v>
      </c>
      <c r="AK73" s="5" t="s">
        <v>72</v>
      </c>
      <c r="BB73" s="5" t="s">
        <v>73</v>
      </c>
    </row>
    <row r="74" spans="1:57" x14ac:dyDescent="0.25">
      <c r="A74" s="5">
        <v>73</v>
      </c>
      <c r="B74" s="6">
        <v>42629.595810185187</v>
      </c>
      <c r="D74" s="5" t="s">
        <v>318</v>
      </c>
      <c r="E74" s="5" t="s">
        <v>366</v>
      </c>
      <c r="G74" s="5" t="s">
        <v>80</v>
      </c>
      <c r="H74" s="5" t="s">
        <v>319</v>
      </c>
      <c r="I74" s="5" t="s">
        <v>75</v>
      </c>
      <c r="J74" s="5" t="s">
        <v>65</v>
      </c>
      <c r="K74" s="5" t="s">
        <v>65</v>
      </c>
      <c r="M74" s="5" t="s">
        <v>367</v>
      </c>
      <c r="N74" s="5" t="s">
        <v>196</v>
      </c>
      <c r="O74" s="7">
        <v>0</v>
      </c>
      <c r="P74" s="7">
        <v>0</v>
      </c>
      <c r="Q74" s="7">
        <v>0</v>
      </c>
      <c r="R74" s="7">
        <v>0</v>
      </c>
      <c r="T74" s="5">
        <v>0</v>
      </c>
      <c r="W74" s="5">
        <v>0</v>
      </c>
      <c r="Y74" s="5">
        <v>0</v>
      </c>
      <c r="Z74" s="5">
        <v>0</v>
      </c>
      <c r="AB74" s="5">
        <v>0</v>
      </c>
      <c r="AC74" s="5">
        <v>0</v>
      </c>
      <c r="AE74" s="5">
        <v>0</v>
      </c>
      <c r="AF74" s="5">
        <v>0</v>
      </c>
      <c r="AH74" s="5">
        <v>0</v>
      </c>
      <c r="AJ74" s="7">
        <v>0</v>
      </c>
      <c r="AZ74" s="5" t="s">
        <v>175</v>
      </c>
      <c r="BB74" s="5" t="s">
        <v>83</v>
      </c>
      <c r="BD74" s="5" t="s">
        <v>353</v>
      </c>
      <c r="BE74" s="5" t="s">
        <v>67</v>
      </c>
    </row>
    <row r="75" spans="1:57" x14ac:dyDescent="0.25">
      <c r="A75" s="5">
        <v>74</v>
      </c>
      <c r="B75" s="6">
        <v>42629.594189814816</v>
      </c>
      <c r="D75" s="5" t="s">
        <v>318</v>
      </c>
      <c r="E75" s="5" t="s">
        <v>368</v>
      </c>
      <c r="G75" s="5" t="s">
        <v>80</v>
      </c>
      <c r="H75" s="5" t="s">
        <v>319</v>
      </c>
      <c r="I75" s="5" t="s">
        <v>75</v>
      </c>
      <c r="J75" s="5" t="s">
        <v>65</v>
      </c>
      <c r="K75" s="5" t="s">
        <v>65</v>
      </c>
      <c r="M75" s="5" t="s">
        <v>252</v>
      </c>
      <c r="N75" s="5" t="s">
        <v>76</v>
      </c>
      <c r="O75" s="7">
        <v>0</v>
      </c>
      <c r="P75" s="7">
        <v>0</v>
      </c>
      <c r="Q75" s="7">
        <v>0</v>
      </c>
      <c r="R75" s="7">
        <v>0</v>
      </c>
      <c r="T75" s="5">
        <v>0</v>
      </c>
      <c r="W75" s="5">
        <v>0</v>
      </c>
      <c r="Y75" s="5">
        <v>0</v>
      </c>
      <c r="Z75" s="5">
        <v>0</v>
      </c>
      <c r="AB75" s="5">
        <v>0</v>
      </c>
      <c r="AC75" s="5">
        <v>0</v>
      </c>
      <c r="AE75" s="5">
        <v>0</v>
      </c>
      <c r="AF75" s="5">
        <v>0</v>
      </c>
      <c r="AH75" s="5">
        <v>0</v>
      </c>
      <c r="AJ75" s="7">
        <v>0</v>
      </c>
      <c r="AZ75" s="5" t="s">
        <v>175</v>
      </c>
      <c r="BB75" s="5" t="s">
        <v>83</v>
      </c>
      <c r="BD75" s="5" t="s">
        <v>331</v>
      </c>
      <c r="BE75" s="5" t="s">
        <v>67</v>
      </c>
    </row>
    <row r="76" spans="1:57" x14ac:dyDescent="0.25">
      <c r="A76" s="5">
        <v>75</v>
      </c>
      <c r="B76" s="6">
        <v>42629.570868055554</v>
      </c>
      <c r="D76" s="5" t="s">
        <v>318</v>
      </c>
      <c r="E76" s="5" t="s">
        <v>369</v>
      </c>
      <c r="F76" s="5">
        <v>0</v>
      </c>
      <c r="G76" s="5" t="s">
        <v>64</v>
      </c>
      <c r="H76" s="5" t="s">
        <v>319</v>
      </c>
      <c r="I76" s="5" t="s">
        <v>81</v>
      </c>
      <c r="J76" s="5" t="s">
        <v>65</v>
      </c>
      <c r="K76" s="5" t="s">
        <v>65</v>
      </c>
      <c r="L76" s="5">
        <v>0</v>
      </c>
      <c r="M76" s="5" t="s">
        <v>70</v>
      </c>
      <c r="N76" s="5" t="s">
        <v>70</v>
      </c>
      <c r="O76" s="7">
        <v>0</v>
      </c>
      <c r="P76" s="7">
        <v>0</v>
      </c>
      <c r="Q76" s="7">
        <v>0</v>
      </c>
      <c r="R76" s="7">
        <v>0</v>
      </c>
      <c r="T76" s="5">
        <v>0</v>
      </c>
      <c r="U76" s="5">
        <v>0</v>
      </c>
      <c r="V76" s="5">
        <v>0</v>
      </c>
      <c r="W76" s="5">
        <v>0</v>
      </c>
      <c r="Y76" s="5">
        <v>0</v>
      </c>
      <c r="Z76" s="5">
        <v>0</v>
      </c>
      <c r="AB76" s="5">
        <v>0</v>
      </c>
      <c r="AC76" s="5">
        <v>0</v>
      </c>
      <c r="AE76" s="5">
        <v>0</v>
      </c>
      <c r="AF76" s="5">
        <v>0</v>
      </c>
      <c r="AH76" s="5">
        <v>0</v>
      </c>
      <c r="AJ76" s="7">
        <v>0</v>
      </c>
      <c r="AZ76" s="5" t="s">
        <v>175</v>
      </c>
      <c r="BB76" s="5" t="s">
        <v>82</v>
      </c>
      <c r="BD76" s="5">
        <v>0</v>
      </c>
      <c r="BE76" s="5">
        <v>0</v>
      </c>
    </row>
    <row r="77" spans="1:57" x14ac:dyDescent="0.25">
      <c r="A77" s="5">
        <v>76</v>
      </c>
      <c r="B77" s="6">
        <v>42629.570868055554</v>
      </c>
      <c r="D77" s="5" t="s">
        <v>318</v>
      </c>
      <c r="E77" s="5" t="s">
        <v>369</v>
      </c>
      <c r="F77" s="5">
        <v>0</v>
      </c>
      <c r="G77" s="5" t="s">
        <v>64</v>
      </c>
      <c r="H77" s="5" t="s">
        <v>319</v>
      </c>
      <c r="I77" s="5" t="s">
        <v>81</v>
      </c>
      <c r="J77" s="5" t="s">
        <v>65</v>
      </c>
      <c r="K77" s="5" t="s">
        <v>65</v>
      </c>
      <c r="L77" s="5">
        <v>0</v>
      </c>
      <c r="M77" s="5" t="s">
        <v>70</v>
      </c>
      <c r="N77" s="5" t="s">
        <v>70</v>
      </c>
      <c r="O77" s="7">
        <v>0</v>
      </c>
      <c r="P77" s="7">
        <v>0</v>
      </c>
      <c r="Q77" s="7">
        <v>0</v>
      </c>
      <c r="R77" s="7">
        <v>0</v>
      </c>
      <c r="T77" s="5">
        <v>0</v>
      </c>
      <c r="U77" s="5">
        <v>0</v>
      </c>
      <c r="V77" s="5">
        <v>0</v>
      </c>
      <c r="W77" s="5">
        <v>0</v>
      </c>
      <c r="Y77" s="5">
        <v>0</v>
      </c>
      <c r="Z77" s="5">
        <v>0</v>
      </c>
      <c r="AB77" s="5">
        <v>0</v>
      </c>
      <c r="AC77" s="5">
        <v>0</v>
      </c>
      <c r="AE77" s="5">
        <v>0</v>
      </c>
      <c r="AF77" s="5">
        <v>0</v>
      </c>
      <c r="AH77" s="5">
        <v>0</v>
      </c>
      <c r="AJ77" s="7">
        <v>0</v>
      </c>
      <c r="AZ77" s="5" t="s">
        <v>175</v>
      </c>
      <c r="BB77" s="5" t="s">
        <v>82</v>
      </c>
      <c r="BD77" s="5">
        <v>0</v>
      </c>
      <c r="BE77" s="5">
        <v>0</v>
      </c>
    </row>
    <row r="78" spans="1:57" x14ac:dyDescent="0.25">
      <c r="A78" s="5">
        <v>77</v>
      </c>
      <c r="B78" s="6">
        <v>42629.570856481485</v>
      </c>
      <c r="D78" s="5" t="s">
        <v>318</v>
      </c>
      <c r="E78" s="5" t="s">
        <v>369</v>
      </c>
      <c r="F78" s="5">
        <v>0</v>
      </c>
      <c r="G78" s="5" t="s">
        <v>64</v>
      </c>
      <c r="H78" s="5" t="s">
        <v>319</v>
      </c>
      <c r="I78" s="5" t="s">
        <v>81</v>
      </c>
      <c r="J78" s="5" t="s">
        <v>65</v>
      </c>
      <c r="K78" s="5" t="s">
        <v>65</v>
      </c>
      <c r="L78" s="5">
        <v>0</v>
      </c>
      <c r="M78" s="5" t="s">
        <v>70</v>
      </c>
      <c r="N78" s="5" t="s">
        <v>70</v>
      </c>
      <c r="O78" s="7">
        <v>0</v>
      </c>
      <c r="P78" s="7">
        <v>0</v>
      </c>
      <c r="Q78" s="7">
        <v>0</v>
      </c>
      <c r="R78" s="7">
        <v>0</v>
      </c>
      <c r="T78" s="5">
        <v>0</v>
      </c>
      <c r="U78" s="5">
        <v>0</v>
      </c>
      <c r="V78" s="5">
        <v>0</v>
      </c>
      <c r="W78" s="5">
        <v>0</v>
      </c>
      <c r="Y78" s="5">
        <v>0</v>
      </c>
      <c r="Z78" s="5">
        <v>0</v>
      </c>
      <c r="AB78" s="5">
        <v>0</v>
      </c>
      <c r="AC78" s="5">
        <v>0</v>
      </c>
      <c r="AE78" s="5">
        <v>0</v>
      </c>
      <c r="AF78" s="5">
        <v>0</v>
      </c>
      <c r="AH78" s="5">
        <v>0</v>
      </c>
      <c r="AJ78" s="7">
        <v>0</v>
      </c>
      <c r="AZ78" s="5" t="s">
        <v>175</v>
      </c>
      <c r="BB78" s="5" t="s">
        <v>82</v>
      </c>
      <c r="BD78" s="5">
        <v>0</v>
      </c>
      <c r="BE78" s="5">
        <v>0</v>
      </c>
    </row>
    <row r="79" spans="1:57" x14ac:dyDescent="0.25">
      <c r="A79" s="5">
        <v>78</v>
      </c>
      <c r="B79" s="6">
        <v>42629.550925925927</v>
      </c>
      <c r="C79" s="6">
        <v>42629.819664351853</v>
      </c>
      <c r="D79" s="5" t="s">
        <v>336</v>
      </c>
      <c r="E79" s="5" t="s">
        <v>241</v>
      </c>
      <c r="F79" s="5" t="s">
        <v>337</v>
      </c>
      <c r="G79" s="5" t="s">
        <v>64</v>
      </c>
      <c r="H79" s="5" t="s">
        <v>319</v>
      </c>
      <c r="I79" s="5" t="s">
        <v>69</v>
      </c>
      <c r="J79" s="5" t="s">
        <v>65</v>
      </c>
      <c r="K79" s="5" t="s">
        <v>65</v>
      </c>
      <c r="L79" s="5">
        <v>7866</v>
      </c>
      <c r="M79" s="5" t="s">
        <v>70</v>
      </c>
      <c r="N79" s="5" t="s">
        <v>70</v>
      </c>
      <c r="O79" s="7">
        <v>0</v>
      </c>
      <c r="P79" s="7">
        <v>0</v>
      </c>
      <c r="Q79" s="7">
        <v>0</v>
      </c>
      <c r="R79" s="7">
        <v>0</v>
      </c>
      <c r="T79" s="5">
        <v>39</v>
      </c>
      <c r="U79" s="5">
        <v>0</v>
      </c>
      <c r="V79" s="5">
        <v>0</v>
      </c>
      <c r="W79" s="5">
        <v>0</v>
      </c>
      <c r="Z79" s="5">
        <v>0</v>
      </c>
      <c r="AC79" s="5">
        <v>0</v>
      </c>
      <c r="AF79" s="5">
        <v>0</v>
      </c>
      <c r="AI79" s="7">
        <v>23.324200000000001</v>
      </c>
      <c r="AJ79" s="7">
        <v>7.7999999999999996E-3</v>
      </c>
      <c r="AK79" s="5" t="s">
        <v>78</v>
      </c>
      <c r="BB79" s="5" t="s">
        <v>79</v>
      </c>
    </row>
    <row r="80" spans="1:57" x14ac:dyDescent="0.25">
      <c r="A80" s="5">
        <v>79</v>
      </c>
      <c r="B80" s="6">
        <v>42629.509398148148</v>
      </c>
      <c r="C80" s="6">
        <v>42629.701770833337</v>
      </c>
      <c r="D80" s="5" t="s">
        <v>336</v>
      </c>
      <c r="E80" s="5" t="s">
        <v>241</v>
      </c>
      <c r="F80" s="5" t="s">
        <v>337</v>
      </c>
      <c r="G80" s="5" t="s">
        <v>64</v>
      </c>
      <c r="H80" s="5" t="s">
        <v>319</v>
      </c>
      <c r="I80" s="5" t="s">
        <v>69</v>
      </c>
      <c r="J80" s="5" t="s">
        <v>65</v>
      </c>
      <c r="K80" s="5" t="s">
        <v>65</v>
      </c>
      <c r="L80" s="5">
        <v>718853</v>
      </c>
      <c r="M80" s="5" t="s">
        <v>70</v>
      </c>
      <c r="N80" s="5" t="s">
        <v>70</v>
      </c>
      <c r="O80" s="7">
        <v>0</v>
      </c>
      <c r="P80" s="7">
        <v>0</v>
      </c>
      <c r="Q80" s="7">
        <v>0</v>
      </c>
      <c r="R80" s="7">
        <v>0</v>
      </c>
      <c r="T80" s="5">
        <v>33</v>
      </c>
      <c r="U80" s="5">
        <v>0</v>
      </c>
      <c r="V80" s="5">
        <v>0</v>
      </c>
      <c r="W80" s="5">
        <v>0</v>
      </c>
      <c r="Z80" s="5">
        <v>0</v>
      </c>
      <c r="AC80" s="5">
        <v>0</v>
      </c>
      <c r="AF80" s="5">
        <v>0</v>
      </c>
      <c r="AI80" s="7">
        <v>234.4333</v>
      </c>
      <c r="AJ80" s="7">
        <v>0.6855</v>
      </c>
      <c r="AK80" s="5" t="s">
        <v>149</v>
      </c>
      <c r="AZ80" s="5" t="s">
        <v>186</v>
      </c>
      <c r="BB80" s="5" t="s">
        <v>71</v>
      </c>
    </row>
    <row r="81" spans="1:57" x14ac:dyDescent="0.25">
      <c r="A81" s="5">
        <v>80</v>
      </c>
      <c r="B81" s="6">
        <v>42629.478472222225</v>
      </c>
      <c r="D81" s="5" t="s">
        <v>356</v>
      </c>
      <c r="E81" s="5" t="s">
        <v>318</v>
      </c>
      <c r="G81" s="5" t="s">
        <v>64</v>
      </c>
      <c r="H81" s="5" t="s">
        <v>319</v>
      </c>
      <c r="I81" s="5" t="s">
        <v>176</v>
      </c>
      <c r="J81" s="5" t="s">
        <v>65</v>
      </c>
      <c r="K81" s="5" t="s">
        <v>65</v>
      </c>
      <c r="M81" s="5" t="s">
        <v>359</v>
      </c>
      <c r="N81" s="5" t="s">
        <v>292</v>
      </c>
      <c r="O81" s="7">
        <v>0</v>
      </c>
      <c r="P81" s="7">
        <v>0</v>
      </c>
      <c r="Q81" s="7">
        <v>0</v>
      </c>
      <c r="R81" s="7">
        <v>0</v>
      </c>
      <c r="T81" s="5">
        <v>0</v>
      </c>
      <c r="W81" s="5">
        <v>0</v>
      </c>
      <c r="Y81" s="5">
        <v>0</v>
      </c>
      <c r="Z81" s="5">
        <v>0</v>
      </c>
      <c r="AB81" s="5">
        <v>0</v>
      </c>
      <c r="AC81" s="5">
        <v>0</v>
      </c>
      <c r="AE81" s="5">
        <v>0</v>
      </c>
      <c r="AF81" s="5">
        <v>0</v>
      </c>
      <c r="AH81" s="5">
        <v>0</v>
      </c>
      <c r="AJ81" s="7">
        <v>0</v>
      </c>
      <c r="AZ81" s="5" t="s">
        <v>175</v>
      </c>
      <c r="BB81" s="5" t="s">
        <v>178</v>
      </c>
      <c r="BD81" s="5" t="s">
        <v>353</v>
      </c>
      <c r="BE81" s="5" t="s">
        <v>67</v>
      </c>
    </row>
    <row r="82" spans="1:57" x14ac:dyDescent="0.25">
      <c r="A82" s="5">
        <v>81</v>
      </c>
      <c r="B82" s="6">
        <v>42629.469409722224</v>
      </c>
      <c r="C82" s="6">
        <v>42629.729120370372</v>
      </c>
      <c r="D82" s="5" t="s">
        <v>336</v>
      </c>
      <c r="E82" s="5" t="s">
        <v>68</v>
      </c>
      <c r="F82" s="5" t="s">
        <v>337</v>
      </c>
      <c r="G82" s="5" t="s">
        <v>64</v>
      </c>
      <c r="H82" s="5" t="s">
        <v>319</v>
      </c>
      <c r="I82" s="5" t="s">
        <v>69</v>
      </c>
      <c r="J82" s="5" t="s">
        <v>65</v>
      </c>
      <c r="K82" s="5" t="s">
        <v>65</v>
      </c>
      <c r="L82" s="5">
        <v>43298035</v>
      </c>
      <c r="M82" s="5" t="s">
        <v>70</v>
      </c>
      <c r="N82" s="5" t="s">
        <v>70</v>
      </c>
      <c r="O82" s="7">
        <v>0</v>
      </c>
      <c r="P82" s="7">
        <v>0</v>
      </c>
      <c r="Q82" s="7">
        <v>0</v>
      </c>
      <c r="R82" s="7">
        <v>0</v>
      </c>
      <c r="T82" s="5">
        <v>33</v>
      </c>
      <c r="U82" s="5">
        <v>0</v>
      </c>
      <c r="V82" s="5">
        <v>0</v>
      </c>
      <c r="W82" s="5">
        <v>0</v>
      </c>
      <c r="Z82" s="5">
        <v>0</v>
      </c>
      <c r="AC82" s="5">
        <v>0</v>
      </c>
      <c r="AF82" s="5">
        <v>0</v>
      </c>
      <c r="AI82" s="7">
        <v>235.0213</v>
      </c>
      <c r="AJ82" s="7">
        <v>81.759699999999995</v>
      </c>
      <c r="AK82" s="5" t="s">
        <v>148</v>
      </c>
      <c r="BB82" s="5" t="s">
        <v>74</v>
      </c>
    </row>
    <row r="83" spans="1:57" x14ac:dyDescent="0.25">
      <c r="A83" s="5">
        <v>82</v>
      </c>
      <c r="B83" s="6">
        <v>42629.467581018522</v>
      </c>
      <c r="C83" s="6">
        <v>42629.58384259259</v>
      </c>
      <c r="D83" s="5" t="s">
        <v>336</v>
      </c>
      <c r="E83" s="5" t="s">
        <v>68</v>
      </c>
      <c r="F83" s="5" t="s">
        <v>337</v>
      </c>
      <c r="G83" s="5" t="s">
        <v>64</v>
      </c>
      <c r="H83" s="5" t="s">
        <v>319</v>
      </c>
      <c r="I83" s="5" t="s">
        <v>69</v>
      </c>
      <c r="J83" s="5" t="s">
        <v>65</v>
      </c>
      <c r="K83" s="5" t="s">
        <v>65</v>
      </c>
      <c r="L83" s="5">
        <v>0</v>
      </c>
      <c r="M83" s="5" t="s">
        <v>70</v>
      </c>
      <c r="N83" s="5" t="s">
        <v>70</v>
      </c>
      <c r="O83" s="7">
        <v>0</v>
      </c>
      <c r="P83" s="7">
        <v>0</v>
      </c>
      <c r="Q83" s="7">
        <v>0</v>
      </c>
      <c r="R83" s="7">
        <v>0</v>
      </c>
      <c r="T83" s="5">
        <v>0</v>
      </c>
      <c r="U83" s="5">
        <v>0</v>
      </c>
      <c r="V83" s="5">
        <v>0</v>
      </c>
      <c r="W83" s="5">
        <v>0</v>
      </c>
      <c r="Z83" s="5">
        <v>0</v>
      </c>
      <c r="AC83" s="5">
        <v>0</v>
      </c>
      <c r="AF83" s="5">
        <v>0</v>
      </c>
      <c r="AK83" s="5" t="s">
        <v>78</v>
      </c>
      <c r="BB83" s="5" t="s">
        <v>79</v>
      </c>
    </row>
    <row r="84" spans="1:57" x14ac:dyDescent="0.25">
      <c r="A84" s="5">
        <v>83</v>
      </c>
      <c r="B84" s="6">
        <v>42629.466666666667</v>
      </c>
      <c r="C84" s="6">
        <v>42629.679675925923</v>
      </c>
      <c r="D84" s="5" t="s">
        <v>336</v>
      </c>
      <c r="E84" s="5" t="s">
        <v>68</v>
      </c>
      <c r="F84" s="5" t="s">
        <v>337</v>
      </c>
      <c r="G84" s="5" t="s">
        <v>64</v>
      </c>
      <c r="H84" s="5" t="s">
        <v>319</v>
      </c>
      <c r="I84" s="5" t="s">
        <v>69</v>
      </c>
      <c r="J84" s="5" t="s">
        <v>65</v>
      </c>
      <c r="K84" s="5" t="s">
        <v>65</v>
      </c>
      <c r="L84" s="5">
        <v>734548</v>
      </c>
      <c r="M84" s="5" t="s">
        <v>70</v>
      </c>
      <c r="N84" s="5" t="s">
        <v>70</v>
      </c>
      <c r="O84" s="7">
        <v>0</v>
      </c>
      <c r="P84" s="7">
        <v>0</v>
      </c>
      <c r="Q84" s="7">
        <v>0</v>
      </c>
      <c r="R84" s="7">
        <v>0</v>
      </c>
      <c r="T84" s="5">
        <v>39</v>
      </c>
      <c r="U84" s="5">
        <v>0</v>
      </c>
      <c r="V84" s="5">
        <v>0</v>
      </c>
      <c r="W84" s="5">
        <v>0</v>
      </c>
      <c r="Z84" s="5">
        <v>0</v>
      </c>
      <c r="AC84" s="5">
        <v>0</v>
      </c>
      <c r="AF84" s="5">
        <v>0</v>
      </c>
      <c r="AI84" s="7">
        <v>24.4268</v>
      </c>
      <c r="AJ84" s="7">
        <v>0.70120000000000005</v>
      </c>
      <c r="AK84" s="5" t="s">
        <v>72</v>
      </c>
      <c r="BB84" s="5" t="s">
        <v>73</v>
      </c>
    </row>
    <row r="85" spans="1:57" x14ac:dyDescent="0.25">
      <c r="A85" s="5">
        <v>84</v>
      </c>
      <c r="B85" s="6">
        <v>42629.447638888887</v>
      </c>
      <c r="D85" s="5" t="s">
        <v>317</v>
      </c>
      <c r="E85" s="5" t="s">
        <v>318</v>
      </c>
      <c r="F85" s="5" t="s">
        <v>317</v>
      </c>
      <c r="G85" s="5" t="s">
        <v>80</v>
      </c>
      <c r="H85" s="5" t="s">
        <v>319</v>
      </c>
      <c r="I85" s="5" t="s">
        <v>320</v>
      </c>
      <c r="J85" s="5" t="s">
        <v>65</v>
      </c>
      <c r="K85" s="5" t="s">
        <v>65</v>
      </c>
      <c r="M85" s="5" t="s">
        <v>191</v>
      </c>
      <c r="N85" s="5" t="s">
        <v>66</v>
      </c>
      <c r="O85" s="7">
        <v>0</v>
      </c>
      <c r="P85" s="7">
        <v>0</v>
      </c>
      <c r="Q85" s="7">
        <v>0</v>
      </c>
      <c r="R85" s="7">
        <v>0</v>
      </c>
      <c r="T85" s="5">
        <v>0</v>
      </c>
      <c r="W85" s="5">
        <v>0</v>
      </c>
      <c r="Y85" s="5">
        <v>0</v>
      </c>
      <c r="Z85" s="5">
        <v>0</v>
      </c>
      <c r="AB85" s="5">
        <v>0</v>
      </c>
      <c r="AC85" s="5">
        <v>0</v>
      </c>
      <c r="AE85" s="5">
        <v>0</v>
      </c>
      <c r="AF85" s="5">
        <v>0</v>
      </c>
      <c r="AH85" s="5">
        <v>0</v>
      </c>
      <c r="AJ85" s="7">
        <v>0</v>
      </c>
      <c r="BB85" s="5" t="s">
        <v>322</v>
      </c>
      <c r="BD85" s="5" t="s">
        <v>323</v>
      </c>
      <c r="BE85" s="5" t="s">
        <v>324</v>
      </c>
    </row>
    <row r="86" spans="1:57" x14ac:dyDescent="0.25">
      <c r="A86" s="5">
        <v>85</v>
      </c>
      <c r="B86" s="6">
        <v>42629.426064814812</v>
      </c>
      <c r="C86" s="6">
        <v>42629.592546296299</v>
      </c>
      <c r="D86" s="5" t="s">
        <v>336</v>
      </c>
      <c r="E86" s="5" t="s">
        <v>241</v>
      </c>
      <c r="F86" s="5" t="s">
        <v>337</v>
      </c>
      <c r="G86" s="5" t="s">
        <v>64</v>
      </c>
      <c r="H86" s="5" t="s">
        <v>319</v>
      </c>
      <c r="I86" s="5" t="s">
        <v>69</v>
      </c>
      <c r="J86" s="5" t="s">
        <v>65</v>
      </c>
      <c r="K86" s="5" t="s">
        <v>65</v>
      </c>
      <c r="L86" s="5">
        <v>17030</v>
      </c>
      <c r="M86" s="5" t="s">
        <v>70</v>
      </c>
      <c r="N86" s="5" t="s">
        <v>70</v>
      </c>
      <c r="O86" s="7">
        <v>0</v>
      </c>
      <c r="P86" s="7">
        <v>0</v>
      </c>
      <c r="Q86" s="7">
        <v>0</v>
      </c>
      <c r="R86" s="7">
        <v>0</v>
      </c>
      <c r="T86" s="5">
        <v>33</v>
      </c>
      <c r="U86" s="5">
        <v>0</v>
      </c>
      <c r="V86" s="5">
        <v>0</v>
      </c>
      <c r="W86" s="5">
        <v>0</v>
      </c>
      <c r="Z86" s="5">
        <v>0</v>
      </c>
      <c r="AC86" s="5">
        <v>0</v>
      </c>
      <c r="AF86" s="5">
        <v>0</v>
      </c>
      <c r="AI86" s="7">
        <v>235.1277</v>
      </c>
      <c r="AJ86" s="7">
        <v>1.5599999999999999E-2</v>
      </c>
      <c r="AK86" s="5" t="s">
        <v>189</v>
      </c>
      <c r="AZ86" s="5" t="s">
        <v>186</v>
      </c>
      <c r="BB86" s="5" t="s">
        <v>71</v>
      </c>
    </row>
    <row r="87" spans="1:57" x14ac:dyDescent="0.25">
      <c r="A87" s="5">
        <v>86</v>
      </c>
      <c r="B87" s="6">
        <v>42629.406099537038</v>
      </c>
      <c r="D87" s="5" t="s">
        <v>370</v>
      </c>
      <c r="E87" s="5" t="s">
        <v>318</v>
      </c>
      <c r="G87" s="5" t="s">
        <v>64</v>
      </c>
      <c r="H87" s="5" t="s">
        <v>319</v>
      </c>
      <c r="I87" s="5" t="s">
        <v>176</v>
      </c>
      <c r="J87" s="5" t="s">
        <v>65</v>
      </c>
      <c r="K87" s="5" t="s">
        <v>65</v>
      </c>
      <c r="M87" s="5" t="s">
        <v>349</v>
      </c>
      <c r="N87" s="5" t="s">
        <v>66</v>
      </c>
      <c r="O87" s="7">
        <v>0</v>
      </c>
      <c r="P87" s="7">
        <v>0</v>
      </c>
      <c r="Q87" s="7">
        <v>0</v>
      </c>
      <c r="R87" s="7">
        <v>0</v>
      </c>
      <c r="T87" s="5">
        <v>0</v>
      </c>
      <c r="W87" s="5">
        <v>0</v>
      </c>
      <c r="Y87" s="5">
        <v>0</v>
      </c>
      <c r="Z87" s="5">
        <v>0</v>
      </c>
      <c r="AB87" s="5">
        <v>0</v>
      </c>
      <c r="AC87" s="5">
        <v>0</v>
      </c>
      <c r="AE87" s="5">
        <v>0</v>
      </c>
      <c r="AF87" s="5">
        <v>0</v>
      </c>
      <c r="AH87" s="5">
        <v>0</v>
      </c>
      <c r="AJ87" s="7">
        <v>0</v>
      </c>
      <c r="AZ87" s="5" t="s">
        <v>175</v>
      </c>
      <c r="BB87" s="5" t="s">
        <v>178</v>
      </c>
      <c r="BD87" s="5" t="s">
        <v>355</v>
      </c>
      <c r="BE87" s="5" t="s">
        <v>67</v>
      </c>
    </row>
    <row r="88" spans="1:57" x14ac:dyDescent="0.25">
      <c r="A88" s="5">
        <v>87</v>
      </c>
      <c r="B88" s="6">
        <v>42629.403969907406</v>
      </c>
      <c r="D88" s="5" t="s">
        <v>371</v>
      </c>
      <c r="E88" s="5" t="s">
        <v>318</v>
      </c>
      <c r="G88" s="5" t="s">
        <v>64</v>
      </c>
      <c r="H88" s="5" t="s">
        <v>319</v>
      </c>
      <c r="I88" s="5" t="s">
        <v>176</v>
      </c>
      <c r="J88" s="5" t="s">
        <v>65</v>
      </c>
      <c r="K88" s="5" t="s">
        <v>65</v>
      </c>
      <c r="M88" s="5" t="s">
        <v>372</v>
      </c>
      <c r="N88" s="5" t="s">
        <v>196</v>
      </c>
      <c r="O88" s="7">
        <v>0</v>
      </c>
      <c r="P88" s="7">
        <v>0</v>
      </c>
      <c r="Q88" s="7">
        <v>0</v>
      </c>
      <c r="R88" s="7">
        <v>0</v>
      </c>
      <c r="T88" s="5">
        <v>0</v>
      </c>
      <c r="W88" s="5">
        <v>0</v>
      </c>
      <c r="Y88" s="5">
        <v>0</v>
      </c>
      <c r="Z88" s="5">
        <v>0</v>
      </c>
      <c r="AB88" s="5">
        <v>0</v>
      </c>
      <c r="AC88" s="5">
        <v>0</v>
      </c>
      <c r="AE88" s="5">
        <v>0</v>
      </c>
      <c r="AF88" s="5">
        <v>0</v>
      </c>
      <c r="AH88" s="5">
        <v>0</v>
      </c>
      <c r="AJ88" s="7">
        <v>0</v>
      </c>
      <c r="AZ88" s="5" t="s">
        <v>175</v>
      </c>
      <c r="BB88" s="5" t="s">
        <v>178</v>
      </c>
      <c r="BD88" s="5" t="s">
        <v>361</v>
      </c>
      <c r="BE88" s="5" t="s">
        <v>67</v>
      </c>
    </row>
    <row r="89" spans="1:57" x14ac:dyDescent="0.25">
      <c r="A89" s="5">
        <v>88</v>
      </c>
      <c r="B89" s="6">
        <v>42629.40353009259</v>
      </c>
      <c r="D89" s="5" t="s">
        <v>317</v>
      </c>
      <c r="E89" s="5" t="s">
        <v>318</v>
      </c>
      <c r="F89" s="5" t="s">
        <v>317</v>
      </c>
      <c r="G89" s="5" t="s">
        <v>80</v>
      </c>
      <c r="H89" s="5" t="s">
        <v>319</v>
      </c>
      <c r="I89" s="5" t="s">
        <v>320</v>
      </c>
      <c r="J89" s="5" t="s">
        <v>65</v>
      </c>
      <c r="K89" s="5" t="s">
        <v>65</v>
      </c>
      <c r="M89" s="5" t="s">
        <v>243</v>
      </c>
      <c r="N89" s="5" t="s">
        <v>66</v>
      </c>
      <c r="O89" s="7">
        <v>0</v>
      </c>
      <c r="P89" s="7">
        <v>0</v>
      </c>
      <c r="Q89" s="7">
        <v>0</v>
      </c>
      <c r="R89" s="7">
        <v>0</v>
      </c>
      <c r="T89" s="5">
        <v>0</v>
      </c>
      <c r="W89" s="5">
        <v>0</v>
      </c>
      <c r="Y89" s="5">
        <v>0</v>
      </c>
      <c r="Z89" s="5">
        <v>0</v>
      </c>
      <c r="AB89" s="5">
        <v>0</v>
      </c>
      <c r="AC89" s="5">
        <v>0</v>
      </c>
      <c r="AE89" s="5">
        <v>0</v>
      </c>
      <c r="AF89" s="5">
        <v>0</v>
      </c>
      <c r="AH89" s="5">
        <v>0</v>
      </c>
      <c r="AJ89" s="7">
        <v>0</v>
      </c>
      <c r="BB89" s="5" t="s">
        <v>322</v>
      </c>
      <c r="BD89" s="5" t="s">
        <v>323</v>
      </c>
      <c r="BE89" s="5" t="s">
        <v>324</v>
      </c>
    </row>
    <row r="90" spans="1:57" x14ac:dyDescent="0.25">
      <c r="A90" s="5">
        <v>89</v>
      </c>
      <c r="B90" s="6">
        <v>42629.386064814818</v>
      </c>
      <c r="C90" s="6">
        <v>42629.491319444445</v>
      </c>
      <c r="D90" s="5" t="s">
        <v>336</v>
      </c>
      <c r="E90" s="5" t="s">
        <v>241</v>
      </c>
      <c r="F90" s="5" t="s">
        <v>337</v>
      </c>
      <c r="G90" s="5" t="s">
        <v>64</v>
      </c>
      <c r="H90" s="5" t="s">
        <v>319</v>
      </c>
      <c r="I90" s="5" t="s">
        <v>69</v>
      </c>
      <c r="J90" s="5" t="s">
        <v>65</v>
      </c>
      <c r="K90" s="5" t="s">
        <v>65</v>
      </c>
      <c r="L90" s="5">
        <v>1229901</v>
      </c>
      <c r="M90" s="5" t="s">
        <v>70</v>
      </c>
      <c r="N90" s="5" t="s">
        <v>70</v>
      </c>
      <c r="O90" s="7">
        <v>0</v>
      </c>
      <c r="P90" s="7">
        <v>0</v>
      </c>
      <c r="Q90" s="7">
        <v>0</v>
      </c>
      <c r="R90" s="7">
        <v>0</v>
      </c>
      <c r="T90" s="5">
        <v>33</v>
      </c>
      <c r="U90" s="5">
        <v>0</v>
      </c>
      <c r="V90" s="5">
        <v>0</v>
      </c>
      <c r="W90" s="5">
        <v>0</v>
      </c>
      <c r="Z90" s="5">
        <v>0</v>
      </c>
      <c r="AC90" s="5">
        <v>0</v>
      </c>
      <c r="AF90" s="5">
        <v>0</v>
      </c>
      <c r="AI90" s="7">
        <v>237.37190000000001</v>
      </c>
      <c r="AJ90" s="7">
        <v>2.3222</v>
      </c>
      <c r="AK90" s="5" t="s">
        <v>148</v>
      </c>
      <c r="BB90" s="5" t="s">
        <v>74</v>
      </c>
    </row>
    <row r="91" spans="1:57" x14ac:dyDescent="0.25">
      <c r="A91" s="5">
        <v>90</v>
      </c>
      <c r="B91" s="6">
        <v>42629.384236111109</v>
      </c>
      <c r="C91" s="6">
        <v>42629.494837962964</v>
      </c>
      <c r="D91" s="5" t="s">
        <v>336</v>
      </c>
      <c r="E91" s="5" t="s">
        <v>241</v>
      </c>
      <c r="F91" s="5" t="s">
        <v>337</v>
      </c>
      <c r="G91" s="5" t="s">
        <v>64</v>
      </c>
      <c r="H91" s="5" t="s">
        <v>319</v>
      </c>
      <c r="I91" s="5" t="s">
        <v>69</v>
      </c>
      <c r="J91" s="5" t="s">
        <v>65</v>
      </c>
      <c r="K91" s="5" t="s">
        <v>65</v>
      </c>
      <c r="L91" s="5">
        <v>0</v>
      </c>
      <c r="M91" s="5" t="s">
        <v>70</v>
      </c>
      <c r="N91" s="5" t="s">
        <v>70</v>
      </c>
      <c r="O91" s="7">
        <v>0</v>
      </c>
      <c r="P91" s="7">
        <v>0</v>
      </c>
      <c r="Q91" s="7">
        <v>0</v>
      </c>
      <c r="R91" s="7">
        <v>0</v>
      </c>
      <c r="T91" s="5">
        <v>0</v>
      </c>
      <c r="U91" s="5">
        <v>0</v>
      </c>
      <c r="V91" s="5">
        <v>0</v>
      </c>
      <c r="W91" s="5">
        <v>0</v>
      </c>
      <c r="Z91" s="5">
        <v>0</v>
      </c>
      <c r="AC91" s="5">
        <v>0</v>
      </c>
      <c r="AF91" s="5">
        <v>0</v>
      </c>
      <c r="AK91" s="5" t="s">
        <v>78</v>
      </c>
      <c r="BB91" s="5" t="s">
        <v>79</v>
      </c>
    </row>
    <row r="92" spans="1:57" x14ac:dyDescent="0.25">
      <c r="A92" s="5">
        <v>91</v>
      </c>
      <c r="B92" s="6">
        <v>42629.383333333331</v>
      </c>
      <c r="C92" s="6">
        <v>42629.483912037038</v>
      </c>
      <c r="D92" s="5" t="s">
        <v>336</v>
      </c>
      <c r="E92" s="5" t="s">
        <v>241</v>
      </c>
      <c r="F92" s="5" t="s">
        <v>337</v>
      </c>
      <c r="G92" s="5" t="s">
        <v>64</v>
      </c>
      <c r="H92" s="5" t="s">
        <v>319</v>
      </c>
      <c r="I92" s="5" t="s">
        <v>69</v>
      </c>
      <c r="J92" s="5" t="s">
        <v>65</v>
      </c>
      <c r="K92" s="5" t="s">
        <v>65</v>
      </c>
      <c r="L92" s="5">
        <v>237119</v>
      </c>
      <c r="M92" s="5" t="s">
        <v>70</v>
      </c>
      <c r="N92" s="5" t="s">
        <v>70</v>
      </c>
      <c r="O92" s="7">
        <v>0</v>
      </c>
      <c r="P92" s="7">
        <v>0</v>
      </c>
      <c r="Q92" s="7">
        <v>0</v>
      </c>
      <c r="R92" s="7">
        <v>0</v>
      </c>
      <c r="T92" s="5">
        <v>39</v>
      </c>
      <c r="U92" s="5">
        <v>0</v>
      </c>
      <c r="V92" s="5">
        <v>0</v>
      </c>
      <c r="W92" s="5">
        <v>0</v>
      </c>
      <c r="Z92" s="5">
        <v>0</v>
      </c>
      <c r="AC92" s="5">
        <v>0</v>
      </c>
      <c r="AF92" s="5">
        <v>0</v>
      </c>
      <c r="AI92" s="7">
        <v>24.6523</v>
      </c>
      <c r="AJ92" s="7">
        <v>0.22559999999999999</v>
      </c>
      <c r="AK92" s="5" t="s">
        <v>72</v>
      </c>
      <c r="BB92" s="5" t="s">
        <v>73</v>
      </c>
    </row>
    <row r="93" spans="1:57" x14ac:dyDescent="0.25">
      <c r="A93" s="5">
        <v>92</v>
      </c>
      <c r="B93" s="6">
        <v>42629.342719907407</v>
      </c>
      <c r="C93" s="6">
        <v>42629.501192129632</v>
      </c>
      <c r="D93" s="5" t="s">
        <v>336</v>
      </c>
      <c r="E93" s="5" t="s">
        <v>241</v>
      </c>
      <c r="F93" s="5" t="s">
        <v>337</v>
      </c>
      <c r="G93" s="5" t="s">
        <v>64</v>
      </c>
      <c r="H93" s="5" t="s">
        <v>319</v>
      </c>
      <c r="I93" s="5" t="s">
        <v>69</v>
      </c>
      <c r="J93" s="5" t="s">
        <v>65</v>
      </c>
      <c r="K93" s="5" t="s">
        <v>65</v>
      </c>
      <c r="L93" s="5">
        <v>19072</v>
      </c>
      <c r="M93" s="5" t="s">
        <v>70</v>
      </c>
      <c r="N93" s="5" t="s">
        <v>70</v>
      </c>
      <c r="O93" s="7">
        <v>0</v>
      </c>
      <c r="P93" s="7">
        <v>0</v>
      </c>
      <c r="Q93" s="7">
        <v>0</v>
      </c>
      <c r="R93" s="7">
        <v>0</v>
      </c>
      <c r="T93" s="5">
        <v>33</v>
      </c>
      <c r="U93" s="5">
        <v>0</v>
      </c>
      <c r="V93" s="5">
        <v>0</v>
      </c>
      <c r="W93" s="5">
        <v>0</v>
      </c>
      <c r="Z93" s="5">
        <v>0</v>
      </c>
      <c r="AC93" s="5">
        <v>0</v>
      </c>
      <c r="AF93" s="5">
        <v>0</v>
      </c>
      <c r="AI93" s="7">
        <v>237.14949999999999</v>
      </c>
      <c r="AJ93" s="7">
        <v>1.8599999999999998E-2</v>
      </c>
      <c r="AK93" s="5" t="s">
        <v>189</v>
      </c>
      <c r="AZ93" s="5" t="s">
        <v>186</v>
      </c>
      <c r="BB93" s="5" t="s">
        <v>71</v>
      </c>
    </row>
    <row r="94" spans="1:57" x14ac:dyDescent="0.25">
      <c r="A94" s="5">
        <v>93</v>
      </c>
      <c r="B94" s="6">
        <v>42629.300902777781</v>
      </c>
      <c r="C94" s="6">
        <v>42629.400509259256</v>
      </c>
      <c r="D94" s="5" t="s">
        <v>336</v>
      </c>
      <c r="E94" s="5" t="s">
        <v>241</v>
      </c>
      <c r="F94" s="5" t="s">
        <v>337</v>
      </c>
      <c r="G94" s="5" t="s">
        <v>64</v>
      </c>
      <c r="H94" s="5" t="s">
        <v>319</v>
      </c>
      <c r="I94" s="5" t="s">
        <v>69</v>
      </c>
      <c r="J94" s="5" t="s">
        <v>65</v>
      </c>
      <c r="K94" s="5" t="s">
        <v>65</v>
      </c>
      <c r="L94" s="5">
        <v>0</v>
      </c>
      <c r="M94" s="5" t="s">
        <v>70</v>
      </c>
      <c r="N94" s="5" t="s">
        <v>70</v>
      </c>
      <c r="O94" s="7">
        <v>0</v>
      </c>
      <c r="P94" s="7">
        <v>0</v>
      </c>
      <c r="Q94" s="7">
        <v>0</v>
      </c>
      <c r="R94" s="7">
        <v>0</v>
      </c>
      <c r="T94" s="5">
        <v>0</v>
      </c>
      <c r="U94" s="5">
        <v>0</v>
      </c>
      <c r="V94" s="5">
        <v>0</v>
      </c>
      <c r="W94" s="5">
        <v>0</v>
      </c>
      <c r="Z94" s="5">
        <v>0</v>
      </c>
      <c r="AC94" s="5">
        <v>0</v>
      </c>
      <c r="AF94" s="5">
        <v>0</v>
      </c>
      <c r="AK94" s="5" t="s">
        <v>78</v>
      </c>
      <c r="BB94" s="5" t="s">
        <v>79</v>
      </c>
    </row>
    <row r="95" spans="1:57" x14ac:dyDescent="0.25">
      <c r="A95" s="5">
        <v>94</v>
      </c>
      <c r="B95" s="6">
        <v>42629.261064814818</v>
      </c>
      <c r="C95" s="6">
        <v>42629.397013888891</v>
      </c>
      <c r="D95" s="5" t="s">
        <v>336</v>
      </c>
      <c r="E95" s="5" t="s">
        <v>241</v>
      </c>
      <c r="F95" s="5" t="s">
        <v>337</v>
      </c>
      <c r="G95" s="5" t="s">
        <v>64</v>
      </c>
      <c r="H95" s="5" t="s">
        <v>319</v>
      </c>
      <c r="I95" s="5" t="s">
        <v>69</v>
      </c>
      <c r="J95" s="5" t="s">
        <v>65</v>
      </c>
      <c r="K95" s="5" t="s">
        <v>65</v>
      </c>
      <c r="L95" s="5">
        <v>354985</v>
      </c>
      <c r="M95" s="5" t="s">
        <v>70</v>
      </c>
      <c r="N95" s="5" t="s">
        <v>70</v>
      </c>
      <c r="O95" s="7">
        <v>0</v>
      </c>
      <c r="P95" s="7">
        <v>0</v>
      </c>
      <c r="Q95" s="7">
        <v>0</v>
      </c>
      <c r="R95" s="7">
        <v>0</v>
      </c>
      <c r="T95" s="5">
        <v>33</v>
      </c>
      <c r="U95" s="5">
        <v>0</v>
      </c>
      <c r="V95" s="5">
        <v>0</v>
      </c>
      <c r="W95" s="5">
        <v>0</v>
      </c>
      <c r="Z95" s="5">
        <v>0</v>
      </c>
      <c r="AC95" s="5">
        <v>0</v>
      </c>
      <c r="AF95" s="5">
        <v>0</v>
      </c>
      <c r="AI95" s="7">
        <v>238.0624</v>
      </c>
      <c r="AJ95" s="7">
        <v>0.67100000000000004</v>
      </c>
      <c r="AK95" s="5" t="s">
        <v>148</v>
      </c>
      <c r="BB95" s="5" t="s">
        <v>74</v>
      </c>
    </row>
    <row r="96" spans="1:57" x14ac:dyDescent="0.25">
      <c r="A96" s="5">
        <v>95</v>
      </c>
      <c r="B96" s="6">
        <v>42629.259386574071</v>
      </c>
      <c r="C96" s="6">
        <v>42629.407118055555</v>
      </c>
      <c r="D96" s="5" t="s">
        <v>336</v>
      </c>
      <c r="E96" s="5" t="s">
        <v>241</v>
      </c>
      <c r="F96" s="5" t="s">
        <v>337</v>
      </c>
      <c r="G96" s="5" t="s">
        <v>64</v>
      </c>
      <c r="H96" s="5" t="s">
        <v>319</v>
      </c>
      <c r="I96" s="5" t="s">
        <v>69</v>
      </c>
      <c r="J96" s="5" t="s">
        <v>65</v>
      </c>
      <c r="K96" s="5" t="s">
        <v>65</v>
      </c>
      <c r="L96" s="5">
        <v>20770</v>
      </c>
      <c r="M96" s="5" t="s">
        <v>70</v>
      </c>
      <c r="N96" s="5" t="s">
        <v>70</v>
      </c>
      <c r="O96" s="7">
        <v>0</v>
      </c>
      <c r="P96" s="7">
        <v>0</v>
      </c>
      <c r="Q96" s="7">
        <v>0</v>
      </c>
      <c r="R96" s="7">
        <v>0</v>
      </c>
      <c r="T96" s="5">
        <v>33</v>
      </c>
      <c r="U96" s="5">
        <v>0</v>
      </c>
      <c r="V96" s="5">
        <v>0</v>
      </c>
      <c r="W96" s="5">
        <v>0</v>
      </c>
      <c r="Z96" s="5">
        <v>0</v>
      </c>
      <c r="AC96" s="5">
        <v>0</v>
      </c>
      <c r="AF96" s="5">
        <v>0</v>
      </c>
      <c r="AI96" s="7">
        <v>237.9966</v>
      </c>
      <c r="AJ96" s="7">
        <v>1.95E-2</v>
      </c>
      <c r="AK96" s="5" t="s">
        <v>189</v>
      </c>
      <c r="AZ96" s="5" t="s">
        <v>186</v>
      </c>
      <c r="BB96" s="5" t="s">
        <v>71</v>
      </c>
    </row>
    <row r="97" spans="1:57" x14ac:dyDescent="0.25">
      <c r="A97" s="5">
        <v>96</v>
      </c>
      <c r="B97" s="6">
        <v>42629.25277777778</v>
      </c>
      <c r="D97" s="5" t="s">
        <v>317</v>
      </c>
      <c r="E97" s="5" t="s">
        <v>318</v>
      </c>
      <c r="F97" s="5" t="s">
        <v>317</v>
      </c>
      <c r="G97" s="5" t="s">
        <v>80</v>
      </c>
      <c r="H97" s="5" t="s">
        <v>319</v>
      </c>
      <c r="I97" s="5" t="s">
        <v>320</v>
      </c>
      <c r="J97" s="5" t="s">
        <v>65</v>
      </c>
      <c r="K97" s="5" t="s">
        <v>65</v>
      </c>
      <c r="M97" s="5" t="s">
        <v>222</v>
      </c>
      <c r="N97" s="5" t="s">
        <v>66</v>
      </c>
      <c r="O97" s="7">
        <v>0</v>
      </c>
      <c r="P97" s="7">
        <v>0</v>
      </c>
      <c r="Q97" s="7">
        <v>0</v>
      </c>
      <c r="R97" s="7">
        <v>0</v>
      </c>
      <c r="T97" s="5">
        <v>0</v>
      </c>
      <c r="W97" s="5">
        <v>0</v>
      </c>
      <c r="Y97" s="5">
        <v>0</v>
      </c>
      <c r="Z97" s="5">
        <v>0</v>
      </c>
      <c r="AB97" s="5">
        <v>0</v>
      </c>
      <c r="AC97" s="5">
        <v>0</v>
      </c>
      <c r="AE97" s="5">
        <v>0</v>
      </c>
      <c r="AF97" s="5">
        <v>0</v>
      </c>
      <c r="AH97" s="5">
        <v>0</v>
      </c>
      <c r="AJ97" s="7">
        <v>0</v>
      </c>
      <c r="BB97" s="5" t="s">
        <v>322</v>
      </c>
      <c r="BD97" s="5" t="s">
        <v>323</v>
      </c>
      <c r="BE97" s="5" t="s">
        <v>324</v>
      </c>
    </row>
    <row r="98" spans="1:57" x14ac:dyDescent="0.25">
      <c r="A98" s="5">
        <v>97</v>
      </c>
      <c r="B98" s="6">
        <v>42629.180462962962</v>
      </c>
      <c r="D98" s="5" t="s">
        <v>318</v>
      </c>
      <c r="E98" s="5" t="s">
        <v>330</v>
      </c>
      <c r="G98" s="5" t="s">
        <v>64</v>
      </c>
      <c r="H98" s="5" t="s">
        <v>319</v>
      </c>
      <c r="I98" s="5" t="s">
        <v>75</v>
      </c>
      <c r="J98" s="5" t="s">
        <v>65</v>
      </c>
      <c r="K98" s="5" t="s">
        <v>65</v>
      </c>
      <c r="M98" s="5" t="s">
        <v>302</v>
      </c>
      <c r="N98" s="5" t="s">
        <v>76</v>
      </c>
      <c r="O98" s="7">
        <v>0</v>
      </c>
      <c r="P98" s="7">
        <v>0</v>
      </c>
      <c r="Q98" s="7">
        <v>0</v>
      </c>
      <c r="R98" s="7">
        <v>0</v>
      </c>
      <c r="T98" s="5">
        <v>0</v>
      </c>
      <c r="W98" s="5">
        <v>0</v>
      </c>
      <c r="Y98" s="5">
        <v>0</v>
      </c>
      <c r="Z98" s="5">
        <v>0</v>
      </c>
      <c r="AB98" s="5">
        <v>0</v>
      </c>
      <c r="AC98" s="5">
        <v>0</v>
      </c>
      <c r="AE98" s="5">
        <v>0</v>
      </c>
      <c r="AF98" s="5">
        <v>0</v>
      </c>
      <c r="AH98" s="5">
        <v>0</v>
      </c>
      <c r="AJ98" s="7">
        <v>0</v>
      </c>
      <c r="AZ98" s="5" t="s">
        <v>175</v>
      </c>
      <c r="BB98" s="5" t="s">
        <v>77</v>
      </c>
      <c r="BD98" s="5" t="s">
        <v>353</v>
      </c>
      <c r="BE98" s="5" t="s">
        <v>67</v>
      </c>
    </row>
    <row r="99" spans="1:57" x14ac:dyDescent="0.25">
      <c r="A99" s="5">
        <v>98</v>
      </c>
      <c r="B99" s="6">
        <v>42629.180266203701</v>
      </c>
      <c r="D99" s="5" t="s">
        <v>318</v>
      </c>
      <c r="E99" s="5" t="s">
        <v>330</v>
      </c>
      <c r="G99" s="5" t="s">
        <v>64</v>
      </c>
      <c r="H99" s="5" t="s">
        <v>319</v>
      </c>
      <c r="I99" s="5" t="s">
        <v>75</v>
      </c>
      <c r="J99" s="5" t="s">
        <v>65</v>
      </c>
      <c r="K99" s="5" t="s">
        <v>65</v>
      </c>
      <c r="M99" s="5" t="s">
        <v>197</v>
      </c>
      <c r="N99" s="5" t="s">
        <v>66</v>
      </c>
      <c r="O99" s="7">
        <v>0</v>
      </c>
      <c r="P99" s="7">
        <v>0</v>
      </c>
      <c r="Q99" s="7">
        <v>0</v>
      </c>
      <c r="R99" s="7">
        <v>0</v>
      </c>
      <c r="T99" s="5">
        <v>0</v>
      </c>
      <c r="W99" s="5">
        <v>0</v>
      </c>
      <c r="Y99" s="5">
        <v>0</v>
      </c>
      <c r="Z99" s="5">
        <v>0</v>
      </c>
      <c r="AB99" s="5">
        <v>0</v>
      </c>
      <c r="AC99" s="5">
        <v>0</v>
      </c>
      <c r="AE99" s="5">
        <v>0</v>
      </c>
      <c r="AF99" s="5">
        <v>0</v>
      </c>
      <c r="AH99" s="5">
        <v>0</v>
      </c>
      <c r="AJ99" s="7">
        <v>0</v>
      </c>
      <c r="AZ99" s="5" t="s">
        <v>175</v>
      </c>
      <c r="BB99" s="5" t="s">
        <v>77</v>
      </c>
      <c r="BD99" s="5" t="s">
        <v>355</v>
      </c>
      <c r="BE99" s="5" t="s">
        <v>67</v>
      </c>
    </row>
    <row r="100" spans="1:57" x14ac:dyDescent="0.25">
      <c r="A100" s="5">
        <v>99</v>
      </c>
      <c r="B100" s="6">
        <v>42629.176053240742</v>
      </c>
      <c r="C100" s="6">
        <v>42629.324745370373</v>
      </c>
      <c r="D100" s="5" t="s">
        <v>336</v>
      </c>
      <c r="E100" s="5" t="s">
        <v>241</v>
      </c>
      <c r="F100" s="5" t="s">
        <v>337</v>
      </c>
      <c r="G100" s="5" t="s">
        <v>64</v>
      </c>
      <c r="H100" s="5" t="s">
        <v>319</v>
      </c>
      <c r="I100" s="5" t="s">
        <v>69</v>
      </c>
      <c r="J100" s="5" t="s">
        <v>65</v>
      </c>
      <c r="K100" s="5" t="s">
        <v>65</v>
      </c>
      <c r="L100" s="5">
        <v>163122</v>
      </c>
      <c r="M100" s="5" t="s">
        <v>70</v>
      </c>
      <c r="N100" s="5" t="s">
        <v>70</v>
      </c>
      <c r="O100" s="7">
        <v>0</v>
      </c>
      <c r="P100" s="7">
        <v>0</v>
      </c>
      <c r="Q100" s="7">
        <v>0</v>
      </c>
      <c r="R100" s="7">
        <v>0</v>
      </c>
      <c r="T100" s="5">
        <v>33</v>
      </c>
      <c r="U100" s="5">
        <v>0</v>
      </c>
      <c r="V100" s="5">
        <v>0</v>
      </c>
      <c r="W100" s="5">
        <v>0</v>
      </c>
      <c r="Z100" s="5">
        <v>0</v>
      </c>
      <c r="AC100" s="5">
        <v>0</v>
      </c>
      <c r="AF100" s="5">
        <v>0</v>
      </c>
      <c r="AI100" s="7">
        <v>239.55860000000001</v>
      </c>
      <c r="AJ100" s="7">
        <v>0.15629999999999999</v>
      </c>
      <c r="AK100" s="5" t="s">
        <v>189</v>
      </c>
      <c r="AZ100" s="5" t="s">
        <v>186</v>
      </c>
      <c r="BB100" s="5" t="s">
        <v>71</v>
      </c>
    </row>
    <row r="101" spans="1:57" x14ac:dyDescent="0.25">
      <c r="A101" s="5">
        <v>100</v>
      </c>
      <c r="B101" s="6">
        <v>42629.175891203704</v>
      </c>
      <c r="C101" s="6">
        <v>42629.319178240738</v>
      </c>
      <c r="D101" s="5" t="s">
        <v>336</v>
      </c>
      <c r="E101" s="5" t="s">
        <v>241</v>
      </c>
      <c r="F101" s="5" t="s">
        <v>337</v>
      </c>
      <c r="G101" s="5" t="s">
        <v>64</v>
      </c>
      <c r="H101" s="5" t="s">
        <v>319</v>
      </c>
      <c r="I101" s="5" t="s">
        <v>69</v>
      </c>
      <c r="J101" s="5" t="s">
        <v>65</v>
      </c>
      <c r="K101" s="5" t="s">
        <v>65</v>
      </c>
      <c r="L101" s="5">
        <v>22913</v>
      </c>
      <c r="M101" s="5" t="s">
        <v>70</v>
      </c>
      <c r="N101" s="5" t="s">
        <v>70</v>
      </c>
      <c r="O101" s="7">
        <v>0</v>
      </c>
      <c r="P101" s="7">
        <v>0</v>
      </c>
      <c r="Q101" s="7">
        <v>0</v>
      </c>
      <c r="R101" s="7">
        <v>0</v>
      </c>
      <c r="T101" s="5">
        <v>39</v>
      </c>
      <c r="U101" s="5">
        <v>0</v>
      </c>
      <c r="V101" s="5">
        <v>0</v>
      </c>
      <c r="W101" s="5">
        <v>0</v>
      </c>
      <c r="Z101" s="5">
        <v>0</v>
      </c>
      <c r="AC101" s="5">
        <v>0</v>
      </c>
      <c r="AF101" s="5">
        <v>0</v>
      </c>
      <c r="AI101" s="7">
        <v>25.3018</v>
      </c>
      <c r="AJ101" s="7">
        <v>2.2499999999999999E-2</v>
      </c>
      <c r="AK101" s="5" t="s">
        <v>78</v>
      </c>
      <c r="BB101" s="5" t="s">
        <v>79</v>
      </c>
    </row>
    <row r="102" spans="1:57" x14ac:dyDescent="0.25">
      <c r="A102" s="5">
        <v>101</v>
      </c>
      <c r="B102" s="6">
        <v>42629.17523148148</v>
      </c>
      <c r="C102" s="6">
        <v>42629.274363425924</v>
      </c>
      <c r="D102" s="5" t="s">
        <v>336</v>
      </c>
      <c r="E102" s="5" t="s">
        <v>241</v>
      </c>
      <c r="F102" s="5" t="s">
        <v>337</v>
      </c>
      <c r="G102" s="5" t="s">
        <v>64</v>
      </c>
      <c r="H102" s="5" t="s">
        <v>319</v>
      </c>
      <c r="I102" s="5" t="s">
        <v>69</v>
      </c>
      <c r="J102" s="5" t="s">
        <v>65</v>
      </c>
      <c r="K102" s="5" t="s">
        <v>65</v>
      </c>
      <c r="L102" s="5">
        <v>1757839</v>
      </c>
      <c r="M102" s="5" t="s">
        <v>70</v>
      </c>
      <c r="N102" s="5" t="s">
        <v>70</v>
      </c>
      <c r="O102" s="7">
        <v>0</v>
      </c>
      <c r="P102" s="7">
        <v>0</v>
      </c>
      <c r="Q102" s="7">
        <v>0</v>
      </c>
      <c r="R102" s="7">
        <v>0</v>
      </c>
      <c r="T102" s="5">
        <v>33</v>
      </c>
      <c r="U102" s="5">
        <v>0</v>
      </c>
      <c r="V102" s="5">
        <v>0</v>
      </c>
      <c r="W102" s="5">
        <v>0</v>
      </c>
      <c r="Z102" s="5">
        <v>0</v>
      </c>
      <c r="AC102" s="5">
        <v>0</v>
      </c>
      <c r="AF102" s="5">
        <v>0</v>
      </c>
      <c r="AI102" s="7">
        <v>241.5386</v>
      </c>
      <c r="AJ102" s="7">
        <v>3.32</v>
      </c>
      <c r="AK102" s="5" t="s">
        <v>148</v>
      </c>
      <c r="BB102" s="5" t="s">
        <v>74</v>
      </c>
    </row>
    <row r="103" spans="1:57" x14ac:dyDescent="0.25">
      <c r="A103" s="5">
        <v>102</v>
      </c>
      <c r="B103" s="6">
        <v>42629.174976851849</v>
      </c>
      <c r="C103" s="6">
        <v>42629.41542824074</v>
      </c>
      <c r="D103" s="5" t="s">
        <v>336</v>
      </c>
      <c r="E103" s="5" t="s">
        <v>241</v>
      </c>
      <c r="F103" s="5" t="s">
        <v>337</v>
      </c>
      <c r="G103" s="5" t="s">
        <v>64</v>
      </c>
      <c r="H103" s="5" t="s">
        <v>319</v>
      </c>
      <c r="I103" s="5" t="s">
        <v>69</v>
      </c>
      <c r="J103" s="5" t="s">
        <v>65</v>
      </c>
      <c r="K103" s="5" t="s">
        <v>65</v>
      </c>
      <c r="L103" s="5">
        <v>940243</v>
      </c>
      <c r="M103" s="5" t="s">
        <v>70</v>
      </c>
      <c r="N103" s="5" t="s">
        <v>70</v>
      </c>
      <c r="O103" s="7">
        <v>0</v>
      </c>
      <c r="P103" s="7">
        <v>0</v>
      </c>
      <c r="Q103" s="7">
        <v>0</v>
      </c>
      <c r="R103" s="7">
        <v>0</v>
      </c>
      <c r="T103" s="5">
        <v>39</v>
      </c>
      <c r="U103" s="5">
        <v>0</v>
      </c>
      <c r="V103" s="5">
        <v>0</v>
      </c>
      <c r="W103" s="5">
        <v>0</v>
      </c>
      <c r="Z103" s="5">
        <v>0</v>
      </c>
      <c r="AC103" s="5">
        <v>0</v>
      </c>
      <c r="AF103" s="5">
        <v>0</v>
      </c>
      <c r="AI103" s="7">
        <v>25.572299999999998</v>
      </c>
      <c r="AJ103" s="7">
        <v>0.89749999999999996</v>
      </c>
      <c r="AK103" s="5" t="s">
        <v>72</v>
      </c>
      <c r="BB103" s="5" t="s">
        <v>73</v>
      </c>
    </row>
    <row r="104" spans="1:57" x14ac:dyDescent="0.25">
      <c r="A104" s="5">
        <v>103</v>
      </c>
      <c r="B104" s="6">
        <v>42629.165925925925</v>
      </c>
      <c r="D104" s="5" t="s">
        <v>318</v>
      </c>
      <c r="E104" s="5" t="s">
        <v>344</v>
      </c>
      <c r="G104" s="5" t="s">
        <v>64</v>
      </c>
      <c r="H104" s="5" t="s">
        <v>319</v>
      </c>
      <c r="I104" s="5" t="s">
        <v>75</v>
      </c>
      <c r="J104" s="5" t="s">
        <v>65</v>
      </c>
      <c r="K104" s="5" t="s">
        <v>65</v>
      </c>
      <c r="M104" s="5" t="s">
        <v>192</v>
      </c>
      <c r="N104" s="5" t="s">
        <v>66</v>
      </c>
      <c r="O104" s="7">
        <v>0</v>
      </c>
      <c r="P104" s="7">
        <v>0</v>
      </c>
      <c r="Q104" s="7">
        <v>0</v>
      </c>
      <c r="R104" s="7">
        <v>0</v>
      </c>
      <c r="T104" s="5">
        <v>0</v>
      </c>
      <c r="W104" s="5">
        <v>0</v>
      </c>
      <c r="Y104" s="5">
        <v>0</v>
      </c>
      <c r="Z104" s="5">
        <v>0</v>
      </c>
      <c r="AB104" s="5">
        <v>0</v>
      </c>
      <c r="AC104" s="5">
        <v>0</v>
      </c>
      <c r="AE104" s="5">
        <v>0</v>
      </c>
      <c r="AF104" s="5">
        <v>0</v>
      </c>
      <c r="AH104" s="5">
        <v>0</v>
      </c>
      <c r="AJ104" s="7">
        <v>0</v>
      </c>
      <c r="AZ104" s="5" t="s">
        <v>175</v>
      </c>
      <c r="BB104" s="5" t="s">
        <v>77</v>
      </c>
      <c r="BD104" s="5" t="s">
        <v>373</v>
      </c>
      <c r="BE104" s="5" t="s">
        <v>67</v>
      </c>
    </row>
    <row r="105" spans="1:57" x14ac:dyDescent="0.25">
      <c r="A105" s="5">
        <v>104</v>
      </c>
      <c r="B105" s="6">
        <v>42629.165891203702</v>
      </c>
      <c r="C105" s="6">
        <v>42629.170995370368</v>
      </c>
      <c r="D105" s="5" t="s">
        <v>336</v>
      </c>
      <c r="E105" s="5" t="s">
        <v>241</v>
      </c>
      <c r="F105" s="5" t="s">
        <v>337</v>
      </c>
      <c r="G105" s="5" t="s">
        <v>64</v>
      </c>
      <c r="H105" s="5" t="s">
        <v>319</v>
      </c>
      <c r="I105" s="5" t="s">
        <v>69</v>
      </c>
      <c r="J105" s="5" t="s">
        <v>65</v>
      </c>
      <c r="K105" s="5" t="s">
        <v>65</v>
      </c>
      <c r="L105" s="5">
        <v>1781</v>
      </c>
      <c r="M105" s="5" t="s">
        <v>70</v>
      </c>
      <c r="N105" s="5" t="s">
        <v>70</v>
      </c>
      <c r="O105" s="7">
        <v>0</v>
      </c>
      <c r="P105" s="7">
        <v>0</v>
      </c>
      <c r="Q105" s="7">
        <v>0</v>
      </c>
      <c r="R105" s="7">
        <v>0</v>
      </c>
      <c r="T105" s="5">
        <v>33</v>
      </c>
      <c r="U105" s="5">
        <v>0</v>
      </c>
      <c r="V105" s="5">
        <v>0</v>
      </c>
      <c r="W105" s="5">
        <v>0</v>
      </c>
      <c r="Z105" s="5">
        <v>0</v>
      </c>
      <c r="AC105" s="5">
        <v>0</v>
      </c>
      <c r="AF105" s="5">
        <v>0</v>
      </c>
      <c r="AI105" s="7">
        <v>241.5599</v>
      </c>
      <c r="AJ105" s="7">
        <v>2E-3</v>
      </c>
      <c r="AK105" s="5" t="s">
        <v>149</v>
      </c>
      <c r="AZ105" s="5" t="s">
        <v>186</v>
      </c>
      <c r="BB105" s="5" t="s">
        <v>71</v>
      </c>
    </row>
    <row r="106" spans="1:57" x14ac:dyDescent="0.25">
      <c r="A106" s="5">
        <v>105</v>
      </c>
      <c r="B106" s="6">
        <v>42629.165856481479</v>
      </c>
      <c r="C106" s="6">
        <v>42629.170995370368</v>
      </c>
      <c r="D106" s="5" t="s">
        <v>336</v>
      </c>
      <c r="E106" s="5" t="s">
        <v>241</v>
      </c>
      <c r="F106" s="5" t="s">
        <v>337</v>
      </c>
      <c r="G106" s="5" t="s">
        <v>64</v>
      </c>
      <c r="H106" s="5" t="s">
        <v>319</v>
      </c>
      <c r="I106" s="5" t="s">
        <v>69</v>
      </c>
      <c r="J106" s="5" t="s">
        <v>65</v>
      </c>
      <c r="K106" s="5" t="s">
        <v>65</v>
      </c>
      <c r="L106" s="5">
        <v>9233</v>
      </c>
      <c r="M106" s="5" t="s">
        <v>70</v>
      </c>
      <c r="N106" s="5" t="s">
        <v>70</v>
      </c>
      <c r="O106" s="7">
        <v>0</v>
      </c>
      <c r="P106" s="7">
        <v>0</v>
      </c>
      <c r="Q106" s="7">
        <v>0</v>
      </c>
      <c r="R106" s="7">
        <v>0</v>
      </c>
      <c r="T106" s="5">
        <v>33</v>
      </c>
      <c r="U106" s="5">
        <v>0</v>
      </c>
      <c r="V106" s="5">
        <v>0</v>
      </c>
      <c r="W106" s="5">
        <v>0</v>
      </c>
      <c r="Z106" s="5">
        <v>0</v>
      </c>
      <c r="AC106" s="5">
        <v>0</v>
      </c>
      <c r="AF106" s="5">
        <v>0</v>
      </c>
      <c r="AI106" s="7">
        <v>241.55789999999999</v>
      </c>
      <c r="AJ106" s="7">
        <v>1.9300000000000001E-2</v>
      </c>
      <c r="AK106" s="5" t="s">
        <v>148</v>
      </c>
      <c r="BB106" s="5" t="s">
        <v>74</v>
      </c>
    </row>
    <row r="107" spans="1:57" x14ac:dyDescent="0.25">
      <c r="A107" s="5">
        <v>106</v>
      </c>
      <c r="B107" s="6">
        <v>42629.165381944447</v>
      </c>
      <c r="C107" s="6">
        <v>42629.170995370368</v>
      </c>
      <c r="D107" s="5" t="s">
        <v>336</v>
      </c>
      <c r="E107" s="5" t="s">
        <v>241</v>
      </c>
      <c r="F107" s="5" t="s">
        <v>337</v>
      </c>
      <c r="G107" s="5" t="s">
        <v>64</v>
      </c>
      <c r="H107" s="5" t="s">
        <v>319</v>
      </c>
      <c r="I107" s="5" t="s">
        <v>69</v>
      </c>
      <c r="J107" s="5" t="s">
        <v>65</v>
      </c>
      <c r="K107" s="5" t="s">
        <v>65</v>
      </c>
      <c r="L107" s="5">
        <v>304</v>
      </c>
      <c r="M107" s="5" t="s">
        <v>70</v>
      </c>
      <c r="N107" s="5" t="s">
        <v>70</v>
      </c>
      <c r="O107" s="7">
        <v>0</v>
      </c>
      <c r="P107" s="7">
        <v>0</v>
      </c>
      <c r="Q107" s="7">
        <v>0</v>
      </c>
      <c r="R107" s="7">
        <v>0</v>
      </c>
      <c r="T107" s="5">
        <v>39</v>
      </c>
      <c r="U107" s="5">
        <v>0</v>
      </c>
      <c r="V107" s="5">
        <v>0</v>
      </c>
      <c r="W107" s="5">
        <v>0</v>
      </c>
      <c r="Z107" s="5">
        <v>0</v>
      </c>
      <c r="AC107" s="5">
        <v>0</v>
      </c>
      <c r="AF107" s="5">
        <v>0</v>
      </c>
      <c r="AI107" s="7">
        <v>25.5732</v>
      </c>
      <c r="AJ107" s="7">
        <v>1E-3</v>
      </c>
      <c r="AK107" s="5" t="s">
        <v>72</v>
      </c>
      <c r="BB107" s="5" t="s">
        <v>73</v>
      </c>
    </row>
    <row r="108" spans="1:57" x14ac:dyDescent="0.25">
      <c r="A108" s="5">
        <v>107</v>
      </c>
      <c r="B108" s="6">
        <v>42629.139606481483</v>
      </c>
      <c r="C108" s="6">
        <v>42629.147094907406</v>
      </c>
      <c r="D108" s="5" t="s">
        <v>336</v>
      </c>
      <c r="E108" s="5" t="s">
        <v>241</v>
      </c>
      <c r="F108" s="5" t="s">
        <v>337</v>
      </c>
      <c r="G108" s="5" t="s">
        <v>64</v>
      </c>
      <c r="H108" s="5" t="s">
        <v>319</v>
      </c>
      <c r="I108" s="5" t="s">
        <v>69</v>
      </c>
      <c r="J108" s="5" t="s">
        <v>65</v>
      </c>
      <c r="K108" s="5" t="s">
        <v>65</v>
      </c>
      <c r="L108" s="5">
        <v>35219</v>
      </c>
      <c r="M108" s="5" t="s">
        <v>70</v>
      </c>
      <c r="N108" s="5" t="s">
        <v>70</v>
      </c>
      <c r="O108" s="7">
        <v>0</v>
      </c>
      <c r="P108" s="7">
        <v>0</v>
      </c>
      <c r="Q108" s="7">
        <v>0</v>
      </c>
      <c r="R108" s="7">
        <v>0</v>
      </c>
      <c r="T108" s="5">
        <v>33</v>
      </c>
      <c r="U108" s="5">
        <v>0</v>
      </c>
      <c r="V108" s="5">
        <v>0</v>
      </c>
      <c r="W108" s="5">
        <v>0</v>
      </c>
      <c r="Z108" s="5">
        <v>0</v>
      </c>
      <c r="AC108" s="5">
        <v>0</v>
      </c>
      <c r="AF108" s="5">
        <v>0</v>
      </c>
      <c r="AI108" s="7">
        <v>241.6275</v>
      </c>
      <c r="AJ108" s="7">
        <v>6.7699999999999996E-2</v>
      </c>
      <c r="AK108" s="5" t="s">
        <v>148</v>
      </c>
      <c r="BB108" s="5" t="s">
        <v>74</v>
      </c>
    </row>
    <row r="109" spans="1:57" x14ac:dyDescent="0.25">
      <c r="A109" s="5">
        <v>108</v>
      </c>
      <c r="B109" s="6">
        <v>42629.139479166668</v>
      </c>
      <c r="C109" s="6">
        <v>42629.147094907406</v>
      </c>
      <c r="D109" s="5" t="s">
        <v>336</v>
      </c>
      <c r="E109" s="5" t="s">
        <v>241</v>
      </c>
      <c r="F109" s="5" t="s">
        <v>337</v>
      </c>
      <c r="G109" s="5" t="s">
        <v>64</v>
      </c>
      <c r="H109" s="5" t="s">
        <v>319</v>
      </c>
      <c r="I109" s="5" t="s">
        <v>69</v>
      </c>
      <c r="J109" s="5" t="s">
        <v>65</v>
      </c>
      <c r="K109" s="5" t="s">
        <v>65</v>
      </c>
      <c r="L109" s="5">
        <v>3181</v>
      </c>
      <c r="M109" s="5" t="s">
        <v>70</v>
      </c>
      <c r="N109" s="5" t="s">
        <v>70</v>
      </c>
      <c r="O109" s="7">
        <v>0</v>
      </c>
      <c r="P109" s="7">
        <v>0</v>
      </c>
      <c r="Q109" s="7">
        <v>0</v>
      </c>
      <c r="R109" s="7">
        <v>0</v>
      </c>
      <c r="T109" s="5">
        <v>33</v>
      </c>
      <c r="U109" s="5">
        <v>0</v>
      </c>
      <c r="V109" s="5">
        <v>0</v>
      </c>
      <c r="W109" s="5">
        <v>0</v>
      </c>
      <c r="Z109" s="5">
        <v>0</v>
      </c>
      <c r="AC109" s="5">
        <v>0</v>
      </c>
      <c r="AF109" s="5">
        <v>0</v>
      </c>
      <c r="AI109" s="7">
        <v>241.63149999999999</v>
      </c>
      <c r="AJ109" s="7">
        <v>3.8999999999999998E-3</v>
      </c>
      <c r="AK109" s="5" t="s">
        <v>149</v>
      </c>
      <c r="AZ109" s="5" t="s">
        <v>186</v>
      </c>
      <c r="BB109" s="5" t="s">
        <v>71</v>
      </c>
    </row>
    <row r="110" spans="1:57" x14ac:dyDescent="0.25">
      <c r="A110" s="5">
        <v>109</v>
      </c>
      <c r="B110" s="6">
        <v>42629.139317129629</v>
      </c>
      <c r="C110" s="6">
        <v>42629.147094907406</v>
      </c>
      <c r="D110" s="5" t="s">
        <v>336</v>
      </c>
      <c r="E110" s="5" t="s">
        <v>241</v>
      </c>
      <c r="F110" s="5" t="s">
        <v>337</v>
      </c>
      <c r="G110" s="5" t="s">
        <v>64</v>
      </c>
      <c r="H110" s="5" t="s">
        <v>319</v>
      </c>
      <c r="I110" s="5" t="s">
        <v>69</v>
      </c>
      <c r="J110" s="5" t="s">
        <v>65</v>
      </c>
      <c r="K110" s="5" t="s">
        <v>65</v>
      </c>
      <c r="L110" s="5">
        <v>107745</v>
      </c>
      <c r="M110" s="5" t="s">
        <v>70</v>
      </c>
      <c r="N110" s="5" t="s">
        <v>70</v>
      </c>
      <c r="O110" s="7">
        <v>0</v>
      </c>
      <c r="P110" s="7">
        <v>0</v>
      </c>
      <c r="Q110" s="7">
        <v>0</v>
      </c>
      <c r="R110" s="7">
        <v>0</v>
      </c>
      <c r="T110" s="5">
        <v>39</v>
      </c>
      <c r="U110" s="5">
        <v>0</v>
      </c>
      <c r="V110" s="5">
        <v>0</v>
      </c>
      <c r="W110" s="5">
        <v>0</v>
      </c>
      <c r="Z110" s="5">
        <v>0</v>
      </c>
      <c r="AC110" s="5">
        <v>0</v>
      </c>
      <c r="AF110" s="5">
        <v>0</v>
      </c>
      <c r="AI110" s="7">
        <v>25.6768</v>
      </c>
      <c r="AJ110" s="7">
        <v>0.10349999999999999</v>
      </c>
      <c r="AK110" s="5" t="s">
        <v>72</v>
      </c>
      <c r="BB110" s="5" t="s">
        <v>73</v>
      </c>
    </row>
    <row r="111" spans="1:57" x14ac:dyDescent="0.25">
      <c r="A111" s="5">
        <v>110</v>
      </c>
      <c r="B111" s="6">
        <v>42629.125486111108</v>
      </c>
      <c r="D111" s="5" t="s">
        <v>318</v>
      </c>
      <c r="E111" s="5" t="s">
        <v>330</v>
      </c>
      <c r="F111" s="5">
        <v>0</v>
      </c>
      <c r="G111" s="5" t="s">
        <v>64</v>
      </c>
      <c r="H111" s="5" t="s">
        <v>319</v>
      </c>
      <c r="I111" s="5" t="s">
        <v>81</v>
      </c>
      <c r="J111" s="5" t="s">
        <v>65</v>
      </c>
      <c r="K111" s="5" t="s">
        <v>65</v>
      </c>
      <c r="L111" s="5">
        <v>0</v>
      </c>
      <c r="M111" s="5" t="s">
        <v>70</v>
      </c>
      <c r="N111" s="5" t="s">
        <v>70</v>
      </c>
      <c r="O111" s="7">
        <v>0</v>
      </c>
      <c r="P111" s="7">
        <v>0</v>
      </c>
      <c r="Q111" s="7">
        <v>0</v>
      </c>
      <c r="R111" s="7">
        <v>0</v>
      </c>
      <c r="T111" s="5">
        <v>0</v>
      </c>
      <c r="U111" s="5">
        <v>0</v>
      </c>
      <c r="V111" s="5">
        <v>0</v>
      </c>
      <c r="W111" s="5">
        <v>0</v>
      </c>
      <c r="Y111" s="5">
        <v>0</v>
      </c>
      <c r="Z111" s="5">
        <v>0</v>
      </c>
      <c r="AB111" s="5">
        <v>0</v>
      </c>
      <c r="AC111" s="5">
        <v>0</v>
      </c>
      <c r="AE111" s="5">
        <v>0</v>
      </c>
      <c r="AF111" s="5">
        <v>0</v>
      </c>
      <c r="AH111" s="5">
        <v>0</v>
      </c>
      <c r="AJ111" s="7">
        <v>0</v>
      </c>
      <c r="AZ111" s="5" t="s">
        <v>175</v>
      </c>
      <c r="BB111" s="5" t="s">
        <v>82</v>
      </c>
      <c r="BD111" s="5">
        <v>0</v>
      </c>
      <c r="BE111" s="5">
        <v>0</v>
      </c>
    </row>
    <row r="112" spans="1:57" x14ac:dyDescent="0.25">
      <c r="A112" s="5">
        <v>111</v>
      </c>
      <c r="B112" s="6">
        <v>42629.125474537039</v>
      </c>
      <c r="D112" s="5" t="s">
        <v>318</v>
      </c>
      <c r="E112" s="5" t="s">
        <v>330</v>
      </c>
      <c r="F112" s="5">
        <v>0</v>
      </c>
      <c r="G112" s="5" t="s">
        <v>64</v>
      </c>
      <c r="H112" s="5" t="s">
        <v>319</v>
      </c>
      <c r="I112" s="5" t="s">
        <v>81</v>
      </c>
      <c r="J112" s="5" t="s">
        <v>65</v>
      </c>
      <c r="K112" s="5" t="s">
        <v>65</v>
      </c>
      <c r="L112" s="5">
        <v>0</v>
      </c>
      <c r="M112" s="5" t="s">
        <v>70</v>
      </c>
      <c r="N112" s="5" t="s">
        <v>70</v>
      </c>
      <c r="O112" s="7">
        <v>0</v>
      </c>
      <c r="P112" s="7">
        <v>0</v>
      </c>
      <c r="Q112" s="7">
        <v>0</v>
      </c>
      <c r="R112" s="7">
        <v>0</v>
      </c>
      <c r="T112" s="5">
        <v>0</v>
      </c>
      <c r="U112" s="5">
        <v>0</v>
      </c>
      <c r="V112" s="5">
        <v>0</v>
      </c>
      <c r="W112" s="5">
        <v>0</v>
      </c>
      <c r="Y112" s="5">
        <v>0</v>
      </c>
      <c r="Z112" s="5">
        <v>0</v>
      </c>
      <c r="AB112" s="5">
        <v>0</v>
      </c>
      <c r="AC112" s="5">
        <v>0</v>
      </c>
      <c r="AE112" s="5">
        <v>0</v>
      </c>
      <c r="AF112" s="5">
        <v>0</v>
      </c>
      <c r="AH112" s="5">
        <v>0</v>
      </c>
      <c r="AJ112" s="7">
        <v>0</v>
      </c>
      <c r="AZ112" s="5" t="s">
        <v>175</v>
      </c>
      <c r="BB112" s="5" t="s">
        <v>82</v>
      </c>
      <c r="BD112" s="5">
        <v>0</v>
      </c>
      <c r="BE112" s="5">
        <v>0</v>
      </c>
    </row>
    <row r="113" spans="1:57" x14ac:dyDescent="0.25">
      <c r="A113" s="5">
        <v>112</v>
      </c>
      <c r="B113" s="6">
        <v>42629.119930555556</v>
      </c>
      <c r="D113" s="5" t="s">
        <v>318</v>
      </c>
      <c r="E113" s="5" t="s">
        <v>330</v>
      </c>
      <c r="F113" s="5">
        <v>0</v>
      </c>
      <c r="G113" s="5" t="s">
        <v>64</v>
      </c>
      <c r="H113" s="5" t="s">
        <v>319</v>
      </c>
      <c r="I113" s="5" t="s">
        <v>81</v>
      </c>
      <c r="J113" s="5" t="s">
        <v>65</v>
      </c>
      <c r="K113" s="5" t="s">
        <v>65</v>
      </c>
      <c r="L113" s="5">
        <v>0</v>
      </c>
      <c r="M113" s="5" t="s">
        <v>70</v>
      </c>
      <c r="N113" s="5" t="s">
        <v>70</v>
      </c>
      <c r="O113" s="7">
        <v>0</v>
      </c>
      <c r="P113" s="7">
        <v>0</v>
      </c>
      <c r="Q113" s="7">
        <v>0</v>
      </c>
      <c r="R113" s="7">
        <v>0</v>
      </c>
      <c r="T113" s="5">
        <v>0</v>
      </c>
      <c r="U113" s="5">
        <v>0</v>
      </c>
      <c r="V113" s="5">
        <v>0</v>
      </c>
      <c r="W113" s="5">
        <v>0</v>
      </c>
      <c r="Y113" s="5">
        <v>0</v>
      </c>
      <c r="Z113" s="5">
        <v>0</v>
      </c>
      <c r="AB113" s="5">
        <v>0</v>
      </c>
      <c r="AC113" s="5">
        <v>0</v>
      </c>
      <c r="AE113" s="5">
        <v>0</v>
      </c>
      <c r="AF113" s="5">
        <v>0</v>
      </c>
      <c r="AH113" s="5">
        <v>0</v>
      </c>
      <c r="AJ113" s="7">
        <v>0</v>
      </c>
      <c r="AZ113" s="5" t="s">
        <v>175</v>
      </c>
      <c r="BB113" s="5" t="s">
        <v>82</v>
      </c>
      <c r="BD113" s="5">
        <v>0</v>
      </c>
      <c r="BE113" s="5">
        <v>0</v>
      </c>
    </row>
    <row r="114" spans="1:57" x14ac:dyDescent="0.25">
      <c r="A114" s="5">
        <v>113</v>
      </c>
      <c r="B114" s="6">
        <v>42629.119814814818</v>
      </c>
      <c r="D114" s="5" t="s">
        <v>318</v>
      </c>
      <c r="E114" s="5" t="s">
        <v>330</v>
      </c>
      <c r="F114" s="5">
        <v>0</v>
      </c>
      <c r="G114" s="5" t="s">
        <v>64</v>
      </c>
      <c r="H114" s="5" t="s">
        <v>319</v>
      </c>
      <c r="I114" s="5" t="s">
        <v>81</v>
      </c>
      <c r="J114" s="5" t="s">
        <v>65</v>
      </c>
      <c r="K114" s="5" t="s">
        <v>65</v>
      </c>
      <c r="L114" s="5">
        <v>0</v>
      </c>
      <c r="M114" s="5" t="s">
        <v>70</v>
      </c>
      <c r="N114" s="5" t="s">
        <v>70</v>
      </c>
      <c r="O114" s="7">
        <v>0</v>
      </c>
      <c r="P114" s="7">
        <v>0</v>
      </c>
      <c r="Q114" s="7">
        <v>0</v>
      </c>
      <c r="R114" s="7">
        <v>0</v>
      </c>
      <c r="T114" s="5">
        <v>0</v>
      </c>
      <c r="U114" s="5">
        <v>0</v>
      </c>
      <c r="V114" s="5">
        <v>0</v>
      </c>
      <c r="W114" s="5">
        <v>0</v>
      </c>
      <c r="Y114" s="5">
        <v>0</v>
      </c>
      <c r="Z114" s="5">
        <v>0</v>
      </c>
      <c r="AB114" s="5">
        <v>0</v>
      </c>
      <c r="AC114" s="5">
        <v>0</v>
      </c>
      <c r="AE114" s="5">
        <v>0</v>
      </c>
      <c r="AF114" s="5">
        <v>0</v>
      </c>
      <c r="AH114" s="5">
        <v>0</v>
      </c>
      <c r="AJ114" s="7">
        <v>0</v>
      </c>
      <c r="AZ114" s="5" t="s">
        <v>175</v>
      </c>
      <c r="BB114" s="5" t="s">
        <v>82</v>
      </c>
      <c r="BD114" s="5">
        <v>0</v>
      </c>
      <c r="BE114" s="5">
        <v>0</v>
      </c>
    </row>
    <row r="115" spans="1:57" x14ac:dyDescent="0.25">
      <c r="A115" s="5">
        <v>114</v>
      </c>
      <c r="B115" s="6">
        <v>42629.119351851848</v>
      </c>
      <c r="D115" s="5" t="s">
        <v>318</v>
      </c>
      <c r="E115" s="5" t="s">
        <v>330</v>
      </c>
      <c r="F115" s="5">
        <v>0</v>
      </c>
      <c r="G115" s="5" t="s">
        <v>64</v>
      </c>
      <c r="H115" s="5" t="s">
        <v>319</v>
      </c>
      <c r="I115" s="5" t="s">
        <v>81</v>
      </c>
      <c r="J115" s="5" t="s">
        <v>65</v>
      </c>
      <c r="K115" s="5" t="s">
        <v>65</v>
      </c>
      <c r="L115" s="5">
        <v>0</v>
      </c>
      <c r="M115" s="5" t="s">
        <v>70</v>
      </c>
      <c r="N115" s="5" t="s">
        <v>70</v>
      </c>
      <c r="O115" s="7">
        <v>0</v>
      </c>
      <c r="P115" s="7">
        <v>0</v>
      </c>
      <c r="Q115" s="7">
        <v>0</v>
      </c>
      <c r="R115" s="7">
        <v>0</v>
      </c>
      <c r="T115" s="5">
        <v>0</v>
      </c>
      <c r="U115" s="5">
        <v>0</v>
      </c>
      <c r="V115" s="5">
        <v>0</v>
      </c>
      <c r="W115" s="5">
        <v>0</v>
      </c>
      <c r="Y115" s="5">
        <v>0</v>
      </c>
      <c r="Z115" s="5">
        <v>0</v>
      </c>
      <c r="AB115" s="5">
        <v>0</v>
      </c>
      <c r="AC115" s="5">
        <v>0</v>
      </c>
      <c r="AE115" s="5">
        <v>0</v>
      </c>
      <c r="AF115" s="5">
        <v>0</v>
      </c>
      <c r="AH115" s="5">
        <v>0</v>
      </c>
      <c r="AJ115" s="7">
        <v>0</v>
      </c>
      <c r="AZ115" s="5" t="s">
        <v>175</v>
      </c>
      <c r="BB115" s="5" t="s">
        <v>82</v>
      </c>
      <c r="BD115" s="5">
        <v>0</v>
      </c>
      <c r="BE115" s="5">
        <v>0</v>
      </c>
    </row>
    <row r="116" spans="1:57" x14ac:dyDescent="0.25">
      <c r="A116" s="5">
        <v>115</v>
      </c>
      <c r="B116" s="6">
        <v>42629.112314814818</v>
      </c>
      <c r="D116" s="5" t="s">
        <v>318</v>
      </c>
      <c r="E116" s="5" t="s">
        <v>374</v>
      </c>
      <c r="G116" s="5" t="s">
        <v>64</v>
      </c>
      <c r="H116" s="5" t="s">
        <v>319</v>
      </c>
      <c r="I116" s="5" t="s">
        <v>75</v>
      </c>
      <c r="J116" s="5" t="s">
        <v>65</v>
      </c>
      <c r="K116" s="5" t="s">
        <v>65</v>
      </c>
      <c r="M116" s="5" t="s">
        <v>375</v>
      </c>
      <c r="N116" s="5" t="s">
        <v>76</v>
      </c>
      <c r="O116" s="7">
        <v>0</v>
      </c>
      <c r="P116" s="7">
        <v>0</v>
      </c>
      <c r="Q116" s="7">
        <v>0</v>
      </c>
      <c r="R116" s="7">
        <v>0</v>
      </c>
      <c r="T116" s="5">
        <v>0</v>
      </c>
      <c r="W116" s="5">
        <v>0</v>
      </c>
      <c r="Y116" s="5">
        <v>0</v>
      </c>
      <c r="Z116" s="5">
        <v>0</v>
      </c>
      <c r="AB116" s="5">
        <v>0</v>
      </c>
      <c r="AC116" s="5">
        <v>0</v>
      </c>
      <c r="AE116" s="5">
        <v>0</v>
      </c>
      <c r="AF116" s="5">
        <v>0</v>
      </c>
      <c r="AH116" s="5">
        <v>0</v>
      </c>
      <c r="AJ116" s="7">
        <v>0</v>
      </c>
      <c r="AZ116" s="5" t="s">
        <v>175</v>
      </c>
      <c r="BB116" s="5" t="s">
        <v>77</v>
      </c>
      <c r="BD116" s="5" t="s">
        <v>376</v>
      </c>
      <c r="BE116" s="5" t="s">
        <v>67</v>
      </c>
    </row>
    <row r="117" spans="1:57" x14ac:dyDescent="0.25">
      <c r="A117" s="5">
        <v>116</v>
      </c>
      <c r="B117" s="6">
        <v>42629.111354166664</v>
      </c>
      <c r="D117" s="5" t="s">
        <v>318</v>
      </c>
      <c r="E117" s="5" t="s">
        <v>377</v>
      </c>
      <c r="G117" s="5" t="s">
        <v>64</v>
      </c>
      <c r="H117" s="5" t="s">
        <v>319</v>
      </c>
      <c r="I117" s="5" t="s">
        <v>75</v>
      </c>
      <c r="J117" s="5" t="s">
        <v>65</v>
      </c>
      <c r="K117" s="5" t="s">
        <v>65</v>
      </c>
      <c r="M117" s="5" t="s">
        <v>213</v>
      </c>
      <c r="N117" s="5" t="s">
        <v>66</v>
      </c>
      <c r="O117" s="7">
        <v>0</v>
      </c>
      <c r="P117" s="7">
        <v>0</v>
      </c>
      <c r="Q117" s="7">
        <v>0</v>
      </c>
      <c r="R117" s="7">
        <v>0</v>
      </c>
      <c r="T117" s="5">
        <v>0</v>
      </c>
      <c r="W117" s="5">
        <v>0</v>
      </c>
      <c r="Y117" s="5">
        <v>0</v>
      </c>
      <c r="Z117" s="5">
        <v>0</v>
      </c>
      <c r="AB117" s="5">
        <v>0</v>
      </c>
      <c r="AC117" s="5">
        <v>0</v>
      </c>
      <c r="AE117" s="5">
        <v>0</v>
      </c>
      <c r="AF117" s="5">
        <v>0</v>
      </c>
      <c r="AH117" s="5">
        <v>0</v>
      </c>
      <c r="AJ117" s="7">
        <v>0</v>
      </c>
      <c r="AZ117" s="5" t="s">
        <v>175</v>
      </c>
      <c r="BB117" s="5" t="s">
        <v>77</v>
      </c>
      <c r="BD117" s="5" t="s">
        <v>378</v>
      </c>
      <c r="BE117" s="5" t="s">
        <v>67</v>
      </c>
    </row>
    <row r="118" spans="1:57" x14ac:dyDescent="0.25">
      <c r="A118" s="5">
        <v>117</v>
      </c>
      <c r="B118" s="6">
        <v>42629.106157407405</v>
      </c>
      <c r="D118" s="5" t="s">
        <v>318</v>
      </c>
      <c r="E118" s="5" t="s">
        <v>344</v>
      </c>
      <c r="G118" s="5" t="s">
        <v>64</v>
      </c>
      <c r="H118" s="5" t="s">
        <v>319</v>
      </c>
      <c r="I118" s="5" t="s">
        <v>75</v>
      </c>
      <c r="J118" s="5" t="s">
        <v>65</v>
      </c>
      <c r="K118" s="5" t="s">
        <v>65</v>
      </c>
      <c r="M118" s="5" t="s">
        <v>379</v>
      </c>
      <c r="N118" s="5" t="s">
        <v>183</v>
      </c>
      <c r="O118" s="7">
        <v>0</v>
      </c>
      <c r="P118" s="7">
        <v>0</v>
      </c>
      <c r="Q118" s="7">
        <v>0</v>
      </c>
      <c r="R118" s="7">
        <v>0</v>
      </c>
      <c r="T118" s="5">
        <v>0</v>
      </c>
      <c r="W118" s="5">
        <v>0</v>
      </c>
      <c r="Y118" s="5">
        <v>0</v>
      </c>
      <c r="Z118" s="5">
        <v>0</v>
      </c>
      <c r="AB118" s="5">
        <v>0</v>
      </c>
      <c r="AC118" s="5">
        <v>0</v>
      </c>
      <c r="AE118" s="5">
        <v>0</v>
      </c>
      <c r="AF118" s="5">
        <v>0</v>
      </c>
      <c r="AH118" s="5">
        <v>0</v>
      </c>
      <c r="AJ118" s="7">
        <v>0</v>
      </c>
      <c r="AZ118" s="5" t="s">
        <v>175</v>
      </c>
      <c r="BB118" s="5" t="s">
        <v>77</v>
      </c>
      <c r="BD118" s="5" t="s">
        <v>380</v>
      </c>
      <c r="BE118" s="5" t="s">
        <v>67</v>
      </c>
    </row>
    <row r="119" spans="1:57" x14ac:dyDescent="0.25">
      <c r="A119" s="5">
        <v>118</v>
      </c>
      <c r="B119" s="6">
        <v>42629.093599537038</v>
      </c>
      <c r="D119" s="5" t="s">
        <v>318</v>
      </c>
      <c r="E119" s="5" t="s">
        <v>344</v>
      </c>
      <c r="G119" s="5" t="s">
        <v>64</v>
      </c>
      <c r="H119" s="5" t="s">
        <v>319</v>
      </c>
      <c r="I119" s="5" t="s">
        <v>75</v>
      </c>
      <c r="J119" s="5" t="s">
        <v>65</v>
      </c>
      <c r="K119" s="5" t="s">
        <v>65</v>
      </c>
      <c r="M119" s="5" t="s">
        <v>381</v>
      </c>
      <c r="N119" s="5" t="s">
        <v>66</v>
      </c>
      <c r="O119" s="7">
        <v>0</v>
      </c>
      <c r="P119" s="7">
        <v>0</v>
      </c>
      <c r="Q119" s="7">
        <v>0</v>
      </c>
      <c r="R119" s="7">
        <v>0</v>
      </c>
      <c r="T119" s="5">
        <v>0</v>
      </c>
      <c r="W119" s="5">
        <v>0</v>
      </c>
      <c r="Y119" s="5">
        <v>0</v>
      </c>
      <c r="Z119" s="5">
        <v>0</v>
      </c>
      <c r="AB119" s="5">
        <v>0</v>
      </c>
      <c r="AC119" s="5">
        <v>0</v>
      </c>
      <c r="AE119" s="5">
        <v>0</v>
      </c>
      <c r="AF119" s="5">
        <v>0</v>
      </c>
      <c r="AH119" s="5">
        <v>0</v>
      </c>
      <c r="AJ119" s="7">
        <v>0</v>
      </c>
      <c r="AZ119" s="5" t="s">
        <v>175</v>
      </c>
      <c r="BB119" s="5" t="s">
        <v>77</v>
      </c>
      <c r="BD119" s="5" t="s">
        <v>382</v>
      </c>
      <c r="BE119" s="5" t="s">
        <v>67</v>
      </c>
    </row>
    <row r="120" spans="1:57" x14ac:dyDescent="0.25">
      <c r="A120" s="5">
        <v>119</v>
      </c>
      <c r="B120" s="6">
        <v>42629.083009259259</v>
      </c>
      <c r="D120" s="5" t="s">
        <v>318</v>
      </c>
      <c r="E120" s="5" t="s">
        <v>344</v>
      </c>
      <c r="G120" s="5" t="s">
        <v>64</v>
      </c>
      <c r="H120" s="5" t="s">
        <v>319</v>
      </c>
      <c r="I120" s="5" t="s">
        <v>75</v>
      </c>
      <c r="J120" s="5" t="s">
        <v>65</v>
      </c>
      <c r="K120" s="5" t="s">
        <v>65</v>
      </c>
      <c r="M120" s="5" t="s">
        <v>383</v>
      </c>
      <c r="N120" s="5" t="s">
        <v>219</v>
      </c>
      <c r="O120" s="7">
        <v>0</v>
      </c>
      <c r="P120" s="7">
        <v>0</v>
      </c>
      <c r="Q120" s="7">
        <v>0</v>
      </c>
      <c r="R120" s="7">
        <v>0</v>
      </c>
      <c r="T120" s="5">
        <v>0</v>
      </c>
      <c r="W120" s="5">
        <v>0</v>
      </c>
      <c r="Y120" s="5">
        <v>0</v>
      </c>
      <c r="Z120" s="5">
        <v>0</v>
      </c>
      <c r="AB120" s="5">
        <v>0</v>
      </c>
      <c r="AC120" s="5">
        <v>0</v>
      </c>
      <c r="AE120" s="5">
        <v>0</v>
      </c>
      <c r="AF120" s="5">
        <v>0</v>
      </c>
      <c r="AH120" s="5">
        <v>0</v>
      </c>
      <c r="AJ120" s="7">
        <v>0</v>
      </c>
      <c r="AZ120" s="5" t="s">
        <v>175</v>
      </c>
      <c r="BB120" s="5" t="s">
        <v>77</v>
      </c>
      <c r="BD120" s="5" t="s">
        <v>384</v>
      </c>
      <c r="BE120" s="5" t="s">
        <v>67</v>
      </c>
    </row>
    <row r="121" spans="1:57" x14ac:dyDescent="0.25">
      <c r="A121" s="5">
        <v>120</v>
      </c>
      <c r="B121" s="6">
        <v>42629.071423611109</v>
      </c>
      <c r="D121" s="5" t="s">
        <v>318</v>
      </c>
      <c r="E121" s="5" t="s">
        <v>374</v>
      </c>
      <c r="G121" s="5" t="s">
        <v>64</v>
      </c>
      <c r="H121" s="5" t="s">
        <v>319</v>
      </c>
      <c r="I121" s="5" t="s">
        <v>75</v>
      </c>
      <c r="J121" s="5" t="s">
        <v>65</v>
      </c>
      <c r="K121" s="5" t="s">
        <v>65</v>
      </c>
      <c r="M121" s="5" t="s">
        <v>245</v>
      </c>
      <c r="N121" s="5" t="s">
        <v>245</v>
      </c>
      <c r="O121" s="7">
        <v>0</v>
      </c>
      <c r="P121" s="7">
        <v>0</v>
      </c>
      <c r="Q121" s="7">
        <v>0</v>
      </c>
      <c r="R121" s="7">
        <v>0</v>
      </c>
      <c r="T121" s="5">
        <v>0</v>
      </c>
      <c r="W121" s="5">
        <v>0</v>
      </c>
      <c r="Y121" s="5">
        <v>0</v>
      </c>
      <c r="Z121" s="5">
        <v>0</v>
      </c>
      <c r="AB121" s="5">
        <v>0</v>
      </c>
      <c r="AC121" s="5">
        <v>0</v>
      </c>
      <c r="AE121" s="5">
        <v>0</v>
      </c>
      <c r="AF121" s="5">
        <v>0</v>
      </c>
      <c r="AH121" s="5">
        <v>0</v>
      </c>
      <c r="AJ121" s="7">
        <v>0</v>
      </c>
      <c r="AZ121" s="5" t="s">
        <v>175</v>
      </c>
      <c r="BB121" s="5" t="s">
        <v>77</v>
      </c>
      <c r="BD121" s="5" t="s">
        <v>385</v>
      </c>
      <c r="BE121" s="5" t="s">
        <v>67</v>
      </c>
    </row>
    <row r="122" spans="1:57" x14ac:dyDescent="0.25">
      <c r="A122" s="5">
        <v>121</v>
      </c>
      <c r="B122" s="6">
        <v>42629.070277777777</v>
      </c>
      <c r="D122" s="5" t="s">
        <v>318</v>
      </c>
      <c r="E122" s="5" t="s">
        <v>330</v>
      </c>
      <c r="G122" s="5" t="s">
        <v>64</v>
      </c>
      <c r="H122" s="5" t="s">
        <v>319</v>
      </c>
      <c r="I122" s="5" t="s">
        <v>75</v>
      </c>
      <c r="J122" s="5" t="s">
        <v>65</v>
      </c>
      <c r="K122" s="5" t="s">
        <v>65</v>
      </c>
      <c r="M122" s="5" t="s">
        <v>386</v>
      </c>
      <c r="N122" s="5" t="s">
        <v>66</v>
      </c>
      <c r="O122" s="7">
        <v>0</v>
      </c>
      <c r="P122" s="7">
        <v>0</v>
      </c>
      <c r="Q122" s="7">
        <v>0</v>
      </c>
      <c r="R122" s="7">
        <v>0</v>
      </c>
      <c r="T122" s="5">
        <v>0</v>
      </c>
      <c r="W122" s="5">
        <v>0</v>
      </c>
      <c r="Y122" s="5">
        <v>0</v>
      </c>
      <c r="Z122" s="5">
        <v>0</v>
      </c>
      <c r="AB122" s="5">
        <v>0</v>
      </c>
      <c r="AC122" s="5">
        <v>0</v>
      </c>
      <c r="AE122" s="5">
        <v>0</v>
      </c>
      <c r="AF122" s="5">
        <v>0</v>
      </c>
      <c r="AH122" s="5">
        <v>0</v>
      </c>
      <c r="AJ122" s="7">
        <v>0</v>
      </c>
      <c r="AZ122" s="5" t="s">
        <v>175</v>
      </c>
      <c r="BB122" s="5" t="s">
        <v>77</v>
      </c>
      <c r="BD122" s="5" t="s">
        <v>382</v>
      </c>
      <c r="BE122" s="5" t="s">
        <v>67</v>
      </c>
    </row>
    <row r="123" spans="1:57" x14ac:dyDescent="0.25">
      <c r="A123" s="5">
        <v>122</v>
      </c>
      <c r="B123" s="6">
        <v>42629.067337962966</v>
      </c>
      <c r="D123" s="5" t="s">
        <v>318</v>
      </c>
      <c r="E123" s="5" t="s">
        <v>374</v>
      </c>
      <c r="G123" s="5" t="s">
        <v>64</v>
      </c>
      <c r="H123" s="5" t="s">
        <v>319</v>
      </c>
      <c r="I123" s="5" t="s">
        <v>75</v>
      </c>
      <c r="J123" s="5" t="s">
        <v>65</v>
      </c>
      <c r="K123" s="5" t="s">
        <v>65</v>
      </c>
      <c r="M123" s="5" t="s">
        <v>236</v>
      </c>
      <c r="N123" s="5" t="s">
        <v>200</v>
      </c>
      <c r="O123" s="7">
        <v>0</v>
      </c>
      <c r="P123" s="7">
        <v>0</v>
      </c>
      <c r="Q123" s="7">
        <v>0</v>
      </c>
      <c r="R123" s="7">
        <v>0</v>
      </c>
      <c r="T123" s="5">
        <v>0</v>
      </c>
      <c r="W123" s="5">
        <v>0</v>
      </c>
      <c r="Y123" s="5">
        <v>0</v>
      </c>
      <c r="Z123" s="5">
        <v>0</v>
      </c>
      <c r="AB123" s="5">
        <v>0</v>
      </c>
      <c r="AC123" s="5">
        <v>0</v>
      </c>
      <c r="AE123" s="5">
        <v>0</v>
      </c>
      <c r="AF123" s="5">
        <v>0</v>
      </c>
      <c r="AH123" s="5">
        <v>0</v>
      </c>
      <c r="AJ123" s="7">
        <v>0</v>
      </c>
      <c r="AZ123" s="5" t="s">
        <v>175</v>
      </c>
      <c r="BB123" s="5" t="s">
        <v>77</v>
      </c>
      <c r="BD123" s="5" t="s">
        <v>387</v>
      </c>
      <c r="BE123" s="5" t="s">
        <v>67</v>
      </c>
    </row>
    <row r="124" spans="1:57" x14ac:dyDescent="0.25">
      <c r="A124" s="5">
        <v>123</v>
      </c>
      <c r="B124" s="6">
        <v>42629.066747685189</v>
      </c>
      <c r="D124" s="5" t="s">
        <v>318</v>
      </c>
      <c r="E124" s="5" t="s">
        <v>374</v>
      </c>
      <c r="G124" s="5" t="s">
        <v>64</v>
      </c>
      <c r="H124" s="5" t="s">
        <v>319</v>
      </c>
      <c r="I124" s="5" t="s">
        <v>75</v>
      </c>
      <c r="J124" s="5" t="s">
        <v>65</v>
      </c>
      <c r="K124" s="5" t="s">
        <v>65</v>
      </c>
      <c r="M124" s="5" t="s">
        <v>247</v>
      </c>
      <c r="N124" s="5" t="s">
        <v>66</v>
      </c>
      <c r="O124" s="7">
        <v>0</v>
      </c>
      <c r="P124" s="7">
        <v>0</v>
      </c>
      <c r="Q124" s="7">
        <v>0</v>
      </c>
      <c r="R124" s="7">
        <v>0</v>
      </c>
      <c r="T124" s="5">
        <v>0</v>
      </c>
      <c r="W124" s="5">
        <v>0</v>
      </c>
      <c r="Y124" s="5">
        <v>0</v>
      </c>
      <c r="Z124" s="5">
        <v>0</v>
      </c>
      <c r="AB124" s="5">
        <v>0</v>
      </c>
      <c r="AC124" s="5">
        <v>0</v>
      </c>
      <c r="AE124" s="5">
        <v>0</v>
      </c>
      <c r="AF124" s="5">
        <v>0</v>
      </c>
      <c r="AH124" s="5">
        <v>0</v>
      </c>
      <c r="AJ124" s="7">
        <v>0</v>
      </c>
      <c r="AZ124" s="5" t="s">
        <v>175</v>
      </c>
      <c r="BB124" s="5" t="s">
        <v>77</v>
      </c>
      <c r="BD124" s="5" t="s">
        <v>387</v>
      </c>
      <c r="BE124" s="5" t="s">
        <v>67</v>
      </c>
    </row>
    <row r="125" spans="1:57" x14ac:dyDescent="0.25">
      <c r="A125" s="5">
        <v>124</v>
      </c>
      <c r="B125" s="6">
        <v>42629.058483796296</v>
      </c>
      <c r="D125" s="5" t="s">
        <v>318</v>
      </c>
      <c r="E125" s="5" t="s">
        <v>356</v>
      </c>
      <c r="G125" s="5" t="s">
        <v>64</v>
      </c>
      <c r="H125" s="5" t="s">
        <v>319</v>
      </c>
      <c r="I125" s="5" t="s">
        <v>75</v>
      </c>
      <c r="J125" s="5" t="s">
        <v>65</v>
      </c>
      <c r="K125" s="5" t="s">
        <v>65</v>
      </c>
      <c r="M125" s="5" t="s">
        <v>388</v>
      </c>
      <c r="N125" s="5" t="s">
        <v>66</v>
      </c>
      <c r="O125" s="7">
        <v>0</v>
      </c>
      <c r="P125" s="7">
        <v>0</v>
      </c>
      <c r="Q125" s="7">
        <v>0</v>
      </c>
      <c r="R125" s="7">
        <v>0</v>
      </c>
      <c r="T125" s="5">
        <v>0</v>
      </c>
      <c r="W125" s="5">
        <v>0</v>
      </c>
      <c r="Y125" s="5">
        <v>0</v>
      </c>
      <c r="Z125" s="5">
        <v>0</v>
      </c>
      <c r="AB125" s="5">
        <v>0</v>
      </c>
      <c r="AC125" s="5">
        <v>0</v>
      </c>
      <c r="AE125" s="5">
        <v>0</v>
      </c>
      <c r="AF125" s="5">
        <v>0</v>
      </c>
      <c r="AH125" s="5">
        <v>0</v>
      </c>
      <c r="AJ125" s="7">
        <v>0</v>
      </c>
      <c r="AZ125" s="5" t="s">
        <v>175</v>
      </c>
      <c r="BB125" s="5" t="s">
        <v>77</v>
      </c>
      <c r="BD125" s="5" t="s">
        <v>389</v>
      </c>
      <c r="BE125" s="5" t="s">
        <v>67</v>
      </c>
    </row>
    <row r="126" spans="1:57" x14ac:dyDescent="0.25">
      <c r="A126" s="5">
        <v>125</v>
      </c>
      <c r="B126" s="6">
        <v>42629.025914351849</v>
      </c>
      <c r="C126" s="6">
        <v>42629.145509259259</v>
      </c>
      <c r="D126" s="5" t="s">
        <v>336</v>
      </c>
      <c r="E126" s="5" t="s">
        <v>68</v>
      </c>
      <c r="F126" s="5" t="s">
        <v>337</v>
      </c>
      <c r="G126" s="5" t="s">
        <v>64</v>
      </c>
      <c r="H126" s="5" t="s">
        <v>319</v>
      </c>
      <c r="I126" s="5" t="s">
        <v>69</v>
      </c>
      <c r="J126" s="5" t="s">
        <v>65</v>
      </c>
      <c r="K126" s="5" t="s">
        <v>65</v>
      </c>
      <c r="L126" s="5">
        <v>436296</v>
      </c>
      <c r="M126" s="5" t="s">
        <v>70</v>
      </c>
      <c r="N126" s="5" t="s">
        <v>70</v>
      </c>
      <c r="O126" s="7">
        <v>0</v>
      </c>
      <c r="P126" s="7">
        <v>0</v>
      </c>
      <c r="Q126" s="7">
        <v>0</v>
      </c>
      <c r="R126" s="7">
        <v>0</v>
      </c>
      <c r="T126" s="5">
        <v>33</v>
      </c>
      <c r="U126" s="5">
        <v>0</v>
      </c>
      <c r="V126" s="5">
        <v>0</v>
      </c>
      <c r="W126" s="5">
        <v>0</v>
      </c>
      <c r="Z126" s="5">
        <v>0</v>
      </c>
      <c r="AC126" s="5">
        <v>0</v>
      </c>
      <c r="AF126" s="5">
        <v>0</v>
      </c>
      <c r="AI126" s="7">
        <v>243.02119999999999</v>
      </c>
      <c r="AJ126" s="7">
        <v>0.41699999999999998</v>
      </c>
      <c r="AK126" s="5" t="s">
        <v>149</v>
      </c>
      <c r="AZ126" s="5" t="s">
        <v>186</v>
      </c>
      <c r="BB126" s="5" t="s">
        <v>71</v>
      </c>
    </row>
    <row r="127" spans="1:57" x14ac:dyDescent="0.25">
      <c r="A127" s="5">
        <v>126</v>
      </c>
      <c r="B127" s="6">
        <v>42629.025023148148</v>
      </c>
      <c r="C127" s="6">
        <v>42629.202037037037</v>
      </c>
      <c r="D127" s="5" t="s">
        <v>336</v>
      </c>
      <c r="E127" s="5" t="s">
        <v>241</v>
      </c>
      <c r="F127" s="5" t="s">
        <v>337</v>
      </c>
      <c r="G127" s="5" t="s">
        <v>64</v>
      </c>
      <c r="H127" s="5" t="s">
        <v>319</v>
      </c>
      <c r="I127" s="5" t="s">
        <v>69</v>
      </c>
      <c r="J127" s="5" t="s">
        <v>65</v>
      </c>
      <c r="K127" s="5" t="s">
        <v>65</v>
      </c>
      <c r="L127" s="5">
        <v>684866</v>
      </c>
      <c r="M127" s="5" t="s">
        <v>70</v>
      </c>
      <c r="N127" s="5" t="s">
        <v>70</v>
      </c>
      <c r="O127" s="7">
        <v>0</v>
      </c>
      <c r="P127" s="7">
        <v>0</v>
      </c>
      <c r="Q127" s="7">
        <v>0</v>
      </c>
      <c r="R127" s="7">
        <v>0</v>
      </c>
      <c r="T127" s="5">
        <v>33</v>
      </c>
      <c r="U127" s="5">
        <v>0</v>
      </c>
      <c r="V127" s="5">
        <v>0</v>
      </c>
      <c r="W127" s="5">
        <v>0</v>
      </c>
      <c r="Z127" s="5">
        <v>0</v>
      </c>
      <c r="AC127" s="5">
        <v>0</v>
      </c>
      <c r="AF127" s="5">
        <v>0</v>
      </c>
      <c r="AI127" s="7">
        <v>243.34219999999999</v>
      </c>
      <c r="AJ127" s="7">
        <v>1.2937000000000001</v>
      </c>
      <c r="AK127" s="5" t="s">
        <v>148</v>
      </c>
      <c r="BB127" s="5" t="s">
        <v>74</v>
      </c>
    </row>
    <row r="128" spans="1:57" x14ac:dyDescent="0.25">
      <c r="A128" s="5">
        <v>127</v>
      </c>
      <c r="B128" s="6">
        <v>42629.025023148148</v>
      </c>
      <c r="C128" s="6">
        <v>42629.201990740738</v>
      </c>
      <c r="D128" s="5" t="s">
        <v>336</v>
      </c>
      <c r="E128" s="5" t="s">
        <v>241</v>
      </c>
      <c r="F128" s="5" t="s">
        <v>337</v>
      </c>
      <c r="G128" s="5" t="s">
        <v>64</v>
      </c>
      <c r="H128" s="5" t="s">
        <v>319</v>
      </c>
      <c r="I128" s="5" t="s">
        <v>69</v>
      </c>
      <c r="J128" s="5" t="s">
        <v>65</v>
      </c>
      <c r="K128" s="5" t="s">
        <v>65</v>
      </c>
      <c r="L128" s="5">
        <v>298757</v>
      </c>
      <c r="M128" s="5" t="s">
        <v>70</v>
      </c>
      <c r="N128" s="5" t="s">
        <v>70</v>
      </c>
      <c r="O128" s="7">
        <v>0</v>
      </c>
      <c r="P128" s="7">
        <v>0</v>
      </c>
      <c r="Q128" s="7">
        <v>0</v>
      </c>
      <c r="R128" s="7">
        <v>0</v>
      </c>
      <c r="T128" s="5">
        <v>39</v>
      </c>
      <c r="U128" s="5">
        <v>0</v>
      </c>
      <c r="V128" s="5">
        <v>0</v>
      </c>
      <c r="W128" s="5">
        <v>0</v>
      </c>
      <c r="Z128" s="5">
        <v>0</v>
      </c>
      <c r="AC128" s="5">
        <v>0</v>
      </c>
      <c r="AF128" s="5">
        <v>0</v>
      </c>
      <c r="AI128" s="7">
        <v>25.9619</v>
      </c>
      <c r="AJ128" s="7">
        <v>0.28520000000000001</v>
      </c>
      <c r="AK128" s="5" t="s">
        <v>72</v>
      </c>
      <c r="BB128" s="5" t="s">
        <v>73</v>
      </c>
    </row>
    <row r="129" spans="1:57" x14ac:dyDescent="0.25">
      <c r="A129" s="5">
        <v>128</v>
      </c>
      <c r="B129" s="6">
        <v>42629.024571759262</v>
      </c>
      <c r="C129" s="6">
        <v>42629.031076388892</v>
      </c>
      <c r="D129" s="5" t="s">
        <v>336</v>
      </c>
      <c r="E129" s="5" t="s">
        <v>68</v>
      </c>
      <c r="G129" s="5" t="s">
        <v>64</v>
      </c>
      <c r="H129" s="5" t="s">
        <v>319</v>
      </c>
      <c r="I129" s="5" t="s">
        <v>69</v>
      </c>
      <c r="J129" s="5" t="s">
        <v>65</v>
      </c>
      <c r="K129" s="5" t="s">
        <v>65</v>
      </c>
      <c r="L129" s="5">
        <v>8402</v>
      </c>
      <c r="M129" s="5" t="s">
        <v>70</v>
      </c>
      <c r="N129" s="5" t="s">
        <v>70</v>
      </c>
      <c r="O129" s="7">
        <v>0</v>
      </c>
      <c r="P129" s="7">
        <v>0</v>
      </c>
      <c r="Q129" s="7">
        <v>0</v>
      </c>
      <c r="R129" s="7">
        <v>0</v>
      </c>
      <c r="T129" s="5">
        <v>39</v>
      </c>
      <c r="U129" s="5">
        <v>0</v>
      </c>
      <c r="V129" s="5">
        <v>0</v>
      </c>
      <c r="W129" s="5">
        <v>0</v>
      </c>
      <c r="Z129" s="5">
        <v>0</v>
      </c>
      <c r="AC129" s="5">
        <v>0</v>
      </c>
      <c r="AF129" s="5">
        <v>0</v>
      </c>
      <c r="AI129" s="7">
        <v>26.071300000000001</v>
      </c>
      <c r="AJ129" s="7">
        <v>8.8000000000000005E-3</v>
      </c>
      <c r="AK129" s="5" t="s">
        <v>78</v>
      </c>
      <c r="BB129" s="5" t="s">
        <v>79</v>
      </c>
    </row>
    <row r="130" spans="1:57" x14ac:dyDescent="0.25">
      <c r="A130" s="5">
        <v>129</v>
      </c>
      <c r="B130" s="6">
        <v>42629.024456018517</v>
      </c>
      <c r="C130" s="6">
        <v>42629.031076388892</v>
      </c>
      <c r="D130" s="5" t="s">
        <v>336</v>
      </c>
      <c r="E130" s="5" t="s">
        <v>68</v>
      </c>
      <c r="G130" s="5" t="s">
        <v>64</v>
      </c>
      <c r="H130" s="5" t="s">
        <v>319</v>
      </c>
      <c r="I130" s="5" t="s">
        <v>69</v>
      </c>
      <c r="J130" s="5" t="s">
        <v>65</v>
      </c>
      <c r="K130" s="5" t="s">
        <v>65</v>
      </c>
      <c r="L130" s="5">
        <v>104698</v>
      </c>
      <c r="M130" s="5" t="s">
        <v>70</v>
      </c>
      <c r="N130" s="5" t="s">
        <v>70</v>
      </c>
      <c r="O130" s="7">
        <v>0</v>
      </c>
      <c r="P130" s="7">
        <v>0</v>
      </c>
      <c r="Q130" s="7">
        <v>0</v>
      </c>
      <c r="R130" s="7">
        <v>0</v>
      </c>
      <c r="T130" s="5">
        <v>39</v>
      </c>
      <c r="U130" s="5">
        <v>0</v>
      </c>
      <c r="V130" s="5">
        <v>0</v>
      </c>
      <c r="W130" s="5">
        <v>0</v>
      </c>
      <c r="Z130" s="5">
        <v>0</v>
      </c>
      <c r="AC130" s="5">
        <v>0</v>
      </c>
      <c r="AF130" s="5">
        <v>0</v>
      </c>
      <c r="AI130" s="7">
        <v>26.0625</v>
      </c>
      <c r="AJ130" s="7">
        <v>0.10059999999999999</v>
      </c>
      <c r="AK130" s="5" t="s">
        <v>72</v>
      </c>
      <c r="BB130" s="5" t="s">
        <v>73</v>
      </c>
    </row>
    <row r="131" spans="1:57" x14ac:dyDescent="0.25">
      <c r="A131" s="5">
        <v>130</v>
      </c>
      <c r="B131" s="6">
        <v>42629.024444444447</v>
      </c>
      <c r="C131" s="6">
        <v>42629.031076388892</v>
      </c>
      <c r="D131" s="5" t="s">
        <v>336</v>
      </c>
      <c r="E131" s="5" t="s">
        <v>68</v>
      </c>
      <c r="G131" s="5" t="s">
        <v>64</v>
      </c>
      <c r="H131" s="5" t="s">
        <v>319</v>
      </c>
      <c r="I131" s="5" t="s">
        <v>69</v>
      </c>
      <c r="J131" s="5" t="s">
        <v>65</v>
      </c>
      <c r="K131" s="5" t="s">
        <v>65</v>
      </c>
      <c r="L131" s="5">
        <v>6215</v>
      </c>
      <c r="M131" s="5" t="s">
        <v>70</v>
      </c>
      <c r="N131" s="5" t="s">
        <v>70</v>
      </c>
      <c r="O131" s="7">
        <v>0</v>
      </c>
      <c r="P131" s="7">
        <v>0</v>
      </c>
      <c r="Q131" s="7">
        <v>0</v>
      </c>
      <c r="R131" s="7">
        <v>0</v>
      </c>
      <c r="T131" s="5">
        <v>33</v>
      </c>
      <c r="U131" s="5">
        <v>0</v>
      </c>
      <c r="V131" s="5">
        <v>0</v>
      </c>
      <c r="W131" s="5">
        <v>0</v>
      </c>
      <c r="Z131" s="5">
        <v>0</v>
      </c>
      <c r="AC131" s="5">
        <v>0</v>
      </c>
      <c r="AF131" s="5">
        <v>0</v>
      </c>
      <c r="AI131" s="7">
        <v>243.35570000000001</v>
      </c>
      <c r="AJ131" s="7">
        <v>1.35E-2</v>
      </c>
      <c r="AK131" s="5" t="s">
        <v>148</v>
      </c>
      <c r="BB131" s="5" t="s">
        <v>74</v>
      </c>
    </row>
    <row r="132" spans="1:57" x14ac:dyDescent="0.25">
      <c r="A132" s="5">
        <v>131</v>
      </c>
      <c r="B132" s="6">
        <v>42629.023761574077</v>
      </c>
      <c r="D132" s="5" t="s">
        <v>390</v>
      </c>
      <c r="E132" s="5" t="s">
        <v>318</v>
      </c>
      <c r="G132" s="5" t="s">
        <v>64</v>
      </c>
      <c r="H132" s="5" t="s">
        <v>319</v>
      </c>
      <c r="I132" s="5" t="s">
        <v>176</v>
      </c>
      <c r="J132" s="5" t="s">
        <v>65</v>
      </c>
      <c r="K132" s="5" t="s">
        <v>65</v>
      </c>
      <c r="M132" s="5" t="s">
        <v>265</v>
      </c>
      <c r="N132" s="5" t="s">
        <v>76</v>
      </c>
      <c r="O132" s="7">
        <v>0</v>
      </c>
      <c r="P132" s="7">
        <v>0</v>
      </c>
      <c r="Q132" s="7">
        <v>0</v>
      </c>
      <c r="R132" s="7">
        <v>0</v>
      </c>
      <c r="T132" s="5">
        <v>0</v>
      </c>
      <c r="W132" s="5">
        <v>0</v>
      </c>
      <c r="Y132" s="5">
        <v>0</v>
      </c>
      <c r="Z132" s="5">
        <v>0</v>
      </c>
      <c r="AB132" s="5">
        <v>0</v>
      </c>
      <c r="AC132" s="5">
        <v>0</v>
      </c>
      <c r="AE132" s="5">
        <v>0</v>
      </c>
      <c r="AF132" s="5">
        <v>0</v>
      </c>
      <c r="AH132" s="5">
        <v>0</v>
      </c>
      <c r="AJ132" s="7">
        <v>0</v>
      </c>
      <c r="AZ132" s="5" t="s">
        <v>175</v>
      </c>
      <c r="BB132" s="5" t="s">
        <v>178</v>
      </c>
      <c r="BD132" s="5" t="s">
        <v>391</v>
      </c>
      <c r="BE132" s="5" t="s">
        <v>67</v>
      </c>
    </row>
    <row r="133" spans="1:57" x14ac:dyDescent="0.25">
      <c r="A133" s="5">
        <v>132</v>
      </c>
      <c r="B133" s="6">
        <v>42629.005995370368</v>
      </c>
      <c r="D133" s="5" t="s">
        <v>318</v>
      </c>
      <c r="E133" s="5" t="s">
        <v>358</v>
      </c>
      <c r="G133" s="5" t="s">
        <v>64</v>
      </c>
      <c r="H133" s="5" t="s">
        <v>319</v>
      </c>
      <c r="I133" s="5" t="s">
        <v>75</v>
      </c>
      <c r="J133" s="5" t="s">
        <v>65</v>
      </c>
      <c r="K133" s="5" t="s">
        <v>65</v>
      </c>
      <c r="M133" s="5" t="s">
        <v>392</v>
      </c>
      <c r="N133" s="5" t="s">
        <v>66</v>
      </c>
      <c r="O133" s="7">
        <v>0</v>
      </c>
      <c r="P133" s="7">
        <v>0</v>
      </c>
      <c r="Q133" s="7">
        <v>0</v>
      </c>
      <c r="R133" s="7">
        <v>0</v>
      </c>
      <c r="T133" s="5">
        <v>0</v>
      </c>
      <c r="W133" s="5">
        <v>0</v>
      </c>
      <c r="Y133" s="5">
        <v>0</v>
      </c>
      <c r="Z133" s="5">
        <v>0</v>
      </c>
      <c r="AB133" s="5">
        <v>0</v>
      </c>
      <c r="AC133" s="5">
        <v>0</v>
      </c>
      <c r="AE133" s="5">
        <v>0</v>
      </c>
      <c r="AF133" s="5">
        <v>0</v>
      </c>
      <c r="AH133" s="5">
        <v>0</v>
      </c>
      <c r="AJ133" s="7">
        <v>0</v>
      </c>
      <c r="AZ133" s="5" t="s">
        <v>175</v>
      </c>
      <c r="BB133" s="5" t="s">
        <v>77</v>
      </c>
      <c r="BD133" s="5" t="s">
        <v>393</v>
      </c>
      <c r="BE133" s="5" t="s">
        <v>67</v>
      </c>
    </row>
    <row r="134" spans="1:57" x14ac:dyDescent="0.25">
      <c r="A134" s="5">
        <v>133</v>
      </c>
      <c r="B134" s="6">
        <v>42629.000636574077</v>
      </c>
      <c r="D134" s="5" t="s">
        <v>318</v>
      </c>
      <c r="E134" s="5" t="s">
        <v>330</v>
      </c>
      <c r="F134" s="5">
        <v>0</v>
      </c>
      <c r="G134" s="5" t="s">
        <v>64</v>
      </c>
      <c r="H134" s="5" t="s">
        <v>319</v>
      </c>
      <c r="I134" s="5" t="s">
        <v>81</v>
      </c>
      <c r="J134" s="5" t="s">
        <v>65</v>
      </c>
      <c r="K134" s="5" t="s">
        <v>65</v>
      </c>
      <c r="L134" s="5">
        <v>0</v>
      </c>
      <c r="M134" s="5" t="s">
        <v>70</v>
      </c>
      <c r="N134" s="5" t="s">
        <v>70</v>
      </c>
      <c r="O134" s="7">
        <v>0</v>
      </c>
      <c r="P134" s="7">
        <v>0</v>
      </c>
      <c r="Q134" s="7">
        <v>0</v>
      </c>
      <c r="R134" s="7">
        <v>0</v>
      </c>
      <c r="T134" s="5">
        <v>0</v>
      </c>
      <c r="U134" s="5">
        <v>0</v>
      </c>
      <c r="V134" s="5">
        <v>0</v>
      </c>
      <c r="W134" s="5">
        <v>0</v>
      </c>
      <c r="Y134" s="5">
        <v>0</v>
      </c>
      <c r="Z134" s="5">
        <v>0</v>
      </c>
      <c r="AB134" s="5">
        <v>0</v>
      </c>
      <c r="AC134" s="5">
        <v>0</v>
      </c>
      <c r="AE134" s="5">
        <v>0</v>
      </c>
      <c r="AF134" s="5">
        <v>0</v>
      </c>
      <c r="AH134" s="5">
        <v>0</v>
      </c>
      <c r="AJ134" s="7">
        <v>0</v>
      </c>
      <c r="AZ134" s="5" t="s">
        <v>175</v>
      </c>
      <c r="BB134" s="5" t="s">
        <v>82</v>
      </c>
      <c r="BD134" s="5">
        <v>0</v>
      </c>
      <c r="BE134" s="5">
        <v>0</v>
      </c>
    </row>
    <row r="135" spans="1:57" x14ac:dyDescent="0.25">
      <c r="A135" s="5">
        <v>134</v>
      </c>
      <c r="B135" s="6">
        <v>42628.998090277775</v>
      </c>
      <c r="D135" s="5" t="s">
        <v>318</v>
      </c>
      <c r="E135" s="5" t="s">
        <v>326</v>
      </c>
      <c r="G135" s="5" t="s">
        <v>64</v>
      </c>
      <c r="H135" s="5" t="s">
        <v>319</v>
      </c>
      <c r="I135" s="5" t="s">
        <v>75</v>
      </c>
      <c r="J135" s="5" t="s">
        <v>65</v>
      </c>
      <c r="K135" s="5" t="s">
        <v>65</v>
      </c>
      <c r="M135" s="5" t="s">
        <v>279</v>
      </c>
      <c r="N135" s="5" t="s">
        <v>76</v>
      </c>
      <c r="O135" s="7">
        <v>0</v>
      </c>
      <c r="P135" s="7">
        <v>0</v>
      </c>
      <c r="Q135" s="7">
        <v>0</v>
      </c>
      <c r="R135" s="7">
        <v>0</v>
      </c>
      <c r="T135" s="5">
        <v>0</v>
      </c>
      <c r="W135" s="5">
        <v>0</v>
      </c>
      <c r="Y135" s="5">
        <v>0</v>
      </c>
      <c r="Z135" s="5">
        <v>0</v>
      </c>
      <c r="AB135" s="5">
        <v>0</v>
      </c>
      <c r="AC135" s="5">
        <v>0</v>
      </c>
      <c r="AE135" s="5">
        <v>0</v>
      </c>
      <c r="AF135" s="5">
        <v>0</v>
      </c>
      <c r="AH135" s="5">
        <v>0</v>
      </c>
      <c r="AJ135" s="7">
        <v>0</v>
      </c>
      <c r="AZ135" s="5" t="s">
        <v>175</v>
      </c>
      <c r="BB135" s="5" t="s">
        <v>77</v>
      </c>
      <c r="BD135" s="5" t="s">
        <v>394</v>
      </c>
      <c r="BE135" s="5" t="s">
        <v>67</v>
      </c>
    </row>
    <row r="136" spans="1:57" x14ac:dyDescent="0.25">
      <c r="A136" s="5">
        <v>135</v>
      </c>
      <c r="B136" s="6">
        <v>42628.995393518519</v>
      </c>
      <c r="D136" s="5" t="s">
        <v>318</v>
      </c>
      <c r="E136" s="5" t="s">
        <v>330</v>
      </c>
      <c r="G136" s="5" t="s">
        <v>64</v>
      </c>
      <c r="H136" s="5" t="s">
        <v>319</v>
      </c>
      <c r="I136" s="5" t="s">
        <v>75</v>
      </c>
      <c r="J136" s="5" t="s">
        <v>65</v>
      </c>
      <c r="K136" s="5" t="s">
        <v>65</v>
      </c>
      <c r="M136" s="5" t="s">
        <v>381</v>
      </c>
      <c r="N136" s="5" t="s">
        <v>66</v>
      </c>
      <c r="O136" s="7">
        <v>0</v>
      </c>
      <c r="P136" s="7">
        <v>0</v>
      </c>
      <c r="Q136" s="7">
        <v>0</v>
      </c>
      <c r="R136" s="7">
        <v>0</v>
      </c>
      <c r="T136" s="5">
        <v>0</v>
      </c>
      <c r="W136" s="5">
        <v>0</v>
      </c>
      <c r="Y136" s="5">
        <v>0</v>
      </c>
      <c r="Z136" s="5">
        <v>0</v>
      </c>
      <c r="AB136" s="5">
        <v>0</v>
      </c>
      <c r="AC136" s="5">
        <v>0</v>
      </c>
      <c r="AE136" s="5">
        <v>0</v>
      </c>
      <c r="AF136" s="5">
        <v>0</v>
      </c>
      <c r="AH136" s="5">
        <v>0</v>
      </c>
      <c r="AJ136" s="7">
        <v>0</v>
      </c>
      <c r="AZ136" s="5" t="s">
        <v>175</v>
      </c>
      <c r="BB136" s="5" t="s">
        <v>77</v>
      </c>
      <c r="BD136" s="5" t="s">
        <v>393</v>
      </c>
      <c r="BE136" s="5" t="s">
        <v>67</v>
      </c>
    </row>
    <row r="137" spans="1:57" x14ac:dyDescent="0.25">
      <c r="A137" s="5">
        <v>136</v>
      </c>
      <c r="B137" s="6">
        <v>42628.994444444441</v>
      </c>
      <c r="D137" s="5" t="s">
        <v>318</v>
      </c>
      <c r="E137" s="5" t="s">
        <v>326</v>
      </c>
      <c r="G137" s="5" t="s">
        <v>64</v>
      </c>
      <c r="H137" s="5" t="s">
        <v>319</v>
      </c>
      <c r="I137" s="5" t="s">
        <v>75</v>
      </c>
      <c r="J137" s="5" t="s">
        <v>65</v>
      </c>
      <c r="K137" s="5" t="s">
        <v>65</v>
      </c>
      <c r="M137" s="5" t="s">
        <v>354</v>
      </c>
      <c r="N137" s="5" t="s">
        <v>76</v>
      </c>
      <c r="O137" s="7">
        <v>0</v>
      </c>
      <c r="P137" s="7">
        <v>0</v>
      </c>
      <c r="Q137" s="7">
        <v>0</v>
      </c>
      <c r="R137" s="7">
        <v>0</v>
      </c>
      <c r="T137" s="5">
        <v>0</v>
      </c>
      <c r="W137" s="5">
        <v>0</v>
      </c>
      <c r="Y137" s="5">
        <v>0</v>
      </c>
      <c r="Z137" s="5">
        <v>0</v>
      </c>
      <c r="AB137" s="5">
        <v>0</v>
      </c>
      <c r="AC137" s="5">
        <v>0</v>
      </c>
      <c r="AE137" s="5">
        <v>0</v>
      </c>
      <c r="AF137" s="5">
        <v>0</v>
      </c>
      <c r="AH137" s="5">
        <v>0</v>
      </c>
      <c r="AJ137" s="7">
        <v>0</v>
      </c>
      <c r="AZ137" s="5" t="s">
        <v>175</v>
      </c>
      <c r="BB137" s="5" t="s">
        <v>77</v>
      </c>
      <c r="BD137" s="5" t="s">
        <v>391</v>
      </c>
      <c r="BE137" s="5" t="s">
        <v>67</v>
      </c>
    </row>
    <row r="138" spans="1:57" x14ac:dyDescent="0.25">
      <c r="A138" s="5">
        <v>137</v>
      </c>
      <c r="B138" s="6">
        <v>42628.964745370373</v>
      </c>
      <c r="D138" s="5" t="s">
        <v>318</v>
      </c>
      <c r="E138" s="5" t="s">
        <v>356</v>
      </c>
      <c r="G138" s="5" t="s">
        <v>64</v>
      </c>
      <c r="H138" s="5" t="s">
        <v>319</v>
      </c>
      <c r="I138" s="5" t="s">
        <v>75</v>
      </c>
      <c r="J138" s="5" t="s">
        <v>65</v>
      </c>
      <c r="K138" s="5" t="s">
        <v>65</v>
      </c>
      <c r="M138" s="5" t="s">
        <v>395</v>
      </c>
      <c r="N138" s="5" t="s">
        <v>208</v>
      </c>
      <c r="O138" s="7">
        <v>0</v>
      </c>
      <c r="P138" s="7">
        <v>0</v>
      </c>
      <c r="Q138" s="7">
        <v>0</v>
      </c>
      <c r="R138" s="7">
        <v>0</v>
      </c>
      <c r="T138" s="5">
        <v>0</v>
      </c>
      <c r="W138" s="5">
        <v>0</v>
      </c>
      <c r="Y138" s="5">
        <v>0</v>
      </c>
      <c r="Z138" s="5">
        <v>0</v>
      </c>
      <c r="AB138" s="5">
        <v>0</v>
      </c>
      <c r="AC138" s="5">
        <v>0</v>
      </c>
      <c r="AE138" s="5">
        <v>0</v>
      </c>
      <c r="AF138" s="5">
        <v>0</v>
      </c>
      <c r="AH138" s="5">
        <v>0</v>
      </c>
      <c r="AJ138" s="7">
        <v>0</v>
      </c>
      <c r="AZ138" s="5" t="s">
        <v>175</v>
      </c>
      <c r="BB138" s="5" t="s">
        <v>77</v>
      </c>
      <c r="BD138" s="5" t="s">
        <v>328</v>
      </c>
      <c r="BE138" s="5" t="s">
        <v>67</v>
      </c>
    </row>
    <row r="139" spans="1:57" x14ac:dyDescent="0.25">
      <c r="A139" s="5">
        <v>138</v>
      </c>
      <c r="B139" s="6">
        <v>42628.963206018518</v>
      </c>
      <c r="C139" s="6">
        <v>42628.969305555554</v>
      </c>
      <c r="D139" s="5" t="s">
        <v>336</v>
      </c>
      <c r="E139" s="5" t="s">
        <v>68</v>
      </c>
      <c r="F139" s="5" t="s">
        <v>337</v>
      </c>
      <c r="G139" s="5" t="s">
        <v>64</v>
      </c>
      <c r="H139" s="5" t="s">
        <v>319</v>
      </c>
      <c r="I139" s="5" t="s">
        <v>69</v>
      </c>
      <c r="J139" s="5" t="s">
        <v>65</v>
      </c>
      <c r="K139" s="5" t="s">
        <v>65</v>
      </c>
      <c r="L139" s="5">
        <v>152</v>
      </c>
      <c r="M139" s="5" t="s">
        <v>70</v>
      </c>
      <c r="N139" s="5" t="s">
        <v>70</v>
      </c>
      <c r="O139" s="7">
        <v>0</v>
      </c>
      <c r="P139" s="7">
        <v>0</v>
      </c>
      <c r="Q139" s="7">
        <v>0</v>
      </c>
      <c r="R139" s="7">
        <v>0</v>
      </c>
      <c r="T139" s="5">
        <v>39</v>
      </c>
      <c r="U139" s="5">
        <v>0</v>
      </c>
      <c r="V139" s="5">
        <v>0</v>
      </c>
      <c r="W139" s="5">
        <v>0</v>
      </c>
      <c r="Z139" s="5">
        <v>0</v>
      </c>
      <c r="AC139" s="5">
        <v>0</v>
      </c>
      <c r="AF139" s="5">
        <v>0</v>
      </c>
      <c r="AI139" s="7">
        <v>26.072299999999998</v>
      </c>
      <c r="AJ139" s="7">
        <v>1E-3</v>
      </c>
      <c r="AK139" s="5" t="s">
        <v>72</v>
      </c>
      <c r="BB139" s="5" t="s">
        <v>73</v>
      </c>
    </row>
    <row r="140" spans="1:57" x14ac:dyDescent="0.25">
      <c r="A140" s="5">
        <v>139</v>
      </c>
      <c r="B140" s="6">
        <v>42628.950104166666</v>
      </c>
      <c r="D140" s="5" t="s">
        <v>318</v>
      </c>
      <c r="E140" s="5" t="s">
        <v>330</v>
      </c>
      <c r="G140" s="5" t="s">
        <v>64</v>
      </c>
      <c r="H140" s="5" t="s">
        <v>319</v>
      </c>
      <c r="I140" s="5" t="s">
        <v>75</v>
      </c>
      <c r="J140" s="5" t="s">
        <v>65</v>
      </c>
      <c r="K140" s="5" t="s">
        <v>65</v>
      </c>
      <c r="M140" s="5" t="s">
        <v>396</v>
      </c>
      <c r="N140" s="5" t="s">
        <v>365</v>
      </c>
      <c r="O140" s="7">
        <v>0</v>
      </c>
      <c r="P140" s="7">
        <v>0</v>
      </c>
      <c r="Q140" s="7">
        <v>0</v>
      </c>
      <c r="R140" s="7">
        <v>0</v>
      </c>
      <c r="T140" s="5">
        <v>0</v>
      </c>
      <c r="W140" s="5">
        <v>0</v>
      </c>
      <c r="Y140" s="5">
        <v>0</v>
      </c>
      <c r="Z140" s="5">
        <v>0</v>
      </c>
      <c r="AB140" s="5">
        <v>0</v>
      </c>
      <c r="AC140" s="5">
        <v>0</v>
      </c>
      <c r="AE140" s="5">
        <v>0</v>
      </c>
      <c r="AF140" s="5">
        <v>0</v>
      </c>
      <c r="AH140" s="5">
        <v>0</v>
      </c>
      <c r="AJ140" s="7">
        <v>0</v>
      </c>
      <c r="AZ140" s="5" t="s">
        <v>175</v>
      </c>
      <c r="BB140" s="5" t="s">
        <v>77</v>
      </c>
      <c r="BD140" s="5" t="s">
        <v>328</v>
      </c>
      <c r="BE140" s="5" t="s">
        <v>67</v>
      </c>
    </row>
    <row r="141" spans="1:57" x14ac:dyDescent="0.25">
      <c r="A141" s="5">
        <v>140</v>
      </c>
      <c r="B141" s="6">
        <v>42628.94327546296</v>
      </c>
      <c r="D141" s="5" t="s">
        <v>318</v>
      </c>
      <c r="E141" s="5" t="s">
        <v>330</v>
      </c>
      <c r="G141" s="5" t="s">
        <v>64</v>
      </c>
      <c r="H141" s="5" t="s">
        <v>319</v>
      </c>
      <c r="I141" s="5" t="s">
        <v>75</v>
      </c>
      <c r="J141" s="5" t="s">
        <v>65</v>
      </c>
      <c r="K141" s="5" t="s">
        <v>65</v>
      </c>
      <c r="M141" s="5" t="s">
        <v>397</v>
      </c>
      <c r="N141" s="5" t="s">
        <v>208</v>
      </c>
      <c r="O141" s="7">
        <v>0</v>
      </c>
      <c r="P141" s="7">
        <v>0</v>
      </c>
      <c r="Q141" s="7">
        <v>0</v>
      </c>
      <c r="R141" s="7">
        <v>0</v>
      </c>
      <c r="T141" s="5">
        <v>0</v>
      </c>
      <c r="W141" s="5">
        <v>0</v>
      </c>
      <c r="Y141" s="5">
        <v>0</v>
      </c>
      <c r="Z141" s="5">
        <v>0</v>
      </c>
      <c r="AB141" s="5">
        <v>0</v>
      </c>
      <c r="AC141" s="5">
        <v>0</v>
      </c>
      <c r="AE141" s="5">
        <v>0</v>
      </c>
      <c r="AF141" s="5">
        <v>0</v>
      </c>
      <c r="AH141" s="5">
        <v>0</v>
      </c>
      <c r="AJ141" s="7">
        <v>0</v>
      </c>
      <c r="AZ141" s="5" t="s">
        <v>175</v>
      </c>
      <c r="BB141" s="5" t="s">
        <v>77</v>
      </c>
      <c r="BD141" s="5" t="s">
        <v>328</v>
      </c>
      <c r="BE141" s="5" t="s">
        <v>67</v>
      </c>
    </row>
    <row r="142" spans="1:57" x14ac:dyDescent="0.25">
      <c r="A142" s="5">
        <v>141</v>
      </c>
      <c r="B142" s="6">
        <v>42628.940601851849</v>
      </c>
      <c r="D142" s="5" t="s">
        <v>318</v>
      </c>
      <c r="E142" s="5" t="s">
        <v>330</v>
      </c>
      <c r="G142" s="5" t="s">
        <v>64</v>
      </c>
      <c r="H142" s="5" t="s">
        <v>319</v>
      </c>
      <c r="I142" s="5" t="s">
        <v>75</v>
      </c>
      <c r="J142" s="5" t="s">
        <v>65</v>
      </c>
      <c r="K142" s="5" t="s">
        <v>65</v>
      </c>
      <c r="M142" s="5" t="s">
        <v>398</v>
      </c>
      <c r="N142" s="5" t="s">
        <v>196</v>
      </c>
      <c r="O142" s="7">
        <v>0</v>
      </c>
      <c r="P142" s="7">
        <v>0</v>
      </c>
      <c r="Q142" s="7">
        <v>0</v>
      </c>
      <c r="R142" s="7">
        <v>0</v>
      </c>
      <c r="T142" s="5">
        <v>0</v>
      </c>
      <c r="W142" s="5">
        <v>0</v>
      </c>
      <c r="Y142" s="5">
        <v>0</v>
      </c>
      <c r="Z142" s="5">
        <v>0</v>
      </c>
      <c r="AB142" s="5">
        <v>0</v>
      </c>
      <c r="AC142" s="5">
        <v>0</v>
      </c>
      <c r="AE142" s="5">
        <v>0</v>
      </c>
      <c r="AF142" s="5">
        <v>0</v>
      </c>
      <c r="AH142" s="5">
        <v>0</v>
      </c>
      <c r="AJ142" s="7">
        <v>0</v>
      </c>
      <c r="AZ142" s="5" t="s">
        <v>175</v>
      </c>
      <c r="BB142" s="5" t="s">
        <v>77</v>
      </c>
      <c r="BD142" s="5" t="s">
        <v>399</v>
      </c>
      <c r="BE142" s="5" t="s">
        <v>67</v>
      </c>
    </row>
    <row r="143" spans="1:57" x14ac:dyDescent="0.25">
      <c r="A143" s="5">
        <v>142</v>
      </c>
      <c r="B143" s="6">
        <v>42628.939016203702</v>
      </c>
      <c r="D143" s="5" t="s">
        <v>318</v>
      </c>
      <c r="E143" s="5" t="s">
        <v>330</v>
      </c>
      <c r="G143" s="5" t="s">
        <v>64</v>
      </c>
      <c r="H143" s="5" t="s">
        <v>319</v>
      </c>
      <c r="I143" s="5" t="s">
        <v>75</v>
      </c>
      <c r="J143" s="5" t="s">
        <v>65</v>
      </c>
      <c r="K143" s="5" t="s">
        <v>65</v>
      </c>
      <c r="M143" s="5" t="s">
        <v>400</v>
      </c>
      <c r="N143" s="5" t="s">
        <v>196</v>
      </c>
      <c r="O143" s="7">
        <v>0</v>
      </c>
      <c r="P143" s="7">
        <v>0</v>
      </c>
      <c r="Q143" s="7">
        <v>0</v>
      </c>
      <c r="R143" s="7">
        <v>0</v>
      </c>
      <c r="T143" s="5">
        <v>0</v>
      </c>
      <c r="W143" s="5">
        <v>0</v>
      </c>
      <c r="Y143" s="5">
        <v>0</v>
      </c>
      <c r="Z143" s="5">
        <v>0</v>
      </c>
      <c r="AB143" s="5">
        <v>0</v>
      </c>
      <c r="AC143" s="5">
        <v>0</v>
      </c>
      <c r="AE143" s="5">
        <v>0</v>
      </c>
      <c r="AF143" s="5">
        <v>0</v>
      </c>
      <c r="AH143" s="5">
        <v>0</v>
      </c>
      <c r="AJ143" s="7">
        <v>0</v>
      </c>
      <c r="AZ143" s="5" t="s">
        <v>175</v>
      </c>
      <c r="BB143" s="5" t="s">
        <v>77</v>
      </c>
      <c r="BD143" s="5" t="s">
        <v>399</v>
      </c>
      <c r="BE143" s="5" t="s">
        <v>67</v>
      </c>
    </row>
    <row r="144" spans="1:57" x14ac:dyDescent="0.25">
      <c r="A144" s="5">
        <v>143</v>
      </c>
      <c r="B144" s="6">
        <v>42628.938530092593</v>
      </c>
      <c r="D144" s="5" t="s">
        <v>318</v>
      </c>
      <c r="E144" s="5" t="s">
        <v>330</v>
      </c>
      <c r="G144" s="5" t="s">
        <v>64</v>
      </c>
      <c r="H144" s="5" t="s">
        <v>319</v>
      </c>
      <c r="I144" s="5" t="s">
        <v>75</v>
      </c>
      <c r="J144" s="5" t="s">
        <v>65</v>
      </c>
      <c r="K144" s="5" t="s">
        <v>65</v>
      </c>
      <c r="M144" s="5" t="s">
        <v>192</v>
      </c>
      <c r="N144" s="5" t="s">
        <v>66</v>
      </c>
      <c r="O144" s="7">
        <v>0</v>
      </c>
      <c r="P144" s="7">
        <v>0</v>
      </c>
      <c r="Q144" s="7">
        <v>0</v>
      </c>
      <c r="R144" s="7">
        <v>0</v>
      </c>
      <c r="T144" s="5">
        <v>0</v>
      </c>
      <c r="W144" s="5">
        <v>0</v>
      </c>
      <c r="Y144" s="5">
        <v>0</v>
      </c>
      <c r="Z144" s="5">
        <v>0</v>
      </c>
      <c r="AB144" s="5">
        <v>0</v>
      </c>
      <c r="AC144" s="5">
        <v>0</v>
      </c>
      <c r="AE144" s="5">
        <v>0</v>
      </c>
      <c r="AF144" s="5">
        <v>0</v>
      </c>
      <c r="AH144" s="5">
        <v>0</v>
      </c>
      <c r="AJ144" s="7">
        <v>0</v>
      </c>
      <c r="AZ144" s="5" t="s">
        <v>175</v>
      </c>
      <c r="BB144" s="5" t="s">
        <v>77</v>
      </c>
      <c r="BD144" s="5" t="s">
        <v>399</v>
      </c>
      <c r="BE144" s="5" t="s">
        <v>67</v>
      </c>
    </row>
    <row r="145" spans="1:57" x14ac:dyDescent="0.25">
      <c r="A145" s="5">
        <v>144</v>
      </c>
      <c r="B145" s="6">
        <v>42628.9372337963</v>
      </c>
      <c r="D145" s="5" t="s">
        <v>318</v>
      </c>
      <c r="E145" s="5" t="s">
        <v>330</v>
      </c>
      <c r="G145" s="5" t="s">
        <v>64</v>
      </c>
      <c r="H145" s="5" t="s">
        <v>319</v>
      </c>
      <c r="I145" s="5" t="s">
        <v>75</v>
      </c>
      <c r="J145" s="5" t="s">
        <v>65</v>
      </c>
      <c r="K145" s="5" t="s">
        <v>65</v>
      </c>
      <c r="M145" s="5" t="s">
        <v>401</v>
      </c>
      <c r="N145" s="5" t="s">
        <v>76</v>
      </c>
      <c r="O145" s="7">
        <v>0</v>
      </c>
      <c r="P145" s="7">
        <v>0</v>
      </c>
      <c r="Q145" s="7">
        <v>0</v>
      </c>
      <c r="R145" s="7">
        <v>0</v>
      </c>
      <c r="T145" s="5">
        <v>0</v>
      </c>
      <c r="W145" s="5">
        <v>0</v>
      </c>
      <c r="Y145" s="5">
        <v>0</v>
      </c>
      <c r="Z145" s="5">
        <v>0</v>
      </c>
      <c r="AB145" s="5">
        <v>0</v>
      </c>
      <c r="AC145" s="5">
        <v>0</v>
      </c>
      <c r="AE145" s="5">
        <v>0</v>
      </c>
      <c r="AF145" s="5">
        <v>0</v>
      </c>
      <c r="AH145" s="5">
        <v>0</v>
      </c>
      <c r="AJ145" s="7">
        <v>0</v>
      </c>
      <c r="AZ145" s="5" t="s">
        <v>175</v>
      </c>
      <c r="BB145" s="5" t="s">
        <v>77</v>
      </c>
      <c r="BD145" s="5" t="s">
        <v>399</v>
      </c>
      <c r="BE145" s="5" t="s">
        <v>67</v>
      </c>
    </row>
    <row r="146" spans="1:57" x14ac:dyDescent="0.25">
      <c r="A146" s="5">
        <v>145</v>
      </c>
      <c r="B146" s="6">
        <v>42628.936296296299</v>
      </c>
      <c r="D146" s="5" t="s">
        <v>318</v>
      </c>
      <c r="E146" s="5" t="s">
        <v>330</v>
      </c>
      <c r="G146" s="5" t="s">
        <v>64</v>
      </c>
      <c r="H146" s="5" t="s">
        <v>319</v>
      </c>
      <c r="I146" s="5" t="s">
        <v>75</v>
      </c>
      <c r="J146" s="5" t="s">
        <v>65</v>
      </c>
      <c r="K146" s="5" t="s">
        <v>65</v>
      </c>
      <c r="M146" s="5" t="s">
        <v>224</v>
      </c>
      <c r="N146" s="5" t="s">
        <v>66</v>
      </c>
      <c r="O146" s="7">
        <v>0</v>
      </c>
      <c r="P146" s="7">
        <v>0</v>
      </c>
      <c r="Q146" s="7">
        <v>0</v>
      </c>
      <c r="R146" s="7">
        <v>0</v>
      </c>
      <c r="T146" s="5">
        <v>0</v>
      </c>
      <c r="W146" s="5">
        <v>0</v>
      </c>
      <c r="Y146" s="5">
        <v>0</v>
      </c>
      <c r="Z146" s="5">
        <v>0</v>
      </c>
      <c r="AB146" s="5">
        <v>0</v>
      </c>
      <c r="AC146" s="5">
        <v>0</v>
      </c>
      <c r="AE146" s="5">
        <v>0</v>
      </c>
      <c r="AF146" s="5">
        <v>0</v>
      </c>
      <c r="AH146" s="5">
        <v>0</v>
      </c>
      <c r="AJ146" s="7">
        <v>0</v>
      </c>
      <c r="AZ146" s="5" t="s">
        <v>175</v>
      </c>
      <c r="BB146" s="5" t="s">
        <v>77</v>
      </c>
      <c r="BD146" s="5" t="s">
        <v>328</v>
      </c>
      <c r="BE146" s="5" t="s">
        <v>67</v>
      </c>
    </row>
    <row r="147" spans="1:57" x14ac:dyDescent="0.25">
      <c r="A147" s="5">
        <v>146</v>
      </c>
      <c r="B147" s="6">
        <v>42628.935613425929</v>
      </c>
      <c r="D147" s="5" t="s">
        <v>318</v>
      </c>
      <c r="E147" s="5" t="s">
        <v>330</v>
      </c>
      <c r="G147" s="5" t="s">
        <v>64</v>
      </c>
      <c r="H147" s="5" t="s">
        <v>319</v>
      </c>
      <c r="I147" s="5" t="s">
        <v>75</v>
      </c>
      <c r="J147" s="5" t="s">
        <v>65</v>
      </c>
      <c r="K147" s="5" t="s">
        <v>65</v>
      </c>
      <c r="M147" s="5" t="s">
        <v>193</v>
      </c>
      <c r="N147" s="5" t="s">
        <v>66</v>
      </c>
      <c r="O147" s="7">
        <v>0</v>
      </c>
      <c r="P147" s="7">
        <v>0</v>
      </c>
      <c r="Q147" s="7">
        <v>0</v>
      </c>
      <c r="R147" s="7">
        <v>0</v>
      </c>
      <c r="T147" s="5">
        <v>0</v>
      </c>
      <c r="W147" s="5">
        <v>0</v>
      </c>
      <c r="Y147" s="5">
        <v>0</v>
      </c>
      <c r="Z147" s="5">
        <v>0</v>
      </c>
      <c r="AB147" s="5">
        <v>0</v>
      </c>
      <c r="AC147" s="5">
        <v>0</v>
      </c>
      <c r="AE147" s="5">
        <v>0</v>
      </c>
      <c r="AF147" s="5">
        <v>0</v>
      </c>
      <c r="AH147" s="5">
        <v>0</v>
      </c>
      <c r="AJ147" s="7">
        <v>0</v>
      </c>
      <c r="AZ147" s="5" t="s">
        <v>175</v>
      </c>
      <c r="BB147" s="5" t="s">
        <v>77</v>
      </c>
      <c r="BD147" s="5" t="s">
        <v>399</v>
      </c>
      <c r="BE147" s="5" t="s">
        <v>67</v>
      </c>
    </row>
    <row r="148" spans="1:57" x14ac:dyDescent="0.25">
      <c r="A148" s="5">
        <v>147</v>
      </c>
      <c r="B148" s="6">
        <v>42628.934618055559</v>
      </c>
      <c r="D148" s="5" t="s">
        <v>318</v>
      </c>
      <c r="E148" s="5" t="s">
        <v>330</v>
      </c>
      <c r="G148" s="5" t="s">
        <v>64</v>
      </c>
      <c r="H148" s="5" t="s">
        <v>319</v>
      </c>
      <c r="I148" s="5" t="s">
        <v>75</v>
      </c>
      <c r="J148" s="5" t="s">
        <v>65</v>
      </c>
      <c r="K148" s="5" t="s">
        <v>65</v>
      </c>
      <c r="M148" s="5" t="s">
        <v>265</v>
      </c>
      <c r="N148" s="5" t="s">
        <v>76</v>
      </c>
      <c r="O148" s="7">
        <v>0</v>
      </c>
      <c r="P148" s="7">
        <v>0</v>
      </c>
      <c r="Q148" s="7">
        <v>0</v>
      </c>
      <c r="R148" s="7">
        <v>0</v>
      </c>
      <c r="T148" s="5">
        <v>0</v>
      </c>
      <c r="W148" s="5">
        <v>0</v>
      </c>
      <c r="Y148" s="5">
        <v>0</v>
      </c>
      <c r="Z148" s="5">
        <v>0</v>
      </c>
      <c r="AB148" s="5">
        <v>0</v>
      </c>
      <c r="AC148" s="5">
        <v>0</v>
      </c>
      <c r="AE148" s="5">
        <v>0</v>
      </c>
      <c r="AF148" s="5">
        <v>0</v>
      </c>
      <c r="AH148" s="5">
        <v>0</v>
      </c>
      <c r="AJ148" s="7">
        <v>0</v>
      </c>
      <c r="AZ148" s="5" t="s">
        <v>175</v>
      </c>
      <c r="BB148" s="5" t="s">
        <v>77</v>
      </c>
      <c r="BD148" s="5" t="s">
        <v>399</v>
      </c>
      <c r="BE148" s="5" t="s">
        <v>67</v>
      </c>
    </row>
    <row r="149" spans="1:57" x14ac:dyDescent="0.25">
      <c r="A149" s="5">
        <v>148</v>
      </c>
      <c r="B149" s="6">
        <v>42628.93005787037</v>
      </c>
      <c r="D149" s="5" t="s">
        <v>318</v>
      </c>
      <c r="E149" s="5" t="s">
        <v>330</v>
      </c>
      <c r="G149" s="5" t="s">
        <v>64</v>
      </c>
      <c r="H149" s="5" t="s">
        <v>319</v>
      </c>
      <c r="I149" s="5" t="s">
        <v>75</v>
      </c>
      <c r="J149" s="5" t="s">
        <v>65</v>
      </c>
      <c r="K149" s="5" t="s">
        <v>65</v>
      </c>
      <c r="M149" s="5" t="s">
        <v>214</v>
      </c>
      <c r="N149" s="5" t="s">
        <v>66</v>
      </c>
      <c r="O149" s="7">
        <v>0</v>
      </c>
      <c r="P149" s="7">
        <v>0</v>
      </c>
      <c r="Q149" s="7">
        <v>0</v>
      </c>
      <c r="R149" s="7">
        <v>0</v>
      </c>
      <c r="T149" s="5">
        <v>0</v>
      </c>
      <c r="W149" s="5">
        <v>0</v>
      </c>
      <c r="Y149" s="5">
        <v>0</v>
      </c>
      <c r="Z149" s="5">
        <v>0</v>
      </c>
      <c r="AB149" s="5">
        <v>0</v>
      </c>
      <c r="AC149" s="5">
        <v>0</v>
      </c>
      <c r="AE149" s="5">
        <v>0</v>
      </c>
      <c r="AF149" s="5">
        <v>0</v>
      </c>
      <c r="AH149" s="5">
        <v>0</v>
      </c>
      <c r="AJ149" s="7">
        <v>0</v>
      </c>
      <c r="AZ149" s="5" t="s">
        <v>175</v>
      </c>
      <c r="BB149" s="5" t="s">
        <v>77</v>
      </c>
      <c r="BD149" s="5" t="s">
        <v>394</v>
      </c>
      <c r="BE149" s="5" t="s">
        <v>67</v>
      </c>
    </row>
    <row r="150" spans="1:57" x14ac:dyDescent="0.25">
      <c r="A150" s="5">
        <v>149</v>
      </c>
      <c r="B150" s="6">
        <v>42628.92523148148</v>
      </c>
      <c r="D150" s="5" t="s">
        <v>318</v>
      </c>
      <c r="E150" s="5" t="s">
        <v>330</v>
      </c>
      <c r="F150" s="5">
        <v>0</v>
      </c>
      <c r="G150" s="5" t="s">
        <v>64</v>
      </c>
      <c r="H150" s="5" t="s">
        <v>319</v>
      </c>
      <c r="I150" s="5" t="s">
        <v>81</v>
      </c>
      <c r="J150" s="5" t="s">
        <v>65</v>
      </c>
      <c r="K150" s="5" t="s">
        <v>65</v>
      </c>
      <c r="L150" s="5">
        <v>0</v>
      </c>
      <c r="M150" s="5" t="s">
        <v>70</v>
      </c>
      <c r="N150" s="5" t="s">
        <v>70</v>
      </c>
      <c r="O150" s="7">
        <v>0</v>
      </c>
      <c r="P150" s="7">
        <v>0</v>
      </c>
      <c r="Q150" s="7">
        <v>0</v>
      </c>
      <c r="R150" s="7">
        <v>0</v>
      </c>
      <c r="T150" s="5">
        <v>0</v>
      </c>
      <c r="U150" s="5">
        <v>0</v>
      </c>
      <c r="V150" s="5">
        <v>0</v>
      </c>
      <c r="W150" s="5">
        <v>0</v>
      </c>
      <c r="Y150" s="5">
        <v>0</v>
      </c>
      <c r="Z150" s="5">
        <v>0</v>
      </c>
      <c r="AB150" s="5">
        <v>0</v>
      </c>
      <c r="AC150" s="5">
        <v>0</v>
      </c>
      <c r="AE150" s="5">
        <v>0</v>
      </c>
      <c r="AF150" s="5">
        <v>0</v>
      </c>
      <c r="AH150" s="5">
        <v>0</v>
      </c>
      <c r="AJ150" s="7">
        <v>0</v>
      </c>
      <c r="AZ150" s="5" t="s">
        <v>175</v>
      </c>
      <c r="BB150" s="5" t="s">
        <v>82</v>
      </c>
      <c r="BD150" s="5">
        <v>0</v>
      </c>
      <c r="BE150" s="5">
        <v>0</v>
      </c>
    </row>
    <row r="151" spans="1:57" x14ac:dyDescent="0.25">
      <c r="A151" s="5">
        <v>150</v>
      </c>
      <c r="B151" s="6">
        <v>42628.924895833334</v>
      </c>
      <c r="D151" s="5" t="s">
        <v>318</v>
      </c>
      <c r="E151" s="5" t="s">
        <v>330</v>
      </c>
      <c r="F151" s="5">
        <v>0</v>
      </c>
      <c r="G151" s="5" t="s">
        <v>64</v>
      </c>
      <c r="H151" s="5" t="s">
        <v>319</v>
      </c>
      <c r="I151" s="5" t="s">
        <v>81</v>
      </c>
      <c r="J151" s="5" t="s">
        <v>65</v>
      </c>
      <c r="K151" s="5" t="s">
        <v>65</v>
      </c>
      <c r="L151" s="5">
        <v>0</v>
      </c>
      <c r="M151" s="5" t="s">
        <v>70</v>
      </c>
      <c r="N151" s="5" t="s">
        <v>70</v>
      </c>
      <c r="O151" s="7">
        <v>0</v>
      </c>
      <c r="P151" s="7">
        <v>0</v>
      </c>
      <c r="Q151" s="7">
        <v>0</v>
      </c>
      <c r="R151" s="7">
        <v>0</v>
      </c>
      <c r="T151" s="5">
        <v>0</v>
      </c>
      <c r="U151" s="5">
        <v>0</v>
      </c>
      <c r="V151" s="5">
        <v>0</v>
      </c>
      <c r="W151" s="5">
        <v>0</v>
      </c>
      <c r="Y151" s="5">
        <v>0</v>
      </c>
      <c r="Z151" s="5">
        <v>0</v>
      </c>
      <c r="AB151" s="5">
        <v>0</v>
      </c>
      <c r="AC151" s="5">
        <v>0</v>
      </c>
      <c r="AE151" s="5">
        <v>0</v>
      </c>
      <c r="AF151" s="5">
        <v>0</v>
      </c>
      <c r="AH151" s="5">
        <v>0</v>
      </c>
      <c r="AJ151" s="7">
        <v>0</v>
      </c>
      <c r="AZ151" s="5" t="s">
        <v>175</v>
      </c>
      <c r="BB151" s="5" t="s">
        <v>82</v>
      </c>
      <c r="BD151" s="5">
        <v>0</v>
      </c>
      <c r="BE151" s="5">
        <v>0</v>
      </c>
    </row>
    <row r="152" spans="1:57" x14ac:dyDescent="0.25">
      <c r="A152" s="5">
        <v>151</v>
      </c>
      <c r="B152" s="6">
        <v>42628.918379629627</v>
      </c>
      <c r="D152" s="5" t="s">
        <v>318</v>
      </c>
      <c r="E152" s="5" t="s">
        <v>330</v>
      </c>
      <c r="F152" s="5">
        <v>0</v>
      </c>
      <c r="G152" s="5" t="s">
        <v>64</v>
      </c>
      <c r="H152" s="5" t="s">
        <v>319</v>
      </c>
      <c r="I152" s="5" t="s">
        <v>81</v>
      </c>
      <c r="J152" s="5" t="s">
        <v>65</v>
      </c>
      <c r="K152" s="5" t="s">
        <v>65</v>
      </c>
      <c r="L152" s="5">
        <v>0</v>
      </c>
      <c r="M152" s="5" t="s">
        <v>70</v>
      </c>
      <c r="N152" s="5" t="s">
        <v>70</v>
      </c>
      <c r="O152" s="7">
        <v>0</v>
      </c>
      <c r="P152" s="7">
        <v>0</v>
      </c>
      <c r="Q152" s="7">
        <v>0</v>
      </c>
      <c r="R152" s="7">
        <v>0</v>
      </c>
      <c r="T152" s="5">
        <v>0</v>
      </c>
      <c r="U152" s="5">
        <v>0</v>
      </c>
      <c r="V152" s="5">
        <v>0</v>
      </c>
      <c r="W152" s="5">
        <v>0</v>
      </c>
      <c r="Y152" s="5">
        <v>0</v>
      </c>
      <c r="Z152" s="5">
        <v>0</v>
      </c>
      <c r="AB152" s="5">
        <v>0</v>
      </c>
      <c r="AC152" s="5">
        <v>0</v>
      </c>
      <c r="AE152" s="5">
        <v>0</v>
      </c>
      <c r="AF152" s="5">
        <v>0</v>
      </c>
      <c r="AH152" s="5">
        <v>0</v>
      </c>
      <c r="AJ152" s="7">
        <v>0</v>
      </c>
      <c r="AZ152" s="5" t="s">
        <v>175</v>
      </c>
      <c r="BB152" s="5" t="s">
        <v>82</v>
      </c>
      <c r="BD152" s="5">
        <v>0</v>
      </c>
      <c r="BE152" s="5">
        <v>0</v>
      </c>
    </row>
    <row r="153" spans="1:57" x14ac:dyDescent="0.25">
      <c r="A153" s="5">
        <v>152</v>
      </c>
      <c r="B153" s="6">
        <v>42628.918229166666</v>
      </c>
      <c r="D153" s="5" t="s">
        <v>318</v>
      </c>
      <c r="E153" s="5" t="s">
        <v>330</v>
      </c>
      <c r="F153" s="5">
        <v>0</v>
      </c>
      <c r="G153" s="5" t="s">
        <v>64</v>
      </c>
      <c r="H153" s="5" t="s">
        <v>319</v>
      </c>
      <c r="I153" s="5" t="s">
        <v>81</v>
      </c>
      <c r="J153" s="5" t="s">
        <v>65</v>
      </c>
      <c r="K153" s="5" t="s">
        <v>65</v>
      </c>
      <c r="L153" s="5">
        <v>0</v>
      </c>
      <c r="M153" s="5" t="s">
        <v>70</v>
      </c>
      <c r="N153" s="5" t="s">
        <v>70</v>
      </c>
      <c r="O153" s="7">
        <v>0</v>
      </c>
      <c r="P153" s="7">
        <v>0</v>
      </c>
      <c r="Q153" s="7">
        <v>0</v>
      </c>
      <c r="R153" s="7">
        <v>0</v>
      </c>
      <c r="T153" s="5">
        <v>0</v>
      </c>
      <c r="U153" s="5">
        <v>0</v>
      </c>
      <c r="V153" s="5">
        <v>0</v>
      </c>
      <c r="W153" s="5">
        <v>0</v>
      </c>
      <c r="Y153" s="5">
        <v>0</v>
      </c>
      <c r="Z153" s="5">
        <v>0</v>
      </c>
      <c r="AB153" s="5">
        <v>0</v>
      </c>
      <c r="AC153" s="5">
        <v>0</v>
      </c>
      <c r="AE153" s="5">
        <v>0</v>
      </c>
      <c r="AF153" s="5">
        <v>0</v>
      </c>
      <c r="AH153" s="5">
        <v>0</v>
      </c>
      <c r="AJ153" s="7">
        <v>0</v>
      </c>
      <c r="AZ153" s="5" t="s">
        <v>175</v>
      </c>
      <c r="BB153" s="5" t="s">
        <v>82</v>
      </c>
      <c r="BD153" s="5">
        <v>0</v>
      </c>
      <c r="BE153" s="5">
        <v>0</v>
      </c>
    </row>
    <row r="154" spans="1:57" x14ac:dyDescent="0.25">
      <c r="A154" s="5">
        <v>153</v>
      </c>
      <c r="B154" s="6">
        <v>42628.91815972222</v>
      </c>
      <c r="D154" s="5" t="s">
        <v>318</v>
      </c>
      <c r="E154" s="5" t="s">
        <v>330</v>
      </c>
      <c r="F154" s="5">
        <v>0</v>
      </c>
      <c r="G154" s="5" t="s">
        <v>64</v>
      </c>
      <c r="H154" s="5" t="s">
        <v>319</v>
      </c>
      <c r="I154" s="5" t="s">
        <v>81</v>
      </c>
      <c r="J154" s="5" t="s">
        <v>65</v>
      </c>
      <c r="K154" s="5" t="s">
        <v>65</v>
      </c>
      <c r="L154" s="5">
        <v>0</v>
      </c>
      <c r="M154" s="5" t="s">
        <v>70</v>
      </c>
      <c r="N154" s="5" t="s">
        <v>70</v>
      </c>
      <c r="O154" s="7">
        <v>0</v>
      </c>
      <c r="P154" s="7">
        <v>0</v>
      </c>
      <c r="Q154" s="7">
        <v>0</v>
      </c>
      <c r="R154" s="7">
        <v>0</v>
      </c>
      <c r="T154" s="5">
        <v>0</v>
      </c>
      <c r="U154" s="5">
        <v>0</v>
      </c>
      <c r="V154" s="5">
        <v>0</v>
      </c>
      <c r="W154" s="5">
        <v>0</v>
      </c>
      <c r="Y154" s="5">
        <v>0</v>
      </c>
      <c r="Z154" s="5">
        <v>0</v>
      </c>
      <c r="AB154" s="5">
        <v>0</v>
      </c>
      <c r="AC154" s="5">
        <v>0</v>
      </c>
      <c r="AE154" s="5">
        <v>0</v>
      </c>
      <c r="AF154" s="5">
        <v>0</v>
      </c>
      <c r="AH154" s="5">
        <v>0</v>
      </c>
      <c r="AJ154" s="7">
        <v>0</v>
      </c>
      <c r="AZ154" s="5" t="s">
        <v>175</v>
      </c>
      <c r="BB154" s="5" t="s">
        <v>82</v>
      </c>
      <c r="BD154" s="5">
        <v>0</v>
      </c>
      <c r="BE154" s="5">
        <v>0</v>
      </c>
    </row>
    <row r="155" spans="1:57" x14ac:dyDescent="0.25">
      <c r="A155" s="5">
        <v>154</v>
      </c>
      <c r="B155" s="6">
        <v>42628.910856481481</v>
      </c>
      <c r="D155" s="5" t="s">
        <v>318</v>
      </c>
      <c r="E155" s="5" t="s">
        <v>330</v>
      </c>
      <c r="G155" s="5" t="s">
        <v>64</v>
      </c>
      <c r="H155" s="5" t="s">
        <v>319</v>
      </c>
      <c r="I155" s="5" t="s">
        <v>75</v>
      </c>
      <c r="J155" s="5" t="s">
        <v>65</v>
      </c>
      <c r="K155" s="5" t="s">
        <v>65</v>
      </c>
      <c r="M155" s="5" t="s">
        <v>246</v>
      </c>
      <c r="N155" s="5" t="s">
        <v>66</v>
      </c>
      <c r="O155" s="7">
        <v>0</v>
      </c>
      <c r="P155" s="7">
        <v>0</v>
      </c>
      <c r="Q155" s="7">
        <v>0</v>
      </c>
      <c r="R155" s="7">
        <v>0</v>
      </c>
      <c r="T155" s="5">
        <v>0</v>
      </c>
      <c r="W155" s="5">
        <v>0</v>
      </c>
      <c r="Y155" s="5">
        <v>0</v>
      </c>
      <c r="Z155" s="5">
        <v>0</v>
      </c>
      <c r="AB155" s="5">
        <v>0</v>
      </c>
      <c r="AC155" s="5">
        <v>0</v>
      </c>
      <c r="AE155" s="5">
        <v>0</v>
      </c>
      <c r="AF155" s="5">
        <v>0</v>
      </c>
      <c r="AH155" s="5">
        <v>0</v>
      </c>
      <c r="AJ155" s="7">
        <v>0</v>
      </c>
      <c r="AZ155" s="5" t="s">
        <v>175</v>
      </c>
      <c r="BB155" s="5" t="s">
        <v>77</v>
      </c>
      <c r="BD155" s="5" t="s">
        <v>393</v>
      </c>
      <c r="BE155" s="5" t="s">
        <v>67</v>
      </c>
    </row>
    <row r="156" spans="1:57" x14ac:dyDescent="0.25">
      <c r="A156" s="5">
        <v>155</v>
      </c>
      <c r="B156" s="6">
        <v>42628.9</v>
      </c>
      <c r="D156" s="5" t="s">
        <v>317</v>
      </c>
      <c r="E156" s="5" t="s">
        <v>318</v>
      </c>
      <c r="F156" s="5" t="s">
        <v>317</v>
      </c>
      <c r="G156" s="5" t="s">
        <v>80</v>
      </c>
      <c r="H156" s="5" t="s">
        <v>319</v>
      </c>
      <c r="I156" s="5" t="s">
        <v>320</v>
      </c>
      <c r="J156" s="5" t="s">
        <v>65</v>
      </c>
      <c r="K156" s="5" t="s">
        <v>65</v>
      </c>
      <c r="M156" s="5" t="s">
        <v>321</v>
      </c>
      <c r="N156" s="5" t="s">
        <v>66</v>
      </c>
      <c r="O156" s="7">
        <v>0</v>
      </c>
      <c r="P156" s="7">
        <v>0</v>
      </c>
      <c r="Q156" s="7">
        <v>0</v>
      </c>
      <c r="R156" s="7">
        <v>0</v>
      </c>
      <c r="T156" s="5">
        <v>0</v>
      </c>
      <c r="W156" s="5">
        <v>0</v>
      </c>
      <c r="Y156" s="5">
        <v>0</v>
      </c>
      <c r="Z156" s="5">
        <v>0</v>
      </c>
      <c r="AB156" s="5">
        <v>0</v>
      </c>
      <c r="AC156" s="5">
        <v>0</v>
      </c>
      <c r="AE156" s="5">
        <v>0</v>
      </c>
      <c r="AF156" s="5">
        <v>0</v>
      </c>
      <c r="AH156" s="5">
        <v>0</v>
      </c>
      <c r="AJ156" s="7">
        <v>0</v>
      </c>
      <c r="BB156" s="5" t="s">
        <v>322</v>
      </c>
      <c r="BD156" s="5" t="s">
        <v>323</v>
      </c>
      <c r="BE156" s="5" t="s">
        <v>324</v>
      </c>
    </row>
    <row r="157" spans="1:57" x14ac:dyDescent="0.25">
      <c r="A157" s="5">
        <v>156</v>
      </c>
      <c r="B157" s="6">
        <v>42628.899606481478</v>
      </c>
      <c r="D157" s="5" t="s">
        <v>317</v>
      </c>
      <c r="E157" s="5" t="s">
        <v>318</v>
      </c>
      <c r="F157" s="5" t="s">
        <v>317</v>
      </c>
      <c r="G157" s="5" t="s">
        <v>80</v>
      </c>
      <c r="H157" s="5" t="s">
        <v>319</v>
      </c>
      <c r="I157" s="5" t="s">
        <v>320</v>
      </c>
      <c r="J157" s="5" t="s">
        <v>65</v>
      </c>
      <c r="K157" s="5" t="s">
        <v>65</v>
      </c>
      <c r="M157" s="5" t="s">
        <v>321</v>
      </c>
      <c r="N157" s="5" t="s">
        <v>66</v>
      </c>
      <c r="O157" s="7">
        <v>0</v>
      </c>
      <c r="P157" s="7">
        <v>0</v>
      </c>
      <c r="Q157" s="7">
        <v>0</v>
      </c>
      <c r="R157" s="7">
        <v>0</v>
      </c>
      <c r="T157" s="5">
        <v>0</v>
      </c>
      <c r="W157" s="5">
        <v>0</v>
      </c>
      <c r="Y157" s="5">
        <v>0</v>
      </c>
      <c r="Z157" s="5">
        <v>0</v>
      </c>
      <c r="AB157" s="5">
        <v>0</v>
      </c>
      <c r="AC157" s="5">
        <v>0</v>
      </c>
      <c r="AE157" s="5">
        <v>0</v>
      </c>
      <c r="AF157" s="5">
        <v>0</v>
      </c>
      <c r="AH157" s="5">
        <v>0</v>
      </c>
      <c r="AJ157" s="7">
        <v>0</v>
      </c>
      <c r="BB157" s="5" t="s">
        <v>322</v>
      </c>
      <c r="BD157" s="5" t="s">
        <v>323</v>
      </c>
      <c r="BE157" s="5" t="s">
        <v>324</v>
      </c>
    </row>
    <row r="158" spans="1:57" x14ac:dyDescent="0.25">
      <c r="A158" s="5">
        <v>157</v>
      </c>
      <c r="B158" s="6">
        <v>42628.899189814816</v>
      </c>
      <c r="D158" s="5" t="s">
        <v>317</v>
      </c>
      <c r="E158" s="5" t="s">
        <v>318</v>
      </c>
      <c r="F158" s="5" t="s">
        <v>317</v>
      </c>
      <c r="G158" s="5" t="s">
        <v>80</v>
      </c>
      <c r="H158" s="5" t="s">
        <v>319</v>
      </c>
      <c r="I158" s="5" t="s">
        <v>320</v>
      </c>
      <c r="J158" s="5" t="s">
        <v>65</v>
      </c>
      <c r="K158" s="5" t="s">
        <v>65</v>
      </c>
      <c r="M158" s="5" t="s">
        <v>363</v>
      </c>
      <c r="N158" s="5" t="s">
        <v>66</v>
      </c>
      <c r="O158" s="7">
        <v>0</v>
      </c>
      <c r="P158" s="7">
        <v>0</v>
      </c>
      <c r="Q158" s="7">
        <v>0</v>
      </c>
      <c r="R158" s="7">
        <v>0</v>
      </c>
      <c r="T158" s="5">
        <v>0</v>
      </c>
      <c r="W158" s="5">
        <v>0</v>
      </c>
      <c r="Y158" s="5">
        <v>0</v>
      </c>
      <c r="Z158" s="5">
        <v>0</v>
      </c>
      <c r="AB158" s="5">
        <v>0</v>
      </c>
      <c r="AC158" s="5">
        <v>0</v>
      </c>
      <c r="AE158" s="5">
        <v>0</v>
      </c>
      <c r="AF158" s="5">
        <v>0</v>
      </c>
      <c r="AH158" s="5">
        <v>0</v>
      </c>
      <c r="AJ158" s="7">
        <v>0</v>
      </c>
      <c r="BB158" s="5" t="s">
        <v>322</v>
      </c>
      <c r="BD158" s="5" t="s">
        <v>323</v>
      </c>
      <c r="BE158" s="5" t="s">
        <v>324</v>
      </c>
    </row>
    <row r="159" spans="1:57" x14ac:dyDescent="0.25">
      <c r="A159" s="5">
        <v>158</v>
      </c>
      <c r="B159" s="6">
        <v>42628.876655092594</v>
      </c>
      <c r="D159" s="5" t="s">
        <v>318</v>
      </c>
      <c r="E159" s="5" t="s">
        <v>377</v>
      </c>
      <c r="G159" s="5" t="s">
        <v>64</v>
      </c>
      <c r="H159" s="5" t="s">
        <v>319</v>
      </c>
      <c r="I159" s="5" t="s">
        <v>75</v>
      </c>
      <c r="J159" s="5" t="s">
        <v>65</v>
      </c>
      <c r="K159" s="5" t="s">
        <v>65</v>
      </c>
      <c r="M159" s="5" t="s">
        <v>402</v>
      </c>
      <c r="N159" s="5" t="s">
        <v>365</v>
      </c>
      <c r="O159" s="7">
        <v>0</v>
      </c>
      <c r="P159" s="7">
        <v>0</v>
      </c>
      <c r="Q159" s="7">
        <v>0</v>
      </c>
      <c r="R159" s="7">
        <v>0</v>
      </c>
      <c r="T159" s="5">
        <v>0</v>
      </c>
      <c r="W159" s="5">
        <v>0</v>
      </c>
      <c r="Y159" s="5">
        <v>0</v>
      </c>
      <c r="Z159" s="5">
        <v>0</v>
      </c>
      <c r="AB159" s="5">
        <v>0</v>
      </c>
      <c r="AC159" s="5">
        <v>0</v>
      </c>
      <c r="AE159" s="5">
        <v>0</v>
      </c>
      <c r="AF159" s="5">
        <v>0</v>
      </c>
      <c r="AH159" s="5">
        <v>0</v>
      </c>
      <c r="AJ159" s="7">
        <v>0</v>
      </c>
      <c r="AZ159" s="5" t="s">
        <v>175</v>
      </c>
      <c r="BB159" s="5" t="s">
        <v>77</v>
      </c>
      <c r="BD159" s="5" t="s">
        <v>393</v>
      </c>
      <c r="BE159" s="5" t="s">
        <v>67</v>
      </c>
    </row>
    <row r="160" spans="1:57" x14ac:dyDescent="0.25">
      <c r="A160" s="5">
        <v>159</v>
      </c>
      <c r="B160" s="6">
        <v>42628.876064814816</v>
      </c>
      <c r="D160" s="5" t="s">
        <v>318</v>
      </c>
      <c r="E160" s="5" t="s">
        <v>344</v>
      </c>
      <c r="G160" s="5" t="s">
        <v>64</v>
      </c>
      <c r="H160" s="5" t="s">
        <v>319</v>
      </c>
      <c r="I160" s="5" t="s">
        <v>75</v>
      </c>
      <c r="J160" s="5" t="s">
        <v>65</v>
      </c>
      <c r="K160" s="5" t="s">
        <v>65</v>
      </c>
      <c r="M160" s="5" t="s">
        <v>199</v>
      </c>
      <c r="N160" s="5" t="s">
        <v>66</v>
      </c>
      <c r="O160" s="7">
        <v>0</v>
      </c>
      <c r="P160" s="7">
        <v>0</v>
      </c>
      <c r="Q160" s="7">
        <v>0</v>
      </c>
      <c r="R160" s="7">
        <v>0</v>
      </c>
      <c r="T160" s="5">
        <v>0</v>
      </c>
      <c r="W160" s="5">
        <v>0</v>
      </c>
      <c r="Y160" s="5">
        <v>0</v>
      </c>
      <c r="Z160" s="5">
        <v>0</v>
      </c>
      <c r="AB160" s="5">
        <v>0</v>
      </c>
      <c r="AC160" s="5">
        <v>0</v>
      </c>
      <c r="AE160" s="5">
        <v>0</v>
      </c>
      <c r="AF160" s="5">
        <v>0</v>
      </c>
      <c r="AH160" s="5">
        <v>0</v>
      </c>
      <c r="AJ160" s="7">
        <v>0</v>
      </c>
      <c r="AZ160" s="5" t="s">
        <v>175</v>
      </c>
      <c r="BB160" s="5" t="s">
        <v>77</v>
      </c>
      <c r="BD160" s="5" t="s">
        <v>393</v>
      </c>
      <c r="BE160" s="5" t="s">
        <v>67</v>
      </c>
    </row>
    <row r="161" spans="1:57" x14ac:dyDescent="0.25">
      <c r="A161" s="5">
        <v>160</v>
      </c>
      <c r="B161" s="6">
        <v>42628.87226851852</v>
      </c>
      <c r="D161" s="5" t="s">
        <v>318</v>
      </c>
      <c r="E161" s="5" t="s">
        <v>330</v>
      </c>
      <c r="G161" s="5" t="s">
        <v>64</v>
      </c>
      <c r="H161" s="5" t="s">
        <v>319</v>
      </c>
      <c r="I161" s="5" t="s">
        <v>75</v>
      </c>
      <c r="J161" s="5" t="s">
        <v>65</v>
      </c>
      <c r="K161" s="5" t="s">
        <v>65</v>
      </c>
      <c r="M161" s="5" t="s">
        <v>252</v>
      </c>
      <c r="N161" s="5" t="s">
        <v>76</v>
      </c>
      <c r="O161" s="7">
        <v>0</v>
      </c>
      <c r="P161" s="7">
        <v>0</v>
      </c>
      <c r="Q161" s="7">
        <v>0</v>
      </c>
      <c r="R161" s="7">
        <v>0</v>
      </c>
      <c r="T161" s="5">
        <v>0</v>
      </c>
      <c r="W161" s="5">
        <v>0</v>
      </c>
      <c r="Y161" s="5">
        <v>0</v>
      </c>
      <c r="Z161" s="5">
        <v>0</v>
      </c>
      <c r="AB161" s="5">
        <v>0</v>
      </c>
      <c r="AC161" s="5">
        <v>0</v>
      </c>
      <c r="AE161" s="5">
        <v>0</v>
      </c>
      <c r="AF161" s="5">
        <v>0</v>
      </c>
      <c r="AH161" s="5">
        <v>0</v>
      </c>
      <c r="AJ161" s="7">
        <v>0</v>
      </c>
      <c r="AZ161" s="5" t="s">
        <v>175</v>
      </c>
      <c r="BB161" s="5" t="s">
        <v>77</v>
      </c>
      <c r="BD161" s="5" t="s">
        <v>393</v>
      </c>
      <c r="BE161" s="5" t="s">
        <v>67</v>
      </c>
    </row>
    <row r="162" spans="1:57" x14ac:dyDescent="0.25">
      <c r="A162" s="5">
        <v>161</v>
      </c>
      <c r="B162" s="6">
        <v>42628.871840277781</v>
      </c>
      <c r="D162" s="5" t="s">
        <v>318</v>
      </c>
      <c r="E162" s="5" t="s">
        <v>330</v>
      </c>
      <c r="G162" s="5" t="s">
        <v>64</v>
      </c>
      <c r="H162" s="5" t="s">
        <v>319</v>
      </c>
      <c r="I162" s="5" t="s">
        <v>75</v>
      </c>
      <c r="J162" s="5" t="s">
        <v>65</v>
      </c>
      <c r="K162" s="5" t="s">
        <v>65</v>
      </c>
      <c r="M162" s="5" t="s">
        <v>388</v>
      </c>
      <c r="N162" s="5" t="s">
        <v>66</v>
      </c>
      <c r="O162" s="7">
        <v>0</v>
      </c>
      <c r="P162" s="7">
        <v>0</v>
      </c>
      <c r="Q162" s="7">
        <v>0</v>
      </c>
      <c r="R162" s="7">
        <v>0</v>
      </c>
      <c r="T162" s="5">
        <v>0</v>
      </c>
      <c r="W162" s="5">
        <v>0</v>
      </c>
      <c r="Y162" s="5">
        <v>0</v>
      </c>
      <c r="Z162" s="5">
        <v>0</v>
      </c>
      <c r="AB162" s="5">
        <v>0</v>
      </c>
      <c r="AC162" s="5">
        <v>0</v>
      </c>
      <c r="AE162" s="5">
        <v>0</v>
      </c>
      <c r="AF162" s="5">
        <v>0</v>
      </c>
      <c r="AH162" s="5">
        <v>0</v>
      </c>
      <c r="AJ162" s="7">
        <v>0</v>
      </c>
      <c r="AZ162" s="5" t="s">
        <v>175</v>
      </c>
      <c r="BB162" s="5" t="s">
        <v>77</v>
      </c>
      <c r="BD162" s="5" t="s">
        <v>393</v>
      </c>
      <c r="BE162" s="5" t="s">
        <v>67</v>
      </c>
    </row>
    <row r="163" spans="1:57" x14ac:dyDescent="0.25">
      <c r="A163" s="5">
        <v>162</v>
      </c>
      <c r="B163" s="6">
        <v>42628.871342592596</v>
      </c>
      <c r="D163" s="5" t="s">
        <v>318</v>
      </c>
      <c r="E163" s="5" t="s">
        <v>330</v>
      </c>
      <c r="G163" s="5" t="s">
        <v>64</v>
      </c>
      <c r="H163" s="5" t="s">
        <v>319</v>
      </c>
      <c r="I163" s="5" t="s">
        <v>75</v>
      </c>
      <c r="J163" s="5" t="s">
        <v>65</v>
      </c>
      <c r="K163" s="5" t="s">
        <v>65</v>
      </c>
      <c r="M163" s="5" t="s">
        <v>204</v>
      </c>
      <c r="N163" s="5" t="s">
        <v>66</v>
      </c>
      <c r="O163" s="7">
        <v>0</v>
      </c>
      <c r="P163" s="7">
        <v>0</v>
      </c>
      <c r="Q163" s="7">
        <v>0</v>
      </c>
      <c r="R163" s="7">
        <v>0</v>
      </c>
      <c r="T163" s="5">
        <v>0</v>
      </c>
      <c r="W163" s="5">
        <v>0</v>
      </c>
      <c r="Y163" s="5">
        <v>0</v>
      </c>
      <c r="Z163" s="5">
        <v>0</v>
      </c>
      <c r="AB163" s="5">
        <v>0</v>
      </c>
      <c r="AC163" s="5">
        <v>0</v>
      </c>
      <c r="AE163" s="5">
        <v>0</v>
      </c>
      <c r="AF163" s="5">
        <v>0</v>
      </c>
      <c r="AH163" s="5">
        <v>0</v>
      </c>
      <c r="AJ163" s="7">
        <v>0</v>
      </c>
      <c r="AZ163" s="5" t="s">
        <v>175</v>
      </c>
      <c r="BB163" s="5" t="s">
        <v>77</v>
      </c>
      <c r="BD163" s="5" t="s">
        <v>393</v>
      </c>
      <c r="BE163" s="5" t="s">
        <v>67</v>
      </c>
    </row>
    <row r="164" spans="1:57" x14ac:dyDescent="0.25">
      <c r="A164" s="5">
        <v>163</v>
      </c>
      <c r="B164" s="6">
        <v>42628.870636574073</v>
      </c>
      <c r="D164" s="5" t="s">
        <v>318</v>
      </c>
      <c r="E164" s="5" t="s">
        <v>330</v>
      </c>
      <c r="G164" s="5" t="s">
        <v>64</v>
      </c>
      <c r="H164" s="5" t="s">
        <v>319</v>
      </c>
      <c r="I164" s="5" t="s">
        <v>75</v>
      </c>
      <c r="J164" s="5" t="s">
        <v>65</v>
      </c>
      <c r="K164" s="5" t="s">
        <v>65</v>
      </c>
      <c r="M164" s="5" t="s">
        <v>403</v>
      </c>
      <c r="N164" s="5" t="s">
        <v>66</v>
      </c>
      <c r="O164" s="7">
        <v>0</v>
      </c>
      <c r="P164" s="7">
        <v>0</v>
      </c>
      <c r="Q164" s="7">
        <v>0</v>
      </c>
      <c r="R164" s="7">
        <v>0</v>
      </c>
      <c r="T164" s="5">
        <v>0</v>
      </c>
      <c r="W164" s="5">
        <v>0</v>
      </c>
      <c r="Y164" s="5">
        <v>0</v>
      </c>
      <c r="Z164" s="5">
        <v>0</v>
      </c>
      <c r="AB164" s="5">
        <v>0</v>
      </c>
      <c r="AC164" s="5">
        <v>0</v>
      </c>
      <c r="AE164" s="5">
        <v>0</v>
      </c>
      <c r="AF164" s="5">
        <v>0</v>
      </c>
      <c r="AH164" s="5">
        <v>0</v>
      </c>
      <c r="AJ164" s="7">
        <v>0</v>
      </c>
      <c r="AZ164" s="5" t="s">
        <v>175</v>
      </c>
      <c r="BB164" s="5" t="s">
        <v>77</v>
      </c>
      <c r="BD164" s="5" t="s">
        <v>393</v>
      </c>
      <c r="BE164" s="5" t="s">
        <v>67</v>
      </c>
    </row>
    <row r="165" spans="1:57" x14ac:dyDescent="0.25">
      <c r="A165" s="5">
        <v>164</v>
      </c>
      <c r="B165" s="6">
        <v>42628.870347222219</v>
      </c>
      <c r="D165" s="5" t="s">
        <v>318</v>
      </c>
      <c r="E165" s="5" t="s">
        <v>330</v>
      </c>
      <c r="G165" s="5" t="s">
        <v>64</v>
      </c>
      <c r="H165" s="5" t="s">
        <v>319</v>
      </c>
      <c r="I165" s="5" t="s">
        <v>75</v>
      </c>
      <c r="J165" s="5" t="s">
        <v>65</v>
      </c>
      <c r="K165" s="5" t="s">
        <v>65</v>
      </c>
      <c r="M165" s="5" t="s">
        <v>404</v>
      </c>
      <c r="N165" s="5" t="s">
        <v>66</v>
      </c>
      <c r="O165" s="7">
        <v>0</v>
      </c>
      <c r="P165" s="7">
        <v>0</v>
      </c>
      <c r="Q165" s="7">
        <v>0</v>
      </c>
      <c r="R165" s="7">
        <v>0</v>
      </c>
      <c r="T165" s="5">
        <v>0</v>
      </c>
      <c r="W165" s="5">
        <v>0</v>
      </c>
      <c r="Y165" s="5">
        <v>0</v>
      </c>
      <c r="Z165" s="5">
        <v>0</v>
      </c>
      <c r="AB165" s="5">
        <v>0</v>
      </c>
      <c r="AC165" s="5">
        <v>0</v>
      </c>
      <c r="AE165" s="5">
        <v>0</v>
      </c>
      <c r="AF165" s="5">
        <v>0</v>
      </c>
      <c r="AH165" s="5">
        <v>0</v>
      </c>
      <c r="AJ165" s="7">
        <v>0</v>
      </c>
      <c r="AZ165" s="5" t="s">
        <v>175</v>
      </c>
      <c r="BB165" s="5" t="s">
        <v>77</v>
      </c>
      <c r="BD165" s="5" t="s">
        <v>393</v>
      </c>
      <c r="BE165" s="5" t="s">
        <v>67</v>
      </c>
    </row>
    <row r="166" spans="1:57" x14ac:dyDescent="0.25">
      <c r="A166" s="5">
        <v>165</v>
      </c>
      <c r="B166" s="6">
        <v>42628.869814814818</v>
      </c>
      <c r="D166" s="5" t="s">
        <v>318</v>
      </c>
      <c r="E166" s="5" t="s">
        <v>330</v>
      </c>
      <c r="G166" s="5" t="s">
        <v>64</v>
      </c>
      <c r="H166" s="5" t="s">
        <v>319</v>
      </c>
      <c r="I166" s="5" t="s">
        <v>75</v>
      </c>
      <c r="J166" s="5" t="s">
        <v>65</v>
      </c>
      <c r="K166" s="5" t="s">
        <v>65</v>
      </c>
      <c r="M166" s="5" t="s">
        <v>235</v>
      </c>
      <c r="N166" s="5" t="s">
        <v>66</v>
      </c>
      <c r="O166" s="7">
        <v>0</v>
      </c>
      <c r="P166" s="7">
        <v>0</v>
      </c>
      <c r="Q166" s="7">
        <v>0</v>
      </c>
      <c r="R166" s="7">
        <v>0</v>
      </c>
      <c r="T166" s="5">
        <v>0</v>
      </c>
      <c r="W166" s="5">
        <v>0</v>
      </c>
      <c r="Y166" s="5">
        <v>0</v>
      </c>
      <c r="Z166" s="5">
        <v>0</v>
      </c>
      <c r="AB166" s="5">
        <v>0</v>
      </c>
      <c r="AC166" s="5">
        <v>0</v>
      </c>
      <c r="AE166" s="5">
        <v>0</v>
      </c>
      <c r="AF166" s="5">
        <v>0</v>
      </c>
      <c r="AH166" s="5">
        <v>0</v>
      </c>
      <c r="AJ166" s="7">
        <v>0</v>
      </c>
      <c r="AZ166" s="5" t="s">
        <v>175</v>
      </c>
      <c r="BB166" s="5" t="s">
        <v>77</v>
      </c>
      <c r="BD166" s="5" t="s">
        <v>393</v>
      </c>
      <c r="BE166" s="5" t="s">
        <v>67</v>
      </c>
    </row>
    <row r="167" spans="1:57" x14ac:dyDescent="0.25">
      <c r="A167" s="5">
        <v>166</v>
      </c>
      <c r="B167" s="6">
        <v>42628.869456018518</v>
      </c>
      <c r="D167" s="5" t="s">
        <v>318</v>
      </c>
      <c r="E167" s="5" t="s">
        <v>330</v>
      </c>
      <c r="G167" s="5" t="s">
        <v>64</v>
      </c>
      <c r="H167" s="5" t="s">
        <v>319</v>
      </c>
      <c r="I167" s="5" t="s">
        <v>75</v>
      </c>
      <c r="J167" s="5" t="s">
        <v>65</v>
      </c>
      <c r="K167" s="5" t="s">
        <v>65</v>
      </c>
      <c r="M167" s="5" t="s">
        <v>287</v>
      </c>
      <c r="N167" s="5" t="s">
        <v>66</v>
      </c>
      <c r="O167" s="7">
        <v>0</v>
      </c>
      <c r="P167" s="7">
        <v>0</v>
      </c>
      <c r="Q167" s="7">
        <v>0</v>
      </c>
      <c r="R167" s="7">
        <v>0</v>
      </c>
      <c r="T167" s="5">
        <v>0</v>
      </c>
      <c r="W167" s="5">
        <v>0</v>
      </c>
      <c r="Y167" s="5">
        <v>0</v>
      </c>
      <c r="Z167" s="5">
        <v>0</v>
      </c>
      <c r="AB167" s="5">
        <v>0</v>
      </c>
      <c r="AC167" s="5">
        <v>0</v>
      </c>
      <c r="AE167" s="5">
        <v>0</v>
      </c>
      <c r="AF167" s="5">
        <v>0</v>
      </c>
      <c r="AH167" s="5">
        <v>0</v>
      </c>
      <c r="AJ167" s="7">
        <v>0</v>
      </c>
      <c r="AZ167" s="5" t="s">
        <v>175</v>
      </c>
      <c r="BB167" s="5" t="s">
        <v>77</v>
      </c>
      <c r="BD167" s="5" t="s">
        <v>393</v>
      </c>
      <c r="BE167" s="5" t="s">
        <v>67</v>
      </c>
    </row>
    <row r="168" spans="1:57" x14ac:dyDescent="0.25">
      <c r="A168" s="5">
        <v>167</v>
      </c>
      <c r="B168" s="6">
        <v>42628.868958333333</v>
      </c>
      <c r="D168" s="5" t="s">
        <v>318</v>
      </c>
      <c r="E168" s="5" t="s">
        <v>330</v>
      </c>
      <c r="G168" s="5" t="s">
        <v>64</v>
      </c>
      <c r="H168" s="5" t="s">
        <v>319</v>
      </c>
      <c r="I168" s="5" t="s">
        <v>75</v>
      </c>
      <c r="J168" s="5" t="s">
        <v>65</v>
      </c>
      <c r="K168" s="5" t="s">
        <v>65</v>
      </c>
      <c r="M168" s="5" t="s">
        <v>187</v>
      </c>
      <c r="N168" s="5" t="s">
        <v>66</v>
      </c>
      <c r="O168" s="7">
        <v>0</v>
      </c>
      <c r="P168" s="7">
        <v>0</v>
      </c>
      <c r="Q168" s="7">
        <v>0</v>
      </c>
      <c r="R168" s="7">
        <v>0</v>
      </c>
      <c r="T168" s="5">
        <v>0</v>
      </c>
      <c r="W168" s="5">
        <v>0</v>
      </c>
      <c r="Y168" s="5">
        <v>0</v>
      </c>
      <c r="Z168" s="5">
        <v>0</v>
      </c>
      <c r="AB168" s="5">
        <v>0</v>
      </c>
      <c r="AC168" s="5">
        <v>0</v>
      </c>
      <c r="AE168" s="5">
        <v>0</v>
      </c>
      <c r="AF168" s="5">
        <v>0</v>
      </c>
      <c r="AH168" s="5">
        <v>0</v>
      </c>
      <c r="AJ168" s="7">
        <v>0</v>
      </c>
      <c r="AZ168" s="5" t="s">
        <v>175</v>
      </c>
      <c r="BB168" s="5" t="s">
        <v>77</v>
      </c>
      <c r="BD168" s="5" t="s">
        <v>393</v>
      </c>
      <c r="BE168" s="5" t="s">
        <v>67</v>
      </c>
    </row>
    <row r="169" spans="1:57" x14ac:dyDescent="0.25">
      <c r="A169" s="5">
        <v>168</v>
      </c>
      <c r="B169" s="6">
        <v>42628.86855324074</v>
      </c>
      <c r="D169" s="5" t="s">
        <v>318</v>
      </c>
      <c r="E169" s="5" t="s">
        <v>330</v>
      </c>
      <c r="G169" s="5" t="s">
        <v>64</v>
      </c>
      <c r="H169" s="5" t="s">
        <v>319</v>
      </c>
      <c r="I169" s="5" t="s">
        <v>75</v>
      </c>
      <c r="J169" s="5" t="s">
        <v>65</v>
      </c>
      <c r="K169" s="5" t="s">
        <v>65</v>
      </c>
      <c r="M169" s="5" t="s">
        <v>285</v>
      </c>
      <c r="N169" s="5" t="s">
        <v>66</v>
      </c>
      <c r="O169" s="7">
        <v>0</v>
      </c>
      <c r="P169" s="7">
        <v>0</v>
      </c>
      <c r="Q169" s="7">
        <v>0</v>
      </c>
      <c r="R169" s="7">
        <v>0</v>
      </c>
      <c r="T169" s="5">
        <v>0</v>
      </c>
      <c r="W169" s="5">
        <v>0</v>
      </c>
      <c r="Y169" s="5">
        <v>0</v>
      </c>
      <c r="Z169" s="5">
        <v>0</v>
      </c>
      <c r="AB169" s="5">
        <v>0</v>
      </c>
      <c r="AC169" s="5">
        <v>0</v>
      </c>
      <c r="AE169" s="5">
        <v>0</v>
      </c>
      <c r="AF169" s="5">
        <v>0</v>
      </c>
      <c r="AH169" s="5">
        <v>0</v>
      </c>
      <c r="AJ169" s="7">
        <v>0</v>
      </c>
      <c r="AZ169" s="5" t="s">
        <v>175</v>
      </c>
      <c r="BB169" s="5" t="s">
        <v>77</v>
      </c>
      <c r="BD169" s="5" t="s">
        <v>394</v>
      </c>
      <c r="BE169" s="5" t="s">
        <v>67</v>
      </c>
    </row>
    <row r="170" spans="1:57" x14ac:dyDescent="0.25">
      <c r="A170" s="5">
        <v>169</v>
      </c>
      <c r="B170" s="6">
        <v>42628.868148148147</v>
      </c>
      <c r="D170" s="5" t="s">
        <v>318</v>
      </c>
      <c r="E170" s="5" t="s">
        <v>330</v>
      </c>
      <c r="G170" s="5" t="s">
        <v>64</v>
      </c>
      <c r="H170" s="5" t="s">
        <v>319</v>
      </c>
      <c r="I170" s="5" t="s">
        <v>75</v>
      </c>
      <c r="J170" s="5" t="s">
        <v>65</v>
      </c>
      <c r="K170" s="5" t="s">
        <v>65</v>
      </c>
      <c r="M170" s="5" t="s">
        <v>388</v>
      </c>
      <c r="N170" s="5" t="s">
        <v>66</v>
      </c>
      <c r="O170" s="7">
        <v>0</v>
      </c>
      <c r="P170" s="7">
        <v>0</v>
      </c>
      <c r="Q170" s="7">
        <v>0</v>
      </c>
      <c r="R170" s="7">
        <v>0</v>
      </c>
      <c r="T170" s="5">
        <v>0</v>
      </c>
      <c r="W170" s="5">
        <v>0</v>
      </c>
      <c r="Y170" s="5">
        <v>0</v>
      </c>
      <c r="Z170" s="5">
        <v>0</v>
      </c>
      <c r="AB170" s="5">
        <v>0</v>
      </c>
      <c r="AC170" s="5">
        <v>0</v>
      </c>
      <c r="AE170" s="5">
        <v>0</v>
      </c>
      <c r="AF170" s="5">
        <v>0</v>
      </c>
      <c r="AH170" s="5">
        <v>0</v>
      </c>
      <c r="AJ170" s="7">
        <v>0</v>
      </c>
      <c r="AZ170" s="5" t="s">
        <v>175</v>
      </c>
      <c r="BB170" s="5" t="s">
        <v>77</v>
      </c>
      <c r="BD170" s="5" t="s">
        <v>393</v>
      </c>
      <c r="BE170" s="5" t="s">
        <v>67</v>
      </c>
    </row>
    <row r="171" spans="1:57" x14ac:dyDescent="0.25">
      <c r="A171" s="5">
        <v>170</v>
      </c>
      <c r="B171" s="6">
        <v>42628.865972222222</v>
      </c>
      <c r="D171" s="5" t="s">
        <v>318</v>
      </c>
      <c r="E171" s="5" t="s">
        <v>330</v>
      </c>
      <c r="G171" s="5" t="s">
        <v>64</v>
      </c>
      <c r="H171" s="5" t="s">
        <v>319</v>
      </c>
      <c r="I171" s="5" t="s">
        <v>75</v>
      </c>
      <c r="J171" s="5" t="s">
        <v>65</v>
      </c>
      <c r="K171" s="5" t="s">
        <v>65</v>
      </c>
      <c r="M171" s="5" t="s">
        <v>405</v>
      </c>
      <c r="N171" s="5" t="s">
        <v>196</v>
      </c>
      <c r="O171" s="7">
        <v>0</v>
      </c>
      <c r="P171" s="7">
        <v>0</v>
      </c>
      <c r="Q171" s="7">
        <v>0</v>
      </c>
      <c r="R171" s="7">
        <v>0</v>
      </c>
      <c r="T171" s="5">
        <v>0</v>
      </c>
      <c r="W171" s="5">
        <v>0</v>
      </c>
      <c r="Y171" s="5">
        <v>0</v>
      </c>
      <c r="Z171" s="5">
        <v>0</v>
      </c>
      <c r="AB171" s="5">
        <v>0</v>
      </c>
      <c r="AC171" s="5">
        <v>0</v>
      </c>
      <c r="AE171" s="5">
        <v>0</v>
      </c>
      <c r="AF171" s="5">
        <v>0</v>
      </c>
      <c r="AH171" s="5">
        <v>0</v>
      </c>
      <c r="AJ171" s="7">
        <v>0</v>
      </c>
      <c r="AZ171" s="5" t="s">
        <v>175</v>
      </c>
      <c r="BB171" s="5" t="s">
        <v>77</v>
      </c>
      <c r="BD171" s="5" t="s">
        <v>393</v>
      </c>
      <c r="BE171" s="5" t="s">
        <v>67</v>
      </c>
    </row>
    <row r="172" spans="1:57" x14ac:dyDescent="0.25">
      <c r="A172" s="5">
        <v>171</v>
      </c>
      <c r="B172" s="6">
        <v>42628.860277777778</v>
      </c>
      <c r="D172" s="5" t="s">
        <v>318</v>
      </c>
      <c r="E172" s="5" t="s">
        <v>330</v>
      </c>
      <c r="G172" s="5" t="s">
        <v>64</v>
      </c>
      <c r="H172" s="5" t="s">
        <v>319</v>
      </c>
      <c r="I172" s="5" t="s">
        <v>75</v>
      </c>
      <c r="J172" s="5" t="s">
        <v>65</v>
      </c>
      <c r="K172" s="5" t="s">
        <v>65</v>
      </c>
      <c r="M172" s="5" t="s">
        <v>406</v>
      </c>
      <c r="N172" s="5" t="s">
        <v>365</v>
      </c>
      <c r="O172" s="7">
        <v>0</v>
      </c>
      <c r="P172" s="7">
        <v>0</v>
      </c>
      <c r="Q172" s="7">
        <v>0</v>
      </c>
      <c r="R172" s="7">
        <v>0</v>
      </c>
      <c r="T172" s="5">
        <v>0</v>
      </c>
      <c r="W172" s="5">
        <v>0</v>
      </c>
      <c r="Y172" s="5">
        <v>0</v>
      </c>
      <c r="Z172" s="5">
        <v>0</v>
      </c>
      <c r="AB172" s="5">
        <v>0</v>
      </c>
      <c r="AC172" s="5">
        <v>0</v>
      </c>
      <c r="AE172" s="5">
        <v>0</v>
      </c>
      <c r="AF172" s="5">
        <v>0</v>
      </c>
      <c r="AH172" s="5">
        <v>0</v>
      </c>
      <c r="AJ172" s="7">
        <v>0</v>
      </c>
      <c r="AZ172" s="5" t="s">
        <v>175</v>
      </c>
      <c r="BB172" s="5" t="s">
        <v>77</v>
      </c>
      <c r="BD172" s="5" t="s">
        <v>391</v>
      </c>
      <c r="BE172" s="5" t="s">
        <v>67</v>
      </c>
    </row>
    <row r="173" spans="1:57" x14ac:dyDescent="0.25">
      <c r="A173" s="5">
        <v>172</v>
      </c>
      <c r="B173" s="6">
        <v>42628.858148148145</v>
      </c>
      <c r="D173" s="5" t="s">
        <v>318</v>
      </c>
      <c r="E173" s="5" t="s">
        <v>346</v>
      </c>
      <c r="G173" s="5" t="s">
        <v>64</v>
      </c>
      <c r="H173" s="5" t="s">
        <v>319</v>
      </c>
      <c r="I173" s="5" t="s">
        <v>75</v>
      </c>
      <c r="J173" s="5" t="s">
        <v>65</v>
      </c>
      <c r="K173" s="5" t="s">
        <v>65</v>
      </c>
      <c r="M173" s="5" t="s">
        <v>195</v>
      </c>
      <c r="N173" s="5" t="s">
        <v>66</v>
      </c>
      <c r="O173" s="7">
        <v>0</v>
      </c>
      <c r="P173" s="7">
        <v>0</v>
      </c>
      <c r="Q173" s="7">
        <v>0</v>
      </c>
      <c r="R173" s="7">
        <v>0</v>
      </c>
      <c r="T173" s="5">
        <v>0</v>
      </c>
      <c r="W173" s="5">
        <v>0</v>
      </c>
      <c r="Y173" s="5">
        <v>0</v>
      </c>
      <c r="Z173" s="5">
        <v>0</v>
      </c>
      <c r="AB173" s="5">
        <v>0</v>
      </c>
      <c r="AC173" s="5">
        <v>0</v>
      </c>
      <c r="AE173" s="5">
        <v>0</v>
      </c>
      <c r="AF173" s="5">
        <v>0</v>
      </c>
      <c r="AH173" s="5">
        <v>0</v>
      </c>
      <c r="AJ173" s="7">
        <v>0</v>
      </c>
      <c r="AZ173" s="5" t="s">
        <v>175</v>
      </c>
      <c r="BB173" s="5" t="s">
        <v>77</v>
      </c>
      <c r="BD173" s="5" t="s">
        <v>393</v>
      </c>
      <c r="BE173" s="5" t="s">
        <v>67</v>
      </c>
    </row>
    <row r="174" spans="1:57" x14ac:dyDescent="0.25">
      <c r="A174" s="5">
        <v>173</v>
      </c>
      <c r="B174" s="6">
        <v>42628.855416666665</v>
      </c>
      <c r="D174" s="5" t="s">
        <v>318</v>
      </c>
      <c r="E174" s="5" t="s">
        <v>346</v>
      </c>
      <c r="G174" s="5" t="s">
        <v>64</v>
      </c>
      <c r="H174" s="5" t="s">
        <v>319</v>
      </c>
      <c r="I174" s="5" t="s">
        <v>75</v>
      </c>
      <c r="J174" s="5" t="s">
        <v>65</v>
      </c>
      <c r="K174" s="5" t="s">
        <v>65</v>
      </c>
      <c r="M174" s="5" t="s">
        <v>181</v>
      </c>
      <c r="N174" s="5" t="s">
        <v>66</v>
      </c>
      <c r="O174" s="7">
        <v>0</v>
      </c>
      <c r="P174" s="7">
        <v>0</v>
      </c>
      <c r="Q174" s="7">
        <v>0</v>
      </c>
      <c r="R174" s="7">
        <v>0</v>
      </c>
      <c r="T174" s="5">
        <v>0</v>
      </c>
      <c r="W174" s="5">
        <v>0</v>
      </c>
      <c r="Y174" s="5">
        <v>0</v>
      </c>
      <c r="Z174" s="5">
        <v>0</v>
      </c>
      <c r="AB174" s="5">
        <v>0</v>
      </c>
      <c r="AC174" s="5">
        <v>0</v>
      </c>
      <c r="AE174" s="5">
        <v>0</v>
      </c>
      <c r="AF174" s="5">
        <v>0</v>
      </c>
      <c r="AH174" s="5">
        <v>0</v>
      </c>
      <c r="AJ174" s="7">
        <v>0</v>
      </c>
      <c r="AZ174" s="5" t="s">
        <v>175</v>
      </c>
      <c r="BB174" s="5" t="s">
        <v>77</v>
      </c>
      <c r="BD174" s="5" t="s">
        <v>393</v>
      </c>
      <c r="BE174" s="5" t="s">
        <v>67</v>
      </c>
    </row>
    <row r="175" spans="1:57" x14ac:dyDescent="0.25">
      <c r="A175" s="5">
        <v>174</v>
      </c>
      <c r="B175" s="6">
        <v>42628.855057870373</v>
      </c>
      <c r="D175" s="5" t="s">
        <v>318</v>
      </c>
      <c r="E175" s="5" t="s">
        <v>346</v>
      </c>
      <c r="G175" s="5" t="s">
        <v>64</v>
      </c>
      <c r="H175" s="5" t="s">
        <v>319</v>
      </c>
      <c r="I175" s="5" t="s">
        <v>75</v>
      </c>
      <c r="J175" s="5" t="s">
        <v>65</v>
      </c>
      <c r="K175" s="5" t="s">
        <v>65</v>
      </c>
      <c r="M175" s="5" t="s">
        <v>215</v>
      </c>
      <c r="N175" s="5" t="s">
        <v>66</v>
      </c>
      <c r="O175" s="7">
        <v>0</v>
      </c>
      <c r="P175" s="7">
        <v>0</v>
      </c>
      <c r="Q175" s="7">
        <v>0</v>
      </c>
      <c r="R175" s="7">
        <v>0</v>
      </c>
      <c r="T175" s="5">
        <v>0</v>
      </c>
      <c r="W175" s="5">
        <v>0</v>
      </c>
      <c r="Y175" s="5">
        <v>0</v>
      </c>
      <c r="Z175" s="5">
        <v>0</v>
      </c>
      <c r="AB175" s="5">
        <v>0</v>
      </c>
      <c r="AC175" s="5">
        <v>0</v>
      </c>
      <c r="AE175" s="5">
        <v>0</v>
      </c>
      <c r="AF175" s="5">
        <v>0</v>
      </c>
      <c r="AH175" s="5">
        <v>0</v>
      </c>
      <c r="AJ175" s="7">
        <v>0</v>
      </c>
      <c r="AZ175" s="5" t="s">
        <v>175</v>
      </c>
      <c r="BB175" s="5" t="s">
        <v>77</v>
      </c>
      <c r="BD175" s="5" t="s">
        <v>407</v>
      </c>
      <c r="BE175" s="5" t="s">
        <v>67</v>
      </c>
    </row>
    <row r="176" spans="1:57" x14ac:dyDescent="0.25">
      <c r="A176" s="5">
        <v>175</v>
      </c>
      <c r="B176" s="6">
        <v>42628.854942129627</v>
      </c>
      <c r="D176" s="5" t="s">
        <v>318</v>
      </c>
      <c r="E176" s="5" t="s">
        <v>346</v>
      </c>
      <c r="G176" s="5" t="s">
        <v>64</v>
      </c>
      <c r="H176" s="5" t="s">
        <v>319</v>
      </c>
      <c r="I176" s="5" t="s">
        <v>75</v>
      </c>
      <c r="J176" s="5" t="s">
        <v>65</v>
      </c>
      <c r="K176" s="5" t="s">
        <v>65</v>
      </c>
      <c r="M176" s="5" t="s">
        <v>408</v>
      </c>
      <c r="N176" s="5" t="s">
        <v>66</v>
      </c>
      <c r="O176" s="7">
        <v>0</v>
      </c>
      <c r="P176" s="7">
        <v>0</v>
      </c>
      <c r="Q176" s="7">
        <v>0</v>
      </c>
      <c r="R176" s="7">
        <v>0</v>
      </c>
      <c r="T176" s="5">
        <v>0</v>
      </c>
      <c r="W176" s="5">
        <v>0</v>
      </c>
      <c r="Y176" s="5">
        <v>0</v>
      </c>
      <c r="Z176" s="5">
        <v>0</v>
      </c>
      <c r="AB176" s="5">
        <v>0</v>
      </c>
      <c r="AC176" s="5">
        <v>0</v>
      </c>
      <c r="AE176" s="5">
        <v>0</v>
      </c>
      <c r="AF176" s="5">
        <v>0</v>
      </c>
      <c r="AH176" s="5">
        <v>0</v>
      </c>
      <c r="AJ176" s="7">
        <v>0</v>
      </c>
      <c r="AZ176" s="5" t="s">
        <v>175</v>
      </c>
      <c r="BB176" s="5" t="s">
        <v>77</v>
      </c>
      <c r="BD176" s="5" t="s">
        <v>407</v>
      </c>
      <c r="BE176" s="5" t="s">
        <v>67</v>
      </c>
    </row>
    <row r="177" spans="1:57" x14ac:dyDescent="0.25">
      <c r="A177" s="5">
        <v>176</v>
      </c>
      <c r="B177" s="6">
        <v>42628.85460648148</v>
      </c>
      <c r="D177" s="5" t="s">
        <v>318</v>
      </c>
      <c r="E177" s="5" t="s">
        <v>346</v>
      </c>
      <c r="G177" s="5" t="s">
        <v>64</v>
      </c>
      <c r="H177" s="5" t="s">
        <v>319</v>
      </c>
      <c r="I177" s="5" t="s">
        <v>75</v>
      </c>
      <c r="J177" s="5" t="s">
        <v>65</v>
      </c>
      <c r="K177" s="5" t="s">
        <v>65</v>
      </c>
      <c r="M177" s="5" t="s">
        <v>408</v>
      </c>
      <c r="N177" s="5" t="s">
        <v>66</v>
      </c>
      <c r="O177" s="7">
        <v>0</v>
      </c>
      <c r="P177" s="7">
        <v>0</v>
      </c>
      <c r="Q177" s="7">
        <v>0</v>
      </c>
      <c r="R177" s="7">
        <v>0</v>
      </c>
      <c r="T177" s="5">
        <v>0</v>
      </c>
      <c r="W177" s="5">
        <v>0</v>
      </c>
      <c r="Y177" s="5">
        <v>0</v>
      </c>
      <c r="Z177" s="5">
        <v>0</v>
      </c>
      <c r="AB177" s="5">
        <v>0</v>
      </c>
      <c r="AC177" s="5">
        <v>0</v>
      </c>
      <c r="AE177" s="5">
        <v>0</v>
      </c>
      <c r="AF177" s="5">
        <v>0</v>
      </c>
      <c r="AH177" s="5">
        <v>0</v>
      </c>
      <c r="AJ177" s="7">
        <v>0</v>
      </c>
      <c r="AZ177" s="5" t="s">
        <v>175</v>
      </c>
      <c r="BB177" s="5" t="s">
        <v>77</v>
      </c>
      <c r="BD177" s="5" t="s">
        <v>391</v>
      </c>
      <c r="BE177" s="5" t="s">
        <v>67</v>
      </c>
    </row>
    <row r="178" spans="1:57" x14ac:dyDescent="0.25">
      <c r="A178" s="5">
        <v>177</v>
      </c>
      <c r="B178" s="6">
        <v>42628.854247685187</v>
      </c>
      <c r="D178" s="5" t="s">
        <v>318</v>
      </c>
      <c r="E178" s="5" t="s">
        <v>346</v>
      </c>
      <c r="G178" s="5" t="s">
        <v>64</v>
      </c>
      <c r="H178" s="5" t="s">
        <v>319</v>
      </c>
      <c r="I178" s="5" t="s">
        <v>75</v>
      </c>
      <c r="J178" s="5" t="s">
        <v>65</v>
      </c>
      <c r="K178" s="5" t="s">
        <v>65</v>
      </c>
      <c r="M178" s="5" t="s">
        <v>195</v>
      </c>
      <c r="N178" s="5" t="s">
        <v>66</v>
      </c>
      <c r="O178" s="7">
        <v>0</v>
      </c>
      <c r="P178" s="7">
        <v>0</v>
      </c>
      <c r="Q178" s="7">
        <v>0</v>
      </c>
      <c r="R178" s="7">
        <v>0</v>
      </c>
      <c r="T178" s="5">
        <v>0</v>
      </c>
      <c r="W178" s="5">
        <v>0</v>
      </c>
      <c r="Y178" s="5">
        <v>0</v>
      </c>
      <c r="Z178" s="5">
        <v>0</v>
      </c>
      <c r="AB178" s="5">
        <v>0</v>
      </c>
      <c r="AC178" s="5">
        <v>0</v>
      </c>
      <c r="AE178" s="5">
        <v>0</v>
      </c>
      <c r="AF178" s="5">
        <v>0</v>
      </c>
      <c r="AH178" s="5">
        <v>0</v>
      </c>
      <c r="AJ178" s="7">
        <v>0</v>
      </c>
      <c r="AZ178" s="5" t="s">
        <v>175</v>
      </c>
      <c r="BB178" s="5" t="s">
        <v>77</v>
      </c>
      <c r="BD178" s="5" t="s">
        <v>391</v>
      </c>
      <c r="BE178" s="5" t="s">
        <v>67</v>
      </c>
    </row>
    <row r="179" spans="1:57" x14ac:dyDescent="0.25">
      <c r="A179" s="5">
        <v>178</v>
      </c>
      <c r="B179" s="6">
        <v>42628.849062499998</v>
      </c>
      <c r="D179" s="5" t="s">
        <v>317</v>
      </c>
      <c r="E179" s="5" t="s">
        <v>318</v>
      </c>
      <c r="F179" s="5" t="s">
        <v>317</v>
      </c>
      <c r="G179" s="5" t="s">
        <v>80</v>
      </c>
      <c r="H179" s="5" t="s">
        <v>319</v>
      </c>
      <c r="I179" s="5" t="s">
        <v>320</v>
      </c>
      <c r="J179" s="5" t="s">
        <v>65</v>
      </c>
      <c r="K179" s="5" t="s">
        <v>65</v>
      </c>
      <c r="M179" s="5" t="s">
        <v>325</v>
      </c>
      <c r="N179" s="5" t="s">
        <v>66</v>
      </c>
      <c r="O179" s="7">
        <v>0</v>
      </c>
      <c r="P179" s="7">
        <v>0</v>
      </c>
      <c r="Q179" s="7">
        <v>0</v>
      </c>
      <c r="R179" s="7">
        <v>0</v>
      </c>
      <c r="T179" s="5">
        <v>0</v>
      </c>
      <c r="W179" s="5">
        <v>0</v>
      </c>
      <c r="Y179" s="5">
        <v>0</v>
      </c>
      <c r="Z179" s="5">
        <v>0</v>
      </c>
      <c r="AB179" s="5">
        <v>0</v>
      </c>
      <c r="AC179" s="5">
        <v>0</v>
      </c>
      <c r="AE179" s="5">
        <v>0</v>
      </c>
      <c r="AF179" s="5">
        <v>0</v>
      </c>
      <c r="AH179" s="5">
        <v>0</v>
      </c>
      <c r="AJ179" s="7">
        <v>0</v>
      </c>
      <c r="BB179" s="5" t="s">
        <v>322</v>
      </c>
      <c r="BD179" s="5" t="s">
        <v>323</v>
      </c>
      <c r="BE179" s="5" t="s">
        <v>324</v>
      </c>
    </row>
    <row r="180" spans="1:57" x14ac:dyDescent="0.25">
      <c r="A180" s="5">
        <v>179</v>
      </c>
      <c r="B180" s="6">
        <v>42628.836226851854</v>
      </c>
      <c r="D180" s="5" t="s">
        <v>318</v>
      </c>
      <c r="E180" s="5" t="s">
        <v>356</v>
      </c>
      <c r="G180" s="5" t="s">
        <v>64</v>
      </c>
      <c r="H180" s="5" t="s">
        <v>319</v>
      </c>
      <c r="I180" s="5" t="s">
        <v>75</v>
      </c>
      <c r="J180" s="5" t="s">
        <v>65</v>
      </c>
      <c r="K180" s="5" t="s">
        <v>65</v>
      </c>
      <c r="M180" s="5" t="s">
        <v>409</v>
      </c>
      <c r="N180" s="5" t="s">
        <v>410</v>
      </c>
      <c r="O180" s="7">
        <v>0</v>
      </c>
      <c r="P180" s="7">
        <v>0</v>
      </c>
      <c r="Q180" s="7">
        <v>0</v>
      </c>
      <c r="R180" s="7">
        <v>0</v>
      </c>
      <c r="T180" s="5">
        <v>0</v>
      </c>
      <c r="W180" s="5">
        <v>0</v>
      </c>
      <c r="Y180" s="5">
        <v>0</v>
      </c>
      <c r="Z180" s="5">
        <v>0</v>
      </c>
      <c r="AB180" s="5">
        <v>0</v>
      </c>
      <c r="AC180" s="5">
        <v>0</v>
      </c>
      <c r="AE180" s="5">
        <v>0</v>
      </c>
      <c r="AF180" s="5">
        <v>0</v>
      </c>
      <c r="AH180" s="5">
        <v>0</v>
      </c>
      <c r="AJ180" s="7">
        <v>0</v>
      </c>
      <c r="AZ180" s="5" t="s">
        <v>175</v>
      </c>
      <c r="BB180" s="5" t="s">
        <v>77</v>
      </c>
      <c r="BD180" s="5" t="s">
        <v>393</v>
      </c>
      <c r="BE180" s="5" t="s">
        <v>67</v>
      </c>
    </row>
    <row r="181" spans="1:57" x14ac:dyDescent="0.25">
      <c r="A181" s="5">
        <v>180</v>
      </c>
      <c r="B181" s="6">
        <v>42628.824814814812</v>
      </c>
      <c r="D181" s="5" t="s">
        <v>346</v>
      </c>
      <c r="E181" s="5" t="s">
        <v>318</v>
      </c>
      <c r="G181" s="5" t="s">
        <v>64</v>
      </c>
      <c r="H181" s="5" t="s">
        <v>319</v>
      </c>
      <c r="I181" s="5" t="s">
        <v>176</v>
      </c>
      <c r="J181" s="5" t="s">
        <v>65</v>
      </c>
      <c r="K181" s="5" t="s">
        <v>65</v>
      </c>
      <c r="M181" s="5" t="s">
        <v>411</v>
      </c>
      <c r="N181" s="5" t="s">
        <v>219</v>
      </c>
      <c r="O181" s="7">
        <v>0</v>
      </c>
      <c r="P181" s="7">
        <v>0</v>
      </c>
      <c r="Q181" s="7">
        <v>0</v>
      </c>
      <c r="R181" s="7">
        <v>0</v>
      </c>
      <c r="T181" s="5">
        <v>0</v>
      </c>
      <c r="W181" s="5">
        <v>0</v>
      </c>
      <c r="Y181" s="5">
        <v>0</v>
      </c>
      <c r="Z181" s="5">
        <v>0</v>
      </c>
      <c r="AB181" s="5">
        <v>0</v>
      </c>
      <c r="AC181" s="5">
        <v>0</v>
      </c>
      <c r="AE181" s="5">
        <v>0</v>
      </c>
      <c r="AF181" s="5">
        <v>0</v>
      </c>
      <c r="AH181" s="5">
        <v>0</v>
      </c>
      <c r="AJ181" s="7">
        <v>0</v>
      </c>
      <c r="AZ181" s="5" t="s">
        <v>175</v>
      </c>
      <c r="BB181" s="5" t="s">
        <v>178</v>
      </c>
      <c r="BD181" s="5" t="s">
        <v>393</v>
      </c>
      <c r="BE181" s="5" t="s">
        <v>67</v>
      </c>
    </row>
    <row r="182" spans="1:57" x14ac:dyDescent="0.25">
      <c r="A182" s="5">
        <v>181</v>
      </c>
      <c r="B182" s="6">
        <v>42628.818287037036</v>
      </c>
      <c r="D182" s="5" t="s">
        <v>318</v>
      </c>
      <c r="E182" s="5" t="s">
        <v>346</v>
      </c>
      <c r="G182" s="5" t="s">
        <v>64</v>
      </c>
      <c r="H182" s="5" t="s">
        <v>319</v>
      </c>
      <c r="I182" s="5" t="s">
        <v>75</v>
      </c>
      <c r="J182" s="5" t="s">
        <v>65</v>
      </c>
      <c r="K182" s="5" t="s">
        <v>65</v>
      </c>
      <c r="M182" s="5" t="s">
        <v>195</v>
      </c>
      <c r="N182" s="5" t="s">
        <v>66</v>
      </c>
      <c r="O182" s="7">
        <v>0</v>
      </c>
      <c r="P182" s="7">
        <v>0</v>
      </c>
      <c r="Q182" s="7">
        <v>0</v>
      </c>
      <c r="R182" s="7">
        <v>0</v>
      </c>
      <c r="T182" s="5">
        <v>0</v>
      </c>
      <c r="W182" s="5">
        <v>0</v>
      </c>
      <c r="Y182" s="5">
        <v>0</v>
      </c>
      <c r="Z182" s="5">
        <v>0</v>
      </c>
      <c r="AB182" s="5">
        <v>0</v>
      </c>
      <c r="AC182" s="5">
        <v>0</v>
      </c>
      <c r="AE182" s="5">
        <v>0</v>
      </c>
      <c r="AF182" s="5">
        <v>0</v>
      </c>
      <c r="AH182" s="5">
        <v>0</v>
      </c>
      <c r="AJ182" s="7">
        <v>0</v>
      </c>
      <c r="AZ182" s="5" t="s">
        <v>175</v>
      </c>
      <c r="BB182" s="5" t="s">
        <v>77</v>
      </c>
      <c r="BD182" s="5" t="s">
        <v>393</v>
      </c>
      <c r="BE182" s="5" t="s">
        <v>67</v>
      </c>
    </row>
    <row r="183" spans="1:57" x14ac:dyDescent="0.25">
      <c r="A183" s="5">
        <v>182</v>
      </c>
      <c r="B183" s="6">
        <v>42628.817071759258</v>
      </c>
      <c r="D183" s="5" t="s">
        <v>412</v>
      </c>
      <c r="E183" s="5" t="s">
        <v>318</v>
      </c>
      <c r="G183" s="5">
        <v>0</v>
      </c>
      <c r="H183" s="5" t="s">
        <v>319</v>
      </c>
      <c r="I183" s="5" t="s">
        <v>176</v>
      </c>
      <c r="J183" s="5" t="s">
        <v>65</v>
      </c>
      <c r="K183" s="5" t="s">
        <v>65</v>
      </c>
      <c r="M183" s="5" t="s">
        <v>242</v>
      </c>
      <c r="N183" s="5" t="s">
        <v>66</v>
      </c>
      <c r="O183" s="7">
        <v>0</v>
      </c>
      <c r="P183" s="7">
        <v>0</v>
      </c>
      <c r="Q183" s="7">
        <v>0</v>
      </c>
      <c r="R183" s="7">
        <v>0</v>
      </c>
      <c r="T183" s="5">
        <v>0</v>
      </c>
      <c r="W183" s="5">
        <v>0</v>
      </c>
      <c r="Y183" s="5">
        <v>0</v>
      </c>
      <c r="Z183" s="5">
        <v>0</v>
      </c>
      <c r="AB183" s="5">
        <v>0</v>
      </c>
      <c r="AC183" s="5">
        <v>0</v>
      </c>
      <c r="AE183" s="5">
        <v>0</v>
      </c>
      <c r="AF183" s="5">
        <v>0</v>
      </c>
      <c r="AH183" s="5">
        <v>0</v>
      </c>
      <c r="AJ183" s="7">
        <v>0</v>
      </c>
      <c r="AZ183" s="5" t="s">
        <v>175</v>
      </c>
      <c r="BB183" s="5" t="s">
        <v>413</v>
      </c>
      <c r="BD183" s="5" t="s">
        <v>393</v>
      </c>
      <c r="BE183" s="5" t="s">
        <v>67</v>
      </c>
    </row>
    <row r="184" spans="1:57" x14ac:dyDescent="0.25">
      <c r="A184" s="5">
        <v>183</v>
      </c>
      <c r="B184" s="6">
        <v>42628.798460648148</v>
      </c>
      <c r="D184" s="5" t="s">
        <v>318</v>
      </c>
      <c r="E184" s="5" t="s">
        <v>344</v>
      </c>
      <c r="G184" s="5" t="s">
        <v>64</v>
      </c>
      <c r="H184" s="5" t="s">
        <v>319</v>
      </c>
      <c r="I184" s="5" t="s">
        <v>75</v>
      </c>
      <c r="J184" s="5" t="s">
        <v>65</v>
      </c>
      <c r="K184" s="5" t="s">
        <v>65</v>
      </c>
      <c r="M184" s="5" t="s">
        <v>279</v>
      </c>
      <c r="N184" s="5" t="s">
        <v>76</v>
      </c>
      <c r="O184" s="7">
        <v>0</v>
      </c>
      <c r="P184" s="7">
        <v>0</v>
      </c>
      <c r="Q184" s="7">
        <v>0</v>
      </c>
      <c r="R184" s="7">
        <v>0</v>
      </c>
      <c r="T184" s="5">
        <v>0</v>
      </c>
      <c r="W184" s="5">
        <v>0</v>
      </c>
      <c r="Y184" s="5">
        <v>0</v>
      </c>
      <c r="Z184" s="5">
        <v>0</v>
      </c>
      <c r="AB184" s="5">
        <v>0</v>
      </c>
      <c r="AC184" s="5">
        <v>0</v>
      </c>
      <c r="AE184" s="5">
        <v>0</v>
      </c>
      <c r="AF184" s="5">
        <v>0</v>
      </c>
      <c r="AH184" s="5">
        <v>0</v>
      </c>
      <c r="AJ184" s="7">
        <v>0</v>
      </c>
      <c r="AZ184" s="5" t="s">
        <v>175</v>
      </c>
      <c r="BB184" s="5" t="s">
        <v>77</v>
      </c>
      <c r="BD184" s="5" t="s">
        <v>414</v>
      </c>
      <c r="BE184" s="5" t="s">
        <v>67</v>
      </c>
    </row>
    <row r="185" spans="1:57" x14ac:dyDescent="0.25">
      <c r="A185" s="5">
        <v>184</v>
      </c>
      <c r="B185" s="6">
        <v>42628.797754629632</v>
      </c>
      <c r="D185" s="5" t="s">
        <v>318</v>
      </c>
      <c r="E185" s="5" t="s">
        <v>330</v>
      </c>
      <c r="G185" s="5" t="s">
        <v>64</v>
      </c>
      <c r="H185" s="5" t="s">
        <v>319</v>
      </c>
      <c r="I185" s="5" t="s">
        <v>75</v>
      </c>
      <c r="J185" s="5" t="s">
        <v>65</v>
      </c>
      <c r="K185" s="5" t="s">
        <v>65</v>
      </c>
      <c r="M185" s="5" t="s">
        <v>242</v>
      </c>
      <c r="N185" s="5" t="s">
        <v>66</v>
      </c>
      <c r="O185" s="7">
        <v>0</v>
      </c>
      <c r="P185" s="7">
        <v>0</v>
      </c>
      <c r="Q185" s="7">
        <v>0</v>
      </c>
      <c r="R185" s="7">
        <v>0</v>
      </c>
      <c r="T185" s="5">
        <v>0</v>
      </c>
      <c r="W185" s="5">
        <v>0</v>
      </c>
      <c r="Y185" s="5">
        <v>0</v>
      </c>
      <c r="Z185" s="5">
        <v>0</v>
      </c>
      <c r="AB185" s="5">
        <v>0</v>
      </c>
      <c r="AC185" s="5">
        <v>0</v>
      </c>
      <c r="AE185" s="5">
        <v>0</v>
      </c>
      <c r="AF185" s="5">
        <v>0</v>
      </c>
      <c r="AH185" s="5">
        <v>0</v>
      </c>
      <c r="AJ185" s="7">
        <v>0</v>
      </c>
      <c r="AZ185" s="5" t="s">
        <v>175</v>
      </c>
      <c r="BB185" s="5" t="s">
        <v>77</v>
      </c>
      <c r="BD185" s="5" t="s">
        <v>415</v>
      </c>
      <c r="BE185" s="5" t="s">
        <v>67</v>
      </c>
    </row>
    <row r="186" spans="1:57" x14ac:dyDescent="0.25">
      <c r="A186" s="5">
        <v>185</v>
      </c>
      <c r="B186" s="6">
        <v>42628.793749999997</v>
      </c>
      <c r="D186" s="5" t="s">
        <v>318</v>
      </c>
      <c r="E186" s="5" t="s">
        <v>344</v>
      </c>
      <c r="G186" s="5" t="s">
        <v>64</v>
      </c>
      <c r="H186" s="5" t="s">
        <v>319</v>
      </c>
      <c r="I186" s="5" t="s">
        <v>75</v>
      </c>
      <c r="J186" s="5" t="s">
        <v>65</v>
      </c>
      <c r="K186" s="5" t="s">
        <v>65</v>
      </c>
      <c r="M186" s="5" t="s">
        <v>182</v>
      </c>
      <c r="N186" s="5" t="s">
        <v>66</v>
      </c>
      <c r="O186" s="7">
        <v>0</v>
      </c>
      <c r="P186" s="7">
        <v>0</v>
      </c>
      <c r="Q186" s="7">
        <v>0</v>
      </c>
      <c r="R186" s="7">
        <v>0</v>
      </c>
      <c r="T186" s="5">
        <v>0</v>
      </c>
      <c r="W186" s="5">
        <v>0</v>
      </c>
      <c r="Y186" s="5">
        <v>0</v>
      </c>
      <c r="Z186" s="5">
        <v>0</v>
      </c>
      <c r="AB186" s="5">
        <v>0</v>
      </c>
      <c r="AC186" s="5">
        <v>0</v>
      </c>
      <c r="AE186" s="5">
        <v>0</v>
      </c>
      <c r="AF186" s="5">
        <v>0</v>
      </c>
      <c r="AH186" s="5">
        <v>0</v>
      </c>
      <c r="AJ186" s="7">
        <v>0</v>
      </c>
      <c r="AZ186" s="5" t="s">
        <v>175</v>
      </c>
      <c r="BB186" s="5" t="s">
        <v>77</v>
      </c>
      <c r="BD186" s="5" t="s">
        <v>416</v>
      </c>
      <c r="BE186" s="5" t="s">
        <v>67</v>
      </c>
    </row>
    <row r="187" spans="1:57" x14ac:dyDescent="0.25">
      <c r="A187" s="5">
        <v>186</v>
      </c>
      <c r="B187" s="6">
        <v>42628.791967592595</v>
      </c>
      <c r="D187" s="5" t="s">
        <v>417</v>
      </c>
      <c r="E187" s="5" t="s">
        <v>318</v>
      </c>
      <c r="G187" s="5" t="s">
        <v>64</v>
      </c>
      <c r="H187" s="5" t="s">
        <v>319</v>
      </c>
      <c r="I187" s="5" t="s">
        <v>176</v>
      </c>
      <c r="J187" s="5" t="s">
        <v>65</v>
      </c>
      <c r="K187" s="5" t="s">
        <v>65</v>
      </c>
      <c r="M187" s="5" t="s">
        <v>280</v>
      </c>
      <c r="N187" s="5" t="s">
        <v>66</v>
      </c>
      <c r="O187" s="7">
        <v>0</v>
      </c>
      <c r="P187" s="7">
        <v>0</v>
      </c>
      <c r="Q187" s="7">
        <v>0</v>
      </c>
      <c r="R187" s="7">
        <v>0</v>
      </c>
      <c r="T187" s="5">
        <v>0</v>
      </c>
      <c r="W187" s="5">
        <v>0</v>
      </c>
      <c r="Y187" s="5">
        <v>0</v>
      </c>
      <c r="Z187" s="5">
        <v>0</v>
      </c>
      <c r="AB187" s="5">
        <v>0</v>
      </c>
      <c r="AC187" s="5">
        <v>0</v>
      </c>
      <c r="AE187" s="5">
        <v>0</v>
      </c>
      <c r="AF187" s="5">
        <v>0</v>
      </c>
      <c r="AH187" s="5">
        <v>0</v>
      </c>
      <c r="AJ187" s="7">
        <v>0</v>
      </c>
      <c r="AZ187" s="5" t="s">
        <v>175</v>
      </c>
      <c r="BB187" s="5" t="s">
        <v>178</v>
      </c>
      <c r="BD187" s="5" t="s">
        <v>418</v>
      </c>
      <c r="BE187" s="5" t="s">
        <v>67</v>
      </c>
    </row>
    <row r="188" spans="1:57" x14ac:dyDescent="0.25">
      <c r="A188" s="5">
        <v>187</v>
      </c>
      <c r="B188" s="6">
        <v>42628.790937500002</v>
      </c>
      <c r="D188" s="5" t="s">
        <v>318</v>
      </c>
      <c r="E188" s="5" t="s">
        <v>419</v>
      </c>
      <c r="G188" s="5" t="s">
        <v>64</v>
      </c>
      <c r="H188" s="5" t="s">
        <v>319</v>
      </c>
      <c r="I188" s="5" t="s">
        <v>75</v>
      </c>
      <c r="J188" s="5" t="s">
        <v>65</v>
      </c>
      <c r="K188" s="5" t="s">
        <v>65</v>
      </c>
      <c r="M188" s="5" t="s">
        <v>182</v>
      </c>
      <c r="N188" s="5" t="s">
        <v>66</v>
      </c>
      <c r="O188" s="7">
        <v>0</v>
      </c>
      <c r="P188" s="7">
        <v>0</v>
      </c>
      <c r="Q188" s="7">
        <v>0</v>
      </c>
      <c r="R188" s="7">
        <v>0</v>
      </c>
      <c r="T188" s="5">
        <v>0</v>
      </c>
      <c r="W188" s="5">
        <v>0</v>
      </c>
      <c r="Y188" s="5">
        <v>0</v>
      </c>
      <c r="Z188" s="5">
        <v>0</v>
      </c>
      <c r="AB188" s="5">
        <v>0</v>
      </c>
      <c r="AC188" s="5">
        <v>0</v>
      </c>
      <c r="AE188" s="5">
        <v>0</v>
      </c>
      <c r="AF188" s="5">
        <v>0</v>
      </c>
      <c r="AH188" s="5">
        <v>0</v>
      </c>
      <c r="AJ188" s="7">
        <v>0</v>
      </c>
      <c r="AZ188" s="5" t="s">
        <v>175</v>
      </c>
      <c r="BB188" s="5" t="s">
        <v>77</v>
      </c>
      <c r="BD188" s="5" t="s">
        <v>415</v>
      </c>
      <c r="BE188" s="5" t="s">
        <v>67</v>
      </c>
    </row>
    <row r="189" spans="1:57" x14ac:dyDescent="0.25">
      <c r="A189" s="5">
        <v>188</v>
      </c>
      <c r="B189" s="6">
        <v>42628.777037037034</v>
      </c>
      <c r="D189" s="5" t="s">
        <v>318</v>
      </c>
      <c r="E189" s="5" t="s">
        <v>344</v>
      </c>
      <c r="G189" s="5" t="s">
        <v>64</v>
      </c>
      <c r="H189" s="5" t="s">
        <v>319</v>
      </c>
      <c r="I189" s="5" t="s">
        <v>75</v>
      </c>
      <c r="J189" s="5" t="s">
        <v>65</v>
      </c>
      <c r="K189" s="5" t="s">
        <v>65</v>
      </c>
      <c r="M189" s="5" t="s">
        <v>288</v>
      </c>
      <c r="N189" s="5" t="s">
        <v>76</v>
      </c>
      <c r="O189" s="7">
        <v>0</v>
      </c>
      <c r="P189" s="7">
        <v>0</v>
      </c>
      <c r="Q189" s="7">
        <v>0</v>
      </c>
      <c r="R189" s="7">
        <v>0</v>
      </c>
      <c r="T189" s="5">
        <v>0</v>
      </c>
      <c r="W189" s="5">
        <v>0</v>
      </c>
      <c r="Y189" s="5">
        <v>0</v>
      </c>
      <c r="Z189" s="5">
        <v>0</v>
      </c>
      <c r="AB189" s="5">
        <v>0</v>
      </c>
      <c r="AC189" s="5">
        <v>0</v>
      </c>
      <c r="AE189" s="5">
        <v>0</v>
      </c>
      <c r="AF189" s="5">
        <v>0</v>
      </c>
      <c r="AH189" s="5">
        <v>0</v>
      </c>
      <c r="AJ189" s="7">
        <v>0</v>
      </c>
      <c r="AZ189" s="5" t="s">
        <v>175</v>
      </c>
      <c r="BB189" s="5" t="s">
        <v>77</v>
      </c>
      <c r="BD189" s="5" t="s">
        <v>420</v>
      </c>
      <c r="BE189" s="5" t="s">
        <v>67</v>
      </c>
    </row>
    <row r="190" spans="1:57" x14ac:dyDescent="0.25">
      <c r="A190" s="5">
        <v>189</v>
      </c>
      <c r="B190" s="6">
        <v>42628.77270833333</v>
      </c>
      <c r="D190" s="5" t="s">
        <v>417</v>
      </c>
      <c r="E190" s="5" t="s">
        <v>318</v>
      </c>
      <c r="G190" s="5" t="s">
        <v>64</v>
      </c>
      <c r="H190" s="5" t="s">
        <v>319</v>
      </c>
      <c r="I190" s="5" t="s">
        <v>176</v>
      </c>
      <c r="J190" s="5" t="s">
        <v>65</v>
      </c>
      <c r="K190" s="5" t="s">
        <v>65</v>
      </c>
      <c r="M190" s="5" t="s">
        <v>287</v>
      </c>
      <c r="N190" s="5" t="s">
        <v>66</v>
      </c>
      <c r="O190" s="7">
        <v>0</v>
      </c>
      <c r="P190" s="7">
        <v>0</v>
      </c>
      <c r="Q190" s="7">
        <v>0</v>
      </c>
      <c r="R190" s="7">
        <v>0</v>
      </c>
      <c r="T190" s="5">
        <v>0</v>
      </c>
      <c r="W190" s="5">
        <v>0</v>
      </c>
      <c r="Y190" s="5">
        <v>0</v>
      </c>
      <c r="Z190" s="5">
        <v>0</v>
      </c>
      <c r="AB190" s="5">
        <v>0</v>
      </c>
      <c r="AC190" s="5">
        <v>0</v>
      </c>
      <c r="AE190" s="5">
        <v>0</v>
      </c>
      <c r="AF190" s="5">
        <v>0</v>
      </c>
      <c r="AH190" s="5">
        <v>0</v>
      </c>
      <c r="AJ190" s="7">
        <v>0</v>
      </c>
      <c r="AZ190" s="5" t="s">
        <v>175</v>
      </c>
      <c r="BB190" s="5" t="s">
        <v>178</v>
      </c>
      <c r="BD190" s="5" t="s">
        <v>420</v>
      </c>
      <c r="BE190" s="5" t="s">
        <v>67</v>
      </c>
    </row>
    <row r="191" spans="1:57" x14ac:dyDescent="0.25">
      <c r="A191" s="5">
        <v>190</v>
      </c>
      <c r="B191" s="6">
        <v>42628.760659722226</v>
      </c>
      <c r="D191" s="5" t="s">
        <v>419</v>
      </c>
      <c r="E191" s="5" t="s">
        <v>318</v>
      </c>
      <c r="G191" s="5">
        <v>0</v>
      </c>
      <c r="H191" s="5" t="s">
        <v>319</v>
      </c>
      <c r="I191" s="5" t="s">
        <v>176</v>
      </c>
      <c r="J191" s="5" t="s">
        <v>65</v>
      </c>
      <c r="K191" s="5" t="s">
        <v>65</v>
      </c>
      <c r="M191" s="5" t="s">
        <v>375</v>
      </c>
      <c r="N191" s="5" t="s">
        <v>76</v>
      </c>
      <c r="O191" s="7">
        <v>0</v>
      </c>
      <c r="P191" s="7">
        <v>0</v>
      </c>
      <c r="Q191" s="7">
        <v>0</v>
      </c>
      <c r="R191" s="7">
        <v>0</v>
      </c>
      <c r="T191" s="5">
        <v>0</v>
      </c>
      <c r="W191" s="5">
        <v>0</v>
      </c>
      <c r="Y191" s="5">
        <v>0</v>
      </c>
      <c r="Z191" s="5">
        <v>0</v>
      </c>
      <c r="AB191" s="5">
        <v>0</v>
      </c>
      <c r="AC191" s="5">
        <v>0</v>
      </c>
      <c r="AE191" s="5">
        <v>0</v>
      </c>
      <c r="AF191" s="5">
        <v>0</v>
      </c>
      <c r="AH191" s="5">
        <v>0</v>
      </c>
      <c r="AJ191" s="7">
        <v>0</v>
      </c>
      <c r="AZ191" s="5" t="s">
        <v>175</v>
      </c>
      <c r="BB191" s="5" t="s">
        <v>413</v>
      </c>
      <c r="BD191" s="5" t="s">
        <v>421</v>
      </c>
      <c r="BE191" s="5" t="s">
        <v>67</v>
      </c>
    </row>
    <row r="192" spans="1:57" x14ac:dyDescent="0.25">
      <c r="A192" s="5">
        <v>191</v>
      </c>
      <c r="B192" s="6">
        <v>42628.753148148149</v>
      </c>
      <c r="D192" s="5" t="s">
        <v>318</v>
      </c>
      <c r="E192" s="5" t="s">
        <v>330</v>
      </c>
      <c r="G192" s="5" t="s">
        <v>64</v>
      </c>
      <c r="H192" s="5" t="s">
        <v>319</v>
      </c>
      <c r="I192" s="5" t="s">
        <v>75</v>
      </c>
      <c r="J192" s="5" t="s">
        <v>65</v>
      </c>
      <c r="K192" s="5" t="s">
        <v>65</v>
      </c>
      <c r="M192" s="5" t="s">
        <v>375</v>
      </c>
      <c r="N192" s="5" t="s">
        <v>76</v>
      </c>
      <c r="O192" s="7">
        <v>0</v>
      </c>
      <c r="P192" s="7">
        <v>0</v>
      </c>
      <c r="Q192" s="7">
        <v>0</v>
      </c>
      <c r="R192" s="7">
        <v>0</v>
      </c>
      <c r="T192" s="5">
        <v>0</v>
      </c>
      <c r="W192" s="5">
        <v>0</v>
      </c>
      <c r="Y192" s="5">
        <v>0</v>
      </c>
      <c r="Z192" s="5">
        <v>0</v>
      </c>
      <c r="AB192" s="5">
        <v>0</v>
      </c>
      <c r="AC192" s="5">
        <v>0</v>
      </c>
      <c r="AE192" s="5">
        <v>0</v>
      </c>
      <c r="AF192" s="5">
        <v>0</v>
      </c>
      <c r="AH192" s="5">
        <v>0</v>
      </c>
      <c r="AJ192" s="7">
        <v>0</v>
      </c>
      <c r="AZ192" s="5" t="s">
        <v>175</v>
      </c>
      <c r="BB192" s="5" t="s">
        <v>77</v>
      </c>
      <c r="BD192" s="5" t="s">
        <v>331</v>
      </c>
      <c r="BE192" s="5" t="s">
        <v>67</v>
      </c>
    </row>
    <row r="193" spans="1:57" x14ac:dyDescent="0.25">
      <c r="A193" s="5">
        <v>192</v>
      </c>
      <c r="B193" s="6">
        <v>42628.751296296294</v>
      </c>
      <c r="D193" s="5" t="s">
        <v>356</v>
      </c>
      <c r="E193" s="5" t="s">
        <v>318</v>
      </c>
      <c r="G193" s="5" t="s">
        <v>64</v>
      </c>
      <c r="H193" s="5" t="s">
        <v>319</v>
      </c>
      <c r="I193" s="5" t="s">
        <v>176</v>
      </c>
      <c r="J193" s="5" t="s">
        <v>65</v>
      </c>
      <c r="K193" s="5" t="s">
        <v>65</v>
      </c>
      <c r="M193" s="5" t="s">
        <v>422</v>
      </c>
      <c r="N193" s="5" t="s">
        <v>76</v>
      </c>
      <c r="O193" s="7">
        <v>0</v>
      </c>
      <c r="P193" s="7">
        <v>0</v>
      </c>
      <c r="Q193" s="7">
        <v>0</v>
      </c>
      <c r="R193" s="7">
        <v>0</v>
      </c>
      <c r="T193" s="5">
        <v>0</v>
      </c>
      <c r="W193" s="5">
        <v>0</v>
      </c>
      <c r="Y193" s="5">
        <v>0</v>
      </c>
      <c r="Z193" s="5">
        <v>0</v>
      </c>
      <c r="AB193" s="5">
        <v>0</v>
      </c>
      <c r="AC193" s="5">
        <v>0</v>
      </c>
      <c r="AE193" s="5">
        <v>0</v>
      </c>
      <c r="AF193" s="5">
        <v>0</v>
      </c>
      <c r="AH193" s="5">
        <v>0</v>
      </c>
      <c r="AJ193" s="7">
        <v>0</v>
      </c>
      <c r="AZ193" s="5" t="s">
        <v>175</v>
      </c>
      <c r="BB193" s="5" t="s">
        <v>178</v>
      </c>
      <c r="BD193" s="5" t="s">
        <v>331</v>
      </c>
      <c r="BE193" s="5" t="s">
        <v>67</v>
      </c>
    </row>
    <row r="194" spans="1:57" x14ac:dyDescent="0.25">
      <c r="A194" s="5">
        <v>193</v>
      </c>
      <c r="B194" s="6">
        <v>42628.750555555554</v>
      </c>
      <c r="C194" s="6">
        <v>42628.810659722221</v>
      </c>
      <c r="D194" s="5" t="s">
        <v>336</v>
      </c>
      <c r="E194" s="5" t="s">
        <v>241</v>
      </c>
      <c r="F194" s="5" t="s">
        <v>337</v>
      </c>
      <c r="G194" s="5" t="s">
        <v>64</v>
      </c>
      <c r="H194" s="5" t="s">
        <v>319</v>
      </c>
      <c r="I194" s="5" t="s">
        <v>69</v>
      </c>
      <c r="J194" s="5" t="s">
        <v>65</v>
      </c>
      <c r="K194" s="5" t="s">
        <v>65</v>
      </c>
      <c r="L194" s="5">
        <v>387543</v>
      </c>
      <c r="M194" s="5" t="s">
        <v>70</v>
      </c>
      <c r="N194" s="5" t="s">
        <v>70</v>
      </c>
      <c r="O194" s="7">
        <v>0</v>
      </c>
      <c r="P194" s="7">
        <v>0</v>
      </c>
      <c r="Q194" s="7">
        <v>0</v>
      </c>
      <c r="R194" s="7">
        <v>0</v>
      </c>
      <c r="T194" s="5">
        <v>39</v>
      </c>
      <c r="U194" s="5">
        <v>0</v>
      </c>
      <c r="V194" s="5">
        <v>0</v>
      </c>
      <c r="W194" s="5">
        <v>0</v>
      </c>
      <c r="Z194" s="5">
        <v>0</v>
      </c>
      <c r="AC194" s="5">
        <v>0</v>
      </c>
      <c r="AF194" s="5">
        <v>0</v>
      </c>
      <c r="AI194" s="7">
        <v>26.442399999999999</v>
      </c>
      <c r="AJ194" s="7">
        <v>0.37009999999999998</v>
      </c>
      <c r="AK194" s="5" t="s">
        <v>72</v>
      </c>
      <c r="BB194" s="5" t="s">
        <v>73</v>
      </c>
    </row>
    <row r="195" spans="1:57" x14ac:dyDescent="0.25">
      <c r="A195" s="5">
        <v>194</v>
      </c>
      <c r="B195" s="6">
        <v>42628.750439814816</v>
      </c>
      <c r="C195" s="6">
        <v>42628.810659722221</v>
      </c>
      <c r="D195" s="5" t="s">
        <v>336</v>
      </c>
      <c r="E195" s="5" t="s">
        <v>241</v>
      </c>
      <c r="F195" s="5" t="s">
        <v>337</v>
      </c>
      <c r="G195" s="5" t="s">
        <v>64</v>
      </c>
      <c r="H195" s="5" t="s">
        <v>319</v>
      </c>
      <c r="I195" s="5" t="s">
        <v>69</v>
      </c>
      <c r="J195" s="5" t="s">
        <v>65</v>
      </c>
      <c r="K195" s="5" t="s">
        <v>65</v>
      </c>
      <c r="L195" s="5">
        <v>2728225</v>
      </c>
      <c r="M195" s="5" t="s">
        <v>70</v>
      </c>
      <c r="N195" s="5" t="s">
        <v>70</v>
      </c>
      <c r="O195" s="7">
        <v>0</v>
      </c>
      <c r="P195" s="7">
        <v>0</v>
      </c>
      <c r="Q195" s="7">
        <v>0</v>
      </c>
      <c r="R195" s="7">
        <v>0</v>
      </c>
      <c r="T195" s="5">
        <v>33</v>
      </c>
      <c r="U195" s="5">
        <v>0</v>
      </c>
      <c r="V195" s="5">
        <v>0</v>
      </c>
      <c r="W195" s="5">
        <v>0</v>
      </c>
      <c r="Z195" s="5">
        <v>0</v>
      </c>
      <c r="AC195" s="5">
        <v>0</v>
      </c>
      <c r="AF195" s="5">
        <v>0</v>
      </c>
      <c r="AI195" s="7">
        <v>248.7182</v>
      </c>
      <c r="AJ195" s="7">
        <v>5.1535000000000002</v>
      </c>
      <c r="AK195" s="5" t="s">
        <v>148</v>
      </c>
      <c r="BB195" s="5" t="s">
        <v>74</v>
      </c>
    </row>
    <row r="196" spans="1:57" x14ac:dyDescent="0.25">
      <c r="A196" s="5">
        <v>195</v>
      </c>
      <c r="B196" s="6">
        <v>42628.750439814816</v>
      </c>
      <c r="C196" s="6">
        <v>42628.810659722221</v>
      </c>
      <c r="D196" s="5" t="s">
        <v>336</v>
      </c>
      <c r="E196" s="5" t="s">
        <v>68</v>
      </c>
      <c r="F196" s="5" t="s">
        <v>337</v>
      </c>
      <c r="G196" s="5" t="s">
        <v>64</v>
      </c>
      <c r="H196" s="5" t="s">
        <v>319</v>
      </c>
      <c r="I196" s="5" t="s">
        <v>69</v>
      </c>
      <c r="J196" s="5" t="s">
        <v>65</v>
      </c>
      <c r="K196" s="5" t="s">
        <v>65</v>
      </c>
      <c r="L196" s="5">
        <v>218266</v>
      </c>
      <c r="M196" s="5" t="s">
        <v>70</v>
      </c>
      <c r="N196" s="5" t="s">
        <v>70</v>
      </c>
      <c r="O196" s="7">
        <v>0</v>
      </c>
      <c r="P196" s="7">
        <v>0</v>
      </c>
      <c r="Q196" s="7">
        <v>0</v>
      </c>
      <c r="R196" s="7">
        <v>0</v>
      </c>
      <c r="T196" s="5">
        <v>33</v>
      </c>
      <c r="U196" s="5">
        <v>0</v>
      </c>
      <c r="V196" s="5">
        <v>0</v>
      </c>
      <c r="W196" s="5">
        <v>0</v>
      </c>
      <c r="Z196" s="5">
        <v>0</v>
      </c>
      <c r="AC196" s="5">
        <v>0</v>
      </c>
      <c r="AF196" s="5">
        <v>0</v>
      </c>
      <c r="AI196" s="7">
        <v>246.73820000000001</v>
      </c>
      <c r="AJ196" s="7">
        <v>0.20899999999999999</v>
      </c>
      <c r="AK196" s="5" t="s">
        <v>149</v>
      </c>
      <c r="AZ196" s="5" t="s">
        <v>186</v>
      </c>
      <c r="BB196" s="5" t="s">
        <v>71</v>
      </c>
    </row>
    <row r="197" spans="1:57" x14ac:dyDescent="0.25">
      <c r="A197" s="5">
        <v>196</v>
      </c>
      <c r="B197" s="6">
        <v>42628.739027777781</v>
      </c>
      <c r="D197" s="5" t="s">
        <v>317</v>
      </c>
      <c r="E197" s="5" t="s">
        <v>318</v>
      </c>
      <c r="F197" s="5" t="s">
        <v>317</v>
      </c>
      <c r="G197" s="5" t="s">
        <v>80</v>
      </c>
      <c r="H197" s="5" t="s">
        <v>319</v>
      </c>
      <c r="I197" s="5" t="s">
        <v>320</v>
      </c>
      <c r="J197" s="5" t="s">
        <v>65</v>
      </c>
      <c r="K197" s="5" t="s">
        <v>65</v>
      </c>
      <c r="M197" s="5" t="s">
        <v>349</v>
      </c>
      <c r="N197" s="5" t="s">
        <v>66</v>
      </c>
      <c r="O197" s="7">
        <v>0</v>
      </c>
      <c r="P197" s="7">
        <v>0</v>
      </c>
      <c r="Q197" s="7">
        <v>0</v>
      </c>
      <c r="R197" s="7">
        <v>0</v>
      </c>
      <c r="T197" s="5">
        <v>0</v>
      </c>
      <c r="W197" s="5">
        <v>0</v>
      </c>
      <c r="Y197" s="5">
        <v>0</v>
      </c>
      <c r="Z197" s="5">
        <v>0</v>
      </c>
      <c r="AB197" s="5">
        <v>0</v>
      </c>
      <c r="AC197" s="5">
        <v>0</v>
      </c>
      <c r="AE197" s="5">
        <v>0</v>
      </c>
      <c r="AF197" s="5">
        <v>0</v>
      </c>
      <c r="AH197" s="5">
        <v>0</v>
      </c>
      <c r="AJ197" s="7">
        <v>0</v>
      </c>
      <c r="BB197" s="5" t="s">
        <v>322</v>
      </c>
      <c r="BD197" s="5" t="s">
        <v>323</v>
      </c>
      <c r="BE197" s="5" t="s">
        <v>324</v>
      </c>
    </row>
    <row r="198" spans="1:57" x14ac:dyDescent="0.25">
      <c r="A198" s="5">
        <v>197</v>
      </c>
      <c r="B198" s="6">
        <v>42628.738275462965</v>
      </c>
      <c r="D198" s="5" t="s">
        <v>317</v>
      </c>
      <c r="E198" s="5" t="s">
        <v>318</v>
      </c>
      <c r="F198" s="5" t="s">
        <v>317</v>
      </c>
      <c r="G198" s="5" t="s">
        <v>80</v>
      </c>
      <c r="H198" s="5" t="s">
        <v>319</v>
      </c>
      <c r="I198" s="5" t="s">
        <v>320</v>
      </c>
      <c r="J198" s="5" t="s">
        <v>65</v>
      </c>
      <c r="K198" s="5" t="s">
        <v>65</v>
      </c>
      <c r="M198" s="5" t="s">
        <v>321</v>
      </c>
      <c r="N198" s="5" t="s">
        <v>66</v>
      </c>
      <c r="O198" s="7">
        <v>0</v>
      </c>
      <c r="P198" s="7">
        <v>0</v>
      </c>
      <c r="Q198" s="7">
        <v>0</v>
      </c>
      <c r="R198" s="7">
        <v>0</v>
      </c>
      <c r="T198" s="5">
        <v>0</v>
      </c>
      <c r="W198" s="5">
        <v>0</v>
      </c>
      <c r="Y198" s="5">
        <v>0</v>
      </c>
      <c r="Z198" s="5">
        <v>0</v>
      </c>
      <c r="AB198" s="5">
        <v>0</v>
      </c>
      <c r="AC198" s="5">
        <v>0</v>
      </c>
      <c r="AE198" s="5">
        <v>0</v>
      </c>
      <c r="AF198" s="5">
        <v>0</v>
      </c>
      <c r="AH198" s="5">
        <v>0</v>
      </c>
      <c r="AJ198" s="7">
        <v>0</v>
      </c>
      <c r="BB198" s="5" t="s">
        <v>322</v>
      </c>
      <c r="BD198" s="5" t="s">
        <v>323</v>
      </c>
      <c r="BE198" s="5" t="s">
        <v>324</v>
      </c>
    </row>
    <row r="199" spans="1:57" x14ac:dyDescent="0.25">
      <c r="A199" s="5">
        <v>198</v>
      </c>
      <c r="B199" s="6">
        <v>42628.736527777779</v>
      </c>
      <c r="D199" s="5" t="s">
        <v>273</v>
      </c>
      <c r="E199" s="5" t="s">
        <v>318</v>
      </c>
      <c r="G199" s="5" t="s">
        <v>64</v>
      </c>
      <c r="H199" s="5" t="s">
        <v>319</v>
      </c>
      <c r="I199" s="5" t="s">
        <v>176</v>
      </c>
      <c r="J199" s="5" t="s">
        <v>65</v>
      </c>
      <c r="K199" s="5" t="s">
        <v>65</v>
      </c>
      <c r="M199" s="5" t="s">
        <v>283</v>
      </c>
      <c r="N199" s="5" t="s">
        <v>76</v>
      </c>
      <c r="O199" s="7">
        <v>0</v>
      </c>
      <c r="P199" s="7">
        <v>0</v>
      </c>
      <c r="Q199" s="7">
        <v>0</v>
      </c>
      <c r="R199" s="7">
        <v>0</v>
      </c>
      <c r="T199" s="5">
        <v>0</v>
      </c>
      <c r="W199" s="5">
        <v>0</v>
      </c>
      <c r="Y199" s="5">
        <v>0</v>
      </c>
      <c r="Z199" s="5">
        <v>0</v>
      </c>
      <c r="AB199" s="5">
        <v>0</v>
      </c>
      <c r="AC199" s="5">
        <v>0</v>
      </c>
      <c r="AE199" s="5">
        <v>0</v>
      </c>
      <c r="AF199" s="5">
        <v>0</v>
      </c>
      <c r="AH199" s="5">
        <v>0</v>
      </c>
      <c r="AJ199" s="7">
        <v>0</v>
      </c>
      <c r="AZ199" s="5" t="s">
        <v>175</v>
      </c>
      <c r="BB199" s="5" t="s">
        <v>178</v>
      </c>
      <c r="BD199" s="5" t="s">
        <v>331</v>
      </c>
      <c r="BE199" s="5" t="s">
        <v>67</v>
      </c>
    </row>
    <row r="200" spans="1:57" x14ac:dyDescent="0.25">
      <c r="A200" s="5">
        <v>199</v>
      </c>
      <c r="B200" s="6">
        <v>42628.735150462962</v>
      </c>
      <c r="D200" s="5" t="s">
        <v>318</v>
      </c>
      <c r="E200" s="5" t="s">
        <v>344</v>
      </c>
      <c r="G200" s="5" t="s">
        <v>64</v>
      </c>
      <c r="H200" s="5" t="s">
        <v>319</v>
      </c>
      <c r="I200" s="5" t="s">
        <v>75</v>
      </c>
      <c r="J200" s="5" t="s">
        <v>65</v>
      </c>
      <c r="K200" s="5" t="s">
        <v>65</v>
      </c>
      <c r="M200" s="5" t="s">
        <v>286</v>
      </c>
      <c r="N200" s="5" t="s">
        <v>66</v>
      </c>
      <c r="O200" s="7">
        <v>0</v>
      </c>
      <c r="P200" s="7">
        <v>0</v>
      </c>
      <c r="Q200" s="7">
        <v>0</v>
      </c>
      <c r="R200" s="7">
        <v>0</v>
      </c>
      <c r="T200" s="5">
        <v>0</v>
      </c>
      <c r="W200" s="5">
        <v>0</v>
      </c>
      <c r="Y200" s="5">
        <v>0</v>
      </c>
      <c r="Z200" s="5">
        <v>0</v>
      </c>
      <c r="AB200" s="5">
        <v>0</v>
      </c>
      <c r="AC200" s="5">
        <v>0</v>
      </c>
      <c r="AE200" s="5">
        <v>0</v>
      </c>
      <c r="AF200" s="5">
        <v>0</v>
      </c>
      <c r="AH200" s="5">
        <v>0</v>
      </c>
      <c r="AJ200" s="7">
        <v>0</v>
      </c>
      <c r="AZ200" s="5" t="s">
        <v>175</v>
      </c>
      <c r="BB200" s="5" t="s">
        <v>77</v>
      </c>
      <c r="BD200" s="5" t="s">
        <v>393</v>
      </c>
      <c r="BE200" s="5" t="s">
        <v>67</v>
      </c>
    </row>
    <row r="201" spans="1:57" x14ac:dyDescent="0.25">
      <c r="A201" s="5">
        <v>200</v>
      </c>
      <c r="B201" s="6">
        <v>42628.723275462966</v>
      </c>
      <c r="D201" s="5" t="s">
        <v>318</v>
      </c>
      <c r="E201" s="5" t="s">
        <v>423</v>
      </c>
      <c r="G201" s="5" t="s">
        <v>64</v>
      </c>
      <c r="H201" s="5" t="s">
        <v>319</v>
      </c>
      <c r="I201" s="5" t="s">
        <v>75</v>
      </c>
      <c r="J201" s="5" t="s">
        <v>65</v>
      </c>
      <c r="K201" s="5" t="s">
        <v>65</v>
      </c>
      <c r="M201" s="5" t="s">
        <v>424</v>
      </c>
      <c r="N201" s="5" t="s">
        <v>76</v>
      </c>
      <c r="O201" s="7">
        <v>0</v>
      </c>
      <c r="P201" s="7">
        <v>0</v>
      </c>
      <c r="Q201" s="7">
        <v>0</v>
      </c>
      <c r="R201" s="7">
        <v>0</v>
      </c>
      <c r="T201" s="5">
        <v>0</v>
      </c>
      <c r="W201" s="5">
        <v>0</v>
      </c>
      <c r="Y201" s="5">
        <v>0</v>
      </c>
      <c r="Z201" s="5">
        <v>0</v>
      </c>
      <c r="AB201" s="5">
        <v>0</v>
      </c>
      <c r="AC201" s="5">
        <v>0</v>
      </c>
      <c r="AE201" s="5">
        <v>0</v>
      </c>
      <c r="AF201" s="5">
        <v>0</v>
      </c>
      <c r="AH201" s="5">
        <v>0</v>
      </c>
      <c r="AJ201" s="7">
        <v>0</v>
      </c>
      <c r="AZ201" s="5" t="s">
        <v>175</v>
      </c>
      <c r="BB201" s="5" t="s">
        <v>77</v>
      </c>
      <c r="BD201" s="5" t="s">
        <v>399</v>
      </c>
      <c r="BE201" s="5" t="s">
        <v>67</v>
      </c>
    </row>
    <row r="202" spans="1:57" x14ac:dyDescent="0.25">
      <c r="A202" s="5">
        <v>201</v>
      </c>
      <c r="B202" s="6">
        <v>42628.721574074072</v>
      </c>
      <c r="D202" s="5" t="s">
        <v>318</v>
      </c>
      <c r="E202" s="5" t="s">
        <v>356</v>
      </c>
      <c r="G202" s="5" t="s">
        <v>64</v>
      </c>
      <c r="H202" s="5" t="s">
        <v>319</v>
      </c>
      <c r="I202" s="5" t="s">
        <v>75</v>
      </c>
      <c r="J202" s="5" t="s">
        <v>65</v>
      </c>
      <c r="K202" s="5" t="s">
        <v>65</v>
      </c>
      <c r="M202" s="5" t="s">
        <v>425</v>
      </c>
      <c r="N202" s="5" t="s">
        <v>196</v>
      </c>
      <c r="O202" s="7">
        <v>0</v>
      </c>
      <c r="P202" s="7">
        <v>0</v>
      </c>
      <c r="Q202" s="7">
        <v>0</v>
      </c>
      <c r="R202" s="7">
        <v>0</v>
      </c>
      <c r="T202" s="5">
        <v>0</v>
      </c>
      <c r="W202" s="5">
        <v>0</v>
      </c>
      <c r="Y202" s="5">
        <v>0</v>
      </c>
      <c r="Z202" s="5">
        <v>0</v>
      </c>
      <c r="AB202" s="5">
        <v>0</v>
      </c>
      <c r="AC202" s="5">
        <v>0</v>
      </c>
      <c r="AE202" s="5">
        <v>0</v>
      </c>
      <c r="AF202" s="5">
        <v>0</v>
      </c>
      <c r="AH202" s="5">
        <v>0</v>
      </c>
      <c r="AJ202" s="7">
        <v>0</v>
      </c>
      <c r="AZ202" s="5" t="s">
        <v>175</v>
      </c>
      <c r="BB202" s="5" t="s">
        <v>77</v>
      </c>
      <c r="BD202" s="5" t="s">
        <v>328</v>
      </c>
      <c r="BE202" s="5" t="s">
        <v>67</v>
      </c>
    </row>
    <row r="203" spans="1:57" x14ac:dyDescent="0.25">
      <c r="A203" s="5">
        <v>202</v>
      </c>
      <c r="B203" s="6">
        <v>42628.718587962961</v>
      </c>
      <c r="D203" s="5" t="s">
        <v>317</v>
      </c>
      <c r="E203" s="5" t="s">
        <v>318</v>
      </c>
      <c r="F203" s="5" t="s">
        <v>317</v>
      </c>
      <c r="G203" s="5" t="s">
        <v>80</v>
      </c>
      <c r="H203" s="5" t="s">
        <v>319</v>
      </c>
      <c r="I203" s="5" t="s">
        <v>320</v>
      </c>
      <c r="J203" s="5" t="s">
        <v>65</v>
      </c>
      <c r="K203" s="5" t="s">
        <v>65</v>
      </c>
      <c r="M203" s="5" t="s">
        <v>321</v>
      </c>
      <c r="N203" s="5" t="s">
        <v>66</v>
      </c>
      <c r="O203" s="7">
        <v>0</v>
      </c>
      <c r="P203" s="7">
        <v>0</v>
      </c>
      <c r="Q203" s="7">
        <v>0</v>
      </c>
      <c r="R203" s="7">
        <v>0</v>
      </c>
      <c r="T203" s="5">
        <v>0</v>
      </c>
      <c r="W203" s="5">
        <v>0</v>
      </c>
      <c r="Y203" s="5">
        <v>0</v>
      </c>
      <c r="Z203" s="5">
        <v>0</v>
      </c>
      <c r="AB203" s="5">
        <v>0</v>
      </c>
      <c r="AC203" s="5">
        <v>0</v>
      </c>
      <c r="AE203" s="5">
        <v>0</v>
      </c>
      <c r="AF203" s="5">
        <v>0</v>
      </c>
      <c r="AH203" s="5">
        <v>0</v>
      </c>
      <c r="AJ203" s="7">
        <v>0</v>
      </c>
      <c r="BB203" s="5" t="s">
        <v>322</v>
      </c>
      <c r="BD203" s="5" t="s">
        <v>323</v>
      </c>
      <c r="BE203" s="5" t="s">
        <v>324</v>
      </c>
    </row>
    <row r="204" spans="1:57" x14ac:dyDescent="0.25">
      <c r="A204" s="5">
        <v>203</v>
      </c>
      <c r="B204" s="6">
        <v>42628.717511574076</v>
      </c>
      <c r="D204" s="5" t="s">
        <v>317</v>
      </c>
      <c r="E204" s="5" t="s">
        <v>318</v>
      </c>
      <c r="F204" s="5" t="s">
        <v>317</v>
      </c>
      <c r="G204" s="5" t="s">
        <v>80</v>
      </c>
      <c r="H204" s="5" t="s">
        <v>319</v>
      </c>
      <c r="I204" s="5" t="s">
        <v>320</v>
      </c>
      <c r="J204" s="5" t="s">
        <v>65</v>
      </c>
      <c r="K204" s="5" t="s">
        <v>65</v>
      </c>
      <c r="M204" s="5" t="s">
        <v>321</v>
      </c>
      <c r="N204" s="5" t="s">
        <v>66</v>
      </c>
      <c r="O204" s="7">
        <v>0</v>
      </c>
      <c r="P204" s="7">
        <v>0</v>
      </c>
      <c r="Q204" s="7">
        <v>0</v>
      </c>
      <c r="R204" s="7">
        <v>0</v>
      </c>
      <c r="T204" s="5">
        <v>0</v>
      </c>
      <c r="W204" s="5">
        <v>0</v>
      </c>
      <c r="Y204" s="5">
        <v>0</v>
      </c>
      <c r="Z204" s="5">
        <v>0</v>
      </c>
      <c r="AB204" s="5">
        <v>0</v>
      </c>
      <c r="AC204" s="5">
        <v>0</v>
      </c>
      <c r="AE204" s="5">
        <v>0</v>
      </c>
      <c r="AF204" s="5">
        <v>0</v>
      </c>
      <c r="AH204" s="5">
        <v>0</v>
      </c>
      <c r="AJ204" s="7">
        <v>0</v>
      </c>
      <c r="BB204" s="5" t="s">
        <v>322</v>
      </c>
      <c r="BD204" s="5" t="s">
        <v>323</v>
      </c>
      <c r="BE204" s="5" t="s">
        <v>324</v>
      </c>
    </row>
    <row r="205" spans="1:57" x14ac:dyDescent="0.25">
      <c r="A205" s="5">
        <v>204</v>
      </c>
      <c r="B205" s="6">
        <v>42628.717314814814</v>
      </c>
      <c r="D205" s="5" t="s">
        <v>317</v>
      </c>
      <c r="E205" s="5" t="s">
        <v>318</v>
      </c>
      <c r="F205" s="5" t="s">
        <v>317</v>
      </c>
      <c r="G205" s="5" t="s">
        <v>80</v>
      </c>
      <c r="H205" s="5" t="s">
        <v>319</v>
      </c>
      <c r="I205" s="5" t="s">
        <v>320</v>
      </c>
      <c r="J205" s="5" t="s">
        <v>65</v>
      </c>
      <c r="K205" s="5" t="s">
        <v>65</v>
      </c>
      <c r="M205" s="5" t="s">
        <v>222</v>
      </c>
      <c r="N205" s="5" t="s">
        <v>66</v>
      </c>
      <c r="O205" s="7">
        <v>0</v>
      </c>
      <c r="P205" s="7">
        <v>0</v>
      </c>
      <c r="Q205" s="7">
        <v>0</v>
      </c>
      <c r="R205" s="7">
        <v>0</v>
      </c>
      <c r="T205" s="5">
        <v>0</v>
      </c>
      <c r="W205" s="5">
        <v>0</v>
      </c>
      <c r="Y205" s="5">
        <v>0</v>
      </c>
      <c r="Z205" s="5">
        <v>0</v>
      </c>
      <c r="AB205" s="5">
        <v>0</v>
      </c>
      <c r="AC205" s="5">
        <v>0</v>
      </c>
      <c r="AE205" s="5">
        <v>0</v>
      </c>
      <c r="AF205" s="5">
        <v>0</v>
      </c>
      <c r="AH205" s="5">
        <v>0</v>
      </c>
      <c r="AJ205" s="7">
        <v>0</v>
      </c>
      <c r="BB205" s="5" t="s">
        <v>322</v>
      </c>
      <c r="BD205" s="5" t="s">
        <v>323</v>
      </c>
      <c r="BE205" s="5" t="s">
        <v>324</v>
      </c>
    </row>
    <row r="206" spans="1:57" x14ac:dyDescent="0.25">
      <c r="A206" s="5">
        <v>205</v>
      </c>
      <c r="B206" s="6">
        <v>42628.715682870374</v>
      </c>
      <c r="D206" s="5" t="s">
        <v>318</v>
      </c>
      <c r="E206" s="5" t="s">
        <v>344</v>
      </c>
      <c r="G206" s="5" t="s">
        <v>64</v>
      </c>
      <c r="H206" s="5" t="s">
        <v>319</v>
      </c>
      <c r="I206" s="5" t="s">
        <v>75</v>
      </c>
      <c r="J206" s="5" t="s">
        <v>65</v>
      </c>
      <c r="K206" s="5" t="s">
        <v>65</v>
      </c>
      <c r="M206" s="5" t="s">
        <v>426</v>
      </c>
      <c r="N206" s="5" t="s">
        <v>208</v>
      </c>
      <c r="O206" s="7">
        <v>0</v>
      </c>
      <c r="P206" s="7">
        <v>0</v>
      </c>
      <c r="Q206" s="7">
        <v>0</v>
      </c>
      <c r="R206" s="7">
        <v>0</v>
      </c>
      <c r="T206" s="5">
        <v>0</v>
      </c>
      <c r="W206" s="5">
        <v>0</v>
      </c>
      <c r="Y206" s="5">
        <v>0</v>
      </c>
      <c r="Z206" s="5">
        <v>0</v>
      </c>
      <c r="AB206" s="5">
        <v>0</v>
      </c>
      <c r="AC206" s="5">
        <v>0</v>
      </c>
      <c r="AE206" s="5">
        <v>0</v>
      </c>
      <c r="AF206" s="5">
        <v>0</v>
      </c>
      <c r="AH206" s="5">
        <v>0</v>
      </c>
      <c r="AJ206" s="7">
        <v>0</v>
      </c>
      <c r="AZ206" s="5" t="s">
        <v>175</v>
      </c>
      <c r="BB206" s="5" t="s">
        <v>77</v>
      </c>
      <c r="BD206" s="5" t="s">
        <v>391</v>
      </c>
      <c r="BE206" s="5" t="s">
        <v>67</v>
      </c>
    </row>
    <row r="207" spans="1:57" x14ac:dyDescent="0.25">
      <c r="A207" s="5">
        <v>206</v>
      </c>
      <c r="B207" s="6">
        <v>42628.697557870371</v>
      </c>
      <c r="C207" s="6">
        <v>42628.857777777775</v>
      </c>
      <c r="D207" s="5" t="s">
        <v>336</v>
      </c>
      <c r="E207" s="5" t="s">
        <v>68</v>
      </c>
      <c r="F207" s="5" t="s">
        <v>337</v>
      </c>
      <c r="G207" s="5" t="s">
        <v>64</v>
      </c>
      <c r="H207" s="5" t="s">
        <v>319</v>
      </c>
      <c r="I207" s="5" t="s">
        <v>69</v>
      </c>
      <c r="J207" s="5" t="s">
        <v>65</v>
      </c>
      <c r="K207" s="5" t="s">
        <v>65</v>
      </c>
      <c r="L207" s="5">
        <v>0</v>
      </c>
      <c r="M207" s="5" t="s">
        <v>70</v>
      </c>
      <c r="N207" s="5" t="s">
        <v>70</v>
      </c>
      <c r="O207" s="7">
        <v>0</v>
      </c>
      <c r="P207" s="7">
        <v>0</v>
      </c>
      <c r="Q207" s="7">
        <v>0</v>
      </c>
      <c r="R207" s="7">
        <v>0</v>
      </c>
      <c r="T207" s="5">
        <v>0</v>
      </c>
      <c r="U207" s="5">
        <v>0</v>
      </c>
      <c r="V207" s="5">
        <v>0</v>
      </c>
      <c r="W207" s="5">
        <v>0</v>
      </c>
      <c r="Z207" s="5">
        <v>0</v>
      </c>
      <c r="AC207" s="5">
        <v>0</v>
      </c>
      <c r="AF207" s="5">
        <v>0</v>
      </c>
      <c r="AK207" s="5" t="s">
        <v>190</v>
      </c>
      <c r="BB207" s="5" t="s">
        <v>74</v>
      </c>
    </row>
    <row r="208" spans="1:57" x14ac:dyDescent="0.25">
      <c r="A208" s="5">
        <v>207</v>
      </c>
      <c r="B208" s="6">
        <v>42628.677951388891</v>
      </c>
      <c r="C208" s="6">
        <v>42628.778715277775</v>
      </c>
      <c r="D208" s="5" t="s">
        <v>336</v>
      </c>
      <c r="E208" s="5" t="s">
        <v>241</v>
      </c>
      <c r="F208" s="5" t="s">
        <v>337</v>
      </c>
      <c r="G208" s="5" t="s">
        <v>64</v>
      </c>
      <c r="H208" s="5" t="s">
        <v>319</v>
      </c>
      <c r="I208" s="5" t="s">
        <v>69</v>
      </c>
      <c r="J208" s="5" t="s">
        <v>65</v>
      </c>
      <c r="K208" s="5" t="s">
        <v>65</v>
      </c>
      <c r="L208" s="5">
        <v>0</v>
      </c>
      <c r="M208" s="5" t="s">
        <v>70</v>
      </c>
      <c r="N208" s="5" t="s">
        <v>70</v>
      </c>
      <c r="O208" s="7">
        <v>0</v>
      </c>
      <c r="P208" s="7">
        <v>0</v>
      </c>
      <c r="Q208" s="7">
        <v>0</v>
      </c>
      <c r="R208" s="7">
        <v>0</v>
      </c>
      <c r="T208" s="5">
        <v>0</v>
      </c>
      <c r="U208" s="5">
        <v>0</v>
      </c>
      <c r="V208" s="5">
        <v>0</v>
      </c>
      <c r="W208" s="5">
        <v>0</v>
      </c>
      <c r="Z208" s="5">
        <v>0</v>
      </c>
      <c r="AC208" s="5">
        <v>0</v>
      </c>
      <c r="AF208" s="5">
        <v>0</v>
      </c>
      <c r="AK208" s="5" t="s">
        <v>78</v>
      </c>
      <c r="BB208" s="5" t="s">
        <v>79</v>
      </c>
    </row>
    <row r="209" spans="1:57" x14ac:dyDescent="0.25">
      <c r="A209" s="5">
        <v>208</v>
      </c>
      <c r="B209" s="6">
        <v>42628.677314814813</v>
      </c>
      <c r="C209" s="6">
        <v>42628.778715277775</v>
      </c>
      <c r="D209" s="5" t="s">
        <v>336</v>
      </c>
      <c r="E209" s="5" t="s">
        <v>241</v>
      </c>
      <c r="F209" s="5" t="s">
        <v>337</v>
      </c>
      <c r="G209" s="5" t="s">
        <v>64</v>
      </c>
      <c r="H209" s="5" t="s">
        <v>319</v>
      </c>
      <c r="I209" s="5" t="s">
        <v>69</v>
      </c>
      <c r="J209" s="5" t="s">
        <v>65</v>
      </c>
      <c r="K209" s="5" t="s">
        <v>65</v>
      </c>
      <c r="L209" s="5">
        <v>484</v>
      </c>
      <c r="M209" s="5" t="s">
        <v>70</v>
      </c>
      <c r="N209" s="5" t="s">
        <v>70</v>
      </c>
      <c r="O209" s="7">
        <v>0</v>
      </c>
      <c r="P209" s="7">
        <v>0</v>
      </c>
      <c r="Q209" s="7">
        <v>0</v>
      </c>
      <c r="R209" s="7">
        <v>0</v>
      </c>
      <c r="T209" s="5">
        <v>0</v>
      </c>
      <c r="U209" s="5">
        <v>0</v>
      </c>
      <c r="V209" s="5">
        <v>0</v>
      </c>
      <c r="W209" s="5">
        <v>0</v>
      </c>
      <c r="Z209" s="5">
        <v>0</v>
      </c>
      <c r="AC209" s="5">
        <v>0</v>
      </c>
      <c r="AF209" s="5">
        <v>0</v>
      </c>
      <c r="AK209" s="5" t="s">
        <v>72</v>
      </c>
      <c r="BB209" s="5" t="s">
        <v>73</v>
      </c>
    </row>
    <row r="210" spans="1:57" x14ac:dyDescent="0.25">
      <c r="A210" s="5">
        <v>209</v>
      </c>
      <c r="B210" s="6">
        <v>42628.66201388889</v>
      </c>
      <c r="D210" s="5" t="s">
        <v>318</v>
      </c>
      <c r="E210" s="5" t="s">
        <v>358</v>
      </c>
      <c r="G210" s="5" t="s">
        <v>64</v>
      </c>
      <c r="H210" s="5" t="s">
        <v>319</v>
      </c>
      <c r="I210" s="5" t="s">
        <v>75</v>
      </c>
      <c r="J210" s="5" t="s">
        <v>65</v>
      </c>
      <c r="K210" s="5" t="s">
        <v>65</v>
      </c>
      <c r="M210" s="5" t="s">
        <v>271</v>
      </c>
      <c r="N210" s="5" t="s">
        <v>66</v>
      </c>
      <c r="O210" s="7">
        <v>0</v>
      </c>
      <c r="P210" s="7">
        <v>0</v>
      </c>
      <c r="Q210" s="7">
        <v>0</v>
      </c>
      <c r="R210" s="7">
        <v>0</v>
      </c>
      <c r="T210" s="5">
        <v>0</v>
      </c>
      <c r="W210" s="5">
        <v>0</v>
      </c>
      <c r="Y210" s="5">
        <v>0</v>
      </c>
      <c r="Z210" s="5">
        <v>0</v>
      </c>
      <c r="AB210" s="5">
        <v>0</v>
      </c>
      <c r="AC210" s="5">
        <v>0</v>
      </c>
      <c r="AE210" s="5">
        <v>0</v>
      </c>
      <c r="AF210" s="5">
        <v>0</v>
      </c>
      <c r="AH210" s="5">
        <v>0</v>
      </c>
      <c r="AJ210" s="7">
        <v>0</v>
      </c>
      <c r="AZ210" s="5" t="s">
        <v>175</v>
      </c>
      <c r="BB210" s="5" t="s">
        <v>77</v>
      </c>
      <c r="BD210" s="5" t="s">
        <v>427</v>
      </c>
      <c r="BE210" s="5" t="s">
        <v>67</v>
      </c>
    </row>
    <row r="211" spans="1:57" x14ac:dyDescent="0.25">
      <c r="A211" s="5">
        <v>210</v>
      </c>
      <c r="B211" s="6">
        <v>42628.655891203707</v>
      </c>
      <c r="C211" s="6">
        <v>42628.772905092592</v>
      </c>
      <c r="D211" s="5" t="s">
        <v>336</v>
      </c>
      <c r="E211" s="5" t="s">
        <v>241</v>
      </c>
      <c r="F211" s="5" t="s">
        <v>337</v>
      </c>
      <c r="G211" s="5" t="s">
        <v>64</v>
      </c>
      <c r="H211" s="5" t="s">
        <v>319</v>
      </c>
      <c r="I211" s="5" t="s">
        <v>69</v>
      </c>
      <c r="J211" s="5" t="s">
        <v>65</v>
      </c>
      <c r="K211" s="5" t="s">
        <v>65</v>
      </c>
      <c r="L211" s="5">
        <v>309254</v>
      </c>
      <c r="M211" s="5" t="s">
        <v>70</v>
      </c>
      <c r="N211" s="5" t="s">
        <v>70</v>
      </c>
      <c r="O211" s="7">
        <v>0</v>
      </c>
      <c r="P211" s="7">
        <v>0</v>
      </c>
      <c r="Q211" s="7">
        <v>0</v>
      </c>
      <c r="R211" s="7">
        <v>0</v>
      </c>
      <c r="T211" s="5">
        <v>33</v>
      </c>
      <c r="U211" s="5">
        <v>0</v>
      </c>
      <c r="V211" s="5">
        <v>0</v>
      </c>
      <c r="W211" s="5">
        <v>0</v>
      </c>
      <c r="Z211" s="5">
        <v>0</v>
      </c>
      <c r="AC211" s="5">
        <v>0</v>
      </c>
      <c r="AF211" s="5">
        <v>0</v>
      </c>
      <c r="AI211" s="7">
        <v>249.36660000000001</v>
      </c>
      <c r="AJ211" s="7">
        <v>0.58389999999999997</v>
      </c>
      <c r="AK211" s="5" t="s">
        <v>148</v>
      </c>
      <c r="BB211" s="5" t="s">
        <v>74</v>
      </c>
    </row>
    <row r="212" spans="1:57" x14ac:dyDescent="0.25">
      <c r="A212" s="5">
        <v>211</v>
      </c>
      <c r="B212" s="6">
        <v>42628.647893518515</v>
      </c>
      <c r="D212" s="5" t="s">
        <v>318</v>
      </c>
      <c r="E212" s="5" t="s">
        <v>346</v>
      </c>
      <c r="G212" s="5" t="s">
        <v>64</v>
      </c>
      <c r="H212" s="5" t="s">
        <v>319</v>
      </c>
      <c r="I212" s="5" t="s">
        <v>75</v>
      </c>
      <c r="J212" s="5" t="s">
        <v>65</v>
      </c>
      <c r="K212" s="5" t="s">
        <v>65</v>
      </c>
      <c r="M212" s="5" t="s">
        <v>197</v>
      </c>
      <c r="N212" s="5" t="s">
        <v>66</v>
      </c>
      <c r="O212" s="7">
        <v>0</v>
      </c>
      <c r="P212" s="7">
        <v>0</v>
      </c>
      <c r="Q212" s="7">
        <v>0</v>
      </c>
      <c r="R212" s="7">
        <v>0</v>
      </c>
      <c r="T212" s="5">
        <v>0</v>
      </c>
      <c r="W212" s="5">
        <v>0</v>
      </c>
      <c r="Y212" s="5">
        <v>0</v>
      </c>
      <c r="Z212" s="5">
        <v>0</v>
      </c>
      <c r="AB212" s="5">
        <v>0</v>
      </c>
      <c r="AC212" s="5">
        <v>0</v>
      </c>
      <c r="AE212" s="5">
        <v>0</v>
      </c>
      <c r="AF212" s="5">
        <v>0</v>
      </c>
      <c r="AH212" s="5">
        <v>0</v>
      </c>
      <c r="AJ212" s="7">
        <v>0</v>
      </c>
      <c r="AZ212" s="5" t="s">
        <v>175</v>
      </c>
      <c r="BB212" s="5" t="s">
        <v>77</v>
      </c>
      <c r="BD212" s="5" t="s">
        <v>427</v>
      </c>
      <c r="BE212" s="5" t="s">
        <v>67</v>
      </c>
    </row>
    <row r="213" spans="1:57" x14ac:dyDescent="0.25">
      <c r="A213" s="5">
        <v>212</v>
      </c>
      <c r="B213" s="6">
        <v>42628.647800925923</v>
      </c>
      <c r="D213" s="5" t="s">
        <v>318</v>
      </c>
      <c r="E213" s="5" t="s">
        <v>346</v>
      </c>
      <c r="G213" s="5" t="s">
        <v>64</v>
      </c>
      <c r="H213" s="5" t="s">
        <v>319</v>
      </c>
      <c r="I213" s="5" t="s">
        <v>75</v>
      </c>
      <c r="J213" s="5" t="s">
        <v>65</v>
      </c>
      <c r="K213" s="5" t="s">
        <v>65</v>
      </c>
      <c r="M213" s="5" t="s">
        <v>298</v>
      </c>
      <c r="N213" s="5" t="s">
        <v>66</v>
      </c>
      <c r="O213" s="7">
        <v>0</v>
      </c>
      <c r="P213" s="7">
        <v>0</v>
      </c>
      <c r="Q213" s="7">
        <v>0</v>
      </c>
      <c r="R213" s="7">
        <v>0</v>
      </c>
      <c r="T213" s="5">
        <v>0</v>
      </c>
      <c r="W213" s="5">
        <v>0</v>
      </c>
      <c r="Y213" s="5">
        <v>0</v>
      </c>
      <c r="Z213" s="5">
        <v>0</v>
      </c>
      <c r="AB213" s="5">
        <v>0</v>
      </c>
      <c r="AC213" s="5">
        <v>0</v>
      </c>
      <c r="AE213" s="5">
        <v>0</v>
      </c>
      <c r="AF213" s="5">
        <v>0</v>
      </c>
      <c r="AH213" s="5">
        <v>0</v>
      </c>
      <c r="AJ213" s="7">
        <v>0</v>
      </c>
      <c r="AZ213" s="5" t="s">
        <v>175</v>
      </c>
      <c r="BB213" s="5" t="s">
        <v>77</v>
      </c>
      <c r="BD213" s="5" t="s">
        <v>428</v>
      </c>
      <c r="BE213" s="5" t="s">
        <v>67</v>
      </c>
    </row>
    <row r="214" spans="1:57" x14ac:dyDescent="0.25">
      <c r="A214" s="5">
        <v>213</v>
      </c>
      <c r="B214" s="6">
        <v>42628.636203703703</v>
      </c>
      <c r="C214" s="6">
        <v>42628.800520833334</v>
      </c>
      <c r="D214" s="5" t="s">
        <v>336</v>
      </c>
      <c r="E214" s="5" t="s">
        <v>241</v>
      </c>
      <c r="F214" s="5" t="s">
        <v>337</v>
      </c>
      <c r="G214" s="5" t="s">
        <v>64</v>
      </c>
      <c r="H214" s="5" t="s">
        <v>319</v>
      </c>
      <c r="I214" s="5" t="s">
        <v>69</v>
      </c>
      <c r="J214" s="5" t="s">
        <v>65</v>
      </c>
      <c r="K214" s="5" t="s">
        <v>65</v>
      </c>
      <c r="L214" s="5">
        <v>66980</v>
      </c>
      <c r="M214" s="5" t="s">
        <v>70</v>
      </c>
      <c r="N214" s="5" t="s">
        <v>70</v>
      </c>
      <c r="O214" s="7">
        <v>0</v>
      </c>
      <c r="P214" s="7">
        <v>0</v>
      </c>
      <c r="Q214" s="7">
        <v>0</v>
      </c>
      <c r="R214" s="7">
        <v>0</v>
      </c>
      <c r="T214" s="5">
        <v>33</v>
      </c>
      <c r="U214" s="5">
        <v>0</v>
      </c>
      <c r="V214" s="5">
        <v>0</v>
      </c>
      <c r="W214" s="5">
        <v>0</v>
      </c>
      <c r="Z214" s="5">
        <v>0</v>
      </c>
      <c r="AC214" s="5">
        <v>0</v>
      </c>
      <c r="AF214" s="5">
        <v>0</v>
      </c>
      <c r="AI214" s="7">
        <v>248.98949999999999</v>
      </c>
      <c r="AJ214" s="7">
        <v>6.4500000000000002E-2</v>
      </c>
      <c r="AK214" s="5" t="s">
        <v>149</v>
      </c>
      <c r="AZ214" s="5" t="s">
        <v>186</v>
      </c>
      <c r="BB214" s="5" t="s">
        <v>71</v>
      </c>
    </row>
    <row r="215" spans="1:57" x14ac:dyDescent="0.25">
      <c r="A215" s="5">
        <v>214</v>
      </c>
      <c r="B215" s="6">
        <v>42628.626759259256</v>
      </c>
      <c r="D215" s="5" t="s">
        <v>318</v>
      </c>
      <c r="E215" s="5" t="s">
        <v>356</v>
      </c>
      <c r="G215" s="5" t="s">
        <v>64</v>
      </c>
      <c r="H215" s="5" t="s">
        <v>319</v>
      </c>
      <c r="I215" s="5" t="s">
        <v>75</v>
      </c>
      <c r="J215" s="5" t="s">
        <v>65</v>
      </c>
      <c r="K215" s="5" t="s">
        <v>65</v>
      </c>
      <c r="M215" s="5" t="s">
        <v>429</v>
      </c>
      <c r="N215" s="5" t="s">
        <v>66</v>
      </c>
      <c r="O215" s="7">
        <v>0</v>
      </c>
      <c r="P215" s="7">
        <v>0</v>
      </c>
      <c r="Q215" s="7">
        <v>0</v>
      </c>
      <c r="R215" s="7">
        <v>0</v>
      </c>
      <c r="T215" s="5">
        <v>0</v>
      </c>
      <c r="W215" s="5">
        <v>0</v>
      </c>
      <c r="Y215" s="5">
        <v>0</v>
      </c>
      <c r="Z215" s="5">
        <v>0</v>
      </c>
      <c r="AB215" s="5">
        <v>0</v>
      </c>
      <c r="AC215" s="5">
        <v>0</v>
      </c>
      <c r="AE215" s="5">
        <v>0</v>
      </c>
      <c r="AF215" s="5">
        <v>0</v>
      </c>
      <c r="AH215" s="5">
        <v>0</v>
      </c>
      <c r="AJ215" s="7">
        <v>0</v>
      </c>
      <c r="AZ215" s="5" t="s">
        <v>175</v>
      </c>
      <c r="BB215" s="5" t="s">
        <v>77</v>
      </c>
      <c r="BD215" s="5" t="s">
        <v>430</v>
      </c>
      <c r="BE215" s="5" t="s">
        <v>67</v>
      </c>
    </row>
    <row r="216" spans="1:57" x14ac:dyDescent="0.25">
      <c r="A216" s="5">
        <v>215</v>
      </c>
      <c r="B216" s="6">
        <v>42628.596273148149</v>
      </c>
      <c r="D216" s="5" t="s">
        <v>318</v>
      </c>
      <c r="E216" s="5" t="s">
        <v>330</v>
      </c>
      <c r="G216" s="5" t="s">
        <v>64</v>
      </c>
      <c r="H216" s="5" t="s">
        <v>319</v>
      </c>
      <c r="I216" s="5" t="s">
        <v>75</v>
      </c>
      <c r="J216" s="5" t="s">
        <v>65</v>
      </c>
      <c r="K216" s="5" t="s">
        <v>65</v>
      </c>
      <c r="M216" s="5" t="s">
        <v>431</v>
      </c>
      <c r="N216" s="5" t="s">
        <v>183</v>
      </c>
      <c r="O216" s="7">
        <v>0</v>
      </c>
      <c r="P216" s="7">
        <v>0</v>
      </c>
      <c r="Q216" s="7">
        <v>0</v>
      </c>
      <c r="R216" s="7">
        <v>0</v>
      </c>
      <c r="T216" s="5">
        <v>0</v>
      </c>
      <c r="W216" s="5">
        <v>0</v>
      </c>
      <c r="Y216" s="5">
        <v>0</v>
      </c>
      <c r="Z216" s="5">
        <v>0</v>
      </c>
      <c r="AB216" s="5">
        <v>0</v>
      </c>
      <c r="AC216" s="5">
        <v>0</v>
      </c>
      <c r="AE216" s="5">
        <v>0</v>
      </c>
      <c r="AF216" s="5">
        <v>0</v>
      </c>
      <c r="AH216" s="5">
        <v>0</v>
      </c>
      <c r="AJ216" s="7">
        <v>0</v>
      </c>
      <c r="AZ216" s="5" t="s">
        <v>175</v>
      </c>
      <c r="BB216" s="5" t="s">
        <v>77</v>
      </c>
      <c r="BD216" s="5" t="s">
        <v>432</v>
      </c>
      <c r="BE216" s="5" t="s">
        <v>67</v>
      </c>
    </row>
    <row r="217" spans="1:57" x14ac:dyDescent="0.25">
      <c r="A217" s="5">
        <v>216</v>
      </c>
      <c r="B217" s="6">
        <v>42628.57408564815</v>
      </c>
      <c r="C217" s="6">
        <v>42628.686365740738</v>
      </c>
      <c r="D217" s="5" t="s">
        <v>336</v>
      </c>
      <c r="E217" s="5" t="s">
        <v>241</v>
      </c>
      <c r="F217" s="5" t="s">
        <v>337</v>
      </c>
      <c r="G217" s="5" t="s">
        <v>64</v>
      </c>
      <c r="H217" s="5" t="s">
        <v>319</v>
      </c>
      <c r="I217" s="5" t="s">
        <v>69</v>
      </c>
      <c r="J217" s="5" t="s">
        <v>65</v>
      </c>
      <c r="K217" s="5" t="s">
        <v>65</v>
      </c>
      <c r="L217" s="5">
        <v>2966775</v>
      </c>
      <c r="M217" s="5" t="s">
        <v>70</v>
      </c>
      <c r="N217" s="5" t="s">
        <v>70</v>
      </c>
      <c r="O217" s="7">
        <v>0</v>
      </c>
      <c r="P217" s="7">
        <v>0</v>
      </c>
      <c r="Q217" s="7">
        <v>0</v>
      </c>
      <c r="R217" s="7">
        <v>0</v>
      </c>
      <c r="T217" s="5">
        <v>33</v>
      </c>
      <c r="U217" s="5">
        <v>0</v>
      </c>
      <c r="V217" s="5">
        <v>0</v>
      </c>
      <c r="W217" s="5">
        <v>0</v>
      </c>
      <c r="Z217" s="5">
        <v>0</v>
      </c>
      <c r="AC217" s="5">
        <v>0</v>
      </c>
      <c r="AF217" s="5">
        <v>0</v>
      </c>
      <c r="AI217" s="7">
        <v>255.15110000000001</v>
      </c>
      <c r="AJ217" s="7">
        <v>5.6037999999999997</v>
      </c>
      <c r="AK217" s="5" t="s">
        <v>148</v>
      </c>
      <c r="BB217" s="5" t="s">
        <v>74</v>
      </c>
    </row>
    <row r="218" spans="1:57" x14ac:dyDescent="0.25">
      <c r="A218" s="5">
        <v>217</v>
      </c>
      <c r="B218" s="6">
        <v>42628.569803240738</v>
      </c>
      <c r="D218" s="5" t="s">
        <v>318</v>
      </c>
      <c r="E218" s="5" t="s">
        <v>344</v>
      </c>
      <c r="G218" s="5" t="s">
        <v>64</v>
      </c>
      <c r="H218" s="5" t="s">
        <v>319</v>
      </c>
      <c r="I218" s="5" t="s">
        <v>75</v>
      </c>
      <c r="J218" s="5" t="s">
        <v>65</v>
      </c>
      <c r="K218" s="5" t="s">
        <v>65</v>
      </c>
      <c r="M218" s="5" t="s">
        <v>332</v>
      </c>
      <c r="N218" s="5" t="s">
        <v>200</v>
      </c>
      <c r="O218" s="7">
        <v>0</v>
      </c>
      <c r="P218" s="7">
        <v>0</v>
      </c>
      <c r="Q218" s="7">
        <v>0</v>
      </c>
      <c r="R218" s="7">
        <v>0</v>
      </c>
      <c r="T218" s="5">
        <v>0</v>
      </c>
      <c r="W218" s="5">
        <v>0</v>
      </c>
      <c r="Y218" s="5">
        <v>0</v>
      </c>
      <c r="Z218" s="5">
        <v>0</v>
      </c>
      <c r="AB218" s="5">
        <v>0</v>
      </c>
      <c r="AC218" s="5">
        <v>0</v>
      </c>
      <c r="AE218" s="5">
        <v>0</v>
      </c>
      <c r="AF218" s="5">
        <v>0</v>
      </c>
      <c r="AH218" s="5">
        <v>0</v>
      </c>
      <c r="AJ218" s="7">
        <v>0</v>
      </c>
      <c r="AZ218" s="5" t="s">
        <v>175</v>
      </c>
      <c r="BB218" s="5" t="s">
        <v>77</v>
      </c>
      <c r="BD218" s="5" t="s">
        <v>432</v>
      </c>
      <c r="BE218" s="5" t="s">
        <v>67</v>
      </c>
    </row>
    <row r="219" spans="1:57" x14ac:dyDescent="0.25">
      <c r="A219" s="5">
        <v>218</v>
      </c>
      <c r="B219" s="6">
        <v>42628.552858796298</v>
      </c>
      <c r="C219" s="6">
        <v>42628.698912037034</v>
      </c>
      <c r="D219" s="5" t="s">
        <v>336</v>
      </c>
      <c r="E219" s="5" t="s">
        <v>241</v>
      </c>
      <c r="F219" s="5" t="s">
        <v>337</v>
      </c>
      <c r="G219" s="5" t="s">
        <v>64</v>
      </c>
      <c r="H219" s="5" t="s">
        <v>319</v>
      </c>
      <c r="I219" s="5" t="s">
        <v>69</v>
      </c>
      <c r="J219" s="5" t="s">
        <v>65</v>
      </c>
      <c r="K219" s="5" t="s">
        <v>65</v>
      </c>
      <c r="L219" s="5">
        <v>189323</v>
      </c>
      <c r="M219" s="5" t="s">
        <v>70</v>
      </c>
      <c r="N219" s="5" t="s">
        <v>70</v>
      </c>
      <c r="O219" s="7">
        <v>0</v>
      </c>
      <c r="P219" s="7">
        <v>0</v>
      </c>
      <c r="Q219" s="7">
        <v>0</v>
      </c>
      <c r="R219" s="7">
        <v>0</v>
      </c>
      <c r="T219" s="5">
        <v>33</v>
      </c>
      <c r="U219" s="5">
        <v>0</v>
      </c>
      <c r="V219" s="5">
        <v>0</v>
      </c>
      <c r="W219" s="5">
        <v>0</v>
      </c>
      <c r="Z219" s="5">
        <v>0</v>
      </c>
      <c r="AC219" s="5">
        <v>0</v>
      </c>
      <c r="AF219" s="5">
        <v>0</v>
      </c>
      <c r="AI219" s="7">
        <v>253.173</v>
      </c>
      <c r="AJ219" s="7">
        <v>0.1807</v>
      </c>
      <c r="AK219" s="5" t="s">
        <v>189</v>
      </c>
      <c r="AZ219" s="5" t="s">
        <v>186</v>
      </c>
      <c r="BB219" s="5" t="s">
        <v>71</v>
      </c>
    </row>
    <row r="220" spans="1:57" x14ac:dyDescent="0.25">
      <c r="A220" s="5">
        <v>219</v>
      </c>
      <c r="B220" s="6">
        <v>42628.552291666667</v>
      </c>
      <c r="C220" s="6">
        <v>42628.69189814815</v>
      </c>
      <c r="D220" s="5" t="s">
        <v>336</v>
      </c>
      <c r="E220" s="5" t="s">
        <v>241</v>
      </c>
      <c r="F220" s="5" t="s">
        <v>337</v>
      </c>
      <c r="G220" s="5" t="s">
        <v>64</v>
      </c>
      <c r="H220" s="5" t="s">
        <v>319</v>
      </c>
      <c r="I220" s="5" t="s">
        <v>69</v>
      </c>
      <c r="J220" s="5" t="s">
        <v>65</v>
      </c>
      <c r="K220" s="5" t="s">
        <v>65</v>
      </c>
      <c r="L220" s="5">
        <v>610866</v>
      </c>
      <c r="M220" s="5" t="s">
        <v>70</v>
      </c>
      <c r="N220" s="5" t="s">
        <v>70</v>
      </c>
      <c r="O220" s="7">
        <v>0</v>
      </c>
      <c r="P220" s="7">
        <v>0</v>
      </c>
      <c r="Q220" s="7">
        <v>0</v>
      </c>
      <c r="R220" s="7">
        <v>0</v>
      </c>
      <c r="T220" s="5">
        <v>39</v>
      </c>
      <c r="U220" s="5">
        <v>0</v>
      </c>
      <c r="V220" s="5">
        <v>0</v>
      </c>
      <c r="W220" s="5">
        <v>0</v>
      </c>
      <c r="Z220" s="5">
        <v>0</v>
      </c>
      <c r="AC220" s="5">
        <v>0</v>
      </c>
      <c r="AF220" s="5">
        <v>0</v>
      </c>
      <c r="AI220" s="7">
        <v>27.025400000000001</v>
      </c>
      <c r="AJ220" s="7">
        <v>0.58299999999999996</v>
      </c>
      <c r="AK220" s="5" t="s">
        <v>72</v>
      </c>
      <c r="BB220" s="5" t="s">
        <v>73</v>
      </c>
    </row>
    <row r="221" spans="1:57" x14ac:dyDescent="0.25">
      <c r="A221" s="5">
        <v>220</v>
      </c>
      <c r="B221" s="6">
        <v>42628.511261574073</v>
      </c>
      <c r="C221" s="6">
        <v>42628.69189814815</v>
      </c>
      <c r="D221" s="5" t="s">
        <v>336</v>
      </c>
      <c r="E221" s="5" t="s">
        <v>241</v>
      </c>
      <c r="F221" s="5" t="s">
        <v>337</v>
      </c>
      <c r="G221" s="5" t="s">
        <v>64</v>
      </c>
      <c r="H221" s="5" t="s">
        <v>319</v>
      </c>
      <c r="I221" s="5" t="s">
        <v>69</v>
      </c>
      <c r="J221" s="5" t="s">
        <v>65</v>
      </c>
      <c r="K221" s="5" t="s">
        <v>65</v>
      </c>
      <c r="L221" s="5">
        <v>0</v>
      </c>
      <c r="M221" s="5" t="s">
        <v>70</v>
      </c>
      <c r="N221" s="5" t="s">
        <v>70</v>
      </c>
      <c r="O221" s="7">
        <v>0</v>
      </c>
      <c r="P221" s="7">
        <v>0</v>
      </c>
      <c r="Q221" s="7">
        <v>0</v>
      </c>
      <c r="R221" s="7">
        <v>0</v>
      </c>
      <c r="T221" s="5">
        <v>0</v>
      </c>
      <c r="U221" s="5">
        <v>0</v>
      </c>
      <c r="V221" s="5">
        <v>0</v>
      </c>
      <c r="W221" s="5">
        <v>0</v>
      </c>
      <c r="Z221" s="5">
        <v>0</v>
      </c>
      <c r="AC221" s="5">
        <v>0</v>
      </c>
      <c r="AF221" s="5">
        <v>0</v>
      </c>
      <c r="AK221" s="5" t="s">
        <v>78</v>
      </c>
      <c r="BB221" s="5" t="s">
        <v>79</v>
      </c>
    </row>
    <row r="222" spans="1:57" x14ac:dyDescent="0.25">
      <c r="A222" s="5">
        <v>221</v>
      </c>
      <c r="B222" s="6">
        <v>42628.505057870374</v>
      </c>
      <c r="D222" s="5" t="s">
        <v>317</v>
      </c>
      <c r="E222" s="5" t="s">
        <v>318</v>
      </c>
      <c r="F222" s="5" t="s">
        <v>317</v>
      </c>
      <c r="G222" s="5" t="s">
        <v>80</v>
      </c>
      <c r="H222" s="5" t="s">
        <v>319</v>
      </c>
      <c r="I222" s="5" t="s">
        <v>320</v>
      </c>
      <c r="J222" s="5" t="s">
        <v>65</v>
      </c>
      <c r="K222" s="5" t="s">
        <v>65</v>
      </c>
      <c r="M222" s="5" t="s">
        <v>191</v>
      </c>
      <c r="N222" s="5" t="s">
        <v>66</v>
      </c>
      <c r="O222" s="7">
        <v>0</v>
      </c>
      <c r="P222" s="7">
        <v>0</v>
      </c>
      <c r="Q222" s="7">
        <v>0</v>
      </c>
      <c r="R222" s="7">
        <v>0</v>
      </c>
      <c r="T222" s="5">
        <v>0</v>
      </c>
      <c r="W222" s="5">
        <v>0</v>
      </c>
      <c r="Y222" s="5">
        <v>0</v>
      </c>
      <c r="Z222" s="5">
        <v>0</v>
      </c>
      <c r="AB222" s="5">
        <v>0</v>
      </c>
      <c r="AC222" s="5">
        <v>0</v>
      </c>
      <c r="AE222" s="5">
        <v>0</v>
      </c>
      <c r="AF222" s="5">
        <v>0</v>
      </c>
      <c r="AH222" s="5">
        <v>0</v>
      </c>
      <c r="AJ222" s="7">
        <v>0</v>
      </c>
      <c r="BB222" s="5" t="s">
        <v>322</v>
      </c>
      <c r="BD222" s="5" t="s">
        <v>323</v>
      </c>
      <c r="BE222" s="5" t="s">
        <v>324</v>
      </c>
    </row>
    <row r="223" spans="1:57" x14ac:dyDescent="0.25">
      <c r="A223" s="5">
        <v>222</v>
      </c>
      <c r="B223" s="6">
        <v>42628.505023148151</v>
      </c>
      <c r="D223" s="5" t="s">
        <v>318</v>
      </c>
      <c r="E223" s="5" t="s">
        <v>344</v>
      </c>
      <c r="G223" s="5" t="s">
        <v>64</v>
      </c>
      <c r="H223" s="5" t="s">
        <v>319</v>
      </c>
      <c r="I223" s="5" t="s">
        <v>75</v>
      </c>
      <c r="J223" s="5" t="s">
        <v>65</v>
      </c>
      <c r="K223" s="5" t="s">
        <v>65</v>
      </c>
      <c r="M223" s="5" t="s">
        <v>433</v>
      </c>
      <c r="N223" s="5" t="s">
        <v>200</v>
      </c>
      <c r="O223" s="7">
        <v>0</v>
      </c>
      <c r="P223" s="7">
        <v>0</v>
      </c>
      <c r="Q223" s="7">
        <v>0</v>
      </c>
      <c r="R223" s="7">
        <v>0</v>
      </c>
      <c r="T223" s="5">
        <v>0</v>
      </c>
      <c r="W223" s="5">
        <v>0</v>
      </c>
      <c r="Y223" s="5">
        <v>0</v>
      </c>
      <c r="Z223" s="5">
        <v>0</v>
      </c>
      <c r="AB223" s="5">
        <v>0</v>
      </c>
      <c r="AC223" s="5">
        <v>0</v>
      </c>
      <c r="AE223" s="5">
        <v>0</v>
      </c>
      <c r="AF223" s="5">
        <v>0</v>
      </c>
      <c r="AH223" s="5">
        <v>0</v>
      </c>
      <c r="AJ223" s="7">
        <v>0</v>
      </c>
      <c r="AZ223" s="5" t="s">
        <v>175</v>
      </c>
      <c r="BB223" s="5" t="s">
        <v>77</v>
      </c>
      <c r="BD223" s="5" t="s">
        <v>432</v>
      </c>
      <c r="BE223" s="5" t="s">
        <v>67</v>
      </c>
    </row>
    <row r="224" spans="1:57" x14ac:dyDescent="0.25">
      <c r="A224" s="5">
        <v>223</v>
      </c>
      <c r="B224" s="6">
        <v>42628.500590277778</v>
      </c>
      <c r="D224" s="5" t="s">
        <v>318</v>
      </c>
      <c r="E224" s="5" t="s">
        <v>344</v>
      </c>
      <c r="G224" s="5" t="s">
        <v>64</v>
      </c>
      <c r="H224" s="5" t="s">
        <v>319</v>
      </c>
      <c r="I224" s="5" t="s">
        <v>75</v>
      </c>
      <c r="J224" s="5" t="s">
        <v>65</v>
      </c>
      <c r="K224" s="5" t="s">
        <v>65</v>
      </c>
      <c r="M224" s="5" t="s">
        <v>434</v>
      </c>
      <c r="N224" s="5" t="s">
        <v>183</v>
      </c>
      <c r="O224" s="7">
        <v>0</v>
      </c>
      <c r="P224" s="7">
        <v>0</v>
      </c>
      <c r="Q224" s="7">
        <v>0</v>
      </c>
      <c r="R224" s="7">
        <v>0</v>
      </c>
      <c r="T224" s="5">
        <v>0</v>
      </c>
      <c r="W224" s="5">
        <v>0</v>
      </c>
      <c r="Y224" s="5">
        <v>0</v>
      </c>
      <c r="Z224" s="5">
        <v>0</v>
      </c>
      <c r="AB224" s="5">
        <v>0</v>
      </c>
      <c r="AC224" s="5">
        <v>0</v>
      </c>
      <c r="AE224" s="5">
        <v>0</v>
      </c>
      <c r="AF224" s="5">
        <v>0</v>
      </c>
      <c r="AH224" s="5">
        <v>0</v>
      </c>
      <c r="AJ224" s="7">
        <v>0</v>
      </c>
      <c r="AZ224" s="5" t="s">
        <v>175</v>
      </c>
      <c r="BB224" s="5" t="s">
        <v>77</v>
      </c>
      <c r="BD224" s="5" t="s">
        <v>435</v>
      </c>
      <c r="BE224" s="5" t="s">
        <v>67</v>
      </c>
    </row>
    <row r="225" spans="1:57" x14ac:dyDescent="0.25">
      <c r="A225" s="5">
        <v>224</v>
      </c>
      <c r="B225" s="6">
        <v>42628.387696759259</v>
      </c>
      <c r="C225" s="6">
        <v>42628.602569444447</v>
      </c>
      <c r="D225" s="5" t="s">
        <v>336</v>
      </c>
      <c r="E225" s="5" t="s">
        <v>241</v>
      </c>
      <c r="F225" s="5" t="s">
        <v>337</v>
      </c>
      <c r="G225" s="5" t="s">
        <v>64</v>
      </c>
      <c r="H225" s="5" t="s">
        <v>319</v>
      </c>
      <c r="I225" s="5" t="s">
        <v>69</v>
      </c>
      <c r="J225" s="5" t="s">
        <v>65</v>
      </c>
      <c r="K225" s="5" t="s">
        <v>65</v>
      </c>
      <c r="L225" s="5">
        <v>20685423</v>
      </c>
      <c r="M225" s="5" t="s">
        <v>70</v>
      </c>
      <c r="N225" s="5" t="s">
        <v>70</v>
      </c>
      <c r="O225" s="7">
        <v>0</v>
      </c>
      <c r="P225" s="7">
        <v>0</v>
      </c>
      <c r="Q225" s="7">
        <v>0</v>
      </c>
      <c r="R225" s="7">
        <v>0</v>
      </c>
      <c r="T225" s="5">
        <v>33</v>
      </c>
      <c r="U225" s="5">
        <v>0</v>
      </c>
      <c r="V225" s="5">
        <v>0</v>
      </c>
      <c r="W225" s="5">
        <v>0</v>
      </c>
      <c r="Z225" s="5">
        <v>0</v>
      </c>
      <c r="AC225" s="5">
        <v>0</v>
      </c>
      <c r="AF225" s="5">
        <v>0</v>
      </c>
      <c r="AI225" s="7">
        <v>297.44889999999998</v>
      </c>
      <c r="AJ225" s="7">
        <v>39.060499999999998</v>
      </c>
      <c r="AK225" s="5" t="s">
        <v>148</v>
      </c>
      <c r="BB225" s="5" t="s">
        <v>74</v>
      </c>
    </row>
    <row r="226" spans="1:57" x14ac:dyDescent="0.25">
      <c r="A226" s="5">
        <v>225</v>
      </c>
      <c r="B226" s="6">
        <v>42628.386250000003</v>
      </c>
      <c r="C226" s="6">
        <v>42628.562881944446</v>
      </c>
      <c r="D226" s="5" t="s">
        <v>336</v>
      </c>
      <c r="E226" s="5" t="s">
        <v>241</v>
      </c>
      <c r="F226" s="5" t="s">
        <v>337</v>
      </c>
      <c r="G226" s="5" t="s">
        <v>64</v>
      </c>
      <c r="H226" s="5" t="s">
        <v>319</v>
      </c>
      <c r="I226" s="5" t="s">
        <v>69</v>
      </c>
      <c r="J226" s="5" t="s">
        <v>65</v>
      </c>
      <c r="K226" s="5" t="s">
        <v>65</v>
      </c>
      <c r="L226" s="5">
        <v>0</v>
      </c>
      <c r="M226" s="5" t="s">
        <v>70</v>
      </c>
      <c r="N226" s="5" t="s">
        <v>70</v>
      </c>
      <c r="O226" s="7">
        <v>0</v>
      </c>
      <c r="P226" s="7">
        <v>0</v>
      </c>
      <c r="Q226" s="7">
        <v>0</v>
      </c>
      <c r="R226" s="7">
        <v>0</v>
      </c>
      <c r="T226" s="5">
        <v>0</v>
      </c>
      <c r="U226" s="5">
        <v>0</v>
      </c>
      <c r="V226" s="5">
        <v>0</v>
      </c>
      <c r="W226" s="5">
        <v>0</v>
      </c>
      <c r="Z226" s="5">
        <v>0</v>
      </c>
      <c r="AC226" s="5">
        <v>0</v>
      </c>
      <c r="AF226" s="5">
        <v>0</v>
      </c>
      <c r="AK226" s="5" t="s">
        <v>436</v>
      </c>
      <c r="BB226" s="5" t="s">
        <v>79</v>
      </c>
    </row>
    <row r="227" spans="1:57" x14ac:dyDescent="0.25">
      <c r="A227" s="5">
        <v>226</v>
      </c>
      <c r="B227" s="6">
        <v>42628.386192129627</v>
      </c>
      <c r="C227" s="6">
        <v>42628.569652777776</v>
      </c>
      <c r="D227" s="5" t="s">
        <v>336</v>
      </c>
      <c r="E227" s="5" t="s">
        <v>241</v>
      </c>
      <c r="F227" s="5" t="s">
        <v>337</v>
      </c>
      <c r="G227" s="5" t="s">
        <v>64</v>
      </c>
      <c r="H227" s="5" t="s">
        <v>319</v>
      </c>
      <c r="I227" s="5" t="s">
        <v>69</v>
      </c>
      <c r="J227" s="5" t="s">
        <v>65</v>
      </c>
      <c r="K227" s="5" t="s">
        <v>65</v>
      </c>
      <c r="L227" s="5">
        <v>3395240</v>
      </c>
      <c r="M227" s="5" t="s">
        <v>70</v>
      </c>
      <c r="N227" s="5" t="s">
        <v>70</v>
      </c>
      <c r="O227" s="7">
        <v>0</v>
      </c>
      <c r="P227" s="7">
        <v>0</v>
      </c>
      <c r="Q227" s="7">
        <v>0</v>
      </c>
      <c r="R227" s="7">
        <v>0</v>
      </c>
      <c r="T227" s="5">
        <v>33</v>
      </c>
      <c r="U227" s="5">
        <v>0</v>
      </c>
      <c r="V227" s="5">
        <v>0</v>
      </c>
      <c r="W227" s="5">
        <v>0</v>
      </c>
      <c r="Z227" s="5">
        <v>0</v>
      </c>
      <c r="AC227" s="5">
        <v>0</v>
      </c>
      <c r="AF227" s="5">
        <v>0</v>
      </c>
      <c r="AI227" s="7">
        <v>275.66890000000001</v>
      </c>
      <c r="AJ227" s="7">
        <v>3.2372999999999998</v>
      </c>
      <c r="AK227" s="5" t="s">
        <v>149</v>
      </c>
      <c r="AZ227" s="5" t="s">
        <v>186</v>
      </c>
      <c r="BB227" s="5" t="s">
        <v>71</v>
      </c>
    </row>
    <row r="228" spans="1:57" x14ac:dyDescent="0.25">
      <c r="A228" s="5">
        <v>227</v>
      </c>
      <c r="B228" s="6">
        <v>42628.385613425926</v>
      </c>
      <c r="C228" s="6">
        <v>42628.56287037037</v>
      </c>
      <c r="D228" s="5" t="s">
        <v>336</v>
      </c>
      <c r="E228" s="5" t="s">
        <v>241</v>
      </c>
      <c r="F228" s="5" t="s">
        <v>337</v>
      </c>
      <c r="G228" s="5" t="s">
        <v>64</v>
      </c>
      <c r="H228" s="5" t="s">
        <v>319</v>
      </c>
      <c r="I228" s="5" t="s">
        <v>69</v>
      </c>
      <c r="J228" s="5" t="s">
        <v>65</v>
      </c>
      <c r="K228" s="5" t="s">
        <v>65</v>
      </c>
      <c r="L228" s="5">
        <v>636688</v>
      </c>
      <c r="M228" s="5" t="s">
        <v>70</v>
      </c>
      <c r="N228" s="5" t="s">
        <v>70</v>
      </c>
      <c r="O228" s="7">
        <v>0</v>
      </c>
      <c r="P228" s="7">
        <v>0</v>
      </c>
      <c r="Q228" s="7">
        <v>0</v>
      </c>
      <c r="R228" s="7">
        <v>0</v>
      </c>
      <c r="T228" s="5">
        <v>39</v>
      </c>
      <c r="U228" s="5">
        <v>0</v>
      </c>
      <c r="V228" s="5">
        <v>0</v>
      </c>
      <c r="W228" s="5">
        <v>0</v>
      </c>
      <c r="Z228" s="5">
        <v>0</v>
      </c>
      <c r="AC228" s="5">
        <v>0</v>
      </c>
      <c r="AF228" s="5">
        <v>0</v>
      </c>
      <c r="AI228" s="7">
        <v>27.6328</v>
      </c>
      <c r="AJ228" s="7">
        <v>0.60740000000000005</v>
      </c>
      <c r="AK228" s="5" t="s">
        <v>72</v>
      </c>
      <c r="BB228" s="5" t="s">
        <v>73</v>
      </c>
    </row>
    <row r="229" spans="1:57" x14ac:dyDescent="0.25">
      <c r="A229" s="5">
        <v>228</v>
      </c>
      <c r="B229" s="6">
        <v>42628.378738425927</v>
      </c>
      <c r="D229" s="5" t="s">
        <v>318</v>
      </c>
      <c r="E229" s="5" t="s">
        <v>330</v>
      </c>
      <c r="G229" s="5" t="s">
        <v>64</v>
      </c>
      <c r="H229" s="5" t="s">
        <v>319</v>
      </c>
      <c r="I229" s="5" t="s">
        <v>75</v>
      </c>
      <c r="J229" s="5" t="s">
        <v>65</v>
      </c>
      <c r="K229" s="5" t="s">
        <v>65</v>
      </c>
      <c r="M229" s="5" t="s">
        <v>215</v>
      </c>
      <c r="N229" s="5" t="s">
        <v>66</v>
      </c>
      <c r="O229" s="7">
        <v>0</v>
      </c>
      <c r="P229" s="7">
        <v>0</v>
      </c>
      <c r="Q229" s="7">
        <v>0</v>
      </c>
      <c r="R229" s="7">
        <v>0</v>
      </c>
      <c r="T229" s="5">
        <v>0</v>
      </c>
      <c r="W229" s="5">
        <v>0</v>
      </c>
      <c r="Y229" s="5">
        <v>0</v>
      </c>
      <c r="Z229" s="5">
        <v>0</v>
      </c>
      <c r="AB229" s="5">
        <v>0</v>
      </c>
      <c r="AC229" s="5">
        <v>0</v>
      </c>
      <c r="AE229" s="5">
        <v>0</v>
      </c>
      <c r="AF229" s="5">
        <v>0</v>
      </c>
      <c r="AH229" s="5">
        <v>0</v>
      </c>
      <c r="AJ229" s="7">
        <v>0</v>
      </c>
      <c r="AZ229" s="5" t="s">
        <v>175</v>
      </c>
      <c r="BB229" s="5" t="s">
        <v>77</v>
      </c>
      <c r="BD229" s="5" t="s">
        <v>432</v>
      </c>
      <c r="BE229" s="5" t="s">
        <v>67</v>
      </c>
    </row>
    <row r="230" spans="1:57" x14ac:dyDescent="0.25">
      <c r="A230" s="5">
        <v>229</v>
      </c>
      <c r="B230" s="6">
        <v>42628.353078703702</v>
      </c>
      <c r="D230" s="5" t="s">
        <v>318</v>
      </c>
      <c r="E230" s="5" t="s">
        <v>330</v>
      </c>
      <c r="G230" s="5" t="s">
        <v>64</v>
      </c>
      <c r="H230" s="5" t="s">
        <v>319</v>
      </c>
      <c r="I230" s="5" t="s">
        <v>75</v>
      </c>
      <c r="J230" s="5" t="s">
        <v>65</v>
      </c>
      <c r="K230" s="5" t="s">
        <v>65</v>
      </c>
      <c r="M230" s="5" t="s">
        <v>381</v>
      </c>
      <c r="N230" s="5" t="s">
        <v>66</v>
      </c>
      <c r="O230" s="7">
        <v>0</v>
      </c>
      <c r="P230" s="7">
        <v>0</v>
      </c>
      <c r="Q230" s="7">
        <v>0</v>
      </c>
      <c r="R230" s="7">
        <v>0</v>
      </c>
      <c r="T230" s="5">
        <v>0</v>
      </c>
      <c r="W230" s="5">
        <v>0</v>
      </c>
      <c r="Y230" s="5">
        <v>0</v>
      </c>
      <c r="Z230" s="5">
        <v>0</v>
      </c>
      <c r="AB230" s="5">
        <v>0</v>
      </c>
      <c r="AC230" s="5">
        <v>0</v>
      </c>
      <c r="AE230" s="5">
        <v>0</v>
      </c>
      <c r="AF230" s="5">
        <v>0</v>
      </c>
      <c r="AH230" s="5">
        <v>0</v>
      </c>
      <c r="AJ230" s="7">
        <v>0</v>
      </c>
      <c r="AZ230" s="5" t="s">
        <v>175</v>
      </c>
      <c r="BB230" s="5" t="s">
        <v>77</v>
      </c>
      <c r="BD230" s="5" t="s">
        <v>437</v>
      </c>
      <c r="BE230" s="5" t="s">
        <v>67</v>
      </c>
    </row>
    <row r="231" spans="1:57" x14ac:dyDescent="0.25">
      <c r="A231" s="5">
        <v>230</v>
      </c>
      <c r="B231" s="6">
        <v>42628.351018518515</v>
      </c>
      <c r="D231" s="5" t="s">
        <v>318</v>
      </c>
      <c r="E231" s="5" t="s">
        <v>423</v>
      </c>
      <c r="G231" s="5" t="s">
        <v>64</v>
      </c>
      <c r="H231" s="5" t="s">
        <v>319</v>
      </c>
      <c r="I231" s="5" t="s">
        <v>75</v>
      </c>
      <c r="J231" s="5" t="s">
        <v>65</v>
      </c>
      <c r="K231" s="5" t="s">
        <v>65</v>
      </c>
      <c r="M231" s="5" t="s">
        <v>438</v>
      </c>
      <c r="N231" s="5" t="s">
        <v>196</v>
      </c>
      <c r="O231" s="7">
        <v>0</v>
      </c>
      <c r="P231" s="7">
        <v>0</v>
      </c>
      <c r="Q231" s="7">
        <v>0</v>
      </c>
      <c r="R231" s="7">
        <v>0</v>
      </c>
      <c r="T231" s="5">
        <v>0</v>
      </c>
      <c r="W231" s="5">
        <v>0</v>
      </c>
      <c r="Y231" s="5">
        <v>0</v>
      </c>
      <c r="Z231" s="5">
        <v>0</v>
      </c>
      <c r="AB231" s="5">
        <v>0</v>
      </c>
      <c r="AC231" s="5">
        <v>0</v>
      </c>
      <c r="AE231" s="5">
        <v>0</v>
      </c>
      <c r="AF231" s="5">
        <v>0</v>
      </c>
      <c r="AH231" s="5">
        <v>0</v>
      </c>
      <c r="AJ231" s="7">
        <v>0</v>
      </c>
      <c r="AZ231" s="5" t="s">
        <v>175</v>
      </c>
      <c r="BB231" s="5" t="s">
        <v>77</v>
      </c>
      <c r="BD231" s="5" t="s">
        <v>432</v>
      </c>
      <c r="BE231" s="5" t="s">
        <v>67</v>
      </c>
    </row>
    <row r="232" spans="1:57" x14ac:dyDescent="0.25">
      <c r="A232" s="5">
        <v>231</v>
      </c>
      <c r="B232" s="6">
        <v>42628.350358796299</v>
      </c>
      <c r="D232" s="5" t="s">
        <v>318</v>
      </c>
      <c r="E232" s="5" t="s">
        <v>326</v>
      </c>
      <c r="G232" s="5" t="s">
        <v>64</v>
      </c>
      <c r="H232" s="5" t="s">
        <v>319</v>
      </c>
      <c r="I232" s="5" t="s">
        <v>75</v>
      </c>
      <c r="J232" s="5" t="s">
        <v>65</v>
      </c>
      <c r="K232" s="5" t="s">
        <v>65</v>
      </c>
      <c r="M232" s="5" t="s">
        <v>381</v>
      </c>
      <c r="N232" s="5" t="s">
        <v>66</v>
      </c>
      <c r="O232" s="7">
        <v>0</v>
      </c>
      <c r="P232" s="7">
        <v>0</v>
      </c>
      <c r="Q232" s="7">
        <v>0</v>
      </c>
      <c r="R232" s="7">
        <v>0</v>
      </c>
      <c r="T232" s="5">
        <v>0</v>
      </c>
      <c r="W232" s="5">
        <v>0</v>
      </c>
      <c r="Y232" s="5">
        <v>0</v>
      </c>
      <c r="Z232" s="5">
        <v>0</v>
      </c>
      <c r="AB232" s="5">
        <v>0</v>
      </c>
      <c r="AC232" s="5">
        <v>0</v>
      </c>
      <c r="AE232" s="5">
        <v>0</v>
      </c>
      <c r="AF232" s="5">
        <v>0</v>
      </c>
      <c r="AH232" s="5">
        <v>0</v>
      </c>
      <c r="AJ232" s="7">
        <v>0</v>
      </c>
      <c r="AZ232" s="5" t="s">
        <v>175</v>
      </c>
      <c r="BB232" s="5" t="s">
        <v>77</v>
      </c>
      <c r="BD232" s="5" t="s">
        <v>439</v>
      </c>
      <c r="BE232" s="5" t="s">
        <v>67</v>
      </c>
    </row>
    <row r="233" spans="1:57" x14ac:dyDescent="0.25">
      <c r="A233" s="5">
        <v>232</v>
      </c>
      <c r="B233" s="6">
        <v>42628.341921296298</v>
      </c>
      <c r="D233" s="5" t="s">
        <v>318</v>
      </c>
      <c r="E233" s="5" t="s">
        <v>330</v>
      </c>
      <c r="G233" s="5" t="s">
        <v>64</v>
      </c>
      <c r="H233" s="5" t="s">
        <v>319</v>
      </c>
      <c r="I233" s="5" t="s">
        <v>75</v>
      </c>
      <c r="J233" s="5" t="s">
        <v>65</v>
      </c>
      <c r="K233" s="5" t="s">
        <v>65</v>
      </c>
      <c r="M233" s="5" t="s">
        <v>231</v>
      </c>
      <c r="N233" s="5" t="s">
        <v>66</v>
      </c>
      <c r="O233" s="7">
        <v>0</v>
      </c>
      <c r="P233" s="7">
        <v>0</v>
      </c>
      <c r="Q233" s="7">
        <v>0</v>
      </c>
      <c r="R233" s="7">
        <v>0</v>
      </c>
      <c r="T233" s="5">
        <v>0</v>
      </c>
      <c r="W233" s="5">
        <v>0</v>
      </c>
      <c r="Y233" s="5">
        <v>0</v>
      </c>
      <c r="Z233" s="5">
        <v>0</v>
      </c>
      <c r="AB233" s="5">
        <v>0</v>
      </c>
      <c r="AC233" s="5">
        <v>0</v>
      </c>
      <c r="AE233" s="5">
        <v>0</v>
      </c>
      <c r="AF233" s="5">
        <v>0</v>
      </c>
      <c r="AH233" s="5">
        <v>0</v>
      </c>
      <c r="AJ233" s="7">
        <v>0</v>
      </c>
      <c r="AZ233" s="5" t="s">
        <v>175</v>
      </c>
      <c r="BB233" s="5" t="s">
        <v>77</v>
      </c>
      <c r="BD233" s="5" t="s">
        <v>427</v>
      </c>
      <c r="BE233" s="5" t="s">
        <v>67</v>
      </c>
    </row>
    <row r="234" spans="1:57" x14ac:dyDescent="0.25">
      <c r="A234" s="5">
        <v>233</v>
      </c>
      <c r="B234" s="6">
        <v>42628.302905092591</v>
      </c>
      <c r="C234" s="6">
        <v>42628.405856481484</v>
      </c>
      <c r="D234" s="5" t="s">
        <v>336</v>
      </c>
      <c r="E234" s="5" t="s">
        <v>68</v>
      </c>
      <c r="F234" s="5" t="s">
        <v>337</v>
      </c>
      <c r="G234" s="5" t="s">
        <v>64</v>
      </c>
      <c r="H234" s="5" t="s">
        <v>319</v>
      </c>
      <c r="I234" s="5" t="s">
        <v>69</v>
      </c>
      <c r="J234" s="5" t="s">
        <v>65</v>
      </c>
      <c r="K234" s="5" t="s">
        <v>65</v>
      </c>
      <c r="L234" s="5">
        <v>15637</v>
      </c>
      <c r="M234" s="5" t="s">
        <v>70</v>
      </c>
      <c r="N234" s="5" t="s">
        <v>70</v>
      </c>
      <c r="O234" s="7">
        <v>0</v>
      </c>
      <c r="P234" s="7">
        <v>0</v>
      </c>
      <c r="Q234" s="7">
        <v>0</v>
      </c>
      <c r="R234" s="7">
        <v>0</v>
      </c>
      <c r="T234" s="5">
        <v>39</v>
      </c>
      <c r="U234" s="5">
        <v>0</v>
      </c>
      <c r="V234" s="5">
        <v>0</v>
      </c>
      <c r="W234" s="5">
        <v>0</v>
      </c>
      <c r="Z234" s="5">
        <v>0</v>
      </c>
      <c r="AC234" s="5">
        <v>0</v>
      </c>
      <c r="AF234" s="5">
        <v>0</v>
      </c>
      <c r="AI234" s="7">
        <v>27.9453</v>
      </c>
      <c r="AJ234" s="7">
        <v>1.5599999999999999E-2</v>
      </c>
      <c r="AK234" s="5" t="s">
        <v>78</v>
      </c>
      <c r="BB234" s="5" t="s">
        <v>79</v>
      </c>
    </row>
    <row r="235" spans="1:57" x14ac:dyDescent="0.25">
      <c r="A235" s="5">
        <v>234</v>
      </c>
      <c r="B235" s="6">
        <v>42628.302858796298</v>
      </c>
      <c r="C235" s="6">
        <v>42628.461828703701</v>
      </c>
      <c r="D235" s="5" t="s">
        <v>336</v>
      </c>
      <c r="E235" s="5" t="s">
        <v>241</v>
      </c>
      <c r="F235" s="5" t="s">
        <v>337</v>
      </c>
      <c r="G235" s="5" t="s">
        <v>64</v>
      </c>
      <c r="H235" s="5" t="s">
        <v>319</v>
      </c>
      <c r="I235" s="5" t="s">
        <v>69</v>
      </c>
      <c r="J235" s="5" t="s">
        <v>65</v>
      </c>
      <c r="K235" s="5" t="s">
        <v>65</v>
      </c>
      <c r="L235" s="5">
        <v>347387</v>
      </c>
      <c r="M235" s="5" t="s">
        <v>70</v>
      </c>
      <c r="N235" s="5" t="s">
        <v>70</v>
      </c>
      <c r="O235" s="7">
        <v>0</v>
      </c>
      <c r="P235" s="7">
        <v>0</v>
      </c>
      <c r="Q235" s="7">
        <v>0</v>
      </c>
      <c r="R235" s="7">
        <v>0</v>
      </c>
      <c r="T235" s="5">
        <v>33</v>
      </c>
      <c r="U235" s="5">
        <v>0</v>
      </c>
      <c r="V235" s="5">
        <v>0</v>
      </c>
      <c r="W235" s="5">
        <v>0</v>
      </c>
      <c r="Z235" s="5">
        <v>0</v>
      </c>
      <c r="AC235" s="5">
        <v>0</v>
      </c>
      <c r="AF235" s="5">
        <v>0</v>
      </c>
      <c r="AI235" s="7">
        <v>356.28949999999998</v>
      </c>
      <c r="AJ235" s="7">
        <v>0.33200000000000002</v>
      </c>
      <c r="AK235" s="5" t="s">
        <v>189</v>
      </c>
      <c r="AZ235" s="5" t="s">
        <v>186</v>
      </c>
      <c r="BB235" s="5" t="s">
        <v>71</v>
      </c>
    </row>
    <row r="236" spans="1:57" x14ac:dyDescent="0.25">
      <c r="A236" s="5">
        <v>235</v>
      </c>
      <c r="B236" s="6">
        <v>42628.302418981482</v>
      </c>
      <c r="C236" s="6">
        <v>42628.453680555554</v>
      </c>
      <c r="D236" s="5" t="s">
        <v>336</v>
      </c>
      <c r="E236" s="5" t="s">
        <v>241</v>
      </c>
      <c r="F236" s="5" t="s">
        <v>337</v>
      </c>
      <c r="G236" s="5" t="s">
        <v>64</v>
      </c>
      <c r="H236" s="5" t="s">
        <v>319</v>
      </c>
      <c r="I236" s="5" t="s">
        <v>69</v>
      </c>
      <c r="J236" s="5" t="s">
        <v>65</v>
      </c>
      <c r="K236" s="5" t="s">
        <v>65</v>
      </c>
      <c r="L236" s="5">
        <v>53003176</v>
      </c>
      <c r="M236" s="5" t="s">
        <v>70</v>
      </c>
      <c r="N236" s="5" t="s">
        <v>70</v>
      </c>
      <c r="O236" s="7">
        <v>0</v>
      </c>
      <c r="P236" s="7">
        <v>0</v>
      </c>
      <c r="Q236" s="7">
        <v>0</v>
      </c>
      <c r="R236" s="7">
        <v>0</v>
      </c>
      <c r="T236" s="5">
        <v>33</v>
      </c>
      <c r="U236" s="5">
        <v>0</v>
      </c>
      <c r="V236" s="5">
        <v>0</v>
      </c>
      <c r="W236" s="5">
        <v>0</v>
      </c>
      <c r="Z236" s="5">
        <v>0</v>
      </c>
      <c r="AC236" s="5">
        <v>0</v>
      </c>
      <c r="AF236" s="5">
        <v>0</v>
      </c>
      <c r="AI236" s="7">
        <v>397.8657</v>
      </c>
      <c r="AJ236" s="7">
        <v>100.0847</v>
      </c>
      <c r="AK236" s="5" t="s">
        <v>190</v>
      </c>
      <c r="BB236" s="5" t="s">
        <v>74</v>
      </c>
    </row>
    <row r="237" spans="1:57" x14ac:dyDescent="0.25">
      <c r="A237" s="5">
        <v>236</v>
      </c>
      <c r="B237" s="6">
        <v>42628.30228009259</v>
      </c>
      <c r="C237" s="6">
        <v>42628.405092592591</v>
      </c>
      <c r="D237" s="5" t="s">
        <v>336</v>
      </c>
      <c r="E237" s="5" t="s">
        <v>241</v>
      </c>
      <c r="F237" s="5" t="s">
        <v>337</v>
      </c>
      <c r="G237" s="5" t="s">
        <v>64</v>
      </c>
      <c r="H237" s="5" t="s">
        <v>319</v>
      </c>
      <c r="I237" s="5" t="s">
        <v>69</v>
      </c>
      <c r="J237" s="5" t="s">
        <v>65</v>
      </c>
      <c r="K237" s="5" t="s">
        <v>65</v>
      </c>
      <c r="L237" s="5">
        <v>1069808</v>
      </c>
      <c r="M237" s="5" t="s">
        <v>70</v>
      </c>
      <c r="N237" s="5" t="s">
        <v>70</v>
      </c>
      <c r="O237" s="7">
        <v>0</v>
      </c>
      <c r="P237" s="7">
        <v>0</v>
      </c>
      <c r="Q237" s="7">
        <v>0</v>
      </c>
      <c r="R237" s="7">
        <v>0</v>
      </c>
      <c r="T237" s="5">
        <v>39</v>
      </c>
      <c r="U237" s="5">
        <v>0</v>
      </c>
      <c r="V237" s="5">
        <v>0</v>
      </c>
      <c r="W237" s="5">
        <v>0</v>
      </c>
      <c r="Z237" s="5">
        <v>0</v>
      </c>
      <c r="AC237" s="5">
        <v>0</v>
      </c>
      <c r="AF237" s="5">
        <v>0</v>
      </c>
      <c r="AI237" s="7">
        <v>28.668900000000001</v>
      </c>
      <c r="AJ237" s="7">
        <v>1.0205</v>
      </c>
      <c r="AK237" s="5" t="s">
        <v>72</v>
      </c>
      <c r="BB237" s="5" t="s">
        <v>73</v>
      </c>
    </row>
    <row r="238" spans="1:57" x14ac:dyDescent="0.25">
      <c r="A238" s="5">
        <v>237</v>
      </c>
      <c r="B238" s="6">
        <v>42627.989178240743</v>
      </c>
      <c r="C238" s="6">
        <v>42628.046932870369</v>
      </c>
      <c r="D238" s="5" t="s">
        <v>336</v>
      </c>
      <c r="E238" s="5" t="s">
        <v>241</v>
      </c>
      <c r="F238" s="5" t="s">
        <v>337</v>
      </c>
      <c r="G238" s="5" t="s">
        <v>64</v>
      </c>
      <c r="H238" s="5" t="s">
        <v>319</v>
      </c>
      <c r="I238" s="5" t="s">
        <v>69</v>
      </c>
      <c r="J238" s="5" t="s">
        <v>65</v>
      </c>
      <c r="K238" s="5" t="s">
        <v>65</v>
      </c>
      <c r="L238" s="5">
        <v>8524</v>
      </c>
      <c r="M238" s="5" t="s">
        <v>70</v>
      </c>
      <c r="N238" s="5" t="s">
        <v>70</v>
      </c>
      <c r="O238" s="7">
        <v>0</v>
      </c>
      <c r="P238" s="7">
        <v>0</v>
      </c>
      <c r="Q238" s="7">
        <v>0</v>
      </c>
      <c r="R238" s="7">
        <v>0</v>
      </c>
      <c r="T238" s="5">
        <v>39</v>
      </c>
      <c r="U238" s="5">
        <v>0</v>
      </c>
      <c r="V238" s="5">
        <v>0</v>
      </c>
      <c r="W238" s="5">
        <v>0</v>
      </c>
      <c r="Z238" s="5">
        <v>0</v>
      </c>
      <c r="AC238" s="5">
        <v>0</v>
      </c>
      <c r="AF238" s="5">
        <v>0</v>
      </c>
      <c r="AI238" s="7">
        <v>28.732399999999998</v>
      </c>
      <c r="AJ238" s="7">
        <v>8.8000000000000005E-3</v>
      </c>
      <c r="AK238" s="5" t="s">
        <v>78</v>
      </c>
      <c r="BB238" s="5" t="s">
        <v>79</v>
      </c>
    </row>
    <row r="239" spans="1:57" x14ac:dyDescent="0.25">
      <c r="A239" s="5">
        <v>238</v>
      </c>
      <c r="B239" s="6">
        <v>42627.988842592589</v>
      </c>
      <c r="C239" s="6">
        <v>42628.046932870369</v>
      </c>
      <c r="D239" s="5" t="s">
        <v>336</v>
      </c>
      <c r="E239" s="5" t="s">
        <v>241</v>
      </c>
      <c r="F239" s="5" t="s">
        <v>337</v>
      </c>
      <c r="G239" s="5" t="s">
        <v>64</v>
      </c>
      <c r="H239" s="5" t="s">
        <v>319</v>
      </c>
      <c r="I239" s="5" t="s">
        <v>69</v>
      </c>
      <c r="J239" s="5" t="s">
        <v>65</v>
      </c>
      <c r="K239" s="5" t="s">
        <v>65</v>
      </c>
      <c r="L239" s="5">
        <v>5957</v>
      </c>
      <c r="M239" s="5" t="s">
        <v>70</v>
      </c>
      <c r="N239" s="5" t="s">
        <v>70</v>
      </c>
      <c r="O239" s="7">
        <v>0</v>
      </c>
      <c r="P239" s="7">
        <v>0</v>
      </c>
      <c r="Q239" s="7">
        <v>0</v>
      </c>
      <c r="R239" s="7">
        <v>0</v>
      </c>
      <c r="T239" s="5">
        <v>33</v>
      </c>
      <c r="U239" s="5">
        <v>0</v>
      </c>
      <c r="V239" s="5">
        <v>0</v>
      </c>
      <c r="W239" s="5">
        <v>0</v>
      </c>
      <c r="Z239" s="5">
        <v>0</v>
      </c>
      <c r="AC239" s="5">
        <v>0</v>
      </c>
      <c r="AF239" s="5">
        <v>0</v>
      </c>
      <c r="AI239" s="7">
        <v>402.00749999999999</v>
      </c>
      <c r="AJ239" s="7">
        <v>5.8999999999999999E-3</v>
      </c>
      <c r="AK239" s="5" t="s">
        <v>149</v>
      </c>
      <c r="AZ239" s="5" t="s">
        <v>186</v>
      </c>
      <c r="BB239" s="5" t="s">
        <v>71</v>
      </c>
    </row>
    <row r="240" spans="1:57" x14ac:dyDescent="0.25">
      <c r="A240" s="5">
        <v>239</v>
      </c>
      <c r="B240" s="6">
        <v>42627.988622685189</v>
      </c>
      <c r="C240" s="6">
        <v>42628.048182870371</v>
      </c>
      <c r="D240" s="5" t="s">
        <v>336</v>
      </c>
      <c r="E240" s="5" t="s">
        <v>241</v>
      </c>
      <c r="F240" s="5" t="s">
        <v>337</v>
      </c>
      <c r="G240" s="5" t="s">
        <v>64</v>
      </c>
      <c r="H240" s="5" t="s">
        <v>319</v>
      </c>
      <c r="I240" s="5" t="s">
        <v>69</v>
      </c>
      <c r="J240" s="5" t="s">
        <v>65</v>
      </c>
      <c r="K240" s="5" t="s">
        <v>65</v>
      </c>
      <c r="L240" s="5">
        <v>34694681</v>
      </c>
      <c r="M240" s="5" t="s">
        <v>70</v>
      </c>
      <c r="N240" s="5" t="s">
        <v>70</v>
      </c>
      <c r="O240" s="7">
        <v>0</v>
      </c>
      <c r="P240" s="7">
        <v>0</v>
      </c>
      <c r="Q240" s="7">
        <v>0</v>
      </c>
      <c r="R240" s="7">
        <v>0</v>
      </c>
      <c r="T240" s="5">
        <v>33</v>
      </c>
      <c r="U240" s="5">
        <v>0</v>
      </c>
      <c r="V240" s="5">
        <v>0</v>
      </c>
      <c r="W240" s="5">
        <v>0</v>
      </c>
      <c r="Z240" s="5">
        <v>0</v>
      </c>
      <c r="AC240" s="5">
        <v>0</v>
      </c>
      <c r="AF240" s="5">
        <v>0</v>
      </c>
      <c r="AI240" s="7">
        <v>463.38549999999998</v>
      </c>
      <c r="AJ240" s="7">
        <v>65.513999999999996</v>
      </c>
      <c r="AK240" s="5" t="s">
        <v>148</v>
      </c>
      <c r="BB240" s="5" t="s">
        <v>74</v>
      </c>
    </row>
    <row r="241" spans="1:57" x14ac:dyDescent="0.25">
      <c r="A241" s="5">
        <v>240</v>
      </c>
      <c r="B241" s="6">
        <v>42627.988402777781</v>
      </c>
      <c r="C241" s="6">
        <v>42628.046932870369</v>
      </c>
      <c r="D241" s="5" t="s">
        <v>336</v>
      </c>
      <c r="E241" s="5" t="s">
        <v>241</v>
      </c>
      <c r="F241" s="5" t="s">
        <v>337</v>
      </c>
      <c r="G241" s="5" t="s">
        <v>64</v>
      </c>
      <c r="H241" s="5" t="s">
        <v>319</v>
      </c>
      <c r="I241" s="5" t="s">
        <v>69</v>
      </c>
      <c r="J241" s="5" t="s">
        <v>65</v>
      </c>
      <c r="K241" s="5" t="s">
        <v>65</v>
      </c>
      <c r="L241" s="5">
        <v>357698</v>
      </c>
      <c r="M241" s="5" t="s">
        <v>70</v>
      </c>
      <c r="N241" s="5" t="s">
        <v>70</v>
      </c>
      <c r="O241" s="7">
        <v>0</v>
      </c>
      <c r="P241" s="7">
        <v>0</v>
      </c>
      <c r="Q241" s="7">
        <v>0</v>
      </c>
      <c r="R241" s="7">
        <v>0</v>
      </c>
      <c r="T241" s="5">
        <v>39</v>
      </c>
      <c r="U241" s="5">
        <v>0</v>
      </c>
      <c r="V241" s="5">
        <v>0</v>
      </c>
      <c r="W241" s="5">
        <v>0</v>
      </c>
      <c r="Z241" s="5">
        <v>0</v>
      </c>
      <c r="AC241" s="5">
        <v>0</v>
      </c>
      <c r="AF241" s="5">
        <v>0</v>
      </c>
      <c r="AI241" s="7">
        <v>29.019500000000001</v>
      </c>
      <c r="AJ241" s="7">
        <v>0.34179999999999999</v>
      </c>
      <c r="AK241" s="5" t="s">
        <v>72</v>
      </c>
      <c r="BB241" s="5" t="s">
        <v>73</v>
      </c>
    </row>
    <row r="242" spans="1:57" x14ac:dyDescent="0.25">
      <c r="A242" s="5">
        <v>241</v>
      </c>
      <c r="B242" s="6">
        <v>42627.957280092596</v>
      </c>
      <c r="C242" s="6">
        <v>42627.994895833333</v>
      </c>
      <c r="D242" s="5" t="s">
        <v>336</v>
      </c>
      <c r="E242" s="5" t="s">
        <v>241</v>
      </c>
      <c r="F242" s="5" t="s">
        <v>337</v>
      </c>
      <c r="G242" s="5" t="s">
        <v>64</v>
      </c>
      <c r="H242" s="5" t="s">
        <v>319</v>
      </c>
      <c r="I242" s="5" t="s">
        <v>69</v>
      </c>
      <c r="J242" s="5" t="s">
        <v>65</v>
      </c>
      <c r="K242" s="5" t="s">
        <v>65</v>
      </c>
      <c r="L242" s="5">
        <v>6939</v>
      </c>
      <c r="M242" s="5" t="s">
        <v>70</v>
      </c>
      <c r="N242" s="5" t="s">
        <v>70</v>
      </c>
      <c r="O242" s="7">
        <v>0</v>
      </c>
      <c r="P242" s="7">
        <v>0</v>
      </c>
      <c r="Q242" s="7">
        <v>0</v>
      </c>
      <c r="R242" s="7">
        <v>0</v>
      </c>
      <c r="T242" s="5">
        <v>39</v>
      </c>
      <c r="U242" s="5">
        <v>0</v>
      </c>
      <c r="V242" s="5">
        <v>0</v>
      </c>
      <c r="W242" s="5">
        <v>0</v>
      </c>
      <c r="Z242" s="5">
        <v>0</v>
      </c>
      <c r="AC242" s="5">
        <v>0</v>
      </c>
      <c r="AF242" s="5">
        <v>0</v>
      </c>
      <c r="AI242" s="7">
        <v>29.203099999999999</v>
      </c>
      <c r="AJ242" s="7">
        <v>6.7999999999999996E-3</v>
      </c>
      <c r="AK242" s="5" t="s">
        <v>78</v>
      </c>
      <c r="BB242" s="5" t="s">
        <v>79</v>
      </c>
    </row>
    <row r="243" spans="1:57" x14ac:dyDescent="0.25">
      <c r="A243" s="5">
        <v>242</v>
      </c>
      <c r="B243" s="6">
        <v>42627.925798611112</v>
      </c>
      <c r="D243" s="5" t="s">
        <v>318</v>
      </c>
      <c r="E243" s="5" t="s">
        <v>440</v>
      </c>
      <c r="F243" s="5">
        <v>0</v>
      </c>
      <c r="G243" s="5" t="s">
        <v>64</v>
      </c>
      <c r="H243" s="5" t="s">
        <v>319</v>
      </c>
      <c r="I243" s="5" t="s">
        <v>81</v>
      </c>
      <c r="J243" s="5" t="s">
        <v>65</v>
      </c>
      <c r="K243" s="5" t="s">
        <v>65</v>
      </c>
      <c r="L243" s="5">
        <v>0</v>
      </c>
      <c r="M243" s="5" t="s">
        <v>70</v>
      </c>
      <c r="N243" s="5" t="s">
        <v>70</v>
      </c>
      <c r="O243" s="7">
        <v>0</v>
      </c>
      <c r="P243" s="7">
        <v>0</v>
      </c>
      <c r="Q243" s="7">
        <v>0</v>
      </c>
      <c r="R243" s="7">
        <v>0</v>
      </c>
      <c r="T243" s="5">
        <v>0</v>
      </c>
      <c r="U243" s="5">
        <v>0</v>
      </c>
      <c r="V243" s="5">
        <v>0</v>
      </c>
      <c r="W243" s="5">
        <v>0</v>
      </c>
      <c r="Y243" s="5">
        <v>0</v>
      </c>
      <c r="Z243" s="5">
        <v>0</v>
      </c>
      <c r="AB243" s="5">
        <v>0</v>
      </c>
      <c r="AC243" s="5">
        <v>0</v>
      </c>
      <c r="AE243" s="5">
        <v>0</v>
      </c>
      <c r="AF243" s="5">
        <v>0</v>
      </c>
      <c r="AH243" s="5">
        <v>0</v>
      </c>
      <c r="AJ243" s="7">
        <v>0</v>
      </c>
      <c r="AZ243" s="5" t="s">
        <v>175</v>
      </c>
      <c r="BB243" s="5" t="s">
        <v>82</v>
      </c>
      <c r="BD243" s="5">
        <v>0</v>
      </c>
      <c r="BE243" s="5">
        <v>0</v>
      </c>
    </row>
    <row r="244" spans="1:57" x14ac:dyDescent="0.25">
      <c r="A244" s="5">
        <v>243</v>
      </c>
      <c r="B244" s="6">
        <v>42627.925023148149</v>
      </c>
      <c r="C244" s="6">
        <v>42627.994895833333</v>
      </c>
      <c r="D244" s="5" t="s">
        <v>336</v>
      </c>
      <c r="E244" s="5" t="s">
        <v>241</v>
      </c>
      <c r="F244" s="5" t="s">
        <v>337</v>
      </c>
      <c r="G244" s="5" t="s">
        <v>64</v>
      </c>
      <c r="H244" s="5" t="s">
        <v>319</v>
      </c>
      <c r="I244" s="5" t="s">
        <v>69</v>
      </c>
      <c r="J244" s="5" t="s">
        <v>65</v>
      </c>
      <c r="K244" s="5" t="s">
        <v>65</v>
      </c>
      <c r="L244" s="5">
        <v>151817</v>
      </c>
      <c r="M244" s="5" t="s">
        <v>70</v>
      </c>
      <c r="N244" s="5" t="s">
        <v>70</v>
      </c>
      <c r="O244" s="7">
        <v>0</v>
      </c>
      <c r="P244" s="7">
        <v>0</v>
      </c>
      <c r="Q244" s="7">
        <v>0</v>
      </c>
      <c r="R244" s="7">
        <v>0</v>
      </c>
      <c r="T244" s="5">
        <v>33</v>
      </c>
      <c r="U244" s="5">
        <v>0</v>
      </c>
      <c r="V244" s="5">
        <v>0</v>
      </c>
      <c r="W244" s="5">
        <v>0</v>
      </c>
      <c r="Z244" s="5">
        <v>0</v>
      </c>
      <c r="AC244" s="5">
        <v>0</v>
      </c>
      <c r="AF244" s="5">
        <v>0</v>
      </c>
      <c r="AI244" s="7">
        <v>468.44619999999998</v>
      </c>
      <c r="AJ244" s="7">
        <v>0.14549999999999999</v>
      </c>
      <c r="AK244" s="5" t="s">
        <v>149</v>
      </c>
      <c r="AZ244" s="5" t="s">
        <v>186</v>
      </c>
      <c r="BB244" s="5" t="s">
        <v>71</v>
      </c>
    </row>
    <row r="245" spans="1:57" x14ac:dyDescent="0.25">
      <c r="A245" s="5">
        <v>244</v>
      </c>
      <c r="B245" s="6">
        <v>42627.924826388888</v>
      </c>
      <c r="C245" s="6">
        <v>42628.00105324074</v>
      </c>
      <c r="D245" s="5" t="s">
        <v>336</v>
      </c>
      <c r="E245" s="5" t="s">
        <v>241</v>
      </c>
      <c r="F245" s="5" t="s">
        <v>337</v>
      </c>
      <c r="G245" s="5" t="s">
        <v>64</v>
      </c>
      <c r="H245" s="5" t="s">
        <v>319</v>
      </c>
      <c r="I245" s="5" t="s">
        <v>69</v>
      </c>
      <c r="J245" s="5" t="s">
        <v>65</v>
      </c>
      <c r="K245" s="5" t="s">
        <v>65</v>
      </c>
      <c r="L245" s="5">
        <v>25667613</v>
      </c>
      <c r="M245" s="5" t="s">
        <v>70</v>
      </c>
      <c r="N245" s="5" t="s">
        <v>70</v>
      </c>
      <c r="O245" s="7">
        <v>0</v>
      </c>
      <c r="P245" s="7">
        <v>0</v>
      </c>
      <c r="Q245" s="7">
        <v>0</v>
      </c>
      <c r="R245" s="7">
        <v>0</v>
      </c>
      <c r="T245" s="5">
        <v>33</v>
      </c>
      <c r="U245" s="5">
        <v>0</v>
      </c>
      <c r="V245" s="5">
        <v>0</v>
      </c>
      <c r="W245" s="5">
        <v>0</v>
      </c>
      <c r="Z245" s="5">
        <v>0</v>
      </c>
      <c r="AC245" s="5">
        <v>0</v>
      </c>
      <c r="AF245" s="5">
        <v>0</v>
      </c>
      <c r="AI245" s="7">
        <v>512.00040000000001</v>
      </c>
      <c r="AJ245" s="7">
        <v>48.4694</v>
      </c>
      <c r="AK245" s="5" t="s">
        <v>148</v>
      </c>
      <c r="BB245" s="5" t="s">
        <v>74</v>
      </c>
    </row>
    <row r="246" spans="1:57" x14ac:dyDescent="0.25">
      <c r="A246" s="5">
        <v>245</v>
      </c>
      <c r="B246" s="6">
        <v>42627.924814814818</v>
      </c>
      <c r="C246" s="6">
        <v>42628.04583333333</v>
      </c>
      <c r="D246" s="5" t="s">
        <v>336</v>
      </c>
      <c r="E246" s="5" t="s">
        <v>241</v>
      </c>
      <c r="F246" s="5" t="s">
        <v>337</v>
      </c>
      <c r="G246" s="5" t="s">
        <v>64</v>
      </c>
      <c r="H246" s="5" t="s">
        <v>319</v>
      </c>
      <c r="I246" s="5" t="s">
        <v>69</v>
      </c>
      <c r="J246" s="5" t="s">
        <v>65</v>
      </c>
      <c r="K246" s="5" t="s">
        <v>65</v>
      </c>
      <c r="L246" s="5">
        <v>1020118</v>
      </c>
      <c r="M246" s="5" t="s">
        <v>70</v>
      </c>
      <c r="N246" s="5" t="s">
        <v>70</v>
      </c>
      <c r="O246" s="7">
        <v>0</v>
      </c>
      <c r="P246" s="7">
        <v>0</v>
      </c>
      <c r="Q246" s="7">
        <v>0</v>
      </c>
      <c r="R246" s="7">
        <v>0</v>
      </c>
      <c r="T246" s="5">
        <v>39</v>
      </c>
      <c r="U246" s="5">
        <v>0</v>
      </c>
      <c r="V246" s="5">
        <v>0</v>
      </c>
      <c r="W246" s="5">
        <v>0</v>
      </c>
      <c r="Z246" s="5">
        <v>0</v>
      </c>
      <c r="AC246" s="5">
        <v>0</v>
      </c>
      <c r="AF246" s="5">
        <v>0</v>
      </c>
      <c r="AI246" s="7">
        <v>30</v>
      </c>
      <c r="AJ246" s="7">
        <v>0.97360000000000002</v>
      </c>
      <c r="AK246" s="5" t="s">
        <v>72</v>
      </c>
      <c r="BB246" s="5" t="s">
        <v>73</v>
      </c>
    </row>
    <row r="247" spans="1:57" x14ac:dyDescent="0.25">
      <c r="A247" s="5">
        <v>246</v>
      </c>
      <c r="B247" s="6">
        <v>42627.921030092592</v>
      </c>
      <c r="E247" s="5" t="s">
        <v>441</v>
      </c>
      <c r="G247" s="5" t="s">
        <v>64</v>
      </c>
      <c r="H247" s="5" t="s">
        <v>319</v>
      </c>
      <c r="I247" s="5" t="s">
        <v>442</v>
      </c>
      <c r="J247" s="5" t="s">
        <v>65</v>
      </c>
      <c r="K247" s="5" t="s">
        <v>65</v>
      </c>
      <c r="L247" s="5">
        <v>0</v>
      </c>
      <c r="M247" s="5" t="s">
        <v>70</v>
      </c>
      <c r="N247" s="5" t="s">
        <v>70</v>
      </c>
      <c r="O247" s="7">
        <v>0</v>
      </c>
      <c r="P247" s="7">
        <v>30</v>
      </c>
      <c r="Q247" s="7">
        <v>30</v>
      </c>
      <c r="R247" s="7">
        <v>0</v>
      </c>
      <c r="T247" s="5">
        <v>0</v>
      </c>
      <c r="U247" s="5">
        <v>116</v>
      </c>
      <c r="V247" s="5">
        <v>30</v>
      </c>
      <c r="W247" s="5">
        <v>0</v>
      </c>
      <c r="Z247" s="5">
        <v>0</v>
      </c>
      <c r="AC247" s="5">
        <v>0</v>
      </c>
      <c r="AF247" s="5">
        <v>0</v>
      </c>
      <c r="AK247" s="5" t="s">
        <v>443</v>
      </c>
      <c r="BE247" s="5" t="s">
        <v>444</v>
      </c>
    </row>
    <row r="248" spans="1:57" x14ac:dyDescent="0.25">
      <c r="A248" s="5">
        <v>247</v>
      </c>
      <c r="B248" s="6">
        <v>42627.921018518522</v>
      </c>
      <c r="D248" s="5" t="s">
        <v>318</v>
      </c>
      <c r="E248" s="5">
        <v>5050</v>
      </c>
      <c r="F248" s="5">
        <v>0</v>
      </c>
      <c r="G248" s="5" t="s">
        <v>64</v>
      </c>
      <c r="H248" s="5" t="s">
        <v>319</v>
      </c>
      <c r="I248" s="5" t="s">
        <v>81</v>
      </c>
      <c r="J248" s="5" t="s">
        <v>65</v>
      </c>
      <c r="K248" s="5" t="s">
        <v>65</v>
      </c>
      <c r="L248" s="5">
        <v>0</v>
      </c>
      <c r="M248" s="5" t="s">
        <v>70</v>
      </c>
      <c r="N248" s="5" t="s">
        <v>70</v>
      </c>
      <c r="O248" s="7">
        <v>0</v>
      </c>
      <c r="P248" s="7">
        <v>0</v>
      </c>
      <c r="Q248" s="7">
        <v>30</v>
      </c>
      <c r="R248" s="7">
        <v>0</v>
      </c>
      <c r="T248" s="5">
        <v>0</v>
      </c>
      <c r="U248" s="5">
        <v>0</v>
      </c>
      <c r="V248" s="5">
        <v>0</v>
      </c>
      <c r="W248" s="5">
        <v>0</v>
      </c>
      <c r="Y248" s="5">
        <v>0</v>
      </c>
      <c r="Z248" s="5">
        <v>0</v>
      </c>
      <c r="AB248" s="5">
        <v>0</v>
      </c>
      <c r="AC248" s="5">
        <v>0</v>
      </c>
      <c r="AE248" s="5">
        <v>0</v>
      </c>
      <c r="AF248" s="5">
        <v>0</v>
      </c>
      <c r="AH248" s="5">
        <v>0</v>
      </c>
      <c r="AJ248" s="7">
        <v>0</v>
      </c>
      <c r="BB248" s="5" t="s">
        <v>82</v>
      </c>
      <c r="BD248" s="5">
        <v>0</v>
      </c>
      <c r="BE248" s="5">
        <v>0</v>
      </c>
    </row>
    <row r="249" spans="1:57" x14ac:dyDescent="0.25">
      <c r="A249" s="5">
        <v>248</v>
      </c>
      <c r="B249" s="6">
        <v>42627.893067129633</v>
      </c>
      <c r="D249" s="5" t="s">
        <v>318</v>
      </c>
      <c r="E249" s="5" t="s">
        <v>445</v>
      </c>
      <c r="F249" s="5">
        <v>0</v>
      </c>
      <c r="G249" s="5" t="s">
        <v>64</v>
      </c>
      <c r="H249" s="5" t="s">
        <v>319</v>
      </c>
      <c r="I249" s="5" t="s">
        <v>81</v>
      </c>
      <c r="J249" s="5" t="s">
        <v>65</v>
      </c>
      <c r="K249" s="5" t="s">
        <v>65</v>
      </c>
      <c r="L249" s="5">
        <v>0</v>
      </c>
      <c r="M249" s="5" t="s">
        <v>70</v>
      </c>
      <c r="N249" s="5" t="s">
        <v>70</v>
      </c>
      <c r="O249" s="7">
        <v>0</v>
      </c>
      <c r="P249" s="7">
        <v>0</v>
      </c>
      <c r="Q249" s="7">
        <v>0</v>
      </c>
      <c r="R249" s="7">
        <v>0</v>
      </c>
      <c r="T249" s="5">
        <v>0</v>
      </c>
      <c r="U249" s="5">
        <v>0</v>
      </c>
      <c r="V249" s="5">
        <v>0</v>
      </c>
      <c r="W249" s="5">
        <v>0</v>
      </c>
      <c r="Y249" s="5">
        <v>0</v>
      </c>
      <c r="Z249" s="5">
        <v>0</v>
      </c>
      <c r="AB249" s="5">
        <v>0</v>
      </c>
      <c r="AC249" s="5">
        <v>0</v>
      </c>
      <c r="AE249" s="5">
        <v>0</v>
      </c>
      <c r="AF249" s="5">
        <v>0</v>
      </c>
      <c r="AH249" s="5">
        <v>0</v>
      </c>
      <c r="AJ249" s="7">
        <v>0</v>
      </c>
      <c r="BB249" s="5" t="s">
        <v>82</v>
      </c>
      <c r="BD249" s="5">
        <v>0</v>
      </c>
      <c r="BE249" s="5">
        <v>0</v>
      </c>
    </row>
    <row r="250" spans="1:57" x14ac:dyDescent="0.25">
      <c r="A250" s="5">
        <v>249</v>
      </c>
      <c r="B250" s="6">
        <v>42627.892893518518</v>
      </c>
      <c r="D250" s="5" t="s">
        <v>318</v>
      </c>
      <c r="E250" s="5" t="s">
        <v>445</v>
      </c>
      <c r="F250" s="5">
        <v>0</v>
      </c>
      <c r="G250" s="5" t="s">
        <v>64</v>
      </c>
      <c r="H250" s="5" t="s">
        <v>319</v>
      </c>
      <c r="I250" s="5" t="s">
        <v>81</v>
      </c>
      <c r="J250" s="5" t="s">
        <v>65</v>
      </c>
      <c r="K250" s="5" t="s">
        <v>65</v>
      </c>
      <c r="L250" s="5">
        <v>0</v>
      </c>
      <c r="M250" s="5" t="s">
        <v>70</v>
      </c>
      <c r="N250" s="5" t="s">
        <v>70</v>
      </c>
      <c r="O250" s="7">
        <v>0</v>
      </c>
      <c r="P250" s="7">
        <v>0</v>
      </c>
      <c r="Q250" s="7">
        <v>0</v>
      </c>
      <c r="R250" s="7">
        <v>0</v>
      </c>
      <c r="T250" s="5">
        <v>0</v>
      </c>
      <c r="U250" s="5">
        <v>0</v>
      </c>
      <c r="V250" s="5">
        <v>0</v>
      </c>
      <c r="W250" s="5">
        <v>0</v>
      </c>
      <c r="Y250" s="5">
        <v>0</v>
      </c>
      <c r="Z250" s="5">
        <v>0</v>
      </c>
      <c r="AB250" s="5">
        <v>0</v>
      </c>
      <c r="AC250" s="5">
        <v>0</v>
      </c>
      <c r="AE250" s="5">
        <v>0</v>
      </c>
      <c r="AF250" s="5">
        <v>0</v>
      </c>
      <c r="AH250" s="5">
        <v>0</v>
      </c>
      <c r="AJ250" s="7">
        <v>0</v>
      </c>
      <c r="BB250" s="5" t="s">
        <v>82</v>
      </c>
      <c r="BD250" s="5">
        <v>0</v>
      </c>
      <c r="BE250" s="5">
        <v>0</v>
      </c>
    </row>
    <row r="251" spans="1:57" x14ac:dyDescent="0.25">
      <c r="A251" s="5">
        <v>250</v>
      </c>
      <c r="B251" s="6">
        <v>42627.792314814818</v>
      </c>
      <c r="D251" s="5" t="s">
        <v>317</v>
      </c>
      <c r="E251" s="5" t="s">
        <v>318</v>
      </c>
      <c r="F251" s="5" t="s">
        <v>317</v>
      </c>
      <c r="G251" s="5" t="s">
        <v>80</v>
      </c>
      <c r="H251" s="5" t="s">
        <v>319</v>
      </c>
      <c r="I251" s="5" t="s">
        <v>320</v>
      </c>
      <c r="J251" s="5" t="s">
        <v>65</v>
      </c>
      <c r="K251" s="5" t="s">
        <v>65</v>
      </c>
      <c r="M251" s="5" t="s">
        <v>446</v>
      </c>
      <c r="N251" s="5" t="s">
        <v>66</v>
      </c>
      <c r="O251" s="7">
        <v>0</v>
      </c>
      <c r="P251" s="7">
        <v>0</v>
      </c>
      <c r="Q251" s="7">
        <v>0</v>
      </c>
      <c r="R251" s="7">
        <v>0</v>
      </c>
      <c r="T251" s="5">
        <v>0</v>
      </c>
      <c r="W251" s="5">
        <v>0</v>
      </c>
      <c r="Y251" s="5">
        <v>0</v>
      </c>
      <c r="Z251" s="5">
        <v>0</v>
      </c>
      <c r="AB251" s="5">
        <v>0</v>
      </c>
      <c r="AC251" s="5">
        <v>0</v>
      </c>
      <c r="AE251" s="5">
        <v>0</v>
      </c>
      <c r="AF251" s="5">
        <v>0</v>
      </c>
      <c r="AH251" s="5">
        <v>0</v>
      </c>
      <c r="AJ251" s="7">
        <v>0</v>
      </c>
      <c r="BB251" s="5" t="s">
        <v>322</v>
      </c>
      <c r="BD251" s="5" t="s">
        <v>323</v>
      </c>
      <c r="BE251" s="5" t="s">
        <v>324</v>
      </c>
    </row>
    <row r="252" spans="1:57" x14ac:dyDescent="0.25">
      <c r="A252" s="5">
        <v>251</v>
      </c>
      <c r="B252" s="6">
        <v>42627.669317129628</v>
      </c>
      <c r="D252" s="5" t="s">
        <v>447</v>
      </c>
      <c r="E252" s="5" t="s">
        <v>318</v>
      </c>
      <c r="G252" s="5" t="s">
        <v>64</v>
      </c>
      <c r="H252" s="5" t="s">
        <v>319</v>
      </c>
      <c r="I252" s="5" t="s">
        <v>176</v>
      </c>
      <c r="J252" s="5" t="s">
        <v>65</v>
      </c>
      <c r="K252" s="5" t="s">
        <v>65</v>
      </c>
      <c r="M252" s="5" t="s">
        <v>448</v>
      </c>
      <c r="N252" s="5" t="s">
        <v>301</v>
      </c>
      <c r="O252" s="7">
        <v>0</v>
      </c>
      <c r="P252" s="7">
        <v>0</v>
      </c>
      <c r="Q252" s="7">
        <v>0</v>
      </c>
      <c r="R252" s="7">
        <v>0</v>
      </c>
      <c r="T252" s="5">
        <v>0</v>
      </c>
      <c r="W252" s="5">
        <v>0</v>
      </c>
      <c r="Y252" s="5">
        <v>0</v>
      </c>
      <c r="Z252" s="5">
        <v>0</v>
      </c>
      <c r="AB252" s="5">
        <v>0</v>
      </c>
      <c r="AC252" s="5">
        <v>0</v>
      </c>
      <c r="AE252" s="5">
        <v>0</v>
      </c>
      <c r="AF252" s="5">
        <v>0</v>
      </c>
      <c r="AH252" s="5">
        <v>0</v>
      </c>
      <c r="AJ252" s="7">
        <v>0</v>
      </c>
      <c r="BB252" s="5" t="s">
        <v>178</v>
      </c>
    </row>
    <row r="253" spans="1:57" x14ac:dyDescent="0.25">
      <c r="A253" s="5">
        <v>252</v>
      </c>
      <c r="B253" s="6">
        <v>42627.669317129628</v>
      </c>
      <c r="D253" s="5" t="s">
        <v>447</v>
      </c>
      <c r="E253" s="5" t="s">
        <v>318</v>
      </c>
      <c r="G253" s="5" t="s">
        <v>80</v>
      </c>
      <c r="H253" s="5" t="s">
        <v>319</v>
      </c>
      <c r="I253" s="5" t="s">
        <v>176</v>
      </c>
      <c r="J253" s="5" t="s">
        <v>65</v>
      </c>
      <c r="K253" s="5" t="s">
        <v>65</v>
      </c>
      <c r="M253" s="5" t="s">
        <v>448</v>
      </c>
      <c r="N253" s="5" t="s">
        <v>301</v>
      </c>
      <c r="O253" s="7">
        <v>0</v>
      </c>
      <c r="P253" s="7">
        <v>0</v>
      </c>
      <c r="Q253" s="14">
        <v>0</v>
      </c>
      <c r="R253" s="14">
        <v>0</v>
      </c>
      <c r="T253" s="5">
        <v>0</v>
      </c>
      <c r="W253" s="5">
        <v>0</v>
      </c>
      <c r="Z253" s="5">
        <v>0</v>
      </c>
      <c r="AC253" s="5">
        <v>0</v>
      </c>
      <c r="AF253" s="5">
        <v>0</v>
      </c>
      <c r="BB253" s="5" t="s">
        <v>188</v>
      </c>
      <c r="BD253" s="5" t="s">
        <v>432</v>
      </c>
      <c r="BE253" s="5" t="s">
        <v>67</v>
      </c>
    </row>
    <row r="254" spans="1:57" x14ac:dyDescent="0.25">
      <c r="A254" s="5">
        <v>253</v>
      </c>
      <c r="B254" s="6">
        <v>42627.653506944444</v>
      </c>
      <c r="D254" s="5" t="s">
        <v>356</v>
      </c>
      <c r="E254" s="5" t="s">
        <v>318</v>
      </c>
      <c r="G254" s="5" t="s">
        <v>64</v>
      </c>
      <c r="H254" s="5" t="s">
        <v>319</v>
      </c>
      <c r="I254" s="5" t="s">
        <v>176</v>
      </c>
      <c r="J254" s="5" t="s">
        <v>65</v>
      </c>
      <c r="K254" s="5" t="s">
        <v>65</v>
      </c>
      <c r="M254" s="5" t="s">
        <v>224</v>
      </c>
      <c r="N254" s="5" t="s">
        <v>66</v>
      </c>
      <c r="O254" s="7">
        <v>0</v>
      </c>
      <c r="P254" s="7">
        <v>0</v>
      </c>
      <c r="Q254" s="7">
        <v>0</v>
      </c>
      <c r="R254" s="7">
        <v>0</v>
      </c>
      <c r="T254" s="5">
        <v>0</v>
      </c>
      <c r="W254" s="5">
        <v>0</v>
      </c>
      <c r="Y254" s="5">
        <v>0</v>
      </c>
      <c r="Z254" s="5">
        <v>0</v>
      </c>
      <c r="AB254" s="5">
        <v>0</v>
      </c>
      <c r="AC254" s="5">
        <v>0</v>
      </c>
      <c r="AE254" s="5">
        <v>0</v>
      </c>
      <c r="AF254" s="5">
        <v>0</v>
      </c>
      <c r="AH254" s="5">
        <v>0</v>
      </c>
      <c r="AJ254" s="7">
        <v>0</v>
      </c>
      <c r="BB254" s="5" t="s">
        <v>178</v>
      </c>
      <c r="BD254" s="5" t="s">
        <v>427</v>
      </c>
      <c r="BE254" s="5" t="s">
        <v>67</v>
      </c>
    </row>
    <row r="255" spans="1:57" x14ac:dyDescent="0.25">
      <c r="A255" s="5">
        <v>254</v>
      </c>
      <c r="B255" s="6">
        <v>42627.613298611112</v>
      </c>
      <c r="D255" s="5" t="s">
        <v>318</v>
      </c>
      <c r="E255" s="5" t="s">
        <v>449</v>
      </c>
      <c r="F255" s="5">
        <v>0</v>
      </c>
      <c r="G255" s="5" t="s">
        <v>64</v>
      </c>
      <c r="H255" s="5" t="s">
        <v>319</v>
      </c>
      <c r="I255" s="5" t="s">
        <v>81</v>
      </c>
      <c r="J255" s="5" t="s">
        <v>65</v>
      </c>
      <c r="K255" s="5" t="s">
        <v>65</v>
      </c>
      <c r="L255" s="5">
        <v>0</v>
      </c>
      <c r="M255" s="5" t="s">
        <v>70</v>
      </c>
      <c r="N255" s="5" t="s">
        <v>70</v>
      </c>
      <c r="O255" s="7">
        <v>0</v>
      </c>
      <c r="P255" s="7">
        <v>0</v>
      </c>
      <c r="Q255" s="7">
        <v>0</v>
      </c>
      <c r="R255" s="7">
        <v>0</v>
      </c>
      <c r="T255" s="5">
        <v>0</v>
      </c>
      <c r="U255" s="5">
        <v>0</v>
      </c>
      <c r="V255" s="5">
        <v>0</v>
      </c>
      <c r="W255" s="5">
        <v>0</v>
      </c>
      <c r="Y255" s="5">
        <v>0</v>
      </c>
      <c r="Z255" s="5">
        <v>0</v>
      </c>
      <c r="AB255" s="5">
        <v>0</v>
      </c>
      <c r="AC255" s="5">
        <v>0</v>
      </c>
      <c r="AE255" s="5">
        <v>0</v>
      </c>
      <c r="AF255" s="5">
        <v>0</v>
      </c>
      <c r="AH255" s="5">
        <v>0</v>
      </c>
      <c r="AJ255" s="7">
        <v>0</v>
      </c>
      <c r="BB255" s="5" t="s">
        <v>82</v>
      </c>
      <c r="BD255" s="5">
        <v>0</v>
      </c>
      <c r="BE255" s="5">
        <v>0</v>
      </c>
    </row>
    <row r="256" spans="1:57" x14ac:dyDescent="0.25">
      <c r="A256" s="5">
        <v>255</v>
      </c>
      <c r="B256" s="6">
        <v>42627.600868055553</v>
      </c>
      <c r="D256" s="5" t="s">
        <v>318</v>
      </c>
      <c r="E256" s="5" t="s">
        <v>276</v>
      </c>
      <c r="G256" s="5" t="s">
        <v>64</v>
      </c>
      <c r="H256" s="5" t="s">
        <v>319</v>
      </c>
      <c r="I256" s="5" t="s">
        <v>75</v>
      </c>
      <c r="J256" s="5" t="s">
        <v>65</v>
      </c>
      <c r="K256" s="5" t="s">
        <v>65</v>
      </c>
      <c r="M256" s="5" t="s">
        <v>450</v>
      </c>
      <c r="N256" s="5" t="s">
        <v>451</v>
      </c>
      <c r="O256" s="7">
        <v>0</v>
      </c>
      <c r="P256" s="7">
        <v>0</v>
      </c>
      <c r="Q256" s="14">
        <v>0</v>
      </c>
      <c r="R256" s="14">
        <v>0</v>
      </c>
      <c r="T256" s="5">
        <v>0</v>
      </c>
      <c r="W256" s="5">
        <v>0</v>
      </c>
      <c r="Z256" s="5">
        <v>0</v>
      </c>
      <c r="AC256" s="5">
        <v>0</v>
      </c>
      <c r="AF256" s="5">
        <v>0</v>
      </c>
      <c r="BA256" s="5">
        <v>1039</v>
      </c>
      <c r="BB256" s="5" t="s">
        <v>77</v>
      </c>
      <c r="BD256" s="5" t="s">
        <v>430</v>
      </c>
      <c r="BE256" s="5" t="s">
        <v>67</v>
      </c>
    </row>
    <row r="257" spans="1:57" x14ac:dyDescent="0.25">
      <c r="A257" s="5">
        <v>256</v>
      </c>
      <c r="B257" s="6">
        <v>42627.600451388891</v>
      </c>
      <c r="D257" s="5" t="s">
        <v>318</v>
      </c>
      <c r="E257" s="5" t="s">
        <v>452</v>
      </c>
      <c r="F257" s="5">
        <v>0</v>
      </c>
      <c r="G257" s="5" t="s">
        <v>64</v>
      </c>
      <c r="H257" s="5" t="s">
        <v>319</v>
      </c>
      <c r="I257" s="5" t="s">
        <v>81</v>
      </c>
      <c r="J257" s="5" t="s">
        <v>65</v>
      </c>
      <c r="K257" s="5" t="s">
        <v>65</v>
      </c>
      <c r="L257" s="5">
        <v>0</v>
      </c>
      <c r="M257" s="5" t="s">
        <v>70</v>
      </c>
      <c r="N257" s="5" t="s">
        <v>70</v>
      </c>
      <c r="O257" s="7">
        <v>0</v>
      </c>
      <c r="P257" s="7">
        <v>0</v>
      </c>
      <c r="Q257" s="7">
        <v>0</v>
      </c>
      <c r="R257" s="7">
        <v>0</v>
      </c>
      <c r="T257" s="5">
        <v>0</v>
      </c>
      <c r="U257" s="5">
        <v>0</v>
      </c>
      <c r="V257" s="5">
        <v>0</v>
      </c>
      <c r="W257" s="5">
        <v>0</v>
      </c>
      <c r="Y257" s="5">
        <v>0</v>
      </c>
      <c r="Z257" s="5">
        <v>0</v>
      </c>
      <c r="AB257" s="5">
        <v>0</v>
      </c>
      <c r="AC257" s="5">
        <v>0</v>
      </c>
      <c r="AE257" s="5">
        <v>0</v>
      </c>
      <c r="AF257" s="5">
        <v>0</v>
      </c>
      <c r="AH257" s="5">
        <v>0</v>
      </c>
      <c r="AJ257" s="7">
        <v>0</v>
      </c>
      <c r="BB257" s="5" t="s">
        <v>82</v>
      </c>
      <c r="BD257" s="5">
        <v>0</v>
      </c>
      <c r="BE257" s="5">
        <v>0</v>
      </c>
    </row>
    <row r="258" spans="1:57" x14ac:dyDescent="0.25">
      <c r="A258" s="5">
        <v>257</v>
      </c>
      <c r="B258" s="6">
        <v>42627.588171296295</v>
      </c>
      <c r="D258" s="5" t="s">
        <v>317</v>
      </c>
      <c r="E258" s="5" t="s">
        <v>318</v>
      </c>
      <c r="F258" s="5" t="s">
        <v>317</v>
      </c>
      <c r="G258" s="5" t="s">
        <v>80</v>
      </c>
      <c r="H258" s="5" t="s">
        <v>319</v>
      </c>
      <c r="I258" s="5" t="s">
        <v>320</v>
      </c>
      <c r="J258" s="5" t="s">
        <v>65</v>
      </c>
      <c r="K258" s="5" t="s">
        <v>65</v>
      </c>
      <c r="M258" s="5" t="s">
        <v>222</v>
      </c>
      <c r="N258" s="5" t="s">
        <v>66</v>
      </c>
      <c r="O258" s="7">
        <v>0</v>
      </c>
      <c r="P258" s="7">
        <v>0</v>
      </c>
      <c r="Q258" s="7">
        <v>0</v>
      </c>
      <c r="R258" s="7">
        <v>0</v>
      </c>
      <c r="T258" s="5">
        <v>0</v>
      </c>
      <c r="W258" s="5">
        <v>0</v>
      </c>
      <c r="Y258" s="5">
        <v>0</v>
      </c>
      <c r="Z258" s="5">
        <v>0</v>
      </c>
      <c r="AB258" s="5">
        <v>0</v>
      </c>
      <c r="AC258" s="5">
        <v>0</v>
      </c>
      <c r="AE258" s="5">
        <v>0</v>
      </c>
      <c r="AF258" s="5">
        <v>0</v>
      </c>
      <c r="AH258" s="5">
        <v>0</v>
      </c>
      <c r="AJ258" s="7">
        <v>0</v>
      </c>
      <c r="BB258" s="5" t="s">
        <v>322</v>
      </c>
      <c r="BD258" s="5" t="s">
        <v>323</v>
      </c>
      <c r="BE258" s="5" t="s">
        <v>324</v>
      </c>
    </row>
    <row r="259" spans="1:57" x14ac:dyDescent="0.25">
      <c r="A259" s="5">
        <v>258</v>
      </c>
      <c r="B259" s="6">
        <v>42627.502511574072</v>
      </c>
      <c r="D259" s="5" t="s">
        <v>326</v>
      </c>
      <c r="E259" s="5" t="s">
        <v>318</v>
      </c>
      <c r="G259" s="5" t="s">
        <v>64</v>
      </c>
      <c r="H259" s="5" t="s">
        <v>319</v>
      </c>
      <c r="I259" s="5" t="s">
        <v>176</v>
      </c>
      <c r="J259" s="5" t="s">
        <v>65</v>
      </c>
      <c r="K259" s="5" t="s">
        <v>65</v>
      </c>
      <c r="M259" s="5" t="s">
        <v>252</v>
      </c>
      <c r="N259" s="5" t="s">
        <v>76</v>
      </c>
      <c r="O259" s="7">
        <v>0</v>
      </c>
      <c r="P259" s="7">
        <v>0</v>
      </c>
      <c r="Q259" s="7">
        <v>0</v>
      </c>
      <c r="R259" s="7">
        <v>0</v>
      </c>
      <c r="T259" s="5">
        <v>0</v>
      </c>
      <c r="W259" s="5">
        <v>0</v>
      </c>
      <c r="Y259" s="5">
        <v>0</v>
      </c>
      <c r="Z259" s="5">
        <v>0</v>
      </c>
      <c r="AB259" s="5">
        <v>0</v>
      </c>
      <c r="AC259" s="5">
        <v>0</v>
      </c>
      <c r="AE259" s="5">
        <v>0</v>
      </c>
      <c r="AF259" s="5">
        <v>0</v>
      </c>
      <c r="AH259" s="5">
        <v>0</v>
      </c>
      <c r="AJ259" s="7">
        <v>0</v>
      </c>
      <c r="BB259" s="5" t="s">
        <v>178</v>
      </c>
      <c r="BD259" s="5" t="s">
        <v>427</v>
      </c>
      <c r="BE259" s="5" t="s">
        <v>67</v>
      </c>
    </row>
    <row r="260" spans="1:57" x14ac:dyDescent="0.25">
      <c r="A260" s="5">
        <v>259</v>
      </c>
      <c r="B260" s="6">
        <v>42627.48746527778</v>
      </c>
      <c r="D260" s="5" t="s">
        <v>318</v>
      </c>
      <c r="E260" s="5" t="s">
        <v>453</v>
      </c>
      <c r="G260" s="5" t="s">
        <v>64</v>
      </c>
      <c r="H260" s="5" t="s">
        <v>319</v>
      </c>
      <c r="I260" s="5" t="s">
        <v>75</v>
      </c>
      <c r="J260" s="5" t="s">
        <v>65</v>
      </c>
      <c r="K260" s="5" t="s">
        <v>65</v>
      </c>
      <c r="M260" s="5" t="s">
        <v>181</v>
      </c>
      <c r="N260" s="5" t="s">
        <v>66</v>
      </c>
      <c r="O260" s="7">
        <v>0</v>
      </c>
      <c r="P260" s="7">
        <v>0</v>
      </c>
      <c r="Q260" s="7">
        <v>0</v>
      </c>
      <c r="R260" s="7">
        <v>0</v>
      </c>
      <c r="T260" s="5">
        <v>0</v>
      </c>
      <c r="W260" s="5">
        <v>0</v>
      </c>
      <c r="Y260" s="5">
        <v>0</v>
      </c>
      <c r="Z260" s="5">
        <v>0</v>
      </c>
      <c r="AB260" s="5">
        <v>0</v>
      </c>
      <c r="AC260" s="5">
        <v>0</v>
      </c>
      <c r="AE260" s="5">
        <v>0</v>
      </c>
      <c r="AF260" s="5">
        <v>0</v>
      </c>
      <c r="AH260" s="5">
        <v>0</v>
      </c>
      <c r="AJ260" s="7">
        <v>0</v>
      </c>
      <c r="BB260" s="5" t="s">
        <v>77</v>
      </c>
      <c r="BD260" s="5" t="s">
        <v>427</v>
      </c>
      <c r="BE260" s="5" t="s">
        <v>67</v>
      </c>
    </row>
    <row r="261" spans="1:57" x14ac:dyDescent="0.25">
      <c r="A261" s="5">
        <v>260</v>
      </c>
      <c r="B261" s="6">
        <v>42627.342962962961</v>
      </c>
      <c r="D261" s="5" t="s">
        <v>317</v>
      </c>
      <c r="E261" s="5" t="s">
        <v>318</v>
      </c>
      <c r="F261" s="5" t="s">
        <v>317</v>
      </c>
      <c r="G261" s="5" t="s">
        <v>80</v>
      </c>
      <c r="H261" s="5" t="s">
        <v>319</v>
      </c>
      <c r="I261" s="5" t="s">
        <v>320</v>
      </c>
      <c r="J261" s="5" t="s">
        <v>65</v>
      </c>
      <c r="K261" s="5" t="s">
        <v>65</v>
      </c>
      <c r="M261" s="5" t="s">
        <v>191</v>
      </c>
      <c r="N261" s="5" t="s">
        <v>66</v>
      </c>
      <c r="O261" s="7">
        <v>0</v>
      </c>
      <c r="P261" s="7">
        <v>0</v>
      </c>
      <c r="Q261" s="7">
        <v>0</v>
      </c>
      <c r="R261" s="7">
        <v>0</v>
      </c>
      <c r="T261" s="5">
        <v>0</v>
      </c>
      <c r="W261" s="5">
        <v>0</v>
      </c>
      <c r="Y261" s="5">
        <v>0</v>
      </c>
      <c r="Z261" s="5">
        <v>0</v>
      </c>
      <c r="AB261" s="5">
        <v>0</v>
      </c>
      <c r="AC261" s="5">
        <v>0</v>
      </c>
      <c r="AE261" s="5">
        <v>0</v>
      </c>
      <c r="AF261" s="5">
        <v>0</v>
      </c>
      <c r="AH261" s="5">
        <v>0</v>
      </c>
      <c r="AJ261" s="7">
        <v>0</v>
      </c>
      <c r="BB261" s="5" t="s">
        <v>322</v>
      </c>
      <c r="BD261" s="5" t="s">
        <v>323</v>
      </c>
      <c r="BE261" s="5" t="s">
        <v>324</v>
      </c>
    </row>
    <row r="262" spans="1:57" x14ac:dyDescent="0.25">
      <c r="A262" s="5">
        <v>261</v>
      </c>
      <c r="B262" s="6">
        <v>42626.980810185189</v>
      </c>
      <c r="D262" s="5" t="s">
        <v>356</v>
      </c>
      <c r="E262" s="5" t="s">
        <v>318</v>
      </c>
      <c r="G262" s="5" t="s">
        <v>64</v>
      </c>
      <c r="H262" s="5" t="s">
        <v>319</v>
      </c>
      <c r="I262" s="5" t="s">
        <v>176</v>
      </c>
      <c r="J262" s="5" t="s">
        <v>65</v>
      </c>
      <c r="K262" s="5" t="s">
        <v>65</v>
      </c>
      <c r="M262" s="5" t="s">
        <v>454</v>
      </c>
      <c r="N262" s="5" t="s">
        <v>76</v>
      </c>
      <c r="O262" s="7">
        <v>0</v>
      </c>
      <c r="P262" s="7">
        <v>0</v>
      </c>
      <c r="Q262" s="7">
        <v>0</v>
      </c>
      <c r="R262" s="7">
        <v>0</v>
      </c>
      <c r="T262" s="5">
        <v>0</v>
      </c>
      <c r="W262" s="5">
        <v>0</v>
      </c>
      <c r="Y262" s="5">
        <v>0</v>
      </c>
      <c r="Z262" s="5">
        <v>0</v>
      </c>
      <c r="AB262" s="5">
        <v>0</v>
      </c>
      <c r="AC262" s="5">
        <v>0</v>
      </c>
      <c r="AE262" s="5">
        <v>0</v>
      </c>
      <c r="AF262" s="5">
        <v>0</v>
      </c>
      <c r="AH262" s="5">
        <v>0</v>
      </c>
      <c r="AJ262" s="7">
        <v>0</v>
      </c>
      <c r="BB262" s="5" t="s">
        <v>178</v>
      </c>
      <c r="BD262" s="5" t="s">
        <v>427</v>
      </c>
      <c r="BE262" s="5" t="s">
        <v>67</v>
      </c>
    </row>
    <row r="263" spans="1:57" x14ac:dyDescent="0.25">
      <c r="A263" s="5">
        <v>262</v>
      </c>
      <c r="B263" s="6">
        <v>42626.980624999997</v>
      </c>
      <c r="D263" s="5" t="s">
        <v>318</v>
      </c>
      <c r="E263" s="5" t="s">
        <v>445</v>
      </c>
      <c r="F263" s="5">
        <v>0</v>
      </c>
      <c r="G263" s="5" t="s">
        <v>64</v>
      </c>
      <c r="H263" s="5" t="s">
        <v>319</v>
      </c>
      <c r="I263" s="5" t="s">
        <v>81</v>
      </c>
      <c r="J263" s="5" t="s">
        <v>65</v>
      </c>
      <c r="K263" s="5" t="s">
        <v>65</v>
      </c>
      <c r="L263" s="5">
        <v>0</v>
      </c>
      <c r="M263" s="5" t="s">
        <v>70</v>
      </c>
      <c r="N263" s="5" t="s">
        <v>70</v>
      </c>
      <c r="O263" s="7">
        <v>0</v>
      </c>
      <c r="P263" s="7">
        <v>0</v>
      </c>
      <c r="Q263" s="7">
        <v>0</v>
      </c>
      <c r="R263" s="7">
        <v>0</v>
      </c>
      <c r="T263" s="5">
        <v>0</v>
      </c>
      <c r="U263" s="5">
        <v>0</v>
      </c>
      <c r="V263" s="5">
        <v>0</v>
      </c>
      <c r="W263" s="5">
        <v>0</v>
      </c>
      <c r="Y263" s="5">
        <v>0</v>
      </c>
      <c r="Z263" s="5">
        <v>0</v>
      </c>
      <c r="AB263" s="5">
        <v>0</v>
      </c>
      <c r="AC263" s="5">
        <v>0</v>
      </c>
      <c r="AE263" s="5">
        <v>0</v>
      </c>
      <c r="AF263" s="5">
        <v>0</v>
      </c>
      <c r="AH263" s="5">
        <v>0</v>
      </c>
      <c r="AJ263" s="7">
        <v>0</v>
      </c>
      <c r="BB263" s="5" t="s">
        <v>82</v>
      </c>
      <c r="BD263" s="5">
        <v>0</v>
      </c>
      <c r="BE263" s="5">
        <v>0</v>
      </c>
    </row>
    <row r="264" spans="1:57" x14ac:dyDescent="0.25">
      <c r="A264" s="5">
        <v>263</v>
      </c>
      <c r="B264" s="6">
        <v>42626.980381944442</v>
      </c>
      <c r="D264" s="5" t="s">
        <v>318</v>
      </c>
      <c r="E264" s="5" t="s">
        <v>445</v>
      </c>
      <c r="F264" s="5">
        <v>0</v>
      </c>
      <c r="G264" s="5" t="s">
        <v>64</v>
      </c>
      <c r="H264" s="5" t="s">
        <v>319</v>
      </c>
      <c r="I264" s="5" t="s">
        <v>81</v>
      </c>
      <c r="J264" s="5" t="s">
        <v>65</v>
      </c>
      <c r="K264" s="5" t="s">
        <v>65</v>
      </c>
      <c r="L264" s="5">
        <v>0</v>
      </c>
      <c r="M264" s="5" t="s">
        <v>70</v>
      </c>
      <c r="N264" s="5" t="s">
        <v>70</v>
      </c>
      <c r="O264" s="7">
        <v>0</v>
      </c>
      <c r="P264" s="7">
        <v>0</v>
      </c>
      <c r="Q264" s="7">
        <v>0</v>
      </c>
      <c r="R264" s="7">
        <v>0</v>
      </c>
      <c r="T264" s="5">
        <v>0</v>
      </c>
      <c r="U264" s="5">
        <v>0</v>
      </c>
      <c r="V264" s="5">
        <v>0</v>
      </c>
      <c r="W264" s="5">
        <v>0</v>
      </c>
      <c r="Y264" s="5">
        <v>0</v>
      </c>
      <c r="Z264" s="5">
        <v>0</v>
      </c>
      <c r="AB264" s="5">
        <v>0</v>
      </c>
      <c r="AC264" s="5">
        <v>0</v>
      </c>
      <c r="AE264" s="5">
        <v>0</v>
      </c>
      <c r="AF264" s="5">
        <v>0</v>
      </c>
      <c r="AH264" s="5">
        <v>0</v>
      </c>
      <c r="AJ264" s="7">
        <v>0</v>
      </c>
      <c r="BB264" s="5" t="s">
        <v>82</v>
      </c>
      <c r="BD264" s="5">
        <v>0</v>
      </c>
      <c r="BE264" s="5">
        <v>0</v>
      </c>
    </row>
    <row r="265" spans="1:57" x14ac:dyDescent="0.25">
      <c r="A265" s="5">
        <v>264</v>
      </c>
      <c r="B265" s="6">
        <v>42626.979664351849</v>
      </c>
      <c r="D265" s="5" t="s">
        <v>318</v>
      </c>
      <c r="E265" s="5" t="s">
        <v>445</v>
      </c>
      <c r="F265" s="5">
        <v>0</v>
      </c>
      <c r="G265" s="5" t="s">
        <v>64</v>
      </c>
      <c r="H265" s="5" t="s">
        <v>319</v>
      </c>
      <c r="I265" s="5" t="s">
        <v>81</v>
      </c>
      <c r="J265" s="5" t="s">
        <v>65</v>
      </c>
      <c r="K265" s="5" t="s">
        <v>65</v>
      </c>
      <c r="L265" s="5">
        <v>0</v>
      </c>
      <c r="M265" s="5" t="s">
        <v>70</v>
      </c>
      <c r="N265" s="5" t="s">
        <v>70</v>
      </c>
      <c r="O265" s="7">
        <v>0</v>
      </c>
      <c r="P265" s="7">
        <v>0</v>
      </c>
      <c r="Q265" s="7">
        <v>0</v>
      </c>
      <c r="R265" s="7">
        <v>0</v>
      </c>
      <c r="T265" s="5">
        <v>0</v>
      </c>
      <c r="U265" s="5">
        <v>0</v>
      </c>
      <c r="V265" s="5">
        <v>0</v>
      </c>
      <c r="W265" s="5">
        <v>0</v>
      </c>
      <c r="Y265" s="5">
        <v>0</v>
      </c>
      <c r="Z265" s="5">
        <v>0</v>
      </c>
      <c r="AB265" s="5">
        <v>0</v>
      </c>
      <c r="AC265" s="5">
        <v>0</v>
      </c>
      <c r="AE265" s="5">
        <v>0</v>
      </c>
      <c r="AF265" s="5">
        <v>0</v>
      </c>
      <c r="AH265" s="5">
        <v>0</v>
      </c>
      <c r="AJ265" s="7">
        <v>0</v>
      </c>
      <c r="BB265" s="5" t="s">
        <v>82</v>
      </c>
      <c r="BD265" s="5">
        <v>0</v>
      </c>
      <c r="BE265" s="5">
        <v>0</v>
      </c>
    </row>
    <row r="266" spans="1:57" x14ac:dyDescent="0.25">
      <c r="A266" s="5">
        <v>265</v>
      </c>
      <c r="B266" s="6">
        <v>42626.979201388887</v>
      </c>
      <c r="D266" s="5" t="s">
        <v>318</v>
      </c>
      <c r="E266" s="5" t="s">
        <v>449</v>
      </c>
      <c r="F266" s="5">
        <v>0</v>
      </c>
      <c r="G266" s="5" t="s">
        <v>64</v>
      </c>
      <c r="H266" s="5" t="s">
        <v>319</v>
      </c>
      <c r="I266" s="5" t="s">
        <v>81</v>
      </c>
      <c r="J266" s="5" t="s">
        <v>65</v>
      </c>
      <c r="K266" s="5" t="s">
        <v>65</v>
      </c>
      <c r="L266" s="5">
        <v>0</v>
      </c>
      <c r="M266" s="5" t="s">
        <v>70</v>
      </c>
      <c r="N266" s="5" t="s">
        <v>70</v>
      </c>
      <c r="O266" s="7">
        <v>0</v>
      </c>
      <c r="P266" s="7">
        <v>0</v>
      </c>
      <c r="Q266" s="7">
        <v>0</v>
      </c>
      <c r="R266" s="7">
        <v>0</v>
      </c>
      <c r="T266" s="5">
        <v>0</v>
      </c>
      <c r="U266" s="5">
        <v>0</v>
      </c>
      <c r="V266" s="5">
        <v>0</v>
      </c>
      <c r="W266" s="5">
        <v>0</v>
      </c>
      <c r="Y266" s="5">
        <v>0</v>
      </c>
      <c r="Z266" s="5">
        <v>0</v>
      </c>
      <c r="AB266" s="5">
        <v>0</v>
      </c>
      <c r="AC266" s="5">
        <v>0</v>
      </c>
      <c r="AE266" s="5">
        <v>0</v>
      </c>
      <c r="AF266" s="5">
        <v>0</v>
      </c>
      <c r="AH266" s="5">
        <v>0</v>
      </c>
      <c r="AJ266" s="7">
        <v>0</v>
      </c>
      <c r="BB266" s="5" t="s">
        <v>82</v>
      </c>
      <c r="BD266" s="5">
        <v>0</v>
      </c>
      <c r="BE266" s="5">
        <v>0</v>
      </c>
    </row>
    <row r="267" spans="1:57" x14ac:dyDescent="0.25">
      <c r="A267" s="5">
        <v>266</v>
      </c>
      <c r="B267" s="6">
        <v>42626.978680555556</v>
      </c>
      <c r="D267" s="5" t="s">
        <v>318</v>
      </c>
      <c r="E267" s="5" t="s">
        <v>455</v>
      </c>
      <c r="G267" s="5" t="s">
        <v>64</v>
      </c>
      <c r="H267" s="5" t="s">
        <v>319</v>
      </c>
      <c r="I267" s="5" t="s">
        <v>75</v>
      </c>
      <c r="J267" s="5" t="s">
        <v>65</v>
      </c>
      <c r="K267" s="5" t="s">
        <v>65</v>
      </c>
      <c r="M267" s="5" t="s">
        <v>298</v>
      </c>
      <c r="N267" s="5" t="s">
        <v>66</v>
      </c>
      <c r="O267" s="7">
        <v>0</v>
      </c>
      <c r="P267" s="7">
        <v>0</v>
      </c>
      <c r="Q267" s="7">
        <v>0</v>
      </c>
      <c r="R267" s="7">
        <v>0</v>
      </c>
      <c r="T267" s="5">
        <v>0</v>
      </c>
      <c r="W267" s="5">
        <v>0</v>
      </c>
      <c r="Y267" s="5">
        <v>0</v>
      </c>
      <c r="Z267" s="5">
        <v>0</v>
      </c>
      <c r="AB267" s="5">
        <v>0</v>
      </c>
      <c r="AC267" s="5">
        <v>0</v>
      </c>
      <c r="AE267" s="5">
        <v>0</v>
      </c>
      <c r="AF267" s="5">
        <v>0</v>
      </c>
      <c r="AH267" s="5">
        <v>0</v>
      </c>
      <c r="AJ267" s="7">
        <v>0</v>
      </c>
      <c r="BB267" s="5" t="s">
        <v>77</v>
      </c>
      <c r="BD267" s="5" t="s">
        <v>427</v>
      </c>
      <c r="BE267" s="5" t="s">
        <v>67</v>
      </c>
    </row>
    <row r="268" spans="1:57" x14ac:dyDescent="0.25">
      <c r="A268" s="5">
        <v>267</v>
      </c>
      <c r="B268" s="6">
        <v>42626.977858796294</v>
      </c>
      <c r="D268" s="5" t="s">
        <v>318</v>
      </c>
      <c r="E268" s="5" t="s">
        <v>453</v>
      </c>
      <c r="G268" s="5" t="s">
        <v>64</v>
      </c>
      <c r="H268" s="5" t="s">
        <v>319</v>
      </c>
      <c r="I268" s="5" t="s">
        <v>75</v>
      </c>
      <c r="J268" s="5" t="s">
        <v>65</v>
      </c>
      <c r="K268" s="5" t="s">
        <v>65</v>
      </c>
      <c r="M268" s="5" t="s">
        <v>195</v>
      </c>
      <c r="N268" s="5" t="s">
        <v>66</v>
      </c>
      <c r="O268" s="7">
        <v>0</v>
      </c>
      <c r="P268" s="7">
        <v>0</v>
      </c>
      <c r="Q268" s="7">
        <v>0</v>
      </c>
      <c r="R268" s="7">
        <v>0</v>
      </c>
      <c r="T268" s="5">
        <v>0</v>
      </c>
      <c r="W268" s="5">
        <v>0</v>
      </c>
      <c r="Y268" s="5">
        <v>0</v>
      </c>
      <c r="Z268" s="5">
        <v>0</v>
      </c>
      <c r="AB268" s="5">
        <v>0</v>
      </c>
      <c r="AC268" s="5">
        <v>0</v>
      </c>
      <c r="AE268" s="5">
        <v>0</v>
      </c>
      <c r="AF268" s="5">
        <v>0</v>
      </c>
      <c r="AH268" s="5">
        <v>0</v>
      </c>
      <c r="AJ268" s="7">
        <v>0</v>
      </c>
      <c r="BB268" s="5" t="s">
        <v>77</v>
      </c>
      <c r="BD268" s="5" t="s">
        <v>427</v>
      </c>
      <c r="BE268" s="5" t="s">
        <v>67</v>
      </c>
    </row>
    <row r="269" spans="1:57" x14ac:dyDescent="0.25">
      <c r="A269" s="5">
        <v>268</v>
      </c>
      <c r="B269" s="6">
        <v>42626.974421296298</v>
      </c>
      <c r="C269" s="6">
        <v>42626.981608796297</v>
      </c>
      <c r="D269" s="5" t="s">
        <v>336</v>
      </c>
      <c r="E269" s="5" t="s">
        <v>241</v>
      </c>
      <c r="F269" s="5" t="s">
        <v>337</v>
      </c>
      <c r="G269" s="5" t="s">
        <v>64</v>
      </c>
      <c r="H269" s="5" t="s">
        <v>319</v>
      </c>
      <c r="I269" s="5" t="s">
        <v>69</v>
      </c>
      <c r="J269" s="5" t="s">
        <v>65</v>
      </c>
      <c r="K269" s="5" t="s">
        <v>65</v>
      </c>
      <c r="L269" s="5">
        <v>1036032</v>
      </c>
      <c r="M269" s="5" t="s">
        <v>70</v>
      </c>
      <c r="N269" s="5" t="s">
        <v>70</v>
      </c>
      <c r="O269" s="7">
        <v>0</v>
      </c>
      <c r="P269" s="7">
        <v>0</v>
      </c>
      <c r="Q269" s="7">
        <v>0</v>
      </c>
      <c r="R269" s="7">
        <v>0</v>
      </c>
      <c r="T269" s="5">
        <v>33</v>
      </c>
      <c r="U269" s="5">
        <v>0</v>
      </c>
      <c r="V269" s="5">
        <v>0</v>
      </c>
      <c r="W269" s="5">
        <v>0</v>
      </c>
      <c r="Z269" s="5">
        <v>0</v>
      </c>
      <c r="AC269" s="5">
        <v>0</v>
      </c>
      <c r="AF269" s="5">
        <v>0</v>
      </c>
      <c r="AI269" s="7">
        <v>1.9572000000000001</v>
      </c>
      <c r="AJ269" s="7">
        <v>1.9568000000000001</v>
      </c>
      <c r="AK269" s="5" t="s">
        <v>148</v>
      </c>
      <c r="BB269" s="5" t="s">
        <v>74</v>
      </c>
    </row>
    <row r="270" spans="1:57" x14ac:dyDescent="0.25">
      <c r="A270" s="5">
        <v>269</v>
      </c>
      <c r="B270" s="6">
        <v>42626.916724537034</v>
      </c>
      <c r="D270" s="5" t="s">
        <v>356</v>
      </c>
      <c r="E270" s="5" t="s">
        <v>318</v>
      </c>
      <c r="G270" s="5" t="s">
        <v>64</v>
      </c>
      <c r="H270" s="5" t="s">
        <v>319</v>
      </c>
      <c r="I270" s="5" t="s">
        <v>176</v>
      </c>
      <c r="J270" s="5" t="s">
        <v>65</v>
      </c>
      <c r="K270" s="5" t="s">
        <v>65</v>
      </c>
      <c r="M270" s="5" t="s">
        <v>388</v>
      </c>
      <c r="N270" s="5" t="s">
        <v>66</v>
      </c>
      <c r="O270" s="7">
        <v>0</v>
      </c>
      <c r="P270" s="7">
        <v>0</v>
      </c>
      <c r="Q270" s="7">
        <v>0</v>
      </c>
      <c r="R270" s="7">
        <v>0</v>
      </c>
      <c r="T270" s="5">
        <v>0</v>
      </c>
      <c r="W270" s="5">
        <v>0</v>
      </c>
      <c r="Y270" s="5">
        <v>0</v>
      </c>
      <c r="Z270" s="5">
        <v>0</v>
      </c>
      <c r="AB270" s="5">
        <v>0</v>
      </c>
      <c r="AC270" s="5">
        <v>0</v>
      </c>
      <c r="AE270" s="5">
        <v>0</v>
      </c>
      <c r="AF270" s="5">
        <v>0</v>
      </c>
      <c r="AH270" s="5">
        <v>0</v>
      </c>
      <c r="AJ270" s="7">
        <v>0</v>
      </c>
      <c r="BB270" s="5" t="s">
        <v>178</v>
      </c>
      <c r="BD270" s="5" t="s">
        <v>427</v>
      </c>
      <c r="BE270" s="5" t="s">
        <v>67</v>
      </c>
    </row>
    <row r="271" spans="1:57" x14ac:dyDescent="0.25">
      <c r="A271" s="5">
        <v>270</v>
      </c>
      <c r="B271" s="6">
        <v>42626.907175925924</v>
      </c>
      <c r="C271" s="6">
        <v>42627.029722222222</v>
      </c>
      <c r="D271" s="5" t="s">
        <v>336</v>
      </c>
      <c r="E271" s="5" t="s">
        <v>241</v>
      </c>
      <c r="F271" s="5" t="s">
        <v>337</v>
      </c>
      <c r="G271" s="5" t="s">
        <v>64</v>
      </c>
      <c r="H271" s="5" t="s">
        <v>319</v>
      </c>
      <c r="I271" s="5" t="s">
        <v>69</v>
      </c>
      <c r="J271" s="5" t="s">
        <v>65</v>
      </c>
      <c r="K271" s="5" t="s">
        <v>65</v>
      </c>
      <c r="L271" s="5">
        <v>48279</v>
      </c>
      <c r="M271" s="5" t="s">
        <v>70</v>
      </c>
      <c r="N271" s="5" t="s">
        <v>70</v>
      </c>
      <c r="O271" s="7">
        <v>0</v>
      </c>
      <c r="P271" s="7">
        <v>0</v>
      </c>
      <c r="Q271" s="7">
        <v>0</v>
      </c>
      <c r="R271" s="7">
        <v>0</v>
      </c>
      <c r="T271" s="5">
        <v>33</v>
      </c>
      <c r="U271" s="5">
        <v>0</v>
      </c>
      <c r="V271" s="5">
        <v>0</v>
      </c>
      <c r="W271" s="5">
        <v>0</v>
      </c>
      <c r="Z271" s="5">
        <v>0</v>
      </c>
      <c r="AC271" s="5">
        <v>0</v>
      </c>
      <c r="AF271" s="5">
        <v>0</v>
      </c>
      <c r="AI271" s="7">
        <v>6.5378999999999996</v>
      </c>
      <c r="AJ271" s="7">
        <v>9.2799999999999994E-2</v>
      </c>
      <c r="AK271" s="5" t="s">
        <v>149</v>
      </c>
      <c r="BB271" s="5" t="s">
        <v>71</v>
      </c>
    </row>
    <row r="272" spans="1:57" x14ac:dyDescent="0.25">
      <c r="A272" s="5">
        <v>271</v>
      </c>
      <c r="B272" s="6">
        <v>42626.902222222219</v>
      </c>
      <c r="D272" s="5" t="s">
        <v>317</v>
      </c>
      <c r="E272" s="5" t="s">
        <v>318</v>
      </c>
      <c r="F272" s="5" t="s">
        <v>317</v>
      </c>
      <c r="G272" s="5" t="s">
        <v>80</v>
      </c>
      <c r="H272" s="5" t="s">
        <v>319</v>
      </c>
      <c r="I272" s="5" t="s">
        <v>320</v>
      </c>
      <c r="J272" s="5" t="s">
        <v>65</v>
      </c>
      <c r="K272" s="5" t="s">
        <v>65</v>
      </c>
      <c r="M272" s="5" t="s">
        <v>321</v>
      </c>
      <c r="N272" s="5" t="s">
        <v>66</v>
      </c>
      <c r="O272" s="7">
        <v>0</v>
      </c>
      <c r="P272" s="7">
        <v>0</v>
      </c>
      <c r="Q272" s="7">
        <v>0</v>
      </c>
      <c r="R272" s="7">
        <v>0</v>
      </c>
      <c r="T272" s="5">
        <v>0</v>
      </c>
      <c r="W272" s="5">
        <v>0</v>
      </c>
      <c r="Y272" s="5">
        <v>0</v>
      </c>
      <c r="Z272" s="5">
        <v>0</v>
      </c>
      <c r="AB272" s="5">
        <v>0</v>
      </c>
      <c r="AC272" s="5">
        <v>0</v>
      </c>
      <c r="AE272" s="5">
        <v>0</v>
      </c>
      <c r="AF272" s="5">
        <v>0</v>
      </c>
      <c r="AH272" s="5">
        <v>0</v>
      </c>
      <c r="AJ272" s="7">
        <v>0</v>
      </c>
      <c r="BB272" s="5" t="s">
        <v>322</v>
      </c>
      <c r="BD272" s="5" t="s">
        <v>323</v>
      </c>
      <c r="BE272" s="5" t="s">
        <v>324</v>
      </c>
    </row>
    <row r="273" spans="1:57" x14ac:dyDescent="0.25">
      <c r="A273" s="5">
        <v>272</v>
      </c>
      <c r="B273" s="6">
        <v>42626.864884259259</v>
      </c>
      <c r="D273" s="5" t="s">
        <v>356</v>
      </c>
      <c r="E273" s="5" t="s">
        <v>318</v>
      </c>
      <c r="G273" s="5" t="s">
        <v>64</v>
      </c>
      <c r="H273" s="5" t="s">
        <v>319</v>
      </c>
      <c r="I273" s="5" t="s">
        <v>176</v>
      </c>
      <c r="J273" s="5" t="s">
        <v>65</v>
      </c>
      <c r="K273" s="5" t="s">
        <v>65</v>
      </c>
      <c r="M273" s="5" t="s">
        <v>456</v>
      </c>
      <c r="N273" s="5" t="s">
        <v>200</v>
      </c>
      <c r="O273" s="7">
        <v>0</v>
      </c>
      <c r="P273" s="7">
        <v>0</v>
      </c>
      <c r="Q273" s="7">
        <v>0</v>
      </c>
      <c r="R273" s="7">
        <v>0</v>
      </c>
      <c r="T273" s="5">
        <v>0</v>
      </c>
      <c r="W273" s="5">
        <v>0</v>
      </c>
      <c r="Y273" s="5">
        <v>0</v>
      </c>
      <c r="Z273" s="5">
        <v>0</v>
      </c>
      <c r="AB273" s="5">
        <v>0</v>
      </c>
      <c r="AC273" s="5">
        <v>0</v>
      </c>
      <c r="AE273" s="5">
        <v>0</v>
      </c>
      <c r="AF273" s="5">
        <v>0</v>
      </c>
      <c r="AH273" s="5">
        <v>0</v>
      </c>
      <c r="AJ273" s="7">
        <v>0</v>
      </c>
      <c r="BB273" s="5" t="s">
        <v>178</v>
      </c>
      <c r="BD273" s="5" t="s">
        <v>427</v>
      </c>
      <c r="BE273" s="5" t="s">
        <v>67</v>
      </c>
    </row>
    <row r="274" spans="1:57" x14ac:dyDescent="0.25">
      <c r="A274" s="5">
        <v>273</v>
      </c>
      <c r="B274" s="6">
        <v>42626.86445601852</v>
      </c>
      <c r="D274" s="5" t="s">
        <v>317</v>
      </c>
      <c r="E274" s="5" t="s">
        <v>318</v>
      </c>
      <c r="F274" s="5" t="s">
        <v>317</v>
      </c>
      <c r="G274" s="5" t="s">
        <v>80</v>
      </c>
      <c r="H274" s="5" t="s">
        <v>319</v>
      </c>
      <c r="I274" s="5" t="s">
        <v>320</v>
      </c>
      <c r="J274" s="5" t="s">
        <v>65</v>
      </c>
      <c r="K274" s="5" t="s">
        <v>65</v>
      </c>
      <c r="M274" s="5" t="s">
        <v>446</v>
      </c>
      <c r="N274" s="5" t="s">
        <v>66</v>
      </c>
      <c r="O274" s="7">
        <v>0</v>
      </c>
      <c r="P274" s="7">
        <v>0</v>
      </c>
      <c r="Q274" s="7">
        <v>0</v>
      </c>
      <c r="R274" s="7">
        <v>0</v>
      </c>
      <c r="T274" s="5">
        <v>0</v>
      </c>
      <c r="W274" s="5">
        <v>0</v>
      </c>
      <c r="Y274" s="5">
        <v>0</v>
      </c>
      <c r="Z274" s="5">
        <v>0</v>
      </c>
      <c r="AB274" s="5">
        <v>0</v>
      </c>
      <c r="AC274" s="5">
        <v>0</v>
      </c>
      <c r="AE274" s="5">
        <v>0</v>
      </c>
      <c r="AF274" s="5">
        <v>0</v>
      </c>
      <c r="AH274" s="5">
        <v>0</v>
      </c>
      <c r="AJ274" s="7">
        <v>0</v>
      </c>
      <c r="BB274" s="5" t="s">
        <v>322</v>
      </c>
      <c r="BD274" s="5" t="s">
        <v>323</v>
      </c>
      <c r="BE274" s="5" t="s">
        <v>324</v>
      </c>
    </row>
    <row r="275" spans="1:57" x14ac:dyDescent="0.25">
      <c r="A275" s="5">
        <v>274</v>
      </c>
      <c r="B275" s="6">
        <v>42626.862615740742</v>
      </c>
      <c r="D275" s="5" t="s">
        <v>344</v>
      </c>
      <c r="E275" s="5" t="s">
        <v>318</v>
      </c>
      <c r="G275" s="5" t="s">
        <v>64</v>
      </c>
      <c r="H275" s="5" t="s">
        <v>319</v>
      </c>
      <c r="I275" s="5" t="s">
        <v>176</v>
      </c>
      <c r="J275" s="5" t="s">
        <v>65</v>
      </c>
      <c r="K275" s="5" t="s">
        <v>65</v>
      </c>
      <c r="M275" s="5" t="s">
        <v>215</v>
      </c>
      <c r="N275" s="5" t="s">
        <v>66</v>
      </c>
      <c r="O275" s="7">
        <v>0</v>
      </c>
      <c r="P275" s="7">
        <v>0</v>
      </c>
      <c r="Q275" s="7">
        <v>0</v>
      </c>
      <c r="R275" s="7">
        <v>0</v>
      </c>
      <c r="T275" s="5">
        <v>0</v>
      </c>
      <c r="W275" s="5">
        <v>0</v>
      </c>
      <c r="Y275" s="5">
        <v>0</v>
      </c>
      <c r="Z275" s="5">
        <v>0</v>
      </c>
      <c r="AB275" s="5">
        <v>0</v>
      </c>
      <c r="AC275" s="5">
        <v>0</v>
      </c>
      <c r="AE275" s="5">
        <v>0</v>
      </c>
      <c r="AF275" s="5">
        <v>0</v>
      </c>
      <c r="AH275" s="5">
        <v>0</v>
      </c>
      <c r="AJ275" s="7">
        <v>0</v>
      </c>
      <c r="BB275" s="5" t="s">
        <v>178</v>
      </c>
      <c r="BD275" s="5" t="s">
        <v>427</v>
      </c>
      <c r="BE275" s="5" t="s">
        <v>67</v>
      </c>
    </row>
    <row r="276" spans="1:57" x14ac:dyDescent="0.25">
      <c r="A276" s="5">
        <v>275</v>
      </c>
      <c r="B276" s="6">
        <v>42626.835821759261</v>
      </c>
      <c r="D276" s="5" t="s">
        <v>344</v>
      </c>
      <c r="E276" s="5" t="s">
        <v>318</v>
      </c>
      <c r="G276" s="5" t="s">
        <v>64</v>
      </c>
      <c r="H276" s="5" t="s">
        <v>319</v>
      </c>
      <c r="I276" s="5" t="s">
        <v>176</v>
      </c>
      <c r="J276" s="5" t="s">
        <v>65</v>
      </c>
      <c r="K276" s="5" t="s">
        <v>65</v>
      </c>
      <c r="M276" s="5" t="s">
        <v>457</v>
      </c>
      <c r="N276" s="5" t="s">
        <v>216</v>
      </c>
      <c r="O276" s="7">
        <v>0</v>
      </c>
      <c r="P276" s="7">
        <v>0</v>
      </c>
      <c r="Q276" s="7">
        <v>0</v>
      </c>
      <c r="R276" s="7">
        <v>0</v>
      </c>
      <c r="T276" s="5">
        <v>0</v>
      </c>
      <c r="W276" s="5">
        <v>0</v>
      </c>
      <c r="Y276" s="5">
        <v>0</v>
      </c>
      <c r="Z276" s="5">
        <v>0</v>
      </c>
      <c r="AB276" s="5">
        <v>0</v>
      </c>
      <c r="AC276" s="5">
        <v>0</v>
      </c>
      <c r="AE276" s="5">
        <v>0</v>
      </c>
      <c r="AF276" s="5">
        <v>0</v>
      </c>
      <c r="AH276" s="5">
        <v>0</v>
      </c>
      <c r="AJ276" s="7">
        <v>0</v>
      </c>
      <c r="BB276" s="5" t="s">
        <v>178</v>
      </c>
      <c r="BD276" s="5" t="s">
        <v>432</v>
      </c>
      <c r="BE276" s="5" t="s">
        <v>67</v>
      </c>
    </row>
    <row r="277" spans="1:57" x14ac:dyDescent="0.25">
      <c r="A277" s="5">
        <v>276</v>
      </c>
      <c r="B277" s="6">
        <v>42626.827592592592</v>
      </c>
      <c r="D277" s="5" t="s">
        <v>356</v>
      </c>
      <c r="E277" s="5" t="s">
        <v>318</v>
      </c>
      <c r="G277" s="5" t="s">
        <v>64</v>
      </c>
      <c r="H277" s="5" t="s">
        <v>319</v>
      </c>
      <c r="I277" s="5" t="s">
        <v>176</v>
      </c>
      <c r="J277" s="5" t="s">
        <v>65</v>
      </c>
      <c r="K277" s="5" t="s">
        <v>65</v>
      </c>
      <c r="M277" s="5" t="s">
        <v>458</v>
      </c>
      <c r="N277" s="5" t="s">
        <v>208</v>
      </c>
      <c r="O277" s="7">
        <v>0</v>
      </c>
      <c r="P277" s="7">
        <v>0</v>
      </c>
      <c r="Q277" s="7">
        <v>0</v>
      </c>
      <c r="R277" s="7">
        <v>0</v>
      </c>
      <c r="T277" s="5">
        <v>0</v>
      </c>
      <c r="W277" s="5">
        <v>0</v>
      </c>
      <c r="Y277" s="5">
        <v>0</v>
      </c>
      <c r="Z277" s="5">
        <v>0</v>
      </c>
      <c r="AB277" s="5">
        <v>0</v>
      </c>
      <c r="AC277" s="5">
        <v>0</v>
      </c>
      <c r="AE277" s="5">
        <v>0</v>
      </c>
      <c r="AF277" s="5">
        <v>0</v>
      </c>
      <c r="AH277" s="5">
        <v>0</v>
      </c>
      <c r="AJ277" s="7">
        <v>0</v>
      </c>
      <c r="BB277" s="5" t="s">
        <v>178</v>
      </c>
      <c r="BD277" s="5" t="s">
        <v>432</v>
      </c>
      <c r="BE277" s="5" t="s">
        <v>67</v>
      </c>
    </row>
    <row r="278" spans="1:57" x14ac:dyDescent="0.25">
      <c r="A278" s="5">
        <v>277</v>
      </c>
      <c r="B278" s="6">
        <v>42626.823831018519</v>
      </c>
      <c r="C278" s="6">
        <v>42626.938125000001</v>
      </c>
      <c r="D278" s="5" t="s">
        <v>336</v>
      </c>
      <c r="E278" s="5" t="s">
        <v>68</v>
      </c>
      <c r="F278" s="5" t="s">
        <v>337</v>
      </c>
      <c r="G278" s="5" t="s">
        <v>64</v>
      </c>
      <c r="H278" s="5" t="s">
        <v>319</v>
      </c>
      <c r="I278" s="5" t="s">
        <v>69</v>
      </c>
      <c r="J278" s="5" t="s">
        <v>65</v>
      </c>
      <c r="K278" s="5" t="s">
        <v>65</v>
      </c>
      <c r="L278" s="5">
        <v>457707</v>
      </c>
      <c r="M278" s="5" t="s">
        <v>70</v>
      </c>
      <c r="N278" s="5" t="s">
        <v>70</v>
      </c>
      <c r="O278" s="7">
        <v>0</v>
      </c>
      <c r="P278" s="7">
        <v>0</v>
      </c>
      <c r="Q278" s="7">
        <v>0</v>
      </c>
      <c r="R278" s="7">
        <v>0</v>
      </c>
      <c r="T278" s="5">
        <v>33</v>
      </c>
      <c r="U278" s="5">
        <v>0</v>
      </c>
      <c r="V278" s="5">
        <v>0</v>
      </c>
      <c r="W278" s="5">
        <v>0</v>
      </c>
      <c r="Z278" s="5">
        <v>0</v>
      </c>
      <c r="AC278" s="5">
        <v>0</v>
      </c>
      <c r="AF278" s="5">
        <v>0</v>
      </c>
      <c r="AI278" s="7">
        <v>48.642499999999998</v>
      </c>
      <c r="AJ278" s="7">
        <v>0.8649</v>
      </c>
      <c r="AK278" s="5" t="s">
        <v>149</v>
      </c>
      <c r="BB278" s="5" t="s">
        <v>71</v>
      </c>
    </row>
    <row r="279" spans="1:57" x14ac:dyDescent="0.25">
      <c r="A279" s="5">
        <v>278</v>
      </c>
      <c r="B279" s="6">
        <v>42626.82371527778</v>
      </c>
      <c r="C279" s="6">
        <v>42626.962511574071</v>
      </c>
      <c r="D279" s="5" t="s">
        <v>336</v>
      </c>
      <c r="E279" s="5" t="s">
        <v>68</v>
      </c>
      <c r="F279" s="5" t="s">
        <v>337</v>
      </c>
      <c r="G279" s="5" t="s">
        <v>64</v>
      </c>
      <c r="H279" s="5" t="s">
        <v>319</v>
      </c>
      <c r="I279" s="5" t="s">
        <v>69</v>
      </c>
      <c r="J279" s="5" t="s">
        <v>65</v>
      </c>
      <c r="K279" s="5" t="s">
        <v>65</v>
      </c>
      <c r="L279" s="5">
        <v>24328089</v>
      </c>
      <c r="M279" s="5" t="s">
        <v>70</v>
      </c>
      <c r="N279" s="5" t="s">
        <v>70</v>
      </c>
      <c r="O279" s="7">
        <v>0</v>
      </c>
      <c r="P279" s="7">
        <v>0</v>
      </c>
      <c r="Q279" s="7">
        <v>0</v>
      </c>
      <c r="R279" s="7">
        <v>0</v>
      </c>
      <c r="T279" s="5">
        <v>33</v>
      </c>
      <c r="U279" s="5">
        <v>0</v>
      </c>
      <c r="V279" s="5">
        <v>0</v>
      </c>
      <c r="W279" s="5">
        <v>0</v>
      </c>
      <c r="Z279" s="5">
        <v>0</v>
      </c>
      <c r="AC279" s="5">
        <v>0</v>
      </c>
      <c r="AF279" s="5">
        <v>0</v>
      </c>
      <c r="AI279" s="7">
        <v>48.853400000000001</v>
      </c>
      <c r="AJ279" s="7">
        <v>45.938499999999998</v>
      </c>
      <c r="AK279" s="5" t="s">
        <v>148</v>
      </c>
      <c r="BB279" s="5" t="s">
        <v>74</v>
      </c>
    </row>
    <row r="280" spans="1:57" x14ac:dyDescent="0.25">
      <c r="A280" s="5">
        <v>279</v>
      </c>
      <c r="B280" s="6">
        <v>42626.813171296293</v>
      </c>
      <c r="C280" s="6">
        <v>42626.828692129631</v>
      </c>
      <c r="D280" s="5" t="s">
        <v>336</v>
      </c>
      <c r="E280" s="5" t="s">
        <v>241</v>
      </c>
      <c r="F280" s="5" t="s">
        <v>337</v>
      </c>
      <c r="G280" s="5" t="s">
        <v>64</v>
      </c>
      <c r="H280" s="5" t="s">
        <v>319</v>
      </c>
      <c r="I280" s="5" t="s">
        <v>69</v>
      </c>
      <c r="J280" s="5" t="s">
        <v>65</v>
      </c>
      <c r="K280" s="5" t="s">
        <v>65</v>
      </c>
      <c r="L280" s="5">
        <v>7617</v>
      </c>
      <c r="M280" s="5" t="s">
        <v>70</v>
      </c>
      <c r="N280" s="5" t="s">
        <v>70</v>
      </c>
      <c r="O280" s="7">
        <v>0</v>
      </c>
      <c r="P280" s="7">
        <v>0</v>
      </c>
      <c r="Q280" s="7">
        <v>0</v>
      </c>
      <c r="R280" s="7">
        <v>0</v>
      </c>
      <c r="T280" s="5">
        <v>33</v>
      </c>
      <c r="U280" s="5">
        <v>0</v>
      </c>
      <c r="V280" s="5">
        <v>0</v>
      </c>
      <c r="W280" s="5">
        <v>0</v>
      </c>
      <c r="Z280" s="5">
        <v>0</v>
      </c>
      <c r="AC280" s="5">
        <v>0</v>
      </c>
      <c r="AF280" s="5">
        <v>0</v>
      </c>
      <c r="AI280" s="7">
        <v>49.137700000000002</v>
      </c>
      <c r="AJ280" s="7">
        <v>1.55E-2</v>
      </c>
      <c r="AK280" s="5" t="s">
        <v>149</v>
      </c>
      <c r="BB280" s="5" t="s">
        <v>71</v>
      </c>
    </row>
    <row r="281" spans="1:57" x14ac:dyDescent="0.25">
      <c r="A281" s="5">
        <v>280</v>
      </c>
      <c r="B281" s="6">
        <v>42626.812962962962</v>
      </c>
      <c r="C281" s="6">
        <v>42626.828692129631</v>
      </c>
      <c r="D281" s="5" t="s">
        <v>336</v>
      </c>
      <c r="E281" s="5" t="s">
        <v>241</v>
      </c>
      <c r="F281" s="5" t="s">
        <v>337</v>
      </c>
      <c r="G281" s="5" t="s">
        <v>64</v>
      </c>
      <c r="H281" s="5" t="s">
        <v>319</v>
      </c>
      <c r="I281" s="5" t="s">
        <v>69</v>
      </c>
      <c r="J281" s="5" t="s">
        <v>65</v>
      </c>
      <c r="K281" s="5" t="s">
        <v>65</v>
      </c>
      <c r="L281" s="5">
        <v>141950</v>
      </c>
      <c r="M281" s="5" t="s">
        <v>70</v>
      </c>
      <c r="N281" s="5" t="s">
        <v>70</v>
      </c>
      <c r="O281" s="7">
        <v>0</v>
      </c>
      <c r="P281" s="7">
        <v>0</v>
      </c>
      <c r="Q281" s="7">
        <v>0</v>
      </c>
      <c r="R281" s="7">
        <v>0</v>
      </c>
      <c r="T281" s="5">
        <v>33</v>
      </c>
      <c r="U281" s="5">
        <v>0</v>
      </c>
      <c r="V281" s="5">
        <v>0</v>
      </c>
      <c r="W281" s="5">
        <v>0</v>
      </c>
      <c r="Z281" s="5">
        <v>0</v>
      </c>
      <c r="AC281" s="5">
        <v>0</v>
      </c>
      <c r="AF281" s="5">
        <v>0</v>
      </c>
      <c r="AI281" s="7">
        <v>49.122199999999999</v>
      </c>
      <c r="AJ281" s="7">
        <v>0.26879999999999998</v>
      </c>
      <c r="AK281" s="5" t="s">
        <v>148</v>
      </c>
      <c r="BB281" s="5" t="s">
        <v>74</v>
      </c>
    </row>
    <row r="282" spans="1:57" x14ac:dyDescent="0.25">
      <c r="A282" s="5">
        <v>281</v>
      </c>
      <c r="B282" s="6">
        <v>42626.80678240741</v>
      </c>
      <c r="C282" s="6">
        <v>42626.817893518521</v>
      </c>
      <c r="D282" s="5" t="s">
        <v>336</v>
      </c>
      <c r="E282" s="5" t="s">
        <v>241</v>
      </c>
      <c r="F282" s="5" t="s">
        <v>337</v>
      </c>
      <c r="G282" s="5" t="s">
        <v>64</v>
      </c>
      <c r="H282" s="5" t="s">
        <v>319</v>
      </c>
      <c r="I282" s="5" t="s">
        <v>69</v>
      </c>
      <c r="J282" s="5" t="s">
        <v>65</v>
      </c>
      <c r="K282" s="5" t="s">
        <v>65</v>
      </c>
      <c r="L282" s="5">
        <v>6457</v>
      </c>
      <c r="M282" s="5" t="s">
        <v>70</v>
      </c>
      <c r="N282" s="5" t="s">
        <v>70</v>
      </c>
      <c r="O282" s="7">
        <v>0</v>
      </c>
      <c r="P282" s="7">
        <v>0</v>
      </c>
      <c r="Q282" s="7">
        <v>0</v>
      </c>
      <c r="R282" s="7">
        <v>0</v>
      </c>
      <c r="T282" s="5">
        <v>33</v>
      </c>
      <c r="U282" s="5">
        <v>0</v>
      </c>
      <c r="V282" s="5">
        <v>0</v>
      </c>
      <c r="W282" s="5">
        <v>0</v>
      </c>
      <c r="Z282" s="5">
        <v>0</v>
      </c>
      <c r="AC282" s="5">
        <v>0</v>
      </c>
      <c r="AF282" s="5">
        <v>0</v>
      </c>
      <c r="AI282" s="7">
        <v>49.151200000000003</v>
      </c>
      <c r="AJ282" s="7">
        <v>1.35E-2</v>
      </c>
      <c r="AK282" s="5" t="s">
        <v>148</v>
      </c>
      <c r="BB282" s="5" t="s">
        <v>74</v>
      </c>
    </row>
    <row r="283" spans="1:57" x14ac:dyDescent="0.25">
      <c r="A283" s="5">
        <v>282</v>
      </c>
      <c r="B283" s="6">
        <v>42626.779664351852</v>
      </c>
      <c r="C283" s="6">
        <v>42626.786631944444</v>
      </c>
      <c r="D283" s="5" t="s">
        <v>336</v>
      </c>
      <c r="E283" s="5" t="s">
        <v>241</v>
      </c>
      <c r="F283" s="5" t="s">
        <v>337</v>
      </c>
      <c r="G283" s="5" t="s">
        <v>64</v>
      </c>
      <c r="H283" s="5" t="s">
        <v>319</v>
      </c>
      <c r="I283" s="5" t="s">
        <v>69</v>
      </c>
      <c r="J283" s="5" t="s">
        <v>65</v>
      </c>
      <c r="K283" s="5" t="s">
        <v>65</v>
      </c>
      <c r="L283" s="5">
        <v>7434</v>
      </c>
      <c r="M283" s="5" t="s">
        <v>70</v>
      </c>
      <c r="N283" s="5" t="s">
        <v>70</v>
      </c>
      <c r="O283" s="7">
        <v>0</v>
      </c>
      <c r="P283" s="7">
        <v>0</v>
      </c>
      <c r="Q283" s="7">
        <v>0</v>
      </c>
      <c r="R283" s="7">
        <v>0</v>
      </c>
      <c r="T283" s="5">
        <v>33</v>
      </c>
      <c r="U283" s="5">
        <v>0</v>
      </c>
      <c r="V283" s="5">
        <v>0</v>
      </c>
      <c r="W283" s="5">
        <v>0</v>
      </c>
      <c r="Z283" s="5">
        <v>0</v>
      </c>
      <c r="AC283" s="5">
        <v>0</v>
      </c>
      <c r="AF283" s="5">
        <v>0</v>
      </c>
      <c r="AI283" s="7">
        <v>49.166699999999999</v>
      </c>
      <c r="AJ283" s="7">
        <v>1.55E-2</v>
      </c>
      <c r="AK283" s="5" t="s">
        <v>148</v>
      </c>
      <c r="BB283" s="5" t="s">
        <v>74</v>
      </c>
    </row>
    <row r="284" spans="1:57" x14ac:dyDescent="0.25">
      <c r="A284" s="5">
        <v>283</v>
      </c>
      <c r="B284" s="6">
        <v>42626.779421296298</v>
      </c>
      <c r="C284" s="6">
        <v>42626.786631944444</v>
      </c>
      <c r="D284" s="5" t="s">
        <v>336</v>
      </c>
      <c r="E284" s="5" t="s">
        <v>241</v>
      </c>
      <c r="F284" s="5" t="s">
        <v>337</v>
      </c>
      <c r="G284" s="5" t="s">
        <v>64</v>
      </c>
      <c r="H284" s="5" t="s">
        <v>319</v>
      </c>
      <c r="I284" s="5" t="s">
        <v>69</v>
      </c>
      <c r="J284" s="5" t="s">
        <v>65</v>
      </c>
      <c r="K284" s="5" t="s">
        <v>65</v>
      </c>
      <c r="L284" s="5">
        <v>12723</v>
      </c>
      <c r="M284" s="5" t="s">
        <v>70</v>
      </c>
      <c r="N284" s="5" t="s">
        <v>70</v>
      </c>
      <c r="O284" s="7">
        <v>0</v>
      </c>
      <c r="P284" s="7">
        <v>0</v>
      </c>
      <c r="Q284" s="7">
        <v>0</v>
      </c>
      <c r="R284" s="7">
        <v>0</v>
      </c>
      <c r="T284" s="5">
        <v>33</v>
      </c>
      <c r="U284" s="5">
        <v>0</v>
      </c>
      <c r="V284" s="5">
        <v>0</v>
      </c>
      <c r="W284" s="5">
        <v>0</v>
      </c>
      <c r="Z284" s="5">
        <v>0</v>
      </c>
      <c r="AC284" s="5">
        <v>0</v>
      </c>
      <c r="AF284" s="5">
        <v>0</v>
      </c>
      <c r="AI284" s="7">
        <v>49.191800000000001</v>
      </c>
      <c r="AJ284" s="7">
        <v>2.5100000000000001E-2</v>
      </c>
      <c r="AK284" s="5" t="s">
        <v>149</v>
      </c>
      <c r="BB284" s="5" t="s">
        <v>71</v>
      </c>
    </row>
    <row r="285" spans="1:57" x14ac:dyDescent="0.25">
      <c r="A285" s="5">
        <v>284</v>
      </c>
      <c r="B285" s="6">
        <v>42626.760752314818</v>
      </c>
      <c r="D285" s="5" t="s">
        <v>317</v>
      </c>
      <c r="E285" s="5" t="s">
        <v>318</v>
      </c>
      <c r="F285" s="5" t="s">
        <v>317</v>
      </c>
      <c r="G285" s="5" t="s">
        <v>80</v>
      </c>
      <c r="H285" s="5" t="s">
        <v>319</v>
      </c>
      <c r="I285" s="5" t="s">
        <v>320</v>
      </c>
      <c r="J285" s="5" t="s">
        <v>65</v>
      </c>
      <c r="K285" s="5" t="s">
        <v>65</v>
      </c>
      <c r="M285" s="5" t="s">
        <v>321</v>
      </c>
      <c r="N285" s="5" t="s">
        <v>66</v>
      </c>
      <c r="O285" s="7">
        <v>0</v>
      </c>
      <c r="P285" s="7">
        <v>0</v>
      </c>
      <c r="Q285" s="7">
        <v>0</v>
      </c>
      <c r="R285" s="7">
        <v>0</v>
      </c>
      <c r="T285" s="5">
        <v>0</v>
      </c>
      <c r="W285" s="5">
        <v>0</v>
      </c>
      <c r="Y285" s="5">
        <v>0</v>
      </c>
      <c r="Z285" s="5">
        <v>0</v>
      </c>
      <c r="AB285" s="5">
        <v>0</v>
      </c>
      <c r="AC285" s="5">
        <v>0</v>
      </c>
      <c r="AE285" s="5">
        <v>0</v>
      </c>
      <c r="AF285" s="5">
        <v>0</v>
      </c>
      <c r="AH285" s="5">
        <v>0</v>
      </c>
      <c r="AJ285" s="7">
        <v>0</v>
      </c>
      <c r="BB285" s="5" t="s">
        <v>322</v>
      </c>
      <c r="BD285" s="5" t="s">
        <v>323</v>
      </c>
      <c r="BE285" s="5" t="s">
        <v>324</v>
      </c>
    </row>
    <row r="286" spans="1:57" x14ac:dyDescent="0.25">
      <c r="A286" s="5">
        <v>285</v>
      </c>
      <c r="B286" s="6">
        <v>42626.760057870371</v>
      </c>
      <c r="D286" s="5" t="s">
        <v>459</v>
      </c>
      <c r="E286" s="5" t="s">
        <v>318</v>
      </c>
      <c r="G286" s="5" t="s">
        <v>64</v>
      </c>
      <c r="H286" s="5" t="s">
        <v>319</v>
      </c>
      <c r="I286" s="5" t="s">
        <v>176</v>
      </c>
      <c r="J286" s="5" t="s">
        <v>65</v>
      </c>
      <c r="K286" s="5" t="s">
        <v>65</v>
      </c>
      <c r="M286" s="5" t="s">
        <v>460</v>
      </c>
      <c r="N286" s="5" t="s">
        <v>196</v>
      </c>
      <c r="O286" s="7">
        <v>0</v>
      </c>
      <c r="P286" s="7">
        <v>0</v>
      </c>
      <c r="Q286" s="7">
        <v>0</v>
      </c>
      <c r="R286" s="7">
        <v>0</v>
      </c>
      <c r="T286" s="5">
        <v>0</v>
      </c>
      <c r="W286" s="5">
        <v>0</v>
      </c>
      <c r="Y286" s="5">
        <v>0</v>
      </c>
      <c r="Z286" s="5">
        <v>0</v>
      </c>
      <c r="AB286" s="5">
        <v>0</v>
      </c>
      <c r="AC286" s="5">
        <v>0</v>
      </c>
      <c r="AE286" s="5">
        <v>0</v>
      </c>
      <c r="AF286" s="5">
        <v>0</v>
      </c>
      <c r="AH286" s="5">
        <v>0</v>
      </c>
      <c r="AJ286" s="7">
        <v>0</v>
      </c>
      <c r="BB286" s="5" t="s">
        <v>178</v>
      </c>
      <c r="BD286" s="5" t="s">
        <v>461</v>
      </c>
      <c r="BE286" s="5" t="s">
        <v>67</v>
      </c>
    </row>
    <row r="287" spans="1:57" x14ac:dyDescent="0.25">
      <c r="A287" s="5">
        <v>286</v>
      </c>
      <c r="B287" s="6">
        <v>42626.757627314815</v>
      </c>
      <c r="C287" s="6">
        <v>42626.783773148149</v>
      </c>
      <c r="D287" s="5" t="s">
        <v>336</v>
      </c>
      <c r="E287" s="5" t="s">
        <v>241</v>
      </c>
      <c r="F287" s="5" t="s">
        <v>337</v>
      </c>
      <c r="G287" s="5" t="s">
        <v>64</v>
      </c>
      <c r="H287" s="5" t="s">
        <v>319</v>
      </c>
      <c r="I287" s="5" t="s">
        <v>69</v>
      </c>
      <c r="J287" s="5" t="s">
        <v>65</v>
      </c>
      <c r="K287" s="5" t="s">
        <v>65</v>
      </c>
      <c r="L287" s="5">
        <v>92177</v>
      </c>
      <c r="M287" s="5" t="s">
        <v>70</v>
      </c>
      <c r="N287" s="5" t="s">
        <v>70</v>
      </c>
      <c r="O287" s="7">
        <v>0</v>
      </c>
      <c r="P287" s="7">
        <v>0</v>
      </c>
      <c r="Q287" s="7">
        <v>0</v>
      </c>
      <c r="R287" s="7">
        <v>0</v>
      </c>
      <c r="T287" s="5">
        <v>33</v>
      </c>
      <c r="U287" s="5">
        <v>0</v>
      </c>
      <c r="V287" s="5">
        <v>0</v>
      </c>
      <c r="W287" s="5">
        <v>0</v>
      </c>
      <c r="Z287" s="5">
        <v>0</v>
      </c>
      <c r="AC287" s="5">
        <v>0</v>
      </c>
      <c r="AF287" s="5">
        <v>0</v>
      </c>
      <c r="AI287" s="7">
        <v>49.425800000000002</v>
      </c>
      <c r="AJ287" s="7">
        <v>0.17599999999999999</v>
      </c>
      <c r="AK287" s="5" t="s">
        <v>148</v>
      </c>
      <c r="BB287" s="5" t="s">
        <v>74</v>
      </c>
    </row>
    <row r="288" spans="1:57" x14ac:dyDescent="0.25">
      <c r="A288" s="5">
        <v>287</v>
      </c>
      <c r="B288" s="6">
        <v>42626.757604166669</v>
      </c>
      <c r="C288" s="6">
        <v>42626.783773148149</v>
      </c>
      <c r="D288" s="5" t="s">
        <v>336</v>
      </c>
      <c r="E288" s="5" t="s">
        <v>241</v>
      </c>
      <c r="F288" s="5" t="s">
        <v>337</v>
      </c>
      <c r="G288" s="5" t="s">
        <v>64</v>
      </c>
      <c r="H288" s="5" t="s">
        <v>319</v>
      </c>
      <c r="I288" s="5" t="s">
        <v>69</v>
      </c>
      <c r="J288" s="5" t="s">
        <v>65</v>
      </c>
      <c r="K288" s="5" t="s">
        <v>65</v>
      </c>
      <c r="L288" s="5">
        <v>169291</v>
      </c>
      <c r="M288" s="5" t="s">
        <v>70</v>
      </c>
      <c r="N288" s="5" t="s">
        <v>70</v>
      </c>
      <c r="O288" s="7">
        <v>0</v>
      </c>
      <c r="P288" s="7">
        <v>0</v>
      </c>
      <c r="Q288" s="7">
        <v>0</v>
      </c>
      <c r="R288" s="7">
        <v>0</v>
      </c>
      <c r="T288" s="5">
        <v>33</v>
      </c>
      <c r="U288" s="5">
        <v>0</v>
      </c>
      <c r="V288" s="5">
        <v>0</v>
      </c>
      <c r="W288" s="5">
        <v>0</v>
      </c>
      <c r="Z288" s="5">
        <v>0</v>
      </c>
      <c r="AC288" s="5">
        <v>0</v>
      </c>
      <c r="AF288" s="5">
        <v>0</v>
      </c>
      <c r="AI288" s="7">
        <v>49.688699999999997</v>
      </c>
      <c r="AJ288" s="7">
        <v>0.32100000000000001</v>
      </c>
      <c r="AK288" s="5" t="s">
        <v>149</v>
      </c>
      <c r="BB288" s="5" t="s">
        <v>71</v>
      </c>
    </row>
    <row r="289" spans="1:57" x14ac:dyDescent="0.25">
      <c r="A289" s="5">
        <v>288</v>
      </c>
      <c r="B289" s="6">
        <v>42626.754131944443</v>
      </c>
      <c r="C289" s="6">
        <v>42626.763275462959</v>
      </c>
      <c r="D289" s="5" t="s">
        <v>336</v>
      </c>
      <c r="E289" s="5" t="s">
        <v>241</v>
      </c>
      <c r="F289" s="5" t="s">
        <v>337</v>
      </c>
      <c r="G289" s="5" t="s">
        <v>64</v>
      </c>
      <c r="H289" s="5" t="s">
        <v>319</v>
      </c>
      <c r="I289" s="5" t="s">
        <v>69</v>
      </c>
      <c r="J289" s="5" t="s">
        <v>65</v>
      </c>
      <c r="K289" s="5" t="s">
        <v>65</v>
      </c>
      <c r="L289" s="5">
        <v>57019</v>
      </c>
      <c r="M289" s="5" t="s">
        <v>70</v>
      </c>
      <c r="N289" s="5" t="s">
        <v>70</v>
      </c>
      <c r="O289" s="7">
        <v>0</v>
      </c>
      <c r="P289" s="7">
        <v>0</v>
      </c>
      <c r="Q289" s="7">
        <v>0</v>
      </c>
      <c r="R289" s="7">
        <v>0</v>
      </c>
      <c r="T289" s="5">
        <v>33</v>
      </c>
      <c r="U289" s="5">
        <v>0</v>
      </c>
      <c r="V289" s="5">
        <v>0</v>
      </c>
      <c r="W289" s="5">
        <v>0</v>
      </c>
      <c r="Z289" s="5">
        <v>0</v>
      </c>
      <c r="AC289" s="5">
        <v>0</v>
      </c>
      <c r="AF289" s="5">
        <v>0</v>
      </c>
      <c r="AI289" s="7">
        <v>49.874400000000001</v>
      </c>
      <c r="AJ289" s="7">
        <v>0.10829999999999999</v>
      </c>
      <c r="AK289" s="5" t="s">
        <v>149</v>
      </c>
      <c r="BB289" s="5" t="s">
        <v>71</v>
      </c>
    </row>
    <row r="290" spans="1:57" x14ac:dyDescent="0.25">
      <c r="A290" s="5">
        <v>289</v>
      </c>
      <c r="B290" s="6">
        <v>42626.753460648149</v>
      </c>
      <c r="C290" s="6">
        <v>42626.763275462959</v>
      </c>
      <c r="D290" s="5" t="s">
        <v>336</v>
      </c>
      <c r="E290" s="5" t="s">
        <v>241</v>
      </c>
      <c r="F290" s="5" t="s">
        <v>337</v>
      </c>
      <c r="G290" s="5" t="s">
        <v>64</v>
      </c>
      <c r="H290" s="5" t="s">
        <v>319</v>
      </c>
      <c r="I290" s="5" t="s">
        <v>69</v>
      </c>
      <c r="J290" s="5" t="s">
        <v>65</v>
      </c>
      <c r="K290" s="5" t="s">
        <v>65</v>
      </c>
      <c r="L290" s="5">
        <v>40036</v>
      </c>
      <c r="M290" s="5" t="s">
        <v>70</v>
      </c>
      <c r="N290" s="5" t="s">
        <v>70</v>
      </c>
      <c r="O290" s="7">
        <v>0</v>
      </c>
      <c r="P290" s="7">
        <v>0</v>
      </c>
      <c r="Q290" s="7">
        <v>0</v>
      </c>
      <c r="R290" s="7">
        <v>0</v>
      </c>
      <c r="T290" s="5">
        <v>33</v>
      </c>
      <c r="U290" s="5">
        <v>0</v>
      </c>
      <c r="V290" s="5">
        <v>0</v>
      </c>
      <c r="W290" s="5">
        <v>0</v>
      </c>
      <c r="Z290" s="5">
        <v>0</v>
      </c>
      <c r="AC290" s="5">
        <v>0</v>
      </c>
      <c r="AF290" s="5">
        <v>0</v>
      </c>
      <c r="AI290" s="7">
        <v>49.766100000000002</v>
      </c>
      <c r="AJ290" s="7">
        <v>7.7299999999999994E-2</v>
      </c>
      <c r="AK290" s="5" t="s">
        <v>148</v>
      </c>
      <c r="BB290" s="5" t="s">
        <v>74</v>
      </c>
    </row>
    <row r="291" spans="1:57" x14ac:dyDescent="0.25">
      <c r="A291" s="5">
        <v>290</v>
      </c>
      <c r="B291" s="6">
        <v>42626.748402777775</v>
      </c>
      <c r="D291" s="5" t="s">
        <v>317</v>
      </c>
      <c r="E291" s="5" t="s">
        <v>318</v>
      </c>
      <c r="F291" s="5" t="s">
        <v>317</v>
      </c>
      <c r="G291" s="5" t="s">
        <v>80</v>
      </c>
      <c r="H291" s="5" t="s">
        <v>319</v>
      </c>
      <c r="I291" s="5" t="s">
        <v>320</v>
      </c>
      <c r="J291" s="5" t="s">
        <v>65</v>
      </c>
      <c r="K291" s="5" t="s">
        <v>65</v>
      </c>
      <c r="M291" s="5" t="s">
        <v>321</v>
      </c>
      <c r="N291" s="5" t="s">
        <v>66</v>
      </c>
      <c r="O291" s="7">
        <v>0</v>
      </c>
      <c r="P291" s="7">
        <v>0</v>
      </c>
      <c r="Q291" s="7">
        <v>0</v>
      </c>
      <c r="R291" s="7">
        <v>0</v>
      </c>
      <c r="T291" s="5">
        <v>0</v>
      </c>
      <c r="W291" s="5">
        <v>0</v>
      </c>
      <c r="Y291" s="5">
        <v>0</v>
      </c>
      <c r="Z291" s="5">
        <v>0</v>
      </c>
      <c r="AB291" s="5">
        <v>0</v>
      </c>
      <c r="AC291" s="5">
        <v>0</v>
      </c>
      <c r="AE291" s="5">
        <v>0</v>
      </c>
      <c r="AF291" s="5">
        <v>0</v>
      </c>
      <c r="AH291" s="5">
        <v>0</v>
      </c>
      <c r="AJ291" s="7">
        <v>0</v>
      </c>
      <c r="BB291" s="5" t="s">
        <v>322</v>
      </c>
      <c r="BD291" s="5" t="s">
        <v>323</v>
      </c>
      <c r="BE291" s="5" t="s">
        <v>324</v>
      </c>
    </row>
    <row r="292" spans="1:57" x14ac:dyDescent="0.25">
      <c r="A292" s="5">
        <v>291</v>
      </c>
      <c r="B292" s="6">
        <v>42626.748148148145</v>
      </c>
      <c r="D292" s="5" t="s">
        <v>317</v>
      </c>
      <c r="E292" s="5" t="s">
        <v>318</v>
      </c>
      <c r="F292" s="5" t="s">
        <v>317</v>
      </c>
      <c r="G292" s="5" t="s">
        <v>80</v>
      </c>
      <c r="H292" s="5" t="s">
        <v>319</v>
      </c>
      <c r="I292" s="5" t="s">
        <v>320</v>
      </c>
      <c r="J292" s="5" t="s">
        <v>65</v>
      </c>
      <c r="K292" s="5" t="s">
        <v>65</v>
      </c>
      <c r="M292" s="5" t="s">
        <v>363</v>
      </c>
      <c r="N292" s="5" t="s">
        <v>66</v>
      </c>
      <c r="O292" s="7">
        <v>0</v>
      </c>
      <c r="P292" s="7">
        <v>0</v>
      </c>
      <c r="Q292" s="7">
        <v>0</v>
      </c>
      <c r="R292" s="7">
        <v>0</v>
      </c>
      <c r="T292" s="5">
        <v>0</v>
      </c>
      <c r="W292" s="5">
        <v>0</v>
      </c>
      <c r="Y292" s="5">
        <v>0</v>
      </c>
      <c r="Z292" s="5">
        <v>0</v>
      </c>
      <c r="AB292" s="5">
        <v>0</v>
      </c>
      <c r="AC292" s="5">
        <v>0</v>
      </c>
      <c r="AE292" s="5">
        <v>0</v>
      </c>
      <c r="AF292" s="5">
        <v>0</v>
      </c>
      <c r="AH292" s="5">
        <v>0</v>
      </c>
      <c r="AJ292" s="7">
        <v>0</v>
      </c>
      <c r="BB292" s="5" t="s">
        <v>322</v>
      </c>
      <c r="BD292" s="5" t="s">
        <v>323</v>
      </c>
      <c r="BE292" s="5" t="s">
        <v>324</v>
      </c>
    </row>
    <row r="293" spans="1:57" x14ac:dyDescent="0.25">
      <c r="A293" s="5">
        <v>292</v>
      </c>
      <c r="B293" s="6">
        <v>42626.729131944441</v>
      </c>
      <c r="D293" s="5" t="s">
        <v>317</v>
      </c>
      <c r="E293" s="5" t="s">
        <v>318</v>
      </c>
      <c r="F293" s="5" t="s">
        <v>317</v>
      </c>
      <c r="G293" s="5" t="s">
        <v>80</v>
      </c>
      <c r="H293" s="5" t="s">
        <v>319</v>
      </c>
      <c r="I293" s="5" t="s">
        <v>320</v>
      </c>
      <c r="J293" s="5" t="s">
        <v>65</v>
      </c>
      <c r="K293" s="5" t="s">
        <v>65</v>
      </c>
      <c r="M293" s="5" t="s">
        <v>446</v>
      </c>
      <c r="N293" s="5" t="s">
        <v>66</v>
      </c>
      <c r="O293" s="7">
        <v>0</v>
      </c>
      <c r="P293" s="7">
        <v>0</v>
      </c>
      <c r="Q293" s="7">
        <v>0</v>
      </c>
      <c r="R293" s="7">
        <v>0</v>
      </c>
      <c r="T293" s="5">
        <v>0</v>
      </c>
      <c r="W293" s="5">
        <v>0</v>
      </c>
      <c r="Y293" s="5">
        <v>0</v>
      </c>
      <c r="Z293" s="5">
        <v>0</v>
      </c>
      <c r="AB293" s="5">
        <v>0</v>
      </c>
      <c r="AC293" s="5">
        <v>0</v>
      </c>
      <c r="AE293" s="5">
        <v>0</v>
      </c>
      <c r="AF293" s="5">
        <v>0</v>
      </c>
      <c r="AH293" s="5">
        <v>0</v>
      </c>
      <c r="AJ293" s="7">
        <v>0</v>
      </c>
      <c r="BB293" s="5" t="s">
        <v>322</v>
      </c>
      <c r="BD293" s="5" t="s">
        <v>323</v>
      </c>
      <c r="BE293" s="5" t="s">
        <v>324</v>
      </c>
    </row>
    <row r="294" spans="1:57" x14ac:dyDescent="0.25">
      <c r="A294" s="5">
        <v>293</v>
      </c>
      <c r="B294" s="6">
        <v>42626.703460648147</v>
      </c>
      <c r="D294" s="5" t="s">
        <v>356</v>
      </c>
      <c r="E294" s="5" t="s">
        <v>318</v>
      </c>
      <c r="G294" s="5" t="s">
        <v>64</v>
      </c>
      <c r="H294" s="5" t="s">
        <v>319</v>
      </c>
      <c r="I294" s="5" t="s">
        <v>176</v>
      </c>
      <c r="J294" s="5" t="s">
        <v>65</v>
      </c>
      <c r="K294" s="5" t="s">
        <v>65</v>
      </c>
      <c r="M294" s="5" t="s">
        <v>462</v>
      </c>
      <c r="N294" s="5" t="s">
        <v>208</v>
      </c>
      <c r="O294" s="7">
        <v>0</v>
      </c>
      <c r="P294" s="7">
        <v>0</v>
      </c>
      <c r="Q294" s="7">
        <v>0</v>
      </c>
      <c r="R294" s="7">
        <v>0</v>
      </c>
      <c r="T294" s="5">
        <v>0</v>
      </c>
      <c r="W294" s="5">
        <v>0</v>
      </c>
      <c r="Y294" s="5">
        <v>0</v>
      </c>
      <c r="Z294" s="5">
        <v>0</v>
      </c>
      <c r="AB294" s="5">
        <v>0</v>
      </c>
      <c r="AC294" s="5">
        <v>0</v>
      </c>
      <c r="AE294" s="5">
        <v>0</v>
      </c>
      <c r="AF294" s="5">
        <v>0</v>
      </c>
      <c r="AH294" s="5">
        <v>0</v>
      </c>
      <c r="AJ294" s="7">
        <v>0</v>
      </c>
      <c r="BB294" s="5" t="s">
        <v>178</v>
      </c>
      <c r="BD294" s="5" t="s">
        <v>463</v>
      </c>
      <c r="BE294" s="5" t="s">
        <v>67</v>
      </c>
    </row>
    <row r="295" spans="1:57" x14ac:dyDescent="0.25">
      <c r="A295" s="5">
        <v>294</v>
      </c>
      <c r="B295" s="6">
        <v>42626.696331018517</v>
      </c>
      <c r="C295" s="6">
        <v>42626.742928240739</v>
      </c>
      <c r="D295" s="5" t="s">
        <v>336</v>
      </c>
      <c r="E295" s="5" t="s">
        <v>241</v>
      </c>
      <c r="F295" s="5" t="s">
        <v>337</v>
      </c>
      <c r="G295" s="5" t="s">
        <v>64</v>
      </c>
      <c r="H295" s="5" t="s">
        <v>319</v>
      </c>
      <c r="I295" s="5" t="s">
        <v>69</v>
      </c>
      <c r="J295" s="5" t="s">
        <v>65</v>
      </c>
      <c r="K295" s="5" t="s">
        <v>65</v>
      </c>
      <c r="L295" s="5">
        <v>131368</v>
      </c>
      <c r="M295" s="5" t="s">
        <v>70</v>
      </c>
      <c r="N295" s="5" t="s">
        <v>70</v>
      </c>
      <c r="O295" s="7">
        <v>0</v>
      </c>
      <c r="P295" s="7">
        <v>0</v>
      </c>
      <c r="Q295" s="7">
        <v>0</v>
      </c>
      <c r="R295" s="7">
        <v>0</v>
      </c>
      <c r="T295" s="5">
        <v>33</v>
      </c>
      <c r="U295" s="5">
        <v>0</v>
      </c>
      <c r="V295" s="5">
        <v>0</v>
      </c>
      <c r="W295" s="5">
        <v>0</v>
      </c>
      <c r="Z295" s="5">
        <v>0</v>
      </c>
      <c r="AC295" s="5">
        <v>0</v>
      </c>
      <c r="AF295" s="5">
        <v>0</v>
      </c>
      <c r="AI295" s="7">
        <v>50.775399999999998</v>
      </c>
      <c r="AJ295" s="7">
        <v>0.24940000000000001</v>
      </c>
      <c r="AK295" s="5" t="s">
        <v>148</v>
      </c>
      <c r="BB295" s="5" t="s">
        <v>74</v>
      </c>
    </row>
    <row r="296" spans="1:57" x14ac:dyDescent="0.25">
      <c r="A296" s="5">
        <v>295</v>
      </c>
      <c r="B296" s="6">
        <v>42626.696111111109</v>
      </c>
      <c r="C296" s="6">
        <v>42626.742928240739</v>
      </c>
      <c r="D296" s="5" t="s">
        <v>336</v>
      </c>
      <c r="E296" s="5" t="s">
        <v>241</v>
      </c>
      <c r="F296" s="5" t="s">
        <v>337</v>
      </c>
      <c r="G296" s="5" t="s">
        <v>64</v>
      </c>
      <c r="H296" s="5" t="s">
        <v>319</v>
      </c>
      <c r="I296" s="5" t="s">
        <v>69</v>
      </c>
      <c r="J296" s="5" t="s">
        <v>65</v>
      </c>
      <c r="K296" s="5" t="s">
        <v>65</v>
      </c>
      <c r="L296" s="5">
        <v>1242422</v>
      </c>
      <c r="M296" s="5" t="s">
        <v>70</v>
      </c>
      <c r="N296" s="5" t="s">
        <v>70</v>
      </c>
      <c r="O296" s="7">
        <v>0</v>
      </c>
      <c r="P296" s="7">
        <v>0</v>
      </c>
      <c r="Q296" s="7">
        <v>0</v>
      </c>
      <c r="R296" s="7">
        <v>0</v>
      </c>
      <c r="T296" s="5">
        <v>33</v>
      </c>
      <c r="U296" s="5">
        <v>0</v>
      </c>
      <c r="V296" s="5">
        <v>0</v>
      </c>
      <c r="W296" s="5">
        <v>0</v>
      </c>
      <c r="Z296" s="5">
        <v>0</v>
      </c>
      <c r="AC296" s="5">
        <v>0</v>
      </c>
      <c r="AF296" s="5">
        <v>0</v>
      </c>
      <c r="AI296" s="7">
        <v>52.471200000000003</v>
      </c>
      <c r="AJ296" s="7">
        <v>2.3473999999999999</v>
      </c>
      <c r="AK296" s="5" t="s">
        <v>149</v>
      </c>
      <c r="BB296" s="5" t="s">
        <v>71</v>
      </c>
    </row>
    <row r="297" spans="1:57" x14ac:dyDescent="0.25">
      <c r="A297" s="5">
        <v>296</v>
      </c>
      <c r="B297" s="6">
        <v>42626.685868055552</v>
      </c>
      <c r="D297" s="5" t="s">
        <v>356</v>
      </c>
      <c r="E297" s="5" t="s">
        <v>318</v>
      </c>
      <c r="G297" s="5" t="s">
        <v>64</v>
      </c>
      <c r="H297" s="5" t="s">
        <v>319</v>
      </c>
      <c r="I297" s="5" t="s">
        <v>176</v>
      </c>
      <c r="J297" s="5" t="s">
        <v>65</v>
      </c>
      <c r="K297" s="5" t="s">
        <v>65</v>
      </c>
      <c r="M297" s="5" t="s">
        <v>464</v>
      </c>
      <c r="N297" s="5" t="s">
        <v>196</v>
      </c>
      <c r="O297" s="7">
        <v>0</v>
      </c>
      <c r="P297" s="7">
        <v>0</v>
      </c>
      <c r="Q297" s="7">
        <v>0</v>
      </c>
      <c r="R297" s="7">
        <v>0</v>
      </c>
      <c r="T297" s="5">
        <v>0</v>
      </c>
      <c r="W297" s="5">
        <v>0</v>
      </c>
      <c r="Y297" s="5">
        <v>0</v>
      </c>
      <c r="Z297" s="5">
        <v>0</v>
      </c>
      <c r="AB297" s="5">
        <v>0</v>
      </c>
      <c r="AC297" s="5">
        <v>0</v>
      </c>
      <c r="AE297" s="5">
        <v>0</v>
      </c>
      <c r="AF297" s="5">
        <v>0</v>
      </c>
      <c r="AH297" s="5">
        <v>0</v>
      </c>
      <c r="AJ297" s="7">
        <v>0</v>
      </c>
      <c r="BB297" s="5" t="s">
        <v>178</v>
      </c>
      <c r="BD297" s="5" t="s">
        <v>465</v>
      </c>
      <c r="BE297" s="5" t="s">
        <v>67</v>
      </c>
    </row>
    <row r="298" spans="1:57" x14ac:dyDescent="0.25">
      <c r="A298" s="5">
        <v>297</v>
      </c>
      <c r="B298" s="6">
        <v>42626.679479166669</v>
      </c>
      <c r="D298" s="5" t="s">
        <v>317</v>
      </c>
      <c r="E298" s="5" t="s">
        <v>318</v>
      </c>
      <c r="F298" s="5" t="s">
        <v>317</v>
      </c>
      <c r="G298" s="5" t="s">
        <v>80</v>
      </c>
      <c r="H298" s="5" t="s">
        <v>319</v>
      </c>
      <c r="I298" s="5" t="s">
        <v>320</v>
      </c>
      <c r="J298" s="5" t="s">
        <v>65</v>
      </c>
      <c r="K298" s="5" t="s">
        <v>65</v>
      </c>
      <c r="M298" s="5" t="s">
        <v>349</v>
      </c>
      <c r="N298" s="5" t="s">
        <v>66</v>
      </c>
      <c r="O298" s="7">
        <v>0</v>
      </c>
      <c r="P298" s="7">
        <v>0</v>
      </c>
      <c r="Q298" s="7">
        <v>0</v>
      </c>
      <c r="R298" s="7">
        <v>0</v>
      </c>
      <c r="T298" s="5">
        <v>0</v>
      </c>
      <c r="W298" s="5">
        <v>0</v>
      </c>
      <c r="Y298" s="5">
        <v>0</v>
      </c>
      <c r="Z298" s="5">
        <v>0</v>
      </c>
      <c r="AB298" s="5">
        <v>0</v>
      </c>
      <c r="AC298" s="5">
        <v>0</v>
      </c>
      <c r="AE298" s="5">
        <v>0</v>
      </c>
      <c r="AF298" s="5">
        <v>0</v>
      </c>
      <c r="AH298" s="5">
        <v>0</v>
      </c>
      <c r="AJ298" s="7">
        <v>0</v>
      </c>
      <c r="BB298" s="5" t="s">
        <v>322</v>
      </c>
      <c r="BD298" s="5" t="s">
        <v>323</v>
      </c>
      <c r="BE298" s="5" t="s">
        <v>324</v>
      </c>
    </row>
    <row r="299" spans="1:57" x14ac:dyDescent="0.25">
      <c r="A299" s="5">
        <v>298</v>
      </c>
      <c r="B299" s="6">
        <v>42626.679189814815</v>
      </c>
      <c r="D299" s="5" t="s">
        <v>317</v>
      </c>
      <c r="E299" s="5" t="s">
        <v>318</v>
      </c>
      <c r="F299" s="5" t="s">
        <v>317</v>
      </c>
      <c r="G299" s="5" t="s">
        <v>80</v>
      </c>
      <c r="H299" s="5" t="s">
        <v>319</v>
      </c>
      <c r="I299" s="5" t="s">
        <v>320</v>
      </c>
      <c r="J299" s="5" t="s">
        <v>65</v>
      </c>
      <c r="K299" s="5" t="s">
        <v>65</v>
      </c>
      <c r="M299" s="5" t="s">
        <v>321</v>
      </c>
      <c r="N299" s="5" t="s">
        <v>66</v>
      </c>
      <c r="O299" s="7">
        <v>0</v>
      </c>
      <c r="P299" s="7">
        <v>0</v>
      </c>
      <c r="Q299" s="7">
        <v>0</v>
      </c>
      <c r="R299" s="7">
        <v>0</v>
      </c>
      <c r="T299" s="5">
        <v>0</v>
      </c>
      <c r="W299" s="5">
        <v>0</v>
      </c>
      <c r="Y299" s="5">
        <v>0</v>
      </c>
      <c r="Z299" s="5">
        <v>0</v>
      </c>
      <c r="AB299" s="5">
        <v>0</v>
      </c>
      <c r="AC299" s="5">
        <v>0</v>
      </c>
      <c r="AE299" s="5">
        <v>0</v>
      </c>
      <c r="AF299" s="5">
        <v>0</v>
      </c>
      <c r="AH299" s="5">
        <v>0</v>
      </c>
      <c r="AJ299" s="7">
        <v>0</v>
      </c>
      <c r="BB299" s="5" t="s">
        <v>322</v>
      </c>
      <c r="BD299" s="5" t="s">
        <v>323</v>
      </c>
      <c r="BE299" s="5" t="s">
        <v>324</v>
      </c>
    </row>
    <row r="300" spans="1:57" x14ac:dyDescent="0.25">
      <c r="A300" s="5">
        <v>299</v>
      </c>
      <c r="B300" s="6">
        <v>42626.677766203706</v>
      </c>
      <c r="D300" s="5" t="s">
        <v>317</v>
      </c>
      <c r="E300" s="5" t="s">
        <v>318</v>
      </c>
      <c r="F300" s="5" t="s">
        <v>317</v>
      </c>
      <c r="G300" s="5" t="s">
        <v>80</v>
      </c>
      <c r="H300" s="5" t="s">
        <v>319</v>
      </c>
      <c r="I300" s="5" t="s">
        <v>320</v>
      </c>
      <c r="J300" s="5" t="s">
        <v>65</v>
      </c>
      <c r="K300" s="5" t="s">
        <v>65</v>
      </c>
      <c r="M300" s="5" t="s">
        <v>446</v>
      </c>
      <c r="N300" s="5" t="s">
        <v>66</v>
      </c>
      <c r="O300" s="7">
        <v>0</v>
      </c>
      <c r="P300" s="7">
        <v>0</v>
      </c>
      <c r="Q300" s="7">
        <v>0</v>
      </c>
      <c r="R300" s="7">
        <v>0</v>
      </c>
      <c r="T300" s="5">
        <v>0</v>
      </c>
      <c r="W300" s="5">
        <v>0</v>
      </c>
      <c r="Y300" s="5">
        <v>0</v>
      </c>
      <c r="Z300" s="5">
        <v>0</v>
      </c>
      <c r="AB300" s="5">
        <v>0</v>
      </c>
      <c r="AC300" s="5">
        <v>0</v>
      </c>
      <c r="AE300" s="5">
        <v>0</v>
      </c>
      <c r="AF300" s="5">
        <v>0</v>
      </c>
      <c r="AH300" s="5">
        <v>0</v>
      </c>
      <c r="AJ300" s="7">
        <v>0</v>
      </c>
      <c r="BB300" s="5" t="s">
        <v>322</v>
      </c>
      <c r="BD300" s="5" t="s">
        <v>323</v>
      </c>
      <c r="BE300" s="5" t="s">
        <v>324</v>
      </c>
    </row>
    <row r="301" spans="1:57" x14ac:dyDescent="0.25">
      <c r="A301" s="5">
        <v>300</v>
      </c>
      <c r="B301" s="6">
        <v>42626.677002314813</v>
      </c>
      <c r="D301" s="5" t="s">
        <v>317</v>
      </c>
      <c r="E301" s="5" t="s">
        <v>318</v>
      </c>
      <c r="F301" s="5" t="s">
        <v>317</v>
      </c>
      <c r="G301" s="5" t="s">
        <v>80</v>
      </c>
      <c r="H301" s="5" t="s">
        <v>319</v>
      </c>
      <c r="I301" s="5" t="s">
        <v>320</v>
      </c>
      <c r="J301" s="5" t="s">
        <v>65</v>
      </c>
      <c r="K301" s="5" t="s">
        <v>65</v>
      </c>
      <c r="M301" s="5" t="s">
        <v>349</v>
      </c>
      <c r="N301" s="5" t="s">
        <v>66</v>
      </c>
      <c r="O301" s="7">
        <v>0</v>
      </c>
      <c r="P301" s="7">
        <v>0</v>
      </c>
      <c r="Q301" s="7">
        <v>0</v>
      </c>
      <c r="R301" s="7">
        <v>0</v>
      </c>
      <c r="T301" s="5">
        <v>0</v>
      </c>
      <c r="W301" s="5">
        <v>0</v>
      </c>
      <c r="Y301" s="5">
        <v>0</v>
      </c>
      <c r="Z301" s="5">
        <v>0</v>
      </c>
      <c r="AB301" s="5">
        <v>0</v>
      </c>
      <c r="AC301" s="5">
        <v>0</v>
      </c>
      <c r="AE301" s="5">
        <v>0</v>
      </c>
      <c r="AF301" s="5">
        <v>0</v>
      </c>
      <c r="AH301" s="5">
        <v>0</v>
      </c>
      <c r="AJ301" s="7">
        <v>0</v>
      </c>
      <c r="BB301" s="5" t="s">
        <v>322</v>
      </c>
      <c r="BD301" s="5" t="s">
        <v>323</v>
      </c>
      <c r="BE301" s="5" t="s">
        <v>324</v>
      </c>
    </row>
    <row r="302" spans="1:57" x14ac:dyDescent="0.25">
      <c r="A302" s="5">
        <v>301</v>
      </c>
      <c r="B302" s="6">
        <v>42626.676493055558</v>
      </c>
      <c r="D302" s="5" t="s">
        <v>317</v>
      </c>
      <c r="E302" s="5" t="s">
        <v>318</v>
      </c>
      <c r="F302" s="5" t="s">
        <v>317</v>
      </c>
      <c r="G302" s="5" t="s">
        <v>80</v>
      </c>
      <c r="H302" s="5" t="s">
        <v>319</v>
      </c>
      <c r="I302" s="5" t="s">
        <v>320</v>
      </c>
      <c r="J302" s="5" t="s">
        <v>65</v>
      </c>
      <c r="K302" s="5" t="s">
        <v>65</v>
      </c>
      <c r="M302" s="5" t="s">
        <v>349</v>
      </c>
      <c r="N302" s="5" t="s">
        <v>66</v>
      </c>
      <c r="O302" s="7">
        <v>0</v>
      </c>
      <c r="P302" s="7">
        <v>0</v>
      </c>
      <c r="Q302" s="7">
        <v>0</v>
      </c>
      <c r="R302" s="7">
        <v>0</v>
      </c>
      <c r="T302" s="5">
        <v>0</v>
      </c>
      <c r="W302" s="5">
        <v>0</v>
      </c>
      <c r="Y302" s="5">
        <v>0</v>
      </c>
      <c r="Z302" s="5">
        <v>0</v>
      </c>
      <c r="AB302" s="5">
        <v>0</v>
      </c>
      <c r="AC302" s="5">
        <v>0</v>
      </c>
      <c r="AE302" s="5">
        <v>0</v>
      </c>
      <c r="AF302" s="5">
        <v>0</v>
      </c>
      <c r="AH302" s="5">
        <v>0</v>
      </c>
      <c r="AJ302" s="7">
        <v>0</v>
      </c>
      <c r="BB302" s="5" t="s">
        <v>322</v>
      </c>
      <c r="BD302" s="5" t="s">
        <v>323</v>
      </c>
      <c r="BE302" s="5" t="s">
        <v>324</v>
      </c>
    </row>
    <row r="303" spans="1:57" x14ac:dyDescent="0.25">
      <c r="A303" s="5">
        <v>302</v>
      </c>
      <c r="B303" s="6">
        <v>42626.649085648147</v>
      </c>
      <c r="C303" s="6">
        <v>42626.760752314818</v>
      </c>
      <c r="D303" s="5" t="s">
        <v>336</v>
      </c>
      <c r="E303" s="5" t="s">
        <v>241</v>
      </c>
      <c r="F303" s="5" t="s">
        <v>337</v>
      </c>
      <c r="G303" s="5" t="s">
        <v>64</v>
      </c>
      <c r="H303" s="5" t="s">
        <v>319</v>
      </c>
      <c r="I303" s="5" t="s">
        <v>69</v>
      </c>
      <c r="J303" s="5" t="s">
        <v>65</v>
      </c>
      <c r="K303" s="5" t="s">
        <v>65</v>
      </c>
      <c r="L303" s="5">
        <v>2290300</v>
      </c>
      <c r="M303" s="5" t="s">
        <v>70</v>
      </c>
      <c r="N303" s="5" t="s">
        <v>70</v>
      </c>
      <c r="O303" s="7">
        <v>0</v>
      </c>
      <c r="P303" s="7">
        <v>0</v>
      </c>
      <c r="Q303" s="7">
        <v>0</v>
      </c>
      <c r="R303" s="7">
        <v>0</v>
      </c>
      <c r="T303" s="5">
        <v>33</v>
      </c>
      <c r="U303" s="5">
        <v>0</v>
      </c>
      <c r="V303" s="5">
        <v>0</v>
      </c>
      <c r="W303" s="5">
        <v>0</v>
      </c>
      <c r="Z303" s="5">
        <v>0</v>
      </c>
      <c r="AC303" s="5">
        <v>0</v>
      </c>
      <c r="AF303" s="5">
        <v>0</v>
      </c>
      <c r="AI303" s="7">
        <v>57.653199999999998</v>
      </c>
      <c r="AJ303" s="7">
        <v>4.3235000000000001</v>
      </c>
      <c r="AK303" s="5" t="s">
        <v>149</v>
      </c>
      <c r="BB303" s="5" t="s">
        <v>71</v>
      </c>
    </row>
    <row r="304" spans="1:57" x14ac:dyDescent="0.25">
      <c r="A304" s="5">
        <v>303</v>
      </c>
      <c r="B304" s="6">
        <v>42626.641076388885</v>
      </c>
      <c r="D304" s="5" t="s">
        <v>317</v>
      </c>
      <c r="E304" s="5" t="s">
        <v>318</v>
      </c>
      <c r="F304" s="5" t="s">
        <v>317</v>
      </c>
      <c r="G304" s="5" t="s">
        <v>80</v>
      </c>
      <c r="H304" s="5" t="s">
        <v>319</v>
      </c>
      <c r="I304" s="5" t="s">
        <v>320</v>
      </c>
      <c r="J304" s="5" t="s">
        <v>65</v>
      </c>
      <c r="K304" s="5" t="s">
        <v>65</v>
      </c>
      <c r="M304" s="5" t="s">
        <v>222</v>
      </c>
      <c r="N304" s="5" t="s">
        <v>66</v>
      </c>
      <c r="O304" s="7">
        <v>0</v>
      </c>
      <c r="P304" s="7">
        <v>0</v>
      </c>
      <c r="Q304" s="7">
        <v>0</v>
      </c>
      <c r="R304" s="7">
        <v>0</v>
      </c>
      <c r="T304" s="5">
        <v>0</v>
      </c>
      <c r="W304" s="5">
        <v>0</v>
      </c>
      <c r="Y304" s="5">
        <v>0</v>
      </c>
      <c r="Z304" s="5">
        <v>0</v>
      </c>
      <c r="AB304" s="5">
        <v>0</v>
      </c>
      <c r="AC304" s="5">
        <v>0</v>
      </c>
      <c r="AE304" s="5">
        <v>0</v>
      </c>
      <c r="AF304" s="5">
        <v>0</v>
      </c>
      <c r="AH304" s="5">
        <v>0</v>
      </c>
      <c r="AJ304" s="7">
        <v>0</v>
      </c>
      <c r="BB304" s="5" t="s">
        <v>322</v>
      </c>
      <c r="BD304" s="5" t="s">
        <v>323</v>
      </c>
      <c r="BE304" s="5" t="s">
        <v>324</v>
      </c>
    </row>
    <row r="305" spans="1:57" x14ac:dyDescent="0.25">
      <c r="A305" s="5">
        <v>304</v>
      </c>
      <c r="B305" s="6">
        <v>42626.636458333334</v>
      </c>
      <c r="D305" s="5" t="s">
        <v>344</v>
      </c>
      <c r="E305" s="5" t="s">
        <v>318</v>
      </c>
      <c r="G305" s="5" t="s">
        <v>64</v>
      </c>
      <c r="H305" s="5" t="s">
        <v>319</v>
      </c>
      <c r="I305" s="5" t="s">
        <v>176</v>
      </c>
      <c r="J305" s="5" t="s">
        <v>65</v>
      </c>
      <c r="K305" s="5" t="s">
        <v>65</v>
      </c>
      <c r="M305" s="5" t="s">
        <v>466</v>
      </c>
      <c r="N305" s="5" t="s">
        <v>303</v>
      </c>
      <c r="O305" s="7">
        <v>0</v>
      </c>
      <c r="P305" s="7">
        <v>0</v>
      </c>
      <c r="Q305" s="7">
        <v>0</v>
      </c>
      <c r="R305" s="7">
        <v>0</v>
      </c>
      <c r="T305" s="5">
        <v>0</v>
      </c>
      <c r="W305" s="5">
        <v>0</v>
      </c>
      <c r="Y305" s="5">
        <v>0</v>
      </c>
      <c r="Z305" s="5">
        <v>0</v>
      </c>
      <c r="AB305" s="5">
        <v>0</v>
      </c>
      <c r="AC305" s="5">
        <v>0</v>
      </c>
      <c r="AE305" s="5">
        <v>0</v>
      </c>
      <c r="AF305" s="5">
        <v>0</v>
      </c>
      <c r="AH305" s="5">
        <v>0</v>
      </c>
      <c r="AJ305" s="7">
        <v>0</v>
      </c>
      <c r="BB305" s="5" t="s">
        <v>178</v>
      </c>
      <c r="BD305" s="5" t="s">
        <v>463</v>
      </c>
      <c r="BE305" s="5" t="s">
        <v>67</v>
      </c>
    </row>
    <row r="306" spans="1:57" x14ac:dyDescent="0.25">
      <c r="A306" s="5">
        <v>305</v>
      </c>
      <c r="B306" s="6">
        <v>42626.622152777774</v>
      </c>
      <c r="D306" s="5" t="s">
        <v>356</v>
      </c>
      <c r="E306" s="5" t="s">
        <v>318</v>
      </c>
      <c r="G306" s="5" t="s">
        <v>64</v>
      </c>
      <c r="H306" s="5" t="s">
        <v>319</v>
      </c>
      <c r="I306" s="5" t="s">
        <v>176</v>
      </c>
      <c r="J306" s="5" t="s">
        <v>65</v>
      </c>
      <c r="K306" s="5" t="s">
        <v>65</v>
      </c>
      <c r="M306" s="5" t="s">
        <v>467</v>
      </c>
      <c r="N306" s="5" t="s">
        <v>196</v>
      </c>
      <c r="O306" s="7">
        <v>0</v>
      </c>
      <c r="P306" s="7">
        <v>0</v>
      </c>
      <c r="Q306" s="7">
        <v>0</v>
      </c>
      <c r="R306" s="7">
        <v>0</v>
      </c>
      <c r="T306" s="5">
        <v>0</v>
      </c>
      <c r="W306" s="5">
        <v>0</v>
      </c>
      <c r="Y306" s="5">
        <v>0</v>
      </c>
      <c r="Z306" s="5">
        <v>0</v>
      </c>
      <c r="AB306" s="5">
        <v>0</v>
      </c>
      <c r="AC306" s="5">
        <v>0</v>
      </c>
      <c r="AE306" s="5">
        <v>0</v>
      </c>
      <c r="AF306" s="5">
        <v>0</v>
      </c>
      <c r="AH306" s="5">
        <v>0</v>
      </c>
      <c r="AJ306" s="7">
        <v>0</v>
      </c>
      <c r="BB306" s="5" t="s">
        <v>178</v>
      </c>
      <c r="BD306" s="5" t="s">
        <v>463</v>
      </c>
      <c r="BE306" s="5" t="s">
        <v>67</v>
      </c>
    </row>
    <row r="307" spans="1:57" x14ac:dyDescent="0.25">
      <c r="A307" s="5">
        <v>306</v>
      </c>
      <c r="B307" s="6">
        <v>42626.615312499998</v>
      </c>
      <c r="D307" s="5" t="s">
        <v>356</v>
      </c>
      <c r="E307" s="5" t="s">
        <v>318</v>
      </c>
      <c r="G307" s="5" t="s">
        <v>64</v>
      </c>
      <c r="H307" s="5" t="s">
        <v>319</v>
      </c>
      <c r="I307" s="5" t="s">
        <v>176</v>
      </c>
      <c r="J307" s="5" t="s">
        <v>65</v>
      </c>
      <c r="K307" s="5" t="s">
        <v>65</v>
      </c>
      <c r="M307" s="5" t="s">
        <v>231</v>
      </c>
      <c r="N307" s="5" t="s">
        <v>66</v>
      </c>
      <c r="O307" s="7">
        <v>0</v>
      </c>
      <c r="P307" s="7">
        <v>0</v>
      </c>
      <c r="Q307" s="7">
        <v>0</v>
      </c>
      <c r="R307" s="7">
        <v>0</v>
      </c>
      <c r="T307" s="5">
        <v>0</v>
      </c>
      <c r="W307" s="5">
        <v>0</v>
      </c>
      <c r="Y307" s="5">
        <v>0</v>
      </c>
      <c r="Z307" s="5">
        <v>0</v>
      </c>
      <c r="AB307" s="5">
        <v>0</v>
      </c>
      <c r="AC307" s="5">
        <v>0</v>
      </c>
      <c r="AE307" s="5">
        <v>0</v>
      </c>
      <c r="AF307" s="5">
        <v>0</v>
      </c>
      <c r="AH307" s="5">
        <v>0</v>
      </c>
      <c r="AJ307" s="7">
        <v>0</v>
      </c>
      <c r="BB307" s="5" t="s">
        <v>178</v>
      </c>
      <c r="BD307" s="5" t="s">
        <v>463</v>
      </c>
      <c r="BE307" s="5" t="s">
        <v>67</v>
      </c>
    </row>
    <row r="308" spans="1:57" x14ac:dyDescent="0.25">
      <c r="A308" s="5">
        <v>307</v>
      </c>
      <c r="B308" s="6">
        <v>42626.574201388888</v>
      </c>
      <c r="C308" s="6">
        <v>42626.792233796295</v>
      </c>
      <c r="D308" s="5" t="s">
        <v>336</v>
      </c>
      <c r="E308" s="5" t="s">
        <v>241</v>
      </c>
      <c r="F308" s="5" t="s">
        <v>337</v>
      </c>
      <c r="G308" s="5" t="s">
        <v>64</v>
      </c>
      <c r="H308" s="5" t="s">
        <v>319</v>
      </c>
      <c r="I308" s="5" t="s">
        <v>69</v>
      </c>
      <c r="J308" s="5" t="s">
        <v>65</v>
      </c>
      <c r="K308" s="5" t="s">
        <v>65</v>
      </c>
      <c r="L308" s="5">
        <v>891128</v>
      </c>
      <c r="M308" s="5" t="s">
        <v>70</v>
      </c>
      <c r="N308" s="5" t="s">
        <v>70</v>
      </c>
      <c r="O308" s="7">
        <v>0</v>
      </c>
      <c r="P308" s="7">
        <v>0</v>
      </c>
      <c r="Q308" s="7">
        <v>0</v>
      </c>
      <c r="R308" s="7">
        <v>0</v>
      </c>
      <c r="T308" s="5">
        <v>33</v>
      </c>
      <c r="U308" s="5">
        <v>0</v>
      </c>
      <c r="V308" s="5">
        <v>0</v>
      </c>
      <c r="W308" s="5">
        <v>0</v>
      </c>
      <c r="Z308" s="5">
        <v>0</v>
      </c>
      <c r="AC308" s="5">
        <v>0</v>
      </c>
      <c r="AF308" s="5">
        <v>0</v>
      </c>
      <c r="AI308" s="7">
        <v>59.273899999999998</v>
      </c>
      <c r="AJ308" s="7">
        <v>1.6822999999999999</v>
      </c>
      <c r="AK308" s="5" t="s">
        <v>148</v>
      </c>
      <c r="BB308" s="5" t="s">
        <v>74</v>
      </c>
    </row>
    <row r="309" spans="1:57" x14ac:dyDescent="0.25">
      <c r="A309" s="5">
        <v>308</v>
      </c>
      <c r="B309" s="6">
        <v>42626.565740740742</v>
      </c>
      <c r="C309" s="6">
        <v>42626.68273148148</v>
      </c>
      <c r="D309" s="5" t="s">
        <v>336</v>
      </c>
      <c r="E309" s="5" t="s">
        <v>241</v>
      </c>
      <c r="F309" s="5" t="s">
        <v>337</v>
      </c>
      <c r="G309" s="5" t="s">
        <v>64</v>
      </c>
      <c r="H309" s="5" t="s">
        <v>319</v>
      </c>
      <c r="I309" s="5" t="s">
        <v>69</v>
      </c>
      <c r="J309" s="5" t="s">
        <v>65</v>
      </c>
      <c r="K309" s="5" t="s">
        <v>65</v>
      </c>
      <c r="L309" s="5">
        <v>425306</v>
      </c>
      <c r="M309" s="5" t="s">
        <v>70</v>
      </c>
      <c r="N309" s="5" t="s">
        <v>70</v>
      </c>
      <c r="O309" s="7">
        <v>0</v>
      </c>
      <c r="P309" s="7">
        <v>0</v>
      </c>
      <c r="Q309" s="7">
        <v>0</v>
      </c>
      <c r="R309" s="7">
        <v>0</v>
      </c>
      <c r="T309" s="5">
        <v>33</v>
      </c>
      <c r="U309" s="5">
        <v>0</v>
      </c>
      <c r="V309" s="5">
        <v>0</v>
      </c>
      <c r="W309" s="5">
        <v>0</v>
      </c>
      <c r="Z309" s="5">
        <v>0</v>
      </c>
      <c r="AC309" s="5">
        <v>0</v>
      </c>
      <c r="AF309" s="5">
        <v>0</v>
      </c>
      <c r="AI309" s="7">
        <v>59.279699999999998</v>
      </c>
      <c r="AJ309" s="7">
        <v>0.80259999999999998</v>
      </c>
      <c r="AK309" s="5" t="s">
        <v>149</v>
      </c>
      <c r="BB309" s="5" t="s">
        <v>71</v>
      </c>
    </row>
    <row r="310" spans="1:57" x14ac:dyDescent="0.25">
      <c r="A310" s="5">
        <v>309</v>
      </c>
      <c r="B310" s="6">
        <v>42626.555173611108</v>
      </c>
      <c r="D310" s="5" t="s">
        <v>326</v>
      </c>
      <c r="E310" s="5" t="s">
        <v>318</v>
      </c>
      <c r="G310" s="5" t="s">
        <v>64</v>
      </c>
      <c r="H310" s="5" t="s">
        <v>319</v>
      </c>
      <c r="I310" s="5" t="s">
        <v>176</v>
      </c>
      <c r="J310" s="5" t="s">
        <v>65</v>
      </c>
      <c r="K310" s="5" t="s">
        <v>65</v>
      </c>
      <c r="M310" s="5" t="s">
        <v>235</v>
      </c>
      <c r="N310" s="5" t="s">
        <v>66</v>
      </c>
      <c r="O310" s="7">
        <v>0</v>
      </c>
      <c r="P310" s="7">
        <v>0</v>
      </c>
      <c r="Q310" s="7">
        <v>0</v>
      </c>
      <c r="R310" s="7">
        <v>0</v>
      </c>
      <c r="T310" s="5">
        <v>0</v>
      </c>
      <c r="W310" s="5">
        <v>0</v>
      </c>
      <c r="Y310" s="5">
        <v>0</v>
      </c>
      <c r="Z310" s="5">
        <v>0</v>
      </c>
      <c r="AB310" s="5">
        <v>0</v>
      </c>
      <c r="AC310" s="5">
        <v>0</v>
      </c>
      <c r="AE310" s="5">
        <v>0</v>
      </c>
      <c r="AF310" s="5">
        <v>0</v>
      </c>
      <c r="AH310" s="5">
        <v>0</v>
      </c>
      <c r="AJ310" s="7">
        <v>0</v>
      </c>
      <c r="BB310" s="5" t="s">
        <v>178</v>
      </c>
      <c r="BD310" s="5" t="s">
        <v>468</v>
      </c>
      <c r="BE310" s="5" t="s">
        <v>67</v>
      </c>
    </row>
    <row r="311" spans="1:57" x14ac:dyDescent="0.25">
      <c r="A311" s="5">
        <v>310</v>
      </c>
      <c r="B311" s="6">
        <v>42626.549108796295</v>
      </c>
      <c r="D311" s="5" t="s">
        <v>317</v>
      </c>
      <c r="E311" s="5" t="s">
        <v>318</v>
      </c>
      <c r="F311" s="5" t="s">
        <v>317</v>
      </c>
      <c r="G311" s="5" t="s">
        <v>80</v>
      </c>
      <c r="H311" s="5" t="s">
        <v>319</v>
      </c>
      <c r="I311" s="5" t="s">
        <v>320</v>
      </c>
      <c r="J311" s="5" t="s">
        <v>65</v>
      </c>
      <c r="K311" s="5" t="s">
        <v>65</v>
      </c>
      <c r="M311" s="5" t="s">
        <v>243</v>
      </c>
      <c r="N311" s="5" t="s">
        <v>66</v>
      </c>
      <c r="O311" s="7">
        <v>0</v>
      </c>
      <c r="P311" s="7">
        <v>0</v>
      </c>
      <c r="Q311" s="7">
        <v>0</v>
      </c>
      <c r="R311" s="7">
        <v>0</v>
      </c>
      <c r="T311" s="5">
        <v>0</v>
      </c>
      <c r="W311" s="5">
        <v>0</v>
      </c>
      <c r="Y311" s="5">
        <v>0</v>
      </c>
      <c r="Z311" s="5">
        <v>0</v>
      </c>
      <c r="AB311" s="5">
        <v>0</v>
      </c>
      <c r="AC311" s="5">
        <v>0</v>
      </c>
      <c r="AE311" s="5">
        <v>0</v>
      </c>
      <c r="AF311" s="5">
        <v>0</v>
      </c>
      <c r="AH311" s="5">
        <v>0</v>
      </c>
      <c r="AJ311" s="7">
        <v>0</v>
      </c>
      <c r="BB311" s="5" t="s">
        <v>322</v>
      </c>
      <c r="BD311" s="5" t="s">
        <v>323</v>
      </c>
      <c r="BE311" s="5" t="s">
        <v>324</v>
      </c>
    </row>
    <row r="312" spans="1:57" x14ac:dyDescent="0.25">
      <c r="A312" s="5">
        <v>311</v>
      </c>
      <c r="B312" s="6">
        <v>42626.472777777781</v>
      </c>
      <c r="D312" s="5" t="s">
        <v>469</v>
      </c>
      <c r="E312" s="5" t="s">
        <v>318</v>
      </c>
      <c r="G312" s="5" t="s">
        <v>64</v>
      </c>
      <c r="H312" s="5" t="s">
        <v>319</v>
      </c>
      <c r="I312" s="5" t="s">
        <v>176</v>
      </c>
      <c r="J312" s="5" t="s">
        <v>65</v>
      </c>
      <c r="K312" s="5" t="s">
        <v>65</v>
      </c>
      <c r="M312" s="5" t="s">
        <v>470</v>
      </c>
      <c r="N312" s="5" t="s">
        <v>244</v>
      </c>
      <c r="O312" s="7">
        <v>0</v>
      </c>
      <c r="P312" s="7">
        <v>0</v>
      </c>
      <c r="Q312" s="7">
        <v>0</v>
      </c>
      <c r="R312" s="7">
        <v>0</v>
      </c>
      <c r="T312" s="5">
        <v>0</v>
      </c>
      <c r="W312" s="5">
        <v>0</v>
      </c>
      <c r="Y312" s="5">
        <v>0</v>
      </c>
      <c r="Z312" s="5">
        <v>0</v>
      </c>
      <c r="AB312" s="5">
        <v>0</v>
      </c>
      <c r="AC312" s="5">
        <v>0</v>
      </c>
      <c r="AE312" s="5">
        <v>0</v>
      </c>
      <c r="AF312" s="5">
        <v>0</v>
      </c>
      <c r="AH312" s="5">
        <v>0</v>
      </c>
      <c r="AJ312" s="7">
        <v>0</v>
      </c>
      <c r="BB312" s="5" t="s">
        <v>178</v>
      </c>
      <c r="BD312" s="5" t="s">
        <v>439</v>
      </c>
      <c r="BE312" s="5" t="s">
        <v>67</v>
      </c>
    </row>
    <row r="313" spans="1:57" x14ac:dyDescent="0.25">
      <c r="A313" s="5">
        <v>312</v>
      </c>
      <c r="B313" s="6">
        <v>42626.440740740742</v>
      </c>
      <c r="C313" s="6">
        <v>42626.59952546296</v>
      </c>
      <c r="D313" s="5" t="s">
        <v>336</v>
      </c>
      <c r="E313" s="5" t="s">
        <v>241</v>
      </c>
      <c r="F313" s="5" t="s">
        <v>337</v>
      </c>
      <c r="G313" s="5" t="s">
        <v>64</v>
      </c>
      <c r="H313" s="5" t="s">
        <v>319</v>
      </c>
      <c r="I313" s="5" t="s">
        <v>69</v>
      </c>
      <c r="J313" s="5" t="s">
        <v>65</v>
      </c>
      <c r="K313" s="5" t="s">
        <v>65</v>
      </c>
      <c r="L313" s="5">
        <v>779897</v>
      </c>
      <c r="M313" s="5" t="s">
        <v>70</v>
      </c>
      <c r="N313" s="5" t="s">
        <v>70</v>
      </c>
      <c r="O313" s="7">
        <v>0</v>
      </c>
      <c r="P313" s="7">
        <v>0</v>
      </c>
      <c r="Q313" s="7">
        <v>0</v>
      </c>
      <c r="R313" s="7">
        <v>0</v>
      </c>
      <c r="T313" s="5">
        <v>33</v>
      </c>
      <c r="U313" s="5">
        <v>0</v>
      </c>
      <c r="V313" s="5">
        <v>0</v>
      </c>
      <c r="W313" s="5">
        <v>0</v>
      </c>
      <c r="Z313" s="5">
        <v>0</v>
      </c>
      <c r="AC313" s="5">
        <v>0</v>
      </c>
      <c r="AF313" s="5">
        <v>0</v>
      </c>
      <c r="AI313" s="7">
        <v>62.395699999999998</v>
      </c>
      <c r="AJ313" s="7">
        <v>1.4741</v>
      </c>
      <c r="AK313" s="5" t="s">
        <v>149</v>
      </c>
      <c r="BB313" s="5" t="s">
        <v>71</v>
      </c>
    </row>
    <row r="314" spans="1:57" x14ac:dyDescent="0.25">
      <c r="A314" s="5">
        <v>313</v>
      </c>
      <c r="B314" s="6">
        <v>42626.421574074076</v>
      </c>
      <c r="D314" s="5" t="s">
        <v>317</v>
      </c>
      <c r="E314" s="5" t="s">
        <v>318</v>
      </c>
      <c r="F314" s="5" t="s">
        <v>317</v>
      </c>
      <c r="G314" s="5" t="s">
        <v>80</v>
      </c>
      <c r="H314" s="5" t="s">
        <v>319</v>
      </c>
      <c r="I314" s="5" t="s">
        <v>320</v>
      </c>
      <c r="J314" s="5" t="s">
        <v>65</v>
      </c>
      <c r="K314" s="5" t="s">
        <v>65</v>
      </c>
      <c r="M314" s="5" t="s">
        <v>363</v>
      </c>
      <c r="N314" s="5" t="s">
        <v>66</v>
      </c>
      <c r="O314" s="7">
        <v>0</v>
      </c>
      <c r="P314" s="7">
        <v>0</v>
      </c>
      <c r="Q314" s="7">
        <v>0</v>
      </c>
      <c r="R314" s="7">
        <v>0</v>
      </c>
      <c r="T314" s="5">
        <v>0</v>
      </c>
      <c r="W314" s="5">
        <v>0</v>
      </c>
      <c r="Y314" s="5">
        <v>0</v>
      </c>
      <c r="Z314" s="5">
        <v>0</v>
      </c>
      <c r="AB314" s="5">
        <v>0</v>
      </c>
      <c r="AC314" s="5">
        <v>0</v>
      </c>
      <c r="AE314" s="5">
        <v>0</v>
      </c>
      <c r="AF314" s="5">
        <v>0</v>
      </c>
      <c r="AH314" s="5">
        <v>0</v>
      </c>
      <c r="AJ314" s="7">
        <v>0</v>
      </c>
      <c r="BB314" s="5" t="s">
        <v>322</v>
      </c>
      <c r="BD314" s="5" t="s">
        <v>323</v>
      </c>
      <c r="BE314" s="5" t="s">
        <v>324</v>
      </c>
    </row>
    <row r="315" spans="1:57" x14ac:dyDescent="0.25">
      <c r="A315" s="5">
        <v>314</v>
      </c>
      <c r="B315" s="6">
        <v>42626.420381944445</v>
      </c>
      <c r="D315" s="5" t="s">
        <v>317</v>
      </c>
      <c r="E315" s="5" t="s">
        <v>318</v>
      </c>
      <c r="F315" s="5" t="s">
        <v>317</v>
      </c>
      <c r="G315" s="5" t="s">
        <v>80</v>
      </c>
      <c r="H315" s="5" t="s">
        <v>319</v>
      </c>
      <c r="I315" s="5" t="s">
        <v>320</v>
      </c>
      <c r="J315" s="5" t="s">
        <v>65</v>
      </c>
      <c r="K315" s="5" t="s">
        <v>65</v>
      </c>
      <c r="M315" s="5" t="s">
        <v>363</v>
      </c>
      <c r="N315" s="5" t="s">
        <v>66</v>
      </c>
      <c r="O315" s="7">
        <v>0</v>
      </c>
      <c r="P315" s="7">
        <v>0</v>
      </c>
      <c r="Q315" s="7">
        <v>0</v>
      </c>
      <c r="R315" s="7">
        <v>0</v>
      </c>
      <c r="T315" s="5">
        <v>0</v>
      </c>
      <c r="W315" s="5">
        <v>0</v>
      </c>
      <c r="Y315" s="5">
        <v>0</v>
      </c>
      <c r="Z315" s="5">
        <v>0</v>
      </c>
      <c r="AB315" s="5">
        <v>0</v>
      </c>
      <c r="AC315" s="5">
        <v>0</v>
      </c>
      <c r="AE315" s="5">
        <v>0</v>
      </c>
      <c r="AF315" s="5">
        <v>0</v>
      </c>
      <c r="AH315" s="5">
        <v>0</v>
      </c>
      <c r="AJ315" s="7">
        <v>0</v>
      </c>
      <c r="BB315" s="5" t="s">
        <v>322</v>
      </c>
      <c r="BD315" s="5" t="s">
        <v>323</v>
      </c>
      <c r="BE315" s="5" t="s">
        <v>324</v>
      </c>
    </row>
    <row r="316" spans="1:57" x14ac:dyDescent="0.25">
      <c r="A316" s="5">
        <v>315</v>
      </c>
      <c r="B316" s="6">
        <v>42626.388067129628</v>
      </c>
      <c r="C316" s="6">
        <v>42626.588900462964</v>
      </c>
      <c r="D316" s="5" t="s">
        <v>336</v>
      </c>
      <c r="E316" s="5" t="s">
        <v>241</v>
      </c>
      <c r="F316" s="5" t="s">
        <v>337</v>
      </c>
      <c r="G316" s="5" t="s">
        <v>64</v>
      </c>
      <c r="H316" s="5" t="s">
        <v>319</v>
      </c>
      <c r="I316" s="5" t="s">
        <v>69</v>
      </c>
      <c r="J316" s="5" t="s">
        <v>65</v>
      </c>
      <c r="K316" s="5" t="s">
        <v>65</v>
      </c>
      <c r="L316" s="5">
        <v>30990736</v>
      </c>
      <c r="M316" s="5" t="s">
        <v>70</v>
      </c>
      <c r="N316" s="5" t="s">
        <v>70</v>
      </c>
      <c r="O316" s="7">
        <v>0</v>
      </c>
      <c r="P316" s="7">
        <v>0</v>
      </c>
      <c r="Q316" s="7">
        <v>0</v>
      </c>
      <c r="R316" s="7">
        <v>0</v>
      </c>
      <c r="T316" s="5">
        <v>33</v>
      </c>
      <c r="U316" s="5">
        <v>0</v>
      </c>
      <c r="V316" s="5">
        <v>0</v>
      </c>
      <c r="W316" s="5">
        <v>0</v>
      </c>
      <c r="Z316" s="5">
        <v>0</v>
      </c>
      <c r="AC316" s="5">
        <v>0</v>
      </c>
      <c r="AF316" s="5">
        <v>0</v>
      </c>
      <c r="AI316" s="7">
        <v>119.4289</v>
      </c>
      <c r="AJ316" s="7">
        <v>58.520499999999998</v>
      </c>
      <c r="AK316" s="5" t="s">
        <v>148</v>
      </c>
      <c r="BB316" s="5" t="s">
        <v>74</v>
      </c>
    </row>
    <row r="317" spans="1:57" x14ac:dyDescent="0.25">
      <c r="A317" s="5">
        <v>316</v>
      </c>
      <c r="B317" s="6">
        <v>42626.315752314818</v>
      </c>
      <c r="C317" s="6">
        <v>42626.451053240744</v>
      </c>
      <c r="D317" s="5" t="s">
        <v>336</v>
      </c>
      <c r="E317" s="5" t="s">
        <v>68</v>
      </c>
      <c r="G317" s="5" t="s">
        <v>64</v>
      </c>
      <c r="H317" s="5" t="s">
        <v>319</v>
      </c>
      <c r="I317" s="5" t="s">
        <v>69</v>
      </c>
      <c r="J317" s="5" t="s">
        <v>65</v>
      </c>
      <c r="K317" s="5" t="s">
        <v>65</v>
      </c>
      <c r="L317" s="5">
        <v>71858059</v>
      </c>
      <c r="M317" s="5" t="s">
        <v>70</v>
      </c>
      <c r="N317" s="5" t="s">
        <v>70</v>
      </c>
      <c r="O317" s="7">
        <v>0</v>
      </c>
      <c r="P317" s="7">
        <v>0</v>
      </c>
      <c r="Q317" s="7">
        <v>0</v>
      </c>
      <c r="R317" s="7">
        <v>0</v>
      </c>
      <c r="T317" s="5">
        <v>33</v>
      </c>
      <c r="U317" s="5">
        <v>0</v>
      </c>
      <c r="V317" s="5">
        <v>0</v>
      </c>
      <c r="W317" s="5">
        <v>0</v>
      </c>
      <c r="Z317" s="5">
        <v>0</v>
      </c>
      <c r="AC317" s="5">
        <v>0</v>
      </c>
      <c r="AF317" s="5">
        <v>0</v>
      </c>
      <c r="AI317" s="7">
        <v>255.4417</v>
      </c>
      <c r="AJ317" s="7">
        <v>135.78639999999999</v>
      </c>
      <c r="AK317" s="5" t="s">
        <v>190</v>
      </c>
      <c r="BB317" s="5" t="s">
        <v>74</v>
      </c>
    </row>
    <row r="318" spans="1:57" x14ac:dyDescent="0.25">
      <c r="A318" s="5">
        <v>317</v>
      </c>
      <c r="B318" s="6">
        <v>42626.315729166665</v>
      </c>
      <c r="C318" s="6">
        <v>42626.456180555557</v>
      </c>
      <c r="D318" s="5" t="s">
        <v>336</v>
      </c>
      <c r="E318" s="5" t="s">
        <v>68</v>
      </c>
      <c r="G318" s="5" t="s">
        <v>64</v>
      </c>
      <c r="H318" s="5" t="s">
        <v>319</v>
      </c>
      <c r="I318" s="5" t="s">
        <v>69</v>
      </c>
      <c r="J318" s="5" t="s">
        <v>65</v>
      </c>
      <c r="K318" s="5" t="s">
        <v>65</v>
      </c>
      <c r="L318" s="5">
        <v>201137</v>
      </c>
      <c r="M318" s="5" t="s">
        <v>70</v>
      </c>
      <c r="N318" s="5" t="s">
        <v>70</v>
      </c>
      <c r="O318" s="7">
        <v>0</v>
      </c>
      <c r="P318" s="7">
        <v>0</v>
      </c>
      <c r="Q318" s="7">
        <v>0</v>
      </c>
      <c r="R318" s="7">
        <v>0</v>
      </c>
      <c r="T318" s="5">
        <v>33</v>
      </c>
      <c r="U318" s="5">
        <v>0</v>
      </c>
      <c r="V318" s="5">
        <v>0</v>
      </c>
      <c r="W318" s="5">
        <v>0</v>
      </c>
      <c r="Z318" s="5">
        <v>0</v>
      </c>
      <c r="AC318" s="5">
        <v>0</v>
      </c>
      <c r="AF318" s="5">
        <v>0</v>
      </c>
      <c r="AI318" s="7">
        <v>251.09569999999999</v>
      </c>
      <c r="AJ318" s="7">
        <v>0.38109999999999999</v>
      </c>
      <c r="AK318" s="5" t="s">
        <v>149</v>
      </c>
      <c r="BB318" s="5" t="s">
        <v>71</v>
      </c>
    </row>
    <row r="319" spans="1:57" x14ac:dyDescent="0.25">
      <c r="A319" s="5">
        <v>318</v>
      </c>
      <c r="B319" s="6">
        <v>42625.980497685188</v>
      </c>
      <c r="D319" s="5" t="s">
        <v>318</v>
      </c>
      <c r="E319" s="5" t="s">
        <v>344</v>
      </c>
      <c r="G319" s="5" t="s">
        <v>64</v>
      </c>
      <c r="H319" s="5" t="s">
        <v>319</v>
      </c>
      <c r="I319" s="5" t="s">
        <v>75</v>
      </c>
      <c r="J319" s="5" t="s">
        <v>65</v>
      </c>
      <c r="K319" s="5" t="s">
        <v>65</v>
      </c>
      <c r="M319" s="5" t="s">
        <v>471</v>
      </c>
      <c r="N319" s="5" t="s">
        <v>249</v>
      </c>
      <c r="O319" s="7">
        <v>0</v>
      </c>
      <c r="P319" s="7">
        <v>0</v>
      </c>
      <c r="Q319" s="7">
        <v>0</v>
      </c>
      <c r="R319" s="7">
        <v>0</v>
      </c>
      <c r="T319" s="5">
        <v>0</v>
      </c>
      <c r="W319" s="5">
        <v>0</v>
      </c>
      <c r="Y319" s="5">
        <v>0</v>
      </c>
      <c r="Z319" s="5">
        <v>0</v>
      </c>
      <c r="AB319" s="5">
        <v>0</v>
      </c>
      <c r="AC319" s="5">
        <v>0</v>
      </c>
      <c r="AE319" s="5">
        <v>0</v>
      </c>
      <c r="AF319" s="5">
        <v>0</v>
      </c>
      <c r="AH319" s="5">
        <v>0</v>
      </c>
      <c r="AJ319" s="7">
        <v>0</v>
      </c>
      <c r="AZ319" s="5" t="s">
        <v>175</v>
      </c>
      <c r="BB319" s="5" t="s">
        <v>77</v>
      </c>
      <c r="BD319" s="5" t="s">
        <v>432</v>
      </c>
      <c r="BE319" s="5" t="s">
        <v>67</v>
      </c>
    </row>
    <row r="320" spans="1:57" x14ac:dyDescent="0.25">
      <c r="A320" s="5">
        <v>319</v>
      </c>
      <c r="B320" s="6">
        <v>42625.971990740742</v>
      </c>
      <c r="D320" s="5" t="s">
        <v>318</v>
      </c>
      <c r="E320" s="5" t="s">
        <v>356</v>
      </c>
      <c r="F320" s="5">
        <v>0</v>
      </c>
      <c r="G320" s="5" t="s">
        <v>64</v>
      </c>
      <c r="H320" s="5" t="s">
        <v>319</v>
      </c>
      <c r="I320" s="5" t="s">
        <v>81</v>
      </c>
      <c r="J320" s="5" t="s">
        <v>65</v>
      </c>
      <c r="K320" s="5" t="s">
        <v>65</v>
      </c>
      <c r="L320" s="5">
        <v>0</v>
      </c>
      <c r="M320" s="5" t="s">
        <v>70</v>
      </c>
      <c r="N320" s="5" t="s">
        <v>70</v>
      </c>
      <c r="O320" s="7">
        <v>0</v>
      </c>
      <c r="P320" s="7">
        <v>0</v>
      </c>
      <c r="Q320" s="7">
        <v>0</v>
      </c>
      <c r="R320" s="7">
        <v>0</v>
      </c>
      <c r="T320" s="5">
        <v>0</v>
      </c>
      <c r="U320" s="5">
        <v>0</v>
      </c>
      <c r="V320" s="5">
        <v>0</v>
      </c>
      <c r="W320" s="5">
        <v>0</v>
      </c>
      <c r="Y320" s="5">
        <v>0</v>
      </c>
      <c r="Z320" s="5">
        <v>0</v>
      </c>
      <c r="AB320" s="5">
        <v>0</v>
      </c>
      <c r="AC320" s="5">
        <v>0</v>
      </c>
      <c r="AE320" s="5">
        <v>0</v>
      </c>
      <c r="AF320" s="5">
        <v>0</v>
      </c>
      <c r="AH320" s="5">
        <v>0</v>
      </c>
      <c r="AJ320" s="7">
        <v>0</v>
      </c>
      <c r="AZ320" s="5" t="s">
        <v>175</v>
      </c>
      <c r="BB320" s="5" t="s">
        <v>82</v>
      </c>
      <c r="BD320" s="5">
        <v>0</v>
      </c>
      <c r="BE320" s="5">
        <v>0</v>
      </c>
    </row>
    <row r="321" spans="1:57" x14ac:dyDescent="0.25">
      <c r="A321" s="5">
        <v>320</v>
      </c>
      <c r="B321" s="6">
        <v>42625.969583333332</v>
      </c>
      <c r="D321" s="5" t="s">
        <v>318</v>
      </c>
      <c r="E321" s="5" t="s">
        <v>472</v>
      </c>
      <c r="G321" s="5" t="s">
        <v>64</v>
      </c>
      <c r="H321" s="5" t="s">
        <v>319</v>
      </c>
      <c r="I321" s="5" t="s">
        <v>75</v>
      </c>
      <c r="J321" s="5" t="s">
        <v>65</v>
      </c>
      <c r="K321" s="5" t="s">
        <v>65</v>
      </c>
      <c r="M321" s="5" t="s">
        <v>231</v>
      </c>
      <c r="N321" s="5" t="s">
        <v>66</v>
      </c>
      <c r="O321" s="7">
        <v>0</v>
      </c>
      <c r="P321" s="7">
        <v>0</v>
      </c>
      <c r="Q321" s="7">
        <v>0</v>
      </c>
      <c r="R321" s="7">
        <v>0</v>
      </c>
      <c r="T321" s="5">
        <v>0</v>
      </c>
      <c r="W321" s="5">
        <v>0</v>
      </c>
      <c r="Y321" s="5">
        <v>0</v>
      </c>
      <c r="Z321" s="5">
        <v>0</v>
      </c>
      <c r="AB321" s="5">
        <v>0</v>
      </c>
      <c r="AC321" s="5">
        <v>0</v>
      </c>
      <c r="AE321" s="5">
        <v>0</v>
      </c>
      <c r="AF321" s="5">
        <v>0</v>
      </c>
      <c r="AH321" s="5">
        <v>0</v>
      </c>
      <c r="AJ321" s="7">
        <v>0</v>
      </c>
      <c r="AZ321" s="5" t="s">
        <v>175</v>
      </c>
      <c r="BB321" s="5" t="s">
        <v>77</v>
      </c>
      <c r="BD321" s="5" t="s">
        <v>427</v>
      </c>
      <c r="BE321" s="5" t="s">
        <v>67</v>
      </c>
    </row>
    <row r="322" spans="1:57" x14ac:dyDescent="0.25">
      <c r="A322" s="5">
        <v>321</v>
      </c>
      <c r="B322" s="6">
        <v>42625.962997685187</v>
      </c>
      <c r="D322" s="5" t="s">
        <v>318</v>
      </c>
      <c r="E322" s="5" t="s">
        <v>344</v>
      </c>
      <c r="G322" s="5" t="s">
        <v>64</v>
      </c>
      <c r="H322" s="5" t="s">
        <v>319</v>
      </c>
      <c r="I322" s="5" t="s">
        <v>75</v>
      </c>
      <c r="J322" s="5" t="s">
        <v>65</v>
      </c>
      <c r="K322" s="5" t="s">
        <v>65</v>
      </c>
      <c r="M322" s="5" t="s">
        <v>473</v>
      </c>
      <c r="N322" s="5" t="s">
        <v>174</v>
      </c>
      <c r="O322" s="7">
        <v>0</v>
      </c>
      <c r="P322" s="7">
        <v>0</v>
      </c>
      <c r="Q322" s="7">
        <v>0</v>
      </c>
      <c r="R322" s="7">
        <v>0</v>
      </c>
      <c r="T322" s="5">
        <v>0</v>
      </c>
      <c r="W322" s="5">
        <v>0</v>
      </c>
      <c r="Y322" s="5">
        <v>0</v>
      </c>
      <c r="Z322" s="5">
        <v>0</v>
      </c>
      <c r="AB322" s="5">
        <v>0</v>
      </c>
      <c r="AC322" s="5">
        <v>0</v>
      </c>
      <c r="AE322" s="5">
        <v>0</v>
      </c>
      <c r="AF322" s="5">
        <v>0</v>
      </c>
      <c r="AH322" s="5">
        <v>0</v>
      </c>
      <c r="AJ322" s="7">
        <v>0</v>
      </c>
      <c r="AZ322" s="5" t="s">
        <v>175</v>
      </c>
      <c r="BB322" s="5" t="s">
        <v>77</v>
      </c>
      <c r="BD322" s="5" t="s">
        <v>432</v>
      </c>
      <c r="BE322" s="5" t="s">
        <v>67</v>
      </c>
    </row>
    <row r="323" spans="1:57" x14ac:dyDescent="0.25">
      <c r="A323" s="5">
        <v>322</v>
      </c>
      <c r="B323" s="6">
        <v>42625.962824074071</v>
      </c>
      <c r="D323" s="5" t="s">
        <v>318</v>
      </c>
      <c r="E323" s="5" t="s">
        <v>344</v>
      </c>
      <c r="G323" s="5" t="s">
        <v>64</v>
      </c>
      <c r="H323" s="5" t="s">
        <v>319</v>
      </c>
      <c r="I323" s="5" t="s">
        <v>75</v>
      </c>
      <c r="J323" s="5" t="s">
        <v>65</v>
      </c>
      <c r="K323" s="5" t="s">
        <v>65</v>
      </c>
      <c r="M323" s="5" t="s">
        <v>195</v>
      </c>
      <c r="N323" s="5" t="s">
        <v>66</v>
      </c>
      <c r="O323" s="7">
        <v>0</v>
      </c>
      <c r="P323" s="7">
        <v>0</v>
      </c>
      <c r="Q323" s="7">
        <v>0</v>
      </c>
      <c r="R323" s="7">
        <v>0</v>
      </c>
      <c r="T323" s="5">
        <v>0</v>
      </c>
      <c r="W323" s="5">
        <v>0</v>
      </c>
      <c r="Y323" s="5">
        <v>0</v>
      </c>
      <c r="Z323" s="5">
        <v>0</v>
      </c>
      <c r="AB323" s="5">
        <v>0</v>
      </c>
      <c r="AC323" s="5">
        <v>0</v>
      </c>
      <c r="AE323" s="5">
        <v>0</v>
      </c>
      <c r="AF323" s="5">
        <v>0</v>
      </c>
      <c r="AH323" s="5">
        <v>0</v>
      </c>
      <c r="AJ323" s="7">
        <v>0</v>
      </c>
      <c r="AZ323" s="5" t="s">
        <v>175</v>
      </c>
      <c r="BB323" s="5" t="s">
        <v>77</v>
      </c>
      <c r="BD323" s="5" t="s">
        <v>432</v>
      </c>
      <c r="BE323" s="5" t="s">
        <v>67</v>
      </c>
    </row>
    <row r="324" spans="1:57" x14ac:dyDescent="0.25">
      <c r="A324" s="5">
        <v>323</v>
      </c>
      <c r="B324" s="6">
        <v>42625.907361111109</v>
      </c>
      <c r="D324" s="5" t="s">
        <v>318</v>
      </c>
      <c r="E324" s="5" t="s">
        <v>356</v>
      </c>
      <c r="G324" s="5" t="s">
        <v>64</v>
      </c>
      <c r="H324" s="5" t="s">
        <v>319</v>
      </c>
      <c r="I324" s="5" t="s">
        <v>75</v>
      </c>
      <c r="J324" s="5" t="s">
        <v>65</v>
      </c>
      <c r="K324" s="5" t="s">
        <v>65</v>
      </c>
      <c r="M324" s="5" t="s">
        <v>474</v>
      </c>
      <c r="N324" s="5" t="s">
        <v>196</v>
      </c>
      <c r="O324" s="7">
        <v>0</v>
      </c>
      <c r="P324" s="7">
        <v>0</v>
      </c>
      <c r="Q324" s="7">
        <v>0</v>
      </c>
      <c r="R324" s="7">
        <v>0</v>
      </c>
      <c r="T324" s="5">
        <v>0</v>
      </c>
      <c r="W324" s="5">
        <v>0</v>
      </c>
      <c r="Y324" s="5">
        <v>0</v>
      </c>
      <c r="Z324" s="5">
        <v>0</v>
      </c>
      <c r="AB324" s="5">
        <v>0</v>
      </c>
      <c r="AC324" s="5">
        <v>0</v>
      </c>
      <c r="AE324" s="5">
        <v>0</v>
      </c>
      <c r="AF324" s="5">
        <v>0</v>
      </c>
      <c r="AH324" s="5">
        <v>0</v>
      </c>
      <c r="AJ324" s="7">
        <v>0</v>
      </c>
      <c r="AZ324" s="5" t="s">
        <v>175</v>
      </c>
      <c r="BB324" s="5" t="s">
        <v>77</v>
      </c>
      <c r="BD324" s="5" t="s">
        <v>428</v>
      </c>
      <c r="BE324" s="5" t="s">
        <v>67</v>
      </c>
    </row>
    <row r="325" spans="1:57" x14ac:dyDescent="0.25">
      <c r="A325" s="5">
        <v>324</v>
      </c>
      <c r="B325" s="6">
        <v>42625.893773148149</v>
      </c>
      <c r="D325" s="5" t="s">
        <v>318</v>
      </c>
      <c r="E325" s="5" t="s">
        <v>356</v>
      </c>
      <c r="G325" s="5" t="s">
        <v>64</v>
      </c>
      <c r="H325" s="5" t="s">
        <v>319</v>
      </c>
      <c r="I325" s="5" t="s">
        <v>75</v>
      </c>
      <c r="J325" s="5" t="s">
        <v>65</v>
      </c>
      <c r="K325" s="5" t="s">
        <v>65</v>
      </c>
      <c r="M325" s="5" t="s">
        <v>354</v>
      </c>
      <c r="N325" s="5" t="s">
        <v>76</v>
      </c>
      <c r="O325" s="7">
        <v>0</v>
      </c>
      <c r="P325" s="7">
        <v>0</v>
      </c>
      <c r="Q325" s="7">
        <v>0</v>
      </c>
      <c r="R325" s="7">
        <v>0</v>
      </c>
      <c r="T325" s="5">
        <v>0</v>
      </c>
      <c r="W325" s="5">
        <v>0</v>
      </c>
      <c r="Y325" s="5">
        <v>0</v>
      </c>
      <c r="Z325" s="5">
        <v>0</v>
      </c>
      <c r="AB325" s="5">
        <v>0</v>
      </c>
      <c r="AC325" s="5">
        <v>0</v>
      </c>
      <c r="AE325" s="5">
        <v>0</v>
      </c>
      <c r="AF325" s="5">
        <v>0</v>
      </c>
      <c r="AH325" s="5">
        <v>0</v>
      </c>
      <c r="AJ325" s="7">
        <v>0</v>
      </c>
      <c r="AZ325" s="5" t="s">
        <v>175</v>
      </c>
      <c r="BB325" s="5" t="s">
        <v>77</v>
      </c>
      <c r="BD325" s="5" t="s">
        <v>437</v>
      </c>
      <c r="BE325" s="5" t="s">
        <v>67</v>
      </c>
    </row>
    <row r="326" spans="1:57" x14ac:dyDescent="0.25">
      <c r="A326" s="5">
        <v>325</v>
      </c>
      <c r="B326" s="6">
        <v>42625.86986111111</v>
      </c>
      <c r="D326" s="5" t="s">
        <v>318</v>
      </c>
      <c r="E326" s="5" t="s">
        <v>330</v>
      </c>
      <c r="G326" s="5" t="s">
        <v>64</v>
      </c>
      <c r="H326" s="5" t="s">
        <v>319</v>
      </c>
      <c r="I326" s="5" t="s">
        <v>75</v>
      </c>
      <c r="J326" s="5" t="s">
        <v>65</v>
      </c>
      <c r="K326" s="5" t="s">
        <v>65</v>
      </c>
      <c r="M326" s="5" t="s">
        <v>182</v>
      </c>
      <c r="N326" s="5" t="s">
        <v>66</v>
      </c>
      <c r="O326" s="7">
        <v>0</v>
      </c>
      <c r="P326" s="7">
        <v>0</v>
      </c>
      <c r="Q326" s="7">
        <v>0</v>
      </c>
      <c r="R326" s="7">
        <v>0</v>
      </c>
      <c r="T326" s="5">
        <v>0</v>
      </c>
      <c r="W326" s="5">
        <v>0</v>
      </c>
      <c r="Y326" s="5">
        <v>0</v>
      </c>
      <c r="Z326" s="5">
        <v>0</v>
      </c>
      <c r="AB326" s="5">
        <v>0</v>
      </c>
      <c r="AC326" s="5">
        <v>0</v>
      </c>
      <c r="AE326" s="5">
        <v>0</v>
      </c>
      <c r="AF326" s="5">
        <v>0</v>
      </c>
      <c r="AH326" s="5">
        <v>0</v>
      </c>
      <c r="AJ326" s="7">
        <v>0</v>
      </c>
      <c r="AZ326" s="5" t="s">
        <v>175</v>
      </c>
      <c r="BB326" s="5" t="s">
        <v>77</v>
      </c>
      <c r="BD326" s="5" t="s">
        <v>475</v>
      </c>
      <c r="BE326" s="5" t="s">
        <v>67</v>
      </c>
    </row>
    <row r="327" spans="1:57" x14ac:dyDescent="0.25">
      <c r="A327" s="5">
        <v>326</v>
      </c>
      <c r="B327" s="6">
        <v>42625.867673611108</v>
      </c>
      <c r="D327" s="5" t="s">
        <v>318</v>
      </c>
      <c r="E327" s="5" t="s">
        <v>326</v>
      </c>
      <c r="G327" s="5" t="s">
        <v>64</v>
      </c>
      <c r="H327" s="5" t="s">
        <v>319</v>
      </c>
      <c r="I327" s="5" t="s">
        <v>75</v>
      </c>
      <c r="J327" s="5" t="s">
        <v>65</v>
      </c>
      <c r="K327" s="5" t="s">
        <v>65</v>
      </c>
      <c r="M327" s="5" t="s">
        <v>456</v>
      </c>
      <c r="N327" s="5" t="s">
        <v>200</v>
      </c>
      <c r="O327" s="7">
        <v>0</v>
      </c>
      <c r="P327" s="7">
        <v>0</v>
      </c>
      <c r="Q327" s="7">
        <v>0</v>
      </c>
      <c r="R327" s="7">
        <v>0</v>
      </c>
      <c r="T327" s="5">
        <v>0</v>
      </c>
      <c r="W327" s="5">
        <v>0</v>
      </c>
      <c r="Y327" s="5">
        <v>0</v>
      </c>
      <c r="Z327" s="5">
        <v>0</v>
      </c>
      <c r="AB327" s="5">
        <v>0</v>
      </c>
      <c r="AC327" s="5">
        <v>0</v>
      </c>
      <c r="AE327" s="5">
        <v>0</v>
      </c>
      <c r="AF327" s="5">
        <v>0</v>
      </c>
      <c r="AH327" s="5">
        <v>0</v>
      </c>
      <c r="AJ327" s="7">
        <v>0</v>
      </c>
      <c r="AZ327" s="5" t="s">
        <v>175</v>
      </c>
      <c r="BB327" s="5" t="s">
        <v>77</v>
      </c>
      <c r="BD327" s="5" t="s">
        <v>432</v>
      </c>
      <c r="BE327" s="5" t="s">
        <v>67</v>
      </c>
    </row>
    <row r="328" spans="1:57" x14ac:dyDescent="0.25">
      <c r="A328" s="5">
        <v>327</v>
      </c>
      <c r="B328" s="6">
        <v>42625.864571759259</v>
      </c>
      <c r="D328" s="5" t="s">
        <v>317</v>
      </c>
      <c r="E328" s="5" t="s">
        <v>318</v>
      </c>
      <c r="F328" s="5" t="s">
        <v>317</v>
      </c>
      <c r="G328" s="5" t="s">
        <v>80</v>
      </c>
      <c r="H328" s="5" t="s">
        <v>319</v>
      </c>
      <c r="I328" s="5" t="s">
        <v>320</v>
      </c>
      <c r="J328" s="5" t="s">
        <v>65</v>
      </c>
      <c r="K328" s="5" t="s">
        <v>65</v>
      </c>
      <c r="M328" s="5" t="s">
        <v>363</v>
      </c>
      <c r="N328" s="5" t="s">
        <v>66</v>
      </c>
      <c r="O328" s="7">
        <v>0</v>
      </c>
      <c r="P328" s="7">
        <v>0</v>
      </c>
      <c r="Q328" s="7">
        <v>0</v>
      </c>
      <c r="R328" s="7">
        <v>0</v>
      </c>
      <c r="T328" s="5">
        <v>0</v>
      </c>
      <c r="W328" s="5">
        <v>0</v>
      </c>
      <c r="Y328" s="5">
        <v>0</v>
      </c>
      <c r="Z328" s="5">
        <v>0</v>
      </c>
      <c r="AB328" s="5">
        <v>0</v>
      </c>
      <c r="AC328" s="5">
        <v>0</v>
      </c>
      <c r="AE328" s="5">
        <v>0</v>
      </c>
      <c r="AF328" s="5">
        <v>0</v>
      </c>
      <c r="AH328" s="5">
        <v>0</v>
      </c>
      <c r="AJ328" s="7">
        <v>0</v>
      </c>
      <c r="BB328" s="5" t="s">
        <v>322</v>
      </c>
      <c r="BD328" s="5" t="s">
        <v>323</v>
      </c>
      <c r="BE328" s="5" t="s">
        <v>324</v>
      </c>
    </row>
    <row r="329" spans="1:57" x14ac:dyDescent="0.25">
      <c r="A329" s="5">
        <v>328</v>
      </c>
      <c r="B329" s="6">
        <v>42625.864351851851</v>
      </c>
      <c r="D329" s="5" t="s">
        <v>317</v>
      </c>
      <c r="E329" s="5" t="s">
        <v>318</v>
      </c>
      <c r="F329" s="5" t="s">
        <v>317</v>
      </c>
      <c r="G329" s="5" t="s">
        <v>80</v>
      </c>
      <c r="H329" s="5" t="s">
        <v>319</v>
      </c>
      <c r="I329" s="5" t="s">
        <v>320</v>
      </c>
      <c r="J329" s="5" t="s">
        <v>65</v>
      </c>
      <c r="K329" s="5" t="s">
        <v>65</v>
      </c>
      <c r="M329" s="5" t="s">
        <v>321</v>
      </c>
      <c r="N329" s="5" t="s">
        <v>66</v>
      </c>
      <c r="O329" s="7">
        <v>0</v>
      </c>
      <c r="P329" s="7">
        <v>0</v>
      </c>
      <c r="Q329" s="7">
        <v>0</v>
      </c>
      <c r="R329" s="7">
        <v>0</v>
      </c>
      <c r="T329" s="5">
        <v>0</v>
      </c>
      <c r="W329" s="5">
        <v>0</v>
      </c>
      <c r="Y329" s="5">
        <v>0</v>
      </c>
      <c r="Z329" s="5">
        <v>0</v>
      </c>
      <c r="AB329" s="5">
        <v>0</v>
      </c>
      <c r="AC329" s="5">
        <v>0</v>
      </c>
      <c r="AE329" s="5">
        <v>0</v>
      </c>
      <c r="AF329" s="5">
        <v>0</v>
      </c>
      <c r="AH329" s="5">
        <v>0</v>
      </c>
      <c r="AJ329" s="7">
        <v>0</v>
      </c>
      <c r="BB329" s="5" t="s">
        <v>322</v>
      </c>
      <c r="BD329" s="5" t="s">
        <v>323</v>
      </c>
      <c r="BE329" s="5" t="s">
        <v>324</v>
      </c>
    </row>
    <row r="330" spans="1:57" x14ac:dyDescent="0.25">
      <c r="A330" s="5">
        <v>329</v>
      </c>
      <c r="B330" s="6">
        <v>42625.862581018519</v>
      </c>
      <c r="D330" s="5" t="s">
        <v>318</v>
      </c>
      <c r="E330" s="5" t="s">
        <v>326</v>
      </c>
      <c r="G330" s="5" t="s">
        <v>64</v>
      </c>
      <c r="H330" s="5" t="s">
        <v>319</v>
      </c>
      <c r="I330" s="5" t="s">
        <v>75</v>
      </c>
      <c r="J330" s="5" t="s">
        <v>65</v>
      </c>
      <c r="K330" s="5" t="s">
        <v>65</v>
      </c>
      <c r="M330" s="5" t="s">
        <v>476</v>
      </c>
      <c r="N330" s="5" t="s">
        <v>200</v>
      </c>
      <c r="O330" s="7">
        <v>0</v>
      </c>
      <c r="P330" s="7">
        <v>0</v>
      </c>
      <c r="Q330" s="7">
        <v>0</v>
      </c>
      <c r="R330" s="7">
        <v>0</v>
      </c>
      <c r="T330" s="5">
        <v>0</v>
      </c>
      <c r="W330" s="5">
        <v>0</v>
      </c>
      <c r="Y330" s="5">
        <v>0</v>
      </c>
      <c r="Z330" s="5">
        <v>0</v>
      </c>
      <c r="AB330" s="5">
        <v>0</v>
      </c>
      <c r="AC330" s="5">
        <v>0</v>
      </c>
      <c r="AE330" s="5">
        <v>0</v>
      </c>
      <c r="AF330" s="5">
        <v>0</v>
      </c>
      <c r="AH330" s="5">
        <v>0</v>
      </c>
      <c r="AJ330" s="7">
        <v>0</v>
      </c>
      <c r="AZ330" s="5" t="s">
        <v>175</v>
      </c>
      <c r="BB330" s="5" t="s">
        <v>77</v>
      </c>
      <c r="BD330" s="5" t="s">
        <v>475</v>
      </c>
      <c r="BE330" s="5" t="s">
        <v>67</v>
      </c>
    </row>
    <row r="331" spans="1:57" x14ac:dyDescent="0.25">
      <c r="A331" s="5">
        <v>330</v>
      </c>
      <c r="B331" s="6">
        <v>42625.862361111111</v>
      </c>
      <c r="D331" s="5" t="s">
        <v>317</v>
      </c>
      <c r="E331" s="5" t="s">
        <v>318</v>
      </c>
      <c r="F331" s="5" t="s">
        <v>317</v>
      </c>
      <c r="G331" s="5" t="s">
        <v>80</v>
      </c>
      <c r="H331" s="5" t="s">
        <v>319</v>
      </c>
      <c r="I331" s="5" t="s">
        <v>320</v>
      </c>
      <c r="J331" s="5" t="s">
        <v>65</v>
      </c>
      <c r="K331" s="5" t="s">
        <v>65</v>
      </c>
      <c r="M331" s="5" t="s">
        <v>363</v>
      </c>
      <c r="N331" s="5" t="s">
        <v>66</v>
      </c>
      <c r="O331" s="7">
        <v>0</v>
      </c>
      <c r="P331" s="7">
        <v>0</v>
      </c>
      <c r="Q331" s="7">
        <v>0</v>
      </c>
      <c r="R331" s="7">
        <v>0</v>
      </c>
      <c r="T331" s="5">
        <v>0</v>
      </c>
      <c r="W331" s="5">
        <v>0</v>
      </c>
      <c r="Y331" s="5">
        <v>0</v>
      </c>
      <c r="Z331" s="5">
        <v>0</v>
      </c>
      <c r="AB331" s="5">
        <v>0</v>
      </c>
      <c r="AC331" s="5">
        <v>0</v>
      </c>
      <c r="AE331" s="5">
        <v>0</v>
      </c>
      <c r="AF331" s="5">
        <v>0</v>
      </c>
      <c r="AH331" s="5">
        <v>0</v>
      </c>
      <c r="AJ331" s="7">
        <v>0</v>
      </c>
      <c r="BB331" s="5" t="s">
        <v>322</v>
      </c>
      <c r="BD331" s="5" t="s">
        <v>323</v>
      </c>
      <c r="BE331" s="5" t="s">
        <v>324</v>
      </c>
    </row>
    <row r="332" spans="1:57" x14ac:dyDescent="0.25">
      <c r="A332" s="5">
        <v>331</v>
      </c>
      <c r="B332" s="6">
        <v>42625.860763888886</v>
      </c>
      <c r="D332" s="5" t="s">
        <v>317</v>
      </c>
      <c r="E332" s="5" t="s">
        <v>318</v>
      </c>
      <c r="F332" s="5" t="s">
        <v>317</v>
      </c>
      <c r="G332" s="5" t="s">
        <v>80</v>
      </c>
      <c r="H332" s="5" t="s">
        <v>319</v>
      </c>
      <c r="I332" s="5" t="s">
        <v>320</v>
      </c>
      <c r="J332" s="5" t="s">
        <v>65</v>
      </c>
      <c r="K332" s="5" t="s">
        <v>65</v>
      </c>
      <c r="M332" s="5" t="s">
        <v>446</v>
      </c>
      <c r="N332" s="5" t="s">
        <v>66</v>
      </c>
      <c r="O332" s="7">
        <v>0</v>
      </c>
      <c r="P332" s="7">
        <v>0</v>
      </c>
      <c r="Q332" s="7">
        <v>0</v>
      </c>
      <c r="R332" s="7">
        <v>0</v>
      </c>
      <c r="T332" s="5">
        <v>0</v>
      </c>
      <c r="W332" s="5">
        <v>0</v>
      </c>
      <c r="Y332" s="5">
        <v>0</v>
      </c>
      <c r="Z332" s="5">
        <v>0</v>
      </c>
      <c r="AB332" s="5">
        <v>0</v>
      </c>
      <c r="AC332" s="5">
        <v>0</v>
      </c>
      <c r="AE332" s="5">
        <v>0</v>
      </c>
      <c r="AF332" s="5">
        <v>0</v>
      </c>
      <c r="AH332" s="5">
        <v>0</v>
      </c>
      <c r="AJ332" s="7">
        <v>0</v>
      </c>
      <c r="BB332" s="5" t="s">
        <v>322</v>
      </c>
      <c r="BD332" s="5" t="s">
        <v>323</v>
      </c>
      <c r="BE332" s="5" t="s">
        <v>324</v>
      </c>
    </row>
    <row r="333" spans="1:57" x14ac:dyDescent="0.25">
      <c r="A333" s="5">
        <v>332</v>
      </c>
      <c r="B333" s="6">
        <v>42625.859606481485</v>
      </c>
      <c r="D333" s="5" t="s">
        <v>477</v>
      </c>
      <c r="E333" s="5" t="s">
        <v>318</v>
      </c>
      <c r="G333" s="5" t="s">
        <v>64</v>
      </c>
      <c r="H333" s="5" t="s">
        <v>319</v>
      </c>
      <c r="I333" s="5" t="s">
        <v>176</v>
      </c>
      <c r="J333" s="5" t="s">
        <v>65</v>
      </c>
      <c r="K333" s="5" t="s">
        <v>65</v>
      </c>
      <c r="M333" s="5" t="s">
        <v>424</v>
      </c>
      <c r="N333" s="5" t="s">
        <v>76</v>
      </c>
      <c r="O333" s="7">
        <v>0</v>
      </c>
      <c r="P333" s="7">
        <v>0</v>
      </c>
      <c r="Q333" s="7">
        <v>0</v>
      </c>
      <c r="R333" s="7">
        <v>0</v>
      </c>
      <c r="T333" s="5">
        <v>0</v>
      </c>
      <c r="W333" s="5">
        <v>0</v>
      </c>
      <c r="Y333" s="5">
        <v>0</v>
      </c>
      <c r="Z333" s="5">
        <v>0</v>
      </c>
      <c r="AB333" s="5">
        <v>0</v>
      </c>
      <c r="AC333" s="5">
        <v>0</v>
      </c>
      <c r="AE333" s="5">
        <v>0</v>
      </c>
      <c r="AF333" s="5">
        <v>0</v>
      </c>
      <c r="AH333" s="5">
        <v>0</v>
      </c>
      <c r="AJ333" s="7">
        <v>0</v>
      </c>
      <c r="AZ333" s="5" t="s">
        <v>175</v>
      </c>
      <c r="BB333" s="5" t="s">
        <v>178</v>
      </c>
      <c r="BD333" s="5" t="s">
        <v>475</v>
      </c>
      <c r="BE333" s="5" t="s">
        <v>67</v>
      </c>
    </row>
    <row r="334" spans="1:57" x14ac:dyDescent="0.25">
      <c r="A334" s="5">
        <v>333</v>
      </c>
      <c r="B334" s="6">
        <v>42625.853564814817</v>
      </c>
      <c r="D334" s="5" t="s">
        <v>318</v>
      </c>
      <c r="E334" s="5" t="s">
        <v>330</v>
      </c>
      <c r="G334" s="5" t="s">
        <v>64</v>
      </c>
      <c r="H334" s="5" t="s">
        <v>319</v>
      </c>
      <c r="I334" s="5" t="s">
        <v>75</v>
      </c>
      <c r="J334" s="5" t="s">
        <v>65</v>
      </c>
      <c r="K334" s="5" t="s">
        <v>65</v>
      </c>
      <c r="M334" s="5" t="s">
        <v>194</v>
      </c>
      <c r="N334" s="5" t="s">
        <v>66</v>
      </c>
      <c r="O334" s="7">
        <v>0</v>
      </c>
      <c r="P334" s="7">
        <v>0</v>
      </c>
      <c r="Q334" s="7">
        <v>0</v>
      </c>
      <c r="R334" s="7">
        <v>0</v>
      </c>
      <c r="T334" s="5">
        <v>0</v>
      </c>
      <c r="W334" s="5">
        <v>0</v>
      </c>
      <c r="Y334" s="5">
        <v>0</v>
      </c>
      <c r="Z334" s="5">
        <v>0</v>
      </c>
      <c r="AB334" s="5">
        <v>0</v>
      </c>
      <c r="AC334" s="5">
        <v>0</v>
      </c>
      <c r="AE334" s="5">
        <v>0</v>
      </c>
      <c r="AF334" s="5">
        <v>0</v>
      </c>
      <c r="AH334" s="5">
        <v>0</v>
      </c>
      <c r="AJ334" s="7">
        <v>0</v>
      </c>
      <c r="AZ334" s="5" t="s">
        <v>175</v>
      </c>
      <c r="BB334" s="5" t="s">
        <v>77</v>
      </c>
      <c r="BD334" s="5" t="s">
        <v>427</v>
      </c>
      <c r="BE334" s="5" t="s">
        <v>67</v>
      </c>
    </row>
    <row r="335" spans="1:57" x14ac:dyDescent="0.25">
      <c r="A335" s="5">
        <v>334</v>
      </c>
      <c r="B335" s="6">
        <v>42625.850601851853</v>
      </c>
      <c r="D335" s="5" t="s">
        <v>318</v>
      </c>
      <c r="E335" s="5" t="s">
        <v>330</v>
      </c>
      <c r="G335" s="5" t="s">
        <v>64</v>
      </c>
      <c r="H335" s="5" t="s">
        <v>319</v>
      </c>
      <c r="I335" s="5" t="s">
        <v>75</v>
      </c>
      <c r="J335" s="5" t="s">
        <v>65</v>
      </c>
      <c r="K335" s="5" t="s">
        <v>65</v>
      </c>
      <c r="M335" s="5" t="s">
        <v>235</v>
      </c>
      <c r="N335" s="5" t="s">
        <v>66</v>
      </c>
      <c r="O335" s="7">
        <v>0</v>
      </c>
      <c r="P335" s="7">
        <v>0</v>
      </c>
      <c r="Q335" s="7">
        <v>0</v>
      </c>
      <c r="R335" s="7">
        <v>0</v>
      </c>
      <c r="T335" s="5">
        <v>0</v>
      </c>
      <c r="W335" s="5">
        <v>0</v>
      </c>
      <c r="Y335" s="5">
        <v>0</v>
      </c>
      <c r="Z335" s="5">
        <v>0</v>
      </c>
      <c r="AB335" s="5">
        <v>0</v>
      </c>
      <c r="AC335" s="5">
        <v>0</v>
      </c>
      <c r="AE335" s="5">
        <v>0</v>
      </c>
      <c r="AF335" s="5">
        <v>0</v>
      </c>
      <c r="AH335" s="5">
        <v>0</v>
      </c>
      <c r="AJ335" s="7">
        <v>0</v>
      </c>
      <c r="AZ335" s="5" t="s">
        <v>175</v>
      </c>
      <c r="BB335" s="5" t="s">
        <v>77</v>
      </c>
      <c r="BD335" s="5" t="s">
        <v>427</v>
      </c>
      <c r="BE335" s="5" t="s">
        <v>67</v>
      </c>
    </row>
    <row r="336" spans="1:57" x14ac:dyDescent="0.25">
      <c r="A336" s="5">
        <v>335</v>
      </c>
      <c r="B336" s="6">
        <v>42625.848298611112</v>
      </c>
      <c r="C336" s="6">
        <v>42626.007187499999</v>
      </c>
      <c r="D336" s="5" t="s">
        <v>336</v>
      </c>
      <c r="E336" s="5" t="s">
        <v>241</v>
      </c>
      <c r="F336" s="5" t="s">
        <v>337</v>
      </c>
      <c r="G336" s="5" t="s">
        <v>64</v>
      </c>
      <c r="H336" s="5" t="s">
        <v>319</v>
      </c>
      <c r="I336" s="5" t="s">
        <v>69</v>
      </c>
      <c r="J336" s="5" t="s">
        <v>65</v>
      </c>
      <c r="K336" s="5" t="s">
        <v>65</v>
      </c>
      <c r="L336" s="5">
        <v>656356</v>
      </c>
      <c r="M336" s="5" t="s">
        <v>70</v>
      </c>
      <c r="N336" s="5" t="s">
        <v>70</v>
      </c>
      <c r="O336" s="7">
        <v>0</v>
      </c>
      <c r="P336" s="7">
        <v>0</v>
      </c>
      <c r="Q336" s="7">
        <v>0</v>
      </c>
      <c r="R336" s="7">
        <v>0</v>
      </c>
      <c r="T336" s="5">
        <v>33</v>
      </c>
      <c r="U336" s="5">
        <v>0</v>
      </c>
      <c r="V336" s="5">
        <v>0</v>
      </c>
      <c r="W336" s="5">
        <v>0</v>
      </c>
      <c r="Z336" s="5">
        <v>0</v>
      </c>
      <c r="AC336" s="5">
        <v>0</v>
      </c>
      <c r="AF336" s="5">
        <v>0</v>
      </c>
      <c r="AI336" s="7">
        <v>277.76440000000002</v>
      </c>
      <c r="AJ336" s="7">
        <v>0.75539999999999996</v>
      </c>
      <c r="AK336" s="5" t="s">
        <v>149</v>
      </c>
      <c r="AZ336" s="5" t="s">
        <v>186</v>
      </c>
      <c r="BB336" s="5" t="s">
        <v>71</v>
      </c>
    </row>
    <row r="337" spans="1:57" x14ac:dyDescent="0.25">
      <c r="A337" s="5">
        <v>336</v>
      </c>
      <c r="B337" s="6">
        <v>42625.847731481481</v>
      </c>
      <c r="C337" s="6">
        <v>42626.007187499999</v>
      </c>
      <c r="D337" s="5" t="s">
        <v>336</v>
      </c>
      <c r="E337" s="5" t="s">
        <v>241</v>
      </c>
      <c r="F337" s="5" t="s">
        <v>337</v>
      </c>
      <c r="G337" s="5" t="s">
        <v>64</v>
      </c>
      <c r="H337" s="5" t="s">
        <v>319</v>
      </c>
      <c r="I337" s="5" t="s">
        <v>69</v>
      </c>
      <c r="J337" s="5" t="s">
        <v>65</v>
      </c>
      <c r="K337" s="5" t="s">
        <v>65</v>
      </c>
      <c r="L337" s="5">
        <v>22576395</v>
      </c>
      <c r="M337" s="5" t="s">
        <v>70</v>
      </c>
      <c r="N337" s="5" t="s">
        <v>70</v>
      </c>
      <c r="O337" s="7">
        <v>0</v>
      </c>
      <c r="P337" s="7">
        <v>0</v>
      </c>
      <c r="Q337" s="7">
        <v>0</v>
      </c>
      <c r="R337" s="7">
        <v>0</v>
      </c>
      <c r="T337" s="5">
        <v>33</v>
      </c>
      <c r="U337" s="5">
        <v>0</v>
      </c>
      <c r="V337" s="5">
        <v>0</v>
      </c>
      <c r="W337" s="5">
        <v>0</v>
      </c>
      <c r="Z337" s="5">
        <v>0</v>
      </c>
      <c r="AC337" s="5">
        <v>0</v>
      </c>
      <c r="AF337" s="5">
        <v>0</v>
      </c>
      <c r="AI337" s="7">
        <v>277.83659999999998</v>
      </c>
      <c r="AJ337" s="7">
        <v>21.639600000000002</v>
      </c>
      <c r="AK337" s="5" t="s">
        <v>148</v>
      </c>
      <c r="AZ337" s="5" t="s">
        <v>185</v>
      </c>
      <c r="BB337" s="5" t="s">
        <v>74</v>
      </c>
    </row>
    <row r="338" spans="1:57" x14ac:dyDescent="0.25">
      <c r="A338" s="5">
        <v>337</v>
      </c>
      <c r="B338" s="6">
        <v>42625.843784722223</v>
      </c>
      <c r="D338" s="5" t="s">
        <v>317</v>
      </c>
      <c r="E338" s="5" t="s">
        <v>318</v>
      </c>
      <c r="F338" s="5" t="s">
        <v>317</v>
      </c>
      <c r="G338" s="5" t="s">
        <v>80</v>
      </c>
      <c r="H338" s="5" t="s">
        <v>319</v>
      </c>
      <c r="I338" s="5" t="s">
        <v>320</v>
      </c>
      <c r="J338" s="5" t="s">
        <v>65</v>
      </c>
      <c r="K338" s="5" t="s">
        <v>65</v>
      </c>
      <c r="M338" s="5" t="s">
        <v>363</v>
      </c>
      <c r="N338" s="5" t="s">
        <v>66</v>
      </c>
      <c r="O338" s="7">
        <v>0</v>
      </c>
      <c r="P338" s="7">
        <v>0</v>
      </c>
      <c r="Q338" s="7">
        <v>0</v>
      </c>
      <c r="R338" s="7">
        <v>0</v>
      </c>
      <c r="T338" s="5">
        <v>0</v>
      </c>
      <c r="W338" s="5">
        <v>0</v>
      </c>
      <c r="Y338" s="5">
        <v>0</v>
      </c>
      <c r="Z338" s="5">
        <v>0</v>
      </c>
      <c r="AB338" s="5">
        <v>0</v>
      </c>
      <c r="AC338" s="5">
        <v>0</v>
      </c>
      <c r="AE338" s="5">
        <v>0</v>
      </c>
      <c r="AF338" s="5">
        <v>0</v>
      </c>
      <c r="AH338" s="5">
        <v>0</v>
      </c>
      <c r="AJ338" s="7">
        <v>0</v>
      </c>
      <c r="BB338" s="5" t="s">
        <v>322</v>
      </c>
      <c r="BD338" s="5" t="s">
        <v>323</v>
      </c>
      <c r="BE338" s="5" t="s">
        <v>324</v>
      </c>
    </row>
    <row r="339" spans="1:57" x14ac:dyDescent="0.25">
      <c r="A339" s="5">
        <v>338</v>
      </c>
      <c r="B339" s="6">
        <v>42625.836527777778</v>
      </c>
      <c r="D339" s="5" t="s">
        <v>317</v>
      </c>
      <c r="E339" s="5" t="s">
        <v>318</v>
      </c>
      <c r="F339" s="5" t="s">
        <v>317</v>
      </c>
      <c r="G339" s="5" t="s">
        <v>80</v>
      </c>
      <c r="H339" s="5" t="s">
        <v>319</v>
      </c>
      <c r="I339" s="5" t="s">
        <v>320</v>
      </c>
      <c r="J339" s="5" t="s">
        <v>65</v>
      </c>
      <c r="K339" s="5" t="s">
        <v>65</v>
      </c>
      <c r="M339" s="5" t="s">
        <v>321</v>
      </c>
      <c r="N339" s="5" t="s">
        <v>66</v>
      </c>
      <c r="O339" s="7">
        <v>0</v>
      </c>
      <c r="P339" s="7">
        <v>0</v>
      </c>
      <c r="Q339" s="7">
        <v>0</v>
      </c>
      <c r="R339" s="7">
        <v>0</v>
      </c>
      <c r="T339" s="5">
        <v>0</v>
      </c>
      <c r="W339" s="5">
        <v>0</v>
      </c>
      <c r="Y339" s="5">
        <v>0</v>
      </c>
      <c r="Z339" s="5">
        <v>0</v>
      </c>
      <c r="AB339" s="5">
        <v>0</v>
      </c>
      <c r="AC339" s="5">
        <v>0</v>
      </c>
      <c r="AE339" s="5">
        <v>0</v>
      </c>
      <c r="AF339" s="5">
        <v>0</v>
      </c>
      <c r="AH339" s="5">
        <v>0</v>
      </c>
      <c r="AJ339" s="7">
        <v>0</v>
      </c>
      <c r="BB339" s="5" t="s">
        <v>322</v>
      </c>
      <c r="BD339" s="5" t="s">
        <v>323</v>
      </c>
      <c r="BE339" s="5" t="s">
        <v>324</v>
      </c>
    </row>
    <row r="340" spans="1:57" x14ac:dyDescent="0.25">
      <c r="A340" s="5">
        <v>339</v>
      </c>
      <c r="B340" s="6">
        <v>42625.835185185184</v>
      </c>
      <c r="D340" s="5" t="s">
        <v>317</v>
      </c>
      <c r="E340" s="5" t="s">
        <v>318</v>
      </c>
      <c r="F340" s="5" t="s">
        <v>317</v>
      </c>
      <c r="G340" s="5" t="s">
        <v>80</v>
      </c>
      <c r="H340" s="5" t="s">
        <v>319</v>
      </c>
      <c r="I340" s="5" t="s">
        <v>320</v>
      </c>
      <c r="J340" s="5" t="s">
        <v>65</v>
      </c>
      <c r="K340" s="5" t="s">
        <v>65</v>
      </c>
      <c r="M340" s="5" t="s">
        <v>363</v>
      </c>
      <c r="N340" s="5" t="s">
        <v>66</v>
      </c>
      <c r="O340" s="7">
        <v>0</v>
      </c>
      <c r="P340" s="7">
        <v>0</v>
      </c>
      <c r="Q340" s="7">
        <v>0</v>
      </c>
      <c r="R340" s="7">
        <v>0</v>
      </c>
      <c r="T340" s="5">
        <v>0</v>
      </c>
      <c r="W340" s="5">
        <v>0</v>
      </c>
      <c r="Y340" s="5">
        <v>0</v>
      </c>
      <c r="Z340" s="5">
        <v>0</v>
      </c>
      <c r="AB340" s="5">
        <v>0</v>
      </c>
      <c r="AC340" s="5">
        <v>0</v>
      </c>
      <c r="AE340" s="5">
        <v>0</v>
      </c>
      <c r="AF340" s="5">
        <v>0</v>
      </c>
      <c r="AH340" s="5">
        <v>0</v>
      </c>
      <c r="AJ340" s="7">
        <v>0</v>
      </c>
      <c r="BB340" s="5" t="s">
        <v>322</v>
      </c>
      <c r="BD340" s="5" t="s">
        <v>323</v>
      </c>
      <c r="BE340" s="5" t="s">
        <v>324</v>
      </c>
    </row>
    <row r="341" spans="1:57" x14ac:dyDescent="0.25">
      <c r="A341" s="5">
        <v>340</v>
      </c>
      <c r="B341" s="6">
        <v>42625.834826388891</v>
      </c>
      <c r="D341" s="5" t="s">
        <v>317</v>
      </c>
      <c r="E341" s="5" t="s">
        <v>318</v>
      </c>
      <c r="F341" s="5" t="s">
        <v>317</v>
      </c>
      <c r="G341" s="5" t="s">
        <v>80</v>
      </c>
      <c r="H341" s="5" t="s">
        <v>319</v>
      </c>
      <c r="I341" s="5" t="s">
        <v>320</v>
      </c>
      <c r="J341" s="5" t="s">
        <v>65</v>
      </c>
      <c r="K341" s="5" t="s">
        <v>65</v>
      </c>
      <c r="M341" s="5" t="s">
        <v>363</v>
      </c>
      <c r="N341" s="5" t="s">
        <v>66</v>
      </c>
      <c r="O341" s="7">
        <v>0</v>
      </c>
      <c r="P341" s="7">
        <v>0</v>
      </c>
      <c r="Q341" s="7">
        <v>0</v>
      </c>
      <c r="R341" s="7">
        <v>0</v>
      </c>
      <c r="T341" s="5">
        <v>0</v>
      </c>
      <c r="W341" s="5">
        <v>0</v>
      </c>
      <c r="Y341" s="5">
        <v>0</v>
      </c>
      <c r="Z341" s="5">
        <v>0</v>
      </c>
      <c r="AB341" s="5">
        <v>0</v>
      </c>
      <c r="AC341" s="5">
        <v>0</v>
      </c>
      <c r="AE341" s="5">
        <v>0</v>
      </c>
      <c r="AF341" s="5">
        <v>0</v>
      </c>
      <c r="AH341" s="5">
        <v>0</v>
      </c>
      <c r="AJ341" s="7">
        <v>0</v>
      </c>
      <c r="BB341" s="5" t="s">
        <v>322</v>
      </c>
      <c r="BD341" s="5" t="s">
        <v>323</v>
      </c>
      <c r="BE341" s="5" t="s">
        <v>324</v>
      </c>
    </row>
    <row r="342" spans="1:57" x14ac:dyDescent="0.25">
      <c r="A342" s="5">
        <v>341</v>
      </c>
      <c r="B342" s="6">
        <v>42625.817939814813</v>
      </c>
      <c r="D342" s="5" t="s">
        <v>318</v>
      </c>
      <c r="E342" s="5" t="s">
        <v>346</v>
      </c>
      <c r="G342" s="5" t="s">
        <v>64</v>
      </c>
      <c r="H342" s="5" t="s">
        <v>319</v>
      </c>
      <c r="I342" s="5" t="s">
        <v>75</v>
      </c>
      <c r="J342" s="5" t="s">
        <v>65</v>
      </c>
      <c r="K342" s="5" t="s">
        <v>65</v>
      </c>
      <c r="M342" s="5" t="s">
        <v>182</v>
      </c>
      <c r="N342" s="5" t="s">
        <v>66</v>
      </c>
      <c r="O342" s="7">
        <v>0</v>
      </c>
      <c r="P342" s="7">
        <v>0</v>
      </c>
      <c r="Q342" s="7">
        <v>0</v>
      </c>
      <c r="R342" s="7">
        <v>0</v>
      </c>
      <c r="T342" s="5">
        <v>0</v>
      </c>
      <c r="W342" s="5">
        <v>0</v>
      </c>
      <c r="Y342" s="5">
        <v>0</v>
      </c>
      <c r="Z342" s="5">
        <v>0</v>
      </c>
      <c r="AB342" s="5">
        <v>0</v>
      </c>
      <c r="AC342" s="5">
        <v>0</v>
      </c>
      <c r="AE342" s="5">
        <v>0</v>
      </c>
      <c r="AF342" s="5">
        <v>0</v>
      </c>
      <c r="AH342" s="5">
        <v>0</v>
      </c>
      <c r="AJ342" s="7">
        <v>0</v>
      </c>
      <c r="AZ342" s="5" t="s">
        <v>175</v>
      </c>
      <c r="BB342" s="5" t="s">
        <v>77</v>
      </c>
      <c r="BD342" s="5" t="s">
        <v>478</v>
      </c>
      <c r="BE342" s="5" t="s">
        <v>67</v>
      </c>
    </row>
    <row r="343" spans="1:57" x14ac:dyDescent="0.25">
      <c r="A343" s="5">
        <v>342</v>
      </c>
      <c r="B343" s="6">
        <v>42625.81521990741</v>
      </c>
      <c r="D343" s="5" t="s">
        <v>318</v>
      </c>
      <c r="E343" s="5" t="s">
        <v>356</v>
      </c>
      <c r="G343" s="5" t="s">
        <v>64</v>
      </c>
      <c r="H343" s="5" t="s">
        <v>319</v>
      </c>
      <c r="I343" s="5" t="s">
        <v>75</v>
      </c>
      <c r="J343" s="5" t="s">
        <v>65</v>
      </c>
      <c r="K343" s="5" t="s">
        <v>65</v>
      </c>
      <c r="M343" s="5" t="s">
        <v>279</v>
      </c>
      <c r="N343" s="5" t="s">
        <v>76</v>
      </c>
      <c r="O343" s="7">
        <v>0</v>
      </c>
      <c r="P343" s="7">
        <v>0</v>
      </c>
      <c r="Q343" s="7">
        <v>0</v>
      </c>
      <c r="R343" s="7">
        <v>0</v>
      </c>
      <c r="T343" s="5">
        <v>0</v>
      </c>
      <c r="W343" s="5">
        <v>0</v>
      </c>
      <c r="Y343" s="5">
        <v>0</v>
      </c>
      <c r="Z343" s="5">
        <v>0</v>
      </c>
      <c r="AB343" s="5">
        <v>0</v>
      </c>
      <c r="AC343" s="5">
        <v>0</v>
      </c>
      <c r="AE343" s="5">
        <v>0</v>
      </c>
      <c r="AF343" s="5">
        <v>0</v>
      </c>
      <c r="AH343" s="5">
        <v>0</v>
      </c>
      <c r="AJ343" s="7">
        <v>0</v>
      </c>
      <c r="AZ343" s="5" t="s">
        <v>175</v>
      </c>
      <c r="BB343" s="5" t="s">
        <v>77</v>
      </c>
      <c r="BD343" s="5" t="s">
        <v>479</v>
      </c>
      <c r="BE343" s="5" t="s">
        <v>67</v>
      </c>
    </row>
    <row r="344" spans="1:57" x14ac:dyDescent="0.25">
      <c r="A344" s="5">
        <v>343</v>
      </c>
      <c r="B344" s="6">
        <v>42625.801296296297</v>
      </c>
      <c r="D344" s="5" t="s">
        <v>318</v>
      </c>
      <c r="E344" s="5" t="s">
        <v>330</v>
      </c>
      <c r="G344" s="5" t="s">
        <v>64</v>
      </c>
      <c r="H344" s="5" t="s">
        <v>319</v>
      </c>
      <c r="I344" s="5" t="s">
        <v>75</v>
      </c>
      <c r="J344" s="5" t="s">
        <v>65</v>
      </c>
      <c r="K344" s="5" t="s">
        <v>65</v>
      </c>
      <c r="M344" s="5" t="s">
        <v>480</v>
      </c>
      <c r="N344" s="5" t="s">
        <v>76</v>
      </c>
      <c r="O344" s="7">
        <v>0</v>
      </c>
      <c r="P344" s="7">
        <v>0</v>
      </c>
      <c r="Q344" s="7">
        <v>0</v>
      </c>
      <c r="R344" s="7">
        <v>0</v>
      </c>
      <c r="T344" s="5">
        <v>0</v>
      </c>
      <c r="W344" s="5">
        <v>0</v>
      </c>
      <c r="Y344" s="5">
        <v>0</v>
      </c>
      <c r="Z344" s="5">
        <v>0</v>
      </c>
      <c r="AB344" s="5">
        <v>0</v>
      </c>
      <c r="AC344" s="5">
        <v>0</v>
      </c>
      <c r="AE344" s="5">
        <v>0</v>
      </c>
      <c r="AF344" s="5">
        <v>0</v>
      </c>
      <c r="AH344" s="5">
        <v>0</v>
      </c>
      <c r="AJ344" s="7">
        <v>0</v>
      </c>
      <c r="AZ344" s="5" t="s">
        <v>175</v>
      </c>
      <c r="BB344" s="5" t="s">
        <v>77</v>
      </c>
      <c r="BD344" s="5" t="s">
        <v>481</v>
      </c>
      <c r="BE344" s="5" t="s">
        <v>67</v>
      </c>
    </row>
    <row r="345" spans="1:57" x14ac:dyDescent="0.25">
      <c r="A345" s="5">
        <v>344</v>
      </c>
      <c r="B345" s="6">
        <v>42625.789259259262</v>
      </c>
      <c r="C345" s="6">
        <v>42625.835057870368</v>
      </c>
      <c r="D345" s="5" t="s">
        <v>336</v>
      </c>
      <c r="E345" s="5" t="s">
        <v>241</v>
      </c>
      <c r="F345" s="5" t="s">
        <v>337</v>
      </c>
      <c r="G345" s="5" t="s">
        <v>64</v>
      </c>
      <c r="H345" s="5" t="s">
        <v>319</v>
      </c>
      <c r="I345" s="5" t="s">
        <v>69</v>
      </c>
      <c r="J345" s="5" t="s">
        <v>65</v>
      </c>
      <c r="K345" s="5" t="s">
        <v>65</v>
      </c>
      <c r="L345" s="5">
        <v>14857</v>
      </c>
      <c r="M345" s="5" t="s">
        <v>70</v>
      </c>
      <c r="N345" s="5" t="s">
        <v>70</v>
      </c>
      <c r="O345" s="7">
        <v>0</v>
      </c>
      <c r="P345" s="7">
        <v>0</v>
      </c>
      <c r="Q345" s="7">
        <v>0</v>
      </c>
      <c r="R345" s="7">
        <v>0</v>
      </c>
      <c r="T345" s="5">
        <v>33</v>
      </c>
      <c r="U345" s="5">
        <v>0</v>
      </c>
      <c r="V345" s="5">
        <v>0</v>
      </c>
      <c r="W345" s="5">
        <v>0</v>
      </c>
      <c r="Z345" s="5">
        <v>0</v>
      </c>
      <c r="AC345" s="5">
        <v>0</v>
      </c>
      <c r="AF345" s="5">
        <v>0</v>
      </c>
      <c r="AI345" s="7">
        <v>277.92059999999998</v>
      </c>
      <c r="AJ345" s="7">
        <v>1.46E-2</v>
      </c>
      <c r="AK345" s="5" t="s">
        <v>149</v>
      </c>
      <c r="AZ345" s="5" t="s">
        <v>186</v>
      </c>
      <c r="BB345" s="5" t="s">
        <v>71</v>
      </c>
    </row>
    <row r="346" spans="1:57" x14ac:dyDescent="0.25">
      <c r="A346" s="5">
        <v>345</v>
      </c>
      <c r="B346" s="6">
        <v>42625.788553240738</v>
      </c>
      <c r="C346" s="6">
        <v>42625.835057870368</v>
      </c>
      <c r="D346" s="5" t="s">
        <v>336</v>
      </c>
      <c r="E346" s="5" t="s">
        <v>241</v>
      </c>
      <c r="F346" s="5" t="s">
        <v>337</v>
      </c>
      <c r="G346" s="5" t="s">
        <v>64</v>
      </c>
      <c r="H346" s="5" t="s">
        <v>319</v>
      </c>
      <c r="I346" s="5" t="s">
        <v>69</v>
      </c>
      <c r="J346" s="5" t="s">
        <v>65</v>
      </c>
      <c r="K346" s="5" t="s">
        <v>65</v>
      </c>
      <c r="L346" s="5">
        <v>71992</v>
      </c>
      <c r="M346" s="5" t="s">
        <v>70</v>
      </c>
      <c r="N346" s="5" t="s">
        <v>70</v>
      </c>
      <c r="O346" s="7">
        <v>0</v>
      </c>
      <c r="P346" s="7">
        <v>0</v>
      </c>
      <c r="Q346" s="7">
        <v>0</v>
      </c>
      <c r="R346" s="7">
        <v>0</v>
      </c>
      <c r="T346" s="5">
        <v>33</v>
      </c>
      <c r="U346" s="5">
        <v>0</v>
      </c>
      <c r="V346" s="5">
        <v>0</v>
      </c>
      <c r="W346" s="5">
        <v>0</v>
      </c>
      <c r="Z346" s="5">
        <v>0</v>
      </c>
      <c r="AC346" s="5">
        <v>0</v>
      </c>
      <c r="AF346" s="5">
        <v>0</v>
      </c>
      <c r="AI346" s="7">
        <v>277.90600000000001</v>
      </c>
      <c r="AJ346" s="7">
        <v>6.93E-2</v>
      </c>
      <c r="AK346" s="5" t="s">
        <v>148</v>
      </c>
      <c r="AZ346" s="5" t="s">
        <v>185</v>
      </c>
      <c r="BB346" s="5" t="s">
        <v>74</v>
      </c>
    </row>
    <row r="347" spans="1:57" x14ac:dyDescent="0.25">
      <c r="A347" s="5">
        <v>346</v>
      </c>
      <c r="B347" s="6">
        <v>42625.783310185187</v>
      </c>
      <c r="D347" s="5" t="s">
        <v>318</v>
      </c>
      <c r="E347" s="5" t="s">
        <v>326</v>
      </c>
      <c r="G347" s="5" t="s">
        <v>64</v>
      </c>
      <c r="H347" s="5" t="s">
        <v>319</v>
      </c>
      <c r="I347" s="5" t="s">
        <v>75</v>
      </c>
      <c r="J347" s="5" t="s">
        <v>65</v>
      </c>
      <c r="K347" s="5" t="s">
        <v>65</v>
      </c>
      <c r="M347" s="5" t="s">
        <v>482</v>
      </c>
      <c r="N347" s="5" t="s">
        <v>365</v>
      </c>
      <c r="O347" s="7">
        <v>0</v>
      </c>
      <c r="P347" s="7">
        <v>0</v>
      </c>
      <c r="Q347" s="7">
        <v>0</v>
      </c>
      <c r="R347" s="7">
        <v>0</v>
      </c>
      <c r="T347" s="5">
        <v>0</v>
      </c>
      <c r="W347" s="5">
        <v>0</v>
      </c>
      <c r="Y347" s="5">
        <v>0</v>
      </c>
      <c r="Z347" s="5">
        <v>0</v>
      </c>
      <c r="AB347" s="5">
        <v>0</v>
      </c>
      <c r="AC347" s="5">
        <v>0</v>
      </c>
      <c r="AE347" s="5">
        <v>0</v>
      </c>
      <c r="AF347" s="5">
        <v>0</v>
      </c>
      <c r="AH347" s="5">
        <v>0</v>
      </c>
      <c r="AJ347" s="7">
        <v>0</v>
      </c>
      <c r="AZ347" s="5" t="s">
        <v>175</v>
      </c>
      <c r="BB347" s="5" t="s">
        <v>77</v>
      </c>
      <c r="BD347" s="5" t="s">
        <v>355</v>
      </c>
      <c r="BE347" s="5" t="s">
        <v>67</v>
      </c>
    </row>
    <row r="348" spans="1:57" x14ac:dyDescent="0.25">
      <c r="A348" s="5">
        <v>347</v>
      </c>
      <c r="B348" s="6">
        <v>42625.783032407409</v>
      </c>
      <c r="D348" s="5" t="s">
        <v>326</v>
      </c>
      <c r="E348" s="5" t="s">
        <v>318</v>
      </c>
      <c r="G348" s="5" t="s">
        <v>64</v>
      </c>
      <c r="H348" s="5" t="s">
        <v>319</v>
      </c>
      <c r="I348" s="5" t="s">
        <v>176</v>
      </c>
      <c r="J348" s="5" t="s">
        <v>65</v>
      </c>
      <c r="K348" s="5" t="s">
        <v>65</v>
      </c>
      <c r="M348" s="5" t="s">
        <v>281</v>
      </c>
      <c r="N348" s="5" t="s">
        <v>66</v>
      </c>
      <c r="O348" s="7">
        <v>0</v>
      </c>
      <c r="P348" s="7">
        <v>0</v>
      </c>
      <c r="Q348" s="7">
        <v>0</v>
      </c>
      <c r="R348" s="7">
        <v>0</v>
      </c>
      <c r="T348" s="5">
        <v>0</v>
      </c>
      <c r="W348" s="5">
        <v>0</v>
      </c>
      <c r="Y348" s="5">
        <v>0</v>
      </c>
      <c r="Z348" s="5">
        <v>0</v>
      </c>
      <c r="AB348" s="5">
        <v>0</v>
      </c>
      <c r="AC348" s="5">
        <v>0</v>
      </c>
      <c r="AE348" s="5">
        <v>0</v>
      </c>
      <c r="AF348" s="5">
        <v>0</v>
      </c>
      <c r="AH348" s="5">
        <v>0</v>
      </c>
      <c r="AJ348" s="7">
        <v>0</v>
      </c>
      <c r="AZ348" s="5" t="s">
        <v>175</v>
      </c>
      <c r="BB348" s="5" t="s">
        <v>178</v>
      </c>
      <c r="BD348" s="5" t="s">
        <v>361</v>
      </c>
      <c r="BE348" s="5" t="s">
        <v>67</v>
      </c>
    </row>
    <row r="349" spans="1:57" x14ac:dyDescent="0.25">
      <c r="A349" s="5">
        <v>348</v>
      </c>
      <c r="B349" s="6">
        <v>42625.782534722224</v>
      </c>
      <c r="D349" s="5" t="s">
        <v>317</v>
      </c>
      <c r="E349" s="5" t="s">
        <v>318</v>
      </c>
      <c r="F349" s="5" t="s">
        <v>317</v>
      </c>
      <c r="G349" s="5" t="s">
        <v>80</v>
      </c>
      <c r="H349" s="5" t="s">
        <v>319</v>
      </c>
      <c r="I349" s="5" t="s">
        <v>320</v>
      </c>
      <c r="J349" s="5" t="s">
        <v>65</v>
      </c>
      <c r="K349" s="5" t="s">
        <v>65</v>
      </c>
      <c r="M349" s="5" t="s">
        <v>197</v>
      </c>
      <c r="N349" s="5" t="s">
        <v>66</v>
      </c>
      <c r="O349" s="7">
        <v>0</v>
      </c>
      <c r="P349" s="7">
        <v>0</v>
      </c>
      <c r="Q349" s="7">
        <v>0</v>
      </c>
      <c r="R349" s="7">
        <v>0</v>
      </c>
      <c r="T349" s="5">
        <v>0</v>
      </c>
      <c r="W349" s="5">
        <v>0</v>
      </c>
      <c r="Y349" s="5">
        <v>0</v>
      </c>
      <c r="Z349" s="5">
        <v>0</v>
      </c>
      <c r="AB349" s="5">
        <v>0</v>
      </c>
      <c r="AC349" s="5">
        <v>0</v>
      </c>
      <c r="AE349" s="5">
        <v>0</v>
      </c>
      <c r="AF349" s="5">
        <v>0</v>
      </c>
      <c r="AH349" s="5">
        <v>0</v>
      </c>
      <c r="AJ349" s="7">
        <v>0</v>
      </c>
      <c r="BB349" s="5" t="s">
        <v>322</v>
      </c>
      <c r="BD349" s="5" t="s">
        <v>323</v>
      </c>
      <c r="BE349" s="5" t="s">
        <v>324</v>
      </c>
    </row>
    <row r="350" spans="1:57" x14ac:dyDescent="0.25">
      <c r="A350" s="5">
        <v>349</v>
      </c>
      <c r="B350" s="6">
        <v>42625.778182870374</v>
      </c>
      <c r="D350" s="5" t="s">
        <v>318</v>
      </c>
      <c r="E350" s="5" t="s">
        <v>469</v>
      </c>
      <c r="G350" s="5" t="s">
        <v>64</v>
      </c>
      <c r="H350" s="5" t="s">
        <v>319</v>
      </c>
      <c r="I350" s="5" t="s">
        <v>75</v>
      </c>
      <c r="J350" s="5" t="s">
        <v>65</v>
      </c>
      <c r="K350" s="5" t="s">
        <v>65</v>
      </c>
      <c r="M350" s="5" t="s">
        <v>483</v>
      </c>
      <c r="N350" s="5" t="s">
        <v>196</v>
      </c>
      <c r="O350" s="7">
        <v>0</v>
      </c>
      <c r="P350" s="7">
        <v>0</v>
      </c>
      <c r="Q350" s="7">
        <v>0</v>
      </c>
      <c r="R350" s="7">
        <v>0</v>
      </c>
      <c r="T350" s="5">
        <v>0</v>
      </c>
      <c r="W350" s="5">
        <v>0</v>
      </c>
      <c r="Y350" s="5">
        <v>0</v>
      </c>
      <c r="Z350" s="5">
        <v>0</v>
      </c>
      <c r="AB350" s="5">
        <v>0</v>
      </c>
      <c r="AC350" s="5">
        <v>0</v>
      </c>
      <c r="AE350" s="5">
        <v>0</v>
      </c>
      <c r="AF350" s="5">
        <v>0</v>
      </c>
      <c r="AH350" s="5">
        <v>0</v>
      </c>
      <c r="AJ350" s="7">
        <v>0</v>
      </c>
      <c r="AZ350" s="5" t="s">
        <v>175</v>
      </c>
      <c r="BB350" s="5" t="s">
        <v>77</v>
      </c>
      <c r="BD350" s="5" t="s">
        <v>361</v>
      </c>
      <c r="BE350" s="5" t="s">
        <v>67</v>
      </c>
    </row>
    <row r="351" spans="1:57" x14ac:dyDescent="0.25">
      <c r="A351" s="5">
        <v>350</v>
      </c>
      <c r="B351" s="6">
        <v>42625.777245370373</v>
      </c>
      <c r="D351" s="5" t="s">
        <v>318</v>
      </c>
      <c r="E351" s="5" t="s">
        <v>417</v>
      </c>
      <c r="G351" s="5" t="s">
        <v>64</v>
      </c>
      <c r="H351" s="5" t="s">
        <v>319</v>
      </c>
      <c r="I351" s="5" t="s">
        <v>75</v>
      </c>
      <c r="J351" s="5" t="s">
        <v>65</v>
      </c>
      <c r="K351" s="5" t="s">
        <v>65</v>
      </c>
      <c r="M351" s="5" t="s">
        <v>184</v>
      </c>
      <c r="N351" s="5" t="s">
        <v>66</v>
      </c>
      <c r="O351" s="7">
        <v>0</v>
      </c>
      <c r="P351" s="7">
        <v>0</v>
      </c>
      <c r="Q351" s="7">
        <v>0</v>
      </c>
      <c r="R351" s="7">
        <v>0</v>
      </c>
      <c r="T351" s="5">
        <v>0</v>
      </c>
      <c r="W351" s="5">
        <v>0</v>
      </c>
      <c r="Y351" s="5">
        <v>0</v>
      </c>
      <c r="Z351" s="5">
        <v>0</v>
      </c>
      <c r="AB351" s="5">
        <v>0</v>
      </c>
      <c r="AC351" s="5">
        <v>0</v>
      </c>
      <c r="AE351" s="5">
        <v>0</v>
      </c>
      <c r="AF351" s="5">
        <v>0</v>
      </c>
      <c r="AH351" s="5">
        <v>0</v>
      </c>
      <c r="AJ351" s="7">
        <v>0</v>
      </c>
      <c r="AZ351" s="5" t="s">
        <v>175</v>
      </c>
      <c r="BB351" s="5" t="s">
        <v>77</v>
      </c>
      <c r="BD351" s="5" t="s">
        <v>361</v>
      </c>
      <c r="BE351" s="5" t="s">
        <v>67</v>
      </c>
    </row>
    <row r="352" spans="1:57" x14ac:dyDescent="0.25">
      <c r="A352" s="5">
        <v>351</v>
      </c>
      <c r="B352" s="6">
        <v>42625.753333333334</v>
      </c>
      <c r="D352" s="5" t="s">
        <v>318</v>
      </c>
      <c r="E352" s="5" t="s">
        <v>346</v>
      </c>
      <c r="G352" s="5" t="s">
        <v>64</v>
      </c>
      <c r="H352" s="5" t="s">
        <v>319</v>
      </c>
      <c r="I352" s="5" t="s">
        <v>75</v>
      </c>
      <c r="J352" s="5" t="s">
        <v>65</v>
      </c>
      <c r="K352" s="5" t="s">
        <v>65</v>
      </c>
      <c r="M352" s="5" t="s">
        <v>484</v>
      </c>
      <c r="N352" s="5" t="s">
        <v>244</v>
      </c>
      <c r="O352" s="7">
        <v>0</v>
      </c>
      <c r="P352" s="7">
        <v>0</v>
      </c>
      <c r="Q352" s="7">
        <v>0</v>
      </c>
      <c r="R352" s="7">
        <v>0</v>
      </c>
      <c r="T352" s="5">
        <v>0</v>
      </c>
      <c r="W352" s="5">
        <v>0</v>
      </c>
      <c r="Y352" s="5">
        <v>0</v>
      </c>
      <c r="Z352" s="5">
        <v>0</v>
      </c>
      <c r="AB352" s="5">
        <v>0</v>
      </c>
      <c r="AC352" s="5">
        <v>0</v>
      </c>
      <c r="AE352" s="5">
        <v>0</v>
      </c>
      <c r="AF352" s="5">
        <v>0</v>
      </c>
      <c r="AH352" s="5">
        <v>0</v>
      </c>
      <c r="AJ352" s="7">
        <v>0</v>
      </c>
      <c r="AZ352" s="5" t="s">
        <v>175</v>
      </c>
      <c r="BB352" s="5" t="s">
        <v>77</v>
      </c>
      <c r="BD352" s="5" t="s">
        <v>331</v>
      </c>
      <c r="BE352" s="5" t="s">
        <v>67</v>
      </c>
    </row>
    <row r="353" spans="1:57" x14ac:dyDescent="0.25">
      <c r="A353" s="5">
        <v>352</v>
      </c>
      <c r="B353" s="6">
        <v>42625.740937499999</v>
      </c>
      <c r="D353" s="5" t="s">
        <v>318</v>
      </c>
      <c r="E353" s="5" t="s">
        <v>356</v>
      </c>
      <c r="G353" s="5" t="s">
        <v>64</v>
      </c>
      <c r="H353" s="5" t="s">
        <v>319</v>
      </c>
      <c r="I353" s="5" t="s">
        <v>75</v>
      </c>
      <c r="J353" s="5" t="s">
        <v>65</v>
      </c>
      <c r="K353" s="5" t="s">
        <v>65</v>
      </c>
      <c r="M353" s="5" t="s">
        <v>485</v>
      </c>
      <c r="N353" s="5" t="s">
        <v>245</v>
      </c>
      <c r="O353" s="7">
        <v>0</v>
      </c>
      <c r="P353" s="7">
        <v>0</v>
      </c>
      <c r="Q353" s="7">
        <v>0</v>
      </c>
      <c r="R353" s="7">
        <v>0</v>
      </c>
      <c r="T353" s="5">
        <v>0</v>
      </c>
      <c r="W353" s="5">
        <v>0</v>
      </c>
      <c r="Y353" s="5">
        <v>0</v>
      </c>
      <c r="Z353" s="5">
        <v>0</v>
      </c>
      <c r="AB353" s="5">
        <v>0</v>
      </c>
      <c r="AC353" s="5">
        <v>0</v>
      </c>
      <c r="AE353" s="5">
        <v>0</v>
      </c>
      <c r="AF353" s="5">
        <v>0</v>
      </c>
      <c r="AH353" s="5">
        <v>0</v>
      </c>
      <c r="AJ353" s="7">
        <v>0</v>
      </c>
      <c r="AZ353" s="5" t="s">
        <v>175</v>
      </c>
      <c r="BB353" s="5" t="s">
        <v>77</v>
      </c>
      <c r="BD353" s="5" t="s">
        <v>331</v>
      </c>
      <c r="BE353" s="5" t="s">
        <v>67</v>
      </c>
    </row>
    <row r="354" spans="1:57" x14ac:dyDescent="0.25">
      <c r="A354" s="5">
        <v>353</v>
      </c>
      <c r="B354" s="6">
        <v>42625.738483796296</v>
      </c>
      <c r="C354" s="6">
        <v>42625.793414351851</v>
      </c>
      <c r="D354" s="5" t="s">
        <v>336</v>
      </c>
      <c r="E354" s="5" t="s">
        <v>68</v>
      </c>
      <c r="F354" s="5" t="s">
        <v>337</v>
      </c>
      <c r="G354" s="5" t="s">
        <v>64</v>
      </c>
      <c r="H354" s="5" t="s">
        <v>319</v>
      </c>
      <c r="I354" s="5" t="s">
        <v>69</v>
      </c>
      <c r="J354" s="5" t="s">
        <v>65</v>
      </c>
      <c r="K354" s="5" t="s">
        <v>65</v>
      </c>
      <c r="L354" s="5">
        <v>263649</v>
      </c>
      <c r="M354" s="5" t="s">
        <v>70</v>
      </c>
      <c r="N354" s="5" t="s">
        <v>70</v>
      </c>
      <c r="O354" s="7">
        <v>0</v>
      </c>
      <c r="P354" s="7">
        <v>0</v>
      </c>
      <c r="Q354" s="7">
        <v>0</v>
      </c>
      <c r="R354" s="7">
        <v>0</v>
      </c>
      <c r="T354" s="5">
        <v>33</v>
      </c>
      <c r="U354" s="5">
        <v>0</v>
      </c>
      <c r="V354" s="5">
        <v>0</v>
      </c>
      <c r="W354" s="5">
        <v>0</v>
      </c>
      <c r="Z354" s="5">
        <v>0</v>
      </c>
      <c r="AC354" s="5">
        <v>0</v>
      </c>
      <c r="AF354" s="5">
        <v>0</v>
      </c>
      <c r="AI354" s="7">
        <v>278.33659999999998</v>
      </c>
      <c r="AJ354" s="7">
        <v>0.252</v>
      </c>
      <c r="AK354" s="5" t="s">
        <v>149</v>
      </c>
      <c r="AZ354" s="5" t="s">
        <v>186</v>
      </c>
      <c r="BB354" s="5" t="s">
        <v>71</v>
      </c>
    </row>
    <row r="355" spans="1:57" x14ac:dyDescent="0.25">
      <c r="A355" s="5">
        <v>354</v>
      </c>
      <c r="B355" s="6">
        <v>42625.733182870368</v>
      </c>
      <c r="D355" s="5" t="s">
        <v>317</v>
      </c>
      <c r="E355" s="5" t="s">
        <v>318</v>
      </c>
      <c r="F355" s="5" t="s">
        <v>317</v>
      </c>
      <c r="G355" s="5" t="s">
        <v>80</v>
      </c>
      <c r="H355" s="5" t="s">
        <v>319</v>
      </c>
      <c r="I355" s="5" t="s">
        <v>320</v>
      </c>
      <c r="J355" s="5" t="s">
        <v>65</v>
      </c>
      <c r="K355" s="5" t="s">
        <v>65</v>
      </c>
      <c r="M355" s="5" t="s">
        <v>349</v>
      </c>
      <c r="N355" s="5" t="s">
        <v>66</v>
      </c>
      <c r="O355" s="7">
        <v>0</v>
      </c>
      <c r="P355" s="7">
        <v>0</v>
      </c>
      <c r="Q355" s="7">
        <v>0</v>
      </c>
      <c r="R355" s="7">
        <v>0</v>
      </c>
      <c r="T355" s="5">
        <v>0</v>
      </c>
      <c r="W355" s="5">
        <v>0</v>
      </c>
      <c r="Y355" s="5">
        <v>0</v>
      </c>
      <c r="Z355" s="5">
        <v>0</v>
      </c>
      <c r="AB355" s="5">
        <v>0</v>
      </c>
      <c r="AC355" s="5">
        <v>0</v>
      </c>
      <c r="AE355" s="5">
        <v>0</v>
      </c>
      <c r="AF355" s="5">
        <v>0</v>
      </c>
      <c r="AH355" s="5">
        <v>0</v>
      </c>
      <c r="AJ355" s="7">
        <v>0</v>
      </c>
      <c r="BB355" s="5" t="s">
        <v>322</v>
      </c>
      <c r="BD355" s="5" t="s">
        <v>323</v>
      </c>
      <c r="BE355" s="5" t="s">
        <v>324</v>
      </c>
    </row>
    <row r="356" spans="1:57" x14ac:dyDescent="0.25">
      <c r="A356" s="5">
        <v>355</v>
      </c>
      <c r="B356" s="6">
        <v>42625.724444444444</v>
      </c>
      <c r="D356" s="5" t="s">
        <v>317</v>
      </c>
      <c r="E356" s="5" t="s">
        <v>318</v>
      </c>
      <c r="F356" s="5" t="s">
        <v>317</v>
      </c>
      <c r="G356" s="5" t="s">
        <v>80</v>
      </c>
      <c r="H356" s="5" t="s">
        <v>319</v>
      </c>
      <c r="I356" s="5" t="s">
        <v>320</v>
      </c>
      <c r="J356" s="5" t="s">
        <v>65</v>
      </c>
      <c r="K356" s="5" t="s">
        <v>65</v>
      </c>
      <c r="M356" s="5" t="s">
        <v>349</v>
      </c>
      <c r="N356" s="5" t="s">
        <v>66</v>
      </c>
      <c r="O356" s="7">
        <v>0</v>
      </c>
      <c r="P356" s="7">
        <v>0</v>
      </c>
      <c r="Q356" s="7">
        <v>0</v>
      </c>
      <c r="R356" s="7">
        <v>0</v>
      </c>
      <c r="T356" s="5">
        <v>0</v>
      </c>
      <c r="W356" s="5">
        <v>0</v>
      </c>
      <c r="Y356" s="5">
        <v>0</v>
      </c>
      <c r="Z356" s="5">
        <v>0</v>
      </c>
      <c r="AB356" s="5">
        <v>0</v>
      </c>
      <c r="AC356" s="5">
        <v>0</v>
      </c>
      <c r="AE356" s="5">
        <v>0</v>
      </c>
      <c r="AF356" s="5">
        <v>0</v>
      </c>
      <c r="AH356" s="5">
        <v>0</v>
      </c>
      <c r="AJ356" s="7">
        <v>0</v>
      </c>
      <c r="BB356" s="5" t="s">
        <v>322</v>
      </c>
      <c r="BD356" s="5" t="s">
        <v>323</v>
      </c>
      <c r="BE356" s="5" t="s">
        <v>324</v>
      </c>
    </row>
    <row r="357" spans="1:57" x14ac:dyDescent="0.25">
      <c r="A357" s="5">
        <v>356</v>
      </c>
      <c r="B357" s="6">
        <v>42625.723124999997</v>
      </c>
      <c r="C357" s="6">
        <v>42625.793414351851</v>
      </c>
      <c r="D357" s="5" t="s">
        <v>336</v>
      </c>
      <c r="E357" s="5" t="s">
        <v>68</v>
      </c>
      <c r="F357" s="5" t="s">
        <v>337</v>
      </c>
      <c r="G357" s="5" t="s">
        <v>64</v>
      </c>
      <c r="H357" s="5" t="s">
        <v>319</v>
      </c>
      <c r="I357" s="5" t="s">
        <v>69</v>
      </c>
      <c r="J357" s="5" t="s">
        <v>65</v>
      </c>
      <c r="K357" s="5" t="s">
        <v>65</v>
      </c>
      <c r="L357" s="5">
        <v>606263</v>
      </c>
      <c r="M357" s="5" t="s">
        <v>70</v>
      </c>
      <c r="N357" s="5" t="s">
        <v>70</v>
      </c>
      <c r="O357" s="7">
        <v>0</v>
      </c>
      <c r="P357" s="7">
        <v>0</v>
      </c>
      <c r="Q357" s="7">
        <v>0</v>
      </c>
      <c r="R357" s="7">
        <v>0</v>
      </c>
      <c r="T357" s="5">
        <v>33</v>
      </c>
      <c r="U357" s="5">
        <v>0</v>
      </c>
      <c r="V357" s="5">
        <v>0</v>
      </c>
      <c r="W357" s="5">
        <v>0</v>
      </c>
      <c r="Z357" s="5">
        <v>0</v>
      </c>
      <c r="AC357" s="5">
        <v>0</v>
      </c>
      <c r="AF357" s="5">
        <v>0</v>
      </c>
      <c r="AI357" s="7">
        <v>278.75170000000003</v>
      </c>
      <c r="AJ357" s="7">
        <v>0.57909999999999995</v>
      </c>
      <c r="AK357" s="5" t="s">
        <v>148</v>
      </c>
      <c r="AZ357" s="5" t="s">
        <v>185</v>
      </c>
      <c r="BB357" s="5" t="s">
        <v>74</v>
      </c>
    </row>
    <row r="358" spans="1:57" x14ac:dyDescent="0.25">
      <c r="A358" s="5">
        <v>357</v>
      </c>
      <c r="B358" s="6">
        <v>42625.721655092595</v>
      </c>
      <c r="D358" s="5" t="s">
        <v>317</v>
      </c>
      <c r="E358" s="5" t="s">
        <v>318</v>
      </c>
      <c r="F358" s="5" t="s">
        <v>317</v>
      </c>
      <c r="G358" s="5" t="s">
        <v>80</v>
      </c>
      <c r="H358" s="5" t="s">
        <v>319</v>
      </c>
      <c r="I358" s="5" t="s">
        <v>320</v>
      </c>
      <c r="J358" s="5" t="s">
        <v>65</v>
      </c>
      <c r="K358" s="5" t="s">
        <v>65</v>
      </c>
      <c r="M358" s="5" t="s">
        <v>349</v>
      </c>
      <c r="N358" s="5" t="s">
        <v>66</v>
      </c>
      <c r="O358" s="7">
        <v>0</v>
      </c>
      <c r="P358" s="7">
        <v>0</v>
      </c>
      <c r="Q358" s="7">
        <v>0</v>
      </c>
      <c r="R358" s="7">
        <v>0</v>
      </c>
      <c r="T358" s="5">
        <v>0</v>
      </c>
      <c r="W358" s="5">
        <v>0</v>
      </c>
      <c r="Y358" s="5">
        <v>0</v>
      </c>
      <c r="Z358" s="5">
        <v>0</v>
      </c>
      <c r="AB358" s="5">
        <v>0</v>
      </c>
      <c r="AC358" s="5">
        <v>0</v>
      </c>
      <c r="AE358" s="5">
        <v>0</v>
      </c>
      <c r="AF358" s="5">
        <v>0</v>
      </c>
      <c r="AH358" s="5">
        <v>0</v>
      </c>
      <c r="AJ358" s="7">
        <v>0</v>
      </c>
      <c r="BB358" s="5" t="s">
        <v>322</v>
      </c>
      <c r="BD358" s="5" t="s">
        <v>323</v>
      </c>
      <c r="BE358" s="5" t="s">
        <v>324</v>
      </c>
    </row>
    <row r="359" spans="1:57" x14ac:dyDescent="0.25">
      <c r="A359" s="5">
        <v>358</v>
      </c>
      <c r="B359" s="6">
        <v>42625.721145833333</v>
      </c>
      <c r="D359" s="5" t="s">
        <v>317</v>
      </c>
      <c r="E359" s="5" t="s">
        <v>318</v>
      </c>
      <c r="F359" s="5" t="s">
        <v>317</v>
      </c>
      <c r="G359" s="5" t="s">
        <v>80</v>
      </c>
      <c r="H359" s="5" t="s">
        <v>319</v>
      </c>
      <c r="I359" s="5" t="s">
        <v>320</v>
      </c>
      <c r="J359" s="5" t="s">
        <v>65</v>
      </c>
      <c r="K359" s="5" t="s">
        <v>65</v>
      </c>
      <c r="M359" s="5" t="s">
        <v>321</v>
      </c>
      <c r="N359" s="5" t="s">
        <v>66</v>
      </c>
      <c r="O359" s="7">
        <v>0</v>
      </c>
      <c r="P359" s="7">
        <v>0</v>
      </c>
      <c r="Q359" s="7">
        <v>0</v>
      </c>
      <c r="R359" s="7">
        <v>0</v>
      </c>
      <c r="T359" s="5">
        <v>0</v>
      </c>
      <c r="W359" s="5">
        <v>0</v>
      </c>
      <c r="Y359" s="5">
        <v>0</v>
      </c>
      <c r="Z359" s="5">
        <v>0</v>
      </c>
      <c r="AB359" s="5">
        <v>0</v>
      </c>
      <c r="AC359" s="5">
        <v>0</v>
      </c>
      <c r="AE359" s="5">
        <v>0</v>
      </c>
      <c r="AF359" s="5">
        <v>0</v>
      </c>
      <c r="AH359" s="5">
        <v>0</v>
      </c>
      <c r="AJ359" s="7">
        <v>0</v>
      </c>
      <c r="BB359" s="5" t="s">
        <v>322</v>
      </c>
      <c r="BD359" s="5" t="s">
        <v>323</v>
      </c>
      <c r="BE359" s="5" t="s">
        <v>324</v>
      </c>
    </row>
    <row r="360" spans="1:57" x14ac:dyDescent="0.25">
      <c r="A360" s="5">
        <v>359</v>
      </c>
      <c r="B360" s="6">
        <v>42625.694756944446</v>
      </c>
      <c r="C360" s="6">
        <v>42625.702060185184</v>
      </c>
      <c r="D360" s="5" t="s">
        <v>336</v>
      </c>
      <c r="E360" s="5" t="s">
        <v>68</v>
      </c>
      <c r="G360" s="5" t="s">
        <v>64</v>
      </c>
      <c r="H360" s="5" t="s">
        <v>319</v>
      </c>
      <c r="I360" s="5" t="s">
        <v>69</v>
      </c>
      <c r="J360" s="5" t="s">
        <v>65</v>
      </c>
      <c r="K360" s="5" t="s">
        <v>65</v>
      </c>
      <c r="L360" s="5">
        <v>39759</v>
      </c>
      <c r="M360" s="5" t="s">
        <v>70</v>
      </c>
      <c r="N360" s="5" t="s">
        <v>70</v>
      </c>
      <c r="O360" s="7">
        <v>0</v>
      </c>
      <c r="P360" s="7">
        <v>0</v>
      </c>
      <c r="Q360" s="7">
        <v>0</v>
      </c>
      <c r="R360" s="7">
        <v>0</v>
      </c>
      <c r="T360" s="5">
        <v>33</v>
      </c>
      <c r="U360" s="5">
        <v>0</v>
      </c>
      <c r="V360" s="5">
        <v>0</v>
      </c>
      <c r="W360" s="5">
        <v>0</v>
      </c>
      <c r="Z360" s="5">
        <v>0</v>
      </c>
      <c r="AC360" s="5">
        <v>0</v>
      </c>
      <c r="AF360" s="5">
        <v>0</v>
      </c>
      <c r="AI360" s="7">
        <v>278.78969999999998</v>
      </c>
      <c r="AJ360" s="7">
        <v>3.8100000000000002E-2</v>
      </c>
      <c r="AK360" s="5" t="s">
        <v>148</v>
      </c>
      <c r="AZ360" s="5" t="s">
        <v>185</v>
      </c>
      <c r="BB360" s="5" t="s">
        <v>74</v>
      </c>
    </row>
    <row r="361" spans="1:57" x14ac:dyDescent="0.25">
      <c r="A361" s="5">
        <v>360</v>
      </c>
      <c r="B361" s="6">
        <v>42625.693159722221</v>
      </c>
      <c r="D361" s="5" t="s">
        <v>318</v>
      </c>
      <c r="E361" s="5" t="s">
        <v>356</v>
      </c>
      <c r="G361" s="5" t="s">
        <v>64</v>
      </c>
      <c r="H361" s="5" t="s">
        <v>319</v>
      </c>
      <c r="I361" s="5" t="s">
        <v>75</v>
      </c>
      <c r="J361" s="5" t="s">
        <v>65</v>
      </c>
      <c r="K361" s="5" t="s">
        <v>65</v>
      </c>
      <c r="M361" s="5" t="s">
        <v>486</v>
      </c>
      <c r="N361" s="5" t="s">
        <v>183</v>
      </c>
      <c r="O361" s="7">
        <v>0</v>
      </c>
      <c r="P361" s="7">
        <v>0</v>
      </c>
      <c r="Q361" s="7">
        <v>0</v>
      </c>
      <c r="R361" s="7">
        <v>0</v>
      </c>
      <c r="T361" s="5">
        <v>0</v>
      </c>
      <c r="W361" s="5">
        <v>0</v>
      </c>
      <c r="Y361" s="5">
        <v>0</v>
      </c>
      <c r="Z361" s="5">
        <v>0</v>
      </c>
      <c r="AB361" s="5">
        <v>0</v>
      </c>
      <c r="AC361" s="5">
        <v>0</v>
      </c>
      <c r="AE361" s="5">
        <v>0</v>
      </c>
      <c r="AF361" s="5">
        <v>0</v>
      </c>
      <c r="AH361" s="5">
        <v>0</v>
      </c>
      <c r="AJ361" s="7">
        <v>0</v>
      </c>
      <c r="AZ361" s="5" t="s">
        <v>175</v>
      </c>
      <c r="BB361" s="5" t="s">
        <v>77</v>
      </c>
      <c r="BD361" s="5" t="s">
        <v>393</v>
      </c>
      <c r="BE361" s="5" t="s">
        <v>67</v>
      </c>
    </row>
    <row r="362" spans="1:57" x14ac:dyDescent="0.25">
      <c r="A362" s="5">
        <v>361</v>
      </c>
      <c r="B362" s="6">
        <v>42625.692743055559</v>
      </c>
      <c r="D362" s="5" t="s">
        <v>317</v>
      </c>
      <c r="E362" s="5" t="s">
        <v>318</v>
      </c>
      <c r="F362" s="5" t="s">
        <v>317</v>
      </c>
      <c r="G362" s="5" t="s">
        <v>80</v>
      </c>
      <c r="H362" s="5" t="s">
        <v>319</v>
      </c>
      <c r="I362" s="5" t="s">
        <v>320</v>
      </c>
      <c r="J362" s="5" t="s">
        <v>65</v>
      </c>
      <c r="K362" s="5" t="s">
        <v>65</v>
      </c>
      <c r="M362" s="5" t="s">
        <v>349</v>
      </c>
      <c r="N362" s="5" t="s">
        <v>66</v>
      </c>
      <c r="O362" s="7">
        <v>0</v>
      </c>
      <c r="P362" s="7">
        <v>0</v>
      </c>
      <c r="Q362" s="7">
        <v>0</v>
      </c>
      <c r="R362" s="7">
        <v>0</v>
      </c>
      <c r="T362" s="5">
        <v>0</v>
      </c>
      <c r="W362" s="5">
        <v>0</v>
      </c>
      <c r="Y362" s="5">
        <v>0</v>
      </c>
      <c r="Z362" s="5">
        <v>0</v>
      </c>
      <c r="AB362" s="5">
        <v>0</v>
      </c>
      <c r="AC362" s="5">
        <v>0</v>
      </c>
      <c r="AE362" s="5">
        <v>0</v>
      </c>
      <c r="AF362" s="5">
        <v>0</v>
      </c>
      <c r="AH362" s="5">
        <v>0</v>
      </c>
      <c r="AJ362" s="7">
        <v>0</v>
      </c>
      <c r="BB362" s="5" t="s">
        <v>322</v>
      </c>
      <c r="BD362" s="5" t="s">
        <v>323</v>
      </c>
      <c r="BE362" s="5" t="s">
        <v>324</v>
      </c>
    </row>
    <row r="363" spans="1:57" x14ac:dyDescent="0.25">
      <c r="A363" s="5">
        <v>362</v>
      </c>
      <c r="B363" s="6">
        <v>42625.692465277774</v>
      </c>
      <c r="D363" s="5" t="s">
        <v>317</v>
      </c>
      <c r="E363" s="5" t="s">
        <v>318</v>
      </c>
      <c r="F363" s="5" t="s">
        <v>317</v>
      </c>
      <c r="G363" s="5" t="s">
        <v>80</v>
      </c>
      <c r="H363" s="5" t="s">
        <v>319</v>
      </c>
      <c r="I363" s="5" t="s">
        <v>320</v>
      </c>
      <c r="J363" s="5" t="s">
        <v>65</v>
      </c>
      <c r="K363" s="5" t="s">
        <v>65</v>
      </c>
      <c r="M363" s="5" t="s">
        <v>321</v>
      </c>
      <c r="N363" s="5" t="s">
        <v>66</v>
      </c>
      <c r="O363" s="7">
        <v>0</v>
      </c>
      <c r="P363" s="7">
        <v>0</v>
      </c>
      <c r="Q363" s="7">
        <v>0</v>
      </c>
      <c r="R363" s="7">
        <v>0</v>
      </c>
      <c r="T363" s="5">
        <v>0</v>
      </c>
      <c r="W363" s="5">
        <v>0</v>
      </c>
      <c r="Y363" s="5">
        <v>0</v>
      </c>
      <c r="Z363" s="5">
        <v>0</v>
      </c>
      <c r="AB363" s="5">
        <v>0</v>
      </c>
      <c r="AC363" s="5">
        <v>0</v>
      </c>
      <c r="AE363" s="5">
        <v>0</v>
      </c>
      <c r="AF363" s="5">
        <v>0</v>
      </c>
      <c r="AH363" s="5">
        <v>0</v>
      </c>
      <c r="AJ363" s="7">
        <v>0</v>
      </c>
      <c r="BB363" s="5" t="s">
        <v>322</v>
      </c>
      <c r="BD363" s="5" t="s">
        <v>323</v>
      </c>
      <c r="BE363" s="5" t="s">
        <v>324</v>
      </c>
    </row>
    <row r="364" spans="1:57" x14ac:dyDescent="0.25">
      <c r="A364" s="5">
        <v>363</v>
      </c>
      <c r="B364" s="6">
        <v>42625.680902777778</v>
      </c>
      <c r="C364" s="6">
        <v>42625.689305555556</v>
      </c>
      <c r="D364" s="5" t="s">
        <v>336</v>
      </c>
      <c r="E364" s="5" t="s">
        <v>68</v>
      </c>
      <c r="G364" s="5" t="s">
        <v>64</v>
      </c>
      <c r="H364" s="5" t="s">
        <v>319</v>
      </c>
      <c r="I364" s="5" t="s">
        <v>69</v>
      </c>
      <c r="J364" s="5" t="s">
        <v>65</v>
      </c>
      <c r="K364" s="5" t="s">
        <v>65</v>
      </c>
      <c r="L364" s="5">
        <v>52</v>
      </c>
      <c r="M364" s="5" t="s">
        <v>70</v>
      </c>
      <c r="N364" s="5" t="s">
        <v>70</v>
      </c>
      <c r="O364" s="7">
        <v>0</v>
      </c>
      <c r="P364" s="7">
        <v>0</v>
      </c>
      <c r="Q364" s="7">
        <v>0</v>
      </c>
      <c r="R364" s="7">
        <v>0</v>
      </c>
      <c r="T364" s="5">
        <v>33</v>
      </c>
      <c r="U364" s="5">
        <v>0</v>
      </c>
      <c r="V364" s="5">
        <v>0</v>
      </c>
      <c r="W364" s="5">
        <v>0</v>
      </c>
      <c r="Z364" s="5">
        <v>0</v>
      </c>
      <c r="AC364" s="5">
        <v>0</v>
      </c>
      <c r="AF364" s="5">
        <v>0</v>
      </c>
      <c r="AI364" s="7">
        <v>278.88060000000002</v>
      </c>
      <c r="AJ364" s="7">
        <v>1E-3</v>
      </c>
      <c r="AK364" s="5" t="s">
        <v>149</v>
      </c>
      <c r="AZ364" s="5" t="s">
        <v>186</v>
      </c>
      <c r="BB364" s="5" t="s">
        <v>71</v>
      </c>
    </row>
    <row r="365" spans="1:57" x14ac:dyDescent="0.25">
      <c r="A365" s="5">
        <v>364</v>
      </c>
      <c r="B365" s="6">
        <v>42625.68074074074</v>
      </c>
      <c r="C365" s="6">
        <v>42625.689305555556</v>
      </c>
      <c r="D365" s="5" t="s">
        <v>336</v>
      </c>
      <c r="E365" s="5" t="s">
        <v>68</v>
      </c>
      <c r="G365" s="5" t="s">
        <v>64</v>
      </c>
      <c r="H365" s="5" t="s">
        <v>319</v>
      </c>
      <c r="I365" s="5" t="s">
        <v>69</v>
      </c>
      <c r="J365" s="5" t="s">
        <v>65</v>
      </c>
      <c r="K365" s="5" t="s">
        <v>65</v>
      </c>
      <c r="L365" s="5">
        <v>93306</v>
      </c>
      <c r="M365" s="5" t="s">
        <v>70</v>
      </c>
      <c r="N365" s="5" t="s">
        <v>70</v>
      </c>
      <c r="O365" s="7">
        <v>0</v>
      </c>
      <c r="P365" s="7">
        <v>0</v>
      </c>
      <c r="Q365" s="7">
        <v>0</v>
      </c>
      <c r="R365" s="7">
        <v>0</v>
      </c>
      <c r="T365" s="5">
        <v>33</v>
      </c>
      <c r="U365" s="5">
        <v>0</v>
      </c>
      <c r="V365" s="5">
        <v>0</v>
      </c>
      <c r="W365" s="5">
        <v>0</v>
      </c>
      <c r="Z365" s="5">
        <v>0</v>
      </c>
      <c r="AC365" s="5">
        <v>0</v>
      </c>
      <c r="AF365" s="5">
        <v>0</v>
      </c>
      <c r="AI365" s="7">
        <v>278.87959999999998</v>
      </c>
      <c r="AJ365" s="7">
        <v>8.9800000000000005E-2</v>
      </c>
      <c r="AK365" s="5" t="s">
        <v>148</v>
      </c>
      <c r="AZ365" s="5" t="s">
        <v>185</v>
      </c>
      <c r="BB365" s="5" t="s">
        <v>74</v>
      </c>
    </row>
    <row r="366" spans="1:57" x14ac:dyDescent="0.25">
      <c r="A366" s="5">
        <v>365</v>
      </c>
      <c r="B366" s="6">
        <v>42625.678680555553</v>
      </c>
      <c r="C366" s="6">
        <v>42625.685474537036</v>
      </c>
      <c r="D366" s="5" t="s">
        <v>336</v>
      </c>
      <c r="E366" s="5" t="s">
        <v>68</v>
      </c>
      <c r="G366" s="5" t="s">
        <v>64</v>
      </c>
      <c r="H366" s="5" t="s">
        <v>319</v>
      </c>
      <c r="I366" s="5" t="s">
        <v>69</v>
      </c>
      <c r="J366" s="5" t="s">
        <v>65</v>
      </c>
      <c r="K366" s="5" t="s">
        <v>65</v>
      </c>
      <c r="L366" s="5">
        <v>0</v>
      </c>
      <c r="M366" s="5" t="s">
        <v>70</v>
      </c>
      <c r="N366" s="5" t="s">
        <v>70</v>
      </c>
      <c r="O366" s="7">
        <v>0</v>
      </c>
      <c r="P366" s="7">
        <v>0</v>
      </c>
      <c r="Q366" s="7">
        <v>0</v>
      </c>
      <c r="R366" s="7">
        <v>0</v>
      </c>
      <c r="T366" s="5">
        <v>0</v>
      </c>
      <c r="U366" s="5">
        <v>0</v>
      </c>
      <c r="V366" s="5">
        <v>0</v>
      </c>
      <c r="W366" s="5">
        <v>0</v>
      </c>
      <c r="Z366" s="5">
        <v>0</v>
      </c>
      <c r="AC366" s="5">
        <v>0</v>
      </c>
      <c r="AF366" s="5">
        <v>0</v>
      </c>
      <c r="AK366" s="5" t="s">
        <v>149</v>
      </c>
      <c r="AZ366" s="5" t="s">
        <v>186</v>
      </c>
      <c r="BB366" s="5" t="s">
        <v>71</v>
      </c>
    </row>
    <row r="367" spans="1:57" x14ac:dyDescent="0.25">
      <c r="A367" s="5">
        <v>366</v>
      </c>
      <c r="B367" s="6">
        <v>42625.678530092591</v>
      </c>
      <c r="C367" s="6">
        <v>42625.685474537036</v>
      </c>
      <c r="D367" s="5" t="s">
        <v>336</v>
      </c>
      <c r="E367" s="5" t="s">
        <v>68</v>
      </c>
      <c r="G367" s="5" t="s">
        <v>64</v>
      </c>
      <c r="H367" s="5" t="s">
        <v>319</v>
      </c>
      <c r="I367" s="5" t="s">
        <v>69</v>
      </c>
      <c r="J367" s="5" t="s">
        <v>65</v>
      </c>
      <c r="K367" s="5" t="s">
        <v>65</v>
      </c>
      <c r="L367" s="5">
        <v>32562</v>
      </c>
      <c r="M367" s="5" t="s">
        <v>70</v>
      </c>
      <c r="N367" s="5" t="s">
        <v>70</v>
      </c>
      <c r="O367" s="7">
        <v>0</v>
      </c>
      <c r="P367" s="7">
        <v>0</v>
      </c>
      <c r="Q367" s="7">
        <v>0</v>
      </c>
      <c r="R367" s="7">
        <v>0</v>
      </c>
      <c r="T367" s="5">
        <v>33</v>
      </c>
      <c r="U367" s="5">
        <v>0</v>
      </c>
      <c r="V367" s="5">
        <v>0</v>
      </c>
      <c r="W367" s="5">
        <v>0</v>
      </c>
      <c r="Z367" s="5">
        <v>0</v>
      </c>
      <c r="AC367" s="5">
        <v>0</v>
      </c>
      <c r="AF367" s="5">
        <v>0</v>
      </c>
      <c r="AI367" s="7">
        <v>278.91180000000003</v>
      </c>
      <c r="AJ367" s="7">
        <v>3.1300000000000001E-2</v>
      </c>
      <c r="AK367" s="5" t="s">
        <v>148</v>
      </c>
      <c r="AZ367" s="5" t="s">
        <v>185</v>
      </c>
      <c r="BB367" s="5" t="s">
        <v>74</v>
      </c>
    </row>
    <row r="368" spans="1:57" x14ac:dyDescent="0.25">
      <c r="A368" s="5">
        <v>367</v>
      </c>
      <c r="B368" s="6">
        <v>42625.674490740741</v>
      </c>
      <c r="C368" s="6">
        <v>42625.680972222224</v>
      </c>
      <c r="D368" s="5" t="s">
        <v>336</v>
      </c>
      <c r="E368" s="5" t="s">
        <v>68</v>
      </c>
      <c r="G368" s="5" t="s">
        <v>64</v>
      </c>
      <c r="H368" s="5" t="s">
        <v>319</v>
      </c>
      <c r="I368" s="5" t="s">
        <v>69</v>
      </c>
      <c r="J368" s="5" t="s">
        <v>65</v>
      </c>
      <c r="K368" s="5" t="s">
        <v>65</v>
      </c>
      <c r="L368" s="5">
        <v>1683</v>
      </c>
      <c r="M368" s="5" t="s">
        <v>70</v>
      </c>
      <c r="N368" s="5" t="s">
        <v>70</v>
      </c>
      <c r="O368" s="7">
        <v>0</v>
      </c>
      <c r="P368" s="7">
        <v>0</v>
      </c>
      <c r="Q368" s="7">
        <v>0</v>
      </c>
      <c r="R368" s="7">
        <v>0</v>
      </c>
      <c r="T368" s="5">
        <v>33</v>
      </c>
      <c r="U368" s="5">
        <v>0</v>
      </c>
      <c r="V368" s="5">
        <v>0</v>
      </c>
      <c r="W368" s="5">
        <v>0</v>
      </c>
      <c r="Z368" s="5">
        <v>0</v>
      </c>
      <c r="AC368" s="5">
        <v>0</v>
      </c>
      <c r="AF368" s="5">
        <v>0</v>
      </c>
      <c r="AI368" s="7">
        <v>278.947</v>
      </c>
      <c r="AJ368" s="7">
        <v>2E-3</v>
      </c>
      <c r="AK368" s="5" t="s">
        <v>149</v>
      </c>
      <c r="AZ368" s="5" t="s">
        <v>186</v>
      </c>
      <c r="BB368" s="5" t="s">
        <v>71</v>
      </c>
    </row>
    <row r="369" spans="1:57" x14ac:dyDescent="0.25">
      <c r="A369" s="5">
        <v>368</v>
      </c>
      <c r="B369" s="6">
        <v>42625.674479166664</v>
      </c>
      <c r="C369" s="6">
        <v>42625.680972222224</v>
      </c>
      <c r="D369" s="5" t="s">
        <v>336</v>
      </c>
      <c r="E369" s="5" t="s">
        <v>68</v>
      </c>
      <c r="G369" s="5" t="s">
        <v>64</v>
      </c>
      <c r="H369" s="5" t="s">
        <v>319</v>
      </c>
      <c r="I369" s="5" t="s">
        <v>69</v>
      </c>
      <c r="J369" s="5" t="s">
        <v>65</v>
      </c>
      <c r="K369" s="5" t="s">
        <v>65</v>
      </c>
      <c r="L369" s="5">
        <v>34260</v>
      </c>
      <c r="M369" s="5" t="s">
        <v>70</v>
      </c>
      <c r="N369" s="5" t="s">
        <v>70</v>
      </c>
      <c r="O369" s="7">
        <v>0</v>
      </c>
      <c r="P369" s="7">
        <v>0</v>
      </c>
      <c r="Q369" s="7">
        <v>0</v>
      </c>
      <c r="R369" s="7">
        <v>0</v>
      </c>
      <c r="T369" s="5">
        <v>33</v>
      </c>
      <c r="U369" s="5">
        <v>0</v>
      </c>
      <c r="V369" s="5">
        <v>0</v>
      </c>
      <c r="W369" s="5">
        <v>0</v>
      </c>
      <c r="Z369" s="5">
        <v>0</v>
      </c>
      <c r="AC369" s="5">
        <v>0</v>
      </c>
      <c r="AF369" s="5">
        <v>0</v>
      </c>
      <c r="AI369" s="7">
        <v>278.94499999999999</v>
      </c>
      <c r="AJ369" s="7">
        <v>3.32E-2</v>
      </c>
      <c r="AK369" s="5" t="s">
        <v>148</v>
      </c>
      <c r="AZ369" s="5" t="s">
        <v>185</v>
      </c>
      <c r="BB369" s="5" t="s">
        <v>74</v>
      </c>
    </row>
    <row r="370" spans="1:57" x14ac:dyDescent="0.25">
      <c r="A370" s="5">
        <v>369</v>
      </c>
      <c r="B370" s="6">
        <v>42625.619571759256</v>
      </c>
      <c r="D370" s="5" t="s">
        <v>318</v>
      </c>
      <c r="E370" s="5" t="s">
        <v>472</v>
      </c>
      <c r="G370" s="5" t="s">
        <v>64</v>
      </c>
      <c r="H370" s="5" t="s">
        <v>319</v>
      </c>
      <c r="I370" s="5" t="s">
        <v>75</v>
      </c>
      <c r="J370" s="5" t="s">
        <v>65</v>
      </c>
      <c r="K370" s="5" t="s">
        <v>65</v>
      </c>
      <c r="M370" s="5" t="s">
        <v>210</v>
      </c>
      <c r="N370" s="5" t="s">
        <v>66</v>
      </c>
      <c r="O370" s="7">
        <v>0</v>
      </c>
      <c r="P370" s="7">
        <v>0</v>
      </c>
      <c r="Q370" s="7">
        <v>0</v>
      </c>
      <c r="R370" s="7">
        <v>0</v>
      </c>
      <c r="T370" s="5">
        <v>0</v>
      </c>
      <c r="W370" s="5">
        <v>0</v>
      </c>
      <c r="Y370" s="5">
        <v>0</v>
      </c>
      <c r="Z370" s="5">
        <v>0</v>
      </c>
      <c r="AB370" s="5">
        <v>0</v>
      </c>
      <c r="AC370" s="5">
        <v>0</v>
      </c>
      <c r="AE370" s="5">
        <v>0</v>
      </c>
      <c r="AF370" s="5">
        <v>0</v>
      </c>
      <c r="AH370" s="5">
        <v>0</v>
      </c>
      <c r="AJ370" s="7">
        <v>0</v>
      </c>
      <c r="AZ370" s="5" t="s">
        <v>175</v>
      </c>
      <c r="BB370" s="5" t="s">
        <v>77</v>
      </c>
      <c r="BD370" s="5" t="s">
        <v>487</v>
      </c>
      <c r="BE370" s="5" t="s">
        <v>67</v>
      </c>
    </row>
    <row r="371" spans="1:57" x14ac:dyDescent="0.25">
      <c r="A371" s="5">
        <v>370</v>
      </c>
      <c r="B371" s="6">
        <v>42625.604421296295</v>
      </c>
      <c r="D371" s="5" t="s">
        <v>318</v>
      </c>
      <c r="E371" s="5" t="s">
        <v>358</v>
      </c>
      <c r="G371" s="5" t="s">
        <v>64</v>
      </c>
      <c r="H371" s="5" t="s">
        <v>319</v>
      </c>
      <c r="I371" s="5" t="s">
        <v>75</v>
      </c>
      <c r="J371" s="5" t="s">
        <v>65</v>
      </c>
      <c r="K371" s="5" t="s">
        <v>65</v>
      </c>
      <c r="M371" s="5" t="s">
        <v>488</v>
      </c>
      <c r="N371" s="5" t="s">
        <v>76</v>
      </c>
      <c r="O371" s="7">
        <v>0</v>
      </c>
      <c r="P371" s="7">
        <v>0</v>
      </c>
      <c r="Q371" s="7">
        <v>0</v>
      </c>
      <c r="R371" s="7">
        <v>0</v>
      </c>
      <c r="T371" s="5">
        <v>0</v>
      </c>
      <c r="W371" s="5">
        <v>0</v>
      </c>
      <c r="Y371" s="5">
        <v>0</v>
      </c>
      <c r="Z371" s="5">
        <v>0</v>
      </c>
      <c r="AB371" s="5">
        <v>0</v>
      </c>
      <c r="AC371" s="5">
        <v>0</v>
      </c>
      <c r="AE371" s="5">
        <v>0</v>
      </c>
      <c r="AF371" s="5">
        <v>0</v>
      </c>
      <c r="AH371" s="5">
        <v>0</v>
      </c>
      <c r="AJ371" s="7">
        <v>0</v>
      </c>
      <c r="AZ371" s="5" t="s">
        <v>175</v>
      </c>
      <c r="BB371" s="5" t="s">
        <v>77</v>
      </c>
      <c r="BD371" s="5" t="s">
        <v>432</v>
      </c>
      <c r="BE371" s="5" t="s">
        <v>67</v>
      </c>
    </row>
    <row r="372" spans="1:57" x14ac:dyDescent="0.25">
      <c r="A372" s="5">
        <v>371</v>
      </c>
      <c r="B372" s="6">
        <v>42625.52034722222</v>
      </c>
      <c r="D372" s="5" t="s">
        <v>318</v>
      </c>
      <c r="E372" s="5" t="s">
        <v>344</v>
      </c>
      <c r="G372" s="5" t="s">
        <v>64</v>
      </c>
      <c r="H372" s="5" t="s">
        <v>319</v>
      </c>
      <c r="I372" s="5" t="s">
        <v>75</v>
      </c>
      <c r="J372" s="5" t="s">
        <v>65</v>
      </c>
      <c r="K372" s="5" t="s">
        <v>65</v>
      </c>
      <c r="M372" s="5" t="s">
        <v>266</v>
      </c>
      <c r="N372" s="5" t="s">
        <v>76</v>
      </c>
      <c r="O372" s="7">
        <v>0</v>
      </c>
      <c r="P372" s="7">
        <v>0</v>
      </c>
      <c r="Q372" s="7">
        <v>0</v>
      </c>
      <c r="R372" s="7">
        <v>0</v>
      </c>
      <c r="T372" s="5">
        <v>0</v>
      </c>
      <c r="W372" s="5">
        <v>0</v>
      </c>
      <c r="Y372" s="5">
        <v>0</v>
      </c>
      <c r="Z372" s="5">
        <v>0</v>
      </c>
      <c r="AB372" s="5">
        <v>0</v>
      </c>
      <c r="AC372" s="5">
        <v>0</v>
      </c>
      <c r="AE372" s="5">
        <v>0</v>
      </c>
      <c r="AF372" s="5">
        <v>0</v>
      </c>
      <c r="AH372" s="5">
        <v>0</v>
      </c>
      <c r="AJ372" s="7">
        <v>0</v>
      </c>
      <c r="AZ372" s="5" t="s">
        <v>175</v>
      </c>
      <c r="BB372" s="5" t="s">
        <v>77</v>
      </c>
      <c r="BD372" s="5" t="s">
        <v>432</v>
      </c>
      <c r="BE372" s="5" t="s">
        <v>67</v>
      </c>
    </row>
    <row r="373" spans="1:57" x14ac:dyDescent="0.25">
      <c r="A373" s="5">
        <v>372</v>
      </c>
      <c r="B373" s="6">
        <v>42625.504965277774</v>
      </c>
      <c r="C373" s="6">
        <v>42625.703634259262</v>
      </c>
      <c r="D373" s="5" t="s">
        <v>336</v>
      </c>
      <c r="E373" s="5" t="s">
        <v>241</v>
      </c>
      <c r="F373" s="5" t="s">
        <v>337</v>
      </c>
      <c r="G373" s="5" t="s">
        <v>64</v>
      </c>
      <c r="H373" s="5" t="s">
        <v>319</v>
      </c>
      <c r="I373" s="5" t="s">
        <v>69</v>
      </c>
      <c r="J373" s="5" t="s">
        <v>65</v>
      </c>
      <c r="K373" s="5" t="s">
        <v>65</v>
      </c>
      <c r="L373" s="5">
        <v>41959795</v>
      </c>
      <c r="M373" s="5" t="s">
        <v>70</v>
      </c>
      <c r="N373" s="5" t="s">
        <v>70</v>
      </c>
      <c r="O373" s="7">
        <v>0</v>
      </c>
      <c r="P373" s="7">
        <v>0</v>
      </c>
      <c r="Q373" s="7">
        <v>0</v>
      </c>
      <c r="R373" s="7">
        <v>0</v>
      </c>
      <c r="T373" s="5">
        <v>33</v>
      </c>
      <c r="U373" s="5">
        <v>0</v>
      </c>
      <c r="V373" s="5">
        <v>0</v>
      </c>
      <c r="W373" s="5">
        <v>0</v>
      </c>
      <c r="Z373" s="5">
        <v>0</v>
      </c>
      <c r="AC373" s="5">
        <v>0</v>
      </c>
      <c r="AF373" s="5">
        <v>0</v>
      </c>
      <c r="AI373" s="7">
        <v>319.22329999999999</v>
      </c>
      <c r="AJ373" s="7">
        <v>40.015599999999999</v>
      </c>
      <c r="AK373" s="5" t="s">
        <v>148</v>
      </c>
      <c r="AZ373" s="5" t="s">
        <v>185</v>
      </c>
      <c r="BB373" s="5" t="s">
        <v>74</v>
      </c>
    </row>
    <row r="374" spans="1:57" x14ac:dyDescent="0.25">
      <c r="A374" s="5">
        <v>373</v>
      </c>
      <c r="B374" s="6">
        <v>42625.504814814813</v>
      </c>
      <c r="C374" s="6">
        <v>42625.715763888889</v>
      </c>
      <c r="D374" s="5" t="s">
        <v>336</v>
      </c>
      <c r="E374" s="5" t="s">
        <v>241</v>
      </c>
      <c r="F374" s="5" t="s">
        <v>337</v>
      </c>
      <c r="G374" s="5" t="s">
        <v>64</v>
      </c>
      <c r="H374" s="5" t="s">
        <v>319</v>
      </c>
      <c r="I374" s="5" t="s">
        <v>69</v>
      </c>
      <c r="J374" s="5" t="s">
        <v>65</v>
      </c>
      <c r="K374" s="5" t="s">
        <v>65</v>
      </c>
      <c r="L374" s="5">
        <v>327559</v>
      </c>
      <c r="M374" s="5" t="s">
        <v>70</v>
      </c>
      <c r="N374" s="5" t="s">
        <v>70</v>
      </c>
      <c r="O374" s="7">
        <v>0</v>
      </c>
      <c r="P374" s="7">
        <v>0</v>
      </c>
      <c r="Q374" s="7">
        <v>0</v>
      </c>
      <c r="R374" s="7">
        <v>0</v>
      </c>
      <c r="T374" s="5">
        <v>33</v>
      </c>
      <c r="U374" s="5">
        <v>0</v>
      </c>
      <c r="V374" s="5">
        <v>0</v>
      </c>
      <c r="W374" s="5">
        <v>0</v>
      </c>
      <c r="Z374" s="5">
        <v>0</v>
      </c>
      <c r="AC374" s="5">
        <v>0</v>
      </c>
      <c r="AF374" s="5">
        <v>0</v>
      </c>
      <c r="AI374" s="7">
        <v>319.27510000000001</v>
      </c>
      <c r="AJ374" s="7">
        <v>0.3125</v>
      </c>
      <c r="AK374" s="5" t="s">
        <v>149</v>
      </c>
      <c r="AZ374" s="5" t="s">
        <v>186</v>
      </c>
      <c r="BB374" s="5" t="s">
        <v>71</v>
      </c>
    </row>
    <row r="375" spans="1:57" x14ac:dyDescent="0.25">
      <c r="A375" s="5">
        <v>374</v>
      </c>
      <c r="B375" s="6">
        <v>42625.499131944445</v>
      </c>
      <c r="D375" s="5" t="s">
        <v>318</v>
      </c>
      <c r="E375" s="5" t="s">
        <v>326</v>
      </c>
      <c r="G375" s="5" t="s">
        <v>64</v>
      </c>
      <c r="H375" s="5" t="s">
        <v>319</v>
      </c>
      <c r="I375" s="5" t="s">
        <v>75</v>
      </c>
      <c r="J375" s="5" t="s">
        <v>65</v>
      </c>
      <c r="K375" s="5" t="s">
        <v>65</v>
      </c>
      <c r="M375" s="5" t="s">
        <v>489</v>
      </c>
      <c r="N375" s="5" t="s">
        <v>219</v>
      </c>
      <c r="O375" s="7">
        <v>0</v>
      </c>
      <c r="P375" s="7">
        <v>0</v>
      </c>
      <c r="Q375" s="7">
        <v>0</v>
      </c>
      <c r="R375" s="7">
        <v>0</v>
      </c>
      <c r="T375" s="5">
        <v>0</v>
      </c>
      <c r="W375" s="5">
        <v>0</v>
      </c>
      <c r="Y375" s="5">
        <v>0</v>
      </c>
      <c r="Z375" s="5">
        <v>0</v>
      </c>
      <c r="AB375" s="5">
        <v>0</v>
      </c>
      <c r="AC375" s="5">
        <v>0</v>
      </c>
      <c r="AE375" s="5">
        <v>0</v>
      </c>
      <c r="AF375" s="5">
        <v>0</v>
      </c>
      <c r="AH375" s="5">
        <v>0</v>
      </c>
      <c r="AJ375" s="7">
        <v>0</v>
      </c>
      <c r="AZ375" s="5" t="s">
        <v>175</v>
      </c>
      <c r="BB375" s="5" t="s">
        <v>77</v>
      </c>
      <c r="BD375" s="5" t="s">
        <v>432</v>
      </c>
      <c r="BE375" s="5" t="s">
        <v>67</v>
      </c>
    </row>
    <row r="376" spans="1:57" x14ac:dyDescent="0.25">
      <c r="A376" s="5">
        <v>375</v>
      </c>
      <c r="B376" s="6">
        <v>42625.491805555554</v>
      </c>
      <c r="D376" s="5" t="s">
        <v>318</v>
      </c>
      <c r="E376" s="5" t="s">
        <v>344</v>
      </c>
      <c r="G376" s="5" t="s">
        <v>64</v>
      </c>
      <c r="H376" s="5" t="s">
        <v>319</v>
      </c>
      <c r="I376" s="5" t="s">
        <v>75</v>
      </c>
      <c r="J376" s="5" t="s">
        <v>65</v>
      </c>
      <c r="K376" s="5" t="s">
        <v>65</v>
      </c>
      <c r="M376" s="5" t="s">
        <v>177</v>
      </c>
      <c r="N376" s="5" t="s">
        <v>76</v>
      </c>
      <c r="O376" s="7">
        <v>0</v>
      </c>
      <c r="P376" s="7">
        <v>0</v>
      </c>
      <c r="Q376" s="7">
        <v>0</v>
      </c>
      <c r="R376" s="7">
        <v>0</v>
      </c>
      <c r="T376" s="5">
        <v>0</v>
      </c>
      <c r="W376" s="5">
        <v>0</v>
      </c>
      <c r="Y376" s="5">
        <v>0</v>
      </c>
      <c r="Z376" s="5">
        <v>0</v>
      </c>
      <c r="AB376" s="5">
        <v>0</v>
      </c>
      <c r="AC376" s="5">
        <v>0</v>
      </c>
      <c r="AE376" s="5">
        <v>0</v>
      </c>
      <c r="AF376" s="5">
        <v>0</v>
      </c>
      <c r="AH376" s="5">
        <v>0</v>
      </c>
      <c r="AJ376" s="7">
        <v>0</v>
      </c>
      <c r="AZ376" s="5" t="s">
        <v>175</v>
      </c>
      <c r="BB376" s="5" t="s">
        <v>77</v>
      </c>
      <c r="BD376" s="5" t="s">
        <v>432</v>
      </c>
      <c r="BE376" s="5" t="s">
        <v>67</v>
      </c>
    </row>
    <row r="377" spans="1:57" x14ac:dyDescent="0.25">
      <c r="A377" s="5">
        <v>376</v>
      </c>
      <c r="B377" s="6">
        <v>42625.487372685187</v>
      </c>
      <c r="D377" s="5" t="s">
        <v>318</v>
      </c>
      <c r="E377" s="5" t="s">
        <v>344</v>
      </c>
      <c r="G377" s="5" t="s">
        <v>64</v>
      </c>
      <c r="H377" s="5" t="s">
        <v>319</v>
      </c>
      <c r="I377" s="5" t="s">
        <v>75</v>
      </c>
      <c r="J377" s="5" t="s">
        <v>65</v>
      </c>
      <c r="K377" s="5" t="s">
        <v>65</v>
      </c>
      <c r="M377" s="5" t="s">
        <v>490</v>
      </c>
      <c r="N377" s="5" t="s">
        <v>365</v>
      </c>
      <c r="O377" s="7">
        <v>0</v>
      </c>
      <c r="P377" s="7">
        <v>0</v>
      </c>
      <c r="Q377" s="7">
        <v>0</v>
      </c>
      <c r="R377" s="7">
        <v>0</v>
      </c>
      <c r="T377" s="5">
        <v>0</v>
      </c>
      <c r="W377" s="5">
        <v>0</v>
      </c>
      <c r="Y377" s="5">
        <v>0</v>
      </c>
      <c r="Z377" s="5">
        <v>0</v>
      </c>
      <c r="AB377" s="5">
        <v>0</v>
      </c>
      <c r="AC377" s="5">
        <v>0</v>
      </c>
      <c r="AE377" s="5">
        <v>0</v>
      </c>
      <c r="AF377" s="5">
        <v>0</v>
      </c>
      <c r="AH377" s="5">
        <v>0</v>
      </c>
      <c r="AJ377" s="7">
        <v>0</v>
      </c>
      <c r="AZ377" s="5" t="s">
        <v>175</v>
      </c>
      <c r="BB377" s="5" t="s">
        <v>77</v>
      </c>
      <c r="BD377" s="5" t="s">
        <v>432</v>
      </c>
      <c r="BE377" s="5" t="s">
        <v>67</v>
      </c>
    </row>
    <row r="378" spans="1:57" x14ac:dyDescent="0.25">
      <c r="A378" s="5">
        <v>377</v>
      </c>
      <c r="B378" s="6">
        <v>42625.483576388891</v>
      </c>
      <c r="D378" s="5" t="s">
        <v>326</v>
      </c>
      <c r="E378" s="5" t="s">
        <v>318</v>
      </c>
      <c r="G378" s="5" t="s">
        <v>64</v>
      </c>
      <c r="H378" s="5" t="s">
        <v>319</v>
      </c>
      <c r="I378" s="5" t="s">
        <v>176</v>
      </c>
      <c r="J378" s="5" t="s">
        <v>65</v>
      </c>
      <c r="K378" s="5" t="s">
        <v>65</v>
      </c>
      <c r="M378" s="5" t="s">
        <v>491</v>
      </c>
      <c r="N378" s="5" t="s">
        <v>200</v>
      </c>
      <c r="O378" s="7">
        <v>0</v>
      </c>
      <c r="P378" s="7">
        <v>0</v>
      </c>
      <c r="Q378" s="7">
        <v>0</v>
      </c>
      <c r="R378" s="7">
        <v>0</v>
      </c>
      <c r="T378" s="5">
        <v>0</v>
      </c>
      <c r="W378" s="5">
        <v>0</v>
      </c>
      <c r="Y378" s="5">
        <v>0</v>
      </c>
      <c r="Z378" s="5">
        <v>0</v>
      </c>
      <c r="AB378" s="5">
        <v>0</v>
      </c>
      <c r="AC378" s="5">
        <v>0</v>
      </c>
      <c r="AE378" s="5">
        <v>0</v>
      </c>
      <c r="AF378" s="5">
        <v>0</v>
      </c>
      <c r="AH378" s="5">
        <v>0</v>
      </c>
      <c r="AJ378" s="7">
        <v>0</v>
      </c>
      <c r="AZ378" s="5" t="s">
        <v>175</v>
      </c>
      <c r="BB378" s="5" t="s">
        <v>178</v>
      </c>
      <c r="BD378" s="5" t="s">
        <v>432</v>
      </c>
      <c r="BE378" s="5" t="s">
        <v>67</v>
      </c>
    </row>
    <row r="379" spans="1:57" x14ac:dyDescent="0.25">
      <c r="A379" s="5">
        <v>378</v>
      </c>
      <c r="B379" s="6">
        <v>42625.482685185183</v>
      </c>
      <c r="D379" s="5" t="s">
        <v>326</v>
      </c>
      <c r="E379" s="5" t="s">
        <v>318</v>
      </c>
      <c r="G379" s="5" t="s">
        <v>64</v>
      </c>
      <c r="H379" s="5" t="s">
        <v>319</v>
      </c>
      <c r="I379" s="5" t="s">
        <v>176</v>
      </c>
      <c r="J379" s="5" t="s">
        <v>65</v>
      </c>
      <c r="K379" s="5" t="s">
        <v>65</v>
      </c>
      <c r="M379" s="5" t="s">
        <v>181</v>
      </c>
      <c r="N379" s="5" t="s">
        <v>66</v>
      </c>
      <c r="O379" s="7">
        <v>0</v>
      </c>
      <c r="P379" s="7">
        <v>0</v>
      </c>
      <c r="Q379" s="7">
        <v>0</v>
      </c>
      <c r="R379" s="7">
        <v>0</v>
      </c>
      <c r="T379" s="5">
        <v>0</v>
      </c>
      <c r="W379" s="5">
        <v>0</v>
      </c>
      <c r="Y379" s="5">
        <v>0</v>
      </c>
      <c r="Z379" s="5">
        <v>0</v>
      </c>
      <c r="AB379" s="5">
        <v>0</v>
      </c>
      <c r="AC379" s="5">
        <v>0</v>
      </c>
      <c r="AE379" s="5">
        <v>0</v>
      </c>
      <c r="AF379" s="5">
        <v>0</v>
      </c>
      <c r="AH379" s="5">
        <v>0</v>
      </c>
      <c r="AJ379" s="7">
        <v>0</v>
      </c>
      <c r="AZ379" s="5" t="s">
        <v>175</v>
      </c>
      <c r="BB379" s="5" t="s">
        <v>178</v>
      </c>
      <c r="BD379" s="5" t="s">
        <v>437</v>
      </c>
      <c r="BE379" s="5" t="s">
        <v>67</v>
      </c>
    </row>
    <row r="380" spans="1:57" x14ac:dyDescent="0.25">
      <c r="A380" s="5">
        <v>379</v>
      </c>
      <c r="B380" s="6">
        <v>42625.447256944448</v>
      </c>
      <c r="D380" s="5" t="s">
        <v>317</v>
      </c>
      <c r="E380" s="5" t="s">
        <v>318</v>
      </c>
      <c r="F380" s="5" t="s">
        <v>317</v>
      </c>
      <c r="G380" s="5" t="s">
        <v>80</v>
      </c>
      <c r="H380" s="5" t="s">
        <v>319</v>
      </c>
      <c r="I380" s="5" t="s">
        <v>320</v>
      </c>
      <c r="J380" s="5" t="s">
        <v>65</v>
      </c>
      <c r="K380" s="5" t="s">
        <v>65</v>
      </c>
      <c r="M380" s="5" t="s">
        <v>325</v>
      </c>
      <c r="N380" s="5" t="s">
        <v>66</v>
      </c>
      <c r="O380" s="7">
        <v>0</v>
      </c>
      <c r="P380" s="7">
        <v>0</v>
      </c>
      <c r="Q380" s="7">
        <v>0</v>
      </c>
      <c r="R380" s="7">
        <v>0</v>
      </c>
      <c r="T380" s="5">
        <v>0</v>
      </c>
      <c r="W380" s="5">
        <v>0</v>
      </c>
      <c r="Y380" s="5">
        <v>0</v>
      </c>
      <c r="Z380" s="5">
        <v>0</v>
      </c>
      <c r="AB380" s="5">
        <v>0</v>
      </c>
      <c r="AC380" s="5">
        <v>0</v>
      </c>
      <c r="AE380" s="5">
        <v>0</v>
      </c>
      <c r="AF380" s="5">
        <v>0</v>
      </c>
      <c r="AH380" s="5">
        <v>0</v>
      </c>
      <c r="AJ380" s="7">
        <v>0</v>
      </c>
      <c r="BB380" s="5" t="s">
        <v>322</v>
      </c>
      <c r="BD380" s="5" t="s">
        <v>323</v>
      </c>
      <c r="BE380" s="5" t="s">
        <v>324</v>
      </c>
    </row>
    <row r="381" spans="1:57" x14ac:dyDescent="0.25">
      <c r="A381" s="5">
        <v>380</v>
      </c>
      <c r="B381" s="6">
        <v>42625.430671296293</v>
      </c>
      <c r="D381" s="5" t="s">
        <v>317</v>
      </c>
      <c r="E381" s="5" t="s">
        <v>318</v>
      </c>
      <c r="F381" s="5" t="s">
        <v>317</v>
      </c>
      <c r="G381" s="5" t="s">
        <v>80</v>
      </c>
      <c r="H381" s="5" t="s">
        <v>319</v>
      </c>
      <c r="I381" s="5" t="s">
        <v>320</v>
      </c>
      <c r="J381" s="5" t="s">
        <v>65</v>
      </c>
      <c r="K381" s="5" t="s">
        <v>65</v>
      </c>
      <c r="M381" s="5" t="s">
        <v>446</v>
      </c>
      <c r="N381" s="5" t="s">
        <v>66</v>
      </c>
      <c r="O381" s="7">
        <v>0</v>
      </c>
      <c r="P381" s="7">
        <v>0</v>
      </c>
      <c r="Q381" s="7">
        <v>0</v>
      </c>
      <c r="R381" s="7">
        <v>0</v>
      </c>
      <c r="T381" s="5">
        <v>0</v>
      </c>
      <c r="W381" s="5">
        <v>0</v>
      </c>
      <c r="Y381" s="5">
        <v>0</v>
      </c>
      <c r="Z381" s="5">
        <v>0</v>
      </c>
      <c r="AB381" s="5">
        <v>0</v>
      </c>
      <c r="AC381" s="5">
        <v>0</v>
      </c>
      <c r="AE381" s="5">
        <v>0</v>
      </c>
      <c r="AF381" s="5">
        <v>0</v>
      </c>
      <c r="AH381" s="5">
        <v>0</v>
      </c>
      <c r="AJ381" s="7">
        <v>0</v>
      </c>
      <c r="BB381" s="5" t="s">
        <v>322</v>
      </c>
      <c r="BD381" s="5" t="s">
        <v>323</v>
      </c>
      <c r="BE381" s="5" t="s">
        <v>324</v>
      </c>
    </row>
    <row r="382" spans="1:57" x14ac:dyDescent="0.25">
      <c r="A382" s="5">
        <v>381</v>
      </c>
      <c r="B382" s="6">
        <v>42625.424976851849</v>
      </c>
      <c r="D382" s="5" t="s">
        <v>317</v>
      </c>
      <c r="E382" s="5" t="s">
        <v>318</v>
      </c>
      <c r="F382" s="5" t="s">
        <v>317</v>
      </c>
      <c r="G382" s="5" t="s">
        <v>80</v>
      </c>
      <c r="H382" s="5" t="s">
        <v>319</v>
      </c>
      <c r="I382" s="5" t="s">
        <v>320</v>
      </c>
      <c r="J382" s="5" t="s">
        <v>65</v>
      </c>
      <c r="K382" s="5" t="s">
        <v>65</v>
      </c>
      <c r="M382" s="5" t="s">
        <v>321</v>
      </c>
      <c r="N382" s="5" t="s">
        <v>66</v>
      </c>
      <c r="O382" s="7">
        <v>0</v>
      </c>
      <c r="P382" s="7">
        <v>0</v>
      </c>
      <c r="Q382" s="7">
        <v>0</v>
      </c>
      <c r="R382" s="7">
        <v>0</v>
      </c>
      <c r="T382" s="5">
        <v>0</v>
      </c>
      <c r="W382" s="5">
        <v>0</v>
      </c>
      <c r="Y382" s="5">
        <v>0</v>
      </c>
      <c r="Z382" s="5">
        <v>0</v>
      </c>
      <c r="AB382" s="5">
        <v>0</v>
      </c>
      <c r="AC382" s="5">
        <v>0</v>
      </c>
      <c r="AE382" s="5">
        <v>0</v>
      </c>
      <c r="AF382" s="5">
        <v>0</v>
      </c>
      <c r="AH382" s="5">
        <v>0</v>
      </c>
      <c r="AJ382" s="7">
        <v>0</v>
      </c>
      <c r="BB382" s="5" t="s">
        <v>322</v>
      </c>
      <c r="BD382" s="5" t="s">
        <v>323</v>
      </c>
      <c r="BE382" s="5" t="s">
        <v>324</v>
      </c>
    </row>
    <row r="383" spans="1:57" x14ac:dyDescent="0.25">
      <c r="A383" s="5">
        <v>382</v>
      </c>
      <c r="B383" s="6">
        <v>42625.424363425926</v>
      </c>
      <c r="D383" s="5" t="s">
        <v>317</v>
      </c>
      <c r="E383" s="5" t="s">
        <v>318</v>
      </c>
      <c r="F383" s="5" t="s">
        <v>317</v>
      </c>
      <c r="G383" s="5" t="s">
        <v>80</v>
      </c>
      <c r="H383" s="5" t="s">
        <v>319</v>
      </c>
      <c r="I383" s="5" t="s">
        <v>320</v>
      </c>
      <c r="J383" s="5" t="s">
        <v>65</v>
      </c>
      <c r="K383" s="5" t="s">
        <v>65</v>
      </c>
      <c r="M383" s="5" t="s">
        <v>321</v>
      </c>
      <c r="N383" s="5" t="s">
        <v>66</v>
      </c>
      <c r="O383" s="7">
        <v>0</v>
      </c>
      <c r="P383" s="7">
        <v>0</v>
      </c>
      <c r="Q383" s="7">
        <v>0</v>
      </c>
      <c r="R383" s="7">
        <v>0</v>
      </c>
      <c r="T383" s="5">
        <v>0</v>
      </c>
      <c r="W383" s="5">
        <v>0</v>
      </c>
      <c r="Y383" s="5">
        <v>0</v>
      </c>
      <c r="Z383" s="5">
        <v>0</v>
      </c>
      <c r="AB383" s="5">
        <v>0</v>
      </c>
      <c r="AC383" s="5">
        <v>0</v>
      </c>
      <c r="AE383" s="5">
        <v>0</v>
      </c>
      <c r="AF383" s="5">
        <v>0</v>
      </c>
      <c r="AH383" s="5">
        <v>0</v>
      </c>
      <c r="AJ383" s="7">
        <v>0</v>
      </c>
      <c r="BB383" s="5" t="s">
        <v>322</v>
      </c>
      <c r="BD383" s="5" t="s">
        <v>323</v>
      </c>
      <c r="BE383" s="5" t="s">
        <v>324</v>
      </c>
    </row>
    <row r="384" spans="1:57" x14ac:dyDescent="0.25">
      <c r="A384" s="5">
        <v>383</v>
      </c>
      <c r="B384" s="6">
        <v>42625.421631944446</v>
      </c>
      <c r="C384" s="6">
        <v>42625.577731481484</v>
      </c>
      <c r="D384" s="5" t="s">
        <v>336</v>
      </c>
      <c r="E384" s="5" t="s">
        <v>68</v>
      </c>
      <c r="F384" s="5" t="s">
        <v>337</v>
      </c>
      <c r="G384" s="5" t="s">
        <v>64</v>
      </c>
      <c r="H384" s="5" t="s">
        <v>319</v>
      </c>
      <c r="I384" s="5" t="s">
        <v>69</v>
      </c>
      <c r="J384" s="5" t="s">
        <v>65</v>
      </c>
      <c r="K384" s="5" t="s">
        <v>65</v>
      </c>
      <c r="L384" s="5">
        <v>4573273</v>
      </c>
      <c r="M384" s="5" t="s">
        <v>70</v>
      </c>
      <c r="N384" s="5" t="s">
        <v>70</v>
      </c>
      <c r="O384" s="7">
        <v>0</v>
      </c>
      <c r="P384" s="7">
        <v>0</v>
      </c>
      <c r="Q384" s="7">
        <v>0</v>
      </c>
      <c r="R384" s="7">
        <v>0</v>
      </c>
      <c r="T384" s="5">
        <v>33</v>
      </c>
      <c r="U384" s="5">
        <v>0</v>
      </c>
      <c r="V384" s="5">
        <v>0</v>
      </c>
      <c r="W384" s="5">
        <v>0</v>
      </c>
      <c r="Z384" s="5">
        <v>0</v>
      </c>
      <c r="AC384" s="5">
        <v>0</v>
      </c>
      <c r="AF384" s="5">
        <v>0</v>
      </c>
      <c r="AI384" s="7">
        <v>323.85129999999998</v>
      </c>
      <c r="AJ384" s="7">
        <v>4.3613</v>
      </c>
      <c r="AK384" s="5" t="s">
        <v>190</v>
      </c>
      <c r="AZ384" s="5" t="s">
        <v>185</v>
      </c>
      <c r="BB384" s="5" t="s">
        <v>74</v>
      </c>
    </row>
    <row r="385" spans="1:57" x14ac:dyDescent="0.25">
      <c r="A385" s="5">
        <v>384</v>
      </c>
      <c r="B385" s="6">
        <v>42625.421481481484</v>
      </c>
      <c r="C385" s="6">
        <v>42625.590289351851</v>
      </c>
      <c r="D385" s="5" t="s">
        <v>336</v>
      </c>
      <c r="E385" s="5" t="s">
        <v>68</v>
      </c>
      <c r="F385" s="5" t="s">
        <v>337</v>
      </c>
      <c r="G385" s="5" t="s">
        <v>64</v>
      </c>
      <c r="H385" s="5" t="s">
        <v>319</v>
      </c>
      <c r="I385" s="5" t="s">
        <v>69</v>
      </c>
      <c r="J385" s="5" t="s">
        <v>65</v>
      </c>
      <c r="K385" s="5" t="s">
        <v>65</v>
      </c>
      <c r="L385" s="5">
        <v>288206</v>
      </c>
      <c r="M385" s="5" t="s">
        <v>70</v>
      </c>
      <c r="N385" s="5" t="s">
        <v>70</v>
      </c>
      <c r="O385" s="7">
        <v>0</v>
      </c>
      <c r="P385" s="7">
        <v>0</v>
      </c>
      <c r="Q385" s="7">
        <v>0</v>
      </c>
      <c r="R385" s="7">
        <v>0</v>
      </c>
      <c r="T385" s="5">
        <v>33</v>
      </c>
      <c r="U385" s="5">
        <v>0</v>
      </c>
      <c r="V385" s="5">
        <v>0</v>
      </c>
      <c r="W385" s="5">
        <v>0</v>
      </c>
      <c r="Z385" s="5">
        <v>0</v>
      </c>
      <c r="AC385" s="5">
        <v>0</v>
      </c>
      <c r="AF385" s="5">
        <v>0</v>
      </c>
      <c r="AI385" s="7">
        <v>323.91180000000003</v>
      </c>
      <c r="AJ385" s="7">
        <v>0.27539999999999998</v>
      </c>
      <c r="AK385" s="5" t="s">
        <v>189</v>
      </c>
      <c r="AZ385" s="5" t="s">
        <v>186</v>
      </c>
      <c r="BB385" s="5" t="s">
        <v>71</v>
      </c>
    </row>
    <row r="386" spans="1:57" x14ac:dyDescent="0.25">
      <c r="A386" s="5">
        <v>385</v>
      </c>
      <c r="B386" s="6">
        <v>42625.33829861111</v>
      </c>
      <c r="C386" s="6">
        <v>42625.500937500001</v>
      </c>
      <c r="D386" s="5" t="s">
        <v>336</v>
      </c>
      <c r="E386" s="5" t="s">
        <v>68</v>
      </c>
      <c r="F386" s="5" t="s">
        <v>337</v>
      </c>
      <c r="G386" s="5" t="s">
        <v>64</v>
      </c>
      <c r="H386" s="5" t="s">
        <v>319</v>
      </c>
      <c r="I386" s="5" t="s">
        <v>69</v>
      </c>
      <c r="J386" s="5" t="s">
        <v>65</v>
      </c>
      <c r="K386" s="5" t="s">
        <v>65</v>
      </c>
      <c r="L386" s="5">
        <v>135076</v>
      </c>
      <c r="M386" s="5" t="s">
        <v>70</v>
      </c>
      <c r="N386" s="5" t="s">
        <v>70</v>
      </c>
      <c r="O386" s="7">
        <v>0</v>
      </c>
      <c r="P386" s="7">
        <v>0</v>
      </c>
      <c r="Q386" s="7">
        <v>0</v>
      </c>
      <c r="R386" s="7">
        <v>0</v>
      </c>
      <c r="T386" s="5">
        <v>33</v>
      </c>
      <c r="U386" s="5">
        <v>0</v>
      </c>
      <c r="V386" s="5">
        <v>0</v>
      </c>
      <c r="W386" s="5">
        <v>0</v>
      </c>
      <c r="Z386" s="5">
        <v>0</v>
      </c>
      <c r="AC386" s="5">
        <v>0</v>
      </c>
      <c r="AF386" s="5">
        <v>0</v>
      </c>
      <c r="AI386" s="7">
        <v>324.04759999999999</v>
      </c>
      <c r="AJ386" s="7">
        <v>0.12889999999999999</v>
      </c>
      <c r="AK386" s="5" t="s">
        <v>190</v>
      </c>
      <c r="AZ386" s="5" t="s">
        <v>185</v>
      </c>
      <c r="BB386" s="5" t="s">
        <v>74</v>
      </c>
    </row>
    <row r="387" spans="1:57" x14ac:dyDescent="0.25">
      <c r="A387" s="5">
        <v>386</v>
      </c>
      <c r="B387" s="6">
        <v>42625.338136574072</v>
      </c>
      <c r="C387" s="6">
        <v>42625.510925925926</v>
      </c>
      <c r="D387" s="5" t="s">
        <v>336</v>
      </c>
      <c r="E387" s="5" t="s">
        <v>68</v>
      </c>
      <c r="F387" s="5" t="s">
        <v>337</v>
      </c>
      <c r="G387" s="5" t="s">
        <v>64</v>
      </c>
      <c r="H387" s="5" t="s">
        <v>319</v>
      </c>
      <c r="I387" s="5" t="s">
        <v>69</v>
      </c>
      <c r="J387" s="5" t="s">
        <v>65</v>
      </c>
      <c r="K387" s="5" t="s">
        <v>65</v>
      </c>
      <c r="L387" s="5">
        <v>13555</v>
      </c>
      <c r="M387" s="5" t="s">
        <v>70</v>
      </c>
      <c r="N387" s="5" t="s">
        <v>70</v>
      </c>
      <c r="O387" s="7">
        <v>0</v>
      </c>
      <c r="P387" s="7">
        <v>0</v>
      </c>
      <c r="Q387" s="7">
        <v>0</v>
      </c>
      <c r="R387" s="7">
        <v>0</v>
      </c>
      <c r="T387" s="5">
        <v>33</v>
      </c>
      <c r="U387" s="5">
        <v>0</v>
      </c>
      <c r="V387" s="5">
        <v>0</v>
      </c>
      <c r="W387" s="5">
        <v>0</v>
      </c>
      <c r="Z387" s="5">
        <v>0</v>
      </c>
      <c r="AC387" s="5">
        <v>0</v>
      </c>
      <c r="AF387" s="5">
        <v>0</v>
      </c>
      <c r="AI387" s="7">
        <v>324.05340000000001</v>
      </c>
      <c r="AJ387" s="7">
        <v>1.2699999999999999E-2</v>
      </c>
      <c r="AK387" s="5" t="s">
        <v>189</v>
      </c>
      <c r="AZ387" s="5" t="s">
        <v>186</v>
      </c>
      <c r="BB387" s="5" t="s">
        <v>71</v>
      </c>
    </row>
    <row r="388" spans="1:57" x14ac:dyDescent="0.25">
      <c r="A388" s="5">
        <v>387</v>
      </c>
      <c r="B388" s="6">
        <v>42625.254953703705</v>
      </c>
      <c r="C388" s="6">
        <v>42625.401539351849</v>
      </c>
      <c r="D388" s="5" t="s">
        <v>336</v>
      </c>
      <c r="E388" s="5" t="s">
        <v>241</v>
      </c>
      <c r="F388" s="5" t="s">
        <v>337</v>
      </c>
      <c r="G388" s="5" t="s">
        <v>64</v>
      </c>
      <c r="H388" s="5" t="s">
        <v>319</v>
      </c>
      <c r="I388" s="5" t="s">
        <v>69</v>
      </c>
      <c r="J388" s="5" t="s">
        <v>65</v>
      </c>
      <c r="K388" s="5" t="s">
        <v>65</v>
      </c>
      <c r="L388" s="5">
        <v>500497</v>
      </c>
      <c r="M388" s="5" t="s">
        <v>70</v>
      </c>
      <c r="N388" s="5" t="s">
        <v>70</v>
      </c>
      <c r="O388" s="7">
        <v>0</v>
      </c>
      <c r="P388" s="7">
        <v>0</v>
      </c>
      <c r="Q388" s="7">
        <v>0</v>
      </c>
      <c r="R388" s="7">
        <v>0</v>
      </c>
      <c r="T388" s="5">
        <v>33</v>
      </c>
      <c r="U388" s="5">
        <v>0</v>
      </c>
      <c r="V388" s="5">
        <v>0</v>
      </c>
      <c r="W388" s="5">
        <v>0</v>
      </c>
      <c r="Z388" s="5">
        <v>0</v>
      </c>
      <c r="AC388" s="5">
        <v>0</v>
      </c>
      <c r="AF388" s="5">
        <v>0</v>
      </c>
      <c r="AI388" s="7">
        <v>324.55439999999999</v>
      </c>
      <c r="AJ388" s="7">
        <v>0.47749999999999998</v>
      </c>
      <c r="AK388" s="5" t="s">
        <v>190</v>
      </c>
      <c r="AZ388" s="5" t="s">
        <v>185</v>
      </c>
      <c r="BB388" s="5" t="s">
        <v>74</v>
      </c>
    </row>
    <row r="389" spans="1:57" x14ac:dyDescent="0.25">
      <c r="A389" s="5">
        <v>388</v>
      </c>
      <c r="B389" s="6">
        <v>42625.254803240743</v>
      </c>
      <c r="C389" s="6">
        <v>42625.408391203702</v>
      </c>
      <c r="D389" s="5" t="s">
        <v>336</v>
      </c>
      <c r="E389" s="5" t="s">
        <v>241</v>
      </c>
      <c r="F389" s="5" t="s">
        <v>337</v>
      </c>
      <c r="G389" s="5" t="s">
        <v>64</v>
      </c>
      <c r="H389" s="5" t="s">
        <v>319</v>
      </c>
      <c r="I389" s="5" t="s">
        <v>69</v>
      </c>
      <c r="J389" s="5" t="s">
        <v>65</v>
      </c>
      <c r="K389" s="5" t="s">
        <v>65</v>
      </c>
      <c r="L389" s="5">
        <v>30654</v>
      </c>
      <c r="M389" s="5" t="s">
        <v>70</v>
      </c>
      <c r="N389" s="5" t="s">
        <v>70</v>
      </c>
      <c r="O389" s="7">
        <v>0</v>
      </c>
      <c r="P389" s="7">
        <v>0</v>
      </c>
      <c r="Q389" s="7">
        <v>0</v>
      </c>
      <c r="R389" s="7">
        <v>0</v>
      </c>
      <c r="T389" s="5">
        <v>33</v>
      </c>
      <c r="U389" s="5">
        <v>0</v>
      </c>
      <c r="V389" s="5">
        <v>0</v>
      </c>
      <c r="W389" s="5">
        <v>0</v>
      </c>
      <c r="Z389" s="5">
        <v>0</v>
      </c>
      <c r="AC389" s="5">
        <v>0</v>
      </c>
      <c r="AF389" s="5">
        <v>0</v>
      </c>
      <c r="AI389" s="7">
        <v>324.56029999999998</v>
      </c>
      <c r="AJ389" s="7">
        <v>2.93E-2</v>
      </c>
      <c r="AK389" s="5" t="s">
        <v>189</v>
      </c>
      <c r="AZ389" s="5" t="s">
        <v>186</v>
      </c>
      <c r="BB389" s="5" t="s">
        <v>71</v>
      </c>
    </row>
    <row r="390" spans="1:57" x14ac:dyDescent="0.25">
      <c r="A390" s="5">
        <v>389</v>
      </c>
      <c r="B390" s="6">
        <v>42625.171620370369</v>
      </c>
      <c r="C390" s="6">
        <v>42625.316990740743</v>
      </c>
      <c r="D390" s="5" t="s">
        <v>336</v>
      </c>
      <c r="E390" s="5" t="s">
        <v>241</v>
      </c>
      <c r="F390" s="5" t="s">
        <v>337</v>
      </c>
      <c r="G390" s="5" t="s">
        <v>64</v>
      </c>
      <c r="H390" s="5" t="s">
        <v>319</v>
      </c>
      <c r="I390" s="5" t="s">
        <v>69</v>
      </c>
      <c r="J390" s="5" t="s">
        <v>65</v>
      </c>
      <c r="K390" s="5" t="s">
        <v>65</v>
      </c>
      <c r="L390" s="5">
        <v>75127</v>
      </c>
      <c r="M390" s="5" t="s">
        <v>70</v>
      </c>
      <c r="N390" s="5" t="s">
        <v>70</v>
      </c>
      <c r="O390" s="7">
        <v>0</v>
      </c>
      <c r="P390" s="7">
        <v>0</v>
      </c>
      <c r="Q390" s="7">
        <v>0</v>
      </c>
      <c r="R390" s="7">
        <v>0</v>
      </c>
      <c r="T390" s="5">
        <v>33</v>
      </c>
      <c r="U390" s="5">
        <v>0</v>
      </c>
      <c r="V390" s="5">
        <v>0</v>
      </c>
      <c r="W390" s="5">
        <v>0</v>
      </c>
      <c r="Z390" s="5">
        <v>0</v>
      </c>
      <c r="AC390" s="5">
        <v>0</v>
      </c>
      <c r="AF390" s="5">
        <v>0</v>
      </c>
      <c r="AI390" s="7">
        <v>324.64030000000002</v>
      </c>
      <c r="AJ390" s="7">
        <v>7.1300000000000002E-2</v>
      </c>
      <c r="AK390" s="5" t="s">
        <v>190</v>
      </c>
      <c r="AZ390" s="5" t="s">
        <v>185</v>
      </c>
      <c r="BB390" s="5" t="s">
        <v>74</v>
      </c>
    </row>
    <row r="391" spans="1:57" x14ac:dyDescent="0.25">
      <c r="A391" s="5">
        <v>390</v>
      </c>
      <c r="B391" s="6">
        <v>42625.171469907407</v>
      </c>
      <c r="C391" s="6">
        <v>42625.322384259256</v>
      </c>
      <c r="D391" s="5" t="s">
        <v>336</v>
      </c>
      <c r="E391" s="5" t="s">
        <v>241</v>
      </c>
      <c r="F391" s="5" t="s">
        <v>337</v>
      </c>
      <c r="G391" s="5" t="s">
        <v>64</v>
      </c>
      <c r="H391" s="5" t="s">
        <v>319</v>
      </c>
      <c r="I391" s="5" t="s">
        <v>69</v>
      </c>
      <c r="J391" s="5" t="s">
        <v>65</v>
      </c>
      <c r="K391" s="5" t="s">
        <v>65</v>
      </c>
      <c r="L391" s="5">
        <v>12469</v>
      </c>
      <c r="M391" s="5" t="s">
        <v>70</v>
      </c>
      <c r="N391" s="5" t="s">
        <v>70</v>
      </c>
      <c r="O391" s="7">
        <v>0</v>
      </c>
      <c r="P391" s="7">
        <v>0</v>
      </c>
      <c r="Q391" s="7">
        <v>0</v>
      </c>
      <c r="R391" s="7">
        <v>0</v>
      </c>
      <c r="T391" s="5">
        <v>33</v>
      </c>
      <c r="U391" s="5">
        <v>0</v>
      </c>
      <c r="V391" s="5">
        <v>0</v>
      </c>
      <c r="W391" s="5">
        <v>0</v>
      </c>
      <c r="Z391" s="5">
        <v>0</v>
      </c>
      <c r="AC391" s="5">
        <v>0</v>
      </c>
      <c r="AF391" s="5">
        <v>0</v>
      </c>
      <c r="AI391" s="7">
        <v>324.64330000000001</v>
      </c>
      <c r="AJ391" s="7">
        <v>1.17E-2</v>
      </c>
      <c r="AK391" s="5" t="s">
        <v>189</v>
      </c>
      <c r="AZ391" s="5" t="s">
        <v>186</v>
      </c>
      <c r="BB391" s="5" t="s">
        <v>71</v>
      </c>
    </row>
    <row r="392" spans="1:57" x14ac:dyDescent="0.25">
      <c r="A392" s="5">
        <v>391</v>
      </c>
      <c r="B392" s="6">
        <v>42625.088287037041</v>
      </c>
      <c r="C392" s="6">
        <v>42625.249606481484</v>
      </c>
      <c r="D392" s="5" t="s">
        <v>336</v>
      </c>
      <c r="E392" s="5" t="s">
        <v>241</v>
      </c>
      <c r="F392" s="5" t="s">
        <v>337</v>
      </c>
      <c r="G392" s="5" t="s">
        <v>64</v>
      </c>
      <c r="H392" s="5" t="s">
        <v>319</v>
      </c>
      <c r="I392" s="5" t="s">
        <v>69</v>
      </c>
      <c r="J392" s="5" t="s">
        <v>65</v>
      </c>
      <c r="K392" s="5" t="s">
        <v>65</v>
      </c>
      <c r="L392" s="5">
        <v>56004</v>
      </c>
      <c r="M392" s="5" t="s">
        <v>70</v>
      </c>
      <c r="N392" s="5" t="s">
        <v>70</v>
      </c>
      <c r="O392" s="7">
        <v>0</v>
      </c>
      <c r="P392" s="7">
        <v>0</v>
      </c>
      <c r="Q392" s="7">
        <v>0</v>
      </c>
      <c r="R392" s="7">
        <v>0</v>
      </c>
      <c r="T392" s="5">
        <v>33</v>
      </c>
      <c r="U392" s="5">
        <v>0</v>
      </c>
      <c r="V392" s="5">
        <v>0</v>
      </c>
      <c r="W392" s="5">
        <v>0</v>
      </c>
      <c r="Z392" s="5">
        <v>0</v>
      </c>
      <c r="AC392" s="5">
        <v>0</v>
      </c>
      <c r="AF392" s="5">
        <v>0</v>
      </c>
      <c r="AI392" s="7">
        <v>324.69990000000001</v>
      </c>
      <c r="AJ392" s="7">
        <v>5.3699999999999998E-2</v>
      </c>
      <c r="AK392" s="5" t="s">
        <v>190</v>
      </c>
      <c r="AZ392" s="5" t="s">
        <v>185</v>
      </c>
      <c r="BB392" s="5" t="s">
        <v>74</v>
      </c>
    </row>
    <row r="393" spans="1:57" x14ac:dyDescent="0.25">
      <c r="A393" s="5">
        <v>392</v>
      </c>
      <c r="B393" s="6">
        <v>42625.088136574072</v>
      </c>
      <c r="C393" s="6">
        <v>42625.23809027778</v>
      </c>
      <c r="D393" s="5" t="s">
        <v>336</v>
      </c>
      <c r="E393" s="5" t="s">
        <v>241</v>
      </c>
      <c r="F393" s="5" t="s">
        <v>337</v>
      </c>
      <c r="G393" s="5" t="s">
        <v>64</v>
      </c>
      <c r="H393" s="5" t="s">
        <v>319</v>
      </c>
      <c r="I393" s="5" t="s">
        <v>69</v>
      </c>
      <c r="J393" s="5" t="s">
        <v>65</v>
      </c>
      <c r="K393" s="5" t="s">
        <v>65</v>
      </c>
      <c r="L393" s="5">
        <v>5190</v>
      </c>
      <c r="M393" s="5" t="s">
        <v>70</v>
      </c>
      <c r="N393" s="5" t="s">
        <v>70</v>
      </c>
      <c r="O393" s="7">
        <v>0</v>
      </c>
      <c r="P393" s="7">
        <v>0</v>
      </c>
      <c r="Q393" s="7">
        <v>0</v>
      </c>
      <c r="R393" s="7">
        <v>0</v>
      </c>
      <c r="T393" s="5">
        <v>33</v>
      </c>
      <c r="U393" s="5">
        <v>0</v>
      </c>
      <c r="V393" s="5">
        <v>0</v>
      </c>
      <c r="W393" s="5">
        <v>0</v>
      </c>
      <c r="Z393" s="5">
        <v>0</v>
      </c>
      <c r="AC393" s="5">
        <v>0</v>
      </c>
      <c r="AF393" s="5">
        <v>0</v>
      </c>
      <c r="AI393" s="7">
        <v>324.70190000000002</v>
      </c>
      <c r="AJ393" s="7">
        <v>4.8999999999999998E-3</v>
      </c>
      <c r="AK393" s="5" t="s">
        <v>189</v>
      </c>
      <c r="AZ393" s="5" t="s">
        <v>186</v>
      </c>
      <c r="BB393" s="5" t="s">
        <v>71</v>
      </c>
    </row>
    <row r="394" spans="1:57" x14ac:dyDescent="0.25">
      <c r="A394" s="5">
        <v>393</v>
      </c>
      <c r="B394" s="6">
        <v>42625.053981481484</v>
      </c>
      <c r="D394" s="5" t="s">
        <v>356</v>
      </c>
      <c r="E394" s="5" t="s">
        <v>318</v>
      </c>
      <c r="G394" s="5" t="s">
        <v>64</v>
      </c>
      <c r="H394" s="5" t="s">
        <v>319</v>
      </c>
      <c r="I394" s="5" t="s">
        <v>176</v>
      </c>
      <c r="J394" s="5" t="s">
        <v>65</v>
      </c>
      <c r="K394" s="5" t="s">
        <v>65</v>
      </c>
      <c r="M394" s="5" t="s">
        <v>492</v>
      </c>
      <c r="N394" s="5" t="s">
        <v>493</v>
      </c>
      <c r="O394" s="7">
        <v>0</v>
      </c>
      <c r="P394" s="7">
        <v>0</v>
      </c>
      <c r="Q394" s="7">
        <v>0</v>
      </c>
      <c r="R394" s="7">
        <v>0</v>
      </c>
      <c r="T394" s="5">
        <v>0</v>
      </c>
      <c r="W394" s="5">
        <v>0</v>
      </c>
      <c r="Y394" s="5">
        <v>0</v>
      </c>
      <c r="Z394" s="5">
        <v>0</v>
      </c>
      <c r="AB394" s="5">
        <v>0</v>
      </c>
      <c r="AC394" s="5">
        <v>0</v>
      </c>
      <c r="AE394" s="5">
        <v>0</v>
      </c>
      <c r="AF394" s="5">
        <v>0</v>
      </c>
      <c r="AH394" s="5">
        <v>0</v>
      </c>
      <c r="AJ394" s="7">
        <v>0</v>
      </c>
      <c r="AZ394" s="5" t="s">
        <v>175</v>
      </c>
      <c r="BB394" s="5" t="s">
        <v>178</v>
      </c>
      <c r="BD394" s="5" t="s">
        <v>415</v>
      </c>
      <c r="BE394" s="5" t="s">
        <v>67</v>
      </c>
    </row>
    <row r="395" spans="1:57" x14ac:dyDescent="0.25">
      <c r="A395" s="5">
        <v>394</v>
      </c>
      <c r="B395" s="6">
        <v>42625.047627314816</v>
      </c>
      <c r="D395" s="5" t="s">
        <v>356</v>
      </c>
      <c r="E395" s="5" t="s">
        <v>318</v>
      </c>
      <c r="G395" s="5" t="s">
        <v>64</v>
      </c>
      <c r="H395" s="5" t="s">
        <v>319</v>
      </c>
      <c r="I395" s="5" t="s">
        <v>176</v>
      </c>
      <c r="J395" s="5" t="s">
        <v>65</v>
      </c>
      <c r="K395" s="5" t="s">
        <v>65</v>
      </c>
      <c r="M395" s="5" t="s">
        <v>494</v>
      </c>
      <c r="N395" s="5" t="s">
        <v>76</v>
      </c>
      <c r="O395" s="7">
        <v>0</v>
      </c>
      <c r="P395" s="7">
        <v>0</v>
      </c>
      <c r="Q395" s="7">
        <v>0</v>
      </c>
      <c r="R395" s="7">
        <v>0</v>
      </c>
      <c r="T395" s="5">
        <v>0</v>
      </c>
      <c r="W395" s="5">
        <v>0</v>
      </c>
      <c r="Y395" s="5">
        <v>0</v>
      </c>
      <c r="Z395" s="5">
        <v>0</v>
      </c>
      <c r="AB395" s="5">
        <v>0</v>
      </c>
      <c r="AC395" s="5">
        <v>0</v>
      </c>
      <c r="AE395" s="5">
        <v>0</v>
      </c>
      <c r="AF395" s="5">
        <v>0</v>
      </c>
      <c r="AH395" s="5">
        <v>0</v>
      </c>
      <c r="AJ395" s="7">
        <v>0</v>
      </c>
      <c r="AZ395" s="5" t="s">
        <v>175</v>
      </c>
      <c r="BB395" s="5" t="s">
        <v>178</v>
      </c>
      <c r="BD395" s="5" t="s">
        <v>416</v>
      </c>
      <c r="BE395" s="5" t="s">
        <v>67</v>
      </c>
    </row>
    <row r="396" spans="1:57" x14ac:dyDescent="0.25">
      <c r="A396" s="5">
        <v>395</v>
      </c>
      <c r="B396" s="6">
        <v>42625.047291666669</v>
      </c>
      <c r="D396" s="5" t="s">
        <v>317</v>
      </c>
      <c r="E396" s="5" t="s">
        <v>318</v>
      </c>
      <c r="F396" s="5" t="s">
        <v>317</v>
      </c>
      <c r="G396" s="5" t="s">
        <v>80</v>
      </c>
      <c r="H396" s="5" t="s">
        <v>319</v>
      </c>
      <c r="I396" s="5" t="s">
        <v>320</v>
      </c>
      <c r="J396" s="5" t="s">
        <v>65</v>
      </c>
      <c r="K396" s="5" t="s">
        <v>65</v>
      </c>
      <c r="M396" s="5" t="s">
        <v>321</v>
      </c>
      <c r="N396" s="5" t="s">
        <v>66</v>
      </c>
      <c r="O396" s="7">
        <v>0</v>
      </c>
      <c r="P396" s="7">
        <v>0</v>
      </c>
      <c r="Q396" s="7">
        <v>0</v>
      </c>
      <c r="R396" s="7">
        <v>0</v>
      </c>
      <c r="T396" s="5">
        <v>0</v>
      </c>
      <c r="W396" s="5">
        <v>0</v>
      </c>
      <c r="Y396" s="5">
        <v>0</v>
      </c>
      <c r="Z396" s="5">
        <v>0</v>
      </c>
      <c r="AB396" s="5">
        <v>0</v>
      </c>
      <c r="AC396" s="5">
        <v>0</v>
      </c>
      <c r="AE396" s="5">
        <v>0</v>
      </c>
      <c r="AF396" s="5">
        <v>0</v>
      </c>
      <c r="AH396" s="5">
        <v>0</v>
      </c>
      <c r="AJ396" s="7">
        <v>0</v>
      </c>
      <c r="BB396" s="5" t="s">
        <v>322</v>
      </c>
      <c r="BD396" s="5" t="s">
        <v>323</v>
      </c>
      <c r="BE396" s="5" t="s">
        <v>324</v>
      </c>
    </row>
    <row r="397" spans="1:57" x14ac:dyDescent="0.25">
      <c r="A397" s="5">
        <v>396</v>
      </c>
      <c r="B397" s="6">
        <v>42625.045891203707</v>
      </c>
      <c r="D397" s="5" t="s">
        <v>356</v>
      </c>
      <c r="E397" s="5" t="s">
        <v>318</v>
      </c>
      <c r="G397" s="5" t="s">
        <v>64</v>
      </c>
      <c r="H397" s="5" t="s">
        <v>319</v>
      </c>
      <c r="I397" s="5" t="s">
        <v>176</v>
      </c>
      <c r="J397" s="5" t="s">
        <v>65</v>
      </c>
      <c r="K397" s="5" t="s">
        <v>65</v>
      </c>
      <c r="M397" s="5" t="s">
        <v>403</v>
      </c>
      <c r="N397" s="5" t="s">
        <v>66</v>
      </c>
      <c r="O397" s="7">
        <v>0</v>
      </c>
      <c r="P397" s="7">
        <v>0</v>
      </c>
      <c r="Q397" s="7">
        <v>0</v>
      </c>
      <c r="R397" s="7">
        <v>0</v>
      </c>
      <c r="T397" s="5">
        <v>0</v>
      </c>
      <c r="W397" s="5">
        <v>0</v>
      </c>
      <c r="Y397" s="5">
        <v>0</v>
      </c>
      <c r="Z397" s="5">
        <v>0</v>
      </c>
      <c r="AB397" s="5">
        <v>0</v>
      </c>
      <c r="AC397" s="5">
        <v>0</v>
      </c>
      <c r="AE397" s="5">
        <v>0</v>
      </c>
      <c r="AF397" s="5">
        <v>0</v>
      </c>
      <c r="AH397" s="5">
        <v>0</v>
      </c>
      <c r="AJ397" s="7">
        <v>0</v>
      </c>
      <c r="AZ397" s="5" t="s">
        <v>175</v>
      </c>
      <c r="BB397" s="5" t="s">
        <v>178</v>
      </c>
      <c r="BD397" s="5" t="s">
        <v>416</v>
      </c>
      <c r="BE397" s="5" t="s">
        <v>67</v>
      </c>
    </row>
    <row r="398" spans="1:57" x14ac:dyDescent="0.25">
      <c r="A398" s="5">
        <v>397</v>
      </c>
      <c r="B398" s="6">
        <v>42625.042928240742</v>
      </c>
      <c r="D398" s="5" t="s">
        <v>356</v>
      </c>
      <c r="E398" s="5" t="s">
        <v>318</v>
      </c>
      <c r="G398" s="5" t="s">
        <v>64</v>
      </c>
      <c r="H398" s="5" t="s">
        <v>319</v>
      </c>
      <c r="I398" s="5" t="s">
        <v>176</v>
      </c>
      <c r="J398" s="5" t="s">
        <v>65</v>
      </c>
      <c r="K398" s="5" t="s">
        <v>65</v>
      </c>
      <c r="M398" s="5" t="s">
        <v>495</v>
      </c>
      <c r="N398" s="5" t="s">
        <v>76</v>
      </c>
      <c r="O398" s="7">
        <v>0</v>
      </c>
      <c r="P398" s="7">
        <v>0</v>
      </c>
      <c r="Q398" s="7">
        <v>0</v>
      </c>
      <c r="R398" s="7">
        <v>0</v>
      </c>
      <c r="T398" s="5">
        <v>0</v>
      </c>
      <c r="W398" s="5">
        <v>0</v>
      </c>
      <c r="Y398" s="5">
        <v>0</v>
      </c>
      <c r="Z398" s="5">
        <v>0</v>
      </c>
      <c r="AB398" s="5">
        <v>0</v>
      </c>
      <c r="AC398" s="5">
        <v>0</v>
      </c>
      <c r="AE398" s="5">
        <v>0</v>
      </c>
      <c r="AF398" s="5">
        <v>0</v>
      </c>
      <c r="AH398" s="5">
        <v>0</v>
      </c>
      <c r="AJ398" s="7">
        <v>0</v>
      </c>
      <c r="AZ398" s="5" t="s">
        <v>175</v>
      </c>
      <c r="BB398" s="5" t="s">
        <v>178</v>
      </c>
      <c r="BD398" s="5" t="s">
        <v>418</v>
      </c>
      <c r="BE398" s="5" t="s">
        <v>67</v>
      </c>
    </row>
    <row r="399" spans="1:57" x14ac:dyDescent="0.25">
      <c r="A399" s="5">
        <v>398</v>
      </c>
      <c r="B399" s="6">
        <v>42625.042349537034</v>
      </c>
      <c r="D399" s="5" t="s">
        <v>356</v>
      </c>
      <c r="E399" s="5" t="s">
        <v>318</v>
      </c>
      <c r="G399" s="5" t="s">
        <v>64</v>
      </c>
      <c r="H399" s="5" t="s">
        <v>319</v>
      </c>
      <c r="I399" s="5" t="s">
        <v>176</v>
      </c>
      <c r="J399" s="5" t="s">
        <v>65</v>
      </c>
      <c r="K399" s="5" t="s">
        <v>65</v>
      </c>
      <c r="M399" s="5" t="s">
        <v>210</v>
      </c>
      <c r="N399" s="5" t="s">
        <v>66</v>
      </c>
      <c r="O399" s="7">
        <v>0</v>
      </c>
      <c r="P399" s="7">
        <v>0</v>
      </c>
      <c r="Q399" s="7">
        <v>0</v>
      </c>
      <c r="R399" s="7">
        <v>0</v>
      </c>
      <c r="T399" s="5">
        <v>0</v>
      </c>
      <c r="W399" s="5">
        <v>0</v>
      </c>
      <c r="Y399" s="5">
        <v>0</v>
      </c>
      <c r="Z399" s="5">
        <v>0</v>
      </c>
      <c r="AB399" s="5">
        <v>0</v>
      </c>
      <c r="AC399" s="5">
        <v>0</v>
      </c>
      <c r="AE399" s="5">
        <v>0</v>
      </c>
      <c r="AF399" s="5">
        <v>0</v>
      </c>
      <c r="AH399" s="5">
        <v>0</v>
      </c>
      <c r="AJ399" s="7">
        <v>0</v>
      </c>
      <c r="AZ399" s="5" t="s">
        <v>175</v>
      </c>
      <c r="BB399" s="5" t="s">
        <v>178</v>
      </c>
      <c r="BD399" s="5" t="s">
        <v>427</v>
      </c>
      <c r="BE399" s="5" t="s">
        <v>67</v>
      </c>
    </row>
    <row r="400" spans="1:57" x14ac:dyDescent="0.25">
      <c r="A400" s="5">
        <v>399</v>
      </c>
      <c r="B400" s="6">
        <v>42625.040046296293</v>
      </c>
      <c r="D400" s="5" t="s">
        <v>317</v>
      </c>
      <c r="E400" s="5" t="s">
        <v>318</v>
      </c>
      <c r="F400" s="5" t="s">
        <v>317</v>
      </c>
      <c r="G400" s="5" t="s">
        <v>80</v>
      </c>
      <c r="H400" s="5" t="s">
        <v>319</v>
      </c>
      <c r="I400" s="5" t="s">
        <v>320</v>
      </c>
      <c r="J400" s="5" t="s">
        <v>65</v>
      </c>
      <c r="K400" s="5" t="s">
        <v>65</v>
      </c>
      <c r="M400" s="5" t="s">
        <v>321</v>
      </c>
      <c r="N400" s="5" t="s">
        <v>66</v>
      </c>
      <c r="O400" s="7">
        <v>0</v>
      </c>
      <c r="P400" s="7">
        <v>0</v>
      </c>
      <c r="Q400" s="7">
        <v>0</v>
      </c>
      <c r="R400" s="7">
        <v>0</v>
      </c>
      <c r="T400" s="5">
        <v>0</v>
      </c>
      <c r="W400" s="5">
        <v>0</v>
      </c>
      <c r="Y400" s="5">
        <v>0</v>
      </c>
      <c r="Z400" s="5">
        <v>0</v>
      </c>
      <c r="AB400" s="5">
        <v>0</v>
      </c>
      <c r="AC400" s="5">
        <v>0</v>
      </c>
      <c r="AE400" s="5">
        <v>0</v>
      </c>
      <c r="AF400" s="5">
        <v>0</v>
      </c>
      <c r="AH400" s="5">
        <v>0</v>
      </c>
      <c r="AJ400" s="7">
        <v>0</v>
      </c>
      <c r="BB400" s="5" t="s">
        <v>322</v>
      </c>
      <c r="BD400" s="5" t="s">
        <v>323</v>
      </c>
      <c r="BE400" s="5" t="s">
        <v>324</v>
      </c>
    </row>
    <row r="401" spans="1:57" x14ac:dyDescent="0.25">
      <c r="A401" s="5">
        <v>400</v>
      </c>
      <c r="B401" s="6">
        <v>42625.039930555555</v>
      </c>
      <c r="D401" s="5" t="s">
        <v>317</v>
      </c>
      <c r="E401" s="5" t="s">
        <v>318</v>
      </c>
      <c r="F401" s="5" t="s">
        <v>317</v>
      </c>
      <c r="G401" s="5" t="s">
        <v>80</v>
      </c>
      <c r="H401" s="5" t="s">
        <v>319</v>
      </c>
      <c r="I401" s="5" t="s">
        <v>320</v>
      </c>
      <c r="J401" s="5" t="s">
        <v>65</v>
      </c>
      <c r="K401" s="5" t="s">
        <v>65</v>
      </c>
      <c r="M401" s="5" t="s">
        <v>363</v>
      </c>
      <c r="N401" s="5" t="s">
        <v>66</v>
      </c>
      <c r="O401" s="7">
        <v>0</v>
      </c>
      <c r="P401" s="7">
        <v>0</v>
      </c>
      <c r="Q401" s="7">
        <v>0</v>
      </c>
      <c r="R401" s="7">
        <v>0</v>
      </c>
      <c r="T401" s="5">
        <v>0</v>
      </c>
      <c r="W401" s="5">
        <v>0</v>
      </c>
      <c r="Y401" s="5">
        <v>0</v>
      </c>
      <c r="Z401" s="5">
        <v>0</v>
      </c>
      <c r="AB401" s="5">
        <v>0</v>
      </c>
      <c r="AC401" s="5">
        <v>0</v>
      </c>
      <c r="AE401" s="5">
        <v>0</v>
      </c>
      <c r="AF401" s="5">
        <v>0</v>
      </c>
      <c r="AH401" s="5">
        <v>0</v>
      </c>
      <c r="AJ401" s="7">
        <v>0</v>
      </c>
      <c r="BB401" s="5" t="s">
        <v>322</v>
      </c>
      <c r="BD401" s="5" t="s">
        <v>323</v>
      </c>
      <c r="BE401" s="5" t="s">
        <v>324</v>
      </c>
    </row>
    <row r="402" spans="1:57" x14ac:dyDescent="0.25">
      <c r="A402" s="5">
        <v>401</v>
      </c>
      <c r="B402" s="6">
        <v>42625.039664351854</v>
      </c>
      <c r="D402" s="5" t="s">
        <v>317</v>
      </c>
      <c r="E402" s="5" t="s">
        <v>318</v>
      </c>
      <c r="F402" s="5" t="s">
        <v>317</v>
      </c>
      <c r="G402" s="5" t="s">
        <v>80</v>
      </c>
      <c r="H402" s="5" t="s">
        <v>319</v>
      </c>
      <c r="I402" s="5" t="s">
        <v>320</v>
      </c>
      <c r="J402" s="5" t="s">
        <v>65</v>
      </c>
      <c r="K402" s="5" t="s">
        <v>65</v>
      </c>
      <c r="M402" s="5" t="s">
        <v>363</v>
      </c>
      <c r="N402" s="5" t="s">
        <v>66</v>
      </c>
      <c r="O402" s="7">
        <v>0</v>
      </c>
      <c r="P402" s="7">
        <v>0</v>
      </c>
      <c r="Q402" s="7">
        <v>0</v>
      </c>
      <c r="R402" s="7">
        <v>0</v>
      </c>
      <c r="T402" s="5">
        <v>0</v>
      </c>
      <c r="W402" s="5">
        <v>0</v>
      </c>
      <c r="Y402" s="5">
        <v>0</v>
      </c>
      <c r="Z402" s="5">
        <v>0</v>
      </c>
      <c r="AB402" s="5">
        <v>0</v>
      </c>
      <c r="AC402" s="5">
        <v>0</v>
      </c>
      <c r="AE402" s="5">
        <v>0</v>
      </c>
      <c r="AF402" s="5">
        <v>0</v>
      </c>
      <c r="AH402" s="5">
        <v>0</v>
      </c>
      <c r="AJ402" s="7">
        <v>0</v>
      </c>
      <c r="BB402" s="5" t="s">
        <v>322</v>
      </c>
      <c r="BD402" s="5" t="s">
        <v>323</v>
      </c>
      <c r="BE402" s="5" t="s">
        <v>324</v>
      </c>
    </row>
    <row r="403" spans="1:57" x14ac:dyDescent="0.25">
      <c r="A403" s="5">
        <v>402</v>
      </c>
      <c r="B403" s="6">
        <v>42625.038645833331</v>
      </c>
      <c r="D403" s="5" t="s">
        <v>356</v>
      </c>
      <c r="E403" s="5" t="s">
        <v>318</v>
      </c>
      <c r="G403" s="5" t="s">
        <v>64</v>
      </c>
      <c r="H403" s="5" t="s">
        <v>319</v>
      </c>
      <c r="I403" s="5" t="s">
        <v>176</v>
      </c>
      <c r="J403" s="5" t="s">
        <v>65</v>
      </c>
      <c r="K403" s="5" t="s">
        <v>65</v>
      </c>
      <c r="M403" s="5" t="s">
        <v>187</v>
      </c>
      <c r="N403" s="5" t="s">
        <v>66</v>
      </c>
      <c r="O403" s="7">
        <v>0</v>
      </c>
      <c r="P403" s="7">
        <v>0</v>
      </c>
      <c r="Q403" s="7">
        <v>0</v>
      </c>
      <c r="R403" s="7">
        <v>0</v>
      </c>
      <c r="T403" s="5">
        <v>0</v>
      </c>
      <c r="W403" s="5">
        <v>0</v>
      </c>
      <c r="Y403" s="5">
        <v>0</v>
      </c>
      <c r="Z403" s="5">
        <v>0</v>
      </c>
      <c r="AB403" s="5">
        <v>0</v>
      </c>
      <c r="AC403" s="5">
        <v>0</v>
      </c>
      <c r="AE403" s="5">
        <v>0</v>
      </c>
      <c r="AF403" s="5">
        <v>0</v>
      </c>
      <c r="AH403" s="5">
        <v>0</v>
      </c>
      <c r="AJ403" s="7">
        <v>0</v>
      </c>
      <c r="AZ403" s="5" t="s">
        <v>175</v>
      </c>
      <c r="BB403" s="5" t="s">
        <v>178</v>
      </c>
      <c r="BD403" s="5" t="s">
        <v>432</v>
      </c>
      <c r="BE403" s="5" t="s">
        <v>67</v>
      </c>
    </row>
    <row r="404" spans="1:57" x14ac:dyDescent="0.25">
      <c r="A404" s="5">
        <v>403</v>
      </c>
      <c r="B404" s="6">
        <v>42625.038368055553</v>
      </c>
      <c r="D404" s="5" t="s">
        <v>317</v>
      </c>
      <c r="E404" s="5" t="s">
        <v>318</v>
      </c>
      <c r="F404" s="5" t="s">
        <v>317</v>
      </c>
      <c r="G404" s="5" t="s">
        <v>80</v>
      </c>
      <c r="H404" s="5" t="s">
        <v>319</v>
      </c>
      <c r="I404" s="5" t="s">
        <v>320</v>
      </c>
      <c r="J404" s="5" t="s">
        <v>65</v>
      </c>
      <c r="K404" s="5" t="s">
        <v>65</v>
      </c>
      <c r="M404" s="5" t="s">
        <v>363</v>
      </c>
      <c r="N404" s="5" t="s">
        <v>66</v>
      </c>
      <c r="O404" s="7">
        <v>0</v>
      </c>
      <c r="P404" s="7">
        <v>0</v>
      </c>
      <c r="Q404" s="7">
        <v>0</v>
      </c>
      <c r="R404" s="7">
        <v>0</v>
      </c>
      <c r="T404" s="5">
        <v>0</v>
      </c>
      <c r="W404" s="5">
        <v>0</v>
      </c>
      <c r="Y404" s="5">
        <v>0</v>
      </c>
      <c r="Z404" s="5">
        <v>0</v>
      </c>
      <c r="AB404" s="5">
        <v>0</v>
      </c>
      <c r="AC404" s="5">
        <v>0</v>
      </c>
      <c r="AE404" s="5">
        <v>0</v>
      </c>
      <c r="AF404" s="5">
        <v>0</v>
      </c>
      <c r="AH404" s="5">
        <v>0</v>
      </c>
      <c r="AJ404" s="7">
        <v>0</v>
      </c>
      <c r="BB404" s="5" t="s">
        <v>322</v>
      </c>
      <c r="BD404" s="5" t="s">
        <v>323</v>
      </c>
      <c r="BE404" s="5" t="s">
        <v>324</v>
      </c>
    </row>
    <row r="405" spans="1:57" x14ac:dyDescent="0.25">
      <c r="A405" s="5">
        <v>404</v>
      </c>
      <c r="B405" s="6">
        <v>42625.004953703705</v>
      </c>
      <c r="C405" s="6">
        <v>42625.163368055553</v>
      </c>
      <c r="D405" s="5" t="s">
        <v>336</v>
      </c>
      <c r="E405" s="5" t="s">
        <v>241</v>
      </c>
      <c r="F405" s="5" t="s">
        <v>337</v>
      </c>
      <c r="G405" s="5" t="s">
        <v>64</v>
      </c>
      <c r="H405" s="5" t="s">
        <v>319</v>
      </c>
      <c r="I405" s="5" t="s">
        <v>69</v>
      </c>
      <c r="J405" s="5" t="s">
        <v>65</v>
      </c>
      <c r="K405" s="5" t="s">
        <v>65</v>
      </c>
      <c r="L405" s="5">
        <v>9773418</v>
      </c>
      <c r="M405" s="5" t="s">
        <v>70</v>
      </c>
      <c r="N405" s="5" t="s">
        <v>70</v>
      </c>
      <c r="O405" s="7">
        <v>0</v>
      </c>
      <c r="P405" s="7">
        <v>0</v>
      </c>
      <c r="Q405" s="7">
        <v>0</v>
      </c>
      <c r="R405" s="7">
        <v>0</v>
      </c>
      <c r="T405" s="5">
        <v>33</v>
      </c>
      <c r="U405" s="5">
        <v>0</v>
      </c>
      <c r="V405" s="5">
        <v>0</v>
      </c>
      <c r="W405" s="5">
        <v>0</v>
      </c>
      <c r="Z405" s="5">
        <v>0</v>
      </c>
      <c r="AC405" s="5">
        <v>0</v>
      </c>
      <c r="AF405" s="5">
        <v>0</v>
      </c>
      <c r="AI405" s="7">
        <v>334.09249999999997</v>
      </c>
      <c r="AJ405" s="7">
        <v>9.3202999999999996</v>
      </c>
      <c r="AK405" s="5" t="s">
        <v>190</v>
      </c>
      <c r="AZ405" s="5" t="s">
        <v>185</v>
      </c>
      <c r="BB405" s="5" t="s">
        <v>74</v>
      </c>
    </row>
    <row r="406" spans="1:57" x14ac:dyDescent="0.25">
      <c r="A406" s="5">
        <v>405</v>
      </c>
      <c r="B406" s="6">
        <v>42625.004803240743</v>
      </c>
      <c r="C406" s="6">
        <v>42625.168773148151</v>
      </c>
      <c r="D406" s="5" t="s">
        <v>336</v>
      </c>
      <c r="E406" s="5" t="s">
        <v>241</v>
      </c>
      <c r="F406" s="5" t="s">
        <v>337</v>
      </c>
      <c r="G406" s="5" t="s">
        <v>64</v>
      </c>
      <c r="H406" s="5" t="s">
        <v>319</v>
      </c>
      <c r="I406" s="5" t="s">
        <v>69</v>
      </c>
      <c r="J406" s="5" t="s">
        <v>65</v>
      </c>
      <c r="K406" s="5" t="s">
        <v>65</v>
      </c>
      <c r="L406" s="5">
        <v>85415</v>
      </c>
      <c r="M406" s="5" t="s">
        <v>70</v>
      </c>
      <c r="N406" s="5" t="s">
        <v>70</v>
      </c>
      <c r="O406" s="7">
        <v>0</v>
      </c>
      <c r="P406" s="7">
        <v>0</v>
      </c>
      <c r="Q406" s="7">
        <v>0</v>
      </c>
      <c r="R406" s="7">
        <v>0</v>
      </c>
      <c r="T406" s="5">
        <v>33</v>
      </c>
      <c r="U406" s="5">
        <v>0</v>
      </c>
      <c r="V406" s="5">
        <v>0</v>
      </c>
      <c r="W406" s="5">
        <v>0</v>
      </c>
      <c r="Z406" s="5">
        <v>0</v>
      </c>
      <c r="AC406" s="5">
        <v>0</v>
      </c>
      <c r="AF406" s="5">
        <v>0</v>
      </c>
      <c r="AI406" s="7">
        <v>334.10419999999999</v>
      </c>
      <c r="AJ406" s="7">
        <v>8.2000000000000003E-2</v>
      </c>
      <c r="AK406" s="5" t="s">
        <v>189</v>
      </c>
      <c r="AZ406" s="5" t="s">
        <v>186</v>
      </c>
      <c r="BB406" s="5" t="s">
        <v>71</v>
      </c>
    </row>
    <row r="407" spans="1:57" x14ac:dyDescent="0.25">
      <c r="A407" s="5">
        <v>406</v>
      </c>
      <c r="B407" s="6">
        <v>42624.925787037035</v>
      </c>
      <c r="D407" s="5" t="s">
        <v>318</v>
      </c>
      <c r="E407" s="5" t="s">
        <v>496</v>
      </c>
      <c r="G407" s="5" t="s">
        <v>64</v>
      </c>
      <c r="H407" s="5" t="s">
        <v>319</v>
      </c>
      <c r="I407" s="5" t="s">
        <v>75</v>
      </c>
      <c r="J407" s="5" t="s">
        <v>65</v>
      </c>
      <c r="K407" s="5" t="s">
        <v>65</v>
      </c>
      <c r="M407" s="5" t="s">
        <v>497</v>
      </c>
      <c r="N407" s="5" t="s">
        <v>365</v>
      </c>
      <c r="O407" s="7">
        <v>0</v>
      </c>
      <c r="P407" s="7">
        <v>0</v>
      </c>
      <c r="Q407" s="7">
        <v>0</v>
      </c>
      <c r="R407" s="7">
        <v>0</v>
      </c>
      <c r="T407" s="5">
        <v>0</v>
      </c>
      <c r="W407" s="5">
        <v>0</v>
      </c>
      <c r="Y407" s="5">
        <v>0</v>
      </c>
      <c r="Z407" s="5">
        <v>0</v>
      </c>
      <c r="AB407" s="5">
        <v>0</v>
      </c>
      <c r="AC407" s="5">
        <v>0</v>
      </c>
      <c r="AE407" s="5">
        <v>0</v>
      </c>
      <c r="AF407" s="5">
        <v>0</v>
      </c>
      <c r="AH407" s="5">
        <v>0</v>
      </c>
      <c r="AJ407" s="7">
        <v>0</v>
      </c>
      <c r="AZ407" s="5" t="s">
        <v>175</v>
      </c>
      <c r="BB407" s="5" t="s">
        <v>77</v>
      </c>
      <c r="BD407" s="5" t="s">
        <v>498</v>
      </c>
      <c r="BE407" s="5" t="s">
        <v>67</v>
      </c>
    </row>
    <row r="408" spans="1:57" x14ac:dyDescent="0.25">
      <c r="A408" s="5">
        <v>407</v>
      </c>
      <c r="B408" s="6">
        <v>42624.921620370369</v>
      </c>
      <c r="C408" s="6">
        <v>42625.085902777777</v>
      </c>
      <c r="D408" s="5" t="s">
        <v>336</v>
      </c>
      <c r="E408" s="5" t="s">
        <v>241</v>
      </c>
      <c r="F408" s="5" t="s">
        <v>337</v>
      </c>
      <c r="G408" s="5" t="s">
        <v>64</v>
      </c>
      <c r="H408" s="5" t="s">
        <v>319</v>
      </c>
      <c r="I408" s="5" t="s">
        <v>69</v>
      </c>
      <c r="J408" s="5" t="s">
        <v>65</v>
      </c>
      <c r="K408" s="5" t="s">
        <v>65</v>
      </c>
      <c r="L408" s="5">
        <v>1670538</v>
      </c>
      <c r="M408" s="5" t="s">
        <v>70</v>
      </c>
      <c r="N408" s="5" t="s">
        <v>70</v>
      </c>
      <c r="O408" s="7">
        <v>0</v>
      </c>
      <c r="P408" s="7">
        <v>0</v>
      </c>
      <c r="Q408" s="7">
        <v>0</v>
      </c>
      <c r="R408" s="7">
        <v>0</v>
      </c>
      <c r="T408" s="5">
        <v>33</v>
      </c>
      <c r="U408" s="5">
        <v>0</v>
      </c>
      <c r="V408" s="5">
        <v>0</v>
      </c>
      <c r="W408" s="5">
        <v>0</v>
      </c>
      <c r="Z408" s="5">
        <v>0</v>
      </c>
      <c r="AC408" s="5">
        <v>0</v>
      </c>
      <c r="AF408" s="5">
        <v>0</v>
      </c>
      <c r="AI408" s="7">
        <v>335.7106</v>
      </c>
      <c r="AJ408" s="7">
        <v>1.5938000000000001</v>
      </c>
      <c r="AK408" s="5" t="s">
        <v>190</v>
      </c>
      <c r="AZ408" s="5" t="s">
        <v>185</v>
      </c>
      <c r="BB408" s="5" t="s">
        <v>74</v>
      </c>
    </row>
    <row r="409" spans="1:57" x14ac:dyDescent="0.25">
      <c r="A409" s="5">
        <v>408</v>
      </c>
      <c r="B409" s="6">
        <v>42624.921458333331</v>
      </c>
      <c r="C409" s="6">
        <v>42625.074305555558</v>
      </c>
      <c r="D409" s="5" t="s">
        <v>336</v>
      </c>
      <c r="E409" s="5" t="s">
        <v>241</v>
      </c>
      <c r="F409" s="5" t="s">
        <v>337</v>
      </c>
      <c r="G409" s="5" t="s">
        <v>64</v>
      </c>
      <c r="H409" s="5" t="s">
        <v>319</v>
      </c>
      <c r="I409" s="5" t="s">
        <v>69</v>
      </c>
      <c r="J409" s="5" t="s">
        <v>65</v>
      </c>
      <c r="K409" s="5" t="s">
        <v>65</v>
      </c>
      <c r="L409" s="5">
        <v>27513</v>
      </c>
      <c r="M409" s="5" t="s">
        <v>70</v>
      </c>
      <c r="N409" s="5" t="s">
        <v>70</v>
      </c>
      <c r="O409" s="7">
        <v>0</v>
      </c>
      <c r="P409" s="7">
        <v>0</v>
      </c>
      <c r="Q409" s="7">
        <v>0</v>
      </c>
      <c r="R409" s="7">
        <v>0</v>
      </c>
      <c r="T409" s="5">
        <v>33</v>
      </c>
      <c r="U409" s="5">
        <v>0</v>
      </c>
      <c r="V409" s="5">
        <v>0</v>
      </c>
      <c r="W409" s="5">
        <v>0</v>
      </c>
      <c r="Z409" s="5">
        <v>0</v>
      </c>
      <c r="AC409" s="5">
        <v>0</v>
      </c>
      <c r="AF409" s="5">
        <v>0</v>
      </c>
      <c r="AI409" s="7">
        <v>335.72430000000003</v>
      </c>
      <c r="AJ409" s="7">
        <v>2.64E-2</v>
      </c>
      <c r="AK409" s="5" t="s">
        <v>189</v>
      </c>
      <c r="AZ409" s="5" t="s">
        <v>186</v>
      </c>
      <c r="BB409" s="5" t="s">
        <v>71</v>
      </c>
    </row>
    <row r="410" spans="1:57" x14ac:dyDescent="0.25">
      <c r="A410" s="5">
        <v>409</v>
      </c>
      <c r="B410" s="6">
        <v>42624.920034722221</v>
      </c>
      <c r="C410" s="6">
        <v>42624.927094907405</v>
      </c>
      <c r="D410" s="5" t="s">
        <v>336</v>
      </c>
      <c r="E410" s="5" t="s">
        <v>241</v>
      </c>
      <c r="F410" s="5" t="s">
        <v>337</v>
      </c>
      <c r="G410" s="5" t="s">
        <v>64</v>
      </c>
      <c r="H410" s="5" t="s">
        <v>319</v>
      </c>
      <c r="I410" s="5" t="s">
        <v>69</v>
      </c>
      <c r="J410" s="5" t="s">
        <v>65</v>
      </c>
      <c r="K410" s="5" t="s">
        <v>65</v>
      </c>
      <c r="L410" s="5">
        <v>4888</v>
      </c>
      <c r="M410" s="5" t="s">
        <v>70</v>
      </c>
      <c r="N410" s="5" t="s">
        <v>70</v>
      </c>
      <c r="O410" s="7">
        <v>0</v>
      </c>
      <c r="P410" s="7">
        <v>0</v>
      </c>
      <c r="Q410" s="7">
        <v>0</v>
      </c>
      <c r="R410" s="7">
        <v>0</v>
      </c>
      <c r="T410" s="5">
        <v>33</v>
      </c>
      <c r="U410" s="5">
        <v>0</v>
      </c>
      <c r="V410" s="5">
        <v>0</v>
      </c>
      <c r="W410" s="5">
        <v>0</v>
      </c>
      <c r="Z410" s="5">
        <v>0</v>
      </c>
      <c r="AC410" s="5">
        <v>0</v>
      </c>
      <c r="AF410" s="5">
        <v>0</v>
      </c>
      <c r="AI410" s="7">
        <v>335.73410000000001</v>
      </c>
      <c r="AJ410" s="7">
        <v>4.8999999999999998E-3</v>
      </c>
      <c r="AK410" s="5" t="s">
        <v>149</v>
      </c>
      <c r="AZ410" s="5" t="s">
        <v>186</v>
      </c>
      <c r="BB410" s="5" t="s">
        <v>71</v>
      </c>
    </row>
    <row r="411" spans="1:57" x14ac:dyDescent="0.25">
      <c r="A411" s="5">
        <v>410</v>
      </c>
      <c r="B411" s="6">
        <v>42624.91542824074</v>
      </c>
      <c r="C411" s="6">
        <v>42624.927094907405</v>
      </c>
      <c r="D411" s="5" t="s">
        <v>336</v>
      </c>
      <c r="E411" s="5" t="s">
        <v>241</v>
      </c>
      <c r="F411" s="5" t="s">
        <v>337</v>
      </c>
      <c r="G411" s="5" t="s">
        <v>64</v>
      </c>
      <c r="H411" s="5" t="s">
        <v>319</v>
      </c>
      <c r="I411" s="5" t="s">
        <v>69</v>
      </c>
      <c r="J411" s="5" t="s">
        <v>65</v>
      </c>
      <c r="K411" s="5" t="s">
        <v>65</v>
      </c>
      <c r="L411" s="5">
        <v>5059</v>
      </c>
      <c r="M411" s="5" t="s">
        <v>70</v>
      </c>
      <c r="N411" s="5" t="s">
        <v>70</v>
      </c>
      <c r="O411" s="7">
        <v>0</v>
      </c>
      <c r="P411" s="7">
        <v>0</v>
      </c>
      <c r="Q411" s="7">
        <v>0</v>
      </c>
      <c r="R411" s="7">
        <v>0</v>
      </c>
      <c r="T411" s="5">
        <v>33</v>
      </c>
      <c r="U411" s="5">
        <v>0</v>
      </c>
      <c r="V411" s="5">
        <v>0</v>
      </c>
      <c r="W411" s="5">
        <v>0</v>
      </c>
      <c r="Z411" s="5">
        <v>0</v>
      </c>
      <c r="AC411" s="5">
        <v>0</v>
      </c>
      <c r="AF411" s="5">
        <v>0</v>
      </c>
      <c r="AI411" s="7">
        <v>335.72919999999999</v>
      </c>
      <c r="AJ411" s="7">
        <v>4.8999999999999998E-3</v>
      </c>
      <c r="AK411" s="5" t="s">
        <v>148</v>
      </c>
      <c r="AZ411" s="5" t="s">
        <v>185</v>
      </c>
      <c r="BB411" s="5" t="s">
        <v>74</v>
      </c>
    </row>
    <row r="412" spans="1:57" x14ac:dyDescent="0.25">
      <c r="A412" s="5">
        <v>411</v>
      </c>
      <c r="B412" s="6">
        <v>42624.744664351849</v>
      </c>
      <c r="C412" s="6">
        <v>42624.991631944446</v>
      </c>
      <c r="D412" s="5" t="s">
        <v>336</v>
      </c>
      <c r="E412" s="5" t="s">
        <v>241</v>
      </c>
      <c r="F412" s="5" t="s">
        <v>337</v>
      </c>
      <c r="G412" s="5" t="s">
        <v>64</v>
      </c>
      <c r="H412" s="5" t="s">
        <v>319</v>
      </c>
      <c r="I412" s="5" t="s">
        <v>69</v>
      </c>
      <c r="J412" s="5" t="s">
        <v>65</v>
      </c>
      <c r="K412" s="5" t="s">
        <v>65</v>
      </c>
      <c r="L412" s="5">
        <v>14913392</v>
      </c>
      <c r="M412" s="5" t="s">
        <v>70</v>
      </c>
      <c r="N412" s="5" t="s">
        <v>70</v>
      </c>
      <c r="O412" s="7">
        <v>0</v>
      </c>
      <c r="P412" s="7">
        <v>0</v>
      </c>
      <c r="Q412" s="7">
        <v>0</v>
      </c>
      <c r="R412" s="7">
        <v>0</v>
      </c>
      <c r="T412" s="5">
        <v>33</v>
      </c>
      <c r="U412" s="5">
        <v>0</v>
      </c>
      <c r="V412" s="5">
        <v>0</v>
      </c>
      <c r="W412" s="5">
        <v>0</v>
      </c>
      <c r="Z412" s="5">
        <v>0</v>
      </c>
      <c r="AC412" s="5">
        <v>0</v>
      </c>
      <c r="AF412" s="5">
        <v>0</v>
      </c>
      <c r="AI412" s="7">
        <v>363.7106</v>
      </c>
      <c r="AJ412" s="7">
        <v>14.2227</v>
      </c>
      <c r="AK412" s="5" t="s">
        <v>149</v>
      </c>
      <c r="AZ412" s="5" t="s">
        <v>186</v>
      </c>
      <c r="BB412" s="5" t="s">
        <v>71</v>
      </c>
    </row>
    <row r="413" spans="1:57" x14ac:dyDescent="0.25">
      <c r="A413" s="5">
        <v>412</v>
      </c>
      <c r="B413" s="6">
        <v>42624.744074074071</v>
      </c>
      <c r="C413" s="6">
        <v>42625.010752314818</v>
      </c>
      <c r="D413" s="5" t="s">
        <v>336</v>
      </c>
      <c r="E413" s="5" t="s">
        <v>68</v>
      </c>
      <c r="F413" s="5" t="s">
        <v>337</v>
      </c>
      <c r="G413" s="5" t="s">
        <v>64</v>
      </c>
      <c r="H413" s="5" t="s">
        <v>319</v>
      </c>
      <c r="I413" s="5" t="s">
        <v>69</v>
      </c>
      <c r="J413" s="5" t="s">
        <v>65</v>
      </c>
      <c r="K413" s="5" t="s">
        <v>65</v>
      </c>
      <c r="L413" s="5">
        <v>14916339</v>
      </c>
      <c r="M413" s="5" t="s">
        <v>70</v>
      </c>
      <c r="N413" s="5" t="s">
        <v>70</v>
      </c>
      <c r="O413" s="7">
        <v>0</v>
      </c>
      <c r="P413" s="7">
        <v>0</v>
      </c>
      <c r="Q413" s="7">
        <v>0</v>
      </c>
      <c r="R413" s="7">
        <v>0</v>
      </c>
      <c r="T413" s="5">
        <v>33</v>
      </c>
      <c r="U413" s="5">
        <v>0</v>
      </c>
      <c r="V413" s="5">
        <v>0</v>
      </c>
      <c r="W413" s="5">
        <v>0</v>
      </c>
      <c r="Z413" s="5">
        <v>0</v>
      </c>
      <c r="AC413" s="5">
        <v>0</v>
      </c>
      <c r="AF413" s="5">
        <v>0</v>
      </c>
      <c r="AI413" s="7">
        <v>364.18130000000002</v>
      </c>
      <c r="AJ413" s="7">
        <v>14.224600000000001</v>
      </c>
      <c r="AK413" s="5" t="s">
        <v>148</v>
      </c>
      <c r="AZ413" s="5" t="s">
        <v>185</v>
      </c>
      <c r="BB413" s="5" t="s">
        <v>74</v>
      </c>
    </row>
    <row r="414" spans="1:57" x14ac:dyDescent="0.25">
      <c r="A414" s="5">
        <v>413</v>
      </c>
      <c r="B414" s="6">
        <v>42624.725752314815</v>
      </c>
      <c r="D414" s="5" t="s">
        <v>318</v>
      </c>
      <c r="E414" s="5" t="s">
        <v>344</v>
      </c>
      <c r="G414" s="5" t="s">
        <v>64</v>
      </c>
      <c r="H414" s="5" t="s">
        <v>319</v>
      </c>
      <c r="I414" s="5" t="s">
        <v>75</v>
      </c>
      <c r="J414" s="5" t="s">
        <v>65</v>
      </c>
      <c r="K414" s="5" t="s">
        <v>65</v>
      </c>
      <c r="M414" s="5" t="s">
        <v>499</v>
      </c>
      <c r="N414" s="5" t="s">
        <v>174</v>
      </c>
      <c r="O414" s="7">
        <v>0</v>
      </c>
      <c r="P414" s="7">
        <v>0</v>
      </c>
      <c r="Q414" s="7">
        <v>0</v>
      </c>
      <c r="R414" s="7">
        <v>0</v>
      </c>
      <c r="T414" s="5">
        <v>0</v>
      </c>
      <c r="W414" s="5">
        <v>0</v>
      </c>
      <c r="Y414" s="5">
        <v>0</v>
      </c>
      <c r="Z414" s="5">
        <v>0</v>
      </c>
      <c r="AB414" s="5">
        <v>0</v>
      </c>
      <c r="AC414" s="5">
        <v>0</v>
      </c>
      <c r="AE414" s="5">
        <v>0</v>
      </c>
      <c r="AF414" s="5">
        <v>0</v>
      </c>
      <c r="AH414" s="5">
        <v>0</v>
      </c>
      <c r="AJ414" s="7">
        <v>0</v>
      </c>
      <c r="AZ414" s="5" t="s">
        <v>175</v>
      </c>
      <c r="BB414" s="5" t="s">
        <v>77</v>
      </c>
      <c r="BD414" s="5" t="s">
        <v>500</v>
      </c>
      <c r="BE414" s="5" t="s">
        <v>67</v>
      </c>
    </row>
    <row r="415" spans="1:57" x14ac:dyDescent="0.25">
      <c r="A415" s="5">
        <v>414</v>
      </c>
      <c r="B415" s="6">
        <v>42624.652997685182</v>
      </c>
      <c r="D415" s="5" t="s">
        <v>318</v>
      </c>
      <c r="E415" s="5" t="s">
        <v>501</v>
      </c>
      <c r="G415" s="5" t="s">
        <v>64</v>
      </c>
      <c r="H415" s="5" t="s">
        <v>319</v>
      </c>
      <c r="I415" s="5" t="s">
        <v>75</v>
      </c>
      <c r="J415" s="5" t="s">
        <v>65</v>
      </c>
      <c r="K415" s="5" t="s">
        <v>65</v>
      </c>
      <c r="M415" s="5" t="s">
        <v>214</v>
      </c>
      <c r="N415" s="5" t="s">
        <v>66</v>
      </c>
      <c r="O415" s="7">
        <v>0</v>
      </c>
      <c r="P415" s="7">
        <v>0</v>
      </c>
      <c r="Q415" s="7">
        <v>0</v>
      </c>
      <c r="R415" s="7">
        <v>0</v>
      </c>
      <c r="T415" s="5">
        <v>0</v>
      </c>
      <c r="W415" s="5">
        <v>0</v>
      </c>
      <c r="Y415" s="5">
        <v>0</v>
      </c>
      <c r="Z415" s="5">
        <v>0</v>
      </c>
      <c r="AB415" s="5">
        <v>0</v>
      </c>
      <c r="AC415" s="5">
        <v>0</v>
      </c>
      <c r="AE415" s="5">
        <v>0</v>
      </c>
      <c r="AF415" s="5">
        <v>0</v>
      </c>
      <c r="AH415" s="5">
        <v>0</v>
      </c>
      <c r="AJ415" s="7">
        <v>0</v>
      </c>
      <c r="AZ415" s="5" t="s">
        <v>175</v>
      </c>
      <c r="BB415" s="5" t="s">
        <v>77</v>
      </c>
      <c r="BD415" s="5" t="s">
        <v>478</v>
      </c>
      <c r="BE415" s="5" t="s">
        <v>67</v>
      </c>
    </row>
    <row r="416" spans="1:57" x14ac:dyDescent="0.25">
      <c r="A416" s="5">
        <v>415</v>
      </c>
      <c r="B416" s="6">
        <v>42624.651736111111</v>
      </c>
      <c r="D416" s="5" t="s">
        <v>501</v>
      </c>
      <c r="E416" s="5" t="s">
        <v>318</v>
      </c>
      <c r="G416" s="5">
        <v>0</v>
      </c>
      <c r="H416" s="5" t="s">
        <v>319</v>
      </c>
      <c r="I416" s="5" t="s">
        <v>176</v>
      </c>
      <c r="J416" s="5" t="s">
        <v>65</v>
      </c>
      <c r="K416" s="5" t="s">
        <v>65</v>
      </c>
      <c r="M416" s="5" t="s">
        <v>187</v>
      </c>
      <c r="N416" s="5" t="s">
        <v>66</v>
      </c>
      <c r="O416" s="7">
        <v>0</v>
      </c>
      <c r="P416" s="7">
        <v>0</v>
      </c>
      <c r="Q416" s="7">
        <v>0</v>
      </c>
      <c r="R416" s="7">
        <v>0</v>
      </c>
      <c r="T416" s="5">
        <v>0</v>
      </c>
      <c r="W416" s="5">
        <v>0</v>
      </c>
      <c r="Y416" s="5">
        <v>0</v>
      </c>
      <c r="Z416" s="5">
        <v>0</v>
      </c>
      <c r="AB416" s="5">
        <v>0</v>
      </c>
      <c r="AC416" s="5">
        <v>0</v>
      </c>
      <c r="AE416" s="5">
        <v>0</v>
      </c>
      <c r="AF416" s="5">
        <v>0</v>
      </c>
      <c r="AH416" s="5">
        <v>0</v>
      </c>
      <c r="AJ416" s="7">
        <v>0</v>
      </c>
      <c r="AZ416" s="5" t="s">
        <v>175</v>
      </c>
      <c r="BB416" s="5" t="s">
        <v>413</v>
      </c>
      <c r="BD416" s="5" t="s">
        <v>478</v>
      </c>
      <c r="BE416" s="5" t="s">
        <v>67</v>
      </c>
    </row>
    <row r="417" spans="1:57" x14ac:dyDescent="0.25">
      <c r="A417" s="5">
        <v>416</v>
      </c>
      <c r="B417" s="6">
        <v>42624.628460648149</v>
      </c>
      <c r="D417" s="5" t="s">
        <v>317</v>
      </c>
      <c r="E417" s="5" t="s">
        <v>318</v>
      </c>
      <c r="F417" s="5" t="s">
        <v>317</v>
      </c>
      <c r="G417" s="5" t="s">
        <v>80</v>
      </c>
      <c r="H417" s="5" t="s">
        <v>319</v>
      </c>
      <c r="I417" s="5" t="s">
        <v>320</v>
      </c>
      <c r="J417" s="5" t="s">
        <v>65</v>
      </c>
      <c r="K417" s="5" t="s">
        <v>65</v>
      </c>
      <c r="M417" s="5" t="s">
        <v>363</v>
      </c>
      <c r="N417" s="5" t="s">
        <v>66</v>
      </c>
      <c r="O417" s="7">
        <v>0</v>
      </c>
      <c r="P417" s="7">
        <v>0</v>
      </c>
      <c r="Q417" s="7">
        <v>0</v>
      </c>
      <c r="R417" s="7">
        <v>0</v>
      </c>
      <c r="T417" s="5">
        <v>0</v>
      </c>
      <c r="W417" s="5">
        <v>0</v>
      </c>
      <c r="Y417" s="5">
        <v>0</v>
      </c>
      <c r="Z417" s="5">
        <v>0</v>
      </c>
      <c r="AB417" s="5">
        <v>0</v>
      </c>
      <c r="AC417" s="5">
        <v>0</v>
      </c>
      <c r="AE417" s="5">
        <v>0</v>
      </c>
      <c r="AF417" s="5">
        <v>0</v>
      </c>
      <c r="AH417" s="5">
        <v>0</v>
      </c>
      <c r="AJ417" s="7">
        <v>0</v>
      </c>
      <c r="BB417" s="5" t="s">
        <v>322</v>
      </c>
      <c r="BD417" s="5" t="s">
        <v>323</v>
      </c>
      <c r="BE417" s="5" t="s">
        <v>324</v>
      </c>
    </row>
    <row r="418" spans="1:57" x14ac:dyDescent="0.25">
      <c r="A418" s="5">
        <v>417</v>
      </c>
      <c r="B418" s="6">
        <v>42624.619664351849</v>
      </c>
      <c r="C418" s="6">
        <v>42624.892592592594</v>
      </c>
      <c r="D418" s="5" t="s">
        <v>336</v>
      </c>
      <c r="E418" s="5" t="s">
        <v>68</v>
      </c>
      <c r="F418" s="5" t="s">
        <v>337</v>
      </c>
      <c r="G418" s="5" t="s">
        <v>64</v>
      </c>
      <c r="H418" s="5" t="s">
        <v>319</v>
      </c>
      <c r="I418" s="5" t="s">
        <v>69</v>
      </c>
      <c r="J418" s="5" t="s">
        <v>65</v>
      </c>
      <c r="K418" s="5" t="s">
        <v>65</v>
      </c>
      <c r="L418" s="5">
        <v>89103</v>
      </c>
      <c r="M418" s="5" t="s">
        <v>70</v>
      </c>
      <c r="N418" s="5" t="s">
        <v>70</v>
      </c>
      <c r="O418" s="7">
        <v>0</v>
      </c>
      <c r="P418" s="7">
        <v>0</v>
      </c>
      <c r="Q418" s="7">
        <v>0</v>
      </c>
      <c r="R418" s="7">
        <v>0</v>
      </c>
      <c r="T418" s="5">
        <v>33</v>
      </c>
      <c r="U418" s="5">
        <v>0</v>
      </c>
      <c r="V418" s="5">
        <v>0</v>
      </c>
      <c r="W418" s="5">
        <v>0</v>
      </c>
      <c r="Z418" s="5">
        <v>0</v>
      </c>
      <c r="AC418" s="5">
        <v>0</v>
      </c>
      <c r="AF418" s="5">
        <v>0</v>
      </c>
      <c r="AI418" s="7">
        <v>364.55340000000001</v>
      </c>
      <c r="AJ418" s="7">
        <v>8.5000000000000006E-2</v>
      </c>
      <c r="AK418" s="5" t="s">
        <v>189</v>
      </c>
      <c r="AZ418" s="5" t="s">
        <v>186</v>
      </c>
      <c r="BB418" s="5" t="s">
        <v>71</v>
      </c>
    </row>
    <row r="419" spans="1:57" x14ac:dyDescent="0.25">
      <c r="A419" s="5">
        <v>418</v>
      </c>
      <c r="B419" s="6">
        <v>42624.619062500002</v>
      </c>
      <c r="C419" s="6">
        <v>42624.880428240744</v>
      </c>
      <c r="D419" s="5" t="s">
        <v>336</v>
      </c>
      <c r="E419" s="5" t="s">
        <v>68</v>
      </c>
      <c r="F419" s="5" t="s">
        <v>337</v>
      </c>
      <c r="G419" s="5" t="s">
        <v>64</v>
      </c>
      <c r="H419" s="5" t="s">
        <v>319</v>
      </c>
      <c r="I419" s="5" t="s">
        <v>69</v>
      </c>
      <c r="J419" s="5" t="s">
        <v>65</v>
      </c>
      <c r="K419" s="5" t="s">
        <v>65</v>
      </c>
      <c r="L419" s="5">
        <v>357854</v>
      </c>
      <c r="M419" s="5" t="s">
        <v>70</v>
      </c>
      <c r="N419" s="5" t="s">
        <v>70</v>
      </c>
      <c r="O419" s="7">
        <v>0</v>
      </c>
      <c r="P419" s="7">
        <v>0</v>
      </c>
      <c r="Q419" s="7">
        <v>0</v>
      </c>
      <c r="R419" s="7">
        <v>0</v>
      </c>
      <c r="T419" s="5">
        <v>33</v>
      </c>
      <c r="U419" s="5">
        <v>0</v>
      </c>
      <c r="V419" s="5">
        <v>0</v>
      </c>
      <c r="W419" s="5">
        <v>0</v>
      </c>
      <c r="Z419" s="5">
        <v>0</v>
      </c>
      <c r="AC419" s="5">
        <v>0</v>
      </c>
      <c r="AF419" s="5">
        <v>0</v>
      </c>
      <c r="AI419" s="7">
        <v>364.60809999999998</v>
      </c>
      <c r="AJ419" s="7">
        <v>0.34179999999999999</v>
      </c>
      <c r="AK419" s="5" t="s">
        <v>190</v>
      </c>
      <c r="AZ419" s="5" t="s">
        <v>185</v>
      </c>
      <c r="BB419" s="5" t="s">
        <v>74</v>
      </c>
    </row>
    <row r="420" spans="1:57" x14ac:dyDescent="0.25">
      <c r="A420" s="5">
        <v>419</v>
      </c>
      <c r="B420" s="6">
        <v>42624.566354166665</v>
      </c>
      <c r="D420" s="5" t="s">
        <v>318</v>
      </c>
      <c r="E420" s="5" t="s">
        <v>346</v>
      </c>
      <c r="G420" s="5" t="s">
        <v>64</v>
      </c>
      <c r="H420" s="5" t="s">
        <v>319</v>
      </c>
      <c r="I420" s="5" t="s">
        <v>75</v>
      </c>
      <c r="J420" s="5" t="s">
        <v>65</v>
      </c>
      <c r="K420" s="5" t="s">
        <v>65</v>
      </c>
      <c r="M420" s="5" t="s">
        <v>502</v>
      </c>
      <c r="N420" s="5" t="s">
        <v>66</v>
      </c>
      <c r="O420" s="7">
        <v>0</v>
      </c>
      <c r="P420" s="7">
        <v>0</v>
      </c>
      <c r="Q420" s="7">
        <v>0</v>
      </c>
      <c r="R420" s="7">
        <v>0</v>
      </c>
      <c r="T420" s="5">
        <v>0</v>
      </c>
      <c r="W420" s="5">
        <v>0</v>
      </c>
      <c r="Y420" s="5">
        <v>0</v>
      </c>
      <c r="Z420" s="5">
        <v>0</v>
      </c>
      <c r="AB420" s="5">
        <v>0</v>
      </c>
      <c r="AC420" s="5">
        <v>0</v>
      </c>
      <c r="AE420" s="5">
        <v>0</v>
      </c>
      <c r="AF420" s="5">
        <v>0</v>
      </c>
      <c r="AH420" s="5">
        <v>0</v>
      </c>
      <c r="AJ420" s="7">
        <v>0</v>
      </c>
      <c r="AZ420" s="5" t="s">
        <v>175</v>
      </c>
      <c r="BB420" s="5" t="s">
        <v>77</v>
      </c>
      <c r="BD420" s="5" t="s">
        <v>500</v>
      </c>
      <c r="BE420" s="5" t="s">
        <v>67</v>
      </c>
    </row>
    <row r="421" spans="1:57" x14ac:dyDescent="0.25">
      <c r="A421" s="5">
        <v>420</v>
      </c>
      <c r="B421" s="6">
        <v>42624.545717592591</v>
      </c>
      <c r="D421" s="5" t="s">
        <v>318</v>
      </c>
      <c r="E421" s="5" t="s">
        <v>330</v>
      </c>
      <c r="G421" s="5" t="s">
        <v>64</v>
      </c>
      <c r="H421" s="5" t="s">
        <v>319</v>
      </c>
      <c r="I421" s="5" t="s">
        <v>75</v>
      </c>
      <c r="J421" s="5" t="s">
        <v>65</v>
      </c>
      <c r="K421" s="5" t="s">
        <v>65</v>
      </c>
      <c r="M421" s="5" t="s">
        <v>195</v>
      </c>
      <c r="N421" s="5" t="s">
        <v>66</v>
      </c>
      <c r="O421" s="7">
        <v>0</v>
      </c>
      <c r="P421" s="7">
        <v>0</v>
      </c>
      <c r="Q421" s="7">
        <v>0</v>
      </c>
      <c r="R421" s="7">
        <v>0</v>
      </c>
      <c r="T421" s="5">
        <v>0</v>
      </c>
      <c r="W421" s="5">
        <v>0</v>
      </c>
      <c r="Y421" s="5">
        <v>0</v>
      </c>
      <c r="Z421" s="5">
        <v>0</v>
      </c>
      <c r="AB421" s="5">
        <v>0</v>
      </c>
      <c r="AC421" s="5">
        <v>0</v>
      </c>
      <c r="AE421" s="5">
        <v>0</v>
      </c>
      <c r="AF421" s="5">
        <v>0</v>
      </c>
      <c r="AH421" s="5">
        <v>0</v>
      </c>
      <c r="AJ421" s="7">
        <v>0</v>
      </c>
      <c r="AZ421" s="5" t="s">
        <v>175</v>
      </c>
      <c r="BB421" s="5" t="s">
        <v>77</v>
      </c>
      <c r="BD421" s="5" t="s">
        <v>503</v>
      </c>
      <c r="BE421" s="5" t="s">
        <v>67</v>
      </c>
    </row>
    <row r="422" spans="1:57" x14ac:dyDescent="0.25">
      <c r="A422" s="5">
        <v>421</v>
      </c>
      <c r="B422" s="6">
        <v>42624.536099537036</v>
      </c>
      <c r="D422" s="5" t="s">
        <v>318</v>
      </c>
      <c r="E422" s="5" t="s">
        <v>330</v>
      </c>
      <c r="G422" s="5" t="s">
        <v>64</v>
      </c>
      <c r="H422" s="5" t="s">
        <v>319</v>
      </c>
      <c r="I422" s="5" t="s">
        <v>75</v>
      </c>
      <c r="J422" s="5" t="s">
        <v>65</v>
      </c>
      <c r="K422" s="5" t="s">
        <v>65</v>
      </c>
      <c r="M422" s="5" t="s">
        <v>429</v>
      </c>
      <c r="N422" s="5" t="s">
        <v>66</v>
      </c>
      <c r="O422" s="7">
        <v>0</v>
      </c>
      <c r="P422" s="7">
        <v>0</v>
      </c>
      <c r="Q422" s="7">
        <v>0</v>
      </c>
      <c r="R422" s="7">
        <v>0</v>
      </c>
      <c r="T422" s="5">
        <v>0</v>
      </c>
      <c r="W422" s="5">
        <v>0</v>
      </c>
      <c r="Y422" s="5">
        <v>0</v>
      </c>
      <c r="Z422" s="5">
        <v>0</v>
      </c>
      <c r="AB422" s="5">
        <v>0</v>
      </c>
      <c r="AC422" s="5">
        <v>0</v>
      </c>
      <c r="AE422" s="5">
        <v>0</v>
      </c>
      <c r="AF422" s="5">
        <v>0</v>
      </c>
      <c r="AH422" s="5">
        <v>0</v>
      </c>
      <c r="AJ422" s="7">
        <v>0</v>
      </c>
      <c r="AZ422" s="5" t="s">
        <v>175</v>
      </c>
      <c r="BB422" s="5" t="s">
        <v>77</v>
      </c>
      <c r="BD422" s="5" t="s">
        <v>503</v>
      </c>
      <c r="BE422" s="5" t="s">
        <v>67</v>
      </c>
    </row>
    <row r="423" spans="1:57" x14ac:dyDescent="0.25">
      <c r="A423" s="5">
        <v>422</v>
      </c>
      <c r="B423" s="6">
        <v>42624.529131944444</v>
      </c>
      <c r="D423" s="5" t="s">
        <v>318</v>
      </c>
      <c r="E423" s="5" t="s">
        <v>330</v>
      </c>
      <c r="G423" s="5" t="s">
        <v>64</v>
      </c>
      <c r="H423" s="5" t="s">
        <v>319</v>
      </c>
      <c r="I423" s="5" t="s">
        <v>75</v>
      </c>
      <c r="J423" s="5" t="s">
        <v>65</v>
      </c>
      <c r="K423" s="5" t="s">
        <v>65</v>
      </c>
      <c r="M423" s="5" t="s">
        <v>504</v>
      </c>
      <c r="N423" s="5" t="s">
        <v>66</v>
      </c>
      <c r="O423" s="7">
        <v>0</v>
      </c>
      <c r="P423" s="7">
        <v>0</v>
      </c>
      <c r="Q423" s="7">
        <v>0</v>
      </c>
      <c r="R423" s="7">
        <v>0</v>
      </c>
      <c r="T423" s="5">
        <v>0</v>
      </c>
      <c r="W423" s="5">
        <v>0</v>
      </c>
      <c r="Y423" s="5">
        <v>0</v>
      </c>
      <c r="Z423" s="5">
        <v>0</v>
      </c>
      <c r="AB423" s="5">
        <v>0</v>
      </c>
      <c r="AC423" s="5">
        <v>0</v>
      </c>
      <c r="AE423" s="5">
        <v>0</v>
      </c>
      <c r="AF423" s="5">
        <v>0</v>
      </c>
      <c r="AH423" s="5">
        <v>0</v>
      </c>
      <c r="AJ423" s="7">
        <v>0</v>
      </c>
      <c r="AZ423" s="5" t="s">
        <v>175</v>
      </c>
      <c r="BB423" s="5" t="s">
        <v>77</v>
      </c>
      <c r="BD423" s="5" t="s">
        <v>503</v>
      </c>
      <c r="BE423" s="5" t="s">
        <v>67</v>
      </c>
    </row>
    <row r="424" spans="1:57" x14ac:dyDescent="0.25">
      <c r="A424" s="5">
        <v>423</v>
      </c>
      <c r="B424" s="6">
        <v>42624.523495370369</v>
      </c>
      <c r="D424" s="5" t="s">
        <v>318</v>
      </c>
      <c r="E424" s="5" t="s">
        <v>330</v>
      </c>
      <c r="G424" s="5" t="s">
        <v>64</v>
      </c>
      <c r="H424" s="5" t="s">
        <v>319</v>
      </c>
      <c r="I424" s="5" t="s">
        <v>75</v>
      </c>
      <c r="J424" s="5" t="s">
        <v>65</v>
      </c>
      <c r="K424" s="5" t="s">
        <v>65</v>
      </c>
      <c r="M424" s="5" t="s">
        <v>504</v>
      </c>
      <c r="N424" s="5" t="s">
        <v>66</v>
      </c>
      <c r="O424" s="7">
        <v>0</v>
      </c>
      <c r="P424" s="7">
        <v>0</v>
      </c>
      <c r="Q424" s="7">
        <v>0</v>
      </c>
      <c r="R424" s="7">
        <v>0</v>
      </c>
      <c r="T424" s="5">
        <v>0</v>
      </c>
      <c r="W424" s="5">
        <v>0</v>
      </c>
      <c r="Y424" s="5">
        <v>0</v>
      </c>
      <c r="Z424" s="5">
        <v>0</v>
      </c>
      <c r="AB424" s="5">
        <v>0</v>
      </c>
      <c r="AC424" s="5">
        <v>0</v>
      </c>
      <c r="AE424" s="5">
        <v>0</v>
      </c>
      <c r="AF424" s="5">
        <v>0</v>
      </c>
      <c r="AH424" s="5">
        <v>0</v>
      </c>
      <c r="AJ424" s="7">
        <v>0</v>
      </c>
      <c r="AZ424" s="5" t="s">
        <v>175</v>
      </c>
      <c r="BB424" s="5" t="s">
        <v>77</v>
      </c>
      <c r="BD424" s="5" t="s">
        <v>338</v>
      </c>
      <c r="BE424" s="5" t="s">
        <v>67</v>
      </c>
    </row>
    <row r="425" spans="1:57" x14ac:dyDescent="0.25">
      <c r="A425" s="5">
        <v>424</v>
      </c>
      <c r="B425" s="6">
        <v>42624.510104166664</v>
      </c>
      <c r="D425" s="5" t="s">
        <v>318</v>
      </c>
      <c r="E425" s="5" t="s">
        <v>344</v>
      </c>
      <c r="G425" s="5" t="s">
        <v>64</v>
      </c>
      <c r="H425" s="5" t="s">
        <v>319</v>
      </c>
      <c r="I425" s="5" t="s">
        <v>75</v>
      </c>
      <c r="J425" s="5" t="s">
        <v>65</v>
      </c>
      <c r="K425" s="5" t="s">
        <v>65</v>
      </c>
      <c r="M425" s="5" t="s">
        <v>291</v>
      </c>
      <c r="N425" s="5" t="s">
        <v>76</v>
      </c>
      <c r="O425" s="7">
        <v>0</v>
      </c>
      <c r="P425" s="7">
        <v>0</v>
      </c>
      <c r="Q425" s="7">
        <v>0</v>
      </c>
      <c r="R425" s="7">
        <v>0</v>
      </c>
      <c r="T425" s="5">
        <v>0</v>
      </c>
      <c r="W425" s="5">
        <v>0</v>
      </c>
      <c r="Y425" s="5">
        <v>0</v>
      </c>
      <c r="Z425" s="5">
        <v>0</v>
      </c>
      <c r="AB425" s="5">
        <v>0</v>
      </c>
      <c r="AC425" s="5">
        <v>0</v>
      </c>
      <c r="AE425" s="5">
        <v>0</v>
      </c>
      <c r="AF425" s="5">
        <v>0</v>
      </c>
      <c r="AH425" s="5">
        <v>0</v>
      </c>
      <c r="AJ425" s="7">
        <v>0</v>
      </c>
      <c r="AZ425" s="5" t="s">
        <v>175</v>
      </c>
      <c r="BB425" s="5" t="s">
        <v>77</v>
      </c>
      <c r="BD425" s="5" t="s">
        <v>415</v>
      </c>
      <c r="BE425" s="5" t="s">
        <v>67</v>
      </c>
    </row>
    <row r="426" spans="1:57" x14ac:dyDescent="0.25">
      <c r="A426" s="5">
        <v>425</v>
      </c>
      <c r="B426" s="6">
        <v>42624.494652777779</v>
      </c>
      <c r="C426" s="6">
        <v>42624.779305555552</v>
      </c>
      <c r="D426" s="5" t="s">
        <v>336</v>
      </c>
      <c r="E426" s="5" t="s">
        <v>68</v>
      </c>
      <c r="F426" s="5" t="s">
        <v>337</v>
      </c>
      <c r="G426" s="5" t="s">
        <v>64</v>
      </c>
      <c r="H426" s="5" t="s">
        <v>319</v>
      </c>
      <c r="I426" s="5" t="s">
        <v>69</v>
      </c>
      <c r="J426" s="5" t="s">
        <v>65</v>
      </c>
      <c r="K426" s="5" t="s">
        <v>65</v>
      </c>
      <c r="L426" s="5">
        <v>91563</v>
      </c>
      <c r="M426" s="5" t="s">
        <v>70</v>
      </c>
      <c r="N426" s="5" t="s">
        <v>70</v>
      </c>
      <c r="O426" s="7">
        <v>0</v>
      </c>
      <c r="P426" s="7">
        <v>0</v>
      </c>
      <c r="Q426" s="7">
        <v>0</v>
      </c>
      <c r="R426" s="7">
        <v>0</v>
      </c>
      <c r="T426" s="5">
        <v>33</v>
      </c>
      <c r="U426" s="5">
        <v>0</v>
      </c>
      <c r="V426" s="5">
        <v>0</v>
      </c>
      <c r="W426" s="5">
        <v>0</v>
      </c>
      <c r="Z426" s="5">
        <v>0</v>
      </c>
      <c r="AC426" s="5">
        <v>0</v>
      </c>
      <c r="AF426" s="5">
        <v>0</v>
      </c>
      <c r="AI426" s="7">
        <v>365.09350000000001</v>
      </c>
      <c r="AJ426" s="7">
        <v>8.7900000000000006E-2</v>
      </c>
      <c r="AK426" s="5" t="s">
        <v>189</v>
      </c>
      <c r="AZ426" s="5" t="s">
        <v>186</v>
      </c>
      <c r="BB426" s="5" t="s">
        <v>71</v>
      </c>
    </row>
    <row r="427" spans="1:57" x14ac:dyDescent="0.25">
      <c r="A427" s="5">
        <v>426</v>
      </c>
      <c r="B427" s="6">
        <v>42624.494062500002</v>
      </c>
      <c r="C427" s="6">
        <v>42624.769363425927</v>
      </c>
      <c r="D427" s="5" t="s">
        <v>336</v>
      </c>
      <c r="E427" s="5" t="s">
        <v>241</v>
      </c>
      <c r="F427" s="5" t="s">
        <v>337</v>
      </c>
      <c r="G427" s="5" t="s">
        <v>64</v>
      </c>
      <c r="H427" s="5" t="s">
        <v>319</v>
      </c>
      <c r="I427" s="5" t="s">
        <v>69</v>
      </c>
      <c r="J427" s="5" t="s">
        <v>65</v>
      </c>
      <c r="K427" s="5" t="s">
        <v>65</v>
      </c>
      <c r="L427" s="5">
        <v>26800770</v>
      </c>
      <c r="M427" s="5" t="s">
        <v>70</v>
      </c>
      <c r="N427" s="5" t="s">
        <v>70</v>
      </c>
      <c r="O427" s="7">
        <v>0</v>
      </c>
      <c r="P427" s="7">
        <v>0</v>
      </c>
      <c r="Q427" s="7">
        <v>0</v>
      </c>
      <c r="R427" s="7">
        <v>0</v>
      </c>
      <c r="T427" s="5">
        <v>33</v>
      </c>
      <c r="U427" s="5">
        <v>0</v>
      </c>
      <c r="V427" s="5">
        <v>0</v>
      </c>
      <c r="W427" s="5">
        <v>0</v>
      </c>
      <c r="Z427" s="5">
        <v>0</v>
      </c>
      <c r="AC427" s="5">
        <v>0</v>
      </c>
      <c r="AF427" s="5">
        <v>0</v>
      </c>
      <c r="AI427" s="7">
        <v>390.25560000000002</v>
      </c>
      <c r="AJ427" s="7">
        <v>25.5596</v>
      </c>
      <c r="AK427" s="5" t="s">
        <v>190</v>
      </c>
      <c r="AZ427" s="5" t="s">
        <v>185</v>
      </c>
      <c r="BB427" s="5" t="s">
        <v>74</v>
      </c>
    </row>
    <row r="428" spans="1:57" x14ac:dyDescent="0.25">
      <c r="A428" s="5">
        <v>427</v>
      </c>
      <c r="B428" s="6">
        <v>42624.450590277775</v>
      </c>
      <c r="D428" s="5" t="s">
        <v>318</v>
      </c>
      <c r="E428" s="5" t="s">
        <v>330</v>
      </c>
      <c r="G428" s="5" t="s">
        <v>64</v>
      </c>
      <c r="H428" s="5" t="s">
        <v>319</v>
      </c>
      <c r="I428" s="5" t="s">
        <v>75</v>
      </c>
      <c r="J428" s="5" t="s">
        <v>65</v>
      </c>
      <c r="K428" s="5" t="s">
        <v>65</v>
      </c>
      <c r="M428" s="5" t="s">
        <v>262</v>
      </c>
      <c r="N428" s="5" t="s">
        <v>76</v>
      </c>
      <c r="O428" s="7">
        <v>0</v>
      </c>
      <c r="P428" s="7">
        <v>0</v>
      </c>
      <c r="Q428" s="7">
        <v>0</v>
      </c>
      <c r="R428" s="7">
        <v>0</v>
      </c>
      <c r="T428" s="5">
        <v>0</v>
      </c>
      <c r="W428" s="5">
        <v>0</v>
      </c>
      <c r="Y428" s="5">
        <v>0</v>
      </c>
      <c r="Z428" s="5">
        <v>0</v>
      </c>
      <c r="AB428" s="5">
        <v>0</v>
      </c>
      <c r="AC428" s="5">
        <v>0</v>
      </c>
      <c r="AE428" s="5">
        <v>0</v>
      </c>
      <c r="AF428" s="5">
        <v>0</v>
      </c>
      <c r="AH428" s="5">
        <v>0</v>
      </c>
      <c r="AJ428" s="7">
        <v>0</v>
      </c>
      <c r="AZ428" s="5" t="s">
        <v>175</v>
      </c>
      <c r="BB428" s="5" t="s">
        <v>77</v>
      </c>
      <c r="BD428" s="5" t="s">
        <v>432</v>
      </c>
      <c r="BE428" s="5" t="s">
        <v>67</v>
      </c>
    </row>
    <row r="429" spans="1:57" x14ac:dyDescent="0.25">
      <c r="A429" s="5">
        <v>428</v>
      </c>
      <c r="B429" s="6">
        <v>42624.445138888892</v>
      </c>
      <c r="C429" s="6">
        <v>42624.5</v>
      </c>
      <c r="D429" s="5" t="s">
        <v>336</v>
      </c>
      <c r="E429" s="5" t="s">
        <v>241</v>
      </c>
      <c r="F429" s="5" t="s">
        <v>337</v>
      </c>
      <c r="G429" s="5" t="s">
        <v>64</v>
      </c>
      <c r="H429" s="5" t="s">
        <v>319</v>
      </c>
      <c r="I429" s="5" t="s">
        <v>69</v>
      </c>
      <c r="J429" s="5" t="s">
        <v>65</v>
      </c>
      <c r="K429" s="5" t="s">
        <v>65</v>
      </c>
      <c r="L429" s="5">
        <v>5138406</v>
      </c>
      <c r="M429" s="5" t="s">
        <v>70</v>
      </c>
      <c r="N429" s="5" t="s">
        <v>70</v>
      </c>
      <c r="O429" s="7">
        <v>0</v>
      </c>
      <c r="P429" s="7">
        <v>0</v>
      </c>
      <c r="Q429" s="7">
        <v>0</v>
      </c>
      <c r="R429" s="7">
        <v>0</v>
      </c>
      <c r="T429" s="5">
        <v>33</v>
      </c>
      <c r="U429" s="5">
        <v>0</v>
      </c>
      <c r="V429" s="5">
        <v>0</v>
      </c>
      <c r="W429" s="5">
        <v>0</v>
      </c>
      <c r="Z429" s="5">
        <v>0</v>
      </c>
      <c r="AC429" s="5">
        <v>0</v>
      </c>
      <c r="AF429" s="5">
        <v>0</v>
      </c>
      <c r="AI429" s="7">
        <v>395.15600000000001</v>
      </c>
      <c r="AJ429" s="7">
        <v>4.9004000000000003</v>
      </c>
      <c r="AK429" s="5" t="s">
        <v>148</v>
      </c>
      <c r="AZ429" s="5" t="s">
        <v>185</v>
      </c>
      <c r="BB429" s="5" t="s">
        <v>74</v>
      </c>
    </row>
    <row r="430" spans="1:57" x14ac:dyDescent="0.25">
      <c r="A430" s="5">
        <v>429</v>
      </c>
      <c r="B430" s="6">
        <v>42624.444849537038</v>
      </c>
      <c r="C430" s="6">
        <v>42624.5</v>
      </c>
      <c r="D430" s="5" t="s">
        <v>336</v>
      </c>
      <c r="E430" s="5" t="s">
        <v>241</v>
      </c>
      <c r="F430" s="5" t="s">
        <v>337</v>
      </c>
      <c r="G430" s="5" t="s">
        <v>64</v>
      </c>
      <c r="H430" s="5" t="s">
        <v>319</v>
      </c>
      <c r="I430" s="5" t="s">
        <v>69</v>
      </c>
      <c r="J430" s="5" t="s">
        <v>65</v>
      </c>
      <c r="K430" s="5" t="s">
        <v>65</v>
      </c>
      <c r="L430" s="5">
        <v>179516</v>
      </c>
      <c r="M430" s="5" t="s">
        <v>70</v>
      </c>
      <c r="N430" s="5" t="s">
        <v>70</v>
      </c>
      <c r="O430" s="7">
        <v>0</v>
      </c>
      <c r="P430" s="7">
        <v>0</v>
      </c>
      <c r="Q430" s="7">
        <v>0</v>
      </c>
      <c r="R430" s="7">
        <v>0</v>
      </c>
      <c r="T430" s="5">
        <v>33</v>
      </c>
      <c r="U430" s="5">
        <v>0</v>
      </c>
      <c r="V430" s="5">
        <v>0</v>
      </c>
      <c r="W430" s="5">
        <v>0</v>
      </c>
      <c r="Z430" s="5">
        <v>0</v>
      </c>
      <c r="AC430" s="5">
        <v>0</v>
      </c>
      <c r="AF430" s="5">
        <v>0</v>
      </c>
      <c r="AI430" s="7">
        <v>395.32780000000002</v>
      </c>
      <c r="AJ430" s="7">
        <v>0.1719</v>
      </c>
      <c r="AK430" s="5" t="s">
        <v>149</v>
      </c>
      <c r="AZ430" s="5" t="s">
        <v>186</v>
      </c>
      <c r="BB430" s="5" t="s">
        <v>71</v>
      </c>
    </row>
    <row r="431" spans="1:57" x14ac:dyDescent="0.25">
      <c r="A431" s="5">
        <v>430</v>
      </c>
      <c r="B431" s="6">
        <v>42624.410775462966</v>
      </c>
      <c r="D431" s="5" t="s">
        <v>317</v>
      </c>
      <c r="E431" s="5" t="s">
        <v>318</v>
      </c>
      <c r="F431" s="5" t="s">
        <v>317</v>
      </c>
      <c r="G431" s="5" t="s">
        <v>80</v>
      </c>
      <c r="H431" s="5" t="s">
        <v>319</v>
      </c>
      <c r="I431" s="5" t="s">
        <v>320</v>
      </c>
      <c r="J431" s="5" t="s">
        <v>65</v>
      </c>
      <c r="K431" s="5" t="s">
        <v>65</v>
      </c>
      <c r="M431" s="5" t="s">
        <v>222</v>
      </c>
      <c r="N431" s="5" t="s">
        <v>66</v>
      </c>
      <c r="O431" s="7">
        <v>0</v>
      </c>
      <c r="P431" s="7">
        <v>0</v>
      </c>
      <c r="Q431" s="7">
        <v>0</v>
      </c>
      <c r="R431" s="7">
        <v>0</v>
      </c>
      <c r="T431" s="5">
        <v>0</v>
      </c>
      <c r="W431" s="5">
        <v>0</v>
      </c>
      <c r="Y431" s="5">
        <v>0</v>
      </c>
      <c r="Z431" s="5">
        <v>0</v>
      </c>
      <c r="AB431" s="5">
        <v>0</v>
      </c>
      <c r="AC431" s="5">
        <v>0</v>
      </c>
      <c r="AE431" s="5">
        <v>0</v>
      </c>
      <c r="AF431" s="5">
        <v>0</v>
      </c>
      <c r="AH431" s="5">
        <v>0</v>
      </c>
      <c r="AJ431" s="7">
        <v>0</v>
      </c>
      <c r="BB431" s="5" t="s">
        <v>322</v>
      </c>
      <c r="BD431" s="5" t="s">
        <v>323</v>
      </c>
      <c r="BE431" s="5" t="s">
        <v>324</v>
      </c>
    </row>
    <row r="432" spans="1:57" x14ac:dyDescent="0.25">
      <c r="A432" s="5">
        <v>431</v>
      </c>
      <c r="B432" s="6">
        <v>42624.349907407406</v>
      </c>
      <c r="C432" s="6">
        <v>42624.42291666667</v>
      </c>
      <c r="D432" s="5" t="s">
        <v>336</v>
      </c>
      <c r="E432" s="5" t="s">
        <v>68</v>
      </c>
      <c r="F432" s="5" t="s">
        <v>337</v>
      </c>
      <c r="G432" s="5" t="s">
        <v>64</v>
      </c>
      <c r="H432" s="5" t="s">
        <v>319</v>
      </c>
      <c r="I432" s="5" t="s">
        <v>69</v>
      </c>
      <c r="J432" s="5" t="s">
        <v>65</v>
      </c>
      <c r="K432" s="5" t="s">
        <v>65</v>
      </c>
      <c r="L432" s="5">
        <v>10896</v>
      </c>
      <c r="M432" s="5" t="s">
        <v>70</v>
      </c>
      <c r="N432" s="5" t="s">
        <v>70</v>
      </c>
      <c r="O432" s="7">
        <v>0</v>
      </c>
      <c r="P432" s="7">
        <v>0</v>
      </c>
      <c r="Q432" s="7">
        <v>0</v>
      </c>
      <c r="R432" s="7">
        <v>0</v>
      </c>
      <c r="T432" s="5">
        <v>33</v>
      </c>
      <c r="U432" s="5">
        <v>0</v>
      </c>
      <c r="V432" s="5">
        <v>0</v>
      </c>
      <c r="W432" s="5">
        <v>0</v>
      </c>
      <c r="Z432" s="5">
        <v>0</v>
      </c>
      <c r="AC432" s="5">
        <v>0</v>
      </c>
      <c r="AF432" s="5">
        <v>0</v>
      </c>
      <c r="AI432" s="7">
        <v>395.33859999999999</v>
      </c>
      <c r="AJ432" s="7">
        <v>1.0699999999999999E-2</v>
      </c>
      <c r="AK432" s="5" t="s">
        <v>149</v>
      </c>
      <c r="AZ432" s="5" t="s">
        <v>186</v>
      </c>
      <c r="BB432" s="5" t="s">
        <v>71</v>
      </c>
    </row>
    <row r="433" spans="1:57" x14ac:dyDescent="0.25">
      <c r="A433" s="5">
        <v>432</v>
      </c>
      <c r="B433" s="6">
        <v>42624.349317129629</v>
      </c>
      <c r="C433" s="6">
        <v>42624.42291666667</v>
      </c>
      <c r="D433" s="5" t="s">
        <v>336</v>
      </c>
      <c r="E433" s="5" t="s">
        <v>68</v>
      </c>
      <c r="F433" s="5" t="s">
        <v>337</v>
      </c>
      <c r="G433" s="5" t="s">
        <v>64</v>
      </c>
      <c r="H433" s="5" t="s">
        <v>319</v>
      </c>
      <c r="I433" s="5" t="s">
        <v>69</v>
      </c>
      <c r="J433" s="5" t="s">
        <v>65</v>
      </c>
      <c r="K433" s="5" t="s">
        <v>65</v>
      </c>
      <c r="L433" s="5">
        <v>703911</v>
      </c>
      <c r="M433" s="5" t="s">
        <v>70</v>
      </c>
      <c r="N433" s="5" t="s">
        <v>70</v>
      </c>
      <c r="O433" s="7">
        <v>0</v>
      </c>
      <c r="P433" s="7">
        <v>0</v>
      </c>
      <c r="Q433" s="7">
        <v>0</v>
      </c>
      <c r="R433" s="7">
        <v>0</v>
      </c>
      <c r="T433" s="5">
        <v>33</v>
      </c>
      <c r="U433" s="5">
        <v>0</v>
      </c>
      <c r="V433" s="5">
        <v>0</v>
      </c>
      <c r="W433" s="5">
        <v>0</v>
      </c>
      <c r="Z433" s="5">
        <v>0</v>
      </c>
      <c r="AC433" s="5">
        <v>0</v>
      </c>
      <c r="AF433" s="5">
        <v>0</v>
      </c>
      <c r="AI433" s="7">
        <v>396.0104</v>
      </c>
      <c r="AJ433" s="7">
        <v>0.67190000000000005</v>
      </c>
      <c r="AK433" s="5" t="s">
        <v>148</v>
      </c>
      <c r="AZ433" s="5" t="s">
        <v>185</v>
      </c>
      <c r="BB433" s="5" t="s">
        <v>74</v>
      </c>
    </row>
    <row r="434" spans="1:57" x14ac:dyDescent="0.25">
      <c r="A434" s="5">
        <v>433</v>
      </c>
      <c r="B434" s="6">
        <v>42623.917164351849</v>
      </c>
      <c r="D434" s="5" t="s">
        <v>318</v>
      </c>
      <c r="E434" s="5" t="s">
        <v>356</v>
      </c>
      <c r="G434" s="5" t="s">
        <v>64</v>
      </c>
      <c r="H434" s="5" t="s">
        <v>319</v>
      </c>
      <c r="I434" s="5" t="s">
        <v>75</v>
      </c>
      <c r="J434" s="5" t="s">
        <v>65</v>
      </c>
      <c r="K434" s="5" t="s">
        <v>65</v>
      </c>
      <c r="M434" s="5" t="s">
        <v>362</v>
      </c>
      <c r="N434" s="5" t="s">
        <v>76</v>
      </c>
      <c r="O434" s="7">
        <v>0</v>
      </c>
      <c r="P434" s="7">
        <v>0</v>
      </c>
      <c r="Q434" s="7">
        <v>0</v>
      </c>
      <c r="R434" s="7">
        <v>0</v>
      </c>
      <c r="T434" s="5">
        <v>0</v>
      </c>
      <c r="W434" s="5">
        <v>0</v>
      </c>
      <c r="Y434" s="5">
        <v>0</v>
      </c>
      <c r="Z434" s="5">
        <v>0</v>
      </c>
      <c r="AB434" s="5">
        <v>0</v>
      </c>
      <c r="AC434" s="5">
        <v>0</v>
      </c>
      <c r="AE434" s="5">
        <v>0</v>
      </c>
      <c r="AF434" s="5">
        <v>0</v>
      </c>
      <c r="AH434" s="5">
        <v>0</v>
      </c>
      <c r="AJ434" s="7">
        <v>0</v>
      </c>
      <c r="AZ434" s="5" t="s">
        <v>175</v>
      </c>
      <c r="BB434" s="5" t="s">
        <v>77</v>
      </c>
      <c r="BD434" s="5" t="s">
        <v>498</v>
      </c>
      <c r="BE434" s="5" t="s">
        <v>67</v>
      </c>
    </row>
    <row r="435" spans="1:57" x14ac:dyDescent="0.25">
      <c r="A435" s="5">
        <v>434</v>
      </c>
      <c r="B435" s="6">
        <v>42623.903113425928</v>
      </c>
      <c r="D435" s="5" t="s">
        <v>318</v>
      </c>
      <c r="E435" s="5" t="s">
        <v>377</v>
      </c>
      <c r="G435" s="5" t="s">
        <v>64</v>
      </c>
      <c r="H435" s="5" t="s">
        <v>319</v>
      </c>
      <c r="I435" s="5" t="s">
        <v>75</v>
      </c>
      <c r="J435" s="5" t="s">
        <v>65</v>
      </c>
      <c r="K435" s="5" t="s">
        <v>65</v>
      </c>
      <c r="M435" s="5" t="s">
        <v>287</v>
      </c>
      <c r="N435" s="5" t="s">
        <v>66</v>
      </c>
      <c r="O435" s="7">
        <v>0</v>
      </c>
      <c r="P435" s="7">
        <v>0</v>
      </c>
      <c r="Q435" s="7">
        <v>0</v>
      </c>
      <c r="R435" s="7">
        <v>0</v>
      </c>
      <c r="T435" s="5">
        <v>0</v>
      </c>
      <c r="W435" s="5">
        <v>0</v>
      </c>
      <c r="Y435" s="5">
        <v>0</v>
      </c>
      <c r="Z435" s="5">
        <v>0</v>
      </c>
      <c r="AB435" s="5">
        <v>0</v>
      </c>
      <c r="AC435" s="5">
        <v>0</v>
      </c>
      <c r="AE435" s="5">
        <v>0</v>
      </c>
      <c r="AF435" s="5">
        <v>0</v>
      </c>
      <c r="AH435" s="5">
        <v>0</v>
      </c>
      <c r="AJ435" s="7">
        <v>0</v>
      </c>
      <c r="AZ435" s="5" t="s">
        <v>175</v>
      </c>
      <c r="BB435" s="5" t="s">
        <v>77</v>
      </c>
      <c r="BD435" s="5" t="s">
        <v>432</v>
      </c>
      <c r="BE435" s="5" t="s">
        <v>67</v>
      </c>
    </row>
    <row r="436" spans="1:57" x14ac:dyDescent="0.25">
      <c r="A436" s="5">
        <v>435</v>
      </c>
      <c r="B436" s="6">
        <v>42623.899456018517</v>
      </c>
      <c r="D436" s="5" t="s">
        <v>356</v>
      </c>
      <c r="E436" s="5" t="s">
        <v>318</v>
      </c>
      <c r="G436" s="5" t="s">
        <v>64</v>
      </c>
      <c r="H436" s="5" t="s">
        <v>319</v>
      </c>
      <c r="I436" s="5" t="s">
        <v>176</v>
      </c>
      <c r="J436" s="5" t="s">
        <v>65</v>
      </c>
      <c r="K436" s="5" t="s">
        <v>65</v>
      </c>
      <c r="M436" s="5" t="s">
        <v>264</v>
      </c>
      <c r="N436" s="5" t="s">
        <v>183</v>
      </c>
      <c r="O436" s="7">
        <v>0</v>
      </c>
      <c r="P436" s="7">
        <v>0</v>
      </c>
      <c r="Q436" s="7">
        <v>0</v>
      </c>
      <c r="R436" s="7">
        <v>0</v>
      </c>
      <c r="T436" s="5">
        <v>0</v>
      </c>
      <c r="W436" s="5">
        <v>0</v>
      </c>
      <c r="Y436" s="5">
        <v>0</v>
      </c>
      <c r="Z436" s="5">
        <v>0</v>
      </c>
      <c r="AB436" s="5">
        <v>0</v>
      </c>
      <c r="AC436" s="5">
        <v>0</v>
      </c>
      <c r="AE436" s="5">
        <v>0</v>
      </c>
      <c r="AF436" s="5">
        <v>0</v>
      </c>
      <c r="AH436" s="5">
        <v>0</v>
      </c>
      <c r="AJ436" s="7">
        <v>0</v>
      </c>
      <c r="AZ436" s="5" t="s">
        <v>175</v>
      </c>
      <c r="BB436" s="5" t="s">
        <v>178</v>
      </c>
      <c r="BD436" s="5" t="s">
        <v>427</v>
      </c>
      <c r="BE436" s="5" t="s">
        <v>67</v>
      </c>
    </row>
    <row r="437" spans="1:57" x14ac:dyDescent="0.25">
      <c r="A437" s="5">
        <v>436</v>
      </c>
      <c r="B437" s="6">
        <v>42623.898136574076</v>
      </c>
      <c r="C437" s="6">
        <v>42624.048449074071</v>
      </c>
      <c r="D437" s="5" t="s">
        <v>336</v>
      </c>
      <c r="E437" s="5" t="s">
        <v>241</v>
      </c>
      <c r="F437" s="5" t="s">
        <v>337</v>
      </c>
      <c r="G437" s="5" t="s">
        <v>64</v>
      </c>
      <c r="H437" s="5" t="s">
        <v>319</v>
      </c>
      <c r="I437" s="5" t="s">
        <v>69</v>
      </c>
      <c r="J437" s="5" t="s">
        <v>65</v>
      </c>
      <c r="K437" s="5" t="s">
        <v>65</v>
      </c>
      <c r="L437" s="5">
        <v>56328</v>
      </c>
      <c r="M437" s="5" t="s">
        <v>70</v>
      </c>
      <c r="N437" s="5" t="s">
        <v>70</v>
      </c>
      <c r="O437" s="7">
        <v>0</v>
      </c>
      <c r="P437" s="7">
        <v>0</v>
      </c>
      <c r="Q437" s="7">
        <v>0</v>
      </c>
      <c r="R437" s="7">
        <v>0</v>
      </c>
      <c r="T437" s="5">
        <v>33</v>
      </c>
      <c r="U437" s="5">
        <v>0</v>
      </c>
      <c r="V437" s="5">
        <v>0</v>
      </c>
      <c r="W437" s="5">
        <v>0</v>
      </c>
      <c r="Z437" s="5">
        <v>0</v>
      </c>
      <c r="AC437" s="5">
        <v>0</v>
      </c>
      <c r="AF437" s="5">
        <v>0</v>
      </c>
      <c r="AI437" s="7">
        <v>412.39620000000002</v>
      </c>
      <c r="AJ437" s="7">
        <v>5.4699999999999999E-2</v>
      </c>
      <c r="AK437" s="5" t="s">
        <v>149</v>
      </c>
      <c r="AZ437" s="5" t="s">
        <v>186</v>
      </c>
      <c r="BB437" s="5" t="s">
        <v>71</v>
      </c>
    </row>
    <row r="438" spans="1:57" x14ac:dyDescent="0.25">
      <c r="A438" s="5">
        <v>437</v>
      </c>
      <c r="B438" s="6">
        <v>42623.898101851853</v>
      </c>
      <c r="C438" s="6">
        <v>42624.041307870371</v>
      </c>
      <c r="D438" s="5" t="s">
        <v>336</v>
      </c>
      <c r="E438" s="5" t="s">
        <v>241</v>
      </c>
      <c r="F438" s="5" t="s">
        <v>337</v>
      </c>
      <c r="G438" s="5" t="s">
        <v>64</v>
      </c>
      <c r="H438" s="5" t="s">
        <v>319</v>
      </c>
      <c r="I438" s="5" t="s">
        <v>69</v>
      </c>
      <c r="J438" s="5" t="s">
        <v>65</v>
      </c>
      <c r="K438" s="5" t="s">
        <v>65</v>
      </c>
      <c r="L438" s="5">
        <v>18339635</v>
      </c>
      <c r="M438" s="5" t="s">
        <v>70</v>
      </c>
      <c r="N438" s="5" t="s">
        <v>70</v>
      </c>
      <c r="O438" s="7">
        <v>0</v>
      </c>
      <c r="P438" s="7">
        <v>0</v>
      </c>
      <c r="Q438" s="7">
        <v>0</v>
      </c>
      <c r="R438" s="7">
        <v>0</v>
      </c>
      <c r="T438" s="5">
        <v>33</v>
      </c>
      <c r="U438" s="5">
        <v>0</v>
      </c>
      <c r="V438" s="5">
        <v>0</v>
      </c>
      <c r="W438" s="5">
        <v>0</v>
      </c>
      <c r="Z438" s="5">
        <v>0</v>
      </c>
      <c r="AC438" s="5">
        <v>0</v>
      </c>
      <c r="AF438" s="5">
        <v>0</v>
      </c>
      <c r="AI438" s="7">
        <v>413.55540000000002</v>
      </c>
      <c r="AJ438" s="7">
        <v>17.490200000000002</v>
      </c>
      <c r="AK438" s="5" t="s">
        <v>148</v>
      </c>
      <c r="AZ438" s="5" t="s">
        <v>185</v>
      </c>
      <c r="BB438" s="5" t="s">
        <v>74</v>
      </c>
    </row>
    <row r="439" spans="1:57" x14ac:dyDescent="0.25">
      <c r="A439" s="5">
        <v>438</v>
      </c>
      <c r="B439" s="6">
        <v>42623.897499999999</v>
      </c>
      <c r="C439" s="6">
        <v>42623.903379629628</v>
      </c>
      <c r="D439" s="5" t="s">
        <v>336</v>
      </c>
      <c r="E439" s="5" t="s">
        <v>241</v>
      </c>
      <c r="F439" s="5" t="s">
        <v>337</v>
      </c>
      <c r="G439" s="5" t="s">
        <v>64</v>
      </c>
      <c r="H439" s="5" t="s">
        <v>319</v>
      </c>
      <c r="I439" s="5" t="s">
        <v>69</v>
      </c>
      <c r="J439" s="5" t="s">
        <v>65</v>
      </c>
      <c r="K439" s="5" t="s">
        <v>65</v>
      </c>
      <c r="L439" s="5">
        <v>4210</v>
      </c>
      <c r="M439" s="5" t="s">
        <v>70</v>
      </c>
      <c r="N439" s="5" t="s">
        <v>70</v>
      </c>
      <c r="O439" s="7">
        <v>0</v>
      </c>
      <c r="P439" s="7">
        <v>0</v>
      </c>
      <c r="Q439" s="7">
        <v>0</v>
      </c>
      <c r="R439" s="7">
        <v>0</v>
      </c>
      <c r="T439" s="5">
        <v>33</v>
      </c>
      <c r="U439" s="5">
        <v>0</v>
      </c>
      <c r="V439" s="5">
        <v>0</v>
      </c>
      <c r="W439" s="5">
        <v>0</v>
      </c>
      <c r="Z439" s="5">
        <v>0</v>
      </c>
      <c r="AC439" s="5">
        <v>0</v>
      </c>
      <c r="AF439" s="5">
        <v>0</v>
      </c>
      <c r="AI439" s="7">
        <v>414.29559999999998</v>
      </c>
      <c r="AJ439" s="7">
        <v>4.8999999999999998E-3</v>
      </c>
      <c r="AK439" s="5" t="s">
        <v>149</v>
      </c>
      <c r="AZ439" s="5" t="s">
        <v>186</v>
      </c>
      <c r="BB439" s="5" t="s">
        <v>71</v>
      </c>
    </row>
    <row r="440" spans="1:57" x14ac:dyDescent="0.25">
      <c r="A440" s="5">
        <v>439</v>
      </c>
      <c r="B440" s="6">
        <v>42623.897488425922</v>
      </c>
      <c r="D440" s="5" t="s">
        <v>318</v>
      </c>
      <c r="E440" s="5" t="s">
        <v>330</v>
      </c>
      <c r="G440" s="5" t="s">
        <v>64</v>
      </c>
      <c r="H440" s="5" t="s">
        <v>319</v>
      </c>
      <c r="I440" s="5" t="s">
        <v>75</v>
      </c>
      <c r="J440" s="5" t="s">
        <v>65</v>
      </c>
      <c r="K440" s="5" t="s">
        <v>65</v>
      </c>
      <c r="M440" s="5" t="s">
        <v>287</v>
      </c>
      <c r="N440" s="5" t="s">
        <v>66</v>
      </c>
      <c r="O440" s="7">
        <v>0</v>
      </c>
      <c r="P440" s="7">
        <v>0</v>
      </c>
      <c r="Q440" s="7">
        <v>0</v>
      </c>
      <c r="R440" s="7">
        <v>0</v>
      </c>
      <c r="T440" s="5">
        <v>0</v>
      </c>
      <c r="W440" s="5">
        <v>0</v>
      </c>
      <c r="Y440" s="5">
        <v>0</v>
      </c>
      <c r="Z440" s="5">
        <v>0</v>
      </c>
      <c r="AB440" s="5">
        <v>0</v>
      </c>
      <c r="AC440" s="5">
        <v>0</v>
      </c>
      <c r="AE440" s="5">
        <v>0</v>
      </c>
      <c r="AF440" s="5">
        <v>0</v>
      </c>
      <c r="AH440" s="5">
        <v>0</v>
      </c>
      <c r="AJ440" s="7">
        <v>0</v>
      </c>
      <c r="AZ440" s="5" t="s">
        <v>175</v>
      </c>
      <c r="BB440" s="5" t="s">
        <v>77</v>
      </c>
      <c r="BD440" s="5" t="s">
        <v>427</v>
      </c>
      <c r="BE440" s="5" t="s">
        <v>67</v>
      </c>
    </row>
    <row r="441" spans="1:57" x14ac:dyDescent="0.25">
      <c r="A441" s="5">
        <v>440</v>
      </c>
      <c r="B441" s="6">
        <v>42623.896296296298</v>
      </c>
      <c r="C441" s="6">
        <v>42623.903379629628</v>
      </c>
      <c r="D441" s="5" t="s">
        <v>336</v>
      </c>
      <c r="E441" s="5" t="s">
        <v>241</v>
      </c>
      <c r="F441" s="5" t="s">
        <v>337</v>
      </c>
      <c r="G441" s="5" t="s">
        <v>64</v>
      </c>
      <c r="H441" s="5" t="s">
        <v>319</v>
      </c>
      <c r="I441" s="5" t="s">
        <v>69</v>
      </c>
      <c r="J441" s="5" t="s">
        <v>65</v>
      </c>
      <c r="K441" s="5" t="s">
        <v>65</v>
      </c>
      <c r="L441" s="5">
        <v>770530</v>
      </c>
      <c r="M441" s="5" t="s">
        <v>70</v>
      </c>
      <c r="N441" s="5" t="s">
        <v>70</v>
      </c>
      <c r="O441" s="7">
        <v>0</v>
      </c>
      <c r="P441" s="7">
        <v>0</v>
      </c>
      <c r="Q441" s="7">
        <v>0</v>
      </c>
      <c r="R441" s="7">
        <v>0</v>
      </c>
      <c r="T441" s="5">
        <v>33</v>
      </c>
      <c r="U441" s="5">
        <v>0</v>
      </c>
      <c r="V441" s="5">
        <v>0</v>
      </c>
      <c r="W441" s="5">
        <v>0</v>
      </c>
      <c r="Z441" s="5">
        <v>0</v>
      </c>
      <c r="AC441" s="5">
        <v>0</v>
      </c>
      <c r="AF441" s="5">
        <v>0</v>
      </c>
      <c r="AI441" s="7">
        <v>414.29070000000002</v>
      </c>
      <c r="AJ441" s="7">
        <v>0.73540000000000005</v>
      </c>
      <c r="AK441" s="5" t="s">
        <v>148</v>
      </c>
      <c r="AZ441" s="5" t="s">
        <v>185</v>
      </c>
      <c r="BB441" s="5" t="s">
        <v>74</v>
      </c>
    </row>
    <row r="442" spans="1:57" x14ac:dyDescent="0.25">
      <c r="A442" s="5">
        <v>441</v>
      </c>
      <c r="B442" s="6">
        <v>42623.831909722219</v>
      </c>
      <c r="D442" s="5" t="s">
        <v>318</v>
      </c>
      <c r="E442" s="5" t="s">
        <v>356</v>
      </c>
      <c r="G442" s="5" t="s">
        <v>64</v>
      </c>
      <c r="H442" s="5" t="s">
        <v>319</v>
      </c>
      <c r="I442" s="5" t="s">
        <v>75</v>
      </c>
      <c r="J442" s="5" t="s">
        <v>65</v>
      </c>
      <c r="K442" s="5" t="s">
        <v>65</v>
      </c>
      <c r="M442" s="5" t="s">
        <v>505</v>
      </c>
      <c r="N442" s="5" t="s">
        <v>202</v>
      </c>
      <c r="O442" s="7">
        <v>0</v>
      </c>
      <c r="P442" s="7">
        <v>0</v>
      </c>
      <c r="Q442" s="7">
        <v>0</v>
      </c>
      <c r="R442" s="7">
        <v>0</v>
      </c>
      <c r="T442" s="5">
        <v>0</v>
      </c>
      <c r="W442" s="5">
        <v>0</v>
      </c>
      <c r="Y442" s="5">
        <v>0</v>
      </c>
      <c r="Z442" s="5">
        <v>0</v>
      </c>
      <c r="AB442" s="5">
        <v>0</v>
      </c>
      <c r="AC442" s="5">
        <v>0</v>
      </c>
      <c r="AE442" s="5">
        <v>0</v>
      </c>
      <c r="AF442" s="5">
        <v>0</v>
      </c>
      <c r="AH442" s="5">
        <v>0</v>
      </c>
      <c r="AJ442" s="7">
        <v>0</v>
      </c>
      <c r="AZ442" s="5" t="s">
        <v>175</v>
      </c>
      <c r="BB442" s="5" t="s">
        <v>77</v>
      </c>
      <c r="BD442" s="5" t="s">
        <v>432</v>
      </c>
      <c r="BE442" s="5" t="s">
        <v>67</v>
      </c>
    </row>
    <row r="443" spans="1:57" x14ac:dyDescent="0.25">
      <c r="A443" s="5">
        <v>442</v>
      </c>
      <c r="B443" s="6">
        <v>42623.820983796293</v>
      </c>
      <c r="D443" s="5" t="s">
        <v>318</v>
      </c>
      <c r="E443" s="5" t="s">
        <v>496</v>
      </c>
      <c r="G443" s="5" t="s">
        <v>64</v>
      </c>
      <c r="H443" s="5" t="s">
        <v>319</v>
      </c>
      <c r="I443" s="5" t="s">
        <v>75</v>
      </c>
      <c r="J443" s="5" t="s">
        <v>65</v>
      </c>
      <c r="K443" s="5" t="s">
        <v>65</v>
      </c>
      <c r="M443" s="5" t="s">
        <v>296</v>
      </c>
      <c r="N443" s="5" t="s">
        <v>183</v>
      </c>
      <c r="O443" s="7">
        <v>0</v>
      </c>
      <c r="P443" s="7">
        <v>0</v>
      </c>
      <c r="Q443" s="7">
        <v>0</v>
      </c>
      <c r="R443" s="7">
        <v>0</v>
      </c>
      <c r="T443" s="5">
        <v>0</v>
      </c>
      <c r="W443" s="5">
        <v>0</v>
      </c>
      <c r="Y443" s="5">
        <v>0</v>
      </c>
      <c r="Z443" s="5">
        <v>0</v>
      </c>
      <c r="AB443" s="5">
        <v>0</v>
      </c>
      <c r="AC443" s="5">
        <v>0</v>
      </c>
      <c r="AE443" s="5">
        <v>0</v>
      </c>
      <c r="AF443" s="5">
        <v>0</v>
      </c>
      <c r="AH443" s="5">
        <v>0</v>
      </c>
      <c r="AJ443" s="7">
        <v>0</v>
      </c>
      <c r="AZ443" s="5" t="s">
        <v>175</v>
      </c>
      <c r="BB443" s="5" t="s">
        <v>77</v>
      </c>
      <c r="BD443" s="5" t="s">
        <v>435</v>
      </c>
      <c r="BE443" s="5" t="s">
        <v>67</v>
      </c>
    </row>
    <row r="444" spans="1:57" x14ac:dyDescent="0.25">
      <c r="A444" s="5">
        <v>443</v>
      </c>
      <c r="B444" s="6">
        <v>42623.810115740744</v>
      </c>
      <c r="C444" s="6">
        <v>42623.888958333337</v>
      </c>
      <c r="D444" s="5" t="s">
        <v>336</v>
      </c>
      <c r="E444" s="5" t="s">
        <v>241</v>
      </c>
      <c r="F444" s="5" t="s">
        <v>337</v>
      </c>
      <c r="G444" s="5" t="s">
        <v>64</v>
      </c>
      <c r="H444" s="5" t="s">
        <v>319</v>
      </c>
      <c r="I444" s="5" t="s">
        <v>69</v>
      </c>
      <c r="J444" s="5" t="s">
        <v>65</v>
      </c>
      <c r="K444" s="5" t="s">
        <v>65</v>
      </c>
      <c r="L444" s="5">
        <v>76235</v>
      </c>
      <c r="M444" s="5" t="s">
        <v>70</v>
      </c>
      <c r="N444" s="5" t="s">
        <v>70</v>
      </c>
      <c r="O444" s="7">
        <v>0</v>
      </c>
      <c r="P444" s="7">
        <v>0</v>
      </c>
      <c r="Q444" s="7">
        <v>0</v>
      </c>
      <c r="R444" s="7">
        <v>0</v>
      </c>
      <c r="T444" s="5">
        <v>33</v>
      </c>
      <c r="U444" s="5">
        <v>0</v>
      </c>
      <c r="V444" s="5">
        <v>0</v>
      </c>
      <c r="W444" s="5">
        <v>0</v>
      </c>
      <c r="Z444" s="5">
        <v>0</v>
      </c>
      <c r="AC444" s="5">
        <v>0</v>
      </c>
      <c r="AF444" s="5">
        <v>0</v>
      </c>
      <c r="AI444" s="7">
        <v>414.3698</v>
      </c>
      <c r="AJ444" s="7">
        <v>7.3200000000000001E-2</v>
      </c>
      <c r="AK444" s="5" t="s">
        <v>149</v>
      </c>
      <c r="AZ444" s="5" t="s">
        <v>186</v>
      </c>
      <c r="BB444" s="5" t="s">
        <v>71</v>
      </c>
    </row>
    <row r="445" spans="1:57" x14ac:dyDescent="0.25">
      <c r="A445" s="5">
        <v>444</v>
      </c>
      <c r="B445" s="6">
        <v>42623.805208333331</v>
      </c>
      <c r="C445" s="6">
        <v>42623.888958333337</v>
      </c>
      <c r="D445" s="5" t="s">
        <v>336</v>
      </c>
      <c r="E445" s="5" t="s">
        <v>241</v>
      </c>
      <c r="F445" s="5" t="s">
        <v>337</v>
      </c>
      <c r="G445" s="5" t="s">
        <v>64</v>
      </c>
      <c r="H445" s="5" t="s">
        <v>319</v>
      </c>
      <c r="I445" s="5" t="s">
        <v>69</v>
      </c>
      <c r="J445" s="5" t="s">
        <v>65</v>
      </c>
      <c r="K445" s="5" t="s">
        <v>65</v>
      </c>
      <c r="L445" s="5">
        <v>158796</v>
      </c>
      <c r="M445" s="5" t="s">
        <v>70</v>
      </c>
      <c r="N445" s="5" t="s">
        <v>70</v>
      </c>
      <c r="O445" s="7">
        <v>0</v>
      </c>
      <c r="P445" s="7">
        <v>0</v>
      </c>
      <c r="Q445" s="7">
        <v>0</v>
      </c>
      <c r="R445" s="7">
        <v>0</v>
      </c>
      <c r="T445" s="5">
        <v>33</v>
      </c>
      <c r="U445" s="5">
        <v>0</v>
      </c>
      <c r="V445" s="5">
        <v>0</v>
      </c>
      <c r="W445" s="5">
        <v>0</v>
      </c>
      <c r="Z445" s="5">
        <v>0</v>
      </c>
      <c r="AC445" s="5">
        <v>0</v>
      </c>
      <c r="AF445" s="5">
        <v>0</v>
      </c>
      <c r="AI445" s="7">
        <v>414.52120000000002</v>
      </c>
      <c r="AJ445" s="7">
        <v>0.15229999999999999</v>
      </c>
      <c r="AK445" s="5" t="s">
        <v>148</v>
      </c>
      <c r="AZ445" s="5" t="s">
        <v>185</v>
      </c>
      <c r="BB445" s="5" t="s">
        <v>74</v>
      </c>
    </row>
    <row r="446" spans="1:57" x14ac:dyDescent="0.25">
      <c r="A446" s="5">
        <v>445</v>
      </c>
      <c r="B446" s="6">
        <v>42623.751180555555</v>
      </c>
      <c r="D446" s="5" t="s">
        <v>318</v>
      </c>
      <c r="E446" s="5" t="s">
        <v>356</v>
      </c>
      <c r="G446" s="5" t="s">
        <v>64</v>
      </c>
      <c r="H446" s="5" t="s">
        <v>319</v>
      </c>
      <c r="I446" s="5" t="s">
        <v>75</v>
      </c>
      <c r="J446" s="5" t="s">
        <v>65</v>
      </c>
      <c r="K446" s="5" t="s">
        <v>65</v>
      </c>
      <c r="M446" s="5" t="s">
        <v>506</v>
      </c>
      <c r="N446" s="5" t="s">
        <v>245</v>
      </c>
      <c r="O446" s="7">
        <v>0</v>
      </c>
      <c r="P446" s="7">
        <v>0</v>
      </c>
      <c r="Q446" s="7">
        <v>0</v>
      </c>
      <c r="R446" s="7">
        <v>0</v>
      </c>
      <c r="T446" s="5">
        <v>0</v>
      </c>
      <c r="W446" s="5">
        <v>0</v>
      </c>
      <c r="Y446" s="5">
        <v>0</v>
      </c>
      <c r="Z446" s="5">
        <v>0</v>
      </c>
      <c r="AB446" s="5">
        <v>0</v>
      </c>
      <c r="AC446" s="5">
        <v>0</v>
      </c>
      <c r="AE446" s="5">
        <v>0</v>
      </c>
      <c r="AF446" s="5">
        <v>0</v>
      </c>
      <c r="AH446" s="5">
        <v>0</v>
      </c>
      <c r="AJ446" s="7">
        <v>0</v>
      </c>
      <c r="AZ446" s="5" t="s">
        <v>175</v>
      </c>
      <c r="BB446" s="5" t="s">
        <v>77</v>
      </c>
      <c r="BD446" s="5" t="s">
        <v>439</v>
      </c>
      <c r="BE446" s="5" t="s">
        <v>67</v>
      </c>
    </row>
    <row r="447" spans="1:57" x14ac:dyDescent="0.25">
      <c r="A447" s="5">
        <v>446</v>
      </c>
      <c r="B447" s="6">
        <v>42623.745046296295</v>
      </c>
      <c r="C447" s="6">
        <v>42623.774918981479</v>
      </c>
      <c r="D447" s="5" t="s">
        <v>336</v>
      </c>
      <c r="E447" s="5" t="s">
        <v>241</v>
      </c>
      <c r="F447" s="5" t="s">
        <v>337</v>
      </c>
      <c r="G447" s="5" t="s">
        <v>64</v>
      </c>
      <c r="H447" s="5" t="s">
        <v>319</v>
      </c>
      <c r="I447" s="5" t="s">
        <v>69</v>
      </c>
      <c r="J447" s="5" t="s">
        <v>65</v>
      </c>
      <c r="K447" s="5" t="s">
        <v>65</v>
      </c>
      <c r="L447" s="5">
        <v>53376</v>
      </c>
      <c r="M447" s="5" t="s">
        <v>70</v>
      </c>
      <c r="N447" s="5" t="s">
        <v>70</v>
      </c>
      <c r="O447" s="7">
        <v>0</v>
      </c>
      <c r="P447" s="7">
        <v>0</v>
      </c>
      <c r="Q447" s="7">
        <v>0</v>
      </c>
      <c r="R447" s="7">
        <v>0</v>
      </c>
      <c r="T447" s="5">
        <v>33</v>
      </c>
      <c r="U447" s="5">
        <v>0</v>
      </c>
      <c r="V447" s="5">
        <v>0</v>
      </c>
      <c r="W447" s="5">
        <v>0</v>
      </c>
      <c r="Z447" s="5">
        <v>0</v>
      </c>
      <c r="AC447" s="5">
        <v>0</v>
      </c>
      <c r="AF447" s="5">
        <v>0</v>
      </c>
      <c r="AI447" s="7">
        <v>414.62860000000001</v>
      </c>
      <c r="AJ447" s="7">
        <v>5.1799999999999999E-2</v>
      </c>
      <c r="AK447" s="5" t="s">
        <v>149</v>
      </c>
      <c r="AZ447" s="5" t="s">
        <v>186</v>
      </c>
      <c r="BB447" s="5" t="s">
        <v>71</v>
      </c>
    </row>
    <row r="448" spans="1:57" x14ac:dyDescent="0.25">
      <c r="A448" s="5">
        <v>447</v>
      </c>
      <c r="B448" s="6">
        <v>42623.744270833333</v>
      </c>
      <c r="D448" s="5" t="s">
        <v>317</v>
      </c>
      <c r="E448" s="5" t="s">
        <v>318</v>
      </c>
      <c r="F448" s="5" t="s">
        <v>317</v>
      </c>
      <c r="G448" s="5" t="s">
        <v>80</v>
      </c>
      <c r="H448" s="5" t="s">
        <v>319</v>
      </c>
      <c r="I448" s="5" t="s">
        <v>320</v>
      </c>
      <c r="J448" s="5" t="s">
        <v>65</v>
      </c>
      <c r="K448" s="5" t="s">
        <v>65</v>
      </c>
      <c r="M448" s="5" t="s">
        <v>446</v>
      </c>
      <c r="N448" s="5" t="s">
        <v>66</v>
      </c>
      <c r="O448" s="7">
        <v>0</v>
      </c>
      <c r="P448" s="7">
        <v>0</v>
      </c>
      <c r="Q448" s="7">
        <v>0</v>
      </c>
      <c r="R448" s="7">
        <v>0</v>
      </c>
      <c r="T448" s="5">
        <v>0</v>
      </c>
      <c r="W448" s="5">
        <v>0</v>
      </c>
      <c r="Y448" s="5">
        <v>0</v>
      </c>
      <c r="Z448" s="5">
        <v>0</v>
      </c>
      <c r="AB448" s="5">
        <v>0</v>
      </c>
      <c r="AC448" s="5">
        <v>0</v>
      </c>
      <c r="AE448" s="5">
        <v>0</v>
      </c>
      <c r="AF448" s="5">
        <v>0</v>
      </c>
      <c r="AH448" s="5">
        <v>0</v>
      </c>
      <c r="AJ448" s="7">
        <v>0</v>
      </c>
      <c r="BB448" s="5" t="s">
        <v>322</v>
      </c>
      <c r="BD448" s="5" t="s">
        <v>323</v>
      </c>
      <c r="BE448" s="5" t="s">
        <v>324</v>
      </c>
    </row>
    <row r="449" spans="1:57" x14ac:dyDescent="0.25">
      <c r="A449" s="5">
        <v>448</v>
      </c>
      <c r="B449" s="6">
        <v>42623.743888888886</v>
      </c>
      <c r="D449" s="5" t="s">
        <v>317</v>
      </c>
      <c r="E449" s="5" t="s">
        <v>318</v>
      </c>
      <c r="F449" s="5" t="s">
        <v>317</v>
      </c>
      <c r="G449" s="5" t="s">
        <v>80</v>
      </c>
      <c r="H449" s="5" t="s">
        <v>319</v>
      </c>
      <c r="I449" s="5" t="s">
        <v>320</v>
      </c>
      <c r="J449" s="5" t="s">
        <v>65</v>
      </c>
      <c r="K449" s="5" t="s">
        <v>65</v>
      </c>
      <c r="M449" s="5" t="s">
        <v>349</v>
      </c>
      <c r="N449" s="5" t="s">
        <v>66</v>
      </c>
      <c r="O449" s="7">
        <v>0</v>
      </c>
      <c r="P449" s="7">
        <v>0</v>
      </c>
      <c r="Q449" s="7">
        <v>0</v>
      </c>
      <c r="R449" s="7">
        <v>0</v>
      </c>
      <c r="T449" s="5">
        <v>0</v>
      </c>
      <c r="W449" s="5">
        <v>0</v>
      </c>
      <c r="Y449" s="5">
        <v>0</v>
      </c>
      <c r="Z449" s="5">
        <v>0</v>
      </c>
      <c r="AB449" s="5">
        <v>0</v>
      </c>
      <c r="AC449" s="5">
        <v>0</v>
      </c>
      <c r="AE449" s="5">
        <v>0</v>
      </c>
      <c r="AF449" s="5">
        <v>0</v>
      </c>
      <c r="AH449" s="5">
        <v>0</v>
      </c>
      <c r="AJ449" s="7">
        <v>0</v>
      </c>
      <c r="BB449" s="5" t="s">
        <v>322</v>
      </c>
      <c r="BD449" s="5" t="s">
        <v>323</v>
      </c>
      <c r="BE449" s="5" t="s">
        <v>324</v>
      </c>
    </row>
    <row r="450" spans="1:57" x14ac:dyDescent="0.25">
      <c r="A450" s="5">
        <v>449</v>
      </c>
      <c r="B450" s="6">
        <v>42623.742777777778</v>
      </c>
      <c r="C450" s="6">
        <v>42623.774918981479</v>
      </c>
      <c r="D450" s="5" t="s">
        <v>336</v>
      </c>
      <c r="E450" s="5" t="s">
        <v>241</v>
      </c>
      <c r="F450" s="5" t="s">
        <v>337</v>
      </c>
      <c r="G450" s="5" t="s">
        <v>64</v>
      </c>
      <c r="H450" s="5" t="s">
        <v>319</v>
      </c>
      <c r="I450" s="5" t="s">
        <v>69</v>
      </c>
      <c r="J450" s="5" t="s">
        <v>65</v>
      </c>
      <c r="K450" s="5" t="s">
        <v>65</v>
      </c>
      <c r="L450" s="5">
        <v>57692</v>
      </c>
      <c r="M450" s="5" t="s">
        <v>70</v>
      </c>
      <c r="N450" s="5" t="s">
        <v>70</v>
      </c>
      <c r="O450" s="7">
        <v>0</v>
      </c>
      <c r="P450" s="7">
        <v>0</v>
      </c>
      <c r="Q450" s="7">
        <v>0</v>
      </c>
      <c r="R450" s="7">
        <v>0</v>
      </c>
      <c r="T450" s="5">
        <v>33</v>
      </c>
      <c r="U450" s="5">
        <v>0</v>
      </c>
      <c r="V450" s="5">
        <v>0</v>
      </c>
      <c r="W450" s="5">
        <v>0</v>
      </c>
      <c r="Z450" s="5">
        <v>0</v>
      </c>
      <c r="AC450" s="5">
        <v>0</v>
      </c>
      <c r="AF450" s="5">
        <v>0</v>
      </c>
      <c r="AI450" s="7">
        <v>414.57690000000002</v>
      </c>
      <c r="AJ450" s="7">
        <v>5.57E-2</v>
      </c>
      <c r="AK450" s="5" t="s">
        <v>148</v>
      </c>
      <c r="AZ450" s="5" t="s">
        <v>185</v>
      </c>
      <c r="BB450" s="5" t="s">
        <v>74</v>
      </c>
    </row>
    <row r="451" spans="1:57" x14ac:dyDescent="0.25">
      <c r="A451" s="5">
        <v>450</v>
      </c>
      <c r="B451" s="6">
        <v>42623.718900462962</v>
      </c>
      <c r="D451" s="5" t="s">
        <v>318</v>
      </c>
      <c r="E451" s="5" t="s">
        <v>330</v>
      </c>
      <c r="G451" s="5" t="s">
        <v>64</v>
      </c>
      <c r="H451" s="5" t="s">
        <v>319</v>
      </c>
      <c r="I451" s="5" t="s">
        <v>75</v>
      </c>
      <c r="J451" s="5" t="s">
        <v>65</v>
      </c>
      <c r="K451" s="5" t="s">
        <v>65</v>
      </c>
      <c r="M451" s="5" t="s">
        <v>388</v>
      </c>
      <c r="N451" s="5" t="s">
        <v>66</v>
      </c>
      <c r="O451" s="7">
        <v>0</v>
      </c>
      <c r="P451" s="7">
        <v>0</v>
      </c>
      <c r="Q451" s="7">
        <v>0</v>
      </c>
      <c r="R451" s="7">
        <v>0</v>
      </c>
      <c r="T451" s="5">
        <v>0</v>
      </c>
      <c r="W451" s="5">
        <v>0</v>
      </c>
      <c r="Y451" s="5">
        <v>0</v>
      </c>
      <c r="Z451" s="5">
        <v>0</v>
      </c>
      <c r="AB451" s="5">
        <v>0</v>
      </c>
      <c r="AC451" s="5">
        <v>0</v>
      </c>
      <c r="AE451" s="5">
        <v>0</v>
      </c>
      <c r="AF451" s="5">
        <v>0</v>
      </c>
      <c r="AH451" s="5">
        <v>0</v>
      </c>
      <c r="AJ451" s="7">
        <v>0</v>
      </c>
      <c r="AZ451" s="5" t="s">
        <v>175</v>
      </c>
      <c r="BB451" s="5" t="s">
        <v>77</v>
      </c>
      <c r="BD451" s="5" t="s">
        <v>475</v>
      </c>
      <c r="BE451" s="5" t="s">
        <v>67</v>
      </c>
    </row>
    <row r="452" spans="1:57" x14ac:dyDescent="0.25">
      <c r="A452" s="5">
        <v>451</v>
      </c>
      <c r="B452" s="6">
        <v>42623.714143518519</v>
      </c>
      <c r="D452" s="5" t="s">
        <v>318</v>
      </c>
      <c r="E452" s="5" t="s">
        <v>330</v>
      </c>
      <c r="G452" s="5" t="s">
        <v>64</v>
      </c>
      <c r="H452" s="5" t="s">
        <v>319</v>
      </c>
      <c r="I452" s="5" t="s">
        <v>75</v>
      </c>
      <c r="J452" s="5" t="s">
        <v>65</v>
      </c>
      <c r="K452" s="5" t="s">
        <v>65</v>
      </c>
      <c r="M452" s="5" t="s">
        <v>193</v>
      </c>
      <c r="N452" s="5" t="s">
        <v>66</v>
      </c>
      <c r="O452" s="7">
        <v>0</v>
      </c>
      <c r="P452" s="7">
        <v>0</v>
      </c>
      <c r="Q452" s="7">
        <v>0</v>
      </c>
      <c r="R452" s="7">
        <v>0</v>
      </c>
      <c r="T452" s="5">
        <v>0</v>
      </c>
      <c r="W452" s="5">
        <v>0</v>
      </c>
      <c r="Y452" s="5">
        <v>0</v>
      </c>
      <c r="Z452" s="5">
        <v>0</v>
      </c>
      <c r="AB452" s="5">
        <v>0</v>
      </c>
      <c r="AC452" s="5">
        <v>0</v>
      </c>
      <c r="AE452" s="5">
        <v>0</v>
      </c>
      <c r="AF452" s="5">
        <v>0</v>
      </c>
      <c r="AH452" s="5">
        <v>0</v>
      </c>
      <c r="AJ452" s="7">
        <v>0</v>
      </c>
      <c r="AZ452" s="5" t="s">
        <v>175</v>
      </c>
      <c r="BB452" s="5" t="s">
        <v>77</v>
      </c>
      <c r="BD452" s="5" t="s">
        <v>432</v>
      </c>
      <c r="BE452" s="5" t="s">
        <v>67</v>
      </c>
    </row>
    <row r="453" spans="1:57" x14ac:dyDescent="0.25">
      <c r="A453" s="5">
        <v>452</v>
      </c>
      <c r="B453" s="6">
        <v>42623.713067129633</v>
      </c>
      <c r="D453" s="5" t="s">
        <v>318</v>
      </c>
      <c r="E453" s="5" t="s">
        <v>330</v>
      </c>
      <c r="G453" s="5" t="s">
        <v>64</v>
      </c>
      <c r="H453" s="5" t="s">
        <v>319</v>
      </c>
      <c r="I453" s="5" t="s">
        <v>75</v>
      </c>
      <c r="J453" s="5" t="s">
        <v>65</v>
      </c>
      <c r="K453" s="5" t="s">
        <v>65</v>
      </c>
      <c r="M453" s="5" t="s">
        <v>507</v>
      </c>
      <c r="N453" s="5" t="s">
        <v>76</v>
      </c>
      <c r="O453" s="7">
        <v>0</v>
      </c>
      <c r="P453" s="7">
        <v>0</v>
      </c>
      <c r="Q453" s="7">
        <v>0</v>
      </c>
      <c r="R453" s="7">
        <v>0</v>
      </c>
      <c r="T453" s="5">
        <v>0</v>
      </c>
      <c r="W453" s="5">
        <v>0</v>
      </c>
      <c r="Y453" s="5">
        <v>0</v>
      </c>
      <c r="Z453" s="5">
        <v>0</v>
      </c>
      <c r="AB453" s="5">
        <v>0</v>
      </c>
      <c r="AC453" s="5">
        <v>0</v>
      </c>
      <c r="AE453" s="5">
        <v>0</v>
      </c>
      <c r="AF453" s="5">
        <v>0</v>
      </c>
      <c r="AH453" s="5">
        <v>0</v>
      </c>
      <c r="AJ453" s="7">
        <v>0</v>
      </c>
      <c r="AZ453" s="5" t="s">
        <v>175</v>
      </c>
      <c r="BB453" s="5" t="s">
        <v>77</v>
      </c>
      <c r="BD453" s="5" t="s">
        <v>432</v>
      </c>
      <c r="BE453" s="5" t="s">
        <v>67</v>
      </c>
    </row>
    <row r="454" spans="1:57" x14ac:dyDescent="0.25">
      <c r="A454" s="5">
        <v>453</v>
      </c>
      <c r="B454" s="6">
        <v>42623.699386574073</v>
      </c>
      <c r="D454" s="5" t="s">
        <v>318</v>
      </c>
      <c r="E454" s="5" t="s">
        <v>330</v>
      </c>
      <c r="G454" s="5" t="s">
        <v>64</v>
      </c>
      <c r="H454" s="5" t="s">
        <v>319</v>
      </c>
      <c r="I454" s="5" t="s">
        <v>75</v>
      </c>
      <c r="J454" s="5" t="s">
        <v>65</v>
      </c>
      <c r="K454" s="5" t="s">
        <v>65</v>
      </c>
      <c r="M454" s="5" t="s">
        <v>508</v>
      </c>
      <c r="N454" s="5" t="s">
        <v>76</v>
      </c>
      <c r="O454" s="7">
        <v>0</v>
      </c>
      <c r="P454" s="7">
        <v>0</v>
      </c>
      <c r="Q454" s="7">
        <v>0</v>
      </c>
      <c r="R454" s="7">
        <v>0</v>
      </c>
      <c r="T454" s="5">
        <v>0</v>
      </c>
      <c r="W454" s="5">
        <v>0</v>
      </c>
      <c r="Y454" s="5">
        <v>0</v>
      </c>
      <c r="Z454" s="5">
        <v>0</v>
      </c>
      <c r="AB454" s="5">
        <v>0</v>
      </c>
      <c r="AC454" s="5">
        <v>0</v>
      </c>
      <c r="AE454" s="5">
        <v>0</v>
      </c>
      <c r="AF454" s="5">
        <v>0</v>
      </c>
      <c r="AH454" s="5">
        <v>0</v>
      </c>
      <c r="AJ454" s="7">
        <v>0</v>
      </c>
      <c r="AZ454" s="5" t="s">
        <v>175</v>
      </c>
      <c r="BB454" s="5" t="s">
        <v>77</v>
      </c>
      <c r="BD454" s="5" t="s">
        <v>427</v>
      </c>
      <c r="BE454" s="5" t="s">
        <v>67</v>
      </c>
    </row>
    <row r="455" spans="1:57" x14ac:dyDescent="0.25">
      <c r="A455" s="5">
        <v>454</v>
      </c>
      <c r="B455" s="6">
        <v>42623.665451388886</v>
      </c>
      <c r="C455" s="6">
        <v>42623.852962962963</v>
      </c>
      <c r="D455" s="5" t="s">
        <v>336</v>
      </c>
      <c r="E455" s="5" t="s">
        <v>241</v>
      </c>
      <c r="F455" s="5" t="s">
        <v>337</v>
      </c>
      <c r="G455" s="5" t="s">
        <v>64</v>
      </c>
      <c r="H455" s="5" t="s">
        <v>319</v>
      </c>
      <c r="I455" s="5" t="s">
        <v>69</v>
      </c>
      <c r="J455" s="5" t="s">
        <v>65</v>
      </c>
      <c r="K455" s="5" t="s">
        <v>65</v>
      </c>
      <c r="L455" s="5">
        <v>107609</v>
      </c>
      <c r="M455" s="5" t="s">
        <v>70</v>
      </c>
      <c r="N455" s="5" t="s">
        <v>70</v>
      </c>
      <c r="O455" s="7">
        <v>0</v>
      </c>
      <c r="P455" s="7">
        <v>0</v>
      </c>
      <c r="Q455" s="7">
        <v>0</v>
      </c>
      <c r="R455" s="7">
        <v>0</v>
      </c>
      <c r="T455" s="5">
        <v>33</v>
      </c>
      <c r="U455" s="5">
        <v>0</v>
      </c>
      <c r="V455" s="5">
        <v>0</v>
      </c>
      <c r="W455" s="5">
        <v>0</v>
      </c>
      <c r="Z455" s="5">
        <v>0</v>
      </c>
      <c r="AC455" s="5">
        <v>0</v>
      </c>
      <c r="AF455" s="5">
        <v>0</v>
      </c>
      <c r="AI455" s="7">
        <v>414.7448</v>
      </c>
      <c r="AJ455" s="7">
        <v>0.10249999999999999</v>
      </c>
      <c r="AK455" s="5" t="s">
        <v>148</v>
      </c>
      <c r="AZ455" s="5" t="s">
        <v>185</v>
      </c>
      <c r="BB455" s="5" t="s">
        <v>74</v>
      </c>
    </row>
    <row r="456" spans="1:57" x14ac:dyDescent="0.25">
      <c r="A456" s="5">
        <v>455</v>
      </c>
      <c r="B456" s="6">
        <v>42623.639062499999</v>
      </c>
      <c r="D456" s="5" t="s">
        <v>318</v>
      </c>
      <c r="E456" s="5" t="s">
        <v>326</v>
      </c>
      <c r="G456" s="5" t="s">
        <v>64</v>
      </c>
      <c r="H456" s="5" t="s">
        <v>319</v>
      </c>
      <c r="I456" s="5" t="s">
        <v>75</v>
      </c>
      <c r="J456" s="5" t="s">
        <v>65</v>
      </c>
      <c r="K456" s="5" t="s">
        <v>65</v>
      </c>
      <c r="M456" s="5" t="s">
        <v>509</v>
      </c>
      <c r="N456" s="5" t="s">
        <v>76</v>
      </c>
      <c r="O456" s="7">
        <v>0</v>
      </c>
      <c r="P456" s="7">
        <v>0</v>
      </c>
      <c r="Q456" s="7">
        <v>0</v>
      </c>
      <c r="R456" s="7">
        <v>0</v>
      </c>
      <c r="T456" s="5">
        <v>0</v>
      </c>
      <c r="W456" s="5">
        <v>0</v>
      </c>
      <c r="Y456" s="5">
        <v>0</v>
      </c>
      <c r="Z456" s="5">
        <v>0</v>
      </c>
      <c r="AB456" s="5">
        <v>0</v>
      </c>
      <c r="AC456" s="5">
        <v>0</v>
      </c>
      <c r="AE456" s="5">
        <v>0</v>
      </c>
      <c r="AF456" s="5">
        <v>0</v>
      </c>
      <c r="AH456" s="5">
        <v>0</v>
      </c>
      <c r="AJ456" s="7">
        <v>0</v>
      </c>
      <c r="AZ456" s="5" t="s">
        <v>175</v>
      </c>
      <c r="BB456" s="5" t="s">
        <v>77</v>
      </c>
      <c r="BD456" s="5" t="s">
        <v>427</v>
      </c>
      <c r="BE456" s="5" t="s">
        <v>67</v>
      </c>
    </row>
    <row r="457" spans="1:57" x14ac:dyDescent="0.25">
      <c r="A457" s="5">
        <v>456</v>
      </c>
      <c r="B457" s="6">
        <v>42623.63890046296</v>
      </c>
      <c r="D457" s="5" t="s">
        <v>318</v>
      </c>
      <c r="E457" s="5" t="s">
        <v>326</v>
      </c>
      <c r="G457" s="5" t="s">
        <v>64</v>
      </c>
      <c r="H457" s="5" t="s">
        <v>319</v>
      </c>
      <c r="I457" s="5" t="s">
        <v>75</v>
      </c>
      <c r="J457" s="5" t="s">
        <v>65</v>
      </c>
      <c r="K457" s="5" t="s">
        <v>65</v>
      </c>
      <c r="M457" s="5" t="s">
        <v>197</v>
      </c>
      <c r="N457" s="5" t="s">
        <v>66</v>
      </c>
      <c r="O457" s="7">
        <v>0</v>
      </c>
      <c r="P457" s="7">
        <v>0</v>
      </c>
      <c r="Q457" s="7">
        <v>0</v>
      </c>
      <c r="R457" s="7">
        <v>0</v>
      </c>
      <c r="T457" s="5">
        <v>0</v>
      </c>
      <c r="W457" s="5">
        <v>0</v>
      </c>
      <c r="Y457" s="5">
        <v>0</v>
      </c>
      <c r="Z457" s="5">
        <v>0</v>
      </c>
      <c r="AB457" s="5">
        <v>0</v>
      </c>
      <c r="AC457" s="5">
        <v>0</v>
      </c>
      <c r="AE457" s="5">
        <v>0</v>
      </c>
      <c r="AF457" s="5">
        <v>0</v>
      </c>
      <c r="AH457" s="5">
        <v>0</v>
      </c>
      <c r="AJ457" s="7">
        <v>0</v>
      </c>
      <c r="AZ457" s="5" t="s">
        <v>175</v>
      </c>
      <c r="BB457" s="5" t="s">
        <v>77</v>
      </c>
      <c r="BD457" s="5" t="s">
        <v>427</v>
      </c>
      <c r="BE457" s="5" t="s">
        <v>67</v>
      </c>
    </row>
    <row r="458" spans="1:57" x14ac:dyDescent="0.25">
      <c r="A458" s="5">
        <v>457</v>
      </c>
      <c r="B458" s="6">
        <v>42623.624166666668</v>
      </c>
      <c r="D458" s="5" t="s">
        <v>318</v>
      </c>
      <c r="E458" s="5" t="s">
        <v>330</v>
      </c>
      <c r="G458" s="5" t="s">
        <v>64</v>
      </c>
      <c r="H458" s="5" t="s">
        <v>319</v>
      </c>
      <c r="I458" s="5" t="s">
        <v>75</v>
      </c>
      <c r="J458" s="5" t="s">
        <v>65</v>
      </c>
      <c r="K458" s="5" t="s">
        <v>65</v>
      </c>
      <c r="M458" s="5" t="s">
        <v>422</v>
      </c>
      <c r="N458" s="5" t="s">
        <v>76</v>
      </c>
      <c r="O458" s="7">
        <v>0</v>
      </c>
      <c r="P458" s="7">
        <v>0</v>
      </c>
      <c r="Q458" s="7">
        <v>0</v>
      </c>
      <c r="R458" s="7">
        <v>0</v>
      </c>
      <c r="T458" s="5">
        <v>0</v>
      </c>
      <c r="W458" s="5">
        <v>0</v>
      </c>
      <c r="Y458" s="5">
        <v>0</v>
      </c>
      <c r="Z458" s="5">
        <v>0</v>
      </c>
      <c r="AB458" s="5">
        <v>0</v>
      </c>
      <c r="AC458" s="5">
        <v>0</v>
      </c>
      <c r="AE458" s="5">
        <v>0</v>
      </c>
      <c r="AF458" s="5">
        <v>0</v>
      </c>
      <c r="AH458" s="5">
        <v>0</v>
      </c>
      <c r="AJ458" s="7">
        <v>0</v>
      </c>
      <c r="AZ458" s="5" t="s">
        <v>175</v>
      </c>
      <c r="BB458" s="5" t="s">
        <v>77</v>
      </c>
      <c r="BD458" s="5" t="s">
        <v>427</v>
      </c>
      <c r="BE458" s="5" t="s">
        <v>67</v>
      </c>
    </row>
    <row r="459" spans="1:57" x14ac:dyDescent="0.25">
      <c r="A459" s="5">
        <v>458</v>
      </c>
      <c r="B459" s="6">
        <v>42623.585289351853</v>
      </c>
      <c r="D459" s="5" t="s">
        <v>318</v>
      </c>
      <c r="E459" s="5" t="s">
        <v>377</v>
      </c>
      <c r="G459" s="5" t="s">
        <v>64</v>
      </c>
      <c r="H459" s="5" t="s">
        <v>319</v>
      </c>
      <c r="I459" s="5" t="s">
        <v>75</v>
      </c>
      <c r="J459" s="5" t="s">
        <v>65</v>
      </c>
      <c r="K459" s="5" t="s">
        <v>65</v>
      </c>
      <c r="M459" s="5" t="s">
        <v>182</v>
      </c>
      <c r="N459" s="5" t="s">
        <v>66</v>
      </c>
      <c r="O459" s="7">
        <v>0</v>
      </c>
      <c r="P459" s="7">
        <v>0</v>
      </c>
      <c r="Q459" s="7">
        <v>0</v>
      </c>
      <c r="R459" s="7">
        <v>0</v>
      </c>
      <c r="T459" s="5">
        <v>0</v>
      </c>
      <c r="W459" s="5">
        <v>0</v>
      </c>
      <c r="Y459" s="5">
        <v>0</v>
      </c>
      <c r="Z459" s="5">
        <v>0</v>
      </c>
      <c r="AB459" s="5">
        <v>0</v>
      </c>
      <c r="AC459" s="5">
        <v>0</v>
      </c>
      <c r="AE459" s="5">
        <v>0</v>
      </c>
      <c r="AF459" s="5">
        <v>0</v>
      </c>
      <c r="AH459" s="5">
        <v>0</v>
      </c>
      <c r="AJ459" s="7">
        <v>0</v>
      </c>
      <c r="AZ459" s="5" t="s">
        <v>175</v>
      </c>
      <c r="BB459" s="5" t="s">
        <v>77</v>
      </c>
      <c r="BD459" s="5" t="s">
        <v>427</v>
      </c>
      <c r="BE459" s="5" t="s">
        <v>67</v>
      </c>
    </row>
    <row r="460" spans="1:57" x14ac:dyDescent="0.25">
      <c r="A460" s="5">
        <v>459</v>
      </c>
      <c r="B460" s="6">
        <v>42623.584351851852</v>
      </c>
      <c r="D460" s="5" t="s">
        <v>318</v>
      </c>
      <c r="E460" s="5" t="s">
        <v>377</v>
      </c>
      <c r="G460" s="5" t="s">
        <v>64</v>
      </c>
      <c r="H460" s="5" t="s">
        <v>319</v>
      </c>
      <c r="I460" s="5" t="s">
        <v>75</v>
      </c>
      <c r="J460" s="5" t="s">
        <v>65</v>
      </c>
      <c r="K460" s="5" t="s">
        <v>65</v>
      </c>
      <c r="M460" s="5" t="s">
        <v>502</v>
      </c>
      <c r="N460" s="5" t="s">
        <v>66</v>
      </c>
      <c r="O460" s="7">
        <v>0</v>
      </c>
      <c r="P460" s="7">
        <v>0</v>
      </c>
      <c r="Q460" s="7">
        <v>0</v>
      </c>
      <c r="R460" s="7">
        <v>0</v>
      </c>
      <c r="T460" s="5">
        <v>0</v>
      </c>
      <c r="W460" s="5">
        <v>0</v>
      </c>
      <c r="Y460" s="5">
        <v>0</v>
      </c>
      <c r="Z460" s="5">
        <v>0</v>
      </c>
      <c r="AB460" s="5">
        <v>0</v>
      </c>
      <c r="AC460" s="5">
        <v>0</v>
      </c>
      <c r="AE460" s="5">
        <v>0</v>
      </c>
      <c r="AF460" s="5">
        <v>0</v>
      </c>
      <c r="AH460" s="5">
        <v>0</v>
      </c>
      <c r="AJ460" s="7">
        <v>0</v>
      </c>
      <c r="AZ460" s="5" t="s">
        <v>175</v>
      </c>
      <c r="BB460" s="5" t="s">
        <v>77</v>
      </c>
      <c r="BD460" s="5" t="s">
        <v>427</v>
      </c>
      <c r="BE460" s="5" t="s">
        <v>67</v>
      </c>
    </row>
    <row r="461" spans="1:57" x14ac:dyDescent="0.25">
      <c r="A461" s="5">
        <v>460</v>
      </c>
      <c r="B461" s="6">
        <v>42623.582199074073</v>
      </c>
      <c r="C461" s="6">
        <v>42623.777442129627</v>
      </c>
      <c r="D461" s="5" t="s">
        <v>336</v>
      </c>
      <c r="E461" s="5" t="s">
        <v>68</v>
      </c>
      <c r="F461" s="5" t="s">
        <v>337</v>
      </c>
      <c r="G461" s="5" t="s">
        <v>64</v>
      </c>
      <c r="H461" s="5" t="s">
        <v>319</v>
      </c>
      <c r="I461" s="5" t="s">
        <v>69</v>
      </c>
      <c r="J461" s="5" t="s">
        <v>65</v>
      </c>
      <c r="K461" s="5" t="s">
        <v>65</v>
      </c>
      <c r="L461" s="5">
        <v>123273</v>
      </c>
      <c r="M461" s="5" t="s">
        <v>70</v>
      </c>
      <c r="N461" s="5" t="s">
        <v>70</v>
      </c>
      <c r="O461" s="7">
        <v>0</v>
      </c>
      <c r="P461" s="7">
        <v>0</v>
      </c>
      <c r="Q461" s="7">
        <v>0</v>
      </c>
      <c r="R461" s="7">
        <v>0</v>
      </c>
      <c r="T461" s="5">
        <v>33</v>
      </c>
      <c r="U461" s="5">
        <v>0</v>
      </c>
      <c r="V461" s="5">
        <v>0</v>
      </c>
      <c r="W461" s="5">
        <v>0</v>
      </c>
      <c r="Z461" s="5">
        <v>0</v>
      </c>
      <c r="AC461" s="5">
        <v>0</v>
      </c>
      <c r="AF461" s="5">
        <v>0</v>
      </c>
      <c r="AI461" s="7">
        <v>443.97329999999999</v>
      </c>
      <c r="AJ461" s="7">
        <v>0.1182</v>
      </c>
      <c r="AK461" s="5" t="s">
        <v>149</v>
      </c>
      <c r="AZ461" s="5" t="s">
        <v>186</v>
      </c>
      <c r="BB461" s="5" t="s">
        <v>71</v>
      </c>
    </row>
    <row r="462" spans="1:57" x14ac:dyDescent="0.25">
      <c r="A462" s="5">
        <v>461</v>
      </c>
      <c r="B462" s="6">
        <v>42623.577199074076</v>
      </c>
      <c r="D462" s="5" t="s">
        <v>318</v>
      </c>
      <c r="E462" s="5" t="s">
        <v>346</v>
      </c>
      <c r="G462" s="5" t="s">
        <v>64</v>
      </c>
      <c r="H462" s="5" t="s">
        <v>319</v>
      </c>
      <c r="I462" s="5" t="s">
        <v>75</v>
      </c>
      <c r="J462" s="5" t="s">
        <v>65</v>
      </c>
      <c r="K462" s="5" t="s">
        <v>65</v>
      </c>
      <c r="M462" s="5" t="s">
        <v>510</v>
      </c>
      <c r="N462" s="5" t="s">
        <v>76</v>
      </c>
      <c r="O462" s="7">
        <v>0</v>
      </c>
      <c r="P462" s="7">
        <v>0</v>
      </c>
      <c r="Q462" s="7">
        <v>0</v>
      </c>
      <c r="R462" s="7">
        <v>0</v>
      </c>
      <c r="T462" s="5">
        <v>0</v>
      </c>
      <c r="W462" s="5">
        <v>0</v>
      </c>
      <c r="Y462" s="5">
        <v>0</v>
      </c>
      <c r="Z462" s="5">
        <v>0</v>
      </c>
      <c r="AB462" s="5">
        <v>0</v>
      </c>
      <c r="AC462" s="5">
        <v>0</v>
      </c>
      <c r="AE462" s="5">
        <v>0</v>
      </c>
      <c r="AF462" s="5">
        <v>0</v>
      </c>
      <c r="AH462" s="5">
        <v>0</v>
      </c>
      <c r="AJ462" s="7">
        <v>0</v>
      </c>
      <c r="AZ462" s="5" t="s">
        <v>175</v>
      </c>
      <c r="BB462" s="5" t="s">
        <v>77</v>
      </c>
      <c r="BD462" s="5" t="s">
        <v>427</v>
      </c>
      <c r="BE462" s="5" t="s">
        <v>67</v>
      </c>
    </row>
    <row r="463" spans="1:57" x14ac:dyDescent="0.25">
      <c r="A463" s="5">
        <v>462</v>
      </c>
      <c r="B463" s="6">
        <v>42623.551874999997</v>
      </c>
      <c r="D463" s="5" t="s">
        <v>318</v>
      </c>
      <c r="E463" s="5" t="s">
        <v>511</v>
      </c>
      <c r="G463" s="5" t="s">
        <v>64</v>
      </c>
      <c r="H463" s="5" t="s">
        <v>319</v>
      </c>
      <c r="I463" s="5" t="s">
        <v>75</v>
      </c>
      <c r="J463" s="5" t="s">
        <v>65</v>
      </c>
      <c r="K463" s="5" t="s">
        <v>65</v>
      </c>
      <c r="M463" s="5" t="s">
        <v>204</v>
      </c>
      <c r="N463" s="5" t="s">
        <v>66</v>
      </c>
      <c r="O463" s="7">
        <v>0</v>
      </c>
      <c r="P463" s="7">
        <v>0</v>
      </c>
      <c r="Q463" s="7">
        <v>0</v>
      </c>
      <c r="R463" s="7">
        <v>0</v>
      </c>
      <c r="T463" s="5">
        <v>0</v>
      </c>
      <c r="W463" s="5">
        <v>0</v>
      </c>
      <c r="Y463" s="5">
        <v>0</v>
      </c>
      <c r="Z463" s="5">
        <v>0</v>
      </c>
      <c r="AB463" s="5">
        <v>0</v>
      </c>
      <c r="AC463" s="5">
        <v>0</v>
      </c>
      <c r="AE463" s="5">
        <v>0</v>
      </c>
      <c r="AF463" s="5">
        <v>0</v>
      </c>
      <c r="AH463" s="5">
        <v>0</v>
      </c>
      <c r="AJ463" s="7">
        <v>0</v>
      </c>
      <c r="AZ463" s="5" t="s">
        <v>175</v>
      </c>
      <c r="BB463" s="5" t="s">
        <v>77</v>
      </c>
      <c r="BD463" s="5" t="s">
        <v>427</v>
      </c>
      <c r="BE463" s="5" t="s">
        <v>67</v>
      </c>
    </row>
    <row r="464" spans="1:57" x14ac:dyDescent="0.25">
      <c r="A464" s="5">
        <v>463</v>
      </c>
      <c r="B464" s="6">
        <v>42623.539803240739</v>
      </c>
      <c r="D464" s="5" t="s">
        <v>317</v>
      </c>
      <c r="E464" s="5" t="s">
        <v>318</v>
      </c>
      <c r="F464" s="5" t="s">
        <v>317</v>
      </c>
      <c r="G464" s="5" t="s">
        <v>80</v>
      </c>
      <c r="H464" s="5" t="s">
        <v>319</v>
      </c>
      <c r="I464" s="5" t="s">
        <v>320</v>
      </c>
      <c r="J464" s="5" t="s">
        <v>65</v>
      </c>
      <c r="K464" s="5" t="s">
        <v>65</v>
      </c>
      <c r="M464" s="5" t="s">
        <v>363</v>
      </c>
      <c r="N464" s="5" t="s">
        <v>66</v>
      </c>
      <c r="O464" s="7">
        <v>0</v>
      </c>
      <c r="P464" s="7">
        <v>0</v>
      </c>
      <c r="Q464" s="7">
        <v>0</v>
      </c>
      <c r="R464" s="7">
        <v>0</v>
      </c>
      <c r="T464" s="5">
        <v>0</v>
      </c>
      <c r="W464" s="5">
        <v>0</v>
      </c>
      <c r="Y464" s="5">
        <v>0</v>
      </c>
      <c r="Z464" s="5">
        <v>0</v>
      </c>
      <c r="AB464" s="5">
        <v>0</v>
      </c>
      <c r="AC464" s="5">
        <v>0</v>
      </c>
      <c r="AE464" s="5">
        <v>0</v>
      </c>
      <c r="AF464" s="5">
        <v>0</v>
      </c>
      <c r="AH464" s="5">
        <v>0</v>
      </c>
      <c r="AJ464" s="7">
        <v>0</v>
      </c>
      <c r="BB464" s="5" t="s">
        <v>322</v>
      </c>
      <c r="BD464" s="5" t="s">
        <v>323</v>
      </c>
      <c r="BE464" s="5" t="s">
        <v>324</v>
      </c>
    </row>
    <row r="465" spans="1:57" x14ac:dyDescent="0.25">
      <c r="A465" s="5">
        <v>464</v>
      </c>
      <c r="B465" s="6">
        <v>42623.531145833331</v>
      </c>
      <c r="D465" s="5" t="s">
        <v>318</v>
      </c>
      <c r="E465" s="5" t="s">
        <v>330</v>
      </c>
      <c r="G465" s="5" t="s">
        <v>64</v>
      </c>
      <c r="H465" s="5" t="s">
        <v>319</v>
      </c>
      <c r="I465" s="5" t="s">
        <v>75</v>
      </c>
      <c r="J465" s="5" t="s">
        <v>65</v>
      </c>
      <c r="K465" s="5" t="s">
        <v>65</v>
      </c>
      <c r="M465" s="5" t="s">
        <v>246</v>
      </c>
      <c r="N465" s="5" t="s">
        <v>66</v>
      </c>
      <c r="O465" s="7">
        <v>0</v>
      </c>
      <c r="P465" s="7">
        <v>0</v>
      </c>
      <c r="Q465" s="7">
        <v>0</v>
      </c>
      <c r="R465" s="7">
        <v>0</v>
      </c>
      <c r="T465" s="5">
        <v>0</v>
      </c>
      <c r="W465" s="5">
        <v>0</v>
      </c>
      <c r="Y465" s="5">
        <v>0</v>
      </c>
      <c r="Z465" s="5">
        <v>0</v>
      </c>
      <c r="AB465" s="5">
        <v>0</v>
      </c>
      <c r="AC465" s="5">
        <v>0</v>
      </c>
      <c r="AE465" s="5">
        <v>0</v>
      </c>
      <c r="AF465" s="5">
        <v>0</v>
      </c>
      <c r="AH465" s="5">
        <v>0</v>
      </c>
      <c r="AJ465" s="7">
        <v>0</v>
      </c>
      <c r="AZ465" s="5" t="s">
        <v>175</v>
      </c>
      <c r="BB465" s="5" t="s">
        <v>77</v>
      </c>
      <c r="BD465" s="5" t="s">
        <v>427</v>
      </c>
      <c r="BE465" s="5" t="s">
        <v>67</v>
      </c>
    </row>
    <row r="466" spans="1:57" x14ac:dyDescent="0.25">
      <c r="A466" s="5">
        <v>465</v>
      </c>
      <c r="B466" s="6">
        <v>42623.530358796299</v>
      </c>
      <c r="D466" s="5" t="s">
        <v>318</v>
      </c>
      <c r="E466" s="5" t="s">
        <v>330</v>
      </c>
      <c r="G466" s="5" t="s">
        <v>64</v>
      </c>
      <c r="H466" s="5" t="s">
        <v>319</v>
      </c>
      <c r="I466" s="5" t="s">
        <v>75</v>
      </c>
      <c r="J466" s="5" t="s">
        <v>65</v>
      </c>
      <c r="K466" s="5" t="s">
        <v>65</v>
      </c>
      <c r="M466" s="5" t="s">
        <v>205</v>
      </c>
      <c r="N466" s="5" t="s">
        <v>76</v>
      </c>
      <c r="O466" s="7">
        <v>0</v>
      </c>
      <c r="P466" s="7">
        <v>0</v>
      </c>
      <c r="Q466" s="7">
        <v>0</v>
      </c>
      <c r="R466" s="7">
        <v>0</v>
      </c>
      <c r="T466" s="5">
        <v>0</v>
      </c>
      <c r="W466" s="5">
        <v>0</v>
      </c>
      <c r="Y466" s="5">
        <v>0</v>
      </c>
      <c r="Z466" s="5">
        <v>0</v>
      </c>
      <c r="AB466" s="5">
        <v>0</v>
      </c>
      <c r="AC466" s="5">
        <v>0</v>
      </c>
      <c r="AE466" s="5">
        <v>0</v>
      </c>
      <c r="AF466" s="5">
        <v>0</v>
      </c>
      <c r="AH466" s="5">
        <v>0</v>
      </c>
      <c r="AJ466" s="7">
        <v>0</v>
      </c>
      <c r="AZ466" s="5" t="s">
        <v>175</v>
      </c>
      <c r="BB466" s="5" t="s">
        <v>77</v>
      </c>
      <c r="BD466" s="5" t="s">
        <v>427</v>
      </c>
      <c r="BE466" s="5" t="s">
        <v>67</v>
      </c>
    </row>
    <row r="467" spans="1:57" x14ac:dyDescent="0.25">
      <c r="A467" s="5">
        <v>466</v>
      </c>
      <c r="B467" s="6">
        <v>42623.530081018522</v>
      </c>
      <c r="D467" s="5" t="s">
        <v>318</v>
      </c>
      <c r="E467" s="5" t="s">
        <v>330</v>
      </c>
      <c r="G467" s="5" t="s">
        <v>64</v>
      </c>
      <c r="H467" s="5" t="s">
        <v>319</v>
      </c>
      <c r="I467" s="5" t="s">
        <v>75</v>
      </c>
      <c r="J467" s="5" t="s">
        <v>65</v>
      </c>
      <c r="K467" s="5" t="s">
        <v>65</v>
      </c>
      <c r="M467" s="5" t="s">
        <v>404</v>
      </c>
      <c r="N467" s="5" t="s">
        <v>66</v>
      </c>
      <c r="O467" s="7">
        <v>0</v>
      </c>
      <c r="P467" s="7">
        <v>0</v>
      </c>
      <c r="Q467" s="7">
        <v>0</v>
      </c>
      <c r="R467" s="7">
        <v>0</v>
      </c>
      <c r="T467" s="5">
        <v>0</v>
      </c>
      <c r="W467" s="5">
        <v>0</v>
      </c>
      <c r="Y467" s="5">
        <v>0</v>
      </c>
      <c r="Z467" s="5">
        <v>0</v>
      </c>
      <c r="AB467" s="5">
        <v>0</v>
      </c>
      <c r="AC467" s="5">
        <v>0</v>
      </c>
      <c r="AE467" s="5">
        <v>0</v>
      </c>
      <c r="AF467" s="5">
        <v>0</v>
      </c>
      <c r="AH467" s="5">
        <v>0</v>
      </c>
      <c r="AJ467" s="7">
        <v>0</v>
      </c>
      <c r="AZ467" s="5" t="s">
        <v>175</v>
      </c>
      <c r="BB467" s="5" t="s">
        <v>77</v>
      </c>
      <c r="BD467" s="5" t="s">
        <v>439</v>
      </c>
      <c r="BE467" s="5" t="s">
        <v>67</v>
      </c>
    </row>
    <row r="468" spans="1:57" x14ac:dyDescent="0.25">
      <c r="A468" s="5">
        <v>467</v>
      </c>
      <c r="B468" s="6">
        <v>42623.498865740738</v>
      </c>
      <c r="C468" s="6">
        <v>42623.666550925926</v>
      </c>
      <c r="D468" s="5" t="s">
        <v>336</v>
      </c>
      <c r="E468" s="5" t="s">
        <v>241</v>
      </c>
      <c r="F468" s="5" t="s">
        <v>337</v>
      </c>
      <c r="G468" s="5" t="s">
        <v>64</v>
      </c>
      <c r="H468" s="5" t="s">
        <v>319</v>
      </c>
      <c r="I468" s="5" t="s">
        <v>69</v>
      </c>
      <c r="J468" s="5" t="s">
        <v>65</v>
      </c>
      <c r="K468" s="5" t="s">
        <v>65</v>
      </c>
      <c r="L468" s="5">
        <v>170518</v>
      </c>
      <c r="M468" s="5" t="s">
        <v>70</v>
      </c>
      <c r="N468" s="5" t="s">
        <v>70</v>
      </c>
      <c r="O468" s="7">
        <v>0</v>
      </c>
      <c r="P468" s="7">
        <v>0</v>
      </c>
      <c r="Q468" s="7">
        <v>0</v>
      </c>
      <c r="R468" s="7">
        <v>0</v>
      </c>
      <c r="T468" s="5">
        <v>33</v>
      </c>
      <c r="U468" s="5">
        <v>0</v>
      </c>
      <c r="V468" s="5">
        <v>0</v>
      </c>
      <c r="W468" s="5">
        <v>0</v>
      </c>
      <c r="Z468" s="5">
        <v>0</v>
      </c>
      <c r="AC468" s="5">
        <v>0</v>
      </c>
      <c r="AF468" s="5">
        <v>0</v>
      </c>
      <c r="AI468" s="7">
        <v>444.32780000000002</v>
      </c>
      <c r="AJ468" s="7">
        <v>0.16209999999999999</v>
      </c>
      <c r="AK468" s="5" t="s">
        <v>189</v>
      </c>
      <c r="AZ468" s="5" t="s">
        <v>186</v>
      </c>
      <c r="BB468" s="5" t="s">
        <v>71</v>
      </c>
    </row>
    <row r="469" spans="1:57" x14ac:dyDescent="0.25">
      <c r="A469" s="5">
        <v>468</v>
      </c>
      <c r="B469" s="6">
        <v>42623.498784722222</v>
      </c>
      <c r="C469" s="6">
        <v>42623.693981481483</v>
      </c>
      <c r="D469" s="5" t="s">
        <v>336</v>
      </c>
      <c r="E469" s="5" t="s">
        <v>241</v>
      </c>
      <c r="F469" s="5" t="s">
        <v>337</v>
      </c>
      <c r="G469" s="5" t="s">
        <v>64</v>
      </c>
      <c r="H469" s="5" t="s">
        <v>319</v>
      </c>
      <c r="I469" s="5" t="s">
        <v>69</v>
      </c>
      <c r="J469" s="5" t="s">
        <v>65</v>
      </c>
      <c r="K469" s="5" t="s">
        <v>65</v>
      </c>
      <c r="L469" s="5">
        <v>81369879</v>
      </c>
      <c r="M469" s="5" t="s">
        <v>70</v>
      </c>
      <c r="N469" s="5" t="s">
        <v>70</v>
      </c>
      <c r="O469" s="7">
        <v>0</v>
      </c>
      <c r="P469" s="7">
        <v>0</v>
      </c>
      <c r="Q469" s="7">
        <v>0</v>
      </c>
      <c r="R469" s="7">
        <v>0</v>
      </c>
      <c r="T469" s="5">
        <v>33</v>
      </c>
      <c r="U469" s="5">
        <v>0</v>
      </c>
      <c r="V469" s="5">
        <v>0</v>
      </c>
      <c r="W469" s="5">
        <v>0</v>
      </c>
      <c r="Z469" s="5">
        <v>0</v>
      </c>
      <c r="AC469" s="5">
        <v>0</v>
      </c>
      <c r="AF469" s="5">
        <v>0</v>
      </c>
      <c r="AI469" s="7">
        <v>492.61200000000002</v>
      </c>
      <c r="AJ469" s="7">
        <v>77.6006</v>
      </c>
      <c r="AK469" s="5" t="s">
        <v>148</v>
      </c>
      <c r="AZ469" s="5" t="s">
        <v>185</v>
      </c>
      <c r="BB469" s="5" t="s">
        <v>74</v>
      </c>
    </row>
    <row r="470" spans="1:57" x14ac:dyDescent="0.25">
      <c r="A470" s="5">
        <v>469</v>
      </c>
      <c r="B470" s="6">
        <v>42623.496689814812</v>
      </c>
      <c r="D470" s="5" t="s">
        <v>318</v>
      </c>
      <c r="E470" s="5" t="s">
        <v>344</v>
      </c>
      <c r="G470" s="5" t="s">
        <v>64</v>
      </c>
      <c r="H470" s="5" t="s">
        <v>319</v>
      </c>
      <c r="I470" s="5" t="s">
        <v>75</v>
      </c>
      <c r="J470" s="5" t="s">
        <v>65</v>
      </c>
      <c r="K470" s="5" t="s">
        <v>65</v>
      </c>
      <c r="M470" s="5" t="s">
        <v>512</v>
      </c>
      <c r="N470" s="5" t="s">
        <v>513</v>
      </c>
      <c r="O470" s="7">
        <v>0</v>
      </c>
      <c r="P470" s="7">
        <v>0</v>
      </c>
      <c r="Q470" s="7">
        <v>0</v>
      </c>
      <c r="R470" s="7">
        <v>0</v>
      </c>
      <c r="T470" s="5">
        <v>0</v>
      </c>
      <c r="W470" s="5">
        <v>0</v>
      </c>
      <c r="Y470" s="5">
        <v>0</v>
      </c>
      <c r="Z470" s="5">
        <v>0</v>
      </c>
      <c r="AB470" s="5">
        <v>0</v>
      </c>
      <c r="AC470" s="5">
        <v>0</v>
      </c>
      <c r="AE470" s="5">
        <v>0</v>
      </c>
      <c r="AF470" s="5">
        <v>0</v>
      </c>
      <c r="AH470" s="5">
        <v>0</v>
      </c>
      <c r="AJ470" s="7">
        <v>0</v>
      </c>
      <c r="AZ470" s="5" t="s">
        <v>175</v>
      </c>
      <c r="BB470" s="5" t="s">
        <v>77</v>
      </c>
      <c r="BD470" s="5" t="s">
        <v>439</v>
      </c>
      <c r="BE470" s="5" t="s">
        <v>67</v>
      </c>
    </row>
    <row r="471" spans="1:57" x14ac:dyDescent="0.25">
      <c r="A471" s="5">
        <v>470</v>
      </c>
      <c r="B471" s="6">
        <v>42623.415532407409</v>
      </c>
      <c r="C471" s="6">
        <v>42623.587280092594</v>
      </c>
      <c r="D471" s="5" t="s">
        <v>336</v>
      </c>
      <c r="E471" s="5" t="s">
        <v>241</v>
      </c>
      <c r="F471" s="5" t="s">
        <v>337</v>
      </c>
      <c r="G471" s="5" t="s">
        <v>64</v>
      </c>
      <c r="H471" s="5" t="s">
        <v>319</v>
      </c>
      <c r="I471" s="5" t="s">
        <v>69</v>
      </c>
      <c r="J471" s="5" t="s">
        <v>65</v>
      </c>
      <c r="K471" s="5" t="s">
        <v>65</v>
      </c>
      <c r="L471" s="5">
        <v>68707</v>
      </c>
      <c r="M471" s="5" t="s">
        <v>70</v>
      </c>
      <c r="N471" s="5" t="s">
        <v>70</v>
      </c>
      <c r="O471" s="7">
        <v>0</v>
      </c>
      <c r="P471" s="7">
        <v>0</v>
      </c>
      <c r="Q471" s="7">
        <v>0</v>
      </c>
      <c r="R471" s="7">
        <v>0</v>
      </c>
      <c r="T471" s="5">
        <v>33</v>
      </c>
      <c r="U471" s="5">
        <v>0</v>
      </c>
      <c r="V471" s="5">
        <v>0</v>
      </c>
      <c r="W471" s="5">
        <v>0</v>
      </c>
      <c r="Z471" s="5">
        <v>0</v>
      </c>
      <c r="AC471" s="5">
        <v>0</v>
      </c>
      <c r="AF471" s="5">
        <v>0</v>
      </c>
      <c r="AI471" s="7">
        <v>492.76339999999999</v>
      </c>
      <c r="AJ471" s="7">
        <v>6.6400000000000001E-2</v>
      </c>
      <c r="AK471" s="5" t="s">
        <v>189</v>
      </c>
      <c r="AZ471" s="5" t="s">
        <v>186</v>
      </c>
      <c r="BB471" s="5" t="s">
        <v>71</v>
      </c>
    </row>
    <row r="472" spans="1:57" x14ac:dyDescent="0.25">
      <c r="A472" s="5">
        <v>471</v>
      </c>
      <c r="B472" s="6">
        <v>42623.415451388886</v>
      </c>
      <c r="C472" s="6">
        <v>42623.575902777775</v>
      </c>
      <c r="D472" s="5" t="s">
        <v>336</v>
      </c>
      <c r="E472" s="5" t="s">
        <v>241</v>
      </c>
      <c r="F472" s="5" t="s">
        <v>337</v>
      </c>
      <c r="G472" s="5" t="s">
        <v>64</v>
      </c>
      <c r="H472" s="5" t="s">
        <v>319</v>
      </c>
      <c r="I472" s="5" t="s">
        <v>69</v>
      </c>
      <c r="J472" s="5" t="s">
        <v>65</v>
      </c>
      <c r="K472" s="5" t="s">
        <v>65</v>
      </c>
      <c r="L472" s="5">
        <v>186833</v>
      </c>
      <c r="M472" s="5" t="s">
        <v>70</v>
      </c>
      <c r="N472" s="5" t="s">
        <v>70</v>
      </c>
      <c r="O472" s="7">
        <v>0</v>
      </c>
      <c r="P472" s="7">
        <v>0</v>
      </c>
      <c r="Q472" s="7">
        <v>0</v>
      </c>
      <c r="R472" s="7">
        <v>0</v>
      </c>
      <c r="T472" s="5">
        <v>33</v>
      </c>
      <c r="U472" s="5">
        <v>0</v>
      </c>
      <c r="V472" s="5">
        <v>0</v>
      </c>
      <c r="W472" s="5">
        <v>0</v>
      </c>
      <c r="Z472" s="5">
        <v>0</v>
      </c>
      <c r="AC472" s="5">
        <v>0</v>
      </c>
      <c r="AF472" s="5">
        <v>0</v>
      </c>
      <c r="AI472" s="7">
        <v>492.8571</v>
      </c>
      <c r="AJ472" s="7">
        <v>0.1787</v>
      </c>
      <c r="AK472" s="5" t="s">
        <v>190</v>
      </c>
      <c r="AZ472" s="5" t="s">
        <v>185</v>
      </c>
      <c r="BB472" s="5" t="s">
        <v>74</v>
      </c>
    </row>
    <row r="473" spans="1:57" x14ac:dyDescent="0.25">
      <c r="A473" s="5">
        <v>472</v>
      </c>
      <c r="B473" s="6">
        <v>42623.347881944443</v>
      </c>
      <c r="D473" s="5" t="s">
        <v>318</v>
      </c>
      <c r="E473" s="5" t="s">
        <v>344</v>
      </c>
      <c r="G473" s="5" t="s">
        <v>64</v>
      </c>
      <c r="H473" s="5" t="s">
        <v>319</v>
      </c>
      <c r="I473" s="5" t="s">
        <v>75</v>
      </c>
      <c r="J473" s="5" t="s">
        <v>65</v>
      </c>
      <c r="K473" s="5" t="s">
        <v>65</v>
      </c>
      <c r="M473" s="5" t="s">
        <v>460</v>
      </c>
      <c r="N473" s="5" t="s">
        <v>196</v>
      </c>
      <c r="O473" s="7">
        <v>0</v>
      </c>
      <c r="P473" s="7">
        <v>0</v>
      </c>
      <c r="Q473" s="7">
        <v>0</v>
      </c>
      <c r="R473" s="7">
        <v>0</v>
      </c>
      <c r="T473" s="5">
        <v>0</v>
      </c>
      <c r="W473" s="5">
        <v>0</v>
      </c>
      <c r="Y473" s="5">
        <v>0</v>
      </c>
      <c r="Z473" s="5">
        <v>0</v>
      </c>
      <c r="AB473" s="5">
        <v>0</v>
      </c>
      <c r="AC473" s="5">
        <v>0</v>
      </c>
      <c r="AE473" s="5">
        <v>0</v>
      </c>
      <c r="AF473" s="5">
        <v>0</v>
      </c>
      <c r="AH473" s="5">
        <v>0</v>
      </c>
      <c r="AJ473" s="7">
        <v>0</v>
      </c>
      <c r="AZ473" s="5" t="s">
        <v>175</v>
      </c>
      <c r="BB473" s="5" t="s">
        <v>77</v>
      </c>
      <c r="BD473" s="5" t="s">
        <v>427</v>
      </c>
      <c r="BE473" s="5" t="s">
        <v>67</v>
      </c>
    </row>
    <row r="474" spans="1:57" x14ac:dyDescent="0.25">
      <c r="A474" s="5">
        <v>473</v>
      </c>
      <c r="B474" s="6">
        <v>42623.325543981482</v>
      </c>
      <c r="C474" s="6">
        <v>42623.414293981485</v>
      </c>
      <c r="D474" s="5" t="s">
        <v>336</v>
      </c>
      <c r="E474" s="5" t="s">
        <v>68</v>
      </c>
      <c r="F474" s="5" t="s">
        <v>337</v>
      </c>
      <c r="G474" s="5" t="s">
        <v>64</v>
      </c>
      <c r="H474" s="5" t="s">
        <v>319</v>
      </c>
      <c r="I474" s="5" t="s">
        <v>69</v>
      </c>
      <c r="J474" s="5" t="s">
        <v>65</v>
      </c>
      <c r="K474" s="5" t="s">
        <v>65</v>
      </c>
      <c r="L474" s="5">
        <v>124246</v>
      </c>
      <c r="M474" s="5" t="s">
        <v>70</v>
      </c>
      <c r="N474" s="5" t="s">
        <v>70</v>
      </c>
      <c r="O474" s="7">
        <v>0</v>
      </c>
      <c r="P474" s="7">
        <v>0</v>
      </c>
      <c r="Q474" s="7">
        <v>0</v>
      </c>
      <c r="R474" s="7">
        <v>0</v>
      </c>
      <c r="T474" s="5">
        <v>33</v>
      </c>
      <c r="U474" s="5">
        <v>0</v>
      </c>
      <c r="V474" s="5">
        <v>0</v>
      </c>
      <c r="W474" s="5">
        <v>0</v>
      </c>
      <c r="Z474" s="5">
        <v>0</v>
      </c>
      <c r="AC474" s="5">
        <v>0</v>
      </c>
      <c r="AF474" s="5">
        <v>0</v>
      </c>
      <c r="AI474" s="7">
        <v>493.07690000000002</v>
      </c>
      <c r="AJ474" s="7">
        <v>0.1191</v>
      </c>
      <c r="AK474" s="5" t="s">
        <v>149</v>
      </c>
      <c r="AZ474" s="5" t="s">
        <v>186</v>
      </c>
      <c r="BB474" s="5" t="s">
        <v>71</v>
      </c>
    </row>
    <row r="475" spans="1:57" x14ac:dyDescent="0.25">
      <c r="A475" s="5">
        <v>474</v>
      </c>
      <c r="B475" s="6">
        <v>42623.320879629631</v>
      </c>
      <c r="C475" s="6">
        <v>42623.4296875</v>
      </c>
      <c r="D475" s="5" t="s">
        <v>336</v>
      </c>
      <c r="E475" s="5" t="s">
        <v>68</v>
      </c>
      <c r="F475" s="5" t="s">
        <v>337</v>
      </c>
      <c r="G475" s="5" t="s">
        <v>64</v>
      </c>
      <c r="H475" s="5" t="s">
        <v>319</v>
      </c>
      <c r="I475" s="5" t="s">
        <v>69</v>
      </c>
      <c r="J475" s="5" t="s">
        <v>65</v>
      </c>
      <c r="K475" s="5" t="s">
        <v>65</v>
      </c>
      <c r="L475" s="5">
        <v>1255459</v>
      </c>
      <c r="M475" s="5" t="s">
        <v>70</v>
      </c>
      <c r="N475" s="5" t="s">
        <v>70</v>
      </c>
      <c r="O475" s="7">
        <v>0</v>
      </c>
      <c r="P475" s="7">
        <v>0</v>
      </c>
      <c r="Q475" s="7">
        <v>0</v>
      </c>
      <c r="R475" s="7">
        <v>0</v>
      </c>
      <c r="T475" s="5">
        <v>33</v>
      </c>
      <c r="U475" s="5">
        <v>0</v>
      </c>
      <c r="V475" s="5">
        <v>0</v>
      </c>
      <c r="W475" s="5">
        <v>0</v>
      </c>
      <c r="Z475" s="5">
        <v>0</v>
      </c>
      <c r="AC475" s="5">
        <v>0</v>
      </c>
      <c r="AF475" s="5">
        <v>0</v>
      </c>
      <c r="AI475" s="7">
        <v>494.17450000000002</v>
      </c>
      <c r="AJ475" s="7">
        <v>1.1981999999999999</v>
      </c>
      <c r="AK475" s="5" t="s">
        <v>148</v>
      </c>
      <c r="AZ475" s="5" t="s">
        <v>185</v>
      </c>
      <c r="BB475" s="5" t="s">
        <v>74</v>
      </c>
    </row>
    <row r="476" spans="1:57" x14ac:dyDescent="0.25">
      <c r="A476" s="5">
        <v>475</v>
      </c>
      <c r="B476" s="6">
        <v>42622.998148148145</v>
      </c>
      <c r="D476" s="5" t="s">
        <v>318</v>
      </c>
      <c r="E476" s="5" t="s">
        <v>344</v>
      </c>
      <c r="G476" s="5" t="s">
        <v>64</v>
      </c>
      <c r="H476" s="5" t="s">
        <v>319</v>
      </c>
      <c r="I476" s="5" t="s">
        <v>75</v>
      </c>
      <c r="J476" s="5" t="s">
        <v>65</v>
      </c>
      <c r="K476" s="5" t="s">
        <v>65</v>
      </c>
      <c r="M476" s="5" t="s">
        <v>514</v>
      </c>
      <c r="N476" s="5" t="s">
        <v>174</v>
      </c>
      <c r="O476" s="7">
        <v>0</v>
      </c>
      <c r="P476" s="7">
        <v>0</v>
      </c>
      <c r="Q476" s="7">
        <v>0</v>
      </c>
      <c r="R476" s="7">
        <v>0</v>
      </c>
      <c r="T476" s="5">
        <v>0</v>
      </c>
      <c r="W476" s="5">
        <v>0</v>
      </c>
      <c r="Y476" s="5">
        <v>0</v>
      </c>
      <c r="Z476" s="5">
        <v>0</v>
      </c>
      <c r="AB476" s="5">
        <v>0</v>
      </c>
      <c r="AC476" s="5">
        <v>0</v>
      </c>
      <c r="AE476" s="5">
        <v>0</v>
      </c>
      <c r="AF476" s="5">
        <v>0</v>
      </c>
      <c r="AH476" s="5">
        <v>0</v>
      </c>
      <c r="AJ476" s="7">
        <v>0</v>
      </c>
      <c r="AZ476" s="5" t="s">
        <v>175</v>
      </c>
      <c r="BB476" s="5" t="s">
        <v>77</v>
      </c>
      <c r="BD476" s="5" t="s">
        <v>432</v>
      </c>
      <c r="BE476" s="5" t="s">
        <v>67</v>
      </c>
    </row>
    <row r="477" spans="1:57" x14ac:dyDescent="0.25">
      <c r="A477" s="5">
        <v>476</v>
      </c>
      <c r="B477" s="6">
        <v>42622.981620370374</v>
      </c>
      <c r="C477" s="6">
        <v>42623.016446759262</v>
      </c>
      <c r="D477" s="5" t="s">
        <v>336</v>
      </c>
      <c r="E477" s="5" t="s">
        <v>241</v>
      </c>
      <c r="F477" s="5" t="s">
        <v>337</v>
      </c>
      <c r="G477" s="5" t="s">
        <v>64</v>
      </c>
      <c r="H477" s="5" t="s">
        <v>319</v>
      </c>
      <c r="I477" s="5" t="s">
        <v>69</v>
      </c>
      <c r="J477" s="5" t="s">
        <v>65</v>
      </c>
      <c r="K477" s="5" t="s">
        <v>65</v>
      </c>
      <c r="L477" s="5">
        <v>21514</v>
      </c>
      <c r="M477" s="5" t="s">
        <v>70</v>
      </c>
      <c r="N477" s="5" t="s">
        <v>70</v>
      </c>
      <c r="O477" s="7">
        <v>0</v>
      </c>
      <c r="P477" s="7">
        <v>0</v>
      </c>
      <c r="Q477" s="7">
        <v>0</v>
      </c>
      <c r="R477" s="7">
        <v>0</v>
      </c>
      <c r="T477" s="5">
        <v>33</v>
      </c>
      <c r="U477" s="5">
        <v>0</v>
      </c>
      <c r="V477" s="5">
        <v>0</v>
      </c>
      <c r="W477" s="5">
        <v>0</v>
      </c>
      <c r="Z477" s="5">
        <v>0</v>
      </c>
      <c r="AC477" s="5">
        <v>0</v>
      </c>
      <c r="AF477" s="5">
        <v>0</v>
      </c>
      <c r="AI477" s="7">
        <v>494.4812</v>
      </c>
      <c r="AJ477" s="7">
        <v>2.1499999999999998E-2</v>
      </c>
      <c r="AK477" s="5" t="s">
        <v>149</v>
      </c>
      <c r="AZ477" s="5" t="s">
        <v>186</v>
      </c>
      <c r="BB477" s="5" t="s">
        <v>71</v>
      </c>
    </row>
    <row r="478" spans="1:57" x14ac:dyDescent="0.25">
      <c r="A478" s="5">
        <v>477</v>
      </c>
      <c r="B478" s="6">
        <v>42622.981458333335</v>
      </c>
      <c r="C478" s="6">
        <v>42623.016446759262</v>
      </c>
      <c r="D478" s="5" t="s">
        <v>336</v>
      </c>
      <c r="E478" s="5" t="s">
        <v>241</v>
      </c>
      <c r="F478" s="5" t="s">
        <v>337</v>
      </c>
      <c r="G478" s="5" t="s">
        <v>64</v>
      </c>
      <c r="H478" s="5" t="s">
        <v>319</v>
      </c>
      <c r="I478" s="5" t="s">
        <v>69</v>
      </c>
      <c r="J478" s="5" t="s">
        <v>65</v>
      </c>
      <c r="K478" s="5" t="s">
        <v>65</v>
      </c>
      <c r="L478" s="5">
        <v>298721</v>
      </c>
      <c r="M478" s="5" t="s">
        <v>70</v>
      </c>
      <c r="N478" s="5" t="s">
        <v>70</v>
      </c>
      <c r="O478" s="7">
        <v>0</v>
      </c>
      <c r="P478" s="7">
        <v>0</v>
      </c>
      <c r="Q478" s="7">
        <v>0</v>
      </c>
      <c r="R478" s="7">
        <v>0</v>
      </c>
      <c r="T478" s="5">
        <v>33</v>
      </c>
      <c r="U478" s="5">
        <v>0</v>
      </c>
      <c r="V478" s="5">
        <v>0</v>
      </c>
      <c r="W478" s="5">
        <v>0</v>
      </c>
      <c r="Z478" s="5">
        <v>0</v>
      </c>
      <c r="AC478" s="5">
        <v>0</v>
      </c>
      <c r="AF478" s="5">
        <v>0</v>
      </c>
      <c r="AI478" s="7">
        <v>494.4597</v>
      </c>
      <c r="AJ478" s="7">
        <v>0.28520000000000001</v>
      </c>
      <c r="AK478" s="5" t="s">
        <v>148</v>
      </c>
      <c r="AZ478" s="5" t="s">
        <v>185</v>
      </c>
      <c r="BB478" s="5" t="s">
        <v>74</v>
      </c>
    </row>
    <row r="479" spans="1:57" x14ac:dyDescent="0.25">
      <c r="A479" s="5">
        <v>478</v>
      </c>
      <c r="B479" s="6">
        <v>42622.970347222225</v>
      </c>
      <c r="C479" s="6">
        <v>42622.987210648149</v>
      </c>
      <c r="D479" s="5" t="s">
        <v>336</v>
      </c>
      <c r="E479" s="5" t="s">
        <v>68</v>
      </c>
      <c r="F479" s="5" t="s">
        <v>337</v>
      </c>
      <c r="G479" s="5" t="s">
        <v>64</v>
      </c>
      <c r="H479" s="5" t="s">
        <v>319</v>
      </c>
      <c r="I479" s="5" t="s">
        <v>69</v>
      </c>
      <c r="J479" s="5" t="s">
        <v>65</v>
      </c>
      <c r="K479" s="5" t="s">
        <v>65</v>
      </c>
      <c r="L479" s="5">
        <v>79055</v>
      </c>
      <c r="M479" s="5" t="s">
        <v>70</v>
      </c>
      <c r="N479" s="5" t="s">
        <v>70</v>
      </c>
      <c r="O479" s="7">
        <v>0</v>
      </c>
      <c r="P479" s="7">
        <v>0</v>
      </c>
      <c r="Q479" s="7">
        <v>0</v>
      </c>
      <c r="R479" s="7">
        <v>0</v>
      </c>
      <c r="T479" s="5">
        <v>33</v>
      </c>
      <c r="U479" s="5">
        <v>0</v>
      </c>
      <c r="V479" s="5">
        <v>0</v>
      </c>
      <c r="W479" s="5">
        <v>0</v>
      </c>
      <c r="Z479" s="5">
        <v>0</v>
      </c>
      <c r="AC479" s="5">
        <v>0</v>
      </c>
      <c r="AF479" s="5">
        <v>0</v>
      </c>
      <c r="AI479" s="7">
        <v>494.84440000000001</v>
      </c>
      <c r="AJ479" s="7">
        <v>7.6200000000000004E-2</v>
      </c>
      <c r="AK479" s="5" t="s">
        <v>149</v>
      </c>
      <c r="AZ479" s="5" t="s">
        <v>186</v>
      </c>
      <c r="BB479" s="5" t="s">
        <v>71</v>
      </c>
    </row>
    <row r="480" spans="1:57" x14ac:dyDescent="0.25">
      <c r="A480" s="5">
        <v>479</v>
      </c>
      <c r="B480" s="6">
        <v>42622.970335648148</v>
      </c>
      <c r="C480" s="6">
        <v>42622.987210648149</v>
      </c>
      <c r="D480" s="5" t="s">
        <v>336</v>
      </c>
      <c r="E480" s="5" t="s">
        <v>68</v>
      </c>
      <c r="F480" s="5" t="s">
        <v>337</v>
      </c>
      <c r="G480" s="5" t="s">
        <v>64</v>
      </c>
      <c r="H480" s="5" t="s">
        <v>319</v>
      </c>
      <c r="I480" s="5" t="s">
        <v>69</v>
      </c>
      <c r="J480" s="5" t="s">
        <v>65</v>
      </c>
      <c r="K480" s="5" t="s">
        <v>65</v>
      </c>
      <c r="L480" s="5">
        <v>300685</v>
      </c>
      <c r="M480" s="5" t="s">
        <v>70</v>
      </c>
      <c r="N480" s="5" t="s">
        <v>70</v>
      </c>
      <c r="O480" s="7">
        <v>0</v>
      </c>
      <c r="P480" s="7">
        <v>0</v>
      </c>
      <c r="Q480" s="7">
        <v>0</v>
      </c>
      <c r="R480" s="7">
        <v>0</v>
      </c>
      <c r="T480" s="5">
        <v>33</v>
      </c>
      <c r="U480" s="5">
        <v>0</v>
      </c>
      <c r="V480" s="5">
        <v>0</v>
      </c>
      <c r="W480" s="5">
        <v>0</v>
      </c>
      <c r="Z480" s="5">
        <v>0</v>
      </c>
      <c r="AC480" s="5">
        <v>0</v>
      </c>
      <c r="AF480" s="5">
        <v>0</v>
      </c>
      <c r="AI480" s="7">
        <v>494.76830000000001</v>
      </c>
      <c r="AJ480" s="7">
        <v>0.28710000000000002</v>
      </c>
      <c r="AK480" s="5" t="s">
        <v>148</v>
      </c>
      <c r="AZ480" s="5" t="s">
        <v>185</v>
      </c>
      <c r="BB480" s="5" t="s">
        <v>74</v>
      </c>
    </row>
    <row r="481" spans="1:57" x14ac:dyDescent="0.25">
      <c r="A481" s="5">
        <v>480</v>
      </c>
      <c r="B481" s="6">
        <v>42622.95416666667</v>
      </c>
      <c r="D481" s="5" t="s">
        <v>317</v>
      </c>
      <c r="E481" s="5" t="s">
        <v>318</v>
      </c>
      <c r="F481" s="5" t="s">
        <v>317</v>
      </c>
      <c r="G481" s="5" t="s">
        <v>80</v>
      </c>
      <c r="H481" s="5" t="s">
        <v>319</v>
      </c>
      <c r="I481" s="5" t="s">
        <v>320</v>
      </c>
      <c r="J481" s="5" t="s">
        <v>65</v>
      </c>
      <c r="K481" s="5" t="s">
        <v>65</v>
      </c>
      <c r="M481" s="5" t="s">
        <v>222</v>
      </c>
      <c r="N481" s="5" t="s">
        <v>66</v>
      </c>
      <c r="O481" s="7">
        <v>0</v>
      </c>
      <c r="P481" s="7">
        <v>0</v>
      </c>
      <c r="Q481" s="7">
        <v>0</v>
      </c>
      <c r="R481" s="7">
        <v>0</v>
      </c>
      <c r="T481" s="5">
        <v>0</v>
      </c>
      <c r="W481" s="5">
        <v>0</v>
      </c>
      <c r="Y481" s="5">
        <v>0</v>
      </c>
      <c r="Z481" s="5">
        <v>0</v>
      </c>
      <c r="AB481" s="5">
        <v>0</v>
      </c>
      <c r="AC481" s="5">
        <v>0</v>
      </c>
      <c r="AE481" s="5">
        <v>0</v>
      </c>
      <c r="AF481" s="5">
        <v>0</v>
      </c>
      <c r="AH481" s="5">
        <v>0</v>
      </c>
      <c r="AJ481" s="7">
        <v>0</v>
      </c>
      <c r="BB481" s="5" t="s">
        <v>322</v>
      </c>
      <c r="BD481" s="5" t="s">
        <v>323</v>
      </c>
      <c r="BE481" s="5" t="s">
        <v>324</v>
      </c>
    </row>
    <row r="482" spans="1:57" x14ac:dyDescent="0.25">
      <c r="A482" s="5">
        <v>481</v>
      </c>
      <c r="B482" s="6">
        <v>42622.953969907408</v>
      </c>
      <c r="D482" s="5" t="s">
        <v>317</v>
      </c>
      <c r="E482" s="5" t="s">
        <v>318</v>
      </c>
      <c r="F482" s="5" t="s">
        <v>317</v>
      </c>
      <c r="G482" s="5" t="s">
        <v>80</v>
      </c>
      <c r="H482" s="5" t="s">
        <v>319</v>
      </c>
      <c r="I482" s="5" t="s">
        <v>320</v>
      </c>
      <c r="J482" s="5" t="s">
        <v>65</v>
      </c>
      <c r="K482" s="5" t="s">
        <v>65</v>
      </c>
      <c r="M482" s="5" t="s">
        <v>325</v>
      </c>
      <c r="N482" s="5" t="s">
        <v>66</v>
      </c>
      <c r="O482" s="7">
        <v>0</v>
      </c>
      <c r="P482" s="7">
        <v>0</v>
      </c>
      <c r="Q482" s="7">
        <v>0</v>
      </c>
      <c r="R482" s="7">
        <v>0</v>
      </c>
      <c r="T482" s="5">
        <v>0</v>
      </c>
      <c r="W482" s="5">
        <v>0</v>
      </c>
      <c r="Y482" s="5">
        <v>0</v>
      </c>
      <c r="Z482" s="5">
        <v>0</v>
      </c>
      <c r="AB482" s="5">
        <v>0</v>
      </c>
      <c r="AC482" s="5">
        <v>0</v>
      </c>
      <c r="AE482" s="5">
        <v>0</v>
      </c>
      <c r="AF482" s="5">
        <v>0</v>
      </c>
      <c r="AH482" s="5">
        <v>0</v>
      </c>
      <c r="AJ482" s="7">
        <v>0</v>
      </c>
      <c r="BB482" s="5" t="s">
        <v>322</v>
      </c>
      <c r="BD482" s="5" t="s">
        <v>323</v>
      </c>
      <c r="BE482" s="5" t="s">
        <v>324</v>
      </c>
    </row>
    <row r="483" spans="1:57" x14ac:dyDescent="0.25">
      <c r="A483" s="5">
        <v>482</v>
      </c>
      <c r="B483" s="6">
        <v>42622.928587962961</v>
      </c>
      <c r="D483" s="5" t="s">
        <v>356</v>
      </c>
      <c r="E483" s="5" t="s">
        <v>318</v>
      </c>
      <c r="G483" s="5" t="s">
        <v>64</v>
      </c>
      <c r="H483" s="5" t="s">
        <v>319</v>
      </c>
      <c r="I483" s="5" t="s">
        <v>176</v>
      </c>
      <c r="J483" s="5" t="s">
        <v>65</v>
      </c>
      <c r="K483" s="5" t="s">
        <v>65</v>
      </c>
      <c r="M483" s="5" t="s">
        <v>515</v>
      </c>
      <c r="N483" s="5" t="s">
        <v>196</v>
      </c>
      <c r="O483" s="7">
        <v>0</v>
      </c>
      <c r="P483" s="7">
        <v>0</v>
      </c>
      <c r="Q483" s="7">
        <v>0</v>
      </c>
      <c r="R483" s="7">
        <v>0</v>
      </c>
      <c r="T483" s="5">
        <v>0</v>
      </c>
      <c r="W483" s="5">
        <v>0</v>
      </c>
      <c r="Y483" s="5">
        <v>0</v>
      </c>
      <c r="Z483" s="5">
        <v>0</v>
      </c>
      <c r="AB483" s="5">
        <v>0</v>
      </c>
      <c r="AC483" s="5">
        <v>0</v>
      </c>
      <c r="AE483" s="5">
        <v>0</v>
      </c>
      <c r="AF483" s="5">
        <v>0</v>
      </c>
      <c r="AH483" s="5">
        <v>0</v>
      </c>
      <c r="AJ483" s="7">
        <v>0</v>
      </c>
      <c r="AZ483" s="5" t="s">
        <v>175</v>
      </c>
      <c r="BB483" s="5" t="s">
        <v>178</v>
      </c>
      <c r="BD483" s="5" t="s">
        <v>327</v>
      </c>
      <c r="BE483" s="5" t="s">
        <v>67</v>
      </c>
    </row>
    <row r="484" spans="1:57" x14ac:dyDescent="0.25">
      <c r="A484" s="5">
        <v>483</v>
      </c>
      <c r="B484" s="6">
        <v>42622.923888888887</v>
      </c>
      <c r="D484" s="5" t="s">
        <v>356</v>
      </c>
      <c r="E484" s="5" t="s">
        <v>318</v>
      </c>
      <c r="G484" s="5" t="s">
        <v>64</v>
      </c>
      <c r="H484" s="5" t="s">
        <v>319</v>
      </c>
      <c r="I484" s="5" t="s">
        <v>176</v>
      </c>
      <c r="J484" s="5" t="s">
        <v>65</v>
      </c>
      <c r="K484" s="5" t="s">
        <v>65</v>
      </c>
      <c r="M484" s="5" t="s">
        <v>209</v>
      </c>
      <c r="N484" s="5" t="s">
        <v>66</v>
      </c>
      <c r="O484" s="7">
        <v>0</v>
      </c>
      <c r="P484" s="7">
        <v>0</v>
      </c>
      <c r="Q484" s="7">
        <v>0</v>
      </c>
      <c r="R484" s="7">
        <v>0</v>
      </c>
      <c r="T484" s="5">
        <v>0</v>
      </c>
      <c r="W484" s="5">
        <v>0</v>
      </c>
      <c r="Y484" s="5">
        <v>0</v>
      </c>
      <c r="Z484" s="5">
        <v>0</v>
      </c>
      <c r="AB484" s="5">
        <v>0</v>
      </c>
      <c r="AC484" s="5">
        <v>0</v>
      </c>
      <c r="AE484" s="5">
        <v>0</v>
      </c>
      <c r="AF484" s="5">
        <v>0</v>
      </c>
      <c r="AH484" s="5">
        <v>0</v>
      </c>
      <c r="AJ484" s="7">
        <v>0</v>
      </c>
      <c r="AZ484" s="5" t="s">
        <v>175</v>
      </c>
      <c r="BB484" s="5" t="s">
        <v>178</v>
      </c>
      <c r="BD484" s="5" t="s">
        <v>393</v>
      </c>
      <c r="BE484" s="5" t="s">
        <v>67</v>
      </c>
    </row>
    <row r="485" spans="1:57" x14ac:dyDescent="0.25">
      <c r="A485" s="5">
        <v>484</v>
      </c>
      <c r="B485" s="6">
        <v>42622.917326388888</v>
      </c>
      <c r="D485" s="5" t="s">
        <v>318</v>
      </c>
      <c r="E485" s="5" t="s">
        <v>344</v>
      </c>
      <c r="G485" s="5" t="s">
        <v>64</v>
      </c>
      <c r="H485" s="5" t="s">
        <v>319</v>
      </c>
      <c r="I485" s="5" t="s">
        <v>75</v>
      </c>
      <c r="J485" s="5" t="s">
        <v>65</v>
      </c>
      <c r="K485" s="5" t="s">
        <v>65</v>
      </c>
      <c r="M485" s="5" t="s">
        <v>516</v>
      </c>
      <c r="N485" s="5" t="s">
        <v>76</v>
      </c>
      <c r="O485" s="7">
        <v>0</v>
      </c>
      <c r="P485" s="7">
        <v>0</v>
      </c>
      <c r="Q485" s="7">
        <v>0</v>
      </c>
      <c r="R485" s="7">
        <v>0</v>
      </c>
      <c r="T485" s="5">
        <v>0</v>
      </c>
      <c r="W485" s="5">
        <v>0</v>
      </c>
      <c r="Y485" s="5">
        <v>0</v>
      </c>
      <c r="Z485" s="5">
        <v>0</v>
      </c>
      <c r="AB485" s="5">
        <v>0</v>
      </c>
      <c r="AC485" s="5">
        <v>0</v>
      </c>
      <c r="AE485" s="5">
        <v>0</v>
      </c>
      <c r="AF485" s="5">
        <v>0</v>
      </c>
      <c r="AH485" s="5">
        <v>0</v>
      </c>
      <c r="AJ485" s="7">
        <v>0</v>
      </c>
      <c r="AZ485" s="5" t="s">
        <v>175</v>
      </c>
      <c r="BB485" s="5" t="s">
        <v>77</v>
      </c>
      <c r="BD485" s="5" t="s">
        <v>393</v>
      </c>
      <c r="BE485" s="5" t="s">
        <v>67</v>
      </c>
    </row>
    <row r="486" spans="1:57" x14ac:dyDescent="0.25">
      <c r="A486" s="5">
        <v>485</v>
      </c>
      <c r="B486" s="6">
        <v>42622.876238425924</v>
      </c>
      <c r="D486" s="5" t="s">
        <v>318</v>
      </c>
      <c r="E486" s="5" t="s">
        <v>344</v>
      </c>
      <c r="G486" s="5" t="s">
        <v>64</v>
      </c>
      <c r="H486" s="5" t="s">
        <v>319</v>
      </c>
      <c r="I486" s="5" t="s">
        <v>75</v>
      </c>
      <c r="J486" s="5" t="s">
        <v>65</v>
      </c>
      <c r="K486" s="5" t="s">
        <v>65</v>
      </c>
      <c r="M486" s="5" t="s">
        <v>375</v>
      </c>
      <c r="N486" s="5" t="s">
        <v>76</v>
      </c>
      <c r="O486" s="7">
        <v>0</v>
      </c>
      <c r="P486" s="7">
        <v>0</v>
      </c>
      <c r="Q486" s="7">
        <v>0</v>
      </c>
      <c r="R486" s="7">
        <v>0</v>
      </c>
      <c r="T486" s="5">
        <v>0</v>
      </c>
      <c r="W486" s="5">
        <v>0</v>
      </c>
      <c r="Y486" s="5">
        <v>0</v>
      </c>
      <c r="Z486" s="5">
        <v>0</v>
      </c>
      <c r="AB486" s="5">
        <v>0</v>
      </c>
      <c r="AC486" s="5">
        <v>0</v>
      </c>
      <c r="AE486" s="5">
        <v>0</v>
      </c>
      <c r="AF486" s="5">
        <v>0</v>
      </c>
      <c r="AH486" s="5">
        <v>0</v>
      </c>
      <c r="AJ486" s="7">
        <v>0</v>
      </c>
      <c r="AZ486" s="5" t="s">
        <v>175</v>
      </c>
      <c r="BB486" s="5" t="s">
        <v>77</v>
      </c>
      <c r="BD486" s="5" t="s">
        <v>517</v>
      </c>
      <c r="BE486" s="5" t="s">
        <v>67</v>
      </c>
    </row>
    <row r="487" spans="1:57" x14ac:dyDescent="0.25">
      <c r="A487" s="5">
        <v>486</v>
      </c>
      <c r="B487" s="6">
        <v>42622.872569444444</v>
      </c>
      <c r="D487" s="5" t="s">
        <v>318</v>
      </c>
      <c r="E487" s="5" t="s">
        <v>330</v>
      </c>
      <c r="G487" s="5" t="s">
        <v>64</v>
      </c>
      <c r="H487" s="5" t="s">
        <v>319</v>
      </c>
      <c r="I487" s="5" t="s">
        <v>75</v>
      </c>
      <c r="J487" s="5" t="s">
        <v>65</v>
      </c>
      <c r="K487" s="5" t="s">
        <v>65</v>
      </c>
      <c r="M487" s="5" t="s">
        <v>214</v>
      </c>
      <c r="N487" s="5" t="s">
        <v>66</v>
      </c>
      <c r="O487" s="7">
        <v>0</v>
      </c>
      <c r="P487" s="7">
        <v>0</v>
      </c>
      <c r="Q487" s="7">
        <v>0</v>
      </c>
      <c r="R487" s="7">
        <v>0</v>
      </c>
      <c r="T487" s="5">
        <v>0</v>
      </c>
      <c r="W487" s="5">
        <v>0</v>
      </c>
      <c r="Y487" s="5">
        <v>0</v>
      </c>
      <c r="Z487" s="5">
        <v>0</v>
      </c>
      <c r="AB487" s="5">
        <v>0</v>
      </c>
      <c r="AC487" s="5">
        <v>0</v>
      </c>
      <c r="AE487" s="5">
        <v>0</v>
      </c>
      <c r="AF487" s="5">
        <v>0</v>
      </c>
      <c r="AH487" s="5">
        <v>0</v>
      </c>
      <c r="AJ487" s="7">
        <v>0</v>
      </c>
      <c r="AZ487" s="5" t="s">
        <v>175</v>
      </c>
      <c r="BB487" s="5" t="s">
        <v>77</v>
      </c>
      <c r="BD487" s="5" t="s">
        <v>421</v>
      </c>
      <c r="BE487" s="5" t="s">
        <v>67</v>
      </c>
    </row>
    <row r="488" spans="1:57" x14ac:dyDescent="0.25">
      <c r="A488" s="5">
        <v>487</v>
      </c>
      <c r="B488" s="6">
        <v>42622.865879629629</v>
      </c>
      <c r="D488" s="5" t="s">
        <v>377</v>
      </c>
      <c r="E488" s="5" t="s">
        <v>318</v>
      </c>
      <c r="G488" s="5" t="s">
        <v>64</v>
      </c>
      <c r="H488" s="5" t="s">
        <v>319</v>
      </c>
      <c r="I488" s="5" t="s">
        <v>176</v>
      </c>
      <c r="J488" s="5" t="s">
        <v>65</v>
      </c>
      <c r="K488" s="5" t="s">
        <v>65</v>
      </c>
      <c r="M488" s="5" t="s">
        <v>204</v>
      </c>
      <c r="N488" s="5" t="s">
        <v>66</v>
      </c>
      <c r="O488" s="7">
        <v>0</v>
      </c>
      <c r="P488" s="7">
        <v>0</v>
      </c>
      <c r="Q488" s="7">
        <v>0</v>
      </c>
      <c r="R488" s="7">
        <v>0</v>
      </c>
      <c r="T488" s="5">
        <v>0</v>
      </c>
      <c r="W488" s="5">
        <v>0</v>
      </c>
      <c r="Y488" s="5">
        <v>0</v>
      </c>
      <c r="Z488" s="5">
        <v>0</v>
      </c>
      <c r="AB488" s="5">
        <v>0</v>
      </c>
      <c r="AC488" s="5">
        <v>0</v>
      </c>
      <c r="AE488" s="5">
        <v>0</v>
      </c>
      <c r="AF488" s="5">
        <v>0</v>
      </c>
      <c r="AH488" s="5">
        <v>0</v>
      </c>
      <c r="AJ488" s="7">
        <v>0</v>
      </c>
      <c r="AZ488" s="5" t="s">
        <v>175</v>
      </c>
      <c r="BB488" s="5" t="s">
        <v>178</v>
      </c>
      <c r="BD488" s="5" t="s">
        <v>518</v>
      </c>
      <c r="BE488" s="5" t="s">
        <v>67</v>
      </c>
    </row>
    <row r="489" spans="1:57" x14ac:dyDescent="0.25">
      <c r="A489" s="5">
        <v>488</v>
      </c>
      <c r="B489" s="6">
        <v>42622.857488425929</v>
      </c>
      <c r="D489" s="5" t="s">
        <v>356</v>
      </c>
      <c r="E489" s="5" t="s">
        <v>318</v>
      </c>
      <c r="G489" s="5" t="s">
        <v>64</v>
      </c>
      <c r="H489" s="5" t="s">
        <v>319</v>
      </c>
      <c r="I489" s="5" t="s">
        <v>176</v>
      </c>
      <c r="J489" s="5" t="s">
        <v>65</v>
      </c>
      <c r="K489" s="5" t="s">
        <v>65</v>
      </c>
      <c r="M489" s="5" t="s">
        <v>519</v>
      </c>
      <c r="N489" s="5" t="s">
        <v>200</v>
      </c>
      <c r="O489" s="7">
        <v>0</v>
      </c>
      <c r="P489" s="7">
        <v>0</v>
      </c>
      <c r="Q489" s="7">
        <v>0</v>
      </c>
      <c r="R489" s="7">
        <v>0</v>
      </c>
      <c r="T489" s="5">
        <v>0</v>
      </c>
      <c r="W489" s="5">
        <v>0</v>
      </c>
      <c r="Y489" s="5">
        <v>0</v>
      </c>
      <c r="Z489" s="5">
        <v>0</v>
      </c>
      <c r="AB489" s="5">
        <v>0</v>
      </c>
      <c r="AC489" s="5">
        <v>0</v>
      </c>
      <c r="AE489" s="5">
        <v>0</v>
      </c>
      <c r="AF489" s="5">
        <v>0</v>
      </c>
      <c r="AH489" s="5">
        <v>0</v>
      </c>
      <c r="AJ489" s="7">
        <v>0</v>
      </c>
      <c r="AZ489" s="5" t="s">
        <v>175</v>
      </c>
      <c r="BB489" s="5" t="s">
        <v>178</v>
      </c>
      <c r="BD489" s="5" t="s">
        <v>520</v>
      </c>
      <c r="BE489" s="5" t="s">
        <v>67</v>
      </c>
    </row>
    <row r="490" spans="1:57" x14ac:dyDescent="0.25">
      <c r="A490" s="5">
        <v>489</v>
      </c>
      <c r="B490" s="6">
        <v>42622.849930555552</v>
      </c>
      <c r="C490" s="6">
        <v>42622.908391203702</v>
      </c>
      <c r="D490" s="5" t="s">
        <v>336</v>
      </c>
      <c r="E490" s="5" t="s">
        <v>241</v>
      </c>
      <c r="F490" s="5" t="s">
        <v>337</v>
      </c>
      <c r="G490" s="5" t="s">
        <v>64</v>
      </c>
      <c r="H490" s="5" t="s">
        <v>319</v>
      </c>
      <c r="I490" s="5" t="s">
        <v>69</v>
      </c>
      <c r="J490" s="5" t="s">
        <v>65</v>
      </c>
      <c r="K490" s="5" t="s">
        <v>65</v>
      </c>
      <c r="L490" s="5">
        <v>243010</v>
      </c>
      <c r="M490" s="5" t="s">
        <v>70</v>
      </c>
      <c r="N490" s="5" t="s">
        <v>70</v>
      </c>
      <c r="O490" s="7">
        <v>0</v>
      </c>
      <c r="P490" s="7">
        <v>0</v>
      </c>
      <c r="Q490" s="7">
        <v>0</v>
      </c>
      <c r="R490" s="7">
        <v>0</v>
      </c>
      <c r="T490" s="5">
        <v>33</v>
      </c>
      <c r="U490" s="5">
        <v>0</v>
      </c>
      <c r="V490" s="5">
        <v>0</v>
      </c>
      <c r="W490" s="5">
        <v>0</v>
      </c>
      <c r="Z490" s="5">
        <v>0</v>
      </c>
      <c r="AC490" s="5">
        <v>0</v>
      </c>
      <c r="AF490" s="5">
        <v>0</v>
      </c>
      <c r="AI490" s="7">
        <v>495.07979999999998</v>
      </c>
      <c r="AJ490" s="7">
        <v>0.2324</v>
      </c>
      <c r="AK490" s="5" t="s">
        <v>149</v>
      </c>
      <c r="AZ490" s="5" t="s">
        <v>186</v>
      </c>
      <c r="BB490" s="5" t="s">
        <v>71</v>
      </c>
    </row>
    <row r="491" spans="1:57" x14ac:dyDescent="0.25">
      <c r="A491" s="5">
        <v>490</v>
      </c>
      <c r="B491" s="6">
        <v>42622.849814814814</v>
      </c>
      <c r="C491" s="6">
        <v>42622.908391203702</v>
      </c>
      <c r="D491" s="5" t="s">
        <v>336</v>
      </c>
      <c r="E491" s="5" t="s">
        <v>241</v>
      </c>
      <c r="F491" s="5" t="s">
        <v>337</v>
      </c>
      <c r="G491" s="5" t="s">
        <v>64</v>
      </c>
      <c r="H491" s="5" t="s">
        <v>319</v>
      </c>
      <c r="I491" s="5" t="s">
        <v>69</v>
      </c>
      <c r="J491" s="5" t="s">
        <v>65</v>
      </c>
      <c r="K491" s="5" t="s">
        <v>65</v>
      </c>
      <c r="L491" s="5">
        <v>3513399</v>
      </c>
      <c r="M491" s="5" t="s">
        <v>70</v>
      </c>
      <c r="N491" s="5" t="s">
        <v>70</v>
      </c>
      <c r="O491" s="7">
        <v>0</v>
      </c>
      <c r="P491" s="7">
        <v>0</v>
      </c>
      <c r="Q491" s="7">
        <v>0</v>
      </c>
      <c r="R491" s="7">
        <v>0</v>
      </c>
      <c r="T491" s="5">
        <v>33</v>
      </c>
      <c r="U491" s="5">
        <v>0</v>
      </c>
      <c r="V491" s="5">
        <v>0</v>
      </c>
      <c r="W491" s="5">
        <v>0</v>
      </c>
      <c r="Z491" s="5">
        <v>0</v>
      </c>
      <c r="AC491" s="5">
        <v>0</v>
      </c>
      <c r="AF491" s="5">
        <v>0</v>
      </c>
      <c r="AI491" s="7">
        <v>498.42840000000001</v>
      </c>
      <c r="AJ491" s="7">
        <v>3.3515999999999999</v>
      </c>
      <c r="AK491" s="5" t="s">
        <v>148</v>
      </c>
      <c r="AZ491" s="5" t="s">
        <v>185</v>
      </c>
      <c r="BB491" s="5" t="s">
        <v>74</v>
      </c>
    </row>
    <row r="492" spans="1:57" x14ac:dyDescent="0.25">
      <c r="A492" s="5">
        <v>491</v>
      </c>
      <c r="B492" s="6">
        <v>42622.849768518521</v>
      </c>
      <c r="D492" s="5" t="s">
        <v>318</v>
      </c>
      <c r="E492" s="5" t="s">
        <v>330</v>
      </c>
      <c r="G492" s="5" t="s">
        <v>64</v>
      </c>
      <c r="H492" s="5" t="s">
        <v>319</v>
      </c>
      <c r="I492" s="5" t="s">
        <v>75</v>
      </c>
      <c r="J492" s="5" t="s">
        <v>65</v>
      </c>
      <c r="K492" s="5" t="s">
        <v>65</v>
      </c>
      <c r="M492" s="5" t="s">
        <v>488</v>
      </c>
      <c r="N492" s="5" t="s">
        <v>76</v>
      </c>
      <c r="O492" s="7">
        <v>0</v>
      </c>
      <c r="P492" s="7">
        <v>0</v>
      </c>
      <c r="Q492" s="7">
        <v>0</v>
      </c>
      <c r="R492" s="7">
        <v>0</v>
      </c>
      <c r="T492" s="5">
        <v>0</v>
      </c>
      <c r="W492" s="5">
        <v>0</v>
      </c>
      <c r="Y492" s="5">
        <v>0</v>
      </c>
      <c r="Z492" s="5">
        <v>0</v>
      </c>
      <c r="AB492" s="5">
        <v>0</v>
      </c>
      <c r="AC492" s="5">
        <v>0</v>
      </c>
      <c r="AE492" s="5">
        <v>0</v>
      </c>
      <c r="AF492" s="5">
        <v>0</v>
      </c>
      <c r="AH492" s="5">
        <v>0</v>
      </c>
      <c r="AJ492" s="7">
        <v>0</v>
      </c>
      <c r="AZ492" s="5" t="s">
        <v>175</v>
      </c>
      <c r="BB492" s="5" t="s">
        <v>77</v>
      </c>
      <c r="BD492" s="5" t="s">
        <v>521</v>
      </c>
      <c r="BE492" s="5" t="s">
        <v>67</v>
      </c>
    </row>
    <row r="493" spans="1:57" x14ac:dyDescent="0.25">
      <c r="A493" s="5">
        <v>492</v>
      </c>
      <c r="B493" s="6">
        <v>42622.848043981481</v>
      </c>
      <c r="D493" s="5" t="s">
        <v>318</v>
      </c>
      <c r="E493" s="5" t="s">
        <v>330</v>
      </c>
      <c r="G493" s="5" t="s">
        <v>64</v>
      </c>
      <c r="H493" s="5" t="s">
        <v>319</v>
      </c>
      <c r="I493" s="5" t="s">
        <v>75</v>
      </c>
      <c r="J493" s="5" t="s">
        <v>65</v>
      </c>
      <c r="K493" s="5" t="s">
        <v>65</v>
      </c>
      <c r="M493" s="5" t="s">
        <v>294</v>
      </c>
      <c r="N493" s="5" t="s">
        <v>76</v>
      </c>
      <c r="O493" s="7">
        <v>0</v>
      </c>
      <c r="P493" s="7">
        <v>0</v>
      </c>
      <c r="Q493" s="7">
        <v>0</v>
      </c>
      <c r="R493" s="7">
        <v>0</v>
      </c>
      <c r="T493" s="5">
        <v>0</v>
      </c>
      <c r="W493" s="5">
        <v>0</v>
      </c>
      <c r="Y493" s="5">
        <v>0</v>
      </c>
      <c r="Z493" s="5">
        <v>0</v>
      </c>
      <c r="AB493" s="5">
        <v>0</v>
      </c>
      <c r="AC493" s="5">
        <v>0</v>
      </c>
      <c r="AE493" s="5">
        <v>0</v>
      </c>
      <c r="AF493" s="5">
        <v>0</v>
      </c>
      <c r="AH493" s="5">
        <v>0</v>
      </c>
      <c r="AJ493" s="7">
        <v>0</v>
      </c>
      <c r="AZ493" s="5" t="s">
        <v>175</v>
      </c>
      <c r="BB493" s="5" t="s">
        <v>77</v>
      </c>
      <c r="BD493" s="5" t="s">
        <v>522</v>
      </c>
      <c r="BE493" s="5" t="s">
        <v>67</v>
      </c>
    </row>
    <row r="494" spans="1:57" x14ac:dyDescent="0.25">
      <c r="A494" s="5">
        <v>493</v>
      </c>
      <c r="B494" s="6">
        <v>42622.82912037037</v>
      </c>
      <c r="D494" s="5" t="s">
        <v>318</v>
      </c>
      <c r="E494" s="5" t="s">
        <v>356</v>
      </c>
      <c r="G494" s="5" t="s">
        <v>64</v>
      </c>
      <c r="H494" s="5" t="s">
        <v>319</v>
      </c>
      <c r="I494" s="5" t="s">
        <v>75</v>
      </c>
      <c r="J494" s="5" t="s">
        <v>65</v>
      </c>
      <c r="K494" s="5" t="s">
        <v>65</v>
      </c>
      <c r="M494" s="5" t="s">
        <v>523</v>
      </c>
      <c r="N494" s="5" t="s">
        <v>216</v>
      </c>
      <c r="O494" s="7">
        <v>0</v>
      </c>
      <c r="P494" s="7">
        <v>0</v>
      </c>
      <c r="Q494" s="7">
        <v>0</v>
      </c>
      <c r="R494" s="7">
        <v>0</v>
      </c>
      <c r="T494" s="5">
        <v>0</v>
      </c>
      <c r="W494" s="5">
        <v>0</v>
      </c>
      <c r="Y494" s="5">
        <v>0</v>
      </c>
      <c r="Z494" s="5">
        <v>0</v>
      </c>
      <c r="AB494" s="5">
        <v>0</v>
      </c>
      <c r="AC494" s="5">
        <v>0</v>
      </c>
      <c r="AE494" s="5">
        <v>0</v>
      </c>
      <c r="AF494" s="5">
        <v>0</v>
      </c>
      <c r="AH494" s="5">
        <v>0</v>
      </c>
      <c r="AJ494" s="7">
        <v>0</v>
      </c>
      <c r="AZ494" s="5" t="s">
        <v>175</v>
      </c>
      <c r="BB494" s="5" t="s">
        <v>77</v>
      </c>
      <c r="BD494" s="5" t="s">
        <v>524</v>
      </c>
      <c r="BE494" s="5" t="s">
        <v>67</v>
      </c>
    </row>
    <row r="495" spans="1:57" x14ac:dyDescent="0.25">
      <c r="A495" s="5">
        <v>494</v>
      </c>
      <c r="B495" s="6">
        <v>42622.827048611114</v>
      </c>
      <c r="D495" s="5" t="s">
        <v>318</v>
      </c>
      <c r="E495" s="5" t="s">
        <v>377</v>
      </c>
      <c r="G495" s="5" t="s">
        <v>64</v>
      </c>
      <c r="H495" s="5" t="s">
        <v>319</v>
      </c>
      <c r="I495" s="5" t="s">
        <v>75</v>
      </c>
      <c r="J495" s="5" t="s">
        <v>65</v>
      </c>
      <c r="K495" s="5" t="s">
        <v>65</v>
      </c>
      <c r="M495" s="5" t="s">
        <v>525</v>
      </c>
      <c r="N495" s="5" t="s">
        <v>76</v>
      </c>
      <c r="O495" s="7">
        <v>0</v>
      </c>
      <c r="P495" s="7">
        <v>0</v>
      </c>
      <c r="Q495" s="7">
        <v>0</v>
      </c>
      <c r="R495" s="7">
        <v>0</v>
      </c>
      <c r="T495" s="5">
        <v>0</v>
      </c>
      <c r="W495" s="5">
        <v>0</v>
      </c>
      <c r="Y495" s="5">
        <v>0</v>
      </c>
      <c r="Z495" s="5">
        <v>0</v>
      </c>
      <c r="AB495" s="5">
        <v>0</v>
      </c>
      <c r="AC495" s="5">
        <v>0</v>
      </c>
      <c r="AE495" s="5">
        <v>0</v>
      </c>
      <c r="AF495" s="5">
        <v>0</v>
      </c>
      <c r="AH495" s="5">
        <v>0</v>
      </c>
      <c r="AJ495" s="7">
        <v>0</v>
      </c>
      <c r="AZ495" s="5" t="s">
        <v>175</v>
      </c>
      <c r="BB495" s="5" t="s">
        <v>77</v>
      </c>
      <c r="BD495" s="5" t="s">
        <v>524</v>
      </c>
      <c r="BE495" s="5" t="s">
        <v>67</v>
      </c>
    </row>
    <row r="496" spans="1:57" x14ac:dyDescent="0.25">
      <c r="A496" s="5">
        <v>495</v>
      </c>
      <c r="B496" s="6">
        <v>42622.825092592589</v>
      </c>
      <c r="D496" s="5" t="s">
        <v>318</v>
      </c>
      <c r="E496" s="5" t="s">
        <v>330</v>
      </c>
      <c r="G496" s="5" t="s">
        <v>64</v>
      </c>
      <c r="H496" s="5" t="s">
        <v>319</v>
      </c>
      <c r="I496" s="5" t="s">
        <v>75</v>
      </c>
      <c r="J496" s="5" t="s">
        <v>65</v>
      </c>
      <c r="K496" s="5" t="s">
        <v>65</v>
      </c>
      <c r="M496" s="5" t="s">
        <v>515</v>
      </c>
      <c r="N496" s="5" t="s">
        <v>196</v>
      </c>
      <c r="O496" s="7">
        <v>0</v>
      </c>
      <c r="P496" s="7">
        <v>0</v>
      </c>
      <c r="Q496" s="7">
        <v>0</v>
      </c>
      <c r="R496" s="7">
        <v>0</v>
      </c>
      <c r="T496" s="5">
        <v>0</v>
      </c>
      <c r="W496" s="5">
        <v>0</v>
      </c>
      <c r="Y496" s="5">
        <v>0</v>
      </c>
      <c r="Z496" s="5">
        <v>0</v>
      </c>
      <c r="AB496" s="5">
        <v>0</v>
      </c>
      <c r="AC496" s="5">
        <v>0</v>
      </c>
      <c r="AE496" s="5">
        <v>0</v>
      </c>
      <c r="AF496" s="5">
        <v>0</v>
      </c>
      <c r="AH496" s="5">
        <v>0</v>
      </c>
      <c r="AJ496" s="7">
        <v>0</v>
      </c>
      <c r="AZ496" s="5" t="s">
        <v>175</v>
      </c>
      <c r="BB496" s="5" t="s">
        <v>77</v>
      </c>
      <c r="BD496" s="5" t="s">
        <v>526</v>
      </c>
      <c r="BE496" s="5" t="s">
        <v>67</v>
      </c>
    </row>
    <row r="497" spans="1:57" x14ac:dyDescent="0.25">
      <c r="A497" s="5">
        <v>496</v>
      </c>
      <c r="B497" s="6">
        <v>42622.809178240743</v>
      </c>
      <c r="D497" s="5" t="s">
        <v>317</v>
      </c>
      <c r="E497" s="5" t="s">
        <v>318</v>
      </c>
      <c r="F497" s="5" t="s">
        <v>317</v>
      </c>
      <c r="G497" s="5" t="s">
        <v>80</v>
      </c>
      <c r="H497" s="5" t="s">
        <v>319</v>
      </c>
      <c r="I497" s="5" t="s">
        <v>320</v>
      </c>
      <c r="J497" s="5" t="s">
        <v>65</v>
      </c>
      <c r="K497" s="5" t="s">
        <v>65</v>
      </c>
      <c r="M497" s="5" t="s">
        <v>363</v>
      </c>
      <c r="N497" s="5" t="s">
        <v>66</v>
      </c>
      <c r="O497" s="7">
        <v>0</v>
      </c>
      <c r="P497" s="7">
        <v>0</v>
      </c>
      <c r="Q497" s="7">
        <v>0</v>
      </c>
      <c r="R497" s="7">
        <v>0</v>
      </c>
      <c r="T497" s="5">
        <v>0</v>
      </c>
      <c r="W497" s="5">
        <v>0</v>
      </c>
      <c r="Y497" s="5">
        <v>0</v>
      </c>
      <c r="Z497" s="5">
        <v>0</v>
      </c>
      <c r="AB497" s="5">
        <v>0</v>
      </c>
      <c r="AC497" s="5">
        <v>0</v>
      </c>
      <c r="AE497" s="5">
        <v>0</v>
      </c>
      <c r="AF497" s="5">
        <v>0</v>
      </c>
      <c r="AH497" s="5">
        <v>0</v>
      </c>
      <c r="AJ497" s="7">
        <v>0</v>
      </c>
      <c r="BB497" s="5" t="s">
        <v>322</v>
      </c>
      <c r="BD497" s="5" t="s">
        <v>323</v>
      </c>
      <c r="BE497" s="5" t="s">
        <v>324</v>
      </c>
    </row>
    <row r="498" spans="1:57" x14ac:dyDescent="0.25">
      <c r="A498" s="5">
        <v>497</v>
      </c>
      <c r="B498" s="6">
        <v>42622.805914351855</v>
      </c>
      <c r="C498" s="6">
        <v>42622.854814814818</v>
      </c>
      <c r="D498" s="5" t="s">
        <v>336</v>
      </c>
      <c r="E498" s="5" t="s">
        <v>241</v>
      </c>
      <c r="F498" s="5" t="s">
        <v>337</v>
      </c>
      <c r="G498" s="5" t="s">
        <v>64</v>
      </c>
      <c r="H498" s="5" t="s">
        <v>319</v>
      </c>
      <c r="I498" s="5" t="s">
        <v>69</v>
      </c>
      <c r="J498" s="5" t="s">
        <v>65</v>
      </c>
      <c r="K498" s="5" t="s">
        <v>65</v>
      </c>
      <c r="L498" s="5">
        <v>124314</v>
      </c>
      <c r="M498" s="5" t="s">
        <v>70</v>
      </c>
      <c r="N498" s="5" t="s">
        <v>70</v>
      </c>
      <c r="O498" s="7">
        <v>0</v>
      </c>
      <c r="P498" s="7">
        <v>0</v>
      </c>
      <c r="Q498" s="7">
        <v>0</v>
      </c>
      <c r="R498" s="7">
        <v>0</v>
      </c>
      <c r="T498" s="5">
        <v>33</v>
      </c>
      <c r="U498" s="5">
        <v>0</v>
      </c>
      <c r="V498" s="5">
        <v>0</v>
      </c>
      <c r="W498" s="5">
        <v>0</v>
      </c>
      <c r="Z498" s="5">
        <v>0</v>
      </c>
      <c r="AC498" s="5">
        <v>0</v>
      </c>
      <c r="AF498" s="5">
        <v>0</v>
      </c>
      <c r="AI498" s="7">
        <v>498.55439999999999</v>
      </c>
      <c r="AJ498" s="7">
        <v>0.1191</v>
      </c>
      <c r="AK498" s="5" t="s">
        <v>149</v>
      </c>
      <c r="AZ498" s="5" t="s">
        <v>186</v>
      </c>
      <c r="BB498" s="5" t="s">
        <v>71</v>
      </c>
    </row>
    <row r="499" spans="1:57" x14ac:dyDescent="0.25">
      <c r="A499" s="5">
        <v>498</v>
      </c>
      <c r="B499" s="6">
        <v>42622.805254629631</v>
      </c>
      <c r="C499" s="6">
        <v>42622.854814814818</v>
      </c>
      <c r="D499" s="5" t="s">
        <v>336</v>
      </c>
      <c r="E499" s="5" t="s">
        <v>241</v>
      </c>
      <c r="F499" s="5" t="s">
        <v>337</v>
      </c>
      <c r="G499" s="5" t="s">
        <v>64</v>
      </c>
      <c r="H499" s="5" t="s">
        <v>319</v>
      </c>
      <c r="I499" s="5" t="s">
        <v>69</v>
      </c>
      <c r="J499" s="5" t="s">
        <v>65</v>
      </c>
      <c r="K499" s="5" t="s">
        <v>65</v>
      </c>
      <c r="L499" s="5">
        <v>363190</v>
      </c>
      <c r="M499" s="5" t="s">
        <v>70</v>
      </c>
      <c r="N499" s="5" t="s">
        <v>70</v>
      </c>
      <c r="O499" s="7">
        <v>0</v>
      </c>
      <c r="P499" s="7">
        <v>0</v>
      </c>
      <c r="Q499" s="7">
        <v>0</v>
      </c>
      <c r="R499" s="7">
        <v>0</v>
      </c>
      <c r="T499" s="5">
        <v>33</v>
      </c>
      <c r="U499" s="5">
        <v>0</v>
      </c>
      <c r="V499" s="5">
        <v>0</v>
      </c>
      <c r="W499" s="5">
        <v>0</v>
      </c>
      <c r="Z499" s="5">
        <v>0</v>
      </c>
      <c r="AC499" s="5">
        <v>0</v>
      </c>
      <c r="AF499" s="5">
        <v>0</v>
      </c>
      <c r="AI499" s="7">
        <v>498.89420000000001</v>
      </c>
      <c r="AJ499" s="7">
        <v>0.34670000000000001</v>
      </c>
      <c r="AK499" s="5" t="s">
        <v>148</v>
      </c>
      <c r="AZ499" s="5" t="s">
        <v>185</v>
      </c>
      <c r="BB499" s="5" t="s">
        <v>74</v>
      </c>
    </row>
    <row r="500" spans="1:57" x14ac:dyDescent="0.25">
      <c r="A500" s="5">
        <v>499</v>
      </c>
      <c r="B500" s="6">
        <v>42622.802916666667</v>
      </c>
      <c r="D500" s="5" t="s">
        <v>417</v>
      </c>
      <c r="E500" s="5" t="s">
        <v>318</v>
      </c>
      <c r="G500" s="5" t="s">
        <v>64</v>
      </c>
      <c r="H500" s="5" t="s">
        <v>319</v>
      </c>
      <c r="I500" s="5" t="s">
        <v>176</v>
      </c>
      <c r="J500" s="5" t="s">
        <v>65</v>
      </c>
      <c r="K500" s="5" t="s">
        <v>65</v>
      </c>
      <c r="M500" s="5" t="s">
        <v>342</v>
      </c>
      <c r="N500" s="5" t="s">
        <v>76</v>
      </c>
      <c r="O500" s="7">
        <v>0</v>
      </c>
      <c r="P500" s="7">
        <v>0</v>
      </c>
      <c r="Q500" s="7">
        <v>0</v>
      </c>
      <c r="R500" s="7">
        <v>0</v>
      </c>
      <c r="T500" s="5">
        <v>0</v>
      </c>
      <c r="W500" s="5">
        <v>0</v>
      </c>
      <c r="Y500" s="5">
        <v>0</v>
      </c>
      <c r="Z500" s="5">
        <v>0</v>
      </c>
      <c r="AB500" s="5">
        <v>0</v>
      </c>
      <c r="AC500" s="5">
        <v>0</v>
      </c>
      <c r="AE500" s="5">
        <v>0</v>
      </c>
      <c r="AF500" s="5">
        <v>0</v>
      </c>
      <c r="AH500" s="5">
        <v>0</v>
      </c>
      <c r="AJ500" s="7">
        <v>0</v>
      </c>
      <c r="AZ500" s="5" t="s">
        <v>175</v>
      </c>
      <c r="BB500" s="5" t="s">
        <v>178</v>
      </c>
      <c r="BD500" s="5" t="s">
        <v>527</v>
      </c>
      <c r="BE500" s="5" t="s">
        <v>67</v>
      </c>
    </row>
    <row r="501" spans="1:57" x14ac:dyDescent="0.25">
      <c r="A501" s="5">
        <v>500</v>
      </c>
      <c r="B501" s="6">
        <v>42622.801111111112</v>
      </c>
      <c r="C501" s="6">
        <v>42622.810416666667</v>
      </c>
      <c r="D501" s="5" t="s">
        <v>336</v>
      </c>
      <c r="E501" s="5" t="s">
        <v>241</v>
      </c>
      <c r="F501" s="5" t="s">
        <v>337</v>
      </c>
      <c r="G501" s="5" t="s">
        <v>64</v>
      </c>
      <c r="H501" s="5" t="s">
        <v>319</v>
      </c>
      <c r="I501" s="5" t="s">
        <v>69</v>
      </c>
      <c r="J501" s="5" t="s">
        <v>65</v>
      </c>
      <c r="K501" s="5" t="s">
        <v>65</v>
      </c>
      <c r="L501" s="5">
        <v>25884</v>
      </c>
      <c r="M501" s="5" t="s">
        <v>70</v>
      </c>
      <c r="N501" s="5" t="s">
        <v>70</v>
      </c>
      <c r="O501" s="7">
        <v>0</v>
      </c>
      <c r="P501" s="7">
        <v>0</v>
      </c>
      <c r="Q501" s="7">
        <v>0</v>
      </c>
      <c r="R501" s="7">
        <v>0</v>
      </c>
      <c r="T501" s="5">
        <v>33</v>
      </c>
      <c r="U501" s="5">
        <v>0</v>
      </c>
      <c r="V501" s="5">
        <v>0</v>
      </c>
      <c r="W501" s="5">
        <v>0</v>
      </c>
      <c r="Z501" s="5">
        <v>0</v>
      </c>
      <c r="AC501" s="5">
        <v>0</v>
      </c>
      <c r="AF501" s="5">
        <v>0</v>
      </c>
      <c r="AI501" s="7">
        <v>498.93430000000001</v>
      </c>
      <c r="AJ501" s="7">
        <v>2.5399999999999999E-2</v>
      </c>
      <c r="AK501" s="5" t="s">
        <v>149</v>
      </c>
      <c r="AZ501" s="5" t="s">
        <v>186</v>
      </c>
      <c r="BB501" s="5" t="s">
        <v>71</v>
      </c>
    </row>
    <row r="502" spans="1:57" x14ac:dyDescent="0.25">
      <c r="A502" s="5">
        <v>501</v>
      </c>
      <c r="B502" s="6">
        <v>42622.801099537035</v>
      </c>
      <c r="C502" s="6">
        <v>42622.810416666667</v>
      </c>
      <c r="D502" s="5" t="s">
        <v>336</v>
      </c>
      <c r="E502" s="5" t="s">
        <v>241</v>
      </c>
      <c r="F502" s="5" t="s">
        <v>337</v>
      </c>
      <c r="G502" s="5" t="s">
        <v>64</v>
      </c>
      <c r="H502" s="5" t="s">
        <v>319</v>
      </c>
      <c r="I502" s="5" t="s">
        <v>69</v>
      </c>
      <c r="J502" s="5" t="s">
        <v>65</v>
      </c>
      <c r="K502" s="5" t="s">
        <v>65</v>
      </c>
      <c r="L502" s="5">
        <v>15122</v>
      </c>
      <c r="M502" s="5" t="s">
        <v>70</v>
      </c>
      <c r="N502" s="5" t="s">
        <v>70</v>
      </c>
      <c r="O502" s="7">
        <v>0</v>
      </c>
      <c r="P502" s="7">
        <v>0</v>
      </c>
      <c r="Q502" s="7">
        <v>0</v>
      </c>
      <c r="R502" s="7">
        <v>0</v>
      </c>
      <c r="T502" s="5">
        <v>33</v>
      </c>
      <c r="U502" s="5">
        <v>0</v>
      </c>
      <c r="V502" s="5">
        <v>0</v>
      </c>
      <c r="W502" s="5">
        <v>0</v>
      </c>
      <c r="Z502" s="5">
        <v>0</v>
      </c>
      <c r="AC502" s="5">
        <v>0</v>
      </c>
      <c r="AF502" s="5">
        <v>0</v>
      </c>
      <c r="AI502" s="7">
        <v>498.90890000000002</v>
      </c>
      <c r="AJ502" s="7">
        <v>1.46E-2</v>
      </c>
      <c r="AK502" s="5" t="s">
        <v>148</v>
      </c>
      <c r="AZ502" s="5" t="s">
        <v>185</v>
      </c>
      <c r="BB502" s="5" t="s">
        <v>74</v>
      </c>
    </row>
    <row r="503" spans="1:57" x14ac:dyDescent="0.25">
      <c r="A503" s="5">
        <v>502</v>
      </c>
      <c r="B503" s="6">
        <v>42622.797303240739</v>
      </c>
      <c r="C503" s="6">
        <v>42622.806909722225</v>
      </c>
      <c r="D503" s="5" t="s">
        <v>336</v>
      </c>
      <c r="E503" s="5" t="s">
        <v>241</v>
      </c>
      <c r="F503" s="5" t="s">
        <v>337</v>
      </c>
      <c r="G503" s="5" t="s">
        <v>64</v>
      </c>
      <c r="H503" s="5" t="s">
        <v>319</v>
      </c>
      <c r="I503" s="5" t="s">
        <v>69</v>
      </c>
      <c r="J503" s="5" t="s">
        <v>65</v>
      </c>
      <c r="K503" s="5" t="s">
        <v>65</v>
      </c>
      <c r="L503" s="5">
        <v>4472</v>
      </c>
      <c r="M503" s="5" t="s">
        <v>70</v>
      </c>
      <c r="N503" s="5" t="s">
        <v>70</v>
      </c>
      <c r="O503" s="7">
        <v>0</v>
      </c>
      <c r="P503" s="7">
        <v>0</v>
      </c>
      <c r="Q503" s="7">
        <v>0</v>
      </c>
      <c r="R503" s="7">
        <v>0</v>
      </c>
      <c r="T503" s="5">
        <v>33</v>
      </c>
      <c r="U503" s="5">
        <v>0</v>
      </c>
      <c r="V503" s="5">
        <v>0</v>
      </c>
      <c r="W503" s="5">
        <v>0</v>
      </c>
      <c r="Z503" s="5">
        <v>0</v>
      </c>
      <c r="AC503" s="5">
        <v>0</v>
      </c>
      <c r="AF503" s="5">
        <v>0</v>
      </c>
      <c r="AI503" s="7">
        <v>498.96550000000002</v>
      </c>
      <c r="AJ503" s="7">
        <v>4.8999999999999998E-3</v>
      </c>
      <c r="AK503" s="5" t="s">
        <v>149</v>
      </c>
      <c r="AZ503" s="5" t="s">
        <v>186</v>
      </c>
      <c r="BB503" s="5" t="s">
        <v>71</v>
      </c>
    </row>
    <row r="504" spans="1:57" x14ac:dyDescent="0.25">
      <c r="A504" s="5">
        <v>503</v>
      </c>
      <c r="B504" s="6">
        <v>42622.796724537038</v>
      </c>
      <c r="C504" s="6">
        <v>42622.806909722225</v>
      </c>
      <c r="D504" s="5" t="s">
        <v>336</v>
      </c>
      <c r="E504" s="5" t="s">
        <v>241</v>
      </c>
      <c r="F504" s="5" t="s">
        <v>337</v>
      </c>
      <c r="G504" s="5" t="s">
        <v>64</v>
      </c>
      <c r="H504" s="5" t="s">
        <v>319</v>
      </c>
      <c r="I504" s="5" t="s">
        <v>69</v>
      </c>
      <c r="J504" s="5" t="s">
        <v>65</v>
      </c>
      <c r="K504" s="5" t="s">
        <v>65</v>
      </c>
      <c r="L504" s="5">
        <v>27032</v>
      </c>
      <c r="M504" s="5" t="s">
        <v>70</v>
      </c>
      <c r="N504" s="5" t="s">
        <v>70</v>
      </c>
      <c r="O504" s="7">
        <v>0</v>
      </c>
      <c r="P504" s="7">
        <v>0</v>
      </c>
      <c r="Q504" s="7">
        <v>0</v>
      </c>
      <c r="R504" s="7">
        <v>0</v>
      </c>
      <c r="T504" s="5">
        <v>33</v>
      </c>
      <c r="U504" s="5">
        <v>0</v>
      </c>
      <c r="V504" s="5">
        <v>0</v>
      </c>
      <c r="W504" s="5">
        <v>0</v>
      </c>
      <c r="Z504" s="5">
        <v>0</v>
      </c>
      <c r="AC504" s="5">
        <v>0</v>
      </c>
      <c r="AF504" s="5">
        <v>0</v>
      </c>
      <c r="AI504" s="7">
        <v>498.9606</v>
      </c>
      <c r="AJ504" s="7">
        <v>2.64E-2</v>
      </c>
      <c r="AK504" s="5" t="s">
        <v>148</v>
      </c>
      <c r="AZ504" s="5" t="s">
        <v>185</v>
      </c>
      <c r="BB504" s="5" t="s">
        <v>74</v>
      </c>
    </row>
    <row r="505" spans="1:57" x14ac:dyDescent="0.25">
      <c r="A505" s="5">
        <v>504</v>
      </c>
      <c r="B505" s="6">
        <v>42622.795844907407</v>
      </c>
      <c r="C505" s="6">
        <v>42622.801655092589</v>
      </c>
      <c r="D505" s="5" t="s">
        <v>336</v>
      </c>
      <c r="E505" s="5" t="s">
        <v>241</v>
      </c>
      <c r="F505" s="5" t="s">
        <v>337</v>
      </c>
      <c r="G505" s="5" t="s">
        <v>64</v>
      </c>
      <c r="H505" s="5" t="s">
        <v>319</v>
      </c>
      <c r="I505" s="5" t="s">
        <v>69</v>
      </c>
      <c r="J505" s="5" t="s">
        <v>65</v>
      </c>
      <c r="K505" s="5" t="s">
        <v>65</v>
      </c>
      <c r="L505" s="5">
        <v>4877</v>
      </c>
      <c r="M505" s="5" t="s">
        <v>70</v>
      </c>
      <c r="N505" s="5" t="s">
        <v>70</v>
      </c>
      <c r="O505" s="7">
        <v>0</v>
      </c>
      <c r="P505" s="7">
        <v>0</v>
      </c>
      <c r="Q505" s="7">
        <v>0</v>
      </c>
      <c r="R505" s="7">
        <v>0</v>
      </c>
      <c r="T505" s="5">
        <v>33</v>
      </c>
      <c r="U505" s="5">
        <v>0</v>
      </c>
      <c r="V505" s="5">
        <v>0</v>
      </c>
      <c r="W505" s="5">
        <v>0</v>
      </c>
      <c r="Z505" s="5">
        <v>0</v>
      </c>
      <c r="AC505" s="5">
        <v>0</v>
      </c>
      <c r="AF505" s="5">
        <v>0</v>
      </c>
      <c r="AI505" s="7">
        <v>498.97039999999998</v>
      </c>
      <c r="AJ505" s="7">
        <v>4.8999999999999998E-3</v>
      </c>
      <c r="AK505" s="5" t="s">
        <v>148</v>
      </c>
      <c r="AZ505" s="5" t="s">
        <v>185</v>
      </c>
      <c r="BB505" s="5" t="s">
        <v>74</v>
      </c>
    </row>
    <row r="506" spans="1:57" x14ac:dyDescent="0.25">
      <c r="A506" s="5">
        <v>505</v>
      </c>
      <c r="B506" s="6">
        <v>42622.793587962966</v>
      </c>
      <c r="C506" s="6">
        <v>42622.801932870374</v>
      </c>
      <c r="D506" s="5" t="s">
        <v>336</v>
      </c>
      <c r="E506" s="5" t="s">
        <v>241</v>
      </c>
      <c r="F506" s="5" t="s">
        <v>337</v>
      </c>
      <c r="G506" s="5" t="s">
        <v>64</v>
      </c>
      <c r="H506" s="5" t="s">
        <v>319</v>
      </c>
      <c r="I506" s="5" t="s">
        <v>69</v>
      </c>
      <c r="J506" s="5" t="s">
        <v>65</v>
      </c>
      <c r="K506" s="5" t="s">
        <v>65</v>
      </c>
      <c r="L506" s="5">
        <v>17834</v>
      </c>
      <c r="M506" s="5" t="s">
        <v>70</v>
      </c>
      <c r="N506" s="5" t="s">
        <v>70</v>
      </c>
      <c r="O506" s="7">
        <v>0</v>
      </c>
      <c r="P506" s="7">
        <v>0</v>
      </c>
      <c r="Q506" s="7">
        <v>0</v>
      </c>
      <c r="R506" s="7">
        <v>0</v>
      </c>
      <c r="T506" s="5">
        <v>33</v>
      </c>
      <c r="U506" s="5">
        <v>0</v>
      </c>
      <c r="V506" s="5">
        <v>0</v>
      </c>
      <c r="W506" s="5">
        <v>0</v>
      </c>
      <c r="Z506" s="5">
        <v>0</v>
      </c>
      <c r="AC506" s="5">
        <v>0</v>
      </c>
      <c r="AF506" s="5">
        <v>0</v>
      </c>
      <c r="AI506" s="7">
        <v>498.988</v>
      </c>
      <c r="AJ506" s="7">
        <v>1.7600000000000001E-2</v>
      </c>
      <c r="AK506" s="5" t="s">
        <v>148</v>
      </c>
      <c r="AZ506" s="5" t="s">
        <v>185</v>
      </c>
      <c r="BB506" s="5" t="s">
        <v>74</v>
      </c>
    </row>
    <row r="507" spans="1:57" x14ac:dyDescent="0.25">
      <c r="A507" s="5">
        <v>506</v>
      </c>
      <c r="B507" s="6">
        <v>42622.79346064815</v>
      </c>
      <c r="C507" s="6">
        <v>42622.801932870374</v>
      </c>
      <c r="D507" s="5" t="s">
        <v>336</v>
      </c>
      <c r="E507" s="5" t="s">
        <v>241</v>
      </c>
      <c r="F507" s="5" t="s">
        <v>337</v>
      </c>
      <c r="G507" s="5" t="s">
        <v>64</v>
      </c>
      <c r="H507" s="5" t="s">
        <v>319</v>
      </c>
      <c r="I507" s="5" t="s">
        <v>69</v>
      </c>
      <c r="J507" s="5" t="s">
        <v>65</v>
      </c>
      <c r="K507" s="5" t="s">
        <v>65</v>
      </c>
      <c r="L507" s="5">
        <v>8347</v>
      </c>
      <c r="M507" s="5" t="s">
        <v>70</v>
      </c>
      <c r="N507" s="5" t="s">
        <v>70</v>
      </c>
      <c r="O507" s="7">
        <v>0</v>
      </c>
      <c r="P507" s="7">
        <v>0</v>
      </c>
      <c r="Q507" s="7">
        <v>0</v>
      </c>
      <c r="R507" s="7">
        <v>0</v>
      </c>
      <c r="T507" s="5">
        <v>33</v>
      </c>
      <c r="U507" s="5">
        <v>0</v>
      </c>
      <c r="V507" s="5">
        <v>0</v>
      </c>
      <c r="W507" s="5">
        <v>0</v>
      </c>
      <c r="Z507" s="5">
        <v>0</v>
      </c>
      <c r="AC507" s="5">
        <v>0</v>
      </c>
      <c r="AF507" s="5">
        <v>0</v>
      </c>
      <c r="AI507" s="7">
        <v>498.99680000000001</v>
      </c>
      <c r="AJ507" s="7">
        <v>8.8000000000000005E-3</v>
      </c>
      <c r="AK507" s="5" t="s">
        <v>149</v>
      </c>
      <c r="AZ507" s="5" t="s">
        <v>186</v>
      </c>
      <c r="BB507" s="5" t="s">
        <v>71</v>
      </c>
    </row>
    <row r="508" spans="1:57" x14ac:dyDescent="0.25">
      <c r="A508" s="5">
        <v>507</v>
      </c>
      <c r="B508" s="6">
        <v>42622.789907407408</v>
      </c>
      <c r="D508" s="5" t="s">
        <v>317</v>
      </c>
      <c r="E508" s="5" t="s">
        <v>318</v>
      </c>
      <c r="F508" s="5" t="s">
        <v>317</v>
      </c>
      <c r="G508" s="5" t="s">
        <v>80</v>
      </c>
      <c r="H508" s="5" t="s">
        <v>319</v>
      </c>
      <c r="I508" s="5" t="s">
        <v>320</v>
      </c>
      <c r="J508" s="5" t="s">
        <v>65</v>
      </c>
      <c r="K508" s="5" t="s">
        <v>65</v>
      </c>
      <c r="M508" s="5" t="s">
        <v>363</v>
      </c>
      <c r="N508" s="5" t="s">
        <v>66</v>
      </c>
      <c r="O508" s="7">
        <v>0</v>
      </c>
      <c r="P508" s="7">
        <v>0</v>
      </c>
      <c r="Q508" s="7">
        <v>0</v>
      </c>
      <c r="R508" s="7">
        <v>0</v>
      </c>
      <c r="T508" s="5">
        <v>0</v>
      </c>
      <c r="W508" s="5">
        <v>0</v>
      </c>
      <c r="Y508" s="5">
        <v>0</v>
      </c>
      <c r="Z508" s="5">
        <v>0</v>
      </c>
      <c r="AB508" s="5">
        <v>0</v>
      </c>
      <c r="AC508" s="5">
        <v>0</v>
      </c>
      <c r="AE508" s="5">
        <v>0</v>
      </c>
      <c r="AF508" s="5">
        <v>0</v>
      </c>
      <c r="AH508" s="5">
        <v>0</v>
      </c>
      <c r="AJ508" s="7">
        <v>0</v>
      </c>
      <c r="BB508" s="5" t="s">
        <v>322</v>
      </c>
      <c r="BD508" s="5" t="s">
        <v>323</v>
      </c>
      <c r="BE508" s="5" t="s">
        <v>324</v>
      </c>
    </row>
    <row r="509" spans="1:57" x14ac:dyDescent="0.25">
      <c r="A509" s="5">
        <v>508</v>
      </c>
      <c r="B509" s="6">
        <v>42622.784594907411</v>
      </c>
      <c r="C509" s="6">
        <v>42622.798425925925</v>
      </c>
      <c r="D509" s="5" t="s">
        <v>336</v>
      </c>
      <c r="E509" s="5" t="s">
        <v>241</v>
      </c>
      <c r="F509" s="5" t="s">
        <v>337</v>
      </c>
      <c r="G509" s="5" t="s">
        <v>64</v>
      </c>
      <c r="H509" s="5" t="s">
        <v>319</v>
      </c>
      <c r="I509" s="5" t="s">
        <v>69</v>
      </c>
      <c r="J509" s="5" t="s">
        <v>65</v>
      </c>
      <c r="K509" s="5" t="s">
        <v>65</v>
      </c>
      <c r="L509" s="5">
        <v>20116</v>
      </c>
      <c r="M509" s="5" t="s">
        <v>70</v>
      </c>
      <c r="N509" s="5" t="s">
        <v>70</v>
      </c>
      <c r="O509" s="7">
        <v>0</v>
      </c>
      <c r="P509" s="7">
        <v>0</v>
      </c>
      <c r="Q509" s="7">
        <v>0</v>
      </c>
      <c r="R509" s="7">
        <v>0</v>
      </c>
      <c r="T509" s="5">
        <v>33</v>
      </c>
      <c r="U509" s="5">
        <v>0</v>
      </c>
      <c r="V509" s="5">
        <v>0</v>
      </c>
      <c r="W509" s="5">
        <v>0</v>
      </c>
      <c r="Z509" s="5">
        <v>0</v>
      </c>
      <c r="AC509" s="5">
        <v>0</v>
      </c>
      <c r="AF509" s="5">
        <v>0</v>
      </c>
      <c r="AI509" s="7">
        <v>499.05930000000001</v>
      </c>
      <c r="AJ509" s="7">
        <v>1.95E-2</v>
      </c>
      <c r="AK509" s="5" t="s">
        <v>149</v>
      </c>
      <c r="AZ509" s="5" t="s">
        <v>186</v>
      </c>
      <c r="BB509" s="5" t="s">
        <v>71</v>
      </c>
    </row>
    <row r="510" spans="1:57" x14ac:dyDescent="0.25">
      <c r="A510" s="5">
        <v>509</v>
      </c>
      <c r="B510" s="6">
        <v>42622.784016203703</v>
      </c>
      <c r="C510" s="6">
        <v>42622.798425925925</v>
      </c>
      <c r="D510" s="5" t="s">
        <v>336</v>
      </c>
      <c r="E510" s="5" t="s">
        <v>241</v>
      </c>
      <c r="F510" s="5" t="s">
        <v>337</v>
      </c>
      <c r="G510" s="5" t="s">
        <v>64</v>
      </c>
      <c r="H510" s="5" t="s">
        <v>319</v>
      </c>
      <c r="I510" s="5" t="s">
        <v>69</v>
      </c>
      <c r="J510" s="5" t="s">
        <v>65</v>
      </c>
      <c r="K510" s="5" t="s">
        <v>65</v>
      </c>
      <c r="L510" s="5">
        <v>44424</v>
      </c>
      <c r="M510" s="5" t="s">
        <v>70</v>
      </c>
      <c r="N510" s="5" t="s">
        <v>70</v>
      </c>
      <c r="O510" s="7">
        <v>0</v>
      </c>
      <c r="P510" s="7">
        <v>0</v>
      </c>
      <c r="Q510" s="7">
        <v>0</v>
      </c>
      <c r="R510" s="7">
        <v>0</v>
      </c>
      <c r="T510" s="5">
        <v>33</v>
      </c>
      <c r="U510" s="5">
        <v>0</v>
      </c>
      <c r="V510" s="5">
        <v>0</v>
      </c>
      <c r="W510" s="5">
        <v>0</v>
      </c>
      <c r="Z510" s="5">
        <v>0</v>
      </c>
      <c r="AC510" s="5">
        <v>0</v>
      </c>
      <c r="AF510" s="5">
        <v>0</v>
      </c>
      <c r="AI510" s="7">
        <v>499.03969999999998</v>
      </c>
      <c r="AJ510" s="7">
        <v>4.2999999999999997E-2</v>
      </c>
      <c r="AK510" s="5" t="s">
        <v>148</v>
      </c>
      <c r="AZ510" s="5" t="s">
        <v>185</v>
      </c>
      <c r="BB510" s="5" t="s">
        <v>74</v>
      </c>
    </row>
    <row r="511" spans="1:57" x14ac:dyDescent="0.25">
      <c r="A511" s="5">
        <v>510</v>
      </c>
      <c r="B511" s="6">
        <v>42622.720069444447</v>
      </c>
      <c r="D511" s="5" t="s">
        <v>317</v>
      </c>
      <c r="E511" s="5" t="s">
        <v>318</v>
      </c>
      <c r="F511" s="5" t="s">
        <v>317</v>
      </c>
      <c r="G511" s="5" t="s">
        <v>80</v>
      </c>
      <c r="H511" s="5" t="s">
        <v>319</v>
      </c>
      <c r="I511" s="5" t="s">
        <v>320</v>
      </c>
      <c r="J511" s="5" t="s">
        <v>65</v>
      </c>
      <c r="K511" s="5" t="s">
        <v>65</v>
      </c>
      <c r="M511" s="5" t="s">
        <v>321</v>
      </c>
      <c r="N511" s="5" t="s">
        <v>66</v>
      </c>
      <c r="O511" s="7">
        <v>0</v>
      </c>
      <c r="P511" s="7">
        <v>0</v>
      </c>
      <c r="Q511" s="7">
        <v>0</v>
      </c>
      <c r="R511" s="7">
        <v>0</v>
      </c>
      <c r="T511" s="5">
        <v>0</v>
      </c>
      <c r="W511" s="5">
        <v>0</v>
      </c>
      <c r="Y511" s="5">
        <v>0</v>
      </c>
      <c r="Z511" s="5">
        <v>0</v>
      </c>
      <c r="AB511" s="5">
        <v>0</v>
      </c>
      <c r="AC511" s="5">
        <v>0</v>
      </c>
      <c r="AE511" s="5">
        <v>0</v>
      </c>
      <c r="AF511" s="5">
        <v>0</v>
      </c>
      <c r="AH511" s="5">
        <v>0</v>
      </c>
      <c r="AJ511" s="7">
        <v>0</v>
      </c>
      <c r="BB511" s="5" t="s">
        <v>322</v>
      </c>
      <c r="BD511" s="5" t="s">
        <v>323</v>
      </c>
      <c r="BE511" s="5" t="s">
        <v>324</v>
      </c>
    </row>
    <row r="512" spans="1:57" x14ac:dyDescent="0.25">
      <c r="A512" s="5">
        <v>511</v>
      </c>
      <c r="B512" s="6">
        <v>42622.717523148145</v>
      </c>
      <c r="D512" s="5" t="s">
        <v>317</v>
      </c>
      <c r="E512" s="5" t="s">
        <v>318</v>
      </c>
      <c r="F512" s="5" t="s">
        <v>317</v>
      </c>
      <c r="G512" s="5" t="s">
        <v>80</v>
      </c>
      <c r="H512" s="5" t="s">
        <v>319</v>
      </c>
      <c r="I512" s="5" t="s">
        <v>320</v>
      </c>
      <c r="J512" s="5" t="s">
        <v>65</v>
      </c>
      <c r="K512" s="5" t="s">
        <v>65</v>
      </c>
      <c r="M512" s="5" t="s">
        <v>349</v>
      </c>
      <c r="N512" s="5" t="s">
        <v>66</v>
      </c>
      <c r="O512" s="7">
        <v>0</v>
      </c>
      <c r="P512" s="7">
        <v>0</v>
      </c>
      <c r="Q512" s="7">
        <v>0</v>
      </c>
      <c r="R512" s="7">
        <v>0</v>
      </c>
      <c r="T512" s="5">
        <v>0</v>
      </c>
      <c r="W512" s="5">
        <v>0</v>
      </c>
      <c r="Y512" s="5">
        <v>0</v>
      </c>
      <c r="Z512" s="5">
        <v>0</v>
      </c>
      <c r="AB512" s="5">
        <v>0</v>
      </c>
      <c r="AC512" s="5">
        <v>0</v>
      </c>
      <c r="AE512" s="5">
        <v>0</v>
      </c>
      <c r="AF512" s="5">
        <v>0</v>
      </c>
      <c r="AH512" s="5">
        <v>0</v>
      </c>
      <c r="AJ512" s="7">
        <v>0</v>
      </c>
      <c r="BB512" s="5" t="s">
        <v>322</v>
      </c>
      <c r="BD512" s="5" t="s">
        <v>323</v>
      </c>
      <c r="BE512" s="5" t="s">
        <v>324</v>
      </c>
    </row>
    <row r="513" spans="1:57" x14ac:dyDescent="0.25">
      <c r="A513" s="5">
        <v>512</v>
      </c>
      <c r="B513" s="6">
        <v>42622.656076388892</v>
      </c>
      <c r="C513" s="6">
        <v>42622.770092592589</v>
      </c>
      <c r="D513" s="5" t="s">
        <v>336</v>
      </c>
      <c r="E513" s="5" t="s">
        <v>241</v>
      </c>
      <c r="F513" s="5" t="s">
        <v>337</v>
      </c>
      <c r="G513" s="5" t="s">
        <v>64</v>
      </c>
      <c r="H513" s="5" t="s">
        <v>319</v>
      </c>
      <c r="I513" s="5" t="s">
        <v>69</v>
      </c>
      <c r="J513" s="5" t="s">
        <v>65</v>
      </c>
      <c r="K513" s="5" t="s">
        <v>65</v>
      </c>
      <c r="L513" s="5">
        <v>44176</v>
      </c>
      <c r="M513" s="5" t="s">
        <v>70</v>
      </c>
      <c r="N513" s="5" t="s">
        <v>70</v>
      </c>
      <c r="O513" s="7">
        <v>0</v>
      </c>
      <c r="P513" s="7">
        <v>0</v>
      </c>
      <c r="Q513" s="7">
        <v>0</v>
      </c>
      <c r="R513" s="7">
        <v>0</v>
      </c>
      <c r="T513" s="5">
        <v>33</v>
      </c>
      <c r="U513" s="5">
        <v>0</v>
      </c>
      <c r="V513" s="5">
        <v>0</v>
      </c>
      <c r="W513" s="5">
        <v>0</v>
      </c>
      <c r="Z513" s="5">
        <v>0</v>
      </c>
      <c r="AC513" s="5">
        <v>0</v>
      </c>
      <c r="AF513" s="5">
        <v>0</v>
      </c>
      <c r="AI513" s="7">
        <v>499.15210000000002</v>
      </c>
      <c r="AJ513" s="7">
        <v>4.2999999999999997E-2</v>
      </c>
      <c r="AK513" s="5" t="s">
        <v>149</v>
      </c>
      <c r="AZ513" s="5" t="s">
        <v>186</v>
      </c>
      <c r="BB513" s="5" t="s">
        <v>71</v>
      </c>
    </row>
    <row r="514" spans="1:57" x14ac:dyDescent="0.25">
      <c r="A514" s="5">
        <v>513</v>
      </c>
      <c r="B514" s="6">
        <v>42622.656064814815</v>
      </c>
      <c r="C514" s="6">
        <v>42622.799745370372</v>
      </c>
      <c r="D514" s="5" t="s">
        <v>336</v>
      </c>
      <c r="E514" s="5" t="s">
        <v>241</v>
      </c>
      <c r="F514" s="5" t="s">
        <v>337</v>
      </c>
      <c r="G514" s="5" t="s">
        <v>64</v>
      </c>
      <c r="H514" s="5" t="s">
        <v>319</v>
      </c>
      <c r="I514" s="5" t="s">
        <v>69</v>
      </c>
      <c r="J514" s="5" t="s">
        <v>65</v>
      </c>
      <c r="K514" s="5" t="s">
        <v>65</v>
      </c>
      <c r="L514" s="5">
        <v>166098</v>
      </c>
      <c r="M514" s="5" t="s">
        <v>70</v>
      </c>
      <c r="N514" s="5" t="s">
        <v>70</v>
      </c>
      <c r="O514" s="7">
        <v>0</v>
      </c>
      <c r="P514" s="7">
        <v>0</v>
      </c>
      <c r="Q514" s="7">
        <v>0</v>
      </c>
      <c r="R514" s="7">
        <v>0</v>
      </c>
      <c r="T514" s="5">
        <v>33</v>
      </c>
      <c r="U514" s="5">
        <v>0</v>
      </c>
      <c r="V514" s="5">
        <v>0</v>
      </c>
      <c r="W514" s="5">
        <v>0</v>
      </c>
      <c r="Z514" s="5">
        <v>0</v>
      </c>
      <c r="AC514" s="5">
        <v>0</v>
      </c>
      <c r="AF514" s="5">
        <v>0</v>
      </c>
      <c r="AI514" s="7">
        <v>499.26139999999998</v>
      </c>
      <c r="AJ514" s="7">
        <v>0.15920000000000001</v>
      </c>
      <c r="AK514" s="5" t="s">
        <v>148</v>
      </c>
      <c r="AZ514" s="5" t="s">
        <v>185</v>
      </c>
      <c r="BB514" s="5" t="s">
        <v>74</v>
      </c>
    </row>
    <row r="515" spans="1:57" x14ac:dyDescent="0.25">
      <c r="A515" s="5">
        <v>514</v>
      </c>
      <c r="B515" s="6">
        <v>42622.629479166666</v>
      </c>
      <c r="C515" s="6">
        <v>42622.662546296298</v>
      </c>
      <c r="D515" s="5" t="s">
        <v>336</v>
      </c>
      <c r="E515" s="5" t="s">
        <v>241</v>
      </c>
      <c r="F515" s="5" t="s">
        <v>337</v>
      </c>
      <c r="G515" s="5" t="s">
        <v>64</v>
      </c>
      <c r="H515" s="5" t="s">
        <v>319</v>
      </c>
      <c r="I515" s="5" t="s">
        <v>69</v>
      </c>
      <c r="J515" s="5" t="s">
        <v>65</v>
      </c>
      <c r="K515" s="5" t="s">
        <v>65</v>
      </c>
      <c r="L515" s="5">
        <v>3616</v>
      </c>
      <c r="M515" s="5" t="s">
        <v>70</v>
      </c>
      <c r="N515" s="5" t="s">
        <v>70</v>
      </c>
      <c r="O515" s="7">
        <v>0</v>
      </c>
      <c r="P515" s="7">
        <v>0</v>
      </c>
      <c r="Q515" s="7">
        <v>0</v>
      </c>
      <c r="R515" s="7">
        <v>0</v>
      </c>
      <c r="T515" s="5">
        <v>33</v>
      </c>
      <c r="U515" s="5">
        <v>0</v>
      </c>
      <c r="V515" s="5">
        <v>0</v>
      </c>
      <c r="W515" s="5">
        <v>0</v>
      </c>
      <c r="Z515" s="5">
        <v>0</v>
      </c>
      <c r="AC515" s="5">
        <v>0</v>
      </c>
      <c r="AF515" s="5">
        <v>0</v>
      </c>
      <c r="AI515" s="7">
        <v>499.30829999999997</v>
      </c>
      <c r="AJ515" s="7">
        <v>3.8999999999999998E-3</v>
      </c>
      <c r="AK515" s="5" t="s">
        <v>149</v>
      </c>
      <c r="AZ515" s="5" t="s">
        <v>186</v>
      </c>
      <c r="BB515" s="5" t="s">
        <v>71</v>
      </c>
    </row>
    <row r="516" spans="1:57" x14ac:dyDescent="0.25">
      <c r="A516" s="5">
        <v>515</v>
      </c>
      <c r="B516" s="6">
        <v>42622.628842592596</v>
      </c>
      <c r="C516" s="6">
        <v>42622.662546296298</v>
      </c>
      <c r="D516" s="5" t="s">
        <v>336</v>
      </c>
      <c r="E516" s="5" t="s">
        <v>241</v>
      </c>
      <c r="F516" s="5" t="s">
        <v>337</v>
      </c>
      <c r="G516" s="5" t="s">
        <v>64</v>
      </c>
      <c r="H516" s="5" t="s">
        <v>319</v>
      </c>
      <c r="I516" s="5" t="s">
        <v>69</v>
      </c>
      <c r="J516" s="5" t="s">
        <v>65</v>
      </c>
      <c r="K516" s="5" t="s">
        <v>65</v>
      </c>
      <c r="L516" s="5">
        <v>45026</v>
      </c>
      <c r="M516" s="5" t="s">
        <v>70</v>
      </c>
      <c r="N516" s="5" t="s">
        <v>70</v>
      </c>
      <c r="O516" s="7">
        <v>0</v>
      </c>
      <c r="P516" s="7">
        <v>0</v>
      </c>
      <c r="Q516" s="7">
        <v>0</v>
      </c>
      <c r="R516" s="7">
        <v>0</v>
      </c>
      <c r="T516" s="5">
        <v>33</v>
      </c>
      <c r="U516" s="5">
        <v>0</v>
      </c>
      <c r="V516" s="5">
        <v>0</v>
      </c>
      <c r="W516" s="5">
        <v>0</v>
      </c>
      <c r="Z516" s="5">
        <v>0</v>
      </c>
      <c r="AC516" s="5">
        <v>0</v>
      </c>
      <c r="AF516" s="5">
        <v>0</v>
      </c>
      <c r="AI516" s="7">
        <v>499.30439999999999</v>
      </c>
      <c r="AJ516" s="7">
        <v>4.2999999999999997E-2</v>
      </c>
      <c r="AK516" s="5" t="s">
        <v>148</v>
      </c>
      <c r="AZ516" s="5" t="s">
        <v>185</v>
      </c>
      <c r="BB516" s="5" t="s">
        <v>74</v>
      </c>
    </row>
    <row r="517" spans="1:57" x14ac:dyDescent="0.25">
      <c r="A517" s="5">
        <v>516</v>
      </c>
      <c r="B517" s="6">
        <v>42622.497997685183</v>
      </c>
      <c r="C517" s="6">
        <v>42622.673750000002</v>
      </c>
      <c r="D517" s="5" t="s">
        <v>336</v>
      </c>
      <c r="E517" s="5" t="s">
        <v>241</v>
      </c>
      <c r="F517" s="5" t="s">
        <v>337</v>
      </c>
      <c r="G517" s="5" t="s">
        <v>64</v>
      </c>
      <c r="H517" s="5" t="s">
        <v>319</v>
      </c>
      <c r="I517" s="5" t="s">
        <v>69</v>
      </c>
      <c r="J517" s="5" t="s">
        <v>65</v>
      </c>
      <c r="K517" s="5" t="s">
        <v>65</v>
      </c>
      <c r="L517" s="5">
        <v>62910</v>
      </c>
      <c r="M517" s="5" t="s">
        <v>70</v>
      </c>
      <c r="N517" s="5" t="s">
        <v>70</v>
      </c>
      <c r="O517" s="7">
        <v>0</v>
      </c>
      <c r="P517" s="7">
        <v>0</v>
      </c>
      <c r="Q517" s="7">
        <v>0</v>
      </c>
      <c r="R517" s="7">
        <v>0</v>
      </c>
      <c r="T517" s="5">
        <v>33</v>
      </c>
      <c r="U517" s="5">
        <v>0</v>
      </c>
      <c r="V517" s="5">
        <v>0</v>
      </c>
      <c r="W517" s="5">
        <v>0</v>
      </c>
      <c r="Z517" s="5">
        <v>0</v>
      </c>
      <c r="AC517" s="5">
        <v>0</v>
      </c>
      <c r="AF517" s="5">
        <v>0</v>
      </c>
      <c r="AI517" s="7">
        <v>499.84440000000001</v>
      </c>
      <c r="AJ517" s="7">
        <v>6.0499999999999998E-2</v>
      </c>
      <c r="AK517" s="5" t="s">
        <v>149</v>
      </c>
      <c r="AZ517" s="5" t="s">
        <v>186</v>
      </c>
      <c r="BB517" s="5" t="s">
        <v>71</v>
      </c>
    </row>
    <row r="518" spans="1:57" x14ac:dyDescent="0.25">
      <c r="A518" s="5">
        <v>517</v>
      </c>
      <c r="B518" s="6">
        <v>42622.497476851851</v>
      </c>
      <c r="C518" s="6">
        <v>42622.660462962966</v>
      </c>
      <c r="D518" s="5" t="s">
        <v>336</v>
      </c>
      <c r="E518" s="5" t="s">
        <v>241</v>
      </c>
      <c r="F518" s="5" t="s">
        <v>337</v>
      </c>
      <c r="G518" s="5" t="s">
        <v>64</v>
      </c>
      <c r="H518" s="5" t="s">
        <v>319</v>
      </c>
      <c r="I518" s="5" t="s">
        <v>69</v>
      </c>
      <c r="J518" s="5" t="s">
        <v>65</v>
      </c>
      <c r="K518" s="5" t="s">
        <v>65</v>
      </c>
      <c r="L518" s="5">
        <v>563248</v>
      </c>
      <c r="M518" s="5" t="s">
        <v>70</v>
      </c>
      <c r="N518" s="5" t="s">
        <v>70</v>
      </c>
      <c r="O518" s="7">
        <v>0</v>
      </c>
      <c r="P518" s="7">
        <v>0</v>
      </c>
      <c r="Q518" s="7">
        <v>0</v>
      </c>
      <c r="R518" s="7">
        <v>0</v>
      </c>
      <c r="T518" s="5">
        <v>33</v>
      </c>
      <c r="U518" s="5">
        <v>0</v>
      </c>
      <c r="V518" s="5">
        <v>0</v>
      </c>
      <c r="W518" s="5">
        <v>0</v>
      </c>
      <c r="Z518" s="5">
        <v>0</v>
      </c>
      <c r="AC518" s="5">
        <v>0</v>
      </c>
      <c r="AF518" s="5">
        <v>0</v>
      </c>
      <c r="AI518" s="7">
        <v>499.90690000000001</v>
      </c>
      <c r="AJ518" s="7">
        <v>0.53810000000000002</v>
      </c>
      <c r="AK518" s="5" t="s">
        <v>148</v>
      </c>
      <c r="AZ518" s="5" t="s">
        <v>185</v>
      </c>
      <c r="BB518" s="5" t="s">
        <v>74</v>
      </c>
    </row>
    <row r="519" spans="1:57" x14ac:dyDescent="0.25">
      <c r="A519" s="5">
        <v>518</v>
      </c>
      <c r="B519" s="6">
        <v>42622.494722222225</v>
      </c>
      <c r="D519" s="5" t="s">
        <v>329</v>
      </c>
      <c r="E519" s="5" t="s">
        <v>318</v>
      </c>
      <c r="G519" s="5">
        <v>0</v>
      </c>
      <c r="H519" s="5" t="s">
        <v>319</v>
      </c>
      <c r="I519" s="5" t="s">
        <v>176</v>
      </c>
      <c r="J519" s="5" t="s">
        <v>65</v>
      </c>
      <c r="K519" s="5" t="s">
        <v>65</v>
      </c>
      <c r="M519" s="5" t="s">
        <v>528</v>
      </c>
      <c r="N519" s="5" t="s">
        <v>196</v>
      </c>
      <c r="O519" s="7">
        <v>0</v>
      </c>
      <c r="P519" s="7">
        <v>0</v>
      </c>
      <c r="Q519" s="7">
        <v>0</v>
      </c>
      <c r="R519" s="7">
        <v>0</v>
      </c>
      <c r="T519" s="5">
        <v>0</v>
      </c>
      <c r="W519" s="5">
        <v>0</v>
      </c>
      <c r="Y519" s="5">
        <v>0</v>
      </c>
      <c r="Z519" s="5">
        <v>0</v>
      </c>
      <c r="AB519" s="5">
        <v>0</v>
      </c>
      <c r="AC519" s="5">
        <v>0</v>
      </c>
      <c r="AE519" s="5">
        <v>0</v>
      </c>
      <c r="AF519" s="5">
        <v>0</v>
      </c>
      <c r="AH519" s="5">
        <v>0</v>
      </c>
      <c r="AJ519" s="7">
        <v>0</v>
      </c>
      <c r="AZ519" s="5" t="s">
        <v>175</v>
      </c>
      <c r="BB519" s="5" t="s">
        <v>413</v>
      </c>
      <c r="BD519" s="5" t="s">
        <v>529</v>
      </c>
      <c r="BE519" s="5" t="s">
        <v>67</v>
      </c>
    </row>
    <row r="520" spans="1:57" x14ac:dyDescent="0.25">
      <c r="A520" s="5">
        <v>519</v>
      </c>
      <c r="B520" s="6">
        <v>42622.491041666668</v>
      </c>
      <c r="D520" s="5" t="s">
        <v>317</v>
      </c>
      <c r="E520" s="5" t="s">
        <v>318</v>
      </c>
      <c r="F520" s="5" t="s">
        <v>317</v>
      </c>
      <c r="G520" s="5" t="s">
        <v>80</v>
      </c>
      <c r="H520" s="5" t="s">
        <v>319</v>
      </c>
      <c r="I520" s="5" t="s">
        <v>320</v>
      </c>
      <c r="J520" s="5" t="s">
        <v>65</v>
      </c>
      <c r="K520" s="5" t="s">
        <v>65</v>
      </c>
      <c r="M520" s="5" t="s">
        <v>363</v>
      </c>
      <c r="N520" s="5" t="s">
        <v>66</v>
      </c>
      <c r="O520" s="7">
        <v>0</v>
      </c>
      <c r="P520" s="7">
        <v>0</v>
      </c>
      <c r="Q520" s="7">
        <v>0</v>
      </c>
      <c r="R520" s="7">
        <v>0</v>
      </c>
      <c r="T520" s="5">
        <v>0</v>
      </c>
      <c r="W520" s="5">
        <v>0</v>
      </c>
      <c r="Y520" s="5">
        <v>0</v>
      </c>
      <c r="Z520" s="5">
        <v>0</v>
      </c>
      <c r="AB520" s="5">
        <v>0</v>
      </c>
      <c r="AC520" s="5">
        <v>0</v>
      </c>
      <c r="AE520" s="5">
        <v>0</v>
      </c>
      <c r="AF520" s="5">
        <v>0</v>
      </c>
      <c r="AH520" s="5">
        <v>0</v>
      </c>
      <c r="AJ520" s="7">
        <v>0</v>
      </c>
      <c r="BB520" s="5" t="s">
        <v>322</v>
      </c>
      <c r="BD520" s="5" t="s">
        <v>323</v>
      </c>
      <c r="BE520" s="5" t="s">
        <v>324</v>
      </c>
    </row>
    <row r="521" spans="1:57" x14ac:dyDescent="0.25">
      <c r="A521" s="5">
        <v>520</v>
      </c>
      <c r="B521" s="6">
        <v>42622.490879629629</v>
      </c>
      <c r="D521" s="5" t="s">
        <v>317</v>
      </c>
      <c r="E521" s="5" t="s">
        <v>318</v>
      </c>
      <c r="F521" s="5" t="s">
        <v>317</v>
      </c>
      <c r="G521" s="5" t="s">
        <v>80</v>
      </c>
      <c r="H521" s="5" t="s">
        <v>319</v>
      </c>
      <c r="I521" s="5" t="s">
        <v>320</v>
      </c>
      <c r="J521" s="5" t="s">
        <v>65</v>
      </c>
      <c r="K521" s="5" t="s">
        <v>65</v>
      </c>
      <c r="M521" s="5" t="s">
        <v>325</v>
      </c>
      <c r="N521" s="5" t="s">
        <v>66</v>
      </c>
      <c r="O521" s="7">
        <v>0</v>
      </c>
      <c r="P521" s="7">
        <v>0</v>
      </c>
      <c r="Q521" s="7">
        <v>0</v>
      </c>
      <c r="R521" s="7">
        <v>0</v>
      </c>
      <c r="T521" s="5">
        <v>0</v>
      </c>
      <c r="W521" s="5">
        <v>0</v>
      </c>
      <c r="Y521" s="5">
        <v>0</v>
      </c>
      <c r="Z521" s="5">
        <v>0</v>
      </c>
      <c r="AB521" s="5">
        <v>0</v>
      </c>
      <c r="AC521" s="5">
        <v>0</v>
      </c>
      <c r="AE521" s="5">
        <v>0</v>
      </c>
      <c r="AF521" s="5">
        <v>0</v>
      </c>
      <c r="AH521" s="5">
        <v>0</v>
      </c>
      <c r="AJ521" s="7">
        <v>0</v>
      </c>
      <c r="BB521" s="5" t="s">
        <v>322</v>
      </c>
      <c r="BD521" s="5" t="s">
        <v>323</v>
      </c>
      <c r="BE521" s="5" t="s">
        <v>324</v>
      </c>
    </row>
    <row r="522" spans="1:57" x14ac:dyDescent="0.25">
      <c r="A522" s="5">
        <v>521</v>
      </c>
      <c r="B522" s="6">
        <v>42622.489756944444</v>
      </c>
      <c r="D522" s="5" t="s">
        <v>356</v>
      </c>
      <c r="E522" s="5" t="s">
        <v>318</v>
      </c>
      <c r="G522" s="5" t="s">
        <v>64</v>
      </c>
      <c r="H522" s="5" t="s">
        <v>319</v>
      </c>
      <c r="I522" s="5" t="s">
        <v>176</v>
      </c>
      <c r="J522" s="5" t="s">
        <v>65</v>
      </c>
      <c r="K522" s="5" t="s">
        <v>65</v>
      </c>
      <c r="M522" s="5" t="s">
        <v>530</v>
      </c>
      <c r="N522" s="5" t="s">
        <v>76</v>
      </c>
      <c r="O522" s="7">
        <v>0</v>
      </c>
      <c r="P522" s="7">
        <v>0</v>
      </c>
      <c r="Q522" s="7">
        <v>0</v>
      </c>
      <c r="R522" s="7">
        <v>0</v>
      </c>
      <c r="T522" s="5">
        <v>0</v>
      </c>
      <c r="W522" s="5">
        <v>0</v>
      </c>
      <c r="Y522" s="5">
        <v>0</v>
      </c>
      <c r="Z522" s="5">
        <v>0</v>
      </c>
      <c r="AB522" s="5">
        <v>0</v>
      </c>
      <c r="AC522" s="5">
        <v>0</v>
      </c>
      <c r="AE522" s="5">
        <v>0</v>
      </c>
      <c r="AF522" s="5">
        <v>0</v>
      </c>
      <c r="AH522" s="5">
        <v>0</v>
      </c>
      <c r="AJ522" s="7">
        <v>0</v>
      </c>
      <c r="AZ522" s="5" t="s">
        <v>175</v>
      </c>
      <c r="BB522" s="5" t="s">
        <v>178</v>
      </c>
      <c r="BD522" s="5" t="s">
        <v>531</v>
      </c>
      <c r="BE522" s="5" t="s">
        <v>67</v>
      </c>
    </row>
    <row r="523" spans="1:57" x14ac:dyDescent="0.25">
      <c r="A523" s="5">
        <v>522</v>
      </c>
      <c r="B523" s="6">
        <v>42622.486631944441</v>
      </c>
      <c r="C523" s="6">
        <v>42622.503888888888</v>
      </c>
      <c r="D523" s="5" t="s">
        <v>336</v>
      </c>
      <c r="E523" s="5" t="s">
        <v>68</v>
      </c>
      <c r="F523" s="5" t="s">
        <v>337</v>
      </c>
      <c r="G523" s="5" t="s">
        <v>64</v>
      </c>
      <c r="H523" s="5" t="s">
        <v>319</v>
      </c>
      <c r="I523" s="5" t="s">
        <v>69</v>
      </c>
      <c r="J523" s="5" t="s">
        <v>65</v>
      </c>
      <c r="K523" s="5" t="s">
        <v>65</v>
      </c>
      <c r="L523" s="5">
        <v>8427</v>
      </c>
      <c r="M523" s="5" t="s">
        <v>70</v>
      </c>
      <c r="N523" s="5" t="s">
        <v>70</v>
      </c>
      <c r="O523" s="7">
        <v>0</v>
      </c>
      <c r="P523" s="7">
        <v>0</v>
      </c>
      <c r="Q523" s="7">
        <v>0</v>
      </c>
      <c r="R523" s="7">
        <v>0</v>
      </c>
      <c r="T523" s="5">
        <v>33</v>
      </c>
      <c r="U523" s="5">
        <v>0</v>
      </c>
      <c r="V523" s="5">
        <v>0</v>
      </c>
      <c r="W523" s="5">
        <v>0</v>
      </c>
      <c r="Z523" s="5">
        <v>0</v>
      </c>
      <c r="AC523" s="5">
        <v>0</v>
      </c>
      <c r="AF523" s="5">
        <v>0</v>
      </c>
      <c r="AI523" s="7">
        <v>499.92649999999998</v>
      </c>
      <c r="AJ523" s="7">
        <v>8.8000000000000005E-3</v>
      </c>
      <c r="AK523" s="5" t="s">
        <v>149</v>
      </c>
      <c r="AZ523" s="5" t="s">
        <v>186</v>
      </c>
      <c r="BB523" s="5" t="s">
        <v>71</v>
      </c>
    </row>
    <row r="524" spans="1:57" x14ac:dyDescent="0.25">
      <c r="A524" s="5">
        <v>523</v>
      </c>
      <c r="B524" s="6">
        <v>42622.486134259256</v>
      </c>
      <c r="D524" s="5" t="s">
        <v>356</v>
      </c>
      <c r="E524" s="5" t="s">
        <v>318</v>
      </c>
      <c r="G524" s="5" t="s">
        <v>64</v>
      </c>
      <c r="H524" s="5" t="s">
        <v>319</v>
      </c>
      <c r="I524" s="5" t="s">
        <v>176</v>
      </c>
      <c r="J524" s="5" t="s">
        <v>65</v>
      </c>
      <c r="K524" s="5" t="s">
        <v>65</v>
      </c>
      <c r="M524" s="5" t="s">
        <v>265</v>
      </c>
      <c r="N524" s="5" t="s">
        <v>76</v>
      </c>
      <c r="O524" s="7">
        <v>0</v>
      </c>
      <c r="P524" s="7">
        <v>0</v>
      </c>
      <c r="Q524" s="7">
        <v>0</v>
      </c>
      <c r="R524" s="7">
        <v>0</v>
      </c>
      <c r="T524" s="5">
        <v>0</v>
      </c>
      <c r="W524" s="5">
        <v>0</v>
      </c>
      <c r="Y524" s="5">
        <v>0</v>
      </c>
      <c r="Z524" s="5">
        <v>0</v>
      </c>
      <c r="AB524" s="5">
        <v>0</v>
      </c>
      <c r="AC524" s="5">
        <v>0</v>
      </c>
      <c r="AE524" s="5">
        <v>0</v>
      </c>
      <c r="AF524" s="5">
        <v>0</v>
      </c>
      <c r="AH524" s="5">
        <v>0</v>
      </c>
      <c r="AJ524" s="7">
        <v>0</v>
      </c>
      <c r="AZ524" s="5" t="s">
        <v>175</v>
      </c>
      <c r="BB524" s="5" t="s">
        <v>178</v>
      </c>
      <c r="BD524" s="5" t="s">
        <v>393</v>
      </c>
      <c r="BE524" s="5" t="s">
        <v>67</v>
      </c>
    </row>
    <row r="525" spans="1:57" x14ac:dyDescent="0.25">
      <c r="A525" s="5">
        <v>524</v>
      </c>
      <c r="B525" s="6">
        <v>42622.486018518517</v>
      </c>
      <c r="C525" s="6">
        <v>42622.503888888888</v>
      </c>
      <c r="D525" s="5" t="s">
        <v>336</v>
      </c>
      <c r="E525" s="5" t="s">
        <v>68</v>
      </c>
      <c r="F525" s="5" t="s">
        <v>337</v>
      </c>
      <c r="G525" s="5" t="s">
        <v>64</v>
      </c>
      <c r="H525" s="5" t="s">
        <v>319</v>
      </c>
      <c r="I525" s="5" t="s">
        <v>69</v>
      </c>
      <c r="J525" s="5" t="s">
        <v>65</v>
      </c>
      <c r="K525" s="5" t="s">
        <v>65</v>
      </c>
      <c r="L525" s="5">
        <v>10684</v>
      </c>
      <c r="M525" s="5" t="s">
        <v>70</v>
      </c>
      <c r="N525" s="5" t="s">
        <v>70</v>
      </c>
      <c r="O525" s="7">
        <v>0</v>
      </c>
      <c r="P525" s="7">
        <v>0</v>
      </c>
      <c r="Q525" s="7">
        <v>0</v>
      </c>
      <c r="R525" s="7">
        <v>0</v>
      </c>
      <c r="T525" s="5">
        <v>33</v>
      </c>
      <c r="U525" s="5">
        <v>0</v>
      </c>
      <c r="V525" s="5">
        <v>0</v>
      </c>
      <c r="W525" s="5">
        <v>0</v>
      </c>
      <c r="Z525" s="5">
        <v>0</v>
      </c>
      <c r="AC525" s="5">
        <v>0</v>
      </c>
      <c r="AF525" s="5">
        <v>0</v>
      </c>
      <c r="AI525" s="7">
        <v>499.91770000000002</v>
      </c>
      <c r="AJ525" s="7">
        <v>1.0699999999999999E-2</v>
      </c>
      <c r="AK525" s="5" t="s">
        <v>148</v>
      </c>
      <c r="AZ525" s="5" t="s">
        <v>185</v>
      </c>
      <c r="BB525" s="5" t="s">
        <v>74</v>
      </c>
    </row>
    <row r="526" spans="1:57" x14ac:dyDescent="0.25">
      <c r="A526" s="5">
        <v>525</v>
      </c>
      <c r="B526" s="6">
        <v>42622.485127314816</v>
      </c>
      <c r="D526" s="5" t="s">
        <v>356</v>
      </c>
      <c r="E526" s="5" t="s">
        <v>318</v>
      </c>
      <c r="G526" s="5" t="s">
        <v>64</v>
      </c>
      <c r="H526" s="5" t="s">
        <v>319</v>
      </c>
      <c r="I526" s="5" t="s">
        <v>176</v>
      </c>
      <c r="J526" s="5" t="s">
        <v>65</v>
      </c>
      <c r="K526" s="5" t="s">
        <v>65</v>
      </c>
      <c r="M526" s="5" t="s">
        <v>195</v>
      </c>
      <c r="N526" s="5" t="s">
        <v>66</v>
      </c>
      <c r="O526" s="7">
        <v>0</v>
      </c>
      <c r="P526" s="7">
        <v>0</v>
      </c>
      <c r="Q526" s="7">
        <v>0</v>
      </c>
      <c r="R526" s="7">
        <v>0</v>
      </c>
      <c r="T526" s="5">
        <v>0</v>
      </c>
      <c r="W526" s="5">
        <v>0</v>
      </c>
      <c r="Y526" s="5">
        <v>0</v>
      </c>
      <c r="Z526" s="5">
        <v>0</v>
      </c>
      <c r="AB526" s="5">
        <v>0</v>
      </c>
      <c r="AC526" s="5">
        <v>0</v>
      </c>
      <c r="AE526" s="5">
        <v>0</v>
      </c>
      <c r="AF526" s="5">
        <v>0</v>
      </c>
      <c r="AH526" s="5">
        <v>0</v>
      </c>
      <c r="AJ526" s="7">
        <v>0</v>
      </c>
      <c r="AZ526" s="5" t="s">
        <v>175</v>
      </c>
      <c r="BB526" s="5" t="s">
        <v>178</v>
      </c>
      <c r="BD526" s="5" t="s">
        <v>394</v>
      </c>
      <c r="BE526" s="5" t="s">
        <v>67</v>
      </c>
    </row>
    <row r="527" spans="1:57" x14ac:dyDescent="0.25">
      <c r="A527" s="5">
        <v>526</v>
      </c>
      <c r="B527" s="6">
        <v>42622.473090277781</v>
      </c>
      <c r="D527" s="5" t="s">
        <v>317</v>
      </c>
      <c r="E527" s="5" t="s">
        <v>318</v>
      </c>
      <c r="F527" s="5" t="s">
        <v>317</v>
      </c>
      <c r="G527" s="5" t="s">
        <v>80</v>
      </c>
      <c r="H527" s="5" t="s">
        <v>319</v>
      </c>
      <c r="I527" s="5" t="s">
        <v>320</v>
      </c>
      <c r="J527" s="5" t="s">
        <v>65</v>
      </c>
      <c r="K527" s="5" t="s">
        <v>65</v>
      </c>
      <c r="M527" s="5" t="s">
        <v>363</v>
      </c>
      <c r="N527" s="5" t="s">
        <v>66</v>
      </c>
      <c r="O527" s="7">
        <v>0</v>
      </c>
      <c r="P527" s="7">
        <v>0</v>
      </c>
      <c r="Q527" s="7">
        <v>0</v>
      </c>
      <c r="R527" s="7">
        <v>0</v>
      </c>
      <c r="T527" s="5">
        <v>0</v>
      </c>
      <c r="W527" s="5">
        <v>0</v>
      </c>
      <c r="Y527" s="5">
        <v>0</v>
      </c>
      <c r="Z527" s="5">
        <v>0</v>
      </c>
      <c r="AB527" s="5">
        <v>0</v>
      </c>
      <c r="AC527" s="5">
        <v>0</v>
      </c>
      <c r="AE527" s="5">
        <v>0</v>
      </c>
      <c r="AF527" s="5">
        <v>0</v>
      </c>
      <c r="AH527" s="5">
        <v>0</v>
      </c>
      <c r="AJ527" s="7">
        <v>0</v>
      </c>
      <c r="BB527" s="5" t="s">
        <v>322</v>
      </c>
      <c r="BD527" s="5" t="s">
        <v>323</v>
      </c>
      <c r="BE527" s="5" t="s">
        <v>324</v>
      </c>
    </row>
    <row r="528" spans="1:57" x14ac:dyDescent="0.25">
      <c r="A528" s="5">
        <v>527</v>
      </c>
      <c r="B528" s="6">
        <v>42622.447685185187</v>
      </c>
      <c r="D528" s="5" t="s">
        <v>318</v>
      </c>
      <c r="E528" s="5" t="s">
        <v>532</v>
      </c>
      <c r="G528" s="5" t="s">
        <v>64</v>
      </c>
      <c r="H528" s="5" t="s">
        <v>319</v>
      </c>
      <c r="I528" s="5" t="s">
        <v>75</v>
      </c>
      <c r="J528" s="5" t="s">
        <v>65</v>
      </c>
      <c r="K528" s="5" t="s">
        <v>65</v>
      </c>
      <c r="M528" s="5" t="s">
        <v>480</v>
      </c>
      <c r="N528" s="5" t="s">
        <v>76</v>
      </c>
      <c r="O528" s="7">
        <v>0</v>
      </c>
      <c r="P528" s="7">
        <v>0</v>
      </c>
      <c r="Q528" s="7">
        <v>0</v>
      </c>
      <c r="R528" s="7">
        <v>0</v>
      </c>
      <c r="T528" s="5">
        <v>0</v>
      </c>
      <c r="W528" s="5">
        <v>0</v>
      </c>
      <c r="Y528" s="5">
        <v>0</v>
      </c>
      <c r="Z528" s="5">
        <v>0</v>
      </c>
      <c r="AB528" s="5">
        <v>0</v>
      </c>
      <c r="AC528" s="5">
        <v>0</v>
      </c>
      <c r="AE528" s="5">
        <v>0</v>
      </c>
      <c r="AF528" s="5">
        <v>0</v>
      </c>
      <c r="AH528" s="5">
        <v>0</v>
      </c>
      <c r="AJ528" s="7">
        <v>0</v>
      </c>
      <c r="AZ528" s="5" t="s">
        <v>175</v>
      </c>
      <c r="BB528" s="5" t="s">
        <v>77</v>
      </c>
      <c r="BD528" s="5" t="s">
        <v>415</v>
      </c>
      <c r="BE528" s="5" t="s">
        <v>67</v>
      </c>
    </row>
    <row r="529" spans="1:57" x14ac:dyDescent="0.25">
      <c r="A529" s="5">
        <v>528</v>
      </c>
      <c r="B529" s="6">
        <v>42622.444722222222</v>
      </c>
      <c r="D529" s="5" t="s">
        <v>318</v>
      </c>
      <c r="E529" s="5" t="s">
        <v>533</v>
      </c>
      <c r="G529" s="5" t="s">
        <v>64</v>
      </c>
      <c r="H529" s="5" t="s">
        <v>319</v>
      </c>
      <c r="I529" s="5" t="s">
        <v>75</v>
      </c>
      <c r="J529" s="5" t="s">
        <v>65</v>
      </c>
      <c r="K529" s="5" t="s">
        <v>65</v>
      </c>
      <c r="M529" s="5" t="s">
        <v>534</v>
      </c>
      <c r="N529" s="5" t="s">
        <v>76</v>
      </c>
      <c r="O529" s="7">
        <v>0</v>
      </c>
      <c r="P529" s="7">
        <v>0</v>
      </c>
      <c r="Q529" s="7">
        <v>0</v>
      </c>
      <c r="R529" s="7">
        <v>0</v>
      </c>
      <c r="T529" s="5">
        <v>0</v>
      </c>
      <c r="W529" s="5">
        <v>0</v>
      </c>
      <c r="Y529" s="5">
        <v>0</v>
      </c>
      <c r="Z529" s="5">
        <v>0</v>
      </c>
      <c r="AB529" s="5">
        <v>0</v>
      </c>
      <c r="AC529" s="5">
        <v>0</v>
      </c>
      <c r="AE529" s="5">
        <v>0</v>
      </c>
      <c r="AF529" s="5">
        <v>0</v>
      </c>
      <c r="AH529" s="5">
        <v>0</v>
      </c>
      <c r="AJ529" s="7">
        <v>0</v>
      </c>
      <c r="AZ529" s="5" t="s">
        <v>175</v>
      </c>
      <c r="BB529" s="5" t="s">
        <v>77</v>
      </c>
      <c r="BD529" s="5" t="s">
        <v>427</v>
      </c>
      <c r="BE529" s="5" t="s">
        <v>67</v>
      </c>
    </row>
    <row r="530" spans="1:57" x14ac:dyDescent="0.25">
      <c r="A530" s="5">
        <v>529</v>
      </c>
      <c r="B530" s="6">
        <v>42622.352766203701</v>
      </c>
      <c r="C530" s="6">
        <v>42622.490532407406</v>
      </c>
      <c r="D530" s="5" t="s">
        <v>336</v>
      </c>
      <c r="E530" s="5" t="s">
        <v>241</v>
      </c>
      <c r="F530" s="5" t="s">
        <v>337</v>
      </c>
      <c r="G530" s="5" t="s">
        <v>64</v>
      </c>
      <c r="H530" s="5" t="s">
        <v>319</v>
      </c>
      <c r="I530" s="5" t="s">
        <v>69</v>
      </c>
      <c r="J530" s="5" t="s">
        <v>65</v>
      </c>
      <c r="K530" s="5" t="s">
        <v>65</v>
      </c>
      <c r="L530" s="5">
        <v>219917</v>
      </c>
      <c r="M530" s="5" t="s">
        <v>70</v>
      </c>
      <c r="N530" s="5" t="s">
        <v>70</v>
      </c>
      <c r="O530" s="7">
        <v>0</v>
      </c>
      <c r="P530" s="7">
        <v>0</v>
      </c>
      <c r="Q530" s="7">
        <v>0</v>
      </c>
      <c r="R530" s="7">
        <v>0</v>
      </c>
      <c r="T530" s="5">
        <v>33</v>
      </c>
      <c r="U530" s="5">
        <v>0</v>
      </c>
      <c r="V530" s="5">
        <v>0</v>
      </c>
      <c r="W530" s="5">
        <v>0</v>
      </c>
      <c r="Z530" s="5">
        <v>0</v>
      </c>
      <c r="AC530" s="5">
        <v>0</v>
      </c>
      <c r="AF530" s="5">
        <v>0</v>
      </c>
      <c r="AI530" s="7">
        <v>500.25749999999999</v>
      </c>
      <c r="AJ530" s="7">
        <v>0.21</v>
      </c>
      <c r="AK530" s="5" t="s">
        <v>148</v>
      </c>
      <c r="AZ530" s="5" t="s">
        <v>185</v>
      </c>
      <c r="BB530" s="5" t="s">
        <v>74</v>
      </c>
    </row>
    <row r="531" spans="1:57" x14ac:dyDescent="0.25">
      <c r="A531" s="5">
        <v>530</v>
      </c>
      <c r="B531" s="6">
        <v>42622.352685185186</v>
      </c>
      <c r="C531" s="6">
        <v>42622.490532407406</v>
      </c>
      <c r="D531" s="5" t="s">
        <v>336</v>
      </c>
      <c r="E531" s="5" t="s">
        <v>241</v>
      </c>
      <c r="F531" s="5" t="s">
        <v>337</v>
      </c>
      <c r="G531" s="5" t="s">
        <v>64</v>
      </c>
      <c r="H531" s="5" t="s">
        <v>319</v>
      </c>
      <c r="I531" s="5" t="s">
        <v>69</v>
      </c>
      <c r="J531" s="5" t="s">
        <v>65</v>
      </c>
      <c r="K531" s="5" t="s">
        <v>65</v>
      </c>
      <c r="L531" s="5">
        <v>210965</v>
      </c>
      <c r="M531" s="5" t="s">
        <v>70</v>
      </c>
      <c r="N531" s="5" t="s">
        <v>70</v>
      </c>
      <c r="O531" s="7">
        <v>0</v>
      </c>
      <c r="P531" s="7">
        <v>0</v>
      </c>
      <c r="Q531" s="7">
        <v>0</v>
      </c>
      <c r="R531" s="7">
        <v>0</v>
      </c>
      <c r="T531" s="5">
        <v>33</v>
      </c>
      <c r="U531" s="5">
        <v>0</v>
      </c>
      <c r="V531" s="5">
        <v>0</v>
      </c>
      <c r="W531" s="5">
        <v>0</v>
      </c>
      <c r="Z531" s="5">
        <v>0</v>
      </c>
      <c r="AC531" s="5">
        <v>0</v>
      </c>
      <c r="AF531" s="5">
        <v>0</v>
      </c>
      <c r="AI531" s="7">
        <v>500.33859999999999</v>
      </c>
      <c r="AJ531" s="7">
        <v>0.2021</v>
      </c>
      <c r="AK531" s="5" t="s">
        <v>149</v>
      </c>
      <c r="AZ531" s="5" t="s">
        <v>186</v>
      </c>
      <c r="BB531" s="5" t="s">
        <v>71</v>
      </c>
    </row>
    <row r="532" spans="1:57" x14ac:dyDescent="0.25">
      <c r="A532" s="5">
        <v>531</v>
      </c>
      <c r="B532" s="6">
        <v>42622.331805555557</v>
      </c>
      <c r="D532" s="5" t="s">
        <v>346</v>
      </c>
      <c r="E532" s="5" t="s">
        <v>318</v>
      </c>
      <c r="G532" s="5" t="s">
        <v>64</v>
      </c>
      <c r="H532" s="5" t="s">
        <v>319</v>
      </c>
      <c r="I532" s="5" t="s">
        <v>176</v>
      </c>
      <c r="J532" s="5" t="s">
        <v>65</v>
      </c>
      <c r="K532" s="5" t="s">
        <v>65</v>
      </c>
      <c r="M532" s="5" t="s">
        <v>199</v>
      </c>
      <c r="N532" s="5" t="s">
        <v>66</v>
      </c>
      <c r="O532" s="7">
        <v>0</v>
      </c>
      <c r="P532" s="7">
        <v>0</v>
      </c>
      <c r="Q532" s="7">
        <v>0</v>
      </c>
      <c r="R532" s="7">
        <v>0</v>
      </c>
      <c r="T532" s="5">
        <v>0</v>
      </c>
      <c r="W532" s="5">
        <v>0</v>
      </c>
      <c r="Y532" s="5">
        <v>0</v>
      </c>
      <c r="Z532" s="5">
        <v>0</v>
      </c>
      <c r="AB532" s="5">
        <v>0</v>
      </c>
      <c r="AC532" s="5">
        <v>0</v>
      </c>
      <c r="AE532" s="5">
        <v>0</v>
      </c>
      <c r="AF532" s="5">
        <v>0</v>
      </c>
      <c r="AH532" s="5">
        <v>0</v>
      </c>
      <c r="AJ532" s="7">
        <v>0</v>
      </c>
      <c r="AZ532" s="5" t="s">
        <v>175</v>
      </c>
      <c r="BB532" s="5" t="s">
        <v>178</v>
      </c>
      <c r="BD532" s="5" t="s">
        <v>432</v>
      </c>
      <c r="BE532" s="5" t="s">
        <v>67</v>
      </c>
    </row>
    <row r="533" spans="1:57" x14ac:dyDescent="0.25">
      <c r="A533" s="5">
        <v>532</v>
      </c>
      <c r="B533" s="6">
        <v>42622.327604166669</v>
      </c>
      <c r="D533" s="5" t="s">
        <v>318</v>
      </c>
      <c r="E533" s="5" t="s">
        <v>346</v>
      </c>
      <c r="G533" s="5" t="s">
        <v>64</v>
      </c>
      <c r="H533" s="5" t="s">
        <v>319</v>
      </c>
      <c r="I533" s="5" t="s">
        <v>75</v>
      </c>
      <c r="J533" s="5" t="s">
        <v>65</v>
      </c>
      <c r="K533" s="5" t="s">
        <v>65</v>
      </c>
      <c r="M533" s="5" t="s">
        <v>197</v>
      </c>
      <c r="N533" s="5" t="s">
        <v>66</v>
      </c>
      <c r="O533" s="7">
        <v>0</v>
      </c>
      <c r="P533" s="7">
        <v>0</v>
      </c>
      <c r="Q533" s="7">
        <v>0</v>
      </c>
      <c r="R533" s="7">
        <v>0</v>
      </c>
      <c r="T533" s="5">
        <v>0</v>
      </c>
      <c r="W533" s="5">
        <v>0</v>
      </c>
      <c r="Y533" s="5">
        <v>0</v>
      </c>
      <c r="Z533" s="5">
        <v>0</v>
      </c>
      <c r="AB533" s="5">
        <v>0</v>
      </c>
      <c r="AC533" s="5">
        <v>0</v>
      </c>
      <c r="AE533" s="5">
        <v>0</v>
      </c>
      <c r="AF533" s="5">
        <v>0</v>
      </c>
      <c r="AH533" s="5">
        <v>0</v>
      </c>
      <c r="AJ533" s="7">
        <v>0</v>
      </c>
      <c r="AZ533" s="5" t="s">
        <v>175</v>
      </c>
      <c r="BB533" s="5" t="s">
        <v>77</v>
      </c>
      <c r="BD533" s="5" t="s">
        <v>432</v>
      </c>
      <c r="BE533" s="5" t="s">
        <v>67</v>
      </c>
    </row>
    <row r="534" spans="1:57" x14ac:dyDescent="0.25">
      <c r="A534" s="5">
        <v>533</v>
      </c>
      <c r="B534" s="6">
        <v>42622.327233796299</v>
      </c>
      <c r="D534" s="5" t="s">
        <v>318</v>
      </c>
      <c r="E534" s="5" t="s">
        <v>346</v>
      </c>
      <c r="G534" s="5" t="s">
        <v>64</v>
      </c>
      <c r="H534" s="5" t="s">
        <v>319</v>
      </c>
      <c r="I534" s="5" t="s">
        <v>75</v>
      </c>
      <c r="J534" s="5" t="s">
        <v>65</v>
      </c>
      <c r="K534" s="5" t="s">
        <v>65</v>
      </c>
      <c r="M534" s="5" t="s">
        <v>197</v>
      </c>
      <c r="N534" s="5" t="s">
        <v>66</v>
      </c>
      <c r="O534" s="7">
        <v>0</v>
      </c>
      <c r="P534" s="7">
        <v>0</v>
      </c>
      <c r="Q534" s="7">
        <v>0</v>
      </c>
      <c r="R534" s="7">
        <v>0</v>
      </c>
      <c r="T534" s="5">
        <v>0</v>
      </c>
      <c r="W534" s="5">
        <v>0</v>
      </c>
      <c r="Y534" s="5">
        <v>0</v>
      </c>
      <c r="Z534" s="5">
        <v>0</v>
      </c>
      <c r="AB534" s="5">
        <v>0</v>
      </c>
      <c r="AC534" s="5">
        <v>0</v>
      </c>
      <c r="AE534" s="5">
        <v>0</v>
      </c>
      <c r="AF534" s="5">
        <v>0</v>
      </c>
      <c r="AH534" s="5">
        <v>0</v>
      </c>
      <c r="AJ534" s="7">
        <v>0</v>
      </c>
      <c r="AZ534" s="5" t="s">
        <v>175</v>
      </c>
      <c r="BB534" s="5" t="s">
        <v>77</v>
      </c>
      <c r="BD534" s="5" t="s">
        <v>432</v>
      </c>
      <c r="BE534" s="5" t="s">
        <v>67</v>
      </c>
    </row>
    <row r="535" spans="1:57" x14ac:dyDescent="0.25">
      <c r="A535" s="5">
        <v>534</v>
      </c>
      <c r="B535" s="6">
        <v>42622.326388888891</v>
      </c>
      <c r="D535" s="5" t="s">
        <v>318</v>
      </c>
      <c r="E535" s="5" t="s">
        <v>346</v>
      </c>
      <c r="G535" s="5" t="s">
        <v>64</v>
      </c>
      <c r="H535" s="5" t="s">
        <v>319</v>
      </c>
      <c r="I535" s="5" t="s">
        <v>75</v>
      </c>
      <c r="J535" s="5" t="s">
        <v>65</v>
      </c>
      <c r="K535" s="5" t="s">
        <v>65</v>
      </c>
      <c r="M535" s="5" t="s">
        <v>197</v>
      </c>
      <c r="N535" s="5" t="s">
        <v>66</v>
      </c>
      <c r="O535" s="7">
        <v>0</v>
      </c>
      <c r="P535" s="7">
        <v>0</v>
      </c>
      <c r="Q535" s="7">
        <v>0</v>
      </c>
      <c r="R535" s="7">
        <v>0</v>
      </c>
      <c r="T535" s="5">
        <v>0</v>
      </c>
      <c r="W535" s="5">
        <v>0</v>
      </c>
      <c r="Y535" s="5">
        <v>0</v>
      </c>
      <c r="Z535" s="5">
        <v>0</v>
      </c>
      <c r="AB535" s="5">
        <v>0</v>
      </c>
      <c r="AC535" s="5">
        <v>0</v>
      </c>
      <c r="AE535" s="5">
        <v>0</v>
      </c>
      <c r="AF535" s="5">
        <v>0</v>
      </c>
      <c r="AH535" s="5">
        <v>0</v>
      </c>
      <c r="AJ535" s="7">
        <v>0</v>
      </c>
      <c r="AZ535" s="5" t="s">
        <v>175</v>
      </c>
      <c r="BB535" s="5" t="s">
        <v>77</v>
      </c>
      <c r="BD535" s="5" t="s">
        <v>427</v>
      </c>
      <c r="BE535" s="5" t="s">
        <v>67</v>
      </c>
    </row>
    <row r="536" spans="1:57" x14ac:dyDescent="0.25">
      <c r="A536" s="5">
        <v>535</v>
      </c>
      <c r="B536" s="6">
        <v>42622.325671296298</v>
      </c>
      <c r="D536" s="5" t="s">
        <v>318</v>
      </c>
      <c r="E536" s="5" t="s">
        <v>346</v>
      </c>
      <c r="G536" s="5" t="s">
        <v>64</v>
      </c>
      <c r="H536" s="5" t="s">
        <v>319</v>
      </c>
      <c r="I536" s="5" t="s">
        <v>75</v>
      </c>
      <c r="J536" s="5" t="s">
        <v>65</v>
      </c>
      <c r="K536" s="5" t="s">
        <v>65</v>
      </c>
      <c r="M536" s="5" t="s">
        <v>195</v>
      </c>
      <c r="N536" s="5" t="s">
        <v>66</v>
      </c>
      <c r="O536" s="7">
        <v>0</v>
      </c>
      <c r="P536" s="7">
        <v>0</v>
      </c>
      <c r="Q536" s="7">
        <v>0</v>
      </c>
      <c r="R536" s="7">
        <v>0</v>
      </c>
      <c r="T536" s="5">
        <v>0</v>
      </c>
      <c r="W536" s="5">
        <v>0</v>
      </c>
      <c r="Y536" s="5">
        <v>0</v>
      </c>
      <c r="Z536" s="5">
        <v>0</v>
      </c>
      <c r="AB536" s="5">
        <v>0</v>
      </c>
      <c r="AC536" s="5">
        <v>0</v>
      </c>
      <c r="AE536" s="5">
        <v>0</v>
      </c>
      <c r="AF536" s="5">
        <v>0</v>
      </c>
      <c r="AH536" s="5">
        <v>0</v>
      </c>
      <c r="AJ536" s="7">
        <v>0</v>
      </c>
      <c r="AZ536" s="5" t="s">
        <v>175</v>
      </c>
      <c r="BB536" s="5" t="s">
        <v>77</v>
      </c>
      <c r="BD536" s="5" t="s">
        <v>439</v>
      </c>
      <c r="BE536" s="5" t="s">
        <v>67</v>
      </c>
    </row>
    <row r="537" spans="1:57" x14ac:dyDescent="0.25">
      <c r="A537" s="5">
        <v>536</v>
      </c>
      <c r="B537" s="6">
        <v>42622.325312499997</v>
      </c>
      <c r="D537" s="5" t="s">
        <v>318</v>
      </c>
      <c r="E537" s="5" t="s">
        <v>346</v>
      </c>
      <c r="G537" s="5" t="s">
        <v>64</v>
      </c>
      <c r="H537" s="5" t="s">
        <v>319</v>
      </c>
      <c r="I537" s="5" t="s">
        <v>75</v>
      </c>
      <c r="J537" s="5" t="s">
        <v>65</v>
      </c>
      <c r="K537" s="5" t="s">
        <v>65</v>
      </c>
      <c r="M537" s="5" t="s">
        <v>197</v>
      </c>
      <c r="N537" s="5" t="s">
        <v>66</v>
      </c>
      <c r="O537" s="7">
        <v>0</v>
      </c>
      <c r="P537" s="7">
        <v>0</v>
      </c>
      <c r="Q537" s="7">
        <v>0</v>
      </c>
      <c r="R537" s="7">
        <v>0</v>
      </c>
      <c r="T537" s="5">
        <v>0</v>
      </c>
      <c r="W537" s="5">
        <v>0</v>
      </c>
      <c r="Y537" s="5">
        <v>0</v>
      </c>
      <c r="Z537" s="5">
        <v>0</v>
      </c>
      <c r="AB537" s="5">
        <v>0</v>
      </c>
      <c r="AC537" s="5">
        <v>0</v>
      </c>
      <c r="AE537" s="5">
        <v>0</v>
      </c>
      <c r="AF537" s="5">
        <v>0</v>
      </c>
      <c r="AH537" s="5">
        <v>0</v>
      </c>
      <c r="AJ537" s="7">
        <v>0</v>
      </c>
      <c r="AZ537" s="5" t="s">
        <v>175</v>
      </c>
      <c r="BB537" s="5" t="s">
        <v>77</v>
      </c>
      <c r="BD537" s="5" t="s">
        <v>427</v>
      </c>
      <c r="BE537" s="5" t="s">
        <v>67</v>
      </c>
    </row>
    <row r="538" spans="1:57" x14ac:dyDescent="0.25">
      <c r="A538" s="5">
        <v>537</v>
      </c>
      <c r="B538" s="6">
        <v>42622.324826388889</v>
      </c>
      <c r="D538" s="5" t="s">
        <v>318</v>
      </c>
      <c r="E538" s="5" t="s">
        <v>346</v>
      </c>
      <c r="G538" s="5" t="s">
        <v>64</v>
      </c>
      <c r="H538" s="5" t="s">
        <v>319</v>
      </c>
      <c r="I538" s="5" t="s">
        <v>75</v>
      </c>
      <c r="J538" s="5" t="s">
        <v>65</v>
      </c>
      <c r="K538" s="5" t="s">
        <v>65</v>
      </c>
      <c r="M538" s="5" t="s">
        <v>298</v>
      </c>
      <c r="N538" s="5" t="s">
        <v>66</v>
      </c>
      <c r="O538" s="7">
        <v>0</v>
      </c>
      <c r="P538" s="7">
        <v>0</v>
      </c>
      <c r="Q538" s="7">
        <v>0</v>
      </c>
      <c r="R538" s="7">
        <v>0</v>
      </c>
      <c r="T538" s="5">
        <v>0</v>
      </c>
      <c r="W538" s="5">
        <v>0</v>
      </c>
      <c r="Y538" s="5">
        <v>0</v>
      </c>
      <c r="Z538" s="5">
        <v>0</v>
      </c>
      <c r="AB538" s="5">
        <v>0</v>
      </c>
      <c r="AC538" s="5">
        <v>0</v>
      </c>
      <c r="AE538" s="5">
        <v>0</v>
      </c>
      <c r="AF538" s="5">
        <v>0</v>
      </c>
      <c r="AH538" s="5">
        <v>0</v>
      </c>
      <c r="AJ538" s="7">
        <v>0</v>
      </c>
      <c r="AZ538" s="5" t="s">
        <v>175</v>
      </c>
      <c r="BB538" s="5" t="s">
        <v>77</v>
      </c>
      <c r="BD538" s="5" t="s">
        <v>427</v>
      </c>
      <c r="BE538" s="5" t="s">
        <v>67</v>
      </c>
    </row>
    <row r="539" spans="1:57" x14ac:dyDescent="0.25">
      <c r="A539" s="5">
        <v>538</v>
      </c>
      <c r="B539" s="6">
        <v>42622.32435185185</v>
      </c>
      <c r="D539" s="5" t="s">
        <v>318</v>
      </c>
      <c r="E539" s="5" t="s">
        <v>346</v>
      </c>
      <c r="G539" s="5" t="s">
        <v>64</v>
      </c>
      <c r="H539" s="5" t="s">
        <v>319</v>
      </c>
      <c r="I539" s="5" t="s">
        <v>75</v>
      </c>
      <c r="J539" s="5" t="s">
        <v>65</v>
      </c>
      <c r="K539" s="5" t="s">
        <v>65</v>
      </c>
      <c r="M539" s="5" t="s">
        <v>195</v>
      </c>
      <c r="N539" s="5" t="s">
        <v>66</v>
      </c>
      <c r="O539" s="7">
        <v>0</v>
      </c>
      <c r="P539" s="7">
        <v>0</v>
      </c>
      <c r="Q539" s="7">
        <v>0</v>
      </c>
      <c r="R539" s="7">
        <v>0</v>
      </c>
      <c r="T539" s="5">
        <v>0</v>
      </c>
      <c r="W539" s="5">
        <v>0</v>
      </c>
      <c r="Y539" s="5">
        <v>0</v>
      </c>
      <c r="Z539" s="5">
        <v>0</v>
      </c>
      <c r="AB539" s="5">
        <v>0</v>
      </c>
      <c r="AC539" s="5">
        <v>0</v>
      </c>
      <c r="AE539" s="5">
        <v>0</v>
      </c>
      <c r="AF539" s="5">
        <v>0</v>
      </c>
      <c r="AH539" s="5">
        <v>0</v>
      </c>
      <c r="AJ539" s="7">
        <v>0</v>
      </c>
      <c r="AZ539" s="5" t="s">
        <v>175</v>
      </c>
      <c r="BB539" s="5" t="s">
        <v>77</v>
      </c>
      <c r="BD539" s="5" t="s">
        <v>427</v>
      </c>
      <c r="BE539" s="5" t="s">
        <v>67</v>
      </c>
    </row>
    <row r="540" spans="1:57" x14ac:dyDescent="0.25">
      <c r="A540" s="5">
        <v>539</v>
      </c>
      <c r="B540" s="6">
        <v>42622.29074074074</v>
      </c>
      <c r="C540" s="6">
        <v>42622.358043981483</v>
      </c>
      <c r="D540" s="5" t="s">
        <v>336</v>
      </c>
      <c r="E540" s="5" t="s">
        <v>68</v>
      </c>
      <c r="F540" s="5" t="s">
        <v>337</v>
      </c>
      <c r="G540" s="5" t="s">
        <v>64</v>
      </c>
      <c r="H540" s="5" t="s">
        <v>319</v>
      </c>
      <c r="I540" s="5" t="s">
        <v>69</v>
      </c>
      <c r="J540" s="5" t="s">
        <v>65</v>
      </c>
      <c r="K540" s="5" t="s">
        <v>65</v>
      </c>
      <c r="L540" s="5">
        <v>32821</v>
      </c>
      <c r="M540" s="5" t="s">
        <v>70</v>
      </c>
      <c r="N540" s="5" t="s">
        <v>70</v>
      </c>
      <c r="O540" s="7">
        <v>0</v>
      </c>
      <c r="P540" s="7">
        <v>0</v>
      </c>
      <c r="Q540" s="7">
        <v>0</v>
      </c>
      <c r="R540" s="7">
        <v>0</v>
      </c>
      <c r="T540" s="5">
        <v>33</v>
      </c>
      <c r="U540" s="5">
        <v>0</v>
      </c>
      <c r="V540" s="5">
        <v>0</v>
      </c>
      <c r="W540" s="5">
        <v>0</v>
      </c>
      <c r="Z540" s="5">
        <v>0</v>
      </c>
      <c r="AC540" s="5">
        <v>0</v>
      </c>
      <c r="AF540" s="5">
        <v>0</v>
      </c>
      <c r="AI540" s="7">
        <v>502.52019999999999</v>
      </c>
      <c r="AJ540" s="7">
        <v>3.2199999999999999E-2</v>
      </c>
      <c r="AK540" s="5" t="s">
        <v>149</v>
      </c>
      <c r="AZ540" s="5" t="s">
        <v>186</v>
      </c>
      <c r="BB540" s="5" t="s">
        <v>71</v>
      </c>
    </row>
    <row r="541" spans="1:57" x14ac:dyDescent="0.25">
      <c r="A541" s="5">
        <v>540</v>
      </c>
      <c r="B541" s="6">
        <v>42622.290208333332</v>
      </c>
      <c r="C541" s="6">
        <v>42622.358043981483</v>
      </c>
      <c r="D541" s="5" t="s">
        <v>336</v>
      </c>
      <c r="E541" s="5" t="s">
        <v>68</v>
      </c>
      <c r="F541" s="5" t="s">
        <v>337</v>
      </c>
      <c r="G541" s="5" t="s">
        <v>64</v>
      </c>
      <c r="H541" s="5" t="s">
        <v>319</v>
      </c>
      <c r="I541" s="5" t="s">
        <v>69</v>
      </c>
      <c r="J541" s="5" t="s">
        <v>65</v>
      </c>
      <c r="K541" s="5" t="s">
        <v>65</v>
      </c>
      <c r="L541" s="5">
        <v>6991188</v>
      </c>
      <c r="M541" s="5" t="s">
        <v>70</v>
      </c>
      <c r="N541" s="5" t="s">
        <v>70</v>
      </c>
      <c r="O541" s="7">
        <v>0</v>
      </c>
      <c r="P541" s="7">
        <v>0</v>
      </c>
      <c r="Q541" s="7">
        <v>0</v>
      </c>
      <c r="R541" s="7">
        <v>0</v>
      </c>
      <c r="T541" s="5">
        <v>33</v>
      </c>
      <c r="U541" s="5">
        <v>0</v>
      </c>
      <c r="V541" s="5">
        <v>0</v>
      </c>
      <c r="W541" s="5">
        <v>0</v>
      </c>
      <c r="Z541" s="5">
        <v>0</v>
      </c>
      <c r="AC541" s="5">
        <v>0</v>
      </c>
      <c r="AF541" s="5">
        <v>0</v>
      </c>
      <c r="AI541" s="7">
        <v>507.03879999999998</v>
      </c>
      <c r="AJ541" s="7">
        <v>6.6680000000000001</v>
      </c>
      <c r="AK541" s="5" t="s">
        <v>148</v>
      </c>
      <c r="AZ541" s="5" t="s">
        <v>185</v>
      </c>
      <c r="BB541" s="5" t="s">
        <v>74</v>
      </c>
    </row>
    <row r="542" spans="1:57" x14ac:dyDescent="0.25">
      <c r="A542" s="5">
        <v>541</v>
      </c>
      <c r="B542" s="6">
        <v>42621.990532407406</v>
      </c>
      <c r="C542" s="6">
        <v>42621.996087962965</v>
      </c>
      <c r="D542" s="5" t="s">
        <v>336</v>
      </c>
      <c r="E542" s="5" t="s">
        <v>241</v>
      </c>
      <c r="F542" s="5" t="s">
        <v>337</v>
      </c>
      <c r="G542" s="5" t="s">
        <v>64</v>
      </c>
      <c r="H542" s="5" t="s">
        <v>319</v>
      </c>
      <c r="I542" s="5" t="s">
        <v>69</v>
      </c>
      <c r="J542" s="5" t="s">
        <v>65</v>
      </c>
      <c r="K542" s="5" t="s">
        <v>65</v>
      </c>
      <c r="L542" s="5">
        <v>1896</v>
      </c>
      <c r="M542" s="5" t="s">
        <v>70</v>
      </c>
      <c r="N542" s="5" t="s">
        <v>70</v>
      </c>
      <c r="O542" s="7">
        <v>0</v>
      </c>
      <c r="P542" s="7">
        <v>0</v>
      </c>
      <c r="Q542" s="7">
        <v>0</v>
      </c>
      <c r="R542" s="7">
        <v>0</v>
      </c>
      <c r="T542" s="5">
        <v>33</v>
      </c>
      <c r="U542" s="5">
        <v>0</v>
      </c>
      <c r="V542" s="5">
        <v>0</v>
      </c>
      <c r="W542" s="5">
        <v>0</v>
      </c>
      <c r="Z542" s="5">
        <v>0</v>
      </c>
      <c r="AC542" s="5">
        <v>0</v>
      </c>
      <c r="AF542" s="5">
        <v>0</v>
      </c>
      <c r="AI542" s="7">
        <v>507.05149999999998</v>
      </c>
      <c r="AJ542" s="7">
        <v>2E-3</v>
      </c>
      <c r="AK542" s="5" t="s">
        <v>149</v>
      </c>
      <c r="AZ542" s="5" t="s">
        <v>186</v>
      </c>
      <c r="BB542" s="5" t="s">
        <v>71</v>
      </c>
    </row>
    <row r="543" spans="1:57" x14ac:dyDescent="0.25">
      <c r="A543" s="5">
        <v>542</v>
      </c>
      <c r="B543" s="6">
        <v>42621.988692129627</v>
      </c>
      <c r="C543" s="6">
        <v>42621.996087962965</v>
      </c>
      <c r="D543" s="5" t="s">
        <v>336</v>
      </c>
      <c r="E543" s="5" t="s">
        <v>241</v>
      </c>
      <c r="F543" s="5" t="s">
        <v>337</v>
      </c>
      <c r="G543" s="5" t="s">
        <v>64</v>
      </c>
      <c r="H543" s="5" t="s">
        <v>319</v>
      </c>
      <c r="I543" s="5" t="s">
        <v>69</v>
      </c>
      <c r="J543" s="5" t="s">
        <v>65</v>
      </c>
      <c r="K543" s="5" t="s">
        <v>65</v>
      </c>
      <c r="L543" s="5">
        <v>10926</v>
      </c>
      <c r="M543" s="5" t="s">
        <v>70</v>
      </c>
      <c r="N543" s="5" t="s">
        <v>70</v>
      </c>
      <c r="O543" s="7">
        <v>0</v>
      </c>
      <c r="P543" s="7">
        <v>0</v>
      </c>
      <c r="Q543" s="7">
        <v>0</v>
      </c>
      <c r="R543" s="7">
        <v>0</v>
      </c>
      <c r="T543" s="5">
        <v>33</v>
      </c>
      <c r="U543" s="5">
        <v>0</v>
      </c>
      <c r="V543" s="5">
        <v>0</v>
      </c>
      <c r="W543" s="5">
        <v>0</v>
      </c>
      <c r="Z543" s="5">
        <v>0</v>
      </c>
      <c r="AC543" s="5">
        <v>0</v>
      </c>
      <c r="AF543" s="5">
        <v>0</v>
      </c>
      <c r="AI543" s="7">
        <v>507.04950000000002</v>
      </c>
      <c r="AJ543" s="7">
        <v>1.0699999999999999E-2</v>
      </c>
      <c r="AK543" s="5" t="s">
        <v>148</v>
      </c>
      <c r="AZ543" s="5" t="s">
        <v>185</v>
      </c>
      <c r="BB543" s="5" t="s">
        <v>74</v>
      </c>
    </row>
    <row r="544" spans="1:57" x14ac:dyDescent="0.25">
      <c r="A544" s="5">
        <v>543</v>
      </c>
      <c r="B544" s="6">
        <v>42621.988622685189</v>
      </c>
      <c r="D544" s="5" t="s">
        <v>318</v>
      </c>
      <c r="E544" s="5" t="s">
        <v>469</v>
      </c>
      <c r="G544" s="5" t="s">
        <v>64</v>
      </c>
      <c r="H544" s="5" t="s">
        <v>319</v>
      </c>
      <c r="I544" s="5" t="s">
        <v>75</v>
      </c>
      <c r="J544" s="5" t="s">
        <v>65</v>
      </c>
      <c r="K544" s="5" t="s">
        <v>65</v>
      </c>
      <c r="M544" s="5" t="s">
        <v>535</v>
      </c>
      <c r="N544" s="5" t="s">
        <v>196</v>
      </c>
      <c r="O544" s="7">
        <v>0</v>
      </c>
      <c r="P544" s="7">
        <v>0</v>
      </c>
      <c r="Q544" s="7">
        <v>0</v>
      </c>
      <c r="R544" s="7">
        <v>0</v>
      </c>
      <c r="T544" s="5">
        <v>0</v>
      </c>
      <c r="W544" s="5">
        <v>0</v>
      </c>
      <c r="Y544" s="5">
        <v>0</v>
      </c>
      <c r="Z544" s="5">
        <v>0</v>
      </c>
      <c r="AB544" s="5">
        <v>0</v>
      </c>
      <c r="AC544" s="5">
        <v>0</v>
      </c>
      <c r="AE544" s="5">
        <v>0</v>
      </c>
      <c r="AF544" s="5">
        <v>0</v>
      </c>
      <c r="AH544" s="5">
        <v>0</v>
      </c>
      <c r="AJ544" s="7">
        <v>0</v>
      </c>
      <c r="AZ544" s="5" t="s">
        <v>175</v>
      </c>
      <c r="BB544" s="5" t="s">
        <v>77</v>
      </c>
      <c r="BD544" s="5" t="s">
        <v>439</v>
      </c>
      <c r="BE544" s="5" t="s">
        <v>67</v>
      </c>
    </row>
    <row r="545" spans="1:57" x14ac:dyDescent="0.25">
      <c r="A545" s="5">
        <v>544</v>
      </c>
      <c r="B545" s="6">
        <v>42621.984351851854</v>
      </c>
      <c r="D545" s="5" t="s">
        <v>317</v>
      </c>
      <c r="E545" s="5" t="s">
        <v>318</v>
      </c>
      <c r="F545" s="5" t="s">
        <v>317</v>
      </c>
      <c r="G545" s="5" t="s">
        <v>80</v>
      </c>
      <c r="H545" s="5" t="s">
        <v>319</v>
      </c>
      <c r="I545" s="5" t="s">
        <v>320</v>
      </c>
      <c r="J545" s="5" t="s">
        <v>65</v>
      </c>
      <c r="K545" s="5" t="s">
        <v>65</v>
      </c>
      <c r="M545" s="5" t="s">
        <v>363</v>
      </c>
      <c r="N545" s="5" t="s">
        <v>66</v>
      </c>
      <c r="O545" s="7">
        <v>0</v>
      </c>
      <c r="P545" s="7">
        <v>0</v>
      </c>
      <c r="Q545" s="7">
        <v>0</v>
      </c>
      <c r="R545" s="7">
        <v>0</v>
      </c>
      <c r="T545" s="5">
        <v>0</v>
      </c>
      <c r="W545" s="5">
        <v>0</v>
      </c>
      <c r="Y545" s="5">
        <v>0</v>
      </c>
      <c r="Z545" s="5">
        <v>0</v>
      </c>
      <c r="AB545" s="5">
        <v>0</v>
      </c>
      <c r="AC545" s="5">
        <v>0</v>
      </c>
      <c r="AE545" s="5">
        <v>0</v>
      </c>
      <c r="AF545" s="5">
        <v>0</v>
      </c>
      <c r="AH545" s="5">
        <v>0</v>
      </c>
      <c r="AJ545" s="7">
        <v>0</v>
      </c>
      <c r="BB545" s="5" t="s">
        <v>322</v>
      </c>
      <c r="BD545" s="5" t="s">
        <v>323</v>
      </c>
      <c r="BE545" s="5" t="s">
        <v>324</v>
      </c>
    </row>
    <row r="546" spans="1:57" x14ac:dyDescent="0.25">
      <c r="A546" s="5">
        <v>545</v>
      </c>
      <c r="B546" s="6">
        <v>42621.984120370369</v>
      </c>
      <c r="D546" s="5" t="s">
        <v>317</v>
      </c>
      <c r="E546" s="5" t="s">
        <v>318</v>
      </c>
      <c r="F546" s="5" t="s">
        <v>317</v>
      </c>
      <c r="G546" s="5" t="s">
        <v>80</v>
      </c>
      <c r="H546" s="5" t="s">
        <v>319</v>
      </c>
      <c r="I546" s="5" t="s">
        <v>320</v>
      </c>
      <c r="J546" s="5" t="s">
        <v>65</v>
      </c>
      <c r="K546" s="5" t="s">
        <v>65</v>
      </c>
      <c r="M546" s="5" t="s">
        <v>363</v>
      </c>
      <c r="N546" s="5" t="s">
        <v>66</v>
      </c>
      <c r="O546" s="7">
        <v>0</v>
      </c>
      <c r="P546" s="7">
        <v>0</v>
      </c>
      <c r="Q546" s="7">
        <v>0</v>
      </c>
      <c r="R546" s="7">
        <v>0</v>
      </c>
      <c r="T546" s="5">
        <v>0</v>
      </c>
      <c r="W546" s="5">
        <v>0</v>
      </c>
      <c r="Y546" s="5">
        <v>0</v>
      </c>
      <c r="Z546" s="5">
        <v>0</v>
      </c>
      <c r="AB546" s="5">
        <v>0</v>
      </c>
      <c r="AC546" s="5">
        <v>0</v>
      </c>
      <c r="AE546" s="5">
        <v>0</v>
      </c>
      <c r="AF546" s="5">
        <v>0</v>
      </c>
      <c r="AH546" s="5">
        <v>0</v>
      </c>
      <c r="AJ546" s="7">
        <v>0</v>
      </c>
      <c r="BB546" s="5" t="s">
        <v>322</v>
      </c>
      <c r="BD546" s="5" t="s">
        <v>323</v>
      </c>
      <c r="BE546" s="5" t="s">
        <v>324</v>
      </c>
    </row>
    <row r="547" spans="1:57" x14ac:dyDescent="0.25">
      <c r="A547" s="5">
        <v>546</v>
      </c>
      <c r="B547" s="6">
        <v>42621.919895833336</v>
      </c>
      <c r="C547" s="6">
        <v>42621.964398148149</v>
      </c>
      <c r="D547" s="5" t="s">
        <v>336</v>
      </c>
      <c r="E547" s="5" t="s">
        <v>241</v>
      </c>
      <c r="F547" s="5" t="s">
        <v>337</v>
      </c>
      <c r="G547" s="5" t="s">
        <v>64</v>
      </c>
      <c r="H547" s="5" t="s">
        <v>319</v>
      </c>
      <c r="I547" s="5" t="s">
        <v>69</v>
      </c>
      <c r="J547" s="5" t="s">
        <v>65</v>
      </c>
      <c r="K547" s="5" t="s">
        <v>65</v>
      </c>
      <c r="L547" s="5">
        <v>12043</v>
      </c>
      <c r="M547" s="5" t="s">
        <v>70</v>
      </c>
      <c r="N547" s="5" t="s">
        <v>70</v>
      </c>
      <c r="O547" s="7">
        <v>0</v>
      </c>
      <c r="P547" s="7">
        <v>0</v>
      </c>
      <c r="Q547" s="7">
        <v>0</v>
      </c>
      <c r="R547" s="7">
        <v>0</v>
      </c>
      <c r="T547" s="5">
        <v>33</v>
      </c>
      <c r="U547" s="5">
        <v>0</v>
      </c>
      <c r="V547" s="5">
        <v>0</v>
      </c>
      <c r="W547" s="5">
        <v>0</v>
      </c>
      <c r="Z547" s="5">
        <v>0</v>
      </c>
      <c r="AC547" s="5">
        <v>0</v>
      </c>
      <c r="AF547" s="5">
        <v>0</v>
      </c>
      <c r="AI547" s="7">
        <v>511.11590000000001</v>
      </c>
      <c r="AJ547" s="7">
        <v>1.17E-2</v>
      </c>
      <c r="AK547" s="5" t="s">
        <v>149</v>
      </c>
      <c r="AZ547" s="5" t="s">
        <v>186</v>
      </c>
      <c r="BB547" s="5" t="s">
        <v>71</v>
      </c>
    </row>
    <row r="548" spans="1:57" x14ac:dyDescent="0.25">
      <c r="A548" s="5">
        <v>547</v>
      </c>
      <c r="B548" s="6">
        <v>42621.919814814813</v>
      </c>
      <c r="C548" s="6">
        <v>42621.964398148149</v>
      </c>
      <c r="D548" s="5" t="s">
        <v>336</v>
      </c>
      <c r="E548" s="5" t="s">
        <v>241</v>
      </c>
      <c r="F548" s="5" t="s">
        <v>337</v>
      </c>
      <c r="G548" s="5" t="s">
        <v>64</v>
      </c>
      <c r="H548" s="5" t="s">
        <v>319</v>
      </c>
      <c r="I548" s="5" t="s">
        <v>69</v>
      </c>
      <c r="J548" s="5" t="s">
        <v>65</v>
      </c>
      <c r="K548" s="5" t="s">
        <v>65</v>
      </c>
      <c r="L548" s="5">
        <v>4249109</v>
      </c>
      <c r="M548" s="5" t="s">
        <v>70</v>
      </c>
      <c r="N548" s="5" t="s">
        <v>70</v>
      </c>
      <c r="O548" s="7">
        <v>0</v>
      </c>
      <c r="P548" s="7">
        <v>0</v>
      </c>
      <c r="Q548" s="7">
        <v>0</v>
      </c>
      <c r="R548" s="7">
        <v>0</v>
      </c>
      <c r="T548" s="5">
        <v>33</v>
      </c>
      <c r="U548" s="5">
        <v>0</v>
      </c>
      <c r="V548" s="5">
        <v>0</v>
      </c>
      <c r="W548" s="5">
        <v>0</v>
      </c>
      <c r="Z548" s="5">
        <v>0</v>
      </c>
      <c r="AC548" s="5">
        <v>0</v>
      </c>
      <c r="AF548" s="5">
        <v>0</v>
      </c>
      <c r="AI548" s="7">
        <v>511.10419999999999</v>
      </c>
      <c r="AJ548" s="7">
        <v>4.0526999999999997</v>
      </c>
      <c r="AK548" s="5" t="s">
        <v>148</v>
      </c>
      <c r="AZ548" s="5" t="s">
        <v>185</v>
      </c>
      <c r="BB548" s="5" t="s">
        <v>74</v>
      </c>
    </row>
    <row r="549" spans="1:57" x14ac:dyDescent="0.25">
      <c r="A549" s="5">
        <v>548</v>
      </c>
      <c r="B549" s="6">
        <v>42621.919791666667</v>
      </c>
      <c r="D549" s="5" t="s">
        <v>318</v>
      </c>
      <c r="E549" s="5" t="s">
        <v>356</v>
      </c>
      <c r="G549" s="5" t="s">
        <v>64</v>
      </c>
      <c r="H549" s="5" t="s">
        <v>319</v>
      </c>
      <c r="I549" s="5" t="s">
        <v>75</v>
      </c>
      <c r="J549" s="5" t="s">
        <v>65</v>
      </c>
      <c r="K549" s="5" t="s">
        <v>65</v>
      </c>
      <c r="M549" s="5" t="s">
        <v>235</v>
      </c>
      <c r="N549" s="5" t="s">
        <v>66</v>
      </c>
      <c r="O549" s="7">
        <v>0</v>
      </c>
      <c r="P549" s="7">
        <v>0</v>
      </c>
      <c r="Q549" s="7">
        <v>0</v>
      </c>
      <c r="R549" s="7">
        <v>0</v>
      </c>
      <c r="T549" s="5">
        <v>0</v>
      </c>
      <c r="W549" s="5">
        <v>0</v>
      </c>
      <c r="Y549" s="5">
        <v>0</v>
      </c>
      <c r="Z549" s="5">
        <v>0</v>
      </c>
      <c r="AB549" s="5">
        <v>0</v>
      </c>
      <c r="AC549" s="5">
        <v>0</v>
      </c>
      <c r="AE549" s="5">
        <v>0</v>
      </c>
      <c r="AF549" s="5">
        <v>0</v>
      </c>
      <c r="AH549" s="5">
        <v>0</v>
      </c>
      <c r="AJ549" s="7">
        <v>0</v>
      </c>
      <c r="AZ549" s="5" t="s">
        <v>175</v>
      </c>
      <c r="BB549" s="5" t="s">
        <v>77</v>
      </c>
      <c r="BD549" s="5" t="s">
        <v>428</v>
      </c>
      <c r="BE549" s="5" t="s">
        <v>67</v>
      </c>
    </row>
    <row r="550" spans="1:57" x14ac:dyDescent="0.25">
      <c r="A550" s="5">
        <v>549</v>
      </c>
      <c r="B550" s="6">
        <v>42621.918449074074</v>
      </c>
      <c r="D550" s="5" t="s">
        <v>318</v>
      </c>
      <c r="E550" s="5" t="s">
        <v>356</v>
      </c>
      <c r="G550" s="5" t="s">
        <v>64</v>
      </c>
      <c r="H550" s="5" t="s">
        <v>319</v>
      </c>
      <c r="I550" s="5" t="s">
        <v>75</v>
      </c>
      <c r="J550" s="5" t="s">
        <v>65</v>
      </c>
      <c r="K550" s="5" t="s">
        <v>65</v>
      </c>
      <c r="M550" s="5" t="s">
        <v>271</v>
      </c>
      <c r="N550" s="5" t="s">
        <v>66</v>
      </c>
      <c r="O550" s="7">
        <v>0</v>
      </c>
      <c r="P550" s="7">
        <v>0</v>
      </c>
      <c r="Q550" s="7">
        <v>0</v>
      </c>
      <c r="R550" s="7">
        <v>0</v>
      </c>
      <c r="T550" s="5">
        <v>0</v>
      </c>
      <c r="W550" s="5">
        <v>0</v>
      </c>
      <c r="Y550" s="5">
        <v>0</v>
      </c>
      <c r="Z550" s="5">
        <v>0</v>
      </c>
      <c r="AB550" s="5">
        <v>0</v>
      </c>
      <c r="AC550" s="5">
        <v>0</v>
      </c>
      <c r="AE550" s="5">
        <v>0</v>
      </c>
      <c r="AF550" s="5">
        <v>0</v>
      </c>
      <c r="AH550" s="5">
        <v>0</v>
      </c>
      <c r="AJ550" s="7">
        <v>0</v>
      </c>
      <c r="AZ550" s="5" t="s">
        <v>175</v>
      </c>
      <c r="BB550" s="5" t="s">
        <v>77</v>
      </c>
      <c r="BD550" s="5" t="s">
        <v>428</v>
      </c>
      <c r="BE550" s="5" t="s">
        <v>67</v>
      </c>
    </row>
    <row r="551" spans="1:57" x14ac:dyDescent="0.25">
      <c r="A551" s="5">
        <v>550</v>
      </c>
      <c r="B551" s="6">
        <v>42621.912245370368</v>
      </c>
      <c r="D551" s="5" t="s">
        <v>318</v>
      </c>
      <c r="E551" s="5" t="s">
        <v>356</v>
      </c>
      <c r="G551" s="5" t="s">
        <v>64</v>
      </c>
      <c r="H551" s="5" t="s">
        <v>319</v>
      </c>
      <c r="I551" s="5" t="s">
        <v>75</v>
      </c>
      <c r="J551" s="5" t="s">
        <v>65</v>
      </c>
      <c r="K551" s="5" t="s">
        <v>65</v>
      </c>
      <c r="M551" s="5" t="s">
        <v>422</v>
      </c>
      <c r="N551" s="5" t="s">
        <v>76</v>
      </c>
      <c r="O551" s="7">
        <v>0</v>
      </c>
      <c r="P551" s="7">
        <v>0</v>
      </c>
      <c r="Q551" s="7">
        <v>0</v>
      </c>
      <c r="R551" s="7">
        <v>0</v>
      </c>
      <c r="T551" s="5">
        <v>0</v>
      </c>
      <c r="W551" s="5">
        <v>0</v>
      </c>
      <c r="Y551" s="5">
        <v>0</v>
      </c>
      <c r="Z551" s="5">
        <v>0</v>
      </c>
      <c r="AB551" s="5">
        <v>0</v>
      </c>
      <c r="AC551" s="5">
        <v>0</v>
      </c>
      <c r="AE551" s="5">
        <v>0</v>
      </c>
      <c r="AF551" s="5">
        <v>0</v>
      </c>
      <c r="AH551" s="5">
        <v>0</v>
      </c>
      <c r="AJ551" s="7">
        <v>0</v>
      </c>
      <c r="AZ551" s="5" t="s">
        <v>175</v>
      </c>
      <c r="BB551" s="5" t="s">
        <v>77</v>
      </c>
      <c r="BD551" s="5" t="s">
        <v>427</v>
      </c>
      <c r="BE551" s="5" t="s">
        <v>67</v>
      </c>
    </row>
    <row r="552" spans="1:57" x14ac:dyDescent="0.25">
      <c r="A552" s="5">
        <v>551</v>
      </c>
      <c r="B552" s="6">
        <v>42621.911215277774</v>
      </c>
      <c r="D552" s="5" t="s">
        <v>318</v>
      </c>
      <c r="E552" s="5" t="s">
        <v>377</v>
      </c>
      <c r="G552" s="5" t="s">
        <v>64</v>
      </c>
      <c r="H552" s="5" t="s">
        <v>319</v>
      </c>
      <c r="I552" s="5" t="s">
        <v>75</v>
      </c>
      <c r="J552" s="5" t="s">
        <v>65</v>
      </c>
      <c r="K552" s="5" t="s">
        <v>65</v>
      </c>
      <c r="M552" s="5" t="s">
        <v>220</v>
      </c>
      <c r="N552" s="5" t="s">
        <v>66</v>
      </c>
      <c r="O552" s="7">
        <v>0</v>
      </c>
      <c r="P552" s="7">
        <v>0</v>
      </c>
      <c r="Q552" s="7">
        <v>0</v>
      </c>
      <c r="R552" s="7">
        <v>0</v>
      </c>
      <c r="T552" s="5">
        <v>0</v>
      </c>
      <c r="W552" s="5">
        <v>0</v>
      </c>
      <c r="Y552" s="5">
        <v>0</v>
      </c>
      <c r="Z552" s="5">
        <v>0</v>
      </c>
      <c r="AB552" s="5">
        <v>0</v>
      </c>
      <c r="AC552" s="5">
        <v>0</v>
      </c>
      <c r="AE552" s="5">
        <v>0</v>
      </c>
      <c r="AF552" s="5">
        <v>0</v>
      </c>
      <c r="AH552" s="5">
        <v>0</v>
      </c>
      <c r="AJ552" s="7">
        <v>0</v>
      </c>
      <c r="AZ552" s="5" t="s">
        <v>175</v>
      </c>
      <c r="BB552" s="5" t="s">
        <v>77</v>
      </c>
      <c r="BD552" s="5" t="s">
        <v>427</v>
      </c>
      <c r="BE552" s="5" t="s">
        <v>67</v>
      </c>
    </row>
    <row r="553" spans="1:57" x14ac:dyDescent="0.25">
      <c r="A553" s="5">
        <v>552</v>
      </c>
      <c r="B553" s="6">
        <v>42621.907037037039</v>
      </c>
      <c r="D553" s="5" t="s">
        <v>317</v>
      </c>
      <c r="E553" s="5" t="s">
        <v>318</v>
      </c>
      <c r="F553" s="5" t="s">
        <v>317</v>
      </c>
      <c r="G553" s="5" t="s">
        <v>80</v>
      </c>
      <c r="H553" s="5" t="s">
        <v>319</v>
      </c>
      <c r="I553" s="5" t="s">
        <v>320</v>
      </c>
      <c r="J553" s="5" t="s">
        <v>65</v>
      </c>
      <c r="K553" s="5" t="s">
        <v>65</v>
      </c>
      <c r="M553" s="5" t="s">
        <v>321</v>
      </c>
      <c r="N553" s="5" t="s">
        <v>66</v>
      </c>
      <c r="O553" s="7">
        <v>0</v>
      </c>
      <c r="P553" s="7">
        <v>0</v>
      </c>
      <c r="Q553" s="7">
        <v>0</v>
      </c>
      <c r="R553" s="7">
        <v>0</v>
      </c>
      <c r="T553" s="5">
        <v>0</v>
      </c>
      <c r="W553" s="5">
        <v>0</v>
      </c>
      <c r="Y553" s="5">
        <v>0</v>
      </c>
      <c r="Z553" s="5">
        <v>0</v>
      </c>
      <c r="AB553" s="5">
        <v>0</v>
      </c>
      <c r="AC553" s="5">
        <v>0</v>
      </c>
      <c r="AE553" s="5">
        <v>0</v>
      </c>
      <c r="AF553" s="5">
        <v>0</v>
      </c>
      <c r="AH553" s="5">
        <v>0</v>
      </c>
      <c r="AJ553" s="7">
        <v>0</v>
      </c>
      <c r="BB553" s="5" t="s">
        <v>322</v>
      </c>
      <c r="BD553" s="5" t="s">
        <v>323</v>
      </c>
      <c r="BE553" s="5" t="s">
        <v>324</v>
      </c>
    </row>
    <row r="554" spans="1:57" x14ac:dyDescent="0.25">
      <c r="A554" s="5">
        <v>553</v>
      </c>
      <c r="B554" s="6">
        <v>42621.88480324074</v>
      </c>
      <c r="D554" s="5" t="s">
        <v>318</v>
      </c>
      <c r="E554" s="5" t="s">
        <v>536</v>
      </c>
      <c r="G554" s="5" t="s">
        <v>64</v>
      </c>
      <c r="H554" s="5" t="s">
        <v>319</v>
      </c>
      <c r="I554" s="5" t="s">
        <v>75</v>
      </c>
      <c r="J554" s="5" t="s">
        <v>65</v>
      </c>
      <c r="K554" s="5" t="s">
        <v>65</v>
      </c>
      <c r="M554" s="5" t="s">
        <v>271</v>
      </c>
      <c r="N554" s="5" t="s">
        <v>66</v>
      </c>
      <c r="O554" s="7">
        <v>0</v>
      </c>
      <c r="P554" s="7">
        <v>0</v>
      </c>
      <c r="Q554" s="7">
        <v>0</v>
      </c>
      <c r="R554" s="7">
        <v>0</v>
      </c>
      <c r="T554" s="5">
        <v>0</v>
      </c>
      <c r="W554" s="5">
        <v>0</v>
      </c>
      <c r="Y554" s="5">
        <v>0</v>
      </c>
      <c r="Z554" s="5">
        <v>0</v>
      </c>
      <c r="AB554" s="5">
        <v>0</v>
      </c>
      <c r="AC554" s="5">
        <v>0</v>
      </c>
      <c r="AE554" s="5">
        <v>0</v>
      </c>
      <c r="AF554" s="5">
        <v>0</v>
      </c>
      <c r="AH554" s="5">
        <v>0</v>
      </c>
      <c r="AJ554" s="7">
        <v>0</v>
      </c>
      <c r="AZ554" s="5" t="s">
        <v>175</v>
      </c>
      <c r="BB554" s="5" t="s">
        <v>77</v>
      </c>
      <c r="BD554" s="5" t="s">
        <v>427</v>
      </c>
      <c r="BE554" s="5" t="s">
        <v>67</v>
      </c>
    </row>
    <row r="555" spans="1:57" x14ac:dyDescent="0.25">
      <c r="A555" s="5">
        <v>554</v>
      </c>
      <c r="B555" s="6">
        <v>42621.855937499997</v>
      </c>
      <c r="C555" s="6">
        <v>42621.924942129626</v>
      </c>
      <c r="D555" s="5" t="s">
        <v>336</v>
      </c>
      <c r="E555" s="5" t="s">
        <v>241</v>
      </c>
      <c r="F555" s="5" t="s">
        <v>337</v>
      </c>
      <c r="G555" s="5" t="s">
        <v>64</v>
      </c>
      <c r="H555" s="5" t="s">
        <v>319</v>
      </c>
      <c r="I555" s="5" t="s">
        <v>69</v>
      </c>
      <c r="J555" s="5" t="s">
        <v>65</v>
      </c>
      <c r="K555" s="5" t="s">
        <v>65</v>
      </c>
      <c r="L555" s="5">
        <v>32635</v>
      </c>
      <c r="M555" s="5" t="s">
        <v>70</v>
      </c>
      <c r="N555" s="5" t="s">
        <v>70</v>
      </c>
      <c r="O555" s="7">
        <v>0</v>
      </c>
      <c r="P555" s="7">
        <v>0</v>
      </c>
      <c r="Q555" s="7">
        <v>0</v>
      </c>
      <c r="R555" s="7">
        <v>0</v>
      </c>
      <c r="T555" s="5">
        <v>33</v>
      </c>
      <c r="U555" s="5">
        <v>0</v>
      </c>
      <c r="V555" s="5">
        <v>0</v>
      </c>
      <c r="W555" s="5">
        <v>0</v>
      </c>
      <c r="Z555" s="5">
        <v>0</v>
      </c>
      <c r="AC555" s="5">
        <v>0</v>
      </c>
      <c r="AF555" s="5">
        <v>0</v>
      </c>
      <c r="AI555" s="7">
        <v>511.19990000000001</v>
      </c>
      <c r="AJ555" s="7">
        <v>3.1300000000000001E-2</v>
      </c>
      <c r="AK555" s="5" t="s">
        <v>149</v>
      </c>
      <c r="AZ555" s="5" t="s">
        <v>186</v>
      </c>
      <c r="BB555" s="5" t="s">
        <v>71</v>
      </c>
    </row>
    <row r="556" spans="1:57" x14ac:dyDescent="0.25">
      <c r="A556" s="5">
        <v>555</v>
      </c>
      <c r="B556" s="6">
        <v>42621.855451388888</v>
      </c>
      <c r="C556" s="6">
        <v>42621.924942129626</v>
      </c>
      <c r="D556" s="5" t="s">
        <v>336</v>
      </c>
      <c r="E556" s="5" t="s">
        <v>241</v>
      </c>
      <c r="F556" s="5" t="s">
        <v>337</v>
      </c>
      <c r="G556" s="5" t="s">
        <v>64</v>
      </c>
      <c r="H556" s="5" t="s">
        <v>319</v>
      </c>
      <c r="I556" s="5" t="s">
        <v>69</v>
      </c>
      <c r="J556" s="5" t="s">
        <v>65</v>
      </c>
      <c r="K556" s="5" t="s">
        <v>65</v>
      </c>
      <c r="L556" s="5">
        <v>112120</v>
      </c>
      <c r="M556" s="5" t="s">
        <v>70</v>
      </c>
      <c r="N556" s="5" t="s">
        <v>70</v>
      </c>
      <c r="O556" s="7">
        <v>0</v>
      </c>
      <c r="P556" s="7">
        <v>0</v>
      </c>
      <c r="Q556" s="7">
        <v>0</v>
      </c>
      <c r="R556" s="7">
        <v>0</v>
      </c>
      <c r="T556" s="5">
        <v>33</v>
      </c>
      <c r="U556" s="5">
        <v>0</v>
      </c>
      <c r="V556" s="5">
        <v>0</v>
      </c>
      <c r="W556" s="5">
        <v>0</v>
      </c>
      <c r="Z556" s="5">
        <v>0</v>
      </c>
      <c r="AC556" s="5">
        <v>0</v>
      </c>
      <c r="AF556" s="5">
        <v>0</v>
      </c>
      <c r="AI556" s="7">
        <v>511.25459999999998</v>
      </c>
      <c r="AJ556" s="7">
        <v>0.1074</v>
      </c>
      <c r="AK556" s="5" t="s">
        <v>148</v>
      </c>
      <c r="AZ556" s="5" t="s">
        <v>185</v>
      </c>
      <c r="BB556" s="5" t="s">
        <v>74</v>
      </c>
    </row>
    <row r="557" spans="1:57" x14ac:dyDescent="0.25">
      <c r="A557" s="5">
        <v>556</v>
      </c>
      <c r="B557" s="6">
        <v>42621.830879629626</v>
      </c>
      <c r="D557" s="5" t="s">
        <v>318</v>
      </c>
      <c r="E557" s="5" t="s">
        <v>330</v>
      </c>
      <c r="G557" s="5" t="s">
        <v>64</v>
      </c>
      <c r="H557" s="5" t="s">
        <v>319</v>
      </c>
      <c r="I557" s="5" t="s">
        <v>75</v>
      </c>
      <c r="J557" s="5" t="s">
        <v>65</v>
      </c>
      <c r="K557" s="5" t="s">
        <v>65</v>
      </c>
      <c r="M557" s="5" t="s">
        <v>198</v>
      </c>
      <c r="N557" s="5" t="s">
        <v>66</v>
      </c>
      <c r="O557" s="7">
        <v>0</v>
      </c>
      <c r="P557" s="7">
        <v>0</v>
      </c>
      <c r="Q557" s="7">
        <v>0</v>
      </c>
      <c r="R557" s="7">
        <v>0</v>
      </c>
      <c r="T557" s="5">
        <v>0</v>
      </c>
      <c r="W557" s="5">
        <v>0</v>
      </c>
      <c r="Y557" s="5">
        <v>0</v>
      </c>
      <c r="Z557" s="5">
        <v>0</v>
      </c>
      <c r="AB557" s="5">
        <v>0</v>
      </c>
      <c r="AC557" s="5">
        <v>0</v>
      </c>
      <c r="AE557" s="5">
        <v>0</v>
      </c>
      <c r="AF557" s="5">
        <v>0</v>
      </c>
      <c r="AH557" s="5">
        <v>0</v>
      </c>
      <c r="AJ557" s="7">
        <v>0</v>
      </c>
      <c r="AZ557" s="5" t="s">
        <v>175</v>
      </c>
      <c r="BB557" s="5" t="s">
        <v>77</v>
      </c>
      <c r="BD557" s="5" t="s">
        <v>427</v>
      </c>
      <c r="BE557" s="5" t="s">
        <v>67</v>
      </c>
    </row>
    <row r="558" spans="1:57" x14ac:dyDescent="0.25">
      <c r="A558" s="5">
        <v>557</v>
      </c>
      <c r="B558" s="6">
        <v>42621.82603009259</v>
      </c>
      <c r="D558" s="5" t="s">
        <v>318</v>
      </c>
      <c r="E558" s="5" t="s">
        <v>356</v>
      </c>
      <c r="G558" s="5" t="s">
        <v>64</v>
      </c>
      <c r="H558" s="5" t="s">
        <v>319</v>
      </c>
      <c r="I558" s="5" t="s">
        <v>75</v>
      </c>
      <c r="J558" s="5" t="s">
        <v>65</v>
      </c>
      <c r="K558" s="5" t="s">
        <v>65</v>
      </c>
      <c r="M558" s="5" t="s">
        <v>537</v>
      </c>
      <c r="N558" s="5" t="s">
        <v>365</v>
      </c>
      <c r="O558" s="7">
        <v>0</v>
      </c>
      <c r="P558" s="7">
        <v>0</v>
      </c>
      <c r="Q558" s="7">
        <v>0</v>
      </c>
      <c r="R558" s="7">
        <v>0</v>
      </c>
      <c r="T558" s="5">
        <v>0</v>
      </c>
      <c r="W558" s="5">
        <v>0</v>
      </c>
      <c r="Y558" s="5">
        <v>0</v>
      </c>
      <c r="Z558" s="5">
        <v>0</v>
      </c>
      <c r="AB558" s="5">
        <v>0</v>
      </c>
      <c r="AC558" s="5">
        <v>0</v>
      </c>
      <c r="AE558" s="5">
        <v>0</v>
      </c>
      <c r="AF558" s="5">
        <v>0</v>
      </c>
      <c r="AH558" s="5">
        <v>0</v>
      </c>
      <c r="AJ558" s="7">
        <v>0</v>
      </c>
      <c r="AZ558" s="5" t="s">
        <v>175</v>
      </c>
      <c r="BB558" s="5" t="s">
        <v>77</v>
      </c>
      <c r="BD558" s="5" t="s">
        <v>432</v>
      </c>
      <c r="BE558" s="5" t="s">
        <v>67</v>
      </c>
    </row>
    <row r="559" spans="1:57" x14ac:dyDescent="0.25">
      <c r="A559" s="5">
        <v>558</v>
      </c>
      <c r="B559" s="6">
        <v>42621.825578703705</v>
      </c>
      <c r="D559" s="5" t="s">
        <v>317</v>
      </c>
      <c r="E559" s="5" t="s">
        <v>318</v>
      </c>
      <c r="F559" s="5" t="s">
        <v>317</v>
      </c>
      <c r="G559" s="5" t="s">
        <v>80</v>
      </c>
      <c r="H559" s="5" t="s">
        <v>319</v>
      </c>
      <c r="I559" s="5" t="s">
        <v>320</v>
      </c>
      <c r="J559" s="5" t="s">
        <v>65</v>
      </c>
      <c r="K559" s="5" t="s">
        <v>65</v>
      </c>
      <c r="M559" s="5" t="s">
        <v>325</v>
      </c>
      <c r="N559" s="5" t="s">
        <v>66</v>
      </c>
      <c r="O559" s="7">
        <v>0</v>
      </c>
      <c r="P559" s="7">
        <v>0</v>
      </c>
      <c r="Q559" s="7">
        <v>0</v>
      </c>
      <c r="R559" s="7">
        <v>0</v>
      </c>
      <c r="T559" s="5">
        <v>0</v>
      </c>
      <c r="W559" s="5">
        <v>0</v>
      </c>
      <c r="Y559" s="5">
        <v>0</v>
      </c>
      <c r="Z559" s="5">
        <v>0</v>
      </c>
      <c r="AB559" s="5">
        <v>0</v>
      </c>
      <c r="AC559" s="5">
        <v>0</v>
      </c>
      <c r="AE559" s="5">
        <v>0</v>
      </c>
      <c r="AF559" s="5">
        <v>0</v>
      </c>
      <c r="AH559" s="5">
        <v>0</v>
      </c>
      <c r="AJ559" s="7">
        <v>0</v>
      </c>
      <c r="BB559" s="5" t="s">
        <v>322</v>
      </c>
      <c r="BD559" s="5" t="s">
        <v>323</v>
      </c>
      <c r="BE559" s="5" t="s">
        <v>324</v>
      </c>
    </row>
    <row r="560" spans="1:57" x14ac:dyDescent="0.25">
      <c r="A560" s="5">
        <v>559</v>
      </c>
      <c r="B560" s="6">
        <v>42621.821076388886</v>
      </c>
      <c r="D560" s="5" t="s">
        <v>346</v>
      </c>
      <c r="E560" s="5" t="s">
        <v>318</v>
      </c>
      <c r="G560" s="5" t="s">
        <v>64</v>
      </c>
      <c r="H560" s="5" t="s">
        <v>319</v>
      </c>
      <c r="I560" s="5" t="s">
        <v>176</v>
      </c>
      <c r="J560" s="5" t="s">
        <v>65</v>
      </c>
      <c r="K560" s="5" t="s">
        <v>65</v>
      </c>
      <c r="M560" s="5" t="s">
        <v>347</v>
      </c>
      <c r="N560" s="5" t="s">
        <v>196</v>
      </c>
      <c r="O560" s="7">
        <v>0</v>
      </c>
      <c r="P560" s="7">
        <v>0</v>
      </c>
      <c r="Q560" s="7">
        <v>0</v>
      </c>
      <c r="R560" s="7">
        <v>0</v>
      </c>
      <c r="T560" s="5">
        <v>0</v>
      </c>
      <c r="W560" s="5">
        <v>0</v>
      </c>
      <c r="Y560" s="5">
        <v>0</v>
      </c>
      <c r="Z560" s="5">
        <v>0</v>
      </c>
      <c r="AB560" s="5">
        <v>0</v>
      </c>
      <c r="AC560" s="5">
        <v>0</v>
      </c>
      <c r="AE560" s="5">
        <v>0</v>
      </c>
      <c r="AF560" s="5">
        <v>0</v>
      </c>
      <c r="AH560" s="5">
        <v>0</v>
      </c>
      <c r="AJ560" s="7">
        <v>0</v>
      </c>
      <c r="AZ560" s="5" t="s">
        <v>175</v>
      </c>
      <c r="BB560" s="5" t="s">
        <v>178</v>
      </c>
      <c r="BD560" s="5" t="s">
        <v>432</v>
      </c>
      <c r="BE560" s="5" t="s">
        <v>67</v>
      </c>
    </row>
    <row r="561" spans="1:57" x14ac:dyDescent="0.25">
      <c r="A561" s="5">
        <v>560</v>
      </c>
      <c r="B561" s="6">
        <v>42621.748032407406</v>
      </c>
      <c r="C561" s="6">
        <v>42621.891168981485</v>
      </c>
      <c r="D561" s="5" t="s">
        <v>336</v>
      </c>
      <c r="E561" s="5" t="s">
        <v>241</v>
      </c>
      <c r="F561" s="5" t="s">
        <v>337</v>
      </c>
      <c r="G561" s="5" t="s">
        <v>64</v>
      </c>
      <c r="H561" s="5" t="s">
        <v>319</v>
      </c>
      <c r="I561" s="5" t="s">
        <v>69</v>
      </c>
      <c r="J561" s="5" t="s">
        <v>65</v>
      </c>
      <c r="K561" s="5" t="s">
        <v>65</v>
      </c>
      <c r="L561" s="5">
        <v>155439</v>
      </c>
      <c r="M561" s="5" t="s">
        <v>70</v>
      </c>
      <c r="N561" s="5" t="s">
        <v>70</v>
      </c>
      <c r="O561" s="7">
        <v>0</v>
      </c>
      <c r="P561" s="7">
        <v>0</v>
      </c>
      <c r="Q561" s="7">
        <v>0</v>
      </c>
      <c r="R561" s="7">
        <v>0</v>
      </c>
      <c r="T561" s="5">
        <v>33</v>
      </c>
      <c r="U561" s="5">
        <v>0</v>
      </c>
      <c r="V561" s="5">
        <v>0</v>
      </c>
      <c r="W561" s="5">
        <v>0</v>
      </c>
      <c r="Z561" s="5">
        <v>0</v>
      </c>
      <c r="AC561" s="5">
        <v>0</v>
      </c>
      <c r="AF561" s="5">
        <v>0</v>
      </c>
      <c r="AI561" s="7">
        <v>511.47140000000002</v>
      </c>
      <c r="AJ561" s="7">
        <v>0.1484</v>
      </c>
      <c r="AK561" s="5" t="s">
        <v>149</v>
      </c>
      <c r="AZ561" s="5" t="s">
        <v>186</v>
      </c>
      <c r="BB561" s="5" t="s">
        <v>71</v>
      </c>
    </row>
    <row r="562" spans="1:57" x14ac:dyDescent="0.25">
      <c r="A562" s="5">
        <v>561</v>
      </c>
      <c r="B562" s="6">
        <v>42621.747997685183</v>
      </c>
      <c r="C562" s="6">
        <v>42621.874340277776</v>
      </c>
      <c r="D562" s="5" t="s">
        <v>336</v>
      </c>
      <c r="E562" s="5" t="s">
        <v>241</v>
      </c>
      <c r="F562" s="5" t="s">
        <v>337</v>
      </c>
      <c r="G562" s="5" t="s">
        <v>64</v>
      </c>
      <c r="H562" s="5" t="s">
        <v>319</v>
      </c>
      <c r="I562" s="5" t="s">
        <v>69</v>
      </c>
      <c r="J562" s="5" t="s">
        <v>65</v>
      </c>
      <c r="K562" s="5" t="s">
        <v>65</v>
      </c>
      <c r="L562" s="5">
        <v>250081</v>
      </c>
      <c r="M562" s="5" t="s">
        <v>70</v>
      </c>
      <c r="N562" s="5" t="s">
        <v>70</v>
      </c>
      <c r="O562" s="7">
        <v>0</v>
      </c>
      <c r="P562" s="7">
        <v>0</v>
      </c>
      <c r="Q562" s="7">
        <v>0</v>
      </c>
      <c r="R562" s="7">
        <v>0</v>
      </c>
      <c r="T562" s="5">
        <v>33</v>
      </c>
      <c r="U562" s="5">
        <v>0</v>
      </c>
      <c r="V562" s="5">
        <v>0</v>
      </c>
      <c r="W562" s="5">
        <v>0</v>
      </c>
      <c r="Z562" s="5">
        <v>0</v>
      </c>
      <c r="AC562" s="5">
        <v>0</v>
      </c>
      <c r="AF562" s="5">
        <v>0</v>
      </c>
      <c r="AI562" s="7">
        <v>511.64229999999998</v>
      </c>
      <c r="AJ562" s="7">
        <v>0.23930000000000001</v>
      </c>
      <c r="AK562" s="5" t="s">
        <v>148</v>
      </c>
      <c r="AZ562" s="5" t="s">
        <v>185</v>
      </c>
      <c r="BB562" s="5" t="s">
        <v>74</v>
      </c>
    </row>
    <row r="563" spans="1:57" x14ac:dyDescent="0.25">
      <c r="A563" s="5">
        <v>562</v>
      </c>
      <c r="B563" s="6">
        <v>42621.720567129632</v>
      </c>
      <c r="C563" s="6">
        <v>42621.747291666667</v>
      </c>
      <c r="D563" s="5" t="s">
        <v>336</v>
      </c>
      <c r="E563" s="5" t="s">
        <v>241</v>
      </c>
      <c r="F563" s="5" t="s">
        <v>337</v>
      </c>
      <c r="G563" s="5" t="s">
        <v>64</v>
      </c>
      <c r="H563" s="5" t="s">
        <v>319</v>
      </c>
      <c r="I563" s="5" t="s">
        <v>69</v>
      </c>
      <c r="J563" s="5" t="s">
        <v>65</v>
      </c>
      <c r="K563" s="5" t="s">
        <v>65</v>
      </c>
      <c r="L563" s="5">
        <v>127062</v>
      </c>
      <c r="M563" s="5" t="s">
        <v>70</v>
      </c>
      <c r="N563" s="5" t="s">
        <v>70</v>
      </c>
      <c r="O563" s="7">
        <v>0</v>
      </c>
      <c r="P563" s="7">
        <v>0</v>
      </c>
      <c r="Q563" s="7">
        <v>0</v>
      </c>
      <c r="R563" s="7">
        <v>0</v>
      </c>
      <c r="T563" s="5">
        <v>33</v>
      </c>
      <c r="U563" s="5">
        <v>0</v>
      </c>
      <c r="V563" s="5">
        <v>0</v>
      </c>
      <c r="W563" s="5">
        <v>0</v>
      </c>
      <c r="Z563" s="5">
        <v>0</v>
      </c>
      <c r="AC563" s="5">
        <v>0</v>
      </c>
      <c r="AF563" s="5">
        <v>0</v>
      </c>
      <c r="AI563" s="7">
        <v>551.67740000000003</v>
      </c>
      <c r="AJ563" s="7">
        <v>0.1221</v>
      </c>
      <c r="AK563" s="5" t="s">
        <v>149</v>
      </c>
      <c r="AZ563" s="5" t="s">
        <v>186</v>
      </c>
      <c r="BB563" s="5" t="s">
        <v>71</v>
      </c>
    </row>
    <row r="564" spans="1:57" x14ac:dyDescent="0.25">
      <c r="A564" s="5">
        <v>563</v>
      </c>
      <c r="B564" s="6">
        <v>42621.720393518517</v>
      </c>
      <c r="C564" s="6">
        <v>42621.747291666667</v>
      </c>
      <c r="D564" s="5" t="s">
        <v>336</v>
      </c>
      <c r="E564" s="5" t="s">
        <v>241</v>
      </c>
      <c r="F564" s="5" t="s">
        <v>337</v>
      </c>
      <c r="G564" s="5" t="s">
        <v>64</v>
      </c>
      <c r="H564" s="5" t="s">
        <v>319</v>
      </c>
      <c r="I564" s="5" t="s">
        <v>69</v>
      </c>
      <c r="J564" s="5" t="s">
        <v>65</v>
      </c>
      <c r="K564" s="5" t="s">
        <v>65</v>
      </c>
      <c r="L564" s="5">
        <v>41851020</v>
      </c>
      <c r="M564" s="5" t="s">
        <v>70</v>
      </c>
      <c r="N564" s="5" t="s">
        <v>70</v>
      </c>
      <c r="O564" s="7">
        <v>0</v>
      </c>
      <c r="P564" s="7">
        <v>0</v>
      </c>
      <c r="Q564" s="7">
        <v>0</v>
      </c>
      <c r="R564" s="7">
        <v>0</v>
      </c>
      <c r="T564" s="5">
        <v>33</v>
      </c>
      <c r="U564" s="5">
        <v>0</v>
      </c>
      <c r="V564" s="5">
        <v>0</v>
      </c>
      <c r="W564" s="5">
        <v>0</v>
      </c>
      <c r="Z564" s="5">
        <v>0</v>
      </c>
      <c r="AC564" s="5">
        <v>0</v>
      </c>
      <c r="AF564" s="5">
        <v>0</v>
      </c>
      <c r="AI564" s="7">
        <v>551.55539999999996</v>
      </c>
      <c r="AJ564" s="7">
        <v>39.9131</v>
      </c>
      <c r="AK564" s="5" t="s">
        <v>148</v>
      </c>
      <c r="AZ564" s="5" t="s">
        <v>185</v>
      </c>
      <c r="BB564" s="5" t="s">
        <v>74</v>
      </c>
    </row>
    <row r="565" spans="1:57" x14ac:dyDescent="0.25">
      <c r="A565" s="5">
        <v>564</v>
      </c>
      <c r="B565" s="6">
        <v>42621.682881944442</v>
      </c>
      <c r="D565" s="5" t="s">
        <v>318</v>
      </c>
      <c r="E565" s="5" t="s">
        <v>356</v>
      </c>
      <c r="G565" s="5" t="s">
        <v>64</v>
      </c>
      <c r="H565" s="5" t="s">
        <v>319</v>
      </c>
      <c r="I565" s="5" t="s">
        <v>75</v>
      </c>
      <c r="J565" s="5" t="s">
        <v>65</v>
      </c>
      <c r="K565" s="5" t="s">
        <v>65</v>
      </c>
      <c r="M565" s="5" t="s">
        <v>538</v>
      </c>
      <c r="N565" s="5" t="s">
        <v>196</v>
      </c>
      <c r="O565" s="7">
        <v>0</v>
      </c>
      <c r="P565" s="7">
        <v>0</v>
      </c>
      <c r="Q565" s="7">
        <v>0</v>
      </c>
      <c r="R565" s="7">
        <v>0</v>
      </c>
      <c r="T565" s="5">
        <v>0</v>
      </c>
      <c r="W565" s="5">
        <v>0</v>
      </c>
      <c r="Y565" s="5">
        <v>0</v>
      </c>
      <c r="Z565" s="5">
        <v>0</v>
      </c>
      <c r="AB565" s="5">
        <v>0</v>
      </c>
      <c r="AC565" s="5">
        <v>0</v>
      </c>
      <c r="AE565" s="5">
        <v>0</v>
      </c>
      <c r="AF565" s="5">
        <v>0</v>
      </c>
      <c r="AH565" s="5">
        <v>0</v>
      </c>
      <c r="AJ565" s="7">
        <v>0</v>
      </c>
      <c r="AZ565" s="5" t="s">
        <v>175</v>
      </c>
      <c r="BB565" s="5" t="s">
        <v>77</v>
      </c>
      <c r="BD565" s="5" t="s">
        <v>539</v>
      </c>
      <c r="BE565" s="5" t="s">
        <v>67</v>
      </c>
    </row>
    <row r="566" spans="1:57" x14ac:dyDescent="0.25">
      <c r="A566" s="5">
        <v>565</v>
      </c>
      <c r="B566" s="6">
        <v>42621.670636574076</v>
      </c>
      <c r="D566" s="5" t="s">
        <v>317</v>
      </c>
      <c r="E566" s="5" t="s">
        <v>318</v>
      </c>
      <c r="F566" s="5" t="s">
        <v>317</v>
      </c>
      <c r="G566" s="5" t="s">
        <v>80</v>
      </c>
      <c r="H566" s="5" t="s">
        <v>319</v>
      </c>
      <c r="I566" s="5" t="s">
        <v>320</v>
      </c>
      <c r="J566" s="5" t="s">
        <v>65</v>
      </c>
      <c r="K566" s="5" t="s">
        <v>65</v>
      </c>
      <c r="M566" s="5" t="s">
        <v>363</v>
      </c>
      <c r="N566" s="5" t="s">
        <v>66</v>
      </c>
      <c r="O566" s="7">
        <v>0</v>
      </c>
      <c r="P566" s="7">
        <v>0</v>
      </c>
      <c r="Q566" s="7">
        <v>0</v>
      </c>
      <c r="R566" s="7">
        <v>0</v>
      </c>
      <c r="T566" s="5">
        <v>0</v>
      </c>
      <c r="W566" s="5">
        <v>0</v>
      </c>
      <c r="Y566" s="5">
        <v>0</v>
      </c>
      <c r="Z566" s="5">
        <v>0</v>
      </c>
      <c r="AB566" s="5">
        <v>0</v>
      </c>
      <c r="AC566" s="5">
        <v>0</v>
      </c>
      <c r="AE566" s="5">
        <v>0</v>
      </c>
      <c r="AF566" s="5">
        <v>0</v>
      </c>
      <c r="AH566" s="5">
        <v>0</v>
      </c>
      <c r="AJ566" s="7">
        <v>0</v>
      </c>
      <c r="BB566" s="5" t="s">
        <v>322</v>
      </c>
      <c r="BD566" s="5" t="s">
        <v>323</v>
      </c>
      <c r="BE566" s="5" t="s">
        <v>324</v>
      </c>
    </row>
    <row r="567" spans="1:57" x14ac:dyDescent="0.25">
      <c r="A567" s="5">
        <v>566</v>
      </c>
      <c r="B567" s="6">
        <v>42621.670520833337</v>
      </c>
      <c r="D567" s="5" t="s">
        <v>317</v>
      </c>
      <c r="E567" s="5" t="s">
        <v>318</v>
      </c>
      <c r="F567" s="5" t="s">
        <v>317</v>
      </c>
      <c r="G567" s="5" t="s">
        <v>80</v>
      </c>
      <c r="H567" s="5" t="s">
        <v>319</v>
      </c>
      <c r="I567" s="5" t="s">
        <v>320</v>
      </c>
      <c r="J567" s="5" t="s">
        <v>65</v>
      </c>
      <c r="K567" s="5" t="s">
        <v>65</v>
      </c>
      <c r="M567" s="5" t="s">
        <v>363</v>
      </c>
      <c r="N567" s="5" t="s">
        <v>66</v>
      </c>
      <c r="O567" s="7">
        <v>0</v>
      </c>
      <c r="P567" s="7">
        <v>0</v>
      </c>
      <c r="Q567" s="7">
        <v>0</v>
      </c>
      <c r="R567" s="7">
        <v>0</v>
      </c>
      <c r="T567" s="5">
        <v>0</v>
      </c>
      <c r="W567" s="5">
        <v>0</v>
      </c>
      <c r="Y567" s="5">
        <v>0</v>
      </c>
      <c r="Z567" s="5">
        <v>0</v>
      </c>
      <c r="AB567" s="5">
        <v>0</v>
      </c>
      <c r="AC567" s="5">
        <v>0</v>
      </c>
      <c r="AE567" s="5">
        <v>0</v>
      </c>
      <c r="AF567" s="5">
        <v>0</v>
      </c>
      <c r="AH567" s="5">
        <v>0</v>
      </c>
      <c r="AJ567" s="7">
        <v>0</v>
      </c>
      <c r="BB567" s="5" t="s">
        <v>322</v>
      </c>
      <c r="BD567" s="5" t="s">
        <v>323</v>
      </c>
      <c r="BE567" s="5" t="s">
        <v>324</v>
      </c>
    </row>
    <row r="568" spans="1:57" x14ac:dyDescent="0.25">
      <c r="A568" s="5">
        <v>567</v>
      </c>
      <c r="B568" s="6">
        <v>42621.667048611111</v>
      </c>
      <c r="D568" s="5" t="s">
        <v>318</v>
      </c>
      <c r="E568" s="5" t="s">
        <v>356</v>
      </c>
      <c r="G568" s="5" t="s">
        <v>64</v>
      </c>
      <c r="H568" s="5" t="s">
        <v>319</v>
      </c>
      <c r="I568" s="5" t="s">
        <v>75</v>
      </c>
      <c r="J568" s="5" t="s">
        <v>65</v>
      </c>
      <c r="K568" s="5" t="s">
        <v>65</v>
      </c>
      <c r="M568" s="5" t="s">
        <v>540</v>
      </c>
      <c r="N568" s="5" t="s">
        <v>174</v>
      </c>
      <c r="O568" s="7">
        <v>0</v>
      </c>
      <c r="P568" s="7">
        <v>0</v>
      </c>
      <c r="Q568" s="7">
        <v>0</v>
      </c>
      <c r="R568" s="7">
        <v>0</v>
      </c>
      <c r="T568" s="5">
        <v>0</v>
      </c>
      <c r="W568" s="5">
        <v>0</v>
      </c>
      <c r="Y568" s="5">
        <v>0</v>
      </c>
      <c r="Z568" s="5">
        <v>0</v>
      </c>
      <c r="AB568" s="5">
        <v>0</v>
      </c>
      <c r="AC568" s="5">
        <v>0</v>
      </c>
      <c r="AE568" s="5">
        <v>0</v>
      </c>
      <c r="AF568" s="5">
        <v>0</v>
      </c>
      <c r="AH568" s="5">
        <v>0</v>
      </c>
      <c r="AJ568" s="7">
        <v>0</v>
      </c>
      <c r="AZ568" s="5" t="s">
        <v>175</v>
      </c>
      <c r="BB568" s="5" t="s">
        <v>77</v>
      </c>
      <c r="BD568" s="5" t="s">
        <v>541</v>
      </c>
      <c r="BE568" s="5" t="s">
        <v>67</v>
      </c>
    </row>
    <row r="569" spans="1:57" x14ac:dyDescent="0.25">
      <c r="A569" s="5">
        <v>568</v>
      </c>
      <c r="B569" s="6">
        <v>42621.664363425924</v>
      </c>
      <c r="D569" s="5" t="s">
        <v>318</v>
      </c>
      <c r="E569" s="5" t="s">
        <v>542</v>
      </c>
      <c r="G569" s="5" t="s">
        <v>64</v>
      </c>
      <c r="H569" s="5" t="s">
        <v>319</v>
      </c>
      <c r="I569" s="5" t="s">
        <v>75</v>
      </c>
      <c r="J569" s="5" t="s">
        <v>65</v>
      </c>
      <c r="K569" s="5" t="s">
        <v>65</v>
      </c>
      <c r="M569" s="5" t="s">
        <v>297</v>
      </c>
      <c r="N569" s="5" t="s">
        <v>76</v>
      </c>
      <c r="O569" s="7">
        <v>0</v>
      </c>
      <c r="P569" s="7">
        <v>0</v>
      </c>
      <c r="Q569" s="7">
        <v>0</v>
      </c>
      <c r="R569" s="7">
        <v>0</v>
      </c>
      <c r="T569" s="5">
        <v>0</v>
      </c>
      <c r="W569" s="5">
        <v>0</v>
      </c>
      <c r="Y569" s="5">
        <v>0</v>
      </c>
      <c r="Z569" s="5">
        <v>0</v>
      </c>
      <c r="AB569" s="5">
        <v>0</v>
      </c>
      <c r="AC569" s="5">
        <v>0</v>
      </c>
      <c r="AE569" s="5">
        <v>0</v>
      </c>
      <c r="AF569" s="5">
        <v>0</v>
      </c>
      <c r="AH569" s="5">
        <v>0</v>
      </c>
      <c r="AJ569" s="7">
        <v>0</v>
      </c>
      <c r="AZ569" s="5" t="s">
        <v>175</v>
      </c>
      <c r="BB569" s="5" t="s">
        <v>77</v>
      </c>
      <c r="BD569" s="5" t="s">
        <v>541</v>
      </c>
      <c r="BE569" s="5" t="s">
        <v>67</v>
      </c>
    </row>
    <row r="570" spans="1:57" x14ac:dyDescent="0.25">
      <c r="A570" s="5">
        <v>569</v>
      </c>
      <c r="B570" s="6">
        <v>42621.658622685187</v>
      </c>
      <c r="D570" s="5" t="s">
        <v>318</v>
      </c>
      <c r="E570" s="5" t="s">
        <v>326</v>
      </c>
      <c r="G570" s="5" t="s">
        <v>64</v>
      </c>
      <c r="H570" s="5" t="s">
        <v>319</v>
      </c>
      <c r="I570" s="5" t="s">
        <v>75</v>
      </c>
      <c r="J570" s="5" t="s">
        <v>65</v>
      </c>
      <c r="K570" s="5" t="s">
        <v>65</v>
      </c>
      <c r="M570" s="5" t="s">
        <v>278</v>
      </c>
      <c r="N570" s="5" t="s">
        <v>76</v>
      </c>
      <c r="O570" s="7">
        <v>0</v>
      </c>
      <c r="P570" s="7">
        <v>0</v>
      </c>
      <c r="Q570" s="7">
        <v>0</v>
      </c>
      <c r="R570" s="7">
        <v>0</v>
      </c>
      <c r="T570" s="5">
        <v>0</v>
      </c>
      <c r="W570" s="5">
        <v>0</v>
      </c>
      <c r="Y570" s="5">
        <v>0</v>
      </c>
      <c r="Z570" s="5">
        <v>0</v>
      </c>
      <c r="AB570" s="5">
        <v>0</v>
      </c>
      <c r="AC570" s="5">
        <v>0</v>
      </c>
      <c r="AE570" s="5">
        <v>0</v>
      </c>
      <c r="AF570" s="5">
        <v>0</v>
      </c>
      <c r="AH570" s="5">
        <v>0</v>
      </c>
      <c r="AJ570" s="7">
        <v>0</v>
      </c>
      <c r="AZ570" s="5" t="s">
        <v>175</v>
      </c>
      <c r="BB570" s="5" t="s">
        <v>77</v>
      </c>
      <c r="BD570" s="5" t="s">
        <v>543</v>
      </c>
      <c r="BE570" s="5" t="s">
        <v>67</v>
      </c>
    </row>
    <row r="571" spans="1:57" x14ac:dyDescent="0.25">
      <c r="A571" s="5">
        <v>570</v>
      </c>
      <c r="B571" s="6">
        <v>42621.655868055554</v>
      </c>
      <c r="D571" s="5" t="s">
        <v>318</v>
      </c>
      <c r="E571" s="5" t="s">
        <v>346</v>
      </c>
      <c r="G571" s="5" t="s">
        <v>64</v>
      </c>
      <c r="H571" s="5" t="s">
        <v>319</v>
      </c>
      <c r="I571" s="5" t="s">
        <v>75</v>
      </c>
      <c r="J571" s="5" t="s">
        <v>65</v>
      </c>
      <c r="K571" s="5" t="s">
        <v>65</v>
      </c>
      <c r="M571" s="5" t="s">
        <v>454</v>
      </c>
      <c r="N571" s="5" t="s">
        <v>76</v>
      </c>
      <c r="O571" s="7">
        <v>0</v>
      </c>
      <c r="P571" s="7">
        <v>0</v>
      </c>
      <c r="Q571" s="7">
        <v>0</v>
      </c>
      <c r="R571" s="7">
        <v>0</v>
      </c>
      <c r="T571" s="5">
        <v>0</v>
      </c>
      <c r="W571" s="5">
        <v>0</v>
      </c>
      <c r="Y571" s="5">
        <v>0</v>
      </c>
      <c r="Z571" s="5">
        <v>0</v>
      </c>
      <c r="AB571" s="5">
        <v>0</v>
      </c>
      <c r="AC571" s="5">
        <v>0</v>
      </c>
      <c r="AE571" s="5">
        <v>0</v>
      </c>
      <c r="AF571" s="5">
        <v>0</v>
      </c>
      <c r="AH571" s="5">
        <v>0</v>
      </c>
      <c r="AJ571" s="7">
        <v>0</v>
      </c>
      <c r="AZ571" s="5" t="s">
        <v>175</v>
      </c>
      <c r="BB571" s="5" t="s">
        <v>77</v>
      </c>
      <c r="BD571" s="5" t="s">
        <v>544</v>
      </c>
      <c r="BE571" s="5" t="s">
        <v>67</v>
      </c>
    </row>
    <row r="572" spans="1:57" x14ac:dyDescent="0.25">
      <c r="A572" s="5">
        <v>571</v>
      </c>
      <c r="B572" s="6">
        <v>42621.584791666668</v>
      </c>
      <c r="D572" s="5" t="s">
        <v>356</v>
      </c>
      <c r="E572" s="5" t="s">
        <v>318</v>
      </c>
      <c r="G572" s="5" t="s">
        <v>64</v>
      </c>
      <c r="H572" s="5" t="s">
        <v>319</v>
      </c>
      <c r="I572" s="5" t="s">
        <v>176</v>
      </c>
      <c r="J572" s="5" t="s">
        <v>65</v>
      </c>
      <c r="K572" s="5" t="s">
        <v>65</v>
      </c>
      <c r="M572" s="5" t="s">
        <v>220</v>
      </c>
      <c r="N572" s="5" t="s">
        <v>66</v>
      </c>
      <c r="O572" s="7">
        <v>0</v>
      </c>
      <c r="P572" s="7">
        <v>0</v>
      </c>
      <c r="Q572" s="7">
        <v>0</v>
      </c>
      <c r="R572" s="7">
        <v>0</v>
      </c>
      <c r="T572" s="5">
        <v>0</v>
      </c>
      <c r="W572" s="5">
        <v>0</v>
      </c>
      <c r="Y572" s="5">
        <v>0</v>
      </c>
      <c r="Z572" s="5">
        <v>0</v>
      </c>
      <c r="AB572" s="5">
        <v>0</v>
      </c>
      <c r="AC572" s="5">
        <v>0</v>
      </c>
      <c r="AE572" s="5">
        <v>0</v>
      </c>
      <c r="AF572" s="5">
        <v>0</v>
      </c>
      <c r="AH572" s="5">
        <v>0</v>
      </c>
      <c r="AJ572" s="7">
        <v>0</v>
      </c>
      <c r="AZ572" s="5" t="s">
        <v>175</v>
      </c>
      <c r="BB572" s="5" t="s">
        <v>178</v>
      </c>
      <c r="BD572" s="5" t="s">
        <v>545</v>
      </c>
      <c r="BE572" s="5" t="s">
        <v>67</v>
      </c>
    </row>
    <row r="573" spans="1:57" x14ac:dyDescent="0.25">
      <c r="A573" s="5">
        <v>572</v>
      </c>
      <c r="B573" s="6">
        <v>42621.576863425929</v>
      </c>
      <c r="D573" s="5" t="s">
        <v>318</v>
      </c>
      <c r="E573" s="5" t="s">
        <v>344</v>
      </c>
      <c r="G573" s="5" t="s">
        <v>64</v>
      </c>
      <c r="H573" s="5" t="s">
        <v>319</v>
      </c>
      <c r="I573" s="5" t="s">
        <v>75</v>
      </c>
      <c r="J573" s="5" t="s">
        <v>65</v>
      </c>
      <c r="K573" s="5" t="s">
        <v>65</v>
      </c>
      <c r="M573" s="5" t="s">
        <v>248</v>
      </c>
      <c r="N573" s="5" t="s">
        <v>76</v>
      </c>
      <c r="O573" s="7">
        <v>0</v>
      </c>
      <c r="P573" s="7">
        <v>0</v>
      </c>
      <c r="Q573" s="7">
        <v>0</v>
      </c>
      <c r="R573" s="7">
        <v>0</v>
      </c>
      <c r="T573" s="5">
        <v>0</v>
      </c>
      <c r="W573" s="5">
        <v>0</v>
      </c>
      <c r="Y573" s="5">
        <v>0</v>
      </c>
      <c r="Z573" s="5">
        <v>0</v>
      </c>
      <c r="AB573" s="5">
        <v>0</v>
      </c>
      <c r="AC573" s="5">
        <v>0</v>
      </c>
      <c r="AE573" s="5">
        <v>0</v>
      </c>
      <c r="AF573" s="5">
        <v>0</v>
      </c>
      <c r="AH573" s="5">
        <v>0</v>
      </c>
      <c r="AJ573" s="7">
        <v>0</v>
      </c>
      <c r="AZ573" s="5" t="s">
        <v>175</v>
      </c>
      <c r="BB573" s="5" t="s">
        <v>77</v>
      </c>
      <c r="BD573" s="5" t="s">
        <v>546</v>
      </c>
      <c r="BE573" s="5" t="s">
        <v>67</v>
      </c>
    </row>
    <row r="574" spans="1:57" x14ac:dyDescent="0.25">
      <c r="A574" s="5">
        <v>573</v>
      </c>
      <c r="B574" s="6">
        <v>42621.565891203703</v>
      </c>
      <c r="D574" s="5" t="s">
        <v>318</v>
      </c>
      <c r="E574" s="5" t="s">
        <v>344</v>
      </c>
      <c r="G574" s="5" t="s">
        <v>64</v>
      </c>
      <c r="H574" s="5" t="s">
        <v>319</v>
      </c>
      <c r="I574" s="5" t="s">
        <v>75</v>
      </c>
      <c r="J574" s="5" t="s">
        <v>65</v>
      </c>
      <c r="K574" s="5" t="s">
        <v>65</v>
      </c>
      <c r="M574" s="5" t="s">
        <v>483</v>
      </c>
      <c r="N574" s="5" t="s">
        <v>196</v>
      </c>
      <c r="O574" s="7">
        <v>0</v>
      </c>
      <c r="P574" s="7">
        <v>0</v>
      </c>
      <c r="Q574" s="7">
        <v>0</v>
      </c>
      <c r="R574" s="7">
        <v>0</v>
      </c>
      <c r="T574" s="5">
        <v>0</v>
      </c>
      <c r="W574" s="5">
        <v>0</v>
      </c>
      <c r="Y574" s="5">
        <v>0</v>
      </c>
      <c r="Z574" s="5">
        <v>0</v>
      </c>
      <c r="AB574" s="5">
        <v>0</v>
      </c>
      <c r="AC574" s="5">
        <v>0</v>
      </c>
      <c r="AE574" s="5">
        <v>0</v>
      </c>
      <c r="AF574" s="5">
        <v>0</v>
      </c>
      <c r="AH574" s="5">
        <v>0</v>
      </c>
      <c r="AJ574" s="7">
        <v>0</v>
      </c>
      <c r="AZ574" s="5" t="s">
        <v>175</v>
      </c>
      <c r="BB574" s="5" t="s">
        <v>77</v>
      </c>
      <c r="BD574" s="5" t="s">
        <v>475</v>
      </c>
      <c r="BE574" s="5" t="s">
        <v>67</v>
      </c>
    </row>
    <row r="575" spans="1:57" x14ac:dyDescent="0.25">
      <c r="A575" s="5">
        <v>574</v>
      </c>
      <c r="B575" s="6">
        <v>42621.564722222225</v>
      </c>
      <c r="D575" s="5" t="s">
        <v>318</v>
      </c>
      <c r="E575" s="5" t="s">
        <v>356</v>
      </c>
      <c r="G575" s="5" t="s">
        <v>64</v>
      </c>
      <c r="H575" s="5" t="s">
        <v>319</v>
      </c>
      <c r="I575" s="5" t="s">
        <v>75</v>
      </c>
      <c r="J575" s="5" t="s">
        <v>65</v>
      </c>
      <c r="K575" s="5" t="s">
        <v>65</v>
      </c>
      <c r="M575" s="5" t="s">
        <v>422</v>
      </c>
      <c r="N575" s="5" t="s">
        <v>76</v>
      </c>
      <c r="O575" s="7">
        <v>0</v>
      </c>
      <c r="P575" s="7">
        <v>0</v>
      </c>
      <c r="Q575" s="7">
        <v>0</v>
      </c>
      <c r="R575" s="7">
        <v>0</v>
      </c>
      <c r="T575" s="5">
        <v>0</v>
      </c>
      <c r="W575" s="5">
        <v>0</v>
      </c>
      <c r="Y575" s="5">
        <v>0</v>
      </c>
      <c r="Z575" s="5">
        <v>0</v>
      </c>
      <c r="AB575" s="5">
        <v>0</v>
      </c>
      <c r="AC575" s="5">
        <v>0</v>
      </c>
      <c r="AE575" s="5">
        <v>0</v>
      </c>
      <c r="AF575" s="5">
        <v>0</v>
      </c>
      <c r="AH575" s="5">
        <v>0</v>
      </c>
      <c r="AJ575" s="7">
        <v>0</v>
      </c>
      <c r="AZ575" s="5" t="s">
        <v>175</v>
      </c>
      <c r="BB575" s="5" t="s">
        <v>77</v>
      </c>
      <c r="BD575" s="5" t="s">
        <v>432</v>
      </c>
      <c r="BE575" s="5" t="s">
        <v>67</v>
      </c>
    </row>
    <row r="576" spans="1:57" x14ac:dyDescent="0.25">
      <c r="A576" s="5">
        <v>575</v>
      </c>
      <c r="B576" s="6">
        <v>42621.561064814814</v>
      </c>
      <c r="C576" s="6">
        <v>42621.739293981482</v>
      </c>
      <c r="D576" s="5" t="s">
        <v>336</v>
      </c>
      <c r="E576" s="5" t="s">
        <v>241</v>
      </c>
      <c r="F576" s="5" t="s">
        <v>337</v>
      </c>
      <c r="G576" s="5" t="s">
        <v>64</v>
      </c>
      <c r="H576" s="5" t="s">
        <v>319</v>
      </c>
      <c r="I576" s="5" t="s">
        <v>69</v>
      </c>
      <c r="J576" s="5" t="s">
        <v>65</v>
      </c>
      <c r="K576" s="5" t="s">
        <v>65</v>
      </c>
      <c r="L576" s="5">
        <v>692714</v>
      </c>
      <c r="M576" s="5" t="s">
        <v>70</v>
      </c>
      <c r="N576" s="5" t="s">
        <v>70</v>
      </c>
      <c r="O576" s="7">
        <v>0</v>
      </c>
      <c r="P576" s="7">
        <v>0</v>
      </c>
      <c r="Q576" s="7">
        <v>0</v>
      </c>
      <c r="R576" s="7">
        <v>0</v>
      </c>
      <c r="T576" s="5">
        <v>33</v>
      </c>
      <c r="U576" s="5">
        <v>0</v>
      </c>
      <c r="V576" s="5">
        <v>0</v>
      </c>
      <c r="W576" s="5">
        <v>0</v>
      </c>
      <c r="Z576" s="5">
        <v>0</v>
      </c>
      <c r="AC576" s="5">
        <v>0</v>
      </c>
      <c r="AF576" s="5">
        <v>0</v>
      </c>
      <c r="AI576" s="7">
        <v>556.55150000000003</v>
      </c>
      <c r="AJ576" s="7">
        <v>0.66110000000000002</v>
      </c>
      <c r="AK576" s="5" t="s">
        <v>149</v>
      </c>
      <c r="AZ576" s="5" t="s">
        <v>186</v>
      </c>
      <c r="BB576" s="5" t="s">
        <v>71</v>
      </c>
    </row>
    <row r="577" spans="1:57" x14ac:dyDescent="0.25">
      <c r="A577" s="5">
        <v>576</v>
      </c>
      <c r="B577" s="6">
        <v>42621.560497685183</v>
      </c>
      <c r="C577" s="6">
        <v>42621.72828703704</v>
      </c>
      <c r="D577" s="5" t="s">
        <v>336</v>
      </c>
      <c r="E577" s="5" t="s">
        <v>241</v>
      </c>
      <c r="F577" s="5" t="s">
        <v>337</v>
      </c>
      <c r="G577" s="5" t="s">
        <v>64</v>
      </c>
      <c r="H577" s="5" t="s">
        <v>319</v>
      </c>
      <c r="I577" s="5" t="s">
        <v>69</v>
      </c>
      <c r="J577" s="5" t="s">
        <v>65</v>
      </c>
      <c r="K577" s="5" t="s">
        <v>65</v>
      </c>
      <c r="L577" s="5">
        <v>22015438</v>
      </c>
      <c r="M577" s="5" t="s">
        <v>70</v>
      </c>
      <c r="N577" s="5" t="s">
        <v>70</v>
      </c>
      <c r="O577" s="7">
        <v>0</v>
      </c>
      <c r="P577" s="7">
        <v>0</v>
      </c>
      <c r="Q577" s="7">
        <v>0</v>
      </c>
      <c r="R577" s="7">
        <v>0</v>
      </c>
      <c r="T577" s="5">
        <v>33</v>
      </c>
      <c r="U577" s="5">
        <v>0</v>
      </c>
      <c r="V577" s="5">
        <v>0</v>
      </c>
      <c r="W577" s="5">
        <v>0</v>
      </c>
      <c r="Z577" s="5">
        <v>0</v>
      </c>
      <c r="AC577" s="5">
        <v>0</v>
      </c>
      <c r="AF577" s="5">
        <v>0</v>
      </c>
      <c r="AI577" s="7">
        <v>573.3347</v>
      </c>
      <c r="AJ577" s="7">
        <v>20.996099999999998</v>
      </c>
      <c r="AK577" s="5" t="s">
        <v>148</v>
      </c>
      <c r="AZ577" s="5" t="s">
        <v>185</v>
      </c>
      <c r="BB577" s="5" t="s">
        <v>74</v>
      </c>
    </row>
    <row r="578" spans="1:57" x14ac:dyDescent="0.25">
      <c r="A578" s="5">
        <v>577</v>
      </c>
      <c r="B578" s="6">
        <v>42621.542280092595</v>
      </c>
      <c r="D578" s="5" t="s">
        <v>318</v>
      </c>
      <c r="E578" s="5" t="s">
        <v>344</v>
      </c>
      <c r="G578" s="5" t="s">
        <v>64</v>
      </c>
      <c r="H578" s="5" t="s">
        <v>319</v>
      </c>
      <c r="I578" s="5" t="s">
        <v>75</v>
      </c>
      <c r="J578" s="5" t="s">
        <v>65</v>
      </c>
      <c r="K578" s="5" t="s">
        <v>65</v>
      </c>
      <c r="M578" s="5" t="s">
        <v>386</v>
      </c>
      <c r="N578" s="5" t="s">
        <v>66</v>
      </c>
      <c r="O578" s="7">
        <v>0</v>
      </c>
      <c r="P578" s="7">
        <v>0</v>
      </c>
      <c r="Q578" s="7">
        <v>0</v>
      </c>
      <c r="R578" s="7">
        <v>0</v>
      </c>
      <c r="T578" s="5">
        <v>0</v>
      </c>
      <c r="W578" s="5">
        <v>0</v>
      </c>
      <c r="Y578" s="5">
        <v>0</v>
      </c>
      <c r="Z578" s="5">
        <v>0</v>
      </c>
      <c r="AB578" s="5">
        <v>0</v>
      </c>
      <c r="AC578" s="5">
        <v>0</v>
      </c>
      <c r="AE578" s="5">
        <v>0</v>
      </c>
      <c r="AF578" s="5">
        <v>0</v>
      </c>
      <c r="AH578" s="5">
        <v>0</v>
      </c>
      <c r="AJ578" s="7">
        <v>0</v>
      </c>
      <c r="AZ578" s="5" t="s">
        <v>175</v>
      </c>
      <c r="BB578" s="5" t="s">
        <v>77</v>
      </c>
      <c r="BD578" s="5" t="s">
        <v>475</v>
      </c>
      <c r="BE578" s="5" t="s">
        <v>67</v>
      </c>
    </row>
    <row r="579" spans="1:57" x14ac:dyDescent="0.25">
      <c r="A579" s="5">
        <v>578</v>
      </c>
      <c r="B579" s="6">
        <v>42621.531655092593</v>
      </c>
      <c r="D579" s="5" t="s">
        <v>511</v>
      </c>
      <c r="E579" s="5" t="s">
        <v>318</v>
      </c>
      <c r="G579" s="5" t="s">
        <v>64</v>
      </c>
      <c r="H579" s="5" t="s">
        <v>319</v>
      </c>
      <c r="I579" s="5" t="s">
        <v>176</v>
      </c>
      <c r="J579" s="5" t="s">
        <v>65</v>
      </c>
      <c r="K579" s="5" t="s">
        <v>65</v>
      </c>
      <c r="M579" s="5" t="s">
        <v>515</v>
      </c>
      <c r="N579" s="5" t="s">
        <v>196</v>
      </c>
      <c r="O579" s="7">
        <v>0</v>
      </c>
      <c r="P579" s="7">
        <v>0</v>
      </c>
      <c r="Q579" s="7">
        <v>0</v>
      </c>
      <c r="R579" s="7">
        <v>0</v>
      </c>
      <c r="T579" s="5">
        <v>0</v>
      </c>
      <c r="W579" s="5">
        <v>0</v>
      </c>
      <c r="Y579" s="5">
        <v>0</v>
      </c>
      <c r="Z579" s="5">
        <v>0</v>
      </c>
      <c r="AB579" s="5">
        <v>0</v>
      </c>
      <c r="AC579" s="5">
        <v>0</v>
      </c>
      <c r="AE579" s="5">
        <v>0</v>
      </c>
      <c r="AF579" s="5">
        <v>0</v>
      </c>
      <c r="AH579" s="5">
        <v>0</v>
      </c>
      <c r="AJ579" s="7">
        <v>0</v>
      </c>
      <c r="AZ579" s="5" t="s">
        <v>175</v>
      </c>
      <c r="BB579" s="5" t="s">
        <v>178</v>
      </c>
      <c r="BD579" s="5" t="s">
        <v>475</v>
      </c>
      <c r="BE579" s="5" t="s">
        <v>67</v>
      </c>
    </row>
    <row r="580" spans="1:57" x14ac:dyDescent="0.25">
      <c r="A580" s="5">
        <v>579</v>
      </c>
      <c r="B580" s="6">
        <v>42621.490752314814</v>
      </c>
      <c r="D580" s="5" t="s">
        <v>318</v>
      </c>
      <c r="E580" s="5" t="s">
        <v>344</v>
      </c>
      <c r="G580" s="5" t="s">
        <v>64</v>
      </c>
      <c r="H580" s="5" t="s">
        <v>319</v>
      </c>
      <c r="I580" s="5" t="s">
        <v>75</v>
      </c>
      <c r="J580" s="5" t="s">
        <v>65</v>
      </c>
      <c r="K580" s="5" t="s">
        <v>65</v>
      </c>
      <c r="M580" s="5" t="s">
        <v>547</v>
      </c>
      <c r="N580" s="5" t="s">
        <v>208</v>
      </c>
      <c r="O580" s="7">
        <v>0</v>
      </c>
      <c r="P580" s="7">
        <v>0</v>
      </c>
      <c r="Q580" s="7">
        <v>0</v>
      </c>
      <c r="R580" s="7">
        <v>0</v>
      </c>
      <c r="T580" s="5">
        <v>0</v>
      </c>
      <c r="W580" s="5">
        <v>0</v>
      </c>
      <c r="Y580" s="5">
        <v>0</v>
      </c>
      <c r="Z580" s="5">
        <v>0</v>
      </c>
      <c r="AB580" s="5">
        <v>0</v>
      </c>
      <c r="AC580" s="5">
        <v>0</v>
      </c>
      <c r="AE580" s="5">
        <v>0</v>
      </c>
      <c r="AF580" s="5">
        <v>0</v>
      </c>
      <c r="AH580" s="5">
        <v>0</v>
      </c>
      <c r="AJ580" s="7">
        <v>0</v>
      </c>
      <c r="AZ580" s="5" t="s">
        <v>175</v>
      </c>
      <c r="BB580" s="5" t="s">
        <v>77</v>
      </c>
      <c r="BD580" s="5" t="s">
        <v>428</v>
      </c>
      <c r="BE580" s="5" t="s">
        <v>67</v>
      </c>
    </row>
    <row r="581" spans="1:57" x14ac:dyDescent="0.25">
      <c r="A581" s="5">
        <v>580</v>
      </c>
      <c r="B581" s="6">
        <v>42621.48715277778</v>
      </c>
      <c r="D581" s="5" t="s">
        <v>317</v>
      </c>
      <c r="E581" s="5" t="s">
        <v>318</v>
      </c>
      <c r="F581" s="5" t="s">
        <v>317</v>
      </c>
      <c r="G581" s="5" t="s">
        <v>80</v>
      </c>
      <c r="H581" s="5" t="s">
        <v>319</v>
      </c>
      <c r="I581" s="5" t="s">
        <v>320</v>
      </c>
      <c r="J581" s="5" t="s">
        <v>65</v>
      </c>
      <c r="K581" s="5" t="s">
        <v>65</v>
      </c>
      <c r="M581" s="5" t="s">
        <v>363</v>
      </c>
      <c r="N581" s="5" t="s">
        <v>66</v>
      </c>
      <c r="O581" s="7">
        <v>0</v>
      </c>
      <c r="P581" s="7">
        <v>0</v>
      </c>
      <c r="Q581" s="7">
        <v>0</v>
      </c>
      <c r="R581" s="7">
        <v>0</v>
      </c>
      <c r="T581" s="5">
        <v>0</v>
      </c>
      <c r="W581" s="5">
        <v>0</v>
      </c>
      <c r="Y581" s="5">
        <v>0</v>
      </c>
      <c r="Z581" s="5">
        <v>0</v>
      </c>
      <c r="AB581" s="5">
        <v>0</v>
      </c>
      <c r="AC581" s="5">
        <v>0</v>
      </c>
      <c r="AE581" s="5">
        <v>0</v>
      </c>
      <c r="AF581" s="5">
        <v>0</v>
      </c>
      <c r="AH581" s="5">
        <v>0</v>
      </c>
      <c r="AJ581" s="7">
        <v>0</v>
      </c>
      <c r="BB581" s="5" t="s">
        <v>322</v>
      </c>
      <c r="BD581" s="5" t="s">
        <v>323</v>
      </c>
      <c r="BE581" s="5" t="s">
        <v>324</v>
      </c>
    </row>
    <row r="582" spans="1:57" x14ac:dyDescent="0.25">
      <c r="A582" s="5">
        <v>581</v>
      </c>
      <c r="B582" s="6">
        <v>42621.475289351853</v>
      </c>
      <c r="C582" s="6">
        <v>42621.692488425928</v>
      </c>
      <c r="D582" s="5" t="s">
        <v>336</v>
      </c>
      <c r="E582" s="5" t="s">
        <v>241</v>
      </c>
      <c r="F582" s="5" t="s">
        <v>337</v>
      </c>
      <c r="G582" s="5" t="s">
        <v>64</v>
      </c>
      <c r="H582" s="5" t="s">
        <v>319</v>
      </c>
      <c r="I582" s="5" t="s">
        <v>69</v>
      </c>
      <c r="J582" s="5" t="s">
        <v>65</v>
      </c>
      <c r="K582" s="5" t="s">
        <v>65</v>
      </c>
      <c r="L582" s="5">
        <v>103182</v>
      </c>
      <c r="M582" s="5" t="s">
        <v>70</v>
      </c>
      <c r="N582" s="5" t="s">
        <v>70</v>
      </c>
      <c r="O582" s="7">
        <v>0</v>
      </c>
      <c r="P582" s="7">
        <v>0</v>
      </c>
      <c r="Q582" s="7">
        <v>0</v>
      </c>
      <c r="R582" s="7">
        <v>0</v>
      </c>
      <c r="T582" s="5">
        <v>33</v>
      </c>
      <c r="U582" s="5">
        <v>0</v>
      </c>
      <c r="V582" s="5">
        <v>0</v>
      </c>
      <c r="W582" s="5">
        <v>0</v>
      </c>
      <c r="Z582" s="5">
        <v>0</v>
      </c>
      <c r="AC582" s="5">
        <v>0</v>
      </c>
      <c r="AF582" s="5">
        <v>0</v>
      </c>
      <c r="AI582" s="7">
        <v>595.7722</v>
      </c>
      <c r="AJ582" s="7">
        <v>9.8599999999999993E-2</v>
      </c>
      <c r="AK582" s="5" t="s">
        <v>149</v>
      </c>
      <c r="AZ582" s="5" t="s">
        <v>186</v>
      </c>
      <c r="BB582" s="5" t="s">
        <v>71</v>
      </c>
    </row>
    <row r="583" spans="1:57" x14ac:dyDescent="0.25">
      <c r="A583" s="5">
        <v>582</v>
      </c>
      <c r="B583" s="6">
        <v>42621.474664351852</v>
      </c>
      <c r="C583" s="6">
        <v>42621.678043981483</v>
      </c>
      <c r="D583" s="5" t="s">
        <v>336</v>
      </c>
      <c r="E583" s="5" t="s">
        <v>241</v>
      </c>
      <c r="F583" s="5" t="s">
        <v>337</v>
      </c>
      <c r="G583" s="5" t="s">
        <v>64</v>
      </c>
      <c r="H583" s="5" t="s">
        <v>319</v>
      </c>
      <c r="I583" s="5" t="s">
        <v>69</v>
      </c>
      <c r="J583" s="5" t="s">
        <v>65</v>
      </c>
      <c r="K583" s="5" t="s">
        <v>65</v>
      </c>
      <c r="L583" s="5">
        <v>36575682</v>
      </c>
      <c r="M583" s="5" t="s">
        <v>70</v>
      </c>
      <c r="N583" s="5" t="s">
        <v>70</v>
      </c>
      <c r="O583" s="7">
        <v>0</v>
      </c>
      <c r="P583" s="7">
        <v>0</v>
      </c>
      <c r="Q583" s="7">
        <v>0</v>
      </c>
      <c r="R583" s="7">
        <v>0</v>
      </c>
      <c r="T583" s="5">
        <v>33</v>
      </c>
      <c r="U583" s="5">
        <v>0</v>
      </c>
      <c r="V583" s="5">
        <v>0</v>
      </c>
      <c r="W583" s="5">
        <v>0</v>
      </c>
      <c r="Z583" s="5">
        <v>0</v>
      </c>
      <c r="AC583" s="5">
        <v>0</v>
      </c>
      <c r="AF583" s="5">
        <v>0</v>
      </c>
      <c r="AI583" s="7">
        <v>608.31510000000003</v>
      </c>
      <c r="AJ583" s="7">
        <v>34.881799999999998</v>
      </c>
      <c r="AK583" s="5" t="s">
        <v>148</v>
      </c>
      <c r="AZ583" s="5" t="s">
        <v>185</v>
      </c>
      <c r="BB583" s="5" t="s">
        <v>74</v>
      </c>
    </row>
    <row r="584" spans="1:57" x14ac:dyDescent="0.25">
      <c r="A584" s="5">
        <v>583</v>
      </c>
      <c r="B584" s="6">
        <v>42621.391944444447</v>
      </c>
      <c r="C584" s="6">
        <v>42621.5624537037</v>
      </c>
      <c r="D584" s="5" t="s">
        <v>336</v>
      </c>
      <c r="E584" s="5" t="s">
        <v>241</v>
      </c>
      <c r="F584" s="5" t="s">
        <v>337</v>
      </c>
      <c r="G584" s="5" t="s">
        <v>64</v>
      </c>
      <c r="H584" s="5" t="s">
        <v>319</v>
      </c>
      <c r="I584" s="5" t="s">
        <v>69</v>
      </c>
      <c r="J584" s="5" t="s">
        <v>65</v>
      </c>
      <c r="K584" s="5" t="s">
        <v>65</v>
      </c>
      <c r="L584" s="5">
        <v>14605</v>
      </c>
      <c r="M584" s="5" t="s">
        <v>70</v>
      </c>
      <c r="N584" s="5" t="s">
        <v>70</v>
      </c>
      <c r="O584" s="7">
        <v>0</v>
      </c>
      <c r="P584" s="7">
        <v>0</v>
      </c>
      <c r="Q584" s="7">
        <v>0</v>
      </c>
      <c r="R584" s="7">
        <v>0</v>
      </c>
      <c r="T584" s="5">
        <v>33</v>
      </c>
      <c r="U584" s="5">
        <v>0</v>
      </c>
      <c r="V584" s="5">
        <v>0</v>
      </c>
      <c r="W584" s="5">
        <v>0</v>
      </c>
      <c r="Z584" s="5">
        <v>0</v>
      </c>
      <c r="AC584" s="5">
        <v>0</v>
      </c>
      <c r="AF584" s="5">
        <v>0</v>
      </c>
      <c r="AI584" s="7">
        <v>608.42650000000003</v>
      </c>
      <c r="AJ584" s="7">
        <v>1.37E-2</v>
      </c>
      <c r="AK584" s="5" t="s">
        <v>189</v>
      </c>
      <c r="AZ584" s="5" t="s">
        <v>186</v>
      </c>
      <c r="BB584" s="5" t="s">
        <v>71</v>
      </c>
    </row>
    <row r="585" spans="1:57" x14ac:dyDescent="0.25">
      <c r="A585" s="5">
        <v>584</v>
      </c>
      <c r="B585" s="6">
        <v>42621.391331018516</v>
      </c>
      <c r="C585" s="6">
        <v>42621.545694444445</v>
      </c>
      <c r="D585" s="5" t="s">
        <v>336</v>
      </c>
      <c r="E585" s="5" t="s">
        <v>241</v>
      </c>
      <c r="F585" s="5" t="s">
        <v>337</v>
      </c>
      <c r="G585" s="5" t="s">
        <v>64</v>
      </c>
      <c r="H585" s="5" t="s">
        <v>319</v>
      </c>
      <c r="I585" s="5" t="s">
        <v>69</v>
      </c>
      <c r="J585" s="5" t="s">
        <v>65</v>
      </c>
      <c r="K585" s="5" t="s">
        <v>65</v>
      </c>
      <c r="L585" s="5">
        <v>2245611</v>
      </c>
      <c r="M585" s="5" t="s">
        <v>70</v>
      </c>
      <c r="N585" s="5" t="s">
        <v>70</v>
      </c>
      <c r="O585" s="7">
        <v>0</v>
      </c>
      <c r="P585" s="7">
        <v>0</v>
      </c>
      <c r="Q585" s="7">
        <v>0</v>
      </c>
      <c r="R585" s="7">
        <v>0</v>
      </c>
      <c r="T585" s="5">
        <v>33</v>
      </c>
      <c r="U585" s="5">
        <v>0</v>
      </c>
      <c r="V585" s="5">
        <v>0</v>
      </c>
      <c r="W585" s="5">
        <v>0</v>
      </c>
      <c r="Z585" s="5">
        <v>0</v>
      </c>
      <c r="AC585" s="5">
        <v>0</v>
      </c>
      <c r="AF585" s="5">
        <v>0</v>
      </c>
      <c r="AI585" s="7">
        <v>610.47040000000004</v>
      </c>
      <c r="AJ585" s="7">
        <v>2.1415999999999999</v>
      </c>
      <c r="AK585" s="5" t="s">
        <v>190</v>
      </c>
      <c r="AZ585" s="5" t="s">
        <v>185</v>
      </c>
      <c r="BB585" s="5" t="s">
        <v>74</v>
      </c>
    </row>
    <row r="586" spans="1:57" x14ac:dyDescent="0.25">
      <c r="A586" s="5">
        <v>585</v>
      </c>
      <c r="B586" s="6">
        <v>42621.351840277777</v>
      </c>
      <c r="D586" s="5" t="s">
        <v>317</v>
      </c>
      <c r="E586" s="5" t="s">
        <v>318</v>
      </c>
      <c r="F586" s="5" t="s">
        <v>317</v>
      </c>
      <c r="G586" s="5" t="s">
        <v>80</v>
      </c>
      <c r="H586" s="5" t="s">
        <v>319</v>
      </c>
      <c r="I586" s="5" t="s">
        <v>320</v>
      </c>
      <c r="J586" s="5" t="s">
        <v>65</v>
      </c>
      <c r="K586" s="5" t="s">
        <v>65</v>
      </c>
      <c r="M586" s="5" t="s">
        <v>191</v>
      </c>
      <c r="N586" s="5" t="s">
        <v>66</v>
      </c>
      <c r="O586" s="7">
        <v>0</v>
      </c>
      <c r="P586" s="7">
        <v>0</v>
      </c>
      <c r="Q586" s="7">
        <v>0</v>
      </c>
      <c r="R586" s="7">
        <v>0</v>
      </c>
      <c r="T586" s="5">
        <v>0</v>
      </c>
      <c r="W586" s="5">
        <v>0</v>
      </c>
      <c r="Y586" s="5">
        <v>0</v>
      </c>
      <c r="Z586" s="5">
        <v>0</v>
      </c>
      <c r="AB586" s="5">
        <v>0</v>
      </c>
      <c r="AC586" s="5">
        <v>0</v>
      </c>
      <c r="AE586" s="5">
        <v>0</v>
      </c>
      <c r="AF586" s="5">
        <v>0</v>
      </c>
      <c r="AH586" s="5">
        <v>0</v>
      </c>
      <c r="AJ586" s="7">
        <v>0</v>
      </c>
      <c r="BB586" s="5" t="s">
        <v>322</v>
      </c>
      <c r="BD586" s="5" t="s">
        <v>323</v>
      </c>
      <c r="BE586" s="5" t="s">
        <v>324</v>
      </c>
    </row>
    <row r="587" spans="1:57" x14ac:dyDescent="0.25">
      <c r="A587" s="5">
        <v>586</v>
      </c>
      <c r="B587" s="6">
        <v>42621.31144675926</v>
      </c>
      <c r="D587" s="5" t="s">
        <v>318</v>
      </c>
      <c r="E587" s="5" t="s">
        <v>346</v>
      </c>
      <c r="G587" s="5" t="s">
        <v>64</v>
      </c>
      <c r="H587" s="5" t="s">
        <v>319</v>
      </c>
      <c r="I587" s="5" t="s">
        <v>75</v>
      </c>
      <c r="J587" s="5" t="s">
        <v>65</v>
      </c>
      <c r="K587" s="5" t="s">
        <v>65</v>
      </c>
      <c r="M587" s="5" t="s">
        <v>548</v>
      </c>
      <c r="N587" s="5" t="s">
        <v>365</v>
      </c>
      <c r="O587" s="7">
        <v>0</v>
      </c>
      <c r="P587" s="7">
        <v>0</v>
      </c>
      <c r="Q587" s="7">
        <v>0</v>
      </c>
      <c r="R587" s="7">
        <v>0</v>
      </c>
      <c r="T587" s="5">
        <v>0</v>
      </c>
      <c r="W587" s="5">
        <v>0</v>
      </c>
      <c r="Y587" s="5">
        <v>0</v>
      </c>
      <c r="Z587" s="5">
        <v>0</v>
      </c>
      <c r="AB587" s="5">
        <v>0</v>
      </c>
      <c r="AC587" s="5">
        <v>0</v>
      </c>
      <c r="AE587" s="5">
        <v>0</v>
      </c>
      <c r="AF587" s="5">
        <v>0</v>
      </c>
      <c r="AH587" s="5">
        <v>0</v>
      </c>
      <c r="AJ587" s="7">
        <v>0</v>
      </c>
      <c r="AZ587" s="5" t="s">
        <v>175</v>
      </c>
      <c r="BB587" s="5" t="s">
        <v>77</v>
      </c>
      <c r="BD587" s="5" t="s">
        <v>475</v>
      </c>
      <c r="BE587" s="5" t="s">
        <v>67</v>
      </c>
    </row>
    <row r="588" spans="1:57" x14ac:dyDescent="0.25">
      <c r="A588" s="5">
        <v>587</v>
      </c>
      <c r="B588" s="6">
        <v>42621.308611111112</v>
      </c>
      <c r="C588" s="6">
        <v>42621.453912037039</v>
      </c>
      <c r="D588" s="5" t="s">
        <v>336</v>
      </c>
      <c r="E588" s="5" t="s">
        <v>68</v>
      </c>
      <c r="F588" s="5" t="s">
        <v>337</v>
      </c>
      <c r="G588" s="5" t="s">
        <v>64</v>
      </c>
      <c r="H588" s="5" t="s">
        <v>319</v>
      </c>
      <c r="I588" s="5" t="s">
        <v>69</v>
      </c>
      <c r="J588" s="5" t="s">
        <v>65</v>
      </c>
      <c r="K588" s="5" t="s">
        <v>65</v>
      </c>
      <c r="L588" s="5">
        <v>33871</v>
      </c>
      <c r="M588" s="5" t="s">
        <v>70</v>
      </c>
      <c r="N588" s="5" t="s">
        <v>70</v>
      </c>
      <c r="O588" s="7">
        <v>0</v>
      </c>
      <c r="P588" s="7">
        <v>0</v>
      </c>
      <c r="Q588" s="7">
        <v>0</v>
      </c>
      <c r="R588" s="7">
        <v>0</v>
      </c>
      <c r="T588" s="5">
        <v>33</v>
      </c>
      <c r="U588" s="5">
        <v>0</v>
      </c>
      <c r="V588" s="5">
        <v>0</v>
      </c>
      <c r="W588" s="5">
        <v>0</v>
      </c>
      <c r="Z588" s="5">
        <v>0</v>
      </c>
      <c r="AC588" s="5">
        <v>0</v>
      </c>
      <c r="AF588" s="5">
        <v>0</v>
      </c>
      <c r="AI588" s="7">
        <v>610.52509999999995</v>
      </c>
      <c r="AJ588" s="7">
        <v>3.32E-2</v>
      </c>
      <c r="AK588" s="5" t="s">
        <v>189</v>
      </c>
      <c r="AZ588" s="5" t="s">
        <v>186</v>
      </c>
      <c r="BB588" s="5" t="s">
        <v>71</v>
      </c>
    </row>
    <row r="589" spans="1:57" x14ac:dyDescent="0.25">
      <c r="A589" s="5">
        <v>588</v>
      </c>
      <c r="B589" s="6">
        <v>42621.307986111111</v>
      </c>
      <c r="C589" s="6">
        <v>42621.474432870367</v>
      </c>
      <c r="D589" s="5" t="s">
        <v>336</v>
      </c>
      <c r="E589" s="5" t="s">
        <v>68</v>
      </c>
      <c r="F589" s="5" t="s">
        <v>337</v>
      </c>
      <c r="G589" s="5" t="s">
        <v>64</v>
      </c>
      <c r="H589" s="5" t="s">
        <v>319</v>
      </c>
      <c r="I589" s="5" t="s">
        <v>69</v>
      </c>
      <c r="J589" s="5" t="s">
        <v>65</v>
      </c>
      <c r="K589" s="5" t="s">
        <v>65</v>
      </c>
      <c r="L589" s="5">
        <v>46980846</v>
      </c>
      <c r="M589" s="5" t="s">
        <v>70</v>
      </c>
      <c r="N589" s="5" t="s">
        <v>70</v>
      </c>
      <c r="O589" s="7">
        <v>0</v>
      </c>
      <c r="P589" s="7">
        <v>0</v>
      </c>
      <c r="Q589" s="7">
        <v>0</v>
      </c>
      <c r="R589" s="7">
        <v>0</v>
      </c>
      <c r="T589" s="5">
        <v>33</v>
      </c>
      <c r="U589" s="5">
        <v>0</v>
      </c>
      <c r="V589" s="5">
        <v>0</v>
      </c>
      <c r="W589" s="5">
        <v>0</v>
      </c>
      <c r="Z589" s="5">
        <v>0</v>
      </c>
      <c r="AC589" s="5">
        <v>0</v>
      </c>
      <c r="AF589" s="5">
        <v>0</v>
      </c>
      <c r="AI589" s="7">
        <v>655.30830000000003</v>
      </c>
      <c r="AJ589" s="7">
        <v>44.804699999999997</v>
      </c>
      <c r="AK589" s="5" t="s">
        <v>190</v>
      </c>
      <c r="AZ589" s="5" t="s">
        <v>185</v>
      </c>
      <c r="BB589" s="5" t="s">
        <v>74</v>
      </c>
    </row>
    <row r="590" spans="1:57" x14ac:dyDescent="0.25">
      <c r="A590" s="5">
        <v>589</v>
      </c>
      <c r="B590" s="6">
        <v>42620.981342592589</v>
      </c>
      <c r="D590" s="5" t="s">
        <v>318</v>
      </c>
      <c r="E590" s="5" t="s">
        <v>412</v>
      </c>
      <c r="G590" s="5" t="s">
        <v>80</v>
      </c>
      <c r="H590" s="5" t="s">
        <v>319</v>
      </c>
      <c r="I590" s="5" t="s">
        <v>75</v>
      </c>
      <c r="J590" s="5" t="s">
        <v>65</v>
      </c>
      <c r="K590" s="5" t="s">
        <v>65</v>
      </c>
      <c r="M590" s="5" t="s">
        <v>549</v>
      </c>
      <c r="N590" s="5" t="s">
        <v>550</v>
      </c>
      <c r="O590" s="7">
        <v>0</v>
      </c>
      <c r="P590" s="7">
        <v>0</v>
      </c>
      <c r="Q590" s="7">
        <v>0</v>
      </c>
      <c r="R590" s="7">
        <v>0</v>
      </c>
      <c r="T590" s="5">
        <v>0</v>
      </c>
      <c r="W590" s="5">
        <v>0</v>
      </c>
      <c r="Y590" s="5">
        <v>0</v>
      </c>
      <c r="Z590" s="5">
        <v>0</v>
      </c>
      <c r="AB590" s="5">
        <v>0</v>
      </c>
      <c r="AC590" s="5">
        <v>0</v>
      </c>
      <c r="AE590" s="5">
        <v>0</v>
      </c>
      <c r="AF590" s="5">
        <v>0</v>
      </c>
      <c r="AH590" s="5">
        <v>0</v>
      </c>
      <c r="AJ590" s="7">
        <v>0</v>
      </c>
      <c r="AZ590" s="5" t="s">
        <v>175</v>
      </c>
      <c r="BB590" s="5" t="s">
        <v>83</v>
      </c>
      <c r="BD590" s="5" t="s">
        <v>428</v>
      </c>
      <c r="BE590" s="5" t="s">
        <v>67</v>
      </c>
    </row>
    <row r="591" spans="1:57" x14ac:dyDescent="0.25">
      <c r="A591" s="5">
        <v>590</v>
      </c>
      <c r="B591" s="6">
        <v>42620.928738425922</v>
      </c>
      <c r="D591" s="5" t="s">
        <v>318</v>
      </c>
      <c r="E591" s="5" t="s">
        <v>344</v>
      </c>
      <c r="G591" s="5" t="s">
        <v>64</v>
      </c>
      <c r="H591" s="5" t="s">
        <v>319</v>
      </c>
      <c r="I591" s="5" t="s">
        <v>75</v>
      </c>
      <c r="J591" s="5" t="s">
        <v>65</v>
      </c>
      <c r="K591" s="5" t="s">
        <v>65</v>
      </c>
      <c r="M591" s="5" t="s">
        <v>551</v>
      </c>
      <c r="N591" s="5" t="s">
        <v>365</v>
      </c>
      <c r="O591" s="7">
        <v>0</v>
      </c>
      <c r="P591" s="7">
        <v>0</v>
      </c>
      <c r="Q591" s="7">
        <v>0</v>
      </c>
      <c r="R591" s="7">
        <v>0</v>
      </c>
      <c r="T591" s="5">
        <v>0</v>
      </c>
      <c r="W591" s="5">
        <v>0</v>
      </c>
      <c r="Y591" s="5">
        <v>0</v>
      </c>
      <c r="Z591" s="5">
        <v>0</v>
      </c>
      <c r="AB591" s="5">
        <v>0</v>
      </c>
      <c r="AC591" s="5">
        <v>0</v>
      </c>
      <c r="AE591" s="5">
        <v>0</v>
      </c>
      <c r="AF591" s="5">
        <v>0</v>
      </c>
      <c r="AH591" s="5">
        <v>0</v>
      </c>
      <c r="AJ591" s="7">
        <v>0</v>
      </c>
      <c r="AZ591" s="5" t="s">
        <v>175</v>
      </c>
      <c r="BB591" s="5" t="s">
        <v>77</v>
      </c>
      <c r="BD591" s="5" t="s">
        <v>552</v>
      </c>
      <c r="BE591" s="5" t="s">
        <v>67</v>
      </c>
    </row>
    <row r="592" spans="1:57" x14ac:dyDescent="0.25">
      <c r="A592" s="5">
        <v>591</v>
      </c>
      <c r="B592" s="6">
        <v>42620.925717592596</v>
      </c>
      <c r="C592" s="6">
        <v>42621.032361111109</v>
      </c>
      <c r="D592" s="5" t="s">
        <v>336</v>
      </c>
      <c r="E592" s="5" t="s">
        <v>241</v>
      </c>
      <c r="F592" s="5" t="s">
        <v>337</v>
      </c>
      <c r="G592" s="5" t="s">
        <v>64</v>
      </c>
      <c r="H592" s="5" t="s">
        <v>319</v>
      </c>
      <c r="I592" s="5" t="s">
        <v>69</v>
      </c>
      <c r="J592" s="5" t="s">
        <v>65</v>
      </c>
      <c r="K592" s="5" t="s">
        <v>65</v>
      </c>
      <c r="L592" s="5">
        <v>100218</v>
      </c>
      <c r="M592" s="5" t="s">
        <v>70</v>
      </c>
      <c r="N592" s="5" t="s">
        <v>70</v>
      </c>
      <c r="O592" s="7">
        <v>0</v>
      </c>
      <c r="P592" s="7">
        <v>0</v>
      </c>
      <c r="Q592" s="7">
        <v>0</v>
      </c>
      <c r="R592" s="7">
        <v>0</v>
      </c>
      <c r="T592" s="5">
        <v>33</v>
      </c>
      <c r="U592" s="5">
        <v>0</v>
      </c>
      <c r="V592" s="5">
        <v>0</v>
      </c>
      <c r="W592" s="5">
        <v>0</v>
      </c>
      <c r="Z592" s="5">
        <v>0</v>
      </c>
      <c r="AC592" s="5">
        <v>0</v>
      </c>
      <c r="AF592" s="5">
        <v>0</v>
      </c>
      <c r="AI592" s="7">
        <v>655.63840000000005</v>
      </c>
      <c r="AJ592" s="7">
        <v>9.5699999999999993E-2</v>
      </c>
      <c r="AK592" s="5" t="s">
        <v>149</v>
      </c>
      <c r="AZ592" s="5" t="s">
        <v>186</v>
      </c>
      <c r="BB592" s="5" t="s">
        <v>71</v>
      </c>
    </row>
    <row r="593" spans="1:57" x14ac:dyDescent="0.25">
      <c r="A593" s="5">
        <v>592</v>
      </c>
      <c r="B593" s="6">
        <v>42620.925081018519</v>
      </c>
      <c r="C593" s="6">
        <v>42621.032361111109</v>
      </c>
      <c r="D593" s="5" t="s">
        <v>336</v>
      </c>
      <c r="E593" s="5" t="s">
        <v>241</v>
      </c>
      <c r="F593" s="5" t="s">
        <v>337</v>
      </c>
      <c r="G593" s="5" t="s">
        <v>64</v>
      </c>
      <c r="H593" s="5" t="s">
        <v>319</v>
      </c>
      <c r="I593" s="5" t="s">
        <v>69</v>
      </c>
      <c r="J593" s="5" t="s">
        <v>65</v>
      </c>
      <c r="K593" s="5" t="s">
        <v>65</v>
      </c>
      <c r="L593" s="5">
        <v>3255183</v>
      </c>
      <c r="M593" s="5" t="s">
        <v>70</v>
      </c>
      <c r="N593" s="5" t="s">
        <v>70</v>
      </c>
      <c r="O593" s="7">
        <v>0</v>
      </c>
      <c r="P593" s="7">
        <v>0</v>
      </c>
      <c r="Q593" s="7">
        <v>0</v>
      </c>
      <c r="R593" s="7">
        <v>0</v>
      </c>
      <c r="T593" s="5">
        <v>33</v>
      </c>
      <c r="U593" s="5">
        <v>0</v>
      </c>
      <c r="V593" s="5">
        <v>0</v>
      </c>
      <c r="W593" s="5">
        <v>0</v>
      </c>
      <c r="Z593" s="5">
        <v>0</v>
      </c>
      <c r="AC593" s="5">
        <v>0</v>
      </c>
      <c r="AF593" s="5">
        <v>0</v>
      </c>
      <c r="AI593" s="7">
        <v>658.50850000000003</v>
      </c>
      <c r="AJ593" s="7">
        <v>3.1044999999999998</v>
      </c>
      <c r="AK593" s="5" t="s">
        <v>148</v>
      </c>
      <c r="AZ593" s="5" t="s">
        <v>185</v>
      </c>
      <c r="BB593" s="5" t="s">
        <v>74</v>
      </c>
    </row>
    <row r="594" spans="1:57" x14ac:dyDescent="0.25">
      <c r="A594" s="5">
        <v>593</v>
      </c>
      <c r="B594" s="6">
        <v>42620.922974537039</v>
      </c>
      <c r="D594" s="5" t="s">
        <v>318</v>
      </c>
      <c r="E594" s="5" t="s">
        <v>356</v>
      </c>
      <c r="G594" s="5" t="s">
        <v>64</v>
      </c>
      <c r="H594" s="5" t="s">
        <v>319</v>
      </c>
      <c r="I594" s="5" t="s">
        <v>75</v>
      </c>
      <c r="J594" s="5" t="s">
        <v>65</v>
      </c>
      <c r="K594" s="5" t="s">
        <v>65</v>
      </c>
      <c r="M594" s="5" t="s">
        <v>270</v>
      </c>
      <c r="N594" s="5" t="s">
        <v>76</v>
      </c>
      <c r="O594" s="7">
        <v>0</v>
      </c>
      <c r="P594" s="7">
        <v>0</v>
      </c>
      <c r="Q594" s="7">
        <v>0</v>
      </c>
      <c r="R594" s="7">
        <v>0</v>
      </c>
      <c r="T594" s="5">
        <v>0</v>
      </c>
      <c r="W594" s="5">
        <v>0</v>
      </c>
      <c r="Y594" s="5">
        <v>0</v>
      </c>
      <c r="Z594" s="5">
        <v>0</v>
      </c>
      <c r="AB594" s="5">
        <v>0</v>
      </c>
      <c r="AC594" s="5">
        <v>0</v>
      </c>
      <c r="AE594" s="5">
        <v>0</v>
      </c>
      <c r="AF594" s="5">
        <v>0</v>
      </c>
      <c r="AH594" s="5">
        <v>0</v>
      </c>
      <c r="AJ594" s="7">
        <v>0</v>
      </c>
      <c r="AZ594" s="5" t="s">
        <v>175</v>
      </c>
      <c r="BB594" s="5" t="s">
        <v>77</v>
      </c>
      <c r="BD594" s="5" t="s">
        <v>427</v>
      </c>
      <c r="BE594" s="5" t="s">
        <v>67</v>
      </c>
    </row>
    <row r="595" spans="1:57" x14ac:dyDescent="0.25">
      <c r="A595" s="5">
        <v>594</v>
      </c>
      <c r="B595" s="6">
        <v>42620.91914351852</v>
      </c>
      <c r="D595" s="5" t="s">
        <v>317</v>
      </c>
      <c r="E595" s="5" t="s">
        <v>318</v>
      </c>
      <c r="F595" s="5" t="s">
        <v>317</v>
      </c>
      <c r="G595" s="5" t="s">
        <v>80</v>
      </c>
      <c r="H595" s="5" t="s">
        <v>319</v>
      </c>
      <c r="I595" s="5" t="s">
        <v>320</v>
      </c>
      <c r="J595" s="5" t="s">
        <v>65</v>
      </c>
      <c r="K595" s="5" t="s">
        <v>65</v>
      </c>
      <c r="M595" s="5" t="s">
        <v>222</v>
      </c>
      <c r="N595" s="5" t="s">
        <v>66</v>
      </c>
      <c r="O595" s="7">
        <v>0</v>
      </c>
      <c r="P595" s="7">
        <v>0</v>
      </c>
      <c r="Q595" s="7">
        <v>0</v>
      </c>
      <c r="R595" s="7">
        <v>0</v>
      </c>
      <c r="T595" s="5">
        <v>0</v>
      </c>
      <c r="W595" s="5">
        <v>0</v>
      </c>
      <c r="Y595" s="5">
        <v>0</v>
      </c>
      <c r="Z595" s="5">
        <v>0</v>
      </c>
      <c r="AB595" s="5">
        <v>0</v>
      </c>
      <c r="AC595" s="5">
        <v>0</v>
      </c>
      <c r="AE595" s="5">
        <v>0</v>
      </c>
      <c r="AF595" s="5">
        <v>0</v>
      </c>
      <c r="AH595" s="5">
        <v>0</v>
      </c>
      <c r="AJ595" s="7">
        <v>0</v>
      </c>
      <c r="BB595" s="5" t="s">
        <v>322</v>
      </c>
      <c r="BD595" s="5" t="s">
        <v>323</v>
      </c>
      <c r="BE595" s="5" t="s">
        <v>324</v>
      </c>
    </row>
    <row r="596" spans="1:57" x14ac:dyDescent="0.25">
      <c r="A596" s="5">
        <v>595</v>
      </c>
      <c r="B596" s="6">
        <v>42620.823888888888</v>
      </c>
      <c r="D596" s="5" t="s">
        <v>317</v>
      </c>
      <c r="E596" s="5" t="s">
        <v>318</v>
      </c>
      <c r="F596" s="5" t="s">
        <v>317</v>
      </c>
      <c r="G596" s="5" t="s">
        <v>80</v>
      </c>
      <c r="H596" s="5" t="s">
        <v>319</v>
      </c>
      <c r="I596" s="5" t="s">
        <v>320</v>
      </c>
      <c r="J596" s="5" t="s">
        <v>65</v>
      </c>
      <c r="K596" s="5" t="s">
        <v>65</v>
      </c>
      <c r="M596" s="5" t="s">
        <v>363</v>
      </c>
      <c r="N596" s="5" t="s">
        <v>66</v>
      </c>
      <c r="O596" s="7">
        <v>0</v>
      </c>
      <c r="P596" s="7">
        <v>0</v>
      </c>
      <c r="Q596" s="7">
        <v>0</v>
      </c>
      <c r="R596" s="7">
        <v>0</v>
      </c>
      <c r="T596" s="5">
        <v>0</v>
      </c>
      <c r="W596" s="5">
        <v>0</v>
      </c>
      <c r="Y596" s="5">
        <v>0</v>
      </c>
      <c r="Z596" s="5">
        <v>0</v>
      </c>
      <c r="AB596" s="5">
        <v>0</v>
      </c>
      <c r="AC596" s="5">
        <v>0</v>
      </c>
      <c r="AE596" s="5">
        <v>0</v>
      </c>
      <c r="AF596" s="5">
        <v>0</v>
      </c>
      <c r="AH596" s="5">
        <v>0</v>
      </c>
      <c r="AJ596" s="7">
        <v>0</v>
      </c>
      <c r="BB596" s="5" t="s">
        <v>322</v>
      </c>
      <c r="BD596" s="5" t="s">
        <v>323</v>
      </c>
      <c r="BE596" s="5" t="s">
        <v>324</v>
      </c>
    </row>
    <row r="597" spans="1:57" x14ac:dyDescent="0.25">
      <c r="A597" s="5">
        <v>596</v>
      </c>
      <c r="B597" s="6">
        <v>42620.78665509259</v>
      </c>
      <c r="D597" s="5" t="s">
        <v>318</v>
      </c>
      <c r="E597" s="5" t="s">
        <v>356</v>
      </c>
      <c r="G597" s="5" t="s">
        <v>64</v>
      </c>
      <c r="H597" s="5" t="s">
        <v>319</v>
      </c>
      <c r="I597" s="5" t="s">
        <v>75</v>
      </c>
      <c r="J597" s="5" t="s">
        <v>65</v>
      </c>
      <c r="K597" s="5" t="s">
        <v>65</v>
      </c>
      <c r="M597" s="5" t="s">
        <v>233</v>
      </c>
      <c r="N597" s="5" t="s">
        <v>66</v>
      </c>
      <c r="O597" s="7">
        <v>0</v>
      </c>
      <c r="P597" s="7">
        <v>0</v>
      </c>
      <c r="Q597" s="7">
        <v>0</v>
      </c>
      <c r="R597" s="7">
        <v>0</v>
      </c>
      <c r="T597" s="5">
        <v>0</v>
      </c>
      <c r="W597" s="5">
        <v>0</v>
      </c>
      <c r="Y597" s="5">
        <v>0</v>
      </c>
      <c r="Z597" s="5">
        <v>0</v>
      </c>
      <c r="AB597" s="5">
        <v>0</v>
      </c>
      <c r="AC597" s="5">
        <v>0</v>
      </c>
      <c r="AE597" s="5">
        <v>0</v>
      </c>
      <c r="AF597" s="5">
        <v>0</v>
      </c>
      <c r="AH597" s="5">
        <v>0</v>
      </c>
      <c r="AJ597" s="7">
        <v>0</v>
      </c>
      <c r="AZ597" s="5" t="s">
        <v>175</v>
      </c>
      <c r="BB597" s="5" t="s">
        <v>77</v>
      </c>
      <c r="BD597" s="5" t="s">
        <v>430</v>
      </c>
      <c r="BE597" s="5" t="s">
        <v>67</v>
      </c>
    </row>
    <row r="598" spans="1:57" x14ac:dyDescent="0.25">
      <c r="A598" s="5">
        <v>597</v>
      </c>
      <c r="B598" s="6">
        <v>42620.75409722222</v>
      </c>
      <c r="D598" s="5" t="s">
        <v>318</v>
      </c>
      <c r="E598" s="5" t="s">
        <v>377</v>
      </c>
      <c r="G598" s="5" t="s">
        <v>64</v>
      </c>
      <c r="H598" s="5" t="s">
        <v>319</v>
      </c>
      <c r="I598" s="5" t="s">
        <v>75</v>
      </c>
      <c r="J598" s="5" t="s">
        <v>65</v>
      </c>
      <c r="K598" s="5" t="s">
        <v>65</v>
      </c>
      <c r="M598" s="5" t="s">
        <v>553</v>
      </c>
      <c r="N598" s="5" t="s">
        <v>200</v>
      </c>
      <c r="O598" s="7">
        <v>0</v>
      </c>
      <c r="P598" s="7">
        <v>0</v>
      </c>
      <c r="Q598" s="7">
        <v>0</v>
      </c>
      <c r="R598" s="7">
        <v>0</v>
      </c>
      <c r="T598" s="5">
        <v>0</v>
      </c>
      <c r="W598" s="5">
        <v>0</v>
      </c>
      <c r="Y598" s="5">
        <v>0</v>
      </c>
      <c r="Z598" s="5">
        <v>0</v>
      </c>
      <c r="AB598" s="5">
        <v>0</v>
      </c>
      <c r="AC598" s="5">
        <v>0</v>
      </c>
      <c r="AE598" s="5">
        <v>0</v>
      </c>
      <c r="AF598" s="5">
        <v>0</v>
      </c>
      <c r="AH598" s="5">
        <v>0</v>
      </c>
      <c r="AJ598" s="7">
        <v>0</v>
      </c>
      <c r="AZ598" s="5" t="s">
        <v>175</v>
      </c>
      <c r="BB598" s="5" t="s">
        <v>77</v>
      </c>
      <c r="BD598" s="5" t="s">
        <v>463</v>
      </c>
      <c r="BE598" s="5" t="s">
        <v>67</v>
      </c>
    </row>
    <row r="599" spans="1:57" x14ac:dyDescent="0.25">
      <c r="A599" s="5">
        <v>598</v>
      </c>
      <c r="B599" s="6">
        <v>42620.751736111109</v>
      </c>
      <c r="D599" s="5" t="s">
        <v>318</v>
      </c>
      <c r="E599" s="5" t="s">
        <v>344</v>
      </c>
      <c r="G599" s="5" t="s">
        <v>64</v>
      </c>
      <c r="H599" s="5" t="s">
        <v>319</v>
      </c>
      <c r="I599" s="5" t="s">
        <v>75</v>
      </c>
      <c r="J599" s="5" t="s">
        <v>65</v>
      </c>
      <c r="K599" s="5" t="s">
        <v>65</v>
      </c>
      <c r="M599" s="5" t="s">
        <v>239</v>
      </c>
      <c r="N599" s="5" t="s">
        <v>76</v>
      </c>
      <c r="O599" s="7">
        <v>0</v>
      </c>
      <c r="P599" s="7">
        <v>0</v>
      </c>
      <c r="Q599" s="7">
        <v>0</v>
      </c>
      <c r="R599" s="7">
        <v>0</v>
      </c>
      <c r="T599" s="5">
        <v>0</v>
      </c>
      <c r="W599" s="5">
        <v>0</v>
      </c>
      <c r="Y599" s="5">
        <v>0</v>
      </c>
      <c r="Z599" s="5">
        <v>0</v>
      </c>
      <c r="AB599" s="5">
        <v>0</v>
      </c>
      <c r="AC599" s="5">
        <v>0</v>
      </c>
      <c r="AE599" s="5">
        <v>0</v>
      </c>
      <c r="AF599" s="5">
        <v>0</v>
      </c>
      <c r="AH599" s="5">
        <v>0</v>
      </c>
      <c r="AJ599" s="7">
        <v>0</v>
      </c>
      <c r="AZ599" s="5" t="s">
        <v>175</v>
      </c>
      <c r="BB599" s="5" t="s">
        <v>77</v>
      </c>
      <c r="BD599" s="5" t="s">
        <v>465</v>
      </c>
      <c r="BE599" s="5" t="s">
        <v>67</v>
      </c>
    </row>
    <row r="600" spans="1:57" x14ac:dyDescent="0.25">
      <c r="A600" s="5">
        <v>599</v>
      </c>
      <c r="B600" s="6">
        <v>42620.751099537039</v>
      </c>
      <c r="C600" s="6">
        <v>42620.807627314818</v>
      </c>
      <c r="D600" s="5" t="s">
        <v>336</v>
      </c>
      <c r="E600" s="5" t="s">
        <v>241</v>
      </c>
      <c r="F600" s="5" t="s">
        <v>337</v>
      </c>
      <c r="G600" s="5" t="s">
        <v>64</v>
      </c>
      <c r="H600" s="5" t="s">
        <v>319</v>
      </c>
      <c r="I600" s="5" t="s">
        <v>69</v>
      </c>
      <c r="J600" s="5" t="s">
        <v>65</v>
      </c>
      <c r="K600" s="5" t="s">
        <v>65</v>
      </c>
      <c r="L600" s="5">
        <v>24917</v>
      </c>
      <c r="M600" s="5" t="s">
        <v>70</v>
      </c>
      <c r="N600" s="5" t="s">
        <v>70</v>
      </c>
      <c r="O600" s="7">
        <v>0</v>
      </c>
      <c r="P600" s="7">
        <v>0</v>
      </c>
      <c r="Q600" s="7">
        <v>0</v>
      </c>
      <c r="R600" s="7">
        <v>0</v>
      </c>
      <c r="T600" s="5">
        <v>33</v>
      </c>
      <c r="U600" s="5">
        <v>0</v>
      </c>
      <c r="V600" s="5">
        <v>0</v>
      </c>
      <c r="W600" s="5">
        <v>0</v>
      </c>
      <c r="Z600" s="5">
        <v>0</v>
      </c>
      <c r="AC600" s="5">
        <v>0</v>
      </c>
      <c r="AF600" s="5">
        <v>0</v>
      </c>
      <c r="AI600" s="7">
        <v>658.53880000000004</v>
      </c>
      <c r="AJ600" s="7">
        <v>2.4400000000000002E-2</v>
      </c>
      <c r="AK600" s="5" t="s">
        <v>149</v>
      </c>
      <c r="AZ600" s="5" t="s">
        <v>186</v>
      </c>
      <c r="BB600" s="5" t="s">
        <v>71</v>
      </c>
    </row>
    <row r="601" spans="1:57" x14ac:dyDescent="0.25">
      <c r="A601" s="5">
        <v>600</v>
      </c>
      <c r="B601" s="6">
        <v>42620.751018518517</v>
      </c>
      <c r="C601" s="6">
        <v>42620.807627314818</v>
      </c>
      <c r="D601" s="5" t="s">
        <v>336</v>
      </c>
      <c r="E601" s="5" t="s">
        <v>241</v>
      </c>
      <c r="F601" s="5" t="s">
        <v>337</v>
      </c>
      <c r="G601" s="5" t="s">
        <v>64</v>
      </c>
      <c r="H601" s="5" t="s">
        <v>319</v>
      </c>
      <c r="I601" s="5" t="s">
        <v>69</v>
      </c>
      <c r="J601" s="5" t="s">
        <v>65</v>
      </c>
      <c r="K601" s="5" t="s">
        <v>65</v>
      </c>
      <c r="L601" s="5">
        <v>573289</v>
      </c>
      <c r="M601" s="5" t="s">
        <v>70</v>
      </c>
      <c r="N601" s="5" t="s">
        <v>70</v>
      </c>
      <c r="O601" s="7">
        <v>0</v>
      </c>
      <c r="P601" s="7">
        <v>0</v>
      </c>
      <c r="Q601" s="7">
        <v>0</v>
      </c>
      <c r="R601" s="7">
        <v>0</v>
      </c>
      <c r="T601" s="5">
        <v>33</v>
      </c>
      <c r="U601" s="5">
        <v>0</v>
      </c>
      <c r="V601" s="5">
        <v>0</v>
      </c>
      <c r="W601" s="5">
        <v>0</v>
      </c>
      <c r="Z601" s="5">
        <v>0</v>
      </c>
      <c r="AC601" s="5">
        <v>0</v>
      </c>
      <c r="AF601" s="5">
        <v>0</v>
      </c>
      <c r="AI601" s="7">
        <v>659.07979999999998</v>
      </c>
      <c r="AJ601" s="7">
        <v>0.54690000000000005</v>
      </c>
      <c r="AK601" s="5" t="s">
        <v>148</v>
      </c>
      <c r="AZ601" s="5" t="s">
        <v>185</v>
      </c>
      <c r="BB601" s="5" t="s">
        <v>74</v>
      </c>
    </row>
    <row r="602" spans="1:57" x14ac:dyDescent="0.25">
      <c r="A602" s="5">
        <v>601</v>
      </c>
      <c r="B602" s="6">
        <v>42620.584189814814</v>
      </c>
      <c r="C602" s="6">
        <v>42620.844444444447</v>
      </c>
      <c r="D602" s="5" t="s">
        <v>336</v>
      </c>
      <c r="E602" s="5" t="s">
        <v>68</v>
      </c>
      <c r="F602" s="5" t="s">
        <v>337</v>
      </c>
      <c r="G602" s="5" t="s">
        <v>64</v>
      </c>
      <c r="H602" s="5" t="s">
        <v>319</v>
      </c>
      <c r="I602" s="5" t="s">
        <v>69</v>
      </c>
      <c r="J602" s="5" t="s">
        <v>65</v>
      </c>
      <c r="K602" s="5" t="s">
        <v>65</v>
      </c>
      <c r="L602" s="5">
        <v>80176</v>
      </c>
      <c r="M602" s="5" t="s">
        <v>70</v>
      </c>
      <c r="N602" s="5" t="s">
        <v>70</v>
      </c>
      <c r="O602" s="7">
        <v>0</v>
      </c>
      <c r="P602" s="7">
        <v>0</v>
      </c>
      <c r="Q602" s="7">
        <v>0</v>
      </c>
      <c r="R602" s="7">
        <v>0</v>
      </c>
      <c r="T602" s="5">
        <v>33</v>
      </c>
      <c r="U602" s="5">
        <v>0</v>
      </c>
      <c r="V602" s="5">
        <v>0</v>
      </c>
      <c r="W602" s="5">
        <v>0</v>
      </c>
      <c r="Z602" s="5">
        <v>0</v>
      </c>
      <c r="AC602" s="5">
        <v>0</v>
      </c>
      <c r="AF602" s="5">
        <v>0</v>
      </c>
      <c r="AI602" s="7">
        <v>659.28779999999995</v>
      </c>
      <c r="AJ602" s="7">
        <v>7.6200000000000004E-2</v>
      </c>
      <c r="AK602" s="5" t="s">
        <v>149</v>
      </c>
      <c r="AZ602" s="5" t="s">
        <v>186</v>
      </c>
      <c r="BB602" s="5" t="s">
        <v>71</v>
      </c>
    </row>
    <row r="603" spans="1:57" x14ac:dyDescent="0.25">
      <c r="A603" s="5">
        <v>602</v>
      </c>
      <c r="B603" s="6">
        <v>42620.583680555559</v>
      </c>
      <c r="C603" s="6">
        <v>42620.827789351853</v>
      </c>
      <c r="D603" s="5" t="s">
        <v>336</v>
      </c>
      <c r="E603" s="5" t="s">
        <v>68</v>
      </c>
      <c r="F603" s="5" t="s">
        <v>337</v>
      </c>
      <c r="G603" s="5" t="s">
        <v>64</v>
      </c>
      <c r="H603" s="5" t="s">
        <v>319</v>
      </c>
      <c r="I603" s="5" t="s">
        <v>69</v>
      </c>
      <c r="J603" s="5" t="s">
        <v>65</v>
      </c>
      <c r="K603" s="5" t="s">
        <v>65</v>
      </c>
      <c r="L603" s="5">
        <v>176758</v>
      </c>
      <c r="M603" s="5" t="s">
        <v>70</v>
      </c>
      <c r="N603" s="5" t="s">
        <v>70</v>
      </c>
      <c r="O603" s="7">
        <v>0</v>
      </c>
      <c r="P603" s="7">
        <v>0</v>
      </c>
      <c r="Q603" s="7">
        <v>0</v>
      </c>
      <c r="R603" s="7">
        <v>0</v>
      </c>
      <c r="T603" s="5">
        <v>33</v>
      </c>
      <c r="U603" s="5">
        <v>0</v>
      </c>
      <c r="V603" s="5">
        <v>0</v>
      </c>
      <c r="W603" s="5">
        <v>0</v>
      </c>
      <c r="Z603" s="5">
        <v>0</v>
      </c>
      <c r="AC603" s="5">
        <v>0</v>
      </c>
      <c r="AF603" s="5">
        <v>0</v>
      </c>
      <c r="AI603" s="7">
        <v>659.32389999999998</v>
      </c>
      <c r="AJ603" s="7">
        <v>0.16800000000000001</v>
      </c>
      <c r="AK603" s="5" t="s">
        <v>148</v>
      </c>
      <c r="AZ603" s="5" t="s">
        <v>185</v>
      </c>
      <c r="BB603" s="5" t="s">
        <v>74</v>
      </c>
    </row>
    <row r="604" spans="1:57" x14ac:dyDescent="0.25">
      <c r="A604" s="5">
        <v>603</v>
      </c>
      <c r="B604" s="6">
        <v>42620.56627314815</v>
      </c>
      <c r="D604" s="5" t="s">
        <v>356</v>
      </c>
      <c r="E604" s="5" t="s">
        <v>318</v>
      </c>
      <c r="G604" s="5" t="s">
        <v>64</v>
      </c>
      <c r="H604" s="5" t="s">
        <v>319</v>
      </c>
      <c r="I604" s="5" t="s">
        <v>176</v>
      </c>
      <c r="J604" s="5" t="s">
        <v>65</v>
      </c>
      <c r="K604" s="5" t="s">
        <v>65</v>
      </c>
      <c r="M604" s="5" t="s">
        <v>180</v>
      </c>
      <c r="N604" s="5" t="s">
        <v>76</v>
      </c>
      <c r="O604" s="7">
        <v>0</v>
      </c>
      <c r="P604" s="7">
        <v>0</v>
      </c>
      <c r="Q604" s="7">
        <v>0</v>
      </c>
      <c r="R604" s="7">
        <v>0</v>
      </c>
      <c r="T604" s="5">
        <v>0</v>
      </c>
      <c r="W604" s="5">
        <v>0</v>
      </c>
      <c r="Y604" s="5">
        <v>0</v>
      </c>
      <c r="Z604" s="5">
        <v>0</v>
      </c>
      <c r="AB604" s="5">
        <v>0</v>
      </c>
      <c r="AC604" s="5">
        <v>0</v>
      </c>
      <c r="AE604" s="5">
        <v>0</v>
      </c>
      <c r="AF604" s="5">
        <v>0</v>
      </c>
      <c r="AH604" s="5">
        <v>0</v>
      </c>
      <c r="AJ604" s="7">
        <v>0</v>
      </c>
      <c r="AZ604" s="5" t="s">
        <v>175</v>
      </c>
      <c r="BB604" s="5" t="s">
        <v>178</v>
      </c>
      <c r="BD604" s="5" t="s">
        <v>463</v>
      </c>
      <c r="BE604" s="5" t="s">
        <v>67</v>
      </c>
    </row>
    <row r="605" spans="1:57" x14ac:dyDescent="0.25">
      <c r="A605" s="5">
        <v>604</v>
      </c>
      <c r="B605" s="6">
        <v>42620.535173611112</v>
      </c>
      <c r="D605" s="5" t="s">
        <v>318</v>
      </c>
      <c r="E605" s="5" t="s">
        <v>554</v>
      </c>
      <c r="G605" s="5" t="s">
        <v>64</v>
      </c>
      <c r="H605" s="5" t="s">
        <v>319</v>
      </c>
      <c r="I605" s="5" t="s">
        <v>75</v>
      </c>
      <c r="J605" s="5" t="s">
        <v>65</v>
      </c>
      <c r="K605" s="5" t="s">
        <v>65</v>
      </c>
      <c r="M605" s="5" t="s">
        <v>555</v>
      </c>
      <c r="N605" s="5" t="s">
        <v>200</v>
      </c>
      <c r="O605" s="7">
        <v>0</v>
      </c>
      <c r="P605" s="7">
        <v>0</v>
      </c>
      <c r="Q605" s="7">
        <v>0</v>
      </c>
      <c r="R605" s="7">
        <v>0</v>
      </c>
      <c r="T605" s="5">
        <v>0</v>
      </c>
      <c r="W605" s="5">
        <v>0</v>
      </c>
      <c r="Y605" s="5">
        <v>0</v>
      </c>
      <c r="Z605" s="5">
        <v>0</v>
      </c>
      <c r="AB605" s="5">
        <v>0</v>
      </c>
      <c r="AC605" s="5">
        <v>0</v>
      </c>
      <c r="AE605" s="5">
        <v>0</v>
      </c>
      <c r="AF605" s="5">
        <v>0</v>
      </c>
      <c r="AH605" s="5">
        <v>0</v>
      </c>
      <c r="AJ605" s="7">
        <v>0</v>
      </c>
      <c r="AZ605" s="5" t="s">
        <v>175</v>
      </c>
      <c r="BB605" s="5" t="s">
        <v>77</v>
      </c>
      <c r="BD605" s="5" t="s">
        <v>463</v>
      </c>
      <c r="BE605" s="5" t="s">
        <v>67</v>
      </c>
    </row>
    <row r="606" spans="1:57" x14ac:dyDescent="0.25">
      <c r="A606" s="5">
        <v>605</v>
      </c>
      <c r="B606" s="6">
        <v>42620.52171296296</v>
      </c>
      <c r="D606" s="5" t="s">
        <v>317</v>
      </c>
      <c r="E606" s="5" t="s">
        <v>318</v>
      </c>
      <c r="F606" s="5" t="s">
        <v>317</v>
      </c>
      <c r="G606" s="5" t="s">
        <v>80</v>
      </c>
      <c r="H606" s="5" t="s">
        <v>319</v>
      </c>
      <c r="I606" s="5" t="s">
        <v>320</v>
      </c>
      <c r="J606" s="5" t="s">
        <v>65</v>
      </c>
      <c r="K606" s="5" t="s">
        <v>65</v>
      </c>
      <c r="M606" s="5" t="s">
        <v>222</v>
      </c>
      <c r="N606" s="5" t="s">
        <v>66</v>
      </c>
      <c r="O606" s="7">
        <v>0</v>
      </c>
      <c r="P606" s="7">
        <v>0</v>
      </c>
      <c r="Q606" s="7">
        <v>0</v>
      </c>
      <c r="R606" s="7">
        <v>0</v>
      </c>
      <c r="T606" s="5">
        <v>0</v>
      </c>
      <c r="W606" s="5">
        <v>0</v>
      </c>
      <c r="Y606" s="5">
        <v>0</v>
      </c>
      <c r="Z606" s="5">
        <v>0</v>
      </c>
      <c r="AB606" s="5">
        <v>0</v>
      </c>
      <c r="AC606" s="5">
        <v>0</v>
      </c>
      <c r="AE606" s="5">
        <v>0</v>
      </c>
      <c r="AF606" s="5">
        <v>0</v>
      </c>
      <c r="AH606" s="5">
        <v>0</v>
      </c>
      <c r="AJ606" s="7">
        <v>0</v>
      </c>
      <c r="BB606" s="5" t="s">
        <v>322</v>
      </c>
      <c r="BD606" s="5" t="s">
        <v>323</v>
      </c>
      <c r="BE606" s="5" t="s">
        <v>324</v>
      </c>
    </row>
    <row r="607" spans="1:57" x14ac:dyDescent="0.25">
      <c r="A607" s="5">
        <v>606</v>
      </c>
      <c r="B607" s="6">
        <v>42620.459178240744</v>
      </c>
      <c r="C607" s="6">
        <v>42620.711863425924</v>
      </c>
      <c r="D607" s="5" t="s">
        <v>336</v>
      </c>
      <c r="E607" s="5" t="s">
        <v>68</v>
      </c>
      <c r="F607" s="5" t="s">
        <v>337</v>
      </c>
      <c r="G607" s="5" t="s">
        <v>64</v>
      </c>
      <c r="H607" s="5" t="s">
        <v>319</v>
      </c>
      <c r="I607" s="5" t="s">
        <v>69</v>
      </c>
      <c r="J607" s="5" t="s">
        <v>65</v>
      </c>
      <c r="K607" s="5" t="s">
        <v>65</v>
      </c>
      <c r="L607" s="5">
        <v>25195</v>
      </c>
      <c r="M607" s="5" t="s">
        <v>70</v>
      </c>
      <c r="N607" s="5" t="s">
        <v>70</v>
      </c>
      <c r="O607" s="7">
        <v>0</v>
      </c>
      <c r="P607" s="7">
        <v>0</v>
      </c>
      <c r="Q607" s="7">
        <v>0</v>
      </c>
      <c r="R607" s="7">
        <v>0</v>
      </c>
      <c r="T607" s="5">
        <v>33</v>
      </c>
      <c r="U607" s="5">
        <v>0</v>
      </c>
      <c r="V607" s="5">
        <v>0</v>
      </c>
      <c r="W607" s="5">
        <v>0</v>
      </c>
      <c r="Z607" s="5">
        <v>0</v>
      </c>
      <c r="AC607" s="5">
        <v>0</v>
      </c>
      <c r="AF607" s="5">
        <v>0</v>
      </c>
      <c r="AI607" s="7">
        <v>659.86789999999996</v>
      </c>
      <c r="AJ607" s="7">
        <v>2.4400000000000002E-2</v>
      </c>
      <c r="AK607" s="5" t="s">
        <v>189</v>
      </c>
      <c r="AZ607" s="5" t="s">
        <v>186</v>
      </c>
      <c r="BB607" s="5" t="s">
        <v>71</v>
      </c>
    </row>
    <row r="608" spans="1:57" x14ac:dyDescent="0.25">
      <c r="A608" s="5">
        <v>607</v>
      </c>
      <c r="B608" s="6">
        <v>42620.458680555559</v>
      </c>
      <c r="C608" s="6">
        <v>42620.699236111112</v>
      </c>
      <c r="D608" s="5" t="s">
        <v>336</v>
      </c>
      <c r="E608" s="5" t="s">
        <v>68</v>
      </c>
      <c r="F608" s="5" t="s">
        <v>337</v>
      </c>
      <c r="G608" s="5" t="s">
        <v>64</v>
      </c>
      <c r="H608" s="5" t="s">
        <v>319</v>
      </c>
      <c r="I608" s="5" t="s">
        <v>69</v>
      </c>
      <c r="J608" s="5" t="s">
        <v>65</v>
      </c>
      <c r="K608" s="5" t="s">
        <v>65</v>
      </c>
      <c r="L608" s="5">
        <v>11184252</v>
      </c>
      <c r="M608" s="5" t="s">
        <v>70</v>
      </c>
      <c r="N608" s="5" t="s">
        <v>70</v>
      </c>
      <c r="O608" s="7">
        <v>0</v>
      </c>
      <c r="P608" s="7">
        <v>0</v>
      </c>
      <c r="Q608" s="7">
        <v>0</v>
      </c>
      <c r="R608" s="7">
        <v>0</v>
      </c>
      <c r="T608" s="5">
        <v>33</v>
      </c>
      <c r="U608" s="5">
        <v>0</v>
      </c>
      <c r="V608" s="5">
        <v>0</v>
      </c>
      <c r="W608" s="5">
        <v>0</v>
      </c>
      <c r="Z608" s="5">
        <v>0</v>
      </c>
      <c r="AC608" s="5">
        <v>0</v>
      </c>
      <c r="AF608" s="5">
        <v>0</v>
      </c>
      <c r="AI608" s="7">
        <v>670.01440000000002</v>
      </c>
      <c r="AJ608" s="7">
        <v>10.666</v>
      </c>
      <c r="AK608" s="5" t="s">
        <v>190</v>
      </c>
      <c r="AZ608" s="5" t="s">
        <v>185</v>
      </c>
      <c r="BB608" s="5" t="s">
        <v>74</v>
      </c>
    </row>
    <row r="609" spans="1:57" x14ac:dyDescent="0.25">
      <c r="A609" s="5">
        <v>608</v>
      </c>
      <c r="B609" s="6">
        <v>42620.456608796296</v>
      </c>
      <c r="D609" s="5" t="s">
        <v>318</v>
      </c>
      <c r="E609" s="5" t="s">
        <v>344</v>
      </c>
      <c r="G609" s="5" t="s">
        <v>64</v>
      </c>
      <c r="H609" s="5" t="s">
        <v>319</v>
      </c>
      <c r="I609" s="5" t="s">
        <v>75</v>
      </c>
      <c r="J609" s="5" t="s">
        <v>65</v>
      </c>
      <c r="K609" s="5" t="s">
        <v>65</v>
      </c>
      <c r="M609" s="5" t="s">
        <v>556</v>
      </c>
      <c r="N609" s="5" t="s">
        <v>200</v>
      </c>
      <c r="O609" s="7">
        <v>0</v>
      </c>
      <c r="P609" s="7">
        <v>0</v>
      </c>
      <c r="Q609" s="7">
        <v>0</v>
      </c>
      <c r="R609" s="7">
        <v>0</v>
      </c>
      <c r="T609" s="5">
        <v>0</v>
      </c>
      <c r="W609" s="5">
        <v>0</v>
      </c>
      <c r="Y609" s="5">
        <v>0</v>
      </c>
      <c r="Z609" s="5">
        <v>0</v>
      </c>
      <c r="AB609" s="5">
        <v>0</v>
      </c>
      <c r="AC609" s="5">
        <v>0</v>
      </c>
      <c r="AE609" s="5">
        <v>0</v>
      </c>
      <c r="AF609" s="5">
        <v>0</v>
      </c>
      <c r="AH609" s="5">
        <v>0</v>
      </c>
      <c r="AJ609" s="7">
        <v>0</v>
      </c>
      <c r="AZ609" s="5" t="s">
        <v>175</v>
      </c>
      <c r="BB609" s="5" t="s">
        <v>77</v>
      </c>
      <c r="BD609" s="5" t="s">
        <v>427</v>
      </c>
      <c r="BE609" s="5" t="s">
        <v>67</v>
      </c>
    </row>
    <row r="610" spans="1:57" x14ac:dyDescent="0.25">
      <c r="A610" s="5">
        <v>609</v>
      </c>
      <c r="B610" s="6">
        <v>42620.452523148146</v>
      </c>
      <c r="D610" s="5" t="s">
        <v>318</v>
      </c>
      <c r="E610" s="5" t="s">
        <v>346</v>
      </c>
      <c r="G610" s="5" t="s">
        <v>64</v>
      </c>
      <c r="H610" s="5" t="s">
        <v>319</v>
      </c>
      <c r="I610" s="5" t="s">
        <v>75</v>
      </c>
      <c r="J610" s="5" t="s">
        <v>65</v>
      </c>
      <c r="K610" s="5" t="s">
        <v>65</v>
      </c>
      <c r="M610" s="5" t="s">
        <v>557</v>
      </c>
      <c r="N610" s="5" t="s">
        <v>365</v>
      </c>
      <c r="O610" s="7">
        <v>0</v>
      </c>
      <c r="P610" s="7">
        <v>0</v>
      </c>
      <c r="Q610" s="7">
        <v>0</v>
      </c>
      <c r="R610" s="7">
        <v>0</v>
      </c>
      <c r="T610" s="5">
        <v>0</v>
      </c>
      <c r="W610" s="5">
        <v>0</v>
      </c>
      <c r="Y610" s="5">
        <v>0</v>
      </c>
      <c r="Z610" s="5">
        <v>0</v>
      </c>
      <c r="AB610" s="5">
        <v>0</v>
      </c>
      <c r="AC610" s="5">
        <v>0</v>
      </c>
      <c r="AE610" s="5">
        <v>0</v>
      </c>
      <c r="AF610" s="5">
        <v>0</v>
      </c>
      <c r="AH610" s="5">
        <v>0</v>
      </c>
      <c r="AJ610" s="7">
        <v>0</v>
      </c>
      <c r="AZ610" s="5" t="s">
        <v>175</v>
      </c>
      <c r="BB610" s="5" t="s">
        <v>77</v>
      </c>
      <c r="BD610" s="5" t="s">
        <v>439</v>
      </c>
      <c r="BE610" s="5" t="s">
        <v>67</v>
      </c>
    </row>
    <row r="611" spans="1:57" x14ac:dyDescent="0.25">
      <c r="A611" s="5">
        <v>610</v>
      </c>
      <c r="B611" s="6">
        <v>42620.447187500002</v>
      </c>
      <c r="D611" s="5" t="s">
        <v>469</v>
      </c>
      <c r="E611" s="5" t="s">
        <v>318</v>
      </c>
      <c r="G611" s="5" t="s">
        <v>64</v>
      </c>
      <c r="H611" s="5" t="s">
        <v>319</v>
      </c>
      <c r="I611" s="5" t="s">
        <v>176</v>
      </c>
      <c r="J611" s="5" t="s">
        <v>65</v>
      </c>
      <c r="K611" s="5" t="s">
        <v>65</v>
      </c>
      <c r="M611" s="5" t="s">
        <v>182</v>
      </c>
      <c r="N611" s="5" t="s">
        <v>66</v>
      </c>
      <c r="O611" s="7">
        <v>0</v>
      </c>
      <c r="P611" s="7">
        <v>0</v>
      </c>
      <c r="Q611" s="7">
        <v>0</v>
      </c>
      <c r="R611" s="7">
        <v>0</v>
      </c>
      <c r="T611" s="5">
        <v>0</v>
      </c>
      <c r="W611" s="5">
        <v>0</v>
      </c>
      <c r="Y611" s="5">
        <v>0</v>
      </c>
      <c r="Z611" s="5">
        <v>0</v>
      </c>
      <c r="AB611" s="5">
        <v>0</v>
      </c>
      <c r="AC611" s="5">
        <v>0</v>
      </c>
      <c r="AE611" s="5">
        <v>0</v>
      </c>
      <c r="AF611" s="5">
        <v>0</v>
      </c>
      <c r="AH611" s="5">
        <v>0</v>
      </c>
      <c r="AJ611" s="7">
        <v>0</v>
      </c>
      <c r="AZ611" s="5" t="s">
        <v>175</v>
      </c>
      <c r="BB611" s="5" t="s">
        <v>178</v>
      </c>
      <c r="BD611" s="5" t="s">
        <v>428</v>
      </c>
      <c r="BE611" s="5" t="s">
        <v>67</v>
      </c>
    </row>
    <row r="612" spans="1:57" x14ac:dyDescent="0.25">
      <c r="A612" s="5">
        <v>611</v>
      </c>
      <c r="B612" s="6">
        <v>42620.446828703702</v>
      </c>
      <c r="D612" s="5" t="s">
        <v>317</v>
      </c>
      <c r="E612" s="5" t="s">
        <v>318</v>
      </c>
      <c r="F612" s="5" t="s">
        <v>317</v>
      </c>
      <c r="G612" s="5" t="s">
        <v>80</v>
      </c>
      <c r="H612" s="5" t="s">
        <v>319</v>
      </c>
      <c r="I612" s="5" t="s">
        <v>320</v>
      </c>
      <c r="J612" s="5" t="s">
        <v>65</v>
      </c>
      <c r="K612" s="5" t="s">
        <v>65</v>
      </c>
      <c r="M612" s="5" t="s">
        <v>222</v>
      </c>
      <c r="N612" s="5" t="s">
        <v>66</v>
      </c>
      <c r="O612" s="7">
        <v>0</v>
      </c>
      <c r="P612" s="7">
        <v>0</v>
      </c>
      <c r="Q612" s="7">
        <v>0</v>
      </c>
      <c r="R612" s="7">
        <v>0</v>
      </c>
      <c r="T612" s="5">
        <v>0</v>
      </c>
      <c r="W612" s="5">
        <v>0</v>
      </c>
      <c r="Y612" s="5">
        <v>0</v>
      </c>
      <c r="Z612" s="5">
        <v>0</v>
      </c>
      <c r="AB612" s="5">
        <v>0</v>
      </c>
      <c r="AC612" s="5">
        <v>0</v>
      </c>
      <c r="AE612" s="5">
        <v>0</v>
      </c>
      <c r="AF612" s="5">
        <v>0</v>
      </c>
      <c r="AH612" s="5">
        <v>0</v>
      </c>
      <c r="AJ612" s="7">
        <v>0</v>
      </c>
      <c r="BB612" s="5" t="s">
        <v>322</v>
      </c>
      <c r="BD612" s="5" t="s">
        <v>323</v>
      </c>
      <c r="BE612" s="5" t="s">
        <v>324</v>
      </c>
    </row>
    <row r="613" spans="1:57" x14ac:dyDescent="0.25">
      <c r="A613" s="5">
        <v>612</v>
      </c>
      <c r="B613" s="6">
        <v>42620.427164351851</v>
      </c>
      <c r="D613" s="5" t="s">
        <v>317</v>
      </c>
      <c r="E613" s="5" t="s">
        <v>318</v>
      </c>
      <c r="F613" s="5" t="s">
        <v>317</v>
      </c>
      <c r="G613" s="5" t="s">
        <v>80</v>
      </c>
      <c r="H613" s="5" t="s">
        <v>319</v>
      </c>
      <c r="I613" s="5" t="s">
        <v>320</v>
      </c>
      <c r="J613" s="5" t="s">
        <v>65</v>
      </c>
      <c r="K613" s="5" t="s">
        <v>65</v>
      </c>
      <c r="M613" s="5" t="s">
        <v>222</v>
      </c>
      <c r="N613" s="5" t="s">
        <v>66</v>
      </c>
      <c r="O613" s="7">
        <v>0</v>
      </c>
      <c r="P613" s="7">
        <v>0</v>
      </c>
      <c r="Q613" s="7">
        <v>0</v>
      </c>
      <c r="R613" s="7">
        <v>0</v>
      </c>
      <c r="T613" s="5">
        <v>0</v>
      </c>
      <c r="W613" s="5">
        <v>0</v>
      </c>
      <c r="Y613" s="5">
        <v>0</v>
      </c>
      <c r="Z613" s="5">
        <v>0</v>
      </c>
      <c r="AB613" s="5">
        <v>0</v>
      </c>
      <c r="AC613" s="5">
        <v>0</v>
      </c>
      <c r="AE613" s="5">
        <v>0</v>
      </c>
      <c r="AF613" s="5">
        <v>0</v>
      </c>
      <c r="AH613" s="5">
        <v>0</v>
      </c>
      <c r="AJ613" s="7">
        <v>0</v>
      </c>
      <c r="BB613" s="5" t="s">
        <v>322</v>
      </c>
      <c r="BD613" s="5" t="s">
        <v>323</v>
      </c>
      <c r="BE613" s="5" t="s">
        <v>324</v>
      </c>
    </row>
    <row r="614" spans="1:57" x14ac:dyDescent="0.25">
      <c r="A614" s="5">
        <v>613</v>
      </c>
      <c r="B614" s="6">
        <v>42620.426759259259</v>
      </c>
      <c r="D614" s="5" t="s">
        <v>317</v>
      </c>
      <c r="E614" s="5" t="s">
        <v>318</v>
      </c>
      <c r="F614" s="5" t="s">
        <v>317</v>
      </c>
      <c r="G614" s="5" t="s">
        <v>80</v>
      </c>
      <c r="H614" s="5" t="s">
        <v>319</v>
      </c>
      <c r="I614" s="5" t="s">
        <v>320</v>
      </c>
      <c r="J614" s="5" t="s">
        <v>65</v>
      </c>
      <c r="K614" s="5" t="s">
        <v>65</v>
      </c>
      <c r="M614" s="5" t="s">
        <v>222</v>
      </c>
      <c r="N614" s="5" t="s">
        <v>66</v>
      </c>
      <c r="O614" s="7">
        <v>0</v>
      </c>
      <c r="P614" s="7">
        <v>0</v>
      </c>
      <c r="Q614" s="7">
        <v>0</v>
      </c>
      <c r="R614" s="7">
        <v>0</v>
      </c>
      <c r="T614" s="5">
        <v>0</v>
      </c>
      <c r="W614" s="5">
        <v>0</v>
      </c>
      <c r="Y614" s="5">
        <v>0</v>
      </c>
      <c r="Z614" s="5">
        <v>0</v>
      </c>
      <c r="AB614" s="5">
        <v>0</v>
      </c>
      <c r="AC614" s="5">
        <v>0</v>
      </c>
      <c r="AE614" s="5">
        <v>0</v>
      </c>
      <c r="AF614" s="5">
        <v>0</v>
      </c>
      <c r="AH614" s="5">
        <v>0</v>
      </c>
      <c r="AJ614" s="7">
        <v>0</v>
      </c>
      <c r="BB614" s="5" t="s">
        <v>322</v>
      </c>
      <c r="BD614" s="5" t="s">
        <v>323</v>
      </c>
      <c r="BE614" s="5" t="s">
        <v>324</v>
      </c>
    </row>
    <row r="615" spans="1:57" x14ac:dyDescent="0.25">
      <c r="A615" s="5">
        <v>614</v>
      </c>
      <c r="B615" s="6">
        <v>42620.426261574074</v>
      </c>
      <c r="D615" s="5" t="s">
        <v>317</v>
      </c>
      <c r="E615" s="5" t="s">
        <v>318</v>
      </c>
      <c r="F615" s="5" t="s">
        <v>317</v>
      </c>
      <c r="G615" s="5" t="s">
        <v>80</v>
      </c>
      <c r="H615" s="5" t="s">
        <v>319</v>
      </c>
      <c r="I615" s="5" t="s">
        <v>320</v>
      </c>
      <c r="J615" s="5" t="s">
        <v>65</v>
      </c>
      <c r="K615" s="5" t="s">
        <v>65</v>
      </c>
      <c r="M615" s="5" t="s">
        <v>222</v>
      </c>
      <c r="N615" s="5" t="s">
        <v>66</v>
      </c>
      <c r="O615" s="7">
        <v>0</v>
      </c>
      <c r="P615" s="7">
        <v>0</v>
      </c>
      <c r="Q615" s="7">
        <v>0</v>
      </c>
      <c r="R615" s="7">
        <v>0</v>
      </c>
      <c r="T615" s="5">
        <v>0</v>
      </c>
      <c r="W615" s="5">
        <v>0</v>
      </c>
      <c r="Y615" s="5">
        <v>0</v>
      </c>
      <c r="Z615" s="5">
        <v>0</v>
      </c>
      <c r="AB615" s="5">
        <v>0</v>
      </c>
      <c r="AC615" s="5">
        <v>0</v>
      </c>
      <c r="AE615" s="5">
        <v>0</v>
      </c>
      <c r="AF615" s="5">
        <v>0</v>
      </c>
      <c r="AH615" s="5">
        <v>0</v>
      </c>
      <c r="AJ615" s="7">
        <v>0</v>
      </c>
      <c r="BB615" s="5" t="s">
        <v>322</v>
      </c>
      <c r="BD615" s="5" t="s">
        <v>323</v>
      </c>
      <c r="BE615" s="5" t="s">
        <v>324</v>
      </c>
    </row>
    <row r="616" spans="1:57" x14ac:dyDescent="0.25">
      <c r="A616" s="5">
        <v>615</v>
      </c>
      <c r="B616" s="6">
        <v>42620.334178240744</v>
      </c>
      <c r="C616" s="6">
        <v>42620.577048611114</v>
      </c>
      <c r="D616" s="5" t="s">
        <v>336</v>
      </c>
      <c r="E616" s="5" t="s">
        <v>241</v>
      </c>
      <c r="F616" s="5" t="s">
        <v>337</v>
      </c>
      <c r="G616" s="5" t="s">
        <v>64</v>
      </c>
      <c r="H616" s="5" t="s">
        <v>319</v>
      </c>
      <c r="I616" s="5" t="s">
        <v>69</v>
      </c>
      <c r="J616" s="5" t="s">
        <v>65</v>
      </c>
      <c r="K616" s="5" t="s">
        <v>65</v>
      </c>
      <c r="L616" s="5">
        <v>205452</v>
      </c>
      <c r="M616" s="5" t="s">
        <v>70</v>
      </c>
      <c r="N616" s="5" t="s">
        <v>70</v>
      </c>
      <c r="O616" s="7">
        <v>0</v>
      </c>
      <c r="P616" s="7">
        <v>0</v>
      </c>
      <c r="Q616" s="7">
        <v>0</v>
      </c>
      <c r="R616" s="7">
        <v>0</v>
      </c>
      <c r="T616" s="5">
        <v>33</v>
      </c>
      <c r="U616" s="5">
        <v>0</v>
      </c>
      <c r="V616" s="5">
        <v>0</v>
      </c>
      <c r="W616" s="5">
        <v>0</v>
      </c>
      <c r="Z616" s="5">
        <v>0</v>
      </c>
      <c r="AC616" s="5">
        <v>0</v>
      </c>
      <c r="AF616" s="5">
        <v>0</v>
      </c>
      <c r="AI616" s="7">
        <v>670.36099999999999</v>
      </c>
      <c r="AJ616" s="7">
        <v>0.1963</v>
      </c>
      <c r="AK616" s="5" t="s">
        <v>189</v>
      </c>
      <c r="AZ616" s="5" t="s">
        <v>186</v>
      </c>
      <c r="BB616" s="5" t="s">
        <v>71</v>
      </c>
    </row>
    <row r="617" spans="1:57" x14ac:dyDescent="0.25">
      <c r="A617" s="5">
        <v>616</v>
      </c>
      <c r="B617" s="6">
        <v>42620.333680555559</v>
      </c>
      <c r="C617" s="6">
        <v>42620.566574074073</v>
      </c>
      <c r="D617" s="5" t="s">
        <v>336</v>
      </c>
      <c r="E617" s="5" t="s">
        <v>241</v>
      </c>
      <c r="F617" s="5" t="s">
        <v>337</v>
      </c>
      <c r="G617" s="5" t="s">
        <v>64</v>
      </c>
      <c r="H617" s="5" t="s">
        <v>319</v>
      </c>
      <c r="I617" s="5" t="s">
        <v>69</v>
      </c>
      <c r="J617" s="5" t="s">
        <v>65</v>
      </c>
      <c r="K617" s="5" t="s">
        <v>65</v>
      </c>
      <c r="L617" s="5">
        <v>31772930</v>
      </c>
      <c r="M617" s="5" t="s">
        <v>70</v>
      </c>
      <c r="N617" s="5" t="s">
        <v>70</v>
      </c>
      <c r="O617" s="7">
        <v>0</v>
      </c>
      <c r="P617" s="7">
        <v>0</v>
      </c>
      <c r="Q617" s="7">
        <v>0</v>
      </c>
      <c r="R617" s="7">
        <v>0</v>
      </c>
      <c r="T617" s="5">
        <v>33</v>
      </c>
      <c r="U617" s="5">
        <v>0</v>
      </c>
      <c r="V617" s="5">
        <v>0</v>
      </c>
      <c r="W617" s="5">
        <v>0</v>
      </c>
      <c r="Z617" s="5">
        <v>0</v>
      </c>
      <c r="AC617" s="5">
        <v>0</v>
      </c>
      <c r="AF617" s="5">
        <v>0</v>
      </c>
      <c r="AI617" s="7">
        <v>700.51239999999996</v>
      </c>
      <c r="AJ617" s="7">
        <v>30.3018</v>
      </c>
      <c r="AK617" s="5" t="s">
        <v>190</v>
      </c>
      <c r="AZ617" s="5" t="s">
        <v>185</v>
      </c>
      <c r="BB617" s="5" t="s">
        <v>74</v>
      </c>
    </row>
    <row r="618" spans="1:57" x14ac:dyDescent="0.25">
      <c r="A618" s="5">
        <v>617</v>
      </c>
      <c r="B618" s="6">
        <v>42619.928344907406</v>
      </c>
      <c r="D618" s="5" t="s">
        <v>469</v>
      </c>
      <c r="E618" s="5" t="s">
        <v>318</v>
      </c>
      <c r="G618" s="5" t="s">
        <v>64</v>
      </c>
      <c r="H618" s="5" t="s">
        <v>319</v>
      </c>
      <c r="I618" s="5" t="s">
        <v>176</v>
      </c>
      <c r="J618" s="5" t="s">
        <v>65</v>
      </c>
      <c r="K618" s="5" t="s">
        <v>65</v>
      </c>
      <c r="M618" s="5" t="s">
        <v>558</v>
      </c>
      <c r="N618" s="5" t="s">
        <v>196</v>
      </c>
      <c r="O618" s="7">
        <v>0</v>
      </c>
      <c r="P618" s="7">
        <v>0</v>
      </c>
      <c r="Q618" s="7">
        <v>0</v>
      </c>
      <c r="R618" s="7">
        <v>0</v>
      </c>
      <c r="T618" s="5">
        <v>0</v>
      </c>
      <c r="W618" s="5">
        <v>0</v>
      </c>
      <c r="Y618" s="5">
        <v>0</v>
      </c>
      <c r="Z618" s="5">
        <v>0</v>
      </c>
      <c r="AB618" s="5">
        <v>0</v>
      </c>
      <c r="AC618" s="5">
        <v>0</v>
      </c>
      <c r="AE618" s="5">
        <v>0</v>
      </c>
      <c r="AF618" s="5">
        <v>0</v>
      </c>
      <c r="AH618" s="5">
        <v>0</v>
      </c>
      <c r="AJ618" s="7">
        <v>0</v>
      </c>
      <c r="AZ618" s="5" t="s">
        <v>175</v>
      </c>
      <c r="BB618" s="5" t="s">
        <v>178</v>
      </c>
      <c r="BD618" s="5" t="s">
        <v>475</v>
      </c>
      <c r="BE618" s="5" t="s">
        <v>67</v>
      </c>
    </row>
    <row r="619" spans="1:57" x14ac:dyDescent="0.25">
      <c r="A619" s="5">
        <v>618</v>
      </c>
      <c r="B619" s="6">
        <v>42619.926770833335</v>
      </c>
      <c r="D619" s="5" t="s">
        <v>317</v>
      </c>
      <c r="E619" s="5" t="s">
        <v>318</v>
      </c>
      <c r="F619" s="5" t="s">
        <v>317</v>
      </c>
      <c r="G619" s="5" t="s">
        <v>80</v>
      </c>
      <c r="H619" s="5" t="s">
        <v>319</v>
      </c>
      <c r="I619" s="5" t="s">
        <v>320</v>
      </c>
      <c r="J619" s="5" t="s">
        <v>65</v>
      </c>
      <c r="K619" s="5" t="s">
        <v>65</v>
      </c>
      <c r="M619" s="5" t="s">
        <v>325</v>
      </c>
      <c r="N619" s="5" t="s">
        <v>66</v>
      </c>
      <c r="O619" s="7">
        <v>0</v>
      </c>
      <c r="P619" s="7">
        <v>0</v>
      </c>
      <c r="Q619" s="7">
        <v>0</v>
      </c>
      <c r="R619" s="7">
        <v>0</v>
      </c>
      <c r="T619" s="5">
        <v>0</v>
      </c>
      <c r="W619" s="5">
        <v>0</v>
      </c>
      <c r="Y619" s="5">
        <v>0</v>
      </c>
      <c r="Z619" s="5">
        <v>0</v>
      </c>
      <c r="AB619" s="5">
        <v>0</v>
      </c>
      <c r="AC619" s="5">
        <v>0</v>
      </c>
      <c r="AE619" s="5">
        <v>0</v>
      </c>
      <c r="AF619" s="5">
        <v>0</v>
      </c>
      <c r="AH619" s="5">
        <v>0</v>
      </c>
      <c r="AJ619" s="7">
        <v>0</v>
      </c>
      <c r="BB619" s="5" t="s">
        <v>322</v>
      </c>
      <c r="BD619" s="5" t="s">
        <v>323</v>
      </c>
      <c r="BE619" s="5" t="s">
        <v>324</v>
      </c>
    </row>
    <row r="620" spans="1:57" x14ac:dyDescent="0.25">
      <c r="A620" s="5">
        <v>619</v>
      </c>
      <c r="B620" s="6">
        <v>42619.92664351852</v>
      </c>
      <c r="D620" s="5" t="s">
        <v>318</v>
      </c>
      <c r="E620" s="5" t="s">
        <v>356</v>
      </c>
      <c r="G620" s="5" t="s">
        <v>64</v>
      </c>
      <c r="H620" s="5" t="s">
        <v>319</v>
      </c>
      <c r="I620" s="5" t="s">
        <v>75</v>
      </c>
      <c r="J620" s="5" t="s">
        <v>65</v>
      </c>
      <c r="K620" s="5" t="s">
        <v>65</v>
      </c>
      <c r="M620" s="5" t="s">
        <v>381</v>
      </c>
      <c r="N620" s="5" t="s">
        <v>66</v>
      </c>
      <c r="O620" s="7">
        <v>0</v>
      </c>
      <c r="P620" s="7">
        <v>0</v>
      </c>
      <c r="Q620" s="7">
        <v>0</v>
      </c>
      <c r="R620" s="7">
        <v>0</v>
      </c>
      <c r="T620" s="5">
        <v>0</v>
      </c>
      <c r="W620" s="5">
        <v>0</v>
      </c>
      <c r="Y620" s="5">
        <v>0</v>
      </c>
      <c r="Z620" s="5">
        <v>0</v>
      </c>
      <c r="AB620" s="5">
        <v>0</v>
      </c>
      <c r="AC620" s="5">
        <v>0</v>
      </c>
      <c r="AE620" s="5">
        <v>0</v>
      </c>
      <c r="AF620" s="5">
        <v>0</v>
      </c>
      <c r="AH620" s="5">
        <v>0</v>
      </c>
      <c r="AJ620" s="7">
        <v>0</v>
      </c>
      <c r="AZ620" s="5" t="s">
        <v>175</v>
      </c>
      <c r="BB620" s="5" t="s">
        <v>77</v>
      </c>
      <c r="BD620" s="5" t="s">
        <v>428</v>
      </c>
      <c r="BE620" s="5" t="s">
        <v>67</v>
      </c>
    </row>
    <row r="621" spans="1:57" x14ac:dyDescent="0.25">
      <c r="A621" s="5">
        <v>620</v>
      </c>
      <c r="B621" s="6">
        <v>42619.924432870372</v>
      </c>
      <c r="D621" s="5" t="s">
        <v>318</v>
      </c>
      <c r="E621" s="5" t="s">
        <v>356</v>
      </c>
      <c r="G621" s="5" t="s">
        <v>64</v>
      </c>
      <c r="H621" s="5" t="s">
        <v>319</v>
      </c>
      <c r="I621" s="5" t="s">
        <v>75</v>
      </c>
      <c r="J621" s="5" t="s">
        <v>65</v>
      </c>
      <c r="K621" s="5" t="s">
        <v>65</v>
      </c>
      <c r="M621" s="5" t="s">
        <v>401</v>
      </c>
      <c r="N621" s="5" t="s">
        <v>76</v>
      </c>
      <c r="O621" s="7">
        <v>0</v>
      </c>
      <c r="P621" s="7">
        <v>0</v>
      </c>
      <c r="Q621" s="7">
        <v>0</v>
      </c>
      <c r="R621" s="7">
        <v>0</v>
      </c>
      <c r="T621" s="5">
        <v>0</v>
      </c>
      <c r="W621" s="5">
        <v>0</v>
      </c>
      <c r="Y621" s="5">
        <v>0</v>
      </c>
      <c r="Z621" s="5">
        <v>0</v>
      </c>
      <c r="AB621" s="5">
        <v>0</v>
      </c>
      <c r="AC621" s="5">
        <v>0</v>
      </c>
      <c r="AE621" s="5">
        <v>0</v>
      </c>
      <c r="AF621" s="5">
        <v>0</v>
      </c>
      <c r="AH621" s="5">
        <v>0</v>
      </c>
      <c r="AJ621" s="7">
        <v>0</v>
      </c>
      <c r="AZ621" s="5" t="s">
        <v>175</v>
      </c>
      <c r="BB621" s="5" t="s">
        <v>77</v>
      </c>
      <c r="BD621" s="5" t="s">
        <v>428</v>
      </c>
      <c r="BE621" s="5" t="s">
        <v>67</v>
      </c>
    </row>
    <row r="622" spans="1:57" x14ac:dyDescent="0.25">
      <c r="A622" s="5">
        <v>621</v>
      </c>
      <c r="B622" s="6">
        <v>42619.894120370373</v>
      </c>
      <c r="D622" s="5" t="s">
        <v>318</v>
      </c>
      <c r="E622" s="5" t="s">
        <v>344</v>
      </c>
      <c r="G622" s="5" t="s">
        <v>64</v>
      </c>
      <c r="H622" s="5" t="s">
        <v>319</v>
      </c>
      <c r="I622" s="5" t="s">
        <v>75</v>
      </c>
      <c r="J622" s="5" t="s">
        <v>65</v>
      </c>
      <c r="K622" s="5" t="s">
        <v>65</v>
      </c>
      <c r="M622" s="5" t="s">
        <v>559</v>
      </c>
      <c r="N622" s="5" t="s">
        <v>245</v>
      </c>
      <c r="O622" s="7">
        <v>0</v>
      </c>
      <c r="P622" s="7">
        <v>0</v>
      </c>
      <c r="Q622" s="7">
        <v>0</v>
      </c>
      <c r="R622" s="7">
        <v>0</v>
      </c>
      <c r="T622" s="5">
        <v>0</v>
      </c>
      <c r="W622" s="5">
        <v>0</v>
      </c>
      <c r="Y622" s="5">
        <v>0</v>
      </c>
      <c r="Z622" s="5">
        <v>0</v>
      </c>
      <c r="AB622" s="5">
        <v>0</v>
      </c>
      <c r="AC622" s="5">
        <v>0</v>
      </c>
      <c r="AE622" s="5">
        <v>0</v>
      </c>
      <c r="AF622" s="5">
        <v>0</v>
      </c>
      <c r="AH622" s="5">
        <v>0</v>
      </c>
      <c r="AJ622" s="7">
        <v>0</v>
      </c>
      <c r="AZ622" s="5" t="s">
        <v>175</v>
      </c>
      <c r="BB622" s="5" t="s">
        <v>77</v>
      </c>
      <c r="BD622" s="5" t="s">
        <v>427</v>
      </c>
      <c r="BE622" s="5" t="s">
        <v>67</v>
      </c>
    </row>
    <row r="623" spans="1:57" x14ac:dyDescent="0.25">
      <c r="A623" s="5">
        <v>622</v>
      </c>
      <c r="B623" s="6">
        <v>42619.89166666667</v>
      </c>
      <c r="D623" s="5" t="s">
        <v>318</v>
      </c>
      <c r="E623" s="5" t="s">
        <v>377</v>
      </c>
      <c r="G623" s="5" t="s">
        <v>64</v>
      </c>
      <c r="H623" s="5" t="s">
        <v>319</v>
      </c>
      <c r="I623" s="5" t="s">
        <v>75</v>
      </c>
      <c r="J623" s="5" t="s">
        <v>65</v>
      </c>
      <c r="K623" s="5" t="s">
        <v>65</v>
      </c>
      <c r="M623" s="5" t="s">
        <v>560</v>
      </c>
      <c r="N623" s="5" t="s">
        <v>200</v>
      </c>
      <c r="O623" s="7">
        <v>0</v>
      </c>
      <c r="P623" s="7">
        <v>0</v>
      </c>
      <c r="Q623" s="7">
        <v>0</v>
      </c>
      <c r="R623" s="7">
        <v>0</v>
      </c>
      <c r="T623" s="5">
        <v>0</v>
      </c>
      <c r="W623" s="5">
        <v>0</v>
      </c>
      <c r="Y623" s="5">
        <v>0</v>
      </c>
      <c r="Z623" s="5">
        <v>0</v>
      </c>
      <c r="AB623" s="5">
        <v>0</v>
      </c>
      <c r="AC623" s="5">
        <v>0</v>
      </c>
      <c r="AE623" s="5">
        <v>0</v>
      </c>
      <c r="AF623" s="5">
        <v>0</v>
      </c>
      <c r="AH623" s="5">
        <v>0</v>
      </c>
      <c r="AJ623" s="7">
        <v>0</v>
      </c>
      <c r="AZ623" s="5" t="s">
        <v>175</v>
      </c>
      <c r="BB623" s="5" t="s">
        <v>77</v>
      </c>
      <c r="BD623" s="5" t="s">
        <v>432</v>
      </c>
      <c r="BE623" s="5" t="s">
        <v>67</v>
      </c>
    </row>
    <row r="624" spans="1:57" x14ac:dyDescent="0.25">
      <c r="A624" s="5">
        <v>623</v>
      </c>
      <c r="B624" s="6">
        <v>42619.875520833331</v>
      </c>
      <c r="C624" s="6">
        <v>42620.047592592593</v>
      </c>
      <c r="D624" s="5" t="s">
        <v>336</v>
      </c>
      <c r="E624" s="5" t="s">
        <v>241</v>
      </c>
      <c r="F624" s="5" t="s">
        <v>337</v>
      </c>
      <c r="G624" s="5" t="s">
        <v>64</v>
      </c>
      <c r="H624" s="5" t="s">
        <v>319</v>
      </c>
      <c r="I624" s="5" t="s">
        <v>69</v>
      </c>
      <c r="J624" s="5" t="s">
        <v>65</v>
      </c>
      <c r="K624" s="5" t="s">
        <v>65</v>
      </c>
      <c r="L624" s="5">
        <v>78332</v>
      </c>
      <c r="M624" s="5" t="s">
        <v>70</v>
      </c>
      <c r="N624" s="5" t="s">
        <v>70</v>
      </c>
      <c r="O624" s="7">
        <v>0</v>
      </c>
      <c r="P624" s="7">
        <v>0</v>
      </c>
      <c r="Q624" s="7">
        <v>0</v>
      </c>
      <c r="R624" s="7">
        <v>0</v>
      </c>
      <c r="T624" s="5">
        <v>33</v>
      </c>
      <c r="U624" s="5">
        <v>0</v>
      </c>
      <c r="V624" s="5">
        <v>0</v>
      </c>
      <c r="W624" s="5">
        <v>0</v>
      </c>
      <c r="Z624" s="5">
        <v>0</v>
      </c>
      <c r="AC624" s="5">
        <v>0</v>
      </c>
      <c r="AF624" s="5">
        <v>0</v>
      </c>
      <c r="AI624" s="7">
        <v>703.04759999999999</v>
      </c>
      <c r="AJ624" s="7">
        <v>7.5200000000000003E-2</v>
      </c>
      <c r="AK624" s="5" t="s">
        <v>149</v>
      </c>
      <c r="AZ624" s="5" t="s">
        <v>186</v>
      </c>
      <c r="BB624" s="5" t="s">
        <v>71</v>
      </c>
    </row>
    <row r="625" spans="1:57" x14ac:dyDescent="0.25">
      <c r="A625" s="5">
        <v>624</v>
      </c>
      <c r="B625" s="6">
        <v>42619.869953703703</v>
      </c>
      <c r="D625" s="5" t="s">
        <v>318</v>
      </c>
      <c r="E625" s="5" t="s">
        <v>377</v>
      </c>
      <c r="G625" s="5" t="s">
        <v>64</v>
      </c>
      <c r="H625" s="5" t="s">
        <v>319</v>
      </c>
      <c r="I625" s="5" t="s">
        <v>75</v>
      </c>
      <c r="J625" s="5" t="s">
        <v>65</v>
      </c>
      <c r="K625" s="5" t="s">
        <v>65</v>
      </c>
      <c r="M625" s="5" t="s">
        <v>214</v>
      </c>
      <c r="N625" s="5" t="s">
        <v>66</v>
      </c>
      <c r="O625" s="7">
        <v>0</v>
      </c>
      <c r="P625" s="7">
        <v>0</v>
      </c>
      <c r="Q625" s="7">
        <v>0</v>
      </c>
      <c r="R625" s="7">
        <v>0</v>
      </c>
      <c r="T625" s="5">
        <v>0</v>
      </c>
      <c r="W625" s="5">
        <v>0</v>
      </c>
      <c r="Y625" s="5">
        <v>0</v>
      </c>
      <c r="Z625" s="5">
        <v>0</v>
      </c>
      <c r="AB625" s="5">
        <v>0</v>
      </c>
      <c r="AC625" s="5">
        <v>0</v>
      </c>
      <c r="AE625" s="5">
        <v>0</v>
      </c>
      <c r="AF625" s="5">
        <v>0</v>
      </c>
      <c r="AH625" s="5">
        <v>0</v>
      </c>
      <c r="AJ625" s="7">
        <v>0</v>
      </c>
      <c r="AZ625" s="5" t="s">
        <v>175</v>
      </c>
      <c r="BB625" s="5" t="s">
        <v>77</v>
      </c>
      <c r="BD625" s="5" t="s">
        <v>561</v>
      </c>
      <c r="BE625" s="5" t="s">
        <v>67</v>
      </c>
    </row>
    <row r="626" spans="1:57" x14ac:dyDescent="0.25">
      <c r="A626" s="5">
        <v>625</v>
      </c>
      <c r="B626" s="6">
        <v>42619.8669212963</v>
      </c>
      <c r="D626" s="5" t="s">
        <v>318</v>
      </c>
      <c r="E626" s="5" t="s">
        <v>356</v>
      </c>
      <c r="G626" s="5" t="s">
        <v>64</v>
      </c>
      <c r="H626" s="5" t="s">
        <v>319</v>
      </c>
      <c r="I626" s="5" t="s">
        <v>75</v>
      </c>
      <c r="J626" s="5" t="s">
        <v>65</v>
      </c>
      <c r="K626" s="5" t="s">
        <v>65</v>
      </c>
      <c r="M626" s="5" t="s">
        <v>187</v>
      </c>
      <c r="N626" s="5" t="s">
        <v>66</v>
      </c>
      <c r="O626" s="7">
        <v>0</v>
      </c>
      <c r="P626" s="7">
        <v>0</v>
      </c>
      <c r="Q626" s="7">
        <v>0</v>
      </c>
      <c r="R626" s="7">
        <v>0</v>
      </c>
      <c r="T626" s="5">
        <v>0</v>
      </c>
      <c r="W626" s="5">
        <v>0</v>
      </c>
      <c r="Y626" s="5">
        <v>0</v>
      </c>
      <c r="Z626" s="5">
        <v>0</v>
      </c>
      <c r="AB626" s="5">
        <v>0</v>
      </c>
      <c r="AC626" s="5">
        <v>0</v>
      </c>
      <c r="AE626" s="5">
        <v>0</v>
      </c>
      <c r="AF626" s="5">
        <v>0</v>
      </c>
      <c r="AH626" s="5">
        <v>0</v>
      </c>
      <c r="AJ626" s="7">
        <v>0</v>
      </c>
      <c r="AZ626" s="5" t="s">
        <v>175</v>
      </c>
      <c r="BB626" s="5" t="s">
        <v>77</v>
      </c>
      <c r="BD626" s="5" t="s">
        <v>562</v>
      </c>
      <c r="BE626" s="5" t="s">
        <v>67</v>
      </c>
    </row>
    <row r="627" spans="1:57" x14ac:dyDescent="0.25">
      <c r="A627" s="5">
        <v>626</v>
      </c>
      <c r="B627" s="6">
        <v>42619.849710648145</v>
      </c>
      <c r="D627" s="5" t="s">
        <v>417</v>
      </c>
      <c r="E627" s="5" t="s">
        <v>318</v>
      </c>
      <c r="G627" s="5" t="s">
        <v>64</v>
      </c>
      <c r="H627" s="5" t="s">
        <v>319</v>
      </c>
      <c r="I627" s="5" t="s">
        <v>176</v>
      </c>
      <c r="J627" s="5" t="s">
        <v>65</v>
      </c>
      <c r="K627" s="5" t="s">
        <v>65</v>
      </c>
      <c r="M627" s="5" t="s">
        <v>381</v>
      </c>
      <c r="N627" s="5" t="s">
        <v>66</v>
      </c>
      <c r="O627" s="7">
        <v>0</v>
      </c>
      <c r="P627" s="7">
        <v>0</v>
      </c>
      <c r="Q627" s="7">
        <v>0</v>
      </c>
      <c r="R627" s="7">
        <v>0</v>
      </c>
      <c r="T627" s="5">
        <v>0</v>
      </c>
      <c r="W627" s="5">
        <v>0</v>
      </c>
      <c r="Y627" s="5">
        <v>0</v>
      </c>
      <c r="Z627" s="5">
        <v>0</v>
      </c>
      <c r="AB627" s="5">
        <v>0</v>
      </c>
      <c r="AC627" s="5">
        <v>0</v>
      </c>
      <c r="AE627" s="5">
        <v>0</v>
      </c>
      <c r="AF627" s="5">
        <v>0</v>
      </c>
      <c r="AH627" s="5">
        <v>0</v>
      </c>
      <c r="AJ627" s="7">
        <v>0</v>
      </c>
      <c r="AZ627" s="5" t="s">
        <v>175</v>
      </c>
      <c r="BB627" s="5" t="s">
        <v>178</v>
      </c>
      <c r="BD627" s="5" t="s">
        <v>563</v>
      </c>
      <c r="BE627" s="5" t="s">
        <v>67</v>
      </c>
    </row>
    <row r="628" spans="1:57" x14ac:dyDescent="0.25">
      <c r="A628" s="5">
        <v>627</v>
      </c>
      <c r="B628" s="6">
        <v>42619.846435185187</v>
      </c>
      <c r="C628" s="6">
        <v>42620.03460648148</v>
      </c>
      <c r="D628" s="5" t="s">
        <v>336</v>
      </c>
      <c r="E628" s="5" t="s">
        <v>241</v>
      </c>
      <c r="F628" s="5" t="s">
        <v>337</v>
      </c>
      <c r="G628" s="5" t="s">
        <v>64</v>
      </c>
      <c r="H628" s="5" t="s">
        <v>319</v>
      </c>
      <c r="I628" s="5" t="s">
        <v>69</v>
      </c>
      <c r="J628" s="5" t="s">
        <v>65</v>
      </c>
      <c r="K628" s="5" t="s">
        <v>65</v>
      </c>
      <c r="L628" s="5">
        <v>3751019</v>
      </c>
      <c r="M628" s="5" t="s">
        <v>70</v>
      </c>
      <c r="N628" s="5" t="s">
        <v>70</v>
      </c>
      <c r="O628" s="7">
        <v>0</v>
      </c>
      <c r="P628" s="7">
        <v>0</v>
      </c>
      <c r="Q628" s="7">
        <v>0</v>
      </c>
      <c r="R628" s="7">
        <v>0</v>
      </c>
      <c r="T628" s="5">
        <v>33</v>
      </c>
      <c r="U628" s="5">
        <v>0</v>
      </c>
      <c r="V628" s="5">
        <v>0</v>
      </c>
      <c r="W628" s="5">
        <v>0</v>
      </c>
      <c r="Z628" s="5">
        <v>0</v>
      </c>
      <c r="AC628" s="5">
        <v>0</v>
      </c>
      <c r="AF628" s="5">
        <v>0</v>
      </c>
      <c r="AI628" s="7">
        <v>704.16570000000002</v>
      </c>
      <c r="AJ628" s="7">
        <v>3.5781000000000001</v>
      </c>
      <c r="AK628" s="5" t="s">
        <v>148</v>
      </c>
      <c r="AZ628" s="5" t="s">
        <v>185</v>
      </c>
      <c r="BB628" s="5" t="s">
        <v>74</v>
      </c>
    </row>
    <row r="629" spans="1:57" x14ac:dyDescent="0.25">
      <c r="A629" s="5">
        <v>628</v>
      </c>
      <c r="B629" s="6">
        <v>42619.838819444441</v>
      </c>
      <c r="D629" s="5" t="s">
        <v>318</v>
      </c>
      <c r="E629" s="5" t="s">
        <v>423</v>
      </c>
      <c r="G629" s="5" t="s">
        <v>64</v>
      </c>
      <c r="H629" s="5" t="s">
        <v>319</v>
      </c>
      <c r="I629" s="5" t="s">
        <v>75</v>
      </c>
      <c r="J629" s="5" t="s">
        <v>65</v>
      </c>
      <c r="K629" s="5" t="s">
        <v>65</v>
      </c>
      <c r="M629" s="5" t="s">
        <v>187</v>
      </c>
      <c r="N629" s="5" t="s">
        <v>66</v>
      </c>
      <c r="O629" s="7">
        <v>0</v>
      </c>
      <c r="P629" s="7">
        <v>0</v>
      </c>
      <c r="Q629" s="7">
        <v>0</v>
      </c>
      <c r="R629" s="7">
        <v>0</v>
      </c>
      <c r="T629" s="5">
        <v>0</v>
      </c>
      <c r="W629" s="5">
        <v>0</v>
      </c>
      <c r="Y629" s="5">
        <v>0</v>
      </c>
      <c r="Z629" s="5">
        <v>0</v>
      </c>
      <c r="AB629" s="5">
        <v>0</v>
      </c>
      <c r="AC629" s="5">
        <v>0</v>
      </c>
      <c r="AE629" s="5">
        <v>0</v>
      </c>
      <c r="AF629" s="5">
        <v>0</v>
      </c>
      <c r="AH629" s="5">
        <v>0</v>
      </c>
      <c r="AJ629" s="7">
        <v>0</v>
      </c>
      <c r="AZ629" s="5" t="s">
        <v>175</v>
      </c>
      <c r="BB629" s="5" t="s">
        <v>77</v>
      </c>
      <c r="BD629" s="5" t="s">
        <v>487</v>
      </c>
      <c r="BE629" s="5" t="s">
        <v>67</v>
      </c>
    </row>
    <row r="630" spans="1:57" x14ac:dyDescent="0.25">
      <c r="A630" s="5">
        <v>629</v>
      </c>
      <c r="B630" s="6">
        <v>42619.820150462961</v>
      </c>
      <c r="D630" s="5" t="s">
        <v>318</v>
      </c>
      <c r="E630" s="5" t="s">
        <v>330</v>
      </c>
      <c r="G630" s="5" t="s">
        <v>64</v>
      </c>
      <c r="H630" s="5" t="s">
        <v>319</v>
      </c>
      <c r="I630" s="5" t="s">
        <v>75</v>
      </c>
      <c r="J630" s="5" t="s">
        <v>65</v>
      </c>
      <c r="K630" s="5" t="s">
        <v>65</v>
      </c>
      <c r="M630" s="5" t="s">
        <v>194</v>
      </c>
      <c r="N630" s="5" t="s">
        <v>66</v>
      </c>
      <c r="O630" s="7">
        <v>0</v>
      </c>
      <c r="P630" s="7">
        <v>0</v>
      </c>
      <c r="Q630" s="7">
        <v>0</v>
      </c>
      <c r="R630" s="7">
        <v>0</v>
      </c>
      <c r="T630" s="5">
        <v>0</v>
      </c>
      <c r="W630" s="5">
        <v>0</v>
      </c>
      <c r="Y630" s="5">
        <v>0</v>
      </c>
      <c r="Z630" s="5">
        <v>0</v>
      </c>
      <c r="AB630" s="5">
        <v>0</v>
      </c>
      <c r="AC630" s="5">
        <v>0</v>
      </c>
      <c r="AE630" s="5">
        <v>0</v>
      </c>
      <c r="AF630" s="5">
        <v>0</v>
      </c>
      <c r="AH630" s="5">
        <v>0</v>
      </c>
      <c r="AJ630" s="7">
        <v>0</v>
      </c>
      <c r="AZ630" s="5" t="s">
        <v>175</v>
      </c>
      <c r="BB630" s="5" t="s">
        <v>77</v>
      </c>
      <c r="BD630" s="5" t="s">
        <v>327</v>
      </c>
      <c r="BE630" s="5" t="s">
        <v>67</v>
      </c>
    </row>
    <row r="631" spans="1:57" x14ac:dyDescent="0.25">
      <c r="A631" s="5">
        <v>630</v>
      </c>
      <c r="B631" s="6">
        <v>42619.811759259261</v>
      </c>
      <c r="D631" s="5" t="s">
        <v>318</v>
      </c>
      <c r="E631" s="5" t="s">
        <v>330</v>
      </c>
      <c r="G631" s="5" t="s">
        <v>64</v>
      </c>
      <c r="H631" s="5" t="s">
        <v>319</v>
      </c>
      <c r="I631" s="5" t="s">
        <v>75</v>
      </c>
      <c r="J631" s="5" t="s">
        <v>65</v>
      </c>
      <c r="K631" s="5" t="s">
        <v>65</v>
      </c>
      <c r="M631" s="5" t="s">
        <v>564</v>
      </c>
      <c r="N631" s="5" t="s">
        <v>200</v>
      </c>
      <c r="O631" s="7">
        <v>0</v>
      </c>
      <c r="P631" s="7">
        <v>0</v>
      </c>
      <c r="Q631" s="7">
        <v>0</v>
      </c>
      <c r="R631" s="7">
        <v>0</v>
      </c>
      <c r="T631" s="5">
        <v>0</v>
      </c>
      <c r="W631" s="5">
        <v>0</v>
      </c>
      <c r="Y631" s="5">
        <v>0</v>
      </c>
      <c r="Z631" s="5">
        <v>0</v>
      </c>
      <c r="AB631" s="5">
        <v>0</v>
      </c>
      <c r="AC631" s="5">
        <v>0</v>
      </c>
      <c r="AE631" s="5">
        <v>0</v>
      </c>
      <c r="AF631" s="5">
        <v>0</v>
      </c>
      <c r="AH631" s="5">
        <v>0</v>
      </c>
      <c r="AJ631" s="7">
        <v>0</v>
      </c>
      <c r="AZ631" s="5" t="s">
        <v>175</v>
      </c>
      <c r="BB631" s="5" t="s">
        <v>77</v>
      </c>
      <c r="BD631" s="5" t="s">
        <v>327</v>
      </c>
      <c r="BE631" s="5" t="s">
        <v>67</v>
      </c>
    </row>
    <row r="632" spans="1:57" x14ac:dyDescent="0.25">
      <c r="A632" s="5">
        <v>631</v>
      </c>
      <c r="B632" s="6">
        <v>42619.809884259259</v>
      </c>
      <c r="D632" s="5" t="s">
        <v>318</v>
      </c>
      <c r="E632" s="5" t="s">
        <v>344</v>
      </c>
      <c r="G632" s="5" t="s">
        <v>64</v>
      </c>
      <c r="H632" s="5" t="s">
        <v>319</v>
      </c>
      <c r="I632" s="5" t="s">
        <v>75</v>
      </c>
      <c r="J632" s="5" t="s">
        <v>65</v>
      </c>
      <c r="K632" s="5" t="s">
        <v>65</v>
      </c>
      <c r="M632" s="5" t="s">
        <v>224</v>
      </c>
      <c r="N632" s="5" t="s">
        <v>66</v>
      </c>
      <c r="O632" s="7">
        <v>0</v>
      </c>
      <c r="P632" s="7">
        <v>0</v>
      </c>
      <c r="Q632" s="7">
        <v>0</v>
      </c>
      <c r="R632" s="7">
        <v>0</v>
      </c>
      <c r="T632" s="5">
        <v>0</v>
      </c>
      <c r="W632" s="5">
        <v>0</v>
      </c>
      <c r="Y632" s="5">
        <v>0</v>
      </c>
      <c r="Z632" s="5">
        <v>0</v>
      </c>
      <c r="AB632" s="5">
        <v>0</v>
      </c>
      <c r="AC632" s="5">
        <v>0</v>
      </c>
      <c r="AE632" s="5">
        <v>0</v>
      </c>
      <c r="AF632" s="5">
        <v>0</v>
      </c>
      <c r="AH632" s="5">
        <v>0</v>
      </c>
      <c r="AJ632" s="7">
        <v>0</v>
      </c>
      <c r="AZ632" s="5" t="s">
        <v>175</v>
      </c>
      <c r="BB632" s="5" t="s">
        <v>77</v>
      </c>
      <c r="BD632" s="5" t="s">
        <v>565</v>
      </c>
      <c r="BE632" s="5" t="s">
        <v>67</v>
      </c>
    </row>
    <row r="633" spans="1:57" x14ac:dyDescent="0.25">
      <c r="A633" s="5">
        <v>632</v>
      </c>
      <c r="B633" s="6">
        <v>42619.807453703703</v>
      </c>
      <c r="D633" s="5" t="s">
        <v>318</v>
      </c>
      <c r="E633" s="5" t="s">
        <v>330</v>
      </c>
      <c r="G633" s="5" t="s">
        <v>64</v>
      </c>
      <c r="H633" s="5" t="s">
        <v>319</v>
      </c>
      <c r="I633" s="5" t="s">
        <v>75</v>
      </c>
      <c r="J633" s="5" t="s">
        <v>65</v>
      </c>
      <c r="K633" s="5" t="s">
        <v>65</v>
      </c>
      <c r="M633" s="5" t="s">
        <v>258</v>
      </c>
      <c r="N633" s="5" t="s">
        <v>76</v>
      </c>
      <c r="O633" s="7">
        <v>0</v>
      </c>
      <c r="P633" s="7">
        <v>0</v>
      </c>
      <c r="Q633" s="7">
        <v>0</v>
      </c>
      <c r="R633" s="7">
        <v>0</v>
      </c>
      <c r="T633" s="5">
        <v>0</v>
      </c>
      <c r="W633" s="5">
        <v>0</v>
      </c>
      <c r="Y633" s="5">
        <v>0</v>
      </c>
      <c r="Z633" s="5">
        <v>0</v>
      </c>
      <c r="AB633" s="5">
        <v>0</v>
      </c>
      <c r="AC633" s="5">
        <v>0</v>
      </c>
      <c r="AE633" s="5">
        <v>0</v>
      </c>
      <c r="AF633" s="5">
        <v>0</v>
      </c>
      <c r="AH633" s="5">
        <v>0</v>
      </c>
      <c r="AJ633" s="7">
        <v>0</v>
      </c>
      <c r="AZ633" s="5" t="s">
        <v>175</v>
      </c>
      <c r="BB633" s="5" t="s">
        <v>77</v>
      </c>
      <c r="BD633" s="5" t="s">
        <v>565</v>
      </c>
      <c r="BE633" s="5" t="s">
        <v>67</v>
      </c>
    </row>
    <row r="634" spans="1:57" x14ac:dyDescent="0.25">
      <c r="A634" s="5">
        <v>633</v>
      </c>
      <c r="B634" s="6">
        <v>42619.798819444448</v>
      </c>
      <c r="D634" s="5" t="s">
        <v>318</v>
      </c>
      <c r="E634" s="5" t="s">
        <v>330</v>
      </c>
      <c r="G634" s="5" t="s">
        <v>64</v>
      </c>
      <c r="H634" s="5" t="s">
        <v>319</v>
      </c>
      <c r="I634" s="5" t="s">
        <v>75</v>
      </c>
      <c r="J634" s="5" t="s">
        <v>65</v>
      </c>
      <c r="K634" s="5" t="s">
        <v>65</v>
      </c>
      <c r="M634" s="5" t="s">
        <v>566</v>
      </c>
      <c r="N634" s="5" t="s">
        <v>200</v>
      </c>
      <c r="O634" s="7">
        <v>0</v>
      </c>
      <c r="P634" s="7">
        <v>0</v>
      </c>
      <c r="Q634" s="7">
        <v>0</v>
      </c>
      <c r="R634" s="7">
        <v>0</v>
      </c>
      <c r="T634" s="5">
        <v>0</v>
      </c>
      <c r="W634" s="5">
        <v>0</v>
      </c>
      <c r="Y634" s="5">
        <v>0</v>
      </c>
      <c r="Z634" s="5">
        <v>0</v>
      </c>
      <c r="AB634" s="5">
        <v>0</v>
      </c>
      <c r="AC634" s="5">
        <v>0</v>
      </c>
      <c r="AE634" s="5">
        <v>0</v>
      </c>
      <c r="AF634" s="5">
        <v>0</v>
      </c>
      <c r="AH634" s="5">
        <v>0</v>
      </c>
      <c r="AJ634" s="7">
        <v>0</v>
      </c>
      <c r="AZ634" s="5" t="s">
        <v>175</v>
      </c>
      <c r="BB634" s="5" t="s">
        <v>77</v>
      </c>
      <c r="BD634" s="5" t="s">
        <v>327</v>
      </c>
      <c r="BE634" s="5" t="s">
        <v>67</v>
      </c>
    </row>
    <row r="635" spans="1:57" x14ac:dyDescent="0.25">
      <c r="A635" s="5">
        <v>634</v>
      </c>
      <c r="B635" s="6">
        <v>42619.765451388892</v>
      </c>
      <c r="D635" s="5" t="s">
        <v>318</v>
      </c>
      <c r="E635" s="5" t="s">
        <v>469</v>
      </c>
      <c r="G635" s="5" t="s">
        <v>64</v>
      </c>
      <c r="H635" s="5" t="s">
        <v>319</v>
      </c>
      <c r="I635" s="5" t="s">
        <v>75</v>
      </c>
      <c r="J635" s="5" t="s">
        <v>65</v>
      </c>
      <c r="K635" s="5" t="s">
        <v>65</v>
      </c>
      <c r="M635" s="5" t="s">
        <v>193</v>
      </c>
      <c r="N635" s="5" t="s">
        <v>66</v>
      </c>
      <c r="O635" s="7">
        <v>0</v>
      </c>
      <c r="P635" s="7">
        <v>0</v>
      </c>
      <c r="Q635" s="7">
        <v>0</v>
      </c>
      <c r="R635" s="7">
        <v>0</v>
      </c>
      <c r="T635" s="5">
        <v>0</v>
      </c>
      <c r="W635" s="5">
        <v>0</v>
      </c>
      <c r="Y635" s="5">
        <v>0</v>
      </c>
      <c r="Z635" s="5">
        <v>0</v>
      </c>
      <c r="AB635" s="5">
        <v>0</v>
      </c>
      <c r="AC635" s="5">
        <v>0</v>
      </c>
      <c r="AE635" s="5">
        <v>0</v>
      </c>
      <c r="AF635" s="5">
        <v>0</v>
      </c>
      <c r="AH635" s="5">
        <v>0</v>
      </c>
      <c r="AJ635" s="7">
        <v>0</v>
      </c>
      <c r="AZ635" s="5" t="s">
        <v>175</v>
      </c>
      <c r="BB635" s="5" t="s">
        <v>77</v>
      </c>
      <c r="BD635" s="5" t="s">
        <v>327</v>
      </c>
      <c r="BE635" s="5" t="s">
        <v>67</v>
      </c>
    </row>
    <row r="636" spans="1:57" x14ac:dyDescent="0.25">
      <c r="A636" s="5">
        <v>635</v>
      </c>
      <c r="B636" s="6">
        <v>42619.763310185182</v>
      </c>
      <c r="D636" s="5" t="s">
        <v>318</v>
      </c>
      <c r="E636" s="5" t="s">
        <v>330</v>
      </c>
      <c r="G636" s="5" t="s">
        <v>64</v>
      </c>
      <c r="H636" s="5" t="s">
        <v>319</v>
      </c>
      <c r="I636" s="5" t="s">
        <v>75</v>
      </c>
      <c r="J636" s="5" t="s">
        <v>65</v>
      </c>
      <c r="K636" s="5" t="s">
        <v>65</v>
      </c>
      <c r="M636" s="5" t="s">
        <v>270</v>
      </c>
      <c r="N636" s="5" t="s">
        <v>76</v>
      </c>
      <c r="O636" s="7">
        <v>0</v>
      </c>
      <c r="P636" s="7">
        <v>0</v>
      </c>
      <c r="Q636" s="7">
        <v>0</v>
      </c>
      <c r="R636" s="7">
        <v>0</v>
      </c>
      <c r="T636" s="5">
        <v>0</v>
      </c>
      <c r="W636" s="5">
        <v>0</v>
      </c>
      <c r="Y636" s="5">
        <v>0</v>
      </c>
      <c r="Z636" s="5">
        <v>0</v>
      </c>
      <c r="AB636" s="5">
        <v>0</v>
      </c>
      <c r="AC636" s="5">
        <v>0</v>
      </c>
      <c r="AE636" s="5">
        <v>0</v>
      </c>
      <c r="AF636" s="5">
        <v>0</v>
      </c>
      <c r="AH636" s="5">
        <v>0</v>
      </c>
      <c r="AJ636" s="7">
        <v>0</v>
      </c>
      <c r="AZ636" s="5" t="s">
        <v>175</v>
      </c>
      <c r="BB636" s="5" t="s">
        <v>77</v>
      </c>
      <c r="BD636" s="5" t="s">
        <v>327</v>
      </c>
      <c r="BE636" s="5" t="s">
        <v>67</v>
      </c>
    </row>
    <row r="637" spans="1:57" x14ac:dyDescent="0.25">
      <c r="A637" s="5">
        <v>636</v>
      </c>
      <c r="B637" s="6">
        <v>42619.761354166665</v>
      </c>
      <c r="D637" s="5" t="s">
        <v>318</v>
      </c>
      <c r="E637" s="5" t="s">
        <v>344</v>
      </c>
      <c r="G637" s="5" t="s">
        <v>64</v>
      </c>
      <c r="H637" s="5" t="s">
        <v>319</v>
      </c>
      <c r="I637" s="5" t="s">
        <v>75</v>
      </c>
      <c r="J637" s="5" t="s">
        <v>65</v>
      </c>
      <c r="K637" s="5" t="s">
        <v>65</v>
      </c>
      <c r="M637" s="5" t="s">
        <v>567</v>
      </c>
      <c r="N637" s="5" t="s">
        <v>76</v>
      </c>
      <c r="O637" s="7">
        <v>0</v>
      </c>
      <c r="P637" s="7">
        <v>0</v>
      </c>
      <c r="Q637" s="7">
        <v>0</v>
      </c>
      <c r="R637" s="7">
        <v>0</v>
      </c>
      <c r="T637" s="5">
        <v>0</v>
      </c>
      <c r="W637" s="5">
        <v>0</v>
      </c>
      <c r="Y637" s="5">
        <v>0</v>
      </c>
      <c r="Z637" s="5">
        <v>0</v>
      </c>
      <c r="AB637" s="5">
        <v>0</v>
      </c>
      <c r="AC637" s="5">
        <v>0</v>
      </c>
      <c r="AE637" s="5">
        <v>0</v>
      </c>
      <c r="AF637" s="5">
        <v>0</v>
      </c>
      <c r="AH637" s="5">
        <v>0</v>
      </c>
      <c r="AJ637" s="7">
        <v>0</v>
      </c>
      <c r="AZ637" s="5" t="s">
        <v>175</v>
      </c>
      <c r="BB637" s="5" t="s">
        <v>77</v>
      </c>
      <c r="BD637" s="5" t="s">
        <v>343</v>
      </c>
      <c r="BE637" s="5" t="s">
        <v>67</v>
      </c>
    </row>
    <row r="638" spans="1:57" x14ac:dyDescent="0.25">
      <c r="A638" s="5">
        <v>637</v>
      </c>
      <c r="B638" s="6">
        <v>42619.709293981483</v>
      </c>
      <c r="D638" s="5" t="s">
        <v>318</v>
      </c>
      <c r="E638" s="5" t="s">
        <v>356</v>
      </c>
      <c r="G638" s="5" t="s">
        <v>64</v>
      </c>
      <c r="H638" s="5" t="s">
        <v>319</v>
      </c>
      <c r="I638" s="5" t="s">
        <v>75</v>
      </c>
      <c r="J638" s="5" t="s">
        <v>65</v>
      </c>
      <c r="K638" s="5" t="s">
        <v>65</v>
      </c>
      <c r="M638" s="5" t="s">
        <v>568</v>
      </c>
      <c r="N638" s="5" t="s">
        <v>196</v>
      </c>
      <c r="O638" s="7">
        <v>0</v>
      </c>
      <c r="P638" s="7">
        <v>0</v>
      </c>
      <c r="Q638" s="7">
        <v>0</v>
      </c>
      <c r="R638" s="7">
        <v>0</v>
      </c>
      <c r="T638" s="5">
        <v>0</v>
      </c>
      <c r="W638" s="5">
        <v>0</v>
      </c>
      <c r="Y638" s="5">
        <v>0</v>
      </c>
      <c r="Z638" s="5">
        <v>0</v>
      </c>
      <c r="AB638" s="5">
        <v>0</v>
      </c>
      <c r="AC638" s="5">
        <v>0</v>
      </c>
      <c r="AE638" s="5">
        <v>0</v>
      </c>
      <c r="AF638" s="5">
        <v>0</v>
      </c>
      <c r="AH638" s="5">
        <v>0</v>
      </c>
      <c r="AJ638" s="7">
        <v>0</v>
      </c>
      <c r="AZ638" s="5" t="s">
        <v>175</v>
      </c>
      <c r="BB638" s="5" t="s">
        <v>77</v>
      </c>
      <c r="BD638" s="5" t="s">
        <v>565</v>
      </c>
      <c r="BE638" s="5" t="s">
        <v>67</v>
      </c>
    </row>
    <row r="639" spans="1:57" x14ac:dyDescent="0.25">
      <c r="A639" s="5">
        <v>638</v>
      </c>
      <c r="B639" s="6">
        <v>42619.708854166667</v>
      </c>
      <c r="C639" s="6">
        <v>42619.984293981484</v>
      </c>
      <c r="D639" s="5" t="s">
        <v>336</v>
      </c>
      <c r="E639" s="5" t="s">
        <v>241</v>
      </c>
      <c r="F639" s="5" t="s">
        <v>337</v>
      </c>
      <c r="G639" s="5" t="s">
        <v>64</v>
      </c>
      <c r="H639" s="5" t="s">
        <v>319</v>
      </c>
      <c r="I639" s="5" t="s">
        <v>69</v>
      </c>
      <c r="J639" s="5" t="s">
        <v>65</v>
      </c>
      <c r="K639" s="5" t="s">
        <v>65</v>
      </c>
      <c r="L639" s="5">
        <v>161715</v>
      </c>
      <c r="M639" s="5" t="s">
        <v>70</v>
      </c>
      <c r="N639" s="5" t="s">
        <v>70</v>
      </c>
      <c r="O639" s="7">
        <v>0</v>
      </c>
      <c r="P639" s="7">
        <v>0</v>
      </c>
      <c r="Q639" s="7">
        <v>0</v>
      </c>
      <c r="R639" s="7">
        <v>0</v>
      </c>
      <c r="T639" s="5">
        <v>33</v>
      </c>
      <c r="U639" s="5">
        <v>0</v>
      </c>
      <c r="V639" s="5">
        <v>0</v>
      </c>
      <c r="W639" s="5">
        <v>0</v>
      </c>
      <c r="Z639" s="5">
        <v>0</v>
      </c>
      <c r="AC639" s="5">
        <v>0</v>
      </c>
      <c r="AF639" s="5">
        <v>0</v>
      </c>
      <c r="AI639" s="7">
        <v>704.32</v>
      </c>
      <c r="AJ639" s="7">
        <v>0.15429999999999999</v>
      </c>
      <c r="AK639" s="5" t="s">
        <v>149</v>
      </c>
      <c r="AZ639" s="5" t="s">
        <v>186</v>
      </c>
      <c r="BB639" s="5" t="s">
        <v>71</v>
      </c>
    </row>
    <row r="640" spans="1:57" x14ac:dyDescent="0.25">
      <c r="A640" s="5">
        <v>639</v>
      </c>
      <c r="B640" s="6">
        <v>42619.692187499997</v>
      </c>
      <c r="D640" s="5" t="s">
        <v>417</v>
      </c>
      <c r="E640" s="5" t="s">
        <v>318</v>
      </c>
      <c r="G640" s="5" t="s">
        <v>64</v>
      </c>
      <c r="H640" s="5" t="s">
        <v>319</v>
      </c>
      <c r="I640" s="5" t="s">
        <v>176</v>
      </c>
      <c r="J640" s="5" t="s">
        <v>65</v>
      </c>
      <c r="K640" s="5" t="s">
        <v>65</v>
      </c>
      <c r="M640" s="5" t="s">
        <v>516</v>
      </c>
      <c r="N640" s="5" t="s">
        <v>76</v>
      </c>
      <c r="O640" s="7">
        <v>0</v>
      </c>
      <c r="P640" s="7">
        <v>0</v>
      </c>
      <c r="Q640" s="7">
        <v>0</v>
      </c>
      <c r="R640" s="7">
        <v>0</v>
      </c>
      <c r="T640" s="5">
        <v>0</v>
      </c>
      <c r="W640" s="5">
        <v>0</v>
      </c>
      <c r="Y640" s="5">
        <v>0</v>
      </c>
      <c r="Z640" s="5">
        <v>0</v>
      </c>
      <c r="AB640" s="5">
        <v>0</v>
      </c>
      <c r="AC640" s="5">
        <v>0</v>
      </c>
      <c r="AE640" s="5">
        <v>0</v>
      </c>
      <c r="AF640" s="5">
        <v>0</v>
      </c>
      <c r="AH640" s="5">
        <v>0</v>
      </c>
      <c r="AJ640" s="7">
        <v>0</v>
      </c>
      <c r="AZ640" s="5" t="s">
        <v>175</v>
      </c>
      <c r="BB640" s="5" t="s">
        <v>178</v>
      </c>
      <c r="BD640" s="5" t="s">
        <v>343</v>
      </c>
      <c r="BE640" s="5" t="s">
        <v>67</v>
      </c>
    </row>
    <row r="641" spans="1:57" x14ac:dyDescent="0.25">
      <c r="A641" s="5">
        <v>640</v>
      </c>
      <c r="B641" s="6">
        <v>42619.673784722225</v>
      </c>
      <c r="D641" s="5" t="s">
        <v>317</v>
      </c>
      <c r="E641" s="5" t="s">
        <v>318</v>
      </c>
      <c r="F641" s="5" t="s">
        <v>317</v>
      </c>
      <c r="G641" s="5" t="s">
        <v>80</v>
      </c>
      <c r="H641" s="5" t="s">
        <v>319</v>
      </c>
      <c r="I641" s="5" t="s">
        <v>320</v>
      </c>
      <c r="J641" s="5" t="s">
        <v>65</v>
      </c>
      <c r="K641" s="5" t="s">
        <v>65</v>
      </c>
      <c r="M641" s="5" t="s">
        <v>321</v>
      </c>
      <c r="N641" s="5" t="s">
        <v>66</v>
      </c>
      <c r="O641" s="7">
        <v>0</v>
      </c>
      <c r="P641" s="7">
        <v>0</v>
      </c>
      <c r="Q641" s="7">
        <v>0</v>
      </c>
      <c r="R641" s="7">
        <v>0</v>
      </c>
      <c r="T641" s="5">
        <v>0</v>
      </c>
      <c r="W641" s="5">
        <v>0</v>
      </c>
      <c r="Y641" s="5">
        <v>0</v>
      </c>
      <c r="Z641" s="5">
        <v>0</v>
      </c>
      <c r="AB641" s="5">
        <v>0</v>
      </c>
      <c r="AC641" s="5">
        <v>0</v>
      </c>
      <c r="AE641" s="5">
        <v>0</v>
      </c>
      <c r="AF641" s="5">
        <v>0</v>
      </c>
      <c r="AH641" s="5">
        <v>0</v>
      </c>
      <c r="AJ641" s="7">
        <v>0</v>
      </c>
      <c r="BB641" s="5" t="s">
        <v>322</v>
      </c>
      <c r="BD641" s="5" t="s">
        <v>323</v>
      </c>
      <c r="BE641" s="5" t="s">
        <v>324</v>
      </c>
    </row>
    <row r="642" spans="1:57" x14ac:dyDescent="0.25">
      <c r="A642" s="5">
        <v>641</v>
      </c>
      <c r="B642" s="6">
        <v>42619.662210648145</v>
      </c>
      <c r="D642" s="5" t="s">
        <v>317</v>
      </c>
      <c r="E642" s="5" t="s">
        <v>318</v>
      </c>
      <c r="F642" s="5" t="s">
        <v>317</v>
      </c>
      <c r="G642" s="5" t="s">
        <v>80</v>
      </c>
      <c r="H642" s="5" t="s">
        <v>319</v>
      </c>
      <c r="I642" s="5" t="s">
        <v>320</v>
      </c>
      <c r="J642" s="5" t="s">
        <v>65</v>
      </c>
      <c r="K642" s="5" t="s">
        <v>65</v>
      </c>
      <c r="M642" s="5" t="s">
        <v>222</v>
      </c>
      <c r="N642" s="5" t="s">
        <v>66</v>
      </c>
      <c r="O642" s="7">
        <v>0</v>
      </c>
      <c r="P642" s="7">
        <v>0</v>
      </c>
      <c r="Q642" s="7">
        <v>0</v>
      </c>
      <c r="R642" s="7">
        <v>0</v>
      </c>
      <c r="T642" s="5">
        <v>0</v>
      </c>
      <c r="W642" s="5">
        <v>0</v>
      </c>
      <c r="Y642" s="5">
        <v>0</v>
      </c>
      <c r="Z642" s="5">
        <v>0</v>
      </c>
      <c r="AB642" s="5">
        <v>0</v>
      </c>
      <c r="AC642" s="5">
        <v>0</v>
      </c>
      <c r="AE642" s="5">
        <v>0</v>
      </c>
      <c r="AF642" s="5">
        <v>0</v>
      </c>
      <c r="AH642" s="5">
        <v>0</v>
      </c>
      <c r="AJ642" s="7">
        <v>0</v>
      </c>
      <c r="BB642" s="5" t="s">
        <v>322</v>
      </c>
      <c r="BD642" s="5" t="s">
        <v>323</v>
      </c>
      <c r="BE642" s="5" t="s">
        <v>324</v>
      </c>
    </row>
    <row r="643" spans="1:57" x14ac:dyDescent="0.25">
      <c r="A643" s="5">
        <v>642</v>
      </c>
      <c r="B643" s="6">
        <v>42619.660370370373</v>
      </c>
      <c r="D643" s="5" t="s">
        <v>317</v>
      </c>
      <c r="E643" s="5" t="s">
        <v>318</v>
      </c>
      <c r="F643" s="5" t="s">
        <v>317</v>
      </c>
      <c r="G643" s="5" t="s">
        <v>80</v>
      </c>
      <c r="H643" s="5" t="s">
        <v>319</v>
      </c>
      <c r="I643" s="5" t="s">
        <v>320</v>
      </c>
      <c r="J643" s="5" t="s">
        <v>65</v>
      </c>
      <c r="K643" s="5" t="s">
        <v>65</v>
      </c>
      <c r="M643" s="5" t="s">
        <v>222</v>
      </c>
      <c r="N643" s="5" t="s">
        <v>66</v>
      </c>
      <c r="O643" s="7">
        <v>0</v>
      </c>
      <c r="P643" s="7">
        <v>0</v>
      </c>
      <c r="Q643" s="7">
        <v>0</v>
      </c>
      <c r="R643" s="7">
        <v>0</v>
      </c>
      <c r="T643" s="5">
        <v>0</v>
      </c>
      <c r="W643" s="5">
        <v>0</v>
      </c>
      <c r="Y643" s="5">
        <v>0</v>
      </c>
      <c r="Z643" s="5">
        <v>0</v>
      </c>
      <c r="AB643" s="5">
        <v>0</v>
      </c>
      <c r="AC643" s="5">
        <v>0</v>
      </c>
      <c r="AE643" s="5">
        <v>0</v>
      </c>
      <c r="AF643" s="5">
        <v>0</v>
      </c>
      <c r="AH643" s="5">
        <v>0</v>
      </c>
      <c r="AJ643" s="7">
        <v>0</v>
      </c>
      <c r="BB643" s="5" t="s">
        <v>322</v>
      </c>
      <c r="BD643" s="5" t="s">
        <v>323</v>
      </c>
      <c r="BE643" s="5" t="s">
        <v>324</v>
      </c>
    </row>
    <row r="644" spans="1:57" x14ac:dyDescent="0.25">
      <c r="A644" s="5">
        <v>643</v>
      </c>
      <c r="B644" s="6">
        <v>42619.636759259258</v>
      </c>
      <c r="D644" s="5" t="s">
        <v>317</v>
      </c>
      <c r="E644" s="5" t="s">
        <v>318</v>
      </c>
      <c r="F644" s="5" t="s">
        <v>317</v>
      </c>
      <c r="G644" s="5" t="s">
        <v>80</v>
      </c>
      <c r="H644" s="5" t="s">
        <v>319</v>
      </c>
      <c r="I644" s="5" t="s">
        <v>320</v>
      </c>
      <c r="J644" s="5" t="s">
        <v>65</v>
      </c>
      <c r="K644" s="5" t="s">
        <v>65</v>
      </c>
      <c r="M644" s="5" t="s">
        <v>363</v>
      </c>
      <c r="N644" s="5" t="s">
        <v>66</v>
      </c>
      <c r="O644" s="7">
        <v>0</v>
      </c>
      <c r="P644" s="7">
        <v>0</v>
      </c>
      <c r="Q644" s="7">
        <v>0</v>
      </c>
      <c r="R644" s="7">
        <v>0</v>
      </c>
      <c r="T644" s="5">
        <v>0</v>
      </c>
      <c r="W644" s="5">
        <v>0</v>
      </c>
      <c r="Y644" s="5">
        <v>0</v>
      </c>
      <c r="Z644" s="5">
        <v>0</v>
      </c>
      <c r="AB644" s="5">
        <v>0</v>
      </c>
      <c r="AC644" s="5">
        <v>0</v>
      </c>
      <c r="AE644" s="5">
        <v>0</v>
      </c>
      <c r="AF644" s="5">
        <v>0</v>
      </c>
      <c r="AH644" s="5">
        <v>0</v>
      </c>
      <c r="AJ644" s="7">
        <v>0</v>
      </c>
      <c r="BB644" s="5" t="s">
        <v>322</v>
      </c>
      <c r="BD644" s="5" t="s">
        <v>323</v>
      </c>
      <c r="BE644" s="5" t="s">
        <v>324</v>
      </c>
    </row>
    <row r="645" spans="1:57" x14ac:dyDescent="0.25">
      <c r="A645" s="5">
        <v>644</v>
      </c>
      <c r="B645" s="6">
        <v>42619.634386574071</v>
      </c>
      <c r="D645" s="5" t="s">
        <v>317</v>
      </c>
      <c r="E645" s="5" t="s">
        <v>318</v>
      </c>
      <c r="F645" s="5" t="s">
        <v>317</v>
      </c>
      <c r="G645" s="5" t="s">
        <v>80</v>
      </c>
      <c r="H645" s="5" t="s">
        <v>319</v>
      </c>
      <c r="I645" s="5" t="s">
        <v>320</v>
      </c>
      <c r="J645" s="5" t="s">
        <v>65</v>
      </c>
      <c r="K645" s="5" t="s">
        <v>65</v>
      </c>
      <c r="M645" s="5" t="s">
        <v>363</v>
      </c>
      <c r="N645" s="5" t="s">
        <v>66</v>
      </c>
      <c r="O645" s="7">
        <v>0</v>
      </c>
      <c r="P645" s="7">
        <v>0</v>
      </c>
      <c r="Q645" s="7">
        <v>0</v>
      </c>
      <c r="R645" s="7">
        <v>0</v>
      </c>
      <c r="T645" s="5">
        <v>0</v>
      </c>
      <c r="W645" s="5">
        <v>0</v>
      </c>
      <c r="Y645" s="5">
        <v>0</v>
      </c>
      <c r="Z645" s="5">
        <v>0</v>
      </c>
      <c r="AB645" s="5">
        <v>0</v>
      </c>
      <c r="AC645" s="5">
        <v>0</v>
      </c>
      <c r="AE645" s="5">
        <v>0</v>
      </c>
      <c r="AF645" s="5">
        <v>0</v>
      </c>
      <c r="AH645" s="5">
        <v>0</v>
      </c>
      <c r="AJ645" s="7">
        <v>0</v>
      </c>
      <c r="BB645" s="5" t="s">
        <v>322</v>
      </c>
      <c r="BD645" s="5" t="s">
        <v>323</v>
      </c>
      <c r="BE645" s="5" t="s">
        <v>324</v>
      </c>
    </row>
    <row r="646" spans="1:57" x14ac:dyDescent="0.25">
      <c r="A646" s="5">
        <v>645</v>
      </c>
      <c r="B646" s="6">
        <v>42619.633912037039</v>
      </c>
      <c r="D646" s="5" t="s">
        <v>317</v>
      </c>
      <c r="E646" s="5" t="s">
        <v>318</v>
      </c>
      <c r="F646" s="5" t="s">
        <v>317</v>
      </c>
      <c r="G646" s="5" t="s">
        <v>80</v>
      </c>
      <c r="H646" s="5" t="s">
        <v>319</v>
      </c>
      <c r="I646" s="5" t="s">
        <v>320</v>
      </c>
      <c r="J646" s="5" t="s">
        <v>65</v>
      </c>
      <c r="K646" s="5" t="s">
        <v>65</v>
      </c>
      <c r="M646" s="5" t="s">
        <v>222</v>
      </c>
      <c r="N646" s="5" t="s">
        <v>66</v>
      </c>
      <c r="O646" s="7">
        <v>0</v>
      </c>
      <c r="P646" s="7">
        <v>0</v>
      </c>
      <c r="Q646" s="7">
        <v>0</v>
      </c>
      <c r="R646" s="7">
        <v>0</v>
      </c>
      <c r="T646" s="5">
        <v>0</v>
      </c>
      <c r="W646" s="5">
        <v>0</v>
      </c>
      <c r="Y646" s="5">
        <v>0</v>
      </c>
      <c r="Z646" s="5">
        <v>0</v>
      </c>
      <c r="AB646" s="5">
        <v>0</v>
      </c>
      <c r="AC646" s="5">
        <v>0</v>
      </c>
      <c r="AE646" s="5">
        <v>0</v>
      </c>
      <c r="AF646" s="5">
        <v>0</v>
      </c>
      <c r="AH646" s="5">
        <v>0</v>
      </c>
      <c r="AJ646" s="7">
        <v>0</v>
      </c>
      <c r="BB646" s="5" t="s">
        <v>322</v>
      </c>
      <c r="BD646" s="5" t="s">
        <v>323</v>
      </c>
      <c r="BE646" s="5" t="s">
        <v>324</v>
      </c>
    </row>
    <row r="647" spans="1:57" x14ac:dyDescent="0.25">
      <c r="A647" s="5">
        <v>646</v>
      </c>
      <c r="B647" s="6">
        <v>42619.627465277779</v>
      </c>
      <c r="D647" s="5" t="s">
        <v>317</v>
      </c>
      <c r="E647" s="5" t="s">
        <v>318</v>
      </c>
      <c r="F647" s="5" t="s">
        <v>317</v>
      </c>
      <c r="G647" s="5" t="s">
        <v>80</v>
      </c>
      <c r="H647" s="5" t="s">
        <v>319</v>
      </c>
      <c r="I647" s="5" t="s">
        <v>320</v>
      </c>
      <c r="J647" s="5" t="s">
        <v>65</v>
      </c>
      <c r="K647" s="5" t="s">
        <v>65</v>
      </c>
      <c r="M647" s="5" t="s">
        <v>363</v>
      </c>
      <c r="N647" s="5" t="s">
        <v>66</v>
      </c>
      <c r="O647" s="7">
        <v>0</v>
      </c>
      <c r="P647" s="7">
        <v>0</v>
      </c>
      <c r="Q647" s="7">
        <v>0</v>
      </c>
      <c r="R647" s="7">
        <v>0</v>
      </c>
      <c r="T647" s="5">
        <v>0</v>
      </c>
      <c r="W647" s="5">
        <v>0</v>
      </c>
      <c r="Y647" s="5">
        <v>0</v>
      </c>
      <c r="Z647" s="5">
        <v>0</v>
      </c>
      <c r="AB647" s="5">
        <v>0</v>
      </c>
      <c r="AC647" s="5">
        <v>0</v>
      </c>
      <c r="AE647" s="5">
        <v>0</v>
      </c>
      <c r="AF647" s="5">
        <v>0</v>
      </c>
      <c r="AH647" s="5">
        <v>0</v>
      </c>
      <c r="AJ647" s="7">
        <v>0</v>
      </c>
      <c r="BB647" s="5" t="s">
        <v>322</v>
      </c>
      <c r="BD647" s="5" t="s">
        <v>323</v>
      </c>
      <c r="BE647" s="5" t="s">
        <v>324</v>
      </c>
    </row>
    <row r="648" spans="1:57" x14ac:dyDescent="0.25">
      <c r="A648" s="5">
        <v>647</v>
      </c>
      <c r="B648" s="6">
        <v>42619.627106481479</v>
      </c>
      <c r="D648" s="5" t="s">
        <v>317</v>
      </c>
      <c r="E648" s="5" t="s">
        <v>318</v>
      </c>
      <c r="F648" s="5" t="s">
        <v>317</v>
      </c>
      <c r="G648" s="5" t="s">
        <v>80</v>
      </c>
      <c r="H648" s="5" t="s">
        <v>319</v>
      </c>
      <c r="I648" s="5" t="s">
        <v>320</v>
      </c>
      <c r="J648" s="5" t="s">
        <v>65</v>
      </c>
      <c r="K648" s="5" t="s">
        <v>65</v>
      </c>
      <c r="M648" s="5" t="s">
        <v>222</v>
      </c>
      <c r="N648" s="5" t="s">
        <v>66</v>
      </c>
      <c r="O648" s="7">
        <v>0</v>
      </c>
      <c r="P648" s="7">
        <v>0</v>
      </c>
      <c r="Q648" s="7">
        <v>0</v>
      </c>
      <c r="R648" s="7">
        <v>0</v>
      </c>
      <c r="T648" s="5">
        <v>0</v>
      </c>
      <c r="W648" s="5">
        <v>0</v>
      </c>
      <c r="Y648" s="5">
        <v>0</v>
      </c>
      <c r="Z648" s="5">
        <v>0</v>
      </c>
      <c r="AB648" s="5">
        <v>0</v>
      </c>
      <c r="AC648" s="5">
        <v>0</v>
      </c>
      <c r="AE648" s="5">
        <v>0</v>
      </c>
      <c r="AF648" s="5">
        <v>0</v>
      </c>
      <c r="AH648" s="5">
        <v>0</v>
      </c>
      <c r="AJ648" s="7">
        <v>0</v>
      </c>
      <c r="BB648" s="5" t="s">
        <v>322</v>
      </c>
      <c r="BD648" s="5" t="s">
        <v>323</v>
      </c>
      <c r="BE648" s="5" t="s">
        <v>324</v>
      </c>
    </row>
    <row r="649" spans="1:57" x14ac:dyDescent="0.25">
      <c r="A649" s="5">
        <v>648</v>
      </c>
      <c r="B649" s="6">
        <v>42619.574479166666</v>
      </c>
      <c r="D649" s="5" t="s">
        <v>318</v>
      </c>
      <c r="E649" s="5" t="s">
        <v>469</v>
      </c>
      <c r="F649" s="5">
        <v>0</v>
      </c>
      <c r="G649" s="5" t="s">
        <v>64</v>
      </c>
      <c r="H649" s="5" t="s">
        <v>319</v>
      </c>
      <c r="I649" s="5" t="s">
        <v>81</v>
      </c>
      <c r="J649" s="5" t="s">
        <v>65</v>
      </c>
      <c r="K649" s="5" t="s">
        <v>65</v>
      </c>
      <c r="L649" s="5">
        <v>0</v>
      </c>
      <c r="M649" s="5" t="s">
        <v>70</v>
      </c>
      <c r="N649" s="5" t="s">
        <v>70</v>
      </c>
      <c r="O649" s="7">
        <v>0</v>
      </c>
      <c r="P649" s="7">
        <v>0</v>
      </c>
      <c r="Q649" s="7">
        <v>0</v>
      </c>
      <c r="R649" s="7">
        <v>0</v>
      </c>
      <c r="T649" s="5">
        <v>0</v>
      </c>
      <c r="U649" s="5">
        <v>0</v>
      </c>
      <c r="V649" s="5">
        <v>0</v>
      </c>
      <c r="W649" s="5">
        <v>0</v>
      </c>
      <c r="Y649" s="5">
        <v>0</v>
      </c>
      <c r="Z649" s="5">
        <v>0</v>
      </c>
      <c r="AB649" s="5">
        <v>0</v>
      </c>
      <c r="AC649" s="5">
        <v>0</v>
      </c>
      <c r="AE649" s="5">
        <v>0</v>
      </c>
      <c r="AF649" s="5">
        <v>0</v>
      </c>
      <c r="AH649" s="5">
        <v>0</v>
      </c>
      <c r="AJ649" s="7">
        <v>0</v>
      </c>
      <c r="AZ649" s="5" t="s">
        <v>175</v>
      </c>
      <c r="BB649" s="5" t="s">
        <v>82</v>
      </c>
      <c r="BD649" s="5">
        <v>0</v>
      </c>
      <c r="BE649" s="5">
        <v>0</v>
      </c>
    </row>
    <row r="650" spans="1:57" x14ac:dyDescent="0.25">
      <c r="A650" s="5">
        <v>649</v>
      </c>
      <c r="B650" s="6">
        <v>42619.57199074074</v>
      </c>
      <c r="D650" s="5" t="s">
        <v>318</v>
      </c>
      <c r="E650" s="5" t="s">
        <v>469</v>
      </c>
      <c r="F650" s="5">
        <v>0</v>
      </c>
      <c r="G650" s="5" t="s">
        <v>64</v>
      </c>
      <c r="H650" s="5" t="s">
        <v>319</v>
      </c>
      <c r="I650" s="5" t="s">
        <v>81</v>
      </c>
      <c r="J650" s="5" t="s">
        <v>65</v>
      </c>
      <c r="K650" s="5" t="s">
        <v>65</v>
      </c>
      <c r="L650" s="5">
        <v>0</v>
      </c>
      <c r="M650" s="5" t="s">
        <v>70</v>
      </c>
      <c r="N650" s="5" t="s">
        <v>70</v>
      </c>
      <c r="O650" s="7">
        <v>0</v>
      </c>
      <c r="P650" s="7">
        <v>0</v>
      </c>
      <c r="Q650" s="7">
        <v>0</v>
      </c>
      <c r="R650" s="7">
        <v>0</v>
      </c>
      <c r="T650" s="5">
        <v>0</v>
      </c>
      <c r="U650" s="5">
        <v>0</v>
      </c>
      <c r="V650" s="5">
        <v>0</v>
      </c>
      <c r="W650" s="5">
        <v>0</v>
      </c>
      <c r="Y650" s="5">
        <v>0</v>
      </c>
      <c r="Z650" s="5">
        <v>0</v>
      </c>
      <c r="AB650" s="5">
        <v>0</v>
      </c>
      <c r="AC650" s="5">
        <v>0</v>
      </c>
      <c r="AE650" s="5">
        <v>0</v>
      </c>
      <c r="AF650" s="5">
        <v>0</v>
      </c>
      <c r="AH650" s="5">
        <v>0</v>
      </c>
      <c r="AJ650" s="7">
        <v>0</v>
      </c>
      <c r="AZ650" s="5" t="s">
        <v>175</v>
      </c>
      <c r="BB650" s="5" t="s">
        <v>82</v>
      </c>
      <c r="BD650" s="5">
        <v>0</v>
      </c>
      <c r="BE650" s="5">
        <v>0</v>
      </c>
    </row>
    <row r="651" spans="1:57" x14ac:dyDescent="0.25">
      <c r="A651" s="5">
        <v>650</v>
      </c>
      <c r="B651" s="6">
        <v>42619.568333333336</v>
      </c>
      <c r="D651" s="5" t="s">
        <v>318</v>
      </c>
      <c r="E651" s="5" t="s">
        <v>469</v>
      </c>
      <c r="F651" s="5">
        <v>0</v>
      </c>
      <c r="G651" s="5" t="s">
        <v>64</v>
      </c>
      <c r="H651" s="5" t="s">
        <v>319</v>
      </c>
      <c r="I651" s="5" t="s">
        <v>81</v>
      </c>
      <c r="J651" s="5" t="s">
        <v>65</v>
      </c>
      <c r="K651" s="5" t="s">
        <v>65</v>
      </c>
      <c r="L651" s="5">
        <v>0</v>
      </c>
      <c r="M651" s="5" t="s">
        <v>70</v>
      </c>
      <c r="N651" s="5" t="s">
        <v>70</v>
      </c>
      <c r="O651" s="7">
        <v>0</v>
      </c>
      <c r="P651" s="7">
        <v>0</v>
      </c>
      <c r="Q651" s="7">
        <v>0</v>
      </c>
      <c r="R651" s="7">
        <v>0</v>
      </c>
      <c r="T651" s="5">
        <v>0</v>
      </c>
      <c r="U651" s="5">
        <v>0</v>
      </c>
      <c r="V651" s="5">
        <v>0</v>
      </c>
      <c r="W651" s="5">
        <v>0</v>
      </c>
      <c r="Y651" s="5">
        <v>0</v>
      </c>
      <c r="Z651" s="5">
        <v>0</v>
      </c>
      <c r="AB651" s="5">
        <v>0</v>
      </c>
      <c r="AC651" s="5">
        <v>0</v>
      </c>
      <c r="AE651" s="5">
        <v>0</v>
      </c>
      <c r="AF651" s="5">
        <v>0</v>
      </c>
      <c r="AH651" s="5">
        <v>0</v>
      </c>
      <c r="AJ651" s="7">
        <v>0</v>
      </c>
      <c r="AZ651" s="5" t="s">
        <v>175</v>
      </c>
      <c r="BB651" s="5" t="s">
        <v>82</v>
      </c>
      <c r="BD651" s="5">
        <v>0</v>
      </c>
      <c r="BE651" s="5">
        <v>0</v>
      </c>
    </row>
    <row r="652" spans="1:57" x14ac:dyDescent="0.25">
      <c r="A652" s="5">
        <v>651</v>
      </c>
      <c r="B652" s="6">
        <v>42619.542870370373</v>
      </c>
      <c r="D652" s="5" t="s">
        <v>554</v>
      </c>
      <c r="E652" s="5" t="s">
        <v>318</v>
      </c>
      <c r="G652" s="5" t="s">
        <v>64</v>
      </c>
      <c r="H652" s="5" t="s">
        <v>319</v>
      </c>
      <c r="I652" s="5" t="s">
        <v>176</v>
      </c>
      <c r="J652" s="5" t="s">
        <v>65</v>
      </c>
      <c r="K652" s="5" t="s">
        <v>65</v>
      </c>
      <c r="M652" s="5" t="s">
        <v>483</v>
      </c>
      <c r="N652" s="5" t="s">
        <v>196</v>
      </c>
      <c r="O652" s="7">
        <v>0</v>
      </c>
      <c r="P652" s="7">
        <v>0</v>
      </c>
      <c r="Q652" s="7">
        <v>0</v>
      </c>
      <c r="R652" s="7">
        <v>0</v>
      </c>
      <c r="T652" s="5">
        <v>0</v>
      </c>
      <c r="W652" s="5">
        <v>0</v>
      </c>
      <c r="Y652" s="5">
        <v>0</v>
      </c>
      <c r="Z652" s="5">
        <v>0</v>
      </c>
      <c r="AB652" s="5">
        <v>0</v>
      </c>
      <c r="AC652" s="5">
        <v>0</v>
      </c>
      <c r="AE652" s="5">
        <v>0</v>
      </c>
      <c r="AF652" s="5">
        <v>0</v>
      </c>
      <c r="AH652" s="5">
        <v>0</v>
      </c>
      <c r="AJ652" s="7">
        <v>0</v>
      </c>
      <c r="AZ652" s="5" t="s">
        <v>175</v>
      </c>
      <c r="BB652" s="5" t="s">
        <v>178</v>
      </c>
      <c r="BD652" s="5" t="s">
        <v>435</v>
      </c>
      <c r="BE652" s="5" t="s">
        <v>67</v>
      </c>
    </row>
    <row r="653" spans="1:57" x14ac:dyDescent="0.25">
      <c r="A653" s="5">
        <v>652</v>
      </c>
      <c r="B653" s="6">
        <v>42619.53670138889</v>
      </c>
      <c r="D653" s="5" t="s">
        <v>569</v>
      </c>
      <c r="E653" s="5" t="s">
        <v>318</v>
      </c>
      <c r="G653" s="5" t="s">
        <v>64</v>
      </c>
      <c r="H653" s="5" t="s">
        <v>319</v>
      </c>
      <c r="I653" s="5" t="s">
        <v>176</v>
      </c>
      <c r="J653" s="5" t="s">
        <v>65</v>
      </c>
      <c r="K653" s="5" t="s">
        <v>65</v>
      </c>
      <c r="M653" s="5" t="s">
        <v>570</v>
      </c>
      <c r="N653" s="5" t="s">
        <v>245</v>
      </c>
      <c r="O653" s="7">
        <v>0</v>
      </c>
      <c r="P653" s="7">
        <v>0</v>
      </c>
      <c r="Q653" s="7">
        <v>0</v>
      </c>
      <c r="R653" s="7">
        <v>0</v>
      </c>
      <c r="T653" s="5">
        <v>0</v>
      </c>
      <c r="W653" s="5">
        <v>0</v>
      </c>
      <c r="Y653" s="5">
        <v>0</v>
      </c>
      <c r="Z653" s="5">
        <v>0</v>
      </c>
      <c r="AB653" s="5">
        <v>0</v>
      </c>
      <c r="AC653" s="5">
        <v>0</v>
      </c>
      <c r="AE653" s="5">
        <v>0</v>
      </c>
      <c r="AF653" s="5">
        <v>0</v>
      </c>
      <c r="AH653" s="5">
        <v>0</v>
      </c>
      <c r="AJ653" s="7">
        <v>0</v>
      </c>
      <c r="AZ653" s="5" t="s">
        <v>175</v>
      </c>
      <c r="BB653" s="5" t="s">
        <v>178</v>
      </c>
      <c r="BD653" s="5" t="s">
        <v>475</v>
      </c>
      <c r="BE653" s="5" t="s">
        <v>67</v>
      </c>
    </row>
    <row r="654" spans="1:57" x14ac:dyDescent="0.25">
      <c r="A654" s="5">
        <v>653</v>
      </c>
      <c r="B654" s="6">
        <v>42619.53634259259</v>
      </c>
      <c r="D654" s="5" t="s">
        <v>317</v>
      </c>
      <c r="E654" s="5" t="s">
        <v>318</v>
      </c>
      <c r="F654" s="5" t="s">
        <v>317</v>
      </c>
      <c r="G654" s="5" t="s">
        <v>80</v>
      </c>
      <c r="H654" s="5" t="s">
        <v>319</v>
      </c>
      <c r="I654" s="5" t="s">
        <v>320</v>
      </c>
      <c r="J654" s="5" t="s">
        <v>65</v>
      </c>
      <c r="K654" s="5" t="s">
        <v>65</v>
      </c>
      <c r="M654" s="5" t="s">
        <v>222</v>
      </c>
      <c r="N654" s="5" t="s">
        <v>66</v>
      </c>
      <c r="O654" s="7">
        <v>0</v>
      </c>
      <c r="P654" s="7">
        <v>0</v>
      </c>
      <c r="Q654" s="7">
        <v>0</v>
      </c>
      <c r="R654" s="7">
        <v>0</v>
      </c>
      <c r="T654" s="5">
        <v>0</v>
      </c>
      <c r="W654" s="5">
        <v>0</v>
      </c>
      <c r="Y654" s="5">
        <v>0</v>
      </c>
      <c r="Z654" s="5">
        <v>0</v>
      </c>
      <c r="AB654" s="5">
        <v>0</v>
      </c>
      <c r="AC654" s="5">
        <v>0</v>
      </c>
      <c r="AE654" s="5">
        <v>0</v>
      </c>
      <c r="AF654" s="5">
        <v>0</v>
      </c>
      <c r="AH654" s="5">
        <v>0</v>
      </c>
      <c r="AJ654" s="7">
        <v>0</v>
      </c>
      <c r="BB654" s="5" t="s">
        <v>322</v>
      </c>
      <c r="BD654" s="5" t="s">
        <v>323</v>
      </c>
      <c r="BE654" s="5" t="s">
        <v>324</v>
      </c>
    </row>
    <row r="655" spans="1:57" x14ac:dyDescent="0.25">
      <c r="A655" s="5">
        <v>654</v>
      </c>
      <c r="B655" s="6">
        <v>42619.529270833336</v>
      </c>
      <c r="D655" s="5" t="s">
        <v>318</v>
      </c>
      <c r="E655" s="5" t="s">
        <v>469</v>
      </c>
      <c r="F655" s="5">
        <v>0</v>
      </c>
      <c r="G655" s="5" t="s">
        <v>64</v>
      </c>
      <c r="H655" s="5" t="s">
        <v>319</v>
      </c>
      <c r="I655" s="5" t="s">
        <v>81</v>
      </c>
      <c r="J655" s="5" t="s">
        <v>65</v>
      </c>
      <c r="K655" s="5" t="s">
        <v>65</v>
      </c>
      <c r="L655" s="5">
        <v>0</v>
      </c>
      <c r="M655" s="5" t="s">
        <v>70</v>
      </c>
      <c r="N655" s="5" t="s">
        <v>70</v>
      </c>
      <c r="O655" s="7">
        <v>0</v>
      </c>
      <c r="P655" s="7">
        <v>0</v>
      </c>
      <c r="Q655" s="7">
        <v>0</v>
      </c>
      <c r="R655" s="7">
        <v>0</v>
      </c>
      <c r="T655" s="5">
        <v>0</v>
      </c>
      <c r="U655" s="5">
        <v>0</v>
      </c>
      <c r="V655" s="5">
        <v>0</v>
      </c>
      <c r="W655" s="5">
        <v>0</v>
      </c>
      <c r="Y655" s="5">
        <v>0</v>
      </c>
      <c r="Z655" s="5">
        <v>0</v>
      </c>
      <c r="AB655" s="5">
        <v>0</v>
      </c>
      <c r="AC655" s="5">
        <v>0</v>
      </c>
      <c r="AE655" s="5">
        <v>0</v>
      </c>
      <c r="AF655" s="5">
        <v>0</v>
      </c>
      <c r="AH655" s="5">
        <v>0</v>
      </c>
      <c r="AJ655" s="7">
        <v>0</v>
      </c>
      <c r="AZ655" s="5" t="s">
        <v>175</v>
      </c>
      <c r="BB655" s="5" t="s">
        <v>82</v>
      </c>
      <c r="BD655" s="5">
        <v>0</v>
      </c>
      <c r="BE655" s="5">
        <v>0</v>
      </c>
    </row>
    <row r="656" spans="1:57" x14ac:dyDescent="0.25">
      <c r="A656" s="5">
        <v>655</v>
      </c>
      <c r="B656" s="6">
        <v>42619.529062499998</v>
      </c>
      <c r="D656" s="5" t="s">
        <v>318</v>
      </c>
      <c r="E656" s="5" t="s">
        <v>469</v>
      </c>
      <c r="F656" s="5">
        <v>0</v>
      </c>
      <c r="G656" s="5" t="s">
        <v>64</v>
      </c>
      <c r="H656" s="5" t="s">
        <v>319</v>
      </c>
      <c r="I656" s="5" t="s">
        <v>81</v>
      </c>
      <c r="J656" s="5" t="s">
        <v>65</v>
      </c>
      <c r="K656" s="5" t="s">
        <v>65</v>
      </c>
      <c r="L656" s="5">
        <v>0</v>
      </c>
      <c r="M656" s="5" t="s">
        <v>70</v>
      </c>
      <c r="N656" s="5" t="s">
        <v>70</v>
      </c>
      <c r="O656" s="7">
        <v>0</v>
      </c>
      <c r="P656" s="7">
        <v>0</v>
      </c>
      <c r="Q656" s="7">
        <v>0</v>
      </c>
      <c r="R656" s="7">
        <v>0</v>
      </c>
      <c r="T656" s="5">
        <v>0</v>
      </c>
      <c r="U656" s="5">
        <v>0</v>
      </c>
      <c r="V656" s="5">
        <v>0</v>
      </c>
      <c r="W656" s="5">
        <v>0</v>
      </c>
      <c r="Y656" s="5">
        <v>0</v>
      </c>
      <c r="Z656" s="5">
        <v>0</v>
      </c>
      <c r="AB656" s="5">
        <v>0</v>
      </c>
      <c r="AC656" s="5">
        <v>0</v>
      </c>
      <c r="AE656" s="5">
        <v>0</v>
      </c>
      <c r="AF656" s="5">
        <v>0</v>
      </c>
      <c r="AH656" s="5">
        <v>0</v>
      </c>
      <c r="AJ656" s="7">
        <v>0</v>
      </c>
      <c r="AZ656" s="5" t="s">
        <v>175</v>
      </c>
      <c r="BB656" s="5" t="s">
        <v>82</v>
      </c>
      <c r="BD656" s="5">
        <v>0</v>
      </c>
      <c r="BE656" s="5">
        <v>0</v>
      </c>
    </row>
    <row r="657" spans="1:57" x14ac:dyDescent="0.25">
      <c r="A657" s="5">
        <v>656</v>
      </c>
      <c r="B657" s="6">
        <v>42619.528587962966</v>
      </c>
      <c r="D657" s="5" t="s">
        <v>318</v>
      </c>
      <c r="E657" s="5" t="s">
        <v>469</v>
      </c>
      <c r="F657" s="5">
        <v>0</v>
      </c>
      <c r="G657" s="5" t="s">
        <v>64</v>
      </c>
      <c r="H657" s="5" t="s">
        <v>319</v>
      </c>
      <c r="I657" s="5" t="s">
        <v>81</v>
      </c>
      <c r="J657" s="5" t="s">
        <v>65</v>
      </c>
      <c r="K657" s="5" t="s">
        <v>65</v>
      </c>
      <c r="L657" s="5">
        <v>0</v>
      </c>
      <c r="M657" s="5" t="s">
        <v>70</v>
      </c>
      <c r="N657" s="5" t="s">
        <v>70</v>
      </c>
      <c r="O657" s="7">
        <v>0</v>
      </c>
      <c r="P657" s="7">
        <v>0</v>
      </c>
      <c r="Q657" s="7">
        <v>0</v>
      </c>
      <c r="R657" s="7">
        <v>0</v>
      </c>
      <c r="T657" s="5">
        <v>0</v>
      </c>
      <c r="U657" s="5">
        <v>0</v>
      </c>
      <c r="V657" s="5">
        <v>0</v>
      </c>
      <c r="W657" s="5">
        <v>0</v>
      </c>
      <c r="Y657" s="5">
        <v>0</v>
      </c>
      <c r="Z657" s="5">
        <v>0</v>
      </c>
      <c r="AB657" s="5">
        <v>0</v>
      </c>
      <c r="AC657" s="5">
        <v>0</v>
      </c>
      <c r="AE657" s="5">
        <v>0</v>
      </c>
      <c r="AF657" s="5">
        <v>0</v>
      </c>
      <c r="AH657" s="5">
        <v>0</v>
      </c>
      <c r="AJ657" s="7">
        <v>0</v>
      </c>
      <c r="AZ657" s="5" t="s">
        <v>175</v>
      </c>
      <c r="BB657" s="5" t="s">
        <v>82</v>
      </c>
      <c r="BD657" s="5">
        <v>0</v>
      </c>
      <c r="BE657" s="5">
        <v>0</v>
      </c>
    </row>
    <row r="658" spans="1:57" x14ac:dyDescent="0.25">
      <c r="A658" s="5">
        <v>657</v>
      </c>
      <c r="B658" s="6">
        <v>42619.527986111112</v>
      </c>
      <c r="D658" s="5" t="s">
        <v>318</v>
      </c>
      <c r="E658" s="5" t="s">
        <v>469</v>
      </c>
      <c r="F658" s="5">
        <v>0</v>
      </c>
      <c r="G658" s="5" t="s">
        <v>64</v>
      </c>
      <c r="H658" s="5" t="s">
        <v>319</v>
      </c>
      <c r="I658" s="5" t="s">
        <v>81</v>
      </c>
      <c r="J658" s="5" t="s">
        <v>65</v>
      </c>
      <c r="K658" s="5" t="s">
        <v>65</v>
      </c>
      <c r="L658" s="5">
        <v>0</v>
      </c>
      <c r="M658" s="5" t="s">
        <v>70</v>
      </c>
      <c r="N658" s="5" t="s">
        <v>70</v>
      </c>
      <c r="O658" s="7">
        <v>0</v>
      </c>
      <c r="P658" s="7">
        <v>0</v>
      </c>
      <c r="Q658" s="7">
        <v>0</v>
      </c>
      <c r="R658" s="7">
        <v>0</v>
      </c>
      <c r="T658" s="5">
        <v>0</v>
      </c>
      <c r="U658" s="5">
        <v>0</v>
      </c>
      <c r="V658" s="5">
        <v>0</v>
      </c>
      <c r="W658" s="5">
        <v>0</v>
      </c>
      <c r="Y658" s="5">
        <v>0</v>
      </c>
      <c r="Z658" s="5">
        <v>0</v>
      </c>
      <c r="AB658" s="5">
        <v>0</v>
      </c>
      <c r="AC658" s="5">
        <v>0</v>
      </c>
      <c r="AE658" s="5">
        <v>0</v>
      </c>
      <c r="AF658" s="5">
        <v>0</v>
      </c>
      <c r="AH658" s="5">
        <v>0</v>
      </c>
      <c r="AJ658" s="7">
        <v>0</v>
      </c>
      <c r="AZ658" s="5" t="s">
        <v>175</v>
      </c>
      <c r="BB658" s="5" t="s">
        <v>82</v>
      </c>
      <c r="BD658" s="5">
        <v>0</v>
      </c>
      <c r="BE658" s="5">
        <v>0</v>
      </c>
    </row>
    <row r="659" spans="1:57" x14ac:dyDescent="0.25">
      <c r="A659" s="5">
        <v>658</v>
      </c>
      <c r="B659" s="6">
        <v>42619.513553240744</v>
      </c>
      <c r="D659" s="5" t="s">
        <v>318</v>
      </c>
      <c r="E659" s="5" t="s">
        <v>326</v>
      </c>
      <c r="G659" s="5" t="s">
        <v>64</v>
      </c>
      <c r="H659" s="5" t="s">
        <v>319</v>
      </c>
      <c r="I659" s="5" t="s">
        <v>75</v>
      </c>
      <c r="J659" s="5" t="s">
        <v>65</v>
      </c>
      <c r="K659" s="5" t="s">
        <v>65</v>
      </c>
      <c r="M659" s="5" t="s">
        <v>235</v>
      </c>
      <c r="N659" s="5" t="s">
        <v>66</v>
      </c>
      <c r="O659" s="7">
        <v>0</v>
      </c>
      <c r="P659" s="7">
        <v>0</v>
      </c>
      <c r="Q659" s="7">
        <v>0</v>
      </c>
      <c r="R659" s="7">
        <v>0</v>
      </c>
      <c r="T659" s="5">
        <v>0</v>
      </c>
      <c r="W659" s="5">
        <v>0</v>
      </c>
      <c r="Y659" s="5">
        <v>0</v>
      </c>
      <c r="Z659" s="5">
        <v>0</v>
      </c>
      <c r="AB659" s="5">
        <v>0</v>
      </c>
      <c r="AC659" s="5">
        <v>0</v>
      </c>
      <c r="AE659" s="5">
        <v>0</v>
      </c>
      <c r="AF659" s="5">
        <v>0</v>
      </c>
      <c r="AH659" s="5">
        <v>0</v>
      </c>
      <c r="AJ659" s="7">
        <v>0</v>
      </c>
      <c r="AZ659" s="5" t="s">
        <v>175</v>
      </c>
      <c r="BB659" s="5" t="s">
        <v>77</v>
      </c>
      <c r="BD659" s="5" t="s">
        <v>427</v>
      </c>
      <c r="BE659" s="5" t="s">
        <v>67</v>
      </c>
    </row>
    <row r="660" spans="1:57" x14ac:dyDescent="0.25">
      <c r="A660" s="5">
        <v>659</v>
      </c>
      <c r="B660" s="6">
        <v>42619.495439814818</v>
      </c>
      <c r="D660" s="5" t="s">
        <v>318</v>
      </c>
      <c r="E660" s="5" t="s">
        <v>571</v>
      </c>
      <c r="G660" s="5" t="s">
        <v>64</v>
      </c>
      <c r="H660" s="5" t="s">
        <v>319</v>
      </c>
      <c r="I660" s="5" t="s">
        <v>75</v>
      </c>
      <c r="J660" s="5" t="s">
        <v>65</v>
      </c>
      <c r="K660" s="5" t="s">
        <v>65</v>
      </c>
      <c r="M660" s="5" t="s">
        <v>367</v>
      </c>
      <c r="N660" s="5" t="s">
        <v>196</v>
      </c>
      <c r="O660" s="7">
        <v>0</v>
      </c>
      <c r="P660" s="7">
        <v>0</v>
      </c>
      <c r="Q660" s="7">
        <v>0</v>
      </c>
      <c r="R660" s="7">
        <v>0</v>
      </c>
      <c r="T660" s="5">
        <v>0</v>
      </c>
      <c r="W660" s="5">
        <v>0</v>
      </c>
      <c r="Y660" s="5">
        <v>0</v>
      </c>
      <c r="Z660" s="5">
        <v>0</v>
      </c>
      <c r="AB660" s="5">
        <v>0</v>
      </c>
      <c r="AC660" s="5">
        <v>0</v>
      </c>
      <c r="AE660" s="5">
        <v>0</v>
      </c>
      <c r="AF660" s="5">
        <v>0</v>
      </c>
      <c r="AH660" s="5">
        <v>0</v>
      </c>
      <c r="AJ660" s="7">
        <v>0</v>
      </c>
      <c r="AZ660" s="5" t="s">
        <v>175</v>
      </c>
      <c r="BB660" s="5" t="s">
        <v>77</v>
      </c>
      <c r="BD660" s="5" t="s">
        <v>572</v>
      </c>
      <c r="BE660" s="5" t="s">
        <v>67</v>
      </c>
    </row>
    <row r="661" spans="1:57" x14ac:dyDescent="0.25">
      <c r="A661" s="5">
        <v>660</v>
      </c>
      <c r="B661" s="6">
        <v>42619.49181712963</v>
      </c>
      <c r="C661" s="6">
        <v>42619.646354166667</v>
      </c>
      <c r="D661" s="5" t="s">
        <v>336</v>
      </c>
      <c r="E661" s="5" t="s">
        <v>241</v>
      </c>
      <c r="F661" s="5" t="s">
        <v>337</v>
      </c>
      <c r="G661" s="5" t="s">
        <v>64</v>
      </c>
      <c r="H661" s="5" t="s">
        <v>319</v>
      </c>
      <c r="I661" s="5" t="s">
        <v>69</v>
      </c>
      <c r="J661" s="5" t="s">
        <v>65</v>
      </c>
      <c r="K661" s="5" t="s">
        <v>65</v>
      </c>
      <c r="L661" s="5">
        <v>898</v>
      </c>
      <c r="M661" s="5" t="s">
        <v>70</v>
      </c>
      <c r="N661" s="5" t="s">
        <v>70</v>
      </c>
      <c r="O661" s="7">
        <v>0</v>
      </c>
      <c r="P661" s="7">
        <v>0</v>
      </c>
      <c r="Q661" s="7">
        <v>0</v>
      </c>
      <c r="R661" s="7">
        <v>0</v>
      </c>
      <c r="T661" s="5">
        <v>33</v>
      </c>
      <c r="U661" s="5">
        <v>0</v>
      </c>
      <c r="V661" s="5">
        <v>0</v>
      </c>
      <c r="W661" s="5">
        <v>0</v>
      </c>
      <c r="Z661" s="5">
        <v>0</v>
      </c>
      <c r="AC661" s="5">
        <v>0</v>
      </c>
      <c r="AF661" s="5">
        <v>0</v>
      </c>
      <c r="AI661" s="7">
        <v>704.32100000000003</v>
      </c>
      <c r="AJ661" s="7">
        <v>1E-3</v>
      </c>
      <c r="AK661" s="5" t="s">
        <v>149</v>
      </c>
      <c r="AZ661" s="5" t="s">
        <v>186</v>
      </c>
      <c r="BB661" s="5" t="s">
        <v>71</v>
      </c>
    </row>
    <row r="662" spans="1:57" x14ac:dyDescent="0.25">
      <c r="A662" s="5">
        <v>661</v>
      </c>
      <c r="B662" s="6">
        <v>42619.483993055554</v>
      </c>
      <c r="D662" s="5" t="s">
        <v>318</v>
      </c>
      <c r="E662" s="5" t="s">
        <v>469</v>
      </c>
      <c r="F662" s="5">
        <v>0</v>
      </c>
      <c r="G662" s="5" t="s">
        <v>64</v>
      </c>
      <c r="H662" s="5" t="s">
        <v>319</v>
      </c>
      <c r="I662" s="5" t="s">
        <v>81</v>
      </c>
      <c r="J662" s="5" t="s">
        <v>65</v>
      </c>
      <c r="K662" s="5" t="s">
        <v>65</v>
      </c>
      <c r="L662" s="5">
        <v>0</v>
      </c>
      <c r="M662" s="5" t="s">
        <v>70</v>
      </c>
      <c r="N662" s="5" t="s">
        <v>70</v>
      </c>
      <c r="O662" s="7">
        <v>0</v>
      </c>
      <c r="P662" s="7">
        <v>0</v>
      </c>
      <c r="Q662" s="7">
        <v>0</v>
      </c>
      <c r="R662" s="7">
        <v>0</v>
      </c>
      <c r="T662" s="5">
        <v>0</v>
      </c>
      <c r="U662" s="5">
        <v>0</v>
      </c>
      <c r="V662" s="5">
        <v>0</v>
      </c>
      <c r="W662" s="5">
        <v>0</v>
      </c>
      <c r="Y662" s="5">
        <v>0</v>
      </c>
      <c r="Z662" s="5">
        <v>0</v>
      </c>
      <c r="AB662" s="5">
        <v>0</v>
      </c>
      <c r="AC662" s="5">
        <v>0</v>
      </c>
      <c r="AE662" s="5">
        <v>0</v>
      </c>
      <c r="AF662" s="5">
        <v>0</v>
      </c>
      <c r="AH662" s="5">
        <v>0</v>
      </c>
      <c r="AJ662" s="7">
        <v>0</v>
      </c>
      <c r="AZ662" s="5" t="s">
        <v>175</v>
      </c>
      <c r="BB662" s="5" t="s">
        <v>82</v>
      </c>
      <c r="BD662" s="5">
        <v>0</v>
      </c>
      <c r="BE662" s="5">
        <v>0</v>
      </c>
    </row>
    <row r="663" spans="1:57" x14ac:dyDescent="0.25">
      <c r="A663" s="5">
        <v>662</v>
      </c>
      <c r="B663" s="6">
        <v>42619.483576388891</v>
      </c>
      <c r="D663" s="5" t="s">
        <v>318</v>
      </c>
      <c r="E663" s="5" t="s">
        <v>469</v>
      </c>
      <c r="F663" s="5">
        <v>0</v>
      </c>
      <c r="G663" s="5" t="s">
        <v>64</v>
      </c>
      <c r="H663" s="5" t="s">
        <v>319</v>
      </c>
      <c r="I663" s="5" t="s">
        <v>81</v>
      </c>
      <c r="J663" s="5" t="s">
        <v>65</v>
      </c>
      <c r="K663" s="5" t="s">
        <v>65</v>
      </c>
      <c r="L663" s="5">
        <v>0</v>
      </c>
      <c r="M663" s="5" t="s">
        <v>70</v>
      </c>
      <c r="N663" s="5" t="s">
        <v>70</v>
      </c>
      <c r="O663" s="7">
        <v>0</v>
      </c>
      <c r="P663" s="7">
        <v>0</v>
      </c>
      <c r="Q663" s="7">
        <v>0</v>
      </c>
      <c r="R663" s="7">
        <v>0</v>
      </c>
      <c r="T663" s="5">
        <v>0</v>
      </c>
      <c r="U663" s="5">
        <v>0</v>
      </c>
      <c r="V663" s="5">
        <v>0</v>
      </c>
      <c r="W663" s="5">
        <v>0</v>
      </c>
      <c r="Y663" s="5">
        <v>0</v>
      </c>
      <c r="Z663" s="5">
        <v>0</v>
      </c>
      <c r="AB663" s="5">
        <v>0</v>
      </c>
      <c r="AC663" s="5">
        <v>0</v>
      </c>
      <c r="AE663" s="5">
        <v>0</v>
      </c>
      <c r="AF663" s="5">
        <v>0</v>
      </c>
      <c r="AH663" s="5">
        <v>0</v>
      </c>
      <c r="AJ663" s="7">
        <v>0</v>
      </c>
      <c r="AZ663" s="5" t="s">
        <v>175</v>
      </c>
      <c r="BB663" s="5" t="s">
        <v>82</v>
      </c>
      <c r="BD663" s="5">
        <v>0</v>
      </c>
      <c r="BE663" s="5">
        <v>0</v>
      </c>
    </row>
    <row r="664" spans="1:57" x14ac:dyDescent="0.25">
      <c r="A664" s="5">
        <v>663</v>
      </c>
      <c r="B664" s="6">
        <v>42619.483449074076</v>
      </c>
      <c r="D664" s="5" t="s">
        <v>318</v>
      </c>
      <c r="E664" s="5" t="s">
        <v>469</v>
      </c>
      <c r="F664" s="5">
        <v>0</v>
      </c>
      <c r="G664" s="5" t="s">
        <v>64</v>
      </c>
      <c r="H664" s="5" t="s">
        <v>319</v>
      </c>
      <c r="I664" s="5" t="s">
        <v>81</v>
      </c>
      <c r="J664" s="5" t="s">
        <v>65</v>
      </c>
      <c r="K664" s="5" t="s">
        <v>65</v>
      </c>
      <c r="L664" s="5">
        <v>0</v>
      </c>
      <c r="M664" s="5" t="s">
        <v>70</v>
      </c>
      <c r="N664" s="5" t="s">
        <v>70</v>
      </c>
      <c r="O664" s="7">
        <v>0</v>
      </c>
      <c r="P664" s="7">
        <v>0</v>
      </c>
      <c r="Q664" s="7">
        <v>0</v>
      </c>
      <c r="R664" s="7">
        <v>0</v>
      </c>
      <c r="T664" s="5">
        <v>0</v>
      </c>
      <c r="U664" s="5">
        <v>0</v>
      </c>
      <c r="V664" s="5">
        <v>0</v>
      </c>
      <c r="W664" s="5">
        <v>0</v>
      </c>
      <c r="Y664" s="5">
        <v>0</v>
      </c>
      <c r="Z664" s="5">
        <v>0</v>
      </c>
      <c r="AB664" s="5">
        <v>0</v>
      </c>
      <c r="AC664" s="5">
        <v>0</v>
      </c>
      <c r="AE664" s="5">
        <v>0</v>
      </c>
      <c r="AF664" s="5">
        <v>0</v>
      </c>
      <c r="AH664" s="5">
        <v>0</v>
      </c>
      <c r="AJ664" s="7">
        <v>0</v>
      </c>
      <c r="AZ664" s="5" t="s">
        <v>175</v>
      </c>
      <c r="BB664" s="5" t="s">
        <v>82</v>
      </c>
      <c r="BD664" s="5">
        <v>0</v>
      </c>
      <c r="BE664" s="5">
        <v>0</v>
      </c>
    </row>
    <row r="665" spans="1:57" x14ac:dyDescent="0.25">
      <c r="A665" s="5">
        <v>664</v>
      </c>
      <c r="B665" s="6">
        <v>42619.482916666668</v>
      </c>
      <c r="D665" s="5" t="s">
        <v>318</v>
      </c>
      <c r="E665" s="5" t="s">
        <v>469</v>
      </c>
      <c r="F665" s="5">
        <v>0</v>
      </c>
      <c r="G665" s="5" t="s">
        <v>64</v>
      </c>
      <c r="H665" s="5" t="s">
        <v>319</v>
      </c>
      <c r="I665" s="5" t="s">
        <v>81</v>
      </c>
      <c r="J665" s="5" t="s">
        <v>65</v>
      </c>
      <c r="K665" s="5" t="s">
        <v>65</v>
      </c>
      <c r="L665" s="5">
        <v>0</v>
      </c>
      <c r="M665" s="5" t="s">
        <v>70</v>
      </c>
      <c r="N665" s="5" t="s">
        <v>70</v>
      </c>
      <c r="O665" s="7">
        <v>0</v>
      </c>
      <c r="P665" s="7">
        <v>0</v>
      </c>
      <c r="Q665" s="7">
        <v>0</v>
      </c>
      <c r="R665" s="7">
        <v>0</v>
      </c>
      <c r="T665" s="5">
        <v>0</v>
      </c>
      <c r="U665" s="5">
        <v>0</v>
      </c>
      <c r="V665" s="5">
        <v>0</v>
      </c>
      <c r="W665" s="5">
        <v>0</v>
      </c>
      <c r="Y665" s="5">
        <v>0</v>
      </c>
      <c r="Z665" s="5">
        <v>0</v>
      </c>
      <c r="AB665" s="5">
        <v>0</v>
      </c>
      <c r="AC665" s="5">
        <v>0</v>
      </c>
      <c r="AE665" s="5">
        <v>0</v>
      </c>
      <c r="AF665" s="5">
        <v>0</v>
      </c>
      <c r="AH665" s="5">
        <v>0</v>
      </c>
      <c r="AJ665" s="7">
        <v>0</v>
      </c>
      <c r="AZ665" s="5" t="s">
        <v>175</v>
      </c>
      <c r="BB665" s="5" t="s">
        <v>82</v>
      </c>
      <c r="BD665" s="5">
        <v>0</v>
      </c>
      <c r="BE665" s="5">
        <v>0</v>
      </c>
    </row>
    <row r="666" spans="1:57" x14ac:dyDescent="0.25">
      <c r="A666" s="5">
        <v>665</v>
      </c>
      <c r="B666" s="6">
        <v>42619.482430555552</v>
      </c>
      <c r="D666" s="5" t="s">
        <v>318</v>
      </c>
      <c r="E666" s="5" t="s">
        <v>469</v>
      </c>
      <c r="F666" s="5">
        <v>0</v>
      </c>
      <c r="G666" s="5" t="s">
        <v>64</v>
      </c>
      <c r="H666" s="5" t="s">
        <v>319</v>
      </c>
      <c r="I666" s="5" t="s">
        <v>81</v>
      </c>
      <c r="J666" s="5" t="s">
        <v>65</v>
      </c>
      <c r="K666" s="5" t="s">
        <v>65</v>
      </c>
      <c r="L666" s="5">
        <v>0</v>
      </c>
      <c r="M666" s="5" t="s">
        <v>70</v>
      </c>
      <c r="N666" s="5" t="s">
        <v>70</v>
      </c>
      <c r="O666" s="7">
        <v>0</v>
      </c>
      <c r="P666" s="7">
        <v>0</v>
      </c>
      <c r="Q666" s="7">
        <v>0</v>
      </c>
      <c r="R666" s="7">
        <v>0</v>
      </c>
      <c r="T666" s="5">
        <v>0</v>
      </c>
      <c r="U666" s="5">
        <v>0</v>
      </c>
      <c r="V666" s="5">
        <v>0</v>
      </c>
      <c r="W666" s="5">
        <v>0</v>
      </c>
      <c r="Y666" s="5">
        <v>0</v>
      </c>
      <c r="Z666" s="5">
        <v>0</v>
      </c>
      <c r="AB666" s="5">
        <v>0</v>
      </c>
      <c r="AC666" s="5">
        <v>0</v>
      </c>
      <c r="AE666" s="5">
        <v>0</v>
      </c>
      <c r="AF666" s="5">
        <v>0</v>
      </c>
      <c r="AH666" s="5">
        <v>0</v>
      </c>
      <c r="AJ666" s="7">
        <v>0</v>
      </c>
      <c r="AZ666" s="5" t="s">
        <v>175</v>
      </c>
      <c r="BB666" s="5" t="s">
        <v>82</v>
      </c>
      <c r="BD666" s="5">
        <v>0</v>
      </c>
      <c r="BE666" s="5">
        <v>0</v>
      </c>
    </row>
    <row r="667" spans="1:57" x14ac:dyDescent="0.25">
      <c r="A667" s="5">
        <v>666</v>
      </c>
      <c r="B667" s="6">
        <v>42619.481793981482</v>
      </c>
      <c r="D667" s="5" t="s">
        <v>318</v>
      </c>
      <c r="E667" s="5" t="s">
        <v>469</v>
      </c>
      <c r="F667" s="5">
        <v>0</v>
      </c>
      <c r="G667" s="5" t="s">
        <v>64</v>
      </c>
      <c r="H667" s="5" t="s">
        <v>319</v>
      </c>
      <c r="I667" s="5" t="s">
        <v>81</v>
      </c>
      <c r="J667" s="5" t="s">
        <v>65</v>
      </c>
      <c r="K667" s="5" t="s">
        <v>65</v>
      </c>
      <c r="L667" s="5">
        <v>0</v>
      </c>
      <c r="M667" s="5" t="s">
        <v>70</v>
      </c>
      <c r="N667" s="5" t="s">
        <v>70</v>
      </c>
      <c r="O667" s="7">
        <v>0</v>
      </c>
      <c r="P667" s="7">
        <v>0</v>
      </c>
      <c r="Q667" s="7">
        <v>0</v>
      </c>
      <c r="R667" s="7">
        <v>0</v>
      </c>
      <c r="T667" s="5">
        <v>0</v>
      </c>
      <c r="U667" s="5">
        <v>0</v>
      </c>
      <c r="V667" s="5">
        <v>0</v>
      </c>
      <c r="W667" s="5">
        <v>0</v>
      </c>
      <c r="Y667" s="5">
        <v>0</v>
      </c>
      <c r="Z667" s="5">
        <v>0</v>
      </c>
      <c r="AB667" s="5">
        <v>0</v>
      </c>
      <c r="AC667" s="5">
        <v>0</v>
      </c>
      <c r="AE667" s="5">
        <v>0</v>
      </c>
      <c r="AF667" s="5">
        <v>0</v>
      </c>
      <c r="AH667" s="5">
        <v>0</v>
      </c>
      <c r="AJ667" s="7">
        <v>0</v>
      </c>
      <c r="AZ667" s="5" t="s">
        <v>175</v>
      </c>
      <c r="BB667" s="5" t="s">
        <v>82</v>
      </c>
      <c r="BD667" s="5">
        <v>0</v>
      </c>
      <c r="BE667" s="5">
        <v>0</v>
      </c>
    </row>
    <row r="668" spans="1:57" x14ac:dyDescent="0.25">
      <c r="A668" s="5">
        <v>667</v>
      </c>
      <c r="B668" s="6">
        <v>42619.481458333335</v>
      </c>
      <c r="D668" s="5" t="s">
        <v>318</v>
      </c>
      <c r="E668" s="5" t="s">
        <v>469</v>
      </c>
      <c r="F668" s="5">
        <v>0</v>
      </c>
      <c r="G668" s="5" t="s">
        <v>64</v>
      </c>
      <c r="H668" s="5" t="s">
        <v>319</v>
      </c>
      <c r="I668" s="5" t="s">
        <v>81</v>
      </c>
      <c r="J668" s="5" t="s">
        <v>65</v>
      </c>
      <c r="K668" s="5" t="s">
        <v>65</v>
      </c>
      <c r="L668" s="5">
        <v>0</v>
      </c>
      <c r="M668" s="5" t="s">
        <v>70</v>
      </c>
      <c r="N668" s="5" t="s">
        <v>70</v>
      </c>
      <c r="O668" s="7">
        <v>0</v>
      </c>
      <c r="P668" s="7">
        <v>0</v>
      </c>
      <c r="Q668" s="7">
        <v>0</v>
      </c>
      <c r="R668" s="7">
        <v>0</v>
      </c>
      <c r="T668" s="5">
        <v>0</v>
      </c>
      <c r="U668" s="5">
        <v>0</v>
      </c>
      <c r="V668" s="5">
        <v>0</v>
      </c>
      <c r="W668" s="5">
        <v>0</v>
      </c>
      <c r="Y668" s="5">
        <v>0</v>
      </c>
      <c r="Z668" s="5">
        <v>0</v>
      </c>
      <c r="AB668" s="5">
        <v>0</v>
      </c>
      <c r="AC668" s="5">
        <v>0</v>
      </c>
      <c r="AE668" s="5">
        <v>0</v>
      </c>
      <c r="AF668" s="5">
        <v>0</v>
      </c>
      <c r="AH668" s="5">
        <v>0</v>
      </c>
      <c r="AJ668" s="7">
        <v>0</v>
      </c>
      <c r="AZ668" s="5" t="s">
        <v>175</v>
      </c>
      <c r="BB668" s="5" t="s">
        <v>82</v>
      </c>
      <c r="BD668" s="5">
        <v>0</v>
      </c>
      <c r="BE668" s="5">
        <v>0</v>
      </c>
    </row>
    <row r="669" spans="1:57" x14ac:dyDescent="0.25">
      <c r="A669" s="5">
        <v>668</v>
      </c>
      <c r="B669" s="6">
        <v>42619.477210648147</v>
      </c>
      <c r="D669" s="5" t="s">
        <v>318</v>
      </c>
      <c r="E669" s="5" t="s">
        <v>469</v>
      </c>
      <c r="F669" s="5">
        <v>0</v>
      </c>
      <c r="G669" s="5" t="s">
        <v>64</v>
      </c>
      <c r="H669" s="5" t="s">
        <v>319</v>
      </c>
      <c r="I669" s="5" t="s">
        <v>81</v>
      </c>
      <c r="J669" s="5" t="s">
        <v>65</v>
      </c>
      <c r="K669" s="5" t="s">
        <v>65</v>
      </c>
      <c r="L669" s="5">
        <v>0</v>
      </c>
      <c r="M669" s="5" t="s">
        <v>70</v>
      </c>
      <c r="N669" s="5" t="s">
        <v>70</v>
      </c>
      <c r="O669" s="7">
        <v>0</v>
      </c>
      <c r="P669" s="7">
        <v>0</v>
      </c>
      <c r="Q669" s="7">
        <v>0</v>
      </c>
      <c r="R669" s="7">
        <v>0</v>
      </c>
      <c r="T669" s="5">
        <v>0</v>
      </c>
      <c r="U669" s="5">
        <v>0</v>
      </c>
      <c r="V669" s="5">
        <v>0</v>
      </c>
      <c r="W669" s="5">
        <v>0</v>
      </c>
      <c r="Y669" s="5">
        <v>0</v>
      </c>
      <c r="Z669" s="5">
        <v>0</v>
      </c>
      <c r="AB669" s="5">
        <v>0</v>
      </c>
      <c r="AC669" s="5">
        <v>0</v>
      </c>
      <c r="AE669" s="5">
        <v>0</v>
      </c>
      <c r="AF669" s="5">
        <v>0</v>
      </c>
      <c r="AH669" s="5">
        <v>0</v>
      </c>
      <c r="AJ669" s="7">
        <v>0</v>
      </c>
      <c r="AZ669" s="5" t="s">
        <v>175</v>
      </c>
      <c r="BB669" s="5" t="s">
        <v>82</v>
      </c>
      <c r="BD669" s="5">
        <v>0</v>
      </c>
      <c r="BE669" s="5">
        <v>0</v>
      </c>
    </row>
    <row r="670" spans="1:57" x14ac:dyDescent="0.25">
      <c r="A670" s="5">
        <v>669</v>
      </c>
      <c r="B670" s="6">
        <v>42619.476921296293</v>
      </c>
      <c r="D670" s="5" t="s">
        <v>318</v>
      </c>
      <c r="E670" s="5" t="s">
        <v>469</v>
      </c>
      <c r="F670" s="5">
        <v>0</v>
      </c>
      <c r="G670" s="5" t="s">
        <v>64</v>
      </c>
      <c r="H670" s="5" t="s">
        <v>319</v>
      </c>
      <c r="I670" s="5" t="s">
        <v>81</v>
      </c>
      <c r="J670" s="5" t="s">
        <v>65</v>
      </c>
      <c r="K670" s="5" t="s">
        <v>65</v>
      </c>
      <c r="L670" s="5">
        <v>0</v>
      </c>
      <c r="M670" s="5" t="s">
        <v>70</v>
      </c>
      <c r="N670" s="5" t="s">
        <v>70</v>
      </c>
      <c r="O670" s="7">
        <v>0</v>
      </c>
      <c r="P670" s="7">
        <v>0</v>
      </c>
      <c r="Q670" s="7">
        <v>0</v>
      </c>
      <c r="R670" s="7">
        <v>0</v>
      </c>
      <c r="T670" s="5">
        <v>0</v>
      </c>
      <c r="U670" s="5">
        <v>0</v>
      </c>
      <c r="V670" s="5">
        <v>0</v>
      </c>
      <c r="W670" s="5">
        <v>0</v>
      </c>
      <c r="Y670" s="5">
        <v>0</v>
      </c>
      <c r="Z670" s="5">
        <v>0</v>
      </c>
      <c r="AB670" s="5">
        <v>0</v>
      </c>
      <c r="AC670" s="5">
        <v>0</v>
      </c>
      <c r="AE670" s="5">
        <v>0</v>
      </c>
      <c r="AF670" s="5">
        <v>0</v>
      </c>
      <c r="AH670" s="5">
        <v>0</v>
      </c>
      <c r="AJ670" s="7">
        <v>0</v>
      </c>
      <c r="AZ670" s="5" t="s">
        <v>175</v>
      </c>
      <c r="BB670" s="5" t="s">
        <v>82</v>
      </c>
      <c r="BD670" s="5">
        <v>0</v>
      </c>
      <c r="BE670" s="5">
        <v>0</v>
      </c>
    </row>
    <row r="671" spans="1:57" x14ac:dyDescent="0.25">
      <c r="A671" s="5">
        <v>670</v>
      </c>
      <c r="B671" s="6">
        <v>42619.454247685186</v>
      </c>
      <c r="C671" s="6">
        <v>42619.625972222224</v>
      </c>
      <c r="D671" s="5" t="s">
        <v>336</v>
      </c>
      <c r="E671" s="5" t="s">
        <v>68</v>
      </c>
      <c r="F671" s="5" t="s">
        <v>337</v>
      </c>
      <c r="G671" s="5" t="s">
        <v>64</v>
      </c>
      <c r="H671" s="5" t="s">
        <v>319</v>
      </c>
      <c r="I671" s="5" t="s">
        <v>69</v>
      </c>
      <c r="J671" s="5" t="s">
        <v>65</v>
      </c>
      <c r="K671" s="5" t="s">
        <v>65</v>
      </c>
      <c r="L671" s="5">
        <v>1714748</v>
      </c>
      <c r="M671" s="5" t="s">
        <v>70</v>
      </c>
      <c r="N671" s="5" t="s">
        <v>70</v>
      </c>
      <c r="O671" s="7">
        <v>0</v>
      </c>
      <c r="P671" s="7">
        <v>0</v>
      </c>
      <c r="Q671" s="7">
        <v>0</v>
      </c>
      <c r="R671" s="7">
        <v>0</v>
      </c>
      <c r="T671" s="5">
        <v>33</v>
      </c>
      <c r="U671" s="5">
        <v>0</v>
      </c>
      <c r="V671" s="5">
        <v>0</v>
      </c>
      <c r="W671" s="5">
        <v>0</v>
      </c>
      <c r="Z671" s="5">
        <v>0</v>
      </c>
      <c r="AC671" s="5">
        <v>0</v>
      </c>
      <c r="AF671" s="5">
        <v>0</v>
      </c>
      <c r="AI671" s="7">
        <v>705.95579999999995</v>
      </c>
      <c r="AJ671" s="7">
        <v>1.6348</v>
      </c>
      <c r="AK671" s="5" t="s">
        <v>148</v>
      </c>
      <c r="AZ671" s="5" t="s">
        <v>185</v>
      </c>
      <c r="BB671" s="5" t="s">
        <v>74</v>
      </c>
    </row>
    <row r="672" spans="1:57" x14ac:dyDescent="0.25">
      <c r="A672" s="5">
        <v>671</v>
      </c>
      <c r="B672" s="6">
        <v>42619.441724537035</v>
      </c>
      <c r="D672" s="5" t="s">
        <v>318</v>
      </c>
      <c r="E672" s="5" t="s">
        <v>573</v>
      </c>
      <c r="G672" s="5" t="s">
        <v>64</v>
      </c>
      <c r="H672" s="5" t="s">
        <v>319</v>
      </c>
      <c r="I672" s="5" t="s">
        <v>75</v>
      </c>
      <c r="J672" s="5" t="s">
        <v>65</v>
      </c>
      <c r="K672" s="5" t="s">
        <v>65</v>
      </c>
      <c r="M672" s="5" t="s">
        <v>494</v>
      </c>
      <c r="N672" s="5" t="s">
        <v>76</v>
      </c>
      <c r="O672" s="7">
        <v>0</v>
      </c>
      <c r="P672" s="7">
        <v>0</v>
      </c>
      <c r="Q672" s="7">
        <v>0</v>
      </c>
      <c r="R672" s="7">
        <v>0</v>
      </c>
      <c r="T672" s="5">
        <v>0</v>
      </c>
      <c r="W672" s="5">
        <v>0</v>
      </c>
      <c r="Y672" s="5">
        <v>0</v>
      </c>
      <c r="Z672" s="5">
        <v>0</v>
      </c>
      <c r="AB672" s="5">
        <v>0</v>
      </c>
      <c r="AC672" s="5">
        <v>0</v>
      </c>
      <c r="AE672" s="5">
        <v>0</v>
      </c>
      <c r="AF672" s="5">
        <v>0</v>
      </c>
      <c r="AH672" s="5">
        <v>0</v>
      </c>
      <c r="AJ672" s="7">
        <v>0</v>
      </c>
      <c r="AZ672" s="5" t="s">
        <v>175</v>
      </c>
      <c r="BB672" s="5" t="s">
        <v>77</v>
      </c>
      <c r="BD672" s="5" t="s">
        <v>432</v>
      </c>
      <c r="BE672" s="5" t="s">
        <v>67</v>
      </c>
    </row>
    <row r="673" spans="1:57" x14ac:dyDescent="0.25">
      <c r="A673" s="5">
        <v>672</v>
      </c>
      <c r="B673" s="6">
        <v>42619.334988425922</v>
      </c>
      <c r="D673" s="5" t="s">
        <v>318</v>
      </c>
      <c r="E673" s="5" t="s">
        <v>574</v>
      </c>
      <c r="G673" s="5" t="s">
        <v>64</v>
      </c>
      <c r="H673" s="5" t="s">
        <v>319</v>
      </c>
      <c r="I673" s="5" t="s">
        <v>75</v>
      </c>
      <c r="J673" s="5" t="s">
        <v>65</v>
      </c>
      <c r="K673" s="5" t="s">
        <v>65</v>
      </c>
      <c r="M673" s="5" t="s">
        <v>575</v>
      </c>
      <c r="N673" s="5" t="s">
        <v>200</v>
      </c>
      <c r="O673" s="7">
        <v>0</v>
      </c>
      <c r="P673" s="7">
        <v>0</v>
      </c>
      <c r="Q673" s="7">
        <v>0</v>
      </c>
      <c r="R673" s="7">
        <v>0</v>
      </c>
      <c r="T673" s="5">
        <v>0</v>
      </c>
      <c r="W673" s="5">
        <v>0</v>
      </c>
      <c r="Y673" s="5">
        <v>0</v>
      </c>
      <c r="Z673" s="5">
        <v>0</v>
      </c>
      <c r="AB673" s="5">
        <v>0</v>
      </c>
      <c r="AC673" s="5">
        <v>0</v>
      </c>
      <c r="AE673" s="5">
        <v>0</v>
      </c>
      <c r="AF673" s="5">
        <v>0</v>
      </c>
      <c r="AH673" s="5">
        <v>0</v>
      </c>
      <c r="AJ673" s="7">
        <v>0</v>
      </c>
      <c r="AZ673" s="5" t="s">
        <v>175</v>
      </c>
      <c r="BB673" s="5" t="s">
        <v>77</v>
      </c>
      <c r="BD673" s="5" t="s">
        <v>475</v>
      </c>
      <c r="BE673" s="5" t="s">
        <v>67</v>
      </c>
    </row>
    <row r="674" spans="1:57" x14ac:dyDescent="0.25">
      <c r="A674" s="5">
        <v>673</v>
      </c>
      <c r="B674" s="6">
        <v>42619.325138888889</v>
      </c>
      <c r="C674" s="6">
        <v>42619.52039351852</v>
      </c>
      <c r="D674" s="5" t="s">
        <v>336</v>
      </c>
      <c r="E674" s="5" t="s">
        <v>241</v>
      </c>
      <c r="F674" s="5" t="s">
        <v>337</v>
      </c>
      <c r="G674" s="5" t="s">
        <v>64</v>
      </c>
      <c r="H674" s="5" t="s">
        <v>319</v>
      </c>
      <c r="I674" s="5" t="s">
        <v>69</v>
      </c>
      <c r="J674" s="5" t="s">
        <v>65</v>
      </c>
      <c r="K674" s="5" t="s">
        <v>65</v>
      </c>
      <c r="L674" s="5">
        <v>853344</v>
      </c>
      <c r="M674" s="5" t="s">
        <v>70</v>
      </c>
      <c r="N674" s="5" t="s">
        <v>70</v>
      </c>
      <c r="O674" s="7">
        <v>0</v>
      </c>
      <c r="P674" s="7">
        <v>0</v>
      </c>
      <c r="Q674" s="7">
        <v>0</v>
      </c>
      <c r="R674" s="7">
        <v>0</v>
      </c>
      <c r="T674" s="5">
        <v>33</v>
      </c>
      <c r="U674" s="5">
        <v>0</v>
      </c>
      <c r="V674" s="5">
        <v>0</v>
      </c>
      <c r="W674" s="5">
        <v>0</v>
      </c>
      <c r="Z674" s="5">
        <v>0</v>
      </c>
      <c r="AC674" s="5">
        <v>0</v>
      </c>
      <c r="AF674" s="5">
        <v>0</v>
      </c>
      <c r="AI674" s="7">
        <v>812.05150000000003</v>
      </c>
      <c r="AJ674" s="7">
        <v>0.8145</v>
      </c>
      <c r="AK674" s="5" t="s">
        <v>149</v>
      </c>
      <c r="AZ674" s="5" t="s">
        <v>186</v>
      </c>
      <c r="BB674" s="5" t="s">
        <v>71</v>
      </c>
    </row>
    <row r="675" spans="1:57" x14ac:dyDescent="0.25">
      <c r="A675" s="5">
        <v>674</v>
      </c>
      <c r="B675" s="6">
        <v>42619.324999999997</v>
      </c>
      <c r="C675" s="6">
        <v>42619.499131944445</v>
      </c>
      <c r="D675" s="5" t="s">
        <v>336</v>
      </c>
      <c r="E675" s="5" t="s">
        <v>241</v>
      </c>
      <c r="F675" s="5" t="s">
        <v>337</v>
      </c>
      <c r="G675" s="5" t="s">
        <v>64</v>
      </c>
      <c r="H675" s="5" t="s">
        <v>319</v>
      </c>
      <c r="I675" s="5" t="s">
        <v>69</v>
      </c>
      <c r="J675" s="5" t="s">
        <v>65</v>
      </c>
      <c r="K675" s="5" t="s">
        <v>65</v>
      </c>
      <c r="L675" s="5">
        <v>267677729</v>
      </c>
      <c r="M675" s="5" t="s">
        <v>70</v>
      </c>
      <c r="N675" s="5" t="s">
        <v>70</v>
      </c>
      <c r="O675" s="7">
        <v>0</v>
      </c>
      <c r="P675" s="7">
        <v>0</v>
      </c>
      <c r="Q675" s="7">
        <v>0</v>
      </c>
      <c r="R675" s="7">
        <v>0</v>
      </c>
      <c r="T675" s="5">
        <v>33</v>
      </c>
      <c r="U675" s="5">
        <v>0</v>
      </c>
      <c r="V675" s="5">
        <v>0</v>
      </c>
      <c r="W675" s="5">
        <v>0</v>
      </c>
      <c r="Z675" s="5">
        <v>0</v>
      </c>
      <c r="AC675" s="5">
        <v>0</v>
      </c>
      <c r="AF675" s="5">
        <v>0</v>
      </c>
      <c r="AI675" s="7">
        <v>962.04849999999999</v>
      </c>
      <c r="AJ675" s="7">
        <v>255.2783</v>
      </c>
      <c r="AK675" s="5" t="s">
        <v>148</v>
      </c>
      <c r="AZ675" s="5" t="s">
        <v>185</v>
      </c>
      <c r="BB675" s="5" t="s">
        <v>74</v>
      </c>
    </row>
    <row r="676" spans="1:57" x14ac:dyDescent="0.25">
      <c r="A676" s="5">
        <v>675</v>
      </c>
      <c r="B676" s="6">
        <v>42619.322916666664</v>
      </c>
      <c r="D676" s="5" t="s">
        <v>318</v>
      </c>
      <c r="E676" s="5" t="s">
        <v>573</v>
      </c>
      <c r="G676" s="5" t="s">
        <v>64</v>
      </c>
      <c r="H676" s="5" t="s">
        <v>319</v>
      </c>
      <c r="I676" s="5" t="s">
        <v>75</v>
      </c>
      <c r="J676" s="5" t="s">
        <v>65</v>
      </c>
      <c r="K676" s="5" t="s">
        <v>65</v>
      </c>
      <c r="M676" s="5" t="s">
        <v>192</v>
      </c>
      <c r="N676" s="5" t="s">
        <v>66</v>
      </c>
      <c r="O676" s="7">
        <v>0</v>
      </c>
      <c r="P676" s="7">
        <v>0</v>
      </c>
      <c r="Q676" s="7">
        <v>0</v>
      </c>
      <c r="R676" s="7">
        <v>0</v>
      </c>
      <c r="T676" s="5">
        <v>0</v>
      </c>
      <c r="W676" s="5">
        <v>0</v>
      </c>
      <c r="Y676" s="5">
        <v>0</v>
      </c>
      <c r="Z676" s="5">
        <v>0</v>
      </c>
      <c r="AB676" s="5">
        <v>0</v>
      </c>
      <c r="AC676" s="5">
        <v>0</v>
      </c>
      <c r="AE676" s="5">
        <v>0</v>
      </c>
      <c r="AF676" s="5">
        <v>0</v>
      </c>
      <c r="AH676" s="5">
        <v>0</v>
      </c>
      <c r="AJ676" s="7">
        <v>0</v>
      </c>
      <c r="AZ676" s="5" t="s">
        <v>175</v>
      </c>
      <c r="BB676" s="5" t="s">
        <v>77</v>
      </c>
      <c r="BD676" s="5" t="s">
        <v>437</v>
      </c>
      <c r="BE676" s="5" t="s">
        <v>67</v>
      </c>
    </row>
    <row r="677" spans="1:57" x14ac:dyDescent="0.25">
      <c r="A677" s="5">
        <v>676</v>
      </c>
      <c r="B677" s="6">
        <v>42618.924525462964</v>
      </c>
      <c r="D677" s="5" t="s">
        <v>317</v>
      </c>
      <c r="E677" s="5" t="s">
        <v>318</v>
      </c>
      <c r="F677" s="5" t="s">
        <v>317</v>
      </c>
      <c r="G677" s="5" t="s">
        <v>80</v>
      </c>
      <c r="H677" s="5" t="s">
        <v>319</v>
      </c>
      <c r="I677" s="5" t="s">
        <v>320</v>
      </c>
      <c r="J677" s="5" t="s">
        <v>65</v>
      </c>
      <c r="K677" s="5" t="s">
        <v>65</v>
      </c>
      <c r="M677" s="5" t="s">
        <v>321</v>
      </c>
      <c r="N677" s="5" t="s">
        <v>66</v>
      </c>
      <c r="O677" s="7">
        <v>0</v>
      </c>
      <c r="P677" s="7">
        <v>0</v>
      </c>
      <c r="Q677" s="7">
        <v>0</v>
      </c>
      <c r="R677" s="7">
        <v>0</v>
      </c>
      <c r="T677" s="5">
        <v>0</v>
      </c>
      <c r="W677" s="5">
        <v>0</v>
      </c>
      <c r="Y677" s="5">
        <v>0</v>
      </c>
      <c r="Z677" s="5">
        <v>0</v>
      </c>
      <c r="AB677" s="5">
        <v>0</v>
      </c>
      <c r="AC677" s="5">
        <v>0</v>
      </c>
      <c r="AE677" s="5">
        <v>0</v>
      </c>
      <c r="AF677" s="5">
        <v>0</v>
      </c>
      <c r="AH677" s="5">
        <v>0</v>
      </c>
      <c r="AJ677" s="7">
        <v>0</v>
      </c>
      <c r="BB677" s="5" t="s">
        <v>322</v>
      </c>
      <c r="BD677" s="5" t="s">
        <v>323</v>
      </c>
      <c r="BE677" s="5" t="s">
        <v>324</v>
      </c>
    </row>
    <row r="678" spans="1:57" x14ac:dyDescent="0.25">
      <c r="A678" s="5">
        <v>677</v>
      </c>
      <c r="B678" s="6">
        <v>42618.924097222225</v>
      </c>
      <c r="D678" s="5" t="s">
        <v>318</v>
      </c>
      <c r="E678" s="5" t="s">
        <v>356</v>
      </c>
      <c r="G678" s="5" t="s">
        <v>64</v>
      </c>
      <c r="H678" s="5" t="s">
        <v>319</v>
      </c>
      <c r="I678" s="5" t="s">
        <v>75</v>
      </c>
      <c r="J678" s="5" t="s">
        <v>65</v>
      </c>
      <c r="K678" s="5" t="s">
        <v>65</v>
      </c>
      <c r="M678" s="5" t="s">
        <v>240</v>
      </c>
      <c r="N678" s="5" t="s">
        <v>76</v>
      </c>
      <c r="O678" s="7">
        <v>0</v>
      </c>
      <c r="P678" s="7">
        <v>0</v>
      </c>
      <c r="Q678" s="7">
        <v>0</v>
      </c>
      <c r="R678" s="7">
        <v>0</v>
      </c>
      <c r="T678" s="5">
        <v>0</v>
      </c>
      <c r="W678" s="5">
        <v>0</v>
      </c>
      <c r="Y678" s="5">
        <v>0</v>
      </c>
      <c r="Z678" s="5">
        <v>0</v>
      </c>
      <c r="AB678" s="5">
        <v>0</v>
      </c>
      <c r="AC678" s="5">
        <v>0</v>
      </c>
      <c r="AE678" s="5">
        <v>0</v>
      </c>
      <c r="AF678" s="5">
        <v>0</v>
      </c>
      <c r="AH678" s="5">
        <v>0</v>
      </c>
      <c r="AJ678" s="7">
        <v>0</v>
      </c>
      <c r="AZ678" s="5" t="s">
        <v>175</v>
      </c>
      <c r="BB678" s="5" t="s">
        <v>77</v>
      </c>
      <c r="BD678" s="5" t="s">
        <v>576</v>
      </c>
      <c r="BE678" s="5" t="s">
        <v>67</v>
      </c>
    </row>
    <row r="679" spans="1:57" x14ac:dyDescent="0.25">
      <c r="A679" s="5">
        <v>678</v>
      </c>
      <c r="B679" s="6">
        <v>42618.922673611109</v>
      </c>
      <c r="D679" s="5" t="s">
        <v>317</v>
      </c>
      <c r="E679" s="5" t="s">
        <v>318</v>
      </c>
      <c r="F679" s="5" t="s">
        <v>317</v>
      </c>
      <c r="G679" s="5" t="s">
        <v>80</v>
      </c>
      <c r="H679" s="5" t="s">
        <v>319</v>
      </c>
      <c r="I679" s="5" t="s">
        <v>320</v>
      </c>
      <c r="J679" s="5" t="s">
        <v>65</v>
      </c>
      <c r="K679" s="5" t="s">
        <v>65</v>
      </c>
      <c r="M679" s="5" t="s">
        <v>363</v>
      </c>
      <c r="N679" s="5" t="s">
        <v>66</v>
      </c>
      <c r="O679" s="7">
        <v>0</v>
      </c>
      <c r="P679" s="7">
        <v>0</v>
      </c>
      <c r="Q679" s="7">
        <v>0</v>
      </c>
      <c r="R679" s="7">
        <v>0</v>
      </c>
      <c r="T679" s="5">
        <v>0</v>
      </c>
      <c r="W679" s="5">
        <v>0</v>
      </c>
      <c r="Y679" s="5">
        <v>0</v>
      </c>
      <c r="Z679" s="5">
        <v>0</v>
      </c>
      <c r="AB679" s="5">
        <v>0</v>
      </c>
      <c r="AC679" s="5">
        <v>0</v>
      </c>
      <c r="AE679" s="5">
        <v>0</v>
      </c>
      <c r="AF679" s="5">
        <v>0</v>
      </c>
      <c r="AH679" s="5">
        <v>0</v>
      </c>
      <c r="AJ679" s="7">
        <v>0</v>
      </c>
      <c r="BB679" s="5" t="s">
        <v>322</v>
      </c>
      <c r="BD679" s="5" t="s">
        <v>323</v>
      </c>
      <c r="BE679" s="5" t="s">
        <v>324</v>
      </c>
    </row>
    <row r="680" spans="1:57" x14ac:dyDescent="0.25">
      <c r="A680" s="5">
        <v>679</v>
      </c>
      <c r="B680" s="6">
        <v>42618.922638888886</v>
      </c>
      <c r="D680" s="5" t="s">
        <v>317</v>
      </c>
      <c r="E680" s="5" t="s">
        <v>318</v>
      </c>
      <c r="F680" s="5" t="s">
        <v>317</v>
      </c>
      <c r="G680" s="5" t="s">
        <v>80</v>
      </c>
      <c r="H680" s="5" t="s">
        <v>319</v>
      </c>
      <c r="I680" s="5" t="s">
        <v>320</v>
      </c>
      <c r="J680" s="5" t="s">
        <v>65</v>
      </c>
      <c r="K680" s="5" t="s">
        <v>65</v>
      </c>
      <c r="M680" s="5" t="s">
        <v>363</v>
      </c>
      <c r="N680" s="5" t="s">
        <v>66</v>
      </c>
      <c r="O680" s="7">
        <v>0</v>
      </c>
      <c r="P680" s="7">
        <v>0</v>
      </c>
      <c r="Q680" s="7">
        <v>0</v>
      </c>
      <c r="R680" s="7">
        <v>0</v>
      </c>
      <c r="T680" s="5">
        <v>0</v>
      </c>
      <c r="W680" s="5">
        <v>0</v>
      </c>
      <c r="Y680" s="5">
        <v>0</v>
      </c>
      <c r="Z680" s="5">
        <v>0</v>
      </c>
      <c r="AB680" s="5">
        <v>0</v>
      </c>
      <c r="AC680" s="5">
        <v>0</v>
      </c>
      <c r="AE680" s="5">
        <v>0</v>
      </c>
      <c r="AF680" s="5">
        <v>0</v>
      </c>
      <c r="AH680" s="5">
        <v>0</v>
      </c>
      <c r="AJ680" s="7">
        <v>0</v>
      </c>
      <c r="BB680" s="5" t="s">
        <v>322</v>
      </c>
      <c r="BD680" s="5" t="s">
        <v>323</v>
      </c>
      <c r="BE680" s="5" t="s">
        <v>324</v>
      </c>
    </row>
    <row r="681" spans="1:57" x14ac:dyDescent="0.25">
      <c r="A681" s="5">
        <v>680</v>
      </c>
      <c r="B681" s="6">
        <v>42618.919907407406</v>
      </c>
      <c r="D681" s="5" t="s">
        <v>317</v>
      </c>
      <c r="E681" s="5" t="s">
        <v>318</v>
      </c>
      <c r="F681" s="5" t="s">
        <v>317</v>
      </c>
      <c r="G681" s="5" t="s">
        <v>80</v>
      </c>
      <c r="H681" s="5" t="s">
        <v>319</v>
      </c>
      <c r="I681" s="5" t="s">
        <v>320</v>
      </c>
      <c r="J681" s="5" t="s">
        <v>65</v>
      </c>
      <c r="K681" s="5" t="s">
        <v>65</v>
      </c>
      <c r="M681" s="5" t="s">
        <v>363</v>
      </c>
      <c r="N681" s="5" t="s">
        <v>66</v>
      </c>
      <c r="O681" s="7">
        <v>0</v>
      </c>
      <c r="P681" s="7">
        <v>0</v>
      </c>
      <c r="Q681" s="7">
        <v>0</v>
      </c>
      <c r="R681" s="7">
        <v>0</v>
      </c>
      <c r="T681" s="5">
        <v>0</v>
      </c>
      <c r="W681" s="5">
        <v>0</v>
      </c>
      <c r="Y681" s="5">
        <v>0</v>
      </c>
      <c r="Z681" s="5">
        <v>0</v>
      </c>
      <c r="AB681" s="5">
        <v>0</v>
      </c>
      <c r="AC681" s="5">
        <v>0</v>
      </c>
      <c r="AE681" s="5">
        <v>0</v>
      </c>
      <c r="AF681" s="5">
        <v>0</v>
      </c>
      <c r="AH681" s="5">
        <v>0</v>
      </c>
      <c r="AJ681" s="7">
        <v>0</v>
      </c>
      <c r="BB681" s="5" t="s">
        <v>322</v>
      </c>
      <c r="BD681" s="5" t="s">
        <v>323</v>
      </c>
      <c r="BE681" s="5" t="s">
        <v>324</v>
      </c>
    </row>
    <row r="682" spans="1:57" x14ac:dyDescent="0.25">
      <c r="A682" s="5">
        <v>681</v>
      </c>
      <c r="B682" s="6">
        <v>42618.891261574077</v>
      </c>
      <c r="D682" s="5" t="s">
        <v>318</v>
      </c>
      <c r="E682" s="5" t="s">
        <v>356</v>
      </c>
      <c r="G682" s="5" t="s">
        <v>64</v>
      </c>
      <c r="H682" s="5" t="s">
        <v>319</v>
      </c>
      <c r="I682" s="5" t="s">
        <v>75</v>
      </c>
      <c r="J682" s="5" t="s">
        <v>65</v>
      </c>
      <c r="K682" s="5" t="s">
        <v>65</v>
      </c>
      <c r="M682" s="5" t="s">
        <v>220</v>
      </c>
      <c r="N682" s="5" t="s">
        <v>66</v>
      </c>
      <c r="O682" s="7">
        <v>0</v>
      </c>
      <c r="P682" s="7">
        <v>0</v>
      </c>
      <c r="Q682" s="7">
        <v>0</v>
      </c>
      <c r="R682" s="7">
        <v>0</v>
      </c>
      <c r="T682" s="5">
        <v>0</v>
      </c>
      <c r="W682" s="5">
        <v>0</v>
      </c>
      <c r="Y682" s="5">
        <v>0</v>
      </c>
      <c r="Z682" s="5">
        <v>0</v>
      </c>
      <c r="AB682" s="5">
        <v>0</v>
      </c>
      <c r="AC682" s="5">
        <v>0</v>
      </c>
      <c r="AE682" s="5">
        <v>0</v>
      </c>
      <c r="AF682" s="5">
        <v>0</v>
      </c>
      <c r="AH682" s="5">
        <v>0</v>
      </c>
      <c r="AJ682" s="7">
        <v>0</v>
      </c>
      <c r="AZ682" s="5" t="s">
        <v>175</v>
      </c>
      <c r="BB682" s="5" t="s">
        <v>77</v>
      </c>
      <c r="BD682" s="5" t="s">
        <v>577</v>
      </c>
      <c r="BE682" s="5" t="s">
        <v>67</v>
      </c>
    </row>
    <row r="683" spans="1:57" x14ac:dyDescent="0.25">
      <c r="A683" s="5">
        <v>682</v>
      </c>
      <c r="B683" s="6">
        <v>42618.890462962961</v>
      </c>
      <c r="C683" s="6">
        <v>42618.96429398148</v>
      </c>
      <c r="D683" s="5" t="s">
        <v>336</v>
      </c>
      <c r="E683" s="5" t="s">
        <v>241</v>
      </c>
      <c r="F683" s="5" t="s">
        <v>337</v>
      </c>
      <c r="G683" s="5" t="s">
        <v>64</v>
      </c>
      <c r="H683" s="5" t="s">
        <v>319</v>
      </c>
      <c r="I683" s="5" t="s">
        <v>69</v>
      </c>
      <c r="J683" s="5" t="s">
        <v>65</v>
      </c>
      <c r="K683" s="5" t="s">
        <v>65</v>
      </c>
      <c r="L683" s="5">
        <v>0</v>
      </c>
      <c r="M683" s="5" t="s">
        <v>70</v>
      </c>
      <c r="N683" s="5" t="s">
        <v>70</v>
      </c>
      <c r="O683" s="7">
        <v>0</v>
      </c>
      <c r="P683" s="7">
        <v>0</v>
      </c>
      <c r="Q683" s="7">
        <v>0</v>
      </c>
      <c r="R683" s="7">
        <v>0</v>
      </c>
      <c r="T683" s="5">
        <v>0</v>
      </c>
      <c r="U683" s="5">
        <v>0</v>
      </c>
      <c r="V683" s="5">
        <v>0</v>
      </c>
      <c r="W683" s="5">
        <v>0</v>
      </c>
      <c r="Z683" s="5">
        <v>0</v>
      </c>
      <c r="AC683" s="5">
        <v>0</v>
      </c>
      <c r="AF683" s="5">
        <v>0</v>
      </c>
      <c r="AK683" s="5" t="s">
        <v>148</v>
      </c>
      <c r="AZ683" s="5" t="s">
        <v>185</v>
      </c>
      <c r="BB683" s="5" t="s">
        <v>74</v>
      </c>
    </row>
    <row r="684" spans="1:57" x14ac:dyDescent="0.25">
      <c r="A684" s="5">
        <v>683</v>
      </c>
      <c r="B684" s="6">
        <v>42618.871331018519</v>
      </c>
      <c r="D684" s="5" t="s">
        <v>318</v>
      </c>
      <c r="E684" s="5" t="s">
        <v>344</v>
      </c>
      <c r="G684" s="5" t="s">
        <v>64</v>
      </c>
      <c r="H684" s="5" t="s">
        <v>319</v>
      </c>
      <c r="I684" s="5" t="s">
        <v>75</v>
      </c>
      <c r="J684" s="5" t="s">
        <v>65</v>
      </c>
      <c r="K684" s="5" t="s">
        <v>65</v>
      </c>
      <c r="M684" s="5" t="s">
        <v>263</v>
      </c>
      <c r="N684" s="5" t="s">
        <v>66</v>
      </c>
      <c r="O684" s="7">
        <v>0</v>
      </c>
      <c r="P684" s="7">
        <v>0</v>
      </c>
      <c r="Q684" s="7">
        <v>0</v>
      </c>
      <c r="R684" s="7">
        <v>0</v>
      </c>
      <c r="T684" s="5">
        <v>0</v>
      </c>
      <c r="W684" s="5">
        <v>0</v>
      </c>
      <c r="Y684" s="5">
        <v>0</v>
      </c>
      <c r="Z684" s="5">
        <v>0</v>
      </c>
      <c r="AB684" s="5">
        <v>0</v>
      </c>
      <c r="AC684" s="5">
        <v>0</v>
      </c>
      <c r="AE684" s="5">
        <v>0</v>
      </c>
      <c r="AF684" s="5">
        <v>0</v>
      </c>
      <c r="AH684" s="5">
        <v>0</v>
      </c>
      <c r="AJ684" s="7">
        <v>0</v>
      </c>
      <c r="AZ684" s="5" t="s">
        <v>175</v>
      </c>
      <c r="BB684" s="5" t="s">
        <v>77</v>
      </c>
      <c r="BD684" s="5" t="s">
        <v>427</v>
      </c>
      <c r="BE684" s="5" t="s">
        <v>67</v>
      </c>
    </row>
    <row r="685" spans="1:57" x14ac:dyDescent="0.25">
      <c r="A685" s="5">
        <v>684</v>
      </c>
      <c r="B685" s="6">
        <v>42618.823645833334</v>
      </c>
      <c r="D685" s="5" t="s">
        <v>317</v>
      </c>
      <c r="E685" s="5" t="s">
        <v>318</v>
      </c>
      <c r="F685" s="5" t="s">
        <v>317</v>
      </c>
      <c r="G685" s="5" t="s">
        <v>80</v>
      </c>
      <c r="H685" s="5" t="s">
        <v>319</v>
      </c>
      <c r="I685" s="5" t="s">
        <v>320</v>
      </c>
      <c r="J685" s="5" t="s">
        <v>65</v>
      </c>
      <c r="K685" s="5" t="s">
        <v>65</v>
      </c>
      <c r="M685" s="5" t="s">
        <v>363</v>
      </c>
      <c r="N685" s="5" t="s">
        <v>66</v>
      </c>
      <c r="O685" s="7">
        <v>0</v>
      </c>
      <c r="P685" s="7">
        <v>0</v>
      </c>
      <c r="Q685" s="7">
        <v>0</v>
      </c>
      <c r="R685" s="7">
        <v>0</v>
      </c>
      <c r="T685" s="5">
        <v>0</v>
      </c>
      <c r="W685" s="5">
        <v>0</v>
      </c>
      <c r="Y685" s="5">
        <v>0</v>
      </c>
      <c r="Z685" s="5">
        <v>0</v>
      </c>
      <c r="AB685" s="5">
        <v>0</v>
      </c>
      <c r="AC685" s="5">
        <v>0</v>
      </c>
      <c r="AE685" s="5">
        <v>0</v>
      </c>
      <c r="AF685" s="5">
        <v>0</v>
      </c>
      <c r="AH685" s="5">
        <v>0</v>
      </c>
      <c r="AJ685" s="7">
        <v>0</v>
      </c>
      <c r="BB685" s="5" t="s">
        <v>322</v>
      </c>
      <c r="BD685" s="5" t="s">
        <v>323</v>
      </c>
      <c r="BE685" s="5" t="s">
        <v>324</v>
      </c>
    </row>
    <row r="686" spans="1:57" x14ac:dyDescent="0.25">
      <c r="A686" s="5">
        <v>685</v>
      </c>
      <c r="B686" s="6">
        <v>42618.823078703703</v>
      </c>
      <c r="D686" s="5" t="s">
        <v>317</v>
      </c>
      <c r="E686" s="5" t="s">
        <v>318</v>
      </c>
      <c r="F686" s="5" t="s">
        <v>317</v>
      </c>
      <c r="G686" s="5" t="s">
        <v>80</v>
      </c>
      <c r="H686" s="5" t="s">
        <v>319</v>
      </c>
      <c r="I686" s="5" t="s">
        <v>320</v>
      </c>
      <c r="J686" s="5" t="s">
        <v>65</v>
      </c>
      <c r="K686" s="5" t="s">
        <v>65</v>
      </c>
      <c r="M686" s="5" t="s">
        <v>222</v>
      </c>
      <c r="N686" s="5" t="s">
        <v>66</v>
      </c>
      <c r="O686" s="7">
        <v>0</v>
      </c>
      <c r="P686" s="7">
        <v>0</v>
      </c>
      <c r="Q686" s="7">
        <v>0</v>
      </c>
      <c r="R686" s="7">
        <v>0</v>
      </c>
      <c r="T686" s="5">
        <v>0</v>
      </c>
      <c r="W686" s="5">
        <v>0</v>
      </c>
      <c r="Y686" s="5">
        <v>0</v>
      </c>
      <c r="Z686" s="5">
        <v>0</v>
      </c>
      <c r="AB686" s="5">
        <v>0</v>
      </c>
      <c r="AC686" s="5">
        <v>0</v>
      </c>
      <c r="AE686" s="5">
        <v>0</v>
      </c>
      <c r="AF686" s="5">
        <v>0</v>
      </c>
      <c r="AH686" s="5">
        <v>0</v>
      </c>
      <c r="AJ686" s="7">
        <v>0</v>
      </c>
      <c r="BB686" s="5" t="s">
        <v>322</v>
      </c>
      <c r="BD686" s="5" t="s">
        <v>323</v>
      </c>
      <c r="BE686" s="5" t="s">
        <v>324</v>
      </c>
    </row>
    <row r="687" spans="1:57" x14ac:dyDescent="0.25">
      <c r="A687" s="5">
        <v>686</v>
      </c>
      <c r="B687" s="6">
        <v>42618.807199074072</v>
      </c>
      <c r="C687" s="6">
        <v>42619.220775462964</v>
      </c>
      <c r="D687" s="5" t="s">
        <v>336</v>
      </c>
      <c r="E687" s="5" t="s">
        <v>68</v>
      </c>
      <c r="F687" s="5" t="s">
        <v>337</v>
      </c>
      <c r="G687" s="5" t="s">
        <v>64</v>
      </c>
      <c r="H687" s="5" t="s">
        <v>319</v>
      </c>
      <c r="I687" s="5" t="s">
        <v>69</v>
      </c>
      <c r="J687" s="5" t="s">
        <v>65</v>
      </c>
      <c r="K687" s="5" t="s">
        <v>65</v>
      </c>
      <c r="L687" s="5">
        <v>429039</v>
      </c>
      <c r="M687" s="5" t="s">
        <v>70</v>
      </c>
      <c r="N687" s="5" t="s">
        <v>70</v>
      </c>
      <c r="O687" s="7">
        <v>0</v>
      </c>
      <c r="P687" s="7">
        <v>0</v>
      </c>
      <c r="Q687" s="7">
        <v>0</v>
      </c>
      <c r="R687" s="7">
        <v>0</v>
      </c>
      <c r="T687" s="5">
        <v>33</v>
      </c>
      <c r="U687" s="5">
        <v>0</v>
      </c>
      <c r="V687" s="5">
        <v>0</v>
      </c>
      <c r="W687" s="5">
        <v>0</v>
      </c>
      <c r="Z687" s="5">
        <v>0</v>
      </c>
      <c r="AC687" s="5">
        <v>0</v>
      </c>
      <c r="AF687" s="5">
        <v>0</v>
      </c>
      <c r="AI687" s="7">
        <v>962.45770000000005</v>
      </c>
      <c r="AJ687" s="7">
        <v>0.40920000000000001</v>
      </c>
      <c r="AK687" s="5" t="s">
        <v>149</v>
      </c>
      <c r="AZ687" s="5" t="s">
        <v>186</v>
      </c>
      <c r="BB687" s="5" t="s">
        <v>71</v>
      </c>
    </row>
    <row r="688" spans="1:57" x14ac:dyDescent="0.25">
      <c r="A688" s="5">
        <v>687</v>
      </c>
      <c r="B688" s="6">
        <v>42618.799826388888</v>
      </c>
      <c r="D688" s="5" t="s">
        <v>318</v>
      </c>
      <c r="E688" s="5" t="s">
        <v>344</v>
      </c>
      <c r="G688" s="5" t="s">
        <v>64</v>
      </c>
      <c r="H688" s="5" t="s">
        <v>319</v>
      </c>
      <c r="I688" s="5" t="s">
        <v>75</v>
      </c>
      <c r="J688" s="5" t="s">
        <v>65</v>
      </c>
      <c r="K688" s="5" t="s">
        <v>65</v>
      </c>
      <c r="M688" s="5" t="s">
        <v>578</v>
      </c>
      <c r="N688" s="5" t="s">
        <v>66</v>
      </c>
      <c r="O688" s="7">
        <v>0</v>
      </c>
      <c r="P688" s="7">
        <v>0</v>
      </c>
      <c r="Q688" s="7">
        <v>0</v>
      </c>
      <c r="R688" s="7">
        <v>0</v>
      </c>
      <c r="T688" s="5">
        <v>0</v>
      </c>
      <c r="W688" s="5">
        <v>0</v>
      </c>
      <c r="Y688" s="5">
        <v>0</v>
      </c>
      <c r="Z688" s="5">
        <v>0</v>
      </c>
      <c r="AB688" s="5">
        <v>0</v>
      </c>
      <c r="AC688" s="5">
        <v>0</v>
      </c>
      <c r="AE688" s="5">
        <v>0</v>
      </c>
      <c r="AF688" s="5">
        <v>0</v>
      </c>
      <c r="AH688" s="5">
        <v>0</v>
      </c>
      <c r="AJ688" s="7">
        <v>0</v>
      </c>
      <c r="AZ688" s="5" t="s">
        <v>175</v>
      </c>
      <c r="BB688" s="5" t="s">
        <v>77</v>
      </c>
      <c r="BD688" s="5" t="s">
        <v>427</v>
      </c>
      <c r="BE688" s="5" t="s">
        <v>67</v>
      </c>
    </row>
    <row r="689" spans="1:57" x14ac:dyDescent="0.25">
      <c r="A689" s="5">
        <v>688</v>
      </c>
      <c r="B689" s="6">
        <v>42618.769328703704</v>
      </c>
      <c r="D689" s="5" t="s">
        <v>318</v>
      </c>
      <c r="E689" s="5" t="s">
        <v>344</v>
      </c>
      <c r="G689" s="5" t="s">
        <v>64</v>
      </c>
      <c r="H689" s="5" t="s">
        <v>319</v>
      </c>
      <c r="I689" s="5" t="s">
        <v>75</v>
      </c>
      <c r="J689" s="5" t="s">
        <v>65</v>
      </c>
      <c r="K689" s="5" t="s">
        <v>65</v>
      </c>
      <c r="M689" s="5" t="s">
        <v>239</v>
      </c>
      <c r="N689" s="5" t="s">
        <v>76</v>
      </c>
      <c r="O689" s="7">
        <v>0</v>
      </c>
      <c r="P689" s="7">
        <v>0</v>
      </c>
      <c r="Q689" s="7">
        <v>0</v>
      </c>
      <c r="R689" s="7">
        <v>0</v>
      </c>
      <c r="T689" s="5">
        <v>0</v>
      </c>
      <c r="W689" s="5">
        <v>0</v>
      </c>
      <c r="Y689" s="5">
        <v>0</v>
      </c>
      <c r="Z689" s="5">
        <v>0</v>
      </c>
      <c r="AB689" s="5">
        <v>0</v>
      </c>
      <c r="AC689" s="5">
        <v>0</v>
      </c>
      <c r="AE689" s="5">
        <v>0</v>
      </c>
      <c r="AF689" s="5">
        <v>0</v>
      </c>
      <c r="AH689" s="5">
        <v>0</v>
      </c>
      <c r="AJ689" s="7">
        <v>0</v>
      </c>
      <c r="AZ689" s="5" t="s">
        <v>175</v>
      </c>
      <c r="BB689" s="5" t="s">
        <v>77</v>
      </c>
      <c r="BD689" s="5" t="s">
        <v>427</v>
      </c>
      <c r="BE689" s="5" t="s">
        <v>67</v>
      </c>
    </row>
    <row r="690" spans="1:57" x14ac:dyDescent="0.25">
      <c r="A690" s="5">
        <v>689</v>
      </c>
      <c r="B690" s="6">
        <v>42618.72378472222</v>
      </c>
      <c r="C690" s="6">
        <v>42618.919374999998</v>
      </c>
      <c r="D690" s="5" t="s">
        <v>336</v>
      </c>
      <c r="E690" s="5" t="s">
        <v>68</v>
      </c>
      <c r="F690" s="5" t="s">
        <v>337</v>
      </c>
      <c r="G690" s="5" t="s">
        <v>64</v>
      </c>
      <c r="H690" s="5" t="s">
        <v>319</v>
      </c>
      <c r="I690" s="5" t="s">
        <v>69</v>
      </c>
      <c r="J690" s="5" t="s">
        <v>65</v>
      </c>
      <c r="K690" s="5" t="s">
        <v>65</v>
      </c>
      <c r="L690" s="5">
        <v>7611599</v>
      </c>
      <c r="M690" s="5" t="s">
        <v>70</v>
      </c>
      <c r="N690" s="5" t="s">
        <v>70</v>
      </c>
      <c r="O690" s="7">
        <v>0</v>
      </c>
      <c r="P690" s="7">
        <v>0</v>
      </c>
      <c r="Q690" s="7">
        <v>0</v>
      </c>
      <c r="R690" s="7">
        <v>0</v>
      </c>
      <c r="T690" s="5">
        <v>33</v>
      </c>
      <c r="U690" s="5">
        <v>0</v>
      </c>
      <c r="V690" s="5">
        <v>0</v>
      </c>
      <c r="W690" s="5">
        <v>0</v>
      </c>
      <c r="Z690" s="5">
        <v>0</v>
      </c>
      <c r="AC690" s="5">
        <v>0</v>
      </c>
      <c r="AF690" s="5">
        <v>0</v>
      </c>
      <c r="AI690" s="7">
        <v>969.84349999999995</v>
      </c>
      <c r="AJ690" s="7">
        <v>7.2598000000000003</v>
      </c>
      <c r="AK690" s="5" t="s">
        <v>148</v>
      </c>
      <c r="AZ690" s="5" t="s">
        <v>185</v>
      </c>
      <c r="BB690" s="5" t="s">
        <v>74</v>
      </c>
    </row>
    <row r="691" spans="1:57" x14ac:dyDescent="0.25">
      <c r="A691" s="5">
        <v>690</v>
      </c>
      <c r="B691" s="6">
        <v>42618.706759259258</v>
      </c>
      <c r="D691" s="5" t="s">
        <v>318</v>
      </c>
      <c r="E691" s="5" t="s">
        <v>344</v>
      </c>
      <c r="G691" s="5" t="s">
        <v>64</v>
      </c>
      <c r="H691" s="5" t="s">
        <v>319</v>
      </c>
      <c r="I691" s="5" t="s">
        <v>75</v>
      </c>
      <c r="J691" s="5" t="s">
        <v>65</v>
      </c>
      <c r="K691" s="5" t="s">
        <v>65</v>
      </c>
      <c r="M691" s="5" t="s">
        <v>271</v>
      </c>
      <c r="N691" s="5" t="s">
        <v>66</v>
      </c>
      <c r="O691" s="7">
        <v>0</v>
      </c>
      <c r="P691" s="7">
        <v>0</v>
      </c>
      <c r="Q691" s="7">
        <v>0</v>
      </c>
      <c r="R691" s="7">
        <v>0</v>
      </c>
      <c r="T691" s="5">
        <v>0</v>
      </c>
      <c r="W691" s="5">
        <v>0</v>
      </c>
      <c r="Y691" s="5">
        <v>0</v>
      </c>
      <c r="Z691" s="5">
        <v>0</v>
      </c>
      <c r="AB691" s="5">
        <v>0</v>
      </c>
      <c r="AC691" s="5">
        <v>0</v>
      </c>
      <c r="AE691" s="5">
        <v>0</v>
      </c>
      <c r="AF691" s="5">
        <v>0</v>
      </c>
      <c r="AH691" s="5">
        <v>0</v>
      </c>
      <c r="AJ691" s="7">
        <v>0</v>
      </c>
      <c r="AZ691" s="5" t="s">
        <v>175</v>
      </c>
      <c r="BB691" s="5" t="s">
        <v>77</v>
      </c>
      <c r="BD691" s="5" t="s">
        <v>427</v>
      </c>
      <c r="BE691" s="5" t="s">
        <v>67</v>
      </c>
    </row>
    <row r="692" spans="1:57" x14ac:dyDescent="0.25">
      <c r="A692" s="5">
        <v>691</v>
      </c>
      <c r="B692" s="6">
        <v>42618.706388888888</v>
      </c>
      <c r="D692" s="5" t="s">
        <v>318</v>
      </c>
      <c r="E692" s="5" t="s">
        <v>579</v>
      </c>
      <c r="F692" s="5">
        <v>0</v>
      </c>
      <c r="G692" s="5" t="s">
        <v>64</v>
      </c>
      <c r="H692" s="5" t="s">
        <v>319</v>
      </c>
      <c r="I692" s="5" t="s">
        <v>81</v>
      </c>
      <c r="J692" s="5" t="s">
        <v>65</v>
      </c>
      <c r="K692" s="5" t="s">
        <v>65</v>
      </c>
      <c r="L692" s="5">
        <v>0</v>
      </c>
      <c r="M692" s="5" t="s">
        <v>70</v>
      </c>
      <c r="N692" s="5" t="s">
        <v>70</v>
      </c>
      <c r="O692" s="7">
        <v>0</v>
      </c>
      <c r="P692" s="7">
        <v>0</v>
      </c>
      <c r="Q692" s="7">
        <v>0</v>
      </c>
      <c r="R692" s="7">
        <v>0</v>
      </c>
      <c r="T692" s="5">
        <v>0</v>
      </c>
      <c r="U692" s="5">
        <v>0</v>
      </c>
      <c r="V692" s="5">
        <v>0</v>
      </c>
      <c r="W692" s="5">
        <v>0</v>
      </c>
      <c r="Y692" s="5">
        <v>0</v>
      </c>
      <c r="Z692" s="5">
        <v>0</v>
      </c>
      <c r="AB692" s="5">
        <v>0</v>
      </c>
      <c r="AC692" s="5">
        <v>0</v>
      </c>
      <c r="AE692" s="5">
        <v>0</v>
      </c>
      <c r="AF692" s="5">
        <v>0</v>
      </c>
      <c r="AH692" s="5">
        <v>0</v>
      </c>
      <c r="AJ692" s="7">
        <v>0</v>
      </c>
      <c r="AZ692" s="5" t="s">
        <v>175</v>
      </c>
      <c r="BB692" s="5" t="s">
        <v>82</v>
      </c>
      <c r="BD692" s="5">
        <v>0</v>
      </c>
      <c r="BE692" s="5">
        <v>0</v>
      </c>
    </row>
    <row r="693" spans="1:57" x14ac:dyDescent="0.25">
      <c r="A693" s="5">
        <v>692</v>
      </c>
      <c r="B693" s="6">
        <v>42618.705300925925</v>
      </c>
      <c r="D693" s="5" t="s">
        <v>318</v>
      </c>
      <c r="E693" s="5" t="s">
        <v>569</v>
      </c>
      <c r="F693" s="5">
        <v>0</v>
      </c>
      <c r="G693" s="5" t="s">
        <v>64</v>
      </c>
      <c r="H693" s="5" t="s">
        <v>319</v>
      </c>
      <c r="I693" s="5" t="s">
        <v>81</v>
      </c>
      <c r="J693" s="5" t="s">
        <v>65</v>
      </c>
      <c r="K693" s="5" t="s">
        <v>65</v>
      </c>
      <c r="L693" s="5">
        <v>0</v>
      </c>
      <c r="M693" s="5" t="s">
        <v>70</v>
      </c>
      <c r="N693" s="5" t="s">
        <v>70</v>
      </c>
      <c r="O693" s="7">
        <v>0</v>
      </c>
      <c r="P693" s="7">
        <v>0</v>
      </c>
      <c r="Q693" s="7">
        <v>0</v>
      </c>
      <c r="R693" s="7">
        <v>0</v>
      </c>
      <c r="T693" s="5">
        <v>0</v>
      </c>
      <c r="U693" s="5">
        <v>0</v>
      </c>
      <c r="V693" s="5">
        <v>0</v>
      </c>
      <c r="W693" s="5">
        <v>0</v>
      </c>
      <c r="Y693" s="5">
        <v>0</v>
      </c>
      <c r="Z693" s="5">
        <v>0</v>
      </c>
      <c r="AB693" s="5">
        <v>0</v>
      </c>
      <c r="AC693" s="5">
        <v>0</v>
      </c>
      <c r="AE693" s="5">
        <v>0</v>
      </c>
      <c r="AF693" s="5">
        <v>0</v>
      </c>
      <c r="AH693" s="5">
        <v>0</v>
      </c>
      <c r="AJ693" s="7">
        <v>0</v>
      </c>
      <c r="AZ693" s="5" t="s">
        <v>175</v>
      </c>
      <c r="BB693" s="5" t="s">
        <v>82</v>
      </c>
      <c r="BD693" s="5">
        <v>0</v>
      </c>
      <c r="BE693" s="5">
        <v>0</v>
      </c>
    </row>
    <row r="694" spans="1:57" x14ac:dyDescent="0.25">
      <c r="A694" s="5">
        <v>693</v>
      </c>
      <c r="B694" s="6">
        <v>42618.704918981479</v>
      </c>
      <c r="D694" s="5" t="s">
        <v>318</v>
      </c>
      <c r="E694" s="5" t="s">
        <v>569</v>
      </c>
      <c r="F694" s="5">
        <v>0</v>
      </c>
      <c r="G694" s="5" t="s">
        <v>64</v>
      </c>
      <c r="H694" s="5" t="s">
        <v>319</v>
      </c>
      <c r="I694" s="5" t="s">
        <v>81</v>
      </c>
      <c r="J694" s="5" t="s">
        <v>65</v>
      </c>
      <c r="K694" s="5" t="s">
        <v>65</v>
      </c>
      <c r="L694" s="5">
        <v>0</v>
      </c>
      <c r="M694" s="5" t="s">
        <v>70</v>
      </c>
      <c r="N694" s="5" t="s">
        <v>70</v>
      </c>
      <c r="O694" s="7">
        <v>0</v>
      </c>
      <c r="P694" s="7">
        <v>0</v>
      </c>
      <c r="Q694" s="7">
        <v>0</v>
      </c>
      <c r="R694" s="7">
        <v>0</v>
      </c>
      <c r="T694" s="5">
        <v>0</v>
      </c>
      <c r="U694" s="5">
        <v>0</v>
      </c>
      <c r="V694" s="5">
        <v>0</v>
      </c>
      <c r="W694" s="5">
        <v>0</v>
      </c>
      <c r="Y694" s="5">
        <v>0</v>
      </c>
      <c r="Z694" s="5">
        <v>0</v>
      </c>
      <c r="AB694" s="5">
        <v>0</v>
      </c>
      <c r="AC694" s="5">
        <v>0</v>
      </c>
      <c r="AE694" s="5">
        <v>0</v>
      </c>
      <c r="AF694" s="5">
        <v>0</v>
      </c>
      <c r="AH694" s="5">
        <v>0</v>
      </c>
      <c r="AJ694" s="7">
        <v>0</v>
      </c>
      <c r="AZ694" s="5" t="s">
        <v>175</v>
      </c>
      <c r="BB694" s="5" t="s">
        <v>82</v>
      </c>
      <c r="BD694" s="5">
        <v>0</v>
      </c>
      <c r="BE694" s="5">
        <v>0</v>
      </c>
    </row>
    <row r="695" spans="1:57" x14ac:dyDescent="0.25">
      <c r="A695" s="5">
        <v>694</v>
      </c>
      <c r="B695" s="6">
        <v>42618.680324074077</v>
      </c>
      <c r="D695" s="5" t="s">
        <v>318</v>
      </c>
      <c r="E695" s="5" t="s">
        <v>417</v>
      </c>
      <c r="G695" s="5" t="s">
        <v>64</v>
      </c>
      <c r="H695" s="5" t="s">
        <v>319</v>
      </c>
      <c r="I695" s="5" t="s">
        <v>75</v>
      </c>
      <c r="J695" s="5" t="s">
        <v>65</v>
      </c>
      <c r="K695" s="5" t="s">
        <v>65</v>
      </c>
      <c r="M695" s="5" t="s">
        <v>580</v>
      </c>
      <c r="N695" s="5" t="s">
        <v>365</v>
      </c>
      <c r="O695" s="7">
        <v>0</v>
      </c>
      <c r="P695" s="7">
        <v>0</v>
      </c>
      <c r="Q695" s="7">
        <v>0</v>
      </c>
      <c r="R695" s="7">
        <v>0</v>
      </c>
      <c r="T695" s="5">
        <v>0</v>
      </c>
      <c r="W695" s="5">
        <v>0</v>
      </c>
      <c r="Y695" s="5">
        <v>0</v>
      </c>
      <c r="Z695" s="5">
        <v>0</v>
      </c>
      <c r="AB695" s="5">
        <v>0</v>
      </c>
      <c r="AC695" s="5">
        <v>0</v>
      </c>
      <c r="AE695" s="5">
        <v>0</v>
      </c>
      <c r="AF695" s="5">
        <v>0</v>
      </c>
      <c r="AH695" s="5">
        <v>0</v>
      </c>
      <c r="AJ695" s="7">
        <v>0</v>
      </c>
      <c r="AZ695" s="5" t="s">
        <v>175</v>
      </c>
      <c r="BB695" s="5" t="s">
        <v>77</v>
      </c>
      <c r="BD695" s="5" t="s">
        <v>427</v>
      </c>
      <c r="BE695" s="5" t="s">
        <v>67</v>
      </c>
    </row>
    <row r="696" spans="1:57" x14ac:dyDescent="0.25">
      <c r="A696" s="5">
        <v>695</v>
      </c>
      <c r="B696" s="6">
        <v>42618.659398148149</v>
      </c>
      <c r="D696" s="5" t="s">
        <v>317</v>
      </c>
      <c r="E696" s="5" t="s">
        <v>318</v>
      </c>
      <c r="F696" s="5" t="s">
        <v>317</v>
      </c>
      <c r="G696" s="5" t="s">
        <v>80</v>
      </c>
      <c r="H696" s="5" t="s">
        <v>319</v>
      </c>
      <c r="I696" s="5" t="s">
        <v>320</v>
      </c>
      <c r="J696" s="5" t="s">
        <v>65</v>
      </c>
      <c r="K696" s="5" t="s">
        <v>65</v>
      </c>
      <c r="M696" s="5" t="s">
        <v>349</v>
      </c>
      <c r="N696" s="5" t="s">
        <v>66</v>
      </c>
      <c r="O696" s="7">
        <v>0</v>
      </c>
      <c r="P696" s="7">
        <v>0</v>
      </c>
      <c r="Q696" s="7">
        <v>0</v>
      </c>
      <c r="R696" s="7">
        <v>0</v>
      </c>
      <c r="T696" s="5">
        <v>0</v>
      </c>
      <c r="W696" s="5">
        <v>0</v>
      </c>
      <c r="Y696" s="5">
        <v>0</v>
      </c>
      <c r="Z696" s="5">
        <v>0</v>
      </c>
      <c r="AB696" s="5">
        <v>0</v>
      </c>
      <c r="AC696" s="5">
        <v>0</v>
      </c>
      <c r="AE696" s="5">
        <v>0</v>
      </c>
      <c r="AF696" s="5">
        <v>0</v>
      </c>
      <c r="AH696" s="5">
        <v>0</v>
      </c>
      <c r="AJ696" s="7">
        <v>0</v>
      </c>
      <c r="BB696" s="5" t="s">
        <v>322</v>
      </c>
      <c r="BD696" s="5" t="s">
        <v>323</v>
      </c>
      <c r="BE696" s="5" t="s">
        <v>324</v>
      </c>
    </row>
    <row r="697" spans="1:57" x14ac:dyDescent="0.25">
      <c r="A697" s="5">
        <v>696</v>
      </c>
      <c r="B697" s="6">
        <v>42618.640520833331</v>
      </c>
      <c r="C697" s="6">
        <v>42618.830057870371</v>
      </c>
      <c r="D697" s="5" t="s">
        <v>336</v>
      </c>
      <c r="E697" s="5" t="s">
        <v>68</v>
      </c>
      <c r="F697" s="5" t="s">
        <v>337</v>
      </c>
      <c r="G697" s="5" t="s">
        <v>64</v>
      </c>
      <c r="H697" s="5" t="s">
        <v>319</v>
      </c>
      <c r="I697" s="5" t="s">
        <v>69</v>
      </c>
      <c r="J697" s="5" t="s">
        <v>65</v>
      </c>
      <c r="K697" s="5" t="s">
        <v>65</v>
      </c>
      <c r="L697" s="5">
        <v>35219718</v>
      </c>
      <c r="M697" s="5" t="s">
        <v>70</v>
      </c>
      <c r="N697" s="5" t="s">
        <v>70</v>
      </c>
      <c r="O697" s="7">
        <v>0</v>
      </c>
      <c r="P697" s="7">
        <v>0</v>
      </c>
      <c r="Q697" s="7">
        <v>0</v>
      </c>
      <c r="R697" s="7">
        <v>0</v>
      </c>
      <c r="T697" s="5">
        <v>33</v>
      </c>
      <c r="U697" s="5">
        <v>0</v>
      </c>
      <c r="V697" s="5">
        <v>0</v>
      </c>
      <c r="W697" s="5">
        <v>0</v>
      </c>
      <c r="Z697" s="5">
        <v>0</v>
      </c>
      <c r="AC697" s="5">
        <v>0</v>
      </c>
      <c r="AF697" s="5">
        <v>0</v>
      </c>
      <c r="AI697" s="7">
        <v>1003.3064000000001</v>
      </c>
      <c r="AJ697" s="7">
        <v>33.588900000000002</v>
      </c>
      <c r="AK697" s="5" t="s">
        <v>149</v>
      </c>
      <c r="AZ697" s="5" t="s">
        <v>186</v>
      </c>
      <c r="BB697" s="5" t="s">
        <v>71</v>
      </c>
    </row>
    <row r="698" spans="1:57" x14ac:dyDescent="0.25">
      <c r="A698" s="5">
        <v>697</v>
      </c>
      <c r="B698" s="6">
        <v>42618.640451388892</v>
      </c>
      <c r="C698" s="6">
        <v>42618.817384259259</v>
      </c>
      <c r="D698" s="5" t="s">
        <v>336</v>
      </c>
      <c r="E698" s="5" t="s">
        <v>68</v>
      </c>
      <c r="F698" s="5" t="s">
        <v>337</v>
      </c>
      <c r="G698" s="5" t="s">
        <v>64</v>
      </c>
      <c r="H698" s="5" t="s">
        <v>319</v>
      </c>
      <c r="I698" s="5" t="s">
        <v>69</v>
      </c>
      <c r="J698" s="5" t="s">
        <v>65</v>
      </c>
      <c r="K698" s="5" t="s">
        <v>65</v>
      </c>
      <c r="L698" s="5">
        <v>18147134</v>
      </c>
      <c r="M698" s="5" t="s">
        <v>70</v>
      </c>
      <c r="N698" s="5" t="s">
        <v>70</v>
      </c>
      <c r="O698" s="7">
        <v>0</v>
      </c>
      <c r="P698" s="7">
        <v>0</v>
      </c>
      <c r="Q698" s="7">
        <v>0</v>
      </c>
      <c r="R698" s="7">
        <v>0</v>
      </c>
      <c r="T698" s="5">
        <v>33</v>
      </c>
      <c r="U698" s="5">
        <v>0</v>
      </c>
      <c r="V698" s="5">
        <v>0</v>
      </c>
      <c r="W698" s="5">
        <v>0</v>
      </c>
      <c r="Z698" s="5">
        <v>0</v>
      </c>
      <c r="AC698" s="5">
        <v>0</v>
      </c>
      <c r="AF698" s="5">
        <v>0</v>
      </c>
      <c r="AI698" s="7">
        <v>1020.6130000000001</v>
      </c>
      <c r="AJ698" s="7">
        <v>17.3066</v>
      </c>
      <c r="AK698" s="5" t="s">
        <v>190</v>
      </c>
      <c r="AZ698" s="5" t="s">
        <v>185</v>
      </c>
      <c r="BB698" s="5" t="s">
        <v>74</v>
      </c>
    </row>
    <row r="699" spans="1:57" x14ac:dyDescent="0.25">
      <c r="A699" s="5">
        <v>698</v>
      </c>
      <c r="B699" s="6">
        <v>42618.626493055555</v>
      </c>
      <c r="D699" s="5" t="s">
        <v>317</v>
      </c>
      <c r="E699" s="5" t="s">
        <v>318</v>
      </c>
      <c r="F699" s="5" t="s">
        <v>317</v>
      </c>
      <c r="G699" s="5" t="s">
        <v>80</v>
      </c>
      <c r="H699" s="5" t="s">
        <v>319</v>
      </c>
      <c r="I699" s="5" t="s">
        <v>320</v>
      </c>
      <c r="J699" s="5" t="s">
        <v>65</v>
      </c>
      <c r="K699" s="5" t="s">
        <v>65</v>
      </c>
      <c r="M699" s="5" t="s">
        <v>321</v>
      </c>
      <c r="N699" s="5" t="s">
        <v>66</v>
      </c>
      <c r="O699" s="7">
        <v>0</v>
      </c>
      <c r="P699" s="7">
        <v>0</v>
      </c>
      <c r="Q699" s="7">
        <v>0</v>
      </c>
      <c r="R699" s="7">
        <v>0</v>
      </c>
      <c r="T699" s="5">
        <v>0</v>
      </c>
      <c r="W699" s="5">
        <v>0</v>
      </c>
      <c r="Y699" s="5">
        <v>0</v>
      </c>
      <c r="Z699" s="5">
        <v>0</v>
      </c>
      <c r="AB699" s="5">
        <v>0</v>
      </c>
      <c r="AC699" s="5">
        <v>0</v>
      </c>
      <c r="AE699" s="5">
        <v>0</v>
      </c>
      <c r="AF699" s="5">
        <v>0</v>
      </c>
      <c r="AH699" s="5">
        <v>0</v>
      </c>
      <c r="AJ699" s="7">
        <v>0</v>
      </c>
      <c r="BB699" s="5" t="s">
        <v>322</v>
      </c>
      <c r="BD699" s="5" t="s">
        <v>323</v>
      </c>
      <c r="BE699" s="5" t="s">
        <v>324</v>
      </c>
    </row>
    <row r="700" spans="1:57" x14ac:dyDescent="0.25">
      <c r="A700" s="5">
        <v>699</v>
      </c>
      <c r="B700" s="6">
        <v>42618.621516203704</v>
      </c>
      <c r="D700" s="5" t="s">
        <v>317</v>
      </c>
      <c r="E700" s="5" t="s">
        <v>318</v>
      </c>
      <c r="F700" s="5" t="s">
        <v>317</v>
      </c>
      <c r="G700" s="5" t="s">
        <v>80</v>
      </c>
      <c r="H700" s="5" t="s">
        <v>319</v>
      </c>
      <c r="I700" s="5" t="s">
        <v>320</v>
      </c>
      <c r="J700" s="5" t="s">
        <v>65</v>
      </c>
      <c r="K700" s="5" t="s">
        <v>65</v>
      </c>
      <c r="M700" s="5" t="s">
        <v>363</v>
      </c>
      <c r="N700" s="5" t="s">
        <v>66</v>
      </c>
      <c r="O700" s="7">
        <v>0</v>
      </c>
      <c r="P700" s="7">
        <v>0</v>
      </c>
      <c r="Q700" s="7">
        <v>0</v>
      </c>
      <c r="R700" s="7">
        <v>0</v>
      </c>
      <c r="T700" s="5">
        <v>0</v>
      </c>
      <c r="W700" s="5">
        <v>0</v>
      </c>
      <c r="Y700" s="5">
        <v>0</v>
      </c>
      <c r="Z700" s="5">
        <v>0</v>
      </c>
      <c r="AB700" s="5">
        <v>0</v>
      </c>
      <c r="AC700" s="5">
        <v>0</v>
      </c>
      <c r="AE700" s="5">
        <v>0</v>
      </c>
      <c r="AF700" s="5">
        <v>0</v>
      </c>
      <c r="AH700" s="5">
        <v>0</v>
      </c>
      <c r="AJ700" s="7">
        <v>0</v>
      </c>
      <c r="BB700" s="5" t="s">
        <v>322</v>
      </c>
      <c r="BD700" s="5" t="s">
        <v>323</v>
      </c>
      <c r="BE700" s="5" t="s">
        <v>324</v>
      </c>
    </row>
    <row r="701" spans="1:57" x14ac:dyDescent="0.25">
      <c r="A701" s="5">
        <v>700</v>
      </c>
      <c r="B701" s="6">
        <v>42618.604548611111</v>
      </c>
      <c r="D701" s="5" t="s">
        <v>317</v>
      </c>
      <c r="E701" s="5" t="s">
        <v>318</v>
      </c>
      <c r="F701" s="5" t="s">
        <v>317</v>
      </c>
      <c r="G701" s="5" t="s">
        <v>80</v>
      </c>
      <c r="H701" s="5" t="s">
        <v>319</v>
      </c>
      <c r="I701" s="5" t="s">
        <v>320</v>
      </c>
      <c r="J701" s="5" t="s">
        <v>65</v>
      </c>
      <c r="K701" s="5" t="s">
        <v>65</v>
      </c>
      <c r="M701" s="5" t="s">
        <v>363</v>
      </c>
      <c r="N701" s="5" t="s">
        <v>66</v>
      </c>
      <c r="O701" s="7">
        <v>0</v>
      </c>
      <c r="P701" s="7">
        <v>0</v>
      </c>
      <c r="Q701" s="7">
        <v>0</v>
      </c>
      <c r="R701" s="7">
        <v>0</v>
      </c>
      <c r="T701" s="5">
        <v>0</v>
      </c>
      <c r="W701" s="5">
        <v>0</v>
      </c>
      <c r="Y701" s="5">
        <v>0</v>
      </c>
      <c r="Z701" s="5">
        <v>0</v>
      </c>
      <c r="AB701" s="5">
        <v>0</v>
      </c>
      <c r="AC701" s="5">
        <v>0</v>
      </c>
      <c r="AE701" s="5">
        <v>0</v>
      </c>
      <c r="AF701" s="5">
        <v>0</v>
      </c>
      <c r="AH701" s="5">
        <v>0</v>
      </c>
      <c r="AJ701" s="7">
        <v>0</v>
      </c>
      <c r="BB701" s="5" t="s">
        <v>322</v>
      </c>
      <c r="BD701" s="5" t="s">
        <v>323</v>
      </c>
      <c r="BE701" s="5" t="s">
        <v>324</v>
      </c>
    </row>
    <row r="702" spans="1:57" x14ac:dyDescent="0.25">
      <c r="A702" s="5">
        <v>701</v>
      </c>
      <c r="B702" s="6">
        <v>42618.590995370374</v>
      </c>
      <c r="D702" s="5" t="s">
        <v>317</v>
      </c>
      <c r="E702" s="5" t="s">
        <v>318</v>
      </c>
      <c r="F702" s="5" t="s">
        <v>317</v>
      </c>
      <c r="G702" s="5" t="s">
        <v>80</v>
      </c>
      <c r="H702" s="5" t="s">
        <v>319</v>
      </c>
      <c r="I702" s="5" t="s">
        <v>320</v>
      </c>
      <c r="J702" s="5" t="s">
        <v>65</v>
      </c>
      <c r="K702" s="5" t="s">
        <v>65</v>
      </c>
      <c r="M702" s="5" t="s">
        <v>363</v>
      </c>
      <c r="N702" s="5" t="s">
        <v>66</v>
      </c>
      <c r="O702" s="7">
        <v>0</v>
      </c>
      <c r="P702" s="7">
        <v>0</v>
      </c>
      <c r="Q702" s="7">
        <v>0</v>
      </c>
      <c r="R702" s="7">
        <v>0</v>
      </c>
      <c r="T702" s="5">
        <v>0</v>
      </c>
      <c r="W702" s="5">
        <v>0</v>
      </c>
      <c r="Y702" s="5">
        <v>0</v>
      </c>
      <c r="Z702" s="5">
        <v>0</v>
      </c>
      <c r="AB702" s="5">
        <v>0</v>
      </c>
      <c r="AC702" s="5">
        <v>0</v>
      </c>
      <c r="AE702" s="5">
        <v>0</v>
      </c>
      <c r="AF702" s="5">
        <v>0</v>
      </c>
      <c r="AH702" s="5">
        <v>0</v>
      </c>
      <c r="AJ702" s="7">
        <v>0</v>
      </c>
      <c r="BB702" s="5" t="s">
        <v>322</v>
      </c>
      <c r="BD702" s="5" t="s">
        <v>323</v>
      </c>
      <c r="BE702" s="5" t="s">
        <v>324</v>
      </c>
    </row>
    <row r="703" spans="1:57" x14ac:dyDescent="0.25">
      <c r="A703" s="5">
        <v>702</v>
      </c>
      <c r="B703" s="6">
        <v>42618.583831018521</v>
      </c>
      <c r="D703" s="5" t="s">
        <v>317</v>
      </c>
      <c r="E703" s="5" t="s">
        <v>318</v>
      </c>
      <c r="F703" s="5" t="s">
        <v>317</v>
      </c>
      <c r="G703" s="5" t="s">
        <v>80</v>
      </c>
      <c r="H703" s="5" t="s">
        <v>319</v>
      </c>
      <c r="I703" s="5" t="s">
        <v>320</v>
      </c>
      <c r="J703" s="5" t="s">
        <v>65</v>
      </c>
      <c r="K703" s="5" t="s">
        <v>65</v>
      </c>
      <c r="M703" s="5" t="s">
        <v>321</v>
      </c>
      <c r="N703" s="5" t="s">
        <v>66</v>
      </c>
      <c r="O703" s="7">
        <v>0</v>
      </c>
      <c r="P703" s="7">
        <v>0</v>
      </c>
      <c r="Q703" s="7">
        <v>0</v>
      </c>
      <c r="R703" s="7">
        <v>0</v>
      </c>
      <c r="T703" s="5">
        <v>0</v>
      </c>
      <c r="W703" s="5">
        <v>0</v>
      </c>
      <c r="Y703" s="5">
        <v>0</v>
      </c>
      <c r="Z703" s="5">
        <v>0</v>
      </c>
      <c r="AB703" s="5">
        <v>0</v>
      </c>
      <c r="AC703" s="5">
        <v>0</v>
      </c>
      <c r="AE703" s="5">
        <v>0</v>
      </c>
      <c r="AF703" s="5">
        <v>0</v>
      </c>
      <c r="AH703" s="5">
        <v>0</v>
      </c>
      <c r="AJ703" s="7">
        <v>0</v>
      </c>
      <c r="BB703" s="5" t="s">
        <v>322</v>
      </c>
      <c r="BD703" s="5" t="s">
        <v>323</v>
      </c>
      <c r="BE703" s="5" t="s">
        <v>324</v>
      </c>
    </row>
    <row r="704" spans="1:57" x14ac:dyDescent="0.25">
      <c r="A704" s="5">
        <v>703</v>
      </c>
      <c r="B704" s="6">
        <v>42618.583194444444</v>
      </c>
      <c r="D704" s="5" t="s">
        <v>317</v>
      </c>
      <c r="E704" s="5" t="s">
        <v>318</v>
      </c>
      <c r="F704" s="5" t="s">
        <v>317</v>
      </c>
      <c r="G704" s="5" t="s">
        <v>80</v>
      </c>
      <c r="H704" s="5" t="s">
        <v>319</v>
      </c>
      <c r="I704" s="5" t="s">
        <v>320</v>
      </c>
      <c r="J704" s="5" t="s">
        <v>65</v>
      </c>
      <c r="K704" s="5" t="s">
        <v>65</v>
      </c>
      <c r="M704" s="5" t="s">
        <v>363</v>
      </c>
      <c r="N704" s="5" t="s">
        <v>66</v>
      </c>
      <c r="O704" s="7">
        <v>0</v>
      </c>
      <c r="P704" s="7">
        <v>0</v>
      </c>
      <c r="Q704" s="7">
        <v>0</v>
      </c>
      <c r="R704" s="7">
        <v>0</v>
      </c>
      <c r="T704" s="5">
        <v>0</v>
      </c>
      <c r="W704" s="5">
        <v>0</v>
      </c>
      <c r="Y704" s="5">
        <v>0</v>
      </c>
      <c r="Z704" s="5">
        <v>0</v>
      </c>
      <c r="AB704" s="5">
        <v>0</v>
      </c>
      <c r="AC704" s="5">
        <v>0</v>
      </c>
      <c r="AE704" s="5">
        <v>0</v>
      </c>
      <c r="AF704" s="5">
        <v>0</v>
      </c>
      <c r="AH704" s="5">
        <v>0</v>
      </c>
      <c r="AJ704" s="7">
        <v>0</v>
      </c>
      <c r="BB704" s="5" t="s">
        <v>322</v>
      </c>
      <c r="BD704" s="5" t="s">
        <v>323</v>
      </c>
      <c r="BE704" s="5" t="s">
        <v>324</v>
      </c>
    </row>
    <row r="705" spans="1:57" x14ac:dyDescent="0.25">
      <c r="A705" s="5">
        <v>704</v>
      </c>
      <c r="B705" s="6">
        <v>42618.562858796293</v>
      </c>
      <c r="D705" s="5" t="s">
        <v>318</v>
      </c>
      <c r="E705" s="5" t="s">
        <v>440</v>
      </c>
      <c r="G705" s="5" t="s">
        <v>64</v>
      </c>
      <c r="H705" s="5" t="s">
        <v>319</v>
      </c>
      <c r="I705" s="5" t="s">
        <v>75</v>
      </c>
      <c r="J705" s="5" t="s">
        <v>65</v>
      </c>
      <c r="K705" s="5" t="s">
        <v>65</v>
      </c>
      <c r="M705" s="5" t="s">
        <v>214</v>
      </c>
      <c r="N705" s="5" t="s">
        <v>66</v>
      </c>
      <c r="O705" s="7">
        <v>0</v>
      </c>
      <c r="P705" s="7">
        <v>0</v>
      </c>
      <c r="Q705" s="7">
        <v>0</v>
      </c>
      <c r="R705" s="7">
        <v>0</v>
      </c>
      <c r="T705" s="5">
        <v>0</v>
      </c>
      <c r="W705" s="5">
        <v>0</v>
      </c>
      <c r="Y705" s="5">
        <v>0</v>
      </c>
      <c r="Z705" s="5">
        <v>0</v>
      </c>
      <c r="AB705" s="5">
        <v>0</v>
      </c>
      <c r="AC705" s="5">
        <v>0</v>
      </c>
      <c r="AE705" s="5">
        <v>0</v>
      </c>
      <c r="AF705" s="5">
        <v>0</v>
      </c>
      <c r="AH705" s="5">
        <v>0</v>
      </c>
      <c r="AJ705" s="7">
        <v>0</v>
      </c>
      <c r="AZ705" s="5" t="s">
        <v>175</v>
      </c>
      <c r="BB705" s="5" t="s">
        <v>77</v>
      </c>
      <c r="BD705" s="5" t="s">
        <v>427</v>
      </c>
      <c r="BE705" s="5" t="s">
        <v>67</v>
      </c>
    </row>
    <row r="706" spans="1:57" x14ac:dyDescent="0.25">
      <c r="A706" s="5">
        <v>705</v>
      </c>
      <c r="B706" s="6">
        <v>42618.560671296298</v>
      </c>
      <c r="D706" s="5" t="s">
        <v>318</v>
      </c>
      <c r="E706" s="5" t="s">
        <v>326</v>
      </c>
      <c r="G706" s="5" t="s">
        <v>64</v>
      </c>
      <c r="H706" s="5" t="s">
        <v>319</v>
      </c>
      <c r="I706" s="5" t="s">
        <v>75</v>
      </c>
      <c r="J706" s="5" t="s">
        <v>65</v>
      </c>
      <c r="K706" s="5" t="s">
        <v>65</v>
      </c>
      <c r="M706" s="5" t="s">
        <v>266</v>
      </c>
      <c r="N706" s="5" t="s">
        <v>76</v>
      </c>
      <c r="O706" s="7">
        <v>0</v>
      </c>
      <c r="P706" s="7">
        <v>0</v>
      </c>
      <c r="Q706" s="7">
        <v>0</v>
      </c>
      <c r="R706" s="7">
        <v>0</v>
      </c>
      <c r="T706" s="5">
        <v>0</v>
      </c>
      <c r="W706" s="5">
        <v>0</v>
      </c>
      <c r="Y706" s="5">
        <v>0</v>
      </c>
      <c r="Z706" s="5">
        <v>0</v>
      </c>
      <c r="AB706" s="5">
        <v>0</v>
      </c>
      <c r="AC706" s="5">
        <v>0</v>
      </c>
      <c r="AE706" s="5">
        <v>0</v>
      </c>
      <c r="AF706" s="5">
        <v>0</v>
      </c>
      <c r="AH706" s="5">
        <v>0</v>
      </c>
      <c r="AJ706" s="7">
        <v>0</v>
      </c>
      <c r="AZ706" s="5" t="s">
        <v>175</v>
      </c>
      <c r="BB706" s="5" t="s">
        <v>77</v>
      </c>
      <c r="BD706" s="5" t="s">
        <v>432</v>
      </c>
      <c r="BE706" s="5" t="s">
        <v>67</v>
      </c>
    </row>
    <row r="707" spans="1:57" x14ac:dyDescent="0.25">
      <c r="A707" s="5">
        <v>706</v>
      </c>
      <c r="B707" s="6">
        <v>42618.560046296298</v>
      </c>
      <c r="D707" s="5" t="s">
        <v>351</v>
      </c>
      <c r="E707" s="5" t="s">
        <v>318</v>
      </c>
      <c r="G707" s="5" t="s">
        <v>64</v>
      </c>
      <c r="H707" s="5" t="s">
        <v>319</v>
      </c>
      <c r="I707" s="5" t="s">
        <v>176</v>
      </c>
      <c r="J707" s="5" t="s">
        <v>65</v>
      </c>
      <c r="K707" s="5" t="s">
        <v>65</v>
      </c>
      <c r="M707" s="5" t="s">
        <v>285</v>
      </c>
      <c r="N707" s="5" t="s">
        <v>66</v>
      </c>
      <c r="O707" s="7">
        <v>0</v>
      </c>
      <c r="P707" s="7">
        <v>0</v>
      </c>
      <c r="Q707" s="7">
        <v>0</v>
      </c>
      <c r="R707" s="7">
        <v>0</v>
      </c>
      <c r="T707" s="5">
        <v>0</v>
      </c>
      <c r="W707" s="5">
        <v>0</v>
      </c>
      <c r="Y707" s="5">
        <v>0</v>
      </c>
      <c r="Z707" s="5">
        <v>0</v>
      </c>
      <c r="AB707" s="5">
        <v>0</v>
      </c>
      <c r="AC707" s="5">
        <v>0</v>
      </c>
      <c r="AE707" s="5">
        <v>0</v>
      </c>
      <c r="AF707" s="5">
        <v>0</v>
      </c>
      <c r="AH707" s="5">
        <v>0</v>
      </c>
      <c r="AJ707" s="7">
        <v>0</v>
      </c>
      <c r="AZ707" s="5" t="s">
        <v>175</v>
      </c>
      <c r="BB707" s="5" t="s">
        <v>178</v>
      </c>
      <c r="BD707" s="5" t="s">
        <v>432</v>
      </c>
      <c r="BE707" s="5" t="s">
        <v>67</v>
      </c>
    </row>
    <row r="708" spans="1:57" x14ac:dyDescent="0.25">
      <c r="A708" s="5">
        <v>707</v>
      </c>
      <c r="B708" s="6">
        <v>42618.500474537039</v>
      </c>
      <c r="D708" s="5" t="s">
        <v>318</v>
      </c>
      <c r="E708" s="5" t="s">
        <v>346</v>
      </c>
      <c r="G708" s="5" t="s">
        <v>64</v>
      </c>
      <c r="H708" s="5" t="s">
        <v>319</v>
      </c>
      <c r="I708" s="5" t="s">
        <v>75</v>
      </c>
      <c r="J708" s="5" t="s">
        <v>65</v>
      </c>
      <c r="K708" s="5" t="s">
        <v>65</v>
      </c>
      <c r="M708" s="5" t="s">
        <v>581</v>
      </c>
      <c r="N708" s="5" t="s">
        <v>208</v>
      </c>
      <c r="O708" s="7">
        <v>0</v>
      </c>
      <c r="P708" s="7">
        <v>0</v>
      </c>
      <c r="Q708" s="7">
        <v>0</v>
      </c>
      <c r="R708" s="7">
        <v>0</v>
      </c>
      <c r="T708" s="5">
        <v>0</v>
      </c>
      <c r="W708" s="5">
        <v>0</v>
      </c>
      <c r="Y708" s="5">
        <v>0</v>
      </c>
      <c r="Z708" s="5">
        <v>0</v>
      </c>
      <c r="AB708" s="5">
        <v>0</v>
      </c>
      <c r="AC708" s="5">
        <v>0</v>
      </c>
      <c r="AE708" s="5">
        <v>0</v>
      </c>
      <c r="AF708" s="5">
        <v>0</v>
      </c>
      <c r="AH708" s="5">
        <v>0</v>
      </c>
      <c r="AJ708" s="7">
        <v>0</v>
      </c>
      <c r="AZ708" s="5" t="s">
        <v>175</v>
      </c>
      <c r="BB708" s="5" t="s">
        <v>77</v>
      </c>
      <c r="BD708" s="5" t="s">
        <v>427</v>
      </c>
      <c r="BE708" s="5" t="s">
        <v>67</v>
      </c>
    </row>
    <row r="709" spans="1:57" x14ac:dyDescent="0.25">
      <c r="A709" s="5">
        <v>708</v>
      </c>
      <c r="B709" s="6">
        <v>42618.495625000003</v>
      </c>
      <c r="D709" s="5" t="s">
        <v>582</v>
      </c>
      <c r="E709" s="5" t="s">
        <v>318</v>
      </c>
      <c r="G709" s="5" t="s">
        <v>64</v>
      </c>
      <c r="H709" s="5" t="s">
        <v>319</v>
      </c>
      <c r="I709" s="5" t="s">
        <v>176</v>
      </c>
      <c r="J709" s="5" t="s">
        <v>65</v>
      </c>
      <c r="K709" s="5" t="s">
        <v>65</v>
      </c>
      <c r="M709" s="5" t="s">
        <v>583</v>
      </c>
      <c r="N709" s="5" t="s">
        <v>245</v>
      </c>
      <c r="O709" s="7">
        <v>0</v>
      </c>
      <c r="P709" s="7">
        <v>0</v>
      </c>
      <c r="Q709" s="7">
        <v>0</v>
      </c>
      <c r="R709" s="7">
        <v>0</v>
      </c>
      <c r="T709" s="5">
        <v>0</v>
      </c>
      <c r="W709" s="5">
        <v>0</v>
      </c>
      <c r="Y709" s="5">
        <v>0</v>
      </c>
      <c r="Z709" s="5">
        <v>0</v>
      </c>
      <c r="AB709" s="5">
        <v>0</v>
      </c>
      <c r="AC709" s="5">
        <v>0</v>
      </c>
      <c r="AE709" s="5">
        <v>0</v>
      </c>
      <c r="AF709" s="5">
        <v>0</v>
      </c>
      <c r="AH709" s="5">
        <v>0</v>
      </c>
      <c r="AJ709" s="7">
        <v>0</v>
      </c>
      <c r="AZ709" s="5" t="s">
        <v>175</v>
      </c>
      <c r="BB709" s="5" t="s">
        <v>178</v>
      </c>
      <c r="BD709" s="5" t="s">
        <v>432</v>
      </c>
      <c r="BE709" s="5" t="s">
        <v>67</v>
      </c>
    </row>
    <row r="710" spans="1:57" x14ac:dyDescent="0.25">
      <c r="A710" s="5">
        <v>709</v>
      </c>
      <c r="B710" s="6">
        <v>42618.495023148149</v>
      </c>
      <c r="D710" s="5" t="s">
        <v>318</v>
      </c>
      <c r="E710" s="5" t="s">
        <v>569</v>
      </c>
      <c r="F710" s="5">
        <v>0</v>
      </c>
      <c r="G710" s="5" t="s">
        <v>64</v>
      </c>
      <c r="H710" s="5" t="s">
        <v>319</v>
      </c>
      <c r="I710" s="5" t="s">
        <v>81</v>
      </c>
      <c r="J710" s="5" t="s">
        <v>65</v>
      </c>
      <c r="K710" s="5" t="s">
        <v>65</v>
      </c>
      <c r="L710" s="5">
        <v>0</v>
      </c>
      <c r="M710" s="5" t="s">
        <v>70</v>
      </c>
      <c r="N710" s="5" t="s">
        <v>70</v>
      </c>
      <c r="O710" s="7">
        <v>0</v>
      </c>
      <c r="P710" s="7">
        <v>0</v>
      </c>
      <c r="Q710" s="7">
        <v>0</v>
      </c>
      <c r="R710" s="7">
        <v>0</v>
      </c>
      <c r="T710" s="5">
        <v>0</v>
      </c>
      <c r="U710" s="5">
        <v>0</v>
      </c>
      <c r="V710" s="5">
        <v>0</v>
      </c>
      <c r="W710" s="5">
        <v>0</v>
      </c>
      <c r="Y710" s="5">
        <v>0</v>
      </c>
      <c r="Z710" s="5">
        <v>0</v>
      </c>
      <c r="AB710" s="5">
        <v>0</v>
      </c>
      <c r="AC710" s="5">
        <v>0</v>
      </c>
      <c r="AE710" s="5">
        <v>0</v>
      </c>
      <c r="AF710" s="5">
        <v>0</v>
      </c>
      <c r="AH710" s="5">
        <v>0</v>
      </c>
      <c r="AJ710" s="7">
        <v>0</v>
      </c>
      <c r="AZ710" s="5" t="s">
        <v>175</v>
      </c>
      <c r="BB710" s="5" t="s">
        <v>82</v>
      </c>
      <c r="BD710" s="5">
        <v>0</v>
      </c>
      <c r="BE710" s="5">
        <v>0</v>
      </c>
    </row>
    <row r="711" spans="1:57" x14ac:dyDescent="0.25">
      <c r="A711" s="5">
        <v>710</v>
      </c>
      <c r="B711" s="6">
        <v>42618.492488425924</v>
      </c>
      <c r="D711" s="5" t="s">
        <v>318</v>
      </c>
      <c r="E711" s="5" t="s">
        <v>582</v>
      </c>
      <c r="G711" s="5" t="s">
        <v>64</v>
      </c>
      <c r="H711" s="5" t="s">
        <v>319</v>
      </c>
      <c r="I711" s="5" t="s">
        <v>75</v>
      </c>
      <c r="J711" s="5" t="s">
        <v>65</v>
      </c>
      <c r="K711" s="5" t="s">
        <v>65</v>
      </c>
      <c r="M711" s="5" t="s">
        <v>464</v>
      </c>
      <c r="N711" s="5" t="s">
        <v>196</v>
      </c>
      <c r="O711" s="7">
        <v>0</v>
      </c>
      <c r="P711" s="7">
        <v>0</v>
      </c>
      <c r="Q711" s="7">
        <v>0</v>
      </c>
      <c r="R711" s="7">
        <v>0</v>
      </c>
      <c r="T711" s="5">
        <v>0</v>
      </c>
      <c r="W711" s="5">
        <v>0</v>
      </c>
      <c r="Y711" s="5">
        <v>0</v>
      </c>
      <c r="Z711" s="5">
        <v>0</v>
      </c>
      <c r="AB711" s="5">
        <v>0</v>
      </c>
      <c r="AC711" s="5">
        <v>0</v>
      </c>
      <c r="AE711" s="5">
        <v>0</v>
      </c>
      <c r="AF711" s="5">
        <v>0</v>
      </c>
      <c r="AH711" s="5">
        <v>0</v>
      </c>
      <c r="AJ711" s="7">
        <v>0</v>
      </c>
      <c r="AZ711" s="5" t="s">
        <v>175</v>
      </c>
      <c r="BB711" s="5" t="s">
        <v>77</v>
      </c>
      <c r="BD711" s="5" t="s">
        <v>427</v>
      </c>
      <c r="BE711" s="5" t="s">
        <v>67</v>
      </c>
    </row>
    <row r="712" spans="1:57" x14ac:dyDescent="0.25">
      <c r="A712" s="5">
        <v>711</v>
      </c>
      <c r="B712" s="6">
        <v>42618.481319444443</v>
      </c>
      <c r="D712" s="5" t="s">
        <v>317</v>
      </c>
      <c r="E712" s="5" t="s">
        <v>318</v>
      </c>
      <c r="F712" s="5" t="s">
        <v>317</v>
      </c>
      <c r="G712" s="5" t="s">
        <v>80</v>
      </c>
      <c r="H712" s="5" t="s">
        <v>319</v>
      </c>
      <c r="I712" s="5" t="s">
        <v>320</v>
      </c>
      <c r="J712" s="5" t="s">
        <v>65</v>
      </c>
      <c r="K712" s="5" t="s">
        <v>65</v>
      </c>
      <c r="M712" s="5" t="s">
        <v>325</v>
      </c>
      <c r="N712" s="5" t="s">
        <v>66</v>
      </c>
      <c r="O712" s="7">
        <v>0</v>
      </c>
      <c r="P712" s="7">
        <v>0</v>
      </c>
      <c r="Q712" s="7">
        <v>0</v>
      </c>
      <c r="R712" s="7">
        <v>0</v>
      </c>
      <c r="T712" s="5">
        <v>0</v>
      </c>
      <c r="W712" s="5">
        <v>0</v>
      </c>
      <c r="Y712" s="5">
        <v>0</v>
      </c>
      <c r="Z712" s="5">
        <v>0</v>
      </c>
      <c r="AB712" s="5">
        <v>0</v>
      </c>
      <c r="AC712" s="5">
        <v>0</v>
      </c>
      <c r="AE712" s="5">
        <v>0</v>
      </c>
      <c r="AF712" s="5">
        <v>0</v>
      </c>
      <c r="AH712" s="5">
        <v>0</v>
      </c>
      <c r="AJ712" s="7">
        <v>0</v>
      </c>
      <c r="BB712" s="5" t="s">
        <v>322</v>
      </c>
      <c r="BD712" s="5" t="s">
        <v>323</v>
      </c>
      <c r="BE712" s="5" t="s">
        <v>324</v>
      </c>
    </row>
    <row r="713" spans="1:57" x14ac:dyDescent="0.25">
      <c r="A713" s="5">
        <v>712</v>
      </c>
      <c r="B713" s="6">
        <v>42618.479039351849</v>
      </c>
      <c r="D713" s="5" t="s">
        <v>351</v>
      </c>
      <c r="E713" s="5" t="s">
        <v>318</v>
      </c>
      <c r="G713" s="5" t="s">
        <v>64</v>
      </c>
      <c r="H713" s="5" t="s">
        <v>319</v>
      </c>
      <c r="I713" s="5" t="s">
        <v>176</v>
      </c>
      <c r="J713" s="5" t="s">
        <v>65</v>
      </c>
      <c r="K713" s="5" t="s">
        <v>65</v>
      </c>
      <c r="M713" s="5" t="s">
        <v>201</v>
      </c>
      <c r="N713" s="5" t="s">
        <v>76</v>
      </c>
      <c r="O713" s="7">
        <v>0</v>
      </c>
      <c r="P713" s="7">
        <v>0</v>
      </c>
      <c r="Q713" s="7">
        <v>0</v>
      </c>
      <c r="R713" s="7">
        <v>0</v>
      </c>
      <c r="T713" s="5">
        <v>0</v>
      </c>
      <c r="W713" s="5">
        <v>0</v>
      </c>
      <c r="Y713" s="5">
        <v>0</v>
      </c>
      <c r="Z713" s="5">
        <v>0</v>
      </c>
      <c r="AB713" s="5">
        <v>0</v>
      </c>
      <c r="AC713" s="5">
        <v>0</v>
      </c>
      <c r="AE713" s="5">
        <v>0</v>
      </c>
      <c r="AF713" s="5">
        <v>0</v>
      </c>
      <c r="AH713" s="5">
        <v>0</v>
      </c>
      <c r="AJ713" s="7">
        <v>0</v>
      </c>
      <c r="AZ713" s="5" t="s">
        <v>175</v>
      </c>
      <c r="BB713" s="5" t="s">
        <v>178</v>
      </c>
      <c r="BD713" s="5" t="s">
        <v>427</v>
      </c>
      <c r="BE713" s="5" t="s">
        <v>67</v>
      </c>
    </row>
    <row r="714" spans="1:57" x14ac:dyDescent="0.25">
      <c r="A714" s="5">
        <v>713</v>
      </c>
      <c r="B714" s="6">
        <v>42618.478576388887</v>
      </c>
      <c r="D714" s="5" t="s">
        <v>317</v>
      </c>
      <c r="E714" s="5" t="s">
        <v>318</v>
      </c>
      <c r="F714" s="5" t="s">
        <v>317</v>
      </c>
      <c r="G714" s="5" t="s">
        <v>80</v>
      </c>
      <c r="H714" s="5" t="s">
        <v>319</v>
      </c>
      <c r="I714" s="5" t="s">
        <v>320</v>
      </c>
      <c r="J714" s="5" t="s">
        <v>65</v>
      </c>
      <c r="K714" s="5" t="s">
        <v>65</v>
      </c>
      <c r="M714" s="5" t="s">
        <v>363</v>
      </c>
      <c r="N714" s="5" t="s">
        <v>66</v>
      </c>
      <c r="O714" s="7">
        <v>0</v>
      </c>
      <c r="P714" s="7">
        <v>0</v>
      </c>
      <c r="Q714" s="7">
        <v>0</v>
      </c>
      <c r="R714" s="7">
        <v>0</v>
      </c>
      <c r="T714" s="5">
        <v>0</v>
      </c>
      <c r="W714" s="5">
        <v>0</v>
      </c>
      <c r="Y714" s="5">
        <v>0</v>
      </c>
      <c r="Z714" s="5">
        <v>0</v>
      </c>
      <c r="AB714" s="5">
        <v>0</v>
      </c>
      <c r="AC714" s="5">
        <v>0</v>
      </c>
      <c r="AE714" s="5">
        <v>0</v>
      </c>
      <c r="AF714" s="5">
        <v>0</v>
      </c>
      <c r="AH714" s="5">
        <v>0</v>
      </c>
      <c r="AJ714" s="7">
        <v>0</v>
      </c>
      <c r="BB714" s="5" t="s">
        <v>322</v>
      </c>
      <c r="BD714" s="5" t="s">
        <v>323</v>
      </c>
      <c r="BE714" s="5" t="s">
        <v>324</v>
      </c>
    </row>
    <row r="715" spans="1:57" x14ac:dyDescent="0.25">
      <c r="A715" s="5">
        <v>714</v>
      </c>
      <c r="B715" s="6">
        <v>42618.447187500002</v>
      </c>
      <c r="D715" s="5" t="s">
        <v>317</v>
      </c>
      <c r="E715" s="5" t="s">
        <v>318</v>
      </c>
      <c r="F715" s="5" t="s">
        <v>317</v>
      </c>
      <c r="G715" s="5" t="s">
        <v>80</v>
      </c>
      <c r="H715" s="5" t="s">
        <v>319</v>
      </c>
      <c r="I715" s="5" t="s">
        <v>320</v>
      </c>
      <c r="J715" s="5" t="s">
        <v>65</v>
      </c>
      <c r="K715" s="5" t="s">
        <v>65</v>
      </c>
      <c r="M715" s="5" t="s">
        <v>222</v>
      </c>
      <c r="N715" s="5" t="s">
        <v>66</v>
      </c>
      <c r="O715" s="7">
        <v>0</v>
      </c>
      <c r="P715" s="7">
        <v>0</v>
      </c>
      <c r="Q715" s="7">
        <v>0</v>
      </c>
      <c r="R715" s="7">
        <v>0</v>
      </c>
      <c r="T715" s="5">
        <v>0</v>
      </c>
      <c r="W715" s="5">
        <v>0</v>
      </c>
      <c r="Y715" s="5">
        <v>0</v>
      </c>
      <c r="Z715" s="5">
        <v>0</v>
      </c>
      <c r="AB715" s="5">
        <v>0</v>
      </c>
      <c r="AC715" s="5">
        <v>0</v>
      </c>
      <c r="AE715" s="5">
        <v>0</v>
      </c>
      <c r="AF715" s="5">
        <v>0</v>
      </c>
      <c r="AH715" s="5">
        <v>0</v>
      </c>
      <c r="AJ715" s="7">
        <v>0</v>
      </c>
      <c r="BB715" s="5" t="s">
        <v>322</v>
      </c>
      <c r="BD715" s="5" t="s">
        <v>323</v>
      </c>
      <c r="BE715" s="5" t="s">
        <v>324</v>
      </c>
    </row>
    <row r="716" spans="1:57" x14ac:dyDescent="0.25">
      <c r="A716" s="5">
        <v>715</v>
      </c>
      <c r="B716" s="6">
        <v>42618.411689814813</v>
      </c>
      <c r="D716" s="5" t="s">
        <v>317</v>
      </c>
      <c r="E716" s="5" t="s">
        <v>318</v>
      </c>
      <c r="F716" s="5" t="s">
        <v>317</v>
      </c>
      <c r="G716" s="5" t="s">
        <v>80</v>
      </c>
      <c r="H716" s="5" t="s">
        <v>319</v>
      </c>
      <c r="I716" s="5" t="s">
        <v>320</v>
      </c>
      <c r="J716" s="5" t="s">
        <v>65</v>
      </c>
      <c r="K716" s="5" t="s">
        <v>65</v>
      </c>
      <c r="M716" s="5" t="s">
        <v>363</v>
      </c>
      <c r="N716" s="5" t="s">
        <v>66</v>
      </c>
      <c r="O716" s="7">
        <v>0</v>
      </c>
      <c r="P716" s="7">
        <v>0</v>
      </c>
      <c r="Q716" s="7">
        <v>0</v>
      </c>
      <c r="R716" s="7">
        <v>0</v>
      </c>
      <c r="T716" s="5">
        <v>0</v>
      </c>
      <c r="W716" s="5">
        <v>0</v>
      </c>
      <c r="Y716" s="5">
        <v>0</v>
      </c>
      <c r="Z716" s="5">
        <v>0</v>
      </c>
      <c r="AB716" s="5">
        <v>0</v>
      </c>
      <c r="AC716" s="5">
        <v>0</v>
      </c>
      <c r="AE716" s="5">
        <v>0</v>
      </c>
      <c r="AF716" s="5">
        <v>0</v>
      </c>
      <c r="AH716" s="5">
        <v>0</v>
      </c>
      <c r="AJ716" s="7">
        <v>0</v>
      </c>
      <c r="BB716" s="5" t="s">
        <v>322</v>
      </c>
      <c r="BD716" s="5" t="s">
        <v>323</v>
      </c>
      <c r="BE716" s="5" t="s">
        <v>324</v>
      </c>
    </row>
    <row r="717" spans="1:57" x14ac:dyDescent="0.25">
      <c r="A717" s="5">
        <v>716</v>
      </c>
      <c r="B717" s="6">
        <v>42618.411574074074</v>
      </c>
      <c r="D717" s="5" t="s">
        <v>317</v>
      </c>
      <c r="E717" s="5" t="s">
        <v>318</v>
      </c>
      <c r="F717" s="5" t="s">
        <v>317</v>
      </c>
      <c r="G717" s="5" t="s">
        <v>80</v>
      </c>
      <c r="H717" s="5" t="s">
        <v>319</v>
      </c>
      <c r="I717" s="5" t="s">
        <v>320</v>
      </c>
      <c r="J717" s="5" t="s">
        <v>65</v>
      </c>
      <c r="K717" s="5" t="s">
        <v>65</v>
      </c>
      <c r="M717" s="5" t="s">
        <v>363</v>
      </c>
      <c r="N717" s="5" t="s">
        <v>66</v>
      </c>
      <c r="O717" s="7">
        <v>0</v>
      </c>
      <c r="P717" s="7">
        <v>0</v>
      </c>
      <c r="Q717" s="7">
        <v>0</v>
      </c>
      <c r="R717" s="7">
        <v>0</v>
      </c>
      <c r="T717" s="5">
        <v>0</v>
      </c>
      <c r="W717" s="5">
        <v>0</v>
      </c>
      <c r="Y717" s="5">
        <v>0</v>
      </c>
      <c r="Z717" s="5">
        <v>0</v>
      </c>
      <c r="AB717" s="5">
        <v>0</v>
      </c>
      <c r="AC717" s="5">
        <v>0</v>
      </c>
      <c r="AE717" s="5">
        <v>0</v>
      </c>
      <c r="AF717" s="5">
        <v>0</v>
      </c>
      <c r="AH717" s="5">
        <v>0</v>
      </c>
      <c r="AJ717" s="7">
        <v>0</v>
      </c>
      <c r="BB717" s="5" t="s">
        <v>322</v>
      </c>
      <c r="BD717" s="5" t="s">
        <v>323</v>
      </c>
      <c r="BE717" s="5" t="s">
        <v>324</v>
      </c>
    </row>
    <row r="718" spans="1:57" x14ac:dyDescent="0.25">
      <c r="A718" s="5">
        <v>717</v>
      </c>
      <c r="B718" s="6">
        <v>42618.403194444443</v>
      </c>
      <c r="D718" s="5" t="s">
        <v>317</v>
      </c>
      <c r="E718" s="5" t="s">
        <v>318</v>
      </c>
      <c r="F718" s="5" t="s">
        <v>317</v>
      </c>
      <c r="G718" s="5" t="s">
        <v>80</v>
      </c>
      <c r="H718" s="5" t="s">
        <v>319</v>
      </c>
      <c r="I718" s="5" t="s">
        <v>320</v>
      </c>
      <c r="J718" s="5" t="s">
        <v>65</v>
      </c>
      <c r="K718" s="5" t="s">
        <v>65</v>
      </c>
      <c r="M718" s="5" t="s">
        <v>363</v>
      </c>
      <c r="N718" s="5" t="s">
        <v>66</v>
      </c>
      <c r="O718" s="7">
        <v>0</v>
      </c>
      <c r="P718" s="7">
        <v>0</v>
      </c>
      <c r="Q718" s="7">
        <v>0</v>
      </c>
      <c r="R718" s="7">
        <v>0</v>
      </c>
      <c r="T718" s="5">
        <v>0</v>
      </c>
      <c r="W718" s="5">
        <v>0</v>
      </c>
      <c r="Y718" s="5">
        <v>0</v>
      </c>
      <c r="Z718" s="5">
        <v>0</v>
      </c>
      <c r="AB718" s="5">
        <v>0</v>
      </c>
      <c r="AC718" s="5">
        <v>0</v>
      </c>
      <c r="AE718" s="5">
        <v>0</v>
      </c>
      <c r="AF718" s="5">
        <v>0</v>
      </c>
      <c r="AH718" s="5">
        <v>0</v>
      </c>
      <c r="AJ718" s="7">
        <v>0</v>
      </c>
      <c r="BB718" s="5" t="s">
        <v>322</v>
      </c>
      <c r="BD718" s="5" t="s">
        <v>323</v>
      </c>
      <c r="BE718" s="5" t="s">
        <v>324</v>
      </c>
    </row>
    <row r="719" spans="1:57" x14ac:dyDescent="0.25">
      <c r="A719" s="5">
        <v>718</v>
      </c>
      <c r="B719" s="6">
        <v>42618.371701388889</v>
      </c>
      <c r="D719" s="5" t="s">
        <v>317</v>
      </c>
      <c r="E719" s="5" t="s">
        <v>318</v>
      </c>
      <c r="F719" s="5" t="s">
        <v>317</v>
      </c>
      <c r="G719" s="5" t="s">
        <v>80</v>
      </c>
      <c r="H719" s="5" t="s">
        <v>319</v>
      </c>
      <c r="I719" s="5" t="s">
        <v>320</v>
      </c>
      <c r="J719" s="5" t="s">
        <v>65</v>
      </c>
      <c r="K719" s="5" t="s">
        <v>65</v>
      </c>
      <c r="M719" s="5" t="s">
        <v>222</v>
      </c>
      <c r="N719" s="5" t="s">
        <v>66</v>
      </c>
      <c r="O719" s="7">
        <v>0</v>
      </c>
      <c r="P719" s="7">
        <v>0</v>
      </c>
      <c r="Q719" s="7">
        <v>0</v>
      </c>
      <c r="R719" s="7">
        <v>0</v>
      </c>
      <c r="T719" s="5">
        <v>0</v>
      </c>
      <c r="W719" s="5">
        <v>0</v>
      </c>
      <c r="Y719" s="5">
        <v>0</v>
      </c>
      <c r="Z719" s="5">
        <v>0</v>
      </c>
      <c r="AB719" s="5">
        <v>0</v>
      </c>
      <c r="AC719" s="5">
        <v>0</v>
      </c>
      <c r="AE719" s="5">
        <v>0</v>
      </c>
      <c r="AF719" s="5">
        <v>0</v>
      </c>
      <c r="AH719" s="5">
        <v>0</v>
      </c>
      <c r="AJ719" s="7">
        <v>0</v>
      </c>
      <c r="BB719" s="5" t="s">
        <v>322</v>
      </c>
      <c r="BD719" s="5" t="s">
        <v>323</v>
      </c>
      <c r="BE719" s="5" t="s">
        <v>324</v>
      </c>
    </row>
    <row r="720" spans="1:57" x14ac:dyDescent="0.25">
      <c r="A720" s="5">
        <v>719</v>
      </c>
      <c r="B720" s="6">
        <v>42618.319328703707</v>
      </c>
      <c r="D720" s="5" t="s">
        <v>317</v>
      </c>
      <c r="E720" s="5" t="s">
        <v>318</v>
      </c>
      <c r="F720" s="5" t="s">
        <v>317</v>
      </c>
      <c r="G720" s="5" t="s">
        <v>80</v>
      </c>
      <c r="H720" s="5" t="s">
        <v>319</v>
      </c>
      <c r="I720" s="5" t="s">
        <v>320</v>
      </c>
      <c r="J720" s="5" t="s">
        <v>65</v>
      </c>
      <c r="K720" s="5" t="s">
        <v>65</v>
      </c>
      <c r="M720" s="5" t="s">
        <v>325</v>
      </c>
      <c r="N720" s="5" t="s">
        <v>66</v>
      </c>
      <c r="O720" s="7">
        <v>0</v>
      </c>
      <c r="P720" s="7">
        <v>0</v>
      </c>
      <c r="Q720" s="7">
        <v>0</v>
      </c>
      <c r="R720" s="7">
        <v>0</v>
      </c>
      <c r="T720" s="5">
        <v>0</v>
      </c>
      <c r="W720" s="5">
        <v>0</v>
      </c>
      <c r="Y720" s="5">
        <v>0</v>
      </c>
      <c r="Z720" s="5">
        <v>0</v>
      </c>
      <c r="AB720" s="5">
        <v>0</v>
      </c>
      <c r="AC720" s="5">
        <v>0</v>
      </c>
      <c r="AE720" s="5">
        <v>0</v>
      </c>
      <c r="AF720" s="5">
        <v>0</v>
      </c>
      <c r="AH720" s="5">
        <v>0</v>
      </c>
      <c r="AJ720" s="7">
        <v>0</v>
      </c>
      <c r="BB720" s="5" t="s">
        <v>322</v>
      </c>
      <c r="BD720" s="5" t="s">
        <v>323</v>
      </c>
      <c r="BE720" s="5" t="s">
        <v>324</v>
      </c>
    </row>
    <row r="721" spans="1:57" x14ac:dyDescent="0.25">
      <c r="A721" s="5">
        <v>720</v>
      </c>
      <c r="B721" s="6">
        <v>42617.970405092594</v>
      </c>
      <c r="D721" s="5" t="s">
        <v>318</v>
      </c>
      <c r="E721" s="5" t="s">
        <v>469</v>
      </c>
      <c r="G721" s="5" t="s">
        <v>64</v>
      </c>
      <c r="H721" s="5" t="s">
        <v>319</v>
      </c>
      <c r="I721" s="5" t="s">
        <v>75</v>
      </c>
      <c r="J721" s="5" t="s">
        <v>65</v>
      </c>
      <c r="K721" s="5" t="s">
        <v>65</v>
      </c>
      <c r="M721" s="5" t="s">
        <v>198</v>
      </c>
      <c r="N721" s="5" t="s">
        <v>66</v>
      </c>
      <c r="O721" s="7">
        <v>0</v>
      </c>
      <c r="P721" s="7">
        <v>0</v>
      </c>
      <c r="Q721" s="7">
        <v>0</v>
      </c>
      <c r="R721" s="7">
        <v>0</v>
      </c>
      <c r="T721" s="5">
        <v>0</v>
      </c>
      <c r="W721" s="5">
        <v>0</v>
      </c>
      <c r="Y721" s="5">
        <v>0</v>
      </c>
      <c r="Z721" s="5">
        <v>0</v>
      </c>
      <c r="AB721" s="5">
        <v>0</v>
      </c>
      <c r="AC721" s="5">
        <v>0</v>
      </c>
      <c r="AE721" s="5">
        <v>0</v>
      </c>
      <c r="AF721" s="5">
        <v>0</v>
      </c>
      <c r="AH721" s="5">
        <v>0</v>
      </c>
      <c r="AJ721" s="7">
        <v>0</v>
      </c>
      <c r="AZ721" s="5" t="s">
        <v>175</v>
      </c>
      <c r="BB721" s="5" t="s">
        <v>77</v>
      </c>
      <c r="BD721" s="5" t="s">
        <v>439</v>
      </c>
      <c r="BE721" s="5" t="s">
        <v>67</v>
      </c>
    </row>
    <row r="722" spans="1:57" x14ac:dyDescent="0.25">
      <c r="A722" s="5">
        <v>721</v>
      </c>
      <c r="B722" s="6">
        <v>42617.929351851853</v>
      </c>
      <c r="D722" s="5" t="s">
        <v>318</v>
      </c>
      <c r="E722" s="5" t="s">
        <v>351</v>
      </c>
      <c r="G722" s="5" t="s">
        <v>64</v>
      </c>
      <c r="H722" s="5" t="s">
        <v>319</v>
      </c>
      <c r="I722" s="5" t="s">
        <v>75</v>
      </c>
      <c r="J722" s="5" t="s">
        <v>65</v>
      </c>
      <c r="K722" s="5" t="s">
        <v>65</v>
      </c>
      <c r="M722" s="5" t="s">
        <v>235</v>
      </c>
      <c r="N722" s="5" t="s">
        <v>66</v>
      </c>
      <c r="O722" s="7">
        <v>0</v>
      </c>
      <c r="P722" s="7">
        <v>0</v>
      </c>
      <c r="Q722" s="7">
        <v>0</v>
      </c>
      <c r="R722" s="7">
        <v>0</v>
      </c>
      <c r="T722" s="5">
        <v>0</v>
      </c>
      <c r="W722" s="5">
        <v>0</v>
      </c>
      <c r="Y722" s="5">
        <v>0</v>
      </c>
      <c r="Z722" s="5">
        <v>0</v>
      </c>
      <c r="AB722" s="5">
        <v>0</v>
      </c>
      <c r="AC722" s="5">
        <v>0</v>
      </c>
      <c r="AE722" s="5">
        <v>0</v>
      </c>
      <c r="AF722" s="5">
        <v>0</v>
      </c>
      <c r="AH722" s="5">
        <v>0</v>
      </c>
      <c r="AJ722" s="7">
        <v>0</v>
      </c>
      <c r="AZ722" s="5" t="s">
        <v>175</v>
      </c>
      <c r="BB722" s="5" t="s">
        <v>77</v>
      </c>
      <c r="BD722" s="5" t="s">
        <v>584</v>
      </c>
      <c r="BE722" s="5" t="s">
        <v>67</v>
      </c>
    </row>
    <row r="723" spans="1:57" x14ac:dyDescent="0.25">
      <c r="A723" s="5">
        <v>722</v>
      </c>
      <c r="B723" s="6">
        <v>42617.928229166668</v>
      </c>
      <c r="D723" s="5" t="s">
        <v>318</v>
      </c>
      <c r="E723" s="5" t="s">
        <v>351</v>
      </c>
      <c r="G723" s="5" t="s">
        <v>64</v>
      </c>
      <c r="H723" s="5" t="s">
        <v>319</v>
      </c>
      <c r="I723" s="5" t="s">
        <v>75</v>
      </c>
      <c r="J723" s="5" t="s">
        <v>65</v>
      </c>
      <c r="K723" s="5" t="s">
        <v>65</v>
      </c>
      <c r="M723" s="5" t="s">
        <v>534</v>
      </c>
      <c r="N723" s="5" t="s">
        <v>76</v>
      </c>
      <c r="O723" s="7">
        <v>0</v>
      </c>
      <c r="P723" s="7">
        <v>0</v>
      </c>
      <c r="Q723" s="7">
        <v>0</v>
      </c>
      <c r="R723" s="7">
        <v>0</v>
      </c>
      <c r="T723" s="5">
        <v>0</v>
      </c>
      <c r="W723" s="5">
        <v>0</v>
      </c>
      <c r="Y723" s="5">
        <v>0</v>
      </c>
      <c r="Z723" s="5">
        <v>0</v>
      </c>
      <c r="AB723" s="5">
        <v>0</v>
      </c>
      <c r="AC723" s="5">
        <v>0</v>
      </c>
      <c r="AE723" s="5">
        <v>0</v>
      </c>
      <c r="AF723" s="5">
        <v>0</v>
      </c>
      <c r="AH723" s="5">
        <v>0</v>
      </c>
      <c r="AJ723" s="7">
        <v>0</v>
      </c>
      <c r="AZ723" s="5" t="s">
        <v>175</v>
      </c>
      <c r="BB723" s="5" t="s">
        <v>77</v>
      </c>
      <c r="BD723" s="5" t="s">
        <v>430</v>
      </c>
      <c r="BE723" s="5" t="s">
        <v>67</v>
      </c>
    </row>
    <row r="724" spans="1:57" x14ac:dyDescent="0.25">
      <c r="A724" s="5">
        <v>723</v>
      </c>
      <c r="B724" s="6">
        <v>42617.925393518519</v>
      </c>
      <c r="D724" s="5" t="s">
        <v>317</v>
      </c>
      <c r="E724" s="5" t="s">
        <v>318</v>
      </c>
      <c r="F724" s="5" t="s">
        <v>317</v>
      </c>
      <c r="G724" s="5" t="s">
        <v>80</v>
      </c>
      <c r="H724" s="5" t="s">
        <v>319</v>
      </c>
      <c r="I724" s="5" t="s">
        <v>320</v>
      </c>
      <c r="J724" s="5" t="s">
        <v>65</v>
      </c>
      <c r="K724" s="5" t="s">
        <v>65</v>
      </c>
      <c r="M724" s="5" t="s">
        <v>363</v>
      </c>
      <c r="N724" s="5" t="s">
        <v>66</v>
      </c>
      <c r="O724" s="7">
        <v>0</v>
      </c>
      <c r="P724" s="7">
        <v>0</v>
      </c>
      <c r="Q724" s="7">
        <v>0</v>
      </c>
      <c r="R724" s="7">
        <v>0</v>
      </c>
      <c r="T724" s="5">
        <v>0</v>
      </c>
      <c r="W724" s="5">
        <v>0</v>
      </c>
      <c r="Y724" s="5">
        <v>0</v>
      </c>
      <c r="Z724" s="5">
        <v>0</v>
      </c>
      <c r="AB724" s="5">
        <v>0</v>
      </c>
      <c r="AC724" s="5">
        <v>0</v>
      </c>
      <c r="AE724" s="5">
        <v>0</v>
      </c>
      <c r="AF724" s="5">
        <v>0</v>
      </c>
      <c r="AH724" s="5">
        <v>0</v>
      </c>
      <c r="AJ724" s="7">
        <v>0</v>
      </c>
      <c r="BB724" s="5" t="s">
        <v>322</v>
      </c>
      <c r="BD724" s="5" t="s">
        <v>323</v>
      </c>
      <c r="BE724" s="5" t="s">
        <v>324</v>
      </c>
    </row>
    <row r="725" spans="1:57" x14ac:dyDescent="0.25">
      <c r="A725" s="5">
        <v>724</v>
      </c>
      <c r="B725" s="6">
        <v>42617.922673611109</v>
      </c>
      <c r="D725" s="5" t="s">
        <v>318</v>
      </c>
      <c r="E725" s="5" t="s">
        <v>569</v>
      </c>
      <c r="F725" s="5">
        <v>0</v>
      </c>
      <c r="G725" s="5" t="s">
        <v>64</v>
      </c>
      <c r="H725" s="5" t="s">
        <v>319</v>
      </c>
      <c r="I725" s="5" t="s">
        <v>81</v>
      </c>
      <c r="J725" s="5" t="s">
        <v>65</v>
      </c>
      <c r="K725" s="5" t="s">
        <v>65</v>
      </c>
      <c r="L725" s="5">
        <v>0</v>
      </c>
      <c r="M725" s="5" t="s">
        <v>70</v>
      </c>
      <c r="N725" s="5" t="s">
        <v>70</v>
      </c>
      <c r="O725" s="7">
        <v>0</v>
      </c>
      <c r="P725" s="7">
        <v>0</v>
      </c>
      <c r="Q725" s="7">
        <v>0</v>
      </c>
      <c r="R725" s="7">
        <v>0</v>
      </c>
      <c r="T725" s="5">
        <v>0</v>
      </c>
      <c r="U725" s="5">
        <v>0</v>
      </c>
      <c r="V725" s="5">
        <v>0</v>
      </c>
      <c r="W725" s="5">
        <v>0</v>
      </c>
      <c r="Y725" s="5">
        <v>0</v>
      </c>
      <c r="Z725" s="5">
        <v>0</v>
      </c>
      <c r="AB725" s="5">
        <v>0</v>
      </c>
      <c r="AC725" s="5">
        <v>0</v>
      </c>
      <c r="AE725" s="5">
        <v>0</v>
      </c>
      <c r="AF725" s="5">
        <v>0</v>
      </c>
      <c r="AH725" s="5">
        <v>0</v>
      </c>
      <c r="AJ725" s="7">
        <v>0</v>
      </c>
      <c r="AZ725" s="5" t="s">
        <v>175</v>
      </c>
      <c r="BB725" s="5" t="s">
        <v>82</v>
      </c>
      <c r="BD725" s="5">
        <v>0</v>
      </c>
      <c r="BE725" s="5">
        <v>0</v>
      </c>
    </row>
    <row r="726" spans="1:57" x14ac:dyDescent="0.25">
      <c r="A726" s="5">
        <v>725</v>
      </c>
      <c r="B726" s="6">
        <v>42617.921689814815</v>
      </c>
      <c r="D726" s="5" t="s">
        <v>318</v>
      </c>
      <c r="E726" s="5" t="s">
        <v>569</v>
      </c>
      <c r="F726" s="5">
        <v>0</v>
      </c>
      <c r="G726" s="5" t="s">
        <v>64</v>
      </c>
      <c r="H726" s="5" t="s">
        <v>319</v>
      </c>
      <c r="I726" s="5" t="s">
        <v>81</v>
      </c>
      <c r="J726" s="5" t="s">
        <v>65</v>
      </c>
      <c r="K726" s="5" t="s">
        <v>65</v>
      </c>
      <c r="L726" s="5">
        <v>0</v>
      </c>
      <c r="M726" s="5" t="s">
        <v>70</v>
      </c>
      <c r="N726" s="5" t="s">
        <v>70</v>
      </c>
      <c r="O726" s="7">
        <v>0</v>
      </c>
      <c r="P726" s="7">
        <v>0</v>
      </c>
      <c r="Q726" s="7">
        <v>0</v>
      </c>
      <c r="R726" s="7">
        <v>0</v>
      </c>
      <c r="T726" s="5">
        <v>0</v>
      </c>
      <c r="U726" s="5">
        <v>0</v>
      </c>
      <c r="V726" s="5">
        <v>0</v>
      </c>
      <c r="W726" s="5">
        <v>0</v>
      </c>
      <c r="Y726" s="5">
        <v>0</v>
      </c>
      <c r="Z726" s="5">
        <v>0</v>
      </c>
      <c r="AB726" s="5">
        <v>0</v>
      </c>
      <c r="AC726" s="5">
        <v>0</v>
      </c>
      <c r="AE726" s="5">
        <v>0</v>
      </c>
      <c r="AF726" s="5">
        <v>0</v>
      </c>
      <c r="AH726" s="5">
        <v>0</v>
      </c>
      <c r="AJ726" s="7">
        <v>0</v>
      </c>
      <c r="AZ726" s="5" t="s">
        <v>175</v>
      </c>
      <c r="BB726" s="5" t="s">
        <v>82</v>
      </c>
      <c r="BD726" s="5">
        <v>0</v>
      </c>
      <c r="BE726" s="5">
        <v>0</v>
      </c>
    </row>
    <row r="727" spans="1:57" x14ac:dyDescent="0.25">
      <c r="A727" s="5">
        <v>726</v>
      </c>
      <c r="B727" s="6">
        <v>42617.919571759259</v>
      </c>
      <c r="D727" s="5" t="s">
        <v>318</v>
      </c>
      <c r="E727" s="5" t="s">
        <v>569</v>
      </c>
      <c r="F727" s="5">
        <v>0</v>
      </c>
      <c r="G727" s="5" t="s">
        <v>64</v>
      </c>
      <c r="H727" s="5" t="s">
        <v>319</v>
      </c>
      <c r="I727" s="5" t="s">
        <v>81</v>
      </c>
      <c r="J727" s="5" t="s">
        <v>65</v>
      </c>
      <c r="K727" s="5" t="s">
        <v>65</v>
      </c>
      <c r="L727" s="5">
        <v>0</v>
      </c>
      <c r="M727" s="5" t="s">
        <v>70</v>
      </c>
      <c r="N727" s="5" t="s">
        <v>70</v>
      </c>
      <c r="O727" s="7">
        <v>0</v>
      </c>
      <c r="P727" s="7">
        <v>0</v>
      </c>
      <c r="Q727" s="7">
        <v>0</v>
      </c>
      <c r="R727" s="7">
        <v>0</v>
      </c>
      <c r="T727" s="5">
        <v>0</v>
      </c>
      <c r="U727" s="5">
        <v>0</v>
      </c>
      <c r="V727" s="5">
        <v>0</v>
      </c>
      <c r="W727" s="5">
        <v>0</v>
      </c>
      <c r="Y727" s="5">
        <v>0</v>
      </c>
      <c r="Z727" s="5">
        <v>0</v>
      </c>
      <c r="AB727" s="5">
        <v>0</v>
      </c>
      <c r="AC727" s="5">
        <v>0</v>
      </c>
      <c r="AE727" s="5">
        <v>0</v>
      </c>
      <c r="AF727" s="5">
        <v>0</v>
      </c>
      <c r="AH727" s="5">
        <v>0</v>
      </c>
      <c r="AJ727" s="7">
        <v>0</v>
      </c>
      <c r="AZ727" s="5" t="s">
        <v>175</v>
      </c>
      <c r="BB727" s="5" t="s">
        <v>82</v>
      </c>
      <c r="BD727" s="5">
        <v>0</v>
      </c>
      <c r="BE727" s="5">
        <v>0</v>
      </c>
    </row>
    <row r="728" spans="1:57" x14ac:dyDescent="0.25">
      <c r="A728" s="5">
        <v>727</v>
      </c>
      <c r="B728" s="6">
        <v>42617.918958333335</v>
      </c>
      <c r="D728" s="5" t="s">
        <v>318</v>
      </c>
      <c r="E728" s="5" t="s">
        <v>569</v>
      </c>
      <c r="F728" s="5">
        <v>0</v>
      </c>
      <c r="G728" s="5" t="s">
        <v>64</v>
      </c>
      <c r="H728" s="5" t="s">
        <v>319</v>
      </c>
      <c r="I728" s="5" t="s">
        <v>81</v>
      </c>
      <c r="J728" s="5" t="s">
        <v>65</v>
      </c>
      <c r="K728" s="5" t="s">
        <v>65</v>
      </c>
      <c r="L728" s="5">
        <v>0</v>
      </c>
      <c r="M728" s="5" t="s">
        <v>70</v>
      </c>
      <c r="N728" s="5" t="s">
        <v>70</v>
      </c>
      <c r="O728" s="7">
        <v>0</v>
      </c>
      <c r="P728" s="7">
        <v>0</v>
      </c>
      <c r="Q728" s="7">
        <v>0</v>
      </c>
      <c r="R728" s="7">
        <v>0</v>
      </c>
      <c r="T728" s="5">
        <v>0</v>
      </c>
      <c r="U728" s="5">
        <v>0</v>
      </c>
      <c r="V728" s="5">
        <v>0</v>
      </c>
      <c r="W728" s="5">
        <v>0</v>
      </c>
      <c r="Y728" s="5">
        <v>0</v>
      </c>
      <c r="Z728" s="5">
        <v>0</v>
      </c>
      <c r="AB728" s="5">
        <v>0</v>
      </c>
      <c r="AC728" s="5">
        <v>0</v>
      </c>
      <c r="AE728" s="5">
        <v>0</v>
      </c>
      <c r="AF728" s="5">
        <v>0</v>
      </c>
      <c r="AH728" s="5">
        <v>0</v>
      </c>
      <c r="AJ728" s="7">
        <v>0</v>
      </c>
      <c r="AZ728" s="5" t="s">
        <v>175</v>
      </c>
      <c r="BB728" s="5" t="s">
        <v>82</v>
      </c>
      <c r="BD728" s="5">
        <v>0</v>
      </c>
      <c r="BE728" s="5">
        <v>0</v>
      </c>
    </row>
    <row r="729" spans="1:57" x14ac:dyDescent="0.25">
      <c r="A729" s="5">
        <v>728</v>
      </c>
      <c r="B729" s="6">
        <v>42617.917314814818</v>
      </c>
      <c r="D729" s="5" t="s">
        <v>351</v>
      </c>
      <c r="E729" s="5" t="s">
        <v>318</v>
      </c>
      <c r="G729" s="5" t="s">
        <v>64</v>
      </c>
      <c r="H729" s="5" t="s">
        <v>319</v>
      </c>
      <c r="I729" s="5" t="s">
        <v>176</v>
      </c>
      <c r="J729" s="5" t="s">
        <v>65</v>
      </c>
      <c r="K729" s="5" t="s">
        <v>65</v>
      </c>
      <c r="M729" s="5" t="s">
        <v>181</v>
      </c>
      <c r="N729" s="5" t="s">
        <v>66</v>
      </c>
      <c r="O729" s="7">
        <v>0</v>
      </c>
      <c r="P729" s="7">
        <v>0</v>
      </c>
      <c r="Q729" s="7">
        <v>0</v>
      </c>
      <c r="R729" s="7">
        <v>0</v>
      </c>
      <c r="T729" s="5">
        <v>0</v>
      </c>
      <c r="W729" s="5">
        <v>0</v>
      </c>
      <c r="Y729" s="5">
        <v>0</v>
      </c>
      <c r="Z729" s="5">
        <v>0</v>
      </c>
      <c r="AB729" s="5">
        <v>0</v>
      </c>
      <c r="AC729" s="5">
        <v>0</v>
      </c>
      <c r="AE729" s="5">
        <v>0</v>
      </c>
      <c r="AF729" s="5">
        <v>0</v>
      </c>
      <c r="AH729" s="5">
        <v>0</v>
      </c>
      <c r="AJ729" s="7">
        <v>0</v>
      </c>
      <c r="AZ729" s="5" t="s">
        <v>175</v>
      </c>
      <c r="BB729" s="5" t="s">
        <v>178</v>
      </c>
      <c r="BD729" s="5" t="s">
        <v>427</v>
      </c>
      <c r="BE729" s="5" t="s">
        <v>67</v>
      </c>
    </row>
    <row r="730" spans="1:57" x14ac:dyDescent="0.25">
      <c r="A730" s="5">
        <v>729</v>
      </c>
      <c r="B730" s="6">
        <v>42617.916712962964</v>
      </c>
      <c r="D730" s="5" t="s">
        <v>318</v>
      </c>
      <c r="E730" s="5" t="s">
        <v>569</v>
      </c>
      <c r="F730" s="5">
        <v>0</v>
      </c>
      <c r="G730" s="5" t="s">
        <v>64</v>
      </c>
      <c r="H730" s="5" t="s">
        <v>319</v>
      </c>
      <c r="I730" s="5" t="s">
        <v>81</v>
      </c>
      <c r="J730" s="5" t="s">
        <v>65</v>
      </c>
      <c r="K730" s="5" t="s">
        <v>65</v>
      </c>
      <c r="L730" s="5">
        <v>0</v>
      </c>
      <c r="M730" s="5" t="s">
        <v>70</v>
      </c>
      <c r="N730" s="5" t="s">
        <v>70</v>
      </c>
      <c r="O730" s="7">
        <v>0</v>
      </c>
      <c r="P730" s="7">
        <v>0</v>
      </c>
      <c r="Q730" s="7">
        <v>0</v>
      </c>
      <c r="R730" s="7">
        <v>0</v>
      </c>
      <c r="T730" s="5">
        <v>0</v>
      </c>
      <c r="U730" s="5">
        <v>0</v>
      </c>
      <c r="V730" s="5">
        <v>0</v>
      </c>
      <c r="W730" s="5">
        <v>0</v>
      </c>
      <c r="Y730" s="5">
        <v>0</v>
      </c>
      <c r="Z730" s="5">
        <v>0</v>
      </c>
      <c r="AB730" s="5">
        <v>0</v>
      </c>
      <c r="AC730" s="5">
        <v>0</v>
      </c>
      <c r="AE730" s="5">
        <v>0</v>
      </c>
      <c r="AF730" s="5">
        <v>0</v>
      </c>
      <c r="AH730" s="5">
        <v>0</v>
      </c>
      <c r="AJ730" s="7">
        <v>0</v>
      </c>
      <c r="AZ730" s="5" t="s">
        <v>175</v>
      </c>
      <c r="BB730" s="5" t="s">
        <v>82</v>
      </c>
      <c r="BD730" s="5">
        <v>0</v>
      </c>
      <c r="BE730" s="5">
        <v>0</v>
      </c>
    </row>
    <row r="731" spans="1:57" x14ac:dyDescent="0.25">
      <c r="A731" s="5">
        <v>730</v>
      </c>
      <c r="B731" s="6">
        <v>42617.916631944441</v>
      </c>
      <c r="D731" s="5" t="s">
        <v>318</v>
      </c>
      <c r="E731" s="5" t="s">
        <v>569</v>
      </c>
      <c r="F731" s="5">
        <v>0</v>
      </c>
      <c r="G731" s="5" t="s">
        <v>64</v>
      </c>
      <c r="H731" s="5" t="s">
        <v>319</v>
      </c>
      <c r="I731" s="5" t="s">
        <v>81</v>
      </c>
      <c r="J731" s="5" t="s">
        <v>65</v>
      </c>
      <c r="K731" s="5" t="s">
        <v>65</v>
      </c>
      <c r="L731" s="5">
        <v>0</v>
      </c>
      <c r="M731" s="5" t="s">
        <v>70</v>
      </c>
      <c r="N731" s="5" t="s">
        <v>70</v>
      </c>
      <c r="O731" s="7">
        <v>0</v>
      </c>
      <c r="P731" s="7">
        <v>0</v>
      </c>
      <c r="Q731" s="7">
        <v>0</v>
      </c>
      <c r="R731" s="7">
        <v>0</v>
      </c>
      <c r="T731" s="5">
        <v>0</v>
      </c>
      <c r="U731" s="5">
        <v>0</v>
      </c>
      <c r="V731" s="5">
        <v>0</v>
      </c>
      <c r="W731" s="5">
        <v>0</v>
      </c>
      <c r="Y731" s="5">
        <v>0</v>
      </c>
      <c r="Z731" s="5">
        <v>0</v>
      </c>
      <c r="AB731" s="5">
        <v>0</v>
      </c>
      <c r="AC731" s="5">
        <v>0</v>
      </c>
      <c r="AE731" s="5">
        <v>0</v>
      </c>
      <c r="AF731" s="5">
        <v>0</v>
      </c>
      <c r="AH731" s="5">
        <v>0</v>
      </c>
      <c r="AJ731" s="7">
        <v>0</v>
      </c>
      <c r="AZ731" s="5" t="s">
        <v>175</v>
      </c>
      <c r="BB731" s="5" t="s">
        <v>82</v>
      </c>
      <c r="BD731" s="5">
        <v>0</v>
      </c>
      <c r="BE731" s="5">
        <v>0</v>
      </c>
    </row>
    <row r="732" spans="1:57" x14ac:dyDescent="0.25">
      <c r="A732" s="5">
        <v>731</v>
      </c>
      <c r="B732" s="6">
        <v>42617.915983796294</v>
      </c>
      <c r="D732" s="5" t="s">
        <v>318</v>
      </c>
      <c r="E732" s="5" t="s">
        <v>569</v>
      </c>
      <c r="F732" s="5">
        <v>0</v>
      </c>
      <c r="G732" s="5" t="s">
        <v>64</v>
      </c>
      <c r="H732" s="5" t="s">
        <v>319</v>
      </c>
      <c r="I732" s="5" t="s">
        <v>81</v>
      </c>
      <c r="J732" s="5" t="s">
        <v>65</v>
      </c>
      <c r="K732" s="5" t="s">
        <v>65</v>
      </c>
      <c r="L732" s="5">
        <v>0</v>
      </c>
      <c r="M732" s="5" t="s">
        <v>70</v>
      </c>
      <c r="N732" s="5" t="s">
        <v>70</v>
      </c>
      <c r="O732" s="7">
        <v>0</v>
      </c>
      <c r="P732" s="7">
        <v>0</v>
      </c>
      <c r="Q732" s="7">
        <v>0</v>
      </c>
      <c r="R732" s="7">
        <v>0</v>
      </c>
      <c r="T732" s="5">
        <v>0</v>
      </c>
      <c r="U732" s="5">
        <v>0</v>
      </c>
      <c r="V732" s="5">
        <v>0</v>
      </c>
      <c r="W732" s="5">
        <v>0</v>
      </c>
      <c r="Y732" s="5">
        <v>0</v>
      </c>
      <c r="Z732" s="5">
        <v>0</v>
      </c>
      <c r="AB732" s="5">
        <v>0</v>
      </c>
      <c r="AC732" s="5">
        <v>0</v>
      </c>
      <c r="AE732" s="5">
        <v>0</v>
      </c>
      <c r="AF732" s="5">
        <v>0</v>
      </c>
      <c r="AH732" s="5">
        <v>0</v>
      </c>
      <c r="AJ732" s="7">
        <v>0</v>
      </c>
      <c r="AZ732" s="5" t="s">
        <v>175</v>
      </c>
      <c r="BB732" s="5" t="s">
        <v>82</v>
      </c>
      <c r="BD732" s="5">
        <v>0</v>
      </c>
      <c r="BE732" s="5">
        <v>0</v>
      </c>
    </row>
    <row r="733" spans="1:57" x14ac:dyDescent="0.25">
      <c r="A733" s="5">
        <v>732</v>
      </c>
      <c r="B733" s="6">
        <v>42617.915833333333</v>
      </c>
      <c r="D733" s="5" t="s">
        <v>318</v>
      </c>
      <c r="E733" s="5" t="s">
        <v>569</v>
      </c>
      <c r="F733" s="5">
        <v>0</v>
      </c>
      <c r="G733" s="5" t="s">
        <v>64</v>
      </c>
      <c r="H733" s="5" t="s">
        <v>319</v>
      </c>
      <c r="I733" s="5" t="s">
        <v>81</v>
      </c>
      <c r="J733" s="5" t="s">
        <v>65</v>
      </c>
      <c r="K733" s="5" t="s">
        <v>65</v>
      </c>
      <c r="L733" s="5">
        <v>0</v>
      </c>
      <c r="M733" s="5" t="s">
        <v>70</v>
      </c>
      <c r="N733" s="5" t="s">
        <v>70</v>
      </c>
      <c r="O733" s="7">
        <v>0</v>
      </c>
      <c r="P733" s="7">
        <v>0</v>
      </c>
      <c r="Q733" s="7">
        <v>0</v>
      </c>
      <c r="R733" s="7">
        <v>0</v>
      </c>
      <c r="T733" s="5">
        <v>0</v>
      </c>
      <c r="U733" s="5">
        <v>0</v>
      </c>
      <c r="V733" s="5">
        <v>0</v>
      </c>
      <c r="W733" s="5">
        <v>0</v>
      </c>
      <c r="Y733" s="5">
        <v>0</v>
      </c>
      <c r="Z733" s="5">
        <v>0</v>
      </c>
      <c r="AB733" s="5">
        <v>0</v>
      </c>
      <c r="AC733" s="5">
        <v>0</v>
      </c>
      <c r="AE733" s="5">
        <v>0</v>
      </c>
      <c r="AF733" s="5">
        <v>0</v>
      </c>
      <c r="AH733" s="5">
        <v>0</v>
      </c>
      <c r="AJ733" s="7">
        <v>0</v>
      </c>
      <c r="AZ733" s="5" t="s">
        <v>175</v>
      </c>
      <c r="BB733" s="5" t="s">
        <v>82</v>
      </c>
      <c r="BD733" s="5">
        <v>0</v>
      </c>
      <c r="BE733" s="5">
        <v>0</v>
      </c>
    </row>
    <row r="734" spans="1:57" x14ac:dyDescent="0.25">
      <c r="A734" s="5">
        <v>733</v>
      </c>
      <c r="B734" s="6">
        <v>42617.914699074077</v>
      </c>
      <c r="D734" s="5" t="s">
        <v>318</v>
      </c>
      <c r="E734" s="5" t="s">
        <v>569</v>
      </c>
      <c r="F734" s="5">
        <v>0</v>
      </c>
      <c r="G734" s="5" t="s">
        <v>64</v>
      </c>
      <c r="H734" s="5" t="s">
        <v>319</v>
      </c>
      <c r="I734" s="5" t="s">
        <v>81</v>
      </c>
      <c r="J734" s="5" t="s">
        <v>65</v>
      </c>
      <c r="K734" s="5" t="s">
        <v>65</v>
      </c>
      <c r="L734" s="5">
        <v>0</v>
      </c>
      <c r="M734" s="5" t="s">
        <v>70</v>
      </c>
      <c r="N734" s="5" t="s">
        <v>70</v>
      </c>
      <c r="O734" s="7">
        <v>0</v>
      </c>
      <c r="P734" s="7">
        <v>0</v>
      </c>
      <c r="Q734" s="7">
        <v>0</v>
      </c>
      <c r="R734" s="7">
        <v>0</v>
      </c>
      <c r="T734" s="5">
        <v>0</v>
      </c>
      <c r="U734" s="5">
        <v>0</v>
      </c>
      <c r="V734" s="5">
        <v>0</v>
      </c>
      <c r="W734" s="5">
        <v>0</v>
      </c>
      <c r="Y734" s="5">
        <v>0</v>
      </c>
      <c r="Z734" s="5">
        <v>0</v>
      </c>
      <c r="AB734" s="5">
        <v>0</v>
      </c>
      <c r="AC734" s="5">
        <v>0</v>
      </c>
      <c r="AE734" s="5">
        <v>0</v>
      </c>
      <c r="AF734" s="5">
        <v>0</v>
      </c>
      <c r="AH734" s="5">
        <v>0</v>
      </c>
      <c r="AJ734" s="7">
        <v>0</v>
      </c>
      <c r="AZ734" s="5" t="s">
        <v>175</v>
      </c>
      <c r="BB734" s="5" t="s">
        <v>82</v>
      </c>
      <c r="BD734" s="5">
        <v>0</v>
      </c>
      <c r="BE734" s="5">
        <v>0</v>
      </c>
    </row>
    <row r="735" spans="1:57" x14ac:dyDescent="0.25">
      <c r="A735" s="5">
        <v>734</v>
      </c>
      <c r="B735" s="6">
        <v>42617.912175925929</v>
      </c>
      <c r="D735" s="5" t="s">
        <v>318</v>
      </c>
      <c r="E735" s="5" t="s">
        <v>569</v>
      </c>
      <c r="F735" s="5">
        <v>0</v>
      </c>
      <c r="G735" s="5" t="s">
        <v>64</v>
      </c>
      <c r="H735" s="5" t="s">
        <v>319</v>
      </c>
      <c r="I735" s="5" t="s">
        <v>81</v>
      </c>
      <c r="J735" s="5" t="s">
        <v>65</v>
      </c>
      <c r="K735" s="5" t="s">
        <v>65</v>
      </c>
      <c r="L735" s="5">
        <v>0</v>
      </c>
      <c r="M735" s="5" t="s">
        <v>70</v>
      </c>
      <c r="N735" s="5" t="s">
        <v>70</v>
      </c>
      <c r="O735" s="7">
        <v>0</v>
      </c>
      <c r="P735" s="7">
        <v>0</v>
      </c>
      <c r="Q735" s="7">
        <v>0</v>
      </c>
      <c r="R735" s="7">
        <v>0</v>
      </c>
      <c r="T735" s="5">
        <v>0</v>
      </c>
      <c r="U735" s="5">
        <v>0</v>
      </c>
      <c r="V735" s="5">
        <v>0</v>
      </c>
      <c r="W735" s="5">
        <v>0</v>
      </c>
      <c r="Y735" s="5">
        <v>0</v>
      </c>
      <c r="Z735" s="5">
        <v>0</v>
      </c>
      <c r="AB735" s="5">
        <v>0</v>
      </c>
      <c r="AC735" s="5">
        <v>0</v>
      </c>
      <c r="AE735" s="5">
        <v>0</v>
      </c>
      <c r="AF735" s="5">
        <v>0</v>
      </c>
      <c r="AH735" s="5">
        <v>0</v>
      </c>
      <c r="AJ735" s="7">
        <v>0</v>
      </c>
      <c r="AZ735" s="5" t="s">
        <v>175</v>
      </c>
      <c r="BB735" s="5" t="s">
        <v>82</v>
      </c>
      <c r="BD735" s="5">
        <v>0</v>
      </c>
      <c r="BE735" s="5">
        <v>0</v>
      </c>
    </row>
    <row r="736" spans="1:57" x14ac:dyDescent="0.25">
      <c r="A736" s="5">
        <v>735</v>
      </c>
      <c r="B736" s="6">
        <v>42617.912106481483</v>
      </c>
      <c r="D736" s="5" t="s">
        <v>318</v>
      </c>
      <c r="E736" s="5" t="s">
        <v>569</v>
      </c>
      <c r="F736" s="5">
        <v>0</v>
      </c>
      <c r="G736" s="5" t="s">
        <v>64</v>
      </c>
      <c r="H736" s="5" t="s">
        <v>319</v>
      </c>
      <c r="I736" s="5" t="s">
        <v>81</v>
      </c>
      <c r="J736" s="5" t="s">
        <v>65</v>
      </c>
      <c r="K736" s="5" t="s">
        <v>65</v>
      </c>
      <c r="L736" s="5">
        <v>0</v>
      </c>
      <c r="M736" s="5" t="s">
        <v>70</v>
      </c>
      <c r="N736" s="5" t="s">
        <v>70</v>
      </c>
      <c r="O736" s="7">
        <v>0</v>
      </c>
      <c r="P736" s="7">
        <v>0</v>
      </c>
      <c r="Q736" s="7">
        <v>0</v>
      </c>
      <c r="R736" s="7">
        <v>0</v>
      </c>
      <c r="T736" s="5">
        <v>0</v>
      </c>
      <c r="U736" s="5">
        <v>0</v>
      </c>
      <c r="V736" s="5">
        <v>0</v>
      </c>
      <c r="W736" s="5">
        <v>0</v>
      </c>
      <c r="Y736" s="5">
        <v>0</v>
      </c>
      <c r="Z736" s="5">
        <v>0</v>
      </c>
      <c r="AB736" s="5">
        <v>0</v>
      </c>
      <c r="AC736" s="5">
        <v>0</v>
      </c>
      <c r="AE736" s="5">
        <v>0</v>
      </c>
      <c r="AF736" s="5">
        <v>0</v>
      </c>
      <c r="AH736" s="5">
        <v>0</v>
      </c>
      <c r="AJ736" s="7">
        <v>0</v>
      </c>
      <c r="AZ736" s="5" t="s">
        <v>175</v>
      </c>
      <c r="BB736" s="5" t="s">
        <v>82</v>
      </c>
      <c r="BD736" s="5">
        <v>0</v>
      </c>
      <c r="BE736" s="5">
        <v>0</v>
      </c>
    </row>
    <row r="737" spans="1:57" x14ac:dyDescent="0.25">
      <c r="A737" s="5">
        <v>736</v>
      </c>
      <c r="B737" s="6">
        <v>42617.911261574074</v>
      </c>
      <c r="D737" s="5" t="s">
        <v>318</v>
      </c>
      <c r="E737" s="5" t="s">
        <v>569</v>
      </c>
      <c r="F737" s="5">
        <v>0</v>
      </c>
      <c r="G737" s="5" t="s">
        <v>64</v>
      </c>
      <c r="H737" s="5" t="s">
        <v>319</v>
      </c>
      <c r="I737" s="5" t="s">
        <v>81</v>
      </c>
      <c r="J737" s="5" t="s">
        <v>65</v>
      </c>
      <c r="K737" s="5" t="s">
        <v>65</v>
      </c>
      <c r="L737" s="5">
        <v>0</v>
      </c>
      <c r="M737" s="5" t="s">
        <v>70</v>
      </c>
      <c r="N737" s="5" t="s">
        <v>70</v>
      </c>
      <c r="O737" s="7">
        <v>0</v>
      </c>
      <c r="P737" s="7">
        <v>0</v>
      </c>
      <c r="Q737" s="7">
        <v>0</v>
      </c>
      <c r="R737" s="7">
        <v>0</v>
      </c>
      <c r="T737" s="5">
        <v>0</v>
      </c>
      <c r="U737" s="5">
        <v>0</v>
      </c>
      <c r="V737" s="5">
        <v>0</v>
      </c>
      <c r="W737" s="5">
        <v>0</v>
      </c>
      <c r="Y737" s="5">
        <v>0</v>
      </c>
      <c r="Z737" s="5">
        <v>0</v>
      </c>
      <c r="AB737" s="5">
        <v>0</v>
      </c>
      <c r="AC737" s="5">
        <v>0</v>
      </c>
      <c r="AE737" s="5">
        <v>0</v>
      </c>
      <c r="AF737" s="5">
        <v>0</v>
      </c>
      <c r="AH737" s="5">
        <v>0</v>
      </c>
      <c r="AJ737" s="7">
        <v>0</v>
      </c>
      <c r="AZ737" s="5" t="s">
        <v>175</v>
      </c>
      <c r="BB737" s="5" t="s">
        <v>82</v>
      </c>
      <c r="BD737" s="5">
        <v>0</v>
      </c>
      <c r="BE737" s="5">
        <v>0</v>
      </c>
    </row>
    <row r="738" spans="1:57" x14ac:dyDescent="0.25">
      <c r="A738" s="5">
        <v>737</v>
      </c>
      <c r="B738" s="6">
        <v>42617.910115740742</v>
      </c>
      <c r="D738" s="5" t="s">
        <v>318</v>
      </c>
      <c r="E738" s="5" t="s">
        <v>344</v>
      </c>
      <c r="G738" s="5" t="s">
        <v>64</v>
      </c>
      <c r="H738" s="5" t="s">
        <v>319</v>
      </c>
      <c r="I738" s="5" t="s">
        <v>75</v>
      </c>
      <c r="J738" s="5" t="s">
        <v>65</v>
      </c>
      <c r="K738" s="5" t="s">
        <v>65</v>
      </c>
      <c r="M738" s="5" t="s">
        <v>516</v>
      </c>
      <c r="N738" s="5" t="s">
        <v>76</v>
      </c>
      <c r="O738" s="7">
        <v>0</v>
      </c>
      <c r="P738" s="7">
        <v>0</v>
      </c>
      <c r="Q738" s="7">
        <v>0</v>
      </c>
      <c r="R738" s="7">
        <v>0</v>
      </c>
      <c r="T738" s="5">
        <v>0</v>
      </c>
      <c r="W738" s="5">
        <v>0</v>
      </c>
      <c r="Y738" s="5">
        <v>0</v>
      </c>
      <c r="Z738" s="5">
        <v>0</v>
      </c>
      <c r="AB738" s="5">
        <v>0</v>
      </c>
      <c r="AC738" s="5">
        <v>0</v>
      </c>
      <c r="AE738" s="5">
        <v>0</v>
      </c>
      <c r="AF738" s="5">
        <v>0</v>
      </c>
      <c r="AH738" s="5">
        <v>0</v>
      </c>
      <c r="AJ738" s="7">
        <v>0</v>
      </c>
      <c r="AZ738" s="5" t="s">
        <v>175</v>
      </c>
      <c r="BB738" s="5" t="s">
        <v>77</v>
      </c>
      <c r="BD738" s="5" t="s">
        <v>414</v>
      </c>
      <c r="BE738" s="5" t="s">
        <v>67</v>
      </c>
    </row>
    <row r="739" spans="1:57" x14ac:dyDescent="0.25">
      <c r="A739" s="5">
        <v>738</v>
      </c>
      <c r="B739" s="6">
        <v>42617.909849537034</v>
      </c>
      <c r="D739" s="5" t="s">
        <v>318</v>
      </c>
      <c r="E739" s="5" t="s">
        <v>569</v>
      </c>
      <c r="F739" s="5">
        <v>0</v>
      </c>
      <c r="G739" s="5" t="s">
        <v>64</v>
      </c>
      <c r="H739" s="5" t="s">
        <v>319</v>
      </c>
      <c r="I739" s="5" t="s">
        <v>81</v>
      </c>
      <c r="J739" s="5" t="s">
        <v>65</v>
      </c>
      <c r="K739" s="5" t="s">
        <v>65</v>
      </c>
      <c r="L739" s="5">
        <v>0</v>
      </c>
      <c r="M739" s="5" t="s">
        <v>70</v>
      </c>
      <c r="N739" s="5" t="s">
        <v>70</v>
      </c>
      <c r="O739" s="7">
        <v>0</v>
      </c>
      <c r="P739" s="7">
        <v>0</v>
      </c>
      <c r="Q739" s="7">
        <v>0</v>
      </c>
      <c r="R739" s="7">
        <v>0</v>
      </c>
      <c r="T739" s="5">
        <v>0</v>
      </c>
      <c r="U739" s="5">
        <v>0</v>
      </c>
      <c r="V739" s="5">
        <v>0</v>
      </c>
      <c r="W739" s="5">
        <v>0</v>
      </c>
      <c r="Y739" s="5">
        <v>0</v>
      </c>
      <c r="Z739" s="5">
        <v>0</v>
      </c>
      <c r="AB739" s="5">
        <v>0</v>
      </c>
      <c r="AC739" s="5">
        <v>0</v>
      </c>
      <c r="AE739" s="5">
        <v>0</v>
      </c>
      <c r="AF739" s="5">
        <v>0</v>
      </c>
      <c r="AH739" s="5">
        <v>0</v>
      </c>
      <c r="AJ739" s="7">
        <v>0</v>
      </c>
      <c r="AZ739" s="5" t="s">
        <v>175</v>
      </c>
      <c r="BB739" s="5" t="s">
        <v>82</v>
      </c>
      <c r="BD739" s="5">
        <v>0</v>
      </c>
      <c r="BE739" s="5">
        <v>0</v>
      </c>
    </row>
    <row r="740" spans="1:57" x14ac:dyDescent="0.25">
      <c r="A740" s="5">
        <v>739</v>
      </c>
      <c r="B740" s="6">
        <v>42617.90965277778</v>
      </c>
      <c r="D740" s="5" t="s">
        <v>318</v>
      </c>
      <c r="E740" s="5" t="s">
        <v>569</v>
      </c>
      <c r="F740" s="5">
        <v>0</v>
      </c>
      <c r="G740" s="5" t="s">
        <v>64</v>
      </c>
      <c r="H740" s="5" t="s">
        <v>319</v>
      </c>
      <c r="I740" s="5" t="s">
        <v>81</v>
      </c>
      <c r="J740" s="5" t="s">
        <v>65</v>
      </c>
      <c r="K740" s="5" t="s">
        <v>65</v>
      </c>
      <c r="L740" s="5">
        <v>0</v>
      </c>
      <c r="M740" s="5" t="s">
        <v>70</v>
      </c>
      <c r="N740" s="5" t="s">
        <v>70</v>
      </c>
      <c r="O740" s="7">
        <v>0</v>
      </c>
      <c r="P740" s="7">
        <v>0</v>
      </c>
      <c r="Q740" s="7">
        <v>0</v>
      </c>
      <c r="R740" s="7">
        <v>0</v>
      </c>
      <c r="T740" s="5">
        <v>0</v>
      </c>
      <c r="U740" s="5">
        <v>0</v>
      </c>
      <c r="V740" s="5">
        <v>0</v>
      </c>
      <c r="W740" s="5">
        <v>0</v>
      </c>
      <c r="Y740" s="5">
        <v>0</v>
      </c>
      <c r="Z740" s="5">
        <v>0</v>
      </c>
      <c r="AB740" s="5">
        <v>0</v>
      </c>
      <c r="AC740" s="5">
        <v>0</v>
      </c>
      <c r="AE740" s="5">
        <v>0</v>
      </c>
      <c r="AF740" s="5">
        <v>0</v>
      </c>
      <c r="AH740" s="5">
        <v>0</v>
      </c>
      <c r="AJ740" s="7">
        <v>0</v>
      </c>
      <c r="AZ740" s="5" t="s">
        <v>175</v>
      </c>
      <c r="BB740" s="5" t="s">
        <v>82</v>
      </c>
      <c r="BD740" s="5">
        <v>0</v>
      </c>
      <c r="BE740" s="5">
        <v>0</v>
      </c>
    </row>
    <row r="741" spans="1:57" x14ac:dyDescent="0.25">
      <c r="A741" s="5">
        <v>740</v>
      </c>
      <c r="B741" s="6">
        <v>42617.909120370372</v>
      </c>
      <c r="D741" s="5" t="s">
        <v>318</v>
      </c>
      <c r="E741" s="5" t="s">
        <v>569</v>
      </c>
      <c r="F741" s="5">
        <v>0</v>
      </c>
      <c r="G741" s="5" t="s">
        <v>64</v>
      </c>
      <c r="H741" s="5" t="s">
        <v>319</v>
      </c>
      <c r="I741" s="5" t="s">
        <v>81</v>
      </c>
      <c r="J741" s="5" t="s">
        <v>65</v>
      </c>
      <c r="K741" s="5" t="s">
        <v>65</v>
      </c>
      <c r="L741" s="5">
        <v>0</v>
      </c>
      <c r="M741" s="5" t="s">
        <v>70</v>
      </c>
      <c r="N741" s="5" t="s">
        <v>70</v>
      </c>
      <c r="O741" s="7">
        <v>0</v>
      </c>
      <c r="P741" s="7">
        <v>0</v>
      </c>
      <c r="Q741" s="7">
        <v>0</v>
      </c>
      <c r="R741" s="7">
        <v>0</v>
      </c>
      <c r="T741" s="5">
        <v>0</v>
      </c>
      <c r="U741" s="5">
        <v>0</v>
      </c>
      <c r="V741" s="5">
        <v>0</v>
      </c>
      <c r="W741" s="5">
        <v>0</v>
      </c>
      <c r="Y741" s="5">
        <v>0</v>
      </c>
      <c r="Z741" s="5">
        <v>0</v>
      </c>
      <c r="AB741" s="5">
        <v>0</v>
      </c>
      <c r="AC741" s="5">
        <v>0</v>
      </c>
      <c r="AE741" s="5">
        <v>0</v>
      </c>
      <c r="AF741" s="5">
        <v>0</v>
      </c>
      <c r="AH741" s="5">
        <v>0</v>
      </c>
      <c r="AJ741" s="7">
        <v>0</v>
      </c>
      <c r="AZ741" s="5" t="s">
        <v>175</v>
      </c>
      <c r="BB741" s="5" t="s">
        <v>82</v>
      </c>
      <c r="BD741" s="5">
        <v>0</v>
      </c>
      <c r="BE741" s="5">
        <v>0</v>
      </c>
    </row>
    <row r="742" spans="1:57" x14ac:dyDescent="0.25">
      <c r="A742" s="5">
        <v>741</v>
      </c>
      <c r="B742" s="6">
        <v>42617.908645833333</v>
      </c>
      <c r="D742" s="5" t="s">
        <v>318</v>
      </c>
      <c r="E742" s="5" t="s">
        <v>569</v>
      </c>
      <c r="F742" s="5">
        <v>0</v>
      </c>
      <c r="G742" s="5" t="s">
        <v>64</v>
      </c>
      <c r="H742" s="5" t="s">
        <v>319</v>
      </c>
      <c r="I742" s="5" t="s">
        <v>81</v>
      </c>
      <c r="J742" s="5" t="s">
        <v>65</v>
      </c>
      <c r="K742" s="5" t="s">
        <v>65</v>
      </c>
      <c r="L742" s="5">
        <v>0</v>
      </c>
      <c r="M742" s="5" t="s">
        <v>70</v>
      </c>
      <c r="N742" s="5" t="s">
        <v>70</v>
      </c>
      <c r="O742" s="7">
        <v>0</v>
      </c>
      <c r="P742" s="7">
        <v>0</v>
      </c>
      <c r="Q742" s="7">
        <v>0</v>
      </c>
      <c r="R742" s="7">
        <v>0</v>
      </c>
      <c r="T742" s="5">
        <v>0</v>
      </c>
      <c r="U742" s="5">
        <v>0</v>
      </c>
      <c r="V742" s="5">
        <v>0</v>
      </c>
      <c r="W742" s="5">
        <v>0</v>
      </c>
      <c r="Y742" s="5">
        <v>0</v>
      </c>
      <c r="Z742" s="5">
        <v>0</v>
      </c>
      <c r="AB742" s="5">
        <v>0</v>
      </c>
      <c r="AC742" s="5">
        <v>0</v>
      </c>
      <c r="AE742" s="5">
        <v>0</v>
      </c>
      <c r="AF742" s="5">
        <v>0</v>
      </c>
      <c r="AH742" s="5">
        <v>0</v>
      </c>
      <c r="AJ742" s="7">
        <v>0</v>
      </c>
      <c r="AZ742" s="5" t="s">
        <v>175</v>
      </c>
      <c r="BB742" s="5" t="s">
        <v>82</v>
      </c>
      <c r="BD742" s="5">
        <v>0</v>
      </c>
      <c r="BE742" s="5">
        <v>0</v>
      </c>
    </row>
    <row r="743" spans="1:57" x14ac:dyDescent="0.25">
      <c r="A743" s="5">
        <v>742</v>
      </c>
      <c r="B743" s="6">
        <v>42617.908495370371</v>
      </c>
      <c r="D743" s="5" t="s">
        <v>318</v>
      </c>
      <c r="E743" s="5" t="s">
        <v>569</v>
      </c>
      <c r="F743" s="5">
        <v>0</v>
      </c>
      <c r="G743" s="5" t="s">
        <v>64</v>
      </c>
      <c r="H743" s="5" t="s">
        <v>319</v>
      </c>
      <c r="I743" s="5" t="s">
        <v>81</v>
      </c>
      <c r="J743" s="5" t="s">
        <v>65</v>
      </c>
      <c r="K743" s="5" t="s">
        <v>65</v>
      </c>
      <c r="L743" s="5">
        <v>0</v>
      </c>
      <c r="M743" s="5" t="s">
        <v>70</v>
      </c>
      <c r="N743" s="5" t="s">
        <v>70</v>
      </c>
      <c r="O743" s="7">
        <v>0</v>
      </c>
      <c r="P743" s="7">
        <v>0</v>
      </c>
      <c r="Q743" s="7">
        <v>0</v>
      </c>
      <c r="R743" s="7">
        <v>0</v>
      </c>
      <c r="T743" s="5">
        <v>0</v>
      </c>
      <c r="U743" s="5">
        <v>0</v>
      </c>
      <c r="V743" s="5">
        <v>0</v>
      </c>
      <c r="W743" s="5">
        <v>0</v>
      </c>
      <c r="Y743" s="5">
        <v>0</v>
      </c>
      <c r="Z743" s="5">
        <v>0</v>
      </c>
      <c r="AB743" s="5">
        <v>0</v>
      </c>
      <c r="AC743" s="5">
        <v>0</v>
      </c>
      <c r="AE743" s="5">
        <v>0</v>
      </c>
      <c r="AF743" s="5">
        <v>0</v>
      </c>
      <c r="AH743" s="5">
        <v>0</v>
      </c>
      <c r="AJ743" s="7">
        <v>0</v>
      </c>
      <c r="AZ743" s="5" t="s">
        <v>175</v>
      </c>
      <c r="BB743" s="5" t="s">
        <v>82</v>
      </c>
      <c r="BD743" s="5">
        <v>0</v>
      </c>
      <c r="BE743" s="5">
        <v>0</v>
      </c>
    </row>
    <row r="744" spans="1:57" x14ac:dyDescent="0.25">
      <c r="A744" s="5">
        <v>743</v>
      </c>
      <c r="B744" s="6">
        <v>42617.908136574071</v>
      </c>
      <c r="D744" s="5" t="s">
        <v>318</v>
      </c>
      <c r="E744" s="5" t="s">
        <v>569</v>
      </c>
      <c r="F744" s="5">
        <v>0</v>
      </c>
      <c r="G744" s="5" t="s">
        <v>64</v>
      </c>
      <c r="H744" s="5" t="s">
        <v>319</v>
      </c>
      <c r="I744" s="5" t="s">
        <v>81</v>
      </c>
      <c r="J744" s="5" t="s">
        <v>65</v>
      </c>
      <c r="K744" s="5" t="s">
        <v>65</v>
      </c>
      <c r="L744" s="5">
        <v>0</v>
      </c>
      <c r="M744" s="5" t="s">
        <v>70</v>
      </c>
      <c r="N744" s="5" t="s">
        <v>70</v>
      </c>
      <c r="O744" s="7">
        <v>0</v>
      </c>
      <c r="P744" s="7">
        <v>0</v>
      </c>
      <c r="Q744" s="7">
        <v>0</v>
      </c>
      <c r="R744" s="7">
        <v>0</v>
      </c>
      <c r="T744" s="5">
        <v>0</v>
      </c>
      <c r="U744" s="5">
        <v>0</v>
      </c>
      <c r="V744" s="5">
        <v>0</v>
      </c>
      <c r="W744" s="5">
        <v>0</v>
      </c>
      <c r="Y744" s="5">
        <v>0</v>
      </c>
      <c r="Z744" s="5">
        <v>0</v>
      </c>
      <c r="AB744" s="5">
        <v>0</v>
      </c>
      <c r="AC744" s="5">
        <v>0</v>
      </c>
      <c r="AE744" s="5">
        <v>0</v>
      </c>
      <c r="AF744" s="5">
        <v>0</v>
      </c>
      <c r="AH744" s="5">
        <v>0</v>
      </c>
      <c r="AJ744" s="7">
        <v>0</v>
      </c>
      <c r="AZ744" s="5" t="s">
        <v>175</v>
      </c>
      <c r="BB744" s="5" t="s">
        <v>82</v>
      </c>
      <c r="BD744" s="5">
        <v>0</v>
      </c>
      <c r="BE744" s="5">
        <v>0</v>
      </c>
    </row>
    <row r="745" spans="1:57" x14ac:dyDescent="0.25">
      <c r="A745" s="5">
        <v>744</v>
      </c>
      <c r="B745" s="6">
        <v>42617.907453703701</v>
      </c>
      <c r="D745" s="5" t="s">
        <v>318</v>
      </c>
      <c r="E745" s="5" t="s">
        <v>569</v>
      </c>
      <c r="F745" s="5">
        <v>0</v>
      </c>
      <c r="G745" s="5" t="s">
        <v>64</v>
      </c>
      <c r="H745" s="5" t="s">
        <v>319</v>
      </c>
      <c r="I745" s="5" t="s">
        <v>81</v>
      </c>
      <c r="J745" s="5" t="s">
        <v>65</v>
      </c>
      <c r="K745" s="5" t="s">
        <v>65</v>
      </c>
      <c r="L745" s="5">
        <v>0</v>
      </c>
      <c r="M745" s="5" t="s">
        <v>70</v>
      </c>
      <c r="N745" s="5" t="s">
        <v>70</v>
      </c>
      <c r="O745" s="7">
        <v>0</v>
      </c>
      <c r="P745" s="7">
        <v>0</v>
      </c>
      <c r="Q745" s="7">
        <v>0</v>
      </c>
      <c r="R745" s="7">
        <v>0</v>
      </c>
      <c r="T745" s="5">
        <v>0</v>
      </c>
      <c r="U745" s="5">
        <v>0</v>
      </c>
      <c r="V745" s="5">
        <v>0</v>
      </c>
      <c r="W745" s="5">
        <v>0</v>
      </c>
      <c r="Y745" s="5">
        <v>0</v>
      </c>
      <c r="Z745" s="5">
        <v>0</v>
      </c>
      <c r="AB745" s="5">
        <v>0</v>
      </c>
      <c r="AC745" s="5">
        <v>0</v>
      </c>
      <c r="AE745" s="5">
        <v>0</v>
      </c>
      <c r="AF745" s="5">
        <v>0</v>
      </c>
      <c r="AH745" s="5">
        <v>0</v>
      </c>
      <c r="AJ745" s="7">
        <v>0</v>
      </c>
      <c r="AZ745" s="5" t="s">
        <v>175</v>
      </c>
      <c r="BB745" s="5" t="s">
        <v>82</v>
      </c>
      <c r="BD745" s="5">
        <v>0</v>
      </c>
      <c r="BE745" s="5">
        <v>0</v>
      </c>
    </row>
    <row r="746" spans="1:57" x14ac:dyDescent="0.25">
      <c r="A746" s="5">
        <v>745</v>
      </c>
      <c r="B746" s="6">
        <v>42617.907407407409</v>
      </c>
      <c r="D746" s="5" t="s">
        <v>318</v>
      </c>
      <c r="E746" s="5" t="s">
        <v>569</v>
      </c>
      <c r="F746" s="5">
        <v>0</v>
      </c>
      <c r="G746" s="5" t="s">
        <v>64</v>
      </c>
      <c r="H746" s="5" t="s">
        <v>319</v>
      </c>
      <c r="I746" s="5" t="s">
        <v>81</v>
      </c>
      <c r="J746" s="5" t="s">
        <v>65</v>
      </c>
      <c r="K746" s="5" t="s">
        <v>65</v>
      </c>
      <c r="L746" s="5">
        <v>0</v>
      </c>
      <c r="M746" s="5" t="s">
        <v>70</v>
      </c>
      <c r="N746" s="5" t="s">
        <v>70</v>
      </c>
      <c r="O746" s="7">
        <v>0</v>
      </c>
      <c r="P746" s="7">
        <v>0</v>
      </c>
      <c r="Q746" s="7">
        <v>0</v>
      </c>
      <c r="R746" s="7">
        <v>0</v>
      </c>
      <c r="T746" s="5">
        <v>0</v>
      </c>
      <c r="U746" s="5">
        <v>0</v>
      </c>
      <c r="V746" s="5">
        <v>0</v>
      </c>
      <c r="W746" s="5">
        <v>0</v>
      </c>
      <c r="Y746" s="5">
        <v>0</v>
      </c>
      <c r="Z746" s="5">
        <v>0</v>
      </c>
      <c r="AB746" s="5">
        <v>0</v>
      </c>
      <c r="AC746" s="5">
        <v>0</v>
      </c>
      <c r="AE746" s="5">
        <v>0</v>
      </c>
      <c r="AF746" s="5">
        <v>0</v>
      </c>
      <c r="AH746" s="5">
        <v>0</v>
      </c>
      <c r="AJ746" s="7">
        <v>0</v>
      </c>
      <c r="AZ746" s="5" t="s">
        <v>175</v>
      </c>
      <c r="BB746" s="5" t="s">
        <v>82</v>
      </c>
      <c r="BD746" s="5">
        <v>0</v>
      </c>
      <c r="BE746" s="5">
        <v>0</v>
      </c>
    </row>
    <row r="747" spans="1:57" x14ac:dyDescent="0.25">
      <c r="A747" s="5">
        <v>746</v>
      </c>
      <c r="B747" s="6">
        <v>42617.907326388886</v>
      </c>
      <c r="D747" s="5" t="s">
        <v>318</v>
      </c>
      <c r="E747" s="5" t="s">
        <v>569</v>
      </c>
      <c r="F747" s="5">
        <v>0</v>
      </c>
      <c r="G747" s="5" t="s">
        <v>64</v>
      </c>
      <c r="H747" s="5" t="s">
        <v>319</v>
      </c>
      <c r="I747" s="5" t="s">
        <v>81</v>
      </c>
      <c r="J747" s="5" t="s">
        <v>65</v>
      </c>
      <c r="K747" s="5" t="s">
        <v>65</v>
      </c>
      <c r="L747" s="5">
        <v>0</v>
      </c>
      <c r="M747" s="5" t="s">
        <v>70</v>
      </c>
      <c r="N747" s="5" t="s">
        <v>70</v>
      </c>
      <c r="O747" s="7">
        <v>0</v>
      </c>
      <c r="P747" s="7">
        <v>0</v>
      </c>
      <c r="Q747" s="7">
        <v>0</v>
      </c>
      <c r="R747" s="7">
        <v>0</v>
      </c>
      <c r="T747" s="5">
        <v>0</v>
      </c>
      <c r="U747" s="5">
        <v>0</v>
      </c>
      <c r="V747" s="5">
        <v>0</v>
      </c>
      <c r="W747" s="5">
        <v>0</v>
      </c>
      <c r="Y747" s="5">
        <v>0</v>
      </c>
      <c r="Z747" s="5">
        <v>0</v>
      </c>
      <c r="AB747" s="5">
        <v>0</v>
      </c>
      <c r="AC747" s="5">
        <v>0</v>
      </c>
      <c r="AE747" s="5">
        <v>0</v>
      </c>
      <c r="AF747" s="5">
        <v>0</v>
      </c>
      <c r="AH747" s="5">
        <v>0</v>
      </c>
      <c r="AJ747" s="7">
        <v>0</v>
      </c>
      <c r="AZ747" s="5" t="s">
        <v>175</v>
      </c>
      <c r="BB747" s="5" t="s">
        <v>82</v>
      </c>
      <c r="BD747" s="5">
        <v>0</v>
      </c>
      <c r="BE747" s="5">
        <v>0</v>
      </c>
    </row>
    <row r="748" spans="1:57" x14ac:dyDescent="0.25">
      <c r="A748" s="5">
        <v>747</v>
      </c>
      <c r="B748" s="6">
        <v>42617.906458333331</v>
      </c>
      <c r="D748" s="5" t="s">
        <v>318</v>
      </c>
      <c r="E748" s="5" t="s">
        <v>569</v>
      </c>
      <c r="F748" s="5">
        <v>0</v>
      </c>
      <c r="G748" s="5" t="s">
        <v>64</v>
      </c>
      <c r="H748" s="5" t="s">
        <v>319</v>
      </c>
      <c r="I748" s="5" t="s">
        <v>81</v>
      </c>
      <c r="J748" s="5" t="s">
        <v>65</v>
      </c>
      <c r="K748" s="5" t="s">
        <v>65</v>
      </c>
      <c r="L748" s="5">
        <v>0</v>
      </c>
      <c r="M748" s="5" t="s">
        <v>70</v>
      </c>
      <c r="N748" s="5" t="s">
        <v>70</v>
      </c>
      <c r="O748" s="7">
        <v>0</v>
      </c>
      <c r="P748" s="7">
        <v>0</v>
      </c>
      <c r="Q748" s="7">
        <v>0</v>
      </c>
      <c r="R748" s="7">
        <v>0</v>
      </c>
      <c r="T748" s="5">
        <v>0</v>
      </c>
      <c r="U748" s="5">
        <v>0</v>
      </c>
      <c r="V748" s="5">
        <v>0</v>
      </c>
      <c r="W748" s="5">
        <v>0</v>
      </c>
      <c r="Y748" s="5">
        <v>0</v>
      </c>
      <c r="Z748" s="5">
        <v>0</v>
      </c>
      <c r="AB748" s="5">
        <v>0</v>
      </c>
      <c r="AC748" s="5">
        <v>0</v>
      </c>
      <c r="AE748" s="5">
        <v>0</v>
      </c>
      <c r="AF748" s="5">
        <v>0</v>
      </c>
      <c r="AH748" s="5">
        <v>0</v>
      </c>
      <c r="AJ748" s="7">
        <v>0</v>
      </c>
      <c r="AZ748" s="5" t="s">
        <v>175</v>
      </c>
      <c r="BB748" s="5" t="s">
        <v>82</v>
      </c>
      <c r="BD748" s="5">
        <v>0</v>
      </c>
      <c r="BE748" s="5">
        <v>0</v>
      </c>
    </row>
    <row r="749" spans="1:57" x14ac:dyDescent="0.25">
      <c r="A749" s="5">
        <v>748</v>
      </c>
      <c r="B749" s="6">
        <v>42617.905405092592</v>
      </c>
      <c r="D749" s="5" t="s">
        <v>318</v>
      </c>
      <c r="E749" s="5" t="s">
        <v>569</v>
      </c>
      <c r="F749" s="5">
        <v>0</v>
      </c>
      <c r="G749" s="5" t="s">
        <v>64</v>
      </c>
      <c r="H749" s="5" t="s">
        <v>319</v>
      </c>
      <c r="I749" s="5" t="s">
        <v>81</v>
      </c>
      <c r="J749" s="5" t="s">
        <v>65</v>
      </c>
      <c r="K749" s="5" t="s">
        <v>65</v>
      </c>
      <c r="L749" s="5">
        <v>0</v>
      </c>
      <c r="M749" s="5" t="s">
        <v>70</v>
      </c>
      <c r="N749" s="5" t="s">
        <v>70</v>
      </c>
      <c r="O749" s="7">
        <v>0</v>
      </c>
      <c r="P749" s="7">
        <v>0</v>
      </c>
      <c r="Q749" s="7">
        <v>0</v>
      </c>
      <c r="R749" s="7">
        <v>0</v>
      </c>
      <c r="T749" s="5">
        <v>0</v>
      </c>
      <c r="U749" s="5">
        <v>0</v>
      </c>
      <c r="V749" s="5">
        <v>0</v>
      </c>
      <c r="W749" s="5">
        <v>0</v>
      </c>
      <c r="Y749" s="5">
        <v>0</v>
      </c>
      <c r="Z749" s="5">
        <v>0</v>
      </c>
      <c r="AB749" s="5">
        <v>0</v>
      </c>
      <c r="AC749" s="5">
        <v>0</v>
      </c>
      <c r="AE749" s="5">
        <v>0</v>
      </c>
      <c r="AF749" s="5">
        <v>0</v>
      </c>
      <c r="AH749" s="5">
        <v>0</v>
      </c>
      <c r="AJ749" s="7">
        <v>0</v>
      </c>
      <c r="AZ749" s="5" t="s">
        <v>175</v>
      </c>
      <c r="BB749" s="5" t="s">
        <v>82</v>
      </c>
      <c r="BD749" s="5">
        <v>0</v>
      </c>
      <c r="BE749" s="5">
        <v>0</v>
      </c>
    </row>
    <row r="750" spans="1:57" x14ac:dyDescent="0.25">
      <c r="A750" s="5">
        <v>749</v>
      </c>
      <c r="B750" s="6">
        <v>42617.904085648152</v>
      </c>
      <c r="D750" s="5" t="s">
        <v>318</v>
      </c>
      <c r="E750" s="5" t="s">
        <v>569</v>
      </c>
      <c r="F750" s="5">
        <v>0</v>
      </c>
      <c r="G750" s="5" t="s">
        <v>64</v>
      </c>
      <c r="H750" s="5" t="s">
        <v>319</v>
      </c>
      <c r="I750" s="5" t="s">
        <v>81</v>
      </c>
      <c r="J750" s="5" t="s">
        <v>65</v>
      </c>
      <c r="K750" s="5" t="s">
        <v>65</v>
      </c>
      <c r="L750" s="5">
        <v>0</v>
      </c>
      <c r="M750" s="5" t="s">
        <v>70</v>
      </c>
      <c r="N750" s="5" t="s">
        <v>70</v>
      </c>
      <c r="O750" s="7">
        <v>0</v>
      </c>
      <c r="P750" s="7">
        <v>0</v>
      </c>
      <c r="Q750" s="7">
        <v>0</v>
      </c>
      <c r="R750" s="7">
        <v>0</v>
      </c>
      <c r="T750" s="5">
        <v>0</v>
      </c>
      <c r="U750" s="5">
        <v>0</v>
      </c>
      <c r="V750" s="5">
        <v>0</v>
      </c>
      <c r="W750" s="5">
        <v>0</v>
      </c>
      <c r="Y750" s="5">
        <v>0</v>
      </c>
      <c r="Z750" s="5">
        <v>0</v>
      </c>
      <c r="AB750" s="5">
        <v>0</v>
      </c>
      <c r="AC750" s="5">
        <v>0</v>
      </c>
      <c r="AE750" s="5">
        <v>0</v>
      </c>
      <c r="AF750" s="5">
        <v>0</v>
      </c>
      <c r="AH750" s="5">
        <v>0</v>
      </c>
      <c r="AJ750" s="7">
        <v>0</v>
      </c>
      <c r="AZ750" s="5" t="s">
        <v>175</v>
      </c>
      <c r="BB750" s="5" t="s">
        <v>82</v>
      </c>
      <c r="BD750" s="5">
        <v>0</v>
      </c>
      <c r="BE750" s="5">
        <v>0</v>
      </c>
    </row>
    <row r="751" spans="1:57" x14ac:dyDescent="0.25">
      <c r="A751" s="5">
        <v>750</v>
      </c>
      <c r="B751" s="6">
        <v>42617.903935185182</v>
      </c>
      <c r="D751" s="5" t="s">
        <v>318</v>
      </c>
      <c r="E751" s="5" t="s">
        <v>569</v>
      </c>
      <c r="F751" s="5">
        <v>0</v>
      </c>
      <c r="G751" s="5" t="s">
        <v>64</v>
      </c>
      <c r="H751" s="5" t="s">
        <v>319</v>
      </c>
      <c r="I751" s="5" t="s">
        <v>81</v>
      </c>
      <c r="J751" s="5" t="s">
        <v>65</v>
      </c>
      <c r="K751" s="5" t="s">
        <v>65</v>
      </c>
      <c r="L751" s="5">
        <v>0</v>
      </c>
      <c r="M751" s="5" t="s">
        <v>70</v>
      </c>
      <c r="N751" s="5" t="s">
        <v>70</v>
      </c>
      <c r="O751" s="7">
        <v>0</v>
      </c>
      <c r="P751" s="7">
        <v>0</v>
      </c>
      <c r="Q751" s="7">
        <v>0</v>
      </c>
      <c r="R751" s="7">
        <v>0</v>
      </c>
      <c r="T751" s="5">
        <v>0</v>
      </c>
      <c r="U751" s="5">
        <v>0</v>
      </c>
      <c r="V751" s="5">
        <v>0</v>
      </c>
      <c r="W751" s="5">
        <v>0</v>
      </c>
      <c r="Y751" s="5">
        <v>0</v>
      </c>
      <c r="Z751" s="5">
        <v>0</v>
      </c>
      <c r="AB751" s="5">
        <v>0</v>
      </c>
      <c r="AC751" s="5">
        <v>0</v>
      </c>
      <c r="AE751" s="5">
        <v>0</v>
      </c>
      <c r="AF751" s="5">
        <v>0</v>
      </c>
      <c r="AH751" s="5">
        <v>0</v>
      </c>
      <c r="AJ751" s="7">
        <v>0</v>
      </c>
      <c r="AZ751" s="5" t="s">
        <v>175</v>
      </c>
      <c r="BB751" s="5" t="s">
        <v>82</v>
      </c>
      <c r="BD751" s="5">
        <v>0</v>
      </c>
      <c r="BE751" s="5">
        <v>0</v>
      </c>
    </row>
    <row r="752" spans="1:57" x14ac:dyDescent="0.25">
      <c r="A752" s="5">
        <v>751</v>
      </c>
      <c r="B752" s="6">
        <v>42617.900266203702</v>
      </c>
      <c r="D752" s="5" t="s">
        <v>318</v>
      </c>
      <c r="E752" s="5" t="s">
        <v>469</v>
      </c>
      <c r="G752" s="5" t="s">
        <v>64</v>
      </c>
      <c r="H752" s="5" t="s">
        <v>319</v>
      </c>
      <c r="I752" s="5" t="s">
        <v>75</v>
      </c>
      <c r="J752" s="5" t="s">
        <v>65</v>
      </c>
      <c r="K752" s="5" t="s">
        <v>65</v>
      </c>
      <c r="M752" s="5" t="s">
        <v>213</v>
      </c>
      <c r="N752" s="5" t="s">
        <v>66</v>
      </c>
      <c r="O752" s="7">
        <v>0</v>
      </c>
      <c r="P752" s="7">
        <v>0</v>
      </c>
      <c r="Q752" s="7">
        <v>0</v>
      </c>
      <c r="R752" s="7">
        <v>0</v>
      </c>
      <c r="T752" s="5">
        <v>0</v>
      </c>
      <c r="W752" s="5">
        <v>0</v>
      </c>
      <c r="Y752" s="5">
        <v>0</v>
      </c>
      <c r="Z752" s="5">
        <v>0</v>
      </c>
      <c r="AB752" s="5">
        <v>0</v>
      </c>
      <c r="AC752" s="5">
        <v>0</v>
      </c>
      <c r="AE752" s="5">
        <v>0</v>
      </c>
      <c r="AF752" s="5">
        <v>0</v>
      </c>
      <c r="AH752" s="5">
        <v>0</v>
      </c>
      <c r="AJ752" s="7">
        <v>0</v>
      </c>
      <c r="AZ752" s="5" t="s">
        <v>175</v>
      </c>
      <c r="BB752" s="5" t="s">
        <v>77</v>
      </c>
      <c r="BD752" s="5" t="s">
        <v>577</v>
      </c>
      <c r="BE752" s="5" t="s">
        <v>67</v>
      </c>
    </row>
    <row r="753" spans="1:57" x14ac:dyDescent="0.25">
      <c r="A753" s="5">
        <v>752</v>
      </c>
      <c r="B753" s="6">
        <v>42617.891006944446</v>
      </c>
      <c r="D753" s="5" t="s">
        <v>318</v>
      </c>
      <c r="E753" s="5" t="s">
        <v>569</v>
      </c>
      <c r="F753" s="5">
        <v>0</v>
      </c>
      <c r="G753" s="5" t="s">
        <v>64</v>
      </c>
      <c r="H753" s="5" t="s">
        <v>319</v>
      </c>
      <c r="I753" s="5" t="s">
        <v>81</v>
      </c>
      <c r="J753" s="5" t="s">
        <v>65</v>
      </c>
      <c r="K753" s="5" t="s">
        <v>65</v>
      </c>
      <c r="L753" s="5">
        <v>0</v>
      </c>
      <c r="M753" s="5" t="s">
        <v>70</v>
      </c>
      <c r="N753" s="5" t="s">
        <v>70</v>
      </c>
      <c r="O753" s="7">
        <v>0</v>
      </c>
      <c r="P753" s="7">
        <v>0</v>
      </c>
      <c r="Q753" s="7">
        <v>0</v>
      </c>
      <c r="R753" s="7">
        <v>0</v>
      </c>
      <c r="T753" s="5">
        <v>0</v>
      </c>
      <c r="U753" s="5">
        <v>0</v>
      </c>
      <c r="V753" s="5">
        <v>0</v>
      </c>
      <c r="W753" s="5">
        <v>0</v>
      </c>
      <c r="Y753" s="5">
        <v>0</v>
      </c>
      <c r="Z753" s="5">
        <v>0</v>
      </c>
      <c r="AB753" s="5">
        <v>0</v>
      </c>
      <c r="AC753" s="5">
        <v>0</v>
      </c>
      <c r="AE753" s="5">
        <v>0</v>
      </c>
      <c r="AF753" s="5">
        <v>0</v>
      </c>
      <c r="AH753" s="5">
        <v>0</v>
      </c>
      <c r="AJ753" s="7">
        <v>0</v>
      </c>
      <c r="AZ753" s="5" t="s">
        <v>175</v>
      </c>
      <c r="BB753" s="5" t="s">
        <v>82</v>
      </c>
      <c r="BD753" s="5">
        <v>0</v>
      </c>
      <c r="BE753" s="5">
        <v>0</v>
      </c>
    </row>
    <row r="754" spans="1:57" x14ac:dyDescent="0.25">
      <c r="A754" s="5">
        <v>753</v>
      </c>
      <c r="B754" s="6">
        <v>42617.888194444444</v>
      </c>
      <c r="D754" s="5" t="s">
        <v>318</v>
      </c>
      <c r="E754" s="5" t="s">
        <v>351</v>
      </c>
      <c r="G754" s="5" t="s">
        <v>64</v>
      </c>
      <c r="H754" s="5" t="s">
        <v>319</v>
      </c>
      <c r="I754" s="5" t="s">
        <v>75</v>
      </c>
      <c r="J754" s="5" t="s">
        <v>65</v>
      </c>
      <c r="K754" s="5" t="s">
        <v>65</v>
      </c>
      <c r="M754" s="5" t="s">
        <v>491</v>
      </c>
      <c r="N754" s="5" t="s">
        <v>200</v>
      </c>
      <c r="O754" s="7">
        <v>0</v>
      </c>
      <c r="P754" s="7">
        <v>0</v>
      </c>
      <c r="Q754" s="7">
        <v>0</v>
      </c>
      <c r="R754" s="7">
        <v>0</v>
      </c>
      <c r="T754" s="5">
        <v>0</v>
      </c>
      <c r="W754" s="5">
        <v>0</v>
      </c>
      <c r="Y754" s="5">
        <v>0</v>
      </c>
      <c r="Z754" s="5">
        <v>0</v>
      </c>
      <c r="AB754" s="5">
        <v>0</v>
      </c>
      <c r="AC754" s="5">
        <v>0</v>
      </c>
      <c r="AE754" s="5">
        <v>0</v>
      </c>
      <c r="AF754" s="5">
        <v>0</v>
      </c>
      <c r="AH754" s="5">
        <v>0</v>
      </c>
      <c r="AJ754" s="7">
        <v>0</v>
      </c>
      <c r="AZ754" s="5" t="s">
        <v>175</v>
      </c>
      <c r="BB754" s="5" t="s">
        <v>77</v>
      </c>
      <c r="BD754" s="5" t="s">
        <v>427</v>
      </c>
      <c r="BE754" s="5" t="s">
        <v>67</v>
      </c>
    </row>
    <row r="755" spans="1:57" x14ac:dyDescent="0.25">
      <c r="A755" s="5">
        <v>754</v>
      </c>
      <c r="B755" s="6">
        <v>42617.88689814815</v>
      </c>
      <c r="D755" s="5" t="s">
        <v>318</v>
      </c>
      <c r="E755" s="5" t="s">
        <v>469</v>
      </c>
      <c r="G755" s="5" t="s">
        <v>64</v>
      </c>
      <c r="H755" s="5" t="s">
        <v>319</v>
      </c>
      <c r="I755" s="5" t="s">
        <v>75</v>
      </c>
      <c r="J755" s="5" t="s">
        <v>65</v>
      </c>
      <c r="K755" s="5" t="s">
        <v>65</v>
      </c>
      <c r="M755" s="5" t="s">
        <v>255</v>
      </c>
      <c r="N755" s="5" t="s">
        <v>76</v>
      </c>
      <c r="O755" s="7">
        <v>0</v>
      </c>
      <c r="P755" s="7">
        <v>0</v>
      </c>
      <c r="Q755" s="7">
        <v>0</v>
      </c>
      <c r="R755" s="7">
        <v>0</v>
      </c>
      <c r="T755" s="5">
        <v>0</v>
      </c>
      <c r="W755" s="5">
        <v>0</v>
      </c>
      <c r="Y755" s="5">
        <v>0</v>
      </c>
      <c r="Z755" s="5">
        <v>0</v>
      </c>
      <c r="AB755" s="5">
        <v>0</v>
      </c>
      <c r="AC755" s="5">
        <v>0</v>
      </c>
      <c r="AE755" s="5">
        <v>0</v>
      </c>
      <c r="AF755" s="5">
        <v>0</v>
      </c>
      <c r="AH755" s="5">
        <v>0</v>
      </c>
      <c r="AJ755" s="7">
        <v>0</v>
      </c>
      <c r="AZ755" s="5" t="s">
        <v>175</v>
      </c>
      <c r="BB755" s="5" t="s">
        <v>77</v>
      </c>
      <c r="BD755" s="5" t="s">
        <v>439</v>
      </c>
      <c r="BE755" s="5" t="s">
        <v>67</v>
      </c>
    </row>
    <row r="756" spans="1:57" x14ac:dyDescent="0.25">
      <c r="A756" s="5">
        <v>755</v>
      </c>
      <c r="B756" s="6">
        <v>42617.883506944447</v>
      </c>
      <c r="D756" s="5" t="s">
        <v>318</v>
      </c>
      <c r="E756" s="5" t="s">
        <v>351</v>
      </c>
      <c r="G756" s="5" t="s">
        <v>64</v>
      </c>
      <c r="H756" s="5" t="s">
        <v>319</v>
      </c>
      <c r="I756" s="5" t="s">
        <v>75</v>
      </c>
      <c r="J756" s="5" t="s">
        <v>65</v>
      </c>
      <c r="K756" s="5" t="s">
        <v>65</v>
      </c>
      <c r="M756" s="5" t="s">
        <v>296</v>
      </c>
      <c r="N756" s="5" t="s">
        <v>183</v>
      </c>
      <c r="O756" s="7">
        <v>0</v>
      </c>
      <c r="P756" s="7">
        <v>0</v>
      </c>
      <c r="Q756" s="7">
        <v>0</v>
      </c>
      <c r="R756" s="7">
        <v>0</v>
      </c>
      <c r="T756" s="5">
        <v>0</v>
      </c>
      <c r="W756" s="5">
        <v>0</v>
      </c>
      <c r="Y756" s="5">
        <v>0</v>
      </c>
      <c r="Z756" s="5">
        <v>0</v>
      </c>
      <c r="AB756" s="5">
        <v>0</v>
      </c>
      <c r="AC756" s="5">
        <v>0</v>
      </c>
      <c r="AE756" s="5">
        <v>0</v>
      </c>
      <c r="AF756" s="5">
        <v>0</v>
      </c>
      <c r="AH756" s="5">
        <v>0</v>
      </c>
      <c r="AJ756" s="7">
        <v>0</v>
      </c>
      <c r="AZ756" s="5" t="s">
        <v>175</v>
      </c>
      <c r="BB756" s="5" t="s">
        <v>77</v>
      </c>
      <c r="BD756" s="5" t="s">
        <v>427</v>
      </c>
      <c r="BE756" s="5" t="s">
        <v>67</v>
      </c>
    </row>
    <row r="757" spans="1:57" x14ac:dyDescent="0.25">
      <c r="A757" s="5">
        <v>756</v>
      </c>
      <c r="B757" s="6">
        <v>42617.881493055553</v>
      </c>
      <c r="D757" s="5" t="s">
        <v>318</v>
      </c>
      <c r="E757" s="5" t="s">
        <v>329</v>
      </c>
      <c r="G757" s="5" t="s">
        <v>64</v>
      </c>
      <c r="H757" s="5" t="s">
        <v>319</v>
      </c>
      <c r="I757" s="5" t="s">
        <v>75</v>
      </c>
      <c r="J757" s="5" t="s">
        <v>65</v>
      </c>
      <c r="K757" s="5" t="s">
        <v>65</v>
      </c>
      <c r="M757" s="5" t="s">
        <v>76</v>
      </c>
      <c r="N757" s="5" t="s">
        <v>76</v>
      </c>
      <c r="O757" s="7">
        <v>0</v>
      </c>
      <c r="P757" s="7">
        <v>0</v>
      </c>
      <c r="Q757" s="7">
        <v>0</v>
      </c>
      <c r="R757" s="7">
        <v>0</v>
      </c>
      <c r="T757" s="5">
        <v>0</v>
      </c>
      <c r="W757" s="5">
        <v>0</v>
      </c>
      <c r="Y757" s="5">
        <v>0</v>
      </c>
      <c r="Z757" s="5">
        <v>0</v>
      </c>
      <c r="AB757" s="5">
        <v>0</v>
      </c>
      <c r="AC757" s="5">
        <v>0</v>
      </c>
      <c r="AE757" s="5">
        <v>0</v>
      </c>
      <c r="AF757" s="5">
        <v>0</v>
      </c>
      <c r="AH757" s="5">
        <v>0</v>
      </c>
      <c r="AJ757" s="7">
        <v>0</v>
      </c>
      <c r="AZ757" s="5" t="s">
        <v>175</v>
      </c>
      <c r="BB757" s="5" t="s">
        <v>77</v>
      </c>
      <c r="BD757" s="5" t="s">
        <v>437</v>
      </c>
      <c r="BE757" s="5" t="s">
        <v>67</v>
      </c>
    </row>
    <row r="758" spans="1:57" x14ac:dyDescent="0.25">
      <c r="A758" s="5">
        <v>757</v>
      </c>
      <c r="B758" s="6">
        <v>42617.88082175926</v>
      </c>
      <c r="D758" s="5" t="s">
        <v>318</v>
      </c>
      <c r="E758" s="5" t="s">
        <v>329</v>
      </c>
      <c r="F758" s="5">
        <v>0</v>
      </c>
      <c r="G758" s="5" t="s">
        <v>64</v>
      </c>
      <c r="H758" s="5" t="s">
        <v>319</v>
      </c>
      <c r="I758" s="5" t="s">
        <v>81</v>
      </c>
      <c r="J758" s="5" t="s">
        <v>65</v>
      </c>
      <c r="K758" s="5" t="s">
        <v>65</v>
      </c>
      <c r="L758" s="5">
        <v>0</v>
      </c>
      <c r="M758" s="5" t="s">
        <v>70</v>
      </c>
      <c r="N758" s="5" t="s">
        <v>70</v>
      </c>
      <c r="O758" s="7">
        <v>0</v>
      </c>
      <c r="P758" s="7">
        <v>0</v>
      </c>
      <c r="Q758" s="7">
        <v>0</v>
      </c>
      <c r="R758" s="7">
        <v>0</v>
      </c>
      <c r="T758" s="5">
        <v>0</v>
      </c>
      <c r="U758" s="5">
        <v>0</v>
      </c>
      <c r="V758" s="5">
        <v>0</v>
      </c>
      <c r="W758" s="5">
        <v>0</v>
      </c>
      <c r="Y758" s="5">
        <v>0</v>
      </c>
      <c r="Z758" s="5">
        <v>0</v>
      </c>
      <c r="AB758" s="5">
        <v>0</v>
      </c>
      <c r="AC758" s="5">
        <v>0</v>
      </c>
      <c r="AE758" s="5">
        <v>0</v>
      </c>
      <c r="AF758" s="5">
        <v>0</v>
      </c>
      <c r="AH758" s="5">
        <v>0</v>
      </c>
      <c r="AJ758" s="7">
        <v>0</v>
      </c>
      <c r="AZ758" s="5" t="s">
        <v>175</v>
      </c>
      <c r="BB758" s="5" t="s">
        <v>82</v>
      </c>
      <c r="BD758" s="5">
        <v>0</v>
      </c>
      <c r="BE758" s="5">
        <v>0</v>
      </c>
    </row>
    <row r="759" spans="1:57" x14ac:dyDescent="0.25">
      <c r="A759" s="5">
        <v>758</v>
      </c>
      <c r="B759" s="6">
        <v>42617.872835648152</v>
      </c>
      <c r="D759" s="5" t="s">
        <v>317</v>
      </c>
      <c r="E759" s="5" t="s">
        <v>318</v>
      </c>
      <c r="F759" s="5" t="s">
        <v>317</v>
      </c>
      <c r="G759" s="5" t="s">
        <v>80</v>
      </c>
      <c r="H759" s="5" t="s">
        <v>319</v>
      </c>
      <c r="I759" s="5" t="s">
        <v>320</v>
      </c>
      <c r="J759" s="5" t="s">
        <v>65</v>
      </c>
      <c r="K759" s="5" t="s">
        <v>65</v>
      </c>
      <c r="M759" s="5" t="s">
        <v>446</v>
      </c>
      <c r="N759" s="5" t="s">
        <v>66</v>
      </c>
      <c r="O759" s="7">
        <v>0</v>
      </c>
      <c r="P759" s="7">
        <v>0</v>
      </c>
      <c r="Q759" s="7">
        <v>0</v>
      </c>
      <c r="R759" s="7">
        <v>0</v>
      </c>
      <c r="T759" s="5">
        <v>0</v>
      </c>
      <c r="W759" s="5">
        <v>0</v>
      </c>
      <c r="Y759" s="5">
        <v>0</v>
      </c>
      <c r="Z759" s="5">
        <v>0</v>
      </c>
      <c r="AB759" s="5">
        <v>0</v>
      </c>
      <c r="AC759" s="5">
        <v>0</v>
      </c>
      <c r="AE759" s="5">
        <v>0</v>
      </c>
      <c r="AF759" s="5">
        <v>0</v>
      </c>
      <c r="AH759" s="5">
        <v>0</v>
      </c>
      <c r="AJ759" s="7">
        <v>0</v>
      </c>
      <c r="BB759" s="5" t="s">
        <v>322</v>
      </c>
      <c r="BD759" s="5" t="s">
        <v>323</v>
      </c>
      <c r="BE759" s="5" t="s">
        <v>324</v>
      </c>
    </row>
    <row r="760" spans="1:57" x14ac:dyDescent="0.25">
      <c r="A760" s="5">
        <v>759</v>
      </c>
      <c r="B760" s="6">
        <v>42617.871979166666</v>
      </c>
      <c r="D760" s="5" t="s">
        <v>317</v>
      </c>
      <c r="E760" s="5" t="s">
        <v>318</v>
      </c>
      <c r="F760" s="5" t="s">
        <v>317</v>
      </c>
      <c r="G760" s="5" t="s">
        <v>80</v>
      </c>
      <c r="H760" s="5" t="s">
        <v>319</v>
      </c>
      <c r="I760" s="5" t="s">
        <v>320</v>
      </c>
      <c r="J760" s="5" t="s">
        <v>65</v>
      </c>
      <c r="K760" s="5" t="s">
        <v>65</v>
      </c>
      <c r="M760" s="5" t="s">
        <v>446</v>
      </c>
      <c r="N760" s="5" t="s">
        <v>66</v>
      </c>
      <c r="O760" s="7">
        <v>0</v>
      </c>
      <c r="P760" s="7">
        <v>0</v>
      </c>
      <c r="Q760" s="7">
        <v>0</v>
      </c>
      <c r="R760" s="7">
        <v>0</v>
      </c>
      <c r="T760" s="5">
        <v>0</v>
      </c>
      <c r="W760" s="5">
        <v>0</v>
      </c>
      <c r="Y760" s="5">
        <v>0</v>
      </c>
      <c r="Z760" s="5">
        <v>0</v>
      </c>
      <c r="AB760" s="5">
        <v>0</v>
      </c>
      <c r="AC760" s="5">
        <v>0</v>
      </c>
      <c r="AE760" s="5">
        <v>0</v>
      </c>
      <c r="AF760" s="5">
        <v>0</v>
      </c>
      <c r="AH760" s="5">
        <v>0</v>
      </c>
      <c r="AJ760" s="7">
        <v>0</v>
      </c>
      <c r="BB760" s="5" t="s">
        <v>322</v>
      </c>
      <c r="BD760" s="5" t="s">
        <v>323</v>
      </c>
      <c r="BE760" s="5" t="s">
        <v>324</v>
      </c>
    </row>
    <row r="761" spans="1:57" x14ac:dyDescent="0.25">
      <c r="A761" s="5">
        <v>760</v>
      </c>
      <c r="B761" s="6">
        <v>42617.871678240743</v>
      </c>
      <c r="D761" s="5" t="s">
        <v>317</v>
      </c>
      <c r="E761" s="5" t="s">
        <v>318</v>
      </c>
      <c r="F761" s="5" t="s">
        <v>317</v>
      </c>
      <c r="G761" s="5" t="s">
        <v>80</v>
      </c>
      <c r="H761" s="5" t="s">
        <v>319</v>
      </c>
      <c r="I761" s="5" t="s">
        <v>320</v>
      </c>
      <c r="J761" s="5" t="s">
        <v>65</v>
      </c>
      <c r="K761" s="5" t="s">
        <v>65</v>
      </c>
      <c r="M761" s="5" t="s">
        <v>321</v>
      </c>
      <c r="N761" s="5" t="s">
        <v>66</v>
      </c>
      <c r="O761" s="7">
        <v>0</v>
      </c>
      <c r="P761" s="7">
        <v>0</v>
      </c>
      <c r="Q761" s="7">
        <v>0</v>
      </c>
      <c r="R761" s="7">
        <v>0</v>
      </c>
      <c r="T761" s="5">
        <v>0</v>
      </c>
      <c r="W761" s="5">
        <v>0</v>
      </c>
      <c r="Y761" s="5">
        <v>0</v>
      </c>
      <c r="Z761" s="5">
        <v>0</v>
      </c>
      <c r="AB761" s="5">
        <v>0</v>
      </c>
      <c r="AC761" s="5">
        <v>0</v>
      </c>
      <c r="AE761" s="5">
        <v>0</v>
      </c>
      <c r="AF761" s="5">
        <v>0</v>
      </c>
      <c r="AH761" s="5">
        <v>0</v>
      </c>
      <c r="AJ761" s="7">
        <v>0</v>
      </c>
      <c r="BB761" s="5" t="s">
        <v>322</v>
      </c>
      <c r="BD761" s="5" t="s">
        <v>323</v>
      </c>
      <c r="BE761" s="5" t="s">
        <v>324</v>
      </c>
    </row>
    <row r="762" spans="1:57" x14ac:dyDescent="0.25">
      <c r="A762" s="5">
        <v>761</v>
      </c>
      <c r="B762" s="6">
        <v>42617.871331018519</v>
      </c>
      <c r="D762" s="5" t="s">
        <v>317</v>
      </c>
      <c r="E762" s="5" t="s">
        <v>318</v>
      </c>
      <c r="F762" s="5" t="s">
        <v>317</v>
      </c>
      <c r="G762" s="5" t="s">
        <v>80</v>
      </c>
      <c r="H762" s="5" t="s">
        <v>319</v>
      </c>
      <c r="I762" s="5" t="s">
        <v>320</v>
      </c>
      <c r="J762" s="5" t="s">
        <v>65</v>
      </c>
      <c r="K762" s="5" t="s">
        <v>65</v>
      </c>
      <c r="M762" s="5" t="s">
        <v>349</v>
      </c>
      <c r="N762" s="5" t="s">
        <v>66</v>
      </c>
      <c r="O762" s="7">
        <v>0</v>
      </c>
      <c r="P762" s="7">
        <v>0</v>
      </c>
      <c r="Q762" s="7">
        <v>0</v>
      </c>
      <c r="R762" s="7">
        <v>0</v>
      </c>
      <c r="T762" s="5">
        <v>0</v>
      </c>
      <c r="W762" s="5">
        <v>0</v>
      </c>
      <c r="Y762" s="5">
        <v>0</v>
      </c>
      <c r="Z762" s="5">
        <v>0</v>
      </c>
      <c r="AB762" s="5">
        <v>0</v>
      </c>
      <c r="AC762" s="5">
        <v>0</v>
      </c>
      <c r="AE762" s="5">
        <v>0</v>
      </c>
      <c r="AF762" s="5">
        <v>0</v>
      </c>
      <c r="AH762" s="5">
        <v>0</v>
      </c>
      <c r="AJ762" s="7">
        <v>0</v>
      </c>
      <c r="BB762" s="5" t="s">
        <v>322</v>
      </c>
      <c r="BD762" s="5" t="s">
        <v>323</v>
      </c>
      <c r="BE762" s="5" t="s">
        <v>324</v>
      </c>
    </row>
    <row r="763" spans="1:57" x14ac:dyDescent="0.25">
      <c r="A763" s="5">
        <v>762</v>
      </c>
      <c r="B763" s="6">
        <v>42617.858854166669</v>
      </c>
      <c r="D763" s="5" t="s">
        <v>318</v>
      </c>
      <c r="E763" s="5" t="s">
        <v>330</v>
      </c>
      <c r="G763" s="5" t="s">
        <v>64</v>
      </c>
      <c r="H763" s="5" t="s">
        <v>319</v>
      </c>
      <c r="I763" s="5" t="s">
        <v>75</v>
      </c>
      <c r="J763" s="5" t="s">
        <v>65</v>
      </c>
      <c r="K763" s="5" t="s">
        <v>65</v>
      </c>
      <c r="M763" s="5" t="s">
        <v>454</v>
      </c>
      <c r="N763" s="5" t="s">
        <v>76</v>
      </c>
      <c r="O763" s="7">
        <v>0</v>
      </c>
      <c r="P763" s="7">
        <v>0</v>
      </c>
      <c r="Q763" s="7">
        <v>0</v>
      </c>
      <c r="R763" s="7">
        <v>0</v>
      </c>
      <c r="T763" s="5">
        <v>0</v>
      </c>
      <c r="W763" s="5">
        <v>0</v>
      </c>
      <c r="Y763" s="5">
        <v>0</v>
      </c>
      <c r="Z763" s="5">
        <v>0</v>
      </c>
      <c r="AB763" s="5">
        <v>0</v>
      </c>
      <c r="AC763" s="5">
        <v>0</v>
      </c>
      <c r="AE763" s="5">
        <v>0</v>
      </c>
      <c r="AF763" s="5">
        <v>0</v>
      </c>
      <c r="AH763" s="5">
        <v>0</v>
      </c>
      <c r="AJ763" s="7">
        <v>0</v>
      </c>
      <c r="AZ763" s="5" t="s">
        <v>175</v>
      </c>
      <c r="BB763" s="5" t="s">
        <v>77</v>
      </c>
      <c r="BD763" s="5" t="s">
        <v>437</v>
      </c>
      <c r="BE763" s="5" t="s">
        <v>67</v>
      </c>
    </row>
    <row r="764" spans="1:57" x14ac:dyDescent="0.25">
      <c r="A764" s="5">
        <v>763</v>
      </c>
      <c r="B764" s="6">
        <v>42617.847951388889</v>
      </c>
      <c r="D764" s="5" t="s">
        <v>318</v>
      </c>
      <c r="E764" s="5" t="s">
        <v>329</v>
      </c>
      <c r="F764" s="5">
        <v>0</v>
      </c>
      <c r="G764" s="5" t="s">
        <v>64</v>
      </c>
      <c r="H764" s="5" t="s">
        <v>319</v>
      </c>
      <c r="I764" s="5" t="s">
        <v>81</v>
      </c>
      <c r="J764" s="5" t="s">
        <v>65</v>
      </c>
      <c r="K764" s="5" t="s">
        <v>65</v>
      </c>
      <c r="L764" s="5">
        <v>0</v>
      </c>
      <c r="M764" s="5" t="s">
        <v>70</v>
      </c>
      <c r="N764" s="5" t="s">
        <v>70</v>
      </c>
      <c r="O764" s="7">
        <v>0</v>
      </c>
      <c r="P764" s="7">
        <v>0</v>
      </c>
      <c r="Q764" s="7">
        <v>0</v>
      </c>
      <c r="R764" s="7">
        <v>0</v>
      </c>
      <c r="T764" s="5">
        <v>0</v>
      </c>
      <c r="U764" s="5">
        <v>0</v>
      </c>
      <c r="V764" s="5">
        <v>0</v>
      </c>
      <c r="W764" s="5">
        <v>0</v>
      </c>
      <c r="Y764" s="5">
        <v>0</v>
      </c>
      <c r="Z764" s="5">
        <v>0</v>
      </c>
      <c r="AB764" s="5">
        <v>0</v>
      </c>
      <c r="AC764" s="5">
        <v>0</v>
      </c>
      <c r="AE764" s="5">
        <v>0</v>
      </c>
      <c r="AF764" s="5">
        <v>0</v>
      </c>
      <c r="AH764" s="5">
        <v>0</v>
      </c>
      <c r="AJ764" s="7">
        <v>0</v>
      </c>
      <c r="AZ764" s="5" t="s">
        <v>175</v>
      </c>
      <c r="BB764" s="5" t="s">
        <v>82</v>
      </c>
      <c r="BD764" s="5">
        <v>0</v>
      </c>
      <c r="BE764" s="5">
        <v>0</v>
      </c>
    </row>
    <row r="765" spans="1:57" x14ac:dyDescent="0.25">
      <c r="A765" s="5">
        <v>764</v>
      </c>
      <c r="B765" s="6">
        <v>42617.847916666666</v>
      </c>
      <c r="D765" s="5" t="s">
        <v>318</v>
      </c>
      <c r="E765" s="5" t="s">
        <v>329</v>
      </c>
      <c r="F765" s="5">
        <v>0</v>
      </c>
      <c r="G765" s="5" t="s">
        <v>64</v>
      </c>
      <c r="H765" s="5" t="s">
        <v>319</v>
      </c>
      <c r="I765" s="5" t="s">
        <v>81</v>
      </c>
      <c r="J765" s="5" t="s">
        <v>65</v>
      </c>
      <c r="K765" s="5" t="s">
        <v>65</v>
      </c>
      <c r="L765" s="5">
        <v>0</v>
      </c>
      <c r="M765" s="5" t="s">
        <v>70</v>
      </c>
      <c r="N765" s="5" t="s">
        <v>70</v>
      </c>
      <c r="O765" s="7">
        <v>0</v>
      </c>
      <c r="P765" s="7">
        <v>0</v>
      </c>
      <c r="Q765" s="7">
        <v>0</v>
      </c>
      <c r="R765" s="7">
        <v>0</v>
      </c>
      <c r="T765" s="5">
        <v>0</v>
      </c>
      <c r="U765" s="5">
        <v>0</v>
      </c>
      <c r="V765" s="5">
        <v>0</v>
      </c>
      <c r="W765" s="5">
        <v>0</v>
      </c>
      <c r="Y765" s="5">
        <v>0</v>
      </c>
      <c r="Z765" s="5">
        <v>0</v>
      </c>
      <c r="AB765" s="5">
        <v>0</v>
      </c>
      <c r="AC765" s="5">
        <v>0</v>
      </c>
      <c r="AE765" s="5">
        <v>0</v>
      </c>
      <c r="AF765" s="5">
        <v>0</v>
      </c>
      <c r="AH765" s="5">
        <v>0</v>
      </c>
      <c r="AJ765" s="7">
        <v>0</v>
      </c>
      <c r="AZ765" s="5" t="s">
        <v>175</v>
      </c>
      <c r="BB765" s="5" t="s">
        <v>82</v>
      </c>
      <c r="BD765" s="5">
        <v>0</v>
      </c>
      <c r="BE765" s="5">
        <v>0</v>
      </c>
    </row>
    <row r="766" spans="1:57" x14ac:dyDescent="0.25">
      <c r="A766" s="5">
        <v>765</v>
      </c>
      <c r="B766" s="6">
        <v>42617.84784722222</v>
      </c>
      <c r="D766" s="5" t="s">
        <v>318</v>
      </c>
      <c r="E766" s="5" t="s">
        <v>329</v>
      </c>
      <c r="F766" s="5">
        <v>0</v>
      </c>
      <c r="G766" s="5" t="s">
        <v>64</v>
      </c>
      <c r="H766" s="5" t="s">
        <v>319</v>
      </c>
      <c r="I766" s="5" t="s">
        <v>81</v>
      </c>
      <c r="J766" s="5" t="s">
        <v>65</v>
      </c>
      <c r="K766" s="5" t="s">
        <v>65</v>
      </c>
      <c r="L766" s="5">
        <v>0</v>
      </c>
      <c r="M766" s="5" t="s">
        <v>70</v>
      </c>
      <c r="N766" s="5" t="s">
        <v>70</v>
      </c>
      <c r="O766" s="7">
        <v>0</v>
      </c>
      <c r="P766" s="7">
        <v>0</v>
      </c>
      <c r="Q766" s="7">
        <v>0</v>
      </c>
      <c r="R766" s="7">
        <v>0</v>
      </c>
      <c r="T766" s="5">
        <v>0</v>
      </c>
      <c r="U766" s="5">
        <v>0</v>
      </c>
      <c r="V766" s="5">
        <v>0</v>
      </c>
      <c r="W766" s="5">
        <v>0</v>
      </c>
      <c r="Y766" s="5">
        <v>0</v>
      </c>
      <c r="Z766" s="5">
        <v>0</v>
      </c>
      <c r="AB766" s="5">
        <v>0</v>
      </c>
      <c r="AC766" s="5">
        <v>0</v>
      </c>
      <c r="AE766" s="5">
        <v>0</v>
      </c>
      <c r="AF766" s="5">
        <v>0</v>
      </c>
      <c r="AH766" s="5">
        <v>0</v>
      </c>
      <c r="AJ766" s="7">
        <v>0</v>
      </c>
      <c r="AZ766" s="5" t="s">
        <v>175</v>
      </c>
      <c r="BB766" s="5" t="s">
        <v>82</v>
      </c>
      <c r="BD766" s="5">
        <v>0</v>
      </c>
      <c r="BE766" s="5">
        <v>0</v>
      </c>
    </row>
    <row r="767" spans="1:57" x14ac:dyDescent="0.25">
      <c r="A767" s="5">
        <v>766</v>
      </c>
      <c r="B767" s="6">
        <v>42617.845659722225</v>
      </c>
      <c r="C767" s="6">
        <v>42617.852534722224</v>
      </c>
      <c r="D767" s="5" t="s">
        <v>336</v>
      </c>
      <c r="E767" s="5" t="s">
        <v>241</v>
      </c>
      <c r="F767" s="5" t="s">
        <v>337</v>
      </c>
      <c r="G767" s="5" t="s">
        <v>64</v>
      </c>
      <c r="H767" s="5" t="s">
        <v>319</v>
      </c>
      <c r="I767" s="5" t="s">
        <v>69</v>
      </c>
      <c r="J767" s="5" t="s">
        <v>65</v>
      </c>
      <c r="K767" s="5" t="s">
        <v>65</v>
      </c>
      <c r="L767" s="5">
        <v>32593872</v>
      </c>
      <c r="M767" s="5" t="s">
        <v>70</v>
      </c>
      <c r="N767" s="5" t="s">
        <v>70</v>
      </c>
      <c r="O767" s="7">
        <v>0</v>
      </c>
      <c r="P767" s="7">
        <v>0</v>
      </c>
      <c r="Q767" s="7">
        <v>0</v>
      </c>
      <c r="R767" s="7">
        <v>0</v>
      </c>
      <c r="T767" s="5">
        <v>39</v>
      </c>
      <c r="U767" s="5">
        <v>0</v>
      </c>
      <c r="V767" s="5">
        <v>0</v>
      </c>
      <c r="W767" s="5">
        <v>0</v>
      </c>
      <c r="Z767" s="5">
        <v>0</v>
      </c>
      <c r="AC767" s="5">
        <v>0</v>
      </c>
      <c r="AF767" s="5">
        <v>0</v>
      </c>
      <c r="AI767" s="7">
        <v>41.085000000000001</v>
      </c>
      <c r="AJ767" s="7">
        <v>31.084</v>
      </c>
      <c r="AK767" s="5" t="s">
        <v>78</v>
      </c>
      <c r="BB767" s="5" t="s">
        <v>79</v>
      </c>
    </row>
    <row r="768" spans="1:57" x14ac:dyDescent="0.25">
      <c r="A768" s="5">
        <v>767</v>
      </c>
      <c r="B768" s="6">
        <v>42617.843842592592</v>
      </c>
      <c r="C768" s="6">
        <v>42617.852534722224</v>
      </c>
      <c r="D768" s="5" t="s">
        <v>336</v>
      </c>
      <c r="E768" s="5" t="s">
        <v>241</v>
      </c>
      <c r="F768" s="5" t="s">
        <v>337</v>
      </c>
      <c r="G768" s="5" t="s">
        <v>64</v>
      </c>
      <c r="H768" s="5" t="s">
        <v>319</v>
      </c>
      <c r="I768" s="5" t="s">
        <v>69</v>
      </c>
      <c r="J768" s="5" t="s">
        <v>65</v>
      </c>
      <c r="K768" s="5" t="s">
        <v>65</v>
      </c>
      <c r="L768" s="5">
        <v>11533773</v>
      </c>
      <c r="M768" s="5" t="s">
        <v>70</v>
      </c>
      <c r="N768" s="5" t="s">
        <v>70</v>
      </c>
      <c r="O768" s="7">
        <v>0</v>
      </c>
      <c r="P768" s="7">
        <v>0</v>
      </c>
      <c r="Q768" s="7">
        <v>0</v>
      </c>
      <c r="R768" s="7">
        <v>0</v>
      </c>
      <c r="T768" s="5">
        <v>39</v>
      </c>
      <c r="U768" s="5">
        <v>0</v>
      </c>
      <c r="V768" s="5">
        <v>0</v>
      </c>
      <c r="W768" s="5">
        <v>0</v>
      </c>
      <c r="Z768" s="5">
        <v>0</v>
      </c>
      <c r="AC768" s="5">
        <v>0</v>
      </c>
      <c r="AF768" s="5">
        <v>0</v>
      </c>
      <c r="AI768" s="7">
        <v>42.085000000000001</v>
      </c>
      <c r="AJ768" s="7">
        <v>11</v>
      </c>
      <c r="AK768" s="5" t="s">
        <v>72</v>
      </c>
      <c r="BB768" s="5" t="s">
        <v>73</v>
      </c>
    </row>
    <row r="769" spans="1:57" x14ac:dyDescent="0.25">
      <c r="A769" s="5">
        <v>768</v>
      </c>
      <c r="B769" s="6">
        <v>42617.843541666669</v>
      </c>
      <c r="C769" s="6">
        <v>42617.849791666667</v>
      </c>
      <c r="D769" s="5" t="s">
        <v>336</v>
      </c>
      <c r="E769" s="5" t="s">
        <v>241</v>
      </c>
      <c r="F769" s="5" t="s">
        <v>337</v>
      </c>
      <c r="G769" s="5" t="s">
        <v>64</v>
      </c>
      <c r="H769" s="5" t="s">
        <v>319</v>
      </c>
      <c r="I769" s="5" t="s">
        <v>69</v>
      </c>
      <c r="J769" s="5" t="s">
        <v>65</v>
      </c>
      <c r="K769" s="5" t="s">
        <v>65</v>
      </c>
      <c r="L769" s="5">
        <v>255591</v>
      </c>
      <c r="M769" s="5" t="s">
        <v>70</v>
      </c>
      <c r="N769" s="5" t="s">
        <v>70</v>
      </c>
      <c r="O769" s="7">
        <v>0</v>
      </c>
      <c r="P769" s="7">
        <v>0</v>
      </c>
      <c r="Q769" s="7">
        <v>0</v>
      </c>
      <c r="R769" s="7">
        <v>0</v>
      </c>
      <c r="T769" s="5">
        <v>39</v>
      </c>
      <c r="U769" s="5">
        <v>0</v>
      </c>
      <c r="V769" s="5">
        <v>0</v>
      </c>
      <c r="W769" s="5">
        <v>0</v>
      </c>
      <c r="Z769" s="5">
        <v>0</v>
      </c>
      <c r="AC769" s="5">
        <v>0</v>
      </c>
      <c r="AF769" s="5">
        <v>0</v>
      </c>
      <c r="AI769" s="7">
        <v>42.329099999999997</v>
      </c>
      <c r="AJ769" s="7">
        <v>0.24410000000000001</v>
      </c>
      <c r="AK769" s="5" t="s">
        <v>72</v>
      </c>
      <c r="BB769" s="5" t="s">
        <v>73</v>
      </c>
    </row>
    <row r="770" spans="1:57" x14ac:dyDescent="0.25">
      <c r="A770" s="5">
        <v>769</v>
      </c>
      <c r="B770" s="6">
        <v>42617.83494212963</v>
      </c>
      <c r="D770" s="5" t="s">
        <v>317</v>
      </c>
      <c r="E770" s="5" t="s">
        <v>318</v>
      </c>
      <c r="F770" s="5" t="s">
        <v>317</v>
      </c>
      <c r="G770" s="5" t="s">
        <v>80</v>
      </c>
      <c r="H770" s="5" t="s">
        <v>319</v>
      </c>
      <c r="I770" s="5" t="s">
        <v>320</v>
      </c>
      <c r="J770" s="5" t="s">
        <v>65</v>
      </c>
      <c r="K770" s="5" t="s">
        <v>65</v>
      </c>
      <c r="M770" s="5" t="s">
        <v>363</v>
      </c>
      <c r="N770" s="5" t="s">
        <v>66</v>
      </c>
      <c r="O770" s="7">
        <v>0</v>
      </c>
      <c r="P770" s="7">
        <v>0</v>
      </c>
      <c r="Q770" s="7">
        <v>0</v>
      </c>
      <c r="R770" s="7">
        <v>0</v>
      </c>
      <c r="T770" s="5">
        <v>0</v>
      </c>
      <c r="W770" s="5">
        <v>0</v>
      </c>
      <c r="Y770" s="5">
        <v>0</v>
      </c>
      <c r="Z770" s="5">
        <v>0</v>
      </c>
      <c r="AB770" s="5">
        <v>0</v>
      </c>
      <c r="AC770" s="5">
        <v>0</v>
      </c>
      <c r="AE770" s="5">
        <v>0</v>
      </c>
      <c r="AF770" s="5">
        <v>0</v>
      </c>
      <c r="AH770" s="5">
        <v>0</v>
      </c>
      <c r="AJ770" s="7">
        <v>0</v>
      </c>
      <c r="BB770" s="5" t="s">
        <v>322</v>
      </c>
      <c r="BD770" s="5" t="s">
        <v>323</v>
      </c>
      <c r="BE770" s="5" t="s">
        <v>324</v>
      </c>
    </row>
    <row r="771" spans="1:57" x14ac:dyDescent="0.25">
      <c r="A771" s="5">
        <v>770</v>
      </c>
      <c r="B771" s="6">
        <v>42617.829282407409</v>
      </c>
      <c r="C771" s="6">
        <v>42617.845729166664</v>
      </c>
      <c r="D771" s="5" t="s">
        <v>336</v>
      </c>
      <c r="E771" s="5" t="s">
        <v>241</v>
      </c>
      <c r="F771" s="5" t="s">
        <v>337</v>
      </c>
      <c r="G771" s="5" t="s">
        <v>64</v>
      </c>
      <c r="H771" s="5" t="s">
        <v>319</v>
      </c>
      <c r="I771" s="5" t="s">
        <v>69</v>
      </c>
      <c r="J771" s="5" t="s">
        <v>65</v>
      </c>
      <c r="K771" s="5" t="s">
        <v>65</v>
      </c>
      <c r="L771" s="5">
        <v>6949</v>
      </c>
      <c r="M771" s="5" t="s">
        <v>70</v>
      </c>
      <c r="N771" s="5" t="s">
        <v>70</v>
      </c>
      <c r="O771" s="7">
        <v>0</v>
      </c>
      <c r="P771" s="7">
        <v>0</v>
      </c>
      <c r="Q771" s="7">
        <v>0</v>
      </c>
      <c r="R771" s="7">
        <v>0</v>
      </c>
      <c r="T771" s="5">
        <v>39</v>
      </c>
      <c r="U771" s="5">
        <v>0</v>
      </c>
      <c r="V771" s="5">
        <v>0</v>
      </c>
      <c r="W771" s="5">
        <v>0</v>
      </c>
      <c r="Z771" s="5">
        <v>0</v>
      </c>
      <c r="AC771" s="5">
        <v>0</v>
      </c>
      <c r="AF771" s="5">
        <v>0</v>
      </c>
      <c r="AI771" s="7">
        <v>42.993200000000002</v>
      </c>
      <c r="AJ771" s="7">
        <v>6.7999999999999996E-3</v>
      </c>
      <c r="AK771" s="5" t="s">
        <v>78</v>
      </c>
      <c r="BB771" s="5" t="s">
        <v>79</v>
      </c>
    </row>
    <row r="772" spans="1:57" x14ac:dyDescent="0.25">
      <c r="A772" s="5">
        <v>771</v>
      </c>
      <c r="B772" s="6">
        <v>42617.828900462962</v>
      </c>
      <c r="C772" s="6">
        <v>42617.845729166664</v>
      </c>
      <c r="D772" s="5" t="s">
        <v>336</v>
      </c>
      <c r="E772" s="5" t="s">
        <v>241</v>
      </c>
      <c r="F772" s="5" t="s">
        <v>337</v>
      </c>
      <c r="G772" s="5" t="s">
        <v>64</v>
      </c>
      <c r="H772" s="5" t="s">
        <v>319</v>
      </c>
      <c r="I772" s="5" t="s">
        <v>69</v>
      </c>
      <c r="J772" s="5" t="s">
        <v>65</v>
      </c>
      <c r="K772" s="5" t="s">
        <v>65</v>
      </c>
      <c r="L772" s="5">
        <v>11251</v>
      </c>
      <c r="M772" s="5" t="s">
        <v>70</v>
      </c>
      <c r="N772" s="5" t="s">
        <v>70</v>
      </c>
      <c r="O772" s="7">
        <v>0</v>
      </c>
      <c r="P772" s="7">
        <v>0</v>
      </c>
      <c r="Q772" s="7">
        <v>0</v>
      </c>
      <c r="R772" s="7">
        <v>0</v>
      </c>
      <c r="T772" s="5">
        <v>33</v>
      </c>
      <c r="U772" s="5">
        <v>0</v>
      </c>
      <c r="V772" s="5">
        <v>0</v>
      </c>
      <c r="W772" s="5">
        <v>0</v>
      </c>
      <c r="Z772" s="5">
        <v>0</v>
      </c>
      <c r="AC772" s="5">
        <v>0</v>
      </c>
      <c r="AF772" s="5">
        <v>0</v>
      </c>
      <c r="AI772" s="7">
        <v>1020.6706</v>
      </c>
      <c r="AJ772" s="7">
        <v>1.0699999999999999E-2</v>
      </c>
      <c r="AK772" s="5" t="s">
        <v>149</v>
      </c>
      <c r="AZ772" s="5" t="s">
        <v>186</v>
      </c>
      <c r="BB772" s="5" t="s">
        <v>71</v>
      </c>
    </row>
    <row r="773" spans="1:57" x14ac:dyDescent="0.25">
      <c r="A773" s="5">
        <v>772</v>
      </c>
      <c r="B773" s="6">
        <v>42617.828657407408</v>
      </c>
      <c r="C773" s="6">
        <v>42617.845729166664</v>
      </c>
      <c r="D773" s="5" t="s">
        <v>336</v>
      </c>
      <c r="E773" s="5" t="s">
        <v>241</v>
      </c>
      <c r="F773" s="5" t="s">
        <v>337</v>
      </c>
      <c r="G773" s="5" t="s">
        <v>64</v>
      </c>
      <c r="H773" s="5" t="s">
        <v>319</v>
      </c>
      <c r="I773" s="5" t="s">
        <v>69</v>
      </c>
      <c r="J773" s="5" t="s">
        <v>65</v>
      </c>
      <c r="K773" s="5" t="s">
        <v>65</v>
      </c>
      <c r="L773" s="5">
        <v>49040</v>
      </c>
      <c r="M773" s="5" t="s">
        <v>70</v>
      </c>
      <c r="N773" s="5" t="s">
        <v>70</v>
      </c>
      <c r="O773" s="7">
        <v>0</v>
      </c>
      <c r="P773" s="7">
        <v>0</v>
      </c>
      <c r="Q773" s="7">
        <v>0</v>
      </c>
      <c r="R773" s="7">
        <v>0</v>
      </c>
      <c r="T773" s="5">
        <v>33</v>
      </c>
      <c r="U773" s="5">
        <v>0</v>
      </c>
      <c r="V773" s="5">
        <v>0</v>
      </c>
      <c r="W773" s="5">
        <v>0</v>
      </c>
      <c r="Z773" s="5">
        <v>0</v>
      </c>
      <c r="AC773" s="5">
        <v>0</v>
      </c>
      <c r="AF773" s="5">
        <v>0</v>
      </c>
      <c r="AI773" s="7">
        <v>1020.6599</v>
      </c>
      <c r="AJ773" s="7">
        <v>4.6899999999999997E-2</v>
      </c>
      <c r="AK773" s="5" t="s">
        <v>148</v>
      </c>
      <c r="AZ773" s="5" t="s">
        <v>185</v>
      </c>
      <c r="BB773" s="5" t="s">
        <v>74</v>
      </c>
    </row>
    <row r="774" spans="1:57" x14ac:dyDescent="0.25">
      <c r="A774" s="5">
        <v>773</v>
      </c>
      <c r="B774" s="6">
        <v>42617.828148148146</v>
      </c>
      <c r="C774" s="6">
        <v>42617.845729166664</v>
      </c>
      <c r="D774" s="5" t="s">
        <v>336</v>
      </c>
      <c r="E774" s="5" t="s">
        <v>241</v>
      </c>
      <c r="F774" s="5" t="s">
        <v>337</v>
      </c>
      <c r="G774" s="5" t="s">
        <v>64</v>
      </c>
      <c r="H774" s="5" t="s">
        <v>319</v>
      </c>
      <c r="I774" s="5" t="s">
        <v>69</v>
      </c>
      <c r="J774" s="5" t="s">
        <v>65</v>
      </c>
      <c r="K774" s="5" t="s">
        <v>65</v>
      </c>
      <c r="L774" s="5">
        <v>689142</v>
      </c>
      <c r="M774" s="5" t="s">
        <v>70</v>
      </c>
      <c r="N774" s="5" t="s">
        <v>70</v>
      </c>
      <c r="O774" s="7">
        <v>0</v>
      </c>
      <c r="P774" s="7">
        <v>0</v>
      </c>
      <c r="Q774" s="7">
        <v>0</v>
      </c>
      <c r="R774" s="7">
        <v>0</v>
      </c>
      <c r="T774" s="5">
        <v>39</v>
      </c>
      <c r="U774" s="5">
        <v>0</v>
      </c>
      <c r="V774" s="5">
        <v>0</v>
      </c>
      <c r="W774" s="5">
        <v>0</v>
      </c>
      <c r="Z774" s="5">
        <v>0</v>
      </c>
      <c r="AC774" s="5">
        <v>0</v>
      </c>
      <c r="AF774" s="5">
        <v>0</v>
      </c>
      <c r="AI774" s="7">
        <v>42.9863</v>
      </c>
      <c r="AJ774" s="7">
        <v>0.65720000000000001</v>
      </c>
      <c r="AK774" s="5" t="s">
        <v>72</v>
      </c>
      <c r="BB774" s="5" t="s">
        <v>73</v>
      </c>
    </row>
    <row r="775" spans="1:57" x14ac:dyDescent="0.25">
      <c r="A775" s="5">
        <v>774</v>
      </c>
      <c r="B775" s="6">
        <v>42617.815648148149</v>
      </c>
      <c r="D775" s="5" t="s">
        <v>317</v>
      </c>
      <c r="E775" s="5" t="s">
        <v>318</v>
      </c>
      <c r="F775" s="5" t="s">
        <v>317</v>
      </c>
      <c r="G775" s="5" t="s">
        <v>80</v>
      </c>
      <c r="H775" s="5" t="s">
        <v>319</v>
      </c>
      <c r="I775" s="5" t="s">
        <v>320</v>
      </c>
      <c r="J775" s="5" t="s">
        <v>65</v>
      </c>
      <c r="K775" s="5" t="s">
        <v>65</v>
      </c>
      <c r="M775" s="5" t="s">
        <v>222</v>
      </c>
      <c r="N775" s="5" t="s">
        <v>66</v>
      </c>
      <c r="O775" s="7">
        <v>0</v>
      </c>
      <c r="P775" s="7">
        <v>0</v>
      </c>
      <c r="Q775" s="7">
        <v>0</v>
      </c>
      <c r="R775" s="7">
        <v>0</v>
      </c>
      <c r="T775" s="5">
        <v>0</v>
      </c>
      <c r="W775" s="5">
        <v>0</v>
      </c>
      <c r="Y775" s="5">
        <v>0</v>
      </c>
      <c r="Z775" s="5">
        <v>0</v>
      </c>
      <c r="AB775" s="5">
        <v>0</v>
      </c>
      <c r="AC775" s="5">
        <v>0</v>
      </c>
      <c r="AE775" s="5">
        <v>0</v>
      </c>
      <c r="AF775" s="5">
        <v>0</v>
      </c>
      <c r="AH775" s="5">
        <v>0</v>
      </c>
      <c r="AJ775" s="7">
        <v>0</v>
      </c>
      <c r="BB775" s="5" t="s">
        <v>322</v>
      </c>
      <c r="BD775" s="5" t="s">
        <v>323</v>
      </c>
      <c r="BE775" s="5" t="s">
        <v>324</v>
      </c>
    </row>
    <row r="776" spans="1:57" x14ac:dyDescent="0.25">
      <c r="A776" s="5">
        <v>775</v>
      </c>
      <c r="B776" s="6">
        <v>42617.815243055556</v>
      </c>
      <c r="D776" s="5" t="s">
        <v>317</v>
      </c>
      <c r="E776" s="5" t="s">
        <v>318</v>
      </c>
      <c r="F776" s="5" t="s">
        <v>317</v>
      </c>
      <c r="G776" s="5" t="s">
        <v>80</v>
      </c>
      <c r="H776" s="5" t="s">
        <v>319</v>
      </c>
      <c r="I776" s="5" t="s">
        <v>320</v>
      </c>
      <c r="J776" s="5" t="s">
        <v>65</v>
      </c>
      <c r="K776" s="5" t="s">
        <v>65</v>
      </c>
      <c r="M776" s="5" t="s">
        <v>321</v>
      </c>
      <c r="N776" s="5" t="s">
        <v>66</v>
      </c>
      <c r="O776" s="7">
        <v>0</v>
      </c>
      <c r="P776" s="7">
        <v>0</v>
      </c>
      <c r="Q776" s="7">
        <v>0</v>
      </c>
      <c r="R776" s="7">
        <v>0</v>
      </c>
      <c r="T776" s="5">
        <v>0</v>
      </c>
      <c r="W776" s="5">
        <v>0</v>
      </c>
      <c r="Y776" s="5">
        <v>0</v>
      </c>
      <c r="Z776" s="5">
        <v>0</v>
      </c>
      <c r="AB776" s="5">
        <v>0</v>
      </c>
      <c r="AC776" s="5">
        <v>0</v>
      </c>
      <c r="AE776" s="5">
        <v>0</v>
      </c>
      <c r="AF776" s="5">
        <v>0</v>
      </c>
      <c r="AH776" s="5">
        <v>0</v>
      </c>
      <c r="AJ776" s="7">
        <v>0</v>
      </c>
      <c r="BB776" s="5" t="s">
        <v>322</v>
      </c>
      <c r="BD776" s="5" t="s">
        <v>323</v>
      </c>
      <c r="BE776" s="5" t="s">
        <v>324</v>
      </c>
    </row>
    <row r="777" spans="1:57" x14ac:dyDescent="0.25">
      <c r="A777" s="5">
        <v>776</v>
      </c>
      <c r="B777" s="6">
        <v>42617.815104166664</v>
      </c>
      <c r="D777" s="5" t="s">
        <v>317</v>
      </c>
      <c r="E777" s="5" t="s">
        <v>318</v>
      </c>
      <c r="F777" s="5" t="s">
        <v>317</v>
      </c>
      <c r="G777" s="5" t="s">
        <v>80</v>
      </c>
      <c r="H777" s="5" t="s">
        <v>319</v>
      </c>
      <c r="I777" s="5" t="s">
        <v>320</v>
      </c>
      <c r="J777" s="5" t="s">
        <v>65</v>
      </c>
      <c r="K777" s="5" t="s">
        <v>65</v>
      </c>
      <c r="M777" s="5" t="s">
        <v>222</v>
      </c>
      <c r="N777" s="5" t="s">
        <v>66</v>
      </c>
      <c r="O777" s="7">
        <v>0</v>
      </c>
      <c r="P777" s="7">
        <v>0</v>
      </c>
      <c r="Q777" s="7">
        <v>0</v>
      </c>
      <c r="R777" s="7">
        <v>0</v>
      </c>
      <c r="T777" s="5">
        <v>0</v>
      </c>
      <c r="W777" s="5">
        <v>0</v>
      </c>
      <c r="Y777" s="5">
        <v>0</v>
      </c>
      <c r="Z777" s="5">
        <v>0</v>
      </c>
      <c r="AB777" s="5">
        <v>0</v>
      </c>
      <c r="AC777" s="5">
        <v>0</v>
      </c>
      <c r="AE777" s="5">
        <v>0</v>
      </c>
      <c r="AF777" s="5">
        <v>0</v>
      </c>
      <c r="AH777" s="5">
        <v>0</v>
      </c>
      <c r="AJ777" s="7">
        <v>0</v>
      </c>
      <c r="BB777" s="5" t="s">
        <v>322</v>
      </c>
      <c r="BD777" s="5" t="s">
        <v>323</v>
      </c>
      <c r="BE777" s="5" t="s">
        <v>324</v>
      </c>
    </row>
    <row r="778" spans="1:57" x14ac:dyDescent="0.25">
      <c r="A778" s="5">
        <v>777</v>
      </c>
      <c r="B778" s="6">
        <v>42617.802187499998</v>
      </c>
      <c r="D778" s="5" t="s">
        <v>317</v>
      </c>
      <c r="E778" s="5" t="s">
        <v>318</v>
      </c>
      <c r="F778" s="5" t="s">
        <v>317</v>
      </c>
      <c r="G778" s="5" t="s">
        <v>80</v>
      </c>
      <c r="H778" s="5" t="s">
        <v>319</v>
      </c>
      <c r="I778" s="5" t="s">
        <v>320</v>
      </c>
      <c r="J778" s="5" t="s">
        <v>65</v>
      </c>
      <c r="K778" s="5" t="s">
        <v>65</v>
      </c>
      <c r="M778" s="5" t="s">
        <v>363</v>
      </c>
      <c r="N778" s="5" t="s">
        <v>66</v>
      </c>
      <c r="O778" s="7">
        <v>0</v>
      </c>
      <c r="P778" s="7">
        <v>0</v>
      </c>
      <c r="Q778" s="7">
        <v>0</v>
      </c>
      <c r="R778" s="7">
        <v>0</v>
      </c>
      <c r="T778" s="5">
        <v>0</v>
      </c>
      <c r="W778" s="5">
        <v>0</v>
      </c>
      <c r="Y778" s="5">
        <v>0</v>
      </c>
      <c r="Z778" s="5">
        <v>0</v>
      </c>
      <c r="AB778" s="5">
        <v>0</v>
      </c>
      <c r="AC778" s="5">
        <v>0</v>
      </c>
      <c r="AE778" s="5">
        <v>0</v>
      </c>
      <c r="AF778" s="5">
        <v>0</v>
      </c>
      <c r="AH778" s="5">
        <v>0</v>
      </c>
      <c r="AJ778" s="7">
        <v>0</v>
      </c>
      <c r="BB778" s="5" t="s">
        <v>322</v>
      </c>
      <c r="BD778" s="5" t="s">
        <v>323</v>
      </c>
      <c r="BE778" s="5" t="s">
        <v>324</v>
      </c>
    </row>
    <row r="779" spans="1:57" x14ac:dyDescent="0.25">
      <c r="A779" s="5">
        <v>778</v>
      </c>
      <c r="B779" s="6">
        <v>42617.798981481479</v>
      </c>
      <c r="C779" s="6">
        <v>42617.808946759258</v>
      </c>
      <c r="D779" s="5" t="s">
        <v>336</v>
      </c>
      <c r="E779" s="5" t="s">
        <v>241</v>
      </c>
      <c r="F779" s="5" t="s">
        <v>337</v>
      </c>
      <c r="G779" s="5" t="s">
        <v>64</v>
      </c>
      <c r="H779" s="5" t="s">
        <v>319</v>
      </c>
      <c r="I779" s="5" t="s">
        <v>69</v>
      </c>
      <c r="J779" s="5" t="s">
        <v>65</v>
      </c>
      <c r="K779" s="5" t="s">
        <v>65</v>
      </c>
      <c r="L779" s="5">
        <v>6843</v>
      </c>
      <c r="M779" s="5" t="s">
        <v>70</v>
      </c>
      <c r="N779" s="5" t="s">
        <v>70</v>
      </c>
      <c r="O779" s="7">
        <v>0</v>
      </c>
      <c r="P779" s="7">
        <v>0</v>
      </c>
      <c r="Q779" s="7">
        <v>0</v>
      </c>
      <c r="R779" s="7">
        <v>0</v>
      </c>
      <c r="T779" s="5">
        <v>39</v>
      </c>
      <c r="U779" s="5">
        <v>0</v>
      </c>
      <c r="V779" s="5">
        <v>0</v>
      </c>
      <c r="W779" s="5">
        <v>0</v>
      </c>
      <c r="Z779" s="5">
        <v>0</v>
      </c>
      <c r="AC779" s="5">
        <v>0</v>
      </c>
      <c r="AF779" s="5">
        <v>0</v>
      </c>
      <c r="AI779" s="7">
        <v>43.383800000000001</v>
      </c>
      <c r="AJ779" s="7">
        <v>6.7999999999999996E-3</v>
      </c>
      <c r="AK779" s="5" t="s">
        <v>78</v>
      </c>
      <c r="BB779" s="5" t="s">
        <v>79</v>
      </c>
    </row>
    <row r="780" spans="1:57" x14ac:dyDescent="0.25">
      <c r="A780" s="5">
        <v>779</v>
      </c>
      <c r="B780" s="6">
        <v>42617.798634259256</v>
      </c>
      <c r="C780" s="6">
        <v>42617.808946759258</v>
      </c>
      <c r="D780" s="5" t="s">
        <v>336</v>
      </c>
      <c r="E780" s="5" t="s">
        <v>241</v>
      </c>
      <c r="F780" s="5" t="s">
        <v>337</v>
      </c>
      <c r="G780" s="5" t="s">
        <v>64</v>
      </c>
      <c r="H780" s="5" t="s">
        <v>319</v>
      </c>
      <c r="I780" s="5" t="s">
        <v>69</v>
      </c>
      <c r="J780" s="5" t="s">
        <v>65</v>
      </c>
      <c r="K780" s="5" t="s">
        <v>65</v>
      </c>
      <c r="L780" s="5">
        <v>30211</v>
      </c>
      <c r="M780" s="5" t="s">
        <v>70</v>
      </c>
      <c r="N780" s="5" t="s">
        <v>70</v>
      </c>
      <c r="O780" s="7">
        <v>0</v>
      </c>
      <c r="P780" s="7">
        <v>0</v>
      </c>
      <c r="Q780" s="7">
        <v>0</v>
      </c>
      <c r="R780" s="7">
        <v>0</v>
      </c>
      <c r="T780" s="5">
        <v>33</v>
      </c>
      <c r="U780" s="5">
        <v>0</v>
      </c>
      <c r="V780" s="5">
        <v>0</v>
      </c>
      <c r="W780" s="5">
        <v>0</v>
      </c>
      <c r="Z780" s="5">
        <v>0</v>
      </c>
      <c r="AC780" s="5">
        <v>0</v>
      </c>
      <c r="AF780" s="5">
        <v>0</v>
      </c>
      <c r="AI780" s="7">
        <v>1020.6999</v>
      </c>
      <c r="AJ780" s="7">
        <v>2.93E-2</v>
      </c>
      <c r="AK780" s="5" t="s">
        <v>148</v>
      </c>
      <c r="AZ780" s="5" t="s">
        <v>185</v>
      </c>
      <c r="BB780" s="5" t="s">
        <v>74</v>
      </c>
    </row>
    <row r="781" spans="1:57" x14ac:dyDescent="0.25">
      <c r="A781" s="5">
        <v>780</v>
      </c>
      <c r="B781" s="6">
        <v>42617.798541666663</v>
      </c>
      <c r="C781" s="6">
        <v>42617.808946759258</v>
      </c>
      <c r="D781" s="5" t="s">
        <v>336</v>
      </c>
      <c r="E781" s="5" t="s">
        <v>241</v>
      </c>
      <c r="F781" s="5" t="s">
        <v>337</v>
      </c>
      <c r="G781" s="5" t="s">
        <v>64</v>
      </c>
      <c r="H781" s="5" t="s">
        <v>319</v>
      </c>
      <c r="I781" s="5" t="s">
        <v>69</v>
      </c>
      <c r="J781" s="5" t="s">
        <v>65</v>
      </c>
      <c r="K781" s="5" t="s">
        <v>65</v>
      </c>
      <c r="L781" s="5">
        <v>16384</v>
      </c>
      <c r="M781" s="5" t="s">
        <v>70</v>
      </c>
      <c r="N781" s="5" t="s">
        <v>70</v>
      </c>
      <c r="O781" s="7">
        <v>0</v>
      </c>
      <c r="P781" s="7">
        <v>0</v>
      </c>
      <c r="Q781" s="7">
        <v>0</v>
      </c>
      <c r="R781" s="7">
        <v>0</v>
      </c>
      <c r="T781" s="5">
        <v>33</v>
      </c>
      <c r="U781" s="5">
        <v>0</v>
      </c>
      <c r="V781" s="5">
        <v>0</v>
      </c>
      <c r="W781" s="5">
        <v>0</v>
      </c>
      <c r="Z781" s="5">
        <v>0</v>
      </c>
      <c r="AC781" s="5">
        <v>0</v>
      </c>
      <c r="AF781" s="5">
        <v>0</v>
      </c>
      <c r="AI781" s="7">
        <v>1020.7155</v>
      </c>
      <c r="AJ781" s="7">
        <v>1.5599999999999999E-2</v>
      </c>
      <c r="AK781" s="5" t="s">
        <v>149</v>
      </c>
      <c r="AZ781" s="5" t="s">
        <v>186</v>
      </c>
      <c r="BB781" s="5" t="s">
        <v>71</v>
      </c>
    </row>
    <row r="782" spans="1:57" x14ac:dyDescent="0.25">
      <c r="A782" s="5">
        <v>781</v>
      </c>
      <c r="B782" s="6">
        <v>42617.798391203702</v>
      </c>
      <c r="C782" s="6">
        <v>42617.808946759258</v>
      </c>
      <c r="D782" s="5" t="s">
        <v>336</v>
      </c>
      <c r="E782" s="5" t="s">
        <v>241</v>
      </c>
      <c r="F782" s="5" t="s">
        <v>337</v>
      </c>
      <c r="G782" s="5" t="s">
        <v>64</v>
      </c>
      <c r="H782" s="5" t="s">
        <v>319</v>
      </c>
      <c r="I782" s="5" t="s">
        <v>69</v>
      </c>
      <c r="J782" s="5" t="s">
        <v>65</v>
      </c>
      <c r="K782" s="5" t="s">
        <v>65</v>
      </c>
      <c r="L782" s="5">
        <v>402087</v>
      </c>
      <c r="M782" s="5" t="s">
        <v>70</v>
      </c>
      <c r="N782" s="5" t="s">
        <v>70</v>
      </c>
      <c r="O782" s="7">
        <v>0</v>
      </c>
      <c r="P782" s="7">
        <v>0</v>
      </c>
      <c r="Q782" s="7">
        <v>0</v>
      </c>
      <c r="R782" s="7">
        <v>0</v>
      </c>
      <c r="T782" s="5">
        <v>39</v>
      </c>
      <c r="U782" s="5">
        <v>0</v>
      </c>
      <c r="V782" s="5">
        <v>0</v>
      </c>
      <c r="W782" s="5">
        <v>0</v>
      </c>
      <c r="Z782" s="5">
        <v>0</v>
      </c>
      <c r="AC782" s="5">
        <v>0</v>
      </c>
      <c r="AF782" s="5">
        <v>0</v>
      </c>
      <c r="AI782" s="7">
        <v>43.377000000000002</v>
      </c>
      <c r="AJ782" s="7">
        <v>0.38379999999999997</v>
      </c>
      <c r="AK782" s="5" t="s">
        <v>72</v>
      </c>
      <c r="BB782" s="5" t="s">
        <v>73</v>
      </c>
    </row>
    <row r="783" spans="1:57" x14ac:dyDescent="0.25">
      <c r="A783" s="5">
        <v>782</v>
      </c>
      <c r="B783" s="6">
        <v>42617.786354166667</v>
      </c>
      <c r="D783" s="5" t="s">
        <v>318</v>
      </c>
      <c r="E783" s="5" t="s">
        <v>501</v>
      </c>
      <c r="G783" s="5" t="s">
        <v>64</v>
      </c>
      <c r="H783" s="5" t="s">
        <v>319</v>
      </c>
      <c r="I783" s="5" t="s">
        <v>75</v>
      </c>
      <c r="J783" s="5" t="s">
        <v>65</v>
      </c>
      <c r="K783" s="5" t="s">
        <v>65</v>
      </c>
      <c r="M783" s="5" t="s">
        <v>204</v>
      </c>
      <c r="N783" s="5" t="s">
        <v>66</v>
      </c>
      <c r="O783" s="7">
        <v>0</v>
      </c>
      <c r="P783" s="7">
        <v>0</v>
      </c>
      <c r="Q783" s="7">
        <v>0</v>
      </c>
      <c r="R783" s="7">
        <v>0</v>
      </c>
      <c r="T783" s="5">
        <v>0</v>
      </c>
      <c r="W783" s="5">
        <v>0</v>
      </c>
      <c r="Y783" s="5">
        <v>0</v>
      </c>
      <c r="Z783" s="5">
        <v>0</v>
      </c>
      <c r="AB783" s="5">
        <v>0</v>
      </c>
      <c r="AC783" s="5">
        <v>0</v>
      </c>
      <c r="AE783" s="5">
        <v>0</v>
      </c>
      <c r="AF783" s="5">
        <v>0</v>
      </c>
      <c r="AH783" s="5">
        <v>0</v>
      </c>
      <c r="AJ783" s="7">
        <v>0</v>
      </c>
      <c r="AZ783" s="5" t="s">
        <v>175</v>
      </c>
      <c r="BB783" s="5" t="s">
        <v>77</v>
      </c>
      <c r="BD783" s="5" t="s">
        <v>439</v>
      </c>
      <c r="BE783" s="5" t="s">
        <v>67</v>
      </c>
    </row>
    <row r="784" spans="1:57" x14ac:dyDescent="0.25">
      <c r="A784" s="5">
        <v>783</v>
      </c>
      <c r="B784" s="6">
        <v>42617.784791666665</v>
      </c>
      <c r="C784" s="6">
        <v>42617.804942129631</v>
      </c>
      <c r="D784" s="5" t="s">
        <v>336</v>
      </c>
      <c r="E784" s="5" t="s">
        <v>241</v>
      </c>
      <c r="F784" s="5" t="s">
        <v>337</v>
      </c>
      <c r="G784" s="5" t="s">
        <v>64</v>
      </c>
      <c r="H784" s="5" t="s">
        <v>319</v>
      </c>
      <c r="I784" s="5" t="s">
        <v>69</v>
      </c>
      <c r="J784" s="5" t="s">
        <v>65</v>
      </c>
      <c r="K784" s="5" t="s">
        <v>65</v>
      </c>
      <c r="L784" s="5">
        <v>6814</v>
      </c>
      <c r="M784" s="5" t="s">
        <v>70</v>
      </c>
      <c r="N784" s="5" t="s">
        <v>70</v>
      </c>
      <c r="O784" s="7">
        <v>0</v>
      </c>
      <c r="P784" s="7">
        <v>0</v>
      </c>
      <c r="Q784" s="7">
        <v>0</v>
      </c>
      <c r="R784" s="7">
        <v>0</v>
      </c>
      <c r="T784" s="5">
        <v>39</v>
      </c>
      <c r="U784" s="5">
        <v>0</v>
      </c>
      <c r="V784" s="5">
        <v>0</v>
      </c>
      <c r="W784" s="5">
        <v>0</v>
      </c>
      <c r="Z784" s="5">
        <v>0</v>
      </c>
      <c r="AC784" s="5">
        <v>0</v>
      </c>
      <c r="AF784" s="5">
        <v>0</v>
      </c>
      <c r="AI784" s="7">
        <v>43.390599999999999</v>
      </c>
      <c r="AJ784" s="7">
        <v>6.7999999999999996E-3</v>
      </c>
      <c r="AK784" s="5" t="s">
        <v>78</v>
      </c>
      <c r="BB784" s="5" t="s">
        <v>79</v>
      </c>
    </row>
    <row r="785" spans="1:57" x14ac:dyDescent="0.25">
      <c r="A785" s="5">
        <v>784</v>
      </c>
      <c r="B785" s="6">
        <v>42617.784398148149</v>
      </c>
      <c r="C785" s="6">
        <v>42617.804942129631</v>
      </c>
      <c r="D785" s="5" t="s">
        <v>336</v>
      </c>
      <c r="E785" s="5" t="s">
        <v>241</v>
      </c>
      <c r="F785" s="5" t="s">
        <v>337</v>
      </c>
      <c r="G785" s="5" t="s">
        <v>64</v>
      </c>
      <c r="H785" s="5" t="s">
        <v>319</v>
      </c>
      <c r="I785" s="5" t="s">
        <v>69</v>
      </c>
      <c r="J785" s="5" t="s">
        <v>65</v>
      </c>
      <c r="K785" s="5" t="s">
        <v>65</v>
      </c>
      <c r="L785" s="5">
        <v>116100</v>
      </c>
      <c r="M785" s="5" t="s">
        <v>70</v>
      </c>
      <c r="N785" s="5" t="s">
        <v>70</v>
      </c>
      <c r="O785" s="7">
        <v>0</v>
      </c>
      <c r="P785" s="7">
        <v>0</v>
      </c>
      <c r="Q785" s="7">
        <v>0</v>
      </c>
      <c r="R785" s="7">
        <v>0</v>
      </c>
      <c r="T785" s="5">
        <v>33</v>
      </c>
      <c r="U785" s="5">
        <v>0</v>
      </c>
      <c r="V785" s="5">
        <v>0</v>
      </c>
      <c r="W785" s="5">
        <v>0</v>
      </c>
      <c r="Z785" s="5">
        <v>0</v>
      </c>
      <c r="AC785" s="5">
        <v>0</v>
      </c>
      <c r="AF785" s="5">
        <v>0</v>
      </c>
      <c r="AI785" s="7">
        <v>1020.987</v>
      </c>
      <c r="AJ785" s="7">
        <v>0.1113</v>
      </c>
      <c r="AK785" s="5" t="s">
        <v>149</v>
      </c>
      <c r="AZ785" s="5" t="s">
        <v>186</v>
      </c>
      <c r="BB785" s="5" t="s">
        <v>71</v>
      </c>
    </row>
    <row r="786" spans="1:57" x14ac:dyDescent="0.25">
      <c r="A786" s="5">
        <v>785</v>
      </c>
      <c r="B786" s="6">
        <v>42617.783993055556</v>
      </c>
      <c r="C786" s="6">
        <v>42617.804942129631</v>
      </c>
      <c r="D786" s="5" t="s">
        <v>336</v>
      </c>
      <c r="E786" s="5" t="s">
        <v>241</v>
      </c>
      <c r="F786" s="5" t="s">
        <v>337</v>
      </c>
      <c r="G786" s="5" t="s">
        <v>64</v>
      </c>
      <c r="H786" s="5" t="s">
        <v>319</v>
      </c>
      <c r="I786" s="5" t="s">
        <v>69</v>
      </c>
      <c r="J786" s="5" t="s">
        <v>65</v>
      </c>
      <c r="K786" s="5" t="s">
        <v>65</v>
      </c>
      <c r="L786" s="5">
        <v>167091</v>
      </c>
      <c r="M786" s="5" t="s">
        <v>70</v>
      </c>
      <c r="N786" s="5" t="s">
        <v>70</v>
      </c>
      <c r="O786" s="7">
        <v>0</v>
      </c>
      <c r="P786" s="7">
        <v>0</v>
      </c>
      <c r="Q786" s="7">
        <v>0</v>
      </c>
      <c r="R786" s="7">
        <v>0</v>
      </c>
      <c r="T786" s="5">
        <v>33</v>
      </c>
      <c r="U786" s="5">
        <v>0</v>
      </c>
      <c r="V786" s="5">
        <v>0</v>
      </c>
      <c r="W786" s="5">
        <v>0</v>
      </c>
      <c r="Z786" s="5">
        <v>0</v>
      </c>
      <c r="AC786" s="5">
        <v>0</v>
      </c>
      <c r="AF786" s="5">
        <v>0</v>
      </c>
      <c r="AI786" s="7">
        <v>1020.8757000000001</v>
      </c>
      <c r="AJ786" s="7">
        <v>0.16020000000000001</v>
      </c>
      <c r="AK786" s="5" t="s">
        <v>148</v>
      </c>
      <c r="AZ786" s="5" t="s">
        <v>185</v>
      </c>
      <c r="BB786" s="5" t="s">
        <v>74</v>
      </c>
    </row>
    <row r="787" spans="1:57" x14ac:dyDescent="0.25">
      <c r="A787" s="5">
        <v>786</v>
      </c>
      <c r="B787" s="6">
        <v>42617.783738425926</v>
      </c>
      <c r="C787" s="6">
        <v>42617.804942129631</v>
      </c>
      <c r="D787" s="5" t="s">
        <v>336</v>
      </c>
      <c r="E787" s="5" t="s">
        <v>241</v>
      </c>
      <c r="F787" s="5" t="s">
        <v>337</v>
      </c>
      <c r="G787" s="5" t="s">
        <v>64</v>
      </c>
      <c r="H787" s="5" t="s">
        <v>319</v>
      </c>
      <c r="I787" s="5" t="s">
        <v>69</v>
      </c>
      <c r="J787" s="5" t="s">
        <v>65</v>
      </c>
      <c r="K787" s="5" t="s">
        <v>65</v>
      </c>
      <c r="L787" s="5">
        <v>746971</v>
      </c>
      <c r="M787" s="5" t="s">
        <v>70</v>
      </c>
      <c r="N787" s="5" t="s">
        <v>70</v>
      </c>
      <c r="O787" s="7">
        <v>0</v>
      </c>
      <c r="P787" s="7">
        <v>0</v>
      </c>
      <c r="Q787" s="7">
        <v>0</v>
      </c>
      <c r="R787" s="7">
        <v>0</v>
      </c>
      <c r="T787" s="5">
        <v>39</v>
      </c>
      <c r="U787" s="5">
        <v>0</v>
      </c>
      <c r="V787" s="5">
        <v>0</v>
      </c>
      <c r="W787" s="5">
        <v>0</v>
      </c>
      <c r="Z787" s="5">
        <v>0</v>
      </c>
      <c r="AC787" s="5">
        <v>0</v>
      </c>
      <c r="AF787" s="5">
        <v>0</v>
      </c>
      <c r="AI787" s="7">
        <v>44.103499999999997</v>
      </c>
      <c r="AJ787" s="7">
        <v>0.71289999999999998</v>
      </c>
      <c r="AK787" s="5" t="s">
        <v>72</v>
      </c>
      <c r="BB787" s="5" t="s">
        <v>73</v>
      </c>
    </row>
    <row r="788" spans="1:57" x14ac:dyDescent="0.25">
      <c r="A788" s="5">
        <v>787</v>
      </c>
      <c r="B788" s="6">
        <v>42617.727060185185</v>
      </c>
      <c r="C788" s="6">
        <v>42617.816932870373</v>
      </c>
      <c r="D788" s="5" t="s">
        <v>336</v>
      </c>
      <c r="E788" s="5" t="s">
        <v>241</v>
      </c>
      <c r="F788" s="5" t="s">
        <v>337</v>
      </c>
      <c r="G788" s="5" t="s">
        <v>64</v>
      </c>
      <c r="H788" s="5" t="s">
        <v>319</v>
      </c>
      <c r="I788" s="5" t="s">
        <v>69</v>
      </c>
      <c r="J788" s="5" t="s">
        <v>65</v>
      </c>
      <c r="K788" s="5" t="s">
        <v>65</v>
      </c>
      <c r="L788" s="5">
        <v>6792</v>
      </c>
      <c r="M788" s="5" t="s">
        <v>70</v>
      </c>
      <c r="N788" s="5" t="s">
        <v>70</v>
      </c>
      <c r="O788" s="7">
        <v>0</v>
      </c>
      <c r="P788" s="7">
        <v>0</v>
      </c>
      <c r="Q788" s="7">
        <v>0</v>
      </c>
      <c r="R788" s="7">
        <v>0</v>
      </c>
      <c r="T788" s="5">
        <v>39</v>
      </c>
      <c r="U788" s="5">
        <v>0</v>
      </c>
      <c r="V788" s="5">
        <v>0</v>
      </c>
      <c r="W788" s="5">
        <v>0</v>
      </c>
      <c r="Z788" s="5">
        <v>0</v>
      </c>
      <c r="AC788" s="5">
        <v>0</v>
      </c>
      <c r="AF788" s="5">
        <v>0</v>
      </c>
      <c r="AI788" s="7">
        <v>44.125999999999998</v>
      </c>
      <c r="AJ788" s="7">
        <v>6.7999999999999996E-3</v>
      </c>
      <c r="AK788" s="5" t="s">
        <v>78</v>
      </c>
      <c r="BB788" s="5" t="s">
        <v>79</v>
      </c>
    </row>
    <row r="789" spans="1:57" x14ac:dyDescent="0.25">
      <c r="A789" s="5">
        <v>788</v>
      </c>
      <c r="B789" s="6">
        <v>42617.726620370369</v>
      </c>
      <c r="C789" s="6">
        <v>42617.788171296299</v>
      </c>
      <c r="D789" s="5" t="s">
        <v>336</v>
      </c>
      <c r="E789" s="5" t="s">
        <v>241</v>
      </c>
      <c r="F789" s="5" t="s">
        <v>337</v>
      </c>
      <c r="G789" s="5" t="s">
        <v>64</v>
      </c>
      <c r="H789" s="5" t="s">
        <v>319</v>
      </c>
      <c r="I789" s="5" t="s">
        <v>69</v>
      </c>
      <c r="J789" s="5" t="s">
        <v>65</v>
      </c>
      <c r="K789" s="5" t="s">
        <v>65</v>
      </c>
      <c r="L789" s="5">
        <v>97966</v>
      </c>
      <c r="M789" s="5" t="s">
        <v>70</v>
      </c>
      <c r="N789" s="5" t="s">
        <v>70</v>
      </c>
      <c r="O789" s="7">
        <v>0</v>
      </c>
      <c r="P789" s="7">
        <v>0</v>
      </c>
      <c r="Q789" s="7">
        <v>0</v>
      </c>
      <c r="R789" s="7">
        <v>0</v>
      </c>
      <c r="T789" s="5">
        <v>33</v>
      </c>
      <c r="U789" s="5">
        <v>0</v>
      </c>
      <c r="V789" s="5">
        <v>0</v>
      </c>
      <c r="W789" s="5">
        <v>0</v>
      </c>
      <c r="Z789" s="5">
        <v>0</v>
      </c>
      <c r="AC789" s="5">
        <v>0</v>
      </c>
      <c r="AF789" s="5">
        <v>0</v>
      </c>
      <c r="AI789" s="7">
        <v>1021.0808</v>
      </c>
      <c r="AJ789" s="7">
        <v>9.3799999999999994E-2</v>
      </c>
      <c r="AK789" s="5" t="s">
        <v>149</v>
      </c>
      <c r="AZ789" s="5" t="s">
        <v>186</v>
      </c>
      <c r="BB789" s="5" t="s">
        <v>71</v>
      </c>
    </row>
    <row r="790" spans="1:57" x14ac:dyDescent="0.25">
      <c r="A790" s="5">
        <v>789</v>
      </c>
      <c r="B790" s="6">
        <v>42617.726446759261</v>
      </c>
      <c r="C790" s="6">
        <v>42617.788171296299</v>
      </c>
      <c r="D790" s="5" t="s">
        <v>336</v>
      </c>
      <c r="E790" s="5" t="s">
        <v>241</v>
      </c>
      <c r="F790" s="5" t="s">
        <v>337</v>
      </c>
      <c r="G790" s="5" t="s">
        <v>64</v>
      </c>
      <c r="H790" s="5" t="s">
        <v>319</v>
      </c>
      <c r="I790" s="5" t="s">
        <v>69</v>
      </c>
      <c r="J790" s="5" t="s">
        <v>65</v>
      </c>
      <c r="K790" s="5" t="s">
        <v>65</v>
      </c>
      <c r="L790" s="5">
        <v>59852</v>
      </c>
      <c r="M790" s="5" t="s">
        <v>70</v>
      </c>
      <c r="N790" s="5" t="s">
        <v>70</v>
      </c>
      <c r="O790" s="7">
        <v>0</v>
      </c>
      <c r="P790" s="7">
        <v>0</v>
      </c>
      <c r="Q790" s="7">
        <v>0</v>
      </c>
      <c r="R790" s="7">
        <v>0</v>
      </c>
      <c r="T790" s="5">
        <v>33</v>
      </c>
      <c r="U790" s="5">
        <v>0</v>
      </c>
      <c r="V790" s="5">
        <v>0</v>
      </c>
      <c r="W790" s="5">
        <v>0</v>
      </c>
      <c r="Z790" s="5">
        <v>0</v>
      </c>
      <c r="AC790" s="5">
        <v>0</v>
      </c>
      <c r="AF790" s="5">
        <v>0</v>
      </c>
      <c r="AI790" s="7">
        <v>1021.1384</v>
      </c>
      <c r="AJ790" s="7">
        <v>5.7599999999999998E-2</v>
      </c>
      <c r="AK790" s="5" t="s">
        <v>148</v>
      </c>
      <c r="AZ790" s="5" t="s">
        <v>185</v>
      </c>
      <c r="BB790" s="5" t="s">
        <v>74</v>
      </c>
    </row>
    <row r="791" spans="1:57" x14ac:dyDescent="0.25">
      <c r="A791" s="5">
        <v>790</v>
      </c>
      <c r="B791" s="6">
        <v>42617.726226851853</v>
      </c>
      <c r="C791" s="6">
        <v>42617.821851851855</v>
      </c>
      <c r="D791" s="5" t="s">
        <v>336</v>
      </c>
      <c r="E791" s="5" t="s">
        <v>241</v>
      </c>
      <c r="F791" s="5" t="s">
        <v>337</v>
      </c>
      <c r="G791" s="5" t="s">
        <v>64</v>
      </c>
      <c r="H791" s="5" t="s">
        <v>319</v>
      </c>
      <c r="I791" s="5" t="s">
        <v>69</v>
      </c>
      <c r="J791" s="5" t="s">
        <v>65</v>
      </c>
      <c r="K791" s="5" t="s">
        <v>65</v>
      </c>
      <c r="L791" s="5">
        <v>896455</v>
      </c>
      <c r="M791" s="5" t="s">
        <v>70</v>
      </c>
      <c r="N791" s="5" t="s">
        <v>70</v>
      </c>
      <c r="O791" s="7">
        <v>0</v>
      </c>
      <c r="P791" s="7">
        <v>0</v>
      </c>
      <c r="Q791" s="7">
        <v>0</v>
      </c>
      <c r="R791" s="7">
        <v>0</v>
      </c>
      <c r="T791" s="5">
        <v>39</v>
      </c>
      <c r="U791" s="5">
        <v>0</v>
      </c>
      <c r="V791" s="5">
        <v>0</v>
      </c>
      <c r="W791" s="5">
        <v>0</v>
      </c>
      <c r="Z791" s="5">
        <v>0</v>
      </c>
      <c r="AC791" s="5">
        <v>0</v>
      </c>
      <c r="AF791" s="5">
        <v>0</v>
      </c>
      <c r="AI791" s="7">
        <v>44.965800000000002</v>
      </c>
      <c r="AJ791" s="7">
        <v>0.85550000000000004</v>
      </c>
      <c r="AK791" s="5" t="s">
        <v>72</v>
      </c>
      <c r="BB791" s="5" t="s">
        <v>73</v>
      </c>
    </row>
    <row r="792" spans="1:57" x14ac:dyDescent="0.25">
      <c r="A792" s="5">
        <v>791</v>
      </c>
      <c r="B792" s="6">
        <v>42617.68072916667</v>
      </c>
      <c r="D792" s="5" t="s">
        <v>317</v>
      </c>
      <c r="E792" s="5" t="s">
        <v>318</v>
      </c>
      <c r="F792" s="5" t="s">
        <v>317</v>
      </c>
      <c r="G792" s="5" t="s">
        <v>80</v>
      </c>
      <c r="H792" s="5" t="s">
        <v>319</v>
      </c>
      <c r="I792" s="5" t="s">
        <v>320</v>
      </c>
      <c r="J792" s="5" t="s">
        <v>65</v>
      </c>
      <c r="K792" s="5" t="s">
        <v>65</v>
      </c>
      <c r="M792" s="5" t="s">
        <v>222</v>
      </c>
      <c r="N792" s="5" t="s">
        <v>66</v>
      </c>
      <c r="O792" s="7">
        <v>0</v>
      </c>
      <c r="P792" s="7">
        <v>0</v>
      </c>
      <c r="Q792" s="7">
        <v>0</v>
      </c>
      <c r="R792" s="7">
        <v>0</v>
      </c>
      <c r="T792" s="5">
        <v>0</v>
      </c>
      <c r="W792" s="5">
        <v>0</v>
      </c>
      <c r="Y792" s="5">
        <v>0</v>
      </c>
      <c r="Z792" s="5">
        <v>0</v>
      </c>
      <c r="AB792" s="5">
        <v>0</v>
      </c>
      <c r="AC792" s="5">
        <v>0</v>
      </c>
      <c r="AE792" s="5">
        <v>0</v>
      </c>
      <c r="AF792" s="5">
        <v>0</v>
      </c>
      <c r="AH792" s="5">
        <v>0</v>
      </c>
      <c r="AJ792" s="7">
        <v>0</v>
      </c>
      <c r="BB792" s="5" t="s">
        <v>322</v>
      </c>
      <c r="BD792" s="5" t="s">
        <v>323</v>
      </c>
      <c r="BE792" s="5" t="s">
        <v>324</v>
      </c>
    </row>
    <row r="793" spans="1:57" x14ac:dyDescent="0.25">
      <c r="A793" s="5">
        <v>792</v>
      </c>
      <c r="B793" s="6">
        <v>42617.680532407408</v>
      </c>
      <c r="C793" s="6">
        <v>42617.785729166666</v>
      </c>
      <c r="D793" s="5" t="s">
        <v>336</v>
      </c>
      <c r="E793" s="5" t="s">
        <v>241</v>
      </c>
      <c r="F793" s="5" t="s">
        <v>337</v>
      </c>
      <c r="G793" s="5" t="s">
        <v>64</v>
      </c>
      <c r="H793" s="5" t="s">
        <v>319</v>
      </c>
      <c r="I793" s="5" t="s">
        <v>69</v>
      </c>
      <c r="J793" s="5" t="s">
        <v>65</v>
      </c>
      <c r="K793" s="5" t="s">
        <v>65</v>
      </c>
      <c r="L793" s="5">
        <v>70470</v>
      </c>
      <c r="M793" s="5" t="s">
        <v>70</v>
      </c>
      <c r="N793" s="5" t="s">
        <v>70</v>
      </c>
      <c r="O793" s="7">
        <v>0</v>
      </c>
      <c r="P793" s="7">
        <v>0</v>
      </c>
      <c r="Q793" s="7">
        <v>0</v>
      </c>
      <c r="R793" s="7">
        <v>0</v>
      </c>
      <c r="T793" s="5">
        <v>39</v>
      </c>
      <c r="U793" s="5">
        <v>0</v>
      </c>
      <c r="V793" s="5">
        <v>0</v>
      </c>
      <c r="W793" s="5">
        <v>0</v>
      </c>
      <c r="Z793" s="5">
        <v>0</v>
      </c>
      <c r="AC793" s="5">
        <v>0</v>
      </c>
      <c r="AF793" s="5">
        <v>0</v>
      </c>
      <c r="AI793" s="7">
        <v>45.033200000000001</v>
      </c>
      <c r="AJ793" s="7">
        <v>6.7400000000000002E-2</v>
      </c>
      <c r="AK793" s="5" t="s">
        <v>72</v>
      </c>
      <c r="BB793" s="5" t="s">
        <v>73</v>
      </c>
    </row>
    <row r="794" spans="1:57" x14ac:dyDescent="0.25">
      <c r="A794" s="5">
        <v>793</v>
      </c>
      <c r="B794" s="6">
        <v>42617.679826388892</v>
      </c>
      <c r="D794" s="5" t="s">
        <v>317</v>
      </c>
      <c r="E794" s="5" t="s">
        <v>318</v>
      </c>
      <c r="F794" s="5" t="s">
        <v>317</v>
      </c>
      <c r="G794" s="5" t="s">
        <v>80</v>
      </c>
      <c r="H794" s="5" t="s">
        <v>319</v>
      </c>
      <c r="I794" s="5" t="s">
        <v>320</v>
      </c>
      <c r="J794" s="5" t="s">
        <v>65</v>
      </c>
      <c r="K794" s="5" t="s">
        <v>65</v>
      </c>
      <c r="M794" s="5" t="s">
        <v>222</v>
      </c>
      <c r="N794" s="5" t="s">
        <v>66</v>
      </c>
      <c r="O794" s="7">
        <v>0</v>
      </c>
      <c r="P794" s="7">
        <v>0</v>
      </c>
      <c r="Q794" s="7">
        <v>0</v>
      </c>
      <c r="R794" s="7">
        <v>0</v>
      </c>
      <c r="T794" s="5">
        <v>0</v>
      </c>
      <c r="W794" s="5">
        <v>0</v>
      </c>
      <c r="Y794" s="5">
        <v>0</v>
      </c>
      <c r="Z794" s="5">
        <v>0</v>
      </c>
      <c r="AB794" s="5">
        <v>0</v>
      </c>
      <c r="AC794" s="5">
        <v>0</v>
      </c>
      <c r="AE794" s="5">
        <v>0</v>
      </c>
      <c r="AF794" s="5">
        <v>0</v>
      </c>
      <c r="AH794" s="5">
        <v>0</v>
      </c>
      <c r="AJ794" s="7">
        <v>0</v>
      </c>
      <c r="BB794" s="5" t="s">
        <v>322</v>
      </c>
      <c r="BD794" s="5" t="s">
        <v>323</v>
      </c>
      <c r="BE794" s="5" t="s">
        <v>324</v>
      </c>
    </row>
    <row r="795" spans="1:57" x14ac:dyDescent="0.25">
      <c r="A795" s="5">
        <v>794</v>
      </c>
      <c r="B795" s="6">
        <v>42617.679328703707</v>
      </c>
      <c r="D795" s="5" t="s">
        <v>317</v>
      </c>
      <c r="E795" s="5" t="s">
        <v>318</v>
      </c>
      <c r="F795" s="5" t="s">
        <v>317</v>
      </c>
      <c r="G795" s="5" t="s">
        <v>80</v>
      </c>
      <c r="H795" s="5" t="s">
        <v>319</v>
      </c>
      <c r="I795" s="5" t="s">
        <v>320</v>
      </c>
      <c r="J795" s="5" t="s">
        <v>65</v>
      </c>
      <c r="K795" s="5" t="s">
        <v>65</v>
      </c>
      <c r="M795" s="5" t="s">
        <v>363</v>
      </c>
      <c r="N795" s="5" t="s">
        <v>66</v>
      </c>
      <c r="O795" s="7">
        <v>0</v>
      </c>
      <c r="P795" s="7">
        <v>0</v>
      </c>
      <c r="Q795" s="7">
        <v>0</v>
      </c>
      <c r="R795" s="7">
        <v>0</v>
      </c>
      <c r="T795" s="5">
        <v>0</v>
      </c>
      <c r="W795" s="5">
        <v>0</v>
      </c>
      <c r="Y795" s="5">
        <v>0</v>
      </c>
      <c r="Z795" s="5">
        <v>0</v>
      </c>
      <c r="AB795" s="5">
        <v>0</v>
      </c>
      <c r="AC795" s="5">
        <v>0</v>
      </c>
      <c r="AE795" s="5">
        <v>0</v>
      </c>
      <c r="AF795" s="5">
        <v>0</v>
      </c>
      <c r="AH795" s="5">
        <v>0</v>
      </c>
      <c r="AJ795" s="7">
        <v>0</v>
      </c>
      <c r="BB795" s="5" t="s">
        <v>322</v>
      </c>
      <c r="BD795" s="5" t="s">
        <v>323</v>
      </c>
      <c r="BE795" s="5" t="s">
        <v>324</v>
      </c>
    </row>
    <row r="796" spans="1:57" x14ac:dyDescent="0.25">
      <c r="A796" s="5">
        <v>795</v>
      </c>
      <c r="B796" s="6">
        <v>42617.615300925929</v>
      </c>
      <c r="D796" s="5" t="s">
        <v>318</v>
      </c>
      <c r="E796" s="5" t="s">
        <v>344</v>
      </c>
      <c r="G796" s="5" t="s">
        <v>64</v>
      </c>
      <c r="H796" s="5" t="s">
        <v>319</v>
      </c>
      <c r="I796" s="5" t="s">
        <v>75</v>
      </c>
      <c r="J796" s="5" t="s">
        <v>65</v>
      </c>
      <c r="K796" s="5" t="s">
        <v>65</v>
      </c>
      <c r="M796" s="5" t="s">
        <v>239</v>
      </c>
      <c r="N796" s="5" t="s">
        <v>76</v>
      </c>
      <c r="O796" s="7">
        <v>0</v>
      </c>
      <c r="P796" s="7">
        <v>0</v>
      </c>
      <c r="Q796" s="7">
        <v>0</v>
      </c>
      <c r="R796" s="7">
        <v>0</v>
      </c>
      <c r="T796" s="5">
        <v>0</v>
      </c>
      <c r="W796" s="5">
        <v>0</v>
      </c>
      <c r="Y796" s="5">
        <v>0</v>
      </c>
      <c r="Z796" s="5">
        <v>0</v>
      </c>
      <c r="AB796" s="5">
        <v>0</v>
      </c>
      <c r="AC796" s="5">
        <v>0</v>
      </c>
      <c r="AE796" s="5">
        <v>0</v>
      </c>
      <c r="AF796" s="5">
        <v>0</v>
      </c>
      <c r="AH796" s="5">
        <v>0</v>
      </c>
      <c r="AJ796" s="7">
        <v>0</v>
      </c>
      <c r="AZ796" s="5" t="s">
        <v>175</v>
      </c>
      <c r="BB796" s="5" t="s">
        <v>77</v>
      </c>
      <c r="BD796" s="5" t="s">
        <v>435</v>
      </c>
      <c r="BE796" s="5" t="s">
        <v>67</v>
      </c>
    </row>
    <row r="797" spans="1:57" x14ac:dyDescent="0.25">
      <c r="A797" s="5">
        <v>796</v>
      </c>
      <c r="B797" s="6">
        <v>42617.597974537035</v>
      </c>
      <c r="C797" s="6">
        <v>42617.699791666666</v>
      </c>
      <c r="D797" s="5" t="s">
        <v>336</v>
      </c>
      <c r="E797" s="5" t="s">
        <v>241</v>
      </c>
      <c r="F797" s="5" t="s">
        <v>337</v>
      </c>
      <c r="G797" s="5" t="s">
        <v>64</v>
      </c>
      <c r="H797" s="5" t="s">
        <v>319</v>
      </c>
      <c r="I797" s="5" t="s">
        <v>69</v>
      </c>
      <c r="J797" s="5" t="s">
        <v>65</v>
      </c>
      <c r="K797" s="5" t="s">
        <v>65</v>
      </c>
      <c r="L797" s="5">
        <v>8527</v>
      </c>
      <c r="M797" s="5" t="s">
        <v>70</v>
      </c>
      <c r="N797" s="5" t="s">
        <v>70</v>
      </c>
      <c r="O797" s="7">
        <v>0</v>
      </c>
      <c r="P797" s="7">
        <v>0</v>
      </c>
      <c r="Q797" s="7">
        <v>0</v>
      </c>
      <c r="R797" s="7">
        <v>0</v>
      </c>
      <c r="T797" s="5">
        <v>39</v>
      </c>
      <c r="U797" s="5">
        <v>0</v>
      </c>
      <c r="V797" s="5">
        <v>0</v>
      </c>
      <c r="W797" s="5">
        <v>0</v>
      </c>
      <c r="Z797" s="5">
        <v>0</v>
      </c>
      <c r="AC797" s="5">
        <v>0</v>
      </c>
      <c r="AF797" s="5">
        <v>0</v>
      </c>
      <c r="AI797" s="7">
        <v>45.315399999999997</v>
      </c>
      <c r="AJ797" s="7">
        <v>8.8000000000000005E-3</v>
      </c>
      <c r="AK797" s="5" t="s">
        <v>78</v>
      </c>
      <c r="BB797" s="5" t="s">
        <v>79</v>
      </c>
    </row>
    <row r="798" spans="1:57" x14ac:dyDescent="0.25">
      <c r="A798" s="5">
        <v>797</v>
      </c>
      <c r="B798" s="6">
        <v>42617.59746527778</v>
      </c>
      <c r="C798" s="6">
        <v>42617.729097222225</v>
      </c>
      <c r="D798" s="5" t="s">
        <v>336</v>
      </c>
      <c r="E798" s="5" t="s">
        <v>241</v>
      </c>
      <c r="F798" s="5" t="s">
        <v>337</v>
      </c>
      <c r="G798" s="5" t="s">
        <v>64</v>
      </c>
      <c r="H798" s="5" t="s">
        <v>319</v>
      </c>
      <c r="I798" s="5" t="s">
        <v>69</v>
      </c>
      <c r="J798" s="5" t="s">
        <v>65</v>
      </c>
      <c r="K798" s="5" t="s">
        <v>65</v>
      </c>
      <c r="L798" s="5">
        <v>173629</v>
      </c>
      <c r="M798" s="5" t="s">
        <v>70</v>
      </c>
      <c r="N798" s="5" t="s">
        <v>70</v>
      </c>
      <c r="O798" s="7">
        <v>0</v>
      </c>
      <c r="P798" s="7">
        <v>0</v>
      </c>
      <c r="Q798" s="7">
        <v>0</v>
      </c>
      <c r="R798" s="7">
        <v>0</v>
      </c>
      <c r="T798" s="5">
        <v>33</v>
      </c>
      <c r="U798" s="5">
        <v>0</v>
      </c>
      <c r="V798" s="5">
        <v>0</v>
      </c>
      <c r="W798" s="5">
        <v>0</v>
      </c>
      <c r="Z798" s="5">
        <v>0</v>
      </c>
      <c r="AC798" s="5">
        <v>0</v>
      </c>
      <c r="AF798" s="5">
        <v>0</v>
      </c>
      <c r="AI798" s="7">
        <v>1021.3864</v>
      </c>
      <c r="AJ798" s="7">
        <v>0.16600000000000001</v>
      </c>
      <c r="AK798" s="5" t="s">
        <v>148</v>
      </c>
      <c r="AZ798" s="5" t="s">
        <v>185</v>
      </c>
      <c r="BB798" s="5" t="s">
        <v>74</v>
      </c>
    </row>
    <row r="799" spans="1:57" x14ac:dyDescent="0.25">
      <c r="A799" s="5">
        <v>798</v>
      </c>
      <c r="B799" s="6">
        <v>42617.597199074073</v>
      </c>
      <c r="C799" s="6">
        <v>42617.704861111109</v>
      </c>
      <c r="D799" s="5" t="s">
        <v>336</v>
      </c>
      <c r="E799" s="5" t="s">
        <v>241</v>
      </c>
      <c r="F799" s="5" t="s">
        <v>337</v>
      </c>
      <c r="G799" s="5" t="s">
        <v>64</v>
      </c>
      <c r="H799" s="5" t="s">
        <v>319</v>
      </c>
      <c r="I799" s="5" t="s">
        <v>69</v>
      </c>
      <c r="J799" s="5" t="s">
        <v>65</v>
      </c>
      <c r="K799" s="5" t="s">
        <v>65</v>
      </c>
      <c r="L799" s="5">
        <v>165781</v>
      </c>
      <c r="M799" s="5" t="s">
        <v>70</v>
      </c>
      <c r="N799" s="5" t="s">
        <v>70</v>
      </c>
      <c r="O799" s="7">
        <v>0</v>
      </c>
      <c r="P799" s="7">
        <v>0</v>
      </c>
      <c r="Q799" s="7">
        <v>0</v>
      </c>
      <c r="R799" s="7">
        <v>0</v>
      </c>
      <c r="T799" s="5">
        <v>33</v>
      </c>
      <c r="U799" s="5">
        <v>0</v>
      </c>
      <c r="V799" s="5">
        <v>0</v>
      </c>
      <c r="W799" s="5">
        <v>0</v>
      </c>
      <c r="Z799" s="5">
        <v>0</v>
      </c>
      <c r="AC799" s="5">
        <v>0</v>
      </c>
      <c r="AF799" s="5">
        <v>0</v>
      </c>
      <c r="AI799" s="7">
        <v>1021.4626</v>
      </c>
      <c r="AJ799" s="7">
        <v>0.15820000000000001</v>
      </c>
      <c r="AK799" s="5" t="s">
        <v>149</v>
      </c>
      <c r="AZ799" s="5" t="s">
        <v>186</v>
      </c>
      <c r="BB799" s="5" t="s">
        <v>71</v>
      </c>
    </row>
    <row r="800" spans="1:57" x14ac:dyDescent="0.25">
      <c r="A800" s="5">
        <v>799</v>
      </c>
      <c r="B800" s="6">
        <v>42617.597187500003</v>
      </c>
      <c r="C800" s="6">
        <v>42617.714050925926</v>
      </c>
      <c r="D800" s="5" t="s">
        <v>336</v>
      </c>
      <c r="E800" s="5" t="s">
        <v>241</v>
      </c>
      <c r="F800" s="5" t="s">
        <v>337</v>
      </c>
      <c r="G800" s="5" t="s">
        <v>64</v>
      </c>
      <c r="H800" s="5" t="s">
        <v>319</v>
      </c>
      <c r="I800" s="5" t="s">
        <v>69</v>
      </c>
      <c r="J800" s="5" t="s">
        <v>65</v>
      </c>
      <c r="K800" s="5" t="s">
        <v>65</v>
      </c>
      <c r="L800" s="5">
        <v>589481</v>
      </c>
      <c r="M800" s="5" t="s">
        <v>70</v>
      </c>
      <c r="N800" s="5" t="s">
        <v>70</v>
      </c>
      <c r="O800" s="7">
        <v>0</v>
      </c>
      <c r="P800" s="7">
        <v>0</v>
      </c>
      <c r="Q800" s="7">
        <v>0</v>
      </c>
      <c r="R800" s="7">
        <v>0</v>
      </c>
      <c r="T800" s="5">
        <v>39</v>
      </c>
      <c r="U800" s="5">
        <v>0</v>
      </c>
      <c r="V800" s="5">
        <v>0</v>
      </c>
      <c r="W800" s="5">
        <v>0</v>
      </c>
      <c r="Z800" s="5">
        <v>0</v>
      </c>
      <c r="AC800" s="5">
        <v>0</v>
      </c>
      <c r="AF800" s="5">
        <v>0</v>
      </c>
      <c r="AI800" s="7">
        <v>45.604500000000002</v>
      </c>
      <c r="AJ800" s="7">
        <v>0.5625</v>
      </c>
      <c r="AK800" s="5" t="s">
        <v>72</v>
      </c>
      <c r="BB800" s="5" t="s">
        <v>73</v>
      </c>
    </row>
    <row r="801" spans="1:57" x14ac:dyDescent="0.25">
      <c r="A801" s="5">
        <v>800</v>
      </c>
      <c r="B801" s="6">
        <v>42617.562152777777</v>
      </c>
      <c r="C801" s="6">
        <v>42617.588888888888</v>
      </c>
      <c r="D801" s="5" t="s">
        <v>336</v>
      </c>
      <c r="E801" s="5" t="s">
        <v>241</v>
      </c>
      <c r="F801" s="5" t="s">
        <v>337</v>
      </c>
      <c r="G801" s="5" t="s">
        <v>64</v>
      </c>
      <c r="H801" s="5" t="s">
        <v>319</v>
      </c>
      <c r="I801" s="5" t="s">
        <v>69</v>
      </c>
      <c r="J801" s="5" t="s">
        <v>65</v>
      </c>
      <c r="K801" s="5" t="s">
        <v>65</v>
      </c>
      <c r="L801" s="5">
        <v>36986</v>
      </c>
      <c r="M801" s="5" t="s">
        <v>70</v>
      </c>
      <c r="N801" s="5" t="s">
        <v>70</v>
      </c>
      <c r="O801" s="7">
        <v>0</v>
      </c>
      <c r="P801" s="7">
        <v>0</v>
      </c>
      <c r="Q801" s="7">
        <v>0</v>
      </c>
      <c r="R801" s="7">
        <v>0</v>
      </c>
      <c r="T801" s="5">
        <v>33</v>
      </c>
      <c r="U801" s="5">
        <v>0</v>
      </c>
      <c r="V801" s="5">
        <v>0</v>
      </c>
      <c r="W801" s="5">
        <v>0</v>
      </c>
      <c r="Z801" s="5">
        <v>0</v>
      </c>
      <c r="AC801" s="5">
        <v>0</v>
      </c>
      <c r="AF801" s="5">
        <v>0</v>
      </c>
      <c r="AI801" s="7">
        <v>1021.9684999999999</v>
      </c>
      <c r="AJ801" s="7">
        <v>3.61E-2</v>
      </c>
      <c r="AK801" s="5" t="s">
        <v>149</v>
      </c>
      <c r="AZ801" s="5" t="s">
        <v>186</v>
      </c>
      <c r="BB801" s="5" t="s">
        <v>71</v>
      </c>
    </row>
    <row r="802" spans="1:57" x14ac:dyDescent="0.25">
      <c r="A802" s="5">
        <v>801</v>
      </c>
      <c r="B802" s="6">
        <v>42617.561979166669</v>
      </c>
      <c r="C802" s="6">
        <v>42617.588888888888</v>
      </c>
      <c r="D802" s="5" t="s">
        <v>336</v>
      </c>
      <c r="E802" s="5" t="s">
        <v>241</v>
      </c>
      <c r="F802" s="5" t="s">
        <v>337</v>
      </c>
      <c r="G802" s="5" t="s">
        <v>64</v>
      </c>
      <c r="H802" s="5" t="s">
        <v>319</v>
      </c>
      <c r="I802" s="5" t="s">
        <v>69</v>
      </c>
      <c r="J802" s="5" t="s">
        <v>65</v>
      </c>
      <c r="K802" s="5" t="s">
        <v>65</v>
      </c>
      <c r="L802" s="5">
        <v>8533</v>
      </c>
      <c r="M802" s="5" t="s">
        <v>70</v>
      </c>
      <c r="N802" s="5" t="s">
        <v>70</v>
      </c>
      <c r="O802" s="7">
        <v>0</v>
      </c>
      <c r="P802" s="7">
        <v>0</v>
      </c>
      <c r="Q802" s="7">
        <v>0</v>
      </c>
      <c r="R802" s="7">
        <v>0</v>
      </c>
      <c r="T802" s="5">
        <v>39</v>
      </c>
      <c r="U802" s="5">
        <v>0</v>
      </c>
      <c r="V802" s="5">
        <v>0</v>
      </c>
      <c r="W802" s="5">
        <v>0</v>
      </c>
      <c r="Z802" s="5">
        <v>0</v>
      </c>
      <c r="AC802" s="5">
        <v>0</v>
      </c>
      <c r="AF802" s="5">
        <v>0</v>
      </c>
      <c r="AI802" s="7">
        <v>45.783200000000001</v>
      </c>
      <c r="AJ802" s="7">
        <v>8.8000000000000005E-3</v>
      </c>
      <c r="AK802" s="5" t="s">
        <v>78</v>
      </c>
      <c r="BB802" s="5" t="s">
        <v>79</v>
      </c>
    </row>
    <row r="803" spans="1:57" x14ac:dyDescent="0.25">
      <c r="A803" s="5">
        <v>802</v>
      </c>
      <c r="B803" s="6">
        <v>42617.561608796299</v>
      </c>
      <c r="C803" s="6">
        <v>42617.588888888888</v>
      </c>
      <c r="D803" s="5" t="s">
        <v>336</v>
      </c>
      <c r="E803" s="5" t="s">
        <v>241</v>
      </c>
      <c r="F803" s="5" t="s">
        <v>337</v>
      </c>
      <c r="G803" s="5" t="s">
        <v>64</v>
      </c>
      <c r="H803" s="5" t="s">
        <v>319</v>
      </c>
      <c r="I803" s="5" t="s">
        <v>69</v>
      </c>
      <c r="J803" s="5" t="s">
        <v>65</v>
      </c>
      <c r="K803" s="5" t="s">
        <v>65</v>
      </c>
      <c r="L803" s="5">
        <v>492130</v>
      </c>
      <c r="M803" s="5" t="s">
        <v>70</v>
      </c>
      <c r="N803" s="5" t="s">
        <v>70</v>
      </c>
      <c r="O803" s="7">
        <v>0</v>
      </c>
      <c r="P803" s="7">
        <v>0</v>
      </c>
      <c r="Q803" s="7">
        <v>0</v>
      </c>
      <c r="R803" s="7">
        <v>0</v>
      </c>
      <c r="T803" s="5">
        <v>33</v>
      </c>
      <c r="U803" s="5">
        <v>0</v>
      </c>
      <c r="V803" s="5">
        <v>0</v>
      </c>
      <c r="W803" s="5">
        <v>0</v>
      </c>
      <c r="Z803" s="5">
        <v>0</v>
      </c>
      <c r="AC803" s="5">
        <v>0</v>
      </c>
      <c r="AF803" s="5">
        <v>0</v>
      </c>
      <c r="AI803" s="7">
        <v>1021.9323000000001</v>
      </c>
      <c r="AJ803" s="7">
        <v>0.46970000000000001</v>
      </c>
      <c r="AK803" s="5" t="s">
        <v>148</v>
      </c>
      <c r="AZ803" s="5" t="s">
        <v>185</v>
      </c>
      <c r="BB803" s="5" t="s">
        <v>74</v>
      </c>
    </row>
    <row r="804" spans="1:57" x14ac:dyDescent="0.25">
      <c r="A804" s="5">
        <v>803</v>
      </c>
      <c r="B804" s="6">
        <v>42617.561412037037</v>
      </c>
      <c r="C804" s="6">
        <v>42617.588888888888</v>
      </c>
      <c r="D804" s="5" t="s">
        <v>336</v>
      </c>
      <c r="E804" s="5" t="s">
        <v>241</v>
      </c>
      <c r="F804" s="5" t="s">
        <v>337</v>
      </c>
      <c r="G804" s="5" t="s">
        <v>64</v>
      </c>
      <c r="H804" s="5" t="s">
        <v>319</v>
      </c>
      <c r="I804" s="5" t="s">
        <v>69</v>
      </c>
      <c r="J804" s="5" t="s">
        <v>65</v>
      </c>
      <c r="K804" s="5" t="s">
        <v>65</v>
      </c>
      <c r="L804" s="5">
        <v>840153</v>
      </c>
      <c r="M804" s="5" t="s">
        <v>70</v>
      </c>
      <c r="N804" s="5" t="s">
        <v>70</v>
      </c>
      <c r="O804" s="7">
        <v>0</v>
      </c>
      <c r="P804" s="7">
        <v>0</v>
      </c>
      <c r="Q804" s="7">
        <v>0</v>
      </c>
      <c r="R804" s="7">
        <v>0</v>
      </c>
      <c r="T804" s="5">
        <v>39</v>
      </c>
      <c r="U804" s="5">
        <v>0</v>
      </c>
      <c r="V804" s="5">
        <v>0</v>
      </c>
      <c r="W804" s="5">
        <v>0</v>
      </c>
      <c r="Z804" s="5">
        <v>0</v>
      </c>
      <c r="AC804" s="5">
        <v>0</v>
      </c>
      <c r="AF804" s="5">
        <v>0</v>
      </c>
      <c r="AI804" s="7">
        <v>46.414999999999999</v>
      </c>
      <c r="AJ804" s="7">
        <v>0.80179999999999996</v>
      </c>
      <c r="AK804" s="5" t="s">
        <v>72</v>
      </c>
      <c r="BB804" s="5" t="s">
        <v>73</v>
      </c>
    </row>
    <row r="805" spans="1:57" x14ac:dyDescent="0.25">
      <c r="A805" s="5">
        <v>804</v>
      </c>
      <c r="B805" s="6">
        <v>42617.548159722224</v>
      </c>
      <c r="D805" s="5" t="s">
        <v>318</v>
      </c>
      <c r="E805" s="5" t="s">
        <v>330</v>
      </c>
      <c r="F805" s="5">
        <v>0</v>
      </c>
      <c r="G805" s="5" t="s">
        <v>64</v>
      </c>
      <c r="H805" s="5" t="s">
        <v>319</v>
      </c>
      <c r="I805" s="5" t="s">
        <v>81</v>
      </c>
      <c r="J805" s="5" t="s">
        <v>65</v>
      </c>
      <c r="K805" s="5" t="s">
        <v>65</v>
      </c>
      <c r="L805" s="5">
        <v>0</v>
      </c>
      <c r="M805" s="5" t="s">
        <v>70</v>
      </c>
      <c r="N805" s="5" t="s">
        <v>70</v>
      </c>
      <c r="O805" s="7">
        <v>0</v>
      </c>
      <c r="P805" s="7">
        <v>0</v>
      </c>
      <c r="Q805" s="7">
        <v>0</v>
      </c>
      <c r="R805" s="7">
        <v>0</v>
      </c>
      <c r="T805" s="5">
        <v>0</v>
      </c>
      <c r="U805" s="5">
        <v>0</v>
      </c>
      <c r="V805" s="5">
        <v>0</v>
      </c>
      <c r="W805" s="5">
        <v>0</v>
      </c>
      <c r="Y805" s="5">
        <v>0</v>
      </c>
      <c r="Z805" s="5">
        <v>0</v>
      </c>
      <c r="AB805" s="5">
        <v>0</v>
      </c>
      <c r="AC805" s="5">
        <v>0</v>
      </c>
      <c r="AE805" s="5">
        <v>0</v>
      </c>
      <c r="AF805" s="5">
        <v>0</v>
      </c>
      <c r="AH805" s="5">
        <v>0</v>
      </c>
      <c r="AJ805" s="7">
        <v>0</v>
      </c>
      <c r="AZ805" s="5" t="s">
        <v>175</v>
      </c>
      <c r="BB805" s="5" t="s">
        <v>82</v>
      </c>
      <c r="BD805" s="5">
        <v>0</v>
      </c>
      <c r="BE805" s="5">
        <v>0</v>
      </c>
    </row>
    <row r="806" spans="1:57" x14ac:dyDescent="0.25">
      <c r="A806" s="5">
        <v>805</v>
      </c>
      <c r="B806" s="6">
        <v>42617.548148148147</v>
      </c>
      <c r="D806" s="5" t="s">
        <v>318</v>
      </c>
      <c r="E806" s="5" t="s">
        <v>330</v>
      </c>
      <c r="F806" s="5">
        <v>0</v>
      </c>
      <c r="G806" s="5" t="s">
        <v>64</v>
      </c>
      <c r="H806" s="5" t="s">
        <v>319</v>
      </c>
      <c r="I806" s="5" t="s">
        <v>81</v>
      </c>
      <c r="J806" s="5" t="s">
        <v>65</v>
      </c>
      <c r="K806" s="5" t="s">
        <v>65</v>
      </c>
      <c r="L806" s="5">
        <v>0</v>
      </c>
      <c r="M806" s="5" t="s">
        <v>70</v>
      </c>
      <c r="N806" s="5" t="s">
        <v>70</v>
      </c>
      <c r="O806" s="7">
        <v>0</v>
      </c>
      <c r="P806" s="7">
        <v>0</v>
      </c>
      <c r="Q806" s="7">
        <v>0</v>
      </c>
      <c r="R806" s="7">
        <v>0</v>
      </c>
      <c r="T806" s="5">
        <v>0</v>
      </c>
      <c r="U806" s="5">
        <v>0</v>
      </c>
      <c r="V806" s="5">
        <v>0</v>
      </c>
      <c r="W806" s="5">
        <v>0</v>
      </c>
      <c r="Y806" s="5">
        <v>0</v>
      </c>
      <c r="Z806" s="5">
        <v>0</v>
      </c>
      <c r="AB806" s="5">
        <v>0</v>
      </c>
      <c r="AC806" s="5">
        <v>0</v>
      </c>
      <c r="AE806" s="5">
        <v>0</v>
      </c>
      <c r="AF806" s="5">
        <v>0</v>
      </c>
      <c r="AH806" s="5">
        <v>0</v>
      </c>
      <c r="AJ806" s="7">
        <v>0</v>
      </c>
      <c r="AZ806" s="5" t="s">
        <v>175</v>
      </c>
      <c r="BB806" s="5" t="s">
        <v>82</v>
      </c>
      <c r="BD806" s="5">
        <v>0</v>
      </c>
      <c r="BE806" s="5">
        <v>0</v>
      </c>
    </row>
    <row r="807" spans="1:57" x14ac:dyDescent="0.25">
      <c r="A807" s="5">
        <v>806</v>
      </c>
      <c r="B807" s="6">
        <v>42617.548136574071</v>
      </c>
      <c r="D807" s="5" t="s">
        <v>318</v>
      </c>
      <c r="E807" s="5" t="s">
        <v>330</v>
      </c>
      <c r="F807" s="5">
        <v>0</v>
      </c>
      <c r="G807" s="5" t="s">
        <v>64</v>
      </c>
      <c r="H807" s="5" t="s">
        <v>319</v>
      </c>
      <c r="I807" s="5" t="s">
        <v>81</v>
      </c>
      <c r="J807" s="5" t="s">
        <v>65</v>
      </c>
      <c r="K807" s="5" t="s">
        <v>65</v>
      </c>
      <c r="L807" s="5">
        <v>0</v>
      </c>
      <c r="M807" s="5" t="s">
        <v>70</v>
      </c>
      <c r="N807" s="5" t="s">
        <v>70</v>
      </c>
      <c r="O807" s="7">
        <v>0</v>
      </c>
      <c r="P807" s="7">
        <v>0</v>
      </c>
      <c r="Q807" s="7">
        <v>0</v>
      </c>
      <c r="R807" s="7">
        <v>0</v>
      </c>
      <c r="T807" s="5">
        <v>0</v>
      </c>
      <c r="U807" s="5">
        <v>0</v>
      </c>
      <c r="V807" s="5">
        <v>0</v>
      </c>
      <c r="W807" s="5">
        <v>0</v>
      </c>
      <c r="Y807" s="5">
        <v>0</v>
      </c>
      <c r="Z807" s="5">
        <v>0</v>
      </c>
      <c r="AB807" s="5">
        <v>0</v>
      </c>
      <c r="AC807" s="5">
        <v>0</v>
      </c>
      <c r="AE807" s="5">
        <v>0</v>
      </c>
      <c r="AF807" s="5">
        <v>0</v>
      </c>
      <c r="AH807" s="5">
        <v>0</v>
      </c>
      <c r="AJ807" s="7">
        <v>0</v>
      </c>
      <c r="AZ807" s="5" t="s">
        <v>175</v>
      </c>
      <c r="BB807" s="5" t="s">
        <v>82</v>
      </c>
      <c r="BD807" s="5">
        <v>0</v>
      </c>
      <c r="BE807" s="5">
        <v>0</v>
      </c>
    </row>
    <row r="808" spans="1:57" x14ac:dyDescent="0.25">
      <c r="A808" s="5">
        <v>807</v>
      </c>
      <c r="B808" s="6">
        <v>42617.541296296295</v>
      </c>
      <c r="D808" s="5" t="s">
        <v>318</v>
      </c>
      <c r="E808" s="5" t="s">
        <v>330</v>
      </c>
      <c r="G808" s="5" t="s">
        <v>64</v>
      </c>
      <c r="H808" s="5" t="s">
        <v>319</v>
      </c>
      <c r="I808" s="5" t="s">
        <v>75</v>
      </c>
      <c r="J808" s="5" t="s">
        <v>65</v>
      </c>
      <c r="K808" s="5" t="s">
        <v>65</v>
      </c>
      <c r="M808" s="5" t="s">
        <v>386</v>
      </c>
      <c r="N808" s="5" t="s">
        <v>66</v>
      </c>
      <c r="O808" s="7">
        <v>0</v>
      </c>
      <c r="P808" s="7">
        <v>0</v>
      </c>
      <c r="Q808" s="7">
        <v>0</v>
      </c>
      <c r="R808" s="7">
        <v>0</v>
      </c>
      <c r="T808" s="5">
        <v>0</v>
      </c>
      <c r="W808" s="5">
        <v>0</v>
      </c>
      <c r="Y808" s="5">
        <v>0</v>
      </c>
      <c r="Z808" s="5">
        <v>0</v>
      </c>
      <c r="AB808" s="5">
        <v>0</v>
      </c>
      <c r="AC808" s="5">
        <v>0</v>
      </c>
      <c r="AE808" s="5">
        <v>0</v>
      </c>
      <c r="AF808" s="5">
        <v>0</v>
      </c>
      <c r="AH808" s="5">
        <v>0</v>
      </c>
      <c r="AJ808" s="7">
        <v>0</v>
      </c>
      <c r="AZ808" s="5" t="s">
        <v>175</v>
      </c>
      <c r="BB808" s="5" t="s">
        <v>77</v>
      </c>
      <c r="BD808" s="5" t="s">
        <v>432</v>
      </c>
      <c r="BE808" s="5" t="s">
        <v>67</v>
      </c>
    </row>
    <row r="809" spans="1:57" x14ac:dyDescent="0.25">
      <c r="A809" s="5">
        <v>808</v>
      </c>
      <c r="B809" s="6">
        <v>42617.538865740738</v>
      </c>
      <c r="D809" s="5" t="s">
        <v>318</v>
      </c>
      <c r="E809" s="5" t="s">
        <v>330</v>
      </c>
      <c r="G809" s="5" t="s">
        <v>64</v>
      </c>
      <c r="H809" s="5" t="s">
        <v>319</v>
      </c>
      <c r="I809" s="5" t="s">
        <v>75</v>
      </c>
      <c r="J809" s="5" t="s">
        <v>65</v>
      </c>
      <c r="K809" s="5" t="s">
        <v>65</v>
      </c>
      <c r="M809" s="5" t="s">
        <v>209</v>
      </c>
      <c r="N809" s="5" t="s">
        <v>66</v>
      </c>
      <c r="O809" s="7">
        <v>0</v>
      </c>
      <c r="P809" s="7">
        <v>0</v>
      </c>
      <c r="Q809" s="7">
        <v>0</v>
      </c>
      <c r="R809" s="7">
        <v>0</v>
      </c>
      <c r="T809" s="5">
        <v>0</v>
      </c>
      <c r="W809" s="5">
        <v>0</v>
      </c>
      <c r="Y809" s="5">
        <v>0</v>
      </c>
      <c r="Z809" s="5">
        <v>0</v>
      </c>
      <c r="AB809" s="5">
        <v>0</v>
      </c>
      <c r="AC809" s="5">
        <v>0</v>
      </c>
      <c r="AE809" s="5">
        <v>0</v>
      </c>
      <c r="AF809" s="5">
        <v>0</v>
      </c>
      <c r="AH809" s="5">
        <v>0</v>
      </c>
      <c r="AJ809" s="7">
        <v>0</v>
      </c>
      <c r="AZ809" s="5" t="s">
        <v>175</v>
      </c>
      <c r="BB809" s="5" t="s">
        <v>77</v>
      </c>
      <c r="BD809" s="5" t="s">
        <v>432</v>
      </c>
      <c r="BE809" s="5" t="s">
        <v>67</v>
      </c>
    </row>
    <row r="810" spans="1:57" x14ac:dyDescent="0.25">
      <c r="A810" s="5">
        <v>809</v>
      </c>
      <c r="B810" s="6">
        <v>42617.538229166668</v>
      </c>
      <c r="D810" s="5" t="s">
        <v>318</v>
      </c>
      <c r="E810" s="5" t="s">
        <v>330</v>
      </c>
      <c r="G810" s="5" t="s">
        <v>64</v>
      </c>
      <c r="H810" s="5" t="s">
        <v>319</v>
      </c>
      <c r="I810" s="5" t="s">
        <v>75</v>
      </c>
      <c r="J810" s="5" t="s">
        <v>65</v>
      </c>
      <c r="K810" s="5" t="s">
        <v>65</v>
      </c>
      <c r="M810" s="5" t="s">
        <v>194</v>
      </c>
      <c r="N810" s="5" t="s">
        <v>66</v>
      </c>
      <c r="O810" s="7">
        <v>0</v>
      </c>
      <c r="P810" s="7">
        <v>0</v>
      </c>
      <c r="Q810" s="7">
        <v>0</v>
      </c>
      <c r="R810" s="7">
        <v>0</v>
      </c>
      <c r="T810" s="5">
        <v>0</v>
      </c>
      <c r="W810" s="5">
        <v>0</v>
      </c>
      <c r="Y810" s="5">
        <v>0</v>
      </c>
      <c r="Z810" s="5">
        <v>0</v>
      </c>
      <c r="AB810" s="5">
        <v>0</v>
      </c>
      <c r="AC810" s="5">
        <v>0</v>
      </c>
      <c r="AE810" s="5">
        <v>0</v>
      </c>
      <c r="AF810" s="5">
        <v>0</v>
      </c>
      <c r="AH810" s="5">
        <v>0</v>
      </c>
      <c r="AJ810" s="7">
        <v>0</v>
      </c>
      <c r="AZ810" s="5" t="s">
        <v>175</v>
      </c>
      <c r="BB810" s="5" t="s">
        <v>77</v>
      </c>
      <c r="BD810" s="5" t="s">
        <v>432</v>
      </c>
      <c r="BE810" s="5" t="s">
        <v>67</v>
      </c>
    </row>
    <row r="811" spans="1:57" x14ac:dyDescent="0.25">
      <c r="A811" s="5">
        <v>810</v>
      </c>
      <c r="B811" s="6">
        <v>42617.537164351852</v>
      </c>
      <c r="D811" s="5" t="s">
        <v>318</v>
      </c>
      <c r="E811" s="5" t="s">
        <v>330</v>
      </c>
      <c r="G811" s="5" t="s">
        <v>64</v>
      </c>
      <c r="H811" s="5" t="s">
        <v>319</v>
      </c>
      <c r="I811" s="5" t="s">
        <v>75</v>
      </c>
      <c r="J811" s="5" t="s">
        <v>65</v>
      </c>
      <c r="K811" s="5" t="s">
        <v>65</v>
      </c>
      <c r="M811" s="5" t="s">
        <v>424</v>
      </c>
      <c r="N811" s="5" t="s">
        <v>76</v>
      </c>
      <c r="O811" s="7">
        <v>0</v>
      </c>
      <c r="P811" s="7">
        <v>0</v>
      </c>
      <c r="Q811" s="7">
        <v>0</v>
      </c>
      <c r="R811" s="7">
        <v>0</v>
      </c>
      <c r="T811" s="5">
        <v>0</v>
      </c>
      <c r="W811" s="5">
        <v>0</v>
      </c>
      <c r="Y811" s="5">
        <v>0</v>
      </c>
      <c r="Z811" s="5">
        <v>0</v>
      </c>
      <c r="AB811" s="5">
        <v>0</v>
      </c>
      <c r="AC811" s="5">
        <v>0</v>
      </c>
      <c r="AE811" s="5">
        <v>0</v>
      </c>
      <c r="AF811" s="5">
        <v>0</v>
      </c>
      <c r="AH811" s="5">
        <v>0</v>
      </c>
      <c r="AJ811" s="7">
        <v>0</v>
      </c>
      <c r="AZ811" s="5" t="s">
        <v>175</v>
      </c>
      <c r="BB811" s="5" t="s">
        <v>77</v>
      </c>
      <c r="BD811" s="5" t="s">
        <v>432</v>
      </c>
      <c r="BE811" s="5" t="s">
        <v>67</v>
      </c>
    </row>
    <row r="812" spans="1:57" x14ac:dyDescent="0.25">
      <c r="A812" s="5">
        <v>811</v>
      </c>
      <c r="B812" s="6">
        <v>42617.535833333335</v>
      </c>
      <c r="D812" s="5" t="s">
        <v>318</v>
      </c>
      <c r="E812" s="5" t="s">
        <v>330</v>
      </c>
      <c r="G812" s="5" t="s">
        <v>64</v>
      </c>
      <c r="H812" s="5" t="s">
        <v>319</v>
      </c>
      <c r="I812" s="5" t="s">
        <v>75</v>
      </c>
      <c r="J812" s="5" t="s">
        <v>65</v>
      </c>
      <c r="K812" s="5" t="s">
        <v>65</v>
      </c>
      <c r="M812" s="5" t="s">
        <v>220</v>
      </c>
      <c r="N812" s="5" t="s">
        <v>66</v>
      </c>
      <c r="O812" s="7">
        <v>0</v>
      </c>
      <c r="P812" s="7">
        <v>0</v>
      </c>
      <c r="Q812" s="7">
        <v>0</v>
      </c>
      <c r="R812" s="7">
        <v>0</v>
      </c>
      <c r="T812" s="5">
        <v>0</v>
      </c>
      <c r="W812" s="5">
        <v>0</v>
      </c>
      <c r="Y812" s="5">
        <v>0</v>
      </c>
      <c r="Z812" s="5">
        <v>0</v>
      </c>
      <c r="AB812" s="5">
        <v>0</v>
      </c>
      <c r="AC812" s="5">
        <v>0</v>
      </c>
      <c r="AE812" s="5">
        <v>0</v>
      </c>
      <c r="AF812" s="5">
        <v>0</v>
      </c>
      <c r="AH812" s="5">
        <v>0</v>
      </c>
      <c r="AJ812" s="7">
        <v>0</v>
      </c>
      <c r="AZ812" s="5" t="s">
        <v>175</v>
      </c>
      <c r="BB812" s="5" t="s">
        <v>77</v>
      </c>
      <c r="BD812" s="5" t="s">
        <v>432</v>
      </c>
      <c r="BE812" s="5" t="s">
        <v>67</v>
      </c>
    </row>
    <row r="813" spans="1:57" x14ac:dyDescent="0.25">
      <c r="A813" s="5">
        <v>812</v>
      </c>
      <c r="B813" s="6">
        <v>42617.535081018519</v>
      </c>
      <c r="D813" s="5" t="s">
        <v>318</v>
      </c>
      <c r="E813" s="5" t="s">
        <v>330</v>
      </c>
      <c r="G813" s="5" t="s">
        <v>64</v>
      </c>
      <c r="H813" s="5" t="s">
        <v>319</v>
      </c>
      <c r="I813" s="5" t="s">
        <v>75</v>
      </c>
      <c r="J813" s="5" t="s">
        <v>65</v>
      </c>
      <c r="K813" s="5" t="s">
        <v>65</v>
      </c>
      <c r="M813" s="5" t="s">
        <v>210</v>
      </c>
      <c r="N813" s="5" t="s">
        <v>66</v>
      </c>
      <c r="O813" s="7">
        <v>0</v>
      </c>
      <c r="P813" s="7">
        <v>0</v>
      </c>
      <c r="Q813" s="7">
        <v>0</v>
      </c>
      <c r="R813" s="7">
        <v>0</v>
      </c>
      <c r="T813" s="5">
        <v>0</v>
      </c>
      <c r="W813" s="5">
        <v>0</v>
      </c>
      <c r="Y813" s="5">
        <v>0</v>
      </c>
      <c r="Z813" s="5">
        <v>0</v>
      </c>
      <c r="AB813" s="5">
        <v>0</v>
      </c>
      <c r="AC813" s="5">
        <v>0</v>
      </c>
      <c r="AE813" s="5">
        <v>0</v>
      </c>
      <c r="AF813" s="5">
        <v>0</v>
      </c>
      <c r="AH813" s="5">
        <v>0</v>
      </c>
      <c r="AJ813" s="7">
        <v>0</v>
      </c>
      <c r="AZ813" s="5" t="s">
        <v>175</v>
      </c>
      <c r="BB813" s="5" t="s">
        <v>77</v>
      </c>
      <c r="BD813" s="5" t="s">
        <v>432</v>
      </c>
      <c r="BE813" s="5" t="s">
        <v>67</v>
      </c>
    </row>
    <row r="814" spans="1:57" x14ac:dyDescent="0.25">
      <c r="A814" s="5">
        <v>813</v>
      </c>
      <c r="B814" s="6">
        <v>42617.534594907411</v>
      </c>
      <c r="D814" s="5" t="s">
        <v>317</v>
      </c>
      <c r="E814" s="5" t="s">
        <v>318</v>
      </c>
      <c r="F814" s="5" t="s">
        <v>317</v>
      </c>
      <c r="G814" s="5" t="s">
        <v>80</v>
      </c>
      <c r="H814" s="5" t="s">
        <v>319</v>
      </c>
      <c r="I814" s="5" t="s">
        <v>320</v>
      </c>
      <c r="J814" s="5" t="s">
        <v>65</v>
      </c>
      <c r="K814" s="5" t="s">
        <v>65</v>
      </c>
      <c r="M814" s="5" t="s">
        <v>222</v>
      </c>
      <c r="N814" s="5" t="s">
        <v>66</v>
      </c>
      <c r="O814" s="7">
        <v>0</v>
      </c>
      <c r="P814" s="7">
        <v>0</v>
      </c>
      <c r="Q814" s="7">
        <v>0</v>
      </c>
      <c r="R814" s="7">
        <v>0</v>
      </c>
      <c r="T814" s="5">
        <v>0</v>
      </c>
      <c r="W814" s="5">
        <v>0</v>
      </c>
      <c r="Y814" s="5">
        <v>0</v>
      </c>
      <c r="Z814" s="5">
        <v>0</v>
      </c>
      <c r="AB814" s="5">
        <v>0</v>
      </c>
      <c r="AC814" s="5">
        <v>0</v>
      </c>
      <c r="AE814" s="5">
        <v>0</v>
      </c>
      <c r="AF814" s="5">
        <v>0</v>
      </c>
      <c r="AH814" s="5">
        <v>0</v>
      </c>
      <c r="AJ814" s="7">
        <v>0</v>
      </c>
      <c r="BB814" s="5" t="s">
        <v>322</v>
      </c>
      <c r="BD814" s="5" t="s">
        <v>323</v>
      </c>
      <c r="BE814" s="5" t="s">
        <v>324</v>
      </c>
    </row>
    <row r="815" spans="1:57" x14ac:dyDescent="0.25">
      <c r="A815" s="5">
        <v>814</v>
      </c>
      <c r="B815" s="6">
        <v>42617.518333333333</v>
      </c>
      <c r="C815" s="6">
        <v>42617.644490740742</v>
      </c>
      <c r="D815" s="5" t="s">
        <v>336</v>
      </c>
      <c r="E815" s="5" t="s">
        <v>241</v>
      </c>
      <c r="F815" s="5" t="s">
        <v>337</v>
      </c>
      <c r="G815" s="5" t="s">
        <v>64</v>
      </c>
      <c r="H815" s="5" t="s">
        <v>319</v>
      </c>
      <c r="I815" s="5" t="s">
        <v>69</v>
      </c>
      <c r="J815" s="5" t="s">
        <v>65</v>
      </c>
      <c r="K815" s="5" t="s">
        <v>65</v>
      </c>
      <c r="L815" s="5">
        <v>1335731</v>
      </c>
      <c r="M815" s="5" t="s">
        <v>70</v>
      </c>
      <c r="N815" s="5" t="s">
        <v>70</v>
      </c>
      <c r="O815" s="7">
        <v>0</v>
      </c>
      <c r="P815" s="7">
        <v>0</v>
      </c>
      <c r="Q815" s="7">
        <v>0</v>
      </c>
      <c r="R815" s="7">
        <v>0</v>
      </c>
      <c r="T815" s="5">
        <v>39</v>
      </c>
      <c r="U815" s="5">
        <v>0</v>
      </c>
      <c r="V815" s="5">
        <v>0</v>
      </c>
      <c r="W815" s="5">
        <v>0</v>
      </c>
      <c r="Z815" s="5">
        <v>0</v>
      </c>
      <c r="AC815" s="5">
        <v>0</v>
      </c>
      <c r="AF815" s="5">
        <v>0</v>
      </c>
      <c r="AI815" s="7">
        <v>47.688499999999998</v>
      </c>
      <c r="AJ815" s="7">
        <v>1.2734000000000001</v>
      </c>
      <c r="AK815" s="5" t="s">
        <v>72</v>
      </c>
      <c r="BB815" s="5" t="s">
        <v>73</v>
      </c>
    </row>
    <row r="816" spans="1:57" x14ac:dyDescent="0.25">
      <c r="A816" s="5">
        <v>815</v>
      </c>
      <c r="B816" s="6">
        <v>42617.507615740738</v>
      </c>
      <c r="D816" s="5" t="s">
        <v>318</v>
      </c>
      <c r="E816" s="5" t="s">
        <v>344</v>
      </c>
      <c r="G816" s="5" t="s">
        <v>64</v>
      </c>
      <c r="H816" s="5" t="s">
        <v>319</v>
      </c>
      <c r="I816" s="5" t="s">
        <v>75</v>
      </c>
      <c r="J816" s="5" t="s">
        <v>65</v>
      </c>
      <c r="K816" s="5" t="s">
        <v>65</v>
      </c>
      <c r="M816" s="5" t="s">
        <v>240</v>
      </c>
      <c r="N816" s="5" t="s">
        <v>76</v>
      </c>
      <c r="O816" s="7">
        <v>0</v>
      </c>
      <c r="P816" s="7">
        <v>0</v>
      </c>
      <c r="Q816" s="7">
        <v>0</v>
      </c>
      <c r="R816" s="7">
        <v>0</v>
      </c>
      <c r="T816" s="5">
        <v>0</v>
      </c>
      <c r="W816" s="5">
        <v>0</v>
      </c>
      <c r="Y816" s="5">
        <v>0</v>
      </c>
      <c r="Z816" s="5">
        <v>0</v>
      </c>
      <c r="AB816" s="5">
        <v>0</v>
      </c>
      <c r="AC816" s="5">
        <v>0</v>
      </c>
      <c r="AE816" s="5">
        <v>0</v>
      </c>
      <c r="AF816" s="5">
        <v>0</v>
      </c>
      <c r="AH816" s="5">
        <v>0</v>
      </c>
      <c r="AJ816" s="7">
        <v>0</v>
      </c>
      <c r="AZ816" s="5" t="s">
        <v>175</v>
      </c>
      <c r="BB816" s="5" t="s">
        <v>77</v>
      </c>
      <c r="BD816" s="5" t="s">
        <v>427</v>
      </c>
      <c r="BE816" s="5" t="s">
        <v>67</v>
      </c>
    </row>
    <row r="817" spans="1:57" x14ac:dyDescent="0.25">
      <c r="A817" s="5">
        <v>816</v>
      </c>
      <c r="B817" s="6">
        <v>42617.49795138889</v>
      </c>
      <c r="D817" s="5" t="s">
        <v>318</v>
      </c>
      <c r="E817" s="5" t="s">
        <v>585</v>
      </c>
      <c r="G817" s="5" t="s">
        <v>64</v>
      </c>
      <c r="H817" s="5" t="s">
        <v>319</v>
      </c>
      <c r="I817" s="5" t="s">
        <v>75</v>
      </c>
      <c r="J817" s="5" t="s">
        <v>65</v>
      </c>
      <c r="K817" s="5" t="s">
        <v>65</v>
      </c>
      <c r="M817" s="5" t="s">
        <v>247</v>
      </c>
      <c r="N817" s="5" t="s">
        <v>66</v>
      </c>
      <c r="O817" s="7">
        <v>0</v>
      </c>
      <c r="P817" s="7">
        <v>0</v>
      </c>
      <c r="Q817" s="7">
        <v>0</v>
      </c>
      <c r="R817" s="7">
        <v>0</v>
      </c>
      <c r="T817" s="5">
        <v>0</v>
      </c>
      <c r="W817" s="5">
        <v>0</v>
      </c>
      <c r="Y817" s="5">
        <v>0</v>
      </c>
      <c r="Z817" s="5">
        <v>0</v>
      </c>
      <c r="AB817" s="5">
        <v>0</v>
      </c>
      <c r="AC817" s="5">
        <v>0</v>
      </c>
      <c r="AE817" s="5">
        <v>0</v>
      </c>
      <c r="AF817" s="5">
        <v>0</v>
      </c>
      <c r="AH817" s="5">
        <v>0</v>
      </c>
      <c r="AJ817" s="7">
        <v>0</v>
      </c>
      <c r="AZ817" s="5" t="s">
        <v>175</v>
      </c>
      <c r="BB817" s="5" t="s">
        <v>77</v>
      </c>
      <c r="BD817" s="5" t="s">
        <v>432</v>
      </c>
      <c r="BE817" s="5" t="s">
        <v>67</v>
      </c>
    </row>
    <row r="818" spans="1:57" x14ac:dyDescent="0.25">
      <c r="A818" s="5">
        <v>817</v>
      </c>
      <c r="B818" s="6">
        <v>42617.476666666669</v>
      </c>
      <c r="C818" s="6">
        <v>42617.631296296298</v>
      </c>
      <c r="D818" s="5" t="s">
        <v>336</v>
      </c>
      <c r="E818" s="5" t="s">
        <v>241</v>
      </c>
      <c r="F818" s="5" t="s">
        <v>337</v>
      </c>
      <c r="G818" s="5" t="s">
        <v>64</v>
      </c>
      <c r="H818" s="5" t="s">
        <v>319</v>
      </c>
      <c r="I818" s="5" t="s">
        <v>69</v>
      </c>
      <c r="J818" s="5" t="s">
        <v>65</v>
      </c>
      <c r="K818" s="5" t="s">
        <v>65</v>
      </c>
      <c r="L818" s="5">
        <v>500013</v>
      </c>
      <c r="M818" s="5" t="s">
        <v>70</v>
      </c>
      <c r="N818" s="5" t="s">
        <v>70</v>
      </c>
      <c r="O818" s="7">
        <v>0</v>
      </c>
      <c r="P818" s="7">
        <v>0</v>
      </c>
      <c r="Q818" s="7">
        <v>0</v>
      </c>
      <c r="R818" s="7">
        <v>0</v>
      </c>
      <c r="T818" s="5">
        <v>33</v>
      </c>
      <c r="U818" s="5">
        <v>0</v>
      </c>
      <c r="V818" s="5">
        <v>0</v>
      </c>
      <c r="W818" s="5">
        <v>0</v>
      </c>
      <c r="Z818" s="5">
        <v>0</v>
      </c>
      <c r="AC818" s="5">
        <v>0</v>
      </c>
      <c r="AF818" s="5">
        <v>0</v>
      </c>
      <c r="AI818" s="7">
        <v>1022.5983</v>
      </c>
      <c r="AJ818" s="7">
        <v>0.47660000000000002</v>
      </c>
      <c r="AK818" s="5" t="s">
        <v>149</v>
      </c>
      <c r="AZ818" s="5" t="s">
        <v>186</v>
      </c>
      <c r="BB818" s="5" t="s">
        <v>71</v>
      </c>
    </row>
    <row r="819" spans="1:57" x14ac:dyDescent="0.25">
      <c r="A819" s="5">
        <v>818</v>
      </c>
      <c r="B819" s="6">
        <v>42617.476666666669</v>
      </c>
      <c r="C819" s="6">
        <v>42617.653506944444</v>
      </c>
      <c r="D819" s="5" t="s">
        <v>336</v>
      </c>
      <c r="E819" s="5" t="s">
        <v>241</v>
      </c>
      <c r="F819" s="5" t="s">
        <v>337</v>
      </c>
      <c r="G819" s="5" t="s">
        <v>64</v>
      </c>
      <c r="H819" s="5" t="s">
        <v>319</v>
      </c>
      <c r="I819" s="5" t="s">
        <v>69</v>
      </c>
      <c r="J819" s="5" t="s">
        <v>65</v>
      </c>
      <c r="K819" s="5" t="s">
        <v>65</v>
      </c>
      <c r="L819" s="5">
        <v>160429</v>
      </c>
      <c r="M819" s="5" t="s">
        <v>70</v>
      </c>
      <c r="N819" s="5" t="s">
        <v>70</v>
      </c>
      <c r="O819" s="7">
        <v>0</v>
      </c>
      <c r="P819" s="7">
        <v>0</v>
      </c>
      <c r="Q819" s="7">
        <v>0</v>
      </c>
      <c r="R819" s="7">
        <v>0</v>
      </c>
      <c r="T819" s="5">
        <v>33</v>
      </c>
      <c r="U819" s="5">
        <v>0</v>
      </c>
      <c r="V819" s="5">
        <v>0</v>
      </c>
      <c r="W819" s="5">
        <v>0</v>
      </c>
      <c r="Z819" s="5">
        <v>0</v>
      </c>
      <c r="AC819" s="5">
        <v>0</v>
      </c>
      <c r="AF819" s="5">
        <v>0</v>
      </c>
      <c r="AI819" s="7">
        <v>1022.2653</v>
      </c>
      <c r="AJ819" s="7">
        <v>0.15329999999999999</v>
      </c>
      <c r="AK819" s="5" t="s">
        <v>148</v>
      </c>
      <c r="AZ819" s="5" t="s">
        <v>185</v>
      </c>
      <c r="BB819" s="5" t="s">
        <v>74</v>
      </c>
    </row>
    <row r="820" spans="1:57" x14ac:dyDescent="0.25">
      <c r="A820" s="5">
        <v>819</v>
      </c>
      <c r="B820" s="6">
        <v>42617.434999999998</v>
      </c>
      <c r="C820" s="6">
        <v>42617.538402777776</v>
      </c>
      <c r="D820" s="5" t="s">
        <v>336</v>
      </c>
      <c r="E820" s="5" t="s">
        <v>241</v>
      </c>
      <c r="F820" s="5" t="s">
        <v>337</v>
      </c>
      <c r="G820" s="5" t="s">
        <v>64</v>
      </c>
      <c r="H820" s="5" t="s">
        <v>319</v>
      </c>
      <c r="I820" s="5" t="s">
        <v>69</v>
      </c>
      <c r="J820" s="5" t="s">
        <v>65</v>
      </c>
      <c r="K820" s="5" t="s">
        <v>65</v>
      </c>
      <c r="L820" s="5">
        <v>856353</v>
      </c>
      <c r="M820" s="5" t="s">
        <v>70</v>
      </c>
      <c r="N820" s="5" t="s">
        <v>70</v>
      </c>
      <c r="O820" s="7">
        <v>0</v>
      </c>
      <c r="P820" s="7">
        <v>0</v>
      </c>
      <c r="Q820" s="7">
        <v>0</v>
      </c>
      <c r="R820" s="7">
        <v>0</v>
      </c>
      <c r="T820" s="5">
        <v>39</v>
      </c>
      <c r="U820" s="5">
        <v>0</v>
      </c>
      <c r="V820" s="5">
        <v>0</v>
      </c>
      <c r="W820" s="5">
        <v>0</v>
      </c>
      <c r="Z820" s="5">
        <v>0</v>
      </c>
      <c r="AC820" s="5">
        <v>0</v>
      </c>
      <c r="AF820" s="5">
        <v>0</v>
      </c>
      <c r="AI820" s="7">
        <v>48.505899999999997</v>
      </c>
      <c r="AJ820" s="7">
        <v>0.81740000000000002</v>
      </c>
      <c r="AK820" s="5" t="s">
        <v>72</v>
      </c>
      <c r="BB820" s="5" t="s">
        <v>73</v>
      </c>
    </row>
    <row r="821" spans="1:57" x14ac:dyDescent="0.25">
      <c r="A821" s="5">
        <v>820</v>
      </c>
      <c r="B821" s="6">
        <v>42617.425497685188</v>
      </c>
      <c r="D821" s="5" t="s">
        <v>318</v>
      </c>
      <c r="E821" s="5">
        <v>660910</v>
      </c>
      <c r="F821" s="5">
        <v>0</v>
      </c>
      <c r="G821" s="5" t="s">
        <v>64</v>
      </c>
      <c r="H821" s="5" t="s">
        <v>319</v>
      </c>
      <c r="I821" s="5" t="s">
        <v>81</v>
      </c>
      <c r="J821" s="5" t="s">
        <v>65</v>
      </c>
      <c r="K821" s="5" t="s">
        <v>65</v>
      </c>
      <c r="L821" s="5">
        <v>0</v>
      </c>
      <c r="M821" s="5" t="s">
        <v>70</v>
      </c>
      <c r="N821" s="5" t="s">
        <v>70</v>
      </c>
      <c r="O821" s="7">
        <v>0</v>
      </c>
      <c r="P821" s="7">
        <v>0</v>
      </c>
      <c r="Q821" s="7">
        <v>0</v>
      </c>
      <c r="R821" s="7">
        <v>0</v>
      </c>
      <c r="T821" s="5">
        <v>0</v>
      </c>
      <c r="U821" s="5">
        <v>0</v>
      </c>
      <c r="V821" s="5">
        <v>0</v>
      </c>
      <c r="W821" s="5">
        <v>0</v>
      </c>
      <c r="Y821" s="5">
        <v>0</v>
      </c>
      <c r="Z821" s="5">
        <v>0</v>
      </c>
      <c r="AB821" s="5">
        <v>0</v>
      </c>
      <c r="AC821" s="5">
        <v>0</v>
      </c>
      <c r="AE821" s="5">
        <v>0</v>
      </c>
      <c r="AF821" s="5">
        <v>0</v>
      </c>
      <c r="AH821" s="5">
        <v>0</v>
      </c>
      <c r="AJ821" s="7">
        <v>0</v>
      </c>
      <c r="BB821" s="5" t="s">
        <v>82</v>
      </c>
      <c r="BD821" s="5">
        <v>0</v>
      </c>
      <c r="BE821" s="5">
        <v>0</v>
      </c>
    </row>
    <row r="822" spans="1:57" x14ac:dyDescent="0.25">
      <c r="A822" s="5">
        <v>821</v>
      </c>
      <c r="B822" s="6">
        <v>42617.393333333333</v>
      </c>
      <c r="C822" s="6">
        <v>42617.553946759261</v>
      </c>
      <c r="D822" s="5" t="s">
        <v>336</v>
      </c>
      <c r="E822" s="5" t="s">
        <v>241</v>
      </c>
      <c r="F822" s="5" t="s">
        <v>337</v>
      </c>
      <c r="G822" s="5" t="s">
        <v>64</v>
      </c>
      <c r="H822" s="5" t="s">
        <v>319</v>
      </c>
      <c r="I822" s="5" t="s">
        <v>69</v>
      </c>
      <c r="J822" s="5" t="s">
        <v>65</v>
      </c>
      <c r="K822" s="5" t="s">
        <v>65</v>
      </c>
      <c r="L822" s="5">
        <v>317655</v>
      </c>
      <c r="M822" s="5" t="s">
        <v>70</v>
      </c>
      <c r="N822" s="5" t="s">
        <v>70</v>
      </c>
      <c r="O822" s="7">
        <v>0</v>
      </c>
      <c r="P822" s="7">
        <v>0</v>
      </c>
      <c r="Q822" s="7">
        <v>0</v>
      </c>
      <c r="R822" s="7">
        <v>0</v>
      </c>
      <c r="T822" s="5">
        <v>33</v>
      </c>
      <c r="U822" s="5">
        <v>0</v>
      </c>
      <c r="V822" s="5">
        <v>0</v>
      </c>
      <c r="W822" s="5">
        <v>0</v>
      </c>
      <c r="Z822" s="5">
        <v>0</v>
      </c>
      <c r="AC822" s="5">
        <v>0</v>
      </c>
      <c r="AF822" s="5">
        <v>0</v>
      </c>
      <c r="AI822" s="7">
        <v>1022.9558</v>
      </c>
      <c r="AJ822" s="7">
        <v>0.30370000000000003</v>
      </c>
      <c r="AK822" s="5" t="s">
        <v>189</v>
      </c>
      <c r="AZ822" s="5" t="s">
        <v>186</v>
      </c>
      <c r="BB822" s="5" t="s">
        <v>71</v>
      </c>
    </row>
    <row r="823" spans="1:57" x14ac:dyDescent="0.25">
      <c r="A823" s="5">
        <v>822</v>
      </c>
      <c r="B823" s="6">
        <v>42617.393333333333</v>
      </c>
      <c r="C823" s="6">
        <v>42617.547164351854</v>
      </c>
      <c r="D823" s="5" t="s">
        <v>336</v>
      </c>
      <c r="E823" s="5" t="s">
        <v>241</v>
      </c>
      <c r="F823" s="5" t="s">
        <v>337</v>
      </c>
      <c r="G823" s="5" t="s">
        <v>64</v>
      </c>
      <c r="H823" s="5" t="s">
        <v>319</v>
      </c>
      <c r="I823" s="5" t="s">
        <v>69</v>
      </c>
      <c r="J823" s="5" t="s">
        <v>65</v>
      </c>
      <c r="K823" s="5" t="s">
        <v>65</v>
      </c>
      <c r="L823" s="5">
        <v>56266</v>
      </c>
      <c r="M823" s="5" t="s">
        <v>70</v>
      </c>
      <c r="N823" s="5" t="s">
        <v>70</v>
      </c>
      <c r="O823" s="7">
        <v>0</v>
      </c>
      <c r="P823" s="7">
        <v>0</v>
      </c>
      <c r="Q823" s="7">
        <v>0</v>
      </c>
      <c r="R823" s="7">
        <v>0</v>
      </c>
      <c r="T823" s="5">
        <v>33</v>
      </c>
      <c r="U823" s="5">
        <v>0</v>
      </c>
      <c r="V823" s="5">
        <v>0</v>
      </c>
      <c r="W823" s="5">
        <v>0</v>
      </c>
      <c r="Z823" s="5">
        <v>0</v>
      </c>
      <c r="AC823" s="5">
        <v>0</v>
      </c>
      <c r="AF823" s="5">
        <v>0</v>
      </c>
      <c r="AI823" s="7">
        <v>1022.8923</v>
      </c>
      <c r="AJ823" s="7">
        <v>5.3699999999999998E-2</v>
      </c>
      <c r="AK823" s="5" t="s">
        <v>190</v>
      </c>
      <c r="AZ823" s="5" t="s">
        <v>185</v>
      </c>
      <c r="BB823" s="5" t="s">
        <v>74</v>
      </c>
    </row>
    <row r="824" spans="1:57" x14ac:dyDescent="0.25">
      <c r="A824" s="5">
        <v>823</v>
      </c>
      <c r="B824" s="6">
        <v>42617.34578703704</v>
      </c>
      <c r="D824" s="5" t="s">
        <v>318</v>
      </c>
      <c r="E824" s="5" t="s">
        <v>330</v>
      </c>
      <c r="G824" s="5" t="s">
        <v>64</v>
      </c>
      <c r="H824" s="5" t="s">
        <v>319</v>
      </c>
      <c r="I824" s="5" t="s">
        <v>75</v>
      </c>
      <c r="J824" s="5" t="s">
        <v>65</v>
      </c>
      <c r="K824" s="5" t="s">
        <v>65</v>
      </c>
      <c r="M824" s="5" t="s">
        <v>217</v>
      </c>
      <c r="N824" s="5" t="s">
        <v>196</v>
      </c>
      <c r="O824" s="7">
        <v>0</v>
      </c>
      <c r="P824" s="7">
        <v>0</v>
      </c>
      <c r="Q824" s="7">
        <v>0</v>
      </c>
      <c r="R824" s="7">
        <v>0</v>
      </c>
      <c r="T824" s="5">
        <v>0</v>
      </c>
      <c r="W824" s="5">
        <v>0</v>
      </c>
      <c r="Y824" s="5">
        <v>0</v>
      </c>
      <c r="Z824" s="5">
        <v>0</v>
      </c>
      <c r="AB824" s="5">
        <v>0</v>
      </c>
      <c r="AC824" s="5">
        <v>0</v>
      </c>
      <c r="AE824" s="5">
        <v>0</v>
      </c>
      <c r="AF824" s="5">
        <v>0</v>
      </c>
      <c r="AH824" s="5">
        <v>0</v>
      </c>
      <c r="AJ824" s="7">
        <v>0</v>
      </c>
      <c r="AZ824" s="5" t="s">
        <v>175</v>
      </c>
      <c r="BB824" s="5" t="s">
        <v>77</v>
      </c>
      <c r="BD824" s="5" t="s">
        <v>586</v>
      </c>
      <c r="BE824" s="5" t="s">
        <v>67</v>
      </c>
    </row>
    <row r="825" spans="1:57" x14ac:dyDescent="0.25">
      <c r="A825" s="5">
        <v>824</v>
      </c>
      <c r="B825" s="6">
        <v>42617.341412037036</v>
      </c>
      <c r="D825" s="5" t="s">
        <v>318</v>
      </c>
      <c r="E825" s="5" t="s">
        <v>330</v>
      </c>
      <c r="G825" s="5" t="s">
        <v>64</v>
      </c>
      <c r="H825" s="5" t="s">
        <v>319</v>
      </c>
      <c r="I825" s="5" t="s">
        <v>75</v>
      </c>
      <c r="J825" s="5" t="s">
        <v>65</v>
      </c>
      <c r="K825" s="5" t="s">
        <v>65</v>
      </c>
      <c r="M825" s="5" t="s">
        <v>223</v>
      </c>
      <c r="N825" s="5" t="s">
        <v>196</v>
      </c>
      <c r="O825" s="7">
        <v>0</v>
      </c>
      <c r="P825" s="7">
        <v>0</v>
      </c>
      <c r="Q825" s="7">
        <v>0</v>
      </c>
      <c r="R825" s="7">
        <v>0</v>
      </c>
      <c r="T825" s="5">
        <v>0</v>
      </c>
      <c r="W825" s="5">
        <v>0</v>
      </c>
      <c r="Y825" s="5">
        <v>0</v>
      </c>
      <c r="Z825" s="5">
        <v>0</v>
      </c>
      <c r="AB825" s="5">
        <v>0</v>
      </c>
      <c r="AC825" s="5">
        <v>0</v>
      </c>
      <c r="AE825" s="5">
        <v>0</v>
      </c>
      <c r="AF825" s="5">
        <v>0</v>
      </c>
      <c r="AH825" s="5">
        <v>0</v>
      </c>
      <c r="AJ825" s="7">
        <v>0</v>
      </c>
      <c r="AZ825" s="5" t="s">
        <v>175</v>
      </c>
      <c r="BB825" s="5" t="s">
        <v>77</v>
      </c>
      <c r="BD825" s="5" t="s">
        <v>586</v>
      </c>
      <c r="BE825" s="5" t="s">
        <v>67</v>
      </c>
    </row>
    <row r="826" spans="1:57" x14ac:dyDescent="0.25">
      <c r="A826" s="5">
        <v>825</v>
      </c>
      <c r="B826" s="6">
        <v>42617.31</v>
      </c>
      <c r="C826" s="6">
        <v>42617.479942129627</v>
      </c>
      <c r="D826" s="5" t="s">
        <v>336</v>
      </c>
      <c r="E826" s="5" t="s">
        <v>241</v>
      </c>
      <c r="F826" s="5" t="s">
        <v>337</v>
      </c>
      <c r="G826" s="5" t="s">
        <v>64</v>
      </c>
      <c r="H826" s="5" t="s">
        <v>319</v>
      </c>
      <c r="I826" s="5" t="s">
        <v>69</v>
      </c>
      <c r="J826" s="5" t="s">
        <v>65</v>
      </c>
      <c r="K826" s="5" t="s">
        <v>65</v>
      </c>
      <c r="L826" s="5">
        <v>658243</v>
      </c>
      <c r="M826" s="5" t="s">
        <v>70</v>
      </c>
      <c r="N826" s="5" t="s">
        <v>70</v>
      </c>
      <c r="O826" s="7">
        <v>0</v>
      </c>
      <c r="P826" s="7">
        <v>0</v>
      </c>
      <c r="Q826" s="7">
        <v>0</v>
      </c>
      <c r="R826" s="7">
        <v>0</v>
      </c>
      <c r="T826" s="5">
        <v>33</v>
      </c>
      <c r="U826" s="5">
        <v>0</v>
      </c>
      <c r="V826" s="5">
        <v>0</v>
      </c>
      <c r="W826" s="5">
        <v>0</v>
      </c>
      <c r="Z826" s="5">
        <v>0</v>
      </c>
      <c r="AC826" s="5">
        <v>0</v>
      </c>
      <c r="AF826" s="5">
        <v>0</v>
      </c>
      <c r="AI826" s="7">
        <v>1024.0017</v>
      </c>
      <c r="AJ826" s="7">
        <v>0.62790000000000001</v>
      </c>
      <c r="AK826" s="5" t="s">
        <v>189</v>
      </c>
      <c r="AZ826" s="5" t="s">
        <v>186</v>
      </c>
      <c r="BB826" s="5" t="s">
        <v>71</v>
      </c>
    </row>
    <row r="827" spans="1:57" x14ac:dyDescent="0.25">
      <c r="A827" s="5">
        <v>826</v>
      </c>
      <c r="B827" s="6">
        <v>42617.31</v>
      </c>
      <c r="C827" s="6">
        <v>42617.472615740742</v>
      </c>
      <c r="D827" s="5" t="s">
        <v>336</v>
      </c>
      <c r="E827" s="5" t="s">
        <v>241</v>
      </c>
      <c r="F827" s="5" t="s">
        <v>337</v>
      </c>
      <c r="G827" s="5" t="s">
        <v>64</v>
      </c>
      <c r="H827" s="5" t="s">
        <v>319</v>
      </c>
      <c r="I827" s="5" t="s">
        <v>69</v>
      </c>
      <c r="J827" s="5" t="s">
        <v>65</v>
      </c>
      <c r="K827" s="5" t="s">
        <v>65</v>
      </c>
      <c r="L827" s="5">
        <v>438114</v>
      </c>
      <c r="M827" s="5" t="s">
        <v>70</v>
      </c>
      <c r="N827" s="5" t="s">
        <v>70</v>
      </c>
      <c r="O827" s="7">
        <v>0</v>
      </c>
      <c r="P827" s="7">
        <v>0</v>
      </c>
      <c r="Q827" s="7">
        <v>0</v>
      </c>
      <c r="R827" s="7">
        <v>0</v>
      </c>
      <c r="T827" s="5">
        <v>33</v>
      </c>
      <c r="U827" s="5">
        <v>0</v>
      </c>
      <c r="V827" s="5">
        <v>0</v>
      </c>
      <c r="W827" s="5">
        <v>0</v>
      </c>
      <c r="Z827" s="5">
        <v>0</v>
      </c>
      <c r="AC827" s="5">
        <v>0</v>
      </c>
      <c r="AF827" s="5">
        <v>0</v>
      </c>
      <c r="AI827" s="7">
        <v>1023.5905</v>
      </c>
      <c r="AJ827" s="7">
        <v>0.41799999999999998</v>
      </c>
      <c r="AK827" s="5" t="s">
        <v>190</v>
      </c>
      <c r="AZ827" s="5" t="s">
        <v>185</v>
      </c>
      <c r="BB827" s="5" t="s">
        <v>74</v>
      </c>
    </row>
    <row r="828" spans="1:57" x14ac:dyDescent="0.25">
      <c r="A828" s="5">
        <v>827</v>
      </c>
      <c r="B828" s="6">
        <v>42617.309988425928</v>
      </c>
      <c r="C828" s="6">
        <v>42617.446504629632</v>
      </c>
      <c r="D828" s="5" t="s">
        <v>336</v>
      </c>
      <c r="E828" s="5" t="s">
        <v>241</v>
      </c>
      <c r="F828" s="5" t="s">
        <v>337</v>
      </c>
      <c r="G828" s="5" t="s">
        <v>64</v>
      </c>
      <c r="H828" s="5" t="s">
        <v>319</v>
      </c>
      <c r="I828" s="5" t="s">
        <v>69</v>
      </c>
      <c r="J828" s="5" t="s">
        <v>65</v>
      </c>
      <c r="K828" s="5" t="s">
        <v>65</v>
      </c>
      <c r="L828" s="5">
        <v>1566659</v>
      </c>
      <c r="M828" s="5" t="s">
        <v>70</v>
      </c>
      <c r="N828" s="5" t="s">
        <v>70</v>
      </c>
      <c r="O828" s="7">
        <v>0</v>
      </c>
      <c r="P828" s="7">
        <v>0</v>
      </c>
      <c r="Q828" s="7">
        <v>0</v>
      </c>
      <c r="R828" s="7">
        <v>0</v>
      </c>
      <c r="T828" s="5">
        <v>39</v>
      </c>
      <c r="U828" s="5">
        <v>0</v>
      </c>
      <c r="V828" s="5">
        <v>0</v>
      </c>
      <c r="W828" s="5">
        <v>0</v>
      </c>
      <c r="Z828" s="5">
        <v>0</v>
      </c>
      <c r="AC828" s="5">
        <v>0</v>
      </c>
      <c r="AF828" s="5">
        <v>0</v>
      </c>
      <c r="AI828" s="7">
        <v>50</v>
      </c>
      <c r="AJ828" s="7">
        <v>1.4941</v>
      </c>
      <c r="AK828" s="5" t="s">
        <v>72</v>
      </c>
      <c r="BB828" s="5" t="s">
        <v>73</v>
      </c>
    </row>
    <row r="829" spans="1:57" x14ac:dyDescent="0.25">
      <c r="A829" s="5">
        <v>828</v>
      </c>
      <c r="B829" s="6">
        <v>42616.936689814815</v>
      </c>
      <c r="D829" s="5" t="s">
        <v>318</v>
      </c>
      <c r="E829" s="5" t="s">
        <v>346</v>
      </c>
      <c r="G829" s="5" t="s">
        <v>64</v>
      </c>
      <c r="H829" s="5" t="s">
        <v>319</v>
      </c>
      <c r="I829" s="5" t="s">
        <v>75</v>
      </c>
      <c r="J829" s="5" t="s">
        <v>65</v>
      </c>
      <c r="K829" s="5" t="s">
        <v>65</v>
      </c>
      <c r="M829" s="5" t="s">
        <v>195</v>
      </c>
      <c r="N829" s="5" t="s">
        <v>66</v>
      </c>
      <c r="O829" s="7">
        <v>0</v>
      </c>
      <c r="P829" s="7">
        <v>0</v>
      </c>
      <c r="Q829" s="7">
        <v>0</v>
      </c>
      <c r="R829" s="7">
        <v>0</v>
      </c>
      <c r="T829" s="5">
        <v>0</v>
      </c>
      <c r="W829" s="5">
        <v>0</v>
      </c>
      <c r="Y829" s="5">
        <v>0</v>
      </c>
      <c r="Z829" s="5">
        <v>0</v>
      </c>
      <c r="AB829" s="5">
        <v>0</v>
      </c>
      <c r="AC829" s="5">
        <v>0</v>
      </c>
      <c r="AE829" s="5">
        <v>0</v>
      </c>
      <c r="AF829" s="5">
        <v>0</v>
      </c>
      <c r="AH829" s="5">
        <v>0</v>
      </c>
      <c r="AJ829" s="7">
        <v>0</v>
      </c>
      <c r="AZ829" s="5" t="s">
        <v>175</v>
      </c>
      <c r="BB829" s="5" t="s">
        <v>77</v>
      </c>
      <c r="BD829" s="5" t="s">
        <v>439</v>
      </c>
      <c r="BE829" s="5" t="s">
        <v>67</v>
      </c>
    </row>
    <row r="830" spans="1:57" x14ac:dyDescent="0.25">
      <c r="A830" s="5">
        <v>829</v>
      </c>
      <c r="B830" s="6">
        <v>42616.924930555557</v>
      </c>
      <c r="D830" s="5" t="s">
        <v>318</v>
      </c>
      <c r="E830" s="5" t="s">
        <v>346</v>
      </c>
      <c r="G830" s="5" t="s">
        <v>64</v>
      </c>
      <c r="H830" s="5" t="s">
        <v>319</v>
      </c>
      <c r="I830" s="5" t="s">
        <v>75</v>
      </c>
      <c r="J830" s="5" t="s">
        <v>65</v>
      </c>
      <c r="K830" s="5" t="s">
        <v>65</v>
      </c>
      <c r="M830" s="5" t="s">
        <v>195</v>
      </c>
      <c r="N830" s="5" t="s">
        <v>66</v>
      </c>
      <c r="O830" s="7">
        <v>0</v>
      </c>
      <c r="P830" s="7">
        <v>0</v>
      </c>
      <c r="Q830" s="7">
        <v>0</v>
      </c>
      <c r="R830" s="7">
        <v>0</v>
      </c>
      <c r="T830" s="5">
        <v>0</v>
      </c>
      <c r="W830" s="5">
        <v>0</v>
      </c>
      <c r="Y830" s="5">
        <v>0</v>
      </c>
      <c r="Z830" s="5">
        <v>0</v>
      </c>
      <c r="AB830" s="5">
        <v>0</v>
      </c>
      <c r="AC830" s="5">
        <v>0</v>
      </c>
      <c r="AE830" s="5">
        <v>0</v>
      </c>
      <c r="AF830" s="5">
        <v>0</v>
      </c>
      <c r="AH830" s="5">
        <v>0</v>
      </c>
      <c r="AJ830" s="7">
        <v>0</v>
      </c>
      <c r="AZ830" s="5" t="s">
        <v>175</v>
      </c>
      <c r="BB830" s="5" t="s">
        <v>77</v>
      </c>
      <c r="BD830" s="5" t="s">
        <v>427</v>
      </c>
      <c r="BE830" s="5" t="s">
        <v>67</v>
      </c>
    </row>
    <row r="831" spans="1:57" x14ac:dyDescent="0.25">
      <c r="A831" s="5">
        <v>830</v>
      </c>
      <c r="B831" s="6">
        <v>42616.924687500003</v>
      </c>
      <c r="D831" s="5" t="s">
        <v>318</v>
      </c>
      <c r="E831" s="5" t="s">
        <v>346</v>
      </c>
      <c r="G831" s="5" t="s">
        <v>64</v>
      </c>
      <c r="H831" s="5" t="s">
        <v>319</v>
      </c>
      <c r="I831" s="5" t="s">
        <v>75</v>
      </c>
      <c r="J831" s="5" t="s">
        <v>65</v>
      </c>
      <c r="K831" s="5" t="s">
        <v>65</v>
      </c>
      <c r="M831" s="5" t="s">
        <v>298</v>
      </c>
      <c r="N831" s="5" t="s">
        <v>66</v>
      </c>
      <c r="O831" s="7">
        <v>0</v>
      </c>
      <c r="P831" s="7">
        <v>0</v>
      </c>
      <c r="Q831" s="7">
        <v>0</v>
      </c>
      <c r="R831" s="7">
        <v>0</v>
      </c>
      <c r="T831" s="5">
        <v>0</v>
      </c>
      <c r="W831" s="5">
        <v>0</v>
      </c>
      <c r="Y831" s="5">
        <v>0</v>
      </c>
      <c r="Z831" s="5">
        <v>0</v>
      </c>
      <c r="AB831" s="5">
        <v>0</v>
      </c>
      <c r="AC831" s="5">
        <v>0</v>
      </c>
      <c r="AE831" s="5">
        <v>0</v>
      </c>
      <c r="AF831" s="5">
        <v>0</v>
      </c>
      <c r="AH831" s="5">
        <v>0</v>
      </c>
      <c r="AJ831" s="7">
        <v>0</v>
      </c>
      <c r="AZ831" s="5" t="s">
        <v>175</v>
      </c>
      <c r="BB831" s="5" t="s">
        <v>77</v>
      </c>
      <c r="BD831" s="5" t="s">
        <v>432</v>
      </c>
      <c r="BE831" s="5" t="s">
        <v>67</v>
      </c>
    </row>
    <row r="832" spans="1:57" x14ac:dyDescent="0.25">
      <c r="A832" s="5">
        <v>831</v>
      </c>
      <c r="B832" s="6">
        <v>42616.922743055555</v>
      </c>
      <c r="D832" s="5" t="s">
        <v>318</v>
      </c>
      <c r="E832" s="5" t="s">
        <v>346</v>
      </c>
      <c r="G832" s="5" t="s">
        <v>64</v>
      </c>
      <c r="H832" s="5" t="s">
        <v>319</v>
      </c>
      <c r="I832" s="5" t="s">
        <v>75</v>
      </c>
      <c r="J832" s="5" t="s">
        <v>65</v>
      </c>
      <c r="K832" s="5" t="s">
        <v>65</v>
      </c>
      <c r="M832" s="5" t="s">
        <v>195</v>
      </c>
      <c r="N832" s="5" t="s">
        <v>66</v>
      </c>
      <c r="O832" s="7">
        <v>0</v>
      </c>
      <c r="P832" s="7">
        <v>0</v>
      </c>
      <c r="Q832" s="7">
        <v>0</v>
      </c>
      <c r="R832" s="7">
        <v>0</v>
      </c>
      <c r="T832" s="5">
        <v>0</v>
      </c>
      <c r="W832" s="5">
        <v>0</v>
      </c>
      <c r="Y832" s="5">
        <v>0</v>
      </c>
      <c r="Z832" s="5">
        <v>0</v>
      </c>
      <c r="AB832" s="5">
        <v>0</v>
      </c>
      <c r="AC832" s="5">
        <v>0</v>
      </c>
      <c r="AE832" s="5">
        <v>0</v>
      </c>
      <c r="AF832" s="5">
        <v>0</v>
      </c>
      <c r="AH832" s="5">
        <v>0</v>
      </c>
      <c r="AJ832" s="7">
        <v>0</v>
      </c>
      <c r="AZ832" s="5" t="s">
        <v>175</v>
      </c>
      <c r="BB832" s="5" t="s">
        <v>77</v>
      </c>
      <c r="BD832" s="5" t="s">
        <v>427</v>
      </c>
      <c r="BE832" s="5" t="s">
        <v>67</v>
      </c>
    </row>
    <row r="833" spans="1:57" x14ac:dyDescent="0.25">
      <c r="A833" s="5">
        <v>832</v>
      </c>
      <c r="B833" s="6">
        <v>42616.922650462962</v>
      </c>
      <c r="D833" s="5" t="s">
        <v>318</v>
      </c>
      <c r="E833" s="5" t="s">
        <v>346</v>
      </c>
      <c r="G833" s="5" t="s">
        <v>64</v>
      </c>
      <c r="H833" s="5" t="s">
        <v>319</v>
      </c>
      <c r="I833" s="5" t="s">
        <v>75</v>
      </c>
      <c r="J833" s="5" t="s">
        <v>65</v>
      </c>
      <c r="K833" s="5" t="s">
        <v>65</v>
      </c>
      <c r="M833" s="5" t="s">
        <v>195</v>
      </c>
      <c r="N833" s="5" t="s">
        <v>66</v>
      </c>
      <c r="O833" s="7">
        <v>0</v>
      </c>
      <c r="P833" s="7">
        <v>0</v>
      </c>
      <c r="Q833" s="7">
        <v>0</v>
      </c>
      <c r="R833" s="7">
        <v>0</v>
      </c>
      <c r="T833" s="5">
        <v>0</v>
      </c>
      <c r="W833" s="5">
        <v>0</v>
      </c>
      <c r="Y833" s="5">
        <v>0</v>
      </c>
      <c r="Z833" s="5">
        <v>0</v>
      </c>
      <c r="AB833" s="5">
        <v>0</v>
      </c>
      <c r="AC833" s="5">
        <v>0</v>
      </c>
      <c r="AE833" s="5">
        <v>0</v>
      </c>
      <c r="AF833" s="5">
        <v>0</v>
      </c>
      <c r="AH833" s="5">
        <v>0</v>
      </c>
      <c r="AJ833" s="7">
        <v>0</v>
      </c>
      <c r="AZ833" s="5" t="s">
        <v>175</v>
      </c>
      <c r="BB833" s="5" t="s">
        <v>77</v>
      </c>
      <c r="BD833" s="5" t="s">
        <v>427</v>
      </c>
      <c r="BE833" s="5" t="s">
        <v>67</v>
      </c>
    </row>
    <row r="834" spans="1:57" x14ac:dyDescent="0.25">
      <c r="A834" s="5">
        <v>833</v>
      </c>
      <c r="B834" s="6">
        <v>42616.922372685185</v>
      </c>
      <c r="D834" s="5" t="s">
        <v>318</v>
      </c>
      <c r="E834" s="5" t="s">
        <v>346</v>
      </c>
      <c r="G834" s="5" t="s">
        <v>64</v>
      </c>
      <c r="H834" s="5" t="s">
        <v>319</v>
      </c>
      <c r="I834" s="5" t="s">
        <v>75</v>
      </c>
      <c r="J834" s="5" t="s">
        <v>65</v>
      </c>
      <c r="K834" s="5" t="s">
        <v>65</v>
      </c>
      <c r="M834" s="5" t="s">
        <v>195</v>
      </c>
      <c r="N834" s="5" t="s">
        <v>66</v>
      </c>
      <c r="O834" s="7">
        <v>0</v>
      </c>
      <c r="P834" s="7">
        <v>0</v>
      </c>
      <c r="Q834" s="7">
        <v>0</v>
      </c>
      <c r="R834" s="7">
        <v>0</v>
      </c>
      <c r="T834" s="5">
        <v>0</v>
      </c>
      <c r="W834" s="5">
        <v>0</v>
      </c>
      <c r="Y834" s="5">
        <v>0</v>
      </c>
      <c r="Z834" s="5">
        <v>0</v>
      </c>
      <c r="AB834" s="5">
        <v>0</v>
      </c>
      <c r="AC834" s="5">
        <v>0</v>
      </c>
      <c r="AE834" s="5">
        <v>0</v>
      </c>
      <c r="AF834" s="5">
        <v>0</v>
      </c>
      <c r="AH834" s="5">
        <v>0</v>
      </c>
      <c r="AJ834" s="7">
        <v>0</v>
      </c>
      <c r="AZ834" s="5" t="s">
        <v>175</v>
      </c>
      <c r="BB834" s="5" t="s">
        <v>77</v>
      </c>
      <c r="BD834" s="5" t="s">
        <v>427</v>
      </c>
      <c r="BE834" s="5" t="s">
        <v>67</v>
      </c>
    </row>
    <row r="835" spans="1:57" x14ac:dyDescent="0.25">
      <c r="A835" s="5">
        <v>834</v>
      </c>
      <c r="B835" s="6">
        <v>42616.92224537037</v>
      </c>
      <c r="D835" s="5" t="s">
        <v>318</v>
      </c>
      <c r="E835" s="5" t="s">
        <v>346</v>
      </c>
      <c r="G835" s="5" t="s">
        <v>64</v>
      </c>
      <c r="H835" s="5" t="s">
        <v>319</v>
      </c>
      <c r="I835" s="5" t="s">
        <v>75</v>
      </c>
      <c r="J835" s="5" t="s">
        <v>65</v>
      </c>
      <c r="K835" s="5" t="s">
        <v>65</v>
      </c>
      <c r="M835" s="5" t="s">
        <v>298</v>
      </c>
      <c r="N835" s="5" t="s">
        <v>66</v>
      </c>
      <c r="O835" s="7">
        <v>0</v>
      </c>
      <c r="P835" s="7">
        <v>0</v>
      </c>
      <c r="Q835" s="7">
        <v>0</v>
      </c>
      <c r="R835" s="7">
        <v>0</v>
      </c>
      <c r="T835" s="5">
        <v>0</v>
      </c>
      <c r="W835" s="5">
        <v>0</v>
      </c>
      <c r="Y835" s="5">
        <v>0</v>
      </c>
      <c r="Z835" s="5">
        <v>0</v>
      </c>
      <c r="AB835" s="5">
        <v>0</v>
      </c>
      <c r="AC835" s="5">
        <v>0</v>
      </c>
      <c r="AE835" s="5">
        <v>0</v>
      </c>
      <c r="AF835" s="5">
        <v>0</v>
      </c>
      <c r="AH835" s="5">
        <v>0</v>
      </c>
      <c r="AJ835" s="7">
        <v>0</v>
      </c>
      <c r="AZ835" s="5" t="s">
        <v>175</v>
      </c>
      <c r="BB835" s="5" t="s">
        <v>77</v>
      </c>
      <c r="BD835" s="5" t="s">
        <v>427</v>
      </c>
      <c r="BE835" s="5" t="s">
        <v>67</v>
      </c>
    </row>
    <row r="836" spans="1:57" x14ac:dyDescent="0.25">
      <c r="A836" s="5">
        <v>835</v>
      </c>
      <c r="B836" s="6">
        <v>42616.922071759262</v>
      </c>
      <c r="D836" s="5" t="s">
        <v>318</v>
      </c>
      <c r="E836" s="5" t="s">
        <v>346</v>
      </c>
      <c r="G836" s="5" t="s">
        <v>64</v>
      </c>
      <c r="H836" s="5" t="s">
        <v>319</v>
      </c>
      <c r="I836" s="5" t="s">
        <v>75</v>
      </c>
      <c r="J836" s="5" t="s">
        <v>65</v>
      </c>
      <c r="K836" s="5" t="s">
        <v>65</v>
      </c>
      <c r="M836" s="5" t="s">
        <v>298</v>
      </c>
      <c r="N836" s="5" t="s">
        <v>66</v>
      </c>
      <c r="O836" s="7">
        <v>0</v>
      </c>
      <c r="P836" s="7">
        <v>0</v>
      </c>
      <c r="Q836" s="7">
        <v>0</v>
      </c>
      <c r="R836" s="7">
        <v>0</v>
      </c>
      <c r="T836" s="5">
        <v>0</v>
      </c>
      <c r="W836" s="5">
        <v>0</v>
      </c>
      <c r="Y836" s="5">
        <v>0</v>
      </c>
      <c r="Z836" s="5">
        <v>0</v>
      </c>
      <c r="AB836" s="5">
        <v>0</v>
      </c>
      <c r="AC836" s="5">
        <v>0</v>
      </c>
      <c r="AE836" s="5">
        <v>0</v>
      </c>
      <c r="AF836" s="5">
        <v>0</v>
      </c>
      <c r="AH836" s="5">
        <v>0</v>
      </c>
      <c r="AJ836" s="7">
        <v>0</v>
      </c>
      <c r="AZ836" s="5" t="s">
        <v>175</v>
      </c>
      <c r="BB836" s="5" t="s">
        <v>77</v>
      </c>
      <c r="BD836" s="5" t="s">
        <v>427</v>
      </c>
      <c r="BE836" s="5" t="s">
        <v>67</v>
      </c>
    </row>
    <row r="837" spans="1:57" x14ac:dyDescent="0.25">
      <c r="A837" s="5">
        <v>836</v>
      </c>
      <c r="B837" s="6">
        <v>42616.921979166669</v>
      </c>
      <c r="D837" s="5" t="s">
        <v>318</v>
      </c>
      <c r="E837" s="5" t="s">
        <v>346</v>
      </c>
      <c r="G837" s="5" t="s">
        <v>64</v>
      </c>
      <c r="H837" s="5" t="s">
        <v>319</v>
      </c>
      <c r="I837" s="5" t="s">
        <v>75</v>
      </c>
      <c r="J837" s="5" t="s">
        <v>65</v>
      </c>
      <c r="K837" s="5" t="s">
        <v>65</v>
      </c>
      <c r="M837" s="5" t="s">
        <v>195</v>
      </c>
      <c r="N837" s="5" t="s">
        <v>66</v>
      </c>
      <c r="O837" s="7">
        <v>0</v>
      </c>
      <c r="P837" s="7">
        <v>0</v>
      </c>
      <c r="Q837" s="7">
        <v>0</v>
      </c>
      <c r="R837" s="7">
        <v>0</v>
      </c>
      <c r="T837" s="5">
        <v>0</v>
      </c>
      <c r="W837" s="5">
        <v>0</v>
      </c>
      <c r="Y837" s="5">
        <v>0</v>
      </c>
      <c r="Z837" s="5">
        <v>0</v>
      </c>
      <c r="AB837" s="5">
        <v>0</v>
      </c>
      <c r="AC837" s="5">
        <v>0</v>
      </c>
      <c r="AE837" s="5">
        <v>0</v>
      </c>
      <c r="AF837" s="5">
        <v>0</v>
      </c>
      <c r="AH837" s="5">
        <v>0</v>
      </c>
      <c r="AJ837" s="7">
        <v>0</v>
      </c>
      <c r="AZ837" s="5" t="s">
        <v>175</v>
      </c>
      <c r="BB837" s="5" t="s">
        <v>77</v>
      </c>
      <c r="BD837" s="5" t="s">
        <v>427</v>
      </c>
      <c r="BE837" s="5" t="s">
        <v>67</v>
      </c>
    </row>
    <row r="838" spans="1:57" x14ac:dyDescent="0.25">
      <c r="A838" s="5">
        <v>837</v>
      </c>
      <c r="B838" s="6">
        <v>42616.921759259261</v>
      </c>
      <c r="D838" s="5" t="s">
        <v>318</v>
      </c>
      <c r="E838" s="5" t="s">
        <v>346</v>
      </c>
      <c r="G838" s="5" t="s">
        <v>64</v>
      </c>
      <c r="H838" s="5" t="s">
        <v>319</v>
      </c>
      <c r="I838" s="5" t="s">
        <v>75</v>
      </c>
      <c r="J838" s="5" t="s">
        <v>65</v>
      </c>
      <c r="K838" s="5" t="s">
        <v>65</v>
      </c>
      <c r="M838" s="5" t="s">
        <v>195</v>
      </c>
      <c r="N838" s="5" t="s">
        <v>66</v>
      </c>
      <c r="O838" s="7">
        <v>0</v>
      </c>
      <c r="P838" s="7">
        <v>0</v>
      </c>
      <c r="Q838" s="7">
        <v>0</v>
      </c>
      <c r="R838" s="7">
        <v>0</v>
      </c>
      <c r="T838" s="5">
        <v>0</v>
      </c>
      <c r="W838" s="5">
        <v>0</v>
      </c>
      <c r="Y838" s="5">
        <v>0</v>
      </c>
      <c r="Z838" s="5">
        <v>0</v>
      </c>
      <c r="AB838" s="5">
        <v>0</v>
      </c>
      <c r="AC838" s="5">
        <v>0</v>
      </c>
      <c r="AE838" s="5">
        <v>0</v>
      </c>
      <c r="AF838" s="5">
        <v>0</v>
      </c>
      <c r="AH838" s="5">
        <v>0</v>
      </c>
      <c r="AJ838" s="7">
        <v>0</v>
      </c>
      <c r="AZ838" s="5" t="s">
        <v>175</v>
      </c>
      <c r="BB838" s="5" t="s">
        <v>77</v>
      </c>
      <c r="BD838" s="5" t="s">
        <v>427</v>
      </c>
      <c r="BE838" s="5" t="s">
        <v>67</v>
      </c>
    </row>
    <row r="839" spans="1:57" x14ac:dyDescent="0.25">
      <c r="A839" s="5">
        <v>838</v>
      </c>
      <c r="B839" s="6">
        <v>42616.921666666669</v>
      </c>
      <c r="D839" s="5" t="s">
        <v>318</v>
      </c>
      <c r="E839" s="5" t="s">
        <v>346</v>
      </c>
      <c r="G839" s="5" t="s">
        <v>64</v>
      </c>
      <c r="H839" s="5" t="s">
        <v>319</v>
      </c>
      <c r="I839" s="5" t="s">
        <v>75</v>
      </c>
      <c r="J839" s="5" t="s">
        <v>65</v>
      </c>
      <c r="K839" s="5" t="s">
        <v>65</v>
      </c>
      <c r="M839" s="5" t="s">
        <v>195</v>
      </c>
      <c r="N839" s="5" t="s">
        <v>66</v>
      </c>
      <c r="O839" s="7">
        <v>0</v>
      </c>
      <c r="P839" s="7">
        <v>0</v>
      </c>
      <c r="Q839" s="7">
        <v>0</v>
      </c>
      <c r="R839" s="7">
        <v>0</v>
      </c>
      <c r="T839" s="5">
        <v>0</v>
      </c>
      <c r="W839" s="5">
        <v>0</v>
      </c>
      <c r="Y839" s="5">
        <v>0</v>
      </c>
      <c r="Z839" s="5">
        <v>0</v>
      </c>
      <c r="AB839" s="5">
        <v>0</v>
      </c>
      <c r="AC839" s="5">
        <v>0</v>
      </c>
      <c r="AE839" s="5">
        <v>0</v>
      </c>
      <c r="AF839" s="5">
        <v>0</v>
      </c>
      <c r="AH839" s="5">
        <v>0</v>
      </c>
      <c r="AJ839" s="7">
        <v>0</v>
      </c>
      <c r="AZ839" s="5" t="s">
        <v>175</v>
      </c>
      <c r="BB839" s="5" t="s">
        <v>77</v>
      </c>
      <c r="BD839" s="5" t="s">
        <v>439</v>
      </c>
      <c r="BE839" s="5" t="s">
        <v>67</v>
      </c>
    </row>
    <row r="840" spans="1:57" x14ac:dyDescent="0.25">
      <c r="A840" s="5">
        <v>839</v>
      </c>
      <c r="B840" s="6">
        <v>42616.921458333331</v>
      </c>
      <c r="D840" s="5" t="s">
        <v>318</v>
      </c>
      <c r="E840" s="5" t="s">
        <v>346</v>
      </c>
      <c r="G840" s="5" t="s">
        <v>64</v>
      </c>
      <c r="H840" s="5" t="s">
        <v>319</v>
      </c>
      <c r="I840" s="5" t="s">
        <v>75</v>
      </c>
      <c r="J840" s="5" t="s">
        <v>65</v>
      </c>
      <c r="K840" s="5" t="s">
        <v>65</v>
      </c>
      <c r="M840" s="5" t="s">
        <v>195</v>
      </c>
      <c r="N840" s="5" t="s">
        <v>66</v>
      </c>
      <c r="O840" s="7">
        <v>0</v>
      </c>
      <c r="P840" s="7">
        <v>0</v>
      </c>
      <c r="Q840" s="7">
        <v>0</v>
      </c>
      <c r="R840" s="7">
        <v>0</v>
      </c>
      <c r="T840" s="5">
        <v>0</v>
      </c>
      <c r="W840" s="5">
        <v>0</v>
      </c>
      <c r="Y840" s="5">
        <v>0</v>
      </c>
      <c r="Z840" s="5">
        <v>0</v>
      </c>
      <c r="AB840" s="5">
        <v>0</v>
      </c>
      <c r="AC840" s="5">
        <v>0</v>
      </c>
      <c r="AE840" s="5">
        <v>0</v>
      </c>
      <c r="AF840" s="5">
        <v>0</v>
      </c>
      <c r="AH840" s="5">
        <v>0</v>
      </c>
      <c r="AJ840" s="7">
        <v>0</v>
      </c>
      <c r="AZ840" s="5" t="s">
        <v>175</v>
      </c>
      <c r="BB840" s="5" t="s">
        <v>77</v>
      </c>
      <c r="BD840" s="5" t="s">
        <v>439</v>
      </c>
      <c r="BE840" s="5" t="s">
        <v>67</v>
      </c>
    </row>
    <row r="841" spans="1:57" x14ac:dyDescent="0.25">
      <c r="A841" s="5">
        <v>840</v>
      </c>
      <c r="B841" s="6">
        <v>42616.921249999999</v>
      </c>
      <c r="D841" s="5" t="s">
        <v>318</v>
      </c>
      <c r="E841" s="5" t="s">
        <v>346</v>
      </c>
      <c r="G841" s="5" t="s">
        <v>64</v>
      </c>
      <c r="H841" s="5" t="s">
        <v>319</v>
      </c>
      <c r="I841" s="5" t="s">
        <v>75</v>
      </c>
      <c r="J841" s="5" t="s">
        <v>65</v>
      </c>
      <c r="K841" s="5" t="s">
        <v>65</v>
      </c>
      <c r="M841" s="5" t="s">
        <v>195</v>
      </c>
      <c r="N841" s="5" t="s">
        <v>66</v>
      </c>
      <c r="O841" s="7">
        <v>0</v>
      </c>
      <c r="P841" s="7">
        <v>0</v>
      </c>
      <c r="Q841" s="7">
        <v>0</v>
      </c>
      <c r="R841" s="7">
        <v>0</v>
      </c>
      <c r="T841" s="5">
        <v>0</v>
      </c>
      <c r="W841" s="5">
        <v>0</v>
      </c>
      <c r="Y841" s="5">
        <v>0</v>
      </c>
      <c r="Z841" s="5">
        <v>0</v>
      </c>
      <c r="AB841" s="5">
        <v>0</v>
      </c>
      <c r="AC841" s="5">
        <v>0</v>
      </c>
      <c r="AE841" s="5">
        <v>0</v>
      </c>
      <c r="AF841" s="5">
        <v>0</v>
      </c>
      <c r="AH841" s="5">
        <v>0</v>
      </c>
      <c r="AJ841" s="7">
        <v>0</v>
      </c>
      <c r="AZ841" s="5" t="s">
        <v>175</v>
      </c>
      <c r="BB841" s="5" t="s">
        <v>77</v>
      </c>
      <c r="BD841" s="5" t="s">
        <v>427</v>
      </c>
      <c r="BE841" s="5" t="s">
        <v>67</v>
      </c>
    </row>
    <row r="842" spans="1:57" x14ac:dyDescent="0.25">
      <c r="A842" s="5">
        <v>841</v>
      </c>
      <c r="B842" s="6">
        <v>42616.92114583333</v>
      </c>
      <c r="D842" s="5" t="s">
        <v>318</v>
      </c>
      <c r="E842" s="5" t="s">
        <v>346</v>
      </c>
      <c r="G842" s="5" t="s">
        <v>64</v>
      </c>
      <c r="H842" s="5" t="s">
        <v>319</v>
      </c>
      <c r="I842" s="5" t="s">
        <v>75</v>
      </c>
      <c r="J842" s="5" t="s">
        <v>65</v>
      </c>
      <c r="K842" s="5" t="s">
        <v>65</v>
      </c>
      <c r="M842" s="5" t="s">
        <v>298</v>
      </c>
      <c r="N842" s="5" t="s">
        <v>66</v>
      </c>
      <c r="O842" s="7">
        <v>0</v>
      </c>
      <c r="P842" s="7">
        <v>0</v>
      </c>
      <c r="Q842" s="7">
        <v>0</v>
      </c>
      <c r="R842" s="7">
        <v>0</v>
      </c>
      <c r="T842" s="5">
        <v>0</v>
      </c>
      <c r="W842" s="5">
        <v>0</v>
      </c>
      <c r="Y842" s="5">
        <v>0</v>
      </c>
      <c r="Z842" s="5">
        <v>0</v>
      </c>
      <c r="AB842" s="5">
        <v>0</v>
      </c>
      <c r="AC842" s="5">
        <v>0</v>
      </c>
      <c r="AE842" s="5">
        <v>0</v>
      </c>
      <c r="AF842" s="5">
        <v>0</v>
      </c>
      <c r="AH842" s="5">
        <v>0</v>
      </c>
      <c r="AJ842" s="7">
        <v>0</v>
      </c>
      <c r="AZ842" s="5" t="s">
        <v>175</v>
      </c>
      <c r="BB842" s="5" t="s">
        <v>77</v>
      </c>
      <c r="BD842" s="5" t="s">
        <v>427</v>
      </c>
      <c r="BE842" s="5" t="s">
        <v>67</v>
      </c>
    </row>
    <row r="843" spans="1:57" x14ac:dyDescent="0.25">
      <c r="A843" s="5">
        <v>842</v>
      </c>
      <c r="B843" s="6">
        <v>42616.921006944445</v>
      </c>
      <c r="D843" s="5" t="s">
        <v>318</v>
      </c>
      <c r="E843" s="5" t="s">
        <v>346</v>
      </c>
      <c r="G843" s="5" t="s">
        <v>64</v>
      </c>
      <c r="H843" s="5" t="s">
        <v>319</v>
      </c>
      <c r="I843" s="5" t="s">
        <v>75</v>
      </c>
      <c r="J843" s="5" t="s">
        <v>65</v>
      </c>
      <c r="K843" s="5" t="s">
        <v>65</v>
      </c>
      <c r="M843" s="5" t="s">
        <v>195</v>
      </c>
      <c r="N843" s="5" t="s">
        <v>66</v>
      </c>
      <c r="O843" s="7">
        <v>0</v>
      </c>
      <c r="P843" s="7">
        <v>0</v>
      </c>
      <c r="Q843" s="7">
        <v>0</v>
      </c>
      <c r="R843" s="7">
        <v>0</v>
      </c>
      <c r="T843" s="5">
        <v>0</v>
      </c>
      <c r="W843" s="5">
        <v>0</v>
      </c>
      <c r="Y843" s="5">
        <v>0</v>
      </c>
      <c r="Z843" s="5">
        <v>0</v>
      </c>
      <c r="AB843" s="5">
        <v>0</v>
      </c>
      <c r="AC843" s="5">
        <v>0</v>
      </c>
      <c r="AE843" s="5">
        <v>0</v>
      </c>
      <c r="AF843" s="5">
        <v>0</v>
      </c>
      <c r="AH843" s="5">
        <v>0</v>
      </c>
      <c r="AJ843" s="7">
        <v>0</v>
      </c>
      <c r="AZ843" s="5" t="s">
        <v>175</v>
      </c>
      <c r="BB843" s="5" t="s">
        <v>77</v>
      </c>
      <c r="BD843" s="5" t="s">
        <v>427</v>
      </c>
      <c r="BE843" s="5" t="s">
        <v>67</v>
      </c>
    </row>
    <row r="844" spans="1:57" x14ac:dyDescent="0.25">
      <c r="A844" s="5">
        <v>843</v>
      </c>
      <c r="B844" s="6">
        <v>42616.920902777776</v>
      </c>
      <c r="D844" s="5" t="s">
        <v>318</v>
      </c>
      <c r="E844" s="5" t="s">
        <v>346</v>
      </c>
      <c r="G844" s="5" t="s">
        <v>64</v>
      </c>
      <c r="H844" s="5" t="s">
        <v>319</v>
      </c>
      <c r="I844" s="5" t="s">
        <v>75</v>
      </c>
      <c r="J844" s="5" t="s">
        <v>65</v>
      </c>
      <c r="K844" s="5" t="s">
        <v>65</v>
      </c>
      <c r="M844" s="5" t="s">
        <v>298</v>
      </c>
      <c r="N844" s="5" t="s">
        <v>66</v>
      </c>
      <c r="O844" s="7">
        <v>0</v>
      </c>
      <c r="P844" s="7">
        <v>0</v>
      </c>
      <c r="Q844" s="7">
        <v>0</v>
      </c>
      <c r="R844" s="7">
        <v>0</v>
      </c>
      <c r="T844" s="5">
        <v>0</v>
      </c>
      <c r="W844" s="5">
        <v>0</v>
      </c>
      <c r="Y844" s="5">
        <v>0</v>
      </c>
      <c r="Z844" s="5">
        <v>0</v>
      </c>
      <c r="AB844" s="5">
        <v>0</v>
      </c>
      <c r="AC844" s="5">
        <v>0</v>
      </c>
      <c r="AE844" s="5">
        <v>0</v>
      </c>
      <c r="AF844" s="5">
        <v>0</v>
      </c>
      <c r="AH844" s="5">
        <v>0</v>
      </c>
      <c r="AJ844" s="7">
        <v>0</v>
      </c>
      <c r="AZ844" s="5" t="s">
        <v>175</v>
      </c>
      <c r="BB844" s="5" t="s">
        <v>77</v>
      </c>
      <c r="BD844" s="5" t="s">
        <v>427</v>
      </c>
      <c r="BE844" s="5" t="s">
        <v>67</v>
      </c>
    </row>
    <row r="845" spans="1:57" x14ac:dyDescent="0.25">
      <c r="A845" s="5">
        <v>844</v>
      </c>
      <c r="B845" s="6">
        <v>42616.919108796297</v>
      </c>
      <c r="C845" s="6">
        <v>42617.001168981478</v>
      </c>
      <c r="D845" s="5" t="s">
        <v>336</v>
      </c>
      <c r="E845" s="5" t="s">
        <v>241</v>
      </c>
      <c r="F845" s="5" t="s">
        <v>337</v>
      </c>
      <c r="G845" s="5" t="s">
        <v>64</v>
      </c>
      <c r="H845" s="5" t="s">
        <v>319</v>
      </c>
      <c r="I845" s="5" t="s">
        <v>69</v>
      </c>
      <c r="J845" s="5" t="s">
        <v>65</v>
      </c>
      <c r="K845" s="5" t="s">
        <v>65</v>
      </c>
      <c r="L845" s="5">
        <v>0</v>
      </c>
      <c r="M845" s="5" t="s">
        <v>70</v>
      </c>
      <c r="N845" s="5" t="s">
        <v>70</v>
      </c>
      <c r="O845" s="7">
        <v>0</v>
      </c>
      <c r="P845" s="7">
        <v>0</v>
      </c>
      <c r="Q845" s="7">
        <v>0</v>
      </c>
      <c r="R845" s="7">
        <v>0</v>
      </c>
      <c r="T845" s="5">
        <v>0</v>
      </c>
      <c r="U845" s="5">
        <v>0</v>
      </c>
      <c r="V845" s="5">
        <v>0</v>
      </c>
      <c r="W845" s="5">
        <v>0</v>
      </c>
      <c r="Z845" s="5">
        <v>0</v>
      </c>
      <c r="AC845" s="5">
        <v>0</v>
      </c>
      <c r="AF845" s="5">
        <v>0</v>
      </c>
      <c r="AK845" s="5" t="s">
        <v>72</v>
      </c>
      <c r="BB845" s="5" t="s">
        <v>73</v>
      </c>
    </row>
    <row r="846" spans="1:57" x14ac:dyDescent="0.25">
      <c r="A846" s="5">
        <v>845</v>
      </c>
      <c r="B846" s="6">
        <v>42616.874131944445</v>
      </c>
      <c r="C846" s="6">
        <v>42616.880358796298</v>
      </c>
      <c r="D846" s="5" t="s">
        <v>336</v>
      </c>
      <c r="E846" s="5" t="s">
        <v>241</v>
      </c>
      <c r="F846" s="5" t="s">
        <v>337</v>
      </c>
      <c r="G846" s="5" t="s">
        <v>64</v>
      </c>
      <c r="H846" s="5" t="s">
        <v>319</v>
      </c>
      <c r="I846" s="5" t="s">
        <v>69</v>
      </c>
      <c r="J846" s="5" t="s">
        <v>65</v>
      </c>
      <c r="K846" s="5" t="s">
        <v>65</v>
      </c>
      <c r="L846" s="5">
        <v>12764</v>
      </c>
      <c r="M846" s="5" t="s">
        <v>70</v>
      </c>
      <c r="N846" s="5" t="s">
        <v>70</v>
      </c>
      <c r="O846" s="7">
        <v>0</v>
      </c>
      <c r="P846" s="7">
        <v>0</v>
      </c>
      <c r="Q846" s="7">
        <v>0</v>
      </c>
      <c r="R846" s="7">
        <v>0</v>
      </c>
      <c r="T846" s="5">
        <v>33</v>
      </c>
      <c r="U846" s="5">
        <v>0</v>
      </c>
      <c r="V846" s="5">
        <v>0</v>
      </c>
      <c r="W846" s="5">
        <v>0</v>
      </c>
      <c r="Z846" s="5">
        <v>0</v>
      </c>
      <c r="AC846" s="5">
        <v>0</v>
      </c>
      <c r="AF846" s="5">
        <v>0</v>
      </c>
      <c r="AI846" s="7">
        <v>358.09679999999997</v>
      </c>
      <c r="AJ846" s="7">
        <v>2.5100000000000001E-2</v>
      </c>
      <c r="AK846" s="5" t="s">
        <v>148</v>
      </c>
      <c r="BB846" s="5" t="s">
        <v>74</v>
      </c>
    </row>
    <row r="847" spans="1:57" x14ac:dyDescent="0.25">
      <c r="A847" s="5">
        <v>846</v>
      </c>
      <c r="B847" s="6">
        <v>42616.87400462963</v>
      </c>
      <c r="C847" s="6">
        <v>42616.880358796298</v>
      </c>
      <c r="D847" s="5" t="s">
        <v>336</v>
      </c>
      <c r="E847" s="5" t="s">
        <v>241</v>
      </c>
      <c r="F847" s="5" t="s">
        <v>337</v>
      </c>
      <c r="G847" s="5" t="s">
        <v>64</v>
      </c>
      <c r="H847" s="5" t="s">
        <v>319</v>
      </c>
      <c r="I847" s="5" t="s">
        <v>69</v>
      </c>
      <c r="J847" s="5" t="s">
        <v>65</v>
      </c>
      <c r="K847" s="5" t="s">
        <v>65</v>
      </c>
      <c r="L847" s="5">
        <v>41910</v>
      </c>
      <c r="M847" s="5" t="s">
        <v>70</v>
      </c>
      <c r="N847" s="5" t="s">
        <v>70</v>
      </c>
      <c r="O847" s="7">
        <v>0</v>
      </c>
      <c r="P847" s="7">
        <v>0</v>
      </c>
      <c r="Q847" s="7">
        <v>0</v>
      </c>
      <c r="R847" s="7">
        <v>0</v>
      </c>
      <c r="T847" s="5">
        <v>33</v>
      </c>
      <c r="U847" s="5">
        <v>0</v>
      </c>
      <c r="V847" s="5">
        <v>0</v>
      </c>
      <c r="W847" s="5">
        <v>0</v>
      </c>
      <c r="Z847" s="5">
        <v>0</v>
      </c>
      <c r="AC847" s="5">
        <v>0</v>
      </c>
      <c r="AF847" s="5">
        <v>0</v>
      </c>
      <c r="AI847" s="7">
        <v>358.17610000000002</v>
      </c>
      <c r="AJ847" s="7">
        <v>7.9299999999999995E-2</v>
      </c>
      <c r="AK847" s="5" t="s">
        <v>149</v>
      </c>
      <c r="BB847" s="5" t="s">
        <v>71</v>
      </c>
    </row>
    <row r="848" spans="1:57" x14ac:dyDescent="0.25">
      <c r="A848" s="5">
        <v>847</v>
      </c>
      <c r="B848" s="6">
        <v>42616.867708333331</v>
      </c>
      <c r="D848" s="5" t="s">
        <v>317</v>
      </c>
      <c r="E848" s="5" t="s">
        <v>318</v>
      </c>
      <c r="F848" s="5" t="s">
        <v>317</v>
      </c>
      <c r="G848" s="5" t="s">
        <v>80</v>
      </c>
      <c r="H848" s="5" t="s">
        <v>319</v>
      </c>
      <c r="I848" s="5" t="s">
        <v>320</v>
      </c>
      <c r="J848" s="5" t="s">
        <v>65</v>
      </c>
      <c r="K848" s="5" t="s">
        <v>65</v>
      </c>
      <c r="M848" s="5" t="s">
        <v>363</v>
      </c>
      <c r="N848" s="5" t="s">
        <v>66</v>
      </c>
      <c r="O848" s="7">
        <v>0</v>
      </c>
      <c r="P848" s="7">
        <v>0</v>
      </c>
      <c r="Q848" s="7">
        <v>0</v>
      </c>
      <c r="R848" s="7">
        <v>0</v>
      </c>
      <c r="T848" s="5">
        <v>0</v>
      </c>
      <c r="W848" s="5">
        <v>0</v>
      </c>
      <c r="Y848" s="5">
        <v>0</v>
      </c>
      <c r="Z848" s="5">
        <v>0</v>
      </c>
      <c r="AB848" s="5">
        <v>0</v>
      </c>
      <c r="AC848" s="5">
        <v>0</v>
      </c>
      <c r="AE848" s="5">
        <v>0</v>
      </c>
      <c r="AF848" s="5">
        <v>0</v>
      </c>
      <c r="AH848" s="5">
        <v>0</v>
      </c>
      <c r="AJ848" s="7">
        <v>0</v>
      </c>
      <c r="BB848" s="5" t="s">
        <v>322</v>
      </c>
      <c r="BD848" s="5" t="s">
        <v>323</v>
      </c>
      <c r="BE848" s="5" t="s">
        <v>324</v>
      </c>
    </row>
    <row r="849" spans="1:57" x14ac:dyDescent="0.25">
      <c r="A849" s="5">
        <v>848</v>
      </c>
      <c r="B849" s="6">
        <v>42616.864768518521</v>
      </c>
      <c r="D849" s="5" t="s">
        <v>317</v>
      </c>
      <c r="E849" s="5" t="s">
        <v>318</v>
      </c>
      <c r="F849" s="5" t="s">
        <v>317</v>
      </c>
      <c r="G849" s="5" t="s">
        <v>80</v>
      </c>
      <c r="H849" s="5" t="s">
        <v>319</v>
      </c>
      <c r="I849" s="5" t="s">
        <v>320</v>
      </c>
      <c r="J849" s="5" t="s">
        <v>65</v>
      </c>
      <c r="K849" s="5" t="s">
        <v>65</v>
      </c>
      <c r="M849" s="5" t="s">
        <v>222</v>
      </c>
      <c r="N849" s="5" t="s">
        <v>66</v>
      </c>
      <c r="O849" s="7">
        <v>0</v>
      </c>
      <c r="P849" s="7">
        <v>0</v>
      </c>
      <c r="Q849" s="7">
        <v>0</v>
      </c>
      <c r="R849" s="7">
        <v>0</v>
      </c>
      <c r="T849" s="5">
        <v>0</v>
      </c>
      <c r="W849" s="5">
        <v>0</v>
      </c>
      <c r="Y849" s="5">
        <v>0</v>
      </c>
      <c r="Z849" s="5">
        <v>0</v>
      </c>
      <c r="AB849" s="5">
        <v>0</v>
      </c>
      <c r="AC849" s="5">
        <v>0</v>
      </c>
      <c r="AE849" s="5">
        <v>0</v>
      </c>
      <c r="AF849" s="5">
        <v>0</v>
      </c>
      <c r="AH849" s="5">
        <v>0</v>
      </c>
      <c r="AJ849" s="7">
        <v>0</v>
      </c>
      <c r="BB849" s="5" t="s">
        <v>322</v>
      </c>
      <c r="BD849" s="5" t="s">
        <v>323</v>
      </c>
      <c r="BE849" s="5" t="s">
        <v>324</v>
      </c>
    </row>
    <row r="850" spans="1:57" x14ac:dyDescent="0.25">
      <c r="A850" s="5">
        <v>849</v>
      </c>
      <c r="B850" s="6">
        <v>42616.86377314815</v>
      </c>
      <c r="D850" s="5" t="s">
        <v>317</v>
      </c>
      <c r="E850" s="5" t="s">
        <v>318</v>
      </c>
      <c r="F850" s="5" t="s">
        <v>317</v>
      </c>
      <c r="G850" s="5" t="s">
        <v>80</v>
      </c>
      <c r="H850" s="5" t="s">
        <v>319</v>
      </c>
      <c r="I850" s="5" t="s">
        <v>320</v>
      </c>
      <c r="J850" s="5" t="s">
        <v>65</v>
      </c>
      <c r="K850" s="5" t="s">
        <v>65</v>
      </c>
      <c r="M850" s="5" t="s">
        <v>231</v>
      </c>
      <c r="N850" s="5" t="s">
        <v>66</v>
      </c>
      <c r="O850" s="7">
        <v>0</v>
      </c>
      <c r="P850" s="7">
        <v>0</v>
      </c>
      <c r="Q850" s="7">
        <v>0</v>
      </c>
      <c r="R850" s="7">
        <v>0</v>
      </c>
      <c r="T850" s="5">
        <v>0</v>
      </c>
      <c r="W850" s="5">
        <v>0</v>
      </c>
      <c r="Y850" s="5">
        <v>0</v>
      </c>
      <c r="Z850" s="5">
        <v>0</v>
      </c>
      <c r="AB850" s="5">
        <v>0</v>
      </c>
      <c r="AC850" s="5">
        <v>0</v>
      </c>
      <c r="AE850" s="5">
        <v>0</v>
      </c>
      <c r="AF850" s="5">
        <v>0</v>
      </c>
      <c r="AH850" s="5">
        <v>0</v>
      </c>
      <c r="AJ850" s="7">
        <v>0</v>
      </c>
      <c r="BB850" s="5" t="s">
        <v>322</v>
      </c>
      <c r="BD850" s="5" t="s">
        <v>323</v>
      </c>
      <c r="BE850" s="5" t="s">
        <v>324</v>
      </c>
    </row>
    <row r="851" spans="1:57" x14ac:dyDescent="0.25">
      <c r="A851" s="5">
        <v>850</v>
      </c>
      <c r="B851" s="6">
        <v>42616.833171296297</v>
      </c>
      <c r="D851" s="5" t="s">
        <v>317</v>
      </c>
      <c r="E851" s="5" t="s">
        <v>318</v>
      </c>
      <c r="F851" s="5" t="s">
        <v>317</v>
      </c>
      <c r="G851" s="5" t="s">
        <v>80</v>
      </c>
      <c r="H851" s="5" t="s">
        <v>319</v>
      </c>
      <c r="I851" s="5" t="s">
        <v>320</v>
      </c>
      <c r="J851" s="5" t="s">
        <v>65</v>
      </c>
      <c r="K851" s="5" t="s">
        <v>65</v>
      </c>
      <c r="M851" s="5" t="s">
        <v>363</v>
      </c>
      <c r="N851" s="5" t="s">
        <v>66</v>
      </c>
      <c r="O851" s="7">
        <v>0</v>
      </c>
      <c r="P851" s="7">
        <v>0</v>
      </c>
      <c r="Q851" s="7">
        <v>0</v>
      </c>
      <c r="R851" s="7">
        <v>0</v>
      </c>
      <c r="T851" s="5">
        <v>0</v>
      </c>
      <c r="W851" s="5">
        <v>0</v>
      </c>
      <c r="Y851" s="5">
        <v>0</v>
      </c>
      <c r="Z851" s="5">
        <v>0</v>
      </c>
      <c r="AB851" s="5">
        <v>0</v>
      </c>
      <c r="AC851" s="5">
        <v>0</v>
      </c>
      <c r="AE851" s="5">
        <v>0</v>
      </c>
      <c r="AF851" s="5">
        <v>0</v>
      </c>
      <c r="AH851" s="5">
        <v>0</v>
      </c>
      <c r="AJ851" s="7">
        <v>0</v>
      </c>
      <c r="BB851" s="5" t="s">
        <v>322</v>
      </c>
      <c r="BD851" s="5" t="s">
        <v>323</v>
      </c>
      <c r="BE851" s="5" t="s">
        <v>324</v>
      </c>
    </row>
    <row r="852" spans="1:57" x14ac:dyDescent="0.25">
      <c r="A852" s="5">
        <v>851</v>
      </c>
      <c r="B852" s="6">
        <v>42616.832685185182</v>
      </c>
      <c r="D852" s="5" t="s">
        <v>317</v>
      </c>
      <c r="E852" s="5" t="s">
        <v>318</v>
      </c>
      <c r="F852" s="5" t="s">
        <v>317</v>
      </c>
      <c r="G852" s="5" t="s">
        <v>80</v>
      </c>
      <c r="H852" s="5" t="s">
        <v>319</v>
      </c>
      <c r="I852" s="5" t="s">
        <v>320</v>
      </c>
      <c r="J852" s="5" t="s">
        <v>65</v>
      </c>
      <c r="K852" s="5" t="s">
        <v>65</v>
      </c>
      <c r="M852" s="5" t="s">
        <v>325</v>
      </c>
      <c r="N852" s="5" t="s">
        <v>66</v>
      </c>
      <c r="O852" s="7">
        <v>0</v>
      </c>
      <c r="P852" s="7">
        <v>0</v>
      </c>
      <c r="Q852" s="7">
        <v>0</v>
      </c>
      <c r="R852" s="7">
        <v>0</v>
      </c>
      <c r="T852" s="5">
        <v>0</v>
      </c>
      <c r="W852" s="5">
        <v>0</v>
      </c>
      <c r="Y852" s="5">
        <v>0</v>
      </c>
      <c r="Z852" s="5">
        <v>0</v>
      </c>
      <c r="AB852" s="5">
        <v>0</v>
      </c>
      <c r="AC852" s="5">
        <v>0</v>
      </c>
      <c r="AE852" s="5">
        <v>0</v>
      </c>
      <c r="AF852" s="5">
        <v>0</v>
      </c>
      <c r="AH852" s="5">
        <v>0</v>
      </c>
      <c r="AJ852" s="7">
        <v>0</v>
      </c>
      <c r="BB852" s="5" t="s">
        <v>322</v>
      </c>
      <c r="BD852" s="5" t="s">
        <v>323</v>
      </c>
      <c r="BE852" s="5" t="s">
        <v>324</v>
      </c>
    </row>
    <row r="853" spans="1:57" x14ac:dyDescent="0.25">
      <c r="A853" s="5">
        <v>852</v>
      </c>
      <c r="B853" s="6">
        <v>42616.814965277779</v>
      </c>
      <c r="C853" s="6">
        <v>42616.854097222225</v>
      </c>
      <c r="D853" s="5" t="s">
        <v>336</v>
      </c>
      <c r="E853" s="5" t="s">
        <v>241</v>
      </c>
      <c r="F853" s="5" t="s">
        <v>337</v>
      </c>
      <c r="G853" s="5" t="s">
        <v>64</v>
      </c>
      <c r="H853" s="5" t="s">
        <v>319</v>
      </c>
      <c r="I853" s="5" t="s">
        <v>69</v>
      </c>
      <c r="J853" s="5" t="s">
        <v>65</v>
      </c>
      <c r="K853" s="5" t="s">
        <v>65</v>
      </c>
      <c r="L853" s="5">
        <v>300346</v>
      </c>
      <c r="M853" s="5" t="s">
        <v>70</v>
      </c>
      <c r="N853" s="5" t="s">
        <v>70</v>
      </c>
      <c r="O853" s="7">
        <v>0</v>
      </c>
      <c r="P853" s="7">
        <v>0</v>
      </c>
      <c r="Q853" s="7">
        <v>0</v>
      </c>
      <c r="R853" s="7">
        <v>0</v>
      </c>
      <c r="T853" s="5">
        <v>33</v>
      </c>
      <c r="U853" s="5">
        <v>0</v>
      </c>
      <c r="V853" s="5">
        <v>0</v>
      </c>
      <c r="W853" s="5">
        <v>0</v>
      </c>
      <c r="Z853" s="5">
        <v>0</v>
      </c>
      <c r="AC853" s="5">
        <v>0</v>
      </c>
      <c r="AF853" s="5">
        <v>0</v>
      </c>
      <c r="AI853" s="7">
        <v>358.79480000000001</v>
      </c>
      <c r="AJ853" s="7">
        <v>0.56850000000000001</v>
      </c>
      <c r="AK853" s="5" t="s">
        <v>149</v>
      </c>
      <c r="BB853" s="5" t="s">
        <v>71</v>
      </c>
    </row>
    <row r="854" spans="1:57" x14ac:dyDescent="0.25">
      <c r="A854" s="5">
        <v>853</v>
      </c>
      <c r="B854" s="6">
        <v>42616.814444444448</v>
      </c>
      <c r="C854" s="6">
        <v>42616.854097222225</v>
      </c>
      <c r="D854" s="5" t="s">
        <v>336</v>
      </c>
      <c r="E854" s="5" t="s">
        <v>241</v>
      </c>
      <c r="F854" s="5" t="s">
        <v>337</v>
      </c>
      <c r="G854" s="5" t="s">
        <v>64</v>
      </c>
      <c r="H854" s="5" t="s">
        <v>319</v>
      </c>
      <c r="I854" s="5" t="s">
        <v>69</v>
      </c>
      <c r="J854" s="5" t="s">
        <v>65</v>
      </c>
      <c r="K854" s="5" t="s">
        <v>65</v>
      </c>
      <c r="L854" s="5">
        <v>84271</v>
      </c>
      <c r="M854" s="5" t="s">
        <v>70</v>
      </c>
      <c r="N854" s="5" t="s">
        <v>70</v>
      </c>
      <c r="O854" s="7">
        <v>0</v>
      </c>
      <c r="P854" s="7">
        <v>0</v>
      </c>
      <c r="Q854" s="7">
        <v>0</v>
      </c>
      <c r="R854" s="7">
        <v>0</v>
      </c>
      <c r="T854" s="5">
        <v>33</v>
      </c>
      <c r="U854" s="5">
        <v>0</v>
      </c>
      <c r="V854" s="5">
        <v>0</v>
      </c>
      <c r="W854" s="5">
        <v>0</v>
      </c>
      <c r="Z854" s="5">
        <v>0</v>
      </c>
      <c r="AC854" s="5">
        <v>0</v>
      </c>
      <c r="AF854" s="5">
        <v>0</v>
      </c>
      <c r="AI854" s="7">
        <v>358.90499999999997</v>
      </c>
      <c r="AJ854" s="7">
        <v>0.1605</v>
      </c>
      <c r="AK854" s="5" t="s">
        <v>148</v>
      </c>
      <c r="BB854" s="5" t="s">
        <v>74</v>
      </c>
    </row>
    <row r="855" spans="1:57" x14ac:dyDescent="0.25">
      <c r="A855" s="5">
        <v>854</v>
      </c>
      <c r="B855" s="6">
        <v>42616.726076388892</v>
      </c>
      <c r="C855" s="6">
        <v>42616.732511574075</v>
      </c>
      <c r="D855" s="5" t="s">
        <v>336</v>
      </c>
      <c r="E855" s="5" t="s">
        <v>241</v>
      </c>
      <c r="F855" s="5" t="s">
        <v>337</v>
      </c>
      <c r="G855" s="5" t="s">
        <v>64</v>
      </c>
      <c r="H855" s="5" t="s">
        <v>319</v>
      </c>
      <c r="I855" s="5" t="s">
        <v>69</v>
      </c>
      <c r="J855" s="5" t="s">
        <v>65</v>
      </c>
      <c r="K855" s="5" t="s">
        <v>65</v>
      </c>
      <c r="L855" s="5">
        <v>26419</v>
      </c>
      <c r="M855" s="5" t="s">
        <v>70</v>
      </c>
      <c r="N855" s="5" t="s">
        <v>70</v>
      </c>
      <c r="O855" s="7">
        <v>0</v>
      </c>
      <c r="P855" s="7">
        <v>0</v>
      </c>
      <c r="Q855" s="7">
        <v>0</v>
      </c>
      <c r="R855" s="7">
        <v>0</v>
      </c>
      <c r="T855" s="5">
        <v>33</v>
      </c>
      <c r="U855" s="5">
        <v>0</v>
      </c>
      <c r="V855" s="5">
        <v>0</v>
      </c>
      <c r="W855" s="5">
        <v>0</v>
      </c>
      <c r="Z855" s="5">
        <v>0</v>
      </c>
      <c r="AC855" s="5">
        <v>0</v>
      </c>
      <c r="AF855" s="5">
        <v>0</v>
      </c>
      <c r="AI855" s="7">
        <v>358.95530000000002</v>
      </c>
      <c r="AJ855" s="7">
        <v>5.0299999999999997E-2</v>
      </c>
      <c r="AK855" s="5" t="s">
        <v>148</v>
      </c>
      <c r="BB855" s="5" t="s">
        <v>74</v>
      </c>
    </row>
    <row r="856" spans="1:57" x14ac:dyDescent="0.25">
      <c r="A856" s="5">
        <v>855</v>
      </c>
      <c r="B856" s="6">
        <v>42616.725914351853</v>
      </c>
      <c r="C856" s="6">
        <v>42616.732511574075</v>
      </c>
      <c r="D856" s="5" t="s">
        <v>336</v>
      </c>
      <c r="E856" s="5" t="s">
        <v>241</v>
      </c>
      <c r="F856" s="5" t="s">
        <v>337</v>
      </c>
      <c r="G856" s="5" t="s">
        <v>64</v>
      </c>
      <c r="H856" s="5" t="s">
        <v>319</v>
      </c>
      <c r="I856" s="5" t="s">
        <v>69</v>
      </c>
      <c r="J856" s="5" t="s">
        <v>65</v>
      </c>
      <c r="K856" s="5" t="s">
        <v>65</v>
      </c>
      <c r="L856" s="5">
        <v>23830</v>
      </c>
      <c r="M856" s="5" t="s">
        <v>70</v>
      </c>
      <c r="N856" s="5" t="s">
        <v>70</v>
      </c>
      <c r="O856" s="7">
        <v>0</v>
      </c>
      <c r="P856" s="7">
        <v>0</v>
      </c>
      <c r="Q856" s="7">
        <v>0</v>
      </c>
      <c r="R856" s="7">
        <v>0</v>
      </c>
      <c r="T856" s="5">
        <v>33</v>
      </c>
      <c r="U856" s="5">
        <v>0</v>
      </c>
      <c r="V856" s="5">
        <v>0</v>
      </c>
      <c r="W856" s="5">
        <v>0</v>
      </c>
      <c r="Z856" s="5">
        <v>0</v>
      </c>
      <c r="AC856" s="5">
        <v>0</v>
      </c>
      <c r="AF856" s="5">
        <v>0</v>
      </c>
      <c r="AI856" s="7">
        <v>359.00170000000003</v>
      </c>
      <c r="AJ856" s="7">
        <v>4.6399999999999997E-2</v>
      </c>
      <c r="AK856" s="5" t="s">
        <v>149</v>
      </c>
      <c r="BB856" s="5" t="s">
        <v>71</v>
      </c>
    </row>
    <row r="857" spans="1:57" x14ac:dyDescent="0.25">
      <c r="A857" s="5">
        <v>856</v>
      </c>
      <c r="B857" s="6">
        <v>42616.720335648148</v>
      </c>
      <c r="C857" s="6">
        <v>42616.728888888887</v>
      </c>
      <c r="D857" s="5" t="s">
        <v>336</v>
      </c>
      <c r="E857" s="5" t="s">
        <v>241</v>
      </c>
      <c r="F857" s="5" t="s">
        <v>337</v>
      </c>
      <c r="G857" s="5" t="s">
        <v>64</v>
      </c>
      <c r="H857" s="5" t="s">
        <v>319</v>
      </c>
      <c r="I857" s="5" t="s">
        <v>69</v>
      </c>
      <c r="J857" s="5" t="s">
        <v>65</v>
      </c>
      <c r="K857" s="5" t="s">
        <v>65</v>
      </c>
      <c r="L857" s="5">
        <v>86257</v>
      </c>
      <c r="M857" s="5" t="s">
        <v>70</v>
      </c>
      <c r="N857" s="5" t="s">
        <v>70</v>
      </c>
      <c r="O857" s="7">
        <v>0</v>
      </c>
      <c r="P857" s="7">
        <v>0</v>
      </c>
      <c r="Q857" s="7">
        <v>0</v>
      </c>
      <c r="R857" s="7">
        <v>0</v>
      </c>
      <c r="T857" s="5">
        <v>33</v>
      </c>
      <c r="U857" s="5">
        <v>0</v>
      </c>
      <c r="V857" s="5">
        <v>0</v>
      </c>
      <c r="W857" s="5">
        <v>0</v>
      </c>
      <c r="Z857" s="5">
        <v>0</v>
      </c>
      <c r="AC857" s="5">
        <v>0</v>
      </c>
      <c r="AF857" s="5">
        <v>0</v>
      </c>
      <c r="AI857" s="7">
        <v>359.20089999999999</v>
      </c>
      <c r="AJ857" s="7">
        <v>0.16439999999999999</v>
      </c>
      <c r="AK857" s="5" t="s">
        <v>149</v>
      </c>
      <c r="BB857" s="5" t="s">
        <v>71</v>
      </c>
    </row>
    <row r="858" spans="1:57" x14ac:dyDescent="0.25">
      <c r="A858" s="5">
        <v>857</v>
      </c>
      <c r="B858" s="6">
        <v>42616.71974537037</v>
      </c>
      <c r="C858" s="6">
        <v>42616.728888888887</v>
      </c>
      <c r="D858" s="5" t="s">
        <v>336</v>
      </c>
      <c r="E858" s="5" t="s">
        <v>241</v>
      </c>
      <c r="F858" s="5" t="s">
        <v>337</v>
      </c>
      <c r="G858" s="5" t="s">
        <v>64</v>
      </c>
      <c r="H858" s="5" t="s">
        <v>319</v>
      </c>
      <c r="I858" s="5" t="s">
        <v>69</v>
      </c>
      <c r="J858" s="5" t="s">
        <v>65</v>
      </c>
      <c r="K858" s="5" t="s">
        <v>65</v>
      </c>
      <c r="L858" s="5">
        <v>17518</v>
      </c>
      <c r="M858" s="5" t="s">
        <v>70</v>
      </c>
      <c r="N858" s="5" t="s">
        <v>70</v>
      </c>
      <c r="O858" s="7">
        <v>0</v>
      </c>
      <c r="P858" s="7">
        <v>0</v>
      </c>
      <c r="Q858" s="7">
        <v>0</v>
      </c>
      <c r="R858" s="7">
        <v>0</v>
      </c>
      <c r="T858" s="5">
        <v>33</v>
      </c>
      <c r="U858" s="5">
        <v>0</v>
      </c>
      <c r="V858" s="5">
        <v>0</v>
      </c>
      <c r="W858" s="5">
        <v>0</v>
      </c>
      <c r="Z858" s="5">
        <v>0</v>
      </c>
      <c r="AC858" s="5">
        <v>0</v>
      </c>
      <c r="AF858" s="5">
        <v>0</v>
      </c>
      <c r="AI858" s="7">
        <v>359.03649999999999</v>
      </c>
      <c r="AJ858" s="7">
        <v>3.4799999999999998E-2</v>
      </c>
      <c r="AK858" s="5" t="s">
        <v>148</v>
      </c>
      <c r="BB858" s="5" t="s">
        <v>74</v>
      </c>
    </row>
    <row r="859" spans="1:57" x14ac:dyDescent="0.25">
      <c r="A859" s="5">
        <v>858</v>
      </c>
      <c r="B859" s="6">
        <v>42616.702777777777</v>
      </c>
      <c r="C859" s="6">
        <v>42616.718009259261</v>
      </c>
      <c r="D859" s="5" t="s">
        <v>336</v>
      </c>
      <c r="E859" s="5" t="s">
        <v>241</v>
      </c>
      <c r="F859" s="5" t="s">
        <v>337</v>
      </c>
      <c r="G859" s="5" t="s">
        <v>64</v>
      </c>
      <c r="H859" s="5" t="s">
        <v>319</v>
      </c>
      <c r="I859" s="5" t="s">
        <v>69</v>
      </c>
      <c r="J859" s="5" t="s">
        <v>65</v>
      </c>
      <c r="K859" s="5" t="s">
        <v>65</v>
      </c>
      <c r="L859" s="5">
        <v>68184</v>
      </c>
      <c r="M859" s="5" t="s">
        <v>70</v>
      </c>
      <c r="N859" s="5" t="s">
        <v>70</v>
      </c>
      <c r="O859" s="7">
        <v>0</v>
      </c>
      <c r="P859" s="7">
        <v>0</v>
      </c>
      <c r="Q859" s="7">
        <v>0</v>
      </c>
      <c r="R859" s="7">
        <v>0</v>
      </c>
      <c r="T859" s="5">
        <v>33</v>
      </c>
      <c r="U859" s="5">
        <v>0</v>
      </c>
      <c r="V859" s="5">
        <v>0</v>
      </c>
      <c r="W859" s="5">
        <v>0</v>
      </c>
      <c r="Z859" s="5">
        <v>0</v>
      </c>
      <c r="AC859" s="5">
        <v>0</v>
      </c>
      <c r="AF859" s="5">
        <v>0</v>
      </c>
      <c r="AI859" s="7">
        <v>359.45030000000003</v>
      </c>
      <c r="AJ859" s="7">
        <v>0.12959999999999999</v>
      </c>
      <c r="AK859" s="5" t="s">
        <v>149</v>
      </c>
      <c r="BB859" s="5" t="s">
        <v>71</v>
      </c>
    </row>
    <row r="860" spans="1:57" x14ac:dyDescent="0.25">
      <c r="A860" s="5">
        <v>859</v>
      </c>
      <c r="B860" s="6">
        <v>42616.702685185184</v>
      </c>
      <c r="C860" s="6">
        <v>42616.718009259261</v>
      </c>
      <c r="D860" s="5" t="s">
        <v>336</v>
      </c>
      <c r="E860" s="5" t="s">
        <v>241</v>
      </c>
      <c r="F860" s="5" t="s">
        <v>337</v>
      </c>
      <c r="G860" s="5" t="s">
        <v>64</v>
      </c>
      <c r="H860" s="5" t="s">
        <v>319</v>
      </c>
      <c r="I860" s="5" t="s">
        <v>69</v>
      </c>
      <c r="J860" s="5" t="s">
        <v>65</v>
      </c>
      <c r="K860" s="5" t="s">
        <v>65</v>
      </c>
      <c r="L860" s="5">
        <v>63003</v>
      </c>
      <c r="M860" s="5" t="s">
        <v>70</v>
      </c>
      <c r="N860" s="5" t="s">
        <v>70</v>
      </c>
      <c r="O860" s="7">
        <v>0</v>
      </c>
      <c r="P860" s="7">
        <v>0</v>
      </c>
      <c r="Q860" s="7">
        <v>0</v>
      </c>
      <c r="R860" s="7">
        <v>0</v>
      </c>
      <c r="T860" s="5">
        <v>33</v>
      </c>
      <c r="U860" s="5">
        <v>0</v>
      </c>
      <c r="V860" s="5">
        <v>0</v>
      </c>
      <c r="W860" s="5">
        <v>0</v>
      </c>
      <c r="Z860" s="5">
        <v>0</v>
      </c>
      <c r="AC860" s="5">
        <v>0</v>
      </c>
      <c r="AF860" s="5">
        <v>0</v>
      </c>
      <c r="AI860" s="7">
        <v>359.32080000000002</v>
      </c>
      <c r="AJ860" s="7">
        <v>0.11990000000000001</v>
      </c>
      <c r="AK860" s="5" t="s">
        <v>148</v>
      </c>
      <c r="BB860" s="5" t="s">
        <v>74</v>
      </c>
    </row>
    <row r="861" spans="1:57" x14ac:dyDescent="0.25">
      <c r="A861" s="5">
        <v>860</v>
      </c>
      <c r="B861" s="6">
        <v>42616.67324074074</v>
      </c>
      <c r="C861" s="6">
        <v>42616.690787037034</v>
      </c>
      <c r="D861" s="5" t="s">
        <v>336</v>
      </c>
      <c r="E861" s="5" t="s">
        <v>241</v>
      </c>
      <c r="F861" s="5" t="s">
        <v>337</v>
      </c>
      <c r="G861" s="5" t="s">
        <v>64</v>
      </c>
      <c r="H861" s="5" t="s">
        <v>319</v>
      </c>
      <c r="I861" s="5" t="s">
        <v>69</v>
      </c>
      <c r="J861" s="5" t="s">
        <v>65</v>
      </c>
      <c r="K861" s="5" t="s">
        <v>65</v>
      </c>
      <c r="L861" s="5">
        <v>1189950</v>
      </c>
      <c r="M861" s="5" t="s">
        <v>70</v>
      </c>
      <c r="N861" s="5" t="s">
        <v>70</v>
      </c>
      <c r="O861" s="7">
        <v>0</v>
      </c>
      <c r="P861" s="7">
        <v>0</v>
      </c>
      <c r="Q861" s="7">
        <v>0</v>
      </c>
      <c r="R861" s="7">
        <v>0</v>
      </c>
      <c r="T861" s="5">
        <v>33</v>
      </c>
      <c r="U861" s="5">
        <v>0</v>
      </c>
      <c r="V861" s="5">
        <v>0</v>
      </c>
      <c r="W861" s="5">
        <v>0</v>
      </c>
      <c r="Z861" s="5">
        <v>0</v>
      </c>
      <c r="AC861" s="5">
        <v>0</v>
      </c>
      <c r="AF861" s="5">
        <v>0</v>
      </c>
      <c r="AI861" s="7">
        <v>361.84019999999998</v>
      </c>
      <c r="AJ861" s="7">
        <v>2.2488000000000001</v>
      </c>
      <c r="AK861" s="5" t="s">
        <v>148</v>
      </c>
      <c r="BB861" s="5" t="s">
        <v>74</v>
      </c>
    </row>
    <row r="862" spans="1:57" x14ac:dyDescent="0.25">
      <c r="A862" s="5">
        <v>861</v>
      </c>
      <c r="B862" s="6">
        <v>42616.672997685186</v>
      </c>
      <c r="C862" s="6">
        <v>42616.690787037034</v>
      </c>
      <c r="D862" s="5" t="s">
        <v>336</v>
      </c>
      <c r="E862" s="5" t="s">
        <v>241</v>
      </c>
      <c r="F862" s="5" t="s">
        <v>337</v>
      </c>
      <c r="G862" s="5" t="s">
        <v>64</v>
      </c>
      <c r="H862" s="5" t="s">
        <v>319</v>
      </c>
      <c r="I862" s="5" t="s">
        <v>69</v>
      </c>
      <c r="J862" s="5" t="s">
        <v>65</v>
      </c>
      <c r="K862" s="5" t="s">
        <v>65</v>
      </c>
      <c r="L862" s="5">
        <v>74498</v>
      </c>
      <c r="M862" s="5" t="s">
        <v>70</v>
      </c>
      <c r="N862" s="5" t="s">
        <v>70</v>
      </c>
      <c r="O862" s="7">
        <v>0</v>
      </c>
      <c r="P862" s="7">
        <v>0</v>
      </c>
      <c r="Q862" s="7">
        <v>0</v>
      </c>
      <c r="R862" s="7">
        <v>0</v>
      </c>
      <c r="T862" s="5">
        <v>33</v>
      </c>
      <c r="U862" s="5">
        <v>0</v>
      </c>
      <c r="V862" s="5">
        <v>0</v>
      </c>
      <c r="W862" s="5">
        <v>0</v>
      </c>
      <c r="Z862" s="5">
        <v>0</v>
      </c>
      <c r="AC862" s="5">
        <v>0</v>
      </c>
      <c r="AF862" s="5">
        <v>0</v>
      </c>
      <c r="AI862" s="7">
        <v>359.86020000000002</v>
      </c>
      <c r="AJ862" s="7">
        <v>0.14119999999999999</v>
      </c>
      <c r="AK862" s="5" t="s">
        <v>149</v>
      </c>
      <c r="BB862" s="5" t="s">
        <v>71</v>
      </c>
    </row>
    <row r="863" spans="1:57" x14ac:dyDescent="0.25">
      <c r="A863" s="5">
        <v>862</v>
      </c>
      <c r="B863" s="6">
        <v>42616.659594907411</v>
      </c>
      <c r="C863" s="6">
        <v>42616.665810185186</v>
      </c>
      <c r="D863" s="5" t="s">
        <v>336</v>
      </c>
      <c r="E863" s="5" t="s">
        <v>241</v>
      </c>
      <c r="F863" s="5" t="s">
        <v>337</v>
      </c>
      <c r="G863" s="5" t="s">
        <v>64</v>
      </c>
      <c r="H863" s="5" t="s">
        <v>319</v>
      </c>
      <c r="I863" s="5" t="s">
        <v>69</v>
      </c>
      <c r="J863" s="5" t="s">
        <v>65</v>
      </c>
      <c r="K863" s="5" t="s">
        <v>65</v>
      </c>
      <c r="L863" s="5">
        <v>11215</v>
      </c>
      <c r="M863" s="5" t="s">
        <v>70</v>
      </c>
      <c r="N863" s="5" t="s">
        <v>70</v>
      </c>
      <c r="O863" s="7">
        <v>0</v>
      </c>
      <c r="P863" s="7">
        <v>0</v>
      </c>
      <c r="Q863" s="7">
        <v>0</v>
      </c>
      <c r="R863" s="7">
        <v>0</v>
      </c>
      <c r="T863" s="5">
        <v>33</v>
      </c>
      <c r="U863" s="5">
        <v>0</v>
      </c>
      <c r="V863" s="5">
        <v>0</v>
      </c>
      <c r="W863" s="5">
        <v>0</v>
      </c>
      <c r="Z863" s="5">
        <v>0</v>
      </c>
      <c r="AC863" s="5">
        <v>0</v>
      </c>
      <c r="AF863" s="5">
        <v>0</v>
      </c>
      <c r="AI863" s="7">
        <v>361.86149999999998</v>
      </c>
      <c r="AJ863" s="7">
        <v>2.1299999999999999E-2</v>
      </c>
      <c r="AK863" s="5" t="s">
        <v>148</v>
      </c>
      <c r="BB863" s="5" t="s">
        <v>74</v>
      </c>
    </row>
    <row r="864" spans="1:57" x14ac:dyDescent="0.25">
      <c r="A864" s="5">
        <v>863</v>
      </c>
      <c r="B864" s="6">
        <v>42616.659490740742</v>
      </c>
      <c r="C864" s="6">
        <v>42616.665810185186</v>
      </c>
      <c r="D864" s="5" t="s">
        <v>336</v>
      </c>
      <c r="E864" s="5" t="s">
        <v>241</v>
      </c>
      <c r="F864" s="5" t="s">
        <v>337</v>
      </c>
      <c r="G864" s="5" t="s">
        <v>64</v>
      </c>
      <c r="H864" s="5" t="s">
        <v>319</v>
      </c>
      <c r="I864" s="5" t="s">
        <v>69</v>
      </c>
      <c r="J864" s="5" t="s">
        <v>65</v>
      </c>
      <c r="K864" s="5" t="s">
        <v>65</v>
      </c>
      <c r="L864" s="5">
        <v>20480</v>
      </c>
      <c r="M864" s="5" t="s">
        <v>70</v>
      </c>
      <c r="N864" s="5" t="s">
        <v>70</v>
      </c>
      <c r="O864" s="7">
        <v>0</v>
      </c>
      <c r="P864" s="7">
        <v>0</v>
      </c>
      <c r="Q864" s="7">
        <v>0</v>
      </c>
      <c r="R864" s="7">
        <v>0</v>
      </c>
      <c r="T864" s="5">
        <v>33</v>
      </c>
      <c r="U864" s="5">
        <v>0</v>
      </c>
      <c r="V864" s="5">
        <v>0</v>
      </c>
      <c r="W864" s="5">
        <v>0</v>
      </c>
      <c r="Z864" s="5">
        <v>0</v>
      </c>
      <c r="AC864" s="5">
        <v>0</v>
      </c>
      <c r="AF864" s="5">
        <v>0</v>
      </c>
      <c r="AI864" s="7">
        <v>361.90019999999998</v>
      </c>
      <c r="AJ864" s="7">
        <v>3.8699999999999998E-2</v>
      </c>
      <c r="AK864" s="5" t="s">
        <v>149</v>
      </c>
      <c r="BB864" s="5" t="s">
        <v>71</v>
      </c>
    </row>
    <row r="865" spans="1:57" x14ac:dyDescent="0.25">
      <c r="A865" s="5">
        <v>864</v>
      </c>
      <c r="B865" s="6">
        <v>42616.653935185182</v>
      </c>
      <c r="C865" s="6">
        <v>42616.66097222222</v>
      </c>
      <c r="D865" s="5" t="s">
        <v>336</v>
      </c>
      <c r="E865" s="5" t="s">
        <v>241</v>
      </c>
      <c r="F865" s="5" t="s">
        <v>337</v>
      </c>
      <c r="G865" s="5" t="s">
        <v>64</v>
      </c>
      <c r="H865" s="5" t="s">
        <v>319</v>
      </c>
      <c r="I865" s="5" t="s">
        <v>69</v>
      </c>
      <c r="J865" s="5" t="s">
        <v>65</v>
      </c>
      <c r="K865" s="5" t="s">
        <v>65</v>
      </c>
      <c r="L865" s="5">
        <v>14937</v>
      </c>
      <c r="M865" s="5" t="s">
        <v>70</v>
      </c>
      <c r="N865" s="5" t="s">
        <v>70</v>
      </c>
      <c r="O865" s="7">
        <v>0</v>
      </c>
      <c r="P865" s="7">
        <v>0</v>
      </c>
      <c r="Q865" s="7">
        <v>0</v>
      </c>
      <c r="R865" s="7">
        <v>0</v>
      </c>
      <c r="T865" s="5">
        <v>33</v>
      </c>
      <c r="U865" s="5">
        <v>0</v>
      </c>
      <c r="V865" s="5">
        <v>0</v>
      </c>
      <c r="W865" s="5">
        <v>0</v>
      </c>
      <c r="Z865" s="5">
        <v>0</v>
      </c>
      <c r="AC865" s="5">
        <v>0</v>
      </c>
      <c r="AF865" s="5">
        <v>0</v>
      </c>
      <c r="AI865" s="7">
        <v>362.00069999999999</v>
      </c>
      <c r="AJ865" s="7">
        <v>2.9000000000000001E-2</v>
      </c>
      <c r="AK865" s="5" t="s">
        <v>149</v>
      </c>
      <c r="BB865" s="5" t="s">
        <v>71</v>
      </c>
    </row>
    <row r="866" spans="1:57" x14ac:dyDescent="0.25">
      <c r="A866" s="5">
        <v>865</v>
      </c>
      <c r="B866" s="6">
        <v>42616.653182870374</v>
      </c>
      <c r="C866" s="6">
        <v>42616.66097222222</v>
      </c>
      <c r="D866" s="5" t="s">
        <v>336</v>
      </c>
      <c r="E866" s="5" t="s">
        <v>241</v>
      </c>
      <c r="F866" s="5" t="s">
        <v>337</v>
      </c>
      <c r="G866" s="5" t="s">
        <v>64</v>
      </c>
      <c r="H866" s="5" t="s">
        <v>319</v>
      </c>
      <c r="I866" s="5" t="s">
        <v>69</v>
      </c>
      <c r="J866" s="5" t="s">
        <v>65</v>
      </c>
      <c r="K866" s="5" t="s">
        <v>65</v>
      </c>
      <c r="L866" s="5">
        <v>37516</v>
      </c>
      <c r="M866" s="5" t="s">
        <v>70</v>
      </c>
      <c r="N866" s="5" t="s">
        <v>70</v>
      </c>
      <c r="O866" s="7">
        <v>0</v>
      </c>
      <c r="P866" s="7">
        <v>0</v>
      </c>
      <c r="Q866" s="7">
        <v>0</v>
      </c>
      <c r="R866" s="7">
        <v>0</v>
      </c>
      <c r="T866" s="5">
        <v>33</v>
      </c>
      <c r="U866" s="5">
        <v>0</v>
      </c>
      <c r="V866" s="5">
        <v>0</v>
      </c>
      <c r="W866" s="5">
        <v>0</v>
      </c>
      <c r="Z866" s="5">
        <v>0</v>
      </c>
      <c r="AC866" s="5">
        <v>0</v>
      </c>
      <c r="AF866" s="5">
        <v>0</v>
      </c>
      <c r="AI866" s="7">
        <v>361.9717</v>
      </c>
      <c r="AJ866" s="7">
        <v>7.1499999999999994E-2</v>
      </c>
      <c r="AK866" s="5" t="s">
        <v>148</v>
      </c>
      <c r="BB866" s="5" t="s">
        <v>74</v>
      </c>
    </row>
    <row r="867" spans="1:57" x14ac:dyDescent="0.25">
      <c r="A867" s="5">
        <v>866</v>
      </c>
      <c r="B867" s="6">
        <v>42616.635925925926</v>
      </c>
      <c r="C867" s="6">
        <v>42616.658206018517</v>
      </c>
      <c r="D867" s="5" t="s">
        <v>336</v>
      </c>
      <c r="E867" s="5" t="s">
        <v>241</v>
      </c>
      <c r="F867" s="5" t="s">
        <v>337</v>
      </c>
      <c r="G867" s="5" t="s">
        <v>64</v>
      </c>
      <c r="H867" s="5" t="s">
        <v>319</v>
      </c>
      <c r="I867" s="5" t="s">
        <v>69</v>
      </c>
      <c r="J867" s="5" t="s">
        <v>65</v>
      </c>
      <c r="K867" s="5" t="s">
        <v>65</v>
      </c>
      <c r="L867" s="5">
        <v>65431</v>
      </c>
      <c r="M867" s="5" t="s">
        <v>70</v>
      </c>
      <c r="N867" s="5" t="s">
        <v>70</v>
      </c>
      <c r="O867" s="7">
        <v>0</v>
      </c>
      <c r="P867" s="7">
        <v>0</v>
      </c>
      <c r="Q867" s="7">
        <v>0</v>
      </c>
      <c r="R867" s="7">
        <v>0</v>
      </c>
      <c r="T867" s="5">
        <v>33</v>
      </c>
      <c r="U867" s="5">
        <v>0</v>
      </c>
      <c r="V867" s="5">
        <v>0</v>
      </c>
      <c r="W867" s="5">
        <v>0</v>
      </c>
      <c r="Z867" s="5">
        <v>0</v>
      </c>
      <c r="AC867" s="5">
        <v>0</v>
      </c>
      <c r="AF867" s="5">
        <v>0</v>
      </c>
      <c r="AI867" s="7">
        <v>362.12450000000001</v>
      </c>
      <c r="AJ867" s="7">
        <v>0.12379999999999999</v>
      </c>
      <c r="AK867" s="5" t="s">
        <v>149</v>
      </c>
      <c r="BB867" s="5" t="s">
        <v>71</v>
      </c>
    </row>
    <row r="868" spans="1:57" x14ac:dyDescent="0.25">
      <c r="A868" s="5">
        <v>867</v>
      </c>
      <c r="B868" s="6">
        <v>42616.635601851849</v>
      </c>
      <c r="C868" s="6">
        <v>42616.658206018517</v>
      </c>
      <c r="D868" s="5" t="s">
        <v>336</v>
      </c>
      <c r="E868" s="5" t="s">
        <v>241</v>
      </c>
      <c r="F868" s="5" t="s">
        <v>337</v>
      </c>
      <c r="G868" s="5" t="s">
        <v>64</v>
      </c>
      <c r="H868" s="5" t="s">
        <v>319</v>
      </c>
      <c r="I868" s="5" t="s">
        <v>69</v>
      </c>
      <c r="J868" s="5" t="s">
        <v>65</v>
      </c>
      <c r="K868" s="5" t="s">
        <v>65</v>
      </c>
      <c r="L868" s="5">
        <v>18760</v>
      </c>
      <c r="M868" s="5" t="s">
        <v>70</v>
      </c>
      <c r="N868" s="5" t="s">
        <v>70</v>
      </c>
      <c r="O868" s="7">
        <v>0</v>
      </c>
      <c r="P868" s="7">
        <v>0</v>
      </c>
      <c r="Q868" s="7">
        <v>0</v>
      </c>
      <c r="R868" s="7">
        <v>0</v>
      </c>
      <c r="T868" s="5">
        <v>33</v>
      </c>
      <c r="U868" s="5">
        <v>0</v>
      </c>
      <c r="V868" s="5">
        <v>0</v>
      </c>
      <c r="W868" s="5">
        <v>0</v>
      </c>
      <c r="Z868" s="5">
        <v>0</v>
      </c>
      <c r="AC868" s="5">
        <v>0</v>
      </c>
      <c r="AF868" s="5">
        <v>0</v>
      </c>
      <c r="AI868" s="7">
        <v>362.16120000000001</v>
      </c>
      <c r="AJ868" s="7">
        <v>3.6700000000000003E-2</v>
      </c>
      <c r="AK868" s="5" t="s">
        <v>148</v>
      </c>
      <c r="BB868" s="5" t="s">
        <v>74</v>
      </c>
    </row>
    <row r="869" spans="1:57" x14ac:dyDescent="0.25">
      <c r="A869" s="5">
        <v>868</v>
      </c>
      <c r="B869" s="6">
        <v>42616.605115740742</v>
      </c>
      <c r="C869" s="6">
        <v>42616.610671296294</v>
      </c>
      <c r="D869" s="5" t="s">
        <v>336</v>
      </c>
      <c r="E869" s="5" t="s">
        <v>241</v>
      </c>
      <c r="F869" s="5" t="s">
        <v>337</v>
      </c>
      <c r="G869" s="5" t="s">
        <v>64</v>
      </c>
      <c r="H869" s="5" t="s">
        <v>319</v>
      </c>
      <c r="I869" s="5" t="s">
        <v>69</v>
      </c>
      <c r="J869" s="5" t="s">
        <v>65</v>
      </c>
      <c r="K869" s="5" t="s">
        <v>65</v>
      </c>
      <c r="L869" s="5">
        <v>4697</v>
      </c>
      <c r="M869" s="5" t="s">
        <v>70</v>
      </c>
      <c r="N869" s="5" t="s">
        <v>70</v>
      </c>
      <c r="O869" s="7">
        <v>0</v>
      </c>
      <c r="P869" s="7">
        <v>0</v>
      </c>
      <c r="Q869" s="7">
        <v>0</v>
      </c>
      <c r="R869" s="7">
        <v>0</v>
      </c>
      <c r="T869" s="5">
        <v>33</v>
      </c>
      <c r="U869" s="5">
        <v>0</v>
      </c>
      <c r="V869" s="5">
        <v>0</v>
      </c>
      <c r="W869" s="5">
        <v>0</v>
      </c>
      <c r="Z869" s="5">
        <v>0</v>
      </c>
      <c r="AC869" s="5">
        <v>0</v>
      </c>
      <c r="AF869" s="5">
        <v>0</v>
      </c>
      <c r="AI869" s="7">
        <v>362.21730000000002</v>
      </c>
      <c r="AJ869" s="7">
        <v>9.7000000000000003E-3</v>
      </c>
      <c r="AK869" s="5" t="s">
        <v>149</v>
      </c>
      <c r="BB869" s="5" t="s">
        <v>71</v>
      </c>
    </row>
    <row r="870" spans="1:57" x14ac:dyDescent="0.25">
      <c r="A870" s="5">
        <v>869</v>
      </c>
      <c r="B870" s="6">
        <v>42616.604456018518</v>
      </c>
      <c r="C870" s="6">
        <v>42616.610671296294</v>
      </c>
      <c r="D870" s="5" t="s">
        <v>336</v>
      </c>
      <c r="E870" s="5" t="s">
        <v>241</v>
      </c>
      <c r="F870" s="5" t="s">
        <v>337</v>
      </c>
      <c r="G870" s="5" t="s">
        <v>64</v>
      </c>
      <c r="H870" s="5" t="s">
        <v>319</v>
      </c>
      <c r="I870" s="5" t="s">
        <v>69</v>
      </c>
      <c r="J870" s="5" t="s">
        <v>65</v>
      </c>
      <c r="K870" s="5" t="s">
        <v>65</v>
      </c>
      <c r="L870" s="5">
        <v>23880</v>
      </c>
      <c r="M870" s="5" t="s">
        <v>70</v>
      </c>
      <c r="N870" s="5" t="s">
        <v>70</v>
      </c>
      <c r="O870" s="7">
        <v>0</v>
      </c>
      <c r="P870" s="7">
        <v>0</v>
      </c>
      <c r="Q870" s="7">
        <v>0</v>
      </c>
      <c r="R870" s="7">
        <v>0</v>
      </c>
      <c r="T870" s="5">
        <v>33</v>
      </c>
      <c r="U870" s="5">
        <v>0</v>
      </c>
      <c r="V870" s="5">
        <v>0</v>
      </c>
      <c r="W870" s="5">
        <v>0</v>
      </c>
      <c r="Z870" s="5">
        <v>0</v>
      </c>
      <c r="AC870" s="5">
        <v>0</v>
      </c>
      <c r="AF870" s="5">
        <v>0</v>
      </c>
      <c r="AI870" s="7">
        <v>362.20760000000001</v>
      </c>
      <c r="AJ870" s="7">
        <v>4.6399999999999997E-2</v>
      </c>
      <c r="AK870" s="5" t="s">
        <v>148</v>
      </c>
      <c r="BB870" s="5" t="s">
        <v>74</v>
      </c>
    </row>
    <row r="871" spans="1:57" x14ac:dyDescent="0.25">
      <c r="A871" s="5">
        <v>870</v>
      </c>
      <c r="B871" s="6">
        <v>42616.602175925924</v>
      </c>
      <c r="C871" s="6">
        <v>42616.608749999999</v>
      </c>
      <c r="D871" s="5" t="s">
        <v>336</v>
      </c>
      <c r="E871" s="5" t="s">
        <v>241</v>
      </c>
      <c r="F871" s="5" t="s">
        <v>337</v>
      </c>
      <c r="G871" s="5" t="s">
        <v>64</v>
      </c>
      <c r="H871" s="5" t="s">
        <v>319</v>
      </c>
      <c r="I871" s="5" t="s">
        <v>69</v>
      </c>
      <c r="J871" s="5" t="s">
        <v>65</v>
      </c>
      <c r="K871" s="5" t="s">
        <v>65</v>
      </c>
      <c r="L871" s="5">
        <v>22671</v>
      </c>
      <c r="M871" s="5" t="s">
        <v>70</v>
      </c>
      <c r="N871" s="5" t="s">
        <v>70</v>
      </c>
      <c r="O871" s="7">
        <v>0</v>
      </c>
      <c r="P871" s="7">
        <v>0</v>
      </c>
      <c r="Q871" s="7">
        <v>0</v>
      </c>
      <c r="R871" s="7">
        <v>0</v>
      </c>
      <c r="T871" s="5">
        <v>33</v>
      </c>
      <c r="U871" s="5">
        <v>0</v>
      </c>
      <c r="V871" s="5">
        <v>0</v>
      </c>
      <c r="W871" s="5">
        <v>0</v>
      </c>
      <c r="Z871" s="5">
        <v>0</v>
      </c>
      <c r="AC871" s="5">
        <v>0</v>
      </c>
      <c r="AF871" s="5">
        <v>0</v>
      </c>
      <c r="AI871" s="7">
        <v>362.26179999999999</v>
      </c>
      <c r="AJ871" s="7">
        <v>4.4499999999999998E-2</v>
      </c>
      <c r="AK871" s="5" t="s">
        <v>148</v>
      </c>
      <c r="BB871" s="5" t="s">
        <v>74</v>
      </c>
    </row>
    <row r="872" spans="1:57" x14ac:dyDescent="0.25">
      <c r="A872" s="5">
        <v>871</v>
      </c>
      <c r="B872" s="6">
        <v>42616.50141203704</v>
      </c>
      <c r="D872" s="5" t="s">
        <v>318</v>
      </c>
      <c r="E872" s="5" t="s">
        <v>449</v>
      </c>
      <c r="F872" s="5">
        <v>0</v>
      </c>
      <c r="G872" s="5" t="s">
        <v>64</v>
      </c>
      <c r="H872" s="5" t="s">
        <v>319</v>
      </c>
      <c r="I872" s="5" t="s">
        <v>81</v>
      </c>
      <c r="J872" s="5" t="s">
        <v>65</v>
      </c>
      <c r="K872" s="5" t="s">
        <v>65</v>
      </c>
      <c r="L872" s="5">
        <v>0</v>
      </c>
      <c r="M872" s="5" t="s">
        <v>70</v>
      </c>
      <c r="N872" s="5" t="s">
        <v>70</v>
      </c>
      <c r="O872" s="7">
        <v>0</v>
      </c>
      <c r="P872" s="7">
        <v>0</v>
      </c>
      <c r="Q872" s="7">
        <v>0</v>
      </c>
      <c r="R872" s="7">
        <v>0</v>
      </c>
      <c r="T872" s="5">
        <v>0</v>
      </c>
      <c r="U872" s="5">
        <v>0</v>
      </c>
      <c r="V872" s="5">
        <v>0</v>
      </c>
      <c r="W872" s="5">
        <v>0</v>
      </c>
      <c r="Y872" s="5">
        <v>0</v>
      </c>
      <c r="Z872" s="5">
        <v>0</v>
      </c>
      <c r="AB872" s="5">
        <v>0</v>
      </c>
      <c r="AC872" s="5">
        <v>0</v>
      </c>
      <c r="AE872" s="5">
        <v>0</v>
      </c>
      <c r="AF872" s="5">
        <v>0</v>
      </c>
      <c r="AH872" s="5">
        <v>0</v>
      </c>
      <c r="AJ872" s="7">
        <v>0</v>
      </c>
      <c r="BB872" s="5" t="s">
        <v>82</v>
      </c>
      <c r="BD872" s="5">
        <v>0</v>
      </c>
      <c r="BE872" s="5">
        <v>0</v>
      </c>
    </row>
    <row r="873" spans="1:57" x14ac:dyDescent="0.25">
      <c r="A873" s="5">
        <v>872</v>
      </c>
      <c r="B873" s="6">
        <v>42616.48773148148</v>
      </c>
      <c r="D873" s="5" t="s">
        <v>317</v>
      </c>
      <c r="E873" s="5" t="s">
        <v>318</v>
      </c>
      <c r="F873" s="5" t="s">
        <v>317</v>
      </c>
      <c r="G873" s="5" t="s">
        <v>80</v>
      </c>
      <c r="H873" s="5" t="s">
        <v>319</v>
      </c>
      <c r="I873" s="5" t="s">
        <v>320</v>
      </c>
      <c r="J873" s="5" t="s">
        <v>65</v>
      </c>
      <c r="K873" s="5" t="s">
        <v>65</v>
      </c>
      <c r="M873" s="5" t="s">
        <v>363</v>
      </c>
      <c r="N873" s="5" t="s">
        <v>66</v>
      </c>
      <c r="O873" s="7">
        <v>0</v>
      </c>
      <c r="P873" s="7">
        <v>0</v>
      </c>
      <c r="Q873" s="7">
        <v>0</v>
      </c>
      <c r="R873" s="7">
        <v>0</v>
      </c>
      <c r="T873" s="5">
        <v>0</v>
      </c>
      <c r="W873" s="5">
        <v>0</v>
      </c>
      <c r="Y873" s="5">
        <v>0</v>
      </c>
      <c r="Z873" s="5">
        <v>0</v>
      </c>
      <c r="AB873" s="5">
        <v>0</v>
      </c>
      <c r="AC873" s="5">
        <v>0</v>
      </c>
      <c r="AE873" s="5">
        <v>0</v>
      </c>
      <c r="AF873" s="5">
        <v>0</v>
      </c>
      <c r="AH873" s="5">
        <v>0</v>
      </c>
      <c r="AJ873" s="7">
        <v>0</v>
      </c>
      <c r="BB873" s="5" t="s">
        <v>322</v>
      </c>
      <c r="BD873" s="5" t="s">
        <v>323</v>
      </c>
      <c r="BE873" s="5" t="s">
        <v>324</v>
      </c>
    </row>
    <row r="874" spans="1:57" x14ac:dyDescent="0.25">
      <c r="A874" s="5">
        <v>873</v>
      </c>
      <c r="B874" s="6">
        <v>42616.458680555559</v>
      </c>
      <c r="D874" s="5" t="s">
        <v>587</v>
      </c>
      <c r="E874" s="5" t="s">
        <v>318</v>
      </c>
      <c r="G874" s="5" t="s">
        <v>64</v>
      </c>
      <c r="H874" s="5" t="s">
        <v>319</v>
      </c>
      <c r="I874" s="5" t="s">
        <v>176</v>
      </c>
      <c r="J874" s="5" t="s">
        <v>65</v>
      </c>
      <c r="K874" s="5" t="s">
        <v>65</v>
      </c>
      <c r="M874" s="5" t="s">
        <v>354</v>
      </c>
      <c r="N874" s="5" t="s">
        <v>76</v>
      </c>
      <c r="O874" s="7">
        <v>0</v>
      </c>
      <c r="P874" s="7">
        <v>0</v>
      </c>
      <c r="Q874" s="7">
        <v>0</v>
      </c>
      <c r="R874" s="7">
        <v>0</v>
      </c>
      <c r="T874" s="5">
        <v>0</v>
      </c>
      <c r="W874" s="5">
        <v>0</v>
      </c>
      <c r="Y874" s="5">
        <v>0</v>
      </c>
      <c r="Z874" s="5">
        <v>0</v>
      </c>
      <c r="AB874" s="5">
        <v>0</v>
      </c>
      <c r="AC874" s="5">
        <v>0</v>
      </c>
      <c r="AE874" s="5">
        <v>0</v>
      </c>
      <c r="AF874" s="5">
        <v>0</v>
      </c>
      <c r="AH874" s="5">
        <v>0</v>
      </c>
      <c r="AJ874" s="7">
        <v>0</v>
      </c>
      <c r="BB874" s="5" t="s">
        <v>178</v>
      </c>
      <c r="BD874" s="5" t="s">
        <v>432</v>
      </c>
      <c r="BE874" s="5" t="s">
        <v>67</v>
      </c>
    </row>
    <row r="875" spans="1:57" x14ac:dyDescent="0.25">
      <c r="A875" s="5">
        <v>874</v>
      </c>
      <c r="B875" s="6">
        <v>42616.45689814815</v>
      </c>
      <c r="C875" s="6">
        <v>42616.506226851852</v>
      </c>
      <c r="D875" s="5" t="s">
        <v>336</v>
      </c>
      <c r="E875" s="5" t="s">
        <v>241</v>
      </c>
      <c r="F875" s="5" t="s">
        <v>337</v>
      </c>
      <c r="G875" s="5" t="s">
        <v>64</v>
      </c>
      <c r="H875" s="5" t="s">
        <v>319</v>
      </c>
      <c r="I875" s="5" t="s">
        <v>69</v>
      </c>
      <c r="J875" s="5" t="s">
        <v>65</v>
      </c>
      <c r="K875" s="5" t="s">
        <v>65</v>
      </c>
      <c r="L875" s="5">
        <v>1526563</v>
      </c>
      <c r="M875" s="5" t="s">
        <v>70</v>
      </c>
      <c r="N875" s="5" t="s">
        <v>70</v>
      </c>
      <c r="O875" s="7">
        <v>0</v>
      </c>
      <c r="P875" s="7">
        <v>0</v>
      </c>
      <c r="Q875" s="7">
        <v>0</v>
      </c>
      <c r="R875" s="7">
        <v>0</v>
      </c>
      <c r="T875" s="5">
        <v>33</v>
      </c>
      <c r="U875" s="5">
        <v>0</v>
      </c>
      <c r="V875" s="5">
        <v>0</v>
      </c>
      <c r="W875" s="5">
        <v>0</v>
      </c>
      <c r="Z875" s="5">
        <v>0</v>
      </c>
      <c r="AC875" s="5">
        <v>0</v>
      </c>
      <c r="AF875" s="5">
        <v>0</v>
      </c>
      <c r="AI875" s="7">
        <v>365.90010000000001</v>
      </c>
      <c r="AJ875" s="7">
        <v>2.8835999999999999</v>
      </c>
      <c r="AK875" s="5" t="s">
        <v>148</v>
      </c>
      <c r="BB875" s="5" t="s">
        <v>74</v>
      </c>
    </row>
    <row r="876" spans="1:57" x14ac:dyDescent="0.25">
      <c r="A876" s="5">
        <v>875</v>
      </c>
      <c r="B876" s="6">
        <v>42616.456886574073</v>
      </c>
      <c r="C876" s="6">
        <v>42616.525254629632</v>
      </c>
      <c r="D876" s="5" t="s">
        <v>336</v>
      </c>
      <c r="E876" s="5" t="s">
        <v>68</v>
      </c>
      <c r="F876" s="5" t="s">
        <v>337</v>
      </c>
      <c r="G876" s="5" t="s">
        <v>64</v>
      </c>
      <c r="H876" s="5" t="s">
        <v>319</v>
      </c>
      <c r="I876" s="5" t="s">
        <v>69</v>
      </c>
      <c r="J876" s="5" t="s">
        <v>65</v>
      </c>
      <c r="K876" s="5" t="s">
        <v>65</v>
      </c>
      <c r="L876" s="5">
        <v>398854</v>
      </c>
      <c r="M876" s="5" t="s">
        <v>70</v>
      </c>
      <c r="N876" s="5" t="s">
        <v>70</v>
      </c>
      <c r="O876" s="7">
        <v>0</v>
      </c>
      <c r="P876" s="7">
        <v>0</v>
      </c>
      <c r="Q876" s="7">
        <v>0</v>
      </c>
      <c r="R876" s="7">
        <v>0</v>
      </c>
      <c r="T876" s="5">
        <v>33</v>
      </c>
      <c r="U876" s="5">
        <v>0</v>
      </c>
      <c r="V876" s="5">
        <v>0</v>
      </c>
      <c r="W876" s="5">
        <v>0</v>
      </c>
      <c r="Z876" s="5">
        <v>0</v>
      </c>
      <c r="AC876" s="5">
        <v>0</v>
      </c>
      <c r="AF876" s="5">
        <v>0</v>
      </c>
      <c r="AI876" s="7">
        <v>363.92009999999999</v>
      </c>
      <c r="AJ876" s="7">
        <v>0.75470000000000004</v>
      </c>
      <c r="AK876" s="5" t="s">
        <v>149</v>
      </c>
      <c r="BB876" s="5" t="s">
        <v>71</v>
      </c>
    </row>
    <row r="877" spans="1:57" x14ac:dyDescent="0.25">
      <c r="A877" s="5">
        <v>876</v>
      </c>
      <c r="B877" s="6">
        <v>42616.441122685188</v>
      </c>
      <c r="D877" s="5" t="s">
        <v>317</v>
      </c>
      <c r="E877" s="5" t="s">
        <v>318</v>
      </c>
      <c r="F877" s="5" t="s">
        <v>317</v>
      </c>
      <c r="G877" s="5" t="s">
        <v>80</v>
      </c>
      <c r="H877" s="5" t="s">
        <v>319</v>
      </c>
      <c r="I877" s="5" t="s">
        <v>320</v>
      </c>
      <c r="J877" s="5" t="s">
        <v>65</v>
      </c>
      <c r="K877" s="5" t="s">
        <v>65</v>
      </c>
      <c r="M877" s="5" t="s">
        <v>222</v>
      </c>
      <c r="N877" s="5" t="s">
        <v>66</v>
      </c>
      <c r="O877" s="7">
        <v>0</v>
      </c>
      <c r="P877" s="7">
        <v>0</v>
      </c>
      <c r="Q877" s="7">
        <v>0</v>
      </c>
      <c r="R877" s="7">
        <v>0</v>
      </c>
      <c r="T877" s="5">
        <v>0</v>
      </c>
      <c r="W877" s="5">
        <v>0</v>
      </c>
      <c r="Y877" s="5">
        <v>0</v>
      </c>
      <c r="Z877" s="5">
        <v>0</v>
      </c>
      <c r="AB877" s="5">
        <v>0</v>
      </c>
      <c r="AC877" s="5">
        <v>0</v>
      </c>
      <c r="AE877" s="5">
        <v>0</v>
      </c>
      <c r="AF877" s="5">
        <v>0</v>
      </c>
      <c r="AH877" s="5">
        <v>0</v>
      </c>
      <c r="AJ877" s="7">
        <v>0</v>
      </c>
      <c r="BB877" s="5" t="s">
        <v>322</v>
      </c>
      <c r="BD877" s="5" t="s">
        <v>323</v>
      </c>
      <c r="BE877" s="5" t="s">
        <v>324</v>
      </c>
    </row>
    <row r="878" spans="1:57" x14ac:dyDescent="0.25">
      <c r="A878" s="5">
        <v>877</v>
      </c>
      <c r="B878" s="6">
        <v>42616.44023148148</v>
      </c>
      <c r="D878" s="5" t="s">
        <v>317</v>
      </c>
      <c r="E878" s="5" t="s">
        <v>318</v>
      </c>
      <c r="F878" s="5" t="s">
        <v>317</v>
      </c>
      <c r="G878" s="5" t="s">
        <v>80</v>
      </c>
      <c r="H878" s="5" t="s">
        <v>319</v>
      </c>
      <c r="I878" s="5" t="s">
        <v>320</v>
      </c>
      <c r="J878" s="5" t="s">
        <v>65</v>
      </c>
      <c r="K878" s="5" t="s">
        <v>65</v>
      </c>
      <c r="M878" s="5" t="s">
        <v>321</v>
      </c>
      <c r="N878" s="5" t="s">
        <v>66</v>
      </c>
      <c r="O878" s="7">
        <v>0</v>
      </c>
      <c r="P878" s="7">
        <v>0</v>
      </c>
      <c r="Q878" s="7">
        <v>0</v>
      </c>
      <c r="R878" s="7">
        <v>0</v>
      </c>
      <c r="T878" s="5">
        <v>0</v>
      </c>
      <c r="W878" s="5">
        <v>0</v>
      </c>
      <c r="Y878" s="5">
        <v>0</v>
      </c>
      <c r="Z878" s="5">
        <v>0</v>
      </c>
      <c r="AB878" s="5">
        <v>0</v>
      </c>
      <c r="AC878" s="5">
        <v>0</v>
      </c>
      <c r="AE878" s="5">
        <v>0</v>
      </c>
      <c r="AF878" s="5">
        <v>0</v>
      </c>
      <c r="AH878" s="5">
        <v>0</v>
      </c>
      <c r="AJ878" s="7">
        <v>0</v>
      </c>
      <c r="BB878" s="5" t="s">
        <v>322</v>
      </c>
      <c r="BD878" s="5" t="s">
        <v>323</v>
      </c>
      <c r="BE878" s="5" t="s">
        <v>324</v>
      </c>
    </row>
    <row r="879" spans="1:57" x14ac:dyDescent="0.25">
      <c r="A879" s="5">
        <v>878</v>
      </c>
      <c r="B879" s="6">
        <v>42616.439849537041</v>
      </c>
      <c r="D879" s="5" t="s">
        <v>317</v>
      </c>
      <c r="E879" s="5" t="s">
        <v>318</v>
      </c>
      <c r="F879" s="5" t="s">
        <v>317</v>
      </c>
      <c r="G879" s="5" t="s">
        <v>80</v>
      </c>
      <c r="H879" s="5" t="s">
        <v>319</v>
      </c>
      <c r="I879" s="5" t="s">
        <v>320</v>
      </c>
      <c r="J879" s="5" t="s">
        <v>65</v>
      </c>
      <c r="K879" s="5" t="s">
        <v>65</v>
      </c>
      <c r="M879" s="5" t="s">
        <v>325</v>
      </c>
      <c r="N879" s="5" t="s">
        <v>66</v>
      </c>
      <c r="O879" s="7">
        <v>0</v>
      </c>
      <c r="P879" s="7">
        <v>0</v>
      </c>
      <c r="Q879" s="7">
        <v>0</v>
      </c>
      <c r="R879" s="7">
        <v>0</v>
      </c>
      <c r="T879" s="5">
        <v>0</v>
      </c>
      <c r="W879" s="5">
        <v>0</v>
      </c>
      <c r="Y879" s="5">
        <v>0</v>
      </c>
      <c r="Z879" s="5">
        <v>0</v>
      </c>
      <c r="AB879" s="5">
        <v>0</v>
      </c>
      <c r="AC879" s="5">
        <v>0</v>
      </c>
      <c r="AE879" s="5">
        <v>0</v>
      </c>
      <c r="AF879" s="5">
        <v>0</v>
      </c>
      <c r="AH879" s="5">
        <v>0</v>
      </c>
      <c r="AJ879" s="7">
        <v>0</v>
      </c>
      <c r="BB879" s="5" t="s">
        <v>322</v>
      </c>
      <c r="BD879" s="5" t="s">
        <v>323</v>
      </c>
      <c r="BE879" s="5" t="s">
        <v>324</v>
      </c>
    </row>
    <row r="880" spans="1:57" x14ac:dyDescent="0.25">
      <c r="A880" s="5">
        <v>879</v>
      </c>
      <c r="B880" s="6">
        <v>42616.439467592594</v>
      </c>
      <c r="D880" s="5" t="s">
        <v>317</v>
      </c>
      <c r="E880" s="5" t="s">
        <v>318</v>
      </c>
      <c r="F880" s="5" t="s">
        <v>317</v>
      </c>
      <c r="G880" s="5" t="s">
        <v>80</v>
      </c>
      <c r="H880" s="5" t="s">
        <v>319</v>
      </c>
      <c r="I880" s="5" t="s">
        <v>320</v>
      </c>
      <c r="J880" s="5" t="s">
        <v>65</v>
      </c>
      <c r="K880" s="5" t="s">
        <v>65</v>
      </c>
      <c r="M880" s="5" t="s">
        <v>325</v>
      </c>
      <c r="N880" s="5" t="s">
        <v>66</v>
      </c>
      <c r="O880" s="7">
        <v>0</v>
      </c>
      <c r="P880" s="7">
        <v>0</v>
      </c>
      <c r="Q880" s="7">
        <v>0</v>
      </c>
      <c r="R880" s="7">
        <v>0</v>
      </c>
      <c r="T880" s="5">
        <v>0</v>
      </c>
      <c r="W880" s="5">
        <v>0</v>
      </c>
      <c r="Y880" s="5">
        <v>0</v>
      </c>
      <c r="Z880" s="5">
        <v>0</v>
      </c>
      <c r="AB880" s="5">
        <v>0</v>
      </c>
      <c r="AC880" s="5">
        <v>0</v>
      </c>
      <c r="AE880" s="5">
        <v>0</v>
      </c>
      <c r="AF880" s="5">
        <v>0</v>
      </c>
      <c r="AH880" s="5">
        <v>0</v>
      </c>
      <c r="AJ880" s="7">
        <v>0</v>
      </c>
      <c r="BB880" s="5" t="s">
        <v>322</v>
      </c>
      <c r="BD880" s="5" t="s">
        <v>323</v>
      </c>
      <c r="BE880" s="5" t="s">
        <v>324</v>
      </c>
    </row>
    <row r="881" spans="1:57" x14ac:dyDescent="0.25">
      <c r="A881" s="5">
        <v>880</v>
      </c>
      <c r="B881" s="6">
        <v>42616.397465277776</v>
      </c>
      <c r="C881" s="6">
        <v>42616.52065972222</v>
      </c>
      <c r="D881" s="5" t="s">
        <v>336</v>
      </c>
      <c r="E881" s="5" t="s">
        <v>241</v>
      </c>
      <c r="F881" s="5" t="s">
        <v>337</v>
      </c>
      <c r="G881" s="5" t="s">
        <v>64</v>
      </c>
      <c r="H881" s="5" t="s">
        <v>319</v>
      </c>
      <c r="I881" s="5" t="s">
        <v>69</v>
      </c>
      <c r="J881" s="5" t="s">
        <v>65</v>
      </c>
      <c r="K881" s="5" t="s">
        <v>65</v>
      </c>
      <c r="L881" s="5">
        <v>10389</v>
      </c>
      <c r="M881" s="5" t="s">
        <v>70</v>
      </c>
      <c r="N881" s="5" t="s">
        <v>70</v>
      </c>
      <c r="O881" s="7">
        <v>0</v>
      </c>
      <c r="P881" s="7">
        <v>0</v>
      </c>
      <c r="Q881" s="7">
        <v>0</v>
      </c>
      <c r="R881" s="7">
        <v>0</v>
      </c>
      <c r="T881" s="5">
        <v>33</v>
      </c>
      <c r="U881" s="5">
        <v>0</v>
      </c>
      <c r="V881" s="5">
        <v>0</v>
      </c>
      <c r="W881" s="5">
        <v>0</v>
      </c>
      <c r="Z881" s="5">
        <v>0</v>
      </c>
      <c r="AC881" s="5">
        <v>0</v>
      </c>
      <c r="AF881" s="5">
        <v>0</v>
      </c>
      <c r="AI881" s="7">
        <v>366.7373</v>
      </c>
      <c r="AJ881" s="7">
        <v>1.9300000000000001E-2</v>
      </c>
      <c r="AK881" s="5" t="s">
        <v>149</v>
      </c>
      <c r="BB881" s="5" t="s">
        <v>71</v>
      </c>
    </row>
    <row r="882" spans="1:57" x14ac:dyDescent="0.25">
      <c r="A882" s="5">
        <v>881</v>
      </c>
      <c r="B882" s="6">
        <v>42616.380879629629</v>
      </c>
      <c r="C882" s="6">
        <v>42616.539097222223</v>
      </c>
      <c r="D882" s="5" t="s">
        <v>336</v>
      </c>
      <c r="E882" s="5" t="s">
        <v>241</v>
      </c>
      <c r="F882" s="5" t="s">
        <v>337</v>
      </c>
      <c r="G882" s="5" t="s">
        <v>64</v>
      </c>
      <c r="H882" s="5" t="s">
        <v>319</v>
      </c>
      <c r="I882" s="5" t="s">
        <v>69</v>
      </c>
      <c r="J882" s="5" t="s">
        <v>65</v>
      </c>
      <c r="K882" s="5" t="s">
        <v>65</v>
      </c>
      <c r="L882" s="5">
        <v>433090</v>
      </c>
      <c r="M882" s="5" t="s">
        <v>70</v>
      </c>
      <c r="N882" s="5" t="s">
        <v>70</v>
      </c>
      <c r="O882" s="7">
        <v>0</v>
      </c>
      <c r="P882" s="7">
        <v>0</v>
      </c>
      <c r="Q882" s="7">
        <v>0</v>
      </c>
      <c r="R882" s="7">
        <v>0</v>
      </c>
      <c r="T882" s="5">
        <v>33</v>
      </c>
      <c r="U882" s="5">
        <v>0</v>
      </c>
      <c r="V882" s="5">
        <v>0</v>
      </c>
      <c r="W882" s="5">
        <v>0</v>
      </c>
      <c r="Z882" s="5">
        <v>0</v>
      </c>
      <c r="AC882" s="5">
        <v>0</v>
      </c>
      <c r="AF882" s="5">
        <v>0</v>
      </c>
      <c r="AI882" s="7">
        <v>366.7199</v>
      </c>
      <c r="AJ882" s="7">
        <v>0.81789999999999996</v>
      </c>
      <c r="AK882" s="5" t="s">
        <v>148</v>
      </c>
      <c r="BB882" s="5" t="s">
        <v>74</v>
      </c>
    </row>
    <row r="883" spans="1:57" x14ac:dyDescent="0.25">
      <c r="A883" s="5">
        <v>882</v>
      </c>
      <c r="B883" s="6">
        <v>42616.314120370371</v>
      </c>
      <c r="C883" s="6">
        <v>42616.426168981481</v>
      </c>
      <c r="D883" s="5" t="s">
        <v>336</v>
      </c>
      <c r="E883" s="5" t="s">
        <v>241</v>
      </c>
      <c r="F883" s="5" t="s">
        <v>337</v>
      </c>
      <c r="G883" s="5" t="s">
        <v>64</v>
      </c>
      <c r="H883" s="5" t="s">
        <v>319</v>
      </c>
      <c r="I883" s="5" t="s">
        <v>69</v>
      </c>
      <c r="J883" s="5" t="s">
        <v>65</v>
      </c>
      <c r="K883" s="5" t="s">
        <v>65</v>
      </c>
      <c r="L883" s="5">
        <v>134910</v>
      </c>
      <c r="M883" s="5" t="s">
        <v>70</v>
      </c>
      <c r="N883" s="5" t="s">
        <v>70</v>
      </c>
      <c r="O883" s="7">
        <v>0</v>
      </c>
      <c r="P883" s="7">
        <v>0</v>
      </c>
      <c r="Q883" s="7">
        <v>0</v>
      </c>
      <c r="R883" s="7">
        <v>0</v>
      </c>
      <c r="T883" s="5">
        <v>33</v>
      </c>
      <c r="U883" s="5">
        <v>0</v>
      </c>
      <c r="V883" s="5">
        <v>0</v>
      </c>
      <c r="W883" s="5">
        <v>0</v>
      </c>
      <c r="Z883" s="5">
        <v>0</v>
      </c>
      <c r="AC883" s="5">
        <v>0</v>
      </c>
      <c r="AF883" s="5">
        <v>0</v>
      </c>
      <c r="AI883" s="7">
        <v>507.5609</v>
      </c>
      <c r="AJ883" s="7">
        <v>0.25519999999999998</v>
      </c>
      <c r="AK883" s="5" t="s">
        <v>149</v>
      </c>
      <c r="BB883" s="5" t="s">
        <v>71</v>
      </c>
    </row>
    <row r="884" spans="1:57" x14ac:dyDescent="0.25">
      <c r="A884" s="5">
        <v>883</v>
      </c>
      <c r="B884" s="6">
        <v>42616.314097222225</v>
      </c>
      <c r="C884" s="6">
        <v>42616.443159722221</v>
      </c>
      <c r="D884" s="5" t="s">
        <v>336</v>
      </c>
      <c r="E884" s="5" t="s">
        <v>241</v>
      </c>
      <c r="F884" s="5" t="s">
        <v>337</v>
      </c>
      <c r="G884" s="5" t="s">
        <v>64</v>
      </c>
      <c r="H884" s="5" t="s">
        <v>319</v>
      </c>
      <c r="I884" s="5" t="s">
        <v>69</v>
      </c>
      <c r="J884" s="5" t="s">
        <v>65</v>
      </c>
      <c r="K884" s="5" t="s">
        <v>65</v>
      </c>
      <c r="L884" s="5">
        <v>75490704</v>
      </c>
      <c r="M884" s="5" t="s">
        <v>70</v>
      </c>
      <c r="N884" s="5" t="s">
        <v>70</v>
      </c>
      <c r="O884" s="7">
        <v>0</v>
      </c>
      <c r="P884" s="7">
        <v>0</v>
      </c>
      <c r="Q884" s="7">
        <v>0</v>
      </c>
      <c r="R884" s="7">
        <v>0</v>
      </c>
      <c r="T884" s="5">
        <v>33</v>
      </c>
      <c r="U884" s="5">
        <v>0</v>
      </c>
      <c r="V884" s="5">
        <v>0</v>
      </c>
      <c r="W884" s="5">
        <v>0</v>
      </c>
      <c r="Z884" s="5">
        <v>0</v>
      </c>
      <c r="AC884" s="5">
        <v>0</v>
      </c>
      <c r="AF884" s="5">
        <v>0</v>
      </c>
      <c r="AI884" s="7">
        <v>509.54090000000002</v>
      </c>
      <c r="AJ884" s="7">
        <v>142.54839999999999</v>
      </c>
      <c r="AK884" s="5" t="s">
        <v>190</v>
      </c>
      <c r="BB884" s="5" t="s">
        <v>74</v>
      </c>
    </row>
    <row r="885" spans="1:57" x14ac:dyDescent="0.25">
      <c r="A885" s="5">
        <v>884</v>
      </c>
      <c r="B885" s="6">
        <v>42615.656377314815</v>
      </c>
      <c r="D885" s="5" t="s">
        <v>317</v>
      </c>
      <c r="E885" s="5" t="s">
        <v>318</v>
      </c>
      <c r="F885" s="5" t="s">
        <v>317</v>
      </c>
      <c r="G885" s="5" t="s">
        <v>80</v>
      </c>
      <c r="H885" s="5" t="s">
        <v>319</v>
      </c>
      <c r="I885" s="5" t="s">
        <v>320</v>
      </c>
      <c r="J885" s="5" t="s">
        <v>65</v>
      </c>
      <c r="K885" s="5" t="s">
        <v>65</v>
      </c>
      <c r="M885" s="5" t="s">
        <v>222</v>
      </c>
      <c r="N885" s="5" t="s">
        <v>66</v>
      </c>
      <c r="O885" s="7">
        <v>0</v>
      </c>
      <c r="P885" s="7">
        <v>0</v>
      </c>
      <c r="Q885" s="7">
        <v>0</v>
      </c>
      <c r="R885" s="7">
        <v>0</v>
      </c>
      <c r="T885" s="5">
        <v>0</v>
      </c>
      <c r="W885" s="5">
        <v>0</v>
      </c>
      <c r="Y885" s="5">
        <v>0</v>
      </c>
      <c r="Z885" s="5">
        <v>0</v>
      </c>
      <c r="AB885" s="5">
        <v>0</v>
      </c>
      <c r="AC885" s="5">
        <v>0</v>
      </c>
      <c r="AE885" s="5">
        <v>0</v>
      </c>
      <c r="AF885" s="5">
        <v>0</v>
      </c>
      <c r="AH885" s="5">
        <v>0</v>
      </c>
      <c r="AJ885" s="7">
        <v>0</v>
      </c>
      <c r="BB885" s="5" t="s">
        <v>322</v>
      </c>
      <c r="BD885" s="5" t="s">
        <v>323</v>
      </c>
      <c r="BE885" s="5" t="s">
        <v>324</v>
      </c>
    </row>
    <row r="886" spans="1:57" x14ac:dyDescent="0.25">
      <c r="A886" s="5">
        <v>885</v>
      </c>
      <c r="B886" s="6">
        <v>42615.637118055558</v>
      </c>
      <c r="D886" s="5" t="s">
        <v>317</v>
      </c>
      <c r="E886" s="5" t="s">
        <v>318</v>
      </c>
      <c r="F886" s="5" t="s">
        <v>317</v>
      </c>
      <c r="G886" s="5" t="s">
        <v>80</v>
      </c>
      <c r="H886" s="5" t="s">
        <v>319</v>
      </c>
      <c r="I886" s="5" t="s">
        <v>320</v>
      </c>
      <c r="J886" s="5" t="s">
        <v>65</v>
      </c>
      <c r="K886" s="5" t="s">
        <v>65</v>
      </c>
      <c r="M886" s="5" t="s">
        <v>363</v>
      </c>
      <c r="N886" s="5" t="s">
        <v>66</v>
      </c>
      <c r="O886" s="7">
        <v>0</v>
      </c>
      <c r="P886" s="7">
        <v>0</v>
      </c>
      <c r="Q886" s="7">
        <v>0</v>
      </c>
      <c r="R886" s="7">
        <v>0</v>
      </c>
      <c r="T886" s="5">
        <v>0</v>
      </c>
      <c r="W886" s="5">
        <v>0</v>
      </c>
      <c r="Y886" s="5">
        <v>0</v>
      </c>
      <c r="Z886" s="5">
        <v>0</v>
      </c>
      <c r="AB886" s="5">
        <v>0</v>
      </c>
      <c r="AC886" s="5">
        <v>0</v>
      </c>
      <c r="AE886" s="5">
        <v>0</v>
      </c>
      <c r="AF886" s="5">
        <v>0</v>
      </c>
      <c r="AH886" s="5">
        <v>0</v>
      </c>
      <c r="AJ886" s="7">
        <v>0</v>
      </c>
      <c r="BB886" s="5" t="s">
        <v>322</v>
      </c>
      <c r="BD886" s="5" t="s">
        <v>323</v>
      </c>
      <c r="BE886" s="5" t="s">
        <v>324</v>
      </c>
    </row>
    <row r="887" spans="1:57" x14ac:dyDescent="0.25">
      <c r="A887" s="5">
        <v>886</v>
      </c>
      <c r="B887" s="6">
        <v>42615.62300925926</v>
      </c>
      <c r="D887" s="5" t="s">
        <v>317</v>
      </c>
      <c r="E887" s="5" t="s">
        <v>318</v>
      </c>
      <c r="F887" s="5" t="s">
        <v>317</v>
      </c>
      <c r="G887" s="5" t="s">
        <v>80</v>
      </c>
      <c r="H887" s="5" t="s">
        <v>319</v>
      </c>
      <c r="I887" s="5" t="s">
        <v>320</v>
      </c>
      <c r="J887" s="5" t="s">
        <v>65</v>
      </c>
      <c r="K887" s="5" t="s">
        <v>65</v>
      </c>
      <c r="M887" s="5" t="s">
        <v>222</v>
      </c>
      <c r="N887" s="5" t="s">
        <v>66</v>
      </c>
      <c r="O887" s="7">
        <v>0</v>
      </c>
      <c r="P887" s="7">
        <v>0</v>
      </c>
      <c r="Q887" s="7">
        <v>0</v>
      </c>
      <c r="R887" s="7">
        <v>0</v>
      </c>
      <c r="T887" s="5">
        <v>0</v>
      </c>
      <c r="W887" s="5">
        <v>0</v>
      </c>
      <c r="Y887" s="5">
        <v>0</v>
      </c>
      <c r="Z887" s="5">
        <v>0</v>
      </c>
      <c r="AB887" s="5">
        <v>0</v>
      </c>
      <c r="AC887" s="5">
        <v>0</v>
      </c>
      <c r="AE887" s="5">
        <v>0</v>
      </c>
      <c r="AF887" s="5">
        <v>0</v>
      </c>
      <c r="AH887" s="5">
        <v>0</v>
      </c>
      <c r="AJ887" s="7">
        <v>0</v>
      </c>
      <c r="BB887" s="5" t="s">
        <v>322</v>
      </c>
      <c r="BD887" s="5" t="s">
        <v>323</v>
      </c>
      <c r="BE887" s="5" t="s">
        <v>324</v>
      </c>
    </row>
    <row r="888" spans="1:57" x14ac:dyDescent="0.25">
      <c r="A888" s="5">
        <v>887</v>
      </c>
      <c r="B888" s="6">
        <v>42615.622708333336</v>
      </c>
      <c r="D888" s="5" t="s">
        <v>317</v>
      </c>
      <c r="E888" s="5" t="s">
        <v>318</v>
      </c>
      <c r="F888" s="5" t="s">
        <v>317</v>
      </c>
      <c r="G888" s="5" t="s">
        <v>80</v>
      </c>
      <c r="H888" s="5" t="s">
        <v>319</v>
      </c>
      <c r="I888" s="5" t="s">
        <v>320</v>
      </c>
      <c r="J888" s="5" t="s">
        <v>65</v>
      </c>
      <c r="K888" s="5" t="s">
        <v>65</v>
      </c>
      <c r="M888" s="5" t="s">
        <v>446</v>
      </c>
      <c r="N888" s="5" t="s">
        <v>66</v>
      </c>
      <c r="O888" s="7">
        <v>0</v>
      </c>
      <c r="P888" s="7">
        <v>0</v>
      </c>
      <c r="Q888" s="7">
        <v>0</v>
      </c>
      <c r="R888" s="7">
        <v>0</v>
      </c>
      <c r="T888" s="5">
        <v>0</v>
      </c>
      <c r="W888" s="5">
        <v>0</v>
      </c>
      <c r="Y888" s="5">
        <v>0</v>
      </c>
      <c r="Z888" s="5">
        <v>0</v>
      </c>
      <c r="AB888" s="5">
        <v>0</v>
      </c>
      <c r="AC888" s="5">
        <v>0</v>
      </c>
      <c r="AE888" s="5">
        <v>0</v>
      </c>
      <c r="AF888" s="5">
        <v>0</v>
      </c>
      <c r="AH888" s="5">
        <v>0</v>
      </c>
      <c r="AJ888" s="7">
        <v>0</v>
      </c>
      <c r="BB888" s="5" t="s">
        <v>322</v>
      </c>
      <c r="BD888" s="5" t="s">
        <v>323</v>
      </c>
      <c r="BE888" s="5" t="s">
        <v>324</v>
      </c>
    </row>
    <row r="889" spans="1:57" x14ac:dyDescent="0.25">
      <c r="A889" s="5">
        <v>888</v>
      </c>
      <c r="B889" s="6">
        <v>42615.622233796297</v>
      </c>
      <c r="D889" s="5" t="s">
        <v>317</v>
      </c>
      <c r="E889" s="5" t="s">
        <v>318</v>
      </c>
      <c r="F889" s="5" t="s">
        <v>317</v>
      </c>
      <c r="G889" s="5" t="s">
        <v>80</v>
      </c>
      <c r="H889" s="5" t="s">
        <v>319</v>
      </c>
      <c r="I889" s="5" t="s">
        <v>320</v>
      </c>
      <c r="J889" s="5" t="s">
        <v>65</v>
      </c>
      <c r="K889" s="5" t="s">
        <v>65</v>
      </c>
      <c r="M889" s="5" t="s">
        <v>363</v>
      </c>
      <c r="N889" s="5" t="s">
        <v>66</v>
      </c>
      <c r="O889" s="7">
        <v>0</v>
      </c>
      <c r="P889" s="7">
        <v>0</v>
      </c>
      <c r="Q889" s="7">
        <v>0</v>
      </c>
      <c r="R889" s="7">
        <v>0</v>
      </c>
      <c r="T889" s="5">
        <v>0</v>
      </c>
      <c r="W889" s="5">
        <v>0</v>
      </c>
      <c r="Y889" s="5">
        <v>0</v>
      </c>
      <c r="Z889" s="5">
        <v>0</v>
      </c>
      <c r="AB889" s="5">
        <v>0</v>
      </c>
      <c r="AC889" s="5">
        <v>0</v>
      </c>
      <c r="AE889" s="5">
        <v>0</v>
      </c>
      <c r="AF889" s="5">
        <v>0</v>
      </c>
      <c r="AH889" s="5">
        <v>0</v>
      </c>
      <c r="AJ889" s="7">
        <v>0</v>
      </c>
      <c r="BB889" s="5" t="s">
        <v>322</v>
      </c>
      <c r="BD889" s="5" t="s">
        <v>323</v>
      </c>
      <c r="BE889" s="5" t="s">
        <v>324</v>
      </c>
    </row>
    <row r="890" spans="1:57" x14ac:dyDescent="0.25">
      <c r="A890" s="5">
        <v>889</v>
      </c>
      <c r="B890" s="6">
        <v>42615.505983796298</v>
      </c>
      <c r="C890" s="6">
        <v>42615.565069444441</v>
      </c>
      <c r="D890" s="5" t="s">
        <v>336</v>
      </c>
      <c r="E890" s="5" t="s">
        <v>241</v>
      </c>
      <c r="F890" s="5" t="s">
        <v>337</v>
      </c>
      <c r="G890" s="5" t="s">
        <v>64</v>
      </c>
      <c r="H890" s="5" t="s">
        <v>319</v>
      </c>
      <c r="I890" s="5" t="s">
        <v>69</v>
      </c>
      <c r="J890" s="5" t="s">
        <v>65</v>
      </c>
      <c r="K890" s="5" t="s">
        <v>65</v>
      </c>
      <c r="L890" s="5">
        <v>85557</v>
      </c>
      <c r="M890" s="5" t="s">
        <v>70</v>
      </c>
      <c r="N890" s="5" t="s">
        <v>70</v>
      </c>
      <c r="O890" s="7">
        <v>0</v>
      </c>
      <c r="P890" s="7">
        <v>0</v>
      </c>
      <c r="Q890" s="7">
        <v>0</v>
      </c>
      <c r="R890" s="7">
        <v>0</v>
      </c>
      <c r="T890" s="5">
        <v>33</v>
      </c>
      <c r="U890" s="5">
        <v>0</v>
      </c>
      <c r="V890" s="5">
        <v>0</v>
      </c>
      <c r="W890" s="5">
        <v>0</v>
      </c>
      <c r="Z890" s="5">
        <v>0</v>
      </c>
      <c r="AC890" s="5">
        <v>0</v>
      </c>
      <c r="AF890" s="5">
        <v>0</v>
      </c>
      <c r="AI890" s="7">
        <v>509.70339999999999</v>
      </c>
      <c r="AJ890" s="7">
        <v>0.16239999999999999</v>
      </c>
      <c r="AK890" s="5" t="s">
        <v>148</v>
      </c>
      <c r="BB890" s="5" t="s">
        <v>74</v>
      </c>
    </row>
    <row r="891" spans="1:57" x14ac:dyDescent="0.25">
      <c r="A891" s="5">
        <v>890</v>
      </c>
      <c r="B891" s="6">
        <v>42615.505983796298</v>
      </c>
      <c r="C891" s="6">
        <v>42615.576423611114</v>
      </c>
      <c r="D891" s="5" t="s">
        <v>336</v>
      </c>
      <c r="E891" s="5" t="s">
        <v>241</v>
      </c>
      <c r="F891" s="5" t="s">
        <v>337</v>
      </c>
      <c r="G891" s="5" t="s">
        <v>64</v>
      </c>
      <c r="H891" s="5" t="s">
        <v>319</v>
      </c>
      <c r="I891" s="5" t="s">
        <v>69</v>
      </c>
      <c r="J891" s="5" t="s">
        <v>65</v>
      </c>
      <c r="K891" s="5" t="s">
        <v>65</v>
      </c>
      <c r="L891" s="5">
        <v>54470</v>
      </c>
      <c r="M891" s="5" t="s">
        <v>70</v>
      </c>
      <c r="N891" s="5" t="s">
        <v>70</v>
      </c>
      <c r="O891" s="7">
        <v>0</v>
      </c>
      <c r="P891" s="7">
        <v>0</v>
      </c>
      <c r="Q891" s="7">
        <v>0</v>
      </c>
      <c r="R891" s="7">
        <v>0</v>
      </c>
      <c r="T891" s="5">
        <v>33</v>
      </c>
      <c r="U891" s="5">
        <v>0</v>
      </c>
      <c r="V891" s="5">
        <v>0</v>
      </c>
      <c r="W891" s="5">
        <v>0</v>
      </c>
      <c r="Z891" s="5">
        <v>0</v>
      </c>
      <c r="AC891" s="5">
        <v>0</v>
      </c>
      <c r="AF891" s="5">
        <v>0</v>
      </c>
      <c r="AI891" s="7">
        <v>509.80779999999999</v>
      </c>
      <c r="AJ891" s="7">
        <v>0.10440000000000001</v>
      </c>
      <c r="AK891" s="5" t="s">
        <v>149</v>
      </c>
      <c r="BB891" s="5" t="s">
        <v>71</v>
      </c>
    </row>
    <row r="892" spans="1:57" x14ac:dyDescent="0.25">
      <c r="A892" s="5">
        <v>891</v>
      </c>
      <c r="B892" s="6">
        <v>42615.471608796295</v>
      </c>
      <c r="C892" s="6">
        <v>42615.602731481478</v>
      </c>
      <c r="D892" s="5" t="s">
        <v>336</v>
      </c>
      <c r="E892" s="5" t="s">
        <v>68</v>
      </c>
      <c r="F892" s="5" t="s">
        <v>337</v>
      </c>
      <c r="G892" s="5" t="s">
        <v>64</v>
      </c>
      <c r="H892" s="5" t="s">
        <v>319</v>
      </c>
      <c r="I892" s="5" t="s">
        <v>69</v>
      </c>
      <c r="J892" s="5" t="s">
        <v>65</v>
      </c>
      <c r="K892" s="5" t="s">
        <v>65</v>
      </c>
      <c r="L892" s="5">
        <v>42229</v>
      </c>
      <c r="M892" s="5" t="s">
        <v>70</v>
      </c>
      <c r="N892" s="5" t="s">
        <v>70</v>
      </c>
      <c r="O892" s="7">
        <v>0</v>
      </c>
      <c r="P892" s="7">
        <v>0</v>
      </c>
      <c r="Q892" s="7">
        <v>0</v>
      </c>
      <c r="R892" s="7">
        <v>0</v>
      </c>
      <c r="T892" s="5">
        <v>33</v>
      </c>
      <c r="U892" s="5">
        <v>0</v>
      </c>
      <c r="V892" s="5">
        <v>0</v>
      </c>
      <c r="W892" s="5">
        <v>0</v>
      </c>
      <c r="Z892" s="5">
        <v>0</v>
      </c>
      <c r="AC892" s="5">
        <v>0</v>
      </c>
      <c r="AF892" s="5">
        <v>0</v>
      </c>
      <c r="AI892" s="7">
        <v>512.06979999999999</v>
      </c>
      <c r="AJ892" s="7">
        <v>8.1299999999999997E-2</v>
      </c>
      <c r="AK892" s="5" t="s">
        <v>149</v>
      </c>
      <c r="BB892" s="5" t="s">
        <v>71</v>
      </c>
    </row>
    <row r="893" spans="1:57" x14ac:dyDescent="0.25">
      <c r="A893" s="5">
        <v>892</v>
      </c>
      <c r="B893" s="6">
        <v>42615.470706018517</v>
      </c>
      <c r="C893" s="6">
        <v>42615.592129629629</v>
      </c>
      <c r="D893" s="5" t="s">
        <v>336</v>
      </c>
      <c r="E893" s="5" t="s">
        <v>68</v>
      </c>
      <c r="F893" s="5" t="s">
        <v>337</v>
      </c>
      <c r="G893" s="5" t="s">
        <v>64</v>
      </c>
      <c r="H893" s="5" t="s">
        <v>319</v>
      </c>
      <c r="I893" s="5" t="s">
        <v>69</v>
      </c>
      <c r="J893" s="5" t="s">
        <v>65</v>
      </c>
      <c r="K893" s="5" t="s">
        <v>65</v>
      </c>
      <c r="L893" s="5">
        <v>1187197</v>
      </c>
      <c r="M893" s="5" t="s">
        <v>70</v>
      </c>
      <c r="N893" s="5" t="s">
        <v>70</v>
      </c>
      <c r="O893" s="7">
        <v>0</v>
      </c>
      <c r="P893" s="7">
        <v>0</v>
      </c>
      <c r="Q893" s="7">
        <v>0</v>
      </c>
      <c r="R893" s="7">
        <v>0</v>
      </c>
      <c r="T893" s="5">
        <v>33</v>
      </c>
      <c r="U893" s="5">
        <v>0</v>
      </c>
      <c r="V893" s="5">
        <v>0</v>
      </c>
      <c r="W893" s="5">
        <v>0</v>
      </c>
      <c r="Z893" s="5">
        <v>0</v>
      </c>
      <c r="AC893" s="5">
        <v>0</v>
      </c>
      <c r="AF893" s="5">
        <v>0</v>
      </c>
      <c r="AI893" s="7">
        <v>512.13170000000002</v>
      </c>
      <c r="AJ893" s="7">
        <v>2.2427000000000001</v>
      </c>
      <c r="AK893" s="5" t="s">
        <v>148</v>
      </c>
      <c r="BB893" s="5" t="s">
        <v>74</v>
      </c>
    </row>
    <row r="894" spans="1:57" x14ac:dyDescent="0.25">
      <c r="A894" s="5">
        <v>893</v>
      </c>
      <c r="B894" s="6">
        <v>42615.425567129627</v>
      </c>
      <c r="D894" s="5" t="s">
        <v>346</v>
      </c>
      <c r="E894" s="5" t="s">
        <v>318</v>
      </c>
      <c r="G894" s="5" t="s">
        <v>64</v>
      </c>
      <c r="H894" s="5" t="s">
        <v>319</v>
      </c>
      <c r="I894" s="5" t="s">
        <v>176</v>
      </c>
      <c r="J894" s="5" t="s">
        <v>65</v>
      </c>
      <c r="K894" s="5" t="s">
        <v>65</v>
      </c>
      <c r="M894" s="5" t="s">
        <v>262</v>
      </c>
      <c r="N894" s="5" t="s">
        <v>76</v>
      </c>
      <c r="O894" s="7">
        <v>0</v>
      </c>
      <c r="P894" s="7">
        <v>0</v>
      </c>
      <c r="Q894" s="7">
        <v>0</v>
      </c>
      <c r="R894" s="7">
        <v>0</v>
      </c>
      <c r="T894" s="5">
        <v>0</v>
      </c>
      <c r="W894" s="5">
        <v>0</v>
      </c>
      <c r="Y894" s="5">
        <v>0</v>
      </c>
      <c r="Z894" s="5">
        <v>0</v>
      </c>
      <c r="AB894" s="5">
        <v>0</v>
      </c>
      <c r="AC894" s="5">
        <v>0</v>
      </c>
      <c r="AE894" s="5">
        <v>0</v>
      </c>
      <c r="AF894" s="5">
        <v>0</v>
      </c>
      <c r="AH894" s="5">
        <v>0</v>
      </c>
      <c r="AJ894" s="7">
        <v>0</v>
      </c>
      <c r="BB894" s="5" t="s">
        <v>178</v>
      </c>
      <c r="BD894" s="5" t="s">
        <v>437</v>
      </c>
      <c r="BE894" s="5" t="s">
        <v>67</v>
      </c>
    </row>
    <row r="895" spans="1:57" x14ac:dyDescent="0.25">
      <c r="A895" s="5">
        <v>894</v>
      </c>
      <c r="B895" s="6">
        <v>42615.388275462959</v>
      </c>
      <c r="C895" s="6">
        <v>42615.495671296296</v>
      </c>
      <c r="D895" s="5" t="s">
        <v>336</v>
      </c>
      <c r="E895" s="5" t="s">
        <v>68</v>
      </c>
      <c r="F895" s="5" t="s">
        <v>337</v>
      </c>
      <c r="G895" s="5" t="s">
        <v>64</v>
      </c>
      <c r="H895" s="5" t="s">
        <v>319</v>
      </c>
      <c r="I895" s="5" t="s">
        <v>69</v>
      </c>
      <c r="J895" s="5" t="s">
        <v>65</v>
      </c>
      <c r="K895" s="5" t="s">
        <v>65</v>
      </c>
      <c r="L895" s="5">
        <v>21636</v>
      </c>
      <c r="M895" s="5" t="s">
        <v>70</v>
      </c>
      <c r="N895" s="5" t="s">
        <v>70</v>
      </c>
      <c r="O895" s="7">
        <v>0</v>
      </c>
      <c r="P895" s="7">
        <v>0</v>
      </c>
      <c r="Q895" s="7">
        <v>0</v>
      </c>
      <c r="R895" s="7">
        <v>0</v>
      </c>
      <c r="T895" s="5">
        <v>33</v>
      </c>
      <c r="U895" s="5">
        <v>0</v>
      </c>
      <c r="V895" s="5">
        <v>0</v>
      </c>
      <c r="W895" s="5">
        <v>0</v>
      </c>
      <c r="Z895" s="5">
        <v>0</v>
      </c>
      <c r="AC895" s="5">
        <v>0</v>
      </c>
      <c r="AF895" s="5">
        <v>0</v>
      </c>
      <c r="AI895" s="7">
        <v>512.56320000000005</v>
      </c>
      <c r="AJ895" s="7">
        <v>4.0599999999999997E-2</v>
      </c>
      <c r="AK895" s="5" t="s">
        <v>149</v>
      </c>
      <c r="BB895" s="5" t="s">
        <v>71</v>
      </c>
    </row>
    <row r="896" spans="1:57" x14ac:dyDescent="0.25">
      <c r="A896" s="5">
        <v>895</v>
      </c>
      <c r="B896" s="6">
        <v>42615.388032407405</v>
      </c>
      <c r="D896" s="5" t="s">
        <v>317</v>
      </c>
      <c r="E896" s="5" t="s">
        <v>318</v>
      </c>
      <c r="F896" s="5" t="s">
        <v>317</v>
      </c>
      <c r="G896" s="5" t="s">
        <v>80</v>
      </c>
      <c r="H896" s="5" t="s">
        <v>319</v>
      </c>
      <c r="I896" s="5" t="s">
        <v>320</v>
      </c>
      <c r="J896" s="5" t="s">
        <v>65</v>
      </c>
      <c r="K896" s="5" t="s">
        <v>65</v>
      </c>
      <c r="M896" s="5" t="s">
        <v>363</v>
      </c>
      <c r="N896" s="5" t="s">
        <v>66</v>
      </c>
      <c r="O896" s="7">
        <v>0</v>
      </c>
      <c r="P896" s="7">
        <v>0</v>
      </c>
      <c r="Q896" s="7">
        <v>0</v>
      </c>
      <c r="R896" s="7">
        <v>0</v>
      </c>
      <c r="T896" s="5">
        <v>0</v>
      </c>
      <c r="W896" s="5">
        <v>0</v>
      </c>
      <c r="Y896" s="5">
        <v>0</v>
      </c>
      <c r="Z896" s="5">
        <v>0</v>
      </c>
      <c r="AB896" s="5">
        <v>0</v>
      </c>
      <c r="AC896" s="5">
        <v>0</v>
      </c>
      <c r="AE896" s="5">
        <v>0</v>
      </c>
      <c r="AF896" s="5">
        <v>0</v>
      </c>
      <c r="AH896" s="5">
        <v>0</v>
      </c>
      <c r="AJ896" s="7">
        <v>0</v>
      </c>
      <c r="BB896" s="5" t="s">
        <v>322</v>
      </c>
      <c r="BD896" s="5" t="s">
        <v>323</v>
      </c>
      <c r="BE896" s="5" t="s">
        <v>324</v>
      </c>
    </row>
    <row r="897" spans="1:57" x14ac:dyDescent="0.25">
      <c r="A897" s="5">
        <v>896</v>
      </c>
      <c r="B897" s="6">
        <v>42615.387361111112</v>
      </c>
      <c r="C897" s="6">
        <v>42615.487824074073</v>
      </c>
      <c r="D897" s="5" t="s">
        <v>336</v>
      </c>
      <c r="E897" s="5" t="s">
        <v>68</v>
      </c>
      <c r="F897" s="5" t="s">
        <v>337</v>
      </c>
      <c r="G897" s="5" t="s">
        <v>64</v>
      </c>
      <c r="H897" s="5" t="s">
        <v>319</v>
      </c>
      <c r="I897" s="5" t="s">
        <v>69</v>
      </c>
      <c r="J897" s="5" t="s">
        <v>65</v>
      </c>
      <c r="K897" s="5" t="s">
        <v>65</v>
      </c>
      <c r="L897" s="5">
        <v>247893</v>
      </c>
      <c r="M897" s="5" t="s">
        <v>70</v>
      </c>
      <c r="N897" s="5" t="s">
        <v>70</v>
      </c>
      <c r="O897" s="7">
        <v>0</v>
      </c>
      <c r="P897" s="7">
        <v>0</v>
      </c>
      <c r="Q897" s="7">
        <v>0</v>
      </c>
      <c r="R897" s="7">
        <v>0</v>
      </c>
      <c r="T897" s="5">
        <v>33</v>
      </c>
      <c r="U897" s="5">
        <v>0</v>
      </c>
      <c r="V897" s="5">
        <v>0</v>
      </c>
      <c r="W897" s="5">
        <v>0</v>
      </c>
      <c r="Z897" s="5">
        <v>0</v>
      </c>
      <c r="AC897" s="5">
        <v>0</v>
      </c>
      <c r="AF897" s="5">
        <v>0</v>
      </c>
      <c r="AI897" s="7">
        <v>512.64250000000004</v>
      </c>
      <c r="AJ897" s="7">
        <v>0.47020000000000001</v>
      </c>
      <c r="AK897" s="5" t="s">
        <v>148</v>
      </c>
      <c r="BB897" s="5" t="s">
        <v>74</v>
      </c>
    </row>
    <row r="898" spans="1:57" x14ac:dyDescent="0.25">
      <c r="A898" s="5">
        <v>897</v>
      </c>
      <c r="B898" s="6">
        <v>42615.355381944442</v>
      </c>
      <c r="D898" s="5" t="s">
        <v>317</v>
      </c>
      <c r="E898" s="5" t="s">
        <v>318</v>
      </c>
      <c r="F898" s="5" t="s">
        <v>317</v>
      </c>
      <c r="G898" s="5" t="s">
        <v>80</v>
      </c>
      <c r="H898" s="5" t="s">
        <v>319</v>
      </c>
      <c r="I898" s="5" t="s">
        <v>320</v>
      </c>
      <c r="J898" s="5" t="s">
        <v>65</v>
      </c>
      <c r="K898" s="5" t="s">
        <v>65</v>
      </c>
      <c r="M898" s="5" t="s">
        <v>363</v>
      </c>
      <c r="N898" s="5" t="s">
        <v>66</v>
      </c>
      <c r="O898" s="7">
        <v>0</v>
      </c>
      <c r="P898" s="7">
        <v>0</v>
      </c>
      <c r="Q898" s="7">
        <v>0</v>
      </c>
      <c r="R898" s="7">
        <v>0</v>
      </c>
      <c r="T898" s="5">
        <v>0</v>
      </c>
      <c r="W898" s="5">
        <v>0</v>
      </c>
      <c r="Y898" s="5">
        <v>0</v>
      </c>
      <c r="Z898" s="5">
        <v>0</v>
      </c>
      <c r="AB898" s="5">
        <v>0</v>
      </c>
      <c r="AC898" s="5">
        <v>0</v>
      </c>
      <c r="AE898" s="5">
        <v>0</v>
      </c>
      <c r="AF898" s="5">
        <v>0</v>
      </c>
      <c r="AH898" s="5">
        <v>0</v>
      </c>
      <c r="AJ898" s="7">
        <v>0</v>
      </c>
      <c r="BB898" s="5" t="s">
        <v>322</v>
      </c>
      <c r="BD898" s="5" t="s">
        <v>323</v>
      </c>
      <c r="BE898" s="5" t="s">
        <v>324</v>
      </c>
    </row>
    <row r="899" spans="1:57" x14ac:dyDescent="0.25">
      <c r="A899" s="5">
        <v>898</v>
      </c>
      <c r="B899" s="6">
        <v>42615.354467592595</v>
      </c>
      <c r="D899" s="5" t="s">
        <v>317</v>
      </c>
      <c r="E899" s="5" t="s">
        <v>318</v>
      </c>
      <c r="F899" s="5" t="s">
        <v>317</v>
      </c>
      <c r="G899" s="5" t="s">
        <v>80</v>
      </c>
      <c r="H899" s="5" t="s">
        <v>319</v>
      </c>
      <c r="I899" s="5" t="s">
        <v>320</v>
      </c>
      <c r="J899" s="5" t="s">
        <v>65</v>
      </c>
      <c r="K899" s="5" t="s">
        <v>65</v>
      </c>
      <c r="M899" s="5" t="s">
        <v>222</v>
      </c>
      <c r="N899" s="5" t="s">
        <v>66</v>
      </c>
      <c r="O899" s="7">
        <v>0</v>
      </c>
      <c r="P899" s="7">
        <v>0</v>
      </c>
      <c r="Q899" s="7">
        <v>0</v>
      </c>
      <c r="R899" s="7">
        <v>0</v>
      </c>
      <c r="T899" s="5">
        <v>0</v>
      </c>
      <c r="W899" s="5">
        <v>0</v>
      </c>
      <c r="Y899" s="5">
        <v>0</v>
      </c>
      <c r="Z899" s="5">
        <v>0</v>
      </c>
      <c r="AB899" s="5">
        <v>0</v>
      </c>
      <c r="AC899" s="5">
        <v>0</v>
      </c>
      <c r="AE899" s="5">
        <v>0</v>
      </c>
      <c r="AF899" s="5">
        <v>0</v>
      </c>
      <c r="AH899" s="5">
        <v>0</v>
      </c>
      <c r="AJ899" s="7">
        <v>0</v>
      </c>
      <c r="BB899" s="5" t="s">
        <v>322</v>
      </c>
      <c r="BD899" s="5" t="s">
        <v>323</v>
      </c>
      <c r="BE899" s="5" t="s">
        <v>324</v>
      </c>
    </row>
    <row r="900" spans="1:57" x14ac:dyDescent="0.25">
      <c r="A900" s="5">
        <v>899</v>
      </c>
      <c r="B900" s="6">
        <v>42615.304930555554</v>
      </c>
      <c r="C900" s="6">
        <v>42615.397511574076</v>
      </c>
      <c r="D900" s="5" t="s">
        <v>336</v>
      </c>
      <c r="E900" s="5" t="s">
        <v>68</v>
      </c>
      <c r="F900" s="5" t="s">
        <v>337</v>
      </c>
      <c r="G900" s="5" t="s">
        <v>64</v>
      </c>
      <c r="H900" s="5" t="s">
        <v>319</v>
      </c>
      <c r="I900" s="5" t="s">
        <v>69</v>
      </c>
      <c r="J900" s="5" t="s">
        <v>65</v>
      </c>
      <c r="K900" s="5" t="s">
        <v>65</v>
      </c>
      <c r="L900" s="5">
        <v>19092</v>
      </c>
      <c r="M900" s="5" t="s">
        <v>70</v>
      </c>
      <c r="N900" s="5" t="s">
        <v>70</v>
      </c>
      <c r="O900" s="7">
        <v>0</v>
      </c>
      <c r="P900" s="7">
        <v>0</v>
      </c>
      <c r="Q900" s="7">
        <v>0</v>
      </c>
      <c r="R900" s="7">
        <v>0</v>
      </c>
      <c r="T900" s="5">
        <v>33</v>
      </c>
      <c r="U900" s="5">
        <v>0</v>
      </c>
      <c r="V900" s="5">
        <v>0</v>
      </c>
      <c r="W900" s="5">
        <v>0</v>
      </c>
      <c r="Z900" s="5">
        <v>0</v>
      </c>
      <c r="AC900" s="5">
        <v>0</v>
      </c>
      <c r="AF900" s="5">
        <v>0</v>
      </c>
      <c r="AI900" s="7">
        <v>512.94050000000004</v>
      </c>
      <c r="AJ900" s="7">
        <v>3.6799999999999999E-2</v>
      </c>
      <c r="AK900" s="5" t="s">
        <v>149</v>
      </c>
      <c r="BB900" s="5" t="s">
        <v>71</v>
      </c>
    </row>
    <row r="901" spans="1:57" x14ac:dyDescent="0.25">
      <c r="A901" s="5">
        <v>900</v>
      </c>
      <c r="B901" s="6">
        <v>42615.304027777776</v>
      </c>
      <c r="C901" s="6">
        <v>42615.415497685186</v>
      </c>
      <c r="D901" s="5" t="s">
        <v>336</v>
      </c>
      <c r="E901" s="5" t="s">
        <v>68</v>
      </c>
      <c r="F901" s="5" t="s">
        <v>337</v>
      </c>
      <c r="G901" s="5" t="s">
        <v>64</v>
      </c>
      <c r="H901" s="5" t="s">
        <v>319</v>
      </c>
      <c r="I901" s="5" t="s">
        <v>69</v>
      </c>
      <c r="J901" s="5" t="s">
        <v>65</v>
      </c>
      <c r="K901" s="5" t="s">
        <v>65</v>
      </c>
      <c r="L901" s="5">
        <v>672703</v>
      </c>
      <c r="M901" s="5" t="s">
        <v>70</v>
      </c>
      <c r="N901" s="5" t="s">
        <v>70</v>
      </c>
      <c r="O901" s="7">
        <v>0</v>
      </c>
      <c r="P901" s="7">
        <v>0</v>
      </c>
      <c r="Q901" s="7">
        <v>0</v>
      </c>
      <c r="R901" s="7">
        <v>0</v>
      </c>
      <c r="T901" s="5">
        <v>33</v>
      </c>
      <c r="U901" s="5">
        <v>0</v>
      </c>
      <c r="V901" s="5">
        <v>0</v>
      </c>
      <c r="W901" s="5">
        <v>0</v>
      </c>
      <c r="Z901" s="5">
        <v>0</v>
      </c>
      <c r="AC901" s="5">
        <v>0</v>
      </c>
      <c r="AF901" s="5">
        <v>0</v>
      </c>
      <c r="AI901" s="7">
        <v>513.95060000000001</v>
      </c>
      <c r="AJ901" s="7">
        <v>1.2713000000000001</v>
      </c>
      <c r="AK901" s="5" t="s">
        <v>148</v>
      </c>
      <c r="BB901" s="5" t="s">
        <v>74</v>
      </c>
    </row>
    <row r="902" spans="1:57" x14ac:dyDescent="0.25">
      <c r="A902" s="5">
        <v>901</v>
      </c>
      <c r="B902" s="6">
        <v>42614.994664351849</v>
      </c>
      <c r="C902" s="6">
        <v>42615.139398148145</v>
      </c>
      <c r="D902" s="5" t="s">
        <v>336</v>
      </c>
      <c r="E902" s="5" t="s">
        <v>241</v>
      </c>
      <c r="F902" s="5" t="s">
        <v>337</v>
      </c>
      <c r="G902" s="5" t="s">
        <v>64</v>
      </c>
      <c r="H902" s="5" t="s">
        <v>319</v>
      </c>
      <c r="I902" s="5" t="s">
        <v>69</v>
      </c>
      <c r="J902" s="5" t="s">
        <v>65</v>
      </c>
      <c r="K902" s="5" t="s">
        <v>65</v>
      </c>
      <c r="L902" s="5">
        <v>160428</v>
      </c>
      <c r="M902" s="5" t="s">
        <v>70</v>
      </c>
      <c r="N902" s="5" t="s">
        <v>70</v>
      </c>
      <c r="O902" s="7">
        <v>0</v>
      </c>
      <c r="P902" s="7">
        <v>0</v>
      </c>
      <c r="Q902" s="7">
        <v>0</v>
      </c>
      <c r="R902" s="7">
        <v>0</v>
      </c>
      <c r="T902" s="5">
        <v>33</v>
      </c>
      <c r="U902" s="5">
        <v>0</v>
      </c>
      <c r="V902" s="5">
        <v>0</v>
      </c>
      <c r="W902" s="5">
        <v>0</v>
      </c>
      <c r="Z902" s="5">
        <v>0</v>
      </c>
      <c r="AC902" s="5">
        <v>0</v>
      </c>
      <c r="AF902" s="5">
        <v>0</v>
      </c>
      <c r="AI902" s="7">
        <v>514.25609999999995</v>
      </c>
      <c r="AJ902" s="7">
        <v>0.30359999999999998</v>
      </c>
      <c r="AK902" s="5" t="s">
        <v>148</v>
      </c>
      <c r="AZ902" s="5" t="s">
        <v>185</v>
      </c>
      <c r="BB902" s="5" t="s">
        <v>74</v>
      </c>
    </row>
    <row r="903" spans="1:57" x14ac:dyDescent="0.25">
      <c r="A903" s="5">
        <v>902</v>
      </c>
      <c r="B903" s="6">
        <v>42614.914513888885</v>
      </c>
      <c r="D903" s="5" t="s">
        <v>318</v>
      </c>
      <c r="E903" s="5" t="s">
        <v>356</v>
      </c>
      <c r="G903" s="5" t="s">
        <v>64</v>
      </c>
      <c r="H903" s="5" t="s">
        <v>319</v>
      </c>
      <c r="I903" s="5" t="s">
        <v>75</v>
      </c>
      <c r="J903" s="5" t="s">
        <v>65</v>
      </c>
      <c r="K903" s="5" t="s">
        <v>65</v>
      </c>
      <c r="M903" s="5" t="s">
        <v>283</v>
      </c>
      <c r="N903" s="5" t="s">
        <v>76</v>
      </c>
      <c r="O903" s="7">
        <v>0</v>
      </c>
      <c r="P903" s="7">
        <v>0</v>
      </c>
      <c r="Q903" s="7">
        <v>0</v>
      </c>
      <c r="R903" s="7">
        <v>0</v>
      </c>
      <c r="T903" s="5">
        <v>0</v>
      </c>
      <c r="W903" s="5">
        <v>0</v>
      </c>
      <c r="Y903" s="5">
        <v>0</v>
      </c>
      <c r="Z903" s="5">
        <v>0</v>
      </c>
      <c r="AB903" s="5">
        <v>0</v>
      </c>
      <c r="AC903" s="5">
        <v>0</v>
      </c>
      <c r="AE903" s="5">
        <v>0</v>
      </c>
      <c r="AF903" s="5">
        <v>0</v>
      </c>
      <c r="AH903" s="5">
        <v>0</v>
      </c>
      <c r="AJ903" s="7">
        <v>0</v>
      </c>
      <c r="AZ903" s="5" t="s">
        <v>175</v>
      </c>
      <c r="BB903" s="5" t="s">
        <v>77</v>
      </c>
      <c r="BD903" s="5" t="s">
        <v>588</v>
      </c>
      <c r="BE903" s="5" t="s">
        <v>67</v>
      </c>
    </row>
    <row r="904" spans="1:57" x14ac:dyDescent="0.25">
      <c r="A904" s="5">
        <v>903</v>
      </c>
      <c r="B904" s="6">
        <v>42614.91133101852</v>
      </c>
      <c r="C904" s="6">
        <v>42615.064317129632</v>
      </c>
      <c r="D904" s="5" t="s">
        <v>336</v>
      </c>
      <c r="E904" s="5" t="s">
        <v>241</v>
      </c>
      <c r="F904" s="5" t="s">
        <v>337</v>
      </c>
      <c r="G904" s="5" t="s">
        <v>64</v>
      </c>
      <c r="H904" s="5" t="s">
        <v>319</v>
      </c>
      <c r="I904" s="5" t="s">
        <v>69</v>
      </c>
      <c r="J904" s="5" t="s">
        <v>65</v>
      </c>
      <c r="K904" s="5" t="s">
        <v>65</v>
      </c>
      <c r="L904" s="5">
        <v>4693788</v>
      </c>
      <c r="M904" s="5" t="s">
        <v>70</v>
      </c>
      <c r="N904" s="5" t="s">
        <v>70</v>
      </c>
      <c r="O904" s="7">
        <v>0</v>
      </c>
      <c r="P904" s="7">
        <v>0</v>
      </c>
      <c r="Q904" s="7">
        <v>0</v>
      </c>
      <c r="R904" s="7">
        <v>0</v>
      </c>
      <c r="T904" s="5">
        <v>33</v>
      </c>
      <c r="U904" s="5">
        <v>0</v>
      </c>
      <c r="V904" s="5">
        <v>0</v>
      </c>
      <c r="W904" s="5">
        <v>0</v>
      </c>
      <c r="Z904" s="5">
        <v>0</v>
      </c>
      <c r="AC904" s="5">
        <v>0</v>
      </c>
      <c r="AF904" s="5">
        <v>0</v>
      </c>
      <c r="AI904" s="7">
        <v>518.7482</v>
      </c>
      <c r="AJ904" s="7">
        <v>4.4766000000000004</v>
      </c>
      <c r="AK904" s="5" t="s">
        <v>190</v>
      </c>
      <c r="AZ904" s="5" t="s">
        <v>185</v>
      </c>
      <c r="BB904" s="5" t="s">
        <v>74</v>
      </c>
    </row>
    <row r="905" spans="1:57" x14ac:dyDescent="0.25">
      <c r="A905" s="5">
        <v>904</v>
      </c>
      <c r="B905" s="6">
        <v>42614.910763888889</v>
      </c>
      <c r="C905" s="6">
        <v>42615.07</v>
      </c>
      <c r="D905" s="5" t="s">
        <v>336</v>
      </c>
      <c r="E905" s="5" t="s">
        <v>241</v>
      </c>
      <c r="F905" s="5" t="s">
        <v>337</v>
      </c>
      <c r="G905" s="5" t="s">
        <v>64</v>
      </c>
      <c r="H905" s="5" t="s">
        <v>319</v>
      </c>
      <c r="I905" s="5" t="s">
        <v>69</v>
      </c>
      <c r="J905" s="5" t="s">
        <v>65</v>
      </c>
      <c r="K905" s="5" t="s">
        <v>65</v>
      </c>
      <c r="L905" s="5">
        <v>115933</v>
      </c>
      <c r="M905" s="5" t="s">
        <v>70</v>
      </c>
      <c r="N905" s="5" t="s">
        <v>70</v>
      </c>
      <c r="O905" s="7">
        <v>0</v>
      </c>
      <c r="P905" s="7">
        <v>0</v>
      </c>
      <c r="Q905" s="7">
        <v>0</v>
      </c>
      <c r="R905" s="7">
        <v>0</v>
      </c>
      <c r="T905" s="5">
        <v>33</v>
      </c>
      <c r="U905" s="5">
        <v>0</v>
      </c>
      <c r="V905" s="5">
        <v>0</v>
      </c>
      <c r="W905" s="5">
        <v>0</v>
      </c>
      <c r="Z905" s="5">
        <v>0</v>
      </c>
      <c r="AC905" s="5">
        <v>0</v>
      </c>
      <c r="AF905" s="5">
        <v>0</v>
      </c>
      <c r="AI905" s="7">
        <v>518.84690000000001</v>
      </c>
      <c r="AJ905" s="7">
        <v>0.11609999999999999</v>
      </c>
      <c r="AK905" s="5" t="s">
        <v>149</v>
      </c>
      <c r="AZ905" s="5" t="s">
        <v>186</v>
      </c>
      <c r="BB905" s="5" t="s">
        <v>71</v>
      </c>
    </row>
    <row r="906" spans="1:57" x14ac:dyDescent="0.25">
      <c r="A906" s="5">
        <v>905</v>
      </c>
      <c r="B906" s="6">
        <v>42614.907361111109</v>
      </c>
      <c r="D906" s="5" t="s">
        <v>317</v>
      </c>
      <c r="E906" s="5" t="s">
        <v>318</v>
      </c>
      <c r="F906" s="5" t="s">
        <v>317</v>
      </c>
      <c r="G906" s="5" t="s">
        <v>80</v>
      </c>
      <c r="H906" s="5" t="s">
        <v>319</v>
      </c>
      <c r="I906" s="5" t="s">
        <v>320</v>
      </c>
      <c r="J906" s="5" t="s">
        <v>65</v>
      </c>
      <c r="K906" s="5" t="s">
        <v>65</v>
      </c>
      <c r="M906" s="5" t="s">
        <v>321</v>
      </c>
      <c r="N906" s="5" t="s">
        <v>66</v>
      </c>
      <c r="O906" s="7">
        <v>0</v>
      </c>
      <c r="P906" s="7">
        <v>0</v>
      </c>
      <c r="Q906" s="7">
        <v>0</v>
      </c>
      <c r="R906" s="7">
        <v>0</v>
      </c>
      <c r="T906" s="5">
        <v>0</v>
      </c>
      <c r="W906" s="5">
        <v>0</v>
      </c>
      <c r="Y906" s="5">
        <v>0</v>
      </c>
      <c r="Z906" s="5">
        <v>0</v>
      </c>
      <c r="AB906" s="5">
        <v>0</v>
      </c>
      <c r="AC906" s="5">
        <v>0</v>
      </c>
      <c r="AE906" s="5">
        <v>0</v>
      </c>
      <c r="AF906" s="5">
        <v>0</v>
      </c>
      <c r="AH906" s="5">
        <v>0</v>
      </c>
      <c r="AJ906" s="7">
        <v>0</v>
      </c>
      <c r="BB906" s="5" t="s">
        <v>322</v>
      </c>
      <c r="BD906" s="5" t="s">
        <v>323</v>
      </c>
      <c r="BE906" s="5" t="s">
        <v>324</v>
      </c>
    </row>
    <row r="907" spans="1:57" x14ac:dyDescent="0.25">
      <c r="A907" s="5">
        <v>906</v>
      </c>
      <c r="B907" s="6">
        <v>42614.907187500001</v>
      </c>
      <c r="D907" s="5" t="s">
        <v>317</v>
      </c>
      <c r="E907" s="5" t="s">
        <v>318</v>
      </c>
      <c r="F907" s="5" t="s">
        <v>317</v>
      </c>
      <c r="G907" s="5" t="s">
        <v>80</v>
      </c>
      <c r="H907" s="5" t="s">
        <v>319</v>
      </c>
      <c r="I907" s="5" t="s">
        <v>320</v>
      </c>
      <c r="J907" s="5" t="s">
        <v>65</v>
      </c>
      <c r="K907" s="5" t="s">
        <v>65</v>
      </c>
      <c r="M907" s="5" t="s">
        <v>363</v>
      </c>
      <c r="N907" s="5" t="s">
        <v>66</v>
      </c>
      <c r="O907" s="7">
        <v>0</v>
      </c>
      <c r="P907" s="7">
        <v>0</v>
      </c>
      <c r="Q907" s="7">
        <v>0</v>
      </c>
      <c r="R907" s="7">
        <v>0</v>
      </c>
      <c r="T907" s="5">
        <v>0</v>
      </c>
      <c r="W907" s="5">
        <v>0</v>
      </c>
      <c r="Y907" s="5">
        <v>0</v>
      </c>
      <c r="Z907" s="5">
        <v>0</v>
      </c>
      <c r="AB907" s="5">
        <v>0</v>
      </c>
      <c r="AC907" s="5">
        <v>0</v>
      </c>
      <c r="AE907" s="5">
        <v>0</v>
      </c>
      <c r="AF907" s="5">
        <v>0</v>
      </c>
      <c r="AH907" s="5">
        <v>0</v>
      </c>
      <c r="AJ907" s="7">
        <v>0</v>
      </c>
      <c r="BB907" s="5" t="s">
        <v>322</v>
      </c>
      <c r="BD907" s="5" t="s">
        <v>323</v>
      </c>
      <c r="BE907" s="5" t="s">
        <v>324</v>
      </c>
    </row>
    <row r="908" spans="1:57" x14ac:dyDescent="0.25">
      <c r="A908" s="5">
        <v>907</v>
      </c>
      <c r="B908" s="6">
        <v>42614.781712962962</v>
      </c>
      <c r="D908" s="5" t="s">
        <v>318</v>
      </c>
      <c r="E908" s="5" t="s">
        <v>377</v>
      </c>
      <c r="G908" s="5" t="s">
        <v>64</v>
      </c>
      <c r="H908" s="5" t="s">
        <v>319</v>
      </c>
      <c r="I908" s="5" t="s">
        <v>75</v>
      </c>
      <c r="J908" s="5" t="s">
        <v>65</v>
      </c>
      <c r="K908" s="5" t="s">
        <v>65</v>
      </c>
      <c r="M908" s="5" t="s">
        <v>182</v>
      </c>
      <c r="N908" s="5" t="s">
        <v>66</v>
      </c>
      <c r="O908" s="7">
        <v>0</v>
      </c>
      <c r="P908" s="7">
        <v>0</v>
      </c>
      <c r="Q908" s="7">
        <v>0</v>
      </c>
      <c r="R908" s="7">
        <v>0</v>
      </c>
      <c r="T908" s="5">
        <v>0</v>
      </c>
      <c r="W908" s="5">
        <v>0</v>
      </c>
      <c r="Y908" s="5">
        <v>0</v>
      </c>
      <c r="Z908" s="5">
        <v>0</v>
      </c>
      <c r="AB908" s="5">
        <v>0</v>
      </c>
      <c r="AC908" s="5">
        <v>0</v>
      </c>
      <c r="AE908" s="5">
        <v>0</v>
      </c>
      <c r="AF908" s="5">
        <v>0</v>
      </c>
      <c r="AH908" s="5">
        <v>0</v>
      </c>
      <c r="AJ908" s="7">
        <v>0</v>
      </c>
      <c r="AZ908" s="5" t="s">
        <v>175</v>
      </c>
      <c r="BB908" s="5" t="s">
        <v>77</v>
      </c>
      <c r="BD908" s="5" t="s">
        <v>589</v>
      </c>
      <c r="BE908" s="5" t="s">
        <v>67</v>
      </c>
    </row>
    <row r="909" spans="1:57" x14ac:dyDescent="0.25">
      <c r="A909" s="5">
        <v>908</v>
      </c>
      <c r="B909" s="6">
        <v>42614.780497685184</v>
      </c>
      <c r="D909" s="5" t="s">
        <v>318</v>
      </c>
      <c r="E909" s="5" t="s">
        <v>330</v>
      </c>
      <c r="G909" s="5" t="s">
        <v>64</v>
      </c>
      <c r="H909" s="5" t="s">
        <v>319</v>
      </c>
      <c r="I909" s="5" t="s">
        <v>75</v>
      </c>
      <c r="J909" s="5" t="s">
        <v>65</v>
      </c>
      <c r="K909" s="5" t="s">
        <v>65</v>
      </c>
      <c r="M909" s="5" t="s">
        <v>279</v>
      </c>
      <c r="N909" s="5" t="s">
        <v>76</v>
      </c>
      <c r="O909" s="7">
        <v>0</v>
      </c>
      <c r="P909" s="7">
        <v>0</v>
      </c>
      <c r="Q909" s="7">
        <v>0</v>
      </c>
      <c r="R909" s="7">
        <v>0</v>
      </c>
      <c r="T909" s="5">
        <v>0</v>
      </c>
      <c r="W909" s="5">
        <v>0</v>
      </c>
      <c r="Y909" s="5">
        <v>0</v>
      </c>
      <c r="Z909" s="5">
        <v>0</v>
      </c>
      <c r="AB909" s="5">
        <v>0</v>
      </c>
      <c r="AC909" s="5">
        <v>0</v>
      </c>
      <c r="AE909" s="5">
        <v>0</v>
      </c>
      <c r="AF909" s="5">
        <v>0</v>
      </c>
      <c r="AH909" s="5">
        <v>0</v>
      </c>
      <c r="AJ909" s="7">
        <v>0</v>
      </c>
      <c r="AZ909" s="5" t="s">
        <v>175</v>
      </c>
      <c r="BB909" s="5" t="s">
        <v>77</v>
      </c>
      <c r="BD909" s="5" t="s">
        <v>589</v>
      </c>
      <c r="BE909" s="5" t="s">
        <v>67</v>
      </c>
    </row>
    <row r="910" spans="1:57" x14ac:dyDescent="0.25">
      <c r="A910" s="5">
        <v>909</v>
      </c>
      <c r="B910" s="6">
        <v>42614.778993055559</v>
      </c>
      <c r="D910" s="5" t="s">
        <v>318</v>
      </c>
      <c r="E910" s="5" t="s">
        <v>330</v>
      </c>
      <c r="G910" s="5" t="s">
        <v>64</v>
      </c>
      <c r="H910" s="5" t="s">
        <v>319</v>
      </c>
      <c r="I910" s="5" t="s">
        <v>75</v>
      </c>
      <c r="J910" s="5" t="s">
        <v>65</v>
      </c>
      <c r="K910" s="5" t="s">
        <v>65</v>
      </c>
      <c r="M910" s="5" t="s">
        <v>255</v>
      </c>
      <c r="N910" s="5" t="s">
        <v>76</v>
      </c>
      <c r="O910" s="7">
        <v>0</v>
      </c>
      <c r="P910" s="7">
        <v>0</v>
      </c>
      <c r="Q910" s="7">
        <v>0</v>
      </c>
      <c r="R910" s="7">
        <v>0</v>
      </c>
      <c r="T910" s="5">
        <v>0</v>
      </c>
      <c r="W910" s="5">
        <v>0</v>
      </c>
      <c r="Y910" s="5">
        <v>0</v>
      </c>
      <c r="Z910" s="5">
        <v>0</v>
      </c>
      <c r="AB910" s="5">
        <v>0</v>
      </c>
      <c r="AC910" s="5">
        <v>0</v>
      </c>
      <c r="AE910" s="5">
        <v>0</v>
      </c>
      <c r="AF910" s="5">
        <v>0</v>
      </c>
      <c r="AH910" s="5">
        <v>0</v>
      </c>
      <c r="AJ910" s="7">
        <v>0</v>
      </c>
      <c r="AZ910" s="5" t="s">
        <v>175</v>
      </c>
      <c r="BB910" s="5" t="s">
        <v>77</v>
      </c>
      <c r="BD910" s="5" t="s">
        <v>590</v>
      </c>
      <c r="BE910" s="5" t="s">
        <v>67</v>
      </c>
    </row>
    <row r="911" spans="1:57" x14ac:dyDescent="0.25">
      <c r="A911" s="5">
        <v>910</v>
      </c>
      <c r="B911" s="6">
        <v>42614.773865740739</v>
      </c>
      <c r="D911" s="5" t="s">
        <v>318</v>
      </c>
      <c r="E911" s="5" t="s">
        <v>377</v>
      </c>
      <c r="G911" s="5" t="s">
        <v>64</v>
      </c>
      <c r="H911" s="5" t="s">
        <v>319</v>
      </c>
      <c r="I911" s="5" t="s">
        <v>75</v>
      </c>
      <c r="J911" s="5" t="s">
        <v>65</v>
      </c>
      <c r="K911" s="5" t="s">
        <v>65</v>
      </c>
      <c r="M911" s="5" t="s">
        <v>386</v>
      </c>
      <c r="N911" s="5" t="s">
        <v>66</v>
      </c>
      <c r="O911" s="7">
        <v>0</v>
      </c>
      <c r="P911" s="7">
        <v>0</v>
      </c>
      <c r="Q911" s="7">
        <v>0</v>
      </c>
      <c r="R911" s="7">
        <v>0</v>
      </c>
      <c r="T911" s="5">
        <v>0</v>
      </c>
      <c r="W911" s="5">
        <v>0</v>
      </c>
      <c r="Y911" s="5">
        <v>0</v>
      </c>
      <c r="Z911" s="5">
        <v>0</v>
      </c>
      <c r="AB911" s="5">
        <v>0</v>
      </c>
      <c r="AC911" s="5">
        <v>0</v>
      </c>
      <c r="AE911" s="5">
        <v>0</v>
      </c>
      <c r="AF911" s="5">
        <v>0</v>
      </c>
      <c r="AH911" s="5">
        <v>0</v>
      </c>
      <c r="AJ911" s="7">
        <v>0</v>
      </c>
      <c r="AZ911" s="5" t="s">
        <v>175</v>
      </c>
      <c r="BB911" s="5" t="s">
        <v>77</v>
      </c>
      <c r="BD911" s="5" t="s">
        <v>590</v>
      </c>
      <c r="BE911" s="5" t="s">
        <v>67</v>
      </c>
    </row>
    <row r="912" spans="1:57" x14ac:dyDescent="0.25">
      <c r="A912" s="5">
        <v>911</v>
      </c>
      <c r="B912" s="6">
        <v>42614.705949074072</v>
      </c>
      <c r="C912" s="6">
        <v>42614.840590277781</v>
      </c>
      <c r="D912" s="5" t="s">
        <v>336</v>
      </c>
      <c r="E912" s="5" t="s">
        <v>68</v>
      </c>
      <c r="G912" s="5" t="s">
        <v>64</v>
      </c>
      <c r="H912" s="5" t="s">
        <v>319</v>
      </c>
      <c r="I912" s="5" t="s">
        <v>69</v>
      </c>
      <c r="J912" s="5" t="s">
        <v>65</v>
      </c>
      <c r="K912" s="5" t="s">
        <v>65</v>
      </c>
      <c r="L912" s="5">
        <v>356920</v>
      </c>
      <c r="M912" s="5" t="s">
        <v>70</v>
      </c>
      <c r="N912" s="5" t="s">
        <v>70</v>
      </c>
      <c r="O912" s="7">
        <v>0</v>
      </c>
      <c r="P912" s="7">
        <v>0</v>
      </c>
      <c r="Q912" s="7">
        <v>0</v>
      </c>
      <c r="R912" s="7">
        <v>0</v>
      </c>
      <c r="T912" s="5">
        <v>33</v>
      </c>
      <c r="U912" s="5">
        <v>0</v>
      </c>
      <c r="V912" s="5">
        <v>0</v>
      </c>
      <c r="W912" s="5">
        <v>0</v>
      </c>
      <c r="Z912" s="5">
        <v>0</v>
      </c>
      <c r="AC912" s="5">
        <v>0</v>
      </c>
      <c r="AF912" s="5">
        <v>0</v>
      </c>
      <c r="AI912" s="7">
        <v>591.82150000000001</v>
      </c>
      <c r="AJ912" s="7">
        <v>0.34079999999999999</v>
      </c>
      <c r="AK912" s="5" t="s">
        <v>149</v>
      </c>
      <c r="AZ912" s="5" t="s">
        <v>186</v>
      </c>
      <c r="BB912" s="5" t="s">
        <v>71</v>
      </c>
    </row>
    <row r="913" spans="1:57" x14ac:dyDescent="0.25">
      <c r="A913" s="5">
        <v>912</v>
      </c>
      <c r="B913" s="6">
        <v>42614.705891203703</v>
      </c>
      <c r="C913" s="6">
        <v>42614.828159722223</v>
      </c>
      <c r="D913" s="5" t="s">
        <v>336</v>
      </c>
      <c r="E913" s="5" t="s">
        <v>68</v>
      </c>
      <c r="G913" s="5" t="s">
        <v>64</v>
      </c>
      <c r="H913" s="5" t="s">
        <v>319</v>
      </c>
      <c r="I913" s="5" t="s">
        <v>69</v>
      </c>
      <c r="J913" s="5" t="s">
        <v>65</v>
      </c>
      <c r="K913" s="5" t="s">
        <v>65</v>
      </c>
      <c r="L913" s="5">
        <v>76411217</v>
      </c>
      <c r="M913" s="5" t="s">
        <v>70</v>
      </c>
      <c r="N913" s="5" t="s">
        <v>70</v>
      </c>
      <c r="O913" s="7">
        <v>0</v>
      </c>
      <c r="P913" s="7">
        <v>0</v>
      </c>
      <c r="Q913" s="7">
        <v>0</v>
      </c>
      <c r="R913" s="7">
        <v>0</v>
      </c>
      <c r="T913" s="5">
        <v>33</v>
      </c>
      <c r="U913" s="5">
        <v>0</v>
      </c>
      <c r="V913" s="5">
        <v>0</v>
      </c>
      <c r="W913" s="5">
        <v>0</v>
      </c>
      <c r="Z913" s="5">
        <v>0</v>
      </c>
      <c r="AC913" s="5">
        <v>0</v>
      </c>
      <c r="AF913" s="5">
        <v>0</v>
      </c>
      <c r="AI913" s="7">
        <v>592.05970000000002</v>
      </c>
      <c r="AJ913" s="7">
        <v>72.872100000000003</v>
      </c>
      <c r="AK913" s="5" t="s">
        <v>148</v>
      </c>
      <c r="AZ913" s="5" t="s">
        <v>185</v>
      </c>
      <c r="BB913" s="5" t="s">
        <v>74</v>
      </c>
    </row>
    <row r="914" spans="1:57" x14ac:dyDescent="0.25">
      <c r="A914" s="5">
        <v>913</v>
      </c>
      <c r="B914" s="6">
        <v>42614.702152777776</v>
      </c>
      <c r="D914" s="5" t="s">
        <v>318</v>
      </c>
      <c r="E914" s="5" t="s">
        <v>591</v>
      </c>
      <c r="G914" s="5" t="s">
        <v>64</v>
      </c>
      <c r="H914" s="5" t="s">
        <v>319</v>
      </c>
      <c r="I914" s="5" t="s">
        <v>75</v>
      </c>
      <c r="J914" s="5" t="s">
        <v>65</v>
      </c>
      <c r="K914" s="5" t="s">
        <v>65</v>
      </c>
      <c r="M914" s="5" t="s">
        <v>592</v>
      </c>
      <c r="N914" s="5" t="s">
        <v>196</v>
      </c>
      <c r="O914" s="7">
        <v>0</v>
      </c>
      <c r="P914" s="7">
        <v>0</v>
      </c>
      <c r="Q914" s="7">
        <v>0</v>
      </c>
      <c r="R914" s="7">
        <v>0</v>
      </c>
      <c r="T914" s="5">
        <v>0</v>
      </c>
      <c r="W914" s="5">
        <v>0</v>
      </c>
      <c r="Y914" s="5">
        <v>0</v>
      </c>
      <c r="Z914" s="5">
        <v>0</v>
      </c>
      <c r="AB914" s="5">
        <v>0</v>
      </c>
      <c r="AC914" s="5">
        <v>0</v>
      </c>
      <c r="AE914" s="5">
        <v>0</v>
      </c>
      <c r="AF914" s="5">
        <v>0</v>
      </c>
      <c r="AH914" s="5">
        <v>0</v>
      </c>
      <c r="AJ914" s="7">
        <v>0</v>
      </c>
      <c r="AZ914" s="5" t="s">
        <v>175</v>
      </c>
      <c r="BB914" s="5" t="s">
        <v>77</v>
      </c>
      <c r="BD914" s="5" t="s">
        <v>427</v>
      </c>
      <c r="BE914" s="5" t="s">
        <v>67</v>
      </c>
    </row>
    <row r="915" spans="1:57" x14ac:dyDescent="0.25">
      <c r="A915" s="5">
        <v>914</v>
      </c>
      <c r="B915" s="6">
        <v>42614.66578703704</v>
      </c>
      <c r="D915" s="5" t="s">
        <v>318</v>
      </c>
      <c r="E915" s="5" t="s">
        <v>587</v>
      </c>
      <c r="G915" s="5" t="s">
        <v>64</v>
      </c>
      <c r="H915" s="5" t="s">
        <v>319</v>
      </c>
      <c r="I915" s="5" t="s">
        <v>75</v>
      </c>
      <c r="J915" s="5" t="s">
        <v>65</v>
      </c>
      <c r="K915" s="5" t="s">
        <v>65</v>
      </c>
      <c r="M915" s="5" t="s">
        <v>192</v>
      </c>
      <c r="N915" s="5" t="s">
        <v>66</v>
      </c>
      <c r="O915" s="7">
        <v>0</v>
      </c>
      <c r="P915" s="7">
        <v>0</v>
      </c>
      <c r="Q915" s="7">
        <v>0</v>
      </c>
      <c r="R915" s="7">
        <v>0</v>
      </c>
      <c r="T915" s="5">
        <v>0</v>
      </c>
      <c r="W915" s="5">
        <v>0</v>
      </c>
      <c r="Y915" s="5">
        <v>0</v>
      </c>
      <c r="Z915" s="5">
        <v>0</v>
      </c>
      <c r="AB915" s="5">
        <v>0</v>
      </c>
      <c r="AC915" s="5">
        <v>0</v>
      </c>
      <c r="AE915" s="5">
        <v>0</v>
      </c>
      <c r="AF915" s="5">
        <v>0</v>
      </c>
      <c r="AH915" s="5">
        <v>0</v>
      </c>
      <c r="AJ915" s="7">
        <v>0</v>
      </c>
      <c r="AZ915" s="5" t="s">
        <v>175</v>
      </c>
      <c r="BB915" s="5" t="s">
        <v>77</v>
      </c>
      <c r="BD915" s="5" t="s">
        <v>331</v>
      </c>
      <c r="BE915" s="5" t="s">
        <v>67</v>
      </c>
    </row>
    <row r="916" spans="1:57" x14ac:dyDescent="0.25">
      <c r="A916" s="5">
        <v>915</v>
      </c>
      <c r="B916" s="6">
        <v>42614.664733796293</v>
      </c>
      <c r="D916" s="5" t="s">
        <v>317</v>
      </c>
      <c r="E916" s="5" t="s">
        <v>318</v>
      </c>
      <c r="F916" s="5" t="s">
        <v>317</v>
      </c>
      <c r="G916" s="5" t="s">
        <v>80</v>
      </c>
      <c r="H916" s="5" t="s">
        <v>319</v>
      </c>
      <c r="I916" s="5" t="s">
        <v>320</v>
      </c>
      <c r="J916" s="5" t="s">
        <v>65</v>
      </c>
      <c r="K916" s="5" t="s">
        <v>65</v>
      </c>
      <c r="M916" s="5" t="s">
        <v>282</v>
      </c>
      <c r="N916" s="5" t="s">
        <v>66</v>
      </c>
      <c r="O916" s="7">
        <v>0</v>
      </c>
      <c r="P916" s="7">
        <v>0</v>
      </c>
      <c r="Q916" s="7">
        <v>0</v>
      </c>
      <c r="R916" s="7">
        <v>0</v>
      </c>
      <c r="T916" s="5">
        <v>0</v>
      </c>
      <c r="W916" s="5">
        <v>0</v>
      </c>
      <c r="Y916" s="5">
        <v>0</v>
      </c>
      <c r="Z916" s="5">
        <v>0</v>
      </c>
      <c r="AB916" s="5">
        <v>0</v>
      </c>
      <c r="AC916" s="5">
        <v>0</v>
      </c>
      <c r="AE916" s="5">
        <v>0</v>
      </c>
      <c r="AF916" s="5">
        <v>0</v>
      </c>
      <c r="AH916" s="5">
        <v>0</v>
      </c>
      <c r="AJ916" s="7">
        <v>0</v>
      </c>
      <c r="BB916" s="5" t="s">
        <v>322</v>
      </c>
      <c r="BD916" s="5" t="s">
        <v>323</v>
      </c>
      <c r="BE916" s="5" t="s">
        <v>324</v>
      </c>
    </row>
    <row r="917" spans="1:57" x14ac:dyDescent="0.25">
      <c r="A917" s="5">
        <v>916</v>
      </c>
      <c r="B917" s="6">
        <v>42614.660416666666</v>
      </c>
      <c r="D917" s="5" t="s">
        <v>318</v>
      </c>
      <c r="E917" s="5" t="s">
        <v>358</v>
      </c>
      <c r="G917" s="5" t="s">
        <v>64</v>
      </c>
      <c r="H917" s="5" t="s">
        <v>319</v>
      </c>
      <c r="I917" s="5" t="s">
        <v>75</v>
      </c>
      <c r="J917" s="5" t="s">
        <v>65</v>
      </c>
      <c r="K917" s="5" t="s">
        <v>65</v>
      </c>
      <c r="M917" s="5" t="s">
        <v>381</v>
      </c>
      <c r="N917" s="5" t="s">
        <v>66</v>
      </c>
      <c r="O917" s="7">
        <v>0</v>
      </c>
      <c r="P917" s="7">
        <v>0</v>
      </c>
      <c r="Q917" s="7">
        <v>0</v>
      </c>
      <c r="R917" s="7">
        <v>0</v>
      </c>
      <c r="T917" s="5">
        <v>0</v>
      </c>
      <c r="W917" s="5">
        <v>0</v>
      </c>
      <c r="Y917" s="5">
        <v>0</v>
      </c>
      <c r="Z917" s="5">
        <v>0</v>
      </c>
      <c r="AB917" s="5">
        <v>0</v>
      </c>
      <c r="AC917" s="5">
        <v>0</v>
      </c>
      <c r="AE917" s="5">
        <v>0</v>
      </c>
      <c r="AF917" s="5">
        <v>0</v>
      </c>
      <c r="AH917" s="5">
        <v>0</v>
      </c>
      <c r="AJ917" s="7">
        <v>0</v>
      </c>
      <c r="AZ917" s="5" t="s">
        <v>175</v>
      </c>
      <c r="BB917" s="5" t="s">
        <v>77</v>
      </c>
      <c r="BD917" s="5" t="s">
        <v>361</v>
      </c>
      <c r="BE917" s="5" t="s">
        <v>67</v>
      </c>
    </row>
    <row r="918" spans="1:57" x14ac:dyDescent="0.25">
      <c r="A918" s="5">
        <v>917</v>
      </c>
      <c r="B918" s="6">
        <v>42614.651006944441</v>
      </c>
      <c r="D918" s="5" t="s">
        <v>318</v>
      </c>
      <c r="E918" s="5" t="s">
        <v>377</v>
      </c>
      <c r="G918" s="5" t="s">
        <v>64</v>
      </c>
      <c r="H918" s="5" t="s">
        <v>319</v>
      </c>
      <c r="I918" s="5" t="s">
        <v>75</v>
      </c>
      <c r="J918" s="5" t="s">
        <v>65</v>
      </c>
      <c r="K918" s="5" t="s">
        <v>65</v>
      </c>
      <c r="M918" s="5" t="s">
        <v>287</v>
      </c>
      <c r="N918" s="5" t="s">
        <v>66</v>
      </c>
      <c r="O918" s="7">
        <v>0</v>
      </c>
      <c r="P918" s="7">
        <v>0</v>
      </c>
      <c r="Q918" s="7">
        <v>0</v>
      </c>
      <c r="R918" s="7">
        <v>0</v>
      </c>
      <c r="T918" s="5">
        <v>0</v>
      </c>
      <c r="W918" s="5">
        <v>0</v>
      </c>
      <c r="Y918" s="5">
        <v>0</v>
      </c>
      <c r="Z918" s="5">
        <v>0</v>
      </c>
      <c r="AB918" s="5">
        <v>0</v>
      </c>
      <c r="AC918" s="5">
        <v>0</v>
      </c>
      <c r="AE918" s="5">
        <v>0</v>
      </c>
      <c r="AF918" s="5">
        <v>0</v>
      </c>
      <c r="AH918" s="5">
        <v>0</v>
      </c>
      <c r="AJ918" s="7">
        <v>0</v>
      </c>
      <c r="AZ918" s="5" t="s">
        <v>175</v>
      </c>
      <c r="BB918" s="5" t="s">
        <v>77</v>
      </c>
      <c r="BD918" s="5" t="s">
        <v>361</v>
      </c>
      <c r="BE918" s="5" t="s">
        <v>67</v>
      </c>
    </row>
    <row r="919" spans="1:57" x14ac:dyDescent="0.25">
      <c r="A919" s="5">
        <v>918</v>
      </c>
      <c r="B919" s="6">
        <v>42614.647743055553</v>
      </c>
      <c r="D919" s="5" t="s">
        <v>318</v>
      </c>
      <c r="E919" s="5" t="s">
        <v>344</v>
      </c>
      <c r="G919" s="5" t="s">
        <v>64</v>
      </c>
      <c r="H919" s="5" t="s">
        <v>319</v>
      </c>
      <c r="I919" s="5" t="s">
        <v>75</v>
      </c>
      <c r="J919" s="5" t="s">
        <v>65</v>
      </c>
      <c r="K919" s="5" t="s">
        <v>65</v>
      </c>
      <c r="M919" s="5" t="s">
        <v>504</v>
      </c>
      <c r="N919" s="5" t="s">
        <v>66</v>
      </c>
      <c r="O919" s="7">
        <v>0</v>
      </c>
      <c r="P919" s="7">
        <v>0</v>
      </c>
      <c r="Q919" s="7">
        <v>0</v>
      </c>
      <c r="R919" s="7">
        <v>0</v>
      </c>
      <c r="T919" s="5">
        <v>0</v>
      </c>
      <c r="W919" s="5">
        <v>0</v>
      </c>
      <c r="Y919" s="5">
        <v>0</v>
      </c>
      <c r="Z919" s="5">
        <v>0</v>
      </c>
      <c r="AB919" s="5">
        <v>0</v>
      </c>
      <c r="AC919" s="5">
        <v>0</v>
      </c>
      <c r="AE919" s="5">
        <v>0</v>
      </c>
      <c r="AF919" s="5">
        <v>0</v>
      </c>
      <c r="AH919" s="5">
        <v>0</v>
      </c>
      <c r="AJ919" s="7">
        <v>0</v>
      </c>
      <c r="AZ919" s="5" t="s">
        <v>175</v>
      </c>
      <c r="BB919" s="5" t="s">
        <v>77</v>
      </c>
      <c r="BD919" s="5" t="s">
        <v>394</v>
      </c>
      <c r="BE919" s="5" t="s">
        <v>67</v>
      </c>
    </row>
    <row r="920" spans="1:57" x14ac:dyDescent="0.25">
      <c r="A920" s="5">
        <v>919</v>
      </c>
      <c r="B920" s="6">
        <v>42614.645289351851</v>
      </c>
      <c r="D920" s="5" t="s">
        <v>318</v>
      </c>
      <c r="E920" s="5" t="s">
        <v>330</v>
      </c>
      <c r="G920" s="5" t="s">
        <v>64</v>
      </c>
      <c r="H920" s="5" t="s">
        <v>319</v>
      </c>
      <c r="I920" s="5" t="s">
        <v>75</v>
      </c>
      <c r="J920" s="5" t="s">
        <v>65</v>
      </c>
      <c r="K920" s="5" t="s">
        <v>65</v>
      </c>
      <c r="M920" s="5" t="s">
        <v>401</v>
      </c>
      <c r="N920" s="5" t="s">
        <v>76</v>
      </c>
      <c r="O920" s="7">
        <v>0</v>
      </c>
      <c r="P920" s="7">
        <v>0</v>
      </c>
      <c r="Q920" s="7">
        <v>0</v>
      </c>
      <c r="R920" s="7">
        <v>0</v>
      </c>
      <c r="T920" s="5">
        <v>0</v>
      </c>
      <c r="W920" s="5">
        <v>0</v>
      </c>
      <c r="Y920" s="5">
        <v>0</v>
      </c>
      <c r="Z920" s="5">
        <v>0</v>
      </c>
      <c r="AB920" s="5">
        <v>0</v>
      </c>
      <c r="AC920" s="5">
        <v>0</v>
      </c>
      <c r="AE920" s="5">
        <v>0</v>
      </c>
      <c r="AF920" s="5">
        <v>0</v>
      </c>
      <c r="AH920" s="5">
        <v>0</v>
      </c>
      <c r="AJ920" s="7">
        <v>0</v>
      </c>
      <c r="AZ920" s="5" t="s">
        <v>175</v>
      </c>
      <c r="BB920" s="5" t="s">
        <v>77</v>
      </c>
      <c r="BD920" s="5" t="s">
        <v>328</v>
      </c>
      <c r="BE920" s="5" t="s">
        <v>67</v>
      </c>
    </row>
    <row r="921" spans="1:57" x14ac:dyDescent="0.25">
      <c r="A921" s="5">
        <v>920</v>
      </c>
      <c r="B921" s="6">
        <v>42614.644930555558</v>
      </c>
      <c r="D921" s="5" t="s">
        <v>318</v>
      </c>
      <c r="E921" s="5" t="s">
        <v>330</v>
      </c>
      <c r="G921" s="5" t="s">
        <v>64</v>
      </c>
      <c r="H921" s="5" t="s">
        <v>319</v>
      </c>
      <c r="I921" s="5" t="s">
        <v>75</v>
      </c>
      <c r="J921" s="5" t="s">
        <v>65</v>
      </c>
      <c r="K921" s="5" t="s">
        <v>65</v>
      </c>
      <c r="M921" s="5" t="s">
        <v>193</v>
      </c>
      <c r="N921" s="5" t="s">
        <v>66</v>
      </c>
      <c r="O921" s="7">
        <v>0</v>
      </c>
      <c r="P921" s="7">
        <v>0</v>
      </c>
      <c r="Q921" s="7">
        <v>0</v>
      </c>
      <c r="R921" s="7">
        <v>0</v>
      </c>
      <c r="T921" s="5">
        <v>0</v>
      </c>
      <c r="W921" s="5">
        <v>0</v>
      </c>
      <c r="Y921" s="5">
        <v>0</v>
      </c>
      <c r="Z921" s="5">
        <v>0</v>
      </c>
      <c r="AB921" s="5">
        <v>0</v>
      </c>
      <c r="AC921" s="5">
        <v>0</v>
      </c>
      <c r="AE921" s="5">
        <v>0</v>
      </c>
      <c r="AF921" s="5">
        <v>0</v>
      </c>
      <c r="AH921" s="5">
        <v>0</v>
      </c>
      <c r="AJ921" s="7">
        <v>0</v>
      </c>
      <c r="AZ921" s="5" t="s">
        <v>175</v>
      </c>
      <c r="BB921" s="5" t="s">
        <v>77</v>
      </c>
      <c r="BD921" s="5" t="s">
        <v>394</v>
      </c>
      <c r="BE921" s="5" t="s">
        <v>67</v>
      </c>
    </row>
    <row r="922" spans="1:57" x14ac:dyDescent="0.25">
      <c r="A922" s="5">
        <v>921</v>
      </c>
      <c r="B922" s="6">
        <v>42614.644375000003</v>
      </c>
      <c r="D922" s="5" t="s">
        <v>318</v>
      </c>
      <c r="E922" s="5" t="s">
        <v>330</v>
      </c>
      <c r="G922" s="5" t="s">
        <v>64</v>
      </c>
      <c r="H922" s="5" t="s">
        <v>319</v>
      </c>
      <c r="I922" s="5" t="s">
        <v>75</v>
      </c>
      <c r="J922" s="5" t="s">
        <v>65</v>
      </c>
      <c r="K922" s="5" t="s">
        <v>65</v>
      </c>
      <c r="M922" s="5" t="s">
        <v>198</v>
      </c>
      <c r="N922" s="5" t="s">
        <v>66</v>
      </c>
      <c r="O922" s="7">
        <v>0</v>
      </c>
      <c r="P922" s="7">
        <v>0</v>
      </c>
      <c r="Q922" s="7">
        <v>0</v>
      </c>
      <c r="R922" s="7">
        <v>0</v>
      </c>
      <c r="T922" s="5">
        <v>0</v>
      </c>
      <c r="W922" s="5">
        <v>0</v>
      </c>
      <c r="Y922" s="5">
        <v>0</v>
      </c>
      <c r="Z922" s="5">
        <v>0</v>
      </c>
      <c r="AB922" s="5">
        <v>0</v>
      </c>
      <c r="AC922" s="5">
        <v>0</v>
      </c>
      <c r="AE922" s="5">
        <v>0</v>
      </c>
      <c r="AF922" s="5">
        <v>0</v>
      </c>
      <c r="AH922" s="5">
        <v>0</v>
      </c>
      <c r="AJ922" s="7">
        <v>0</v>
      </c>
      <c r="AZ922" s="5" t="s">
        <v>175</v>
      </c>
      <c r="BB922" s="5" t="s">
        <v>77</v>
      </c>
      <c r="BD922" s="5" t="s">
        <v>328</v>
      </c>
      <c r="BE922" s="5" t="s">
        <v>67</v>
      </c>
    </row>
    <row r="923" spans="1:57" x14ac:dyDescent="0.25">
      <c r="A923" s="5">
        <v>922</v>
      </c>
      <c r="B923" s="6">
        <v>42614.638437499998</v>
      </c>
      <c r="D923" s="5" t="s">
        <v>318</v>
      </c>
      <c r="E923" s="5" t="s">
        <v>593</v>
      </c>
      <c r="G923" s="5" t="s">
        <v>64</v>
      </c>
      <c r="H923" s="5" t="s">
        <v>319</v>
      </c>
      <c r="I923" s="5" t="s">
        <v>75</v>
      </c>
      <c r="J923" s="5" t="s">
        <v>65</v>
      </c>
      <c r="K923" s="5" t="s">
        <v>65</v>
      </c>
      <c r="M923" s="5" t="s">
        <v>530</v>
      </c>
      <c r="N923" s="5" t="s">
        <v>76</v>
      </c>
      <c r="O923" s="7">
        <v>0</v>
      </c>
      <c r="P923" s="7">
        <v>0</v>
      </c>
      <c r="Q923" s="7">
        <v>0</v>
      </c>
      <c r="R923" s="7">
        <v>0</v>
      </c>
      <c r="T923" s="5">
        <v>0</v>
      </c>
      <c r="W923" s="5">
        <v>0</v>
      </c>
      <c r="Y923" s="5">
        <v>0</v>
      </c>
      <c r="Z923" s="5">
        <v>0</v>
      </c>
      <c r="AB923" s="5">
        <v>0</v>
      </c>
      <c r="AC923" s="5">
        <v>0</v>
      </c>
      <c r="AE923" s="5">
        <v>0</v>
      </c>
      <c r="AF923" s="5">
        <v>0</v>
      </c>
      <c r="AH923" s="5">
        <v>0</v>
      </c>
      <c r="AJ923" s="7">
        <v>0</v>
      </c>
      <c r="AZ923" s="5" t="s">
        <v>175</v>
      </c>
      <c r="BB923" s="5" t="s">
        <v>77</v>
      </c>
      <c r="BD923" s="5" t="s">
        <v>576</v>
      </c>
      <c r="BE923" s="5" t="s">
        <v>67</v>
      </c>
    </row>
    <row r="924" spans="1:57" x14ac:dyDescent="0.25">
      <c r="A924" s="5">
        <v>923</v>
      </c>
      <c r="B924" s="6">
        <v>42614.637962962966</v>
      </c>
      <c r="D924" s="5" t="s">
        <v>318</v>
      </c>
      <c r="E924" s="5" t="s">
        <v>344</v>
      </c>
      <c r="G924" s="5" t="s">
        <v>64</v>
      </c>
      <c r="H924" s="5" t="s">
        <v>319</v>
      </c>
      <c r="I924" s="5" t="s">
        <v>75</v>
      </c>
      <c r="J924" s="5" t="s">
        <v>65</v>
      </c>
      <c r="K924" s="5" t="s">
        <v>65</v>
      </c>
      <c r="M924" s="5" t="s">
        <v>280</v>
      </c>
      <c r="N924" s="5" t="s">
        <v>66</v>
      </c>
      <c r="O924" s="7">
        <v>0</v>
      </c>
      <c r="P924" s="7">
        <v>0</v>
      </c>
      <c r="Q924" s="7">
        <v>0</v>
      </c>
      <c r="R924" s="7">
        <v>0</v>
      </c>
      <c r="T924" s="5">
        <v>0</v>
      </c>
      <c r="W924" s="5">
        <v>0</v>
      </c>
      <c r="Y924" s="5">
        <v>0</v>
      </c>
      <c r="Z924" s="5">
        <v>0</v>
      </c>
      <c r="AB924" s="5">
        <v>0</v>
      </c>
      <c r="AC924" s="5">
        <v>0</v>
      </c>
      <c r="AE924" s="5">
        <v>0</v>
      </c>
      <c r="AF924" s="5">
        <v>0</v>
      </c>
      <c r="AH924" s="5">
        <v>0</v>
      </c>
      <c r="AJ924" s="7">
        <v>0</v>
      </c>
      <c r="AZ924" s="5" t="s">
        <v>175</v>
      </c>
      <c r="BB924" s="5" t="s">
        <v>77</v>
      </c>
      <c r="BD924" s="5" t="s">
        <v>594</v>
      </c>
      <c r="BE924" s="5" t="s">
        <v>67</v>
      </c>
    </row>
    <row r="925" spans="1:57" x14ac:dyDescent="0.25">
      <c r="A925" s="5">
        <v>924</v>
      </c>
      <c r="B925" s="6">
        <v>42614.637337962966</v>
      </c>
      <c r="D925" s="5" t="s">
        <v>595</v>
      </c>
      <c r="E925" s="5" t="s">
        <v>318</v>
      </c>
      <c r="G925" s="5" t="s">
        <v>64</v>
      </c>
      <c r="H925" s="5" t="s">
        <v>319</v>
      </c>
      <c r="I925" s="5" t="s">
        <v>176</v>
      </c>
      <c r="J925" s="5" t="s">
        <v>65</v>
      </c>
      <c r="K925" s="5" t="s">
        <v>65</v>
      </c>
      <c r="M925" s="5" t="s">
        <v>408</v>
      </c>
      <c r="N925" s="5" t="s">
        <v>66</v>
      </c>
      <c r="O925" s="7">
        <v>0</v>
      </c>
      <c r="P925" s="7">
        <v>0</v>
      </c>
      <c r="Q925" s="7">
        <v>0</v>
      </c>
      <c r="R925" s="7">
        <v>0</v>
      </c>
      <c r="T925" s="5">
        <v>0</v>
      </c>
      <c r="W925" s="5">
        <v>0</v>
      </c>
      <c r="Y925" s="5">
        <v>0</v>
      </c>
      <c r="Z925" s="5">
        <v>0</v>
      </c>
      <c r="AB925" s="5">
        <v>0</v>
      </c>
      <c r="AC925" s="5">
        <v>0</v>
      </c>
      <c r="AE925" s="5">
        <v>0</v>
      </c>
      <c r="AF925" s="5">
        <v>0</v>
      </c>
      <c r="AH925" s="5">
        <v>0</v>
      </c>
      <c r="AJ925" s="7">
        <v>0</v>
      </c>
      <c r="AZ925" s="5" t="s">
        <v>175</v>
      </c>
      <c r="BB925" s="5" t="s">
        <v>178</v>
      </c>
      <c r="BD925" s="5" t="s">
        <v>576</v>
      </c>
      <c r="BE925" s="5" t="s">
        <v>67</v>
      </c>
    </row>
    <row r="926" spans="1:57" x14ac:dyDescent="0.25">
      <c r="A926" s="5">
        <v>925</v>
      </c>
      <c r="B926" s="6">
        <v>42614.636759259258</v>
      </c>
      <c r="D926" s="5" t="s">
        <v>318</v>
      </c>
      <c r="E926" s="5" t="s">
        <v>496</v>
      </c>
      <c r="G926" s="5" t="s">
        <v>64</v>
      </c>
      <c r="H926" s="5" t="s">
        <v>319</v>
      </c>
      <c r="I926" s="5" t="s">
        <v>75</v>
      </c>
      <c r="J926" s="5" t="s">
        <v>65</v>
      </c>
      <c r="K926" s="5" t="s">
        <v>65</v>
      </c>
      <c r="M926" s="5" t="s">
        <v>285</v>
      </c>
      <c r="N926" s="5" t="s">
        <v>66</v>
      </c>
      <c r="O926" s="7">
        <v>0</v>
      </c>
      <c r="P926" s="7">
        <v>0</v>
      </c>
      <c r="Q926" s="7">
        <v>0</v>
      </c>
      <c r="R926" s="7">
        <v>0</v>
      </c>
      <c r="T926" s="5">
        <v>0</v>
      </c>
      <c r="W926" s="5">
        <v>0</v>
      </c>
      <c r="Y926" s="5">
        <v>0</v>
      </c>
      <c r="Z926" s="5">
        <v>0</v>
      </c>
      <c r="AB926" s="5">
        <v>0</v>
      </c>
      <c r="AC926" s="5">
        <v>0</v>
      </c>
      <c r="AE926" s="5">
        <v>0</v>
      </c>
      <c r="AF926" s="5">
        <v>0</v>
      </c>
      <c r="AH926" s="5">
        <v>0</v>
      </c>
      <c r="AJ926" s="7">
        <v>0</v>
      </c>
      <c r="AZ926" s="5" t="s">
        <v>175</v>
      </c>
      <c r="BB926" s="5" t="s">
        <v>77</v>
      </c>
      <c r="BD926" s="5" t="s">
        <v>576</v>
      </c>
      <c r="BE926" s="5" t="s">
        <v>67</v>
      </c>
    </row>
    <row r="927" spans="1:57" x14ac:dyDescent="0.25">
      <c r="A927" s="5">
        <v>926</v>
      </c>
      <c r="B927" s="6">
        <v>42614.58253472222</v>
      </c>
      <c r="D927" s="5" t="s">
        <v>318</v>
      </c>
      <c r="E927" s="5" t="s">
        <v>496</v>
      </c>
      <c r="G927" s="5" t="s">
        <v>64</v>
      </c>
      <c r="H927" s="5" t="s">
        <v>319</v>
      </c>
      <c r="I927" s="5" t="s">
        <v>75</v>
      </c>
      <c r="J927" s="5" t="s">
        <v>65</v>
      </c>
      <c r="K927" s="5" t="s">
        <v>65</v>
      </c>
      <c r="M927" s="5" t="s">
        <v>404</v>
      </c>
      <c r="N927" s="5" t="s">
        <v>66</v>
      </c>
      <c r="O927" s="7">
        <v>0</v>
      </c>
      <c r="P927" s="7">
        <v>0</v>
      </c>
      <c r="Q927" s="7">
        <v>0</v>
      </c>
      <c r="R927" s="7">
        <v>0</v>
      </c>
      <c r="T927" s="5">
        <v>0</v>
      </c>
      <c r="W927" s="5">
        <v>0</v>
      </c>
      <c r="Y927" s="5">
        <v>0</v>
      </c>
      <c r="Z927" s="5">
        <v>0</v>
      </c>
      <c r="AB927" s="5">
        <v>0</v>
      </c>
      <c r="AC927" s="5">
        <v>0</v>
      </c>
      <c r="AE927" s="5">
        <v>0</v>
      </c>
      <c r="AF927" s="5">
        <v>0</v>
      </c>
      <c r="AH927" s="5">
        <v>0</v>
      </c>
      <c r="AJ927" s="7">
        <v>0</v>
      </c>
      <c r="AZ927" s="5" t="s">
        <v>175</v>
      </c>
      <c r="BB927" s="5" t="s">
        <v>77</v>
      </c>
      <c r="BD927" s="5" t="s">
        <v>432</v>
      </c>
      <c r="BE927" s="5" t="s">
        <v>67</v>
      </c>
    </row>
    <row r="928" spans="1:57" x14ac:dyDescent="0.25">
      <c r="A928" s="5">
        <v>927</v>
      </c>
      <c r="B928" s="6">
        <v>42614.563506944447</v>
      </c>
      <c r="C928" s="6">
        <v>42614.773900462962</v>
      </c>
      <c r="D928" s="5" t="s">
        <v>336</v>
      </c>
      <c r="E928" s="5" t="s">
        <v>241</v>
      </c>
      <c r="F928" s="5" t="s">
        <v>337</v>
      </c>
      <c r="G928" s="5" t="s">
        <v>64</v>
      </c>
      <c r="H928" s="5" t="s">
        <v>319</v>
      </c>
      <c r="I928" s="5" t="s">
        <v>69</v>
      </c>
      <c r="J928" s="5" t="s">
        <v>65</v>
      </c>
      <c r="K928" s="5" t="s">
        <v>65</v>
      </c>
      <c r="L928" s="5">
        <v>7100320</v>
      </c>
      <c r="M928" s="5" t="s">
        <v>70</v>
      </c>
      <c r="N928" s="5" t="s">
        <v>70</v>
      </c>
      <c r="O928" s="7">
        <v>0</v>
      </c>
      <c r="P928" s="7">
        <v>0</v>
      </c>
      <c r="Q928" s="7">
        <v>0</v>
      </c>
      <c r="R928" s="7">
        <v>0</v>
      </c>
      <c r="T928" s="5">
        <v>33</v>
      </c>
      <c r="U928" s="5">
        <v>0</v>
      </c>
      <c r="V928" s="5">
        <v>0</v>
      </c>
      <c r="W928" s="5">
        <v>0</v>
      </c>
      <c r="Z928" s="5">
        <v>0</v>
      </c>
      <c r="AC928" s="5">
        <v>0</v>
      </c>
      <c r="AF928" s="5">
        <v>0</v>
      </c>
      <c r="AI928" s="7">
        <v>598.97280000000001</v>
      </c>
      <c r="AJ928" s="7">
        <v>6.7714999999999996</v>
      </c>
      <c r="AK928" s="5" t="s">
        <v>148</v>
      </c>
      <c r="AZ928" s="5" t="s">
        <v>185</v>
      </c>
      <c r="BB928" s="5" t="s">
        <v>74</v>
      </c>
    </row>
    <row r="929" spans="1:57" x14ac:dyDescent="0.25">
      <c r="A929" s="5">
        <v>928</v>
      </c>
      <c r="B929" s="6">
        <v>42614.563391203701</v>
      </c>
      <c r="C929" s="6">
        <v>42614.826307870368</v>
      </c>
      <c r="D929" s="5" t="s">
        <v>336</v>
      </c>
      <c r="E929" s="5" t="s">
        <v>241</v>
      </c>
      <c r="F929" s="5" t="s">
        <v>337</v>
      </c>
      <c r="G929" s="5" t="s">
        <v>64</v>
      </c>
      <c r="H929" s="5" t="s">
        <v>319</v>
      </c>
      <c r="I929" s="5" t="s">
        <v>69</v>
      </c>
      <c r="J929" s="5" t="s">
        <v>65</v>
      </c>
      <c r="K929" s="5" t="s">
        <v>65</v>
      </c>
      <c r="L929" s="5">
        <v>161743</v>
      </c>
      <c r="M929" s="5" t="s">
        <v>70</v>
      </c>
      <c r="N929" s="5" t="s">
        <v>70</v>
      </c>
      <c r="O929" s="7">
        <v>0</v>
      </c>
      <c r="P929" s="7">
        <v>0</v>
      </c>
      <c r="Q929" s="7">
        <v>0</v>
      </c>
      <c r="R929" s="7">
        <v>0</v>
      </c>
      <c r="T929" s="5">
        <v>33</v>
      </c>
      <c r="U929" s="5">
        <v>0</v>
      </c>
      <c r="V929" s="5">
        <v>0</v>
      </c>
      <c r="W929" s="5">
        <v>0</v>
      </c>
      <c r="Z929" s="5">
        <v>0</v>
      </c>
      <c r="AC929" s="5">
        <v>0</v>
      </c>
      <c r="AF929" s="5">
        <v>0</v>
      </c>
      <c r="AI929" s="7">
        <v>598.9855</v>
      </c>
      <c r="AJ929" s="7">
        <v>0.15429999999999999</v>
      </c>
      <c r="AK929" s="5" t="s">
        <v>149</v>
      </c>
      <c r="AZ929" s="5" t="s">
        <v>186</v>
      </c>
      <c r="BB929" s="5" t="s">
        <v>71</v>
      </c>
    </row>
    <row r="930" spans="1:57" x14ac:dyDescent="0.25">
      <c r="A930" s="5">
        <v>929</v>
      </c>
      <c r="B930" s="6">
        <v>42614.527430555558</v>
      </c>
      <c r="D930" s="5" t="s">
        <v>318</v>
      </c>
      <c r="E930" s="5" t="s">
        <v>344</v>
      </c>
      <c r="G930" s="5" t="s">
        <v>64</v>
      </c>
      <c r="H930" s="5" t="s">
        <v>319</v>
      </c>
      <c r="I930" s="5" t="s">
        <v>75</v>
      </c>
      <c r="J930" s="5" t="s">
        <v>65</v>
      </c>
      <c r="K930" s="5" t="s">
        <v>65</v>
      </c>
      <c r="M930" s="5" t="s">
        <v>596</v>
      </c>
      <c r="N930" s="5" t="s">
        <v>183</v>
      </c>
      <c r="O930" s="7">
        <v>0</v>
      </c>
      <c r="P930" s="7">
        <v>0</v>
      </c>
      <c r="Q930" s="7">
        <v>0</v>
      </c>
      <c r="R930" s="7">
        <v>0</v>
      </c>
      <c r="T930" s="5">
        <v>0</v>
      </c>
      <c r="W930" s="5">
        <v>0</v>
      </c>
      <c r="Y930" s="5">
        <v>0</v>
      </c>
      <c r="Z930" s="5">
        <v>0</v>
      </c>
      <c r="AB930" s="5">
        <v>0</v>
      </c>
      <c r="AC930" s="5">
        <v>0</v>
      </c>
      <c r="AE930" s="5">
        <v>0</v>
      </c>
      <c r="AF930" s="5">
        <v>0</v>
      </c>
      <c r="AH930" s="5">
        <v>0</v>
      </c>
      <c r="AJ930" s="7">
        <v>0</v>
      </c>
      <c r="AZ930" s="5" t="s">
        <v>175</v>
      </c>
      <c r="BB930" s="5" t="s">
        <v>77</v>
      </c>
      <c r="BD930" s="5" t="s">
        <v>597</v>
      </c>
      <c r="BE930" s="5" t="s">
        <v>67</v>
      </c>
    </row>
    <row r="931" spans="1:57" x14ac:dyDescent="0.25">
      <c r="A931" s="5">
        <v>930</v>
      </c>
      <c r="B931" s="6">
        <v>42614.525057870371</v>
      </c>
      <c r="D931" s="5" t="s">
        <v>318</v>
      </c>
      <c r="E931" s="5" t="s">
        <v>330</v>
      </c>
      <c r="G931" s="5" t="s">
        <v>64</v>
      </c>
      <c r="H931" s="5" t="s">
        <v>319</v>
      </c>
      <c r="I931" s="5" t="s">
        <v>75</v>
      </c>
      <c r="J931" s="5" t="s">
        <v>65</v>
      </c>
      <c r="K931" s="5" t="s">
        <v>65</v>
      </c>
      <c r="M931" s="5" t="s">
        <v>598</v>
      </c>
      <c r="N931" s="5" t="s">
        <v>76</v>
      </c>
      <c r="O931" s="7">
        <v>0</v>
      </c>
      <c r="P931" s="7">
        <v>0</v>
      </c>
      <c r="Q931" s="7">
        <v>0</v>
      </c>
      <c r="R931" s="7">
        <v>0</v>
      </c>
      <c r="T931" s="5">
        <v>0</v>
      </c>
      <c r="W931" s="5">
        <v>0</v>
      </c>
      <c r="Y931" s="5">
        <v>0</v>
      </c>
      <c r="Z931" s="5">
        <v>0</v>
      </c>
      <c r="AB931" s="5">
        <v>0</v>
      </c>
      <c r="AC931" s="5">
        <v>0</v>
      </c>
      <c r="AE931" s="5">
        <v>0</v>
      </c>
      <c r="AF931" s="5">
        <v>0</v>
      </c>
      <c r="AH931" s="5">
        <v>0</v>
      </c>
      <c r="AJ931" s="7">
        <v>0</v>
      </c>
      <c r="AZ931" s="5" t="s">
        <v>175</v>
      </c>
      <c r="BB931" s="5" t="s">
        <v>77</v>
      </c>
      <c r="BD931" s="5" t="s">
        <v>427</v>
      </c>
      <c r="BE931" s="5" t="s">
        <v>67</v>
      </c>
    </row>
    <row r="932" spans="1:57" x14ac:dyDescent="0.25">
      <c r="A932" s="5">
        <v>931</v>
      </c>
      <c r="B932" s="6">
        <v>42614.523240740738</v>
      </c>
      <c r="D932" s="5" t="s">
        <v>318</v>
      </c>
      <c r="E932" s="5" t="s">
        <v>593</v>
      </c>
      <c r="G932" s="5" t="s">
        <v>64</v>
      </c>
      <c r="H932" s="5" t="s">
        <v>319</v>
      </c>
      <c r="I932" s="5" t="s">
        <v>75</v>
      </c>
      <c r="J932" s="5" t="s">
        <v>65</v>
      </c>
      <c r="K932" s="5" t="s">
        <v>65</v>
      </c>
      <c r="M932" s="5" t="s">
        <v>354</v>
      </c>
      <c r="N932" s="5" t="s">
        <v>76</v>
      </c>
      <c r="O932" s="7">
        <v>0</v>
      </c>
      <c r="P932" s="7">
        <v>0</v>
      </c>
      <c r="Q932" s="7">
        <v>0</v>
      </c>
      <c r="R932" s="7">
        <v>0</v>
      </c>
      <c r="T932" s="5">
        <v>0</v>
      </c>
      <c r="W932" s="5">
        <v>0</v>
      </c>
      <c r="Y932" s="5">
        <v>0</v>
      </c>
      <c r="Z932" s="5">
        <v>0</v>
      </c>
      <c r="AB932" s="5">
        <v>0</v>
      </c>
      <c r="AC932" s="5">
        <v>0</v>
      </c>
      <c r="AE932" s="5">
        <v>0</v>
      </c>
      <c r="AF932" s="5">
        <v>0</v>
      </c>
      <c r="AH932" s="5">
        <v>0</v>
      </c>
      <c r="AJ932" s="7">
        <v>0</v>
      </c>
      <c r="AZ932" s="5" t="s">
        <v>175</v>
      </c>
      <c r="BB932" s="5" t="s">
        <v>77</v>
      </c>
      <c r="BD932" s="5" t="s">
        <v>439</v>
      </c>
      <c r="BE932" s="5" t="s">
        <v>67</v>
      </c>
    </row>
    <row r="933" spans="1:57" x14ac:dyDescent="0.25">
      <c r="A933" s="5">
        <v>932</v>
      </c>
      <c r="B933" s="6">
        <v>42614.520046296297</v>
      </c>
      <c r="D933" s="5" t="s">
        <v>318</v>
      </c>
      <c r="E933" s="5" t="s">
        <v>496</v>
      </c>
      <c r="G933" s="5" t="s">
        <v>64</v>
      </c>
      <c r="H933" s="5" t="s">
        <v>319</v>
      </c>
      <c r="I933" s="5" t="s">
        <v>75</v>
      </c>
      <c r="J933" s="5" t="s">
        <v>65</v>
      </c>
      <c r="K933" s="5" t="s">
        <v>65</v>
      </c>
      <c r="M933" s="5" t="s">
        <v>599</v>
      </c>
      <c r="N933" s="5" t="s">
        <v>196</v>
      </c>
      <c r="O933" s="7">
        <v>0</v>
      </c>
      <c r="P933" s="7">
        <v>0</v>
      </c>
      <c r="Q933" s="7">
        <v>0</v>
      </c>
      <c r="R933" s="7">
        <v>0</v>
      </c>
      <c r="T933" s="5">
        <v>0</v>
      </c>
      <c r="W933" s="5">
        <v>0</v>
      </c>
      <c r="Y933" s="5">
        <v>0</v>
      </c>
      <c r="Z933" s="5">
        <v>0</v>
      </c>
      <c r="AB933" s="5">
        <v>0</v>
      </c>
      <c r="AC933" s="5">
        <v>0</v>
      </c>
      <c r="AE933" s="5">
        <v>0</v>
      </c>
      <c r="AF933" s="5">
        <v>0</v>
      </c>
      <c r="AH933" s="5">
        <v>0</v>
      </c>
      <c r="AJ933" s="7">
        <v>0</v>
      </c>
      <c r="AZ933" s="5" t="s">
        <v>175</v>
      </c>
      <c r="BB933" s="5" t="s">
        <v>77</v>
      </c>
      <c r="BD933" s="5" t="s">
        <v>439</v>
      </c>
      <c r="BE933" s="5" t="s">
        <v>67</v>
      </c>
    </row>
    <row r="934" spans="1:57" x14ac:dyDescent="0.25">
      <c r="A934" s="5">
        <v>933</v>
      </c>
      <c r="B934" s="6">
        <v>42614.50986111111</v>
      </c>
      <c r="D934" s="5" t="s">
        <v>318</v>
      </c>
      <c r="E934" s="5" t="s">
        <v>600</v>
      </c>
      <c r="G934" s="5" t="s">
        <v>64</v>
      </c>
      <c r="H934" s="5" t="s">
        <v>319</v>
      </c>
      <c r="I934" s="5" t="s">
        <v>75</v>
      </c>
      <c r="J934" s="5" t="s">
        <v>65</v>
      </c>
      <c r="K934" s="5" t="s">
        <v>65</v>
      </c>
      <c r="M934" s="5" t="s">
        <v>180</v>
      </c>
      <c r="N934" s="5" t="s">
        <v>76</v>
      </c>
      <c r="O934" s="7">
        <v>0</v>
      </c>
      <c r="P934" s="7">
        <v>0</v>
      </c>
      <c r="Q934" s="7">
        <v>0</v>
      </c>
      <c r="R934" s="7">
        <v>0</v>
      </c>
      <c r="T934" s="5">
        <v>0</v>
      </c>
      <c r="W934" s="5">
        <v>0</v>
      </c>
      <c r="Y934" s="5">
        <v>0</v>
      </c>
      <c r="Z934" s="5">
        <v>0</v>
      </c>
      <c r="AB934" s="5">
        <v>0</v>
      </c>
      <c r="AC934" s="5">
        <v>0</v>
      </c>
      <c r="AE934" s="5">
        <v>0</v>
      </c>
      <c r="AF934" s="5">
        <v>0</v>
      </c>
      <c r="AH934" s="5">
        <v>0</v>
      </c>
      <c r="AJ934" s="7">
        <v>0</v>
      </c>
      <c r="AZ934" s="5" t="s">
        <v>175</v>
      </c>
      <c r="BB934" s="5" t="s">
        <v>77</v>
      </c>
      <c r="BD934" s="5" t="s">
        <v>427</v>
      </c>
      <c r="BE934" s="5" t="s">
        <v>67</v>
      </c>
    </row>
    <row r="935" spans="1:57" x14ac:dyDescent="0.25">
      <c r="A935" s="5">
        <v>934</v>
      </c>
      <c r="B935" s="6">
        <v>42614.495810185188</v>
      </c>
      <c r="D935" s="5" t="s">
        <v>595</v>
      </c>
      <c r="E935" s="5" t="s">
        <v>318</v>
      </c>
      <c r="G935" s="5">
        <v>0</v>
      </c>
      <c r="H935" s="5" t="s">
        <v>319</v>
      </c>
      <c r="I935" s="5" t="s">
        <v>176</v>
      </c>
      <c r="J935" s="5" t="s">
        <v>65</v>
      </c>
      <c r="K935" s="5" t="s">
        <v>65</v>
      </c>
      <c r="M935" s="5" t="s">
        <v>294</v>
      </c>
      <c r="N935" s="5" t="s">
        <v>76</v>
      </c>
      <c r="O935" s="7">
        <v>0</v>
      </c>
      <c r="P935" s="7">
        <v>0</v>
      </c>
      <c r="Q935" s="7">
        <v>0</v>
      </c>
      <c r="R935" s="7">
        <v>0</v>
      </c>
      <c r="T935" s="5">
        <v>0</v>
      </c>
      <c r="W935" s="5">
        <v>0</v>
      </c>
      <c r="Y935" s="5">
        <v>0</v>
      </c>
      <c r="Z935" s="5">
        <v>0</v>
      </c>
      <c r="AB935" s="5">
        <v>0</v>
      </c>
      <c r="AC935" s="5">
        <v>0</v>
      </c>
      <c r="AE935" s="5">
        <v>0</v>
      </c>
      <c r="AF935" s="5">
        <v>0</v>
      </c>
      <c r="AH935" s="5">
        <v>0</v>
      </c>
      <c r="AJ935" s="7">
        <v>0</v>
      </c>
      <c r="AZ935" s="5" t="s">
        <v>175</v>
      </c>
      <c r="BB935" s="5" t="s">
        <v>413</v>
      </c>
      <c r="BD935" s="5" t="s">
        <v>432</v>
      </c>
      <c r="BE935" s="5" t="s">
        <v>67</v>
      </c>
    </row>
    <row r="936" spans="1:57" x14ac:dyDescent="0.25">
      <c r="A936" s="5">
        <v>935</v>
      </c>
      <c r="B936" s="6">
        <v>42614.488865740743</v>
      </c>
      <c r="D936" s="5" t="s">
        <v>317</v>
      </c>
      <c r="E936" s="5" t="s">
        <v>318</v>
      </c>
      <c r="F936" s="5" t="s">
        <v>317</v>
      </c>
      <c r="G936" s="5" t="s">
        <v>80</v>
      </c>
      <c r="H936" s="5" t="s">
        <v>319</v>
      </c>
      <c r="I936" s="5" t="s">
        <v>320</v>
      </c>
      <c r="J936" s="5" t="s">
        <v>65</v>
      </c>
      <c r="K936" s="5" t="s">
        <v>65</v>
      </c>
      <c r="M936" s="5" t="s">
        <v>363</v>
      </c>
      <c r="N936" s="5" t="s">
        <v>66</v>
      </c>
      <c r="O936" s="7">
        <v>0</v>
      </c>
      <c r="P936" s="7">
        <v>0</v>
      </c>
      <c r="Q936" s="7">
        <v>0</v>
      </c>
      <c r="R936" s="7">
        <v>0</v>
      </c>
      <c r="T936" s="5">
        <v>0</v>
      </c>
      <c r="W936" s="5">
        <v>0</v>
      </c>
      <c r="Y936" s="5">
        <v>0</v>
      </c>
      <c r="Z936" s="5">
        <v>0</v>
      </c>
      <c r="AB936" s="5">
        <v>0</v>
      </c>
      <c r="AC936" s="5">
        <v>0</v>
      </c>
      <c r="AE936" s="5">
        <v>0</v>
      </c>
      <c r="AF936" s="5">
        <v>0</v>
      </c>
      <c r="AH936" s="5">
        <v>0</v>
      </c>
      <c r="AJ936" s="7">
        <v>0</v>
      </c>
      <c r="BB936" s="5" t="s">
        <v>322</v>
      </c>
      <c r="BD936" s="5" t="s">
        <v>323</v>
      </c>
      <c r="BE936" s="5" t="s">
        <v>324</v>
      </c>
    </row>
    <row r="937" spans="1:57" x14ac:dyDescent="0.25">
      <c r="A937" s="5">
        <v>936</v>
      </c>
      <c r="B937" s="6">
        <v>42614.488437499997</v>
      </c>
      <c r="D937" s="5" t="s">
        <v>317</v>
      </c>
      <c r="E937" s="5" t="s">
        <v>318</v>
      </c>
      <c r="F937" s="5" t="s">
        <v>317</v>
      </c>
      <c r="G937" s="5" t="s">
        <v>80</v>
      </c>
      <c r="H937" s="5" t="s">
        <v>319</v>
      </c>
      <c r="I937" s="5" t="s">
        <v>320</v>
      </c>
      <c r="J937" s="5" t="s">
        <v>65</v>
      </c>
      <c r="K937" s="5" t="s">
        <v>65</v>
      </c>
      <c r="M937" s="5" t="s">
        <v>222</v>
      </c>
      <c r="N937" s="5" t="s">
        <v>66</v>
      </c>
      <c r="O937" s="7">
        <v>0</v>
      </c>
      <c r="P937" s="7">
        <v>0</v>
      </c>
      <c r="Q937" s="7">
        <v>0</v>
      </c>
      <c r="R937" s="7">
        <v>0</v>
      </c>
      <c r="T937" s="5">
        <v>0</v>
      </c>
      <c r="W937" s="5">
        <v>0</v>
      </c>
      <c r="Y937" s="5">
        <v>0</v>
      </c>
      <c r="Z937" s="5">
        <v>0</v>
      </c>
      <c r="AB937" s="5">
        <v>0</v>
      </c>
      <c r="AC937" s="5">
        <v>0</v>
      </c>
      <c r="AE937" s="5">
        <v>0</v>
      </c>
      <c r="AF937" s="5">
        <v>0</v>
      </c>
      <c r="AH937" s="5">
        <v>0</v>
      </c>
      <c r="AJ937" s="7">
        <v>0</v>
      </c>
      <c r="BB937" s="5" t="s">
        <v>322</v>
      </c>
      <c r="BD937" s="5" t="s">
        <v>323</v>
      </c>
      <c r="BE937" s="5" t="s">
        <v>324</v>
      </c>
    </row>
    <row r="938" spans="1:57" x14ac:dyDescent="0.25">
      <c r="A938" s="5">
        <v>937</v>
      </c>
      <c r="B938" s="6">
        <v>42614.479849537034</v>
      </c>
      <c r="D938" s="5" t="s">
        <v>317</v>
      </c>
      <c r="E938" s="5" t="s">
        <v>318</v>
      </c>
      <c r="F938" s="5" t="s">
        <v>317</v>
      </c>
      <c r="G938" s="5" t="s">
        <v>80</v>
      </c>
      <c r="H938" s="5" t="s">
        <v>319</v>
      </c>
      <c r="I938" s="5" t="s">
        <v>320</v>
      </c>
      <c r="J938" s="5" t="s">
        <v>65</v>
      </c>
      <c r="K938" s="5" t="s">
        <v>65</v>
      </c>
      <c r="M938" s="5" t="s">
        <v>282</v>
      </c>
      <c r="N938" s="5" t="s">
        <v>66</v>
      </c>
      <c r="O938" s="7">
        <v>0</v>
      </c>
      <c r="P938" s="7">
        <v>0</v>
      </c>
      <c r="Q938" s="7">
        <v>0</v>
      </c>
      <c r="R938" s="7">
        <v>0</v>
      </c>
      <c r="T938" s="5">
        <v>0</v>
      </c>
      <c r="W938" s="5">
        <v>0</v>
      </c>
      <c r="Y938" s="5">
        <v>0</v>
      </c>
      <c r="Z938" s="5">
        <v>0</v>
      </c>
      <c r="AB938" s="5">
        <v>0</v>
      </c>
      <c r="AC938" s="5">
        <v>0</v>
      </c>
      <c r="AE938" s="5">
        <v>0</v>
      </c>
      <c r="AF938" s="5">
        <v>0</v>
      </c>
      <c r="AH938" s="5">
        <v>0</v>
      </c>
      <c r="AJ938" s="7">
        <v>0</v>
      </c>
      <c r="BB938" s="5" t="s">
        <v>322</v>
      </c>
      <c r="BD938" s="5" t="s">
        <v>323</v>
      </c>
      <c r="BE938" s="5" t="s">
        <v>324</v>
      </c>
    </row>
    <row r="939" spans="1:57" x14ac:dyDescent="0.25">
      <c r="A939" s="5">
        <v>938</v>
      </c>
      <c r="B939" s="6">
        <v>42614.438506944447</v>
      </c>
      <c r="C939" s="6">
        <v>42614.65934027778</v>
      </c>
      <c r="D939" s="5" t="s">
        <v>336</v>
      </c>
      <c r="E939" s="5" t="s">
        <v>68</v>
      </c>
      <c r="F939" s="5" t="s">
        <v>337</v>
      </c>
      <c r="G939" s="5" t="s">
        <v>64</v>
      </c>
      <c r="H939" s="5" t="s">
        <v>319</v>
      </c>
      <c r="I939" s="5" t="s">
        <v>69</v>
      </c>
      <c r="J939" s="5" t="s">
        <v>65</v>
      </c>
      <c r="K939" s="5" t="s">
        <v>65</v>
      </c>
      <c r="L939" s="5">
        <v>4713076</v>
      </c>
      <c r="M939" s="5" t="s">
        <v>70</v>
      </c>
      <c r="N939" s="5" t="s">
        <v>70</v>
      </c>
      <c r="O939" s="7">
        <v>0</v>
      </c>
      <c r="P939" s="7">
        <v>0</v>
      </c>
      <c r="Q939" s="7">
        <v>0</v>
      </c>
      <c r="R939" s="7">
        <v>0</v>
      </c>
      <c r="T939" s="5">
        <v>33</v>
      </c>
      <c r="U939" s="5">
        <v>0</v>
      </c>
      <c r="V939" s="5">
        <v>0</v>
      </c>
      <c r="W939" s="5">
        <v>0</v>
      </c>
      <c r="Z939" s="5">
        <v>0</v>
      </c>
      <c r="AC939" s="5">
        <v>0</v>
      </c>
      <c r="AF939" s="5">
        <v>0</v>
      </c>
      <c r="AI939" s="7">
        <v>603.63099999999997</v>
      </c>
      <c r="AJ939" s="7">
        <v>4.4950999999999999</v>
      </c>
      <c r="AK939" s="5" t="s">
        <v>190</v>
      </c>
      <c r="AZ939" s="5" t="s">
        <v>185</v>
      </c>
      <c r="BB939" s="5" t="s">
        <v>74</v>
      </c>
    </row>
    <row r="940" spans="1:57" x14ac:dyDescent="0.25">
      <c r="A940" s="5">
        <v>939</v>
      </c>
      <c r="B940" s="6">
        <v>42614.438391203701</v>
      </c>
      <c r="C940" s="6">
        <v>42614.670011574075</v>
      </c>
      <c r="D940" s="5" t="s">
        <v>336</v>
      </c>
      <c r="E940" s="5" t="s">
        <v>68</v>
      </c>
      <c r="F940" s="5" t="s">
        <v>337</v>
      </c>
      <c r="G940" s="5" t="s">
        <v>64</v>
      </c>
      <c r="H940" s="5" t="s">
        <v>319</v>
      </c>
      <c r="I940" s="5" t="s">
        <v>69</v>
      </c>
      <c r="J940" s="5" t="s">
        <v>65</v>
      </c>
      <c r="K940" s="5" t="s">
        <v>65</v>
      </c>
      <c r="L940" s="5">
        <v>228243</v>
      </c>
      <c r="M940" s="5" t="s">
        <v>70</v>
      </c>
      <c r="N940" s="5" t="s">
        <v>70</v>
      </c>
      <c r="O940" s="7">
        <v>0</v>
      </c>
      <c r="P940" s="7">
        <v>0</v>
      </c>
      <c r="Q940" s="7">
        <v>0</v>
      </c>
      <c r="R940" s="7">
        <v>0</v>
      </c>
      <c r="T940" s="5">
        <v>33</v>
      </c>
      <c r="U940" s="5">
        <v>0</v>
      </c>
      <c r="V940" s="5">
        <v>0</v>
      </c>
      <c r="W940" s="5">
        <v>0</v>
      </c>
      <c r="Z940" s="5">
        <v>0</v>
      </c>
      <c r="AC940" s="5">
        <v>0</v>
      </c>
      <c r="AF940" s="5">
        <v>0</v>
      </c>
      <c r="AI940" s="7">
        <v>603.69839999999999</v>
      </c>
      <c r="AJ940" s="7">
        <v>0.21779999999999999</v>
      </c>
      <c r="AK940" s="5" t="s">
        <v>189</v>
      </c>
      <c r="AZ940" s="5" t="s">
        <v>186</v>
      </c>
      <c r="BB940" s="5" t="s">
        <v>71</v>
      </c>
    </row>
    <row r="941" spans="1:57" x14ac:dyDescent="0.25">
      <c r="A941" s="5">
        <v>940</v>
      </c>
      <c r="B941" s="6">
        <v>42614.379050925927</v>
      </c>
      <c r="D941" s="5" t="s">
        <v>317</v>
      </c>
      <c r="E941" s="5" t="s">
        <v>318</v>
      </c>
      <c r="F941" s="5" t="s">
        <v>317</v>
      </c>
      <c r="G941" s="5" t="s">
        <v>80</v>
      </c>
      <c r="H941" s="5" t="s">
        <v>319</v>
      </c>
      <c r="I941" s="5" t="s">
        <v>320</v>
      </c>
      <c r="J941" s="5" t="s">
        <v>65</v>
      </c>
      <c r="K941" s="5" t="s">
        <v>65</v>
      </c>
      <c r="M941" s="5" t="s">
        <v>222</v>
      </c>
      <c r="N941" s="5" t="s">
        <v>66</v>
      </c>
      <c r="O941" s="7">
        <v>0</v>
      </c>
      <c r="P941" s="7">
        <v>0</v>
      </c>
      <c r="Q941" s="7">
        <v>0</v>
      </c>
      <c r="R941" s="7">
        <v>0</v>
      </c>
      <c r="T941" s="5">
        <v>0</v>
      </c>
      <c r="W941" s="5">
        <v>0</v>
      </c>
      <c r="Y941" s="5">
        <v>0</v>
      </c>
      <c r="Z941" s="5">
        <v>0</v>
      </c>
      <c r="AB941" s="5">
        <v>0</v>
      </c>
      <c r="AC941" s="5">
        <v>0</v>
      </c>
      <c r="AE941" s="5">
        <v>0</v>
      </c>
      <c r="AF941" s="5">
        <v>0</v>
      </c>
      <c r="AH941" s="5">
        <v>0</v>
      </c>
      <c r="AJ941" s="7">
        <v>0</v>
      </c>
      <c r="BB941" s="5" t="s">
        <v>322</v>
      </c>
      <c r="BD941" s="5" t="s">
        <v>323</v>
      </c>
      <c r="BE941" s="5" t="s">
        <v>324</v>
      </c>
    </row>
    <row r="942" spans="1:57" x14ac:dyDescent="0.25">
      <c r="A942" s="5">
        <v>941</v>
      </c>
      <c r="B942" s="6">
        <v>42614.368206018517</v>
      </c>
      <c r="D942" s="5" t="s">
        <v>317</v>
      </c>
      <c r="E942" s="5" t="s">
        <v>318</v>
      </c>
      <c r="F942" s="5" t="s">
        <v>317</v>
      </c>
      <c r="G942" s="5" t="s">
        <v>80</v>
      </c>
      <c r="H942" s="5" t="s">
        <v>319</v>
      </c>
      <c r="I942" s="5" t="s">
        <v>320</v>
      </c>
      <c r="J942" s="5" t="s">
        <v>65</v>
      </c>
      <c r="K942" s="5" t="s">
        <v>65</v>
      </c>
      <c r="M942" s="5" t="s">
        <v>363</v>
      </c>
      <c r="N942" s="5" t="s">
        <v>66</v>
      </c>
      <c r="O942" s="7">
        <v>0</v>
      </c>
      <c r="P942" s="7">
        <v>0</v>
      </c>
      <c r="Q942" s="7">
        <v>0</v>
      </c>
      <c r="R942" s="7">
        <v>0</v>
      </c>
      <c r="T942" s="5">
        <v>0</v>
      </c>
      <c r="W942" s="5">
        <v>0</v>
      </c>
      <c r="Y942" s="5">
        <v>0</v>
      </c>
      <c r="Z942" s="5">
        <v>0</v>
      </c>
      <c r="AB942" s="5">
        <v>0</v>
      </c>
      <c r="AC942" s="5">
        <v>0</v>
      </c>
      <c r="AE942" s="5">
        <v>0</v>
      </c>
      <c r="AF942" s="5">
        <v>0</v>
      </c>
      <c r="AH942" s="5">
        <v>0</v>
      </c>
      <c r="AJ942" s="7">
        <v>0</v>
      </c>
      <c r="BB942" s="5" t="s">
        <v>322</v>
      </c>
      <c r="BD942" s="5" t="s">
        <v>323</v>
      </c>
      <c r="BE942" s="5" t="s">
        <v>324</v>
      </c>
    </row>
    <row r="943" spans="1:57" x14ac:dyDescent="0.25">
      <c r="A943" s="5">
        <v>942</v>
      </c>
      <c r="B943" s="6">
        <v>42614.330196759256</v>
      </c>
      <c r="D943" s="5" t="s">
        <v>318</v>
      </c>
      <c r="E943" s="5" t="s">
        <v>330</v>
      </c>
      <c r="G943" s="5" t="s">
        <v>64</v>
      </c>
      <c r="H943" s="5" t="s">
        <v>319</v>
      </c>
      <c r="I943" s="5" t="s">
        <v>75</v>
      </c>
      <c r="J943" s="5" t="s">
        <v>65</v>
      </c>
      <c r="K943" s="5" t="s">
        <v>65</v>
      </c>
      <c r="M943" s="5" t="s">
        <v>601</v>
      </c>
      <c r="N943" s="5" t="s">
        <v>76</v>
      </c>
      <c r="O943" s="7">
        <v>0</v>
      </c>
      <c r="P943" s="7">
        <v>0</v>
      </c>
      <c r="Q943" s="7">
        <v>0</v>
      </c>
      <c r="R943" s="7">
        <v>0</v>
      </c>
      <c r="T943" s="5">
        <v>0</v>
      </c>
      <c r="W943" s="5">
        <v>0</v>
      </c>
      <c r="Y943" s="5">
        <v>0</v>
      </c>
      <c r="Z943" s="5">
        <v>0</v>
      </c>
      <c r="AB943" s="5">
        <v>0</v>
      </c>
      <c r="AC943" s="5">
        <v>0</v>
      </c>
      <c r="AE943" s="5">
        <v>0</v>
      </c>
      <c r="AF943" s="5">
        <v>0</v>
      </c>
      <c r="AH943" s="5">
        <v>0</v>
      </c>
      <c r="AJ943" s="7">
        <v>0</v>
      </c>
      <c r="AZ943" s="5" t="s">
        <v>175</v>
      </c>
      <c r="BB943" s="5" t="s">
        <v>77</v>
      </c>
      <c r="BD943" s="5" t="s">
        <v>427</v>
      </c>
      <c r="BE943" s="5" t="s">
        <v>67</v>
      </c>
    </row>
    <row r="944" spans="1:57" x14ac:dyDescent="0.25">
      <c r="A944" s="5">
        <v>943</v>
      </c>
      <c r="B944" s="6">
        <v>42614.31349537037</v>
      </c>
      <c r="C944" s="6">
        <v>42614.583692129629</v>
      </c>
      <c r="D944" s="5" t="s">
        <v>336</v>
      </c>
      <c r="E944" s="5" t="s">
        <v>68</v>
      </c>
      <c r="F944" s="5" t="s">
        <v>337</v>
      </c>
      <c r="G944" s="5" t="s">
        <v>64</v>
      </c>
      <c r="H944" s="5" t="s">
        <v>319</v>
      </c>
      <c r="I944" s="5" t="s">
        <v>69</v>
      </c>
      <c r="J944" s="5" t="s">
        <v>65</v>
      </c>
      <c r="K944" s="5" t="s">
        <v>65</v>
      </c>
      <c r="L944" s="5">
        <v>3643385</v>
      </c>
      <c r="M944" s="5" t="s">
        <v>70</v>
      </c>
      <c r="N944" s="5" t="s">
        <v>70</v>
      </c>
      <c r="O944" s="7">
        <v>0</v>
      </c>
      <c r="P944" s="7">
        <v>0</v>
      </c>
      <c r="Q944" s="7">
        <v>0</v>
      </c>
      <c r="R944" s="7">
        <v>0</v>
      </c>
      <c r="T944" s="5">
        <v>33</v>
      </c>
      <c r="U944" s="5">
        <v>0</v>
      </c>
      <c r="V944" s="5">
        <v>0</v>
      </c>
      <c r="W944" s="5">
        <v>0</v>
      </c>
      <c r="Z944" s="5">
        <v>0</v>
      </c>
      <c r="AC944" s="5">
        <v>0</v>
      </c>
      <c r="AF944" s="5">
        <v>0</v>
      </c>
      <c r="AI944" s="7">
        <v>607.19159999999999</v>
      </c>
      <c r="AJ944" s="7">
        <v>3.4746000000000001</v>
      </c>
      <c r="AK944" s="5" t="s">
        <v>190</v>
      </c>
      <c r="AZ944" s="5" t="s">
        <v>185</v>
      </c>
      <c r="BB944" s="5" t="s">
        <v>74</v>
      </c>
    </row>
    <row r="945" spans="1:57" x14ac:dyDescent="0.25">
      <c r="A945" s="5">
        <v>944</v>
      </c>
      <c r="B945" s="6">
        <v>42614.313391203701</v>
      </c>
      <c r="C945" s="6">
        <v>42614.552858796298</v>
      </c>
      <c r="D945" s="5" t="s">
        <v>336</v>
      </c>
      <c r="E945" s="5" t="s">
        <v>68</v>
      </c>
      <c r="F945" s="5" t="s">
        <v>337</v>
      </c>
      <c r="G945" s="5" t="s">
        <v>64</v>
      </c>
      <c r="H945" s="5" t="s">
        <v>319</v>
      </c>
      <c r="I945" s="5" t="s">
        <v>69</v>
      </c>
      <c r="J945" s="5" t="s">
        <v>65</v>
      </c>
      <c r="K945" s="5" t="s">
        <v>65</v>
      </c>
      <c r="L945" s="5">
        <v>192944</v>
      </c>
      <c r="M945" s="5" t="s">
        <v>70</v>
      </c>
      <c r="N945" s="5" t="s">
        <v>70</v>
      </c>
      <c r="O945" s="7">
        <v>0</v>
      </c>
      <c r="P945" s="7">
        <v>0</v>
      </c>
      <c r="Q945" s="7">
        <v>0</v>
      </c>
      <c r="R945" s="7">
        <v>0</v>
      </c>
      <c r="T945" s="5">
        <v>33</v>
      </c>
      <c r="U945" s="5">
        <v>0</v>
      </c>
      <c r="V945" s="5">
        <v>0</v>
      </c>
      <c r="W945" s="5">
        <v>0</v>
      </c>
      <c r="Z945" s="5">
        <v>0</v>
      </c>
      <c r="AC945" s="5">
        <v>0</v>
      </c>
      <c r="AF945" s="5">
        <v>0</v>
      </c>
      <c r="AI945" s="7">
        <v>607.35760000000005</v>
      </c>
      <c r="AJ945" s="7">
        <v>0.18459999999999999</v>
      </c>
      <c r="AK945" s="5" t="s">
        <v>189</v>
      </c>
      <c r="AZ945" s="5" t="s">
        <v>186</v>
      </c>
      <c r="BB945" s="5" t="s">
        <v>71</v>
      </c>
    </row>
    <row r="946" spans="1:57" x14ac:dyDescent="0.25">
      <c r="A946" s="5">
        <v>945</v>
      </c>
      <c r="B946" s="6">
        <v>42614.025891203702</v>
      </c>
      <c r="C946" s="6">
        <v>42614.047777777778</v>
      </c>
      <c r="D946" s="5" t="s">
        <v>336</v>
      </c>
      <c r="E946" s="5" t="s">
        <v>241</v>
      </c>
      <c r="F946" s="5" t="s">
        <v>337</v>
      </c>
      <c r="G946" s="5" t="s">
        <v>64</v>
      </c>
      <c r="H946" s="5" t="s">
        <v>319</v>
      </c>
      <c r="I946" s="5" t="s">
        <v>69</v>
      </c>
      <c r="J946" s="5" t="s">
        <v>65</v>
      </c>
      <c r="K946" s="5" t="s">
        <v>65</v>
      </c>
      <c r="L946" s="5">
        <v>59429</v>
      </c>
      <c r="M946" s="5" t="s">
        <v>70</v>
      </c>
      <c r="N946" s="5" t="s">
        <v>70</v>
      </c>
      <c r="O946" s="7">
        <v>0</v>
      </c>
      <c r="P946" s="7">
        <v>0</v>
      </c>
      <c r="Q946" s="7">
        <v>0</v>
      </c>
      <c r="R946" s="7">
        <v>0</v>
      </c>
      <c r="T946" s="5">
        <v>33</v>
      </c>
      <c r="U946" s="5">
        <v>0</v>
      </c>
      <c r="V946" s="5">
        <v>0</v>
      </c>
      <c r="W946" s="5">
        <v>0</v>
      </c>
      <c r="Z946" s="5">
        <v>0</v>
      </c>
      <c r="AC946" s="5">
        <v>0</v>
      </c>
      <c r="AF946" s="5">
        <v>0</v>
      </c>
      <c r="AI946" s="7">
        <v>607.41520000000003</v>
      </c>
      <c r="AJ946" s="7">
        <v>5.7599999999999998E-2</v>
      </c>
      <c r="AK946" s="5" t="s">
        <v>148</v>
      </c>
      <c r="AZ946" s="5" t="s">
        <v>185</v>
      </c>
      <c r="BB946" s="5" t="s">
        <v>74</v>
      </c>
    </row>
    <row r="947" spans="1:57" x14ac:dyDescent="0.25">
      <c r="A947" s="5">
        <v>946</v>
      </c>
      <c r="B947" s="6">
        <v>42613.935231481482</v>
      </c>
      <c r="D947" s="5" t="s">
        <v>318</v>
      </c>
      <c r="E947" s="5" t="s">
        <v>330</v>
      </c>
      <c r="G947" s="5" t="s">
        <v>64</v>
      </c>
      <c r="H947" s="5" t="s">
        <v>319</v>
      </c>
      <c r="I947" s="5" t="s">
        <v>75</v>
      </c>
      <c r="J947" s="5" t="s">
        <v>65</v>
      </c>
      <c r="K947" s="5" t="s">
        <v>65</v>
      </c>
      <c r="M947" s="5" t="s">
        <v>193</v>
      </c>
      <c r="N947" s="5" t="s">
        <v>66</v>
      </c>
      <c r="O947" s="7">
        <v>0</v>
      </c>
      <c r="P947" s="7">
        <v>0</v>
      </c>
      <c r="Q947" s="7">
        <v>0</v>
      </c>
      <c r="R947" s="7">
        <v>0</v>
      </c>
      <c r="T947" s="5">
        <v>0</v>
      </c>
      <c r="W947" s="5">
        <v>0</v>
      </c>
      <c r="Y947" s="5">
        <v>0</v>
      </c>
      <c r="Z947" s="5">
        <v>0</v>
      </c>
      <c r="AB947" s="5">
        <v>0</v>
      </c>
      <c r="AC947" s="5">
        <v>0</v>
      </c>
      <c r="AE947" s="5">
        <v>0</v>
      </c>
      <c r="AF947" s="5">
        <v>0</v>
      </c>
      <c r="AH947" s="5">
        <v>0</v>
      </c>
      <c r="AJ947" s="7">
        <v>0</v>
      </c>
      <c r="AZ947" s="5" t="s">
        <v>175</v>
      </c>
      <c r="BB947" s="5" t="s">
        <v>77</v>
      </c>
      <c r="BD947" s="5" t="s">
        <v>586</v>
      </c>
      <c r="BE947" s="5" t="s">
        <v>67</v>
      </c>
    </row>
    <row r="948" spans="1:57" x14ac:dyDescent="0.25">
      <c r="A948" s="5">
        <v>947</v>
      </c>
      <c r="B948" s="6">
        <v>42613.922777777778</v>
      </c>
      <c r="D948" s="5" t="s">
        <v>377</v>
      </c>
      <c r="E948" s="5" t="s">
        <v>318</v>
      </c>
      <c r="G948" s="5" t="s">
        <v>64</v>
      </c>
      <c r="H948" s="5" t="s">
        <v>319</v>
      </c>
      <c r="I948" s="5" t="s">
        <v>176</v>
      </c>
      <c r="J948" s="5" t="s">
        <v>65</v>
      </c>
      <c r="K948" s="5" t="s">
        <v>65</v>
      </c>
      <c r="M948" s="5" t="s">
        <v>602</v>
      </c>
      <c r="N948" s="5" t="s">
        <v>66</v>
      </c>
      <c r="O948" s="7">
        <v>0</v>
      </c>
      <c r="P948" s="7">
        <v>0</v>
      </c>
      <c r="Q948" s="7">
        <v>0</v>
      </c>
      <c r="R948" s="7">
        <v>0</v>
      </c>
      <c r="T948" s="5">
        <v>0</v>
      </c>
      <c r="W948" s="5">
        <v>0</v>
      </c>
      <c r="Y948" s="5">
        <v>0</v>
      </c>
      <c r="Z948" s="5">
        <v>0</v>
      </c>
      <c r="AB948" s="5">
        <v>0</v>
      </c>
      <c r="AC948" s="5">
        <v>0</v>
      </c>
      <c r="AE948" s="5">
        <v>0</v>
      </c>
      <c r="AF948" s="5">
        <v>0</v>
      </c>
      <c r="AH948" s="5">
        <v>0</v>
      </c>
      <c r="AJ948" s="7">
        <v>0</v>
      </c>
      <c r="AZ948" s="5" t="s">
        <v>175</v>
      </c>
      <c r="BB948" s="5" t="s">
        <v>178</v>
      </c>
      <c r="BD948" s="5" t="s">
        <v>427</v>
      </c>
      <c r="BE948" s="5" t="s">
        <v>67</v>
      </c>
    </row>
    <row r="949" spans="1:57" x14ac:dyDescent="0.25">
      <c r="A949" s="5">
        <v>948</v>
      </c>
      <c r="B949" s="6">
        <v>42613.9218287037</v>
      </c>
      <c r="D949" s="5" t="s">
        <v>318</v>
      </c>
      <c r="E949" s="5" t="s">
        <v>356</v>
      </c>
      <c r="G949" s="5" t="s">
        <v>64</v>
      </c>
      <c r="H949" s="5" t="s">
        <v>319</v>
      </c>
      <c r="I949" s="5" t="s">
        <v>75</v>
      </c>
      <c r="J949" s="5" t="s">
        <v>65</v>
      </c>
      <c r="K949" s="5" t="s">
        <v>65</v>
      </c>
      <c r="M949" s="5" t="s">
        <v>215</v>
      </c>
      <c r="N949" s="5" t="s">
        <v>66</v>
      </c>
      <c r="O949" s="7">
        <v>0</v>
      </c>
      <c r="P949" s="7">
        <v>0</v>
      </c>
      <c r="Q949" s="7">
        <v>0</v>
      </c>
      <c r="R949" s="7">
        <v>0</v>
      </c>
      <c r="T949" s="5">
        <v>0</v>
      </c>
      <c r="W949" s="5">
        <v>0</v>
      </c>
      <c r="Y949" s="5">
        <v>0</v>
      </c>
      <c r="Z949" s="5">
        <v>0</v>
      </c>
      <c r="AB949" s="5">
        <v>0</v>
      </c>
      <c r="AC949" s="5">
        <v>0</v>
      </c>
      <c r="AE949" s="5">
        <v>0</v>
      </c>
      <c r="AF949" s="5">
        <v>0</v>
      </c>
      <c r="AH949" s="5">
        <v>0</v>
      </c>
      <c r="AJ949" s="7">
        <v>0</v>
      </c>
      <c r="AZ949" s="5" t="s">
        <v>175</v>
      </c>
      <c r="BB949" s="5" t="s">
        <v>77</v>
      </c>
      <c r="BD949" s="5" t="s">
        <v>427</v>
      </c>
      <c r="BE949" s="5" t="s">
        <v>67</v>
      </c>
    </row>
    <row r="950" spans="1:57" x14ac:dyDescent="0.25">
      <c r="A950" s="5">
        <v>949</v>
      </c>
      <c r="B950" s="6">
        <v>42613.905740740738</v>
      </c>
      <c r="D950" s="5" t="s">
        <v>318</v>
      </c>
      <c r="E950" s="5" t="s">
        <v>356</v>
      </c>
      <c r="G950" s="5" t="s">
        <v>64</v>
      </c>
      <c r="H950" s="5" t="s">
        <v>319</v>
      </c>
      <c r="I950" s="5" t="s">
        <v>75</v>
      </c>
      <c r="J950" s="5" t="s">
        <v>65</v>
      </c>
      <c r="K950" s="5" t="s">
        <v>65</v>
      </c>
      <c r="M950" s="5" t="s">
        <v>434</v>
      </c>
      <c r="N950" s="5" t="s">
        <v>183</v>
      </c>
      <c r="O950" s="7">
        <v>0</v>
      </c>
      <c r="P950" s="7">
        <v>0</v>
      </c>
      <c r="Q950" s="7">
        <v>0</v>
      </c>
      <c r="R950" s="7">
        <v>0</v>
      </c>
      <c r="T950" s="5">
        <v>0</v>
      </c>
      <c r="W950" s="5">
        <v>0</v>
      </c>
      <c r="Y950" s="5">
        <v>0</v>
      </c>
      <c r="Z950" s="5">
        <v>0</v>
      </c>
      <c r="AB950" s="5">
        <v>0</v>
      </c>
      <c r="AC950" s="5">
        <v>0</v>
      </c>
      <c r="AE950" s="5">
        <v>0</v>
      </c>
      <c r="AF950" s="5">
        <v>0</v>
      </c>
      <c r="AH950" s="5">
        <v>0</v>
      </c>
      <c r="AJ950" s="7">
        <v>0</v>
      </c>
      <c r="AZ950" s="5" t="s">
        <v>175</v>
      </c>
      <c r="BB950" s="5" t="s">
        <v>77</v>
      </c>
      <c r="BD950" s="5" t="s">
        <v>427</v>
      </c>
      <c r="BE950" s="5" t="s">
        <v>67</v>
      </c>
    </row>
    <row r="951" spans="1:57" x14ac:dyDescent="0.25">
      <c r="A951" s="5">
        <v>950</v>
      </c>
      <c r="B951" s="6">
        <v>42613.886423611111</v>
      </c>
      <c r="D951" s="5" t="s">
        <v>318</v>
      </c>
      <c r="E951" s="5" t="s">
        <v>356</v>
      </c>
      <c r="G951" s="5" t="s">
        <v>64</v>
      </c>
      <c r="H951" s="5" t="s">
        <v>319</v>
      </c>
      <c r="I951" s="5" t="s">
        <v>75</v>
      </c>
      <c r="J951" s="5" t="s">
        <v>65</v>
      </c>
      <c r="K951" s="5" t="s">
        <v>65</v>
      </c>
      <c r="M951" s="5" t="s">
        <v>603</v>
      </c>
      <c r="N951" s="5" t="s">
        <v>200</v>
      </c>
      <c r="O951" s="7">
        <v>0</v>
      </c>
      <c r="P951" s="7">
        <v>0</v>
      </c>
      <c r="Q951" s="7">
        <v>0</v>
      </c>
      <c r="R951" s="7">
        <v>0</v>
      </c>
      <c r="T951" s="5">
        <v>0</v>
      </c>
      <c r="W951" s="5">
        <v>0</v>
      </c>
      <c r="Y951" s="5">
        <v>0</v>
      </c>
      <c r="Z951" s="5">
        <v>0</v>
      </c>
      <c r="AB951" s="5">
        <v>0</v>
      </c>
      <c r="AC951" s="5">
        <v>0</v>
      </c>
      <c r="AE951" s="5">
        <v>0</v>
      </c>
      <c r="AF951" s="5">
        <v>0</v>
      </c>
      <c r="AH951" s="5">
        <v>0</v>
      </c>
      <c r="AJ951" s="7">
        <v>0</v>
      </c>
      <c r="AZ951" s="5" t="s">
        <v>175</v>
      </c>
      <c r="BB951" s="5" t="s">
        <v>77</v>
      </c>
      <c r="BD951" s="5" t="s">
        <v>427</v>
      </c>
      <c r="BE951" s="5" t="s">
        <v>67</v>
      </c>
    </row>
    <row r="952" spans="1:57" x14ac:dyDescent="0.25">
      <c r="A952" s="5">
        <v>951</v>
      </c>
      <c r="B952" s="6">
        <v>42613.879733796297</v>
      </c>
      <c r="C952" s="6">
        <v>42614.034629629627</v>
      </c>
      <c r="D952" s="5" t="s">
        <v>336</v>
      </c>
      <c r="E952" s="5" t="s">
        <v>68</v>
      </c>
      <c r="G952" s="5" t="s">
        <v>64</v>
      </c>
      <c r="H952" s="5" t="s">
        <v>319</v>
      </c>
      <c r="I952" s="5" t="s">
        <v>69</v>
      </c>
      <c r="J952" s="5" t="s">
        <v>65</v>
      </c>
      <c r="K952" s="5" t="s">
        <v>65</v>
      </c>
      <c r="L952" s="5">
        <v>144927</v>
      </c>
      <c r="M952" s="5" t="s">
        <v>70</v>
      </c>
      <c r="N952" s="5" t="s">
        <v>70</v>
      </c>
      <c r="O952" s="7">
        <v>0</v>
      </c>
      <c r="P952" s="7">
        <v>0</v>
      </c>
      <c r="Q952" s="7">
        <v>0</v>
      </c>
      <c r="R952" s="7">
        <v>0</v>
      </c>
      <c r="T952" s="5">
        <v>33</v>
      </c>
      <c r="U952" s="5">
        <v>0</v>
      </c>
      <c r="V952" s="5">
        <v>0</v>
      </c>
      <c r="W952" s="5">
        <v>0</v>
      </c>
      <c r="Z952" s="5">
        <v>0</v>
      </c>
      <c r="AC952" s="5">
        <v>0</v>
      </c>
      <c r="AF952" s="5">
        <v>0</v>
      </c>
      <c r="AI952" s="7">
        <v>607.76289999999995</v>
      </c>
      <c r="AJ952" s="7">
        <v>0.13869999999999999</v>
      </c>
      <c r="AK952" s="5" t="s">
        <v>149</v>
      </c>
      <c r="AZ952" s="5" t="s">
        <v>186</v>
      </c>
      <c r="BB952" s="5" t="s">
        <v>71</v>
      </c>
    </row>
    <row r="953" spans="1:57" x14ac:dyDescent="0.25">
      <c r="A953" s="5">
        <v>952</v>
      </c>
      <c r="B953" s="6">
        <v>42613.879351851851</v>
      </c>
      <c r="D953" s="5" t="s">
        <v>318</v>
      </c>
      <c r="E953" s="5" t="s">
        <v>330</v>
      </c>
      <c r="G953" s="5" t="s">
        <v>64</v>
      </c>
      <c r="H953" s="5" t="s">
        <v>319</v>
      </c>
      <c r="I953" s="5" t="s">
        <v>75</v>
      </c>
      <c r="J953" s="5" t="s">
        <v>65</v>
      </c>
      <c r="K953" s="5" t="s">
        <v>65</v>
      </c>
      <c r="M953" s="5" t="s">
        <v>224</v>
      </c>
      <c r="N953" s="5" t="s">
        <v>66</v>
      </c>
      <c r="O953" s="7">
        <v>0</v>
      </c>
      <c r="P953" s="7">
        <v>0</v>
      </c>
      <c r="Q953" s="7">
        <v>0</v>
      </c>
      <c r="R953" s="7">
        <v>0</v>
      </c>
      <c r="T953" s="5">
        <v>0</v>
      </c>
      <c r="W953" s="5">
        <v>0</v>
      </c>
      <c r="Y953" s="5">
        <v>0</v>
      </c>
      <c r="Z953" s="5">
        <v>0</v>
      </c>
      <c r="AB953" s="5">
        <v>0</v>
      </c>
      <c r="AC953" s="5">
        <v>0</v>
      </c>
      <c r="AE953" s="5">
        <v>0</v>
      </c>
      <c r="AF953" s="5">
        <v>0</v>
      </c>
      <c r="AH953" s="5">
        <v>0</v>
      </c>
      <c r="AJ953" s="7">
        <v>0</v>
      </c>
      <c r="AZ953" s="5" t="s">
        <v>175</v>
      </c>
      <c r="BB953" s="5" t="s">
        <v>77</v>
      </c>
      <c r="BD953" s="5" t="s">
        <v>588</v>
      </c>
      <c r="BE953" s="5" t="s">
        <v>67</v>
      </c>
    </row>
    <row r="954" spans="1:57" x14ac:dyDescent="0.25">
      <c r="A954" s="5">
        <v>953</v>
      </c>
      <c r="B954" s="6">
        <v>42613.879108796296</v>
      </c>
      <c r="C954" s="6">
        <v>42614.050162037034</v>
      </c>
      <c r="D954" s="5" t="s">
        <v>336</v>
      </c>
      <c r="E954" s="5" t="s">
        <v>68</v>
      </c>
      <c r="G954" s="5" t="s">
        <v>64</v>
      </c>
      <c r="H954" s="5" t="s">
        <v>319</v>
      </c>
      <c r="I954" s="5" t="s">
        <v>69</v>
      </c>
      <c r="J954" s="5" t="s">
        <v>65</v>
      </c>
      <c r="K954" s="5" t="s">
        <v>65</v>
      </c>
      <c r="L954" s="5">
        <v>5695397</v>
      </c>
      <c r="M954" s="5" t="s">
        <v>70</v>
      </c>
      <c r="N954" s="5" t="s">
        <v>70</v>
      </c>
      <c r="O954" s="7">
        <v>0</v>
      </c>
      <c r="P954" s="7">
        <v>0</v>
      </c>
      <c r="Q954" s="7">
        <v>0</v>
      </c>
      <c r="R954" s="7">
        <v>0</v>
      </c>
      <c r="T954" s="5">
        <v>33</v>
      </c>
      <c r="U954" s="5">
        <v>0</v>
      </c>
      <c r="V954" s="5">
        <v>0</v>
      </c>
      <c r="W954" s="5">
        <v>0</v>
      </c>
      <c r="Z954" s="5">
        <v>0</v>
      </c>
      <c r="AC954" s="5">
        <v>0</v>
      </c>
      <c r="AF954" s="5">
        <v>0</v>
      </c>
      <c r="AI954" s="7">
        <v>612.9855</v>
      </c>
      <c r="AJ954" s="7">
        <v>5.4316000000000004</v>
      </c>
      <c r="AK954" s="5" t="s">
        <v>148</v>
      </c>
      <c r="AZ954" s="5" t="s">
        <v>185</v>
      </c>
      <c r="BB954" s="5" t="s">
        <v>74</v>
      </c>
    </row>
    <row r="955" spans="1:57" x14ac:dyDescent="0.25">
      <c r="A955" s="5">
        <v>954</v>
      </c>
      <c r="B955" s="6">
        <v>42613.877268518518</v>
      </c>
      <c r="D955" s="5" t="s">
        <v>318</v>
      </c>
      <c r="E955" s="5" t="s">
        <v>330</v>
      </c>
      <c r="G955" s="5" t="s">
        <v>64</v>
      </c>
      <c r="H955" s="5" t="s">
        <v>319</v>
      </c>
      <c r="I955" s="5" t="s">
        <v>75</v>
      </c>
      <c r="J955" s="5" t="s">
        <v>65</v>
      </c>
      <c r="K955" s="5" t="s">
        <v>65</v>
      </c>
      <c r="M955" s="5" t="s">
        <v>215</v>
      </c>
      <c r="N955" s="5" t="s">
        <v>66</v>
      </c>
      <c r="O955" s="7">
        <v>0</v>
      </c>
      <c r="P955" s="7">
        <v>0</v>
      </c>
      <c r="Q955" s="7">
        <v>0</v>
      </c>
      <c r="R955" s="7">
        <v>0</v>
      </c>
      <c r="T955" s="5">
        <v>0</v>
      </c>
      <c r="W955" s="5">
        <v>0</v>
      </c>
      <c r="Y955" s="5">
        <v>0</v>
      </c>
      <c r="Z955" s="5">
        <v>0</v>
      </c>
      <c r="AB955" s="5">
        <v>0</v>
      </c>
      <c r="AC955" s="5">
        <v>0</v>
      </c>
      <c r="AE955" s="5">
        <v>0</v>
      </c>
      <c r="AF955" s="5">
        <v>0</v>
      </c>
      <c r="AH955" s="5">
        <v>0</v>
      </c>
      <c r="AJ955" s="7">
        <v>0</v>
      </c>
      <c r="AZ955" s="5" t="s">
        <v>175</v>
      </c>
      <c r="BB955" s="5" t="s">
        <v>77</v>
      </c>
      <c r="BD955" s="5" t="s">
        <v>394</v>
      </c>
      <c r="BE955" s="5" t="s">
        <v>67</v>
      </c>
    </row>
    <row r="956" spans="1:57" x14ac:dyDescent="0.25">
      <c r="A956" s="5">
        <v>955</v>
      </c>
      <c r="B956" s="6">
        <v>42613.873425925929</v>
      </c>
      <c r="D956" s="5" t="s">
        <v>318</v>
      </c>
      <c r="E956" s="5" t="s">
        <v>330</v>
      </c>
      <c r="G956" s="5" t="s">
        <v>64</v>
      </c>
      <c r="H956" s="5" t="s">
        <v>319</v>
      </c>
      <c r="I956" s="5" t="s">
        <v>75</v>
      </c>
      <c r="J956" s="5" t="s">
        <v>65</v>
      </c>
      <c r="K956" s="5" t="s">
        <v>65</v>
      </c>
      <c r="M956" s="5" t="s">
        <v>604</v>
      </c>
      <c r="N956" s="5" t="s">
        <v>196</v>
      </c>
      <c r="O956" s="7">
        <v>0</v>
      </c>
      <c r="P956" s="7">
        <v>0</v>
      </c>
      <c r="Q956" s="7">
        <v>0</v>
      </c>
      <c r="R956" s="7">
        <v>0</v>
      </c>
      <c r="T956" s="5">
        <v>0</v>
      </c>
      <c r="W956" s="5">
        <v>0</v>
      </c>
      <c r="Y956" s="5">
        <v>0</v>
      </c>
      <c r="Z956" s="5">
        <v>0</v>
      </c>
      <c r="AB956" s="5">
        <v>0</v>
      </c>
      <c r="AC956" s="5">
        <v>0</v>
      </c>
      <c r="AE956" s="5">
        <v>0</v>
      </c>
      <c r="AF956" s="5">
        <v>0</v>
      </c>
      <c r="AH956" s="5">
        <v>0</v>
      </c>
      <c r="AJ956" s="7">
        <v>0</v>
      </c>
      <c r="AZ956" s="5" t="s">
        <v>175</v>
      </c>
      <c r="BB956" s="5" t="s">
        <v>77</v>
      </c>
      <c r="BD956" s="5" t="s">
        <v>394</v>
      </c>
      <c r="BE956" s="5" t="s">
        <v>67</v>
      </c>
    </row>
    <row r="957" spans="1:57" x14ac:dyDescent="0.25">
      <c r="A957" s="5">
        <v>956</v>
      </c>
      <c r="B957" s="6">
        <v>42613.872395833336</v>
      </c>
      <c r="D957" s="5" t="s">
        <v>318</v>
      </c>
      <c r="E957" s="5" t="s">
        <v>344</v>
      </c>
      <c r="G957" s="5" t="s">
        <v>64</v>
      </c>
      <c r="H957" s="5" t="s">
        <v>319</v>
      </c>
      <c r="I957" s="5" t="s">
        <v>75</v>
      </c>
      <c r="J957" s="5" t="s">
        <v>65</v>
      </c>
      <c r="K957" s="5" t="s">
        <v>65</v>
      </c>
      <c r="M957" s="5" t="s">
        <v>194</v>
      </c>
      <c r="N957" s="5" t="s">
        <v>66</v>
      </c>
      <c r="O957" s="7">
        <v>0</v>
      </c>
      <c r="P957" s="7">
        <v>0</v>
      </c>
      <c r="Q957" s="7">
        <v>0</v>
      </c>
      <c r="R957" s="7">
        <v>0</v>
      </c>
      <c r="T957" s="5">
        <v>0</v>
      </c>
      <c r="W957" s="5">
        <v>0</v>
      </c>
      <c r="Y957" s="5">
        <v>0</v>
      </c>
      <c r="Z957" s="5">
        <v>0</v>
      </c>
      <c r="AB957" s="5">
        <v>0</v>
      </c>
      <c r="AC957" s="5">
        <v>0</v>
      </c>
      <c r="AE957" s="5">
        <v>0</v>
      </c>
      <c r="AF957" s="5">
        <v>0</v>
      </c>
      <c r="AH957" s="5">
        <v>0</v>
      </c>
      <c r="AJ957" s="7">
        <v>0</v>
      </c>
      <c r="AZ957" s="5" t="s">
        <v>175</v>
      </c>
      <c r="BB957" s="5" t="s">
        <v>77</v>
      </c>
      <c r="BD957" s="5" t="s">
        <v>394</v>
      </c>
      <c r="BE957" s="5" t="s">
        <v>67</v>
      </c>
    </row>
    <row r="958" spans="1:57" x14ac:dyDescent="0.25">
      <c r="A958" s="5">
        <v>957</v>
      </c>
      <c r="B958" s="6">
        <v>42613.867511574077</v>
      </c>
      <c r="D958" s="5" t="s">
        <v>318</v>
      </c>
      <c r="E958" s="5" t="s">
        <v>330</v>
      </c>
      <c r="G958" s="5" t="s">
        <v>64</v>
      </c>
      <c r="H958" s="5" t="s">
        <v>319</v>
      </c>
      <c r="I958" s="5" t="s">
        <v>75</v>
      </c>
      <c r="J958" s="5" t="s">
        <v>65</v>
      </c>
      <c r="K958" s="5" t="s">
        <v>65</v>
      </c>
      <c r="M958" s="5" t="s">
        <v>504</v>
      </c>
      <c r="N958" s="5" t="s">
        <v>66</v>
      </c>
      <c r="O958" s="7">
        <v>0</v>
      </c>
      <c r="P958" s="7">
        <v>0</v>
      </c>
      <c r="Q958" s="7">
        <v>0</v>
      </c>
      <c r="R958" s="7">
        <v>0</v>
      </c>
      <c r="T958" s="5">
        <v>0</v>
      </c>
      <c r="W958" s="5">
        <v>0</v>
      </c>
      <c r="Y958" s="5">
        <v>0</v>
      </c>
      <c r="Z958" s="5">
        <v>0</v>
      </c>
      <c r="AB958" s="5">
        <v>0</v>
      </c>
      <c r="AC958" s="5">
        <v>0</v>
      </c>
      <c r="AE958" s="5">
        <v>0</v>
      </c>
      <c r="AF958" s="5">
        <v>0</v>
      </c>
      <c r="AH958" s="5">
        <v>0</v>
      </c>
      <c r="AJ958" s="7">
        <v>0</v>
      </c>
      <c r="AZ958" s="5" t="s">
        <v>175</v>
      </c>
      <c r="BB958" s="5" t="s">
        <v>77</v>
      </c>
      <c r="BD958" s="5" t="s">
        <v>393</v>
      </c>
      <c r="BE958" s="5" t="s">
        <v>67</v>
      </c>
    </row>
    <row r="959" spans="1:57" x14ac:dyDescent="0.25">
      <c r="A959" s="5">
        <v>958</v>
      </c>
      <c r="B959" s="6">
        <v>42613.826423611114</v>
      </c>
      <c r="D959" s="5" t="s">
        <v>317</v>
      </c>
      <c r="E959" s="5" t="s">
        <v>318</v>
      </c>
      <c r="F959" s="5" t="s">
        <v>317</v>
      </c>
      <c r="G959" s="5" t="s">
        <v>80</v>
      </c>
      <c r="H959" s="5" t="s">
        <v>319</v>
      </c>
      <c r="I959" s="5" t="s">
        <v>320</v>
      </c>
      <c r="J959" s="5" t="s">
        <v>65</v>
      </c>
      <c r="K959" s="5" t="s">
        <v>65</v>
      </c>
      <c r="M959" s="5" t="s">
        <v>363</v>
      </c>
      <c r="N959" s="5" t="s">
        <v>66</v>
      </c>
      <c r="O959" s="7">
        <v>0</v>
      </c>
      <c r="P959" s="7">
        <v>0</v>
      </c>
      <c r="Q959" s="7">
        <v>0</v>
      </c>
      <c r="R959" s="7">
        <v>0</v>
      </c>
      <c r="T959" s="5">
        <v>0</v>
      </c>
      <c r="W959" s="5">
        <v>0</v>
      </c>
      <c r="Y959" s="5">
        <v>0</v>
      </c>
      <c r="Z959" s="5">
        <v>0</v>
      </c>
      <c r="AB959" s="5">
        <v>0</v>
      </c>
      <c r="AC959" s="5">
        <v>0</v>
      </c>
      <c r="AE959" s="5">
        <v>0</v>
      </c>
      <c r="AF959" s="5">
        <v>0</v>
      </c>
      <c r="AH959" s="5">
        <v>0</v>
      </c>
      <c r="AJ959" s="7">
        <v>0</v>
      </c>
      <c r="BB959" s="5" t="s">
        <v>322</v>
      </c>
      <c r="BD959" s="5" t="s">
        <v>323</v>
      </c>
      <c r="BE959" s="5" t="s">
        <v>324</v>
      </c>
    </row>
    <row r="960" spans="1:57" x14ac:dyDescent="0.25">
      <c r="A960" s="5">
        <v>959</v>
      </c>
      <c r="B960" s="6">
        <v>42613.771168981482</v>
      </c>
      <c r="C960" s="6">
        <v>42613.901678240742</v>
      </c>
      <c r="D960" s="5" t="s">
        <v>336</v>
      </c>
      <c r="E960" s="5" t="s">
        <v>68</v>
      </c>
      <c r="G960" s="5" t="s">
        <v>64</v>
      </c>
      <c r="H960" s="5" t="s">
        <v>319</v>
      </c>
      <c r="I960" s="5" t="s">
        <v>69</v>
      </c>
      <c r="J960" s="5" t="s">
        <v>65</v>
      </c>
      <c r="K960" s="5" t="s">
        <v>65</v>
      </c>
      <c r="L960" s="5">
        <v>62571</v>
      </c>
      <c r="M960" s="5" t="s">
        <v>70</v>
      </c>
      <c r="N960" s="5" t="s">
        <v>70</v>
      </c>
      <c r="O960" s="7">
        <v>0</v>
      </c>
      <c r="P960" s="7">
        <v>0</v>
      </c>
      <c r="Q960" s="7">
        <v>0</v>
      </c>
      <c r="R960" s="7">
        <v>0</v>
      </c>
      <c r="T960" s="5">
        <v>33</v>
      </c>
      <c r="U960" s="5">
        <v>0</v>
      </c>
      <c r="V960" s="5">
        <v>0</v>
      </c>
      <c r="W960" s="5">
        <v>0</v>
      </c>
      <c r="Z960" s="5">
        <v>0</v>
      </c>
      <c r="AC960" s="5">
        <v>0</v>
      </c>
      <c r="AF960" s="5">
        <v>0</v>
      </c>
      <c r="AI960" s="7">
        <v>613.45619999999997</v>
      </c>
      <c r="AJ960" s="7">
        <v>6.0499999999999998E-2</v>
      </c>
      <c r="AK960" s="5" t="s">
        <v>149</v>
      </c>
      <c r="AZ960" s="5" t="s">
        <v>186</v>
      </c>
      <c r="BB960" s="5" t="s">
        <v>71</v>
      </c>
    </row>
    <row r="961" spans="1:57" x14ac:dyDescent="0.25">
      <c r="A961" s="5">
        <v>960</v>
      </c>
      <c r="B961" s="6">
        <v>42613.770520833335</v>
      </c>
      <c r="C961" s="6">
        <v>42613.890543981484</v>
      </c>
      <c r="D961" s="5" t="s">
        <v>336</v>
      </c>
      <c r="E961" s="5" t="s">
        <v>68</v>
      </c>
      <c r="G961" s="5" t="s">
        <v>64</v>
      </c>
      <c r="H961" s="5" t="s">
        <v>319</v>
      </c>
      <c r="I961" s="5" t="s">
        <v>69</v>
      </c>
      <c r="J961" s="5" t="s">
        <v>65</v>
      </c>
      <c r="K961" s="5" t="s">
        <v>65</v>
      </c>
      <c r="L961" s="5">
        <v>763565</v>
      </c>
      <c r="M961" s="5" t="s">
        <v>70</v>
      </c>
      <c r="N961" s="5" t="s">
        <v>70</v>
      </c>
      <c r="O961" s="7">
        <v>0</v>
      </c>
      <c r="P961" s="7">
        <v>0</v>
      </c>
      <c r="Q961" s="7">
        <v>0</v>
      </c>
      <c r="R961" s="7">
        <v>0</v>
      </c>
      <c r="T961" s="5">
        <v>33</v>
      </c>
      <c r="U961" s="5">
        <v>0</v>
      </c>
      <c r="V961" s="5">
        <v>0</v>
      </c>
      <c r="W961" s="5">
        <v>0</v>
      </c>
      <c r="Z961" s="5">
        <v>0</v>
      </c>
      <c r="AC961" s="5">
        <v>0</v>
      </c>
      <c r="AF961" s="5">
        <v>0</v>
      </c>
      <c r="AI961" s="7">
        <v>613.77459999999996</v>
      </c>
      <c r="AJ961" s="7">
        <v>0.72850000000000004</v>
      </c>
      <c r="AK961" s="5" t="s">
        <v>148</v>
      </c>
      <c r="AZ961" s="5" t="s">
        <v>185</v>
      </c>
      <c r="BB961" s="5" t="s">
        <v>74</v>
      </c>
    </row>
    <row r="962" spans="1:57" x14ac:dyDescent="0.25">
      <c r="A962" s="5">
        <v>961</v>
      </c>
      <c r="B962" s="6">
        <v>42613.700104166666</v>
      </c>
      <c r="D962" s="5" t="s">
        <v>318</v>
      </c>
      <c r="E962" s="5" t="s">
        <v>585</v>
      </c>
      <c r="G962" s="5" t="s">
        <v>64</v>
      </c>
      <c r="H962" s="5" t="s">
        <v>319</v>
      </c>
      <c r="I962" s="5" t="s">
        <v>75</v>
      </c>
      <c r="J962" s="5" t="s">
        <v>65</v>
      </c>
      <c r="K962" s="5" t="s">
        <v>65</v>
      </c>
      <c r="M962" s="5" t="s">
        <v>285</v>
      </c>
      <c r="N962" s="5" t="s">
        <v>66</v>
      </c>
      <c r="O962" s="7">
        <v>0</v>
      </c>
      <c r="P962" s="7">
        <v>0</v>
      </c>
      <c r="Q962" s="7">
        <v>0</v>
      </c>
      <c r="R962" s="7">
        <v>0</v>
      </c>
      <c r="T962" s="5">
        <v>0</v>
      </c>
      <c r="W962" s="5">
        <v>0</v>
      </c>
      <c r="Y962" s="5">
        <v>0</v>
      </c>
      <c r="Z962" s="5">
        <v>0</v>
      </c>
      <c r="AB962" s="5">
        <v>0</v>
      </c>
      <c r="AC962" s="5">
        <v>0</v>
      </c>
      <c r="AE962" s="5">
        <v>0</v>
      </c>
      <c r="AF962" s="5">
        <v>0</v>
      </c>
      <c r="AH962" s="5">
        <v>0</v>
      </c>
      <c r="AJ962" s="7">
        <v>0</v>
      </c>
      <c r="AZ962" s="5" t="s">
        <v>175</v>
      </c>
      <c r="BB962" s="5" t="s">
        <v>77</v>
      </c>
      <c r="BD962" s="5" t="s">
        <v>432</v>
      </c>
      <c r="BE962" s="5" t="s">
        <v>67</v>
      </c>
    </row>
    <row r="963" spans="1:57" x14ac:dyDescent="0.25">
      <c r="A963" s="5">
        <v>962</v>
      </c>
      <c r="B963" s="6">
        <v>42613.698298611111</v>
      </c>
      <c r="D963" s="5" t="s">
        <v>317</v>
      </c>
      <c r="E963" s="5" t="s">
        <v>318</v>
      </c>
      <c r="F963" s="5" t="s">
        <v>317</v>
      </c>
      <c r="G963" s="5" t="s">
        <v>80</v>
      </c>
      <c r="H963" s="5" t="s">
        <v>319</v>
      </c>
      <c r="I963" s="5" t="s">
        <v>320</v>
      </c>
      <c r="J963" s="5" t="s">
        <v>65</v>
      </c>
      <c r="K963" s="5" t="s">
        <v>65</v>
      </c>
      <c r="M963" s="5" t="s">
        <v>321</v>
      </c>
      <c r="N963" s="5" t="s">
        <v>66</v>
      </c>
      <c r="O963" s="7">
        <v>0</v>
      </c>
      <c r="P963" s="7">
        <v>0</v>
      </c>
      <c r="Q963" s="7">
        <v>0</v>
      </c>
      <c r="R963" s="7">
        <v>0</v>
      </c>
      <c r="T963" s="5">
        <v>0</v>
      </c>
      <c r="W963" s="5">
        <v>0</v>
      </c>
      <c r="Y963" s="5">
        <v>0</v>
      </c>
      <c r="Z963" s="5">
        <v>0</v>
      </c>
      <c r="AB963" s="5">
        <v>0</v>
      </c>
      <c r="AC963" s="5">
        <v>0</v>
      </c>
      <c r="AE963" s="5">
        <v>0</v>
      </c>
      <c r="AF963" s="5">
        <v>0</v>
      </c>
      <c r="AH963" s="5">
        <v>0</v>
      </c>
      <c r="AJ963" s="7">
        <v>0</v>
      </c>
      <c r="BB963" s="5" t="s">
        <v>322</v>
      </c>
      <c r="BD963" s="5" t="s">
        <v>323</v>
      </c>
      <c r="BE963" s="5" t="s">
        <v>324</v>
      </c>
    </row>
    <row r="964" spans="1:57" x14ac:dyDescent="0.25">
      <c r="A964" s="5">
        <v>963</v>
      </c>
      <c r="B964" s="6">
        <v>42613.69699074074</v>
      </c>
      <c r="D964" s="5" t="s">
        <v>585</v>
      </c>
      <c r="E964" s="5" t="s">
        <v>318</v>
      </c>
      <c r="G964" s="5" t="s">
        <v>80</v>
      </c>
      <c r="H964" s="5" t="s">
        <v>319</v>
      </c>
      <c r="I964" s="5" t="s">
        <v>176</v>
      </c>
      <c r="J964" s="5" t="s">
        <v>65</v>
      </c>
      <c r="K964" s="5" t="s">
        <v>65</v>
      </c>
      <c r="M964" s="5" t="s">
        <v>446</v>
      </c>
      <c r="N964" s="5" t="s">
        <v>66</v>
      </c>
      <c r="O964" s="7">
        <v>0</v>
      </c>
      <c r="P964" s="7">
        <v>0</v>
      </c>
      <c r="Q964" s="14">
        <v>0</v>
      </c>
      <c r="R964" s="14">
        <v>0</v>
      </c>
      <c r="T964" s="5">
        <v>0</v>
      </c>
      <c r="W964" s="5">
        <v>0</v>
      </c>
      <c r="Z964" s="5">
        <v>0</v>
      </c>
      <c r="AC964" s="5">
        <v>0</v>
      </c>
      <c r="AF964" s="5">
        <v>0</v>
      </c>
      <c r="BB964" s="5" t="s">
        <v>188</v>
      </c>
      <c r="BD964" s="5" t="s">
        <v>432</v>
      </c>
      <c r="BE964" s="5" t="s">
        <v>67</v>
      </c>
    </row>
    <row r="965" spans="1:57" x14ac:dyDescent="0.25">
      <c r="A965" s="5">
        <v>964</v>
      </c>
      <c r="B965" s="6">
        <v>42613.676828703705</v>
      </c>
      <c r="D965" s="5" t="s">
        <v>318</v>
      </c>
      <c r="E965" s="5" t="s">
        <v>344</v>
      </c>
      <c r="G965" s="5" t="s">
        <v>64</v>
      </c>
      <c r="H965" s="5" t="s">
        <v>319</v>
      </c>
      <c r="I965" s="5" t="s">
        <v>75</v>
      </c>
      <c r="J965" s="5" t="s">
        <v>65</v>
      </c>
      <c r="K965" s="5" t="s">
        <v>65</v>
      </c>
      <c r="M965" s="5" t="s">
        <v>233</v>
      </c>
      <c r="N965" s="5" t="s">
        <v>66</v>
      </c>
      <c r="O965" s="7">
        <v>0</v>
      </c>
      <c r="P965" s="7">
        <v>0</v>
      </c>
      <c r="Q965" s="7">
        <v>0</v>
      </c>
      <c r="R965" s="7">
        <v>0</v>
      </c>
      <c r="T965" s="5">
        <v>0</v>
      </c>
      <c r="W965" s="5">
        <v>0</v>
      </c>
      <c r="Y965" s="5">
        <v>0</v>
      </c>
      <c r="Z965" s="5">
        <v>0</v>
      </c>
      <c r="AB965" s="5">
        <v>0</v>
      </c>
      <c r="AC965" s="5">
        <v>0</v>
      </c>
      <c r="AE965" s="5">
        <v>0</v>
      </c>
      <c r="AF965" s="5">
        <v>0</v>
      </c>
      <c r="AH965" s="5">
        <v>0</v>
      </c>
      <c r="AJ965" s="7">
        <v>0</v>
      </c>
      <c r="AZ965" s="5" t="s">
        <v>175</v>
      </c>
      <c r="BB965" s="5" t="s">
        <v>77</v>
      </c>
      <c r="BD965" s="5" t="s">
        <v>432</v>
      </c>
      <c r="BE965" s="5" t="s">
        <v>67</v>
      </c>
    </row>
    <row r="966" spans="1:57" x14ac:dyDescent="0.25">
      <c r="A966" s="5">
        <v>965</v>
      </c>
      <c r="B966" s="6">
        <v>42613.617164351854</v>
      </c>
      <c r="C966" s="6">
        <v>42613.787222222221</v>
      </c>
      <c r="D966" s="5" t="s">
        <v>336</v>
      </c>
      <c r="E966" s="5" t="s">
        <v>241</v>
      </c>
      <c r="F966" s="5" t="s">
        <v>337</v>
      </c>
      <c r="G966" s="5" t="s">
        <v>64</v>
      </c>
      <c r="H966" s="5" t="s">
        <v>319</v>
      </c>
      <c r="I966" s="5" t="s">
        <v>69</v>
      </c>
      <c r="J966" s="5" t="s">
        <v>65</v>
      </c>
      <c r="K966" s="5" t="s">
        <v>65</v>
      </c>
      <c r="L966" s="5">
        <v>247275</v>
      </c>
      <c r="M966" s="5" t="s">
        <v>70</v>
      </c>
      <c r="N966" s="5" t="s">
        <v>70</v>
      </c>
      <c r="O966" s="7">
        <v>0</v>
      </c>
      <c r="P966" s="7">
        <v>0</v>
      </c>
      <c r="Q966" s="7">
        <v>0</v>
      </c>
      <c r="R966" s="7">
        <v>0</v>
      </c>
      <c r="T966" s="5">
        <v>33</v>
      </c>
      <c r="U966" s="5">
        <v>0</v>
      </c>
      <c r="V966" s="5">
        <v>0</v>
      </c>
      <c r="W966" s="5">
        <v>0</v>
      </c>
      <c r="Z966" s="5">
        <v>0</v>
      </c>
      <c r="AC966" s="5">
        <v>0</v>
      </c>
      <c r="AF966" s="5">
        <v>0</v>
      </c>
      <c r="AI966" s="7">
        <v>618.6037</v>
      </c>
      <c r="AJ966" s="7">
        <v>0.23630000000000001</v>
      </c>
      <c r="AK966" s="5" t="s">
        <v>149</v>
      </c>
      <c r="AZ966" s="5" t="s">
        <v>186</v>
      </c>
      <c r="BB966" s="5" t="s">
        <v>71</v>
      </c>
    </row>
    <row r="967" spans="1:57" x14ac:dyDescent="0.25">
      <c r="A967" s="5">
        <v>966</v>
      </c>
      <c r="B967" s="6">
        <v>42613.616620370369</v>
      </c>
      <c r="C967" s="6">
        <v>42613.773680555554</v>
      </c>
      <c r="D967" s="5" t="s">
        <v>336</v>
      </c>
      <c r="E967" s="5" t="s">
        <v>241</v>
      </c>
      <c r="F967" s="5" t="s">
        <v>337</v>
      </c>
      <c r="G967" s="5" t="s">
        <v>64</v>
      </c>
      <c r="H967" s="5" t="s">
        <v>319</v>
      </c>
      <c r="I967" s="5" t="s">
        <v>69</v>
      </c>
      <c r="J967" s="5" t="s">
        <v>65</v>
      </c>
      <c r="K967" s="5" t="s">
        <v>65</v>
      </c>
      <c r="L967" s="5">
        <v>6514212</v>
      </c>
      <c r="M967" s="5" t="s">
        <v>70</v>
      </c>
      <c r="N967" s="5" t="s">
        <v>70</v>
      </c>
      <c r="O967" s="7">
        <v>0</v>
      </c>
      <c r="P967" s="7">
        <v>0</v>
      </c>
      <c r="Q967" s="7">
        <v>0</v>
      </c>
      <c r="R967" s="7">
        <v>0</v>
      </c>
      <c r="T967" s="5">
        <v>33</v>
      </c>
      <c r="U967" s="5">
        <v>0</v>
      </c>
      <c r="V967" s="5">
        <v>0</v>
      </c>
      <c r="W967" s="5">
        <v>0</v>
      </c>
      <c r="Z967" s="5">
        <v>0</v>
      </c>
      <c r="AC967" s="5">
        <v>0</v>
      </c>
      <c r="AF967" s="5">
        <v>0</v>
      </c>
      <c r="AI967" s="7">
        <v>620.22379999999998</v>
      </c>
      <c r="AJ967" s="7">
        <v>6.2129000000000003</v>
      </c>
      <c r="AK967" s="5" t="s">
        <v>148</v>
      </c>
      <c r="AZ967" s="5" t="s">
        <v>185</v>
      </c>
      <c r="BB967" s="5" t="s">
        <v>74</v>
      </c>
    </row>
    <row r="968" spans="1:57" x14ac:dyDescent="0.25">
      <c r="A968" s="5">
        <v>967</v>
      </c>
      <c r="B968" s="6">
        <v>42613.555069444446</v>
      </c>
      <c r="C968" s="6">
        <v>42613.655868055554</v>
      </c>
      <c r="D968" s="5" t="s">
        <v>336</v>
      </c>
      <c r="E968" s="5" t="s">
        <v>68</v>
      </c>
      <c r="F968" s="5" t="s">
        <v>337</v>
      </c>
      <c r="G968" s="5" t="s">
        <v>64</v>
      </c>
      <c r="H968" s="5" t="s">
        <v>319</v>
      </c>
      <c r="I968" s="5" t="s">
        <v>69</v>
      </c>
      <c r="J968" s="5" t="s">
        <v>65</v>
      </c>
      <c r="K968" s="5" t="s">
        <v>65</v>
      </c>
      <c r="L968" s="5">
        <v>0</v>
      </c>
      <c r="M968" s="5" t="s">
        <v>70</v>
      </c>
      <c r="N968" s="5" t="s">
        <v>70</v>
      </c>
      <c r="O968" s="7">
        <v>0</v>
      </c>
      <c r="P968" s="7">
        <v>0</v>
      </c>
      <c r="Q968" s="7">
        <v>0</v>
      </c>
      <c r="R968" s="7">
        <v>0</v>
      </c>
      <c r="T968" s="5">
        <v>0</v>
      </c>
      <c r="U968" s="5">
        <v>0</v>
      </c>
      <c r="V968" s="5">
        <v>0</v>
      </c>
      <c r="W968" s="5">
        <v>0</v>
      </c>
      <c r="Z968" s="5">
        <v>0</v>
      </c>
      <c r="AC968" s="5">
        <v>0</v>
      </c>
      <c r="AF968" s="5">
        <v>0</v>
      </c>
      <c r="AK968" s="5" t="s">
        <v>149</v>
      </c>
      <c r="AZ968" s="5" t="s">
        <v>186</v>
      </c>
      <c r="BB968" s="5" t="s">
        <v>71</v>
      </c>
    </row>
    <row r="969" spans="1:57" x14ac:dyDescent="0.25">
      <c r="A969" s="5">
        <v>968</v>
      </c>
      <c r="B969" s="6">
        <v>42613.527800925927</v>
      </c>
      <c r="D969" s="5" t="s">
        <v>318</v>
      </c>
      <c r="E969" s="5" t="s">
        <v>344</v>
      </c>
      <c r="G969" s="5" t="s">
        <v>64</v>
      </c>
      <c r="H969" s="5" t="s">
        <v>319</v>
      </c>
      <c r="I969" s="5" t="s">
        <v>75</v>
      </c>
      <c r="J969" s="5" t="s">
        <v>65</v>
      </c>
      <c r="K969" s="5" t="s">
        <v>65</v>
      </c>
      <c r="M969" s="5" t="s">
        <v>201</v>
      </c>
      <c r="N969" s="5" t="s">
        <v>76</v>
      </c>
      <c r="O969" s="7">
        <v>0</v>
      </c>
      <c r="P969" s="7">
        <v>0</v>
      </c>
      <c r="Q969" s="7">
        <v>0</v>
      </c>
      <c r="R969" s="7">
        <v>0</v>
      </c>
      <c r="T969" s="5">
        <v>0</v>
      </c>
      <c r="W969" s="5">
        <v>0</v>
      </c>
      <c r="Y969" s="5">
        <v>0</v>
      </c>
      <c r="Z969" s="5">
        <v>0</v>
      </c>
      <c r="AB969" s="5">
        <v>0</v>
      </c>
      <c r="AC969" s="5">
        <v>0</v>
      </c>
      <c r="AE969" s="5">
        <v>0</v>
      </c>
      <c r="AF969" s="5">
        <v>0</v>
      </c>
      <c r="AH969" s="5">
        <v>0</v>
      </c>
      <c r="AJ969" s="7">
        <v>0</v>
      </c>
      <c r="AZ969" s="5" t="s">
        <v>175</v>
      </c>
      <c r="BB969" s="5" t="s">
        <v>77</v>
      </c>
      <c r="BD969" s="5" t="s">
        <v>427</v>
      </c>
      <c r="BE969" s="5" t="s">
        <v>67</v>
      </c>
    </row>
    <row r="970" spans="1:57" x14ac:dyDescent="0.25">
      <c r="A970" s="5">
        <v>969</v>
      </c>
      <c r="B970" s="6">
        <v>42613.523043981484</v>
      </c>
      <c r="D970" s="5" t="s">
        <v>542</v>
      </c>
      <c r="E970" s="5" t="s">
        <v>318</v>
      </c>
      <c r="G970" s="5" t="s">
        <v>64</v>
      </c>
      <c r="H970" s="5" t="s">
        <v>319</v>
      </c>
      <c r="I970" s="5" t="s">
        <v>176</v>
      </c>
      <c r="J970" s="5" t="s">
        <v>65</v>
      </c>
      <c r="K970" s="5" t="s">
        <v>65</v>
      </c>
      <c r="M970" s="5" t="s">
        <v>605</v>
      </c>
      <c r="N970" s="5" t="s">
        <v>365</v>
      </c>
      <c r="O970" s="7">
        <v>0</v>
      </c>
      <c r="P970" s="7">
        <v>0</v>
      </c>
      <c r="Q970" s="7">
        <v>0</v>
      </c>
      <c r="R970" s="7">
        <v>0</v>
      </c>
      <c r="T970" s="5">
        <v>0</v>
      </c>
      <c r="W970" s="5">
        <v>0</v>
      </c>
      <c r="Y970" s="5">
        <v>0</v>
      </c>
      <c r="Z970" s="5">
        <v>0</v>
      </c>
      <c r="AB970" s="5">
        <v>0</v>
      </c>
      <c r="AC970" s="5">
        <v>0</v>
      </c>
      <c r="AE970" s="5">
        <v>0</v>
      </c>
      <c r="AF970" s="5">
        <v>0</v>
      </c>
      <c r="AH970" s="5">
        <v>0</v>
      </c>
      <c r="AJ970" s="7">
        <v>0</v>
      </c>
      <c r="AZ970" s="5" t="s">
        <v>175</v>
      </c>
      <c r="BB970" s="5" t="s">
        <v>178</v>
      </c>
      <c r="BD970" s="5" t="s">
        <v>427</v>
      </c>
      <c r="BE970" s="5" t="s">
        <v>67</v>
      </c>
    </row>
    <row r="971" spans="1:57" x14ac:dyDescent="0.25">
      <c r="A971" s="5">
        <v>970</v>
      </c>
      <c r="B971" s="6">
        <v>42613.471226851849</v>
      </c>
      <c r="C971" s="6">
        <v>42613.689629629633</v>
      </c>
      <c r="D971" s="5" t="s">
        <v>336</v>
      </c>
      <c r="E971" s="5" t="s">
        <v>68</v>
      </c>
      <c r="F971" s="5" t="s">
        <v>337</v>
      </c>
      <c r="G971" s="5" t="s">
        <v>64</v>
      </c>
      <c r="H971" s="5" t="s">
        <v>319</v>
      </c>
      <c r="I971" s="5" t="s">
        <v>69</v>
      </c>
      <c r="J971" s="5" t="s">
        <v>65</v>
      </c>
      <c r="K971" s="5" t="s">
        <v>65</v>
      </c>
      <c r="L971" s="5">
        <v>412522</v>
      </c>
      <c r="M971" s="5" t="s">
        <v>70</v>
      </c>
      <c r="N971" s="5" t="s">
        <v>70</v>
      </c>
      <c r="O971" s="7">
        <v>0</v>
      </c>
      <c r="P971" s="7">
        <v>0</v>
      </c>
      <c r="Q971" s="7">
        <v>0</v>
      </c>
      <c r="R971" s="7">
        <v>0</v>
      </c>
      <c r="T971" s="5">
        <v>33</v>
      </c>
      <c r="U971" s="5">
        <v>0</v>
      </c>
      <c r="V971" s="5">
        <v>0</v>
      </c>
      <c r="W971" s="5">
        <v>0</v>
      </c>
      <c r="Z971" s="5">
        <v>0</v>
      </c>
      <c r="AC971" s="5">
        <v>0</v>
      </c>
      <c r="AF971" s="5">
        <v>0</v>
      </c>
      <c r="AI971" s="7">
        <v>620.82339999999999</v>
      </c>
      <c r="AJ971" s="7">
        <v>0.39360000000000001</v>
      </c>
      <c r="AK971" s="5" t="s">
        <v>148</v>
      </c>
      <c r="AZ971" s="5" t="s">
        <v>185</v>
      </c>
      <c r="BB971" s="5" t="s">
        <v>74</v>
      </c>
    </row>
    <row r="972" spans="1:57" x14ac:dyDescent="0.25">
      <c r="A972" s="5">
        <v>971</v>
      </c>
      <c r="B972" s="6">
        <v>42613.421423611115</v>
      </c>
      <c r="D972" s="5" t="s">
        <v>318</v>
      </c>
      <c r="E972" s="5" t="s">
        <v>344</v>
      </c>
      <c r="G972" s="5" t="s">
        <v>64</v>
      </c>
      <c r="H972" s="5" t="s">
        <v>319</v>
      </c>
      <c r="I972" s="5" t="s">
        <v>75</v>
      </c>
      <c r="J972" s="5" t="s">
        <v>65</v>
      </c>
      <c r="K972" s="5" t="s">
        <v>65</v>
      </c>
      <c r="M972" s="5" t="s">
        <v>268</v>
      </c>
      <c r="N972" s="5" t="s">
        <v>200</v>
      </c>
      <c r="O972" s="7">
        <v>0</v>
      </c>
      <c r="P972" s="7">
        <v>0</v>
      </c>
      <c r="Q972" s="7">
        <v>0</v>
      </c>
      <c r="R972" s="7">
        <v>0</v>
      </c>
      <c r="T972" s="5">
        <v>0</v>
      </c>
      <c r="W972" s="5">
        <v>0</v>
      </c>
      <c r="Y972" s="5">
        <v>0</v>
      </c>
      <c r="Z972" s="5">
        <v>0</v>
      </c>
      <c r="AB972" s="5">
        <v>0</v>
      </c>
      <c r="AC972" s="5">
        <v>0</v>
      </c>
      <c r="AE972" s="5">
        <v>0</v>
      </c>
      <c r="AF972" s="5">
        <v>0</v>
      </c>
      <c r="AH972" s="5">
        <v>0</v>
      </c>
      <c r="AJ972" s="7">
        <v>0</v>
      </c>
      <c r="AZ972" s="5" t="s">
        <v>175</v>
      </c>
      <c r="BB972" s="5" t="s">
        <v>77</v>
      </c>
      <c r="BD972" s="5" t="s">
        <v>432</v>
      </c>
      <c r="BE972" s="5" t="s">
        <v>67</v>
      </c>
    </row>
    <row r="973" spans="1:57" x14ac:dyDescent="0.25">
      <c r="A973" s="5">
        <v>972</v>
      </c>
      <c r="B973" s="6">
        <v>42613.392546296294</v>
      </c>
      <c r="D973" s="5" t="s">
        <v>318</v>
      </c>
      <c r="E973" s="5" t="s">
        <v>346</v>
      </c>
      <c r="G973" s="5" t="s">
        <v>64</v>
      </c>
      <c r="H973" s="5" t="s">
        <v>319</v>
      </c>
      <c r="I973" s="5" t="s">
        <v>75</v>
      </c>
      <c r="J973" s="5" t="s">
        <v>65</v>
      </c>
      <c r="K973" s="5" t="s">
        <v>65</v>
      </c>
      <c r="M973" s="5" t="s">
        <v>606</v>
      </c>
      <c r="N973" s="5" t="s">
        <v>200</v>
      </c>
      <c r="O973" s="7">
        <v>0</v>
      </c>
      <c r="P973" s="7">
        <v>0</v>
      </c>
      <c r="Q973" s="7">
        <v>0</v>
      </c>
      <c r="R973" s="7">
        <v>0</v>
      </c>
      <c r="T973" s="5">
        <v>0</v>
      </c>
      <c r="W973" s="5">
        <v>0</v>
      </c>
      <c r="Y973" s="5">
        <v>0</v>
      </c>
      <c r="Z973" s="5">
        <v>0</v>
      </c>
      <c r="AB973" s="5">
        <v>0</v>
      </c>
      <c r="AC973" s="5">
        <v>0</v>
      </c>
      <c r="AE973" s="5">
        <v>0</v>
      </c>
      <c r="AF973" s="5">
        <v>0</v>
      </c>
      <c r="AH973" s="5">
        <v>0</v>
      </c>
      <c r="AJ973" s="7">
        <v>0</v>
      </c>
      <c r="AZ973" s="5" t="s">
        <v>175</v>
      </c>
      <c r="BB973" s="5" t="s">
        <v>77</v>
      </c>
      <c r="BD973" s="5" t="s">
        <v>427</v>
      </c>
      <c r="BE973" s="5" t="s">
        <v>67</v>
      </c>
    </row>
    <row r="974" spans="1:57" x14ac:dyDescent="0.25">
      <c r="A974" s="5">
        <v>973</v>
      </c>
      <c r="B974" s="6">
        <v>42613.391736111109</v>
      </c>
      <c r="D974" s="5" t="s">
        <v>317</v>
      </c>
      <c r="E974" s="5" t="s">
        <v>318</v>
      </c>
      <c r="F974" s="5" t="s">
        <v>317</v>
      </c>
      <c r="G974" s="5" t="s">
        <v>80</v>
      </c>
      <c r="H974" s="5" t="s">
        <v>319</v>
      </c>
      <c r="I974" s="5" t="s">
        <v>320</v>
      </c>
      <c r="J974" s="5" t="s">
        <v>65</v>
      </c>
      <c r="K974" s="5" t="s">
        <v>65</v>
      </c>
      <c r="M974" s="5" t="s">
        <v>222</v>
      </c>
      <c r="N974" s="5" t="s">
        <v>66</v>
      </c>
      <c r="O974" s="7">
        <v>0</v>
      </c>
      <c r="P974" s="7">
        <v>0</v>
      </c>
      <c r="Q974" s="7">
        <v>0</v>
      </c>
      <c r="R974" s="7">
        <v>0</v>
      </c>
      <c r="T974" s="5">
        <v>0</v>
      </c>
      <c r="W974" s="5">
        <v>0</v>
      </c>
      <c r="Y974" s="5">
        <v>0</v>
      </c>
      <c r="Z974" s="5">
        <v>0</v>
      </c>
      <c r="AB974" s="5">
        <v>0</v>
      </c>
      <c r="AC974" s="5">
        <v>0</v>
      </c>
      <c r="AE974" s="5">
        <v>0</v>
      </c>
      <c r="AF974" s="5">
        <v>0</v>
      </c>
      <c r="AH974" s="5">
        <v>0</v>
      </c>
      <c r="AJ974" s="7">
        <v>0</v>
      </c>
      <c r="BB974" s="5" t="s">
        <v>322</v>
      </c>
      <c r="BD974" s="5" t="s">
        <v>323</v>
      </c>
      <c r="BE974" s="5" t="s">
        <v>324</v>
      </c>
    </row>
    <row r="975" spans="1:57" x14ac:dyDescent="0.25">
      <c r="A975" s="5">
        <v>974</v>
      </c>
      <c r="B975" s="6">
        <v>42613.388391203705</v>
      </c>
      <c r="C975" s="6">
        <v>42613.570671296293</v>
      </c>
      <c r="D975" s="5" t="s">
        <v>336</v>
      </c>
      <c r="E975" s="5" t="s">
        <v>68</v>
      </c>
      <c r="F975" s="5" t="s">
        <v>337</v>
      </c>
      <c r="G975" s="5" t="s">
        <v>64</v>
      </c>
      <c r="H975" s="5" t="s">
        <v>319</v>
      </c>
      <c r="I975" s="5" t="s">
        <v>69</v>
      </c>
      <c r="J975" s="5" t="s">
        <v>65</v>
      </c>
      <c r="K975" s="5" t="s">
        <v>65</v>
      </c>
      <c r="L975" s="5">
        <v>438239</v>
      </c>
      <c r="M975" s="5" t="s">
        <v>70</v>
      </c>
      <c r="N975" s="5" t="s">
        <v>70</v>
      </c>
      <c r="O975" s="7">
        <v>0</v>
      </c>
      <c r="P975" s="7">
        <v>0</v>
      </c>
      <c r="Q975" s="7">
        <v>0</v>
      </c>
      <c r="R975" s="7">
        <v>0</v>
      </c>
      <c r="T975" s="5">
        <v>33</v>
      </c>
      <c r="U975" s="5">
        <v>0</v>
      </c>
      <c r="V975" s="5">
        <v>0</v>
      </c>
      <c r="W975" s="5">
        <v>0</v>
      </c>
      <c r="Z975" s="5">
        <v>0</v>
      </c>
      <c r="AC975" s="5">
        <v>0</v>
      </c>
      <c r="AF975" s="5">
        <v>0</v>
      </c>
      <c r="AI975" s="7">
        <v>624.4289</v>
      </c>
      <c r="AJ975" s="7">
        <v>0.41799999999999998</v>
      </c>
      <c r="AK975" s="5" t="s">
        <v>149</v>
      </c>
      <c r="AZ975" s="5" t="s">
        <v>186</v>
      </c>
      <c r="BB975" s="5" t="s">
        <v>71</v>
      </c>
    </row>
    <row r="976" spans="1:57" x14ac:dyDescent="0.25">
      <c r="A976" s="5">
        <v>975</v>
      </c>
      <c r="B976" s="6">
        <v>42613.387881944444</v>
      </c>
      <c r="C976" s="6">
        <v>42613.559050925927</v>
      </c>
      <c r="D976" s="5" t="s">
        <v>336</v>
      </c>
      <c r="E976" s="5" t="s">
        <v>68</v>
      </c>
      <c r="F976" s="5" t="s">
        <v>337</v>
      </c>
      <c r="G976" s="5" t="s">
        <v>64</v>
      </c>
      <c r="H976" s="5" t="s">
        <v>319</v>
      </c>
      <c r="I976" s="5" t="s">
        <v>69</v>
      </c>
      <c r="J976" s="5" t="s">
        <v>65</v>
      </c>
      <c r="K976" s="5" t="s">
        <v>65</v>
      </c>
      <c r="L976" s="5">
        <v>4709100</v>
      </c>
      <c r="M976" s="5" t="s">
        <v>70</v>
      </c>
      <c r="N976" s="5" t="s">
        <v>70</v>
      </c>
      <c r="O976" s="7">
        <v>0</v>
      </c>
      <c r="P976" s="7">
        <v>0</v>
      </c>
      <c r="Q976" s="7">
        <v>0</v>
      </c>
      <c r="R976" s="7">
        <v>0</v>
      </c>
      <c r="T976" s="5">
        <v>33</v>
      </c>
      <c r="U976" s="5">
        <v>0</v>
      </c>
      <c r="V976" s="5">
        <v>0</v>
      </c>
      <c r="W976" s="5">
        <v>0</v>
      </c>
      <c r="Z976" s="5">
        <v>0</v>
      </c>
      <c r="AC976" s="5">
        <v>0</v>
      </c>
      <c r="AF976" s="5">
        <v>0</v>
      </c>
      <c r="AI976" s="7">
        <v>625.52560000000005</v>
      </c>
      <c r="AJ976" s="7">
        <v>4.4901999999999997</v>
      </c>
      <c r="AK976" s="5" t="s">
        <v>190</v>
      </c>
      <c r="AZ976" s="5" t="s">
        <v>185</v>
      </c>
      <c r="BB976" s="5" t="s">
        <v>74</v>
      </c>
    </row>
    <row r="977" spans="1:57" x14ac:dyDescent="0.25">
      <c r="A977" s="5">
        <v>976</v>
      </c>
      <c r="B977" s="6">
        <v>42613.383796296293</v>
      </c>
      <c r="D977" s="5" t="s">
        <v>607</v>
      </c>
      <c r="E977" s="5" t="s">
        <v>318</v>
      </c>
      <c r="G977" s="5" t="s">
        <v>64</v>
      </c>
      <c r="H977" s="5" t="s">
        <v>319</v>
      </c>
      <c r="I977" s="5" t="s">
        <v>176</v>
      </c>
      <c r="J977" s="5" t="s">
        <v>65</v>
      </c>
      <c r="K977" s="5" t="s">
        <v>65</v>
      </c>
      <c r="M977" s="5" t="s">
        <v>386</v>
      </c>
      <c r="N977" s="5" t="s">
        <v>66</v>
      </c>
      <c r="O977" s="7">
        <v>0</v>
      </c>
      <c r="P977" s="7">
        <v>0</v>
      </c>
      <c r="Q977" s="7">
        <v>0</v>
      </c>
      <c r="R977" s="7">
        <v>0</v>
      </c>
      <c r="T977" s="5">
        <v>0</v>
      </c>
      <c r="W977" s="5">
        <v>0</v>
      </c>
      <c r="Y977" s="5">
        <v>0</v>
      </c>
      <c r="Z977" s="5">
        <v>0</v>
      </c>
      <c r="AB977" s="5">
        <v>0</v>
      </c>
      <c r="AC977" s="5">
        <v>0</v>
      </c>
      <c r="AE977" s="5">
        <v>0</v>
      </c>
      <c r="AF977" s="5">
        <v>0</v>
      </c>
      <c r="AH977" s="5">
        <v>0</v>
      </c>
      <c r="AJ977" s="7">
        <v>0</v>
      </c>
      <c r="AZ977" s="5" t="s">
        <v>175</v>
      </c>
      <c r="BB977" s="5" t="s">
        <v>178</v>
      </c>
      <c r="BD977" s="5" t="s">
        <v>427</v>
      </c>
      <c r="BE977" s="5" t="s">
        <v>67</v>
      </c>
    </row>
    <row r="978" spans="1:57" x14ac:dyDescent="0.25">
      <c r="A978" s="5">
        <v>977</v>
      </c>
      <c r="B978" s="6">
        <v>42613.30505787037</v>
      </c>
      <c r="C978" s="6">
        <v>42613.45008101852</v>
      </c>
      <c r="D978" s="5" t="s">
        <v>336</v>
      </c>
      <c r="E978" s="5" t="s">
        <v>241</v>
      </c>
      <c r="F978" s="5" t="s">
        <v>337</v>
      </c>
      <c r="G978" s="5" t="s">
        <v>64</v>
      </c>
      <c r="H978" s="5" t="s">
        <v>319</v>
      </c>
      <c r="I978" s="5" t="s">
        <v>69</v>
      </c>
      <c r="J978" s="5" t="s">
        <v>65</v>
      </c>
      <c r="K978" s="5" t="s">
        <v>65</v>
      </c>
      <c r="L978" s="5">
        <v>20125</v>
      </c>
      <c r="M978" s="5" t="s">
        <v>70</v>
      </c>
      <c r="N978" s="5" t="s">
        <v>70</v>
      </c>
      <c r="O978" s="7">
        <v>0</v>
      </c>
      <c r="P978" s="7">
        <v>0</v>
      </c>
      <c r="Q978" s="7">
        <v>0</v>
      </c>
      <c r="R978" s="7">
        <v>0</v>
      </c>
      <c r="T978" s="5">
        <v>33</v>
      </c>
      <c r="U978" s="5">
        <v>0</v>
      </c>
      <c r="V978" s="5">
        <v>0</v>
      </c>
      <c r="W978" s="5">
        <v>0</v>
      </c>
      <c r="Z978" s="5">
        <v>0</v>
      </c>
      <c r="AC978" s="5">
        <v>0</v>
      </c>
      <c r="AF978" s="5">
        <v>0</v>
      </c>
      <c r="AI978" s="7">
        <v>627.32730000000004</v>
      </c>
      <c r="AJ978" s="7">
        <v>1.95E-2</v>
      </c>
      <c r="AK978" s="5" t="s">
        <v>189</v>
      </c>
      <c r="AZ978" s="5" t="s">
        <v>186</v>
      </c>
      <c r="BB978" s="5" t="s">
        <v>71</v>
      </c>
    </row>
    <row r="979" spans="1:57" x14ac:dyDescent="0.25">
      <c r="A979" s="5">
        <v>978</v>
      </c>
      <c r="B979" s="6">
        <v>42613.304548611108</v>
      </c>
      <c r="C979" s="6">
        <v>42613.466747685183</v>
      </c>
      <c r="D979" s="5" t="s">
        <v>336</v>
      </c>
      <c r="E979" s="5" t="s">
        <v>241</v>
      </c>
      <c r="F979" s="5" t="s">
        <v>337</v>
      </c>
      <c r="G979" s="5" t="s">
        <v>64</v>
      </c>
      <c r="H979" s="5" t="s">
        <v>319</v>
      </c>
      <c r="I979" s="5" t="s">
        <v>69</v>
      </c>
      <c r="J979" s="5" t="s">
        <v>65</v>
      </c>
      <c r="K979" s="5" t="s">
        <v>65</v>
      </c>
      <c r="L979" s="5">
        <v>8708180</v>
      </c>
      <c r="M979" s="5" t="s">
        <v>70</v>
      </c>
      <c r="N979" s="5" t="s">
        <v>70</v>
      </c>
      <c r="O979" s="7">
        <v>0</v>
      </c>
      <c r="P979" s="7">
        <v>0</v>
      </c>
      <c r="Q979" s="7">
        <v>0</v>
      </c>
      <c r="R979" s="7">
        <v>0</v>
      </c>
      <c r="T979" s="5">
        <v>33</v>
      </c>
      <c r="U979" s="5">
        <v>0</v>
      </c>
      <c r="V979" s="5">
        <v>0</v>
      </c>
      <c r="W979" s="5">
        <v>0</v>
      </c>
      <c r="Z979" s="5">
        <v>0</v>
      </c>
      <c r="AC979" s="5">
        <v>0</v>
      </c>
      <c r="AF979" s="5">
        <v>0</v>
      </c>
      <c r="AI979" s="7">
        <v>633.85080000000005</v>
      </c>
      <c r="AJ979" s="7">
        <v>8.3056999999999999</v>
      </c>
      <c r="AK979" s="5" t="s">
        <v>190</v>
      </c>
      <c r="AZ979" s="5" t="s">
        <v>185</v>
      </c>
      <c r="BB979" s="5" t="s">
        <v>74</v>
      </c>
    </row>
    <row r="980" spans="1:57" x14ac:dyDescent="0.25">
      <c r="A980" s="5">
        <v>979</v>
      </c>
      <c r="B980" s="6">
        <v>42612.894490740742</v>
      </c>
      <c r="C980" s="6">
        <v>42612.953379629631</v>
      </c>
      <c r="D980" s="5" t="s">
        <v>336</v>
      </c>
      <c r="E980" s="5" t="s">
        <v>68</v>
      </c>
      <c r="F980" s="5" t="s">
        <v>337</v>
      </c>
      <c r="G980" s="5" t="s">
        <v>64</v>
      </c>
      <c r="H980" s="5" t="s">
        <v>319</v>
      </c>
      <c r="I980" s="5" t="s">
        <v>69</v>
      </c>
      <c r="J980" s="5" t="s">
        <v>65</v>
      </c>
      <c r="K980" s="5" t="s">
        <v>65</v>
      </c>
      <c r="L980" s="5">
        <v>311636</v>
      </c>
      <c r="M980" s="5" t="s">
        <v>70</v>
      </c>
      <c r="N980" s="5" t="s">
        <v>70</v>
      </c>
      <c r="O980" s="7">
        <v>0</v>
      </c>
      <c r="P980" s="7">
        <v>0</v>
      </c>
      <c r="Q980" s="7">
        <v>0</v>
      </c>
      <c r="R980" s="7">
        <v>0</v>
      </c>
      <c r="T980" s="5">
        <v>33</v>
      </c>
      <c r="U980" s="5">
        <v>0</v>
      </c>
      <c r="V980" s="5">
        <v>0</v>
      </c>
      <c r="W980" s="5">
        <v>0</v>
      </c>
      <c r="Z980" s="5">
        <v>0</v>
      </c>
      <c r="AC980" s="5">
        <v>0</v>
      </c>
      <c r="AF980" s="5">
        <v>0</v>
      </c>
      <c r="AI980" s="7">
        <v>634.15350000000001</v>
      </c>
      <c r="AJ980" s="7">
        <v>0.2979</v>
      </c>
      <c r="AK980" s="5" t="s">
        <v>148</v>
      </c>
      <c r="AZ980" s="5" t="s">
        <v>185</v>
      </c>
      <c r="BB980" s="5" t="s">
        <v>74</v>
      </c>
    </row>
    <row r="981" spans="1:57" x14ac:dyDescent="0.25">
      <c r="A981" s="5">
        <v>980</v>
      </c>
      <c r="B981" s="6">
        <v>42612.894479166665</v>
      </c>
      <c r="C981" s="6">
        <v>42612.953379629631</v>
      </c>
      <c r="D981" s="5" t="s">
        <v>336</v>
      </c>
      <c r="E981" s="5" t="s">
        <v>68</v>
      </c>
      <c r="F981" s="5" t="s">
        <v>337</v>
      </c>
      <c r="G981" s="5" t="s">
        <v>64</v>
      </c>
      <c r="H981" s="5" t="s">
        <v>319</v>
      </c>
      <c r="I981" s="5" t="s">
        <v>69</v>
      </c>
      <c r="J981" s="5" t="s">
        <v>65</v>
      </c>
      <c r="K981" s="5" t="s">
        <v>65</v>
      </c>
      <c r="L981" s="5">
        <v>41145</v>
      </c>
      <c r="M981" s="5" t="s">
        <v>70</v>
      </c>
      <c r="N981" s="5" t="s">
        <v>70</v>
      </c>
      <c r="O981" s="7">
        <v>0</v>
      </c>
      <c r="P981" s="7">
        <v>0</v>
      </c>
      <c r="Q981" s="7">
        <v>0</v>
      </c>
      <c r="R981" s="7">
        <v>0</v>
      </c>
      <c r="T981" s="5">
        <v>33</v>
      </c>
      <c r="U981" s="5">
        <v>0</v>
      </c>
      <c r="V981" s="5">
        <v>0</v>
      </c>
      <c r="W981" s="5">
        <v>0</v>
      </c>
      <c r="Z981" s="5">
        <v>0</v>
      </c>
      <c r="AC981" s="5">
        <v>0</v>
      </c>
      <c r="AF981" s="5">
        <v>0</v>
      </c>
      <c r="AI981" s="7">
        <v>634.18870000000004</v>
      </c>
      <c r="AJ981" s="7">
        <v>0.04</v>
      </c>
      <c r="AK981" s="5" t="s">
        <v>149</v>
      </c>
      <c r="AZ981" s="5" t="s">
        <v>186</v>
      </c>
      <c r="BB981" s="5" t="s">
        <v>71</v>
      </c>
    </row>
    <row r="982" spans="1:57" x14ac:dyDescent="0.25">
      <c r="A982" s="5">
        <v>981</v>
      </c>
      <c r="B982" s="6">
        <v>42612.749583333331</v>
      </c>
      <c r="D982" s="5" t="s">
        <v>317</v>
      </c>
      <c r="E982" s="5" t="s">
        <v>318</v>
      </c>
      <c r="F982" s="5" t="s">
        <v>317</v>
      </c>
      <c r="G982" s="5" t="s">
        <v>80</v>
      </c>
      <c r="H982" s="5" t="s">
        <v>319</v>
      </c>
      <c r="I982" s="5" t="s">
        <v>320</v>
      </c>
      <c r="J982" s="5" t="s">
        <v>65</v>
      </c>
      <c r="K982" s="5" t="s">
        <v>65</v>
      </c>
      <c r="M982" s="5" t="s">
        <v>349</v>
      </c>
      <c r="N982" s="5" t="s">
        <v>66</v>
      </c>
      <c r="O982" s="7">
        <v>0</v>
      </c>
      <c r="P982" s="7">
        <v>0</v>
      </c>
      <c r="Q982" s="7">
        <v>0</v>
      </c>
      <c r="R982" s="7">
        <v>0</v>
      </c>
      <c r="T982" s="5">
        <v>0</v>
      </c>
      <c r="W982" s="5">
        <v>0</v>
      </c>
      <c r="Y982" s="5">
        <v>0</v>
      </c>
      <c r="Z982" s="5">
        <v>0</v>
      </c>
      <c r="AB982" s="5">
        <v>0</v>
      </c>
      <c r="AC982" s="5">
        <v>0</v>
      </c>
      <c r="AE982" s="5">
        <v>0</v>
      </c>
      <c r="AF982" s="5">
        <v>0</v>
      </c>
      <c r="AH982" s="5">
        <v>0</v>
      </c>
      <c r="AJ982" s="7">
        <v>0</v>
      </c>
      <c r="BB982" s="5" t="s">
        <v>322</v>
      </c>
      <c r="BD982" s="5" t="s">
        <v>323</v>
      </c>
      <c r="BE982" s="5" t="s">
        <v>324</v>
      </c>
    </row>
    <row r="983" spans="1:57" x14ac:dyDescent="0.25">
      <c r="A983" s="5">
        <v>982</v>
      </c>
      <c r="B983" s="6">
        <v>42612.700925925928</v>
      </c>
      <c r="D983" s="5" t="s">
        <v>317</v>
      </c>
      <c r="E983" s="5" t="s">
        <v>318</v>
      </c>
      <c r="F983" s="5" t="s">
        <v>317</v>
      </c>
      <c r="G983" s="5" t="s">
        <v>80</v>
      </c>
      <c r="H983" s="5" t="s">
        <v>319</v>
      </c>
      <c r="I983" s="5" t="s">
        <v>320</v>
      </c>
      <c r="J983" s="5" t="s">
        <v>65</v>
      </c>
      <c r="K983" s="5" t="s">
        <v>65</v>
      </c>
      <c r="M983" s="5" t="s">
        <v>281</v>
      </c>
      <c r="N983" s="5" t="s">
        <v>66</v>
      </c>
      <c r="O983" s="7">
        <v>0</v>
      </c>
      <c r="P983" s="7">
        <v>0</v>
      </c>
      <c r="Q983" s="7">
        <v>0</v>
      </c>
      <c r="R983" s="7">
        <v>0</v>
      </c>
      <c r="T983" s="5">
        <v>0</v>
      </c>
      <c r="W983" s="5">
        <v>0</v>
      </c>
      <c r="Y983" s="5">
        <v>0</v>
      </c>
      <c r="Z983" s="5">
        <v>0</v>
      </c>
      <c r="AB983" s="5">
        <v>0</v>
      </c>
      <c r="AC983" s="5">
        <v>0</v>
      </c>
      <c r="AE983" s="5">
        <v>0</v>
      </c>
      <c r="AF983" s="5">
        <v>0</v>
      </c>
      <c r="AH983" s="5">
        <v>0</v>
      </c>
      <c r="AJ983" s="7">
        <v>0</v>
      </c>
      <c r="BB983" s="5" t="s">
        <v>322</v>
      </c>
      <c r="BD983" s="5" t="s">
        <v>323</v>
      </c>
      <c r="BE983" s="5" t="s">
        <v>324</v>
      </c>
    </row>
    <row r="984" spans="1:57" x14ac:dyDescent="0.25">
      <c r="A984" s="5">
        <v>983</v>
      </c>
      <c r="B984" s="6">
        <v>42612.662893518522</v>
      </c>
      <c r="D984" s="5" t="s">
        <v>317</v>
      </c>
      <c r="E984" s="5" t="s">
        <v>318</v>
      </c>
      <c r="F984" s="5" t="s">
        <v>317</v>
      </c>
      <c r="G984" s="5" t="s">
        <v>80</v>
      </c>
      <c r="H984" s="5" t="s">
        <v>319</v>
      </c>
      <c r="I984" s="5" t="s">
        <v>320</v>
      </c>
      <c r="J984" s="5" t="s">
        <v>65</v>
      </c>
      <c r="K984" s="5" t="s">
        <v>65</v>
      </c>
      <c r="M984" s="5" t="s">
        <v>222</v>
      </c>
      <c r="N984" s="5" t="s">
        <v>66</v>
      </c>
      <c r="O984" s="7">
        <v>0</v>
      </c>
      <c r="P984" s="7">
        <v>0</v>
      </c>
      <c r="Q984" s="7">
        <v>0</v>
      </c>
      <c r="R984" s="7">
        <v>0</v>
      </c>
      <c r="T984" s="5">
        <v>0</v>
      </c>
      <c r="W984" s="5">
        <v>0</v>
      </c>
      <c r="Y984" s="5">
        <v>0</v>
      </c>
      <c r="Z984" s="5">
        <v>0</v>
      </c>
      <c r="AB984" s="5">
        <v>0</v>
      </c>
      <c r="AC984" s="5">
        <v>0</v>
      </c>
      <c r="AE984" s="5">
        <v>0</v>
      </c>
      <c r="AF984" s="5">
        <v>0</v>
      </c>
      <c r="AH984" s="5">
        <v>0</v>
      </c>
      <c r="AJ984" s="7">
        <v>0</v>
      </c>
      <c r="BB984" s="5" t="s">
        <v>322</v>
      </c>
      <c r="BD984" s="5" t="s">
        <v>323</v>
      </c>
      <c r="BE984" s="5" t="s">
        <v>324</v>
      </c>
    </row>
    <row r="985" spans="1:57" x14ac:dyDescent="0.25">
      <c r="A985" s="5">
        <v>984</v>
      </c>
      <c r="B985" s="6">
        <v>42612.662569444445</v>
      </c>
      <c r="D985" s="5" t="s">
        <v>317</v>
      </c>
      <c r="E985" s="5" t="s">
        <v>318</v>
      </c>
      <c r="F985" s="5" t="s">
        <v>317</v>
      </c>
      <c r="G985" s="5" t="s">
        <v>80</v>
      </c>
      <c r="H985" s="5" t="s">
        <v>319</v>
      </c>
      <c r="I985" s="5" t="s">
        <v>320</v>
      </c>
      <c r="J985" s="5" t="s">
        <v>65</v>
      </c>
      <c r="K985" s="5" t="s">
        <v>65</v>
      </c>
      <c r="M985" s="5" t="s">
        <v>325</v>
      </c>
      <c r="N985" s="5" t="s">
        <v>66</v>
      </c>
      <c r="O985" s="7">
        <v>0</v>
      </c>
      <c r="P985" s="7">
        <v>0</v>
      </c>
      <c r="Q985" s="7">
        <v>0</v>
      </c>
      <c r="R985" s="7">
        <v>0</v>
      </c>
      <c r="T985" s="5">
        <v>0</v>
      </c>
      <c r="W985" s="5">
        <v>0</v>
      </c>
      <c r="Y985" s="5">
        <v>0</v>
      </c>
      <c r="Z985" s="5">
        <v>0</v>
      </c>
      <c r="AB985" s="5">
        <v>0</v>
      </c>
      <c r="AC985" s="5">
        <v>0</v>
      </c>
      <c r="AE985" s="5">
        <v>0</v>
      </c>
      <c r="AF985" s="5">
        <v>0</v>
      </c>
      <c r="AH985" s="5">
        <v>0</v>
      </c>
      <c r="AJ985" s="7">
        <v>0</v>
      </c>
      <c r="BB985" s="5" t="s">
        <v>322</v>
      </c>
      <c r="BD985" s="5" t="s">
        <v>323</v>
      </c>
      <c r="BE985" s="5" t="s">
        <v>324</v>
      </c>
    </row>
    <row r="986" spans="1:57" x14ac:dyDescent="0.25">
      <c r="A986" s="5">
        <v>985</v>
      </c>
      <c r="B986" s="6">
        <v>42612.502106481479</v>
      </c>
      <c r="D986" s="5" t="s">
        <v>317</v>
      </c>
      <c r="E986" s="5" t="s">
        <v>318</v>
      </c>
      <c r="F986" s="5" t="s">
        <v>317</v>
      </c>
      <c r="G986" s="5" t="s">
        <v>80</v>
      </c>
      <c r="H986" s="5" t="s">
        <v>319</v>
      </c>
      <c r="I986" s="5" t="s">
        <v>320</v>
      </c>
      <c r="J986" s="5" t="s">
        <v>65</v>
      </c>
      <c r="K986" s="5" t="s">
        <v>65</v>
      </c>
      <c r="M986" s="5" t="s">
        <v>349</v>
      </c>
      <c r="N986" s="5" t="s">
        <v>66</v>
      </c>
      <c r="O986" s="7">
        <v>0</v>
      </c>
      <c r="P986" s="7">
        <v>0</v>
      </c>
      <c r="Q986" s="7">
        <v>0</v>
      </c>
      <c r="R986" s="7">
        <v>0</v>
      </c>
      <c r="T986" s="5">
        <v>0</v>
      </c>
      <c r="W986" s="5">
        <v>0</v>
      </c>
      <c r="Y986" s="5">
        <v>0</v>
      </c>
      <c r="Z986" s="5">
        <v>0</v>
      </c>
      <c r="AB986" s="5">
        <v>0</v>
      </c>
      <c r="AC986" s="5">
        <v>0</v>
      </c>
      <c r="AE986" s="5">
        <v>0</v>
      </c>
      <c r="AF986" s="5">
        <v>0</v>
      </c>
      <c r="AH986" s="5">
        <v>0</v>
      </c>
      <c r="AJ986" s="7">
        <v>0</v>
      </c>
      <c r="BB986" s="5" t="s">
        <v>322</v>
      </c>
      <c r="BD986" s="5" t="s">
        <v>323</v>
      </c>
      <c r="BE986" s="5" t="s">
        <v>324</v>
      </c>
    </row>
    <row r="987" spans="1:57" x14ac:dyDescent="0.25">
      <c r="A987" s="5">
        <v>986</v>
      </c>
      <c r="B987" s="6">
        <v>42612.498715277776</v>
      </c>
      <c r="C987" s="6">
        <v>42612.65452546296</v>
      </c>
      <c r="D987" s="5" t="s">
        <v>336</v>
      </c>
      <c r="E987" s="5" t="s">
        <v>68</v>
      </c>
      <c r="F987" s="5" t="s">
        <v>337</v>
      </c>
      <c r="G987" s="5" t="s">
        <v>64</v>
      </c>
      <c r="H987" s="5" t="s">
        <v>319</v>
      </c>
      <c r="I987" s="5" t="s">
        <v>69</v>
      </c>
      <c r="J987" s="5" t="s">
        <v>65</v>
      </c>
      <c r="K987" s="5" t="s">
        <v>65</v>
      </c>
      <c r="L987" s="5">
        <v>276356</v>
      </c>
      <c r="M987" s="5" t="s">
        <v>70</v>
      </c>
      <c r="N987" s="5" t="s">
        <v>70</v>
      </c>
      <c r="O987" s="7">
        <v>0</v>
      </c>
      <c r="P987" s="7">
        <v>0</v>
      </c>
      <c r="Q987" s="7">
        <v>0</v>
      </c>
      <c r="R987" s="7">
        <v>0</v>
      </c>
      <c r="T987" s="5">
        <v>33</v>
      </c>
      <c r="U987" s="5">
        <v>0</v>
      </c>
      <c r="V987" s="5">
        <v>0</v>
      </c>
      <c r="W987" s="5">
        <v>0</v>
      </c>
      <c r="Z987" s="5">
        <v>0</v>
      </c>
      <c r="AC987" s="5">
        <v>0</v>
      </c>
      <c r="AF987" s="5">
        <v>0</v>
      </c>
      <c r="AI987" s="7">
        <v>634.63980000000004</v>
      </c>
      <c r="AJ987" s="7">
        <v>0.26369999999999999</v>
      </c>
      <c r="AK987" s="5" t="s">
        <v>149</v>
      </c>
      <c r="AZ987" s="5" t="s">
        <v>186</v>
      </c>
      <c r="BB987" s="5" t="s">
        <v>71</v>
      </c>
    </row>
    <row r="988" spans="1:57" x14ac:dyDescent="0.25">
      <c r="A988" s="5">
        <v>987</v>
      </c>
      <c r="B988" s="6">
        <v>42612.49759259259</v>
      </c>
      <c r="C988" s="6">
        <v>42612.64266203704</v>
      </c>
      <c r="D988" s="5" t="s">
        <v>336</v>
      </c>
      <c r="E988" s="5" t="s">
        <v>68</v>
      </c>
      <c r="F988" s="5" t="s">
        <v>337</v>
      </c>
      <c r="G988" s="5" t="s">
        <v>64</v>
      </c>
      <c r="H988" s="5" t="s">
        <v>319</v>
      </c>
      <c r="I988" s="5" t="s">
        <v>69</v>
      </c>
      <c r="J988" s="5" t="s">
        <v>65</v>
      </c>
      <c r="K988" s="5" t="s">
        <v>65</v>
      </c>
      <c r="L988" s="5">
        <v>1446497</v>
      </c>
      <c r="M988" s="5" t="s">
        <v>70</v>
      </c>
      <c r="N988" s="5" t="s">
        <v>70</v>
      </c>
      <c r="O988" s="7">
        <v>0</v>
      </c>
      <c r="P988" s="7">
        <v>0</v>
      </c>
      <c r="Q988" s="7">
        <v>0</v>
      </c>
      <c r="R988" s="7">
        <v>0</v>
      </c>
      <c r="T988" s="5">
        <v>33</v>
      </c>
      <c r="U988" s="5">
        <v>0</v>
      </c>
      <c r="V988" s="5">
        <v>0</v>
      </c>
      <c r="W988" s="5">
        <v>0</v>
      </c>
      <c r="Z988" s="5">
        <v>0</v>
      </c>
      <c r="AC988" s="5">
        <v>0</v>
      </c>
      <c r="AF988" s="5">
        <v>0</v>
      </c>
      <c r="AI988" s="7">
        <v>635.83219999999994</v>
      </c>
      <c r="AJ988" s="7">
        <v>1.3798999999999999</v>
      </c>
      <c r="AK988" s="5" t="s">
        <v>148</v>
      </c>
      <c r="AZ988" s="5" t="s">
        <v>185</v>
      </c>
      <c r="BB988" s="5" t="s">
        <v>74</v>
      </c>
    </row>
    <row r="989" spans="1:57" x14ac:dyDescent="0.25">
      <c r="A989" s="5">
        <v>988</v>
      </c>
      <c r="B989" s="6">
        <v>42612.462673611109</v>
      </c>
      <c r="D989" s="5" t="s">
        <v>317</v>
      </c>
      <c r="E989" s="5" t="s">
        <v>318</v>
      </c>
      <c r="F989" s="5" t="s">
        <v>317</v>
      </c>
      <c r="G989" s="5" t="s">
        <v>80</v>
      </c>
      <c r="H989" s="5" t="s">
        <v>319</v>
      </c>
      <c r="I989" s="5" t="s">
        <v>320</v>
      </c>
      <c r="J989" s="5" t="s">
        <v>65</v>
      </c>
      <c r="K989" s="5" t="s">
        <v>65</v>
      </c>
      <c r="M989" s="5" t="s">
        <v>222</v>
      </c>
      <c r="N989" s="5" t="s">
        <v>66</v>
      </c>
      <c r="O989" s="7">
        <v>0</v>
      </c>
      <c r="P989" s="7">
        <v>0</v>
      </c>
      <c r="Q989" s="7">
        <v>0</v>
      </c>
      <c r="R989" s="7">
        <v>0</v>
      </c>
      <c r="T989" s="5">
        <v>0</v>
      </c>
      <c r="W989" s="5">
        <v>0</v>
      </c>
      <c r="Y989" s="5">
        <v>0</v>
      </c>
      <c r="Z989" s="5">
        <v>0</v>
      </c>
      <c r="AB989" s="5">
        <v>0</v>
      </c>
      <c r="AC989" s="5">
        <v>0</v>
      </c>
      <c r="AE989" s="5">
        <v>0</v>
      </c>
      <c r="AF989" s="5">
        <v>0</v>
      </c>
      <c r="AH989" s="5">
        <v>0</v>
      </c>
      <c r="AJ989" s="7">
        <v>0</v>
      </c>
      <c r="BB989" s="5" t="s">
        <v>322</v>
      </c>
      <c r="BD989" s="5" t="s">
        <v>323</v>
      </c>
      <c r="BE989" s="5" t="s">
        <v>324</v>
      </c>
    </row>
    <row r="990" spans="1:57" x14ac:dyDescent="0.25">
      <c r="A990" s="5">
        <v>989</v>
      </c>
      <c r="B990" s="6">
        <v>42612.461192129631</v>
      </c>
      <c r="D990" s="5" t="s">
        <v>317</v>
      </c>
      <c r="E990" s="5" t="s">
        <v>318</v>
      </c>
      <c r="F990" s="5" t="s">
        <v>317</v>
      </c>
      <c r="G990" s="5" t="s">
        <v>80</v>
      </c>
      <c r="H990" s="5" t="s">
        <v>319</v>
      </c>
      <c r="I990" s="5" t="s">
        <v>320</v>
      </c>
      <c r="J990" s="5" t="s">
        <v>65</v>
      </c>
      <c r="K990" s="5" t="s">
        <v>65</v>
      </c>
      <c r="M990" s="5" t="s">
        <v>325</v>
      </c>
      <c r="N990" s="5" t="s">
        <v>66</v>
      </c>
      <c r="O990" s="7">
        <v>0</v>
      </c>
      <c r="P990" s="7">
        <v>0</v>
      </c>
      <c r="Q990" s="7">
        <v>0</v>
      </c>
      <c r="R990" s="7">
        <v>0</v>
      </c>
      <c r="T990" s="5">
        <v>0</v>
      </c>
      <c r="W990" s="5">
        <v>0</v>
      </c>
      <c r="Y990" s="5">
        <v>0</v>
      </c>
      <c r="Z990" s="5">
        <v>0</v>
      </c>
      <c r="AB990" s="5">
        <v>0</v>
      </c>
      <c r="AC990" s="5">
        <v>0</v>
      </c>
      <c r="AE990" s="5">
        <v>0</v>
      </c>
      <c r="AF990" s="5">
        <v>0</v>
      </c>
      <c r="AH990" s="5">
        <v>0</v>
      </c>
      <c r="AJ990" s="7">
        <v>0</v>
      </c>
      <c r="BB990" s="5" t="s">
        <v>322</v>
      </c>
      <c r="BD990" s="5" t="s">
        <v>323</v>
      </c>
      <c r="BE990" s="5" t="s">
        <v>324</v>
      </c>
    </row>
    <row r="991" spans="1:57" x14ac:dyDescent="0.25">
      <c r="A991" s="5">
        <v>990</v>
      </c>
      <c r="B991" s="6">
        <v>42612.460219907407</v>
      </c>
      <c r="D991" s="5" t="s">
        <v>317</v>
      </c>
      <c r="E991" s="5" t="s">
        <v>318</v>
      </c>
      <c r="F991" s="5" t="s">
        <v>317</v>
      </c>
      <c r="G991" s="5" t="s">
        <v>80</v>
      </c>
      <c r="H991" s="5" t="s">
        <v>319</v>
      </c>
      <c r="I991" s="5" t="s">
        <v>320</v>
      </c>
      <c r="J991" s="5" t="s">
        <v>65</v>
      </c>
      <c r="K991" s="5" t="s">
        <v>65</v>
      </c>
      <c r="M991" s="5" t="s">
        <v>222</v>
      </c>
      <c r="N991" s="5" t="s">
        <v>66</v>
      </c>
      <c r="O991" s="7">
        <v>0</v>
      </c>
      <c r="P991" s="7">
        <v>0</v>
      </c>
      <c r="Q991" s="7">
        <v>0</v>
      </c>
      <c r="R991" s="7">
        <v>0</v>
      </c>
      <c r="T991" s="5">
        <v>0</v>
      </c>
      <c r="W991" s="5">
        <v>0</v>
      </c>
      <c r="Y991" s="5">
        <v>0</v>
      </c>
      <c r="Z991" s="5">
        <v>0</v>
      </c>
      <c r="AB991" s="5">
        <v>0</v>
      </c>
      <c r="AC991" s="5">
        <v>0</v>
      </c>
      <c r="AE991" s="5">
        <v>0</v>
      </c>
      <c r="AF991" s="5">
        <v>0</v>
      </c>
      <c r="AH991" s="5">
        <v>0</v>
      </c>
      <c r="AJ991" s="7">
        <v>0</v>
      </c>
      <c r="BB991" s="5" t="s">
        <v>322</v>
      </c>
      <c r="BD991" s="5" t="s">
        <v>323</v>
      </c>
      <c r="BE991" s="5" t="s">
        <v>324</v>
      </c>
    </row>
    <row r="992" spans="1:57" x14ac:dyDescent="0.25">
      <c r="A992" s="5">
        <v>991</v>
      </c>
      <c r="B992" s="6">
        <v>42612.460046296299</v>
      </c>
      <c r="D992" s="5" t="s">
        <v>317</v>
      </c>
      <c r="E992" s="5" t="s">
        <v>318</v>
      </c>
      <c r="F992" s="5" t="s">
        <v>317</v>
      </c>
      <c r="G992" s="5" t="s">
        <v>80</v>
      </c>
      <c r="H992" s="5" t="s">
        <v>319</v>
      </c>
      <c r="I992" s="5" t="s">
        <v>320</v>
      </c>
      <c r="J992" s="5" t="s">
        <v>65</v>
      </c>
      <c r="K992" s="5" t="s">
        <v>65</v>
      </c>
      <c r="M992" s="5" t="s">
        <v>222</v>
      </c>
      <c r="N992" s="5" t="s">
        <v>66</v>
      </c>
      <c r="O992" s="7">
        <v>0</v>
      </c>
      <c r="P992" s="7">
        <v>0</v>
      </c>
      <c r="Q992" s="7">
        <v>0</v>
      </c>
      <c r="R992" s="7">
        <v>0</v>
      </c>
      <c r="T992" s="5">
        <v>0</v>
      </c>
      <c r="W992" s="5">
        <v>0</v>
      </c>
      <c r="Y992" s="5">
        <v>0</v>
      </c>
      <c r="Z992" s="5">
        <v>0</v>
      </c>
      <c r="AB992" s="5">
        <v>0</v>
      </c>
      <c r="AC992" s="5">
        <v>0</v>
      </c>
      <c r="AE992" s="5">
        <v>0</v>
      </c>
      <c r="AF992" s="5">
        <v>0</v>
      </c>
      <c r="AH992" s="5">
        <v>0</v>
      </c>
      <c r="AJ992" s="7">
        <v>0</v>
      </c>
      <c r="BB992" s="5" t="s">
        <v>322</v>
      </c>
      <c r="BD992" s="5" t="s">
        <v>323</v>
      </c>
      <c r="BE992" s="5" t="s">
        <v>324</v>
      </c>
    </row>
    <row r="993" spans="1:57" x14ac:dyDescent="0.25">
      <c r="A993" s="5">
        <v>992</v>
      </c>
      <c r="B993" s="6">
        <v>42612.454062500001</v>
      </c>
      <c r="D993" s="5" t="s">
        <v>317</v>
      </c>
      <c r="E993" s="5" t="s">
        <v>318</v>
      </c>
      <c r="F993" s="5" t="s">
        <v>317</v>
      </c>
      <c r="G993" s="5" t="s">
        <v>80</v>
      </c>
      <c r="H993" s="5" t="s">
        <v>319</v>
      </c>
      <c r="I993" s="5" t="s">
        <v>320</v>
      </c>
      <c r="J993" s="5" t="s">
        <v>65</v>
      </c>
      <c r="K993" s="5" t="s">
        <v>65</v>
      </c>
      <c r="M993" s="5" t="s">
        <v>325</v>
      </c>
      <c r="N993" s="5" t="s">
        <v>66</v>
      </c>
      <c r="O993" s="7">
        <v>0</v>
      </c>
      <c r="P993" s="7">
        <v>0</v>
      </c>
      <c r="Q993" s="7">
        <v>0</v>
      </c>
      <c r="R993" s="7">
        <v>0</v>
      </c>
      <c r="T993" s="5">
        <v>0</v>
      </c>
      <c r="W993" s="5">
        <v>0</v>
      </c>
      <c r="Y993" s="5">
        <v>0</v>
      </c>
      <c r="Z993" s="5">
        <v>0</v>
      </c>
      <c r="AB993" s="5">
        <v>0</v>
      </c>
      <c r="AC993" s="5">
        <v>0</v>
      </c>
      <c r="AE993" s="5">
        <v>0</v>
      </c>
      <c r="AF993" s="5">
        <v>0</v>
      </c>
      <c r="AH993" s="5">
        <v>0</v>
      </c>
      <c r="AJ993" s="7">
        <v>0</v>
      </c>
      <c r="BB993" s="5" t="s">
        <v>322</v>
      </c>
      <c r="BD993" s="5" t="s">
        <v>323</v>
      </c>
      <c r="BE993" s="5" t="s">
        <v>324</v>
      </c>
    </row>
    <row r="994" spans="1:57" x14ac:dyDescent="0.25">
      <c r="A994" s="5">
        <v>993</v>
      </c>
      <c r="B994" s="6">
        <v>42612.446770833332</v>
      </c>
      <c r="D994" s="5" t="s">
        <v>317</v>
      </c>
      <c r="E994" s="5" t="s">
        <v>318</v>
      </c>
      <c r="F994" s="5" t="s">
        <v>317</v>
      </c>
      <c r="G994" s="5" t="s">
        <v>80</v>
      </c>
      <c r="H994" s="5" t="s">
        <v>319</v>
      </c>
      <c r="I994" s="5" t="s">
        <v>320</v>
      </c>
      <c r="J994" s="5" t="s">
        <v>65</v>
      </c>
      <c r="K994" s="5" t="s">
        <v>65</v>
      </c>
      <c r="M994" s="5" t="s">
        <v>243</v>
      </c>
      <c r="N994" s="5" t="s">
        <v>66</v>
      </c>
      <c r="O994" s="7">
        <v>0</v>
      </c>
      <c r="P994" s="7">
        <v>0</v>
      </c>
      <c r="Q994" s="7">
        <v>0</v>
      </c>
      <c r="R994" s="7">
        <v>0</v>
      </c>
      <c r="T994" s="5">
        <v>0</v>
      </c>
      <c r="W994" s="5">
        <v>0</v>
      </c>
      <c r="Y994" s="5">
        <v>0</v>
      </c>
      <c r="Z994" s="5">
        <v>0</v>
      </c>
      <c r="AB994" s="5">
        <v>0</v>
      </c>
      <c r="AC994" s="5">
        <v>0</v>
      </c>
      <c r="AE994" s="5">
        <v>0</v>
      </c>
      <c r="AF994" s="5">
        <v>0</v>
      </c>
      <c r="AH994" s="5">
        <v>0</v>
      </c>
      <c r="AJ994" s="7">
        <v>0</v>
      </c>
      <c r="BB994" s="5" t="s">
        <v>322</v>
      </c>
      <c r="BD994" s="5" t="s">
        <v>323</v>
      </c>
      <c r="BE994" s="5" t="s">
        <v>324</v>
      </c>
    </row>
    <row r="995" spans="1:57" x14ac:dyDescent="0.25">
      <c r="A995" s="5">
        <v>994</v>
      </c>
      <c r="B995" s="6">
        <v>42612.400231481479</v>
      </c>
      <c r="D995" s="5" t="s">
        <v>317</v>
      </c>
      <c r="E995" s="5" t="s">
        <v>318</v>
      </c>
      <c r="F995" s="5" t="s">
        <v>317</v>
      </c>
      <c r="G995" s="5" t="s">
        <v>80</v>
      </c>
      <c r="H995" s="5" t="s">
        <v>319</v>
      </c>
      <c r="I995" s="5" t="s">
        <v>320</v>
      </c>
      <c r="J995" s="5" t="s">
        <v>65</v>
      </c>
      <c r="K995" s="5" t="s">
        <v>65</v>
      </c>
      <c r="M995" s="5" t="s">
        <v>222</v>
      </c>
      <c r="N995" s="5" t="s">
        <v>66</v>
      </c>
      <c r="O995" s="7">
        <v>0</v>
      </c>
      <c r="P995" s="7">
        <v>0</v>
      </c>
      <c r="Q995" s="7">
        <v>0</v>
      </c>
      <c r="R995" s="7">
        <v>0</v>
      </c>
      <c r="T995" s="5">
        <v>0</v>
      </c>
      <c r="W995" s="5">
        <v>0</v>
      </c>
      <c r="Y995" s="5">
        <v>0</v>
      </c>
      <c r="Z995" s="5">
        <v>0</v>
      </c>
      <c r="AB995" s="5">
        <v>0</v>
      </c>
      <c r="AC995" s="5">
        <v>0</v>
      </c>
      <c r="AE995" s="5">
        <v>0</v>
      </c>
      <c r="AF995" s="5">
        <v>0</v>
      </c>
      <c r="AH995" s="5">
        <v>0</v>
      </c>
      <c r="AJ995" s="7">
        <v>0</v>
      </c>
      <c r="BB995" s="5" t="s">
        <v>322</v>
      </c>
      <c r="BD995" s="5" t="s">
        <v>323</v>
      </c>
      <c r="BE995" s="5" t="s">
        <v>324</v>
      </c>
    </row>
    <row r="996" spans="1:57" x14ac:dyDescent="0.25">
      <c r="A996" s="5">
        <v>995</v>
      </c>
      <c r="B996" s="6">
        <v>42612.400023148148</v>
      </c>
      <c r="D996" s="5" t="s">
        <v>317</v>
      </c>
      <c r="E996" s="5" t="s">
        <v>318</v>
      </c>
      <c r="F996" s="5" t="s">
        <v>317</v>
      </c>
      <c r="G996" s="5" t="s">
        <v>80</v>
      </c>
      <c r="H996" s="5" t="s">
        <v>319</v>
      </c>
      <c r="I996" s="5" t="s">
        <v>320</v>
      </c>
      <c r="J996" s="5" t="s">
        <v>65</v>
      </c>
      <c r="K996" s="5" t="s">
        <v>65</v>
      </c>
      <c r="M996" s="5" t="s">
        <v>325</v>
      </c>
      <c r="N996" s="5" t="s">
        <v>66</v>
      </c>
      <c r="O996" s="7">
        <v>0</v>
      </c>
      <c r="P996" s="7">
        <v>0</v>
      </c>
      <c r="Q996" s="7">
        <v>0</v>
      </c>
      <c r="R996" s="7">
        <v>0</v>
      </c>
      <c r="T996" s="5">
        <v>0</v>
      </c>
      <c r="W996" s="5">
        <v>0</v>
      </c>
      <c r="Y996" s="5">
        <v>0</v>
      </c>
      <c r="Z996" s="5">
        <v>0</v>
      </c>
      <c r="AB996" s="5">
        <v>0</v>
      </c>
      <c r="AC996" s="5">
        <v>0</v>
      </c>
      <c r="AE996" s="5">
        <v>0</v>
      </c>
      <c r="AF996" s="5">
        <v>0</v>
      </c>
      <c r="AH996" s="5">
        <v>0</v>
      </c>
      <c r="AJ996" s="7">
        <v>0</v>
      </c>
      <c r="BB996" s="5" t="s">
        <v>322</v>
      </c>
      <c r="BD996" s="5" t="s">
        <v>323</v>
      </c>
      <c r="BE996" s="5" t="s">
        <v>324</v>
      </c>
    </row>
    <row r="997" spans="1:57" x14ac:dyDescent="0.25">
      <c r="A997" s="5">
        <v>996</v>
      </c>
      <c r="B997" s="6">
        <v>42612.060810185183</v>
      </c>
      <c r="C997" s="6">
        <v>42612.083819444444</v>
      </c>
      <c r="D997" s="5" t="s">
        <v>336</v>
      </c>
      <c r="E997" s="5" t="s">
        <v>68</v>
      </c>
      <c r="G997" s="5" t="s">
        <v>64</v>
      </c>
      <c r="H997" s="5" t="s">
        <v>319</v>
      </c>
      <c r="I997" s="5" t="s">
        <v>69</v>
      </c>
      <c r="J997" s="5" t="s">
        <v>65</v>
      </c>
      <c r="K997" s="5" t="s">
        <v>65</v>
      </c>
      <c r="L997" s="5">
        <v>16952</v>
      </c>
      <c r="M997" s="5" t="s">
        <v>70</v>
      </c>
      <c r="N997" s="5" t="s">
        <v>70</v>
      </c>
      <c r="O997" s="7">
        <v>0</v>
      </c>
      <c r="P997" s="7">
        <v>0</v>
      </c>
      <c r="Q997" s="7">
        <v>0</v>
      </c>
      <c r="R997" s="7">
        <v>0</v>
      </c>
      <c r="T997" s="5">
        <v>33</v>
      </c>
      <c r="U997" s="5">
        <v>0</v>
      </c>
      <c r="V997" s="5">
        <v>0</v>
      </c>
      <c r="W997" s="5">
        <v>0</v>
      </c>
      <c r="Z997" s="5">
        <v>0</v>
      </c>
      <c r="AC997" s="5">
        <v>0</v>
      </c>
      <c r="AF997" s="5">
        <v>0</v>
      </c>
      <c r="AI997" s="7">
        <v>636.2346</v>
      </c>
      <c r="AJ997" s="7">
        <v>1.66E-2</v>
      </c>
      <c r="AK997" s="5" t="s">
        <v>149</v>
      </c>
      <c r="AZ997" s="5" t="s">
        <v>186</v>
      </c>
      <c r="BB997" s="5" t="s">
        <v>71</v>
      </c>
    </row>
    <row r="998" spans="1:57" x14ac:dyDescent="0.25">
      <c r="A998" s="5">
        <v>997</v>
      </c>
      <c r="B998" s="6">
        <v>42612.060173611113</v>
      </c>
      <c r="C998" s="6">
        <v>42612.083819444444</v>
      </c>
      <c r="D998" s="5" t="s">
        <v>336</v>
      </c>
      <c r="E998" s="5" t="s">
        <v>68</v>
      </c>
      <c r="G998" s="5" t="s">
        <v>64</v>
      </c>
      <c r="H998" s="5" t="s">
        <v>319</v>
      </c>
      <c r="I998" s="5" t="s">
        <v>69</v>
      </c>
      <c r="J998" s="5" t="s">
        <v>65</v>
      </c>
      <c r="K998" s="5" t="s">
        <v>65</v>
      </c>
      <c r="L998" s="5">
        <v>404470</v>
      </c>
      <c r="M998" s="5" t="s">
        <v>70</v>
      </c>
      <c r="N998" s="5" t="s">
        <v>70</v>
      </c>
      <c r="O998" s="7">
        <v>0</v>
      </c>
      <c r="P998" s="7">
        <v>0</v>
      </c>
      <c r="Q998" s="7">
        <v>0</v>
      </c>
      <c r="R998" s="7">
        <v>0</v>
      </c>
      <c r="T998" s="5">
        <v>33</v>
      </c>
      <c r="U998" s="5">
        <v>0</v>
      </c>
      <c r="V998" s="5">
        <v>0</v>
      </c>
      <c r="W998" s="5">
        <v>0</v>
      </c>
      <c r="Z998" s="5">
        <v>0</v>
      </c>
      <c r="AC998" s="5">
        <v>0</v>
      </c>
      <c r="AF998" s="5">
        <v>0</v>
      </c>
      <c r="AI998" s="7">
        <v>636.21799999999996</v>
      </c>
      <c r="AJ998" s="7">
        <v>0.38569999999999999</v>
      </c>
      <c r="AK998" s="5" t="s">
        <v>148</v>
      </c>
      <c r="AZ998" s="5" t="s">
        <v>185</v>
      </c>
      <c r="BB998" s="5" t="s">
        <v>74</v>
      </c>
    </row>
    <row r="999" spans="1:57" x14ac:dyDescent="0.25">
      <c r="A999" s="5">
        <v>998</v>
      </c>
      <c r="B999" s="6">
        <v>42611.88989583333</v>
      </c>
      <c r="D999" s="5" t="s">
        <v>318</v>
      </c>
      <c r="E999" s="5" t="s">
        <v>608</v>
      </c>
      <c r="F999" s="5">
        <v>0</v>
      </c>
      <c r="G999" s="5" t="s">
        <v>64</v>
      </c>
      <c r="H999" s="5" t="s">
        <v>319</v>
      </c>
      <c r="I999" s="5" t="s">
        <v>81</v>
      </c>
      <c r="J999" s="5" t="s">
        <v>65</v>
      </c>
      <c r="K999" s="5" t="s">
        <v>65</v>
      </c>
      <c r="L999" s="5">
        <v>0</v>
      </c>
      <c r="M999" s="5" t="s">
        <v>70</v>
      </c>
      <c r="N999" s="5" t="s">
        <v>70</v>
      </c>
      <c r="O999" s="7">
        <v>0</v>
      </c>
      <c r="P999" s="7">
        <v>0</v>
      </c>
      <c r="Q999" s="7">
        <v>0</v>
      </c>
      <c r="R999" s="7">
        <v>0</v>
      </c>
      <c r="T999" s="5">
        <v>0</v>
      </c>
      <c r="U999" s="5">
        <v>0</v>
      </c>
      <c r="V999" s="5">
        <v>0</v>
      </c>
      <c r="W999" s="5">
        <v>0</v>
      </c>
      <c r="Y999" s="5">
        <v>0</v>
      </c>
      <c r="Z999" s="5">
        <v>0</v>
      </c>
      <c r="AB999" s="5">
        <v>0</v>
      </c>
      <c r="AC999" s="5">
        <v>0</v>
      </c>
      <c r="AE999" s="5">
        <v>0</v>
      </c>
      <c r="AF999" s="5">
        <v>0</v>
      </c>
      <c r="AH999" s="5">
        <v>0</v>
      </c>
      <c r="AJ999" s="7">
        <v>0</v>
      </c>
      <c r="AZ999" s="5" t="s">
        <v>175</v>
      </c>
      <c r="BB999" s="5" t="s">
        <v>82</v>
      </c>
      <c r="BD999" s="5">
        <v>0</v>
      </c>
      <c r="BE999" s="5">
        <v>0</v>
      </c>
    </row>
    <row r="1000" spans="1:57" x14ac:dyDescent="0.25">
      <c r="A1000" s="5">
        <v>999</v>
      </c>
      <c r="B1000" s="6">
        <v>42611.889467592591</v>
      </c>
      <c r="D1000" s="5" t="s">
        <v>318</v>
      </c>
      <c r="E1000" s="5" t="s">
        <v>608</v>
      </c>
      <c r="F1000" s="5">
        <v>0</v>
      </c>
      <c r="G1000" s="5" t="s">
        <v>64</v>
      </c>
      <c r="H1000" s="5" t="s">
        <v>319</v>
      </c>
      <c r="I1000" s="5" t="s">
        <v>81</v>
      </c>
      <c r="J1000" s="5" t="s">
        <v>65</v>
      </c>
      <c r="K1000" s="5" t="s">
        <v>65</v>
      </c>
      <c r="L1000" s="5">
        <v>0</v>
      </c>
      <c r="M1000" s="5" t="s">
        <v>70</v>
      </c>
      <c r="N1000" s="5" t="s">
        <v>70</v>
      </c>
      <c r="O1000" s="7">
        <v>0</v>
      </c>
      <c r="P1000" s="7">
        <v>0</v>
      </c>
      <c r="Q1000" s="7">
        <v>0</v>
      </c>
      <c r="R1000" s="7">
        <v>0</v>
      </c>
      <c r="T1000" s="5">
        <v>0</v>
      </c>
      <c r="U1000" s="5">
        <v>0</v>
      </c>
      <c r="V1000" s="5">
        <v>0</v>
      </c>
      <c r="W1000" s="5">
        <v>0</v>
      </c>
      <c r="Y1000" s="5">
        <v>0</v>
      </c>
      <c r="Z1000" s="5">
        <v>0</v>
      </c>
      <c r="AB1000" s="5">
        <v>0</v>
      </c>
      <c r="AC1000" s="5">
        <v>0</v>
      </c>
      <c r="AE1000" s="5">
        <v>0</v>
      </c>
      <c r="AF1000" s="5">
        <v>0</v>
      </c>
      <c r="AH1000" s="5">
        <v>0</v>
      </c>
      <c r="AJ1000" s="7">
        <v>0</v>
      </c>
      <c r="AZ1000" s="5" t="s">
        <v>175</v>
      </c>
      <c r="BB1000" s="5" t="s">
        <v>82</v>
      </c>
      <c r="BD1000" s="5">
        <v>0</v>
      </c>
      <c r="BE1000" s="5">
        <v>0</v>
      </c>
    </row>
    <row r="1001" spans="1:57" x14ac:dyDescent="0.25">
      <c r="A1001" s="5">
        <v>1000</v>
      </c>
      <c r="B1001" s="6">
        <v>42611.889456018522</v>
      </c>
      <c r="D1001" s="5" t="s">
        <v>318</v>
      </c>
      <c r="E1001" s="5" t="s">
        <v>608</v>
      </c>
      <c r="F1001" s="5">
        <v>0</v>
      </c>
      <c r="G1001" s="5" t="s">
        <v>64</v>
      </c>
      <c r="H1001" s="5" t="s">
        <v>319</v>
      </c>
      <c r="I1001" s="5" t="s">
        <v>81</v>
      </c>
      <c r="J1001" s="5" t="s">
        <v>65</v>
      </c>
      <c r="K1001" s="5" t="s">
        <v>65</v>
      </c>
      <c r="L1001" s="5">
        <v>0</v>
      </c>
      <c r="M1001" s="5" t="s">
        <v>70</v>
      </c>
      <c r="N1001" s="5" t="s">
        <v>70</v>
      </c>
      <c r="O1001" s="7">
        <v>0</v>
      </c>
      <c r="P1001" s="7">
        <v>0</v>
      </c>
      <c r="Q1001" s="7">
        <v>0</v>
      </c>
      <c r="R1001" s="7">
        <v>0</v>
      </c>
      <c r="T1001" s="5">
        <v>0</v>
      </c>
      <c r="U1001" s="5">
        <v>0</v>
      </c>
      <c r="V1001" s="5">
        <v>0</v>
      </c>
      <c r="W1001" s="5">
        <v>0</v>
      </c>
      <c r="Y1001" s="5">
        <v>0</v>
      </c>
      <c r="Z1001" s="5">
        <v>0</v>
      </c>
      <c r="AB1001" s="5">
        <v>0</v>
      </c>
      <c r="AC1001" s="5">
        <v>0</v>
      </c>
      <c r="AE1001" s="5">
        <v>0</v>
      </c>
      <c r="AF1001" s="5">
        <v>0</v>
      </c>
      <c r="AH1001" s="5">
        <v>0</v>
      </c>
      <c r="AJ1001" s="7">
        <v>0</v>
      </c>
      <c r="AZ1001" s="5" t="s">
        <v>175</v>
      </c>
      <c r="BB1001" s="5" t="s">
        <v>82</v>
      </c>
      <c r="BD1001" s="5">
        <v>0</v>
      </c>
      <c r="BE1001" s="5">
        <v>0</v>
      </c>
    </row>
    <row r="1002" spans="1:57" x14ac:dyDescent="0.25">
      <c r="A1002" s="5">
        <v>1001</v>
      </c>
      <c r="B1002" s="6">
        <v>42611.798854166664</v>
      </c>
      <c r="C1002" s="6">
        <v>42611.927372685182</v>
      </c>
      <c r="D1002" s="5" t="s">
        <v>336</v>
      </c>
      <c r="E1002" s="5" t="s">
        <v>241</v>
      </c>
      <c r="F1002" s="5" t="s">
        <v>337</v>
      </c>
      <c r="G1002" s="5" t="s">
        <v>64</v>
      </c>
      <c r="H1002" s="5" t="s">
        <v>319</v>
      </c>
      <c r="I1002" s="5" t="s">
        <v>69</v>
      </c>
      <c r="J1002" s="5" t="s">
        <v>65</v>
      </c>
      <c r="K1002" s="5" t="s">
        <v>65</v>
      </c>
      <c r="L1002" s="5">
        <v>119319</v>
      </c>
      <c r="M1002" s="5" t="s">
        <v>70</v>
      </c>
      <c r="N1002" s="5" t="s">
        <v>70</v>
      </c>
      <c r="O1002" s="7">
        <v>0</v>
      </c>
      <c r="P1002" s="7">
        <v>0</v>
      </c>
      <c r="Q1002" s="7">
        <v>0</v>
      </c>
      <c r="R1002" s="7">
        <v>0</v>
      </c>
      <c r="T1002" s="5">
        <v>33</v>
      </c>
      <c r="U1002" s="5">
        <v>0</v>
      </c>
      <c r="V1002" s="5">
        <v>0</v>
      </c>
      <c r="W1002" s="5">
        <v>0</v>
      </c>
      <c r="Z1002" s="5">
        <v>0</v>
      </c>
      <c r="AC1002" s="5">
        <v>0</v>
      </c>
      <c r="AF1002" s="5">
        <v>0</v>
      </c>
      <c r="AI1002" s="7">
        <v>640.21990000000005</v>
      </c>
      <c r="AJ1002" s="7">
        <v>0.1143</v>
      </c>
      <c r="AK1002" s="5" t="s">
        <v>149</v>
      </c>
      <c r="AZ1002" s="5" t="s">
        <v>186</v>
      </c>
      <c r="BB1002" s="5" t="s">
        <v>71</v>
      </c>
    </row>
    <row r="1003" spans="1:57" x14ac:dyDescent="0.25">
      <c r="A1003" s="5">
        <v>1002</v>
      </c>
      <c r="B1003" s="6">
        <v>42611.798182870371</v>
      </c>
      <c r="C1003" s="6">
        <v>42611.950011574074</v>
      </c>
      <c r="D1003" s="5" t="s">
        <v>336</v>
      </c>
      <c r="E1003" s="5" t="s">
        <v>241</v>
      </c>
      <c r="F1003" s="5" t="s">
        <v>337</v>
      </c>
      <c r="G1003" s="5" t="s">
        <v>64</v>
      </c>
      <c r="H1003" s="5" t="s">
        <v>319</v>
      </c>
      <c r="I1003" s="5" t="s">
        <v>69</v>
      </c>
      <c r="J1003" s="5" t="s">
        <v>65</v>
      </c>
      <c r="K1003" s="5" t="s">
        <v>65</v>
      </c>
      <c r="L1003" s="5">
        <v>4398548</v>
      </c>
      <c r="M1003" s="5" t="s">
        <v>70</v>
      </c>
      <c r="N1003" s="5" t="s">
        <v>70</v>
      </c>
      <c r="O1003" s="7">
        <v>0</v>
      </c>
      <c r="P1003" s="7">
        <v>0</v>
      </c>
      <c r="Q1003" s="7">
        <v>0</v>
      </c>
      <c r="R1003" s="7">
        <v>0</v>
      </c>
      <c r="T1003" s="5">
        <v>33</v>
      </c>
      <c r="U1003" s="5">
        <v>0</v>
      </c>
      <c r="V1003" s="5">
        <v>0</v>
      </c>
      <c r="W1003" s="5">
        <v>0</v>
      </c>
      <c r="Z1003" s="5">
        <v>0</v>
      </c>
      <c r="AC1003" s="5">
        <v>0</v>
      </c>
      <c r="AF1003" s="5">
        <v>0</v>
      </c>
      <c r="AI1003" s="7">
        <v>640.54409999999996</v>
      </c>
      <c r="AJ1003" s="7">
        <v>4.1952999999999996</v>
      </c>
      <c r="AK1003" s="5" t="s">
        <v>148</v>
      </c>
      <c r="AZ1003" s="5" t="s">
        <v>185</v>
      </c>
      <c r="BB1003" s="5" t="s">
        <v>74</v>
      </c>
    </row>
    <row r="1004" spans="1:57" x14ac:dyDescent="0.25">
      <c r="A1004" s="5">
        <v>1003</v>
      </c>
      <c r="B1004" s="6">
        <v>42611.784398148149</v>
      </c>
      <c r="D1004" s="5" t="s">
        <v>511</v>
      </c>
      <c r="E1004" s="5" t="s">
        <v>318</v>
      </c>
      <c r="G1004" s="5" t="s">
        <v>64</v>
      </c>
      <c r="H1004" s="5" t="s">
        <v>319</v>
      </c>
      <c r="I1004" s="5" t="s">
        <v>176</v>
      </c>
      <c r="J1004" s="5" t="s">
        <v>65</v>
      </c>
      <c r="K1004" s="5" t="s">
        <v>65</v>
      </c>
      <c r="M1004" s="5" t="s">
        <v>295</v>
      </c>
      <c r="N1004" s="5" t="s">
        <v>76</v>
      </c>
      <c r="O1004" s="7">
        <v>0</v>
      </c>
      <c r="P1004" s="7">
        <v>0</v>
      </c>
      <c r="Q1004" s="7">
        <v>0</v>
      </c>
      <c r="R1004" s="7">
        <v>0</v>
      </c>
      <c r="T1004" s="5">
        <v>0</v>
      </c>
      <c r="W1004" s="5">
        <v>0</v>
      </c>
      <c r="Y1004" s="5">
        <v>0</v>
      </c>
      <c r="Z1004" s="5">
        <v>0</v>
      </c>
      <c r="AB1004" s="5">
        <v>0</v>
      </c>
      <c r="AC1004" s="5">
        <v>0</v>
      </c>
      <c r="AE1004" s="5">
        <v>0</v>
      </c>
      <c r="AF1004" s="5">
        <v>0</v>
      </c>
      <c r="AH1004" s="5">
        <v>0</v>
      </c>
      <c r="AJ1004" s="7">
        <v>0</v>
      </c>
      <c r="AZ1004" s="5" t="s">
        <v>175</v>
      </c>
      <c r="BB1004" s="5" t="s">
        <v>178</v>
      </c>
      <c r="BD1004" s="5" t="s">
        <v>331</v>
      </c>
      <c r="BE1004" s="5" t="s">
        <v>67</v>
      </c>
    </row>
    <row r="1005" spans="1:57" x14ac:dyDescent="0.25">
      <c r="A1005" s="5">
        <v>1004</v>
      </c>
      <c r="B1005" s="6">
        <v>42611.784259259257</v>
      </c>
      <c r="D1005" s="5" t="s">
        <v>511</v>
      </c>
      <c r="E1005" s="5" t="s">
        <v>318</v>
      </c>
      <c r="G1005" s="5">
        <v>0</v>
      </c>
      <c r="H1005" s="5" t="s">
        <v>319</v>
      </c>
      <c r="I1005" s="5" t="s">
        <v>176</v>
      </c>
      <c r="J1005" s="5" t="s">
        <v>65</v>
      </c>
      <c r="K1005" s="5" t="s">
        <v>65</v>
      </c>
      <c r="M1005" s="5" t="s">
        <v>349</v>
      </c>
      <c r="N1005" s="5" t="s">
        <v>66</v>
      </c>
      <c r="O1005" s="7">
        <v>0</v>
      </c>
      <c r="P1005" s="7">
        <v>0</v>
      </c>
      <c r="Q1005" s="7">
        <v>0</v>
      </c>
      <c r="R1005" s="7">
        <v>0</v>
      </c>
      <c r="T1005" s="5">
        <v>0</v>
      </c>
      <c r="W1005" s="5">
        <v>0</v>
      </c>
      <c r="Y1005" s="5">
        <v>0</v>
      </c>
      <c r="Z1005" s="5">
        <v>0</v>
      </c>
      <c r="AB1005" s="5">
        <v>0</v>
      </c>
      <c r="AC1005" s="5">
        <v>0</v>
      </c>
      <c r="AE1005" s="5">
        <v>0</v>
      </c>
      <c r="AF1005" s="5">
        <v>0</v>
      </c>
      <c r="AH1005" s="5">
        <v>0</v>
      </c>
      <c r="AJ1005" s="7">
        <v>0</v>
      </c>
      <c r="AZ1005" s="5" t="s">
        <v>175</v>
      </c>
      <c r="BB1005" s="5" t="s">
        <v>413</v>
      </c>
      <c r="BD1005" s="5" t="s">
        <v>353</v>
      </c>
      <c r="BE1005" s="5" t="s">
        <v>67</v>
      </c>
    </row>
    <row r="1006" spans="1:57" x14ac:dyDescent="0.25">
      <c r="A1006" s="5">
        <v>1005</v>
      </c>
      <c r="B1006" s="6">
        <v>42611.764201388891</v>
      </c>
      <c r="C1006" s="6">
        <v>42611.803159722222</v>
      </c>
      <c r="D1006" s="5" t="s">
        <v>336</v>
      </c>
      <c r="E1006" s="5" t="s">
        <v>241</v>
      </c>
      <c r="F1006" s="5" t="s">
        <v>337</v>
      </c>
      <c r="G1006" s="5" t="s">
        <v>64</v>
      </c>
      <c r="H1006" s="5" t="s">
        <v>319</v>
      </c>
      <c r="I1006" s="5" t="s">
        <v>69</v>
      </c>
      <c r="J1006" s="5" t="s">
        <v>65</v>
      </c>
      <c r="K1006" s="5" t="s">
        <v>65</v>
      </c>
      <c r="L1006" s="5">
        <v>126540</v>
      </c>
      <c r="M1006" s="5" t="s">
        <v>70</v>
      </c>
      <c r="N1006" s="5" t="s">
        <v>70</v>
      </c>
      <c r="O1006" s="7">
        <v>0</v>
      </c>
      <c r="P1006" s="7">
        <v>0</v>
      </c>
      <c r="Q1006" s="7">
        <v>0</v>
      </c>
      <c r="R1006" s="7">
        <v>0</v>
      </c>
      <c r="T1006" s="5">
        <v>33</v>
      </c>
      <c r="U1006" s="5">
        <v>0</v>
      </c>
      <c r="V1006" s="5">
        <v>0</v>
      </c>
      <c r="W1006" s="5">
        <v>0</v>
      </c>
      <c r="Z1006" s="5">
        <v>0</v>
      </c>
      <c r="AC1006" s="5">
        <v>0</v>
      </c>
      <c r="AF1006" s="5">
        <v>0</v>
      </c>
      <c r="AI1006" s="7">
        <v>641.41129999999998</v>
      </c>
      <c r="AJ1006" s="7">
        <v>0.1211</v>
      </c>
      <c r="AK1006" s="5" t="s">
        <v>149</v>
      </c>
      <c r="AZ1006" s="5" t="s">
        <v>186</v>
      </c>
      <c r="BB1006" s="5" t="s">
        <v>71</v>
      </c>
    </row>
    <row r="1007" spans="1:57" x14ac:dyDescent="0.25">
      <c r="A1007" s="5">
        <v>1006</v>
      </c>
      <c r="B1007" s="6">
        <v>42611.76353009259</v>
      </c>
      <c r="C1007" s="6">
        <v>42611.803159722222</v>
      </c>
      <c r="D1007" s="5" t="s">
        <v>336</v>
      </c>
      <c r="E1007" s="5" t="s">
        <v>241</v>
      </c>
      <c r="F1007" s="5" t="s">
        <v>337</v>
      </c>
      <c r="G1007" s="5" t="s">
        <v>64</v>
      </c>
      <c r="H1007" s="5" t="s">
        <v>319</v>
      </c>
      <c r="I1007" s="5" t="s">
        <v>69</v>
      </c>
      <c r="J1007" s="5" t="s">
        <v>65</v>
      </c>
      <c r="K1007" s="5" t="s">
        <v>65</v>
      </c>
      <c r="L1007" s="5">
        <v>781850</v>
      </c>
      <c r="M1007" s="5" t="s">
        <v>70</v>
      </c>
      <c r="N1007" s="5" t="s">
        <v>70</v>
      </c>
      <c r="O1007" s="7">
        <v>0</v>
      </c>
      <c r="P1007" s="7">
        <v>0</v>
      </c>
      <c r="Q1007" s="7">
        <v>0</v>
      </c>
      <c r="R1007" s="7">
        <v>0</v>
      </c>
      <c r="T1007" s="5">
        <v>33</v>
      </c>
      <c r="U1007" s="5">
        <v>0</v>
      </c>
      <c r="V1007" s="5">
        <v>0</v>
      </c>
      <c r="W1007" s="5">
        <v>0</v>
      </c>
      <c r="Z1007" s="5">
        <v>0</v>
      </c>
      <c r="AC1007" s="5">
        <v>0</v>
      </c>
      <c r="AF1007" s="5">
        <v>0</v>
      </c>
      <c r="AI1007" s="7">
        <v>641.29020000000003</v>
      </c>
      <c r="AJ1007" s="7">
        <v>0.74609999999999999</v>
      </c>
      <c r="AK1007" s="5" t="s">
        <v>148</v>
      </c>
      <c r="AZ1007" s="5" t="s">
        <v>185</v>
      </c>
      <c r="BB1007" s="5" t="s">
        <v>74</v>
      </c>
    </row>
    <row r="1008" spans="1:57" x14ac:dyDescent="0.25">
      <c r="A1008" s="5">
        <v>1007</v>
      </c>
      <c r="B1008" s="6">
        <v>42611.72079861111</v>
      </c>
      <c r="D1008" s="5" t="s">
        <v>318</v>
      </c>
      <c r="E1008" s="5" t="s">
        <v>377</v>
      </c>
      <c r="G1008" s="5" t="s">
        <v>64</v>
      </c>
      <c r="H1008" s="5" t="s">
        <v>319</v>
      </c>
      <c r="I1008" s="5" t="s">
        <v>75</v>
      </c>
      <c r="J1008" s="5" t="s">
        <v>65</v>
      </c>
      <c r="K1008" s="5" t="s">
        <v>65</v>
      </c>
      <c r="M1008" s="5" t="s">
        <v>609</v>
      </c>
      <c r="N1008" s="5" t="s">
        <v>292</v>
      </c>
      <c r="O1008" s="7">
        <v>0</v>
      </c>
      <c r="P1008" s="7">
        <v>0</v>
      </c>
      <c r="Q1008" s="7">
        <v>0</v>
      </c>
      <c r="R1008" s="7">
        <v>0</v>
      </c>
      <c r="T1008" s="5">
        <v>0</v>
      </c>
      <c r="W1008" s="5">
        <v>0</v>
      </c>
      <c r="Y1008" s="5">
        <v>0</v>
      </c>
      <c r="Z1008" s="5">
        <v>0</v>
      </c>
      <c r="AB1008" s="5">
        <v>0</v>
      </c>
      <c r="AC1008" s="5">
        <v>0</v>
      </c>
      <c r="AE1008" s="5">
        <v>0</v>
      </c>
      <c r="AF1008" s="5">
        <v>0</v>
      </c>
      <c r="AH1008" s="5">
        <v>0</v>
      </c>
      <c r="AJ1008" s="7">
        <v>0</v>
      </c>
      <c r="AZ1008" s="5" t="s">
        <v>175</v>
      </c>
      <c r="BB1008" s="5" t="s">
        <v>77</v>
      </c>
      <c r="BD1008" s="5" t="s">
        <v>331</v>
      </c>
      <c r="BE1008" s="5" t="s">
        <v>67</v>
      </c>
    </row>
    <row r="1009" spans="1:57" x14ac:dyDescent="0.25">
      <c r="A1009" s="5">
        <v>1008</v>
      </c>
      <c r="B1009" s="6">
        <v>42611.688287037039</v>
      </c>
      <c r="C1009" s="6">
        <v>42611.769050925926</v>
      </c>
      <c r="D1009" s="5" t="s">
        <v>336</v>
      </c>
      <c r="E1009" s="5" t="s">
        <v>241</v>
      </c>
      <c r="F1009" s="5" t="s">
        <v>337</v>
      </c>
      <c r="G1009" s="5" t="s">
        <v>64</v>
      </c>
      <c r="H1009" s="5" t="s">
        <v>319</v>
      </c>
      <c r="I1009" s="5" t="s">
        <v>69</v>
      </c>
      <c r="J1009" s="5" t="s">
        <v>65</v>
      </c>
      <c r="K1009" s="5" t="s">
        <v>65</v>
      </c>
      <c r="L1009" s="5">
        <v>122920</v>
      </c>
      <c r="M1009" s="5" t="s">
        <v>70</v>
      </c>
      <c r="N1009" s="5" t="s">
        <v>70</v>
      </c>
      <c r="O1009" s="7">
        <v>0</v>
      </c>
      <c r="P1009" s="7">
        <v>0</v>
      </c>
      <c r="Q1009" s="7">
        <v>0</v>
      </c>
      <c r="R1009" s="7">
        <v>0</v>
      </c>
      <c r="T1009" s="5">
        <v>33</v>
      </c>
      <c r="U1009" s="5">
        <v>0</v>
      </c>
      <c r="V1009" s="5">
        <v>0</v>
      </c>
      <c r="W1009" s="5">
        <v>0</v>
      </c>
      <c r="Z1009" s="5">
        <v>0</v>
      </c>
      <c r="AC1009" s="5">
        <v>0</v>
      </c>
      <c r="AF1009" s="5">
        <v>0</v>
      </c>
      <c r="AI1009" s="7">
        <v>641.59879999999998</v>
      </c>
      <c r="AJ1009" s="7">
        <v>0.1182</v>
      </c>
      <c r="AK1009" s="5" t="s">
        <v>149</v>
      </c>
      <c r="AZ1009" s="5" t="s">
        <v>186</v>
      </c>
      <c r="BB1009" s="5" t="s">
        <v>71</v>
      </c>
    </row>
    <row r="1010" spans="1:57" x14ac:dyDescent="0.25">
      <c r="A1010" s="5">
        <v>1009</v>
      </c>
      <c r="B1010" s="6">
        <v>42611.687592592592</v>
      </c>
      <c r="C1010" s="6">
        <v>42611.769050925926</v>
      </c>
      <c r="D1010" s="5" t="s">
        <v>336</v>
      </c>
      <c r="E1010" s="5" t="s">
        <v>241</v>
      </c>
      <c r="F1010" s="5" t="s">
        <v>337</v>
      </c>
      <c r="G1010" s="5" t="s">
        <v>64</v>
      </c>
      <c r="H1010" s="5" t="s">
        <v>319</v>
      </c>
      <c r="I1010" s="5" t="s">
        <v>69</v>
      </c>
      <c r="J1010" s="5" t="s">
        <v>65</v>
      </c>
      <c r="K1010" s="5" t="s">
        <v>65</v>
      </c>
      <c r="L1010" s="5">
        <v>16075377</v>
      </c>
      <c r="M1010" s="5" t="s">
        <v>70</v>
      </c>
      <c r="N1010" s="5" t="s">
        <v>70</v>
      </c>
      <c r="O1010" s="7">
        <v>0</v>
      </c>
      <c r="P1010" s="7">
        <v>0</v>
      </c>
      <c r="Q1010" s="7">
        <v>0</v>
      </c>
      <c r="R1010" s="7">
        <v>0</v>
      </c>
      <c r="T1010" s="5">
        <v>33</v>
      </c>
      <c r="U1010" s="5">
        <v>0</v>
      </c>
      <c r="V1010" s="5">
        <v>0</v>
      </c>
      <c r="W1010" s="5">
        <v>0</v>
      </c>
      <c r="Z1010" s="5">
        <v>0</v>
      </c>
      <c r="AC1010" s="5">
        <v>0</v>
      </c>
      <c r="AF1010" s="5">
        <v>0</v>
      </c>
      <c r="AI1010" s="7">
        <v>656.8605</v>
      </c>
      <c r="AJ1010" s="7">
        <v>15.331099999999999</v>
      </c>
      <c r="AK1010" s="5" t="s">
        <v>148</v>
      </c>
      <c r="AZ1010" s="5" t="s">
        <v>185</v>
      </c>
      <c r="BB1010" s="5" t="s">
        <v>74</v>
      </c>
    </row>
    <row r="1011" spans="1:57" x14ac:dyDescent="0.25">
      <c r="A1011" s="5">
        <v>1010</v>
      </c>
      <c r="B1011" s="6">
        <v>42611.68309027778</v>
      </c>
      <c r="C1011" s="6">
        <v>42611.689421296294</v>
      </c>
      <c r="D1011" s="5" t="s">
        <v>336</v>
      </c>
      <c r="E1011" s="5" t="s">
        <v>241</v>
      </c>
      <c r="F1011" s="5" t="s">
        <v>337</v>
      </c>
      <c r="G1011" s="5" t="s">
        <v>64</v>
      </c>
      <c r="H1011" s="5" t="s">
        <v>319</v>
      </c>
      <c r="I1011" s="5" t="s">
        <v>69</v>
      </c>
      <c r="J1011" s="5" t="s">
        <v>65</v>
      </c>
      <c r="K1011" s="5" t="s">
        <v>65</v>
      </c>
      <c r="L1011" s="5">
        <v>18511</v>
      </c>
      <c r="M1011" s="5" t="s">
        <v>70</v>
      </c>
      <c r="N1011" s="5" t="s">
        <v>70</v>
      </c>
      <c r="O1011" s="7">
        <v>0</v>
      </c>
      <c r="P1011" s="7">
        <v>0</v>
      </c>
      <c r="Q1011" s="7">
        <v>0</v>
      </c>
      <c r="R1011" s="7">
        <v>0</v>
      </c>
      <c r="T1011" s="5">
        <v>33</v>
      </c>
      <c r="U1011" s="5">
        <v>0</v>
      </c>
      <c r="V1011" s="5">
        <v>0</v>
      </c>
      <c r="W1011" s="5">
        <v>0</v>
      </c>
      <c r="Z1011" s="5">
        <v>0</v>
      </c>
      <c r="AC1011" s="5">
        <v>0</v>
      </c>
      <c r="AF1011" s="5">
        <v>0</v>
      </c>
      <c r="AI1011" s="7">
        <v>656.87909999999999</v>
      </c>
      <c r="AJ1011" s="7">
        <v>1.8599999999999998E-2</v>
      </c>
      <c r="AK1011" s="5" t="s">
        <v>148</v>
      </c>
      <c r="AZ1011" s="5" t="s">
        <v>185</v>
      </c>
      <c r="BB1011" s="5" t="s">
        <v>74</v>
      </c>
    </row>
    <row r="1012" spans="1:57" x14ac:dyDescent="0.25">
      <c r="A1012" s="5">
        <v>1011</v>
      </c>
      <c r="B1012" s="6">
        <v>42611.682951388888</v>
      </c>
      <c r="D1012" s="5" t="s">
        <v>318</v>
      </c>
      <c r="E1012" s="5" t="s">
        <v>608</v>
      </c>
      <c r="F1012" s="5">
        <v>0</v>
      </c>
      <c r="G1012" s="5" t="s">
        <v>64</v>
      </c>
      <c r="H1012" s="5" t="s">
        <v>319</v>
      </c>
      <c r="I1012" s="5" t="s">
        <v>81</v>
      </c>
      <c r="J1012" s="5" t="s">
        <v>65</v>
      </c>
      <c r="K1012" s="5" t="s">
        <v>65</v>
      </c>
      <c r="L1012" s="5">
        <v>0</v>
      </c>
      <c r="M1012" s="5" t="s">
        <v>70</v>
      </c>
      <c r="N1012" s="5" t="s">
        <v>70</v>
      </c>
      <c r="O1012" s="7">
        <v>0</v>
      </c>
      <c r="P1012" s="7">
        <v>0</v>
      </c>
      <c r="Q1012" s="7">
        <v>0</v>
      </c>
      <c r="R1012" s="7">
        <v>0</v>
      </c>
      <c r="T1012" s="5">
        <v>0</v>
      </c>
      <c r="U1012" s="5">
        <v>0</v>
      </c>
      <c r="V1012" s="5">
        <v>0</v>
      </c>
      <c r="W1012" s="5">
        <v>0</v>
      </c>
      <c r="Y1012" s="5">
        <v>0</v>
      </c>
      <c r="Z1012" s="5">
        <v>0</v>
      </c>
      <c r="AB1012" s="5">
        <v>0</v>
      </c>
      <c r="AC1012" s="5">
        <v>0</v>
      </c>
      <c r="AE1012" s="5">
        <v>0</v>
      </c>
      <c r="AF1012" s="5">
        <v>0</v>
      </c>
      <c r="AH1012" s="5">
        <v>0</v>
      </c>
      <c r="AJ1012" s="7">
        <v>0</v>
      </c>
      <c r="AZ1012" s="5" t="s">
        <v>175</v>
      </c>
      <c r="BB1012" s="5" t="s">
        <v>82</v>
      </c>
      <c r="BD1012" s="5">
        <v>0</v>
      </c>
      <c r="BE1012" s="5">
        <v>0</v>
      </c>
    </row>
    <row r="1013" spans="1:57" x14ac:dyDescent="0.25">
      <c r="A1013" s="5">
        <v>1012</v>
      </c>
      <c r="B1013" s="6">
        <v>42611.682789351849</v>
      </c>
      <c r="D1013" s="5" t="s">
        <v>317</v>
      </c>
      <c r="E1013" s="5" t="s">
        <v>318</v>
      </c>
      <c r="F1013" s="5" t="s">
        <v>317</v>
      </c>
      <c r="G1013" s="5" t="s">
        <v>80</v>
      </c>
      <c r="H1013" s="5" t="s">
        <v>319</v>
      </c>
      <c r="I1013" s="5" t="s">
        <v>320</v>
      </c>
      <c r="J1013" s="5" t="s">
        <v>65</v>
      </c>
      <c r="K1013" s="5" t="s">
        <v>65</v>
      </c>
      <c r="M1013" s="5" t="s">
        <v>363</v>
      </c>
      <c r="N1013" s="5" t="s">
        <v>66</v>
      </c>
      <c r="O1013" s="7">
        <v>0</v>
      </c>
      <c r="P1013" s="7">
        <v>0</v>
      </c>
      <c r="Q1013" s="7">
        <v>0</v>
      </c>
      <c r="R1013" s="7">
        <v>0</v>
      </c>
      <c r="T1013" s="5">
        <v>0</v>
      </c>
      <c r="W1013" s="5">
        <v>0</v>
      </c>
      <c r="Y1013" s="5">
        <v>0</v>
      </c>
      <c r="Z1013" s="5">
        <v>0</v>
      </c>
      <c r="AB1013" s="5">
        <v>0</v>
      </c>
      <c r="AC1013" s="5">
        <v>0</v>
      </c>
      <c r="AE1013" s="5">
        <v>0</v>
      </c>
      <c r="AF1013" s="5">
        <v>0</v>
      </c>
      <c r="AH1013" s="5">
        <v>0</v>
      </c>
      <c r="AJ1013" s="7">
        <v>0</v>
      </c>
      <c r="BB1013" s="5" t="s">
        <v>322</v>
      </c>
      <c r="BD1013" s="5" t="s">
        <v>323</v>
      </c>
      <c r="BE1013" s="5" t="s">
        <v>324</v>
      </c>
    </row>
    <row r="1014" spans="1:57" x14ac:dyDescent="0.25">
      <c r="A1014" s="5">
        <v>1013</v>
      </c>
      <c r="B1014" s="6">
        <v>42611.681828703702</v>
      </c>
      <c r="D1014" s="5" t="s">
        <v>318</v>
      </c>
      <c r="E1014" s="5" t="s">
        <v>608</v>
      </c>
      <c r="F1014" s="5">
        <v>0</v>
      </c>
      <c r="G1014" s="5" t="s">
        <v>64</v>
      </c>
      <c r="H1014" s="5" t="s">
        <v>319</v>
      </c>
      <c r="I1014" s="5" t="s">
        <v>81</v>
      </c>
      <c r="J1014" s="5" t="s">
        <v>65</v>
      </c>
      <c r="K1014" s="5" t="s">
        <v>65</v>
      </c>
      <c r="L1014" s="5">
        <v>0</v>
      </c>
      <c r="M1014" s="5" t="s">
        <v>70</v>
      </c>
      <c r="N1014" s="5" t="s">
        <v>70</v>
      </c>
      <c r="O1014" s="7">
        <v>0</v>
      </c>
      <c r="P1014" s="7">
        <v>0</v>
      </c>
      <c r="Q1014" s="7">
        <v>0</v>
      </c>
      <c r="R1014" s="7">
        <v>0</v>
      </c>
      <c r="T1014" s="5">
        <v>0</v>
      </c>
      <c r="U1014" s="5">
        <v>0</v>
      </c>
      <c r="V1014" s="5">
        <v>0</v>
      </c>
      <c r="W1014" s="5">
        <v>0</v>
      </c>
      <c r="Y1014" s="5">
        <v>0</v>
      </c>
      <c r="Z1014" s="5">
        <v>0</v>
      </c>
      <c r="AB1014" s="5">
        <v>0</v>
      </c>
      <c r="AC1014" s="5">
        <v>0</v>
      </c>
      <c r="AE1014" s="5">
        <v>0</v>
      </c>
      <c r="AF1014" s="5">
        <v>0</v>
      </c>
      <c r="AH1014" s="5">
        <v>0</v>
      </c>
      <c r="AJ1014" s="7">
        <v>0</v>
      </c>
      <c r="AZ1014" s="5" t="s">
        <v>175</v>
      </c>
      <c r="BB1014" s="5" t="s">
        <v>82</v>
      </c>
      <c r="BD1014" s="5">
        <v>0</v>
      </c>
      <c r="BE1014" s="5">
        <v>0</v>
      </c>
    </row>
    <row r="1015" spans="1:57" x14ac:dyDescent="0.25">
      <c r="A1015" s="5">
        <v>1014</v>
      </c>
      <c r="B1015" s="6">
        <v>42611.68172453704</v>
      </c>
      <c r="C1015" s="6">
        <v>42611.689421296294</v>
      </c>
      <c r="D1015" s="5" t="s">
        <v>336</v>
      </c>
      <c r="E1015" s="5" t="s">
        <v>241</v>
      </c>
      <c r="F1015" s="5" t="s">
        <v>337</v>
      </c>
      <c r="G1015" s="5" t="s">
        <v>64</v>
      </c>
      <c r="H1015" s="5" t="s">
        <v>319</v>
      </c>
      <c r="I1015" s="5" t="s">
        <v>69</v>
      </c>
      <c r="J1015" s="5" t="s">
        <v>65</v>
      </c>
      <c r="K1015" s="5" t="s">
        <v>65</v>
      </c>
      <c r="L1015" s="5">
        <v>4081</v>
      </c>
      <c r="M1015" s="5" t="s">
        <v>70</v>
      </c>
      <c r="N1015" s="5" t="s">
        <v>70</v>
      </c>
      <c r="O1015" s="7">
        <v>0</v>
      </c>
      <c r="P1015" s="7">
        <v>0</v>
      </c>
      <c r="Q1015" s="7">
        <v>0</v>
      </c>
      <c r="R1015" s="7">
        <v>0</v>
      </c>
      <c r="T1015" s="5">
        <v>33</v>
      </c>
      <c r="U1015" s="5">
        <v>0</v>
      </c>
      <c r="V1015" s="5">
        <v>0</v>
      </c>
      <c r="W1015" s="5">
        <v>0</v>
      </c>
      <c r="Z1015" s="5">
        <v>0</v>
      </c>
      <c r="AC1015" s="5">
        <v>0</v>
      </c>
      <c r="AF1015" s="5">
        <v>0</v>
      </c>
      <c r="AI1015" s="7">
        <v>656.88300000000004</v>
      </c>
      <c r="AJ1015" s="7">
        <v>3.8999999999999998E-3</v>
      </c>
      <c r="AK1015" s="5" t="s">
        <v>149</v>
      </c>
      <c r="AZ1015" s="5" t="s">
        <v>186</v>
      </c>
      <c r="BB1015" s="5" t="s">
        <v>71</v>
      </c>
    </row>
    <row r="1016" spans="1:57" x14ac:dyDescent="0.25">
      <c r="A1016" s="5">
        <v>1015</v>
      </c>
      <c r="B1016" s="6">
        <v>42611.681469907409</v>
      </c>
      <c r="C1016" s="6">
        <v>42611.686944444446</v>
      </c>
      <c r="D1016" s="5" t="s">
        <v>336</v>
      </c>
      <c r="E1016" s="5" t="s">
        <v>68</v>
      </c>
      <c r="G1016" s="5" t="s">
        <v>64</v>
      </c>
      <c r="H1016" s="5" t="s">
        <v>319</v>
      </c>
      <c r="I1016" s="5" t="s">
        <v>69</v>
      </c>
      <c r="J1016" s="5" t="s">
        <v>65</v>
      </c>
      <c r="K1016" s="5" t="s">
        <v>65</v>
      </c>
      <c r="L1016" s="5">
        <v>3738</v>
      </c>
      <c r="M1016" s="5" t="s">
        <v>70</v>
      </c>
      <c r="N1016" s="5" t="s">
        <v>70</v>
      </c>
      <c r="O1016" s="7">
        <v>0</v>
      </c>
      <c r="P1016" s="7">
        <v>0</v>
      </c>
      <c r="Q1016" s="7">
        <v>0</v>
      </c>
      <c r="R1016" s="7">
        <v>0</v>
      </c>
      <c r="T1016" s="5">
        <v>33</v>
      </c>
      <c r="U1016" s="5">
        <v>0</v>
      </c>
      <c r="V1016" s="5">
        <v>0</v>
      </c>
      <c r="W1016" s="5">
        <v>0</v>
      </c>
      <c r="Z1016" s="5">
        <v>0</v>
      </c>
      <c r="AC1016" s="5">
        <v>0</v>
      </c>
      <c r="AF1016" s="5">
        <v>0</v>
      </c>
      <c r="AI1016" s="7">
        <v>656.88689999999997</v>
      </c>
      <c r="AJ1016" s="7">
        <v>3.8999999999999998E-3</v>
      </c>
      <c r="AK1016" s="5" t="s">
        <v>149</v>
      </c>
      <c r="AZ1016" s="5" t="s">
        <v>186</v>
      </c>
      <c r="BB1016" s="5" t="s">
        <v>71</v>
      </c>
    </row>
    <row r="1017" spans="1:57" x14ac:dyDescent="0.25">
      <c r="A1017" s="5">
        <v>1016</v>
      </c>
      <c r="B1017" s="6">
        <v>42611.679988425924</v>
      </c>
      <c r="D1017" s="5" t="s">
        <v>317</v>
      </c>
      <c r="E1017" s="5" t="s">
        <v>318</v>
      </c>
      <c r="F1017" s="5" t="s">
        <v>317</v>
      </c>
      <c r="G1017" s="5" t="s">
        <v>80</v>
      </c>
      <c r="H1017" s="5" t="s">
        <v>319</v>
      </c>
      <c r="I1017" s="5" t="s">
        <v>320</v>
      </c>
      <c r="J1017" s="5" t="s">
        <v>65</v>
      </c>
      <c r="K1017" s="5" t="s">
        <v>65</v>
      </c>
      <c r="M1017" s="5" t="s">
        <v>222</v>
      </c>
      <c r="N1017" s="5" t="s">
        <v>66</v>
      </c>
      <c r="O1017" s="7">
        <v>0</v>
      </c>
      <c r="P1017" s="7">
        <v>0</v>
      </c>
      <c r="Q1017" s="7">
        <v>0</v>
      </c>
      <c r="R1017" s="7">
        <v>0</v>
      </c>
      <c r="T1017" s="5">
        <v>0</v>
      </c>
      <c r="W1017" s="5">
        <v>0</v>
      </c>
      <c r="Y1017" s="5">
        <v>0</v>
      </c>
      <c r="Z1017" s="5">
        <v>0</v>
      </c>
      <c r="AB1017" s="5">
        <v>0</v>
      </c>
      <c r="AC1017" s="5">
        <v>0</v>
      </c>
      <c r="AE1017" s="5">
        <v>0</v>
      </c>
      <c r="AF1017" s="5">
        <v>0</v>
      </c>
      <c r="AH1017" s="5">
        <v>0</v>
      </c>
      <c r="AJ1017" s="7">
        <v>0</v>
      </c>
      <c r="BB1017" s="5" t="s">
        <v>322</v>
      </c>
      <c r="BD1017" s="5" t="s">
        <v>323</v>
      </c>
      <c r="BE1017" s="5" t="s">
        <v>324</v>
      </c>
    </row>
    <row r="1018" spans="1:57" x14ac:dyDescent="0.25">
      <c r="A1018" s="5">
        <v>1017</v>
      </c>
      <c r="B1018" s="6">
        <v>42611.679699074077</v>
      </c>
      <c r="D1018" s="5" t="s">
        <v>317</v>
      </c>
      <c r="E1018" s="5" t="s">
        <v>318</v>
      </c>
      <c r="F1018" s="5" t="s">
        <v>317</v>
      </c>
      <c r="G1018" s="5" t="s">
        <v>80</v>
      </c>
      <c r="H1018" s="5" t="s">
        <v>319</v>
      </c>
      <c r="I1018" s="5" t="s">
        <v>320</v>
      </c>
      <c r="J1018" s="5" t="s">
        <v>65</v>
      </c>
      <c r="K1018" s="5" t="s">
        <v>65</v>
      </c>
      <c r="M1018" s="5" t="s">
        <v>363</v>
      </c>
      <c r="N1018" s="5" t="s">
        <v>66</v>
      </c>
      <c r="O1018" s="7">
        <v>0</v>
      </c>
      <c r="P1018" s="7">
        <v>0</v>
      </c>
      <c r="Q1018" s="7">
        <v>0</v>
      </c>
      <c r="R1018" s="7">
        <v>0</v>
      </c>
      <c r="T1018" s="5">
        <v>0</v>
      </c>
      <c r="W1018" s="5">
        <v>0</v>
      </c>
      <c r="Y1018" s="5">
        <v>0</v>
      </c>
      <c r="Z1018" s="5">
        <v>0</v>
      </c>
      <c r="AB1018" s="5">
        <v>0</v>
      </c>
      <c r="AC1018" s="5">
        <v>0</v>
      </c>
      <c r="AE1018" s="5">
        <v>0</v>
      </c>
      <c r="AF1018" s="5">
        <v>0</v>
      </c>
      <c r="AH1018" s="5">
        <v>0</v>
      </c>
      <c r="AJ1018" s="7">
        <v>0</v>
      </c>
      <c r="BB1018" s="5" t="s">
        <v>322</v>
      </c>
      <c r="BD1018" s="5" t="s">
        <v>323</v>
      </c>
      <c r="BE1018" s="5" t="s">
        <v>324</v>
      </c>
    </row>
    <row r="1019" spans="1:57" x14ac:dyDescent="0.25">
      <c r="A1019" s="5">
        <v>1018</v>
      </c>
      <c r="B1019" s="6">
        <v>42611.679456018515</v>
      </c>
      <c r="D1019" s="5" t="s">
        <v>317</v>
      </c>
      <c r="E1019" s="5" t="s">
        <v>318</v>
      </c>
      <c r="F1019" s="5" t="s">
        <v>317</v>
      </c>
      <c r="G1019" s="5" t="s">
        <v>80</v>
      </c>
      <c r="H1019" s="5" t="s">
        <v>319</v>
      </c>
      <c r="I1019" s="5" t="s">
        <v>320</v>
      </c>
      <c r="J1019" s="5" t="s">
        <v>65</v>
      </c>
      <c r="K1019" s="5" t="s">
        <v>65</v>
      </c>
      <c r="M1019" s="5" t="s">
        <v>321</v>
      </c>
      <c r="N1019" s="5" t="s">
        <v>66</v>
      </c>
      <c r="O1019" s="7">
        <v>0</v>
      </c>
      <c r="P1019" s="7">
        <v>0</v>
      </c>
      <c r="Q1019" s="7">
        <v>0</v>
      </c>
      <c r="R1019" s="7">
        <v>0</v>
      </c>
      <c r="T1019" s="5">
        <v>0</v>
      </c>
      <c r="W1019" s="5">
        <v>0</v>
      </c>
      <c r="Y1019" s="5">
        <v>0</v>
      </c>
      <c r="Z1019" s="5">
        <v>0</v>
      </c>
      <c r="AB1019" s="5">
        <v>0</v>
      </c>
      <c r="AC1019" s="5">
        <v>0</v>
      </c>
      <c r="AE1019" s="5">
        <v>0</v>
      </c>
      <c r="AF1019" s="5">
        <v>0</v>
      </c>
      <c r="AH1019" s="5">
        <v>0</v>
      </c>
      <c r="AJ1019" s="7">
        <v>0</v>
      </c>
      <c r="BB1019" s="5" t="s">
        <v>322</v>
      </c>
      <c r="BD1019" s="5" t="s">
        <v>323</v>
      </c>
      <c r="BE1019" s="5" t="s">
        <v>324</v>
      </c>
    </row>
    <row r="1020" spans="1:57" x14ac:dyDescent="0.25">
      <c r="A1020" s="5">
        <v>1019</v>
      </c>
      <c r="B1020" s="6">
        <v>42611.66128472222</v>
      </c>
      <c r="D1020" s="5" t="s">
        <v>608</v>
      </c>
      <c r="E1020" s="5" t="s">
        <v>318</v>
      </c>
      <c r="G1020" s="5" t="s">
        <v>64</v>
      </c>
      <c r="H1020" s="5" t="s">
        <v>319</v>
      </c>
      <c r="I1020" s="5" t="s">
        <v>176</v>
      </c>
      <c r="J1020" s="5" t="s">
        <v>65</v>
      </c>
      <c r="K1020" s="5" t="s">
        <v>65</v>
      </c>
      <c r="M1020" s="5" t="s">
        <v>610</v>
      </c>
      <c r="N1020" s="5" t="s">
        <v>183</v>
      </c>
      <c r="O1020" s="7">
        <v>0</v>
      </c>
      <c r="P1020" s="7">
        <v>0</v>
      </c>
      <c r="Q1020" s="7">
        <v>0</v>
      </c>
      <c r="R1020" s="7">
        <v>0</v>
      </c>
      <c r="T1020" s="5">
        <v>0</v>
      </c>
      <c r="W1020" s="5">
        <v>0</v>
      </c>
      <c r="Y1020" s="5">
        <v>0</v>
      </c>
      <c r="Z1020" s="5">
        <v>0</v>
      </c>
      <c r="AB1020" s="5">
        <v>0</v>
      </c>
      <c r="AC1020" s="5">
        <v>0</v>
      </c>
      <c r="AE1020" s="5">
        <v>0</v>
      </c>
      <c r="AF1020" s="5">
        <v>0</v>
      </c>
      <c r="AH1020" s="5">
        <v>0</v>
      </c>
      <c r="AJ1020" s="7">
        <v>0</v>
      </c>
      <c r="AZ1020" s="5" t="s">
        <v>175</v>
      </c>
      <c r="BB1020" s="5" t="s">
        <v>178</v>
      </c>
      <c r="BD1020" s="5" t="s">
        <v>331</v>
      </c>
      <c r="BE1020" s="5" t="s">
        <v>67</v>
      </c>
    </row>
    <row r="1021" spans="1:57" x14ac:dyDescent="0.25">
      <c r="A1021" s="5">
        <v>1020</v>
      </c>
      <c r="B1021" s="6">
        <v>42611.660729166666</v>
      </c>
      <c r="D1021" s="5" t="s">
        <v>318</v>
      </c>
      <c r="E1021" s="5" t="s">
        <v>608</v>
      </c>
      <c r="F1021" s="5">
        <v>0</v>
      </c>
      <c r="G1021" s="5" t="s">
        <v>64</v>
      </c>
      <c r="H1021" s="5" t="s">
        <v>319</v>
      </c>
      <c r="I1021" s="5" t="s">
        <v>81</v>
      </c>
      <c r="J1021" s="5" t="s">
        <v>65</v>
      </c>
      <c r="K1021" s="5" t="s">
        <v>65</v>
      </c>
      <c r="L1021" s="5">
        <v>0</v>
      </c>
      <c r="M1021" s="5" t="s">
        <v>70</v>
      </c>
      <c r="N1021" s="5" t="s">
        <v>70</v>
      </c>
      <c r="O1021" s="7">
        <v>0</v>
      </c>
      <c r="P1021" s="7">
        <v>0</v>
      </c>
      <c r="Q1021" s="7">
        <v>0</v>
      </c>
      <c r="R1021" s="7">
        <v>0</v>
      </c>
      <c r="T1021" s="5">
        <v>0</v>
      </c>
      <c r="U1021" s="5">
        <v>0</v>
      </c>
      <c r="V1021" s="5">
        <v>0</v>
      </c>
      <c r="W1021" s="5">
        <v>0</v>
      </c>
      <c r="Y1021" s="5">
        <v>0</v>
      </c>
      <c r="Z1021" s="5">
        <v>0</v>
      </c>
      <c r="AB1021" s="5">
        <v>0</v>
      </c>
      <c r="AC1021" s="5">
        <v>0</v>
      </c>
      <c r="AE1021" s="5">
        <v>0</v>
      </c>
      <c r="AF1021" s="5">
        <v>0</v>
      </c>
      <c r="AH1021" s="5">
        <v>0</v>
      </c>
      <c r="AJ1021" s="7">
        <v>0</v>
      </c>
      <c r="AZ1021" s="5" t="s">
        <v>175</v>
      </c>
      <c r="BB1021" s="5" t="s">
        <v>82</v>
      </c>
      <c r="BD1021" s="5">
        <v>0</v>
      </c>
      <c r="BE1021" s="5">
        <v>0</v>
      </c>
    </row>
    <row r="1022" spans="1:57" x14ac:dyDescent="0.25">
      <c r="A1022" s="5">
        <v>1021</v>
      </c>
      <c r="B1022" s="6">
        <v>42611.659421296295</v>
      </c>
      <c r="C1022" s="6">
        <v>42611.682534722226</v>
      </c>
      <c r="D1022" s="5" t="s">
        <v>336</v>
      </c>
      <c r="E1022" s="5" t="s">
        <v>68</v>
      </c>
      <c r="G1022" s="5" t="s">
        <v>64</v>
      </c>
      <c r="H1022" s="5" t="s">
        <v>319</v>
      </c>
      <c r="I1022" s="5" t="s">
        <v>69</v>
      </c>
      <c r="J1022" s="5" t="s">
        <v>65</v>
      </c>
      <c r="K1022" s="5" t="s">
        <v>65</v>
      </c>
      <c r="L1022" s="5">
        <v>44887</v>
      </c>
      <c r="M1022" s="5" t="s">
        <v>70</v>
      </c>
      <c r="N1022" s="5" t="s">
        <v>70</v>
      </c>
      <c r="O1022" s="7">
        <v>0</v>
      </c>
      <c r="P1022" s="7">
        <v>0</v>
      </c>
      <c r="Q1022" s="7">
        <v>0</v>
      </c>
      <c r="R1022" s="7">
        <v>0</v>
      </c>
      <c r="T1022" s="5">
        <v>33</v>
      </c>
      <c r="U1022" s="5">
        <v>0</v>
      </c>
      <c r="V1022" s="5">
        <v>0</v>
      </c>
      <c r="W1022" s="5">
        <v>0</v>
      </c>
      <c r="Z1022" s="5">
        <v>0</v>
      </c>
      <c r="AC1022" s="5">
        <v>0</v>
      </c>
      <c r="AF1022" s="5">
        <v>0</v>
      </c>
      <c r="AI1022" s="7">
        <v>657.25900000000001</v>
      </c>
      <c r="AJ1022" s="7">
        <v>4.2999999999999997E-2</v>
      </c>
      <c r="AK1022" s="5" t="s">
        <v>149</v>
      </c>
      <c r="AZ1022" s="5" t="s">
        <v>186</v>
      </c>
      <c r="BB1022" s="5" t="s">
        <v>71</v>
      </c>
    </row>
    <row r="1023" spans="1:57" x14ac:dyDescent="0.25">
      <c r="A1023" s="5">
        <v>1022</v>
      </c>
      <c r="B1023" s="6">
        <v>42611.659398148149</v>
      </c>
      <c r="C1023" s="6">
        <v>42611.682534722226</v>
      </c>
      <c r="D1023" s="5" t="s">
        <v>336</v>
      </c>
      <c r="E1023" s="5" t="s">
        <v>68</v>
      </c>
      <c r="G1023" s="5" t="s">
        <v>64</v>
      </c>
      <c r="H1023" s="5" t="s">
        <v>319</v>
      </c>
      <c r="I1023" s="5" t="s">
        <v>69</v>
      </c>
      <c r="J1023" s="5" t="s">
        <v>65</v>
      </c>
      <c r="K1023" s="5" t="s">
        <v>65</v>
      </c>
      <c r="L1023" s="5">
        <v>345014</v>
      </c>
      <c r="M1023" s="5" t="s">
        <v>70</v>
      </c>
      <c r="N1023" s="5" t="s">
        <v>70</v>
      </c>
      <c r="O1023" s="7">
        <v>0</v>
      </c>
      <c r="P1023" s="7">
        <v>0</v>
      </c>
      <c r="Q1023" s="7">
        <v>0</v>
      </c>
      <c r="R1023" s="7">
        <v>0</v>
      </c>
      <c r="T1023" s="5">
        <v>33</v>
      </c>
      <c r="U1023" s="5">
        <v>0</v>
      </c>
      <c r="V1023" s="5">
        <v>0</v>
      </c>
      <c r="W1023" s="5">
        <v>0</v>
      </c>
      <c r="Z1023" s="5">
        <v>0</v>
      </c>
      <c r="AC1023" s="5">
        <v>0</v>
      </c>
      <c r="AF1023" s="5">
        <v>0</v>
      </c>
      <c r="AI1023" s="7">
        <v>657.21600000000001</v>
      </c>
      <c r="AJ1023" s="7">
        <v>0.3291</v>
      </c>
      <c r="AK1023" s="5" t="s">
        <v>148</v>
      </c>
      <c r="AZ1023" s="5" t="s">
        <v>185</v>
      </c>
      <c r="BB1023" s="5" t="s">
        <v>74</v>
      </c>
    </row>
    <row r="1024" spans="1:57" x14ac:dyDescent="0.25">
      <c r="A1024" s="5">
        <v>1023</v>
      </c>
      <c r="B1024" s="6">
        <v>42611.655277777776</v>
      </c>
      <c r="D1024" s="5" t="s">
        <v>317</v>
      </c>
      <c r="E1024" s="5" t="s">
        <v>318</v>
      </c>
      <c r="F1024" s="5" t="s">
        <v>317</v>
      </c>
      <c r="G1024" s="5" t="s">
        <v>80</v>
      </c>
      <c r="H1024" s="5" t="s">
        <v>319</v>
      </c>
      <c r="I1024" s="5" t="s">
        <v>320</v>
      </c>
      <c r="J1024" s="5" t="s">
        <v>65</v>
      </c>
      <c r="K1024" s="5" t="s">
        <v>65</v>
      </c>
      <c r="M1024" s="5" t="s">
        <v>321</v>
      </c>
      <c r="N1024" s="5" t="s">
        <v>66</v>
      </c>
      <c r="O1024" s="7">
        <v>0</v>
      </c>
      <c r="P1024" s="7">
        <v>0</v>
      </c>
      <c r="Q1024" s="7">
        <v>0</v>
      </c>
      <c r="R1024" s="7">
        <v>0</v>
      </c>
      <c r="T1024" s="5">
        <v>0</v>
      </c>
      <c r="W1024" s="5">
        <v>0</v>
      </c>
      <c r="Y1024" s="5">
        <v>0</v>
      </c>
      <c r="Z1024" s="5">
        <v>0</v>
      </c>
      <c r="AB1024" s="5">
        <v>0</v>
      </c>
      <c r="AC1024" s="5">
        <v>0</v>
      </c>
      <c r="AE1024" s="5">
        <v>0</v>
      </c>
      <c r="AF1024" s="5">
        <v>0</v>
      </c>
      <c r="AH1024" s="5">
        <v>0</v>
      </c>
      <c r="AJ1024" s="7">
        <v>0</v>
      </c>
      <c r="BB1024" s="5" t="s">
        <v>322</v>
      </c>
      <c r="BD1024" s="5" t="s">
        <v>323</v>
      </c>
      <c r="BE1024" s="5" t="s">
        <v>324</v>
      </c>
    </row>
    <row r="1025" spans="1:57" x14ac:dyDescent="0.25">
      <c r="A1025" s="5">
        <v>1024</v>
      </c>
      <c r="B1025" s="6">
        <v>42611.651250000003</v>
      </c>
      <c r="C1025" s="6">
        <v>42611.660428240742</v>
      </c>
      <c r="D1025" s="5" t="s">
        <v>336</v>
      </c>
      <c r="E1025" s="5" t="s">
        <v>68</v>
      </c>
      <c r="G1025" s="5" t="s">
        <v>64</v>
      </c>
      <c r="H1025" s="5" t="s">
        <v>319</v>
      </c>
      <c r="I1025" s="5" t="s">
        <v>69</v>
      </c>
      <c r="J1025" s="5" t="s">
        <v>65</v>
      </c>
      <c r="K1025" s="5" t="s">
        <v>65</v>
      </c>
      <c r="L1025" s="5">
        <v>97852</v>
      </c>
      <c r="M1025" s="5" t="s">
        <v>70</v>
      </c>
      <c r="N1025" s="5" t="s">
        <v>70</v>
      </c>
      <c r="O1025" s="7">
        <v>0</v>
      </c>
      <c r="P1025" s="7">
        <v>0</v>
      </c>
      <c r="Q1025" s="7">
        <v>0</v>
      </c>
      <c r="R1025" s="7">
        <v>0</v>
      </c>
      <c r="T1025" s="5">
        <v>33</v>
      </c>
      <c r="U1025" s="5">
        <v>0</v>
      </c>
      <c r="V1025" s="5">
        <v>0</v>
      </c>
      <c r="W1025" s="5">
        <v>0</v>
      </c>
      <c r="Z1025" s="5">
        <v>0</v>
      </c>
      <c r="AC1025" s="5">
        <v>0</v>
      </c>
      <c r="AF1025" s="5">
        <v>0</v>
      </c>
      <c r="AI1025" s="7">
        <v>657.35270000000003</v>
      </c>
      <c r="AJ1025" s="7">
        <v>9.3799999999999994E-2</v>
      </c>
      <c r="AK1025" s="5" t="s">
        <v>148</v>
      </c>
      <c r="AZ1025" s="5" t="s">
        <v>185</v>
      </c>
      <c r="BB1025" s="5" t="s">
        <v>74</v>
      </c>
    </row>
    <row r="1026" spans="1:57" x14ac:dyDescent="0.25">
      <c r="A1026" s="5">
        <v>1025</v>
      </c>
      <c r="B1026" s="6">
        <v>42611.651006944441</v>
      </c>
      <c r="C1026" s="6">
        <v>42611.660428240742</v>
      </c>
      <c r="D1026" s="5" t="s">
        <v>336</v>
      </c>
      <c r="E1026" s="5" t="s">
        <v>68</v>
      </c>
      <c r="G1026" s="5" t="s">
        <v>64</v>
      </c>
      <c r="H1026" s="5" t="s">
        <v>319</v>
      </c>
      <c r="I1026" s="5" t="s">
        <v>69</v>
      </c>
      <c r="J1026" s="5" t="s">
        <v>65</v>
      </c>
      <c r="K1026" s="5" t="s">
        <v>65</v>
      </c>
      <c r="L1026" s="5">
        <v>25100</v>
      </c>
      <c r="M1026" s="5" t="s">
        <v>70</v>
      </c>
      <c r="N1026" s="5" t="s">
        <v>70</v>
      </c>
      <c r="O1026" s="7">
        <v>0</v>
      </c>
      <c r="P1026" s="7">
        <v>0</v>
      </c>
      <c r="Q1026" s="7">
        <v>0</v>
      </c>
      <c r="R1026" s="7">
        <v>0</v>
      </c>
      <c r="T1026" s="5">
        <v>33</v>
      </c>
      <c r="U1026" s="5">
        <v>0</v>
      </c>
      <c r="V1026" s="5">
        <v>0</v>
      </c>
      <c r="W1026" s="5">
        <v>0</v>
      </c>
      <c r="Z1026" s="5">
        <v>0</v>
      </c>
      <c r="AC1026" s="5">
        <v>0</v>
      </c>
      <c r="AF1026" s="5">
        <v>0</v>
      </c>
      <c r="AI1026" s="7">
        <v>657.37710000000004</v>
      </c>
      <c r="AJ1026" s="7">
        <v>2.4400000000000002E-2</v>
      </c>
      <c r="AK1026" s="5" t="s">
        <v>149</v>
      </c>
      <c r="AZ1026" s="5" t="s">
        <v>186</v>
      </c>
      <c r="BB1026" s="5" t="s">
        <v>71</v>
      </c>
    </row>
    <row r="1027" spans="1:57" x14ac:dyDescent="0.25">
      <c r="A1027" s="5">
        <v>1026</v>
      </c>
      <c r="B1027" s="6">
        <v>42611.644814814812</v>
      </c>
      <c r="D1027" s="5" t="s">
        <v>317</v>
      </c>
      <c r="E1027" s="5" t="s">
        <v>318</v>
      </c>
      <c r="F1027" s="5" t="s">
        <v>317</v>
      </c>
      <c r="G1027" s="5" t="s">
        <v>80</v>
      </c>
      <c r="H1027" s="5" t="s">
        <v>319</v>
      </c>
      <c r="I1027" s="5" t="s">
        <v>320</v>
      </c>
      <c r="J1027" s="5" t="s">
        <v>65</v>
      </c>
      <c r="K1027" s="5" t="s">
        <v>65</v>
      </c>
      <c r="M1027" s="5" t="s">
        <v>325</v>
      </c>
      <c r="N1027" s="5" t="s">
        <v>66</v>
      </c>
      <c r="O1027" s="7">
        <v>0</v>
      </c>
      <c r="P1027" s="7">
        <v>0</v>
      </c>
      <c r="Q1027" s="7">
        <v>0</v>
      </c>
      <c r="R1027" s="7">
        <v>0</v>
      </c>
      <c r="T1027" s="5">
        <v>0</v>
      </c>
      <c r="W1027" s="5">
        <v>0</v>
      </c>
      <c r="Y1027" s="5">
        <v>0</v>
      </c>
      <c r="Z1027" s="5">
        <v>0</v>
      </c>
      <c r="AB1027" s="5">
        <v>0</v>
      </c>
      <c r="AC1027" s="5">
        <v>0</v>
      </c>
      <c r="AE1027" s="5">
        <v>0</v>
      </c>
      <c r="AF1027" s="5">
        <v>0</v>
      </c>
      <c r="AH1027" s="5">
        <v>0</v>
      </c>
      <c r="AJ1027" s="7">
        <v>0</v>
      </c>
      <c r="BB1027" s="5" t="s">
        <v>322</v>
      </c>
      <c r="BD1027" s="5" t="s">
        <v>323</v>
      </c>
      <c r="BE1027" s="5" t="s">
        <v>324</v>
      </c>
    </row>
    <row r="1028" spans="1:57" x14ac:dyDescent="0.25">
      <c r="A1028" s="5">
        <v>1027</v>
      </c>
      <c r="B1028" s="6">
        <v>42611.643136574072</v>
      </c>
      <c r="D1028" s="5" t="s">
        <v>317</v>
      </c>
      <c r="E1028" s="5" t="s">
        <v>318</v>
      </c>
      <c r="F1028" s="5" t="s">
        <v>317</v>
      </c>
      <c r="G1028" s="5" t="s">
        <v>80</v>
      </c>
      <c r="H1028" s="5" t="s">
        <v>319</v>
      </c>
      <c r="I1028" s="5" t="s">
        <v>320</v>
      </c>
      <c r="J1028" s="5" t="s">
        <v>65</v>
      </c>
      <c r="K1028" s="5" t="s">
        <v>65</v>
      </c>
      <c r="M1028" s="5" t="s">
        <v>363</v>
      </c>
      <c r="N1028" s="5" t="s">
        <v>66</v>
      </c>
      <c r="O1028" s="7">
        <v>0</v>
      </c>
      <c r="P1028" s="7">
        <v>0</v>
      </c>
      <c r="Q1028" s="7">
        <v>0</v>
      </c>
      <c r="R1028" s="7">
        <v>0</v>
      </c>
      <c r="T1028" s="5">
        <v>0</v>
      </c>
      <c r="W1028" s="5">
        <v>0</v>
      </c>
      <c r="Y1028" s="5">
        <v>0</v>
      </c>
      <c r="Z1028" s="5">
        <v>0</v>
      </c>
      <c r="AB1028" s="5">
        <v>0</v>
      </c>
      <c r="AC1028" s="5">
        <v>0</v>
      </c>
      <c r="AE1028" s="5">
        <v>0</v>
      </c>
      <c r="AF1028" s="5">
        <v>0</v>
      </c>
      <c r="AH1028" s="5">
        <v>0</v>
      </c>
      <c r="AJ1028" s="7">
        <v>0</v>
      </c>
      <c r="BB1028" s="5" t="s">
        <v>322</v>
      </c>
      <c r="BD1028" s="5" t="s">
        <v>323</v>
      </c>
      <c r="BE1028" s="5" t="s">
        <v>324</v>
      </c>
    </row>
    <row r="1029" spans="1:57" x14ac:dyDescent="0.25">
      <c r="A1029" s="5">
        <v>1028</v>
      </c>
      <c r="B1029" s="6">
        <v>42611.633171296293</v>
      </c>
      <c r="D1029" s="5" t="s">
        <v>318</v>
      </c>
      <c r="E1029" s="5" t="s">
        <v>469</v>
      </c>
      <c r="G1029" s="5" t="s">
        <v>64</v>
      </c>
      <c r="H1029" s="5" t="s">
        <v>319</v>
      </c>
      <c r="I1029" s="5" t="s">
        <v>75</v>
      </c>
      <c r="J1029" s="5" t="s">
        <v>65</v>
      </c>
      <c r="K1029" s="5" t="s">
        <v>65</v>
      </c>
      <c r="M1029" s="5" t="s">
        <v>611</v>
      </c>
      <c r="N1029" s="5" t="s">
        <v>200</v>
      </c>
      <c r="O1029" s="7">
        <v>0</v>
      </c>
      <c r="P1029" s="7">
        <v>0</v>
      </c>
      <c r="Q1029" s="7">
        <v>0</v>
      </c>
      <c r="R1029" s="7">
        <v>0</v>
      </c>
      <c r="T1029" s="5">
        <v>0</v>
      </c>
      <c r="W1029" s="5">
        <v>0</v>
      </c>
      <c r="Y1029" s="5">
        <v>0</v>
      </c>
      <c r="Z1029" s="5">
        <v>0</v>
      </c>
      <c r="AB1029" s="5">
        <v>0</v>
      </c>
      <c r="AC1029" s="5">
        <v>0</v>
      </c>
      <c r="AE1029" s="5">
        <v>0</v>
      </c>
      <c r="AF1029" s="5">
        <v>0</v>
      </c>
      <c r="AH1029" s="5">
        <v>0</v>
      </c>
      <c r="AJ1029" s="7">
        <v>0</v>
      </c>
      <c r="AZ1029" s="5" t="s">
        <v>175</v>
      </c>
      <c r="BB1029" s="5" t="s">
        <v>77</v>
      </c>
      <c r="BD1029" s="5" t="s">
        <v>361</v>
      </c>
      <c r="BE1029" s="5" t="s">
        <v>67</v>
      </c>
    </row>
    <row r="1030" spans="1:57" x14ac:dyDescent="0.25">
      <c r="A1030" s="5">
        <v>1029</v>
      </c>
      <c r="B1030" s="6">
        <v>42611.632523148146</v>
      </c>
      <c r="D1030" s="5" t="s">
        <v>318</v>
      </c>
      <c r="E1030" s="5" t="s">
        <v>593</v>
      </c>
      <c r="G1030" s="5" t="s">
        <v>64</v>
      </c>
      <c r="H1030" s="5" t="s">
        <v>319</v>
      </c>
      <c r="I1030" s="5" t="s">
        <v>75</v>
      </c>
      <c r="J1030" s="5" t="s">
        <v>65</v>
      </c>
      <c r="K1030" s="5" t="s">
        <v>65</v>
      </c>
      <c r="M1030" s="5" t="s">
        <v>199</v>
      </c>
      <c r="N1030" s="5" t="s">
        <v>66</v>
      </c>
      <c r="O1030" s="7">
        <v>0</v>
      </c>
      <c r="P1030" s="7">
        <v>0</v>
      </c>
      <c r="Q1030" s="7">
        <v>0</v>
      </c>
      <c r="R1030" s="7">
        <v>0</v>
      </c>
      <c r="T1030" s="5">
        <v>0</v>
      </c>
      <c r="W1030" s="5">
        <v>0</v>
      </c>
      <c r="Y1030" s="5">
        <v>0</v>
      </c>
      <c r="Z1030" s="5">
        <v>0</v>
      </c>
      <c r="AB1030" s="5">
        <v>0</v>
      </c>
      <c r="AC1030" s="5">
        <v>0</v>
      </c>
      <c r="AE1030" s="5">
        <v>0</v>
      </c>
      <c r="AF1030" s="5">
        <v>0</v>
      </c>
      <c r="AH1030" s="5">
        <v>0</v>
      </c>
      <c r="AJ1030" s="7">
        <v>0</v>
      </c>
      <c r="AZ1030" s="5" t="s">
        <v>175</v>
      </c>
      <c r="BB1030" s="5" t="s">
        <v>77</v>
      </c>
      <c r="BD1030" s="5" t="s">
        <v>361</v>
      </c>
      <c r="BE1030" s="5" t="s">
        <v>67</v>
      </c>
    </row>
    <row r="1031" spans="1:57" x14ac:dyDescent="0.25">
      <c r="A1031" s="5">
        <v>1030</v>
      </c>
      <c r="B1031" s="6">
        <v>42611.630706018521</v>
      </c>
      <c r="D1031" s="5" t="s">
        <v>318</v>
      </c>
      <c r="E1031" s="5" t="s">
        <v>608</v>
      </c>
      <c r="F1031" s="5">
        <v>0</v>
      </c>
      <c r="G1031" s="5" t="s">
        <v>64</v>
      </c>
      <c r="H1031" s="5" t="s">
        <v>319</v>
      </c>
      <c r="I1031" s="5" t="s">
        <v>81</v>
      </c>
      <c r="J1031" s="5" t="s">
        <v>65</v>
      </c>
      <c r="K1031" s="5" t="s">
        <v>65</v>
      </c>
      <c r="L1031" s="5">
        <v>0</v>
      </c>
      <c r="M1031" s="5" t="s">
        <v>70</v>
      </c>
      <c r="N1031" s="5" t="s">
        <v>70</v>
      </c>
      <c r="O1031" s="7">
        <v>0</v>
      </c>
      <c r="P1031" s="7">
        <v>0</v>
      </c>
      <c r="Q1031" s="7">
        <v>0</v>
      </c>
      <c r="R1031" s="7">
        <v>0</v>
      </c>
      <c r="T1031" s="5">
        <v>0</v>
      </c>
      <c r="U1031" s="5">
        <v>0</v>
      </c>
      <c r="V1031" s="5">
        <v>0</v>
      </c>
      <c r="W1031" s="5">
        <v>0</v>
      </c>
      <c r="Y1031" s="5">
        <v>0</v>
      </c>
      <c r="Z1031" s="5">
        <v>0</v>
      </c>
      <c r="AB1031" s="5">
        <v>0</v>
      </c>
      <c r="AC1031" s="5">
        <v>0</v>
      </c>
      <c r="AE1031" s="5">
        <v>0</v>
      </c>
      <c r="AF1031" s="5">
        <v>0</v>
      </c>
      <c r="AH1031" s="5">
        <v>0</v>
      </c>
      <c r="AJ1031" s="7">
        <v>0</v>
      </c>
      <c r="AZ1031" s="5" t="s">
        <v>175</v>
      </c>
      <c r="BB1031" s="5" t="s">
        <v>82</v>
      </c>
      <c r="BD1031" s="5">
        <v>0</v>
      </c>
      <c r="BE1031" s="5">
        <v>0</v>
      </c>
    </row>
    <row r="1032" spans="1:57" x14ac:dyDescent="0.25">
      <c r="A1032" s="5">
        <v>1031</v>
      </c>
      <c r="B1032" s="6">
        <v>42611.630682870367</v>
      </c>
      <c r="D1032" s="5" t="s">
        <v>318</v>
      </c>
      <c r="E1032" s="5" t="s">
        <v>608</v>
      </c>
      <c r="F1032" s="5">
        <v>0</v>
      </c>
      <c r="G1032" s="5" t="s">
        <v>64</v>
      </c>
      <c r="H1032" s="5" t="s">
        <v>319</v>
      </c>
      <c r="I1032" s="5" t="s">
        <v>81</v>
      </c>
      <c r="J1032" s="5" t="s">
        <v>65</v>
      </c>
      <c r="K1032" s="5" t="s">
        <v>65</v>
      </c>
      <c r="L1032" s="5">
        <v>0</v>
      </c>
      <c r="M1032" s="5" t="s">
        <v>70</v>
      </c>
      <c r="N1032" s="5" t="s">
        <v>70</v>
      </c>
      <c r="O1032" s="7">
        <v>0</v>
      </c>
      <c r="P1032" s="7">
        <v>0</v>
      </c>
      <c r="Q1032" s="7">
        <v>0</v>
      </c>
      <c r="R1032" s="7">
        <v>0</v>
      </c>
      <c r="T1032" s="5">
        <v>0</v>
      </c>
      <c r="U1032" s="5">
        <v>0</v>
      </c>
      <c r="V1032" s="5">
        <v>0</v>
      </c>
      <c r="W1032" s="5">
        <v>0</v>
      </c>
      <c r="Y1032" s="5">
        <v>0</v>
      </c>
      <c r="Z1032" s="5">
        <v>0</v>
      </c>
      <c r="AB1032" s="5">
        <v>0</v>
      </c>
      <c r="AC1032" s="5">
        <v>0</v>
      </c>
      <c r="AE1032" s="5">
        <v>0</v>
      </c>
      <c r="AF1032" s="5">
        <v>0</v>
      </c>
      <c r="AH1032" s="5">
        <v>0</v>
      </c>
      <c r="AJ1032" s="7">
        <v>0</v>
      </c>
      <c r="AZ1032" s="5" t="s">
        <v>175</v>
      </c>
      <c r="BB1032" s="5" t="s">
        <v>82</v>
      </c>
      <c r="BD1032" s="5">
        <v>0</v>
      </c>
      <c r="BE1032" s="5">
        <v>0</v>
      </c>
    </row>
    <row r="1033" spans="1:57" x14ac:dyDescent="0.25">
      <c r="A1033" s="5">
        <v>1032</v>
      </c>
      <c r="B1033" s="6">
        <v>42611.628217592595</v>
      </c>
      <c r="D1033" s="5" t="s">
        <v>318</v>
      </c>
      <c r="E1033" s="5" t="s">
        <v>608</v>
      </c>
      <c r="F1033" s="5">
        <v>0</v>
      </c>
      <c r="G1033" s="5" t="s">
        <v>64</v>
      </c>
      <c r="H1033" s="5" t="s">
        <v>319</v>
      </c>
      <c r="I1033" s="5" t="s">
        <v>81</v>
      </c>
      <c r="J1033" s="5" t="s">
        <v>65</v>
      </c>
      <c r="K1033" s="5" t="s">
        <v>65</v>
      </c>
      <c r="L1033" s="5">
        <v>0</v>
      </c>
      <c r="M1033" s="5" t="s">
        <v>70</v>
      </c>
      <c r="N1033" s="5" t="s">
        <v>70</v>
      </c>
      <c r="O1033" s="7">
        <v>0</v>
      </c>
      <c r="P1033" s="7">
        <v>0</v>
      </c>
      <c r="Q1033" s="7">
        <v>0</v>
      </c>
      <c r="R1033" s="7">
        <v>0</v>
      </c>
      <c r="T1033" s="5">
        <v>0</v>
      </c>
      <c r="U1033" s="5">
        <v>0</v>
      </c>
      <c r="V1033" s="5">
        <v>0</v>
      </c>
      <c r="W1033" s="5">
        <v>0</v>
      </c>
      <c r="Y1033" s="5">
        <v>0</v>
      </c>
      <c r="Z1033" s="5">
        <v>0</v>
      </c>
      <c r="AB1033" s="5">
        <v>0</v>
      </c>
      <c r="AC1033" s="5">
        <v>0</v>
      </c>
      <c r="AE1033" s="5">
        <v>0</v>
      </c>
      <c r="AF1033" s="5">
        <v>0</v>
      </c>
      <c r="AH1033" s="5">
        <v>0</v>
      </c>
      <c r="AJ1033" s="7">
        <v>0</v>
      </c>
      <c r="AZ1033" s="5" t="s">
        <v>175</v>
      </c>
      <c r="BB1033" s="5" t="s">
        <v>82</v>
      </c>
      <c r="BD1033" s="5">
        <v>0</v>
      </c>
      <c r="BE1033" s="5">
        <v>0</v>
      </c>
    </row>
    <row r="1034" spans="1:57" x14ac:dyDescent="0.25">
      <c r="A1034" s="5">
        <v>1033</v>
      </c>
      <c r="B1034" s="6">
        <v>42611.62232638889</v>
      </c>
      <c r="C1034" s="6">
        <v>42611.65766203704</v>
      </c>
      <c r="D1034" s="5" t="s">
        <v>336</v>
      </c>
      <c r="E1034" s="5" t="s">
        <v>68</v>
      </c>
      <c r="G1034" s="5" t="s">
        <v>64</v>
      </c>
      <c r="H1034" s="5" t="s">
        <v>319</v>
      </c>
      <c r="I1034" s="5" t="s">
        <v>69</v>
      </c>
      <c r="J1034" s="5" t="s">
        <v>65</v>
      </c>
      <c r="K1034" s="5" t="s">
        <v>65</v>
      </c>
      <c r="L1034" s="5">
        <v>142378</v>
      </c>
      <c r="M1034" s="5" t="s">
        <v>70</v>
      </c>
      <c r="N1034" s="5" t="s">
        <v>70</v>
      </c>
      <c r="O1034" s="7">
        <v>0</v>
      </c>
      <c r="P1034" s="7">
        <v>0</v>
      </c>
      <c r="Q1034" s="7">
        <v>0</v>
      </c>
      <c r="R1034" s="7">
        <v>0</v>
      </c>
      <c r="T1034" s="5">
        <v>33</v>
      </c>
      <c r="U1034" s="5">
        <v>0</v>
      </c>
      <c r="V1034" s="5">
        <v>0</v>
      </c>
      <c r="W1034" s="5">
        <v>0</v>
      </c>
      <c r="Z1034" s="5">
        <v>0</v>
      </c>
      <c r="AC1034" s="5">
        <v>0</v>
      </c>
      <c r="AF1034" s="5">
        <v>0</v>
      </c>
      <c r="AI1034" s="7">
        <v>657.51390000000004</v>
      </c>
      <c r="AJ1034" s="7">
        <v>0.13669999999999999</v>
      </c>
      <c r="AK1034" s="5" t="s">
        <v>148</v>
      </c>
      <c r="AZ1034" s="5" t="s">
        <v>185</v>
      </c>
      <c r="BB1034" s="5" t="s">
        <v>74</v>
      </c>
    </row>
    <row r="1035" spans="1:57" x14ac:dyDescent="0.25">
      <c r="A1035" s="5">
        <v>1034</v>
      </c>
      <c r="B1035" s="6">
        <v>42611.622199074074</v>
      </c>
      <c r="C1035" s="6">
        <v>42611.65766203704</v>
      </c>
      <c r="D1035" s="5" t="s">
        <v>336</v>
      </c>
      <c r="E1035" s="5" t="s">
        <v>68</v>
      </c>
      <c r="G1035" s="5" t="s">
        <v>64</v>
      </c>
      <c r="H1035" s="5" t="s">
        <v>319</v>
      </c>
      <c r="I1035" s="5" t="s">
        <v>69</v>
      </c>
      <c r="J1035" s="5" t="s">
        <v>65</v>
      </c>
      <c r="K1035" s="5" t="s">
        <v>65</v>
      </c>
      <c r="L1035" s="5">
        <v>303130</v>
      </c>
      <c r="M1035" s="5" t="s">
        <v>70</v>
      </c>
      <c r="N1035" s="5" t="s">
        <v>70</v>
      </c>
      <c r="O1035" s="7">
        <v>0</v>
      </c>
      <c r="P1035" s="7">
        <v>0</v>
      </c>
      <c r="Q1035" s="7">
        <v>0</v>
      </c>
      <c r="R1035" s="7">
        <v>0</v>
      </c>
      <c r="T1035" s="5">
        <v>33</v>
      </c>
      <c r="U1035" s="5">
        <v>0</v>
      </c>
      <c r="V1035" s="5">
        <v>0</v>
      </c>
      <c r="W1035" s="5">
        <v>0</v>
      </c>
      <c r="Z1035" s="5">
        <v>0</v>
      </c>
      <c r="AC1035" s="5">
        <v>0</v>
      </c>
      <c r="AF1035" s="5">
        <v>0</v>
      </c>
      <c r="AI1035" s="7">
        <v>657.8039</v>
      </c>
      <c r="AJ1035" s="7">
        <v>0.28999999999999998</v>
      </c>
      <c r="AK1035" s="5" t="s">
        <v>149</v>
      </c>
      <c r="AZ1035" s="5" t="s">
        <v>186</v>
      </c>
      <c r="BB1035" s="5" t="s">
        <v>71</v>
      </c>
    </row>
    <row r="1036" spans="1:57" x14ac:dyDescent="0.25">
      <c r="A1036" s="5">
        <v>1035</v>
      </c>
      <c r="B1036" s="6">
        <v>42611.586435185185</v>
      </c>
      <c r="D1036" s="5" t="s">
        <v>318</v>
      </c>
      <c r="E1036" s="5" t="s">
        <v>608</v>
      </c>
      <c r="F1036" s="5">
        <v>0</v>
      </c>
      <c r="G1036" s="5" t="s">
        <v>64</v>
      </c>
      <c r="H1036" s="5" t="s">
        <v>319</v>
      </c>
      <c r="I1036" s="5" t="s">
        <v>81</v>
      </c>
      <c r="J1036" s="5" t="s">
        <v>65</v>
      </c>
      <c r="K1036" s="5" t="s">
        <v>65</v>
      </c>
      <c r="L1036" s="5">
        <v>0</v>
      </c>
      <c r="M1036" s="5" t="s">
        <v>70</v>
      </c>
      <c r="N1036" s="5" t="s">
        <v>70</v>
      </c>
      <c r="O1036" s="7">
        <v>0</v>
      </c>
      <c r="P1036" s="7">
        <v>0</v>
      </c>
      <c r="Q1036" s="7">
        <v>0</v>
      </c>
      <c r="R1036" s="7">
        <v>0</v>
      </c>
      <c r="T1036" s="5">
        <v>0</v>
      </c>
      <c r="U1036" s="5">
        <v>0</v>
      </c>
      <c r="V1036" s="5">
        <v>0</v>
      </c>
      <c r="W1036" s="5">
        <v>0</v>
      </c>
      <c r="Y1036" s="5">
        <v>0</v>
      </c>
      <c r="Z1036" s="5">
        <v>0</v>
      </c>
      <c r="AB1036" s="5">
        <v>0</v>
      </c>
      <c r="AC1036" s="5">
        <v>0</v>
      </c>
      <c r="AE1036" s="5">
        <v>0</v>
      </c>
      <c r="AF1036" s="5">
        <v>0</v>
      </c>
      <c r="AH1036" s="5">
        <v>0</v>
      </c>
      <c r="AJ1036" s="7">
        <v>0</v>
      </c>
      <c r="AZ1036" s="5" t="s">
        <v>175</v>
      </c>
      <c r="BB1036" s="5" t="s">
        <v>82</v>
      </c>
      <c r="BD1036" s="5">
        <v>0</v>
      </c>
      <c r="BE1036" s="5">
        <v>0</v>
      </c>
    </row>
    <row r="1037" spans="1:57" x14ac:dyDescent="0.25">
      <c r="A1037" s="5">
        <v>1036</v>
      </c>
      <c r="B1037" s="6">
        <v>42611.585520833331</v>
      </c>
      <c r="D1037" s="5" t="s">
        <v>318</v>
      </c>
      <c r="E1037" s="5" t="s">
        <v>326</v>
      </c>
      <c r="G1037" s="5" t="s">
        <v>64</v>
      </c>
      <c r="H1037" s="5" t="s">
        <v>319</v>
      </c>
      <c r="I1037" s="5" t="s">
        <v>75</v>
      </c>
      <c r="J1037" s="5" t="s">
        <v>65</v>
      </c>
      <c r="K1037" s="5" t="s">
        <v>65</v>
      </c>
      <c r="M1037" s="5" t="s">
        <v>404</v>
      </c>
      <c r="N1037" s="5" t="s">
        <v>66</v>
      </c>
      <c r="O1037" s="7">
        <v>0</v>
      </c>
      <c r="P1037" s="7">
        <v>0</v>
      </c>
      <c r="Q1037" s="7">
        <v>0</v>
      </c>
      <c r="R1037" s="7">
        <v>0</v>
      </c>
      <c r="T1037" s="5">
        <v>0</v>
      </c>
      <c r="W1037" s="5">
        <v>0</v>
      </c>
      <c r="Y1037" s="5">
        <v>0</v>
      </c>
      <c r="Z1037" s="5">
        <v>0</v>
      </c>
      <c r="AB1037" s="5">
        <v>0</v>
      </c>
      <c r="AC1037" s="5">
        <v>0</v>
      </c>
      <c r="AE1037" s="5">
        <v>0</v>
      </c>
      <c r="AF1037" s="5">
        <v>0</v>
      </c>
      <c r="AH1037" s="5">
        <v>0</v>
      </c>
      <c r="AJ1037" s="7">
        <v>0</v>
      </c>
      <c r="AZ1037" s="5" t="s">
        <v>175</v>
      </c>
      <c r="BB1037" s="5" t="s">
        <v>77</v>
      </c>
      <c r="BD1037" s="5" t="s">
        <v>399</v>
      </c>
      <c r="BE1037" s="5" t="s">
        <v>67</v>
      </c>
    </row>
    <row r="1038" spans="1:57" x14ac:dyDescent="0.25">
      <c r="A1038" s="5">
        <v>1037</v>
      </c>
      <c r="B1038" s="6">
        <v>42611.565092592595</v>
      </c>
      <c r="D1038" s="5" t="s">
        <v>318</v>
      </c>
      <c r="E1038" s="5">
        <v>66</v>
      </c>
      <c r="G1038" s="5" t="s">
        <v>80</v>
      </c>
      <c r="H1038" s="5" t="s">
        <v>319</v>
      </c>
      <c r="I1038" s="5" t="s">
        <v>75</v>
      </c>
      <c r="J1038" s="5" t="s">
        <v>65</v>
      </c>
      <c r="K1038" s="5" t="s">
        <v>65</v>
      </c>
      <c r="M1038" s="5" t="s">
        <v>297</v>
      </c>
      <c r="N1038" s="5" t="s">
        <v>76</v>
      </c>
      <c r="O1038" s="7">
        <v>0</v>
      </c>
      <c r="P1038" s="7">
        <v>0</v>
      </c>
      <c r="Q1038" s="14">
        <v>0</v>
      </c>
      <c r="R1038" s="14">
        <v>0</v>
      </c>
      <c r="T1038" s="5">
        <v>0</v>
      </c>
      <c r="W1038" s="5">
        <v>0</v>
      </c>
      <c r="Z1038" s="5">
        <v>0</v>
      </c>
      <c r="AC1038" s="5">
        <v>0</v>
      </c>
      <c r="AF1038" s="5">
        <v>0</v>
      </c>
      <c r="BB1038" s="5" t="s">
        <v>83</v>
      </c>
      <c r="BD1038" s="5" t="s">
        <v>331</v>
      </c>
      <c r="BE1038" s="5" t="s">
        <v>67</v>
      </c>
    </row>
    <row r="1039" spans="1:57" x14ac:dyDescent="0.25">
      <c r="A1039" s="5">
        <v>1038</v>
      </c>
      <c r="B1039" s="6">
        <v>42611.561319444445</v>
      </c>
      <c r="C1039" s="6">
        <v>42611.688379629632</v>
      </c>
      <c r="D1039" s="5" t="s">
        <v>336</v>
      </c>
      <c r="E1039" s="5" t="s">
        <v>68</v>
      </c>
      <c r="F1039" s="5" t="s">
        <v>337</v>
      </c>
      <c r="G1039" s="5" t="s">
        <v>64</v>
      </c>
      <c r="H1039" s="5" t="s">
        <v>319</v>
      </c>
      <c r="I1039" s="5" t="s">
        <v>69</v>
      </c>
      <c r="J1039" s="5" t="s">
        <v>65</v>
      </c>
      <c r="K1039" s="5" t="s">
        <v>65</v>
      </c>
      <c r="L1039" s="5">
        <v>1334977</v>
      </c>
      <c r="M1039" s="5" t="s">
        <v>70</v>
      </c>
      <c r="N1039" s="5" t="s">
        <v>70</v>
      </c>
      <c r="O1039" s="7">
        <v>0</v>
      </c>
      <c r="P1039" s="7">
        <v>0</v>
      </c>
      <c r="Q1039" s="7">
        <v>0</v>
      </c>
      <c r="R1039" s="7">
        <v>0</v>
      </c>
      <c r="T1039" s="5">
        <v>33</v>
      </c>
      <c r="U1039" s="5">
        <v>0</v>
      </c>
      <c r="V1039" s="5">
        <v>0</v>
      </c>
      <c r="W1039" s="5">
        <v>0</v>
      </c>
      <c r="Z1039" s="5">
        <v>0</v>
      </c>
      <c r="AC1039" s="5">
        <v>0</v>
      </c>
      <c r="AF1039" s="5">
        <v>0</v>
      </c>
      <c r="AI1039" s="7">
        <v>659.36540000000002</v>
      </c>
      <c r="AJ1039" s="7">
        <v>1.2734000000000001</v>
      </c>
      <c r="AK1039" s="5" t="s">
        <v>148</v>
      </c>
      <c r="AZ1039" s="5" t="s">
        <v>185</v>
      </c>
      <c r="BB1039" s="5" t="s">
        <v>74</v>
      </c>
    </row>
    <row r="1040" spans="1:57" x14ac:dyDescent="0.25">
      <c r="A1040" s="5">
        <v>1039</v>
      </c>
      <c r="B1040" s="6">
        <v>42611.485520833332</v>
      </c>
      <c r="D1040" s="5" t="s">
        <v>417</v>
      </c>
      <c r="E1040" s="5" t="s">
        <v>318</v>
      </c>
      <c r="G1040" s="5" t="s">
        <v>64</v>
      </c>
      <c r="H1040" s="5" t="s">
        <v>319</v>
      </c>
      <c r="I1040" s="5" t="s">
        <v>176</v>
      </c>
      <c r="J1040" s="5" t="s">
        <v>65</v>
      </c>
      <c r="K1040" s="5" t="s">
        <v>65</v>
      </c>
      <c r="M1040" s="5" t="s">
        <v>612</v>
      </c>
      <c r="N1040" s="5" t="s">
        <v>219</v>
      </c>
      <c r="O1040" s="7">
        <v>0</v>
      </c>
      <c r="P1040" s="7">
        <v>0</v>
      </c>
      <c r="Q1040" s="7">
        <v>0</v>
      </c>
      <c r="R1040" s="7">
        <v>0</v>
      </c>
      <c r="T1040" s="5">
        <v>0</v>
      </c>
      <c r="W1040" s="5">
        <v>0</v>
      </c>
      <c r="Y1040" s="5">
        <v>0</v>
      </c>
      <c r="Z1040" s="5">
        <v>0</v>
      </c>
      <c r="AB1040" s="5">
        <v>0</v>
      </c>
      <c r="AC1040" s="5">
        <v>0</v>
      </c>
      <c r="AE1040" s="5">
        <v>0</v>
      </c>
      <c r="AF1040" s="5">
        <v>0</v>
      </c>
      <c r="AH1040" s="5">
        <v>0</v>
      </c>
      <c r="AJ1040" s="7">
        <v>0</v>
      </c>
      <c r="AZ1040" s="5" t="s">
        <v>175</v>
      </c>
      <c r="BB1040" s="5" t="s">
        <v>178</v>
      </c>
      <c r="BD1040" s="5" t="s">
        <v>353</v>
      </c>
      <c r="BE1040" s="5" t="s">
        <v>67</v>
      </c>
    </row>
    <row r="1041" spans="1:57" x14ac:dyDescent="0.25">
      <c r="A1041" s="5">
        <v>1040</v>
      </c>
      <c r="B1041" s="6">
        <v>42611.478726851848</v>
      </c>
      <c r="C1041" s="6">
        <v>42611.663391203707</v>
      </c>
      <c r="D1041" s="5" t="s">
        <v>336</v>
      </c>
      <c r="E1041" s="5" t="s">
        <v>241</v>
      </c>
      <c r="F1041" s="5" t="s">
        <v>337</v>
      </c>
      <c r="G1041" s="5" t="s">
        <v>64</v>
      </c>
      <c r="H1041" s="5" t="s">
        <v>319</v>
      </c>
      <c r="I1041" s="5" t="s">
        <v>69</v>
      </c>
      <c r="J1041" s="5" t="s">
        <v>65</v>
      </c>
      <c r="K1041" s="5" t="s">
        <v>65</v>
      </c>
      <c r="L1041" s="5">
        <v>408844</v>
      </c>
      <c r="M1041" s="5" t="s">
        <v>70</v>
      </c>
      <c r="N1041" s="5" t="s">
        <v>70</v>
      </c>
      <c r="O1041" s="7">
        <v>0</v>
      </c>
      <c r="P1041" s="7">
        <v>0</v>
      </c>
      <c r="Q1041" s="7">
        <v>0</v>
      </c>
      <c r="R1041" s="7">
        <v>0</v>
      </c>
      <c r="T1041" s="5">
        <v>33</v>
      </c>
      <c r="U1041" s="5">
        <v>0</v>
      </c>
      <c r="V1041" s="5">
        <v>0</v>
      </c>
      <c r="W1041" s="5">
        <v>0</v>
      </c>
      <c r="Z1041" s="5">
        <v>0</v>
      </c>
      <c r="AC1041" s="5">
        <v>0</v>
      </c>
      <c r="AF1041" s="5">
        <v>0</v>
      </c>
      <c r="AI1041" s="7">
        <v>675.70619999999997</v>
      </c>
      <c r="AJ1041" s="7">
        <v>0.3896</v>
      </c>
      <c r="AK1041" s="5" t="s">
        <v>149</v>
      </c>
      <c r="AZ1041" s="5" t="s">
        <v>186</v>
      </c>
      <c r="BB1041" s="5" t="s">
        <v>71</v>
      </c>
    </row>
    <row r="1042" spans="1:57" x14ac:dyDescent="0.25">
      <c r="A1042" s="5">
        <v>1041</v>
      </c>
      <c r="B1042" s="6">
        <v>42611.469710648147</v>
      </c>
      <c r="D1042" s="5" t="s">
        <v>317</v>
      </c>
      <c r="E1042" s="5" t="s">
        <v>318</v>
      </c>
      <c r="F1042" s="5" t="s">
        <v>317</v>
      </c>
      <c r="G1042" s="5" t="s">
        <v>80</v>
      </c>
      <c r="H1042" s="5" t="s">
        <v>319</v>
      </c>
      <c r="I1042" s="5" t="s">
        <v>320</v>
      </c>
      <c r="J1042" s="5" t="s">
        <v>65</v>
      </c>
      <c r="K1042" s="5" t="s">
        <v>65</v>
      </c>
      <c r="M1042" s="5" t="s">
        <v>321</v>
      </c>
      <c r="N1042" s="5" t="s">
        <v>66</v>
      </c>
      <c r="O1042" s="7">
        <v>0</v>
      </c>
      <c r="P1042" s="7">
        <v>0</v>
      </c>
      <c r="Q1042" s="7">
        <v>0</v>
      </c>
      <c r="R1042" s="7">
        <v>0</v>
      </c>
      <c r="T1042" s="5">
        <v>0</v>
      </c>
      <c r="W1042" s="5">
        <v>0</v>
      </c>
      <c r="Y1042" s="5">
        <v>0</v>
      </c>
      <c r="Z1042" s="5">
        <v>0</v>
      </c>
      <c r="AB1042" s="5">
        <v>0</v>
      </c>
      <c r="AC1042" s="5">
        <v>0</v>
      </c>
      <c r="AE1042" s="5">
        <v>0</v>
      </c>
      <c r="AF1042" s="5">
        <v>0</v>
      </c>
      <c r="AH1042" s="5">
        <v>0</v>
      </c>
      <c r="AJ1042" s="7">
        <v>0</v>
      </c>
      <c r="BB1042" s="5" t="s">
        <v>322</v>
      </c>
      <c r="BD1042" s="5" t="s">
        <v>323</v>
      </c>
      <c r="BE1042" s="5" t="s">
        <v>324</v>
      </c>
    </row>
    <row r="1043" spans="1:57" x14ac:dyDescent="0.25">
      <c r="A1043" s="5">
        <v>1042</v>
      </c>
      <c r="B1043" s="6">
        <v>42611.462233796294</v>
      </c>
      <c r="D1043" s="5" t="s">
        <v>318</v>
      </c>
      <c r="E1043" s="5" t="s">
        <v>326</v>
      </c>
      <c r="F1043" s="5">
        <v>0</v>
      </c>
      <c r="G1043" s="5" t="s">
        <v>64</v>
      </c>
      <c r="H1043" s="5" t="s">
        <v>319</v>
      </c>
      <c r="I1043" s="5" t="s">
        <v>81</v>
      </c>
      <c r="J1043" s="5" t="s">
        <v>65</v>
      </c>
      <c r="K1043" s="5" t="s">
        <v>65</v>
      </c>
      <c r="L1043" s="5">
        <v>0</v>
      </c>
      <c r="M1043" s="5" t="s">
        <v>70</v>
      </c>
      <c r="N1043" s="5" t="s">
        <v>70</v>
      </c>
      <c r="O1043" s="7">
        <v>0</v>
      </c>
      <c r="P1043" s="7">
        <v>0</v>
      </c>
      <c r="Q1043" s="7">
        <v>0</v>
      </c>
      <c r="R1043" s="7">
        <v>0</v>
      </c>
      <c r="T1043" s="5">
        <v>0</v>
      </c>
      <c r="U1043" s="5">
        <v>0</v>
      </c>
      <c r="V1043" s="5">
        <v>0</v>
      </c>
      <c r="W1043" s="5">
        <v>0</v>
      </c>
      <c r="Y1043" s="5">
        <v>0</v>
      </c>
      <c r="Z1043" s="5">
        <v>0</v>
      </c>
      <c r="AB1043" s="5">
        <v>0</v>
      </c>
      <c r="AC1043" s="5">
        <v>0</v>
      </c>
      <c r="AE1043" s="5">
        <v>0</v>
      </c>
      <c r="AF1043" s="5">
        <v>0</v>
      </c>
      <c r="AH1043" s="5">
        <v>0</v>
      </c>
      <c r="AJ1043" s="7">
        <v>0</v>
      </c>
      <c r="AZ1043" s="5" t="s">
        <v>175</v>
      </c>
      <c r="BB1043" s="5" t="s">
        <v>82</v>
      </c>
      <c r="BD1043" s="5">
        <v>0</v>
      </c>
      <c r="BE1043" s="5">
        <v>0</v>
      </c>
    </row>
    <row r="1044" spans="1:57" x14ac:dyDescent="0.25">
      <c r="A1044" s="5">
        <v>1043</v>
      </c>
      <c r="B1044" s="6">
        <v>42611.459687499999</v>
      </c>
      <c r="D1044" s="5" t="s">
        <v>318</v>
      </c>
      <c r="E1044" s="5" t="s">
        <v>326</v>
      </c>
      <c r="G1044" s="5" t="s">
        <v>64</v>
      </c>
      <c r="H1044" s="5" t="s">
        <v>319</v>
      </c>
      <c r="I1044" s="5" t="s">
        <v>75</v>
      </c>
      <c r="J1044" s="5" t="s">
        <v>65</v>
      </c>
      <c r="K1044" s="5" t="s">
        <v>65</v>
      </c>
      <c r="M1044" s="5" t="s">
        <v>425</v>
      </c>
      <c r="N1044" s="5" t="s">
        <v>196</v>
      </c>
      <c r="O1044" s="7">
        <v>0</v>
      </c>
      <c r="P1044" s="7">
        <v>0</v>
      </c>
      <c r="Q1044" s="7">
        <v>0</v>
      </c>
      <c r="R1044" s="7">
        <v>0</v>
      </c>
      <c r="T1044" s="5">
        <v>0</v>
      </c>
      <c r="W1044" s="5">
        <v>0</v>
      </c>
      <c r="Y1044" s="5">
        <v>0</v>
      </c>
      <c r="Z1044" s="5">
        <v>0</v>
      </c>
      <c r="AB1044" s="5">
        <v>0</v>
      </c>
      <c r="AC1044" s="5">
        <v>0</v>
      </c>
      <c r="AE1044" s="5">
        <v>0</v>
      </c>
      <c r="AF1044" s="5">
        <v>0</v>
      </c>
      <c r="AH1044" s="5">
        <v>0</v>
      </c>
      <c r="AJ1044" s="7">
        <v>0</v>
      </c>
      <c r="AZ1044" s="5" t="s">
        <v>175</v>
      </c>
      <c r="BB1044" s="5" t="s">
        <v>77</v>
      </c>
      <c r="BD1044" s="5" t="s">
        <v>414</v>
      </c>
      <c r="BE1044" s="5" t="s">
        <v>67</v>
      </c>
    </row>
    <row r="1045" spans="1:57" x14ac:dyDescent="0.25">
      <c r="A1045" s="5">
        <v>1044</v>
      </c>
      <c r="B1045" s="6">
        <v>42611.447418981479</v>
      </c>
      <c r="D1045" s="5" t="s">
        <v>318</v>
      </c>
      <c r="E1045" s="5" t="s">
        <v>607</v>
      </c>
      <c r="G1045" s="5" t="s">
        <v>64</v>
      </c>
      <c r="H1045" s="5" t="s">
        <v>319</v>
      </c>
      <c r="I1045" s="5" t="s">
        <v>75</v>
      </c>
      <c r="J1045" s="5" t="s">
        <v>65</v>
      </c>
      <c r="K1045" s="5" t="s">
        <v>65</v>
      </c>
      <c r="M1045" s="5" t="s">
        <v>263</v>
      </c>
      <c r="N1045" s="5" t="s">
        <v>66</v>
      </c>
      <c r="O1045" s="7">
        <v>0</v>
      </c>
      <c r="P1045" s="7">
        <v>0</v>
      </c>
      <c r="Q1045" s="7">
        <v>0</v>
      </c>
      <c r="R1045" s="7">
        <v>0</v>
      </c>
      <c r="T1045" s="5">
        <v>0</v>
      </c>
      <c r="W1045" s="5">
        <v>0</v>
      </c>
      <c r="Y1045" s="5">
        <v>0</v>
      </c>
      <c r="Z1045" s="5">
        <v>0</v>
      </c>
      <c r="AB1045" s="5">
        <v>0</v>
      </c>
      <c r="AC1045" s="5">
        <v>0</v>
      </c>
      <c r="AE1045" s="5">
        <v>0</v>
      </c>
      <c r="AF1045" s="5">
        <v>0</v>
      </c>
      <c r="AH1045" s="5">
        <v>0</v>
      </c>
      <c r="AJ1045" s="7">
        <v>0</v>
      </c>
      <c r="AZ1045" s="5" t="s">
        <v>175</v>
      </c>
      <c r="BB1045" s="5" t="s">
        <v>77</v>
      </c>
      <c r="BD1045" s="5" t="s">
        <v>427</v>
      </c>
      <c r="BE1045" s="5" t="s">
        <v>67</v>
      </c>
    </row>
    <row r="1046" spans="1:57" x14ac:dyDescent="0.25">
      <c r="A1046" s="5">
        <v>1045</v>
      </c>
      <c r="B1046" s="6">
        <v>42611.446215277778</v>
      </c>
      <c r="D1046" s="5" t="s">
        <v>607</v>
      </c>
      <c r="E1046" s="5" t="s">
        <v>318</v>
      </c>
      <c r="G1046" s="5" t="s">
        <v>64</v>
      </c>
      <c r="H1046" s="5" t="s">
        <v>319</v>
      </c>
      <c r="I1046" s="5" t="s">
        <v>176</v>
      </c>
      <c r="J1046" s="5" t="s">
        <v>65</v>
      </c>
      <c r="K1046" s="5" t="s">
        <v>65</v>
      </c>
      <c r="M1046" s="5" t="s">
        <v>386</v>
      </c>
      <c r="N1046" s="5" t="s">
        <v>66</v>
      </c>
      <c r="O1046" s="7">
        <v>0</v>
      </c>
      <c r="P1046" s="7">
        <v>0</v>
      </c>
      <c r="Q1046" s="7">
        <v>0</v>
      </c>
      <c r="R1046" s="7">
        <v>0</v>
      </c>
      <c r="T1046" s="5">
        <v>0</v>
      </c>
      <c r="W1046" s="5">
        <v>0</v>
      </c>
      <c r="Y1046" s="5">
        <v>0</v>
      </c>
      <c r="Z1046" s="5">
        <v>0</v>
      </c>
      <c r="AB1046" s="5">
        <v>0</v>
      </c>
      <c r="AC1046" s="5">
        <v>0</v>
      </c>
      <c r="AE1046" s="5">
        <v>0</v>
      </c>
      <c r="AF1046" s="5">
        <v>0</v>
      </c>
      <c r="AH1046" s="5">
        <v>0</v>
      </c>
      <c r="AJ1046" s="7">
        <v>0</v>
      </c>
      <c r="AZ1046" s="5" t="s">
        <v>175</v>
      </c>
      <c r="BB1046" s="5" t="s">
        <v>178</v>
      </c>
      <c r="BD1046" s="5" t="s">
        <v>437</v>
      </c>
      <c r="BE1046" s="5" t="s">
        <v>67</v>
      </c>
    </row>
    <row r="1047" spans="1:57" x14ac:dyDescent="0.25">
      <c r="A1047" s="5">
        <v>1046</v>
      </c>
      <c r="B1047" s="6">
        <v>42611.445983796293</v>
      </c>
      <c r="D1047" s="5" t="s">
        <v>317</v>
      </c>
      <c r="E1047" s="5" t="s">
        <v>318</v>
      </c>
      <c r="F1047" s="5" t="s">
        <v>317</v>
      </c>
      <c r="G1047" s="5" t="s">
        <v>80</v>
      </c>
      <c r="H1047" s="5" t="s">
        <v>319</v>
      </c>
      <c r="I1047" s="5" t="s">
        <v>320</v>
      </c>
      <c r="J1047" s="5" t="s">
        <v>65</v>
      </c>
      <c r="K1047" s="5" t="s">
        <v>65</v>
      </c>
      <c r="M1047" s="5" t="s">
        <v>363</v>
      </c>
      <c r="N1047" s="5" t="s">
        <v>66</v>
      </c>
      <c r="O1047" s="7">
        <v>0</v>
      </c>
      <c r="P1047" s="7">
        <v>0</v>
      </c>
      <c r="Q1047" s="7">
        <v>0</v>
      </c>
      <c r="R1047" s="7">
        <v>0</v>
      </c>
      <c r="T1047" s="5">
        <v>0</v>
      </c>
      <c r="W1047" s="5">
        <v>0</v>
      </c>
      <c r="Y1047" s="5">
        <v>0</v>
      </c>
      <c r="Z1047" s="5">
        <v>0</v>
      </c>
      <c r="AB1047" s="5">
        <v>0</v>
      </c>
      <c r="AC1047" s="5">
        <v>0</v>
      </c>
      <c r="AE1047" s="5">
        <v>0</v>
      </c>
      <c r="AF1047" s="5">
        <v>0</v>
      </c>
      <c r="AH1047" s="5">
        <v>0</v>
      </c>
      <c r="AJ1047" s="7">
        <v>0</v>
      </c>
      <c r="BB1047" s="5" t="s">
        <v>322</v>
      </c>
      <c r="BD1047" s="5" t="s">
        <v>323</v>
      </c>
      <c r="BE1047" s="5" t="s">
        <v>324</v>
      </c>
    </row>
    <row r="1048" spans="1:57" x14ac:dyDescent="0.25">
      <c r="A1048" s="5">
        <v>1047</v>
      </c>
      <c r="B1048" s="6">
        <v>42611.445798611108</v>
      </c>
      <c r="D1048" s="5" t="s">
        <v>317</v>
      </c>
      <c r="E1048" s="5" t="s">
        <v>318</v>
      </c>
      <c r="F1048" s="5" t="s">
        <v>317</v>
      </c>
      <c r="G1048" s="5" t="s">
        <v>80</v>
      </c>
      <c r="H1048" s="5" t="s">
        <v>319</v>
      </c>
      <c r="I1048" s="5" t="s">
        <v>320</v>
      </c>
      <c r="J1048" s="5" t="s">
        <v>65</v>
      </c>
      <c r="K1048" s="5" t="s">
        <v>65</v>
      </c>
      <c r="M1048" s="5" t="s">
        <v>363</v>
      </c>
      <c r="N1048" s="5" t="s">
        <v>66</v>
      </c>
      <c r="O1048" s="7">
        <v>0</v>
      </c>
      <c r="P1048" s="7">
        <v>0</v>
      </c>
      <c r="Q1048" s="7">
        <v>0</v>
      </c>
      <c r="R1048" s="7">
        <v>0</v>
      </c>
      <c r="T1048" s="5">
        <v>0</v>
      </c>
      <c r="W1048" s="5">
        <v>0</v>
      </c>
      <c r="Y1048" s="5">
        <v>0</v>
      </c>
      <c r="Z1048" s="5">
        <v>0</v>
      </c>
      <c r="AB1048" s="5">
        <v>0</v>
      </c>
      <c r="AC1048" s="5">
        <v>0</v>
      </c>
      <c r="AE1048" s="5">
        <v>0</v>
      </c>
      <c r="AF1048" s="5">
        <v>0</v>
      </c>
      <c r="AH1048" s="5">
        <v>0</v>
      </c>
      <c r="AJ1048" s="7">
        <v>0</v>
      </c>
      <c r="BB1048" s="5" t="s">
        <v>322</v>
      </c>
      <c r="BD1048" s="5" t="s">
        <v>323</v>
      </c>
      <c r="BE1048" s="5" t="s">
        <v>324</v>
      </c>
    </row>
    <row r="1049" spans="1:57" x14ac:dyDescent="0.25">
      <c r="A1049" s="5">
        <v>1048</v>
      </c>
      <c r="B1049" s="6">
        <v>42611.44568287037</v>
      </c>
      <c r="D1049" s="5" t="s">
        <v>317</v>
      </c>
      <c r="E1049" s="5" t="s">
        <v>318</v>
      </c>
      <c r="F1049" s="5" t="s">
        <v>317</v>
      </c>
      <c r="G1049" s="5" t="s">
        <v>80</v>
      </c>
      <c r="H1049" s="5" t="s">
        <v>319</v>
      </c>
      <c r="I1049" s="5" t="s">
        <v>320</v>
      </c>
      <c r="J1049" s="5" t="s">
        <v>65</v>
      </c>
      <c r="K1049" s="5" t="s">
        <v>65</v>
      </c>
      <c r="M1049" s="5" t="s">
        <v>321</v>
      </c>
      <c r="N1049" s="5" t="s">
        <v>66</v>
      </c>
      <c r="O1049" s="7">
        <v>0</v>
      </c>
      <c r="P1049" s="7">
        <v>0</v>
      </c>
      <c r="Q1049" s="7">
        <v>0</v>
      </c>
      <c r="R1049" s="7">
        <v>0</v>
      </c>
      <c r="T1049" s="5">
        <v>0</v>
      </c>
      <c r="W1049" s="5">
        <v>0</v>
      </c>
      <c r="Y1049" s="5">
        <v>0</v>
      </c>
      <c r="Z1049" s="5">
        <v>0</v>
      </c>
      <c r="AB1049" s="5">
        <v>0</v>
      </c>
      <c r="AC1049" s="5">
        <v>0</v>
      </c>
      <c r="AE1049" s="5">
        <v>0</v>
      </c>
      <c r="AF1049" s="5">
        <v>0</v>
      </c>
      <c r="AH1049" s="5">
        <v>0</v>
      </c>
      <c r="AJ1049" s="7">
        <v>0</v>
      </c>
      <c r="BB1049" s="5" t="s">
        <v>322</v>
      </c>
      <c r="BD1049" s="5" t="s">
        <v>323</v>
      </c>
      <c r="BE1049" s="5" t="s">
        <v>324</v>
      </c>
    </row>
    <row r="1050" spans="1:57" x14ac:dyDescent="0.25">
      <c r="A1050" s="5">
        <v>1049</v>
      </c>
      <c r="B1050" s="6">
        <v>42611.445555555554</v>
      </c>
      <c r="D1050" s="5" t="s">
        <v>317</v>
      </c>
      <c r="E1050" s="5" t="s">
        <v>318</v>
      </c>
      <c r="F1050" s="5" t="s">
        <v>317</v>
      </c>
      <c r="G1050" s="5" t="s">
        <v>80</v>
      </c>
      <c r="H1050" s="5" t="s">
        <v>319</v>
      </c>
      <c r="I1050" s="5" t="s">
        <v>320</v>
      </c>
      <c r="J1050" s="5" t="s">
        <v>65</v>
      </c>
      <c r="K1050" s="5" t="s">
        <v>65</v>
      </c>
      <c r="M1050" s="5" t="s">
        <v>363</v>
      </c>
      <c r="N1050" s="5" t="s">
        <v>66</v>
      </c>
      <c r="O1050" s="7">
        <v>0</v>
      </c>
      <c r="P1050" s="7">
        <v>0</v>
      </c>
      <c r="Q1050" s="7">
        <v>0</v>
      </c>
      <c r="R1050" s="7">
        <v>0</v>
      </c>
      <c r="T1050" s="5">
        <v>0</v>
      </c>
      <c r="W1050" s="5">
        <v>0</v>
      </c>
      <c r="Y1050" s="5">
        <v>0</v>
      </c>
      <c r="Z1050" s="5">
        <v>0</v>
      </c>
      <c r="AB1050" s="5">
        <v>0</v>
      </c>
      <c r="AC1050" s="5">
        <v>0</v>
      </c>
      <c r="AE1050" s="5">
        <v>0</v>
      </c>
      <c r="AF1050" s="5">
        <v>0</v>
      </c>
      <c r="AH1050" s="5">
        <v>0</v>
      </c>
      <c r="AJ1050" s="7">
        <v>0</v>
      </c>
      <c r="BB1050" s="5" t="s">
        <v>322</v>
      </c>
      <c r="BD1050" s="5" t="s">
        <v>323</v>
      </c>
      <c r="BE1050" s="5" t="s">
        <v>324</v>
      </c>
    </row>
    <row r="1051" spans="1:57" x14ac:dyDescent="0.25">
      <c r="A1051" s="5">
        <v>1050</v>
      </c>
      <c r="B1051" s="6">
        <v>42611.443692129629</v>
      </c>
      <c r="D1051" s="5" t="s">
        <v>317</v>
      </c>
      <c r="E1051" s="5" t="s">
        <v>318</v>
      </c>
      <c r="F1051" s="5" t="s">
        <v>317</v>
      </c>
      <c r="G1051" s="5" t="s">
        <v>80</v>
      </c>
      <c r="H1051" s="5" t="s">
        <v>319</v>
      </c>
      <c r="I1051" s="5" t="s">
        <v>320</v>
      </c>
      <c r="J1051" s="5" t="s">
        <v>65</v>
      </c>
      <c r="K1051" s="5" t="s">
        <v>65</v>
      </c>
      <c r="M1051" s="5" t="s">
        <v>243</v>
      </c>
      <c r="N1051" s="5" t="s">
        <v>66</v>
      </c>
      <c r="O1051" s="7">
        <v>0</v>
      </c>
      <c r="P1051" s="7">
        <v>0</v>
      </c>
      <c r="Q1051" s="7">
        <v>0</v>
      </c>
      <c r="R1051" s="7">
        <v>0</v>
      </c>
      <c r="T1051" s="5">
        <v>0</v>
      </c>
      <c r="W1051" s="5">
        <v>0</v>
      </c>
      <c r="Y1051" s="5">
        <v>0</v>
      </c>
      <c r="Z1051" s="5">
        <v>0</v>
      </c>
      <c r="AB1051" s="5">
        <v>0</v>
      </c>
      <c r="AC1051" s="5">
        <v>0</v>
      </c>
      <c r="AE1051" s="5">
        <v>0</v>
      </c>
      <c r="AF1051" s="5">
        <v>0</v>
      </c>
      <c r="AH1051" s="5">
        <v>0</v>
      </c>
      <c r="AJ1051" s="7">
        <v>0</v>
      </c>
      <c r="BB1051" s="5" t="s">
        <v>322</v>
      </c>
      <c r="BD1051" s="5" t="s">
        <v>323</v>
      </c>
      <c r="BE1051" s="5" t="s">
        <v>324</v>
      </c>
    </row>
    <row r="1052" spans="1:57" x14ac:dyDescent="0.25">
      <c r="A1052" s="5">
        <v>1051</v>
      </c>
      <c r="B1052" s="6">
        <v>42611.435694444444</v>
      </c>
      <c r="D1052" s="5" t="s">
        <v>317</v>
      </c>
      <c r="E1052" s="5" t="s">
        <v>318</v>
      </c>
      <c r="F1052" s="5" t="s">
        <v>317</v>
      </c>
      <c r="G1052" s="5" t="s">
        <v>80</v>
      </c>
      <c r="H1052" s="5" t="s">
        <v>319</v>
      </c>
      <c r="I1052" s="5" t="s">
        <v>320</v>
      </c>
      <c r="J1052" s="5" t="s">
        <v>65</v>
      </c>
      <c r="K1052" s="5" t="s">
        <v>65</v>
      </c>
      <c r="M1052" s="5" t="s">
        <v>243</v>
      </c>
      <c r="N1052" s="5" t="s">
        <v>66</v>
      </c>
      <c r="O1052" s="7">
        <v>0</v>
      </c>
      <c r="P1052" s="7">
        <v>0</v>
      </c>
      <c r="Q1052" s="7">
        <v>0</v>
      </c>
      <c r="R1052" s="7">
        <v>0</v>
      </c>
      <c r="T1052" s="5">
        <v>0</v>
      </c>
      <c r="W1052" s="5">
        <v>0</v>
      </c>
      <c r="Y1052" s="5">
        <v>0</v>
      </c>
      <c r="Z1052" s="5">
        <v>0</v>
      </c>
      <c r="AB1052" s="5">
        <v>0</v>
      </c>
      <c r="AC1052" s="5">
        <v>0</v>
      </c>
      <c r="AE1052" s="5">
        <v>0</v>
      </c>
      <c r="AF1052" s="5">
        <v>0</v>
      </c>
      <c r="AH1052" s="5">
        <v>0</v>
      </c>
      <c r="AJ1052" s="7">
        <v>0</v>
      </c>
      <c r="BB1052" s="5" t="s">
        <v>322</v>
      </c>
      <c r="BD1052" s="5" t="s">
        <v>323</v>
      </c>
      <c r="BE1052" s="5" t="s">
        <v>324</v>
      </c>
    </row>
    <row r="1053" spans="1:57" x14ac:dyDescent="0.25">
      <c r="A1053" s="5">
        <v>1052</v>
      </c>
      <c r="B1053" s="6">
        <v>42611.43478009259</v>
      </c>
      <c r="D1053" s="5" t="s">
        <v>317</v>
      </c>
      <c r="E1053" s="5" t="s">
        <v>318</v>
      </c>
      <c r="F1053" s="5" t="s">
        <v>317</v>
      </c>
      <c r="G1053" s="5" t="s">
        <v>80</v>
      </c>
      <c r="H1053" s="5" t="s">
        <v>319</v>
      </c>
      <c r="I1053" s="5" t="s">
        <v>320</v>
      </c>
      <c r="J1053" s="5" t="s">
        <v>65</v>
      </c>
      <c r="K1053" s="5" t="s">
        <v>65</v>
      </c>
      <c r="M1053" s="5" t="s">
        <v>246</v>
      </c>
      <c r="N1053" s="5" t="s">
        <v>66</v>
      </c>
      <c r="O1053" s="7">
        <v>0</v>
      </c>
      <c r="P1053" s="7">
        <v>0</v>
      </c>
      <c r="Q1053" s="7">
        <v>0</v>
      </c>
      <c r="R1053" s="7">
        <v>0</v>
      </c>
      <c r="T1053" s="5">
        <v>0</v>
      </c>
      <c r="W1053" s="5">
        <v>0</v>
      </c>
      <c r="Y1053" s="5">
        <v>0</v>
      </c>
      <c r="Z1053" s="5">
        <v>0</v>
      </c>
      <c r="AB1053" s="5">
        <v>0</v>
      </c>
      <c r="AC1053" s="5">
        <v>0</v>
      </c>
      <c r="AE1053" s="5">
        <v>0</v>
      </c>
      <c r="AF1053" s="5">
        <v>0</v>
      </c>
      <c r="AH1053" s="5">
        <v>0</v>
      </c>
      <c r="AJ1053" s="7">
        <v>0</v>
      </c>
      <c r="BB1053" s="5" t="s">
        <v>322</v>
      </c>
      <c r="BD1053" s="5" t="s">
        <v>323</v>
      </c>
      <c r="BE1053" s="5" t="s">
        <v>324</v>
      </c>
    </row>
    <row r="1054" spans="1:57" x14ac:dyDescent="0.25">
      <c r="A1054" s="5">
        <v>1053</v>
      </c>
      <c r="B1054" s="6">
        <v>42611.432951388888</v>
      </c>
      <c r="D1054" s="5" t="s">
        <v>317</v>
      </c>
      <c r="E1054" s="5" t="s">
        <v>318</v>
      </c>
      <c r="F1054" s="5" t="s">
        <v>317</v>
      </c>
      <c r="G1054" s="5" t="s">
        <v>80</v>
      </c>
      <c r="H1054" s="5" t="s">
        <v>319</v>
      </c>
      <c r="I1054" s="5" t="s">
        <v>320</v>
      </c>
      <c r="J1054" s="5" t="s">
        <v>65</v>
      </c>
      <c r="K1054" s="5" t="s">
        <v>65</v>
      </c>
      <c r="M1054" s="5" t="s">
        <v>222</v>
      </c>
      <c r="N1054" s="5" t="s">
        <v>66</v>
      </c>
      <c r="O1054" s="7">
        <v>0</v>
      </c>
      <c r="P1054" s="7">
        <v>0</v>
      </c>
      <c r="Q1054" s="7">
        <v>0</v>
      </c>
      <c r="R1054" s="7">
        <v>0</v>
      </c>
      <c r="T1054" s="5">
        <v>0</v>
      </c>
      <c r="W1054" s="5">
        <v>0</v>
      </c>
      <c r="Y1054" s="5">
        <v>0</v>
      </c>
      <c r="Z1054" s="5">
        <v>0</v>
      </c>
      <c r="AB1054" s="5">
        <v>0</v>
      </c>
      <c r="AC1054" s="5">
        <v>0</v>
      </c>
      <c r="AE1054" s="5">
        <v>0</v>
      </c>
      <c r="AF1054" s="5">
        <v>0</v>
      </c>
      <c r="AH1054" s="5">
        <v>0</v>
      </c>
      <c r="AJ1054" s="7">
        <v>0</v>
      </c>
      <c r="BB1054" s="5" t="s">
        <v>322</v>
      </c>
      <c r="BD1054" s="5" t="s">
        <v>323</v>
      </c>
      <c r="BE1054" s="5" t="s">
        <v>324</v>
      </c>
    </row>
    <row r="1055" spans="1:57" x14ac:dyDescent="0.25">
      <c r="A1055" s="5">
        <v>1054</v>
      </c>
      <c r="B1055" s="6">
        <v>42611.43204861111</v>
      </c>
      <c r="D1055" s="5" t="s">
        <v>317</v>
      </c>
      <c r="E1055" s="5" t="s">
        <v>318</v>
      </c>
      <c r="F1055" s="5" t="s">
        <v>317</v>
      </c>
      <c r="G1055" s="5" t="s">
        <v>80</v>
      </c>
      <c r="H1055" s="5" t="s">
        <v>319</v>
      </c>
      <c r="I1055" s="5" t="s">
        <v>320</v>
      </c>
      <c r="J1055" s="5" t="s">
        <v>65</v>
      </c>
      <c r="K1055" s="5" t="s">
        <v>65</v>
      </c>
      <c r="M1055" s="5" t="s">
        <v>363</v>
      </c>
      <c r="N1055" s="5" t="s">
        <v>66</v>
      </c>
      <c r="O1055" s="7">
        <v>0</v>
      </c>
      <c r="P1055" s="7">
        <v>0</v>
      </c>
      <c r="Q1055" s="7">
        <v>0</v>
      </c>
      <c r="R1055" s="7">
        <v>0</v>
      </c>
      <c r="T1055" s="5">
        <v>0</v>
      </c>
      <c r="W1055" s="5">
        <v>0</v>
      </c>
      <c r="Y1055" s="5">
        <v>0</v>
      </c>
      <c r="Z1055" s="5">
        <v>0</v>
      </c>
      <c r="AB1055" s="5">
        <v>0</v>
      </c>
      <c r="AC1055" s="5">
        <v>0</v>
      </c>
      <c r="AE1055" s="5">
        <v>0</v>
      </c>
      <c r="AF1055" s="5">
        <v>0</v>
      </c>
      <c r="AH1055" s="5">
        <v>0</v>
      </c>
      <c r="AJ1055" s="7">
        <v>0</v>
      </c>
      <c r="BB1055" s="5" t="s">
        <v>322</v>
      </c>
      <c r="BD1055" s="5" t="s">
        <v>323</v>
      </c>
      <c r="BE1055" s="5" t="s">
        <v>324</v>
      </c>
    </row>
    <row r="1056" spans="1:57" x14ac:dyDescent="0.25">
      <c r="A1056" s="5">
        <v>1055</v>
      </c>
      <c r="B1056" s="6">
        <v>42611.419131944444</v>
      </c>
      <c r="D1056" s="5" t="s">
        <v>317</v>
      </c>
      <c r="E1056" s="5" t="s">
        <v>318</v>
      </c>
      <c r="F1056" s="5" t="s">
        <v>317</v>
      </c>
      <c r="G1056" s="5" t="s">
        <v>80</v>
      </c>
      <c r="H1056" s="5" t="s">
        <v>319</v>
      </c>
      <c r="I1056" s="5" t="s">
        <v>320</v>
      </c>
      <c r="J1056" s="5" t="s">
        <v>65</v>
      </c>
      <c r="K1056" s="5" t="s">
        <v>65</v>
      </c>
      <c r="M1056" s="5" t="s">
        <v>363</v>
      </c>
      <c r="N1056" s="5" t="s">
        <v>66</v>
      </c>
      <c r="O1056" s="7">
        <v>0</v>
      </c>
      <c r="P1056" s="7">
        <v>0</v>
      </c>
      <c r="Q1056" s="7">
        <v>0</v>
      </c>
      <c r="R1056" s="7">
        <v>0</v>
      </c>
      <c r="T1056" s="5">
        <v>0</v>
      </c>
      <c r="W1056" s="5">
        <v>0</v>
      </c>
      <c r="Y1056" s="5">
        <v>0</v>
      </c>
      <c r="Z1056" s="5">
        <v>0</v>
      </c>
      <c r="AB1056" s="5">
        <v>0</v>
      </c>
      <c r="AC1056" s="5">
        <v>0</v>
      </c>
      <c r="AE1056" s="5">
        <v>0</v>
      </c>
      <c r="AF1056" s="5">
        <v>0</v>
      </c>
      <c r="AH1056" s="5">
        <v>0</v>
      </c>
      <c r="AJ1056" s="7">
        <v>0</v>
      </c>
      <c r="BB1056" s="5" t="s">
        <v>322</v>
      </c>
      <c r="BD1056" s="5" t="s">
        <v>323</v>
      </c>
      <c r="BE1056" s="5" t="s">
        <v>324</v>
      </c>
    </row>
    <row r="1057" spans="1:57" x14ac:dyDescent="0.25">
      <c r="A1057" s="5">
        <v>1056</v>
      </c>
      <c r="B1057" s="6">
        <v>42611.412418981483</v>
      </c>
      <c r="D1057" s="5" t="s">
        <v>317</v>
      </c>
      <c r="E1057" s="5" t="s">
        <v>318</v>
      </c>
      <c r="F1057" s="5" t="s">
        <v>317</v>
      </c>
      <c r="G1057" s="5" t="s">
        <v>80</v>
      </c>
      <c r="H1057" s="5" t="s">
        <v>319</v>
      </c>
      <c r="I1057" s="5" t="s">
        <v>320</v>
      </c>
      <c r="J1057" s="5" t="s">
        <v>65</v>
      </c>
      <c r="K1057" s="5" t="s">
        <v>65</v>
      </c>
      <c r="M1057" s="5" t="s">
        <v>222</v>
      </c>
      <c r="N1057" s="5" t="s">
        <v>66</v>
      </c>
      <c r="O1057" s="7">
        <v>0</v>
      </c>
      <c r="P1057" s="7">
        <v>0</v>
      </c>
      <c r="Q1057" s="7">
        <v>0</v>
      </c>
      <c r="R1057" s="7">
        <v>0</v>
      </c>
      <c r="T1057" s="5">
        <v>0</v>
      </c>
      <c r="W1057" s="5">
        <v>0</v>
      </c>
      <c r="Y1057" s="5">
        <v>0</v>
      </c>
      <c r="Z1057" s="5">
        <v>0</v>
      </c>
      <c r="AB1057" s="5">
        <v>0</v>
      </c>
      <c r="AC1057" s="5">
        <v>0</v>
      </c>
      <c r="AE1057" s="5">
        <v>0</v>
      </c>
      <c r="AF1057" s="5">
        <v>0</v>
      </c>
      <c r="AH1057" s="5">
        <v>0</v>
      </c>
      <c r="AJ1057" s="7">
        <v>0</v>
      </c>
      <c r="BB1057" s="5" t="s">
        <v>322</v>
      </c>
      <c r="BD1057" s="5" t="s">
        <v>323</v>
      </c>
      <c r="BE1057" s="5" t="s">
        <v>324</v>
      </c>
    </row>
    <row r="1058" spans="1:57" x14ac:dyDescent="0.25">
      <c r="A1058" s="5">
        <v>1057</v>
      </c>
      <c r="B1058" s="6">
        <v>42611.411006944443</v>
      </c>
      <c r="D1058" s="5" t="s">
        <v>317</v>
      </c>
      <c r="E1058" s="5" t="s">
        <v>318</v>
      </c>
      <c r="F1058" s="5" t="s">
        <v>317</v>
      </c>
      <c r="G1058" s="5" t="s">
        <v>80</v>
      </c>
      <c r="H1058" s="5" t="s">
        <v>319</v>
      </c>
      <c r="I1058" s="5" t="s">
        <v>320</v>
      </c>
      <c r="J1058" s="5" t="s">
        <v>65</v>
      </c>
      <c r="K1058" s="5" t="s">
        <v>65</v>
      </c>
      <c r="M1058" s="5" t="s">
        <v>363</v>
      </c>
      <c r="N1058" s="5" t="s">
        <v>66</v>
      </c>
      <c r="O1058" s="7">
        <v>0</v>
      </c>
      <c r="P1058" s="7">
        <v>0</v>
      </c>
      <c r="Q1058" s="7">
        <v>0</v>
      </c>
      <c r="R1058" s="7">
        <v>0</v>
      </c>
      <c r="T1058" s="5">
        <v>0</v>
      </c>
      <c r="W1058" s="5">
        <v>0</v>
      </c>
      <c r="Y1058" s="5">
        <v>0</v>
      </c>
      <c r="Z1058" s="5">
        <v>0</v>
      </c>
      <c r="AB1058" s="5">
        <v>0</v>
      </c>
      <c r="AC1058" s="5">
        <v>0</v>
      </c>
      <c r="AE1058" s="5">
        <v>0</v>
      </c>
      <c r="AF1058" s="5">
        <v>0</v>
      </c>
      <c r="AH1058" s="5">
        <v>0</v>
      </c>
      <c r="AJ1058" s="7">
        <v>0</v>
      </c>
      <c r="BB1058" s="5" t="s">
        <v>322</v>
      </c>
      <c r="BD1058" s="5" t="s">
        <v>323</v>
      </c>
      <c r="BE1058" s="5" t="s">
        <v>324</v>
      </c>
    </row>
    <row r="1059" spans="1:57" x14ac:dyDescent="0.25">
      <c r="A1059" s="5">
        <v>1058</v>
      </c>
      <c r="B1059" s="6">
        <v>42611.409872685188</v>
      </c>
      <c r="D1059" s="5" t="s">
        <v>317</v>
      </c>
      <c r="E1059" s="5" t="s">
        <v>318</v>
      </c>
      <c r="F1059" s="5" t="s">
        <v>317</v>
      </c>
      <c r="G1059" s="5" t="s">
        <v>80</v>
      </c>
      <c r="H1059" s="5" t="s">
        <v>319</v>
      </c>
      <c r="I1059" s="5" t="s">
        <v>320</v>
      </c>
      <c r="J1059" s="5" t="s">
        <v>65</v>
      </c>
      <c r="K1059" s="5" t="s">
        <v>65</v>
      </c>
      <c r="M1059" s="5" t="s">
        <v>363</v>
      </c>
      <c r="N1059" s="5" t="s">
        <v>66</v>
      </c>
      <c r="O1059" s="7">
        <v>0</v>
      </c>
      <c r="P1059" s="7">
        <v>0</v>
      </c>
      <c r="Q1059" s="7">
        <v>0</v>
      </c>
      <c r="R1059" s="7">
        <v>0</v>
      </c>
      <c r="T1059" s="5">
        <v>0</v>
      </c>
      <c r="W1059" s="5">
        <v>0</v>
      </c>
      <c r="Y1059" s="5">
        <v>0</v>
      </c>
      <c r="Z1059" s="5">
        <v>0</v>
      </c>
      <c r="AB1059" s="5">
        <v>0</v>
      </c>
      <c r="AC1059" s="5">
        <v>0</v>
      </c>
      <c r="AE1059" s="5">
        <v>0</v>
      </c>
      <c r="AF1059" s="5">
        <v>0</v>
      </c>
      <c r="AH1059" s="5">
        <v>0</v>
      </c>
      <c r="AJ1059" s="7">
        <v>0</v>
      </c>
      <c r="BB1059" s="5" t="s">
        <v>322</v>
      </c>
      <c r="BD1059" s="5" t="s">
        <v>323</v>
      </c>
      <c r="BE1059" s="5" t="s">
        <v>324</v>
      </c>
    </row>
    <row r="1060" spans="1:57" x14ac:dyDescent="0.25">
      <c r="A1060" s="5">
        <v>1059</v>
      </c>
      <c r="B1060" s="6">
        <v>42611.409155092595</v>
      </c>
      <c r="D1060" s="5" t="s">
        <v>317</v>
      </c>
      <c r="E1060" s="5" t="s">
        <v>318</v>
      </c>
      <c r="F1060" s="5" t="s">
        <v>317</v>
      </c>
      <c r="G1060" s="5" t="s">
        <v>80</v>
      </c>
      <c r="H1060" s="5" t="s">
        <v>319</v>
      </c>
      <c r="I1060" s="5" t="s">
        <v>320</v>
      </c>
      <c r="J1060" s="5" t="s">
        <v>65</v>
      </c>
      <c r="K1060" s="5" t="s">
        <v>65</v>
      </c>
      <c r="M1060" s="5" t="s">
        <v>363</v>
      </c>
      <c r="N1060" s="5" t="s">
        <v>66</v>
      </c>
      <c r="O1060" s="7">
        <v>0</v>
      </c>
      <c r="P1060" s="7">
        <v>0</v>
      </c>
      <c r="Q1060" s="7">
        <v>0</v>
      </c>
      <c r="R1060" s="7">
        <v>0</v>
      </c>
      <c r="T1060" s="5">
        <v>0</v>
      </c>
      <c r="W1060" s="5">
        <v>0</v>
      </c>
      <c r="Y1060" s="5">
        <v>0</v>
      </c>
      <c r="Z1060" s="5">
        <v>0</v>
      </c>
      <c r="AB1060" s="5">
        <v>0</v>
      </c>
      <c r="AC1060" s="5">
        <v>0</v>
      </c>
      <c r="AE1060" s="5">
        <v>0</v>
      </c>
      <c r="AF1060" s="5">
        <v>0</v>
      </c>
      <c r="AH1060" s="5">
        <v>0</v>
      </c>
      <c r="AJ1060" s="7">
        <v>0</v>
      </c>
      <c r="BB1060" s="5" t="s">
        <v>322</v>
      </c>
      <c r="BD1060" s="5" t="s">
        <v>323</v>
      </c>
      <c r="BE1060" s="5" t="s">
        <v>324</v>
      </c>
    </row>
    <row r="1061" spans="1:57" x14ac:dyDescent="0.25">
      <c r="A1061" s="5">
        <v>1060</v>
      </c>
      <c r="B1061" s="6">
        <v>42611.408773148149</v>
      </c>
      <c r="D1061" s="5" t="s">
        <v>317</v>
      </c>
      <c r="E1061" s="5" t="s">
        <v>318</v>
      </c>
      <c r="F1061" s="5" t="s">
        <v>317</v>
      </c>
      <c r="G1061" s="5" t="s">
        <v>80</v>
      </c>
      <c r="H1061" s="5" t="s">
        <v>319</v>
      </c>
      <c r="I1061" s="5" t="s">
        <v>320</v>
      </c>
      <c r="J1061" s="5" t="s">
        <v>65</v>
      </c>
      <c r="K1061" s="5" t="s">
        <v>65</v>
      </c>
      <c r="M1061" s="5" t="s">
        <v>325</v>
      </c>
      <c r="N1061" s="5" t="s">
        <v>66</v>
      </c>
      <c r="O1061" s="7">
        <v>0</v>
      </c>
      <c r="P1061" s="7">
        <v>0</v>
      </c>
      <c r="Q1061" s="7">
        <v>0</v>
      </c>
      <c r="R1061" s="7">
        <v>0</v>
      </c>
      <c r="T1061" s="5">
        <v>0</v>
      </c>
      <c r="W1061" s="5">
        <v>0</v>
      </c>
      <c r="Y1061" s="5">
        <v>0</v>
      </c>
      <c r="Z1061" s="5">
        <v>0</v>
      </c>
      <c r="AB1061" s="5">
        <v>0</v>
      </c>
      <c r="AC1061" s="5">
        <v>0</v>
      </c>
      <c r="AE1061" s="5">
        <v>0</v>
      </c>
      <c r="AF1061" s="5">
        <v>0</v>
      </c>
      <c r="AH1061" s="5">
        <v>0</v>
      </c>
      <c r="AJ1061" s="7">
        <v>0</v>
      </c>
      <c r="BB1061" s="5" t="s">
        <v>322</v>
      </c>
      <c r="BD1061" s="5" t="s">
        <v>323</v>
      </c>
      <c r="BE1061" s="5" t="s">
        <v>324</v>
      </c>
    </row>
    <row r="1062" spans="1:57" x14ac:dyDescent="0.25">
      <c r="A1062" s="5">
        <v>1061</v>
      </c>
      <c r="B1062" s="6">
        <v>42611.399421296293</v>
      </c>
      <c r="D1062" s="5" t="s">
        <v>318</v>
      </c>
      <c r="E1062" s="5" t="s">
        <v>326</v>
      </c>
      <c r="G1062" s="5" t="s">
        <v>64</v>
      </c>
      <c r="H1062" s="5" t="s">
        <v>319</v>
      </c>
      <c r="I1062" s="5" t="s">
        <v>75</v>
      </c>
      <c r="J1062" s="5" t="s">
        <v>65</v>
      </c>
      <c r="K1062" s="5" t="s">
        <v>65</v>
      </c>
      <c r="M1062" s="5" t="s">
        <v>613</v>
      </c>
      <c r="N1062" s="5" t="s">
        <v>614</v>
      </c>
      <c r="O1062" s="7">
        <v>0</v>
      </c>
      <c r="P1062" s="7">
        <v>0</v>
      </c>
      <c r="Q1062" s="7">
        <v>0</v>
      </c>
      <c r="R1062" s="7">
        <v>0</v>
      </c>
      <c r="T1062" s="5">
        <v>0</v>
      </c>
      <c r="W1062" s="5">
        <v>0</v>
      </c>
      <c r="Y1062" s="5">
        <v>0</v>
      </c>
      <c r="Z1062" s="5">
        <v>0</v>
      </c>
      <c r="AB1062" s="5">
        <v>0</v>
      </c>
      <c r="AC1062" s="5">
        <v>0</v>
      </c>
      <c r="AE1062" s="5">
        <v>0</v>
      </c>
      <c r="AF1062" s="5">
        <v>0</v>
      </c>
      <c r="AH1062" s="5">
        <v>0</v>
      </c>
      <c r="AJ1062" s="7">
        <v>0</v>
      </c>
      <c r="AZ1062" s="5" t="s">
        <v>175</v>
      </c>
      <c r="BB1062" s="5" t="s">
        <v>77</v>
      </c>
      <c r="BD1062" s="5" t="s">
        <v>427</v>
      </c>
      <c r="BE1062" s="5" t="s">
        <v>67</v>
      </c>
    </row>
    <row r="1063" spans="1:57" x14ac:dyDescent="0.25">
      <c r="A1063" s="5">
        <v>1062</v>
      </c>
      <c r="B1063" s="6">
        <v>42611.396527777775</v>
      </c>
      <c r="D1063" s="5" t="s">
        <v>318</v>
      </c>
      <c r="E1063" s="5" t="s">
        <v>344</v>
      </c>
      <c r="G1063" s="5" t="s">
        <v>64</v>
      </c>
      <c r="H1063" s="5" t="s">
        <v>319</v>
      </c>
      <c r="I1063" s="5" t="s">
        <v>75</v>
      </c>
      <c r="J1063" s="5" t="s">
        <v>65</v>
      </c>
      <c r="K1063" s="5" t="s">
        <v>65</v>
      </c>
      <c r="M1063" s="5" t="s">
        <v>266</v>
      </c>
      <c r="N1063" s="5" t="s">
        <v>76</v>
      </c>
      <c r="O1063" s="7">
        <v>0</v>
      </c>
      <c r="P1063" s="7">
        <v>0</v>
      </c>
      <c r="Q1063" s="7">
        <v>0</v>
      </c>
      <c r="R1063" s="7">
        <v>0</v>
      </c>
      <c r="T1063" s="5">
        <v>0</v>
      </c>
      <c r="W1063" s="5">
        <v>0</v>
      </c>
      <c r="Y1063" s="5">
        <v>0</v>
      </c>
      <c r="Z1063" s="5">
        <v>0</v>
      </c>
      <c r="AB1063" s="5">
        <v>0</v>
      </c>
      <c r="AC1063" s="5">
        <v>0</v>
      </c>
      <c r="AE1063" s="5">
        <v>0</v>
      </c>
      <c r="AF1063" s="5">
        <v>0</v>
      </c>
      <c r="AH1063" s="5">
        <v>0</v>
      </c>
      <c r="AJ1063" s="7">
        <v>0</v>
      </c>
      <c r="AZ1063" s="5" t="s">
        <v>175</v>
      </c>
      <c r="BB1063" s="5" t="s">
        <v>77</v>
      </c>
      <c r="BD1063" s="5" t="s">
        <v>427</v>
      </c>
      <c r="BE1063" s="5" t="s">
        <v>67</v>
      </c>
    </row>
    <row r="1064" spans="1:57" x14ac:dyDescent="0.25">
      <c r="A1064" s="5">
        <v>1063</v>
      </c>
      <c r="B1064" s="6">
        <v>42611.39539351852</v>
      </c>
      <c r="C1064" s="6">
        <v>42611.546168981484</v>
      </c>
      <c r="D1064" s="5" t="s">
        <v>336</v>
      </c>
      <c r="E1064" s="5" t="s">
        <v>68</v>
      </c>
      <c r="F1064" s="5" t="s">
        <v>337</v>
      </c>
      <c r="G1064" s="5" t="s">
        <v>64</v>
      </c>
      <c r="H1064" s="5" t="s">
        <v>319</v>
      </c>
      <c r="I1064" s="5" t="s">
        <v>69</v>
      </c>
      <c r="J1064" s="5" t="s">
        <v>65</v>
      </c>
      <c r="K1064" s="5" t="s">
        <v>65</v>
      </c>
      <c r="L1064" s="5">
        <v>130267</v>
      </c>
      <c r="M1064" s="5" t="s">
        <v>70</v>
      </c>
      <c r="N1064" s="5" t="s">
        <v>70</v>
      </c>
      <c r="O1064" s="7">
        <v>0</v>
      </c>
      <c r="P1064" s="7">
        <v>0</v>
      </c>
      <c r="Q1064" s="7">
        <v>0</v>
      </c>
      <c r="R1064" s="7">
        <v>0</v>
      </c>
      <c r="T1064" s="5">
        <v>33</v>
      </c>
      <c r="U1064" s="5">
        <v>0</v>
      </c>
      <c r="V1064" s="5">
        <v>0</v>
      </c>
      <c r="W1064" s="5">
        <v>0</v>
      </c>
      <c r="Z1064" s="5">
        <v>0</v>
      </c>
      <c r="AC1064" s="5">
        <v>0</v>
      </c>
      <c r="AF1064" s="5">
        <v>0</v>
      </c>
      <c r="AI1064" s="7">
        <v>677.59100000000001</v>
      </c>
      <c r="AJ1064" s="7">
        <v>0.124</v>
      </c>
      <c r="AK1064" s="5" t="s">
        <v>189</v>
      </c>
      <c r="AZ1064" s="5" t="s">
        <v>186</v>
      </c>
      <c r="BB1064" s="5" t="s">
        <v>71</v>
      </c>
    </row>
    <row r="1065" spans="1:57" x14ac:dyDescent="0.25">
      <c r="A1065" s="5">
        <v>1064</v>
      </c>
      <c r="B1065" s="6">
        <v>42611.394652777781</v>
      </c>
      <c r="C1065" s="6">
        <v>42611.570868055554</v>
      </c>
      <c r="D1065" s="5" t="s">
        <v>336</v>
      </c>
      <c r="E1065" s="5" t="s">
        <v>68</v>
      </c>
      <c r="F1065" s="5" t="s">
        <v>337</v>
      </c>
      <c r="G1065" s="5" t="s">
        <v>64</v>
      </c>
      <c r="H1065" s="5" t="s">
        <v>319</v>
      </c>
      <c r="I1065" s="5" t="s">
        <v>69</v>
      </c>
      <c r="J1065" s="5" t="s">
        <v>65</v>
      </c>
      <c r="K1065" s="5" t="s">
        <v>65</v>
      </c>
      <c r="L1065" s="5">
        <v>19029500</v>
      </c>
      <c r="M1065" s="5" t="s">
        <v>70</v>
      </c>
      <c r="N1065" s="5" t="s">
        <v>70</v>
      </c>
      <c r="O1065" s="7">
        <v>0</v>
      </c>
      <c r="P1065" s="7">
        <v>0</v>
      </c>
      <c r="Q1065" s="7">
        <v>0</v>
      </c>
      <c r="R1065" s="7">
        <v>0</v>
      </c>
      <c r="T1065" s="5">
        <v>33</v>
      </c>
      <c r="U1065" s="5">
        <v>0</v>
      </c>
      <c r="V1065" s="5">
        <v>0</v>
      </c>
      <c r="W1065" s="5">
        <v>0</v>
      </c>
      <c r="Z1065" s="5">
        <v>0</v>
      </c>
      <c r="AC1065" s="5">
        <v>0</v>
      </c>
      <c r="AF1065" s="5">
        <v>0</v>
      </c>
      <c r="AI1065" s="7">
        <v>677.73940000000005</v>
      </c>
      <c r="AJ1065" s="7">
        <v>18.148399999999999</v>
      </c>
      <c r="AK1065" s="5" t="s">
        <v>148</v>
      </c>
      <c r="AZ1065" s="5" t="s">
        <v>185</v>
      </c>
      <c r="BB1065" s="5" t="s">
        <v>74</v>
      </c>
    </row>
    <row r="1066" spans="1:57" x14ac:dyDescent="0.25">
      <c r="A1066" s="5">
        <v>1065</v>
      </c>
      <c r="B1066" s="6">
        <v>42611.391689814816</v>
      </c>
      <c r="D1066" s="5" t="s">
        <v>607</v>
      </c>
      <c r="E1066" s="5" t="s">
        <v>318</v>
      </c>
      <c r="G1066" s="5" t="s">
        <v>64</v>
      </c>
      <c r="H1066" s="5" t="s">
        <v>319</v>
      </c>
      <c r="I1066" s="5" t="s">
        <v>176</v>
      </c>
      <c r="J1066" s="5" t="s">
        <v>65</v>
      </c>
      <c r="K1066" s="5" t="s">
        <v>65</v>
      </c>
      <c r="M1066" s="5" t="s">
        <v>250</v>
      </c>
      <c r="N1066" s="5" t="s">
        <v>183</v>
      </c>
      <c r="O1066" s="7">
        <v>0</v>
      </c>
      <c r="P1066" s="7">
        <v>0</v>
      </c>
      <c r="Q1066" s="7">
        <v>0</v>
      </c>
      <c r="R1066" s="7">
        <v>0</v>
      </c>
      <c r="T1066" s="5">
        <v>0</v>
      </c>
      <c r="W1066" s="5">
        <v>0</v>
      </c>
      <c r="Y1066" s="5">
        <v>0</v>
      </c>
      <c r="Z1066" s="5">
        <v>0</v>
      </c>
      <c r="AB1066" s="5">
        <v>0</v>
      </c>
      <c r="AC1066" s="5">
        <v>0</v>
      </c>
      <c r="AE1066" s="5">
        <v>0</v>
      </c>
      <c r="AF1066" s="5">
        <v>0</v>
      </c>
      <c r="AH1066" s="5">
        <v>0</v>
      </c>
      <c r="AJ1066" s="7">
        <v>0</v>
      </c>
      <c r="AZ1066" s="5" t="s">
        <v>175</v>
      </c>
      <c r="BB1066" s="5" t="s">
        <v>178</v>
      </c>
      <c r="BD1066" s="5" t="s">
        <v>427</v>
      </c>
      <c r="BE1066" s="5" t="s">
        <v>67</v>
      </c>
    </row>
    <row r="1067" spans="1:57" x14ac:dyDescent="0.25">
      <c r="A1067" s="5">
        <v>1066</v>
      </c>
      <c r="B1067" s="6">
        <v>42611.360682870371</v>
      </c>
      <c r="D1067" s="5" t="s">
        <v>317</v>
      </c>
      <c r="E1067" s="5" t="s">
        <v>318</v>
      </c>
      <c r="F1067" s="5" t="s">
        <v>317</v>
      </c>
      <c r="G1067" s="5" t="s">
        <v>80</v>
      </c>
      <c r="H1067" s="5" t="s">
        <v>319</v>
      </c>
      <c r="I1067" s="5" t="s">
        <v>320</v>
      </c>
      <c r="J1067" s="5" t="s">
        <v>65</v>
      </c>
      <c r="K1067" s="5" t="s">
        <v>65</v>
      </c>
      <c r="M1067" s="5" t="s">
        <v>222</v>
      </c>
      <c r="N1067" s="5" t="s">
        <v>66</v>
      </c>
      <c r="O1067" s="7">
        <v>0</v>
      </c>
      <c r="P1067" s="7">
        <v>0</v>
      </c>
      <c r="Q1067" s="7">
        <v>0</v>
      </c>
      <c r="R1067" s="7">
        <v>0</v>
      </c>
      <c r="T1067" s="5">
        <v>0</v>
      </c>
      <c r="W1067" s="5">
        <v>0</v>
      </c>
      <c r="Y1067" s="5">
        <v>0</v>
      </c>
      <c r="Z1067" s="5">
        <v>0</v>
      </c>
      <c r="AB1067" s="5">
        <v>0</v>
      </c>
      <c r="AC1067" s="5">
        <v>0</v>
      </c>
      <c r="AE1067" s="5">
        <v>0</v>
      </c>
      <c r="AF1067" s="5">
        <v>0</v>
      </c>
      <c r="AH1067" s="5">
        <v>0</v>
      </c>
      <c r="AJ1067" s="7">
        <v>0</v>
      </c>
      <c r="BB1067" s="5" t="s">
        <v>322</v>
      </c>
      <c r="BD1067" s="5" t="s">
        <v>323</v>
      </c>
      <c r="BE1067" s="5" t="s">
        <v>324</v>
      </c>
    </row>
    <row r="1068" spans="1:57" x14ac:dyDescent="0.25">
      <c r="A1068" s="5">
        <v>1067</v>
      </c>
      <c r="B1068" s="6">
        <v>42611.330891203703</v>
      </c>
      <c r="D1068" s="5" t="s">
        <v>317</v>
      </c>
      <c r="E1068" s="5" t="s">
        <v>318</v>
      </c>
      <c r="F1068" s="5" t="s">
        <v>317</v>
      </c>
      <c r="G1068" s="5" t="s">
        <v>80</v>
      </c>
      <c r="H1068" s="5" t="s">
        <v>319</v>
      </c>
      <c r="I1068" s="5" t="s">
        <v>320</v>
      </c>
      <c r="J1068" s="5" t="s">
        <v>65</v>
      </c>
      <c r="K1068" s="5" t="s">
        <v>65</v>
      </c>
      <c r="M1068" s="5" t="s">
        <v>222</v>
      </c>
      <c r="N1068" s="5" t="s">
        <v>66</v>
      </c>
      <c r="O1068" s="7">
        <v>0</v>
      </c>
      <c r="P1068" s="7">
        <v>0</v>
      </c>
      <c r="Q1068" s="7">
        <v>0</v>
      </c>
      <c r="R1068" s="7">
        <v>0</v>
      </c>
      <c r="T1068" s="5">
        <v>0</v>
      </c>
      <c r="W1068" s="5">
        <v>0</v>
      </c>
      <c r="Y1068" s="5">
        <v>0</v>
      </c>
      <c r="Z1068" s="5">
        <v>0</v>
      </c>
      <c r="AB1068" s="5">
        <v>0</v>
      </c>
      <c r="AC1068" s="5">
        <v>0</v>
      </c>
      <c r="AE1068" s="5">
        <v>0</v>
      </c>
      <c r="AF1068" s="5">
        <v>0</v>
      </c>
      <c r="AH1068" s="5">
        <v>0</v>
      </c>
      <c r="AJ1068" s="7">
        <v>0</v>
      </c>
      <c r="BB1068" s="5" t="s">
        <v>322</v>
      </c>
      <c r="BD1068" s="5" t="s">
        <v>323</v>
      </c>
      <c r="BE1068" s="5" t="s">
        <v>324</v>
      </c>
    </row>
    <row r="1069" spans="1:57" x14ac:dyDescent="0.25">
      <c r="A1069" s="5">
        <v>1068</v>
      </c>
      <c r="B1069" s="6">
        <v>42611.312060185184</v>
      </c>
      <c r="C1069" s="6">
        <v>42611.468206018515</v>
      </c>
      <c r="D1069" s="5" t="s">
        <v>336</v>
      </c>
      <c r="E1069" s="5" t="s">
        <v>68</v>
      </c>
      <c r="F1069" s="5" t="s">
        <v>337</v>
      </c>
      <c r="G1069" s="5" t="s">
        <v>64</v>
      </c>
      <c r="H1069" s="5" t="s">
        <v>319</v>
      </c>
      <c r="I1069" s="5" t="s">
        <v>69</v>
      </c>
      <c r="J1069" s="5" t="s">
        <v>65</v>
      </c>
      <c r="K1069" s="5" t="s">
        <v>65</v>
      </c>
      <c r="L1069" s="5">
        <v>148991</v>
      </c>
      <c r="M1069" s="5" t="s">
        <v>70</v>
      </c>
      <c r="N1069" s="5" t="s">
        <v>70</v>
      </c>
      <c r="O1069" s="7">
        <v>0</v>
      </c>
      <c r="P1069" s="7">
        <v>0</v>
      </c>
      <c r="Q1069" s="7">
        <v>0</v>
      </c>
      <c r="R1069" s="7">
        <v>0</v>
      </c>
      <c r="T1069" s="5">
        <v>33</v>
      </c>
      <c r="U1069" s="5">
        <v>0</v>
      </c>
      <c r="V1069" s="5">
        <v>0</v>
      </c>
      <c r="W1069" s="5">
        <v>0</v>
      </c>
      <c r="Z1069" s="5">
        <v>0</v>
      </c>
      <c r="AC1069" s="5">
        <v>0</v>
      </c>
      <c r="AF1069" s="5">
        <v>0</v>
      </c>
      <c r="AI1069" s="7">
        <v>678.03530000000001</v>
      </c>
      <c r="AJ1069" s="7">
        <v>0.1426</v>
      </c>
      <c r="AK1069" s="5" t="s">
        <v>189</v>
      </c>
      <c r="AZ1069" s="5" t="s">
        <v>186</v>
      </c>
      <c r="BB1069" s="5" t="s">
        <v>71</v>
      </c>
    </row>
    <row r="1070" spans="1:57" x14ac:dyDescent="0.25">
      <c r="A1070" s="5">
        <v>1069</v>
      </c>
      <c r="B1070" s="6">
        <v>42611.311319444445</v>
      </c>
      <c r="C1070" s="6">
        <v>42611.462013888886</v>
      </c>
      <c r="D1070" s="5" t="s">
        <v>336</v>
      </c>
      <c r="E1070" s="5" t="s">
        <v>68</v>
      </c>
      <c r="F1070" s="5" t="s">
        <v>337</v>
      </c>
      <c r="G1070" s="5" t="s">
        <v>64</v>
      </c>
      <c r="H1070" s="5" t="s">
        <v>319</v>
      </c>
      <c r="I1070" s="5" t="s">
        <v>69</v>
      </c>
      <c r="J1070" s="5" t="s">
        <v>65</v>
      </c>
      <c r="K1070" s="5" t="s">
        <v>65</v>
      </c>
      <c r="L1070" s="5">
        <v>392042</v>
      </c>
      <c r="M1070" s="5" t="s">
        <v>70</v>
      </c>
      <c r="N1070" s="5" t="s">
        <v>70</v>
      </c>
      <c r="O1070" s="7">
        <v>0</v>
      </c>
      <c r="P1070" s="7">
        <v>0</v>
      </c>
      <c r="Q1070" s="7">
        <v>0</v>
      </c>
      <c r="R1070" s="7">
        <v>0</v>
      </c>
      <c r="T1070" s="5">
        <v>33</v>
      </c>
      <c r="U1070" s="5">
        <v>0</v>
      </c>
      <c r="V1070" s="5">
        <v>0</v>
      </c>
      <c r="W1070" s="5">
        <v>0</v>
      </c>
      <c r="Z1070" s="5">
        <v>0</v>
      </c>
      <c r="AC1070" s="5">
        <v>0</v>
      </c>
      <c r="AF1070" s="5">
        <v>0</v>
      </c>
      <c r="AI1070" s="7">
        <v>678.25599999999997</v>
      </c>
      <c r="AJ1070" s="7">
        <v>0.374</v>
      </c>
      <c r="AK1070" s="5" t="s">
        <v>190</v>
      </c>
      <c r="AZ1070" s="5" t="s">
        <v>185</v>
      </c>
      <c r="BB1070" s="5" t="s">
        <v>74</v>
      </c>
    </row>
    <row r="1071" spans="1:57" x14ac:dyDescent="0.25">
      <c r="A1071" s="5">
        <v>1070</v>
      </c>
      <c r="B1071" s="6">
        <v>42610.898310185185</v>
      </c>
      <c r="C1071" s="6">
        <v>42610.944687499999</v>
      </c>
      <c r="D1071" s="5" t="s">
        <v>336</v>
      </c>
      <c r="E1071" s="5" t="s">
        <v>241</v>
      </c>
      <c r="F1071" s="5" t="s">
        <v>337</v>
      </c>
      <c r="G1071" s="5" t="s">
        <v>64</v>
      </c>
      <c r="H1071" s="5" t="s">
        <v>319</v>
      </c>
      <c r="I1071" s="5" t="s">
        <v>69</v>
      </c>
      <c r="J1071" s="5" t="s">
        <v>65</v>
      </c>
      <c r="K1071" s="5" t="s">
        <v>65</v>
      </c>
      <c r="L1071" s="5">
        <v>7086</v>
      </c>
      <c r="M1071" s="5" t="s">
        <v>70</v>
      </c>
      <c r="N1071" s="5" t="s">
        <v>70</v>
      </c>
      <c r="O1071" s="7">
        <v>0</v>
      </c>
      <c r="P1071" s="7">
        <v>0</v>
      </c>
      <c r="Q1071" s="7">
        <v>0</v>
      </c>
      <c r="R1071" s="7">
        <v>0</v>
      </c>
      <c r="T1071" s="5">
        <v>33</v>
      </c>
      <c r="U1071" s="5">
        <v>0</v>
      </c>
      <c r="V1071" s="5">
        <v>0</v>
      </c>
      <c r="W1071" s="5">
        <v>0</v>
      </c>
      <c r="Z1071" s="5">
        <v>0</v>
      </c>
      <c r="AC1071" s="5">
        <v>0</v>
      </c>
      <c r="AF1071" s="5">
        <v>0</v>
      </c>
      <c r="AI1071" s="7">
        <v>678.26289999999995</v>
      </c>
      <c r="AJ1071" s="7">
        <v>6.7999999999999996E-3</v>
      </c>
      <c r="AK1071" s="5" t="s">
        <v>148</v>
      </c>
      <c r="AZ1071" s="5" t="s">
        <v>185</v>
      </c>
      <c r="BB1071" s="5" t="s">
        <v>74</v>
      </c>
    </row>
    <row r="1072" spans="1:57" x14ac:dyDescent="0.25">
      <c r="A1072" s="5">
        <v>1071</v>
      </c>
      <c r="B1072" s="6">
        <v>42610.89806712963</v>
      </c>
      <c r="C1072" s="6">
        <v>42610.944687499999</v>
      </c>
      <c r="D1072" s="5" t="s">
        <v>336</v>
      </c>
      <c r="E1072" s="5" t="s">
        <v>241</v>
      </c>
      <c r="F1072" s="5" t="s">
        <v>337</v>
      </c>
      <c r="G1072" s="5" t="s">
        <v>64</v>
      </c>
      <c r="H1072" s="5" t="s">
        <v>319</v>
      </c>
      <c r="I1072" s="5" t="s">
        <v>69</v>
      </c>
      <c r="J1072" s="5" t="s">
        <v>65</v>
      </c>
      <c r="K1072" s="5" t="s">
        <v>65</v>
      </c>
      <c r="L1072" s="5">
        <v>9279</v>
      </c>
      <c r="M1072" s="5" t="s">
        <v>70</v>
      </c>
      <c r="N1072" s="5" t="s">
        <v>70</v>
      </c>
      <c r="O1072" s="7">
        <v>0</v>
      </c>
      <c r="P1072" s="7">
        <v>0</v>
      </c>
      <c r="Q1072" s="7">
        <v>0</v>
      </c>
      <c r="R1072" s="7">
        <v>0</v>
      </c>
      <c r="T1072" s="5">
        <v>33</v>
      </c>
      <c r="U1072" s="5">
        <v>0</v>
      </c>
      <c r="V1072" s="5">
        <v>0</v>
      </c>
      <c r="W1072" s="5">
        <v>0</v>
      </c>
      <c r="Z1072" s="5">
        <v>0</v>
      </c>
      <c r="AC1072" s="5">
        <v>0</v>
      </c>
      <c r="AF1072" s="5">
        <v>0</v>
      </c>
      <c r="AI1072" s="7">
        <v>678.27260000000001</v>
      </c>
      <c r="AJ1072" s="7">
        <v>9.7999999999999997E-3</v>
      </c>
      <c r="AK1072" s="5" t="s">
        <v>149</v>
      </c>
      <c r="AZ1072" s="5" t="s">
        <v>186</v>
      </c>
      <c r="BB1072" s="5" t="s">
        <v>71</v>
      </c>
    </row>
    <row r="1073" spans="1:57" x14ac:dyDescent="0.25">
      <c r="A1073" s="5">
        <v>1072</v>
      </c>
      <c r="B1073" s="6">
        <v>42610.89025462963</v>
      </c>
      <c r="D1073" s="5" t="s">
        <v>318</v>
      </c>
      <c r="E1073" s="5" t="s">
        <v>615</v>
      </c>
      <c r="G1073" s="5" t="s">
        <v>80</v>
      </c>
      <c r="H1073" s="5" t="s">
        <v>319</v>
      </c>
      <c r="I1073" s="5" t="s">
        <v>75</v>
      </c>
      <c r="J1073" s="5" t="s">
        <v>65</v>
      </c>
      <c r="K1073" s="5" t="s">
        <v>65</v>
      </c>
      <c r="M1073" s="5" t="s">
        <v>616</v>
      </c>
      <c r="N1073" s="5" t="s">
        <v>76</v>
      </c>
      <c r="O1073" s="7">
        <v>0</v>
      </c>
      <c r="P1073" s="7">
        <v>0</v>
      </c>
      <c r="Q1073" s="7">
        <v>0</v>
      </c>
      <c r="R1073" s="7">
        <v>0</v>
      </c>
      <c r="T1073" s="5">
        <v>0</v>
      </c>
      <c r="W1073" s="5">
        <v>0</v>
      </c>
      <c r="Y1073" s="5">
        <v>0</v>
      </c>
      <c r="Z1073" s="5">
        <v>0</v>
      </c>
      <c r="AB1073" s="5">
        <v>0</v>
      </c>
      <c r="AC1073" s="5">
        <v>0</v>
      </c>
      <c r="AE1073" s="5">
        <v>0</v>
      </c>
      <c r="AF1073" s="5">
        <v>0</v>
      </c>
      <c r="AH1073" s="5">
        <v>0</v>
      </c>
      <c r="AJ1073" s="7">
        <v>0</v>
      </c>
      <c r="AZ1073" s="5" t="s">
        <v>175</v>
      </c>
      <c r="BB1073" s="5" t="s">
        <v>83</v>
      </c>
      <c r="BD1073" s="5" t="s">
        <v>617</v>
      </c>
      <c r="BE1073" s="5" t="s">
        <v>67</v>
      </c>
    </row>
    <row r="1074" spans="1:57" x14ac:dyDescent="0.25">
      <c r="A1074" s="5">
        <v>1073</v>
      </c>
      <c r="B1074" s="6">
        <v>42610.860706018517</v>
      </c>
      <c r="C1074" s="6">
        <v>42610.902280092596</v>
      </c>
      <c r="D1074" s="5" t="s">
        <v>336</v>
      </c>
      <c r="E1074" s="5" t="s">
        <v>241</v>
      </c>
      <c r="F1074" s="5" t="s">
        <v>337</v>
      </c>
      <c r="G1074" s="5" t="s">
        <v>64</v>
      </c>
      <c r="H1074" s="5" t="s">
        <v>319</v>
      </c>
      <c r="I1074" s="5" t="s">
        <v>69</v>
      </c>
      <c r="J1074" s="5" t="s">
        <v>65</v>
      </c>
      <c r="K1074" s="5" t="s">
        <v>65</v>
      </c>
      <c r="L1074" s="5">
        <v>229170</v>
      </c>
      <c r="M1074" s="5" t="s">
        <v>70</v>
      </c>
      <c r="N1074" s="5" t="s">
        <v>70</v>
      </c>
      <c r="O1074" s="7">
        <v>0</v>
      </c>
      <c r="P1074" s="7">
        <v>0</v>
      </c>
      <c r="Q1074" s="7">
        <v>0</v>
      </c>
      <c r="R1074" s="7">
        <v>0</v>
      </c>
      <c r="T1074" s="5">
        <v>33</v>
      </c>
      <c r="U1074" s="5">
        <v>0</v>
      </c>
      <c r="V1074" s="5">
        <v>0</v>
      </c>
      <c r="W1074" s="5">
        <v>0</v>
      </c>
      <c r="Z1074" s="5">
        <v>0</v>
      </c>
      <c r="AC1074" s="5">
        <v>0</v>
      </c>
      <c r="AF1074" s="5">
        <v>0</v>
      </c>
      <c r="AI1074" s="7">
        <v>678.71699999999998</v>
      </c>
      <c r="AJ1074" s="7">
        <v>0.21879999999999999</v>
      </c>
      <c r="AK1074" s="5" t="s">
        <v>149</v>
      </c>
      <c r="AZ1074" s="5" t="s">
        <v>186</v>
      </c>
      <c r="BB1074" s="5" t="s">
        <v>71</v>
      </c>
    </row>
    <row r="1075" spans="1:57" x14ac:dyDescent="0.25">
      <c r="A1075" s="5">
        <v>1074</v>
      </c>
      <c r="B1075" s="6">
        <v>42610.860543981478</v>
      </c>
      <c r="C1075" s="6">
        <v>42610.902280092596</v>
      </c>
      <c r="D1075" s="5" t="s">
        <v>336</v>
      </c>
      <c r="E1075" s="5" t="s">
        <v>241</v>
      </c>
      <c r="F1075" s="5" t="s">
        <v>337</v>
      </c>
      <c r="G1075" s="5" t="s">
        <v>64</v>
      </c>
      <c r="H1075" s="5" t="s">
        <v>319</v>
      </c>
      <c r="I1075" s="5" t="s">
        <v>69</v>
      </c>
      <c r="J1075" s="5" t="s">
        <v>65</v>
      </c>
      <c r="K1075" s="5" t="s">
        <v>65</v>
      </c>
      <c r="L1075" s="5">
        <v>236398</v>
      </c>
      <c r="M1075" s="5" t="s">
        <v>70</v>
      </c>
      <c r="N1075" s="5" t="s">
        <v>70</v>
      </c>
      <c r="O1075" s="7">
        <v>0</v>
      </c>
      <c r="P1075" s="7">
        <v>0</v>
      </c>
      <c r="Q1075" s="7">
        <v>0</v>
      </c>
      <c r="R1075" s="7">
        <v>0</v>
      </c>
      <c r="T1075" s="5">
        <v>33</v>
      </c>
      <c r="U1075" s="5">
        <v>0</v>
      </c>
      <c r="V1075" s="5">
        <v>0</v>
      </c>
      <c r="W1075" s="5">
        <v>0</v>
      </c>
      <c r="Z1075" s="5">
        <v>0</v>
      </c>
      <c r="AC1075" s="5">
        <v>0</v>
      </c>
      <c r="AF1075" s="5">
        <v>0</v>
      </c>
      <c r="AI1075" s="7">
        <v>678.4982</v>
      </c>
      <c r="AJ1075" s="7">
        <v>0.22559999999999999</v>
      </c>
      <c r="AK1075" s="5" t="s">
        <v>148</v>
      </c>
      <c r="AZ1075" s="5" t="s">
        <v>185</v>
      </c>
      <c r="BB1075" s="5" t="s">
        <v>74</v>
      </c>
    </row>
    <row r="1076" spans="1:57" x14ac:dyDescent="0.25">
      <c r="A1076" s="5">
        <v>1075</v>
      </c>
      <c r="B1076" s="6">
        <v>42610.857141203705</v>
      </c>
      <c r="D1076" s="5" t="s">
        <v>317</v>
      </c>
      <c r="E1076" s="5" t="s">
        <v>318</v>
      </c>
      <c r="F1076" s="5" t="s">
        <v>317</v>
      </c>
      <c r="G1076" s="5" t="s">
        <v>80</v>
      </c>
      <c r="H1076" s="5" t="s">
        <v>319</v>
      </c>
      <c r="I1076" s="5" t="s">
        <v>320</v>
      </c>
      <c r="J1076" s="5" t="s">
        <v>65</v>
      </c>
      <c r="K1076" s="5" t="s">
        <v>65</v>
      </c>
      <c r="M1076" s="5" t="s">
        <v>222</v>
      </c>
      <c r="N1076" s="5" t="s">
        <v>66</v>
      </c>
      <c r="O1076" s="7">
        <v>0</v>
      </c>
      <c r="P1076" s="7">
        <v>0</v>
      </c>
      <c r="Q1076" s="7">
        <v>0</v>
      </c>
      <c r="R1076" s="7">
        <v>0</v>
      </c>
      <c r="T1076" s="5">
        <v>0</v>
      </c>
      <c r="W1076" s="5">
        <v>0</v>
      </c>
      <c r="Y1076" s="5">
        <v>0</v>
      </c>
      <c r="Z1076" s="5">
        <v>0</v>
      </c>
      <c r="AB1076" s="5">
        <v>0</v>
      </c>
      <c r="AC1076" s="5">
        <v>0</v>
      </c>
      <c r="AE1076" s="5">
        <v>0</v>
      </c>
      <c r="AF1076" s="5">
        <v>0</v>
      </c>
      <c r="AH1076" s="5">
        <v>0</v>
      </c>
      <c r="AJ1076" s="7">
        <v>0</v>
      </c>
      <c r="BB1076" s="5" t="s">
        <v>322</v>
      </c>
      <c r="BD1076" s="5" t="s">
        <v>323</v>
      </c>
      <c r="BE1076" s="5" t="s">
        <v>324</v>
      </c>
    </row>
    <row r="1077" spans="1:57" x14ac:dyDescent="0.25">
      <c r="A1077" s="5">
        <v>1076</v>
      </c>
      <c r="B1077" s="6">
        <v>42610.813113425924</v>
      </c>
      <c r="C1077" s="6">
        <v>42610.859444444446</v>
      </c>
      <c r="D1077" s="5" t="s">
        <v>336</v>
      </c>
      <c r="E1077" s="5" t="s">
        <v>68</v>
      </c>
      <c r="G1077" s="5" t="s">
        <v>64</v>
      </c>
      <c r="H1077" s="5" t="s">
        <v>319</v>
      </c>
      <c r="I1077" s="5" t="s">
        <v>69</v>
      </c>
      <c r="J1077" s="5" t="s">
        <v>65</v>
      </c>
      <c r="K1077" s="5" t="s">
        <v>65</v>
      </c>
      <c r="L1077" s="5">
        <v>15999</v>
      </c>
      <c r="M1077" s="5" t="s">
        <v>70</v>
      </c>
      <c r="N1077" s="5" t="s">
        <v>70</v>
      </c>
      <c r="O1077" s="7">
        <v>0</v>
      </c>
      <c r="P1077" s="7">
        <v>0</v>
      </c>
      <c r="Q1077" s="7">
        <v>0</v>
      </c>
      <c r="R1077" s="7">
        <v>0</v>
      </c>
      <c r="T1077" s="5">
        <v>33</v>
      </c>
      <c r="U1077" s="5">
        <v>0</v>
      </c>
      <c r="V1077" s="5">
        <v>0</v>
      </c>
      <c r="W1077" s="5">
        <v>0</v>
      </c>
      <c r="Z1077" s="5">
        <v>0</v>
      </c>
      <c r="AC1077" s="5">
        <v>0</v>
      </c>
      <c r="AF1077" s="5">
        <v>0</v>
      </c>
      <c r="AI1077" s="7">
        <v>678.73260000000005</v>
      </c>
      <c r="AJ1077" s="7">
        <v>1.5599999999999999E-2</v>
      </c>
      <c r="AK1077" s="5" t="s">
        <v>148</v>
      </c>
      <c r="AZ1077" s="5" t="s">
        <v>185</v>
      </c>
      <c r="BB1077" s="5" t="s">
        <v>74</v>
      </c>
    </row>
    <row r="1078" spans="1:57" x14ac:dyDescent="0.25">
      <c r="A1078" s="5">
        <v>1077</v>
      </c>
      <c r="B1078" s="6">
        <v>42610.791493055556</v>
      </c>
      <c r="D1078" s="5" t="s">
        <v>317</v>
      </c>
      <c r="E1078" s="5" t="s">
        <v>318</v>
      </c>
      <c r="F1078" s="5" t="s">
        <v>317</v>
      </c>
      <c r="G1078" s="5" t="s">
        <v>80</v>
      </c>
      <c r="H1078" s="5" t="s">
        <v>319</v>
      </c>
      <c r="I1078" s="5" t="s">
        <v>320</v>
      </c>
      <c r="J1078" s="5" t="s">
        <v>65</v>
      </c>
      <c r="K1078" s="5" t="s">
        <v>65</v>
      </c>
      <c r="M1078" s="5" t="s">
        <v>243</v>
      </c>
      <c r="N1078" s="5" t="s">
        <v>66</v>
      </c>
      <c r="O1078" s="7">
        <v>0</v>
      </c>
      <c r="P1078" s="7">
        <v>0</v>
      </c>
      <c r="Q1078" s="7">
        <v>0</v>
      </c>
      <c r="R1078" s="7">
        <v>0</v>
      </c>
      <c r="T1078" s="5">
        <v>0</v>
      </c>
      <c r="W1078" s="5">
        <v>0</v>
      </c>
      <c r="Y1078" s="5">
        <v>0</v>
      </c>
      <c r="Z1078" s="5">
        <v>0</v>
      </c>
      <c r="AB1078" s="5">
        <v>0</v>
      </c>
      <c r="AC1078" s="5">
        <v>0</v>
      </c>
      <c r="AE1078" s="5">
        <v>0</v>
      </c>
      <c r="AF1078" s="5">
        <v>0</v>
      </c>
      <c r="AH1078" s="5">
        <v>0</v>
      </c>
      <c r="AJ1078" s="7">
        <v>0</v>
      </c>
      <c r="BB1078" s="5" t="s">
        <v>322</v>
      </c>
      <c r="BD1078" s="5" t="s">
        <v>323</v>
      </c>
      <c r="BE1078" s="5" t="s">
        <v>324</v>
      </c>
    </row>
    <row r="1079" spans="1:57" x14ac:dyDescent="0.25">
      <c r="A1079" s="5">
        <v>1078</v>
      </c>
      <c r="B1079" s="6">
        <v>42610.789537037039</v>
      </c>
      <c r="D1079" s="5" t="s">
        <v>317</v>
      </c>
      <c r="E1079" s="5" t="s">
        <v>318</v>
      </c>
      <c r="F1079" s="5" t="s">
        <v>317</v>
      </c>
      <c r="G1079" s="5" t="s">
        <v>80</v>
      </c>
      <c r="H1079" s="5" t="s">
        <v>319</v>
      </c>
      <c r="I1079" s="5" t="s">
        <v>320</v>
      </c>
      <c r="J1079" s="5" t="s">
        <v>65</v>
      </c>
      <c r="K1079" s="5" t="s">
        <v>65</v>
      </c>
      <c r="M1079" s="5" t="s">
        <v>325</v>
      </c>
      <c r="N1079" s="5" t="s">
        <v>66</v>
      </c>
      <c r="O1079" s="7">
        <v>0</v>
      </c>
      <c r="P1079" s="7">
        <v>0</v>
      </c>
      <c r="Q1079" s="7">
        <v>0</v>
      </c>
      <c r="R1079" s="7">
        <v>0</v>
      </c>
      <c r="T1079" s="5">
        <v>0</v>
      </c>
      <c r="W1079" s="5">
        <v>0</v>
      </c>
      <c r="Y1079" s="5">
        <v>0</v>
      </c>
      <c r="Z1079" s="5">
        <v>0</v>
      </c>
      <c r="AB1079" s="5">
        <v>0</v>
      </c>
      <c r="AC1079" s="5">
        <v>0</v>
      </c>
      <c r="AE1079" s="5">
        <v>0</v>
      </c>
      <c r="AF1079" s="5">
        <v>0</v>
      </c>
      <c r="AH1079" s="5">
        <v>0</v>
      </c>
      <c r="AJ1079" s="7">
        <v>0</v>
      </c>
      <c r="BB1079" s="5" t="s">
        <v>322</v>
      </c>
      <c r="BD1079" s="5" t="s">
        <v>323</v>
      </c>
      <c r="BE1079" s="5" t="s">
        <v>324</v>
      </c>
    </row>
    <row r="1080" spans="1:57" x14ac:dyDescent="0.25">
      <c r="A1080" s="5">
        <v>1079</v>
      </c>
      <c r="B1080" s="6">
        <v>42610.787789351853</v>
      </c>
      <c r="D1080" s="5" t="s">
        <v>317</v>
      </c>
      <c r="E1080" s="5" t="s">
        <v>318</v>
      </c>
      <c r="F1080" s="5" t="s">
        <v>317</v>
      </c>
      <c r="G1080" s="5" t="s">
        <v>80</v>
      </c>
      <c r="H1080" s="5" t="s">
        <v>319</v>
      </c>
      <c r="I1080" s="5" t="s">
        <v>320</v>
      </c>
      <c r="J1080" s="5" t="s">
        <v>65</v>
      </c>
      <c r="K1080" s="5" t="s">
        <v>65</v>
      </c>
      <c r="M1080" s="5" t="s">
        <v>363</v>
      </c>
      <c r="N1080" s="5" t="s">
        <v>66</v>
      </c>
      <c r="O1080" s="7">
        <v>0</v>
      </c>
      <c r="P1080" s="7">
        <v>0</v>
      </c>
      <c r="Q1080" s="7">
        <v>0</v>
      </c>
      <c r="R1080" s="7">
        <v>0</v>
      </c>
      <c r="T1080" s="5">
        <v>0</v>
      </c>
      <c r="W1080" s="5">
        <v>0</v>
      </c>
      <c r="Y1080" s="5">
        <v>0</v>
      </c>
      <c r="Z1080" s="5">
        <v>0</v>
      </c>
      <c r="AB1080" s="5">
        <v>0</v>
      </c>
      <c r="AC1080" s="5">
        <v>0</v>
      </c>
      <c r="AE1080" s="5">
        <v>0</v>
      </c>
      <c r="AF1080" s="5">
        <v>0</v>
      </c>
      <c r="AH1080" s="5">
        <v>0</v>
      </c>
      <c r="AJ1080" s="7">
        <v>0</v>
      </c>
      <c r="BB1080" s="5" t="s">
        <v>322</v>
      </c>
      <c r="BD1080" s="5" t="s">
        <v>323</v>
      </c>
      <c r="BE1080" s="5" t="s">
        <v>324</v>
      </c>
    </row>
    <row r="1081" spans="1:57" x14ac:dyDescent="0.25">
      <c r="A1081" s="5">
        <v>1080</v>
      </c>
      <c r="B1081" s="6">
        <v>42610.787245370368</v>
      </c>
      <c r="D1081" s="5" t="s">
        <v>317</v>
      </c>
      <c r="E1081" s="5" t="s">
        <v>318</v>
      </c>
      <c r="F1081" s="5" t="s">
        <v>317</v>
      </c>
      <c r="G1081" s="5" t="s">
        <v>80</v>
      </c>
      <c r="H1081" s="5" t="s">
        <v>319</v>
      </c>
      <c r="I1081" s="5" t="s">
        <v>320</v>
      </c>
      <c r="J1081" s="5" t="s">
        <v>65</v>
      </c>
      <c r="K1081" s="5" t="s">
        <v>65</v>
      </c>
      <c r="M1081" s="5" t="s">
        <v>222</v>
      </c>
      <c r="N1081" s="5" t="s">
        <v>66</v>
      </c>
      <c r="O1081" s="7">
        <v>0</v>
      </c>
      <c r="P1081" s="7">
        <v>0</v>
      </c>
      <c r="Q1081" s="7">
        <v>0</v>
      </c>
      <c r="R1081" s="7">
        <v>0</v>
      </c>
      <c r="T1081" s="5">
        <v>0</v>
      </c>
      <c r="W1081" s="5">
        <v>0</v>
      </c>
      <c r="Y1081" s="5">
        <v>0</v>
      </c>
      <c r="Z1081" s="5">
        <v>0</v>
      </c>
      <c r="AB1081" s="5">
        <v>0</v>
      </c>
      <c r="AC1081" s="5">
        <v>0</v>
      </c>
      <c r="AE1081" s="5">
        <v>0</v>
      </c>
      <c r="AF1081" s="5">
        <v>0</v>
      </c>
      <c r="AH1081" s="5">
        <v>0</v>
      </c>
      <c r="AJ1081" s="7">
        <v>0</v>
      </c>
      <c r="BB1081" s="5" t="s">
        <v>322</v>
      </c>
      <c r="BD1081" s="5" t="s">
        <v>323</v>
      </c>
      <c r="BE1081" s="5" t="s">
        <v>324</v>
      </c>
    </row>
    <row r="1082" spans="1:57" x14ac:dyDescent="0.25">
      <c r="A1082" s="5">
        <v>1081</v>
      </c>
      <c r="B1082" s="6">
        <v>42610.71565972222</v>
      </c>
      <c r="D1082" s="5" t="s">
        <v>608</v>
      </c>
      <c r="E1082" s="5" t="s">
        <v>318</v>
      </c>
      <c r="G1082" s="5" t="s">
        <v>64</v>
      </c>
      <c r="H1082" s="5" t="s">
        <v>319</v>
      </c>
      <c r="I1082" s="5" t="s">
        <v>176</v>
      </c>
      <c r="J1082" s="5" t="s">
        <v>65</v>
      </c>
      <c r="K1082" s="5" t="s">
        <v>65</v>
      </c>
      <c r="M1082" s="5" t="s">
        <v>618</v>
      </c>
      <c r="N1082" s="5" t="s">
        <v>183</v>
      </c>
      <c r="O1082" s="7">
        <v>0</v>
      </c>
      <c r="P1082" s="7">
        <v>0</v>
      </c>
      <c r="Q1082" s="7">
        <v>0</v>
      </c>
      <c r="R1082" s="7">
        <v>0</v>
      </c>
      <c r="T1082" s="5">
        <v>0</v>
      </c>
      <c r="W1082" s="5">
        <v>0</v>
      </c>
      <c r="Y1082" s="5">
        <v>0</v>
      </c>
      <c r="Z1082" s="5">
        <v>0</v>
      </c>
      <c r="AB1082" s="5">
        <v>0</v>
      </c>
      <c r="AC1082" s="5">
        <v>0</v>
      </c>
      <c r="AE1082" s="5">
        <v>0</v>
      </c>
      <c r="AF1082" s="5">
        <v>0</v>
      </c>
      <c r="AH1082" s="5">
        <v>0</v>
      </c>
      <c r="AJ1082" s="7">
        <v>0</v>
      </c>
      <c r="AZ1082" s="5" t="s">
        <v>175</v>
      </c>
      <c r="BB1082" s="5" t="s">
        <v>178</v>
      </c>
      <c r="BD1082" s="5" t="s">
        <v>500</v>
      </c>
      <c r="BE1082" s="5" t="s">
        <v>67</v>
      </c>
    </row>
    <row r="1083" spans="1:57" x14ac:dyDescent="0.25">
      <c r="A1083" s="5">
        <v>1082</v>
      </c>
      <c r="B1083" s="6">
        <v>42610.677615740744</v>
      </c>
      <c r="D1083" s="5" t="s">
        <v>318</v>
      </c>
      <c r="E1083" s="5" t="s">
        <v>607</v>
      </c>
      <c r="G1083" s="5" t="s">
        <v>64</v>
      </c>
      <c r="H1083" s="5" t="s">
        <v>319</v>
      </c>
      <c r="I1083" s="5" t="s">
        <v>75</v>
      </c>
      <c r="J1083" s="5" t="s">
        <v>65</v>
      </c>
      <c r="K1083" s="5" t="s">
        <v>65</v>
      </c>
      <c r="M1083" s="5" t="s">
        <v>392</v>
      </c>
      <c r="N1083" s="5" t="s">
        <v>66</v>
      </c>
      <c r="O1083" s="7">
        <v>0</v>
      </c>
      <c r="P1083" s="7">
        <v>0</v>
      </c>
      <c r="Q1083" s="7">
        <v>0</v>
      </c>
      <c r="R1083" s="7">
        <v>0</v>
      </c>
      <c r="T1083" s="5">
        <v>0</v>
      </c>
      <c r="W1083" s="5">
        <v>0</v>
      </c>
      <c r="Y1083" s="5">
        <v>0</v>
      </c>
      <c r="Z1083" s="5">
        <v>0</v>
      </c>
      <c r="AB1083" s="5">
        <v>0</v>
      </c>
      <c r="AC1083" s="5">
        <v>0</v>
      </c>
      <c r="AE1083" s="5">
        <v>0</v>
      </c>
      <c r="AF1083" s="5">
        <v>0</v>
      </c>
      <c r="AH1083" s="5">
        <v>0</v>
      </c>
      <c r="AJ1083" s="7">
        <v>0</v>
      </c>
      <c r="AZ1083" s="5" t="s">
        <v>175</v>
      </c>
      <c r="BB1083" s="5" t="s">
        <v>77</v>
      </c>
      <c r="BD1083" s="5" t="s">
        <v>619</v>
      </c>
      <c r="BE1083" s="5" t="s">
        <v>67</v>
      </c>
    </row>
    <row r="1084" spans="1:57" x14ac:dyDescent="0.25">
      <c r="A1084" s="5">
        <v>1083</v>
      </c>
      <c r="B1084" s="6">
        <v>42610.67664351852</v>
      </c>
      <c r="D1084" s="5" t="s">
        <v>318</v>
      </c>
      <c r="E1084" s="5" t="s">
        <v>607</v>
      </c>
      <c r="G1084" s="5" t="s">
        <v>64</v>
      </c>
      <c r="H1084" s="5" t="s">
        <v>319</v>
      </c>
      <c r="I1084" s="5" t="s">
        <v>75</v>
      </c>
      <c r="J1084" s="5" t="s">
        <v>65</v>
      </c>
      <c r="K1084" s="5" t="s">
        <v>65</v>
      </c>
      <c r="M1084" s="5" t="s">
        <v>258</v>
      </c>
      <c r="N1084" s="5" t="s">
        <v>76</v>
      </c>
      <c r="O1084" s="7">
        <v>0</v>
      </c>
      <c r="P1084" s="7">
        <v>0</v>
      </c>
      <c r="Q1084" s="7">
        <v>0</v>
      </c>
      <c r="R1084" s="7">
        <v>0</v>
      </c>
      <c r="T1084" s="5">
        <v>0</v>
      </c>
      <c r="W1084" s="5">
        <v>0</v>
      </c>
      <c r="Y1084" s="5">
        <v>0</v>
      </c>
      <c r="Z1084" s="5">
        <v>0</v>
      </c>
      <c r="AB1084" s="5">
        <v>0</v>
      </c>
      <c r="AC1084" s="5">
        <v>0</v>
      </c>
      <c r="AE1084" s="5">
        <v>0</v>
      </c>
      <c r="AF1084" s="5">
        <v>0</v>
      </c>
      <c r="AH1084" s="5">
        <v>0</v>
      </c>
      <c r="AJ1084" s="7">
        <v>0</v>
      </c>
      <c r="AZ1084" s="5" t="s">
        <v>175</v>
      </c>
      <c r="BB1084" s="5" t="s">
        <v>77</v>
      </c>
      <c r="BD1084" s="5" t="s">
        <v>619</v>
      </c>
      <c r="BE1084" s="5" t="s">
        <v>67</v>
      </c>
    </row>
    <row r="1085" spans="1:57" x14ac:dyDescent="0.25">
      <c r="A1085" s="5">
        <v>1084</v>
      </c>
      <c r="B1085" s="6">
        <v>42610.648553240739</v>
      </c>
      <c r="C1085" s="6">
        <v>42610.873310185183</v>
      </c>
      <c r="D1085" s="5" t="s">
        <v>336</v>
      </c>
      <c r="E1085" s="5" t="s">
        <v>68</v>
      </c>
      <c r="F1085" s="5" t="s">
        <v>337</v>
      </c>
      <c r="G1085" s="5" t="s">
        <v>64</v>
      </c>
      <c r="H1085" s="5" t="s">
        <v>319</v>
      </c>
      <c r="I1085" s="5" t="s">
        <v>69</v>
      </c>
      <c r="J1085" s="5" t="s">
        <v>65</v>
      </c>
      <c r="K1085" s="5" t="s">
        <v>65</v>
      </c>
      <c r="L1085" s="5">
        <v>405613</v>
      </c>
      <c r="M1085" s="5" t="s">
        <v>70</v>
      </c>
      <c r="N1085" s="5" t="s">
        <v>70</v>
      </c>
      <c r="O1085" s="7">
        <v>0</v>
      </c>
      <c r="P1085" s="7">
        <v>0</v>
      </c>
      <c r="Q1085" s="7">
        <v>0</v>
      </c>
      <c r="R1085" s="7">
        <v>0</v>
      </c>
      <c r="T1085" s="5">
        <v>33</v>
      </c>
      <c r="U1085" s="5">
        <v>0</v>
      </c>
      <c r="V1085" s="5">
        <v>0</v>
      </c>
      <c r="W1085" s="5">
        <v>0</v>
      </c>
      <c r="Z1085" s="5">
        <v>0</v>
      </c>
      <c r="AC1085" s="5">
        <v>0</v>
      </c>
      <c r="AF1085" s="5">
        <v>0</v>
      </c>
      <c r="AI1085" s="7">
        <v>679.13009999999997</v>
      </c>
      <c r="AJ1085" s="7">
        <v>0.38669999999999999</v>
      </c>
      <c r="AK1085" s="5" t="s">
        <v>148</v>
      </c>
      <c r="AZ1085" s="5" t="s">
        <v>185</v>
      </c>
      <c r="BB1085" s="5" t="s">
        <v>74</v>
      </c>
    </row>
    <row r="1086" spans="1:57" x14ac:dyDescent="0.25">
      <c r="A1086" s="5">
        <v>1085</v>
      </c>
      <c r="B1086" s="6">
        <v>42610.648553240739</v>
      </c>
      <c r="C1086" s="6">
        <v>42610.883229166669</v>
      </c>
      <c r="D1086" s="5" t="s">
        <v>336</v>
      </c>
      <c r="E1086" s="5" t="s">
        <v>68</v>
      </c>
      <c r="F1086" s="5" t="s">
        <v>337</v>
      </c>
      <c r="G1086" s="5" t="s">
        <v>64</v>
      </c>
      <c r="H1086" s="5" t="s">
        <v>319</v>
      </c>
      <c r="I1086" s="5" t="s">
        <v>69</v>
      </c>
      <c r="J1086" s="5" t="s">
        <v>65</v>
      </c>
      <c r="K1086" s="5" t="s">
        <v>65</v>
      </c>
      <c r="L1086" s="5">
        <v>48367</v>
      </c>
      <c r="M1086" s="5" t="s">
        <v>70</v>
      </c>
      <c r="N1086" s="5" t="s">
        <v>70</v>
      </c>
      <c r="O1086" s="7">
        <v>0</v>
      </c>
      <c r="P1086" s="7">
        <v>0</v>
      </c>
      <c r="Q1086" s="7">
        <v>0</v>
      </c>
      <c r="R1086" s="7">
        <v>0</v>
      </c>
      <c r="T1086" s="5">
        <v>33</v>
      </c>
      <c r="U1086" s="5">
        <v>0</v>
      </c>
      <c r="V1086" s="5">
        <v>0</v>
      </c>
      <c r="W1086" s="5">
        <v>0</v>
      </c>
      <c r="Z1086" s="5">
        <v>0</v>
      </c>
      <c r="AC1086" s="5">
        <v>0</v>
      </c>
      <c r="AF1086" s="5">
        <v>0</v>
      </c>
      <c r="AI1086" s="7">
        <v>679.16520000000003</v>
      </c>
      <c r="AJ1086" s="7">
        <v>4.5900000000000003E-2</v>
      </c>
      <c r="AK1086" s="5" t="s">
        <v>149</v>
      </c>
      <c r="AZ1086" s="5" t="s">
        <v>186</v>
      </c>
      <c r="BB1086" s="5" t="s">
        <v>71</v>
      </c>
    </row>
    <row r="1087" spans="1:57" x14ac:dyDescent="0.25">
      <c r="A1087" s="5">
        <v>1086</v>
      </c>
      <c r="B1087" s="6">
        <v>42610.56521990741</v>
      </c>
      <c r="C1087" s="6">
        <v>42610.7265162037</v>
      </c>
      <c r="D1087" s="5" t="s">
        <v>336</v>
      </c>
      <c r="E1087" s="5" t="s">
        <v>241</v>
      </c>
      <c r="F1087" s="5" t="s">
        <v>337</v>
      </c>
      <c r="G1087" s="5" t="s">
        <v>64</v>
      </c>
      <c r="H1087" s="5" t="s">
        <v>319</v>
      </c>
      <c r="I1087" s="5" t="s">
        <v>69</v>
      </c>
      <c r="J1087" s="5" t="s">
        <v>65</v>
      </c>
      <c r="K1087" s="5" t="s">
        <v>65</v>
      </c>
      <c r="L1087" s="5">
        <v>520459</v>
      </c>
      <c r="M1087" s="5" t="s">
        <v>70</v>
      </c>
      <c r="N1087" s="5" t="s">
        <v>70</v>
      </c>
      <c r="O1087" s="7">
        <v>0</v>
      </c>
      <c r="P1087" s="7">
        <v>0</v>
      </c>
      <c r="Q1087" s="7">
        <v>0</v>
      </c>
      <c r="R1087" s="7">
        <v>0</v>
      </c>
      <c r="T1087" s="5">
        <v>33</v>
      </c>
      <c r="U1087" s="5">
        <v>0</v>
      </c>
      <c r="V1087" s="5">
        <v>0</v>
      </c>
      <c r="W1087" s="5">
        <v>0</v>
      </c>
      <c r="Z1087" s="5">
        <v>0</v>
      </c>
      <c r="AC1087" s="5">
        <v>0</v>
      </c>
      <c r="AF1087" s="5">
        <v>0</v>
      </c>
      <c r="AI1087" s="7">
        <v>679.8098</v>
      </c>
      <c r="AJ1087" s="7">
        <v>0.49609999999999999</v>
      </c>
      <c r="AK1087" s="5" t="s">
        <v>190</v>
      </c>
      <c r="AZ1087" s="5" t="s">
        <v>185</v>
      </c>
      <c r="BB1087" s="5" t="s">
        <v>74</v>
      </c>
    </row>
    <row r="1088" spans="1:57" x14ac:dyDescent="0.25">
      <c r="A1088" s="5">
        <v>1087</v>
      </c>
      <c r="B1088" s="6">
        <v>42610.56521990741</v>
      </c>
      <c r="C1088" s="6">
        <v>42610.742268518516</v>
      </c>
      <c r="D1088" s="5" t="s">
        <v>336</v>
      </c>
      <c r="E1088" s="5" t="s">
        <v>241</v>
      </c>
      <c r="F1088" s="5" t="s">
        <v>337</v>
      </c>
      <c r="G1088" s="5" t="s">
        <v>64</v>
      </c>
      <c r="H1088" s="5" t="s">
        <v>319</v>
      </c>
      <c r="I1088" s="5" t="s">
        <v>69</v>
      </c>
      <c r="J1088" s="5" t="s">
        <v>65</v>
      </c>
      <c r="K1088" s="5" t="s">
        <v>65</v>
      </c>
      <c r="L1088" s="5">
        <v>226278</v>
      </c>
      <c r="M1088" s="5" t="s">
        <v>70</v>
      </c>
      <c r="N1088" s="5" t="s">
        <v>70</v>
      </c>
      <c r="O1088" s="7">
        <v>0</v>
      </c>
      <c r="P1088" s="7">
        <v>0</v>
      </c>
      <c r="Q1088" s="7">
        <v>0</v>
      </c>
      <c r="R1088" s="7">
        <v>0</v>
      </c>
      <c r="T1088" s="5">
        <v>33</v>
      </c>
      <c r="U1088" s="5">
        <v>0</v>
      </c>
      <c r="V1088" s="5">
        <v>0</v>
      </c>
      <c r="W1088" s="5">
        <v>0</v>
      </c>
      <c r="Z1088" s="5">
        <v>0</v>
      </c>
      <c r="AC1088" s="5">
        <v>0</v>
      </c>
      <c r="AF1088" s="5">
        <v>0</v>
      </c>
      <c r="AI1088" s="7">
        <v>679.87710000000004</v>
      </c>
      <c r="AJ1088" s="7">
        <v>0.21579999999999999</v>
      </c>
      <c r="AK1088" s="5" t="s">
        <v>189</v>
      </c>
      <c r="AZ1088" s="5" t="s">
        <v>186</v>
      </c>
      <c r="BB1088" s="5" t="s">
        <v>71</v>
      </c>
    </row>
    <row r="1089" spans="1:57" x14ac:dyDescent="0.25">
      <c r="A1089" s="5">
        <v>1088</v>
      </c>
      <c r="B1089" s="6">
        <v>42610.514340277776</v>
      </c>
      <c r="D1089" s="5" t="s">
        <v>318</v>
      </c>
      <c r="E1089" s="5" t="s">
        <v>330</v>
      </c>
      <c r="G1089" s="5" t="s">
        <v>64</v>
      </c>
      <c r="H1089" s="5" t="s">
        <v>319</v>
      </c>
      <c r="I1089" s="5" t="s">
        <v>75</v>
      </c>
      <c r="J1089" s="5" t="s">
        <v>65</v>
      </c>
      <c r="K1089" s="5" t="s">
        <v>65</v>
      </c>
      <c r="M1089" s="5" t="s">
        <v>212</v>
      </c>
      <c r="N1089" s="5" t="s">
        <v>196</v>
      </c>
      <c r="O1089" s="7">
        <v>0</v>
      </c>
      <c r="P1089" s="7">
        <v>0</v>
      </c>
      <c r="Q1089" s="7">
        <v>0</v>
      </c>
      <c r="R1089" s="7">
        <v>0</v>
      </c>
      <c r="T1089" s="5">
        <v>0</v>
      </c>
      <c r="W1089" s="5">
        <v>0</v>
      </c>
      <c r="Y1089" s="5">
        <v>0</v>
      </c>
      <c r="Z1089" s="5">
        <v>0</v>
      </c>
      <c r="AB1089" s="5">
        <v>0</v>
      </c>
      <c r="AC1089" s="5">
        <v>0</v>
      </c>
      <c r="AE1089" s="5">
        <v>0</v>
      </c>
      <c r="AF1089" s="5">
        <v>0</v>
      </c>
      <c r="AH1089" s="5">
        <v>0</v>
      </c>
      <c r="AJ1089" s="7">
        <v>0</v>
      </c>
      <c r="AZ1089" s="5" t="s">
        <v>175</v>
      </c>
      <c r="BB1089" s="5" t="s">
        <v>77</v>
      </c>
      <c r="BD1089" s="5" t="s">
        <v>500</v>
      </c>
      <c r="BE1089" s="5" t="s">
        <v>67</v>
      </c>
    </row>
    <row r="1090" spans="1:57" x14ac:dyDescent="0.25">
      <c r="A1090" s="5">
        <v>1089</v>
      </c>
      <c r="B1090" s="6">
        <v>42610.481886574074</v>
      </c>
      <c r="C1090" s="6">
        <v>42610.629895833335</v>
      </c>
      <c r="D1090" s="5" t="s">
        <v>336</v>
      </c>
      <c r="E1090" s="5" t="s">
        <v>68</v>
      </c>
      <c r="F1090" s="5" t="s">
        <v>337</v>
      </c>
      <c r="G1090" s="5" t="s">
        <v>64</v>
      </c>
      <c r="H1090" s="5" t="s">
        <v>319</v>
      </c>
      <c r="I1090" s="5" t="s">
        <v>69</v>
      </c>
      <c r="J1090" s="5" t="s">
        <v>65</v>
      </c>
      <c r="K1090" s="5" t="s">
        <v>65</v>
      </c>
      <c r="L1090" s="5">
        <v>1011331</v>
      </c>
      <c r="M1090" s="5" t="s">
        <v>70</v>
      </c>
      <c r="N1090" s="5" t="s">
        <v>70</v>
      </c>
      <c r="O1090" s="7">
        <v>0</v>
      </c>
      <c r="P1090" s="7">
        <v>0</v>
      </c>
      <c r="Q1090" s="7">
        <v>0</v>
      </c>
      <c r="R1090" s="7">
        <v>0</v>
      </c>
      <c r="T1090" s="5">
        <v>33</v>
      </c>
      <c r="U1090" s="5">
        <v>0</v>
      </c>
      <c r="V1090" s="5">
        <v>0</v>
      </c>
      <c r="W1090" s="5">
        <v>0</v>
      </c>
      <c r="Z1090" s="5">
        <v>0</v>
      </c>
      <c r="AC1090" s="5">
        <v>0</v>
      </c>
      <c r="AF1090" s="5">
        <v>0</v>
      </c>
      <c r="AI1090" s="7">
        <v>680.84979999999996</v>
      </c>
      <c r="AJ1090" s="7">
        <v>0.96479999999999999</v>
      </c>
      <c r="AK1090" s="5" t="s">
        <v>190</v>
      </c>
      <c r="AZ1090" s="5" t="s">
        <v>185</v>
      </c>
      <c r="BB1090" s="5" t="s">
        <v>74</v>
      </c>
    </row>
    <row r="1091" spans="1:57" x14ac:dyDescent="0.25">
      <c r="A1091" s="5">
        <v>1090</v>
      </c>
      <c r="B1091" s="6">
        <v>42610.481886574074</v>
      </c>
      <c r="C1091" s="6">
        <v>42610.638067129628</v>
      </c>
      <c r="D1091" s="5" t="s">
        <v>336</v>
      </c>
      <c r="E1091" s="5" t="s">
        <v>68</v>
      </c>
      <c r="F1091" s="5" t="s">
        <v>337</v>
      </c>
      <c r="G1091" s="5" t="s">
        <v>64</v>
      </c>
      <c r="H1091" s="5" t="s">
        <v>319</v>
      </c>
      <c r="I1091" s="5" t="s">
        <v>69</v>
      </c>
      <c r="J1091" s="5" t="s">
        <v>65</v>
      </c>
      <c r="K1091" s="5" t="s">
        <v>65</v>
      </c>
      <c r="L1091" s="5">
        <v>49319</v>
      </c>
      <c r="M1091" s="5" t="s">
        <v>70</v>
      </c>
      <c r="N1091" s="5" t="s">
        <v>70</v>
      </c>
      <c r="O1091" s="7">
        <v>0</v>
      </c>
      <c r="P1091" s="7">
        <v>0</v>
      </c>
      <c r="Q1091" s="7">
        <v>0</v>
      </c>
      <c r="R1091" s="7">
        <v>0</v>
      </c>
      <c r="T1091" s="5">
        <v>33</v>
      </c>
      <c r="U1091" s="5">
        <v>0</v>
      </c>
      <c r="V1091" s="5">
        <v>0</v>
      </c>
      <c r="W1091" s="5">
        <v>0</v>
      </c>
      <c r="Z1091" s="5">
        <v>0</v>
      </c>
      <c r="AC1091" s="5">
        <v>0</v>
      </c>
      <c r="AF1091" s="5">
        <v>0</v>
      </c>
      <c r="AI1091" s="7">
        <v>680.88890000000004</v>
      </c>
      <c r="AJ1091" s="7">
        <v>4.6899999999999997E-2</v>
      </c>
      <c r="AK1091" s="5" t="s">
        <v>189</v>
      </c>
      <c r="AZ1091" s="5" t="s">
        <v>186</v>
      </c>
      <c r="BB1091" s="5" t="s">
        <v>71</v>
      </c>
    </row>
    <row r="1092" spans="1:57" x14ac:dyDescent="0.25">
      <c r="A1092" s="5">
        <v>1091</v>
      </c>
      <c r="B1092" s="6">
        <v>42610.480023148149</v>
      </c>
      <c r="D1092" s="5" t="s">
        <v>318</v>
      </c>
      <c r="E1092" s="5" t="s">
        <v>330</v>
      </c>
      <c r="G1092" s="5" t="s">
        <v>64</v>
      </c>
      <c r="H1092" s="5" t="s">
        <v>319</v>
      </c>
      <c r="I1092" s="5" t="s">
        <v>75</v>
      </c>
      <c r="J1092" s="5" t="s">
        <v>65</v>
      </c>
      <c r="K1092" s="5" t="s">
        <v>65</v>
      </c>
      <c r="M1092" s="5" t="s">
        <v>620</v>
      </c>
      <c r="N1092" s="5" t="s">
        <v>196</v>
      </c>
      <c r="O1092" s="7">
        <v>0</v>
      </c>
      <c r="P1092" s="7">
        <v>0</v>
      </c>
      <c r="Q1092" s="7">
        <v>0</v>
      </c>
      <c r="R1092" s="7">
        <v>0</v>
      </c>
      <c r="T1092" s="5">
        <v>0</v>
      </c>
      <c r="W1092" s="5">
        <v>0</v>
      </c>
      <c r="Y1092" s="5">
        <v>0</v>
      </c>
      <c r="Z1092" s="5">
        <v>0</v>
      </c>
      <c r="AB1092" s="5">
        <v>0</v>
      </c>
      <c r="AC1092" s="5">
        <v>0</v>
      </c>
      <c r="AE1092" s="5">
        <v>0</v>
      </c>
      <c r="AF1092" s="5">
        <v>0</v>
      </c>
      <c r="AH1092" s="5">
        <v>0</v>
      </c>
      <c r="AJ1092" s="7">
        <v>0</v>
      </c>
      <c r="AZ1092" s="5" t="s">
        <v>175</v>
      </c>
      <c r="BB1092" s="5" t="s">
        <v>77</v>
      </c>
      <c r="BD1092" s="5" t="s">
        <v>621</v>
      </c>
      <c r="BE1092" s="5" t="s">
        <v>67</v>
      </c>
    </row>
    <row r="1093" spans="1:57" x14ac:dyDescent="0.25">
      <c r="A1093" s="5">
        <v>1092</v>
      </c>
      <c r="B1093" s="6">
        <v>42610.47797453704</v>
      </c>
      <c r="D1093" s="5" t="s">
        <v>318</v>
      </c>
      <c r="E1093" s="5" t="s">
        <v>344</v>
      </c>
      <c r="G1093" s="5" t="s">
        <v>64</v>
      </c>
      <c r="H1093" s="5" t="s">
        <v>319</v>
      </c>
      <c r="I1093" s="5" t="s">
        <v>75</v>
      </c>
      <c r="J1093" s="5" t="s">
        <v>65</v>
      </c>
      <c r="K1093" s="5" t="s">
        <v>65</v>
      </c>
      <c r="M1093" s="5" t="s">
        <v>213</v>
      </c>
      <c r="N1093" s="5" t="s">
        <v>66</v>
      </c>
      <c r="O1093" s="7">
        <v>0</v>
      </c>
      <c r="P1093" s="7">
        <v>0</v>
      </c>
      <c r="Q1093" s="7">
        <v>0</v>
      </c>
      <c r="R1093" s="7">
        <v>0</v>
      </c>
      <c r="T1093" s="5">
        <v>0</v>
      </c>
      <c r="W1093" s="5">
        <v>0</v>
      </c>
      <c r="Y1093" s="5">
        <v>0</v>
      </c>
      <c r="Z1093" s="5">
        <v>0</v>
      </c>
      <c r="AB1093" s="5">
        <v>0</v>
      </c>
      <c r="AC1093" s="5">
        <v>0</v>
      </c>
      <c r="AE1093" s="5">
        <v>0</v>
      </c>
      <c r="AF1093" s="5">
        <v>0</v>
      </c>
      <c r="AH1093" s="5">
        <v>0</v>
      </c>
      <c r="AJ1093" s="7">
        <v>0</v>
      </c>
      <c r="AZ1093" s="5" t="s">
        <v>175</v>
      </c>
      <c r="BB1093" s="5" t="s">
        <v>77</v>
      </c>
      <c r="BD1093" s="5" t="s">
        <v>621</v>
      </c>
      <c r="BE1093" s="5" t="s">
        <v>67</v>
      </c>
    </row>
    <row r="1094" spans="1:57" x14ac:dyDescent="0.25">
      <c r="A1094" s="5">
        <v>1093</v>
      </c>
      <c r="B1094" s="6">
        <v>42610.476747685185</v>
      </c>
      <c r="D1094" s="5" t="s">
        <v>318</v>
      </c>
      <c r="E1094" s="5" t="s">
        <v>330</v>
      </c>
      <c r="G1094" s="5" t="s">
        <v>64</v>
      </c>
      <c r="H1094" s="5" t="s">
        <v>319</v>
      </c>
      <c r="I1094" s="5" t="s">
        <v>75</v>
      </c>
      <c r="J1094" s="5" t="s">
        <v>65</v>
      </c>
      <c r="K1094" s="5" t="s">
        <v>65</v>
      </c>
      <c r="M1094" s="5" t="s">
        <v>534</v>
      </c>
      <c r="N1094" s="5" t="s">
        <v>76</v>
      </c>
      <c r="O1094" s="7">
        <v>0</v>
      </c>
      <c r="P1094" s="7">
        <v>0</v>
      </c>
      <c r="Q1094" s="7">
        <v>0</v>
      </c>
      <c r="R1094" s="7">
        <v>0</v>
      </c>
      <c r="T1094" s="5">
        <v>0</v>
      </c>
      <c r="W1094" s="5">
        <v>0</v>
      </c>
      <c r="Y1094" s="5">
        <v>0</v>
      </c>
      <c r="Z1094" s="5">
        <v>0</v>
      </c>
      <c r="AB1094" s="5">
        <v>0</v>
      </c>
      <c r="AC1094" s="5">
        <v>0</v>
      </c>
      <c r="AE1094" s="5">
        <v>0</v>
      </c>
      <c r="AF1094" s="5">
        <v>0</v>
      </c>
      <c r="AH1094" s="5">
        <v>0</v>
      </c>
      <c r="AJ1094" s="7">
        <v>0</v>
      </c>
      <c r="AZ1094" s="5" t="s">
        <v>175</v>
      </c>
      <c r="BB1094" s="5" t="s">
        <v>77</v>
      </c>
      <c r="BD1094" s="5" t="s">
        <v>621</v>
      </c>
      <c r="BE1094" s="5" t="s">
        <v>67</v>
      </c>
    </row>
    <row r="1095" spans="1:57" x14ac:dyDescent="0.25">
      <c r="A1095" s="5">
        <v>1094</v>
      </c>
      <c r="B1095" s="6">
        <v>42610.443831018521</v>
      </c>
      <c r="D1095" s="5" t="s">
        <v>607</v>
      </c>
      <c r="E1095" s="5" t="s">
        <v>318</v>
      </c>
      <c r="G1095" s="5" t="s">
        <v>64</v>
      </c>
      <c r="H1095" s="5" t="s">
        <v>319</v>
      </c>
      <c r="I1095" s="5" t="s">
        <v>176</v>
      </c>
      <c r="J1095" s="5" t="s">
        <v>65</v>
      </c>
      <c r="K1095" s="5" t="s">
        <v>65</v>
      </c>
      <c r="M1095" s="5" t="s">
        <v>508</v>
      </c>
      <c r="N1095" s="5" t="s">
        <v>76</v>
      </c>
      <c r="O1095" s="7">
        <v>0</v>
      </c>
      <c r="P1095" s="7">
        <v>0</v>
      </c>
      <c r="Q1095" s="7">
        <v>0</v>
      </c>
      <c r="R1095" s="7">
        <v>0</v>
      </c>
      <c r="T1095" s="5">
        <v>0</v>
      </c>
      <c r="W1095" s="5">
        <v>0</v>
      </c>
      <c r="Y1095" s="5">
        <v>0</v>
      </c>
      <c r="Z1095" s="5">
        <v>0</v>
      </c>
      <c r="AB1095" s="5">
        <v>0</v>
      </c>
      <c r="AC1095" s="5">
        <v>0</v>
      </c>
      <c r="AE1095" s="5">
        <v>0</v>
      </c>
      <c r="AF1095" s="5">
        <v>0</v>
      </c>
      <c r="AH1095" s="5">
        <v>0</v>
      </c>
      <c r="AJ1095" s="7">
        <v>0</v>
      </c>
      <c r="AZ1095" s="5" t="s">
        <v>175</v>
      </c>
      <c r="BB1095" s="5" t="s">
        <v>178</v>
      </c>
      <c r="BD1095" s="5" t="s">
        <v>475</v>
      </c>
      <c r="BE1095" s="5" t="s">
        <v>67</v>
      </c>
    </row>
    <row r="1096" spans="1:57" x14ac:dyDescent="0.25">
      <c r="A1096" s="5">
        <v>1095</v>
      </c>
      <c r="B1096" s="6">
        <v>42610.443518518521</v>
      </c>
      <c r="D1096" s="5" t="s">
        <v>317</v>
      </c>
      <c r="E1096" s="5" t="s">
        <v>318</v>
      </c>
      <c r="F1096" s="5" t="s">
        <v>317</v>
      </c>
      <c r="G1096" s="5" t="s">
        <v>80</v>
      </c>
      <c r="H1096" s="5" t="s">
        <v>319</v>
      </c>
      <c r="I1096" s="5" t="s">
        <v>320</v>
      </c>
      <c r="J1096" s="5" t="s">
        <v>65</v>
      </c>
      <c r="K1096" s="5" t="s">
        <v>65</v>
      </c>
      <c r="M1096" s="5" t="s">
        <v>363</v>
      </c>
      <c r="N1096" s="5" t="s">
        <v>66</v>
      </c>
      <c r="O1096" s="7">
        <v>0</v>
      </c>
      <c r="P1096" s="7">
        <v>0</v>
      </c>
      <c r="Q1096" s="7">
        <v>0</v>
      </c>
      <c r="R1096" s="7">
        <v>0</v>
      </c>
      <c r="T1096" s="5">
        <v>0</v>
      </c>
      <c r="W1096" s="5">
        <v>0</v>
      </c>
      <c r="Y1096" s="5">
        <v>0</v>
      </c>
      <c r="Z1096" s="5">
        <v>0</v>
      </c>
      <c r="AB1096" s="5">
        <v>0</v>
      </c>
      <c r="AC1096" s="5">
        <v>0</v>
      </c>
      <c r="AE1096" s="5">
        <v>0</v>
      </c>
      <c r="AF1096" s="5">
        <v>0</v>
      </c>
      <c r="AH1096" s="5">
        <v>0</v>
      </c>
      <c r="AJ1096" s="7">
        <v>0</v>
      </c>
      <c r="BB1096" s="5" t="s">
        <v>322</v>
      </c>
      <c r="BD1096" s="5" t="s">
        <v>323</v>
      </c>
      <c r="BE1096" s="5" t="s">
        <v>324</v>
      </c>
    </row>
    <row r="1097" spans="1:57" x14ac:dyDescent="0.25">
      <c r="A1097" s="5">
        <v>1096</v>
      </c>
      <c r="B1097" s="6">
        <v>42610.420208333337</v>
      </c>
      <c r="D1097" s="5" t="s">
        <v>318</v>
      </c>
      <c r="E1097" s="5" t="s">
        <v>346</v>
      </c>
      <c r="G1097" s="5" t="s">
        <v>64</v>
      </c>
      <c r="H1097" s="5" t="s">
        <v>319</v>
      </c>
      <c r="I1097" s="5" t="s">
        <v>75</v>
      </c>
      <c r="J1097" s="5" t="s">
        <v>65</v>
      </c>
      <c r="K1097" s="5" t="s">
        <v>65</v>
      </c>
      <c r="M1097" s="5" t="s">
        <v>224</v>
      </c>
      <c r="N1097" s="5" t="s">
        <v>66</v>
      </c>
      <c r="O1097" s="7">
        <v>0</v>
      </c>
      <c r="P1097" s="7">
        <v>0</v>
      </c>
      <c r="Q1097" s="7">
        <v>0</v>
      </c>
      <c r="R1097" s="7">
        <v>0</v>
      </c>
      <c r="T1097" s="5">
        <v>0</v>
      </c>
      <c r="W1097" s="5">
        <v>0</v>
      </c>
      <c r="Y1097" s="5">
        <v>0</v>
      </c>
      <c r="Z1097" s="5">
        <v>0</v>
      </c>
      <c r="AB1097" s="5">
        <v>0</v>
      </c>
      <c r="AC1097" s="5">
        <v>0</v>
      </c>
      <c r="AE1097" s="5">
        <v>0</v>
      </c>
      <c r="AF1097" s="5">
        <v>0</v>
      </c>
      <c r="AH1097" s="5">
        <v>0</v>
      </c>
      <c r="AJ1097" s="7">
        <v>0</v>
      </c>
      <c r="AZ1097" s="5" t="s">
        <v>175</v>
      </c>
      <c r="BB1097" s="5" t="s">
        <v>77</v>
      </c>
      <c r="BD1097" s="5" t="s">
        <v>475</v>
      </c>
      <c r="BE1097" s="5" t="s">
        <v>67</v>
      </c>
    </row>
    <row r="1098" spans="1:57" x14ac:dyDescent="0.25">
      <c r="A1098" s="5">
        <v>1097</v>
      </c>
      <c r="B1098" s="6">
        <v>42610.417291666665</v>
      </c>
      <c r="D1098" s="5" t="s">
        <v>318</v>
      </c>
      <c r="E1098" s="5" t="s">
        <v>344</v>
      </c>
      <c r="G1098" s="5" t="s">
        <v>64</v>
      </c>
      <c r="H1098" s="5" t="s">
        <v>319</v>
      </c>
      <c r="I1098" s="5" t="s">
        <v>75</v>
      </c>
      <c r="J1098" s="5" t="s">
        <v>65</v>
      </c>
      <c r="K1098" s="5" t="s">
        <v>65</v>
      </c>
      <c r="M1098" s="5" t="s">
        <v>422</v>
      </c>
      <c r="N1098" s="5" t="s">
        <v>76</v>
      </c>
      <c r="O1098" s="7">
        <v>0</v>
      </c>
      <c r="P1098" s="7">
        <v>0</v>
      </c>
      <c r="Q1098" s="7">
        <v>0</v>
      </c>
      <c r="R1098" s="7">
        <v>0</v>
      </c>
      <c r="T1098" s="5">
        <v>0</v>
      </c>
      <c r="W1098" s="5">
        <v>0</v>
      </c>
      <c r="Y1098" s="5">
        <v>0</v>
      </c>
      <c r="Z1098" s="5">
        <v>0</v>
      </c>
      <c r="AB1098" s="5">
        <v>0</v>
      </c>
      <c r="AC1098" s="5">
        <v>0</v>
      </c>
      <c r="AE1098" s="5">
        <v>0</v>
      </c>
      <c r="AF1098" s="5">
        <v>0</v>
      </c>
      <c r="AH1098" s="5">
        <v>0</v>
      </c>
      <c r="AJ1098" s="7">
        <v>0</v>
      </c>
      <c r="AZ1098" s="5" t="s">
        <v>175</v>
      </c>
      <c r="BB1098" s="5" t="s">
        <v>77</v>
      </c>
      <c r="BD1098" s="5" t="s">
        <v>435</v>
      </c>
      <c r="BE1098" s="5" t="s">
        <v>67</v>
      </c>
    </row>
    <row r="1099" spans="1:57" x14ac:dyDescent="0.25">
      <c r="A1099" s="5">
        <v>1098</v>
      </c>
      <c r="B1099" s="6">
        <v>42610.398553240739</v>
      </c>
      <c r="C1099" s="6">
        <v>42610.559745370374</v>
      </c>
      <c r="D1099" s="5" t="s">
        <v>336</v>
      </c>
      <c r="E1099" s="5" t="s">
        <v>241</v>
      </c>
      <c r="F1099" s="5" t="s">
        <v>337</v>
      </c>
      <c r="G1099" s="5" t="s">
        <v>64</v>
      </c>
      <c r="H1099" s="5" t="s">
        <v>319</v>
      </c>
      <c r="I1099" s="5" t="s">
        <v>69</v>
      </c>
      <c r="J1099" s="5" t="s">
        <v>65</v>
      </c>
      <c r="K1099" s="5" t="s">
        <v>65</v>
      </c>
      <c r="L1099" s="5">
        <v>509543</v>
      </c>
      <c r="M1099" s="5" t="s">
        <v>70</v>
      </c>
      <c r="N1099" s="5" t="s">
        <v>70</v>
      </c>
      <c r="O1099" s="7">
        <v>0</v>
      </c>
      <c r="P1099" s="7">
        <v>0</v>
      </c>
      <c r="Q1099" s="7">
        <v>0</v>
      </c>
      <c r="R1099" s="7">
        <v>0</v>
      </c>
      <c r="T1099" s="5">
        <v>33</v>
      </c>
      <c r="U1099" s="5">
        <v>0</v>
      </c>
      <c r="V1099" s="5">
        <v>0</v>
      </c>
      <c r="W1099" s="5">
        <v>0</v>
      </c>
      <c r="Z1099" s="5">
        <v>0</v>
      </c>
      <c r="AC1099" s="5">
        <v>0</v>
      </c>
      <c r="AF1099" s="5">
        <v>0</v>
      </c>
      <c r="AI1099" s="7">
        <v>683.83810000000005</v>
      </c>
      <c r="AJ1099" s="7">
        <v>0.48630000000000001</v>
      </c>
      <c r="AK1099" s="5" t="s">
        <v>189</v>
      </c>
      <c r="AZ1099" s="5" t="s">
        <v>186</v>
      </c>
      <c r="BB1099" s="5" t="s">
        <v>71</v>
      </c>
    </row>
    <row r="1100" spans="1:57" x14ac:dyDescent="0.25">
      <c r="A1100" s="5">
        <v>1099</v>
      </c>
      <c r="B1100" s="6">
        <v>42610.398553240739</v>
      </c>
      <c r="C1100" s="6">
        <v>42610.549444444441</v>
      </c>
      <c r="D1100" s="5" t="s">
        <v>336</v>
      </c>
      <c r="E1100" s="5" t="s">
        <v>241</v>
      </c>
      <c r="F1100" s="5" t="s">
        <v>337</v>
      </c>
      <c r="G1100" s="5" t="s">
        <v>64</v>
      </c>
      <c r="H1100" s="5" t="s">
        <v>319</v>
      </c>
      <c r="I1100" s="5" t="s">
        <v>69</v>
      </c>
      <c r="J1100" s="5" t="s">
        <v>65</v>
      </c>
      <c r="K1100" s="5" t="s">
        <v>65</v>
      </c>
      <c r="L1100" s="5">
        <v>2583339</v>
      </c>
      <c r="M1100" s="5" t="s">
        <v>70</v>
      </c>
      <c r="N1100" s="5" t="s">
        <v>70</v>
      </c>
      <c r="O1100" s="7">
        <v>0</v>
      </c>
      <c r="P1100" s="7">
        <v>0</v>
      </c>
      <c r="Q1100" s="7">
        <v>0</v>
      </c>
      <c r="R1100" s="7">
        <v>0</v>
      </c>
      <c r="T1100" s="5">
        <v>33</v>
      </c>
      <c r="U1100" s="5">
        <v>0</v>
      </c>
      <c r="V1100" s="5">
        <v>0</v>
      </c>
      <c r="W1100" s="5">
        <v>0</v>
      </c>
      <c r="Z1100" s="5">
        <v>0</v>
      </c>
      <c r="AC1100" s="5">
        <v>0</v>
      </c>
      <c r="AF1100" s="5">
        <v>0</v>
      </c>
      <c r="AI1100" s="7">
        <v>683.48749999999995</v>
      </c>
      <c r="AJ1100" s="7">
        <v>2.4628999999999999</v>
      </c>
      <c r="AK1100" s="5" t="s">
        <v>190</v>
      </c>
      <c r="AZ1100" s="5" t="s">
        <v>185</v>
      </c>
      <c r="BB1100" s="5" t="s">
        <v>74</v>
      </c>
    </row>
    <row r="1101" spans="1:57" x14ac:dyDescent="0.25">
      <c r="A1101" s="5">
        <v>1100</v>
      </c>
      <c r="B1101" s="6">
        <v>42610.357291666667</v>
      </c>
      <c r="D1101" s="5" t="s">
        <v>317</v>
      </c>
      <c r="E1101" s="5" t="s">
        <v>318</v>
      </c>
      <c r="F1101" s="5" t="s">
        <v>317</v>
      </c>
      <c r="G1101" s="5" t="s">
        <v>80</v>
      </c>
      <c r="H1101" s="5" t="s">
        <v>319</v>
      </c>
      <c r="I1101" s="5" t="s">
        <v>320</v>
      </c>
      <c r="J1101" s="5" t="s">
        <v>65</v>
      </c>
      <c r="K1101" s="5" t="s">
        <v>65</v>
      </c>
      <c r="M1101" s="5" t="s">
        <v>363</v>
      </c>
      <c r="N1101" s="5" t="s">
        <v>66</v>
      </c>
      <c r="O1101" s="7">
        <v>0</v>
      </c>
      <c r="P1101" s="7">
        <v>0</v>
      </c>
      <c r="Q1101" s="7">
        <v>0</v>
      </c>
      <c r="R1101" s="7">
        <v>0</v>
      </c>
      <c r="T1101" s="5">
        <v>0</v>
      </c>
      <c r="W1101" s="5">
        <v>0</v>
      </c>
      <c r="Y1101" s="5">
        <v>0</v>
      </c>
      <c r="Z1101" s="5">
        <v>0</v>
      </c>
      <c r="AB1101" s="5">
        <v>0</v>
      </c>
      <c r="AC1101" s="5">
        <v>0</v>
      </c>
      <c r="AE1101" s="5">
        <v>0</v>
      </c>
      <c r="AF1101" s="5">
        <v>0</v>
      </c>
      <c r="AH1101" s="5">
        <v>0</v>
      </c>
      <c r="AJ1101" s="7">
        <v>0</v>
      </c>
      <c r="BB1101" s="5" t="s">
        <v>322</v>
      </c>
      <c r="BD1101" s="5" t="s">
        <v>323</v>
      </c>
      <c r="BE1101" s="5" t="s">
        <v>324</v>
      </c>
    </row>
    <row r="1102" spans="1:57" x14ac:dyDescent="0.25">
      <c r="A1102" s="5">
        <v>1101</v>
      </c>
      <c r="B1102" s="6">
        <v>42610.356828703705</v>
      </c>
      <c r="D1102" s="5" t="s">
        <v>317</v>
      </c>
      <c r="E1102" s="5" t="s">
        <v>318</v>
      </c>
      <c r="F1102" s="5" t="s">
        <v>317</v>
      </c>
      <c r="G1102" s="5" t="s">
        <v>80</v>
      </c>
      <c r="H1102" s="5" t="s">
        <v>319</v>
      </c>
      <c r="I1102" s="5" t="s">
        <v>320</v>
      </c>
      <c r="J1102" s="5" t="s">
        <v>65</v>
      </c>
      <c r="K1102" s="5" t="s">
        <v>65</v>
      </c>
      <c r="M1102" s="5" t="s">
        <v>325</v>
      </c>
      <c r="N1102" s="5" t="s">
        <v>66</v>
      </c>
      <c r="O1102" s="7">
        <v>0</v>
      </c>
      <c r="P1102" s="7">
        <v>0</v>
      </c>
      <c r="Q1102" s="7">
        <v>0</v>
      </c>
      <c r="R1102" s="7">
        <v>0</v>
      </c>
      <c r="T1102" s="5">
        <v>0</v>
      </c>
      <c r="W1102" s="5">
        <v>0</v>
      </c>
      <c r="Y1102" s="5">
        <v>0</v>
      </c>
      <c r="Z1102" s="5">
        <v>0</v>
      </c>
      <c r="AB1102" s="5">
        <v>0</v>
      </c>
      <c r="AC1102" s="5">
        <v>0</v>
      </c>
      <c r="AE1102" s="5">
        <v>0</v>
      </c>
      <c r="AF1102" s="5">
        <v>0</v>
      </c>
      <c r="AH1102" s="5">
        <v>0</v>
      </c>
      <c r="AJ1102" s="7">
        <v>0</v>
      </c>
      <c r="BB1102" s="5" t="s">
        <v>322</v>
      </c>
      <c r="BD1102" s="5" t="s">
        <v>323</v>
      </c>
      <c r="BE1102" s="5" t="s">
        <v>324</v>
      </c>
    </row>
    <row r="1103" spans="1:57" x14ac:dyDescent="0.25">
      <c r="A1103" s="5">
        <v>1102</v>
      </c>
      <c r="B1103" s="6">
        <v>42610.315208333333</v>
      </c>
      <c r="C1103" s="6">
        <v>42610.468831018516</v>
      </c>
      <c r="D1103" s="5" t="s">
        <v>336</v>
      </c>
      <c r="E1103" s="5" t="s">
        <v>241</v>
      </c>
      <c r="F1103" s="5" t="s">
        <v>337</v>
      </c>
      <c r="G1103" s="5" t="s">
        <v>64</v>
      </c>
      <c r="H1103" s="5" t="s">
        <v>319</v>
      </c>
      <c r="I1103" s="5" t="s">
        <v>69</v>
      </c>
      <c r="J1103" s="5" t="s">
        <v>65</v>
      </c>
      <c r="K1103" s="5" t="s">
        <v>65</v>
      </c>
      <c r="L1103" s="5">
        <v>16573</v>
      </c>
      <c r="M1103" s="5" t="s">
        <v>70</v>
      </c>
      <c r="N1103" s="5" t="s">
        <v>70</v>
      </c>
      <c r="O1103" s="7">
        <v>0</v>
      </c>
      <c r="P1103" s="7">
        <v>0</v>
      </c>
      <c r="Q1103" s="7">
        <v>0</v>
      </c>
      <c r="R1103" s="7">
        <v>0</v>
      </c>
      <c r="T1103" s="5">
        <v>33</v>
      </c>
      <c r="U1103" s="5">
        <v>0</v>
      </c>
      <c r="V1103" s="5">
        <v>0</v>
      </c>
      <c r="W1103" s="5">
        <v>0</v>
      </c>
      <c r="Z1103" s="5">
        <v>0</v>
      </c>
      <c r="AC1103" s="5">
        <v>0</v>
      </c>
      <c r="AF1103" s="5">
        <v>0</v>
      </c>
      <c r="AI1103" s="7">
        <v>684.13400000000001</v>
      </c>
      <c r="AJ1103" s="7">
        <v>1.5599999999999999E-2</v>
      </c>
      <c r="AK1103" s="5" t="s">
        <v>189</v>
      </c>
      <c r="AZ1103" s="5" t="s">
        <v>186</v>
      </c>
      <c r="BB1103" s="5" t="s">
        <v>71</v>
      </c>
    </row>
    <row r="1104" spans="1:57" x14ac:dyDescent="0.25">
      <c r="A1104" s="5">
        <v>1103</v>
      </c>
      <c r="B1104" s="6">
        <v>42610.315208333333</v>
      </c>
      <c r="C1104" s="6">
        <v>42610.460682870369</v>
      </c>
      <c r="D1104" s="5" t="s">
        <v>336</v>
      </c>
      <c r="E1104" s="5" t="s">
        <v>241</v>
      </c>
      <c r="F1104" s="5" t="s">
        <v>337</v>
      </c>
      <c r="G1104" s="5" t="s">
        <v>64</v>
      </c>
      <c r="H1104" s="5" t="s">
        <v>319</v>
      </c>
      <c r="I1104" s="5" t="s">
        <v>69</v>
      </c>
      <c r="J1104" s="5" t="s">
        <v>65</v>
      </c>
      <c r="K1104" s="5" t="s">
        <v>65</v>
      </c>
      <c r="L1104" s="5">
        <v>293074</v>
      </c>
      <c r="M1104" s="5" t="s">
        <v>70</v>
      </c>
      <c r="N1104" s="5" t="s">
        <v>70</v>
      </c>
      <c r="O1104" s="7">
        <v>0</v>
      </c>
      <c r="P1104" s="7">
        <v>0</v>
      </c>
      <c r="Q1104" s="7">
        <v>0</v>
      </c>
      <c r="R1104" s="7">
        <v>0</v>
      </c>
      <c r="T1104" s="5">
        <v>33</v>
      </c>
      <c r="U1104" s="5">
        <v>0</v>
      </c>
      <c r="V1104" s="5">
        <v>0</v>
      </c>
      <c r="W1104" s="5">
        <v>0</v>
      </c>
      <c r="Z1104" s="5">
        <v>0</v>
      </c>
      <c r="AC1104" s="5">
        <v>0</v>
      </c>
      <c r="AF1104" s="5">
        <v>0</v>
      </c>
      <c r="AI1104" s="7">
        <v>684.12710000000004</v>
      </c>
      <c r="AJ1104" s="7">
        <v>0.28029999999999999</v>
      </c>
      <c r="AK1104" s="5" t="s">
        <v>190</v>
      </c>
      <c r="AZ1104" s="5" t="s">
        <v>185</v>
      </c>
      <c r="BB1104" s="5" t="s">
        <v>74</v>
      </c>
    </row>
    <row r="1105" spans="1:57" x14ac:dyDescent="0.25">
      <c r="A1105" s="5">
        <v>1104</v>
      </c>
      <c r="B1105" s="6">
        <v>42610.231874999998</v>
      </c>
      <c r="C1105" s="6">
        <v>42610.386180555557</v>
      </c>
      <c r="D1105" s="5" t="s">
        <v>336</v>
      </c>
      <c r="E1105" s="5" t="s">
        <v>241</v>
      </c>
      <c r="F1105" s="5" t="s">
        <v>337</v>
      </c>
      <c r="G1105" s="5" t="s">
        <v>64</v>
      </c>
      <c r="H1105" s="5" t="s">
        <v>319</v>
      </c>
      <c r="I1105" s="5" t="s">
        <v>69</v>
      </c>
      <c r="J1105" s="5" t="s">
        <v>65</v>
      </c>
      <c r="K1105" s="5" t="s">
        <v>65</v>
      </c>
      <c r="L1105" s="5">
        <v>6066</v>
      </c>
      <c r="M1105" s="5" t="s">
        <v>70</v>
      </c>
      <c r="N1105" s="5" t="s">
        <v>70</v>
      </c>
      <c r="O1105" s="7">
        <v>0</v>
      </c>
      <c r="P1105" s="7">
        <v>0</v>
      </c>
      <c r="Q1105" s="7">
        <v>0</v>
      </c>
      <c r="R1105" s="7">
        <v>0</v>
      </c>
      <c r="T1105" s="5">
        <v>33</v>
      </c>
      <c r="U1105" s="5">
        <v>0</v>
      </c>
      <c r="V1105" s="5">
        <v>0</v>
      </c>
      <c r="W1105" s="5">
        <v>0</v>
      </c>
      <c r="Z1105" s="5">
        <v>0</v>
      </c>
      <c r="AC1105" s="5">
        <v>0</v>
      </c>
      <c r="AF1105" s="5">
        <v>0</v>
      </c>
      <c r="AI1105" s="7">
        <v>684.3596</v>
      </c>
      <c r="AJ1105" s="7">
        <v>5.8999999999999999E-3</v>
      </c>
      <c r="AK1105" s="5" t="s">
        <v>189</v>
      </c>
      <c r="AZ1105" s="5" t="s">
        <v>186</v>
      </c>
      <c r="BB1105" s="5" t="s">
        <v>71</v>
      </c>
    </row>
    <row r="1106" spans="1:57" x14ac:dyDescent="0.25">
      <c r="A1106" s="5">
        <v>1105</v>
      </c>
      <c r="B1106" s="6">
        <v>42610.231874999998</v>
      </c>
      <c r="C1106" s="6">
        <v>42610.381076388891</v>
      </c>
      <c r="D1106" s="5" t="s">
        <v>336</v>
      </c>
      <c r="E1106" s="5" t="s">
        <v>241</v>
      </c>
      <c r="F1106" s="5" t="s">
        <v>337</v>
      </c>
      <c r="G1106" s="5" t="s">
        <v>64</v>
      </c>
      <c r="H1106" s="5" t="s">
        <v>319</v>
      </c>
      <c r="I1106" s="5" t="s">
        <v>69</v>
      </c>
      <c r="J1106" s="5" t="s">
        <v>65</v>
      </c>
      <c r="K1106" s="5" t="s">
        <v>65</v>
      </c>
      <c r="L1106" s="5">
        <v>230772</v>
      </c>
      <c r="M1106" s="5" t="s">
        <v>70</v>
      </c>
      <c r="N1106" s="5" t="s">
        <v>70</v>
      </c>
      <c r="O1106" s="7">
        <v>0</v>
      </c>
      <c r="P1106" s="7">
        <v>0</v>
      </c>
      <c r="Q1106" s="7">
        <v>0</v>
      </c>
      <c r="R1106" s="7">
        <v>0</v>
      </c>
      <c r="T1106" s="5">
        <v>33</v>
      </c>
      <c r="U1106" s="5">
        <v>0</v>
      </c>
      <c r="V1106" s="5">
        <v>0</v>
      </c>
      <c r="W1106" s="5">
        <v>0</v>
      </c>
      <c r="Z1106" s="5">
        <v>0</v>
      </c>
      <c r="AC1106" s="5">
        <v>0</v>
      </c>
      <c r="AF1106" s="5">
        <v>0</v>
      </c>
      <c r="AI1106" s="7">
        <v>684.3537</v>
      </c>
      <c r="AJ1106" s="7">
        <v>0.21970000000000001</v>
      </c>
      <c r="AK1106" s="5" t="s">
        <v>190</v>
      </c>
      <c r="AZ1106" s="5" t="s">
        <v>185</v>
      </c>
      <c r="BB1106" s="5" t="s">
        <v>74</v>
      </c>
    </row>
    <row r="1107" spans="1:57" x14ac:dyDescent="0.25">
      <c r="A1107" s="5">
        <v>1106</v>
      </c>
      <c r="B1107" s="6">
        <v>42610.148541666669</v>
      </c>
      <c r="C1107" s="6">
        <v>42610.294386574074</v>
      </c>
      <c r="D1107" s="5" t="s">
        <v>336</v>
      </c>
      <c r="E1107" s="5" t="s">
        <v>241</v>
      </c>
      <c r="F1107" s="5" t="s">
        <v>337</v>
      </c>
      <c r="G1107" s="5" t="s">
        <v>64</v>
      </c>
      <c r="H1107" s="5" t="s">
        <v>319</v>
      </c>
      <c r="I1107" s="5" t="s">
        <v>69</v>
      </c>
      <c r="J1107" s="5" t="s">
        <v>65</v>
      </c>
      <c r="K1107" s="5" t="s">
        <v>65</v>
      </c>
      <c r="L1107" s="5">
        <v>223225</v>
      </c>
      <c r="M1107" s="5" t="s">
        <v>70</v>
      </c>
      <c r="N1107" s="5" t="s">
        <v>70</v>
      </c>
      <c r="O1107" s="7">
        <v>0</v>
      </c>
      <c r="P1107" s="7">
        <v>0</v>
      </c>
      <c r="Q1107" s="7">
        <v>0</v>
      </c>
      <c r="R1107" s="7">
        <v>0</v>
      </c>
      <c r="T1107" s="5">
        <v>33</v>
      </c>
      <c r="U1107" s="5">
        <v>0</v>
      </c>
      <c r="V1107" s="5">
        <v>0</v>
      </c>
      <c r="W1107" s="5">
        <v>0</v>
      </c>
      <c r="Z1107" s="5">
        <v>0</v>
      </c>
      <c r="AC1107" s="5">
        <v>0</v>
      </c>
      <c r="AF1107" s="5">
        <v>0</v>
      </c>
      <c r="AI1107" s="7">
        <v>684.57539999999995</v>
      </c>
      <c r="AJ1107" s="7">
        <v>0.21290000000000001</v>
      </c>
      <c r="AK1107" s="5" t="s">
        <v>190</v>
      </c>
      <c r="AZ1107" s="5" t="s">
        <v>185</v>
      </c>
      <c r="BB1107" s="5" t="s">
        <v>74</v>
      </c>
    </row>
    <row r="1108" spans="1:57" x14ac:dyDescent="0.25">
      <c r="A1108" s="5">
        <v>1107</v>
      </c>
      <c r="B1108" s="6">
        <v>42610.148541666669</v>
      </c>
      <c r="C1108" s="6">
        <v>42610.299444444441</v>
      </c>
      <c r="D1108" s="5" t="s">
        <v>336</v>
      </c>
      <c r="E1108" s="5" t="s">
        <v>241</v>
      </c>
      <c r="F1108" s="5" t="s">
        <v>337</v>
      </c>
      <c r="G1108" s="5" t="s">
        <v>64</v>
      </c>
      <c r="H1108" s="5" t="s">
        <v>319</v>
      </c>
      <c r="I1108" s="5" t="s">
        <v>69</v>
      </c>
      <c r="J1108" s="5" t="s">
        <v>65</v>
      </c>
      <c r="K1108" s="5" t="s">
        <v>65</v>
      </c>
      <c r="L1108" s="5">
        <v>9950</v>
      </c>
      <c r="M1108" s="5" t="s">
        <v>70</v>
      </c>
      <c r="N1108" s="5" t="s">
        <v>70</v>
      </c>
      <c r="O1108" s="7">
        <v>0</v>
      </c>
      <c r="P1108" s="7">
        <v>0</v>
      </c>
      <c r="Q1108" s="7">
        <v>0</v>
      </c>
      <c r="R1108" s="7">
        <v>0</v>
      </c>
      <c r="T1108" s="5">
        <v>33</v>
      </c>
      <c r="U1108" s="5">
        <v>0</v>
      </c>
      <c r="V1108" s="5">
        <v>0</v>
      </c>
      <c r="W1108" s="5">
        <v>0</v>
      </c>
      <c r="Z1108" s="5">
        <v>0</v>
      </c>
      <c r="AC1108" s="5">
        <v>0</v>
      </c>
      <c r="AF1108" s="5">
        <v>0</v>
      </c>
      <c r="AI1108" s="7">
        <v>684.58219999999994</v>
      </c>
      <c r="AJ1108" s="7">
        <v>9.7999999999999997E-3</v>
      </c>
      <c r="AK1108" s="5" t="s">
        <v>189</v>
      </c>
      <c r="AZ1108" s="5" t="s">
        <v>186</v>
      </c>
      <c r="BB1108" s="5" t="s">
        <v>71</v>
      </c>
    </row>
    <row r="1109" spans="1:57" x14ac:dyDescent="0.25">
      <c r="A1109" s="5">
        <v>1108</v>
      </c>
      <c r="B1109" s="6">
        <v>42610.065208333333</v>
      </c>
      <c r="C1109" s="6">
        <v>42610.227129629631</v>
      </c>
      <c r="D1109" s="5" t="s">
        <v>336</v>
      </c>
      <c r="E1109" s="5" t="s">
        <v>241</v>
      </c>
      <c r="F1109" s="5" t="s">
        <v>337</v>
      </c>
      <c r="G1109" s="5" t="s">
        <v>64</v>
      </c>
      <c r="H1109" s="5" t="s">
        <v>319</v>
      </c>
      <c r="I1109" s="5" t="s">
        <v>69</v>
      </c>
      <c r="J1109" s="5" t="s">
        <v>65</v>
      </c>
      <c r="K1109" s="5" t="s">
        <v>65</v>
      </c>
      <c r="L1109" s="5">
        <v>24648394</v>
      </c>
      <c r="M1109" s="5" t="s">
        <v>70</v>
      </c>
      <c r="N1109" s="5" t="s">
        <v>70</v>
      </c>
      <c r="O1109" s="7">
        <v>0</v>
      </c>
      <c r="P1109" s="7">
        <v>0</v>
      </c>
      <c r="Q1109" s="7">
        <v>0</v>
      </c>
      <c r="R1109" s="7">
        <v>0</v>
      </c>
      <c r="T1109" s="5">
        <v>33</v>
      </c>
      <c r="U1109" s="5">
        <v>0</v>
      </c>
      <c r="V1109" s="5">
        <v>0</v>
      </c>
      <c r="W1109" s="5">
        <v>0</v>
      </c>
      <c r="Z1109" s="5">
        <v>0</v>
      </c>
      <c r="AC1109" s="5">
        <v>0</v>
      </c>
      <c r="AF1109" s="5">
        <v>0</v>
      </c>
      <c r="AI1109" s="7">
        <v>708.09490000000005</v>
      </c>
      <c r="AJ1109" s="7">
        <v>23.506799999999998</v>
      </c>
      <c r="AK1109" s="5" t="s">
        <v>190</v>
      </c>
      <c r="AZ1109" s="5" t="s">
        <v>185</v>
      </c>
      <c r="BB1109" s="5" t="s">
        <v>74</v>
      </c>
    </row>
    <row r="1110" spans="1:57" x14ac:dyDescent="0.25">
      <c r="A1110" s="5">
        <v>1109</v>
      </c>
      <c r="B1110" s="6">
        <v>42610.065196759257</v>
      </c>
      <c r="C1110" s="6">
        <v>42610.21429398148</v>
      </c>
      <c r="D1110" s="5" t="s">
        <v>336</v>
      </c>
      <c r="E1110" s="5" t="s">
        <v>241</v>
      </c>
      <c r="F1110" s="5" t="s">
        <v>337</v>
      </c>
      <c r="G1110" s="5" t="s">
        <v>64</v>
      </c>
      <c r="H1110" s="5" t="s">
        <v>319</v>
      </c>
      <c r="I1110" s="5" t="s">
        <v>69</v>
      </c>
      <c r="J1110" s="5" t="s">
        <v>65</v>
      </c>
      <c r="K1110" s="5" t="s">
        <v>65</v>
      </c>
      <c r="L1110" s="5">
        <v>15627</v>
      </c>
      <c r="M1110" s="5" t="s">
        <v>70</v>
      </c>
      <c r="N1110" s="5" t="s">
        <v>70</v>
      </c>
      <c r="O1110" s="7">
        <v>0</v>
      </c>
      <c r="P1110" s="7">
        <v>0</v>
      </c>
      <c r="Q1110" s="7">
        <v>0</v>
      </c>
      <c r="R1110" s="7">
        <v>0</v>
      </c>
      <c r="T1110" s="5">
        <v>33</v>
      </c>
      <c r="U1110" s="5">
        <v>0</v>
      </c>
      <c r="V1110" s="5">
        <v>0</v>
      </c>
      <c r="W1110" s="5">
        <v>0</v>
      </c>
      <c r="Z1110" s="5">
        <v>0</v>
      </c>
      <c r="AC1110" s="5">
        <v>0</v>
      </c>
      <c r="AF1110" s="5">
        <v>0</v>
      </c>
      <c r="AI1110" s="7">
        <v>708.1037</v>
      </c>
      <c r="AJ1110" s="7">
        <v>1.46E-2</v>
      </c>
      <c r="AK1110" s="5" t="s">
        <v>189</v>
      </c>
      <c r="AZ1110" s="5" t="s">
        <v>186</v>
      </c>
      <c r="BB1110" s="5" t="s">
        <v>71</v>
      </c>
    </row>
    <row r="1111" spans="1:57" x14ac:dyDescent="0.25">
      <c r="A1111" s="5">
        <v>1110</v>
      </c>
      <c r="B1111" s="6">
        <v>42609.981874999998</v>
      </c>
      <c r="C1111" s="6">
        <v>42610.135706018518</v>
      </c>
      <c r="D1111" s="5" t="s">
        <v>336</v>
      </c>
      <c r="E1111" s="5" t="s">
        <v>241</v>
      </c>
      <c r="F1111" s="5" t="s">
        <v>337</v>
      </c>
      <c r="G1111" s="5" t="s">
        <v>64</v>
      </c>
      <c r="H1111" s="5" t="s">
        <v>319</v>
      </c>
      <c r="I1111" s="5" t="s">
        <v>69</v>
      </c>
      <c r="J1111" s="5" t="s">
        <v>65</v>
      </c>
      <c r="K1111" s="5" t="s">
        <v>65</v>
      </c>
      <c r="L1111" s="5">
        <v>59441945</v>
      </c>
      <c r="M1111" s="5" t="s">
        <v>70</v>
      </c>
      <c r="N1111" s="5" t="s">
        <v>70</v>
      </c>
      <c r="O1111" s="7">
        <v>0</v>
      </c>
      <c r="P1111" s="7">
        <v>0</v>
      </c>
      <c r="Q1111" s="7">
        <v>0</v>
      </c>
      <c r="R1111" s="7">
        <v>0</v>
      </c>
      <c r="T1111" s="5">
        <v>33</v>
      </c>
      <c r="U1111" s="5">
        <v>0</v>
      </c>
      <c r="V1111" s="5">
        <v>0</v>
      </c>
      <c r="W1111" s="5">
        <v>0</v>
      </c>
      <c r="Z1111" s="5">
        <v>0</v>
      </c>
      <c r="AC1111" s="5">
        <v>0</v>
      </c>
      <c r="AF1111" s="5">
        <v>0</v>
      </c>
      <c r="AI1111" s="7">
        <v>764.798</v>
      </c>
      <c r="AJ1111" s="7">
        <v>56.688499999999998</v>
      </c>
      <c r="AK1111" s="5" t="s">
        <v>190</v>
      </c>
      <c r="AZ1111" s="5" t="s">
        <v>185</v>
      </c>
      <c r="BB1111" s="5" t="s">
        <v>74</v>
      </c>
    </row>
    <row r="1112" spans="1:57" x14ac:dyDescent="0.25">
      <c r="A1112" s="5">
        <v>1111</v>
      </c>
      <c r="B1112" s="6">
        <v>42609.981863425928</v>
      </c>
      <c r="C1112" s="6">
        <v>42610.141180555554</v>
      </c>
      <c r="D1112" s="5" t="s">
        <v>336</v>
      </c>
      <c r="E1112" s="5" t="s">
        <v>241</v>
      </c>
      <c r="F1112" s="5" t="s">
        <v>337</v>
      </c>
      <c r="G1112" s="5" t="s">
        <v>64</v>
      </c>
      <c r="H1112" s="5" t="s">
        <v>319</v>
      </c>
      <c r="I1112" s="5" t="s">
        <v>69</v>
      </c>
      <c r="J1112" s="5" t="s">
        <v>65</v>
      </c>
      <c r="K1112" s="5" t="s">
        <v>65</v>
      </c>
      <c r="L1112" s="5">
        <v>20195</v>
      </c>
      <c r="M1112" s="5" t="s">
        <v>70</v>
      </c>
      <c r="N1112" s="5" t="s">
        <v>70</v>
      </c>
      <c r="O1112" s="7">
        <v>0</v>
      </c>
      <c r="P1112" s="7">
        <v>0</v>
      </c>
      <c r="Q1112" s="7">
        <v>0</v>
      </c>
      <c r="R1112" s="7">
        <v>0</v>
      </c>
      <c r="T1112" s="5">
        <v>33</v>
      </c>
      <c r="U1112" s="5">
        <v>0</v>
      </c>
      <c r="V1112" s="5">
        <v>0</v>
      </c>
      <c r="W1112" s="5">
        <v>0</v>
      </c>
      <c r="Z1112" s="5">
        <v>0</v>
      </c>
      <c r="AC1112" s="5">
        <v>0</v>
      </c>
      <c r="AF1112" s="5">
        <v>0</v>
      </c>
      <c r="AI1112" s="7">
        <v>764.81169999999997</v>
      </c>
      <c r="AJ1112" s="7">
        <v>1.95E-2</v>
      </c>
      <c r="AK1112" s="5" t="s">
        <v>189</v>
      </c>
      <c r="AZ1112" s="5" t="s">
        <v>186</v>
      </c>
      <c r="BB1112" s="5" t="s">
        <v>71</v>
      </c>
    </row>
    <row r="1113" spans="1:57" x14ac:dyDescent="0.25">
      <c r="A1113" s="5">
        <v>1112</v>
      </c>
      <c r="B1113" s="6">
        <v>42609.974085648151</v>
      </c>
      <c r="D1113" s="5" t="s">
        <v>318</v>
      </c>
      <c r="E1113" s="5" t="s">
        <v>356</v>
      </c>
      <c r="G1113" s="5" t="s">
        <v>64</v>
      </c>
      <c r="H1113" s="5" t="s">
        <v>319</v>
      </c>
      <c r="I1113" s="5" t="s">
        <v>75</v>
      </c>
      <c r="J1113" s="5" t="s">
        <v>65</v>
      </c>
      <c r="K1113" s="5" t="s">
        <v>65</v>
      </c>
      <c r="M1113" s="5" t="s">
        <v>354</v>
      </c>
      <c r="N1113" s="5" t="s">
        <v>76</v>
      </c>
      <c r="O1113" s="7">
        <v>0</v>
      </c>
      <c r="P1113" s="7">
        <v>0</v>
      </c>
      <c r="Q1113" s="7">
        <v>0</v>
      </c>
      <c r="R1113" s="7">
        <v>0</v>
      </c>
      <c r="T1113" s="5">
        <v>0</v>
      </c>
      <c r="W1113" s="5">
        <v>0</v>
      </c>
      <c r="Y1113" s="5">
        <v>0</v>
      </c>
      <c r="Z1113" s="5">
        <v>0</v>
      </c>
      <c r="AB1113" s="5">
        <v>0</v>
      </c>
      <c r="AC1113" s="5">
        <v>0</v>
      </c>
      <c r="AE1113" s="5">
        <v>0</v>
      </c>
      <c r="AF1113" s="5">
        <v>0</v>
      </c>
      <c r="AH1113" s="5">
        <v>0</v>
      </c>
      <c r="AJ1113" s="7">
        <v>0</v>
      </c>
      <c r="AZ1113" s="5" t="s">
        <v>175</v>
      </c>
      <c r="BB1113" s="5" t="s">
        <v>77</v>
      </c>
      <c r="BD1113" s="5" t="s">
        <v>393</v>
      </c>
      <c r="BE1113" s="5" t="s">
        <v>67</v>
      </c>
    </row>
    <row r="1114" spans="1:57" x14ac:dyDescent="0.25">
      <c r="A1114" s="5">
        <v>1113</v>
      </c>
      <c r="B1114" s="6">
        <v>42609.95925925926</v>
      </c>
      <c r="D1114" s="5" t="s">
        <v>318</v>
      </c>
      <c r="E1114" s="5" t="s">
        <v>356</v>
      </c>
      <c r="G1114" s="5" t="s">
        <v>64</v>
      </c>
      <c r="H1114" s="5" t="s">
        <v>319</v>
      </c>
      <c r="I1114" s="5" t="s">
        <v>75</v>
      </c>
      <c r="J1114" s="5" t="s">
        <v>65</v>
      </c>
      <c r="K1114" s="5" t="s">
        <v>65</v>
      </c>
      <c r="M1114" s="5" t="s">
        <v>388</v>
      </c>
      <c r="N1114" s="5" t="s">
        <v>66</v>
      </c>
      <c r="O1114" s="7">
        <v>0</v>
      </c>
      <c r="P1114" s="7">
        <v>0</v>
      </c>
      <c r="Q1114" s="7">
        <v>0</v>
      </c>
      <c r="R1114" s="7">
        <v>0</v>
      </c>
      <c r="T1114" s="5">
        <v>0</v>
      </c>
      <c r="W1114" s="5">
        <v>0</v>
      </c>
      <c r="Y1114" s="5">
        <v>0</v>
      </c>
      <c r="Z1114" s="5">
        <v>0</v>
      </c>
      <c r="AB1114" s="5">
        <v>0</v>
      </c>
      <c r="AC1114" s="5">
        <v>0</v>
      </c>
      <c r="AE1114" s="5">
        <v>0</v>
      </c>
      <c r="AF1114" s="5">
        <v>0</v>
      </c>
      <c r="AH1114" s="5">
        <v>0</v>
      </c>
      <c r="AJ1114" s="7">
        <v>0</v>
      </c>
      <c r="AZ1114" s="5" t="s">
        <v>175</v>
      </c>
      <c r="BB1114" s="5" t="s">
        <v>77</v>
      </c>
      <c r="BD1114" s="5" t="s">
        <v>399</v>
      </c>
      <c r="BE1114" s="5" t="s">
        <v>67</v>
      </c>
    </row>
    <row r="1115" spans="1:57" x14ac:dyDescent="0.25">
      <c r="A1115" s="5">
        <v>1114</v>
      </c>
      <c r="B1115" s="6">
        <v>42609.930266203701</v>
      </c>
      <c r="D1115" s="5" t="s">
        <v>318</v>
      </c>
      <c r="E1115" s="5" t="s">
        <v>377</v>
      </c>
      <c r="G1115" s="5" t="s">
        <v>64</v>
      </c>
      <c r="H1115" s="5" t="s">
        <v>319</v>
      </c>
      <c r="I1115" s="5" t="s">
        <v>75</v>
      </c>
      <c r="J1115" s="5" t="s">
        <v>65</v>
      </c>
      <c r="K1115" s="5" t="s">
        <v>65</v>
      </c>
      <c r="M1115" s="5" t="s">
        <v>255</v>
      </c>
      <c r="N1115" s="5" t="s">
        <v>76</v>
      </c>
      <c r="O1115" s="7">
        <v>0</v>
      </c>
      <c r="P1115" s="7">
        <v>0</v>
      </c>
      <c r="Q1115" s="7">
        <v>0</v>
      </c>
      <c r="R1115" s="7">
        <v>0</v>
      </c>
      <c r="T1115" s="5">
        <v>0</v>
      </c>
      <c r="W1115" s="5">
        <v>0</v>
      </c>
      <c r="Y1115" s="5">
        <v>0</v>
      </c>
      <c r="Z1115" s="5">
        <v>0</v>
      </c>
      <c r="AB1115" s="5">
        <v>0</v>
      </c>
      <c r="AC1115" s="5">
        <v>0</v>
      </c>
      <c r="AE1115" s="5">
        <v>0</v>
      </c>
      <c r="AF1115" s="5">
        <v>0</v>
      </c>
      <c r="AH1115" s="5">
        <v>0</v>
      </c>
      <c r="AJ1115" s="7">
        <v>0</v>
      </c>
      <c r="AZ1115" s="5" t="s">
        <v>175</v>
      </c>
      <c r="BB1115" s="5" t="s">
        <v>77</v>
      </c>
      <c r="BD1115" s="5" t="s">
        <v>589</v>
      </c>
      <c r="BE1115" s="5" t="s">
        <v>67</v>
      </c>
    </row>
    <row r="1116" spans="1:57" x14ac:dyDescent="0.25">
      <c r="A1116" s="5">
        <v>1115</v>
      </c>
      <c r="B1116" s="6">
        <v>42609.928124999999</v>
      </c>
      <c r="D1116" s="5" t="s">
        <v>318</v>
      </c>
      <c r="E1116" s="5" t="s">
        <v>356</v>
      </c>
      <c r="G1116" s="5" t="s">
        <v>64</v>
      </c>
      <c r="H1116" s="5" t="s">
        <v>319</v>
      </c>
      <c r="I1116" s="5" t="s">
        <v>75</v>
      </c>
      <c r="J1116" s="5" t="s">
        <v>65</v>
      </c>
      <c r="K1116" s="5" t="s">
        <v>65</v>
      </c>
      <c r="M1116" s="5" t="s">
        <v>535</v>
      </c>
      <c r="N1116" s="5" t="s">
        <v>196</v>
      </c>
      <c r="O1116" s="7">
        <v>0</v>
      </c>
      <c r="P1116" s="7">
        <v>0</v>
      </c>
      <c r="Q1116" s="7">
        <v>0</v>
      </c>
      <c r="R1116" s="7">
        <v>0</v>
      </c>
      <c r="T1116" s="5">
        <v>0</v>
      </c>
      <c r="W1116" s="5">
        <v>0</v>
      </c>
      <c r="Y1116" s="5">
        <v>0</v>
      </c>
      <c r="Z1116" s="5">
        <v>0</v>
      </c>
      <c r="AB1116" s="5">
        <v>0</v>
      </c>
      <c r="AC1116" s="5">
        <v>0</v>
      </c>
      <c r="AE1116" s="5">
        <v>0</v>
      </c>
      <c r="AF1116" s="5">
        <v>0</v>
      </c>
      <c r="AH1116" s="5">
        <v>0</v>
      </c>
      <c r="AJ1116" s="7">
        <v>0</v>
      </c>
      <c r="AZ1116" s="5" t="s">
        <v>175</v>
      </c>
      <c r="BB1116" s="5" t="s">
        <v>77</v>
      </c>
      <c r="BD1116" s="5" t="s">
        <v>589</v>
      </c>
      <c r="BE1116" s="5" t="s">
        <v>67</v>
      </c>
    </row>
    <row r="1117" spans="1:57" x14ac:dyDescent="0.25">
      <c r="A1117" s="5">
        <v>1116</v>
      </c>
      <c r="B1117" s="6">
        <v>42609.921180555553</v>
      </c>
      <c r="D1117" s="5" t="s">
        <v>318</v>
      </c>
      <c r="E1117" s="5" t="s">
        <v>330</v>
      </c>
      <c r="G1117" s="5" t="s">
        <v>64</v>
      </c>
      <c r="H1117" s="5" t="s">
        <v>319</v>
      </c>
      <c r="I1117" s="5" t="s">
        <v>75</v>
      </c>
      <c r="J1117" s="5" t="s">
        <v>65</v>
      </c>
      <c r="K1117" s="5" t="s">
        <v>65</v>
      </c>
      <c r="M1117" s="5" t="s">
        <v>622</v>
      </c>
      <c r="N1117" s="5" t="s">
        <v>200</v>
      </c>
      <c r="O1117" s="7">
        <v>0</v>
      </c>
      <c r="P1117" s="7">
        <v>0</v>
      </c>
      <c r="Q1117" s="7">
        <v>0</v>
      </c>
      <c r="R1117" s="7">
        <v>0</v>
      </c>
      <c r="T1117" s="5">
        <v>0</v>
      </c>
      <c r="W1117" s="5">
        <v>0</v>
      </c>
      <c r="Y1117" s="5">
        <v>0</v>
      </c>
      <c r="Z1117" s="5">
        <v>0</v>
      </c>
      <c r="AB1117" s="5">
        <v>0</v>
      </c>
      <c r="AC1117" s="5">
        <v>0</v>
      </c>
      <c r="AE1117" s="5">
        <v>0</v>
      </c>
      <c r="AF1117" s="5">
        <v>0</v>
      </c>
      <c r="AH1117" s="5">
        <v>0</v>
      </c>
      <c r="AJ1117" s="7">
        <v>0</v>
      </c>
      <c r="AZ1117" s="5" t="s">
        <v>175</v>
      </c>
      <c r="BB1117" s="5" t="s">
        <v>77</v>
      </c>
      <c r="BD1117" s="5" t="s">
        <v>589</v>
      </c>
      <c r="BE1117" s="5" t="s">
        <v>67</v>
      </c>
    </row>
    <row r="1118" spans="1:57" x14ac:dyDescent="0.25">
      <c r="A1118" s="5">
        <v>1117</v>
      </c>
      <c r="B1118" s="6">
        <v>42609.912314814814</v>
      </c>
      <c r="D1118" s="5" t="s">
        <v>317</v>
      </c>
      <c r="E1118" s="5" t="s">
        <v>318</v>
      </c>
      <c r="F1118" s="5" t="s">
        <v>317</v>
      </c>
      <c r="G1118" s="5" t="s">
        <v>80</v>
      </c>
      <c r="H1118" s="5" t="s">
        <v>319</v>
      </c>
      <c r="I1118" s="5" t="s">
        <v>320</v>
      </c>
      <c r="J1118" s="5" t="s">
        <v>65</v>
      </c>
      <c r="K1118" s="5" t="s">
        <v>65</v>
      </c>
      <c r="M1118" s="5" t="s">
        <v>321</v>
      </c>
      <c r="N1118" s="5" t="s">
        <v>66</v>
      </c>
      <c r="O1118" s="7">
        <v>0</v>
      </c>
      <c r="P1118" s="7">
        <v>0</v>
      </c>
      <c r="Q1118" s="7">
        <v>0</v>
      </c>
      <c r="R1118" s="7">
        <v>0</v>
      </c>
      <c r="T1118" s="5">
        <v>0</v>
      </c>
      <c r="W1118" s="5">
        <v>0</v>
      </c>
      <c r="Y1118" s="5">
        <v>0</v>
      </c>
      <c r="Z1118" s="5">
        <v>0</v>
      </c>
      <c r="AB1118" s="5">
        <v>0</v>
      </c>
      <c r="AC1118" s="5">
        <v>0</v>
      </c>
      <c r="AE1118" s="5">
        <v>0</v>
      </c>
      <c r="AF1118" s="5">
        <v>0</v>
      </c>
      <c r="AH1118" s="5">
        <v>0</v>
      </c>
      <c r="AJ1118" s="7">
        <v>0</v>
      </c>
      <c r="BB1118" s="5" t="s">
        <v>322</v>
      </c>
      <c r="BD1118" s="5" t="s">
        <v>323</v>
      </c>
      <c r="BE1118" s="5" t="s">
        <v>324</v>
      </c>
    </row>
    <row r="1119" spans="1:57" x14ac:dyDescent="0.25">
      <c r="A1119" s="5">
        <v>1118</v>
      </c>
      <c r="B1119" s="6">
        <v>42609.91165509259</v>
      </c>
      <c r="D1119" s="5" t="s">
        <v>318</v>
      </c>
      <c r="E1119" s="5" t="s">
        <v>377</v>
      </c>
      <c r="G1119" s="5" t="s">
        <v>64</v>
      </c>
      <c r="H1119" s="5" t="s">
        <v>319</v>
      </c>
      <c r="I1119" s="5" t="s">
        <v>75</v>
      </c>
      <c r="J1119" s="5" t="s">
        <v>65</v>
      </c>
      <c r="K1119" s="5" t="s">
        <v>65</v>
      </c>
      <c r="M1119" s="5" t="s">
        <v>260</v>
      </c>
      <c r="N1119" s="5" t="s">
        <v>76</v>
      </c>
      <c r="O1119" s="7">
        <v>0</v>
      </c>
      <c r="P1119" s="7">
        <v>0</v>
      </c>
      <c r="Q1119" s="7">
        <v>0</v>
      </c>
      <c r="R1119" s="7">
        <v>0</v>
      </c>
      <c r="T1119" s="5">
        <v>0</v>
      </c>
      <c r="W1119" s="5">
        <v>0</v>
      </c>
      <c r="Y1119" s="5">
        <v>0</v>
      </c>
      <c r="Z1119" s="5">
        <v>0</v>
      </c>
      <c r="AB1119" s="5">
        <v>0</v>
      </c>
      <c r="AC1119" s="5">
        <v>0</v>
      </c>
      <c r="AE1119" s="5">
        <v>0</v>
      </c>
      <c r="AF1119" s="5">
        <v>0</v>
      </c>
      <c r="AH1119" s="5">
        <v>0</v>
      </c>
      <c r="AJ1119" s="7">
        <v>0</v>
      </c>
      <c r="AZ1119" s="5" t="s">
        <v>175</v>
      </c>
      <c r="BB1119" s="5" t="s">
        <v>77</v>
      </c>
      <c r="BD1119" s="5" t="s">
        <v>361</v>
      </c>
      <c r="BE1119" s="5" t="s">
        <v>67</v>
      </c>
    </row>
    <row r="1120" spans="1:57" x14ac:dyDescent="0.25">
      <c r="A1120" s="5">
        <v>1119</v>
      </c>
      <c r="B1120" s="6">
        <v>42609.910150462965</v>
      </c>
      <c r="D1120" s="5" t="s">
        <v>330</v>
      </c>
      <c r="E1120" s="5" t="s">
        <v>318</v>
      </c>
      <c r="G1120" s="5" t="s">
        <v>64</v>
      </c>
      <c r="H1120" s="5" t="s">
        <v>319</v>
      </c>
      <c r="I1120" s="5" t="s">
        <v>176</v>
      </c>
      <c r="J1120" s="5" t="s">
        <v>65</v>
      </c>
      <c r="K1120" s="5" t="s">
        <v>65</v>
      </c>
      <c r="M1120" s="5" t="s">
        <v>392</v>
      </c>
      <c r="N1120" s="5" t="s">
        <v>66</v>
      </c>
      <c r="O1120" s="7">
        <v>0</v>
      </c>
      <c r="P1120" s="7">
        <v>0</v>
      </c>
      <c r="Q1120" s="7">
        <v>0</v>
      </c>
      <c r="R1120" s="7">
        <v>0</v>
      </c>
      <c r="T1120" s="5">
        <v>0</v>
      </c>
      <c r="W1120" s="5">
        <v>0</v>
      </c>
      <c r="Y1120" s="5">
        <v>0</v>
      </c>
      <c r="Z1120" s="5">
        <v>0</v>
      </c>
      <c r="AB1120" s="5">
        <v>0</v>
      </c>
      <c r="AC1120" s="5">
        <v>0</v>
      </c>
      <c r="AE1120" s="5">
        <v>0</v>
      </c>
      <c r="AF1120" s="5">
        <v>0</v>
      </c>
      <c r="AH1120" s="5">
        <v>0</v>
      </c>
      <c r="AJ1120" s="7">
        <v>0</v>
      </c>
      <c r="AZ1120" s="5" t="s">
        <v>175</v>
      </c>
      <c r="BB1120" s="5" t="s">
        <v>178</v>
      </c>
      <c r="BD1120" s="5" t="s">
        <v>361</v>
      </c>
      <c r="BE1120" s="5" t="s">
        <v>67</v>
      </c>
    </row>
    <row r="1121" spans="1:57" x14ac:dyDescent="0.25">
      <c r="A1121" s="5">
        <v>1120</v>
      </c>
      <c r="B1121" s="6">
        <v>42609.908715277779</v>
      </c>
      <c r="D1121" s="5" t="s">
        <v>330</v>
      </c>
      <c r="E1121" s="5" t="s">
        <v>318</v>
      </c>
      <c r="G1121" s="5" t="s">
        <v>64</v>
      </c>
      <c r="H1121" s="5" t="s">
        <v>319</v>
      </c>
      <c r="I1121" s="5" t="s">
        <v>176</v>
      </c>
      <c r="J1121" s="5" t="s">
        <v>65</v>
      </c>
      <c r="K1121" s="5" t="s">
        <v>65</v>
      </c>
      <c r="M1121" s="5" t="s">
        <v>403</v>
      </c>
      <c r="N1121" s="5" t="s">
        <v>66</v>
      </c>
      <c r="O1121" s="7">
        <v>0</v>
      </c>
      <c r="P1121" s="7">
        <v>0</v>
      </c>
      <c r="Q1121" s="7">
        <v>0</v>
      </c>
      <c r="R1121" s="7">
        <v>0</v>
      </c>
      <c r="T1121" s="5">
        <v>0</v>
      </c>
      <c r="W1121" s="5">
        <v>0</v>
      </c>
      <c r="Y1121" s="5">
        <v>0</v>
      </c>
      <c r="Z1121" s="5">
        <v>0</v>
      </c>
      <c r="AB1121" s="5">
        <v>0</v>
      </c>
      <c r="AC1121" s="5">
        <v>0</v>
      </c>
      <c r="AE1121" s="5">
        <v>0</v>
      </c>
      <c r="AF1121" s="5">
        <v>0</v>
      </c>
      <c r="AH1121" s="5">
        <v>0</v>
      </c>
      <c r="AJ1121" s="7">
        <v>0</v>
      </c>
      <c r="AZ1121" s="5" t="s">
        <v>175</v>
      </c>
      <c r="BB1121" s="5" t="s">
        <v>178</v>
      </c>
      <c r="BD1121" s="5" t="s">
        <v>331</v>
      </c>
      <c r="BE1121" s="5" t="s">
        <v>67</v>
      </c>
    </row>
    <row r="1122" spans="1:57" x14ac:dyDescent="0.25">
      <c r="A1122" s="5">
        <v>1121</v>
      </c>
      <c r="B1122" s="6">
        <v>42609.900289351855</v>
      </c>
      <c r="D1122" s="5" t="s">
        <v>318</v>
      </c>
      <c r="E1122" s="5" t="s">
        <v>356</v>
      </c>
      <c r="G1122" s="5" t="s">
        <v>64</v>
      </c>
      <c r="H1122" s="5" t="s">
        <v>319</v>
      </c>
      <c r="I1122" s="5" t="s">
        <v>75</v>
      </c>
      <c r="J1122" s="5" t="s">
        <v>65</v>
      </c>
      <c r="K1122" s="5" t="s">
        <v>65</v>
      </c>
      <c r="M1122" s="5" t="s">
        <v>623</v>
      </c>
      <c r="N1122" s="5" t="s">
        <v>196</v>
      </c>
      <c r="O1122" s="7">
        <v>0</v>
      </c>
      <c r="P1122" s="7">
        <v>0</v>
      </c>
      <c r="Q1122" s="7">
        <v>0</v>
      </c>
      <c r="R1122" s="7">
        <v>0</v>
      </c>
      <c r="T1122" s="5">
        <v>0</v>
      </c>
      <c r="W1122" s="5">
        <v>0</v>
      </c>
      <c r="Y1122" s="5">
        <v>0</v>
      </c>
      <c r="Z1122" s="5">
        <v>0</v>
      </c>
      <c r="AB1122" s="5">
        <v>0</v>
      </c>
      <c r="AC1122" s="5">
        <v>0</v>
      </c>
      <c r="AE1122" s="5">
        <v>0</v>
      </c>
      <c r="AF1122" s="5">
        <v>0</v>
      </c>
      <c r="AH1122" s="5">
        <v>0</v>
      </c>
      <c r="AJ1122" s="7">
        <v>0</v>
      </c>
      <c r="AZ1122" s="5" t="s">
        <v>175</v>
      </c>
      <c r="BB1122" s="5" t="s">
        <v>77</v>
      </c>
      <c r="BD1122" s="5" t="s">
        <v>361</v>
      </c>
      <c r="BE1122" s="5" t="s">
        <v>67</v>
      </c>
    </row>
    <row r="1123" spans="1:57" x14ac:dyDescent="0.25">
      <c r="A1123" s="5">
        <v>1122</v>
      </c>
      <c r="B1123" s="6">
        <v>42609.898298611108</v>
      </c>
      <c r="D1123" s="5" t="s">
        <v>318</v>
      </c>
      <c r="E1123" s="5" t="s">
        <v>330</v>
      </c>
      <c r="G1123" s="5" t="s">
        <v>64</v>
      </c>
      <c r="H1123" s="5" t="s">
        <v>319</v>
      </c>
      <c r="I1123" s="5" t="s">
        <v>75</v>
      </c>
      <c r="J1123" s="5" t="s">
        <v>65</v>
      </c>
      <c r="K1123" s="5" t="s">
        <v>65</v>
      </c>
      <c r="M1123" s="5" t="s">
        <v>260</v>
      </c>
      <c r="N1123" s="5" t="s">
        <v>76</v>
      </c>
      <c r="O1123" s="7">
        <v>0</v>
      </c>
      <c r="P1123" s="7">
        <v>0</v>
      </c>
      <c r="Q1123" s="7">
        <v>0</v>
      </c>
      <c r="R1123" s="7">
        <v>0</v>
      </c>
      <c r="T1123" s="5">
        <v>0</v>
      </c>
      <c r="W1123" s="5">
        <v>0</v>
      </c>
      <c r="Y1123" s="5">
        <v>0</v>
      </c>
      <c r="Z1123" s="5">
        <v>0</v>
      </c>
      <c r="AB1123" s="5">
        <v>0</v>
      </c>
      <c r="AC1123" s="5">
        <v>0</v>
      </c>
      <c r="AE1123" s="5">
        <v>0</v>
      </c>
      <c r="AF1123" s="5">
        <v>0</v>
      </c>
      <c r="AH1123" s="5">
        <v>0</v>
      </c>
      <c r="AJ1123" s="7">
        <v>0</v>
      </c>
      <c r="AZ1123" s="5" t="s">
        <v>175</v>
      </c>
      <c r="BB1123" s="5" t="s">
        <v>77</v>
      </c>
      <c r="BD1123" s="5" t="s">
        <v>331</v>
      </c>
      <c r="BE1123" s="5" t="s">
        <v>67</v>
      </c>
    </row>
    <row r="1124" spans="1:57" x14ac:dyDescent="0.25">
      <c r="A1124" s="5">
        <v>1123</v>
      </c>
      <c r="B1124" s="6">
        <v>42609.883819444447</v>
      </c>
      <c r="D1124" s="5" t="s">
        <v>318</v>
      </c>
      <c r="E1124" s="5" t="s">
        <v>607</v>
      </c>
      <c r="G1124" s="5" t="s">
        <v>64</v>
      </c>
      <c r="H1124" s="5" t="s">
        <v>319</v>
      </c>
      <c r="I1124" s="5" t="s">
        <v>75</v>
      </c>
      <c r="J1124" s="5" t="s">
        <v>65</v>
      </c>
      <c r="K1124" s="5" t="s">
        <v>65</v>
      </c>
      <c r="M1124" s="5" t="s">
        <v>257</v>
      </c>
      <c r="N1124" s="5" t="s">
        <v>196</v>
      </c>
      <c r="O1124" s="7">
        <v>0</v>
      </c>
      <c r="P1124" s="7">
        <v>0</v>
      </c>
      <c r="Q1124" s="7">
        <v>0</v>
      </c>
      <c r="R1124" s="7">
        <v>0</v>
      </c>
      <c r="T1124" s="5">
        <v>0</v>
      </c>
      <c r="W1124" s="5">
        <v>0</v>
      </c>
      <c r="Y1124" s="5">
        <v>0</v>
      </c>
      <c r="Z1124" s="5">
        <v>0</v>
      </c>
      <c r="AB1124" s="5">
        <v>0</v>
      </c>
      <c r="AC1124" s="5">
        <v>0</v>
      </c>
      <c r="AE1124" s="5">
        <v>0</v>
      </c>
      <c r="AF1124" s="5">
        <v>0</v>
      </c>
      <c r="AH1124" s="5">
        <v>0</v>
      </c>
      <c r="AJ1124" s="7">
        <v>0</v>
      </c>
      <c r="AZ1124" s="5" t="s">
        <v>175</v>
      </c>
      <c r="BB1124" s="5" t="s">
        <v>77</v>
      </c>
      <c r="BD1124" s="5" t="s">
        <v>331</v>
      </c>
      <c r="BE1124" s="5" t="s">
        <v>67</v>
      </c>
    </row>
    <row r="1125" spans="1:57" x14ac:dyDescent="0.25">
      <c r="A1125" s="5">
        <v>1124</v>
      </c>
      <c r="B1125" s="6">
        <v>42609.881180555552</v>
      </c>
      <c r="D1125" s="5" t="s">
        <v>318</v>
      </c>
      <c r="E1125" s="5" t="s">
        <v>377</v>
      </c>
      <c r="G1125" s="5" t="s">
        <v>64</v>
      </c>
      <c r="H1125" s="5" t="s">
        <v>319</v>
      </c>
      <c r="I1125" s="5" t="s">
        <v>75</v>
      </c>
      <c r="J1125" s="5" t="s">
        <v>65</v>
      </c>
      <c r="K1125" s="5" t="s">
        <v>65</v>
      </c>
      <c r="M1125" s="5" t="s">
        <v>234</v>
      </c>
      <c r="N1125" s="5" t="s">
        <v>196</v>
      </c>
      <c r="O1125" s="7">
        <v>0</v>
      </c>
      <c r="P1125" s="7">
        <v>0</v>
      </c>
      <c r="Q1125" s="7">
        <v>0</v>
      </c>
      <c r="R1125" s="7">
        <v>0</v>
      </c>
      <c r="T1125" s="5">
        <v>0</v>
      </c>
      <c r="W1125" s="5">
        <v>0</v>
      </c>
      <c r="Y1125" s="5">
        <v>0</v>
      </c>
      <c r="Z1125" s="5">
        <v>0</v>
      </c>
      <c r="AB1125" s="5">
        <v>0</v>
      </c>
      <c r="AC1125" s="5">
        <v>0</v>
      </c>
      <c r="AE1125" s="5">
        <v>0</v>
      </c>
      <c r="AF1125" s="5">
        <v>0</v>
      </c>
      <c r="AH1125" s="5">
        <v>0</v>
      </c>
      <c r="AJ1125" s="7">
        <v>0</v>
      </c>
      <c r="AZ1125" s="5" t="s">
        <v>175</v>
      </c>
      <c r="BB1125" s="5" t="s">
        <v>77</v>
      </c>
      <c r="BD1125" s="5" t="s">
        <v>331</v>
      </c>
      <c r="BE1125" s="5" t="s">
        <v>67</v>
      </c>
    </row>
    <row r="1126" spans="1:57" x14ac:dyDescent="0.25">
      <c r="A1126" s="5">
        <v>1125</v>
      </c>
      <c r="B1126" s="6">
        <v>42609.871712962966</v>
      </c>
      <c r="D1126" s="5" t="s">
        <v>318</v>
      </c>
      <c r="E1126" s="5" t="s">
        <v>344</v>
      </c>
      <c r="G1126" s="5" t="s">
        <v>64</v>
      </c>
      <c r="H1126" s="5" t="s">
        <v>319</v>
      </c>
      <c r="I1126" s="5" t="s">
        <v>75</v>
      </c>
      <c r="J1126" s="5" t="s">
        <v>65</v>
      </c>
      <c r="K1126" s="5" t="s">
        <v>65</v>
      </c>
      <c r="M1126" s="5" t="s">
        <v>386</v>
      </c>
      <c r="N1126" s="5" t="s">
        <v>66</v>
      </c>
      <c r="O1126" s="7">
        <v>0</v>
      </c>
      <c r="P1126" s="7">
        <v>0</v>
      </c>
      <c r="Q1126" s="7">
        <v>0</v>
      </c>
      <c r="R1126" s="7">
        <v>0</v>
      </c>
      <c r="T1126" s="5">
        <v>0</v>
      </c>
      <c r="W1126" s="5">
        <v>0</v>
      </c>
      <c r="Y1126" s="5">
        <v>0</v>
      </c>
      <c r="Z1126" s="5">
        <v>0</v>
      </c>
      <c r="AB1126" s="5">
        <v>0</v>
      </c>
      <c r="AC1126" s="5">
        <v>0</v>
      </c>
      <c r="AE1126" s="5">
        <v>0</v>
      </c>
      <c r="AF1126" s="5">
        <v>0</v>
      </c>
      <c r="AH1126" s="5">
        <v>0</v>
      </c>
      <c r="AJ1126" s="7">
        <v>0</v>
      </c>
      <c r="AZ1126" s="5" t="s">
        <v>175</v>
      </c>
      <c r="BB1126" s="5" t="s">
        <v>77</v>
      </c>
      <c r="BD1126" s="5" t="s">
        <v>393</v>
      </c>
      <c r="BE1126" s="5" t="s">
        <v>67</v>
      </c>
    </row>
    <row r="1127" spans="1:57" x14ac:dyDescent="0.25">
      <c r="A1127" s="5">
        <v>1126</v>
      </c>
      <c r="B1127" s="6">
        <v>42609.871192129627</v>
      </c>
      <c r="D1127" s="5" t="s">
        <v>318</v>
      </c>
      <c r="E1127" s="5" t="s">
        <v>501</v>
      </c>
      <c r="G1127" s="5" t="s">
        <v>64</v>
      </c>
      <c r="H1127" s="5" t="s">
        <v>319</v>
      </c>
      <c r="I1127" s="5" t="s">
        <v>75</v>
      </c>
      <c r="J1127" s="5" t="s">
        <v>65</v>
      </c>
      <c r="K1127" s="5" t="s">
        <v>65</v>
      </c>
      <c r="M1127" s="5" t="s">
        <v>388</v>
      </c>
      <c r="N1127" s="5" t="s">
        <v>66</v>
      </c>
      <c r="O1127" s="7">
        <v>0</v>
      </c>
      <c r="P1127" s="7">
        <v>0</v>
      </c>
      <c r="Q1127" s="7">
        <v>0</v>
      </c>
      <c r="R1127" s="7">
        <v>0</v>
      </c>
      <c r="T1127" s="5">
        <v>0</v>
      </c>
      <c r="W1127" s="5">
        <v>0</v>
      </c>
      <c r="Y1127" s="5">
        <v>0</v>
      </c>
      <c r="Z1127" s="5">
        <v>0</v>
      </c>
      <c r="AB1127" s="5">
        <v>0</v>
      </c>
      <c r="AC1127" s="5">
        <v>0</v>
      </c>
      <c r="AE1127" s="5">
        <v>0</v>
      </c>
      <c r="AF1127" s="5">
        <v>0</v>
      </c>
      <c r="AH1127" s="5">
        <v>0</v>
      </c>
      <c r="AJ1127" s="7">
        <v>0</v>
      </c>
      <c r="AZ1127" s="5" t="s">
        <v>175</v>
      </c>
      <c r="BB1127" s="5" t="s">
        <v>77</v>
      </c>
      <c r="BD1127" s="5" t="s">
        <v>399</v>
      </c>
      <c r="BE1127" s="5" t="s">
        <v>67</v>
      </c>
    </row>
    <row r="1128" spans="1:57" x14ac:dyDescent="0.25">
      <c r="A1128" s="5">
        <v>1127</v>
      </c>
      <c r="B1128" s="6">
        <v>42609.870520833334</v>
      </c>
      <c r="C1128" s="6">
        <v>42609.973310185182</v>
      </c>
      <c r="D1128" s="5" t="s">
        <v>336</v>
      </c>
      <c r="E1128" s="5" t="s">
        <v>68</v>
      </c>
      <c r="F1128" s="5" t="s">
        <v>337</v>
      </c>
      <c r="G1128" s="5" t="s">
        <v>64</v>
      </c>
      <c r="H1128" s="5" t="s">
        <v>319</v>
      </c>
      <c r="I1128" s="5" t="s">
        <v>69</v>
      </c>
      <c r="J1128" s="5" t="s">
        <v>65</v>
      </c>
      <c r="K1128" s="5" t="s">
        <v>65</v>
      </c>
      <c r="L1128" s="5">
        <v>17337037</v>
      </c>
      <c r="M1128" s="5" t="s">
        <v>70</v>
      </c>
      <c r="N1128" s="5" t="s">
        <v>70</v>
      </c>
      <c r="O1128" s="7">
        <v>0</v>
      </c>
      <c r="P1128" s="7">
        <v>0</v>
      </c>
      <c r="Q1128" s="7">
        <v>0</v>
      </c>
      <c r="R1128" s="7">
        <v>0</v>
      </c>
      <c r="T1128" s="5">
        <v>33</v>
      </c>
      <c r="U1128" s="5">
        <v>0</v>
      </c>
      <c r="V1128" s="5">
        <v>0</v>
      </c>
      <c r="W1128" s="5">
        <v>0</v>
      </c>
      <c r="Z1128" s="5">
        <v>0</v>
      </c>
      <c r="AC1128" s="5">
        <v>0</v>
      </c>
      <c r="AF1128" s="5">
        <v>0</v>
      </c>
      <c r="AI1128" s="7">
        <v>781.53440000000001</v>
      </c>
      <c r="AJ1128" s="7">
        <v>16.534199999999998</v>
      </c>
      <c r="AK1128" s="5" t="s">
        <v>148</v>
      </c>
      <c r="AZ1128" s="5" t="s">
        <v>185</v>
      </c>
      <c r="BB1128" s="5" t="s">
        <v>74</v>
      </c>
    </row>
    <row r="1129" spans="1:57" x14ac:dyDescent="0.25">
      <c r="A1129" s="5">
        <v>1128</v>
      </c>
      <c r="B1129" s="6">
        <v>42609.870381944442</v>
      </c>
      <c r="C1129" s="6">
        <v>42609.973310185182</v>
      </c>
      <c r="D1129" s="5" t="s">
        <v>336</v>
      </c>
      <c r="E1129" s="5" t="s">
        <v>68</v>
      </c>
      <c r="F1129" s="5" t="s">
        <v>337</v>
      </c>
      <c r="G1129" s="5" t="s">
        <v>64</v>
      </c>
      <c r="H1129" s="5" t="s">
        <v>319</v>
      </c>
      <c r="I1129" s="5" t="s">
        <v>69</v>
      </c>
      <c r="J1129" s="5" t="s">
        <v>65</v>
      </c>
      <c r="K1129" s="5" t="s">
        <v>65</v>
      </c>
      <c r="L1129" s="5">
        <v>675664</v>
      </c>
      <c r="M1129" s="5" t="s">
        <v>70</v>
      </c>
      <c r="N1129" s="5" t="s">
        <v>70</v>
      </c>
      <c r="O1129" s="7">
        <v>0</v>
      </c>
      <c r="P1129" s="7">
        <v>0</v>
      </c>
      <c r="Q1129" s="7">
        <v>0</v>
      </c>
      <c r="R1129" s="7">
        <v>0</v>
      </c>
      <c r="T1129" s="5">
        <v>33</v>
      </c>
      <c r="U1129" s="5">
        <v>0</v>
      </c>
      <c r="V1129" s="5">
        <v>0</v>
      </c>
      <c r="W1129" s="5">
        <v>0</v>
      </c>
      <c r="Z1129" s="5">
        <v>0</v>
      </c>
      <c r="AC1129" s="5">
        <v>0</v>
      </c>
      <c r="AF1129" s="5">
        <v>0</v>
      </c>
      <c r="AI1129" s="7">
        <v>781.99040000000002</v>
      </c>
      <c r="AJ1129" s="7">
        <v>0.64449999999999996</v>
      </c>
      <c r="AK1129" s="5" t="s">
        <v>149</v>
      </c>
      <c r="AZ1129" s="5" t="s">
        <v>186</v>
      </c>
      <c r="BB1129" s="5" t="s">
        <v>71</v>
      </c>
    </row>
    <row r="1130" spans="1:57" x14ac:dyDescent="0.25">
      <c r="A1130" s="5">
        <v>1129</v>
      </c>
      <c r="B1130" s="6">
        <v>42609.869317129633</v>
      </c>
      <c r="D1130" s="5" t="s">
        <v>317</v>
      </c>
      <c r="E1130" s="5" t="s">
        <v>318</v>
      </c>
      <c r="F1130" s="5" t="s">
        <v>317</v>
      </c>
      <c r="G1130" s="5" t="s">
        <v>80</v>
      </c>
      <c r="H1130" s="5" t="s">
        <v>319</v>
      </c>
      <c r="I1130" s="5" t="s">
        <v>320</v>
      </c>
      <c r="J1130" s="5" t="s">
        <v>65</v>
      </c>
      <c r="K1130" s="5" t="s">
        <v>65</v>
      </c>
      <c r="M1130" s="5" t="s">
        <v>243</v>
      </c>
      <c r="N1130" s="5" t="s">
        <v>66</v>
      </c>
      <c r="O1130" s="7">
        <v>0</v>
      </c>
      <c r="P1130" s="7">
        <v>0</v>
      </c>
      <c r="Q1130" s="7">
        <v>0</v>
      </c>
      <c r="R1130" s="7">
        <v>0</v>
      </c>
      <c r="T1130" s="5">
        <v>0</v>
      </c>
      <c r="W1130" s="5">
        <v>0</v>
      </c>
      <c r="Y1130" s="5">
        <v>0</v>
      </c>
      <c r="Z1130" s="5">
        <v>0</v>
      </c>
      <c r="AB1130" s="5">
        <v>0</v>
      </c>
      <c r="AC1130" s="5">
        <v>0</v>
      </c>
      <c r="AE1130" s="5">
        <v>0</v>
      </c>
      <c r="AF1130" s="5">
        <v>0</v>
      </c>
      <c r="AH1130" s="5">
        <v>0</v>
      </c>
      <c r="AJ1130" s="7">
        <v>0</v>
      </c>
      <c r="BB1130" s="5" t="s">
        <v>322</v>
      </c>
      <c r="BD1130" s="5" t="s">
        <v>323</v>
      </c>
      <c r="BE1130" s="5" t="s">
        <v>324</v>
      </c>
    </row>
    <row r="1131" spans="1:57" x14ac:dyDescent="0.25">
      <c r="A1131" s="5">
        <v>1130</v>
      </c>
      <c r="B1131" s="6">
        <v>42609.846597222226</v>
      </c>
      <c r="D1131" s="5" t="s">
        <v>318</v>
      </c>
      <c r="E1131" s="5" t="s">
        <v>356</v>
      </c>
      <c r="G1131" s="5" t="s">
        <v>64</v>
      </c>
      <c r="H1131" s="5" t="s">
        <v>319</v>
      </c>
      <c r="I1131" s="5" t="s">
        <v>75</v>
      </c>
      <c r="J1131" s="5" t="s">
        <v>65</v>
      </c>
      <c r="K1131" s="5" t="s">
        <v>65</v>
      </c>
      <c r="M1131" s="5" t="s">
        <v>624</v>
      </c>
      <c r="N1131" s="5" t="s">
        <v>244</v>
      </c>
      <c r="O1131" s="7">
        <v>0</v>
      </c>
      <c r="P1131" s="7">
        <v>0</v>
      </c>
      <c r="Q1131" s="7">
        <v>0</v>
      </c>
      <c r="R1131" s="7">
        <v>0</v>
      </c>
      <c r="T1131" s="5">
        <v>0</v>
      </c>
      <c r="W1131" s="5">
        <v>0</v>
      </c>
      <c r="Y1131" s="5">
        <v>0</v>
      </c>
      <c r="Z1131" s="5">
        <v>0</v>
      </c>
      <c r="AB1131" s="5">
        <v>0</v>
      </c>
      <c r="AC1131" s="5">
        <v>0</v>
      </c>
      <c r="AE1131" s="5">
        <v>0</v>
      </c>
      <c r="AF1131" s="5">
        <v>0</v>
      </c>
      <c r="AH1131" s="5">
        <v>0</v>
      </c>
      <c r="AJ1131" s="7">
        <v>0</v>
      </c>
      <c r="AZ1131" s="5" t="s">
        <v>175</v>
      </c>
      <c r="BB1131" s="5" t="s">
        <v>77</v>
      </c>
      <c r="BD1131" s="5" t="s">
        <v>625</v>
      </c>
      <c r="BE1131" s="5" t="s">
        <v>67</v>
      </c>
    </row>
    <row r="1132" spans="1:57" x14ac:dyDescent="0.25">
      <c r="A1132" s="5">
        <v>1131</v>
      </c>
      <c r="B1132" s="6">
        <v>42609.837777777779</v>
      </c>
      <c r="D1132" s="5" t="s">
        <v>318</v>
      </c>
      <c r="E1132" s="5" t="s">
        <v>344</v>
      </c>
      <c r="G1132" s="5" t="s">
        <v>64</v>
      </c>
      <c r="H1132" s="5" t="s">
        <v>319</v>
      </c>
      <c r="I1132" s="5" t="s">
        <v>75</v>
      </c>
      <c r="J1132" s="5" t="s">
        <v>65</v>
      </c>
      <c r="K1132" s="5" t="s">
        <v>65</v>
      </c>
      <c r="M1132" s="5" t="s">
        <v>626</v>
      </c>
      <c r="N1132" s="5" t="s">
        <v>174</v>
      </c>
      <c r="O1132" s="7">
        <v>0</v>
      </c>
      <c r="P1132" s="7">
        <v>0</v>
      </c>
      <c r="Q1132" s="7">
        <v>0</v>
      </c>
      <c r="R1132" s="7">
        <v>0</v>
      </c>
      <c r="T1132" s="5">
        <v>0</v>
      </c>
      <c r="W1132" s="5">
        <v>0</v>
      </c>
      <c r="Y1132" s="5">
        <v>0</v>
      </c>
      <c r="Z1132" s="5">
        <v>0</v>
      </c>
      <c r="AB1132" s="5">
        <v>0</v>
      </c>
      <c r="AC1132" s="5">
        <v>0</v>
      </c>
      <c r="AE1132" s="5">
        <v>0</v>
      </c>
      <c r="AF1132" s="5">
        <v>0</v>
      </c>
      <c r="AH1132" s="5">
        <v>0</v>
      </c>
      <c r="AJ1132" s="7">
        <v>0</v>
      </c>
      <c r="AZ1132" s="5" t="s">
        <v>175</v>
      </c>
      <c r="BB1132" s="5" t="s">
        <v>77</v>
      </c>
      <c r="BD1132" s="5" t="s">
        <v>625</v>
      </c>
      <c r="BE1132" s="5" t="s">
        <v>67</v>
      </c>
    </row>
    <row r="1133" spans="1:57" x14ac:dyDescent="0.25">
      <c r="A1133" s="5">
        <v>1132</v>
      </c>
      <c r="B1133" s="6">
        <v>42609.816331018519</v>
      </c>
      <c r="D1133" s="5" t="s">
        <v>318</v>
      </c>
      <c r="E1133" s="5" t="s">
        <v>326</v>
      </c>
      <c r="G1133" s="5" t="s">
        <v>64</v>
      </c>
      <c r="H1133" s="5" t="s">
        <v>319</v>
      </c>
      <c r="I1133" s="5" t="s">
        <v>75</v>
      </c>
      <c r="J1133" s="5" t="s">
        <v>65</v>
      </c>
      <c r="K1133" s="5" t="s">
        <v>65</v>
      </c>
      <c r="M1133" s="5" t="s">
        <v>191</v>
      </c>
      <c r="N1133" s="5" t="s">
        <v>66</v>
      </c>
      <c r="O1133" s="7">
        <v>0</v>
      </c>
      <c r="P1133" s="7">
        <v>0</v>
      </c>
      <c r="Q1133" s="7">
        <v>0</v>
      </c>
      <c r="R1133" s="7">
        <v>0</v>
      </c>
      <c r="T1133" s="5">
        <v>0</v>
      </c>
      <c r="W1133" s="5">
        <v>0</v>
      </c>
      <c r="Y1133" s="5">
        <v>0</v>
      </c>
      <c r="Z1133" s="5">
        <v>0</v>
      </c>
      <c r="AB1133" s="5">
        <v>0</v>
      </c>
      <c r="AC1133" s="5">
        <v>0</v>
      </c>
      <c r="AE1133" s="5">
        <v>0</v>
      </c>
      <c r="AF1133" s="5">
        <v>0</v>
      </c>
      <c r="AH1133" s="5">
        <v>0</v>
      </c>
      <c r="AJ1133" s="7">
        <v>0</v>
      </c>
      <c r="AZ1133" s="5" t="s">
        <v>175</v>
      </c>
      <c r="BB1133" s="5" t="s">
        <v>77</v>
      </c>
      <c r="BD1133" s="5" t="s">
        <v>625</v>
      </c>
      <c r="BE1133" s="5" t="s">
        <v>67</v>
      </c>
    </row>
    <row r="1134" spans="1:57" x14ac:dyDescent="0.25">
      <c r="A1134" s="5">
        <v>1133</v>
      </c>
      <c r="B1134" s="6">
        <v>42609.813888888886</v>
      </c>
      <c r="D1134" s="5" t="s">
        <v>318</v>
      </c>
      <c r="E1134" s="5" t="s">
        <v>607</v>
      </c>
      <c r="G1134" s="5" t="s">
        <v>64</v>
      </c>
      <c r="H1134" s="5" t="s">
        <v>319</v>
      </c>
      <c r="I1134" s="5" t="s">
        <v>75</v>
      </c>
      <c r="J1134" s="5" t="s">
        <v>65</v>
      </c>
      <c r="K1134" s="5" t="s">
        <v>65</v>
      </c>
      <c r="M1134" s="5" t="s">
        <v>627</v>
      </c>
      <c r="N1134" s="5" t="s">
        <v>200</v>
      </c>
      <c r="O1134" s="7">
        <v>0</v>
      </c>
      <c r="P1134" s="7">
        <v>0</v>
      </c>
      <c r="Q1134" s="7">
        <v>0</v>
      </c>
      <c r="R1134" s="7">
        <v>0</v>
      </c>
      <c r="T1134" s="5">
        <v>0</v>
      </c>
      <c r="W1134" s="5">
        <v>0</v>
      </c>
      <c r="Y1134" s="5">
        <v>0</v>
      </c>
      <c r="Z1134" s="5">
        <v>0</v>
      </c>
      <c r="AB1134" s="5">
        <v>0</v>
      </c>
      <c r="AC1134" s="5">
        <v>0</v>
      </c>
      <c r="AE1134" s="5">
        <v>0</v>
      </c>
      <c r="AF1134" s="5">
        <v>0</v>
      </c>
      <c r="AH1134" s="5">
        <v>0</v>
      </c>
      <c r="AJ1134" s="7">
        <v>0</v>
      </c>
      <c r="AZ1134" s="5" t="s">
        <v>175</v>
      </c>
      <c r="BB1134" s="5" t="s">
        <v>77</v>
      </c>
      <c r="BD1134" s="5" t="s">
        <v>625</v>
      </c>
      <c r="BE1134" s="5" t="s">
        <v>67</v>
      </c>
    </row>
    <row r="1135" spans="1:57" x14ac:dyDescent="0.25">
      <c r="A1135" s="5">
        <v>1134</v>
      </c>
      <c r="B1135" s="6">
        <v>42609.806377314817</v>
      </c>
      <c r="D1135" s="5" t="s">
        <v>318</v>
      </c>
      <c r="E1135" s="5" t="s">
        <v>608</v>
      </c>
      <c r="F1135" s="5">
        <v>0</v>
      </c>
      <c r="G1135" s="5" t="s">
        <v>64</v>
      </c>
      <c r="H1135" s="5" t="s">
        <v>319</v>
      </c>
      <c r="I1135" s="5" t="s">
        <v>81</v>
      </c>
      <c r="J1135" s="5" t="s">
        <v>65</v>
      </c>
      <c r="K1135" s="5" t="s">
        <v>65</v>
      </c>
      <c r="L1135" s="5">
        <v>0</v>
      </c>
      <c r="M1135" s="5" t="s">
        <v>70</v>
      </c>
      <c r="N1135" s="5" t="s">
        <v>70</v>
      </c>
      <c r="O1135" s="7">
        <v>0</v>
      </c>
      <c r="P1135" s="7">
        <v>0</v>
      </c>
      <c r="Q1135" s="7">
        <v>0</v>
      </c>
      <c r="R1135" s="7">
        <v>0</v>
      </c>
      <c r="T1135" s="5">
        <v>0</v>
      </c>
      <c r="U1135" s="5">
        <v>0</v>
      </c>
      <c r="V1135" s="5">
        <v>0</v>
      </c>
      <c r="W1135" s="5">
        <v>0</v>
      </c>
      <c r="Y1135" s="5">
        <v>0</v>
      </c>
      <c r="Z1135" s="5">
        <v>0</v>
      </c>
      <c r="AB1135" s="5">
        <v>0</v>
      </c>
      <c r="AC1135" s="5">
        <v>0</v>
      </c>
      <c r="AE1135" s="5">
        <v>0</v>
      </c>
      <c r="AF1135" s="5">
        <v>0</v>
      </c>
      <c r="AH1135" s="5">
        <v>0</v>
      </c>
      <c r="AJ1135" s="7">
        <v>0</v>
      </c>
      <c r="AZ1135" s="5" t="s">
        <v>175</v>
      </c>
      <c r="BB1135" s="5" t="s">
        <v>82</v>
      </c>
      <c r="BD1135" s="5">
        <v>0</v>
      </c>
      <c r="BE1135" s="5">
        <v>0</v>
      </c>
    </row>
    <row r="1136" spans="1:57" x14ac:dyDescent="0.25">
      <c r="A1136" s="5">
        <v>1135</v>
      </c>
      <c r="B1136" s="6">
        <v>42609.800173611111</v>
      </c>
      <c r="C1136" s="6">
        <v>42609.979594907411</v>
      </c>
      <c r="D1136" s="5" t="s">
        <v>336</v>
      </c>
      <c r="E1136" s="5" t="s">
        <v>68</v>
      </c>
      <c r="F1136" s="5" t="s">
        <v>337</v>
      </c>
      <c r="G1136" s="5" t="s">
        <v>64</v>
      </c>
      <c r="H1136" s="5" t="s">
        <v>319</v>
      </c>
      <c r="I1136" s="5" t="s">
        <v>69</v>
      </c>
      <c r="J1136" s="5" t="s">
        <v>65</v>
      </c>
      <c r="K1136" s="5" t="s">
        <v>65</v>
      </c>
      <c r="L1136" s="5">
        <v>54699</v>
      </c>
      <c r="M1136" s="5" t="s">
        <v>70</v>
      </c>
      <c r="N1136" s="5" t="s">
        <v>70</v>
      </c>
      <c r="O1136" s="7">
        <v>0</v>
      </c>
      <c r="P1136" s="7">
        <v>0</v>
      </c>
      <c r="Q1136" s="7">
        <v>0</v>
      </c>
      <c r="R1136" s="7">
        <v>0</v>
      </c>
      <c r="T1136" s="5">
        <v>33</v>
      </c>
      <c r="U1136" s="5">
        <v>0</v>
      </c>
      <c r="V1136" s="5">
        <v>0</v>
      </c>
      <c r="W1136" s="5">
        <v>0</v>
      </c>
      <c r="Z1136" s="5">
        <v>0</v>
      </c>
      <c r="AC1136" s="5">
        <v>0</v>
      </c>
      <c r="AF1136" s="5">
        <v>0</v>
      </c>
      <c r="AI1136" s="7">
        <v>782.10659999999996</v>
      </c>
      <c r="AJ1136" s="7">
        <v>5.2699999999999997E-2</v>
      </c>
      <c r="AK1136" s="5" t="s">
        <v>149</v>
      </c>
      <c r="AZ1136" s="5" t="s">
        <v>186</v>
      </c>
      <c r="BB1136" s="5" t="s">
        <v>71</v>
      </c>
    </row>
    <row r="1137" spans="1:57" x14ac:dyDescent="0.25">
      <c r="A1137" s="5">
        <v>1136</v>
      </c>
      <c r="B1137" s="6">
        <v>42609.795937499999</v>
      </c>
      <c r="D1137" s="5" t="s">
        <v>317</v>
      </c>
      <c r="E1137" s="5" t="s">
        <v>318</v>
      </c>
      <c r="F1137" s="5" t="s">
        <v>317</v>
      </c>
      <c r="G1137" s="5" t="s">
        <v>80</v>
      </c>
      <c r="H1137" s="5" t="s">
        <v>319</v>
      </c>
      <c r="I1137" s="5" t="s">
        <v>320</v>
      </c>
      <c r="J1137" s="5" t="s">
        <v>65</v>
      </c>
      <c r="K1137" s="5" t="s">
        <v>65</v>
      </c>
      <c r="M1137" s="5" t="s">
        <v>321</v>
      </c>
      <c r="N1137" s="5" t="s">
        <v>66</v>
      </c>
      <c r="O1137" s="7">
        <v>0</v>
      </c>
      <c r="P1137" s="7">
        <v>0</v>
      </c>
      <c r="Q1137" s="7">
        <v>0</v>
      </c>
      <c r="R1137" s="7">
        <v>0</v>
      </c>
      <c r="T1137" s="5">
        <v>0</v>
      </c>
      <c r="W1137" s="5">
        <v>0</v>
      </c>
      <c r="Y1137" s="5">
        <v>0</v>
      </c>
      <c r="Z1137" s="5">
        <v>0</v>
      </c>
      <c r="AB1137" s="5">
        <v>0</v>
      </c>
      <c r="AC1137" s="5">
        <v>0</v>
      </c>
      <c r="AE1137" s="5">
        <v>0</v>
      </c>
      <c r="AF1137" s="5">
        <v>0</v>
      </c>
      <c r="AH1137" s="5">
        <v>0</v>
      </c>
      <c r="AJ1137" s="7">
        <v>0</v>
      </c>
      <c r="BB1137" s="5" t="s">
        <v>322</v>
      </c>
      <c r="BD1137" s="5" t="s">
        <v>323</v>
      </c>
      <c r="BE1137" s="5" t="s">
        <v>324</v>
      </c>
    </row>
    <row r="1138" spans="1:57" x14ac:dyDescent="0.25">
      <c r="A1138" s="5">
        <v>1137</v>
      </c>
      <c r="B1138" s="6">
        <v>42609.794872685183</v>
      </c>
      <c r="D1138" s="5" t="s">
        <v>318</v>
      </c>
      <c r="E1138" s="5" t="s">
        <v>608</v>
      </c>
      <c r="F1138" s="5">
        <v>0</v>
      </c>
      <c r="G1138" s="5" t="s">
        <v>64</v>
      </c>
      <c r="H1138" s="5" t="s">
        <v>319</v>
      </c>
      <c r="I1138" s="5" t="s">
        <v>81</v>
      </c>
      <c r="J1138" s="5" t="s">
        <v>65</v>
      </c>
      <c r="K1138" s="5" t="s">
        <v>65</v>
      </c>
      <c r="L1138" s="5">
        <v>0</v>
      </c>
      <c r="M1138" s="5" t="s">
        <v>70</v>
      </c>
      <c r="N1138" s="5" t="s">
        <v>70</v>
      </c>
      <c r="O1138" s="7">
        <v>0</v>
      </c>
      <c r="P1138" s="7">
        <v>0</v>
      </c>
      <c r="Q1138" s="7">
        <v>0</v>
      </c>
      <c r="R1138" s="7">
        <v>0</v>
      </c>
      <c r="T1138" s="5">
        <v>0</v>
      </c>
      <c r="U1138" s="5">
        <v>0</v>
      </c>
      <c r="V1138" s="5">
        <v>0</v>
      </c>
      <c r="W1138" s="5">
        <v>0</v>
      </c>
      <c r="Y1138" s="5">
        <v>0</v>
      </c>
      <c r="Z1138" s="5">
        <v>0</v>
      </c>
      <c r="AB1138" s="5">
        <v>0</v>
      </c>
      <c r="AC1138" s="5">
        <v>0</v>
      </c>
      <c r="AE1138" s="5">
        <v>0</v>
      </c>
      <c r="AF1138" s="5">
        <v>0</v>
      </c>
      <c r="AH1138" s="5">
        <v>0</v>
      </c>
      <c r="AJ1138" s="7">
        <v>0</v>
      </c>
      <c r="AZ1138" s="5" t="s">
        <v>175</v>
      </c>
      <c r="BB1138" s="5" t="s">
        <v>82</v>
      </c>
      <c r="BD1138" s="5">
        <v>0</v>
      </c>
      <c r="BE1138" s="5">
        <v>0</v>
      </c>
    </row>
    <row r="1139" spans="1:57" x14ac:dyDescent="0.25">
      <c r="A1139" s="5">
        <v>1138</v>
      </c>
      <c r="B1139" s="6">
        <v>42609.787083333336</v>
      </c>
      <c r="D1139" s="5" t="s">
        <v>317</v>
      </c>
      <c r="E1139" s="5" t="s">
        <v>318</v>
      </c>
      <c r="F1139" s="5" t="s">
        <v>317</v>
      </c>
      <c r="G1139" s="5" t="s">
        <v>80</v>
      </c>
      <c r="H1139" s="5" t="s">
        <v>319</v>
      </c>
      <c r="I1139" s="5" t="s">
        <v>320</v>
      </c>
      <c r="J1139" s="5" t="s">
        <v>65</v>
      </c>
      <c r="K1139" s="5" t="s">
        <v>65</v>
      </c>
      <c r="M1139" s="5" t="s">
        <v>321</v>
      </c>
      <c r="N1139" s="5" t="s">
        <v>66</v>
      </c>
      <c r="O1139" s="7">
        <v>0</v>
      </c>
      <c r="P1139" s="7">
        <v>0</v>
      </c>
      <c r="Q1139" s="7">
        <v>0</v>
      </c>
      <c r="R1139" s="7">
        <v>0</v>
      </c>
      <c r="T1139" s="5">
        <v>0</v>
      </c>
      <c r="W1139" s="5">
        <v>0</v>
      </c>
      <c r="Y1139" s="5">
        <v>0</v>
      </c>
      <c r="Z1139" s="5">
        <v>0</v>
      </c>
      <c r="AB1139" s="5">
        <v>0</v>
      </c>
      <c r="AC1139" s="5">
        <v>0</v>
      </c>
      <c r="AE1139" s="5">
        <v>0</v>
      </c>
      <c r="AF1139" s="5">
        <v>0</v>
      </c>
      <c r="AH1139" s="5">
        <v>0</v>
      </c>
      <c r="AJ1139" s="7">
        <v>0</v>
      </c>
      <c r="BB1139" s="5" t="s">
        <v>322</v>
      </c>
      <c r="BD1139" s="5" t="s">
        <v>323</v>
      </c>
      <c r="BE1139" s="5" t="s">
        <v>324</v>
      </c>
    </row>
    <row r="1140" spans="1:57" x14ac:dyDescent="0.25">
      <c r="A1140" s="5">
        <v>1139</v>
      </c>
      <c r="B1140" s="6">
        <v>42609.781064814815</v>
      </c>
      <c r="D1140" s="5" t="s">
        <v>318</v>
      </c>
      <c r="E1140" s="5" t="s">
        <v>377</v>
      </c>
      <c r="G1140" s="5" t="s">
        <v>64</v>
      </c>
      <c r="H1140" s="5" t="s">
        <v>319</v>
      </c>
      <c r="I1140" s="5" t="s">
        <v>75</v>
      </c>
      <c r="J1140" s="5" t="s">
        <v>65</v>
      </c>
      <c r="K1140" s="5" t="s">
        <v>65</v>
      </c>
      <c r="M1140" s="5" t="s">
        <v>628</v>
      </c>
      <c r="N1140" s="5" t="s">
        <v>365</v>
      </c>
      <c r="O1140" s="7">
        <v>0</v>
      </c>
      <c r="P1140" s="7">
        <v>0</v>
      </c>
      <c r="Q1140" s="7">
        <v>0</v>
      </c>
      <c r="R1140" s="7">
        <v>0</v>
      </c>
      <c r="T1140" s="5">
        <v>0</v>
      </c>
      <c r="W1140" s="5">
        <v>0</v>
      </c>
      <c r="Y1140" s="5">
        <v>0</v>
      </c>
      <c r="Z1140" s="5">
        <v>0</v>
      </c>
      <c r="AB1140" s="5">
        <v>0</v>
      </c>
      <c r="AC1140" s="5">
        <v>0</v>
      </c>
      <c r="AE1140" s="5">
        <v>0</v>
      </c>
      <c r="AF1140" s="5">
        <v>0</v>
      </c>
      <c r="AH1140" s="5">
        <v>0</v>
      </c>
      <c r="AJ1140" s="7">
        <v>0</v>
      </c>
      <c r="AZ1140" s="5" t="s">
        <v>175</v>
      </c>
      <c r="BB1140" s="5" t="s">
        <v>77</v>
      </c>
      <c r="BD1140" s="5" t="s">
        <v>625</v>
      </c>
      <c r="BE1140" s="5" t="s">
        <v>67</v>
      </c>
    </row>
    <row r="1141" spans="1:57" x14ac:dyDescent="0.25">
      <c r="A1141" s="5">
        <v>1140</v>
      </c>
      <c r="B1141" s="6">
        <v>42609.763518518521</v>
      </c>
      <c r="D1141" s="5" t="s">
        <v>318</v>
      </c>
      <c r="E1141" s="5" t="s">
        <v>330</v>
      </c>
      <c r="F1141" s="5">
        <v>0</v>
      </c>
      <c r="G1141" s="5" t="s">
        <v>64</v>
      </c>
      <c r="H1141" s="5" t="s">
        <v>319</v>
      </c>
      <c r="I1141" s="5" t="s">
        <v>81</v>
      </c>
      <c r="J1141" s="5" t="s">
        <v>65</v>
      </c>
      <c r="K1141" s="5" t="s">
        <v>65</v>
      </c>
      <c r="L1141" s="5">
        <v>0</v>
      </c>
      <c r="M1141" s="5" t="s">
        <v>70</v>
      </c>
      <c r="N1141" s="5" t="s">
        <v>70</v>
      </c>
      <c r="O1141" s="7">
        <v>0</v>
      </c>
      <c r="P1141" s="7">
        <v>0</v>
      </c>
      <c r="Q1141" s="7">
        <v>0</v>
      </c>
      <c r="R1141" s="7">
        <v>0</v>
      </c>
      <c r="T1141" s="5">
        <v>0</v>
      </c>
      <c r="U1141" s="5">
        <v>0</v>
      </c>
      <c r="V1141" s="5">
        <v>0</v>
      </c>
      <c r="W1141" s="5">
        <v>0</v>
      </c>
      <c r="Y1141" s="5">
        <v>0</v>
      </c>
      <c r="Z1141" s="5">
        <v>0</v>
      </c>
      <c r="AB1141" s="5">
        <v>0</v>
      </c>
      <c r="AC1141" s="5">
        <v>0</v>
      </c>
      <c r="AE1141" s="5">
        <v>0</v>
      </c>
      <c r="AF1141" s="5">
        <v>0</v>
      </c>
      <c r="AH1141" s="5">
        <v>0</v>
      </c>
      <c r="AJ1141" s="7">
        <v>0</v>
      </c>
      <c r="AZ1141" s="5" t="s">
        <v>175</v>
      </c>
      <c r="BB1141" s="5" t="s">
        <v>82</v>
      </c>
      <c r="BD1141" s="5">
        <v>0</v>
      </c>
      <c r="BE1141" s="5">
        <v>0</v>
      </c>
    </row>
    <row r="1142" spans="1:57" x14ac:dyDescent="0.25">
      <c r="A1142" s="5">
        <v>1141</v>
      </c>
      <c r="B1142" s="6">
        <v>42609.763321759259</v>
      </c>
      <c r="D1142" s="5" t="s">
        <v>318</v>
      </c>
      <c r="E1142" s="5" t="s">
        <v>330</v>
      </c>
      <c r="F1142" s="5">
        <v>0</v>
      </c>
      <c r="G1142" s="5" t="s">
        <v>64</v>
      </c>
      <c r="H1142" s="5" t="s">
        <v>319</v>
      </c>
      <c r="I1142" s="5" t="s">
        <v>81</v>
      </c>
      <c r="J1142" s="5" t="s">
        <v>65</v>
      </c>
      <c r="K1142" s="5" t="s">
        <v>65</v>
      </c>
      <c r="L1142" s="5">
        <v>0</v>
      </c>
      <c r="M1142" s="5" t="s">
        <v>70</v>
      </c>
      <c r="N1142" s="5" t="s">
        <v>70</v>
      </c>
      <c r="O1142" s="7">
        <v>0</v>
      </c>
      <c r="P1142" s="7">
        <v>0</v>
      </c>
      <c r="Q1142" s="7">
        <v>0</v>
      </c>
      <c r="R1142" s="7">
        <v>0</v>
      </c>
      <c r="T1142" s="5">
        <v>0</v>
      </c>
      <c r="U1142" s="5">
        <v>0</v>
      </c>
      <c r="V1142" s="5">
        <v>0</v>
      </c>
      <c r="W1142" s="5">
        <v>0</v>
      </c>
      <c r="Y1142" s="5">
        <v>0</v>
      </c>
      <c r="Z1142" s="5">
        <v>0</v>
      </c>
      <c r="AB1142" s="5">
        <v>0</v>
      </c>
      <c r="AC1142" s="5">
        <v>0</v>
      </c>
      <c r="AE1142" s="5">
        <v>0</v>
      </c>
      <c r="AF1142" s="5">
        <v>0</v>
      </c>
      <c r="AH1142" s="5">
        <v>0</v>
      </c>
      <c r="AJ1142" s="7">
        <v>0</v>
      </c>
      <c r="AZ1142" s="5" t="s">
        <v>175</v>
      </c>
      <c r="BB1142" s="5" t="s">
        <v>82</v>
      </c>
      <c r="BD1142" s="5">
        <v>0</v>
      </c>
      <c r="BE1142" s="5">
        <v>0</v>
      </c>
    </row>
    <row r="1143" spans="1:57" x14ac:dyDescent="0.25">
      <c r="A1143" s="5">
        <v>1142</v>
      </c>
      <c r="B1143" s="6">
        <v>42609.761597222219</v>
      </c>
      <c r="D1143" s="5" t="s">
        <v>318</v>
      </c>
      <c r="E1143" s="5" t="s">
        <v>607</v>
      </c>
      <c r="G1143" s="5" t="s">
        <v>64</v>
      </c>
      <c r="H1143" s="5" t="s">
        <v>319</v>
      </c>
      <c r="I1143" s="5" t="s">
        <v>75</v>
      </c>
      <c r="J1143" s="5" t="s">
        <v>65</v>
      </c>
      <c r="K1143" s="5" t="s">
        <v>65</v>
      </c>
      <c r="M1143" s="5" t="s">
        <v>629</v>
      </c>
      <c r="N1143" s="5" t="s">
        <v>196</v>
      </c>
      <c r="O1143" s="7">
        <v>0</v>
      </c>
      <c r="P1143" s="7">
        <v>0</v>
      </c>
      <c r="Q1143" s="7">
        <v>0</v>
      </c>
      <c r="R1143" s="7">
        <v>0</v>
      </c>
      <c r="T1143" s="5">
        <v>0</v>
      </c>
      <c r="W1143" s="5">
        <v>0</v>
      </c>
      <c r="Y1143" s="5">
        <v>0</v>
      </c>
      <c r="Z1143" s="5">
        <v>0</v>
      </c>
      <c r="AB1143" s="5">
        <v>0</v>
      </c>
      <c r="AC1143" s="5">
        <v>0</v>
      </c>
      <c r="AE1143" s="5">
        <v>0</v>
      </c>
      <c r="AF1143" s="5">
        <v>0</v>
      </c>
      <c r="AH1143" s="5">
        <v>0</v>
      </c>
      <c r="AJ1143" s="7">
        <v>0</v>
      </c>
      <c r="AZ1143" s="5" t="s">
        <v>175</v>
      </c>
      <c r="BB1143" s="5" t="s">
        <v>77</v>
      </c>
      <c r="BD1143" s="5" t="s">
        <v>625</v>
      </c>
      <c r="BE1143" s="5" t="s">
        <v>67</v>
      </c>
    </row>
    <row r="1144" spans="1:57" x14ac:dyDescent="0.25">
      <c r="A1144" s="5">
        <v>1143</v>
      </c>
      <c r="B1144" s="6">
        <v>42609.716828703706</v>
      </c>
      <c r="C1144" s="6">
        <v>42609.860266203701</v>
      </c>
      <c r="D1144" s="5" t="s">
        <v>336</v>
      </c>
      <c r="E1144" s="5" t="s">
        <v>68</v>
      </c>
      <c r="F1144" s="5" t="s">
        <v>337</v>
      </c>
      <c r="G1144" s="5" t="s">
        <v>64</v>
      </c>
      <c r="H1144" s="5" t="s">
        <v>319</v>
      </c>
      <c r="I1144" s="5" t="s">
        <v>69</v>
      </c>
      <c r="J1144" s="5" t="s">
        <v>65</v>
      </c>
      <c r="K1144" s="5" t="s">
        <v>65</v>
      </c>
      <c r="L1144" s="5">
        <v>91872</v>
      </c>
      <c r="M1144" s="5" t="s">
        <v>70</v>
      </c>
      <c r="N1144" s="5" t="s">
        <v>70</v>
      </c>
      <c r="O1144" s="7">
        <v>0</v>
      </c>
      <c r="P1144" s="7">
        <v>0</v>
      </c>
      <c r="Q1144" s="7">
        <v>0</v>
      </c>
      <c r="R1144" s="7">
        <v>0</v>
      </c>
      <c r="T1144" s="5">
        <v>33</v>
      </c>
      <c r="U1144" s="5">
        <v>0</v>
      </c>
      <c r="V1144" s="5">
        <v>0</v>
      </c>
      <c r="W1144" s="5">
        <v>0</v>
      </c>
      <c r="Z1144" s="5">
        <v>0</v>
      </c>
      <c r="AC1144" s="5">
        <v>0</v>
      </c>
      <c r="AF1144" s="5">
        <v>0</v>
      </c>
      <c r="AI1144" s="7">
        <v>787.11440000000005</v>
      </c>
      <c r="AJ1144" s="7">
        <v>8.6900000000000005E-2</v>
      </c>
      <c r="AK1144" s="5" t="s">
        <v>189</v>
      </c>
      <c r="AZ1144" s="5" t="s">
        <v>186</v>
      </c>
      <c r="BB1144" s="5" t="s">
        <v>71</v>
      </c>
    </row>
    <row r="1145" spans="1:57" x14ac:dyDescent="0.25">
      <c r="A1145" s="5">
        <v>1144</v>
      </c>
      <c r="B1145" s="6">
        <v>42609.716770833336</v>
      </c>
      <c r="C1145" s="6">
        <v>42609.965567129628</v>
      </c>
      <c r="D1145" s="5" t="s">
        <v>336</v>
      </c>
      <c r="E1145" s="5" t="s">
        <v>68</v>
      </c>
      <c r="F1145" s="5" t="s">
        <v>337</v>
      </c>
      <c r="G1145" s="5" t="s">
        <v>64</v>
      </c>
      <c r="H1145" s="5" t="s">
        <v>319</v>
      </c>
      <c r="I1145" s="5" t="s">
        <v>69</v>
      </c>
      <c r="J1145" s="5" t="s">
        <v>65</v>
      </c>
      <c r="K1145" s="5" t="s">
        <v>65</v>
      </c>
      <c r="L1145" s="5">
        <v>5398798</v>
      </c>
      <c r="M1145" s="5" t="s">
        <v>70</v>
      </c>
      <c r="N1145" s="5" t="s">
        <v>70</v>
      </c>
      <c r="O1145" s="7">
        <v>0</v>
      </c>
      <c r="P1145" s="7">
        <v>0</v>
      </c>
      <c r="Q1145" s="7">
        <v>0</v>
      </c>
      <c r="R1145" s="7">
        <v>0</v>
      </c>
      <c r="T1145" s="5">
        <v>33</v>
      </c>
      <c r="U1145" s="5">
        <v>0</v>
      </c>
      <c r="V1145" s="5">
        <v>0</v>
      </c>
      <c r="W1145" s="5">
        <v>0</v>
      </c>
      <c r="Z1145" s="5">
        <v>0</v>
      </c>
      <c r="AC1145" s="5">
        <v>0</v>
      </c>
      <c r="AF1145" s="5">
        <v>0</v>
      </c>
      <c r="AI1145" s="7">
        <v>787.27850000000001</v>
      </c>
      <c r="AJ1145" s="7">
        <v>5.1483999999999996</v>
      </c>
      <c r="AK1145" s="5" t="s">
        <v>148</v>
      </c>
      <c r="AZ1145" s="5" t="s">
        <v>185</v>
      </c>
      <c r="BB1145" s="5" t="s">
        <v>74</v>
      </c>
    </row>
    <row r="1146" spans="1:57" x14ac:dyDescent="0.25">
      <c r="A1146" s="5">
        <v>1145</v>
      </c>
      <c r="B1146" s="6">
        <v>42609.700891203705</v>
      </c>
      <c r="D1146" s="5" t="s">
        <v>318</v>
      </c>
      <c r="E1146" s="5" t="s">
        <v>377</v>
      </c>
      <c r="G1146" s="5" t="s">
        <v>64</v>
      </c>
      <c r="H1146" s="5" t="s">
        <v>319</v>
      </c>
      <c r="I1146" s="5" t="s">
        <v>75</v>
      </c>
      <c r="J1146" s="5" t="s">
        <v>65</v>
      </c>
      <c r="K1146" s="5" t="s">
        <v>65</v>
      </c>
      <c r="M1146" s="5" t="s">
        <v>630</v>
      </c>
      <c r="N1146" s="5" t="s">
        <v>196</v>
      </c>
      <c r="O1146" s="7">
        <v>0</v>
      </c>
      <c r="P1146" s="7">
        <v>0</v>
      </c>
      <c r="Q1146" s="7">
        <v>0</v>
      </c>
      <c r="R1146" s="7">
        <v>0</v>
      </c>
      <c r="T1146" s="5">
        <v>0</v>
      </c>
      <c r="W1146" s="5">
        <v>0</v>
      </c>
      <c r="Y1146" s="5">
        <v>0</v>
      </c>
      <c r="Z1146" s="5">
        <v>0</v>
      </c>
      <c r="AB1146" s="5">
        <v>0</v>
      </c>
      <c r="AC1146" s="5">
        <v>0</v>
      </c>
      <c r="AE1146" s="5">
        <v>0</v>
      </c>
      <c r="AF1146" s="5">
        <v>0</v>
      </c>
      <c r="AH1146" s="5">
        <v>0</v>
      </c>
      <c r="AJ1146" s="7">
        <v>0</v>
      </c>
      <c r="AZ1146" s="5" t="s">
        <v>175</v>
      </c>
      <c r="BB1146" s="5" t="s">
        <v>77</v>
      </c>
      <c r="BD1146" s="5" t="s">
        <v>625</v>
      </c>
      <c r="BE1146" s="5" t="s">
        <v>67</v>
      </c>
    </row>
    <row r="1147" spans="1:57" x14ac:dyDescent="0.25">
      <c r="A1147" s="5">
        <v>1146</v>
      </c>
      <c r="B1147" s="6">
        <v>42609.699687499997</v>
      </c>
      <c r="D1147" s="5" t="s">
        <v>318</v>
      </c>
      <c r="E1147" s="5" t="s">
        <v>608</v>
      </c>
      <c r="F1147" s="5">
        <v>0</v>
      </c>
      <c r="G1147" s="5" t="s">
        <v>64</v>
      </c>
      <c r="H1147" s="5" t="s">
        <v>319</v>
      </c>
      <c r="I1147" s="5" t="s">
        <v>81</v>
      </c>
      <c r="J1147" s="5" t="s">
        <v>65</v>
      </c>
      <c r="K1147" s="5" t="s">
        <v>65</v>
      </c>
      <c r="L1147" s="5">
        <v>0</v>
      </c>
      <c r="M1147" s="5" t="s">
        <v>70</v>
      </c>
      <c r="N1147" s="5" t="s">
        <v>70</v>
      </c>
      <c r="O1147" s="7">
        <v>0</v>
      </c>
      <c r="P1147" s="7">
        <v>0</v>
      </c>
      <c r="Q1147" s="7">
        <v>0</v>
      </c>
      <c r="R1147" s="7">
        <v>0</v>
      </c>
      <c r="T1147" s="5">
        <v>0</v>
      </c>
      <c r="U1147" s="5">
        <v>0</v>
      </c>
      <c r="V1147" s="5">
        <v>0</v>
      </c>
      <c r="W1147" s="5">
        <v>0</v>
      </c>
      <c r="Y1147" s="5">
        <v>0</v>
      </c>
      <c r="Z1147" s="5">
        <v>0</v>
      </c>
      <c r="AB1147" s="5">
        <v>0</v>
      </c>
      <c r="AC1147" s="5">
        <v>0</v>
      </c>
      <c r="AE1147" s="5">
        <v>0</v>
      </c>
      <c r="AF1147" s="5">
        <v>0</v>
      </c>
      <c r="AH1147" s="5">
        <v>0</v>
      </c>
      <c r="AJ1147" s="7">
        <v>0</v>
      </c>
      <c r="AZ1147" s="5" t="s">
        <v>175</v>
      </c>
      <c r="BB1147" s="5" t="s">
        <v>82</v>
      </c>
      <c r="BD1147" s="5">
        <v>0</v>
      </c>
      <c r="BE1147" s="5">
        <v>0</v>
      </c>
    </row>
    <row r="1148" spans="1:57" x14ac:dyDescent="0.25">
      <c r="A1148" s="5">
        <v>1147</v>
      </c>
      <c r="B1148" s="6">
        <v>42609.699537037035</v>
      </c>
      <c r="D1148" s="5" t="s">
        <v>318</v>
      </c>
      <c r="E1148" s="5" t="s">
        <v>608</v>
      </c>
      <c r="F1148" s="5">
        <v>0</v>
      </c>
      <c r="G1148" s="5" t="s">
        <v>64</v>
      </c>
      <c r="H1148" s="5" t="s">
        <v>319</v>
      </c>
      <c r="I1148" s="5" t="s">
        <v>81</v>
      </c>
      <c r="J1148" s="5" t="s">
        <v>65</v>
      </c>
      <c r="K1148" s="5" t="s">
        <v>65</v>
      </c>
      <c r="L1148" s="5">
        <v>0</v>
      </c>
      <c r="M1148" s="5" t="s">
        <v>70</v>
      </c>
      <c r="N1148" s="5" t="s">
        <v>70</v>
      </c>
      <c r="O1148" s="7">
        <v>0</v>
      </c>
      <c r="P1148" s="7">
        <v>0</v>
      </c>
      <c r="Q1148" s="7">
        <v>0</v>
      </c>
      <c r="R1148" s="7">
        <v>0</v>
      </c>
      <c r="T1148" s="5">
        <v>0</v>
      </c>
      <c r="U1148" s="5">
        <v>0</v>
      </c>
      <c r="V1148" s="5">
        <v>0</v>
      </c>
      <c r="W1148" s="5">
        <v>0</v>
      </c>
      <c r="Y1148" s="5">
        <v>0</v>
      </c>
      <c r="Z1148" s="5">
        <v>0</v>
      </c>
      <c r="AB1148" s="5">
        <v>0</v>
      </c>
      <c r="AC1148" s="5">
        <v>0</v>
      </c>
      <c r="AE1148" s="5">
        <v>0</v>
      </c>
      <c r="AF1148" s="5">
        <v>0</v>
      </c>
      <c r="AH1148" s="5">
        <v>0</v>
      </c>
      <c r="AJ1148" s="7">
        <v>0</v>
      </c>
      <c r="AZ1148" s="5" t="s">
        <v>175</v>
      </c>
      <c r="BB1148" s="5" t="s">
        <v>82</v>
      </c>
      <c r="BD1148" s="5">
        <v>0</v>
      </c>
      <c r="BE1148" s="5">
        <v>0</v>
      </c>
    </row>
    <row r="1149" spans="1:57" x14ac:dyDescent="0.25">
      <c r="A1149" s="5">
        <v>1148</v>
      </c>
      <c r="B1149" s="6">
        <v>42609.686041666668</v>
      </c>
      <c r="D1149" s="5" t="s">
        <v>317</v>
      </c>
      <c r="E1149" s="5" t="s">
        <v>318</v>
      </c>
      <c r="F1149" s="5" t="s">
        <v>317</v>
      </c>
      <c r="G1149" s="5" t="s">
        <v>80</v>
      </c>
      <c r="H1149" s="5" t="s">
        <v>319</v>
      </c>
      <c r="I1149" s="5" t="s">
        <v>320</v>
      </c>
      <c r="J1149" s="5" t="s">
        <v>65</v>
      </c>
      <c r="K1149" s="5" t="s">
        <v>65</v>
      </c>
      <c r="M1149" s="5" t="s">
        <v>363</v>
      </c>
      <c r="N1149" s="5" t="s">
        <v>66</v>
      </c>
      <c r="O1149" s="7">
        <v>0</v>
      </c>
      <c r="P1149" s="7">
        <v>0</v>
      </c>
      <c r="Q1149" s="7">
        <v>0</v>
      </c>
      <c r="R1149" s="7">
        <v>0</v>
      </c>
      <c r="T1149" s="5">
        <v>0</v>
      </c>
      <c r="W1149" s="5">
        <v>0</v>
      </c>
      <c r="Y1149" s="5">
        <v>0</v>
      </c>
      <c r="Z1149" s="5">
        <v>0</v>
      </c>
      <c r="AB1149" s="5">
        <v>0</v>
      </c>
      <c r="AC1149" s="5">
        <v>0</v>
      </c>
      <c r="AE1149" s="5">
        <v>0</v>
      </c>
      <c r="AF1149" s="5">
        <v>0</v>
      </c>
      <c r="AH1149" s="5">
        <v>0</v>
      </c>
      <c r="AJ1149" s="7">
        <v>0</v>
      </c>
      <c r="BB1149" s="5" t="s">
        <v>322</v>
      </c>
      <c r="BD1149" s="5" t="s">
        <v>323</v>
      </c>
      <c r="BE1149" s="5" t="s">
        <v>324</v>
      </c>
    </row>
    <row r="1150" spans="1:57" x14ac:dyDescent="0.25">
      <c r="A1150" s="5">
        <v>1149</v>
      </c>
      <c r="B1150" s="6">
        <v>42609.579930555556</v>
      </c>
      <c r="D1150" s="5" t="s">
        <v>608</v>
      </c>
      <c r="E1150" s="5" t="s">
        <v>318</v>
      </c>
      <c r="G1150" s="5" t="s">
        <v>64</v>
      </c>
      <c r="H1150" s="5" t="s">
        <v>319</v>
      </c>
      <c r="I1150" s="5" t="s">
        <v>176</v>
      </c>
      <c r="J1150" s="5" t="s">
        <v>65</v>
      </c>
      <c r="K1150" s="5" t="s">
        <v>65</v>
      </c>
      <c r="M1150" s="5" t="s">
        <v>271</v>
      </c>
      <c r="N1150" s="5" t="s">
        <v>66</v>
      </c>
      <c r="O1150" s="7">
        <v>0</v>
      </c>
      <c r="P1150" s="7">
        <v>0</v>
      </c>
      <c r="Q1150" s="7">
        <v>0</v>
      </c>
      <c r="R1150" s="7">
        <v>0</v>
      </c>
      <c r="T1150" s="5">
        <v>0</v>
      </c>
      <c r="W1150" s="5">
        <v>0</v>
      </c>
      <c r="Y1150" s="5">
        <v>0</v>
      </c>
      <c r="Z1150" s="5">
        <v>0</v>
      </c>
      <c r="AB1150" s="5">
        <v>0</v>
      </c>
      <c r="AC1150" s="5">
        <v>0</v>
      </c>
      <c r="AE1150" s="5">
        <v>0</v>
      </c>
      <c r="AF1150" s="5">
        <v>0</v>
      </c>
      <c r="AH1150" s="5">
        <v>0</v>
      </c>
      <c r="AJ1150" s="7">
        <v>0</v>
      </c>
      <c r="AZ1150" s="5" t="s">
        <v>175</v>
      </c>
      <c r="BB1150" s="5" t="s">
        <v>178</v>
      </c>
      <c r="BD1150" s="5" t="s">
        <v>625</v>
      </c>
      <c r="BE1150" s="5" t="s">
        <v>67</v>
      </c>
    </row>
    <row r="1151" spans="1:57" x14ac:dyDescent="0.25">
      <c r="A1151" s="5">
        <v>1150</v>
      </c>
      <c r="B1151" s="6">
        <v>42609.578715277778</v>
      </c>
      <c r="D1151" s="5" t="s">
        <v>318</v>
      </c>
      <c r="E1151" s="5" t="s">
        <v>346</v>
      </c>
      <c r="G1151" s="5" t="s">
        <v>64</v>
      </c>
      <c r="H1151" s="5" t="s">
        <v>319</v>
      </c>
      <c r="I1151" s="5" t="s">
        <v>75</v>
      </c>
      <c r="J1151" s="5" t="s">
        <v>65</v>
      </c>
      <c r="K1151" s="5" t="s">
        <v>65</v>
      </c>
      <c r="M1151" s="5" t="s">
        <v>211</v>
      </c>
      <c r="N1151" s="5" t="s">
        <v>76</v>
      </c>
      <c r="O1151" s="7">
        <v>0</v>
      </c>
      <c r="P1151" s="7">
        <v>0</v>
      </c>
      <c r="Q1151" s="7">
        <v>0</v>
      </c>
      <c r="R1151" s="7">
        <v>0</v>
      </c>
      <c r="T1151" s="5">
        <v>0</v>
      </c>
      <c r="W1151" s="5">
        <v>0</v>
      </c>
      <c r="Y1151" s="5">
        <v>0</v>
      </c>
      <c r="Z1151" s="5">
        <v>0</v>
      </c>
      <c r="AB1151" s="5">
        <v>0</v>
      </c>
      <c r="AC1151" s="5">
        <v>0</v>
      </c>
      <c r="AE1151" s="5">
        <v>0</v>
      </c>
      <c r="AF1151" s="5">
        <v>0</v>
      </c>
      <c r="AH1151" s="5">
        <v>0</v>
      </c>
      <c r="AJ1151" s="7">
        <v>0</v>
      </c>
      <c r="AZ1151" s="5" t="s">
        <v>175</v>
      </c>
      <c r="BB1151" s="5" t="s">
        <v>77</v>
      </c>
      <c r="BD1151" s="5" t="s">
        <v>625</v>
      </c>
      <c r="BE1151" s="5" t="s">
        <v>67</v>
      </c>
    </row>
    <row r="1152" spans="1:57" x14ac:dyDescent="0.25">
      <c r="A1152" s="5">
        <v>1151</v>
      </c>
      <c r="B1152" s="6">
        <v>42609.575983796298</v>
      </c>
      <c r="D1152" s="5" t="s">
        <v>317</v>
      </c>
      <c r="E1152" s="5" t="s">
        <v>318</v>
      </c>
      <c r="F1152" s="5" t="s">
        <v>317</v>
      </c>
      <c r="G1152" s="5" t="s">
        <v>80</v>
      </c>
      <c r="H1152" s="5" t="s">
        <v>319</v>
      </c>
      <c r="I1152" s="5" t="s">
        <v>320</v>
      </c>
      <c r="J1152" s="5" t="s">
        <v>65</v>
      </c>
      <c r="K1152" s="5" t="s">
        <v>65</v>
      </c>
      <c r="M1152" s="5" t="s">
        <v>363</v>
      </c>
      <c r="N1152" s="5" t="s">
        <v>66</v>
      </c>
      <c r="O1152" s="7">
        <v>0</v>
      </c>
      <c r="P1152" s="7">
        <v>0</v>
      </c>
      <c r="Q1152" s="7">
        <v>0</v>
      </c>
      <c r="R1152" s="7">
        <v>0</v>
      </c>
      <c r="T1152" s="5">
        <v>0</v>
      </c>
      <c r="W1152" s="5">
        <v>0</v>
      </c>
      <c r="Y1152" s="5">
        <v>0</v>
      </c>
      <c r="Z1152" s="5">
        <v>0</v>
      </c>
      <c r="AB1152" s="5">
        <v>0</v>
      </c>
      <c r="AC1152" s="5">
        <v>0</v>
      </c>
      <c r="AE1152" s="5">
        <v>0</v>
      </c>
      <c r="AF1152" s="5">
        <v>0</v>
      </c>
      <c r="AH1152" s="5">
        <v>0</v>
      </c>
      <c r="AJ1152" s="7">
        <v>0</v>
      </c>
      <c r="BB1152" s="5" t="s">
        <v>322</v>
      </c>
      <c r="BD1152" s="5" t="s">
        <v>323</v>
      </c>
      <c r="BE1152" s="5" t="s">
        <v>324</v>
      </c>
    </row>
    <row r="1153" spans="1:57" x14ac:dyDescent="0.25">
      <c r="A1153" s="5">
        <v>1152</v>
      </c>
      <c r="B1153" s="6">
        <v>42609.57199074074</v>
      </c>
      <c r="D1153" s="5" t="s">
        <v>317</v>
      </c>
      <c r="E1153" s="5" t="s">
        <v>318</v>
      </c>
      <c r="F1153" s="5" t="s">
        <v>317</v>
      </c>
      <c r="G1153" s="5" t="s">
        <v>80</v>
      </c>
      <c r="H1153" s="5" t="s">
        <v>319</v>
      </c>
      <c r="I1153" s="5" t="s">
        <v>320</v>
      </c>
      <c r="J1153" s="5" t="s">
        <v>65</v>
      </c>
      <c r="K1153" s="5" t="s">
        <v>65</v>
      </c>
      <c r="M1153" s="5" t="s">
        <v>363</v>
      </c>
      <c r="N1153" s="5" t="s">
        <v>66</v>
      </c>
      <c r="O1153" s="7">
        <v>0</v>
      </c>
      <c r="P1153" s="7">
        <v>0</v>
      </c>
      <c r="Q1153" s="7">
        <v>0</v>
      </c>
      <c r="R1153" s="7">
        <v>0</v>
      </c>
      <c r="T1153" s="5">
        <v>0</v>
      </c>
      <c r="W1153" s="5">
        <v>0</v>
      </c>
      <c r="Y1153" s="5">
        <v>0</v>
      </c>
      <c r="Z1153" s="5">
        <v>0</v>
      </c>
      <c r="AB1153" s="5">
        <v>0</v>
      </c>
      <c r="AC1153" s="5">
        <v>0</v>
      </c>
      <c r="AE1153" s="5">
        <v>0</v>
      </c>
      <c r="AF1153" s="5">
        <v>0</v>
      </c>
      <c r="AH1153" s="5">
        <v>0</v>
      </c>
      <c r="AJ1153" s="7">
        <v>0</v>
      </c>
      <c r="BB1153" s="5" t="s">
        <v>322</v>
      </c>
      <c r="BD1153" s="5" t="s">
        <v>323</v>
      </c>
      <c r="BE1153" s="5" t="s">
        <v>324</v>
      </c>
    </row>
    <row r="1154" spans="1:57" x14ac:dyDescent="0.25">
      <c r="A1154" s="5">
        <v>1153</v>
      </c>
      <c r="B1154" s="6">
        <v>42609.571585648147</v>
      </c>
      <c r="D1154" s="5" t="s">
        <v>317</v>
      </c>
      <c r="E1154" s="5" t="s">
        <v>318</v>
      </c>
      <c r="F1154" s="5" t="s">
        <v>317</v>
      </c>
      <c r="G1154" s="5" t="s">
        <v>80</v>
      </c>
      <c r="H1154" s="5" t="s">
        <v>319</v>
      </c>
      <c r="I1154" s="5" t="s">
        <v>320</v>
      </c>
      <c r="J1154" s="5" t="s">
        <v>65</v>
      </c>
      <c r="K1154" s="5" t="s">
        <v>65</v>
      </c>
      <c r="M1154" s="5" t="s">
        <v>222</v>
      </c>
      <c r="N1154" s="5" t="s">
        <v>66</v>
      </c>
      <c r="O1154" s="7">
        <v>0</v>
      </c>
      <c r="P1154" s="7">
        <v>0</v>
      </c>
      <c r="Q1154" s="7">
        <v>0</v>
      </c>
      <c r="R1154" s="7">
        <v>0</v>
      </c>
      <c r="T1154" s="5">
        <v>0</v>
      </c>
      <c r="W1154" s="5">
        <v>0</v>
      </c>
      <c r="Y1154" s="5">
        <v>0</v>
      </c>
      <c r="Z1154" s="5">
        <v>0</v>
      </c>
      <c r="AB1154" s="5">
        <v>0</v>
      </c>
      <c r="AC1154" s="5">
        <v>0</v>
      </c>
      <c r="AE1154" s="5">
        <v>0</v>
      </c>
      <c r="AF1154" s="5">
        <v>0</v>
      </c>
      <c r="AH1154" s="5">
        <v>0</v>
      </c>
      <c r="AJ1154" s="7">
        <v>0</v>
      </c>
      <c r="BB1154" s="5" t="s">
        <v>322</v>
      </c>
      <c r="BD1154" s="5" t="s">
        <v>323</v>
      </c>
      <c r="BE1154" s="5" t="s">
        <v>324</v>
      </c>
    </row>
    <row r="1155" spans="1:57" x14ac:dyDescent="0.25">
      <c r="A1155" s="5">
        <v>1154</v>
      </c>
      <c r="B1155" s="6">
        <v>42609.571076388886</v>
      </c>
      <c r="D1155" s="5" t="s">
        <v>317</v>
      </c>
      <c r="E1155" s="5" t="s">
        <v>318</v>
      </c>
      <c r="F1155" s="5" t="s">
        <v>317</v>
      </c>
      <c r="G1155" s="5" t="s">
        <v>80</v>
      </c>
      <c r="H1155" s="5" t="s">
        <v>319</v>
      </c>
      <c r="I1155" s="5" t="s">
        <v>320</v>
      </c>
      <c r="J1155" s="5" t="s">
        <v>65</v>
      </c>
      <c r="K1155" s="5" t="s">
        <v>65</v>
      </c>
      <c r="M1155" s="5" t="s">
        <v>222</v>
      </c>
      <c r="N1155" s="5" t="s">
        <v>66</v>
      </c>
      <c r="O1155" s="7">
        <v>0</v>
      </c>
      <c r="P1155" s="7">
        <v>0</v>
      </c>
      <c r="Q1155" s="7">
        <v>0</v>
      </c>
      <c r="R1155" s="7">
        <v>0</v>
      </c>
      <c r="T1155" s="5">
        <v>0</v>
      </c>
      <c r="W1155" s="5">
        <v>0</v>
      </c>
      <c r="Y1155" s="5">
        <v>0</v>
      </c>
      <c r="Z1155" s="5">
        <v>0</v>
      </c>
      <c r="AB1155" s="5">
        <v>0</v>
      </c>
      <c r="AC1155" s="5">
        <v>0</v>
      </c>
      <c r="AE1155" s="5">
        <v>0</v>
      </c>
      <c r="AF1155" s="5">
        <v>0</v>
      </c>
      <c r="AH1155" s="5">
        <v>0</v>
      </c>
      <c r="AJ1155" s="7">
        <v>0</v>
      </c>
      <c r="BB1155" s="5" t="s">
        <v>322</v>
      </c>
      <c r="BD1155" s="5" t="s">
        <v>323</v>
      </c>
      <c r="BE1155" s="5" t="s">
        <v>324</v>
      </c>
    </row>
    <row r="1156" spans="1:57" x14ac:dyDescent="0.25">
      <c r="A1156" s="5">
        <v>1155</v>
      </c>
      <c r="B1156" s="6">
        <v>42609.570949074077</v>
      </c>
      <c r="D1156" s="5" t="s">
        <v>317</v>
      </c>
      <c r="E1156" s="5" t="s">
        <v>318</v>
      </c>
      <c r="F1156" s="5" t="s">
        <v>317</v>
      </c>
      <c r="G1156" s="5" t="s">
        <v>80</v>
      </c>
      <c r="H1156" s="5" t="s">
        <v>319</v>
      </c>
      <c r="I1156" s="5" t="s">
        <v>320</v>
      </c>
      <c r="J1156" s="5" t="s">
        <v>65</v>
      </c>
      <c r="K1156" s="5" t="s">
        <v>65</v>
      </c>
      <c r="M1156" s="5" t="s">
        <v>321</v>
      </c>
      <c r="N1156" s="5" t="s">
        <v>66</v>
      </c>
      <c r="O1156" s="7">
        <v>0</v>
      </c>
      <c r="P1156" s="7">
        <v>0</v>
      </c>
      <c r="Q1156" s="7">
        <v>0</v>
      </c>
      <c r="R1156" s="7">
        <v>0</v>
      </c>
      <c r="T1156" s="5">
        <v>0</v>
      </c>
      <c r="W1156" s="5">
        <v>0</v>
      </c>
      <c r="Y1156" s="5">
        <v>0</v>
      </c>
      <c r="Z1156" s="5">
        <v>0</v>
      </c>
      <c r="AB1156" s="5">
        <v>0</v>
      </c>
      <c r="AC1156" s="5">
        <v>0</v>
      </c>
      <c r="AE1156" s="5">
        <v>0</v>
      </c>
      <c r="AF1156" s="5">
        <v>0</v>
      </c>
      <c r="AH1156" s="5">
        <v>0</v>
      </c>
      <c r="AJ1156" s="7">
        <v>0</v>
      </c>
      <c r="BB1156" s="5" t="s">
        <v>322</v>
      </c>
      <c r="BD1156" s="5" t="s">
        <v>323</v>
      </c>
      <c r="BE1156" s="5" t="s">
        <v>324</v>
      </c>
    </row>
    <row r="1157" spans="1:57" x14ac:dyDescent="0.25">
      <c r="A1157" s="5">
        <v>1156</v>
      </c>
      <c r="B1157" s="6">
        <v>42609.570810185185</v>
      </c>
      <c r="D1157" s="5" t="s">
        <v>317</v>
      </c>
      <c r="E1157" s="5" t="s">
        <v>318</v>
      </c>
      <c r="F1157" s="5" t="s">
        <v>317</v>
      </c>
      <c r="G1157" s="5" t="s">
        <v>80</v>
      </c>
      <c r="H1157" s="5" t="s">
        <v>319</v>
      </c>
      <c r="I1157" s="5" t="s">
        <v>320</v>
      </c>
      <c r="J1157" s="5" t="s">
        <v>65</v>
      </c>
      <c r="K1157" s="5" t="s">
        <v>65</v>
      </c>
      <c r="M1157" s="5" t="s">
        <v>363</v>
      </c>
      <c r="N1157" s="5" t="s">
        <v>66</v>
      </c>
      <c r="O1157" s="7">
        <v>0</v>
      </c>
      <c r="P1157" s="7">
        <v>0</v>
      </c>
      <c r="Q1157" s="7">
        <v>0</v>
      </c>
      <c r="R1157" s="7">
        <v>0</v>
      </c>
      <c r="T1157" s="5">
        <v>0</v>
      </c>
      <c r="W1157" s="5">
        <v>0</v>
      </c>
      <c r="Y1157" s="5">
        <v>0</v>
      </c>
      <c r="Z1157" s="5">
        <v>0</v>
      </c>
      <c r="AB1157" s="5">
        <v>0</v>
      </c>
      <c r="AC1157" s="5">
        <v>0</v>
      </c>
      <c r="AE1157" s="5">
        <v>0</v>
      </c>
      <c r="AF1157" s="5">
        <v>0</v>
      </c>
      <c r="AH1157" s="5">
        <v>0</v>
      </c>
      <c r="AJ1157" s="7">
        <v>0</v>
      </c>
      <c r="BB1157" s="5" t="s">
        <v>322</v>
      </c>
      <c r="BD1157" s="5" t="s">
        <v>323</v>
      </c>
      <c r="BE1157" s="5" t="s">
        <v>324</v>
      </c>
    </row>
    <row r="1158" spans="1:57" x14ac:dyDescent="0.25">
      <c r="A1158" s="5">
        <v>1157</v>
      </c>
      <c r="B1158" s="6">
        <v>42609.569166666668</v>
      </c>
      <c r="D1158" s="5" t="s">
        <v>317</v>
      </c>
      <c r="E1158" s="5" t="s">
        <v>318</v>
      </c>
      <c r="F1158" s="5" t="s">
        <v>317</v>
      </c>
      <c r="G1158" s="5" t="s">
        <v>80</v>
      </c>
      <c r="H1158" s="5" t="s">
        <v>319</v>
      </c>
      <c r="I1158" s="5" t="s">
        <v>320</v>
      </c>
      <c r="J1158" s="5" t="s">
        <v>65</v>
      </c>
      <c r="K1158" s="5" t="s">
        <v>65</v>
      </c>
      <c r="M1158" s="5" t="s">
        <v>363</v>
      </c>
      <c r="N1158" s="5" t="s">
        <v>66</v>
      </c>
      <c r="O1158" s="7">
        <v>0</v>
      </c>
      <c r="P1158" s="7">
        <v>0</v>
      </c>
      <c r="Q1158" s="7">
        <v>0</v>
      </c>
      <c r="R1158" s="7">
        <v>0</v>
      </c>
      <c r="T1158" s="5">
        <v>0</v>
      </c>
      <c r="W1158" s="5">
        <v>0</v>
      </c>
      <c r="Y1158" s="5">
        <v>0</v>
      </c>
      <c r="Z1158" s="5">
        <v>0</v>
      </c>
      <c r="AB1158" s="5">
        <v>0</v>
      </c>
      <c r="AC1158" s="5">
        <v>0</v>
      </c>
      <c r="AE1158" s="5">
        <v>0</v>
      </c>
      <c r="AF1158" s="5">
        <v>0</v>
      </c>
      <c r="AH1158" s="5">
        <v>0</v>
      </c>
      <c r="AJ1158" s="7">
        <v>0</v>
      </c>
      <c r="BB1158" s="5" t="s">
        <v>322</v>
      </c>
      <c r="BD1158" s="5" t="s">
        <v>323</v>
      </c>
      <c r="BE1158" s="5" t="s">
        <v>324</v>
      </c>
    </row>
    <row r="1159" spans="1:57" x14ac:dyDescent="0.25">
      <c r="A1159" s="5">
        <v>1158</v>
      </c>
      <c r="B1159" s="6">
        <v>42609.568495370368</v>
      </c>
      <c r="D1159" s="5" t="s">
        <v>317</v>
      </c>
      <c r="E1159" s="5" t="s">
        <v>318</v>
      </c>
      <c r="F1159" s="5" t="s">
        <v>317</v>
      </c>
      <c r="G1159" s="5" t="s">
        <v>80</v>
      </c>
      <c r="H1159" s="5" t="s">
        <v>319</v>
      </c>
      <c r="I1159" s="5" t="s">
        <v>320</v>
      </c>
      <c r="J1159" s="5" t="s">
        <v>65</v>
      </c>
      <c r="K1159" s="5" t="s">
        <v>65</v>
      </c>
      <c r="M1159" s="5" t="s">
        <v>222</v>
      </c>
      <c r="N1159" s="5" t="s">
        <v>66</v>
      </c>
      <c r="O1159" s="7">
        <v>0</v>
      </c>
      <c r="P1159" s="7">
        <v>0</v>
      </c>
      <c r="Q1159" s="7">
        <v>0</v>
      </c>
      <c r="R1159" s="7">
        <v>0</v>
      </c>
      <c r="T1159" s="5">
        <v>0</v>
      </c>
      <c r="W1159" s="5">
        <v>0</v>
      </c>
      <c r="Y1159" s="5">
        <v>0</v>
      </c>
      <c r="Z1159" s="5">
        <v>0</v>
      </c>
      <c r="AB1159" s="5">
        <v>0</v>
      </c>
      <c r="AC1159" s="5">
        <v>0</v>
      </c>
      <c r="AE1159" s="5">
        <v>0</v>
      </c>
      <c r="AF1159" s="5">
        <v>0</v>
      </c>
      <c r="AH1159" s="5">
        <v>0</v>
      </c>
      <c r="AJ1159" s="7">
        <v>0</v>
      </c>
      <c r="BB1159" s="5" t="s">
        <v>322</v>
      </c>
      <c r="BD1159" s="5" t="s">
        <v>323</v>
      </c>
      <c r="BE1159" s="5" t="s">
        <v>324</v>
      </c>
    </row>
    <row r="1160" spans="1:57" x14ac:dyDescent="0.25">
      <c r="A1160" s="5">
        <v>1159</v>
      </c>
      <c r="B1160" s="6">
        <v>42609.550162037034</v>
      </c>
      <c r="C1160" s="6">
        <v>42609.746018518519</v>
      </c>
      <c r="D1160" s="5" t="s">
        <v>336</v>
      </c>
      <c r="E1160" s="5" t="s">
        <v>68</v>
      </c>
      <c r="F1160" s="5" t="s">
        <v>337</v>
      </c>
      <c r="G1160" s="5" t="s">
        <v>64</v>
      </c>
      <c r="H1160" s="5" t="s">
        <v>319</v>
      </c>
      <c r="I1160" s="5" t="s">
        <v>69</v>
      </c>
      <c r="J1160" s="5" t="s">
        <v>65</v>
      </c>
      <c r="K1160" s="5" t="s">
        <v>65</v>
      </c>
      <c r="L1160" s="5">
        <v>49334</v>
      </c>
      <c r="M1160" s="5" t="s">
        <v>70</v>
      </c>
      <c r="N1160" s="5" t="s">
        <v>70</v>
      </c>
      <c r="O1160" s="7">
        <v>0</v>
      </c>
      <c r="P1160" s="7">
        <v>0</v>
      </c>
      <c r="Q1160" s="7">
        <v>0</v>
      </c>
      <c r="R1160" s="7">
        <v>0</v>
      </c>
      <c r="T1160" s="5">
        <v>33</v>
      </c>
      <c r="U1160" s="5">
        <v>0</v>
      </c>
      <c r="V1160" s="5">
        <v>0</v>
      </c>
      <c r="W1160" s="5">
        <v>0</v>
      </c>
      <c r="Z1160" s="5">
        <v>0</v>
      </c>
      <c r="AC1160" s="5">
        <v>0</v>
      </c>
      <c r="AF1160" s="5">
        <v>0</v>
      </c>
      <c r="AI1160" s="7">
        <v>787.93870000000004</v>
      </c>
      <c r="AJ1160" s="7">
        <v>4.7899999999999998E-2</v>
      </c>
      <c r="AK1160" s="5" t="s">
        <v>149</v>
      </c>
      <c r="AZ1160" s="5" t="s">
        <v>186</v>
      </c>
      <c r="BB1160" s="5" t="s">
        <v>71</v>
      </c>
    </row>
    <row r="1161" spans="1:57" x14ac:dyDescent="0.25">
      <c r="A1161" s="5">
        <v>1160</v>
      </c>
      <c r="B1161" s="6">
        <v>42609.550104166665</v>
      </c>
      <c r="C1161" s="6">
        <v>42609.735300925924</v>
      </c>
      <c r="D1161" s="5" t="s">
        <v>336</v>
      </c>
      <c r="E1161" s="5" t="s">
        <v>68</v>
      </c>
      <c r="F1161" s="5" t="s">
        <v>337</v>
      </c>
      <c r="G1161" s="5" t="s">
        <v>64</v>
      </c>
      <c r="H1161" s="5" t="s">
        <v>319</v>
      </c>
      <c r="I1161" s="5" t="s">
        <v>69</v>
      </c>
      <c r="J1161" s="5" t="s">
        <v>65</v>
      </c>
      <c r="K1161" s="5" t="s">
        <v>65</v>
      </c>
      <c r="L1161" s="5">
        <v>1023276</v>
      </c>
      <c r="M1161" s="5" t="s">
        <v>70</v>
      </c>
      <c r="N1161" s="5" t="s">
        <v>70</v>
      </c>
      <c r="O1161" s="7">
        <v>0</v>
      </c>
      <c r="P1161" s="7">
        <v>0</v>
      </c>
      <c r="Q1161" s="7">
        <v>0</v>
      </c>
      <c r="R1161" s="7">
        <v>0</v>
      </c>
      <c r="T1161" s="5">
        <v>33</v>
      </c>
      <c r="U1161" s="5">
        <v>0</v>
      </c>
      <c r="V1161" s="5">
        <v>0</v>
      </c>
      <c r="W1161" s="5">
        <v>0</v>
      </c>
      <c r="Z1161" s="5">
        <v>0</v>
      </c>
      <c r="AC1161" s="5">
        <v>0</v>
      </c>
      <c r="AF1161" s="5">
        <v>0</v>
      </c>
      <c r="AI1161" s="7">
        <v>788.30290000000002</v>
      </c>
      <c r="AJ1161" s="7">
        <v>0.97660000000000002</v>
      </c>
      <c r="AK1161" s="5" t="s">
        <v>148</v>
      </c>
      <c r="AZ1161" s="5" t="s">
        <v>185</v>
      </c>
      <c r="BB1161" s="5" t="s">
        <v>74</v>
      </c>
    </row>
    <row r="1162" spans="1:57" x14ac:dyDescent="0.25">
      <c r="A1162" s="5">
        <v>1161</v>
      </c>
      <c r="B1162" s="6">
        <v>42609.536296296297</v>
      </c>
      <c r="D1162" s="5" t="s">
        <v>318</v>
      </c>
      <c r="E1162" s="5" t="s">
        <v>346</v>
      </c>
      <c r="G1162" s="5" t="s">
        <v>64</v>
      </c>
      <c r="H1162" s="5" t="s">
        <v>319</v>
      </c>
      <c r="I1162" s="5" t="s">
        <v>75</v>
      </c>
      <c r="J1162" s="5" t="s">
        <v>65</v>
      </c>
      <c r="K1162" s="5" t="s">
        <v>65</v>
      </c>
      <c r="M1162" s="5" t="s">
        <v>631</v>
      </c>
      <c r="N1162" s="5" t="s">
        <v>76</v>
      </c>
      <c r="O1162" s="7">
        <v>0</v>
      </c>
      <c r="P1162" s="7">
        <v>0</v>
      </c>
      <c r="Q1162" s="7">
        <v>0</v>
      </c>
      <c r="R1162" s="7">
        <v>0</v>
      </c>
      <c r="T1162" s="5">
        <v>0</v>
      </c>
      <c r="W1162" s="5">
        <v>0</v>
      </c>
      <c r="Y1162" s="5">
        <v>0</v>
      </c>
      <c r="Z1162" s="5">
        <v>0</v>
      </c>
      <c r="AB1162" s="5">
        <v>0</v>
      </c>
      <c r="AC1162" s="5">
        <v>0</v>
      </c>
      <c r="AE1162" s="5">
        <v>0</v>
      </c>
      <c r="AF1162" s="5">
        <v>0</v>
      </c>
      <c r="AH1162" s="5">
        <v>0</v>
      </c>
      <c r="AJ1162" s="7">
        <v>0</v>
      </c>
      <c r="AZ1162" s="5" t="s">
        <v>175</v>
      </c>
      <c r="BB1162" s="5" t="s">
        <v>77</v>
      </c>
      <c r="BD1162" s="5" t="s">
        <v>625</v>
      </c>
      <c r="BE1162" s="5" t="s">
        <v>67</v>
      </c>
    </row>
    <row r="1163" spans="1:57" x14ac:dyDescent="0.25">
      <c r="A1163" s="5">
        <v>1162</v>
      </c>
      <c r="B1163" s="6">
        <v>42609.527881944443</v>
      </c>
      <c r="D1163" s="5" t="s">
        <v>318</v>
      </c>
      <c r="E1163" s="5" t="s">
        <v>330</v>
      </c>
      <c r="F1163" s="5">
        <v>0</v>
      </c>
      <c r="G1163" s="5" t="s">
        <v>64</v>
      </c>
      <c r="H1163" s="5" t="s">
        <v>319</v>
      </c>
      <c r="I1163" s="5" t="s">
        <v>81</v>
      </c>
      <c r="J1163" s="5" t="s">
        <v>65</v>
      </c>
      <c r="K1163" s="5" t="s">
        <v>65</v>
      </c>
      <c r="L1163" s="5">
        <v>0</v>
      </c>
      <c r="M1163" s="5" t="s">
        <v>70</v>
      </c>
      <c r="N1163" s="5" t="s">
        <v>70</v>
      </c>
      <c r="O1163" s="7">
        <v>0</v>
      </c>
      <c r="P1163" s="7">
        <v>0</v>
      </c>
      <c r="Q1163" s="7">
        <v>0</v>
      </c>
      <c r="R1163" s="7">
        <v>0</v>
      </c>
      <c r="T1163" s="5">
        <v>0</v>
      </c>
      <c r="U1163" s="5">
        <v>0</v>
      </c>
      <c r="V1163" s="5">
        <v>0</v>
      </c>
      <c r="W1163" s="5">
        <v>0</v>
      </c>
      <c r="Y1163" s="5">
        <v>0</v>
      </c>
      <c r="Z1163" s="5">
        <v>0</v>
      </c>
      <c r="AB1163" s="5">
        <v>0</v>
      </c>
      <c r="AC1163" s="5">
        <v>0</v>
      </c>
      <c r="AE1163" s="5">
        <v>0</v>
      </c>
      <c r="AF1163" s="5">
        <v>0</v>
      </c>
      <c r="AH1163" s="5">
        <v>0</v>
      </c>
      <c r="AJ1163" s="7">
        <v>0</v>
      </c>
      <c r="AZ1163" s="5" t="s">
        <v>175</v>
      </c>
      <c r="BB1163" s="5" t="s">
        <v>82</v>
      </c>
      <c r="BD1163" s="5">
        <v>0</v>
      </c>
      <c r="BE1163" s="5">
        <v>0</v>
      </c>
    </row>
    <row r="1164" spans="1:57" x14ac:dyDescent="0.25">
      <c r="A1164" s="5">
        <v>1163</v>
      </c>
      <c r="B1164" s="6">
        <v>42609.527858796297</v>
      </c>
      <c r="D1164" s="5" t="s">
        <v>318</v>
      </c>
      <c r="E1164" s="5" t="s">
        <v>330</v>
      </c>
      <c r="F1164" s="5">
        <v>0</v>
      </c>
      <c r="G1164" s="5" t="s">
        <v>64</v>
      </c>
      <c r="H1164" s="5" t="s">
        <v>319</v>
      </c>
      <c r="I1164" s="5" t="s">
        <v>81</v>
      </c>
      <c r="J1164" s="5" t="s">
        <v>65</v>
      </c>
      <c r="K1164" s="5" t="s">
        <v>65</v>
      </c>
      <c r="L1164" s="5">
        <v>0</v>
      </c>
      <c r="M1164" s="5" t="s">
        <v>70</v>
      </c>
      <c r="N1164" s="5" t="s">
        <v>70</v>
      </c>
      <c r="O1164" s="7">
        <v>0</v>
      </c>
      <c r="P1164" s="7">
        <v>0</v>
      </c>
      <c r="Q1164" s="7">
        <v>0</v>
      </c>
      <c r="R1164" s="7">
        <v>0</v>
      </c>
      <c r="T1164" s="5">
        <v>0</v>
      </c>
      <c r="U1164" s="5">
        <v>0</v>
      </c>
      <c r="V1164" s="5">
        <v>0</v>
      </c>
      <c r="W1164" s="5">
        <v>0</v>
      </c>
      <c r="Y1164" s="5">
        <v>0</v>
      </c>
      <c r="Z1164" s="5">
        <v>0</v>
      </c>
      <c r="AB1164" s="5">
        <v>0</v>
      </c>
      <c r="AC1164" s="5">
        <v>0</v>
      </c>
      <c r="AE1164" s="5">
        <v>0</v>
      </c>
      <c r="AF1164" s="5">
        <v>0</v>
      </c>
      <c r="AH1164" s="5">
        <v>0</v>
      </c>
      <c r="AJ1164" s="7">
        <v>0</v>
      </c>
      <c r="AZ1164" s="5" t="s">
        <v>175</v>
      </c>
      <c r="BB1164" s="5" t="s">
        <v>82</v>
      </c>
      <c r="BD1164" s="5">
        <v>0</v>
      </c>
      <c r="BE1164" s="5">
        <v>0</v>
      </c>
    </row>
    <row r="1165" spans="1:57" x14ac:dyDescent="0.25">
      <c r="A1165" s="5">
        <v>1164</v>
      </c>
      <c r="B1165" s="6">
        <v>42609.52784722222</v>
      </c>
      <c r="D1165" s="5" t="s">
        <v>318</v>
      </c>
      <c r="E1165" s="5" t="s">
        <v>330</v>
      </c>
      <c r="F1165" s="5">
        <v>0</v>
      </c>
      <c r="G1165" s="5" t="s">
        <v>64</v>
      </c>
      <c r="H1165" s="5" t="s">
        <v>319</v>
      </c>
      <c r="I1165" s="5" t="s">
        <v>81</v>
      </c>
      <c r="J1165" s="5" t="s">
        <v>65</v>
      </c>
      <c r="K1165" s="5" t="s">
        <v>65</v>
      </c>
      <c r="L1165" s="5">
        <v>0</v>
      </c>
      <c r="M1165" s="5" t="s">
        <v>70</v>
      </c>
      <c r="N1165" s="5" t="s">
        <v>70</v>
      </c>
      <c r="O1165" s="7">
        <v>0</v>
      </c>
      <c r="P1165" s="7">
        <v>0</v>
      </c>
      <c r="Q1165" s="7">
        <v>0</v>
      </c>
      <c r="R1165" s="7">
        <v>0</v>
      </c>
      <c r="T1165" s="5">
        <v>0</v>
      </c>
      <c r="U1165" s="5">
        <v>0</v>
      </c>
      <c r="V1165" s="5">
        <v>0</v>
      </c>
      <c r="W1165" s="5">
        <v>0</v>
      </c>
      <c r="Y1165" s="5">
        <v>0</v>
      </c>
      <c r="Z1165" s="5">
        <v>0</v>
      </c>
      <c r="AB1165" s="5">
        <v>0</v>
      </c>
      <c r="AC1165" s="5">
        <v>0</v>
      </c>
      <c r="AE1165" s="5">
        <v>0</v>
      </c>
      <c r="AF1165" s="5">
        <v>0</v>
      </c>
      <c r="AH1165" s="5">
        <v>0</v>
      </c>
      <c r="AJ1165" s="7">
        <v>0</v>
      </c>
      <c r="AZ1165" s="5" t="s">
        <v>175</v>
      </c>
      <c r="BB1165" s="5" t="s">
        <v>82</v>
      </c>
      <c r="BD1165" s="5">
        <v>0</v>
      </c>
      <c r="BE1165" s="5">
        <v>0</v>
      </c>
    </row>
    <row r="1166" spans="1:57" x14ac:dyDescent="0.25">
      <c r="A1166" s="5">
        <v>1165</v>
      </c>
      <c r="B1166" s="6">
        <v>42609.526770833334</v>
      </c>
      <c r="D1166" s="5" t="s">
        <v>318</v>
      </c>
      <c r="E1166" s="5" t="s">
        <v>330</v>
      </c>
      <c r="F1166" s="5">
        <v>0</v>
      </c>
      <c r="G1166" s="5" t="s">
        <v>64</v>
      </c>
      <c r="H1166" s="5" t="s">
        <v>319</v>
      </c>
      <c r="I1166" s="5" t="s">
        <v>81</v>
      </c>
      <c r="J1166" s="5" t="s">
        <v>65</v>
      </c>
      <c r="K1166" s="5" t="s">
        <v>65</v>
      </c>
      <c r="L1166" s="5">
        <v>0</v>
      </c>
      <c r="M1166" s="5" t="s">
        <v>70</v>
      </c>
      <c r="N1166" s="5" t="s">
        <v>70</v>
      </c>
      <c r="O1166" s="7">
        <v>0</v>
      </c>
      <c r="P1166" s="7">
        <v>0</v>
      </c>
      <c r="Q1166" s="7">
        <v>0</v>
      </c>
      <c r="R1166" s="7">
        <v>0</v>
      </c>
      <c r="T1166" s="5">
        <v>0</v>
      </c>
      <c r="U1166" s="5">
        <v>0</v>
      </c>
      <c r="V1166" s="5">
        <v>0</v>
      </c>
      <c r="W1166" s="5">
        <v>0</v>
      </c>
      <c r="Y1166" s="5">
        <v>0</v>
      </c>
      <c r="Z1166" s="5">
        <v>0</v>
      </c>
      <c r="AB1166" s="5">
        <v>0</v>
      </c>
      <c r="AC1166" s="5">
        <v>0</v>
      </c>
      <c r="AE1166" s="5">
        <v>0</v>
      </c>
      <c r="AF1166" s="5">
        <v>0</v>
      </c>
      <c r="AH1166" s="5">
        <v>0</v>
      </c>
      <c r="AJ1166" s="7">
        <v>0</v>
      </c>
      <c r="AZ1166" s="5" t="s">
        <v>175</v>
      </c>
      <c r="BB1166" s="5" t="s">
        <v>82</v>
      </c>
      <c r="BD1166" s="5">
        <v>0</v>
      </c>
      <c r="BE1166" s="5">
        <v>0</v>
      </c>
    </row>
    <row r="1167" spans="1:57" x14ac:dyDescent="0.25">
      <c r="A1167" s="5">
        <v>1166</v>
      </c>
      <c r="B1167" s="6">
        <v>42609.526736111111</v>
      </c>
      <c r="D1167" s="5" t="s">
        <v>318</v>
      </c>
      <c r="E1167" s="5" t="s">
        <v>330</v>
      </c>
      <c r="F1167" s="5">
        <v>0</v>
      </c>
      <c r="G1167" s="5" t="s">
        <v>64</v>
      </c>
      <c r="H1167" s="5" t="s">
        <v>319</v>
      </c>
      <c r="I1167" s="5" t="s">
        <v>81</v>
      </c>
      <c r="J1167" s="5" t="s">
        <v>65</v>
      </c>
      <c r="K1167" s="5" t="s">
        <v>65</v>
      </c>
      <c r="L1167" s="5">
        <v>0</v>
      </c>
      <c r="M1167" s="5" t="s">
        <v>70</v>
      </c>
      <c r="N1167" s="5" t="s">
        <v>70</v>
      </c>
      <c r="O1167" s="7">
        <v>0</v>
      </c>
      <c r="P1167" s="7">
        <v>0</v>
      </c>
      <c r="Q1167" s="7">
        <v>0</v>
      </c>
      <c r="R1167" s="7">
        <v>0</v>
      </c>
      <c r="T1167" s="5">
        <v>0</v>
      </c>
      <c r="U1167" s="5">
        <v>0</v>
      </c>
      <c r="V1167" s="5">
        <v>0</v>
      </c>
      <c r="W1167" s="5">
        <v>0</v>
      </c>
      <c r="Y1167" s="5">
        <v>0</v>
      </c>
      <c r="Z1167" s="5">
        <v>0</v>
      </c>
      <c r="AB1167" s="5">
        <v>0</v>
      </c>
      <c r="AC1167" s="5">
        <v>0</v>
      </c>
      <c r="AE1167" s="5">
        <v>0</v>
      </c>
      <c r="AF1167" s="5">
        <v>0</v>
      </c>
      <c r="AH1167" s="5">
        <v>0</v>
      </c>
      <c r="AJ1167" s="7">
        <v>0</v>
      </c>
      <c r="AZ1167" s="5" t="s">
        <v>175</v>
      </c>
      <c r="BB1167" s="5" t="s">
        <v>82</v>
      </c>
      <c r="BD1167" s="5">
        <v>0</v>
      </c>
      <c r="BE1167" s="5">
        <v>0</v>
      </c>
    </row>
    <row r="1168" spans="1:57" x14ac:dyDescent="0.25">
      <c r="A1168" s="5">
        <v>1167</v>
      </c>
      <c r="B1168" s="6">
        <v>42609.526701388888</v>
      </c>
      <c r="D1168" s="5" t="s">
        <v>318</v>
      </c>
      <c r="E1168" s="5" t="s">
        <v>330</v>
      </c>
      <c r="F1168" s="5">
        <v>0</v>
      </c>
      <c r="G1168" s="5" t="s">
        <v>64</v>
      </c>
      <c r="H1168" s="5" t="s">
        <v>319</v>
      </c>
      <c r="I1168" s="5" t="s">
        <v>81</v>
      </c>
      <c r="J1168" s="5" t="s">
        <v>65</v>
      </c>
      <c r="K1168" s="5" t="s">
        <v>65</v>
      </c>
      <c r="L1168" s="5">
        <v>0</v>
      </c>
      <c r="M1168" s="5" t="s">
        <v>70</v>
      </c>
      <c r="N1168" s="5" t="s">
        <v>70</v>
      </c>
      <c r="O1168" s="7">
        <v>0</v>
      </c>
      <c r="P1168" s="7">
        <v>0</v>
      </c>
      <c r="Q1168" s="7">
        <v>0</v>
      </c>
      <c r="R1168" s="7">
        <v>0</v>
      </c>
      <c r="T1168" s="5">
        <v>0</v>
      </c>
      <c r="U1168" s="5">
        <v>0</v>
      </c>
      <c r="V1168" s="5">
        <v>0</v>
      </c>
      <c r="W1168" s="5">
        <v>0</v>
      </c>
      <c r="Y1168" s="5">
        <v>0</v>
      </c>
      <c r="Z1168" s="5">
        <v>0</v>
      </c>
      <c r="AB1168" s="5">
        <v>0</v>
      </c>
      <c r="AC1168" s="5">
        <v>0</v>
      </c>
      <c r="AE1168" s="5">
        <v>0</v>
      </c>
      <c r="AF1168" s="5">
        <v>0</v>
      </c>
      <c r="AH1168" s="5">
        <v>0</v>
      </c>
      <c r="AJ1168" s="7">
        <v>0</v>
      </c>
      <c r="AZ1168" s="5" t="s">
        <v>175</v>
      </c>
      <c r="BB1168" s="5" t="s">
        <v>82</v>
      </c>
      <c r="BD1168" s="5">
        <v>0</v>
      </c>
      <c r="BE1168" s="5">
        <v>0</v>
      </c>
    </row>
    <row r="1169" spans="1:57" x14ac:dyDescent="0.25">
      <c r="A1169" s="5">
        <v>1168</v>
      </c>
      <c r="B1169" s="6">
        <v>42609.519409722219</v>
      </c>
      <c r="D1169" s="5" t="s">
        <v>318</v>
      </c>
      <c r="E1169" s="5" t="s">
        <v>330</v>
      </c>
      <c r="G1169" s="5" t="s">
        <v>64</v>
      </c>
      <c r="H1169" s="5" t="s">
        <v>319</v>
      </c>
      <c r="I1169" s="5" t="s">
        <v>75</v>
      </c>
      <c r="J1169" s="5" t="s">
        <v>65</v>
      </c>
      <c r="K1169" s="5" t="s">
        <v>65</v>
      </c>
      <c r="M1169" s="5" t="s">
        <v>632</v>
      </c>
      <c r="N1169" s="5" t="s">
        <v>208</v>
      </c>
      <c r="O1169" s="7">
        <v>0</v>
      </c>
      <c r="P1169" s="7">
        <v>0</v>
      </c>
      <c r="Q1169" s="7">
        <v>0</v>
      </c>
      <c r="R1169" s="7">
        <v>0</v>
      </c>
      <c r="T1169" s="5">
        <v>0</v>
      </c>
      <c r="W1169" s="5">
        <v>0</v>
      </c>
      <c r="Y1169" s="5">
        <v>0</v>
      </c>
      <c r="Z1169" s="5">
        <v>0</v>
      </c>
      <c r="AB1169" s="5">
        <v>0</v>
      </c>
      <c r="AC1169" s="5">
        <v>0</v>
      </c>
      <c r="AE1169" s="5">
        <v>0</v>
      </c>
      <c r="AF1169" s="5">
        <v>0</v>
      </c>
      <c r="AH1169" s="5">
        <v>0</v>
      </c>
      <c r="AJ1169" s="7">
        <v>0</v>
      </c>
      <c r="AZ1169" s="5" t="s">
        <v>175</v>
      </c>
      <c r="BB1169" s="5" t="s">
        <v>77</v>
      </c>
      <c r="BD1169" s="5" t="s">
        <v>625</v>
      </c>
      <c r="BE1169" s="5" t="s">
        <v>67</v>
      </c>
    </row>
    <row r="1170" spans="1:57" x14ac:dyDescent="0.25">
      <c r="A1170" s="5">
        <v>1169</v>
      </c>
      <c r="B1170" s="6">
        <v>42609.515590277777</v>
      </c>
      <c r="D1170" s="5" t="s">
        <v>318</v>
      </c>
      <c r="E1170" s="5" t="s">
        <v>326</v>
      </c>
      <c r="G1170" s="5" t="s">
        <v>64</v>
      </c>
      <c r="H1170" s="5" t="s">
        <v>319</v>
      </c>
      <c r="I1170" s="5" t="s">
        <v>75</v>
      </c>
      <c r="J1170" s="5" t="s">
        <v>65</v>
      </c>
      <c r="K1170" s="5" t="s">
        <v>65</v>
      </c>
      <c r="M1170" s="5" t="s">
        <v>633</v>
      </c>
      <c r="N1170" s="5" t="s">
        <v>200</v>
      </c>
      <c r="O1170" s="7">
        <v>0</v>
      </c>
      <c r="P1170" s="7">
        <v>0</v>
      </c>
      <c r="Q1170" s="7">
        <v>0</v>
      </c>
      <c r="R1170" s="7">
        <v>0</v>
      </c>
      <c r="T1170" s="5">
        <v>0</v>
      </c>
      <c r="W1170" s="5">
        <v>0</v>
      </c>
      <c r="Y1170" s="5">
        <v>0</v>
      </c>
      <c r="Z1170" s="5">
        <v>0</v>
      </c>
      <c r="AB1170" s="5">
        <v>0</v>
      </c>
      <c r="AC1170" s="5">
        <v>0</v>
      </c>
      <c r="AE1170" s="5">
        <v>0</v>
      </c>
      <c r="AF1170" s="5">
        <v>0</v>
      </c>
      <c r="AH1170" s="5">
        <v>0</v>
      </c>
      <c r="AJ1170" s="7">
        <v>0</v>
      </c>
      <c r="AZ1170" s="5" t="s">
        <v>175</v>
      </c>
      <c r="BB1170" s="5" t="s">
        <v>77</v>
      </c>
      <c r="BD1170" s="5" t="s">
        <v>625</v>
      </c>
      <c r="BE1170" s="5" t="s">
        <v>67</v>
      </c>
    </row>
    <row r="1171" spans="1:57" x14ac:dyDescent="0.25">
      <c r="A1171" s="5">
        <v>1170</v>
      </c>
      <c r="B1171" s="6">
        <v>42609.515104166669</v>
      </c>
      <c r="D1171" s="5" t="s">
        <v>318</v>
      </c>
      <c r="E1171" s="5" t="s">
        <v>607</v>
      </c>
      <c r="G1171" s="5" t="s">
        <v>64</v>
      </c>
      <c r="H1171" s="5" t="s">
        <v>319</v>
      </c>
      <c r="I1171" s="5" t="s">
        <v>75</v>
      </c>
      <c r="J1171" s="5" t="s">
        <v>65</v>
      </c>
      <c r="K1171" s="5" t="s">
        <v>65</v>
      </c>
      <c r="M1171" s="5" t="s">
        <v>215</v>
      </c>
      <c r="N1171" s="5" t="s">
        <v>66</v>
      </c>
      <c r="O1171" s="7">
        <v>0</v>
      </c>
      <c r="P1171" s="7">
        <v>0</v>
      </c>
      <c r="Q1171" s="7">
        <v>0</v>
      </c>
      <c r="R1171" s="7">
        <v>0</v>
      </c>
      <c r="T1171" s="5">
        <v>0</v>
      </c>
      <c r="W1171" s="5">
        <v>0</v>
      </c>
      <c r="Y1171" s="5">
        <v>0</v>
      </c>
      <c r="Z1171" s="5">
        <v>0</v>
      </c>
      <c r="AB1171" s="5">
        <v>0</v>
      </c>
      <c r="AC1171" s="5">
        <v>0</v>
      </c>
      <c r="AE1171" s="5">
        <v>0</v>
      </c>
      <c r="AF1171" s="5">
        <v>0</v>
      </c>
      <c r="AH1171" s="5">
        <v>0</v>
      </c>
      <c r="AJ1171" s="7">
        <v>0</v>
      </c>
      <c r="AZ1171" s="5" t="s">
        <v>175</v>
      </c>
      <c r="BB1171" s="5" t="s">
        <v>77</v>
      </c>
      <c r="BD1171" s="5" t="s">
        <v>625</v>
      </c>
      <c r="BE1171" s="5" t="s">
        <v>67</v>
      </c>
    </row>
    <row r="1172" spans="1:57" x14ac:dyDescent="0.25">
      <c r="A1172" s="5">
        <v>1171</v>
      </c>
      <c r="B1172" s="6">
        <v>42609.466828703706</v>
      </c>
      <c r="C1172" s="6">
        <v>42609.640752314815</v>
      </c>
      <c r="D1172" s="5" t="s">
        <v>336</v>
      </c>
      <c r="E1172" s="5" t="s">
        <v>68</v>
      </c>
      <c r="F1172" s="5" t="s">
        <v>337</v>
      </c>
      <c r="G1172" s="5" t="s">
        <v>64</v>
      </c>
      <c r="H1172" s="5" t="s">
        <v>319</v>
      </c>
      <c r="I1172" s="5" t="s">
        <v>69</v>
      </c>
      <c r="J1172" s="5" t="s">
        <v>65</v>
      </c>
      <c r="K1172" s="5" t="s">
        <v>65</v>
      </c>
      <c r="L1172" s="5">
        <v>133069</v>
      </c>
      <c r="M1172" s="5" t="s">
        <v>70</v>
      </c>
      <c r="N1172" s="5" t="s">
        <v>70</v>
      </c>
      <c r="O1172" s="7">
        <v>0</v>
      </c>
      <c r="P1172" s="7">
        <v>0</v>
      </c>
      <c r="Q1172" s="7">
        <v>0</v>
      </c>
      <c r="R1172" s="7">
        <v>0</v>
      </c>
      <c r="T1172" s="5">
        <v>33</v>
      </c>
      <c r="U1172" s="5">
        <v>0</v>
      </c>
      <c r="V1172" s="5">
        <v>0</v>
      </c>
      <c r="W1172" s="5">
        <v>0</v>
      </c>
      <c r="Z1172" s="5">
        <v>0</v>
      </c>
      <c r="AC1172" s="5">
        <v>0</v>
      </c>
      <c r="AF1172" s="5">
        <v>0</v>
      </c>
      <c r="AI1172" s="7">
        <v>791.24630000000002</v>
      </c>
      <c r="AJ1172" s="7">
        <v>0.127</v>
      </c>
      <c r="AK1172" s="5" t="s">
        <v>189</v>
      </c>
      <c r="AZ1172" s="5" t="s">
        <v>186</v>
      </c>
      <c r="BB1172" s="5" t="s">
        <v>71</v>
      </c>
    </row>
    <row r="1173" spans="1:57" x14ac:dyDescent="0.25">
      <c r="A1173" s="5">
        <v>1172</v>
      </c>
      <c r="B1173" s="6">
        <v>42609.466770833336</v>
      </c>
      <c r="C1173" s="6">
        <v>42609.630162037036</v>
      </c>
      <c r="D1173" s="5" t="s">
        <v>336</v>
      </c>
      <c r="E1173" s="5" t="s">
        <v>68</v>
      </c>
      <c r="F1173" s="5" t="s">
        <v>337</v>
      </c>
      <c r="G1173" s="5" t="s">
        <v>64</v>
      </c>
      <c r="H1173" s="5" t="s">
        <v>319</v>
      </c>
      <c r="I1173" s="5" t="s">
        <v>69</v>
      </c>
      <c r="J1173" s="5" t="s">
        <v>65</v>
      </c>
      <c r="K1173" s="5" t="s">
        <v>65</v>
      </c>
      <c r="L1173" s="5">
        <v>44299203</v>
      </c>
      <c r="M1173" s="5" t="s">
        <v>70</v>
      </c>
      <c r="N1173" s="5" t="s">
        <v>70</v>
      </c>
      <c r="O1173" s="7">
        <v>0</v>
      </c>
      <c r="P1173" s="7">
        <v>0</v>
      </c>
      <c r="Q1173" s="7">
        <v>0</v>
      </c>
      <c r="R1173" s="7">
        <v>0</v>
      </c>
      <c r="T1173" s="5">
        <v>33</v>
      </c>
      <c r="U1173" s="5">
        <v>0</v>
      </c>
      <c r="V1173" s="5">
        <v>0</v>
      </c>
      <c r="W1173" s="5">
        <v>0</v>
      </c>
      <c r="Z1173" s="5">
        <v>0</v>
      </c>
      <c r="AC1173" s="5">
        <v>0</v>
      </c>
      <c r="AF1173" s="5">
        <v>0</v>
      </c>
      <c r="AI1173" s="7">
        <v>830.67690000000005</v>
      </c>
      <c r="AJ1173" s="7">
        <v>42.247100000000003</v>
      </c>
      <c r="AK1173" s="5" t="s">
        <v>190</v>
      </c>
      <c r="AZ1173" s="5" t="s">
        <v>185</v>
      </c>
      <c r="BB1173" s="5" t="s">
        <v>74</v>
      </c>
    </row>
    <row r="1174" spans="1:57" x14ac:dyDescent="0.25">
      <c r="A1174" s="5">
        <v>1173</v>
      </c>
      <c r="B1174" s="6">
        <v>42609.444247685184</v>
      </c>
      <c r="D1174" s="5" t="s">
        <v>317</v>
      </c>
      <c r="E1174" s="5" t="s">
        <v>318</v>
      </c>
      <c r="F1174" s="5" t="s">
        <v>317</v>
      </c>
      <c r="G1174" s="5" t="s">
        <v>80</v>
      </c>
      <c r="H1174" s="5" t="s">
        <v>319</v>
      </c>
      <c r="I1174" s="5" t="s">
        <v>320</v>
      </c>
      <c r="J1174" s="5" t="s">
        <v>65</v>
      </c>
      <c r="K1174" s="5" t="s">
        <v>65</v>
      </c>
      <c r="M1174" s="5" t="s">
        <v>191</v>
      </c>
      <c r="N1174" s="5" t="s">
        <v>66</v>
      </c>
      <c r="O1174" s="7">
        <v>0</v>
      </c>
      <c r="P1174" s="7">
        <v>0</v>
      </c>
      <c r="Q1174" s="7">
        <v>0</v>
      </c>
      <c r="R1174" s="7">
        <v>0</v>
      </c>
      <c r="T1174" s="5">
        <v>0</v>
      </c>
      <c r="W1174" s="5">
        <v>0</v>
      </c>
      <c r="Y1174" s="5">
        <v>0</v>
      </c>
      <c r="Z1174" s="5">
        <v>0</v>
      </c>
      <c r="AB1174" s="5">
        <v>0</v>
      </c>
      <c r="AC1174" s="5">
        <v>0</v>
      </c>
      <c r="AE1174" s="5">
        <v>0</v>
      </c>
      <c r="AF1174" s="5">
        <v>0</v>
      </c>
      <c r="AH1174" s="5">
        <v>0</v>
      </c>
      <c r="AJ1174" s="7">
        <v>0</v>
      </c>
      <c r="BB1174" s="5" t="s">
        <v>322</v>
      </c>
      <c r="BD1174" s="5" t="s">
        <v>323</v>
      </c>
      <c r="BE1174" s="5" t="s">
        <v>324</v>
      </c>
    </row>
    <row r="1175" spans="1:57" x14ac:dyDescent="0.25">
      <c r="A1175" s="5">
        <v>1174</v>
      </c>
      <c r="B1175" s="6">
        <v>42609.419270833336</v>
      </c>
      <c r="D1175" s="5" t="s">
        <v>317</v>
      </c>
      <c r="E1175" s="5" t="s">
        <v>318</v>
      </c>
      <c r="F1175" s="5" t="s">
        <v>317</v>
      </c>
      <c r="G1175" s="5" t="s">
        <v>80</v>
      </c>
      <c r="H1175" s="5" t="s">
        <v>319</v>
      </c>
      <c r="I1175" s="5" t="s">
        <v>320</v>
      </c>
      <c r="J1175" s="5" t="s">
        <v>65</v>
      </c>
      <c r="K1175" s="5" t="s">
        <v>65</v>
      </c>
      <c r="M1175" s="5" t="s">
        <v>325</v>
      </c>
      <c r="N1175" s="5" t="s">
        <v>66</v>
      </c>
      <c r="O1175" s="7">
        <v>0</v>
      </c>
      <c r="P1175" s="7">
        <v>0</v>
      </c>
      <c r="Q1175" s="7">
        <v>0</v>
      </c>
      <c r="R1175" s="7">
        <v>0</v>
      </c>
      <c r="T1175" s="5">
        <v>0</v>
      </c>
      <c r="W1175" s="5">
        <v>0</v>
      </c>
      <c r="Y1175" s="5">
        <v>0</v>
      </c>
      <c r="Z1175" s="5">
        <v>0</v>
      </c>
      <c r="AB1175" s="5">
        <v>0</v>
      </c>
      <c r="AC1175" s="5">
        <v>0</v>
      </c>
      <c r="AE1175" s="5">
        <v>0</v>
      </c>
      <c r="AF1175" s="5">
        <v>0</v>
      </c>
      <c r="AH1175" s="5">
        <v>0</v>
      </c>
      <c r="AJ1175" s="7">
        <v>0</v>
      </c>
      <c r="BB1175" s="5" t="s">
        <v>322</v>
      </c>
      <c r="BD1175" s="5" t="s">
        <v>323</v>
      </c>
      <c r="BE1175" s="5" t="s">
        <v>324</v>
      </c>
    </row>
    <row r="1176" spans="1:57" x14ac:dyDescent="0.25">
      <c r="A1176" s="5">
        <v>1175</v>
      </c>
      <c r="B1176" s="6">
        <v>42609.41909722222</v>
      </c>
      <c r="D1176" s="5" t="s">
        <v>317</v>
      </c>
      <c r="E1176" s="5" t="s">
        <v>318</v>
      </c>
      <c r="F1176" s="5" t="s">
        <v>317</v>
      </c>
      <c r="G1176" s="5" t="s">
        <v>80</v>
      </c>
      <c r="H1176" s="5" t="s">
        <v>319</v>
      </c>
      <c r="I1176" s="5" t="s">
        <v>320</v>
      </c>
      <c r="J1176" s="5" t="s">
        <v>65</v>
      </c>
      <c r="K1176" s="5" t="s">
        <v>65</v>
      </c>
      <c r="M1176" s="5" t="s">
        <v>363</v>
      </c>
      <c r="N1176" s="5" t="s">
        <v>66</v>
      </c>
      <c r="O1176" s="7">
        <v>0</v>
      </c>
      <c r="P1176" s="7">
        <v>0</v>
      </c>
      <c r="Q1176" s="7">
        <v>0</v>
      </c>
      <c r="R1176" s="7">
        <v>0</v>
      </c>
      <c r="T1176" s="5">
        <v>0</v>
      </c>
      <c r="W1176" s="5">
        <v>0</v>
      </c>
      <c r="Y1176" s="5">
        <v>0</v>
      </c>
      <c r="Z1176" s="5">
        <v>0</v>
      </c>
      <c r="AB1176" s="5">
        <v>0</v>
      </c>
      <c r="AC1176" s="5">
        <v>0</v>
      </c>
      <c r="AE1176" s="5">
        <v>0</v>
      </c>
      <c r="AF1176" s="5">
        <v>0</v>
      </c>
      <c r="AH1176" s="5">
        <v>0</v>
      </c>
      <c r="AJ1176" s="7">
        <v>0</v>
      </c>
      <c r="BB1176" s="5" t="s">
        <v>322</v>
      </c>
      <c r="BD1176" s="5" t="s">
        <v>323</v>
      </c>
      <c r="BE1176" s="5" t="s">
        <v>324</v>
      </c>
    </row>
    <row r="1177" spans="1:57" x14ac:dyDescent="0.25">
      <c r="A1177" s="5">
        <v>1176</v>
      </c>
      <c r="B1177" s="6">
        <v>42609.417500000003</v>
      </c>
      <c r="D1177" s="5" t="s">
        <v>317</v>
      </c>
      <c r="E1177" s="5" t="s">
        <v>318</v>
      </c>
      <c r="F1177" s="5" t="s">
        <v>317</v>
      </c>
      <c r="G1177" s="5" t="s">
        <v>80</v>
      </c>
      <c r="H1177" s="5" t="s">
        <v>319</v>
      </c>
      <c r="I1177" s="5" t="s">
        <v>320</v>
      </c>
      <c r="J1177" s="5" t="s">
        <v>65</v>
      </c>
      <c r="K1177" s="5" t="s">
        <v>65</v>
      </c>
      <c r="M1177" s="5" t="s">
        <v>325</v>
      </c>
      <c r="N1177" s="5" t="s">
        <v>66</v>
      </c>
      <c r="O1177" s="7">
        <v>0</v>
      </c>
      <c r="P1177" s="7">
        <v>0</v>
      </c>
      <c r="Q1177" s="7">
        <v>0</v>
      </c>
      <c r="R1177" s="7">
        <v>0</v>
      </c>
      <c r="T1177" s="5">
        <v>0</v>
      </c>
      <c r="W1177" s="5">
        <v>0</v>
      </c>
      <c r="Y1177" s="5">
        <v>0</v>
      </c>
      <c r="Z1177" s="5">
        <v>0</v>
      </c>
      <c r="AB1177" s="5">
        <v>0</v>
      </c>
      <c r="AC1177" s="5">
        <v>0</v>
      </c>
      <c r="AE1177" s="5">
        <v>0</v>
      </c>
      <c r="AF1177" s="5">
        <v>0</v>
      </c>
      <c r="AH1177" s="5">
        <v>0</v>
      </c>
      <c r="AJ1177" s="7">
        <v>0</v>
      </c>
      <c r="BB1177" s="5" t="s">
        <v>322</v>
      </c>
      <c r="BD1177" s="5" t="s">
        <v>323</v>
      </c>
      <c r="BE1177" s="5" t="s">
        <v>324</v>
      </c>
    </row>
    <row r="1178" spans="1:57" x14ac:dyDescent="0.25">
      <c r="A1178" s="5">
        <v>1177</v>
      </c>
      <c r="B1178" s="6">
        <v>42609.417384259257</v>
      </c>
      <c r="D1178" s="5" t="s">
        <v>317</v>
      </c>
      <c r="E1178" s="5" t="s">
        <v>318</v>
      </c>
      <c r="F1178" s="5" t="s">
        <v>317</v>
      </c>
      <c r="G1178" s="5" t="s">
        <v>80</v>
      </c>
      <c r="H1178" s="5" t="s">
        <v>319</v>
      </c>
      <c r="I1178" s="5" t="s">
        <v>320</v>
      </c>
      <c r="J1178" s="5" t="s">
        <v>65</v>
      </c>
      <c r="K1178" s="5" t="s">
        <v>65</v>
      </c>
      <c r="M1178" s="5" t="s">
        <v>363</v>
      </c>
      <c r="N1178" s="5" t="s">
        <v>66</v>
      </c>
      <c r="O1178" s="7">
        <v>0</v>
      </c>
      <c r="P1178" s="7">
        <v>0</v>
      </c>
      <c r="Q1178" s="7">
        <v>0</v>
      </c>
      <c r="R1178" s="7">
        <v>0</v>
      </c>
      <c r="T1178" s="5">
        <v>0</v>
      </c>
      <c r="W1178" s="5">
        <v>0</v>
      </c>
      <c r="Y1178" s="5">
        <v>0</v>
      </c>
      <c r="Z1178" s="5">
        <v>0</v>
      </c>
      <c r="AB1178" s="5">
        <v>0</v>
      </c>
      <c r="AC1178" s="5">
        <v>0</v>
      </c>
      <c r="AE1178" s="5">
        <v>0</v>
      </c>
      <c r="AF1178" s="5">
        <v>0</v>
      </c>
      <c r="AH1178" s="5">
        <v>0</v>
      </c>
      <c r="AJ1178" s="7">
        <v>0</v>
      </c>
      <c r="BB1178" s="5" t="s">
        <v>322</v>
      </c>
      <c r="BD1178" s="5" t="s">
        <v>323</v>
      </c>
      <c r="BE1178" s="5" t="s">
        <v>324</v>
      </c>
    </row>
    <row r="1179" spans="1:57" x14ac:dyDescent="0.25">
      <c r="A1179" s="5">
        <v>1178</v>
      </c>
      <c r="B1179" s="6">
        <v>42609.417256944442</v>
      </c>
      <c r="D1179" s="5" t="s">
        <v>317</v>
      </c>
      <c r="E1179" s="5" t="s">
        <v>318</v>
      </c>
      <c r="F1179" s="5" t="s">
        <v>317</v>
      </c>
      <c r="G1179" s="5" t="s">
        <v>80</v>
      </c>
      <c r="H1179" s="5" t="s">
        <v>319</v>
      </c>
      <c r="I1179" s="5" t="s">
        <v>320</v>
      </c>
      <c r="J1179" s="5" t="s">
        <v>65</v>
      </c>
      <c r="K1179" s="5" t="s">
        <v>65</v>
      </c>
      <c r="M1179" s="5" t="s">
        <v>222</v>
      </c>
      <c r="N1179" s="5" t="s">
        <v>66</v>
      </c>
      <c r="O1179" s="7">
        <v>0</v>
      </c>
      <c r="P1179" s="7">
        <v>0</v>
      </c>
      <c r="Q1179" s="7">
        <v>0</v>
      </c>
      <c r="R1179" s="7">
        <v>0</v>
      </c>
      <c r="T1179" s="5">
        <v>0</v>
      </c>
      <c r="W1179" s="5">
        <v>0</v>
      </c>
      <c r="Y1179" s="5">
        <v>0</v>
      </c>
      <c r="Z1179" s="5">
        <v>0</v>
      </c>
      <c r="AB1179" s="5">
        <v>0</v>
      </c>
      <c r="AC1179" s="5">
        <v>0</v>
      </c>
      <c r="AE1179" s="5">
        <v>0</v>
      </c>
      <c r="AF1179" s="5">
        <v>0</v>
      </c>
      <c r="AH1179" s="5">
        <v>0</v>
      </c>
      <c r="AJ1179" s="7">
        <v>0</v>
      </c>
      <c r="BB1179" s="5" t="s">
        <v>322</v>
      </c>
      <c r="BD1179" s="5" t="s">
        <v>323</v>
      </c>
      <c r="BE1179" s="5" t="s">
        <v>324</v>
      </c>
    </row>
    <row r="1180" spans="1:57" x14ac:dyDescent="0.25">
      <c r="A1180" s="5">
        <v>1179</v>
      </c>
      <c r="B1180" s="6">
        <v>42609.413194444445</v>
      </c>
      <c r="D1180" s="5" t="s">
        <v>318</v>
      </c>
      <c r="E1180" s="5" t="s">
        <v>344</v>
      </c>
      <c r="G1180" s="5" t="s">
        <v>64</v>
      </c>
      <c r="H1180" s="5" t="s">
        <v>319</v>
      </c>
      <c r="I1180" s="5" t="s">
        <v>75</v>
      </c>
      <c r="J1180" s="5" t="s">
        <v>65</v>
      </c>
      <c r="K1180" s="5" t="s">
        <v>65</v>
      </c>
      <c r="M1180" s="5" t="s">
        <v>473</v>
      </c>
      <c r="N1180" s="5" t="s">
        <v>174</v>
      </c>
      <c r="O1180" s="7">
        <v>0</v>
      </c>
      <c r="P1180" s="7">
        <v>0</v>
      </c>
      <c r="Q1180" s="7">
        <v>0</v>
      </c>
      <c r="R1180" s="7">
        <v>0</v>
      </c>
      <c r="T1180" s="5">
        <v>0</v>
      </c>
      <c r="W1180" s="5">
        <v>0</v>
      </c>
      <c r="Y1180" s="5">
        <v>0</v>
      </c>
      <c r="Z1180" s="5">
        <v>0</v>
      </c>
      <c r="AB1180" s="5">
        <v>0</v>
      </c>
      <c r="AC1180" s="5">
        <v>0</v>
      </c>
      <c r="AE1180" s="5">
        <v>0</v>
      </c>
      <c r="AF1180" s="5">
        <v>0</v>
      </c>
      <c r="AH1180" s="5">
        <v>0</v>
      </c>
      <c r="AJ1180" s="7">
        <v>0</v>
      </c>
      <c r="AZ1180" s="5" t="s">
        <v>175</v>
      </c>
      <c r="BB1180" s="5" t="s">
        <v>77</v>
      </c>
      <c r="BD1180" s="5" t="s">
        <v>427</v>
      </c>
      <c r="BE1180" s="5" t="s">
        <v>67</v>
      </c>
    </row>
    <row r="1181" spans="1:57" x14ac:dyDescent="0.25">
      <c r="A1181" s="5">
        <v>1180</v>
      </c>
      <c r="B1181" s="6">
        <v>42609.392534722225</v>
      </c>
      <c r="D1181" s="5" t="s">
        <v>318</v>
      </c>
      <c r="E1181" s="5" t="s">
        <v>469</v>
      </c>
      <c r="G1181" s="5" t="s">
        <v>64</v>
      </c>
      <c r="H1181" s="5" t="s">
        <v>319</v>
      </c>
      <c r="I1181" s="5" t="s">
        <v>75</v>
      </c>
      <c r="J1181" s="5" t="s">
        <v>65</v>
      </c>
      <c r="K1181" s="5" t="s">
        <v>65</v>
      </c>
      <c r="M1181" s="5" t="s">
        <v>263</v>
      </c>
      <c r="N1181" s="5" t="s">
        <v>66</v>
      </c>
      <c r="O1181" s="7">
        <v>0</v>
      </c>
      <c r="P1181" s="7">
        <v>0</v>
      </c>
      <c r="Q1181" s="7">
        <v>0</v>
      </c>
      <c r="R1181" s="7">
        <v>0</v>
      </c>
      <c r="T1181" s="5">
        <v>0</v>
      </c>
      <c r="W1181" s="5">
        <v>0</v>
      </c>
      <c r="Y1181" s="5">
        <v>0</v>
      </c>
      <c r="Z1181" s="5">
        <v>0</v>
      </c>
      <c r="AB1181" s="5">
        <v>0</v>
      </c>
      <c r="AC1181" s="5">
        <v>0</v>
      </c>
      <c r="AE1181" s="5">
        <v>0</v>
      </c>
      <c r="AF1181" s="5">
        <v>0</v>
      </c>
      <c r="AH1181" s="5">
        <v>0</v>
      </c>
      <c r="AJ1181" s="7">
        <v>0</v>
      </c>
      <c r="AZ1181" s="5" t="s">
        <v>175</v>
      </c>
      <c r="BB1181" s="5" t="s">
        <v>77</v>
      </c>
      <c r="BD1181" s="5" t="s">
        <v>427</v>
      </c>
      <c r="BE1181" s="5" t="s">
        <v>67</v>
      </c>
    </row>
    <row r="1182" spans="1:57" x14ac:dyDescent="0.25">
      <c r="A1182" s="5">
        <v>1181</v>
      </c>
      <c r="B1182" s="6">
        <v>42609.392210648148</v>
      </c>
      <c r="D1182" s="5" t="s">
        <v>317</v>
      </c>
      <c r="E1182" s="5" t="s">
        <v>318</v>
      </c>
      <c r="F1182" s="5" t="s">
        <v>317</v>
      </c>
      <c r="G1182" s="5" t="s">
        <v>80</v>
      </c>
      <c r="H1182" s="5" t="s">
        <v>319</v>
      </c>
      <c r="I1182" s="5" t="s">
        <v>320</v>
      </c>
      <c r="J1182" s="5" t="s">
        <v>65</v>
      </c>
      <c r="K1182" s="5" t="s">
        <v>65</v>
      </c>
      <c r="M1182" s="5" t="s">
        <v>325</v>
      </c>
      <c r="N1182" s="5" t="s">
        <v>66</v>
      </c>
      <c r="O1182" s="7">
        <v>0</v>
      </c>
      <c r="P1182" s="7">
        <v>0</v>
      </c>
      <c r="Q1182" s="7">
        <v>0</v>
      </c>
      <c r="R1182" s="7">
        <v>0</v>
      </c>
      <c r="T1182" s="5">
        <v>0</v>
      </c>
      <c r="W1182" s="5">
        <v>0</v>
      </c>
      <c r="Y1182" s="5">
        <v>0</v>
      </c>
      <c r="Z1182" s="5">
        <v>0</v>
      </c>
      <c r="AB1182" s="5">
        <v>0</v>
      </c>
      <c r="AC1182" s="5">
        <v>0</v>
      </c>
      <c r="AE1182" s="5">
        <v>0</v>
      </c>
      <c r="AF1182" s="5">
        <v>0</v>
      </c>
      <c r="AH1182" s="5">
        <v>0</v>
      </c>
      <c r="AJ1182" s="7">
        <v>0</v>
      </c>
      <c r="BB1182" s="5" t="s">
        <v>322</v>
      </c>
      <c r="BD1182" s="5" t="s">
        <v>323</v>
      </c>
      <c r="BE1182" s="5" t="s">
        <v>324</v>
      </c>
    </row>
    <row r="1183" spans="1:57" x14ac:dyDescent="0.25">
      <c r="A1183" s="5">
        <v>1182</v>
      </c>
      <c r="B1183" s="6">
        <v>42609.314398148148</v>
      </c>
      <c r="C1183" s="6">
        <v>42609.441365740742</v>
      </c>
      <c r="D1183" s="5" t="s">
        <v>336</v>
      </c>
      <c r="E1183" s="5" t="s">
        <v>241</v>
      </c>
      <c r="F1183" s="5" t="s">
        <v>337</v>
      </c>
      <c r="G1183" s="5" t="s">
        <v>64</v>
      </c>
      <c r="H1183" s="5" t="s">
        <v>319</v>
      </c>
      <c r="I1183" s="5" t="s">
        <v>69</v>
      </c>
      <c r="J1183" s="5" t="s">
        <v>65</v>
      </c>
      <c r="K1183" s="5" t="s">
        <v>65</v>
      </c>
      <c r="L1183" s="5">
        <v>55123</v>
      </c>
      <c r="M1183" s="5" t="s">
        <v>70</v>
      </c>
      <c r="N1183" s="5" t="s">
        <v>70</v>
      </c>
      <c r="O1183" s="7">
        <v>0</v>
      </c>
      <c r="P1183" s="7">
        <v>0</v>
      </c>
      <c r="Q1183" s="7">
        <v>0</v>
      </c>
      <c r="R1183" s="7">
        <v>0</v>
      </c>
      <c r="T1183" s="5">
        <v>33</v>
      </c>
      <c r="U1183" s="5">
        <v>0</v>
      </c>
      <c r="V1183" s="5">
        <v>0</v>
      </c>
      <c r="W1183" s="5">
        <v>0</v>
      </c>
      <c r="Z1183" s="5">
        <v>0</v>
      </c>
      <c r="AC1183" s="5">
        <v>0</v>
      </c>
      <c r="AF1183" s="5">
        <v>0</v>
      </c>
      <c r="AI1183" s="7">
        <v>837.0607</v>
      </c>
      <c r="AJ1183" s="7">
        <v>5.2699999999999997E-2</v>
      </c>
      <c r="AK1183" s="5" t="s">
        <v>149</v>
      </c>
      <c r="AZ1183" s="5" t="s">
        <v>186</v>
      </c>
      <c r="BB1183" s="5" t="s">
        <v>71</v>
      </c>
    </row>
    <row r="1184" spans="1:57" x14ac:dyDescent="0.25">
      <c r="A1184" s="5">
        <v>1183</v>
      </c>
      <c r="B1184" s="6">
        <v>42609.314050925925</v>
      </c>
      <c r="C1184" s="6">
        <v>42609.435497685183</v>
      </c>
      <c r="D1184" s="5" t="s">
        <v>336</v>
      </c>
      <c r="E1184" s="5" t="s">
        <v>241</v>
      </c>
      <c r="F1184" s="5" t="s">
        <v>337</v>
      </c>
      <c r="G1184" s="5" t="s">
        <v>64</v>
      </c>
      <c r="H1184" s="5" t="s">
        <v>319</v>
      </c>
      <c r="I1184" s="5" t="s">
        <v>69</v>
      </c>
      <c r="J1184" s="5" t="s">
        <v>65</v>
      </c>
      <c r="K1184" s="5" t="s">
        <v>65</v>
      </c>
      <c r="L1184" s="5">
        <v>6867037</v>
      </c>
      <c r="M1184" s="5" t="s">
        <v>70</v>
      </c>
      <c r="N1184" s="5" t="s">
        <v>70</v>
      </c>
      <c r="O1184" s="7">
        <v>0</v>
      </c>
      <c r="P1184" s="7">
        <v>0</v>
      </c>
      <c r="Q1184" s="7">
        <v>0</v>
      </c>
      <c r="R1184" s="7">
        <v>0</v>
      </c>
      <c r="T1184" s="5">
        <v>33</v>
      </c>
      <c r="U1184" s="5">
        <v>0</v>
      </c>
      <c r="V1184" s="5">
        <v>0</v>
      </c>
      <c r="W1184" s="5">
        <v>0</v>
      </c>
      <c r="Z1184" s="5">
        <v>0</v>
      </c>
      <c r="AC1184" s="5">
        <v>0</v>
      </c>
      <c r="AF1184" s="5">
        <v>0</v>
      </c>
      <c r="AI1184" s="7">
        <v>837.27949999999998</v>
      </c>
      <c r="AJ1184" s="7">
        <v>6.5498000000000003</v>
      </c>
      <c r="AK1184" s="5" t="s">
        <v>148</v>
      </c>
      <c r="AZ1184" s="5" t="s">
        <v>185</v>
      </c>
      <c r="BB1184" s="5" t="s">
        <v>74</v>
      </c>
    </row>
    <row r="1185" spans="1:57" x14ac:dyDescent="0.25">
      <c r="A1185" s="5">
        <v>1184</v>
      </c>
      <c r="B1185" s="6">
        <v>42609.062939814816</v>
      </c>
      <c r="C1185" s="6">
        <v>42609.080810185187</v>
      </c>
      <c r="D1185" s="5" t="s">
        <v>336</v>
      </c>
      <c r="E1185" s="5" t="s">
        <v>241</v>
      </c>
      <c r="F1185" s="5" t="s">
        <v>337</v>
      </c>
      <c r="G1185" s="5" t="s">
        <v>64</v>
      </c>
      <c r="H1185" s="5" t="s">
        <v>319</v>
      </c>
      <c r="I1185" s="5" t="s">
        <v>69</v>
      </c>
      <c r="J1185" s="5" t="s">
        <v>65</v>
      </c>
      <c r="K1185" s="5" t="s">
        <v>65</v>
      </c>
      <c r="L1185" s="5">
        <v>2687</v>
      </c>
      <c r="M1185" s="5" t="s">
        <v>70</v>
      </c>
      <c r="N1185" s="5" t="s">
        <v>70</v>
      </c>
      <c r="O1185" s="7">
        <v>0</v>
      </c>
      <c r="P1185" s="7">
        <v>0</v>
      </c>
      <c r="Q1185" s="7">
        <v>0</v>
      </c>
      <c r="R1185" s="7">
        <v>0</v>
      </c>
      <c r="T1185" s="5">
        <v>33</v>
      </c>
      <c r="U1185" s="5">
        <v>0</v>
      </c>
      <c r="V1185" s="5">
        <v>0</v>
      </c>
      <c r="W1185" s="5">
        <v>0</v>
      </c>
      <c r="Z1185" s="5">
        <v>0</v>
      </c>
      <c r="AC1185" s="5">
        <v>0</v>
      </c>
      <c r="AF1185" s="5">
        <v>0</v>
      </c>
      <c r="AI1185" s="7">
        <v>837.35559999999998</v>
      </c>
      <c r="AJ1185" s="7">
        <v>2.8999999999999998E-3</v>
      </c>
      <c r="AK1185" s="5" t="s">
        <v>149</v>
      </c>
      <c r="AZ1185" s="5" t="s">
        <v>186</v>
      </c>
      <c r="BB1185" s="5" t="s">
        <v>71</v>
      </c>
    </row>
    <row r="1186" spans="1:57" x14ac:dyDescent="0.25">
      <c r="A1186" s="5">
        <v>1185</v>
      </c>
      <c r="B1186" s="6">
        <v>42609.061851851853</v>
      </c>
      <c r="C1186" s="6">
        <v>42609.080810185187</v>
      </c>
      <c r="D1186" s="5" t="s">
        <v>336</v>
      </c>
      <c r="E1186" s="5" t="s">
        <v>241</v>
      </c>
      <c r="F1186" s="5" t="s">
        <v>337</v>
      </c>
      <c r="G1186" s="5" t="s">
        <v>64</v>
      </c>
      <c r="H1186" s="5" t="s">
        <v>319</v>
      </c>
      <c r="I1186" s="5" t="s">
        <v>69</v>
      </c>
      <c r="J1186" s="5" t="s">
        <v>65</v>
      </c>
      <c r="K1186" s="5" t="s">
        <v>65</v>
      </c>
      <c r="L1186" s="5">
        <v>76375</v>
      </c>
      <c r="M1186" s="5" t="s">
        <v>70</v>
      </c>
      <c r="N1186" s="5" t="s">
        <v>70</v>
      </c>
      <c r="O1186" s="7">
        <v>0</v>
      </c>
      <c r="P1186" s="7">
        <v>0</v>
      </c>
      <c r="Q1186" s="7">
        <v>0</v>
      </c>
      <c r="R1186" s="7">
        <v>0</v>
      </c>
      <c r="T1186" s="5">
        <v>33</v>
      </c>
      <c r="U1186" s="5">
        <v>0</v>
      </c>
      <c r="V1186" s="5">
        <v>0</v>
      </c>
      <c r="W1186" s="5">
        <v>0</v>
      </c>
      <c r="Z1186" s="5">
        <v>0</v>
      </c>
      <c r="AC1186" s="5">
        <v>0</v>
      </c>
      <c r="AF1186" s="5">
        <v>0</v>
      </c>
      <c r="AI1186" s="7">
        <v>837.35270000000003</v>
      </c>
      <c r="AJ1186" s="7">
        <v>7.3200000000000001E-2</v>
      </c>
      <c r="AK1186" s="5" t="s">
        <v>148</v>
      </c>
      <c r="AZ1186" s="5" t="s">
        <v>185</v>
      </c>
      <c r="BB1186" s="5" t="s">
        <v>74</v>
      </c>
    </row>
    <row r="1187" spans="1:57" x14ac:dyDescent="0.25">
      <c r="A1187" s="5">
        <v>1186</v>
      </c>
      <c r="B1187" s="6">
        <v>42608.953009259261</v>
      </c>
      <c r="D1187" s="5" t="s">
        <v>346</v>
      </c>
      <c r="E1187" s="5" t="s">
        <v>318</v>
      </c>
      <c r="G1187" s="5" t="s">
        <v>64</v>
      </c>
      <c r="H1187" s="5" t="s">
        <v>319</v>
      </c>
      <c r="I1187" s="5" t="s">
        <v>176</v>
      </c>
      <c r="J1187" s="5" t="s">
        <v>65</v>
      </c>
      <c r="K1187" s="5" t="s">
        <v>65</v>
      </c>
      <c r="M1187" s="5" t="s">
        <v>295</v>
      </c>
      <c r="N1187" s="5" t="s">
        <v>76</v>
      </c>
      <c r="O1187" s="7">
        <v>0</v>
      </c>
      <c r="P1187" s="7">
        <v>0</v>
      </c>
      <c r="Q1187" s="7">
        <v>0</v>
      </c>
      <c r="R1187" s="7">
        <v>0</v>
      </c>
      <c r="T1187" s="5">
        <v>0</v>
      </c>
      <c r="W1187" s="5">
        <v>0</v>
      </c>
      <c r="Y1187" s="5">
        <v>0</v>
      </c>
      <c r="Z1187" s="5">
        <v>0</v>
      </c>
      <c r="AB1187" s="5">
        <v>0</v>
      </c>
      <c r="AC1187" s="5">
        <v>0</v>
      </c>
      <c r="AE1187" s="5">
        <v>0</v>
      </c>
      <c r="AF1187" s="5">
        <v>0</v>
      </c>
      <c r="AH1187" s="5">
        <v>0</v>
      </c>
      <c r="AJ1187" s="7">
        <v>0</v>
      </c>
      <c r="AZ1187" s="5" t="s">
        <v>175</v>
      </c>
      <c r="BB1187" s="5" t="s">
        <v>178</v>
      </c>
      <c r="BD1187" s="5" t="s">
        <v>634</v>
      </c>
      <c r="BE1187" s="5" t="s">
        <v>67</v>
      </c>
    </row>
    <row r="1188" spans="1:57" x14ac:dyDescent="0.25">
      <c r="A1188" s="5">
        <v>1187</v>
      </c>
      <c r="B1188" s="6">
        <v>42608.941377314812</v>
      </c>
      <c r="D1188" s="5" t="s">
        <v>318</v>
      </c>
      <c r="E1188" s="5" t="s">
        <v>344</v>
      </c>
      <c r="G1188" s="5" t="s">
        <v>64</v>
      </c>
      <c r="H1188" s="5" t="s">
        <v>319</v>
      </c>
      <c r="I1188" s="5" t="s">
        <v>75</v>
      </c>
      <c r="J1188" s="5" t="s">
        <v>65</v>
      </c>
      <c r="K1188" s="5" t="s">
        <v>65</v>
      </c>
      <c r="M1188" s="5" t="s">
        <v>398</v>
      </c>
      <c r="N1188" s="5" t="s">
        <v>196</v>
      </c>
      <c r="O1188" s="7">
        <v>0</v>
      </c>
      <c r="P1188" s="7">
        <v>0</v>
      </c>
      <c r="Q1188" s="7">
        <v>0</v>
      </c>
      <c r="R1188" s="7">
        <v>0</v>
      </c>
      <c r="T1188" s="5">
        <v>0</v>
      </c>
      <c r="W1188" s="5">
        <v>0</v>
      </c>
      <c r="Y1188" s="5">
        <v>0</v>
      </c>
      <c r="Z1188" s="5">
        <v>0</v>
      </c>
      <c r="AB1188" s="5">
        <v>0</v>
      </c>
      <c r="AC1188" s="5">
        <v>0</v>
      </c>
      <c r="AE1188" s="5">
        <v>0</v>
      </c>
      <c r="AF1188" s="5">
        <v>0</v>
      </c>
      <c r="AH1188" s="5">
        <v>0</v>
      </c>
      <c r="AJ1188" s="7">
        <v>0</v>
      </c>
      <c r="AZ1188" s="5" t="s">
        <v>175</v>
      </c>
      <c r="BB1188" s="5" t="s">
        <v>77</v>
      </c>
      <c r="BD1188" s="5" t="s">
        <v>634</v>
      </c>
      <c r="BE1188" s="5" t="s">
        <v>67</v>
      </c>
    </row>
    <row r="1189" spans="1:57" x14ac:dyDescent="0.25">
      <c r="A1189" s="5">
        <v>1188</v>
      </c>
      <c r="B1189" s="6">
        <v>42608.941064814811</v>
      </c>
      <c r="D1189" s="5" t="s">
        <v>318</v>
      </c>
      <c r="E1189" s="5" t="s">
        <v>344</v>
      </c>
      <c r="G1189" s="5" t="s">
        <v>64</v>
      </c>
      <c r="H1189" s="5" t="s">
        <v>319</v>
      </c>
      <c r="I1189" s="5" t="s">
        <v>75</v>
      </c>
      <c r="J1189" s="5" t="s">
        <v>65</v>
      </c>
      <c r="K1189" s="5" t="s">
        <v>65</v>
      </c>
      <c r="M1189" s="5" t="s">
        <v>502</v>
      </c>
      <c r="N1189" s="5" t="s">
        <v>66</v>
      </c>
      <c r="O1189" s="7">
        <v>0</v>
      </c>
      <c r="P1189" s="7">
        <v>0</v>
      </c>
      <c r="Q1189" s="7">
        <v>0</v>
      </c>
      <c r="R1189" s="7">
        <v>0</v>
      </c>
      <c r="T1189" s="5">
        <v>0</v>
      </c>
      <c r="W1189" s="5">
        <v>0</v>
      </c>
      <c r="Y1189" s="5">
        <v>0</v>
      </c>
      <c r="Z1189" s="5">
        <v>0</v>
      </c>
      <c r="AB1189" s="5">
        <v>0</v>
      </c>
      <c r="AC1189" s="5">
        <v>0</v>
      </c>
      <c r="AE1189" s="5">
        <v>0</v>
      </c>
      <c r="AF1189" s="5">
        <v>0</v>
      </c>
      <c r="AH1189" s="5">
        <v>0</v>
      </c>
      <c r="AJ1189" s="7">
        <v>0</v>
      </c>
      <c r="AZ1189" s="5" t="s">
        <v>175</v>
      </c>
      <c r="BB1189" s="5" t="s">
        <v>77</v>
      </c>
      <c r="BD1189" s="5" t="s">
        <v>586</v>
      </c>
      <c r="BE1189" s="5" t="s">
        <v>67</v>
      </c>
    </row>
    <row r="1190" spans="1:57" x14ac:dyDescent="0.25">
      <c r="A1190" s="5">
        <v>1189</v>
      </c>
      <c r="B1190" s="6">
        <v>42608.933182870373</v>
      </c>
      <c r="D1190" s="5" t="s">
        <v>318</v>
      </c>
      <c r="E1190" s="5" t="s">
        <v>356</v>
      </c>
      <c r="G1190" s="5" t="s">
        <v>64</v>
      </c>
      <c r="H1190" s="5" t="s">
        <v>319</v>
      </c>
      <c r="I1190" s="5" t="s">
        <v>75</v>
      </c>
      <c r="J1190" s="5" t="s">
        <v>65</v>
      </c>
      <c r="K1190" s="5" t="s">
        <v>65</v>
      </c>
      <c r="M1190" s="5" t="s">
        <v>604</v>
      </c>
      <c r="N1190" s="5" t="s">
        <v>196</v>
      </c>
      <c r="O1190" s="7">
        <v>0</v>
      </c>
      <c r="P1190" s="7">
        <v>0</v>
      </c>
      <c r="Q1190" s="7">
        <v>0</v>
      </c>
      <c r="R1190" s="7">
        <v>0</v>
      </c>
      <c r="T1190" s="5">
        <v>0</v>
      </c>
      <c r="W1190" s="5">
        <v>0</v>
      </c>
      <c r="Y1190" s="5">
        <v>0</v>
      </c>
      <c r="Z1190" s="5">
        <v>0</v>
      </c>
      <c r="AB1190" s="5">
        <v>0</v>
      </c>
      <c r="AC1190" s="5">
        <v>0</v>
      </c>
      <c r="AE1190" s="5">
        <v>0</v>
      </c>
      <c r="AF1190" s="5">
        <v>0</v>
      </c>
      <c r="AH1190" s="5">
        <v>0</v>
      </c>
      <c r="AJ1190" s="7">
        <v>0</v>
      </c>
      <c r="AZ1190" s="5" t="s">
        <v>175</v>
      </c>
      <c r="BB1190" s="5" t="s">
        <v>77</v>
      </c>
      <c r="BD1190" s="5" t="s">
        <v>635</v>
      </c>
      <c r="BE1190" s="5" t="s">
        <v>67</v>
      </c>
    </row>
    <row r="1191" spans="1:57" x14ac:dyDescent="0.25">
      <c r="A1191" s="5">
        <v>1190</v>
      </c>
      <c r="B1191" s="6">
        <v>42608.898148148146</v>
      </c>
      <c r="D1191" s="5" t="s">
        <v>318</v>
      </c>
      <c r="E1191" s="5" t="s">
        <v>356</v>
      </c>
      <c r="G1191" s="5" t="s">
        <v>64</v>
      </c>
      <c r="H1191" s="5" t="s">
        <v>319</v>
      </c>
      <c r="I1191" s="5" t="s">
        <v>75</v>
      </c>
      <c r="J1191" s="5" t="s">
        <v>65</v>
      </c>
      <c r="K1191" s="5" t="s">
        <v>65</v>
      </c>
      <c r="M1191" s="5" t="s">
        <v>253</v>
      </c>
      <c r="N1191" s="5" t="s">
        <v>196</v>
      </c>
      <c r="O1191" s="7">
        <v>0</v>
      </c>
      <c r="P1191" s="7">
        <v>0</v>
      </c>
      <c r="Q1191" s="7">
        <v>0</v>
      </c>
      <c r="R1191" s="7">
        <v>0</v>
      </c>
      <c r="T1191" s="5">
        <v>0</v>
      </c>
      <c r="W1191" s="5">
        <v>0</v>
      </c>
      <c r="Y1191" s="5">
        <v>0</v>
      </c>
      <c r="Z1191" s="5">
        <v>0</v>
      </c>
      <c r="AB1191" s="5">
        <v>0</v>
      </c>
      <c r="AC1191" s="5">
        <v>0</v>
      </c>
      <c r="AE1191" s="5">
        <v>0</v>
      </c>
      <c r="AF1191" s="5">
        <v>0</v>
      </c>
      <c r="AH1191" s="5">
        <v>0</v>
      </c>
      <c r="AJ1191" s="7">
        <v>0</v>
      </c>
      <c r="AZ1191" s="5" t="s">
        <v>175</v>
      </c>
      <c r="BB1191" s="5" t="s">
        <v>77</v>
      </c>
      <c r="BD1191" s="5" t="s">
        <v>432</v>
      </c>
      <c r="BE1191" s="5" t="s">
        <v>67</v>
      </c>
    </row>
    <row r="1192" spans="1:57" x14ac:dyDescent="0.25">
      <c r="A1192" s="5">
        <v>1191</v>
      </c>
      <c r="B1192" s="6">
        <v>42608.886944444443</v>
      </c>
      <c r="C1192" s="6">
        <v>42609.087743055556</v>
      </c>
      <c r="D1192" s="5" t="s">
        <v>336</v>
      </c>
      <c r="E1192" s="5" t="s">
        <v>68</v>
      </c>
      <c r="F1192" s="5" t="s">
        <v>337</v>
      </c>
      <c r="G1192" s="5" t="s">
        <v>64</v>
      </c>
      <c r="H1192" s="5" t="s">
        <v>319</v>
      </c>
      <c r="I1192" s="5" t="s">
        <v>69</v>
      </c>
      <c r="J1192" s="5" t="s">
        <v>65</v>
      </c>
      <c r="K1192" s="5" t="s">
        <v>65</v>
      </c>
      <c r="L1192" s="5">
        <v>203805</v>
      </c>
      <c r="M1192" s="5" t="s">
        <v>70</v>
      </c>
      <c r="N1192" s="5" t="s">
        <v>70</v>
      </c>
      <c r="O1192" s="7">
        <v>0</v>
      </c>
      <c r="P1192" s="7">
        <v>0</v>
      </c>
      <c r="Q1192" s="7">
        <v>0</v>
      </c>
      <c r="R1192" s="7">
        <v>0</v>
      </c>
      <c r="T1192" s="5">
        <v>33</v>
      </c>
      <c r="U1192" s="5">
        <v>0</v>
      </c>
      <c r="V1192" s="5">
        <v>0</v>
      </c>
      <c r="W1192" s="5">
        <v>0</v>
      </c>
      <c r="Z1192" s="5">
        <v>0</v>
      </c>
      <c r="AC1192" s="5">
        <v>0</v>
      </c>
      <c r="AF1192" s="5">
        <v>0</v>
      </c>
      <c r="AI1192" s="7">
        <v>838.19159999999999</v>
      </c>
      <c r="AJ1192" s="7">
        <v>0.1953</v>
      </c>
      <c r="AK1192" s="5" t="s">
        <v>149</v>
      </c>
      <c r="AZ1192" s="5" t="s">
        <v>186</v>
      </c>
      <c r="BB1192" s="5" t="s">
        <v>71</v>
      </c>
    </row>
    <row r="1193" spans="1:57" x14ac:dyDescent="0.25">
      <c r="A1193" s="5">
        <v>1192</v>
      </c>
      <c r="B1193" s="6">
        <v>42608.879861111112</v>
      </c>
      <c r="D1193" s="5" t="s">
        <v>318</v>
      </c>
      <c r="E1193" s="5" t="s">
        <v>377</v>
      </c>
      <c r="G1193" s="5" t="s">
        <v>64</v>
      </c>
      <c r="H1193" s="5" t="s">
        <v>319</v>
      </c>
      <c r="I1193" s="5" t="s">
        <v>75</v>
      </c>
      <c r="J1193" s="5" t="s">
        <v>65</v>
      </c>
      <c r="K1193" s="5" t="s">
        <v>65</v>
      </c>
      <c r="M1193" s="5" t="s">
        <v>210</v>
      </c>
      <c r="N1193" s="5" t="s">
        <v>66</v>
      </c>
      <c r="O1193" s="7">
        <v>0</v>
      </c>
      <c r="P1193" s="7">
        <v>0</v>
      </c>
      <c r="Q1193" s="7">
        <v>0</v>
      </c>
      <c r="R1193" s="7">
        <v>0</v>
      </c>
      <c r="T1193" s="5">
        <v>0</v>
      </c>
      <c r="W1193" s="5">
        <v>0</v>
      </c>
      <c r="Y1193" s="5">
        <v>0</v>
      </c>
      <c r="Z1193" s="5">
        <v>0</v>
      </c>
      <c r="AB1193" s="5">
        <v>0</v>
      </c>
      <c r="AC1193" s="5">
        <v>0</v>
      </c>
      <c r="AE1193" s="5">
        <v>0</v>
      </c>
      <c r="AF1193" s="5">
        <v>0</v>
      </c>
      <c r="AH1193" s="5">
        <v>0</v>
      </c>
      <c r="AJ1193" s="7">
        <v>0</v>
      </c>
      <c r="AZ1193" s="5" t="s">
        <v>175</v>
      </c>
      <c r="BB1193" s="5" t="s">
        <v>77</v>
      </c>
      <c r="BD1193" s="5" t="s">
        <v>394</v>
      </c>
      <c r="BE1193" s="5" t="s">
        <v>67</v>
      </c>
    </row>
    <row r="1194" spans="1:57" x14ac:dyDescent="0.25">
      <c r="A1194" s="5">
        <v>1193</v>
      </c>
      <c r="B1194" s="6">
        <v>42608.874444444446</v>
      </c>
      <c r="C1194" s="6">
        <v>42609.081736111111</v>
      </c>
      <c r="D1194" s="5" t="s">
        <v>336</v>
      </c>
      <c r="E1194" s="5" t="s">
        <v>68</v>
      </c>
      <c r="F1194" s="5" t="s">
        <v>337</v>
      </c>
      <c r="G1194" s="5" t="s">
        <v>64</v>
      </c>
      <c r="H1194" s="5" t="s">
        <v>319</v>
      </c>
      <c r="I1194" s="5" t="s">
        <v>69</v>
      </c>
      <c r="J1194" s="5" t="s">
        <v>65</v>
      </c>
      <c r="K1194" s="5" t="s">
        <v>65</v>
      </c>
      <c r="L1194" s="5">
        <v>966334</v>
      </c>
      <c r="M1194" s="5" t="s">
        <v>70</v>
      </c>
      <c r="N1194" s="5" t="s">
        <v>70</v>
      </c>
      <c r="O1194" s="7">
        <v>0</v>
      </c>
      <c r="P1194" s="7">
        <v>0</v>
      </c>
      <c r="Q1194" s="7">
        <v>0</v>
      </c>
      <c r="R1194" s="7">
        <v>0</v>
      </c>
      <c r="T1194" s="5">
        <v>33</v>
      </c>
      <c r="U1194" s="5">
        <v>0</v>
      </c>
      <c r="V1194" s="5">
        <v>0</v>
      </c>
      <c r="W1194" s="5">
        <v>0</v>
      </c>
      <c r="Z1194" s="5">
        <v>0</v>
      </c>
      <c r="AC1194" s="5">
        <v>0</v>
      </c>
      <c r="AF1194" s="5">
        <v>0</v>
      </c>
      <c r="AI1194" s="7">
        <v>838.47280000000001</v>
      </c>
      <c r="AJ1194" s="7">
        <v>0.92190000000000005</v>
      </c>
      <c r="AK1194" s="5" t="s">
        <v>148</v>
      </c>
      <c r="AZ1194" s="5" t="s">
        <v>185</v>
      </c>
      <c r="BB1194" s="5" t="s">
        <v>74</v>
      </c>
    </row>
    <row r="1195" spans="1:57" x14ac:dyDescent="0.25">
      <c r="A1195" s="5">
        <v>1194</v>
      </c>
      <c r="B1195" s="6">
        <v>42608.87023148148</v>
      </c>
      <c r="D1195" s="5" t="s">
        <v>469</v>
      </c>
      <c r="E1195" s="5" t="s">
        <v>318</v>
      </c>
      <c r="G1195" s="5" t="s">
        <v>64</v>
      </c>
      <c r="H1195" s="5" t="s">
        <v>319</v>
      </c>
      <c r="I1195" s="5" t="s">
        <v>176</v>
      </c>
      <c r="J1195" s="5" t="s">
        <v>65</v>
      </c>
      <c r="K1195" s="5" t="s">
        <v>65</v>
      </c>
      <c r="M1195" s="5" t="s">
        <v>485</v>
      </c>
      <c r="N1195" s="5" t="s">
        <v>245</v>
      </c>
      <c r="O1195" s="7">
        <v>0</v>
      </c>
      <c r="P1195" s="7">
        <v>0</v>
      </c>
      <c r="Q1195" s="7">
        <v>0</v>
      </c>
      <c r="R1195" s="7">
        <v>0</v>
      </c>
      <c r="T1195" s="5">
        <v>0</v>
      </c>
      <c r="W1195" s="5">
        <v>0</v>
      </c>
      <c r="Y1195" s="5">
        <v>0</v>
      </c>
      <c r="Z1195" s="5">
        <v>0</v>
      </c>
      <c r="AB1195" s="5">
        <v>0</v>
      </c>
      <c r="AC1195" s="5">
        <v>0</v>
      </c>
      <c r="AE1195" s="5">
        <v>0</v>
      </c>
      <c r="AF1195" s="5">
        <v>0</v>
      </c>
      <c r="AH1195" s="5">
        <v>0</v>
      </c>
      <c r="AJ1195" s="7">
        <v>0</v>
      </c>
      <c r="AZ1195" s="5" t="s">
        <v>175</v>
      </c>
      <c r="BB1195" s="5" t="s">
        <v>178</v>
      </c>
      <c r="BD1195" s="5" t="s">
        <v>327</v>
      </c>
      <c r="BE1195" s="5" t="s">
        <v>67</v>
      </c>
    </row>
    <row r="1196" spans="1:57" x14ac:dyDescent="0.25">
      <c r="A1196" s="5">
        <v>1195</v>
      </c>
      <c r="B1196" s="6">
        <v>42608.829872685186</v>
      </c>
      <c r="D1196" s="5" t="s">
        <v>318</v>
      </c>
      <c r="E1196" s="5" t="s">
        <v>346</v>
      </c>
      <c r="G1196" s="5" t="s">
        <v>64</v>
      </c>
      <c r="H1196" s="5" t="s">
        <v>319</v>
      </c>
      <c r="I1196" s="5" t="s">
        <v>75</v>
      </c>
      <c r="J1196" s="5" t="s">
        <v>65</v>
      </c>
      <c r="K1196" s="5" t="s">
        <v>65</v>
      </c>
      <c r="M1196" s="5" t="s">
        <v>197</v>
      </c>
      <c r="N1196" s="5" t="s">
        <v>66</v>
      </c>
      <c r="O1196" s="7">
        <v>0</v>
      </c>
      <c r="P1196" s="7">
        <v>0</v>
      </c>
      <c r="Q1196" s="7">
        <v>0</v>
      </c>
      <c r="R1196" s="7">
        <v>0</v>
      </c>
      <c r="T1196" s="5">
        <v>0</v>
      </c>
      <c r="W1196" s="5">
        <v>0</v>
      </c>
      <c r="Y1196" s="5">
        <v>0</v>
      </c>
      <c r="Z1196" s="5">
        <v>0</v>
      </c>
      <c r="AB1196" s="5">
        <v>0</v>
      </c>
      <c r="AC1196" s="5">
        <v>0</v>
      </c>
      <c r="AE1196" s="5">
        <v>0</v>
      </c>
      <c r="AF1196" s="5">
        <v>0</v>
      </c>
      <c r="AH1196" s="5">
        <v>0</v>
      </c>
      <c r="AJ1196" s="7">
        <v>0</v>
      </c>
      <c r="AZ1196" s="5" t="s">
        <v>175</v>
      </c>
      <c r="BB1196" s="5" t="s">
        <v>77</v>
      </c>
      <c r="BD1196" s="5" t="s">
        <v>399</v>
      </c>
      <c r="BE1196" s="5" t="s">
        <v>67</v>
      </c>
    </row>
    <row r="1197" spans="1:57" x14ac:dyDescent="0.25">
      <c r="A1197" s="5">
        <v>1196</v>
      </c>
      <c r="B1197" s="6">
        <v>42608.829780092594</v>
      </c>
      <c r="D1197" s="5" t="s">
        <v>318</v>
      </c>
      <c r="E1197" s="5" t="s">
        <v>346</v>
      </c>
      <c r="G1197" s="5" t="s">
        <v>64</v>
      </c>
      <c r="H1197" s="5" t="s">
        <v>319</v>
      </c>
      <c r="I1197" s="5" t="s">
        <v>75</v>
      </c>
      <c r="J1197" s="5" t="s">
        <v>65</v>
      </c>
      <c r="K1197" s="5" t="s">
        <v>65</v>
      </c>
      <c r="M1197" s="5" t="s">
        <v>195</v>
      </c>
      <c r="N1197" s="5" t="s">
        <v>66</v>
      </c>
      <c r="O1197" s="7">
        <v>0</v>
      </c>
      <c r="P1197" s="7">
        <v>0</v>
      </c>
      <c r="Q1197" s="7">
        <v>0</v>
      </c>
      <c r="R1197" s="7">
        <v>0</v>
      </c>
      <c r="T1197" s="5">
        <v>0</v>
      </c>
      <c r="W1197" s="5">
        <v>0</v>
      </c>
      <c r="Y1197" s="5">
        <v>0</v>
      </c>
      <c r="Z1197" s="5">
        <v>0</v>
      </c>
      <c r="AB1197" s="5">
        <v>0</v>
      </c>
      <c r="AC1197" s="5">
        <v>0</v>
      </c>
      <c r="AE1197" s="5">
        <v>0</v>
      </c>
      <c r="AF1197" s="5">
        <v>0</v>
      </c>
      <c r="AH1197" s="5">
        <v>0</v>
      </c>
      <c r="AJ1197" s="7">
        <v>0</v>
      </c>
      <c r="AZ1197" s="5" t="s">
        <v>175</v>
      </c>
      <c r="BB1197" s="5" t="s">
        <v>77</v>
      </c>
      <c r="BD1197" s="5" t="s">
        <v>393</v>
      </c>
      <c r="BE1197" s="5" t="s">
        <v>67</v>
      </c>
    </row>
    <row r="1198" spans="1:57" x14ac:dyDescent="0.25">
      <c r="A1198" s="5">
        <v>1197</v>
      </c>
      <c r="B1198" s="6">
        <v>42608.829664351855</v>
      </c>
      <c r="D1198" s="5" t="s">
        <v>318</v>
      </c>
      <c r="E1198" s="5" t="s">
        <v>346</v>
      </c>
      <c r="G1198" s="5" t="s">
        <v>64</v>
      </c>
      <c r="H1198" s="5" t="s">
        <v>319</v>
      </c>
      <c r="I1198" s="5" t="s">
        <v>75</v>
      </c>
      <c r="J1198" s="5" t="s">
        <v>65</v>
      </c>
      <c r="K1198" s="5" t="s">
        <v>65</v>
      </c>
      <c r="M1198" s="5" t="s">
        <v>298</v>
      </c>
      <c r="N1198" s="5" t="s">
        <v>66</v>
      </c>
      <c r="O1198" s="7">
        <v>0</v>
      </c>
      <c r="P1198" s="7">
        <v>0</v>
      </c>
      <c r="Q1198" s="7">
        <v>0</v>
      </c>
      <c r="R1198" s="7">
        <v>0</v>
      </c>
      <c r="T1198" s="5">
        <v>0</v>
      </c>
      <c r="W1198" s="5">
        <v>0</v>
      </c>
      <c r="Y1198" s="5">
        <v>0</v>
      </c>
      <c r="Z1198" s="5">
        <v>0</v>
      </c>
      <c r="AB1198" s="5">
        <v>0</v>
      </c>
      <c r="AC1198" s="5">
        <v>0</v>
      </c>
      <c r="AE1198" s="5">
        <v>0</v>
      </c>
      <c r="AF1198" s="5">
        <v>0</v>
      </c>
      <c r="AH1198" s="5">
        <v>0</v>
      </c>
      <c r="AJ1198" s="7">
        <v>0</v>
      </c>
      <c r="AZ1198" s="5" t="s">
        <v>175</v>
      </c>
      <c r="BB1198" s="5" t="s">
        <v>77</v>
      </c>
      <c r="BD1198" s="5" t="s">
        <v>393</v>
      </c>
      <c r="BE1198" s="5" t="s">
        <v>67</v>
      </c>
    </row>
    <row r="1199" spans="1:57" x14ac:dyDescent="0.25">
      <c r="A1199" s="5">
        <v>1198</v>
      </c>
      <c r="B1199" s="6">
        <v>42608.826608796298</v>
      </c>
      <c r="D1199" s="5" t="s">
        <v>318</v>
      </c>
      <c r="E1199" s="5" t="s">
        <v>356</v>
      </c>
      <c r="G1199" s="5" t="s">
        <v>64</v>
      </c>
      <c r="H1199" s="5" t="s">
        <v>319</v>
      </c>
      <c r="I1199" s="5" t="s">
        <v>75</v>
      </c>
      <c r="J1199" s="5" t="s">
        <v>65</v>
      </c>
      <c r="K1199" s="5" t="s">
        <v>65</v>
      </c>
      <c r="M1199" s="5" t="s">
        <v>261</v>
      </c>
      <c r="N1199" s="5" t="s">
        <v>183</v>
      </c>
      <c r="O1199" s="7">
        <v>0</v>
      </c>
      <c r="P1199" s="7">
        <v>0</v>
      </c>
      <c r="Q1199" s="7">
        <v>0</v>
      </c>
      <c r="R1199" s="7">
        <v>0</v>
      </c>
      <c r="T1199" s="5">
        <v>0</v>
      </c>
      <c r="W1199" s="5">
        <v>0</v>
      </c>
      <c r="Y1199" s="5">
        <v>0</v>
      </c>
      <c r="Z1199" s="5">
        <v>0</v>
      </c>
      <c r="AB1199" s="5">
        <v>0</v>
      </c>
      <c r="AC1199" s="5">
        <v>0</v>
      </c>
      <c r="AE1199" s="5">
        <v>0</v>
      </c>
      <c r="AF1199" s="5">
        <v>0</v>
      </c>
      <c r="AH1199" s="5">
        <v>0</v>
      </c>
      <c r="AJ1199" s="7">
        <v>0</v>
      </c>
      <c r="AZ1199" s="5" t="s">
        <v>175</v>
      </c>
      <c r="BB1199" s="5" t="s">
        <v>77</v>
      </c>
      <c r="BD1199" s="5" t="s">
        <v>399</v>
      </c>
      <c r="BE1199" s="5" t="s">
        <v>67</v>
      </c>
    </row>
    <row r="1200" spans="1:57" x14ac:dyDescent="0.25">
      <c r="A1200" s="5">
        <v>1199</v>
      </c>
      <c r="B1200" s="6">
        <v>42608.822731481479</v>
      </c>
      <c r="C1200" s="6">
        <v>42608.86074074074</v>
      </c>
      <c r="D1200" s="5" t="s">
        <v>336</v>
      </c>
      <c r="E1200" s="5" t="s">
        <v>241</v>
      </c>
      <c r="F1200" s="5" t="s">
        <v>337</v>
      </c>
      <c r="G1200" s="5" t="s">
        <v>64</v>
      </c>
      <c r="H1200" s="5" t="s">
        <v>319</v>
      </c>
      <c r="I1200" s="5" t="s">
        <v>69</v>
      </c>
      <c r="J1200" s="5" t="s">
        <v>65</v>
      </c>
      <c r="K1200" s="5" t="s">
        <v>65</v>
      </c>
      <c r="L1200" s="5">
        <v>31643</v>
      </c>
      <c r="M1200" s="5" t="s">
        <v>70</v>
      </c>
      <c r="N1200" s="5" t="s">
        <v>70</v>
      </c>
      <c r="O1200" s="7">
        <v>0</v>
      </c>
      <c r="P1200" s="7">
        <v>0</v>
      </c>
      <c r="Q1200" s="7">
        <v>0</v>
      </c>
      <c r="R1200" s="7">
        <v>0</v>
      </c>
      <c r="T1200" s="5">
        <v>33</v>
      </c>
      <c r="U1200" s="5">
        <v>0</v>
      </c>
      <c r="V1200" s="5">
        <v>0</v>
      </c>
      <c r="W1200" s="5">
        <v>0</v>
      </c>
      <c r="Z1200" s="5">
        <v>0</v>
      </c>
      <c r="AC1200" s="5">
        <v>0</v>
      </c>
      <c r="AF1200" s="5">
        <v>0</v>
      </c>
      <c r="AI1200" s="7">
        <v>838.50310000000002</v>
      </c>
      <c r="AJ1200" s="7">
        <v>3.0300000000000001E-2</v>
      </c>
      <c r="AK1200" s="5" t="s">
        <v>148</v>
      </c>
      <c r="AZ1200" s="5" t="s">
        <v>185</v>
      </c>
      <c r="BB1200" s="5" t="s">
        <v>74</v>
      </c>
    </row>
    <row r="1201" spans="1:57" x14ac:dyDescent="0.25">
      <c r="A1201" s="5">
        <v>1200</v>
      </c>
      <c r="B1201" s="6">
        <v>42608.822731481479</v>
      </c>
      <c r="C1201" s="6">
        <v>42608.86074074074</v>
      </c>
      <c r="D1201" s="5" t="s">
        <v>336</v>
      </c>
      <c r="E1201" s="5" t="s">
        <v>241</v>
      </c>
      <c r="F1201" s="5" t="s">
        <v>337</v>
      </c>
      <c r="G1201" s="5" t="s">
        <v>64</v>
      </c>
      <c r="H1201" s="5" t="s">
        <v>319</v>
      </c>
      <c r="I1201" s="5" t="s">
        <v>69</v>
      </c>
      <c r="J1201" s="5" t="s">
        <v>65</v>
      </c>
      <c r="K1201" s="5" t="s">
        <v>65</v>
      </c>
      <c r="L1201" s="5">
        <v>9084</v>
      </c>
      <c r="M1201" s="5" t="s">
        <v>70</v>
      </c>
      <c r="N1201" s="5" t="s">
        <v>70</v>
      </c>
      <c r="O1201" s="7">
        <v>0</v>
      </c>
      <c r="P1201" s="7">
        <v>0</v>
      </c>
      <c r="Q1201" s="7">
        <v>0</v>
      </c>
      <c r="R1201" s="7">
        <v>0</v>
      </c>
      <c r="T1201" s="5">
        <v>33</v>
      </c>
      <c r="U1201" s="5">
        <v>0</v>
      </c>
      <c r="V1201" s="5">
        <v>0</v>
      </c>
      <c r="W1201" s="5">
        <v>0</v>
      </c>
      <c r="Z1201" s="5">
        <v>0</v>
      </c>
      <c r="AC1201" s="5">
        <v>0</v>
      </c>
      <c r="AF1201" s="5">
        <v>0</v>
      </c>
      <c r="AI1201" s="7">
        <v>838.51189999999997</v>
      </c>
      <c r="AJ1201" s="7">
        <v>8.8000000000000005E-3</v>
      </c>
      <c r="AK1201" s="5" t="s">
        <v>149</v>
      </c>
      <c r="AZ1201" s="5" t="s">
        <v>186</v>
      </c>
      <c r="BB1201" s="5" t="s">
        <v>71</v>
      </c>
    </row>
    <row r="1202" spans="1:57" x14ac:dyDescent="0.25">
      <c r="A1202" s="5">
        <v>1201</v>
      </c>
      <c r="B1202" s="6">
        <v>42608.816770833335</v>
      </c>
      <c r="C1202" s="6">
        <v>42608.827743055554</v>
      </c>
      <c r="D1202" s="5" t="s">
        <v>336</v>
      </c>
      <c r="E1202" s="5" t="s">
        <v>68</v>
      </c>
      <c r="G1202" s="5" t="s">
        <v>64</v>
      </c>
      <c r="H1202" s="5" t="s">
        <v>319</v>
      </c>
      <c r="I1202" s="5" t="s">
        <v>69</v>
      </c>
      <c r="J1202" s="5" t="s">
        <v>65</v>
      </c>
      <c r="K1202" s="5" t="s">
        <v>65</v>
      </c>
      <c r="L1202" s="5">
        <v>27853</v>
      </c>
      <c r="M1202" s="5" t="s">
        <v>70</v>
      </c>
      <c r="N1202" s="5" t="s">
        <v>70</v>
      </c>
      <c r="O1202" s="7">
        <v>0</v>
      </c>
      <c r="P1202" s="7">
        <v>0</v>
      </c>
      <c r="Q1202" s="7">
        <v>0</v>
      </c>
      <c r="R1202" s="7">
        <v>0</v>
      </c>
      <c r="T1202" s="5">
        <v>33</v>
      </c>
      <c r="U1202" s="5">
        <v>0</v>
      </c>
      <c r="V1202" s="5">
        <v>0</v>
      </c>
      <c r="W1202" s="5">
        <v>0</v>
      </c>
      <c r="Z1202" s="5">
        <v>0</v>
      </c>
      <c r="AC1202" s="5">
        <v>0</v>
      </c>
      <c r="AF1202" s="5">
        <v>0</v>
      </c>
      <c r="AI1202" s="7">
        <v>838.53920000000005</v>
      </c>
      <c r="AJ1202" s="7">
        <v>2.7300000000000001E-2</v>
      </c>
      <c r="AK1202" s="5" t="s">
        <v>148</v>
      </c>
      <c r="AZ1202" s="5" t="s">
        <v>185</v>
      </c>
      <c r="BB1202" s="5" t="s">
        <v>74</v>
      </c>
    </row>
    <row r="1203" spans="1:57" x14ac:dyDescent="0.25">
      <c r="A1203" s="5">
        <v>1202</v>
      </c>
      <c r="B1203" s="6">
        <v>42608.816770833335</v>
      </c>
      <c r="C1203" s="6">
        <v>42608.827743055554</v>
      </c>
      <c r="D1203" s="5" t="s">
        <v>336</v>
      </c>
      <c r="E1203" s="5" t="s">
        <v>68</v>
      </c>
      <c r="G1203" s="5" t="s">
        <v>64</v>
      </c>
      <c r="H1203" s="5" t="s">
        <v>319</v>
      </c>
      <c r="I1203" s="5" t="s">
        <v>69</v>
      </c>
      <c r="J1203" s="5" t="s">
        <v>65</v>
      </c>
      <c r="K1203" s="5" t="s">
        <v>65</v>
      </c>
      <c r="L1203" s="5">
        <v>2968</v>
      </c>
      <c r="M1203" s="5" t="s">
        <v>70</v>
      </c>
      <c r="N1203" s="5" t="s">
        <v>70</v>
      </c>
      <c r="O1203" s="7">
        <v>0</v>
      </c>
      <c r="P1203" s="7">
        <v>0</v>
      </c>
      <c r="Q1203" s="7">
        <v>0</v>
      </c>
      <c r="R1203" s="7">
        <v>0</v>
      </c>
      <c r="T1203" s="5">
        <v>33</v>
      </c>
      <c r="U1203" s="5">
        <v>0</v>
      </c>
      <c r="V1203" s="5">
        <v>0</v>
      </c>
      <c r="W1203" s="5">
        <v>0</v>
      </c>
      <c r="Z1203" s="5">
        <v>0</v>
      </c>
      <c r="AC1203" s="5">
        <v>0</v>
      </c>
      <c r="AF1203" s="5">
        <v>0</v>
      </c>
      <c r="AI1203" s="7">
        <v>838.54219999999998</v>
      </c>
      <c r="AJ1203" s="7">
        <v>2.8999999999999998E-3</v>
      </c>
      <c r="AK1203" s="5" t="s">
        <v>149</v>
      </c>
      <c r="AZ1203" s="5" t="s">
        <v>186</v>
      </c>
      <c r="BB1203" s="5" t="s">
        <v>71</v>
      </c>
    </row>
    <row r="1204" spans="1:57" x14ac:dyDescent="0.25">
      <c r="A1204" s="5">
        <v>1203</v>
      </c>
      <c r="B1204" s="6">
        <v>42608.806354166663</v>
      </c>
      <c r="D1204" s="5" t="s">
        <v>318</v>
      </c>
      <c r="E1204" s="5" t="s">
        <v>330</v>
      </c>
      <c r="G1204" s="5" t="s">
        <v>64</v>
      </c>
      <c r="H1204" s="5" t="s">
        <v>319</v>
      </c>
      <c r="I1204" s="5" t="s">
        <v>75</v>
      </c>
      <c r="J1204" s="5" t="s">
        <v>65</v>
      </c>
      <c r="K1204" s="5" t="s">
        <v>65</v>
      </c>
      <c r="M1204" s="5" t="s">
        <v>263</v>
      </c>
      <c r="N1204" s="5" t="s">
        <v>66</v>
      </c>
      <c r="O1204" s="7">
        <v>0</v>
      </c>
      <c r="P1204" s="7">
        <v>0</v>
      </c>
      <c r="Q1204" s="7">
        <v>0</v>
      </c>
      <c r="R1204" s="7">
        <v>0</v>
      </c>
      <c r="T1204" s="5">
        <v>0</v>
      </c>
      <c r="W1204" s="5">
        <v>0</v>
      </c>
      <c r="Y1204" s="5">
        <v>0</v>
      </c>
      <c r="Z1204" s="5">
        <v>0</v>
      </c>
      <c r="AB1204" s="5">
        <v>0</v>
      </c>
      <c r="AC1204" s="5">
        <v>0</v>
      </c>
      <c r="AE1204" s="5">
        <v>0</v>
      </c>
      <c r="AF1204" s="5">
        <v>0</v>
      </c>
      <c r="AH1204" s="5">
        <v>0</v>
      </c>
      <c r="AJ1204" s="7">
        <v>0</v>
      </c>
      <c r="AZ1204" s="5" t="s">
        <v>175</v>
      </c>
      <c r="BB1204" s="5" t="s">
        <v>77</v>
      </c>
      <c r="BD1204" s="5" t="s">
        <v>328</v>
      </c>
      <c r="BE1204" s="5" t="s">
        <v>67</v>
      </c>
    </row>
    <row r="1205" spans="1:57" x14ac:dyDescent="0.25">
      <c r="A1205" s="5">
        <v>1204</v>
      </c>
      <c r="B1205" s="6">
        <v>42608.805983796294</v>
      </c>
      <c r="C1205" s="6">
        <v>42608.811527777776</v>
      </c>
      <c r="D1205" s="5" t="s">
        <v>336</v>
      </c>
      <c r="E1205" s="5" t="s">
        <v>68</v>
      </c>
      <c r="G1205" s="5" t="s">
        <v>64</v>
      </c>
      <c r="H1205" s="5" t="s">
        <v>319</v>
      </c>
      <c r="I1205" s="5" t="s">
        <v>69</v>
      </c>
      <c r="J1205" s="5" t="s">
        <v>65</v>
      </c>
      <c r="K1205" s="5" t="s">
        <v>65</v>
      </c>
      <c r="L1205" s="5">
        <v>1917</v>
      </c>
      <c r="M1205" s="5" t="s">
        <v>70</v>
      </c>
      <c r="N1205" s="5" t="s">
        <v>70</v>
      </c>
      <c r="O1205" s="7">
        <v>0</v>
      </c>
      <c r="P1205" s="7">
        <v>0</v>
      </c>
      <c r="Q1205" s="7">
        <v>0</v>
      </c>
      <c r="R1205" s="7">
        <v>0</v>
      </c>
      <c r="T1205" s="5">
        <v>33</v>
      </c>
      <c r="U1205" s="5">
        <v>0</v>
      </c>
      <c r="V1205" s="5">
        <v>0</v>
      </c>
      <c r="W1205" s="5">
        <v>0</v>
      </c>
      <c r="Z1205" s="5">
        <v>0</v>
      </c>
      <c r="AC1205" s="5">
        <v>0</v>
      </c>
      <c r="AF1205" s="5">
        <v>0</v>
      </c>
      <c r="AI1205" s="7">
        <v>838.57339999999999</v>
      </c>
      <c r="AJ1205" s="7">
        <v>2E-3</v>
      </c>
      <c r="AK1205" s="5" t="s">
        <v>149</v>
      </c>
      <c r="AZ1205" s="5" t="s">
        <v>186</v>
      </c>
      <c r="BB1205" s="5" t="s">
        <v>71</v>
      </c>
    </row>
    <row r="1206" spans="1:57" x14ac:dyDescent="0.25">
      <c r="A1206" s="5">
        <v>1205</v>
      </c>
      <c r="B1206" s="6">
        <v>42608.805937500001</v>
      </c>
      <c r="C1206" s="6">
        <v>42608.811527777776</v>
      </c>
      <c r="D1206" s="5" t="s">
        <v>336</v>
      </c>
      <c r="E1206" s="5" t="s">
        <v>68</v>
      </c>
      <c r="G1206" s="5" t="s">
        <v>64</v>
      </c>
      <c r="H1206" s="5" t="s">
        <v>319</v>
      </c>
      <c r="I1206" s="5" t="s">
        <v>69</v>
      </c>
      <c r="J1206" s="5" t="s">
        <v>65</v>
      </c>
      <c r="K1206" s="5" t="s">
        <v>65</v>
      </c>
      <c r="L1206" s="5">
        <v>30699</v>
      </c>
      <c r="M1206" s="5" t="s">
        <v>70</v>
      </c>
      <c r="N1206" s="5" t="s">
        <v>70</v>
      </c>
      <c r="O1206" s="7">
        <v>0</v>
      </c>
      <c r="P1206" s="7">
        <v>0</v>
      </c>
      <c r="Q1206" s="7">
        <v>0</v>
      </c>
      <c r="R1206" s="7">
        <v>0</v>
      </c>
      <c r="T1206" s="5">
        <v>33</v>
      </c>
      <c r="U1206" s="5">
        <v>0</v>
      </c>
      <c r="V1206" s="5">
        <v>0</v>
      </c>
      <c r="W1206" s="5">
        <v>0</v>
      </c>
      <c r="Z1206" s="5">
        <v>0</v>
      </c>
      <c r="AC1206" s="5">
        <v>0</v>
      </c>
      <c r="AF1206" s="5">
        <v>0</v>
      </c>
      <c r="AI1206" s="7">
        <v>838.57150000000001</v>
      </c>
      <c r="AJ1206" s="7">
        <v>2.93E-2</v>
      </c>
      <c r="AK1206" s="5" t="s">
        <v>148</v>
      </c>
      <c r="AZ1206" s="5" t="s">
        <v>185</v>
      </c>
      <c r="BB1206" s="5" t="s">
        <v>74</v>
      </c>
    </row>
    <row r="1207" spans="1:57" x14ac:dyDescent="0.25">
      <c r="A1207" s="5">
        <v>1206</v>
      </c>
      <c r="B1207" s="6">
        <v>42608.801921296297</v>
      </c>
      <c r="C1207" s="6">
        <v>42608.807604166665</v>
      </c>
      <c r="D1207" s="5" t="s">
        <v>336</v>
      </c>
      <c r="E1207" s="5" t="s">
        <v>68</v>
      </c>
      <c r="G1207" s="5" t="s">
        <v>64</v>
      </c>
      <c r="H1207" s="5" t="s">
        <v>319</v>
      </c>
      <c r="I1207" s="5" t="s">
        <v>69</v>
      </c>
      <c r="J1207" s="5" t="s">
        <v>65</v>
      </c>
      <c r="K1207" s="5" t="s">
        <v>65</v>
      </c>
      <c r="L1207" s="5">
        <v>3305</v>
      </c>
      <c r="M1207" s="5" t="s">
        <v>70</v>
      </c>
      <c r="N1207" s="5" t="s">
        <v>70</v>
      </c>
      <c r="O1207" s="7">
        <v>0</v>
      </c>
      <c r="P1207" s="7">
        <v>0</v>
      </c>
      <c r="Q1207" s="7">
        <v>0</v>
      </c>
      <c r="R1207" s="7">
        <v>0</v>
      </c>
      <c r="T1207" s="5">
        <v>33</v>
      </c>
      <c r="U1207" s="5">
        <v>0</v>
      </c>
      <c r="V1207" s="5">
        <v>0</v>
      </c>
      <c r="W1207" s="5">
        <v>0</v>
      </c>
      <c r="Z1207" s="5">
        <v>0</v>
      </c>
      <c r="AC1207" s="5">
        <v>0</v>
      </c>
      <c r="AF1207" s="5">
        <v>0</v>
      </c>
      <c r="AI1207" s="7">
        <v>838.61249999999995</v>
      </c>
      <c r="AJ1207" s="7">
        <v>3.8999999999999998E-3</v>
      </c>
      <c r="AK1207" s="5" t="s">
        <v>149</v>
      </c>
      <c r="AZ1207" s="5" t="s">
        <v>186</v>
      </c>
      <c r="BB1207" s="5" t="s">
        <v>71</v>
      </c>
    </row>
    <row r="1208" spans="1:57" x14ac:dyDescent="0.25">
      <c r="A1208" s="5">
        <v>1207</v>
      </c>
      <c r="B1208" s="6">
        <v>42608.801898148151</v>
      </c>
      <c r="C1208" s="6">
        <v>42608.807604166665</v>
      </c>
      <c r="D1208" s="5" t="s">
        <v>336</v>
      </c>
      <c r="E1208" s="5" t="s">
        <v>68</v>
      </c>
      <c r="G1208" s="5" t="s">
        <v>64</v>
      </c>
      <c r="H1208" s="5" t="s">
        <v>319</v>
      </c>
      <c r="I1208" s="5" t="s">
        <v>69</v>
      </c>
      <c r="J1208" s="5" t="s">
        <v>65</v>
      </c>
      <c r="K1208" s="5" t="s">
        <v>65</v>
      </c>
      <c r="L1208" s="5">
        <v>36345</v>
      </c>
      <c r="M1208" s="5" t="s">
        <v>70</v>
      </c>
      <c r="N1208" s="5" t="s">
        <v>70</v>
      </c>
      <c r="O1208" s="7">
        <v>0</v>
      </c>
      <c r="P1208" s="7">
        <v>0</v>
      </c>
      <c r="Q1208" s="7">
        <v>0</v>
      </c>
      <c r="R1208" s="7">
        <v>0</v>
      </c>
      <c r="T1208" s="5">
        <v>33</v>
      </c>
      <c r="U1208" s="5">
        <v>0</v>
      </c>
      <c r="V1208" s="5">
        <v>0</v>
      </c>
      <c r="W1208" s="5">
        <v>0</v>
      </c>
      <c r="Z1208" s="5">
        <v>0</v>
      </c>
      <c r="AC1208" s="5">
        <v>0</v>
      </c>
      <c r="AF1208" s="5">
        <v>0</v>
      </c>
      <c r="AI1208" s="7">
        <v>838.60860000000002</v>
      </c>
      <c r="AJ1208" s="7">
        <v>3.5200000000000002E-2</v>
      </c>
      <c r="AK1208" s="5" t="s">
        <v>148</v>
      </c>
      <c r="AZ1208" s="5" t="s">
        <v>185</v>
      </c>
      <c r="BB1208" s="5" t="s">
        <v>74</v>
      </c>
    </row>
    <row r="1209" spans="1:57" x14ac:dyDescent="0.25">
      <c r="A1209" s="5">
        <v>1208</v>
      </c>
      <c r="B1209" s="6">
        <v>42608.801423611112</v>
      </c>
      <c r="C1209" s="6">
        <v>42608.807673611111</v>
      </c>
      <c r="D1209" s="5" t="s">
        <v>336</v>
      </c>
      <c r="E1209" s="5" t="s">
        <v>68</v>
      </c>
      <c r="G1209" s="5" t="s">
        <v>64</v>
      </c>
      <c r="H1209" s="5" t="s">
        <v>319</v>
      </c>
      <c r="I1209" s="5" t="s">
        <v>69</v>
      </c>
      <c r="J1209" s="5" t="s">
        <v>65</v>
      </c>
      <c r="K1209" s="5" t="s">
        <v>65</v>
      </c>
      <c r="L1209" s="5">
        <v>1578</v>
      </c>
      <c r="M1209" s="5" t="s">
        <v>70</v>
      </c>
      <c r="N1209" s="5" t="s">
        <v>70</v>
      </c>
      <c r="O1209" s="7">
        <v>0</v>
      </c>
      <c r="P1209" s="7">
        <v>0</v>
      </c>
      <c r="Q1209" s="7">
        <v>0</v>
      </c>
      <c r="R1209" s="7">
        <v>0</v>
      </c>
      <c r="T1209" s="5">
        <v>33</v>
      </c>
      <c r="U1209" s="5">
        <v>0</v>
      </c>
      <c r="V1209" s="5">
        <v>0</v>
      </c>
      <c r="W1209" s="5">
        <v>0</v>
      </c>
      <c r="Z1209" s="5">
        <v>0</v>
      </c>
      <c r="AC1209" s="5">
        <v>0</v>
      </c>
      <c r="AF1209" s="5">
        <v>0</v>
      </c>
      <c r="AI1209" s="7">
        <v>838.6223</v>
      </c>
      <c r="AJ1209" s="7">
        <v>2E-3</v>
      </c>
      <c r="AK1209" s="5" t="s">
        <v>149</v>
      </c>
      <c r="AZ1209" s="5" t="s">
        <v>186</v>
      </c>
      <c r="BB1209" s="5" t="s">
        <v>71</v>
      </c>
    </row>
    <row r="1210" spans="1:57" x14ac:dyDescent="0.25">
      <c r="A1210" s="5">
        <v>1209</v>
      </c>
      <c r="B1210" s="6">
        <v>42608.801423611112</v>
      </c>
      <c r="C1210" s="6">
        <v>42608.807673611111</v>
      </c>
      <c r="D1210" s="5" t="s">
        <v>336</v>
      </c>
      <c r="E1210" s="5" t="s">
        <v>68</v>
      </c>
      <c r="G1210" s="5" t="s">
        <v>64</v>
      </c>
      <c r="H1210" s="5" t="s">
        <v>319</v>
      </c>
      <c r="I1210" s="5" t="s">
        <v>69</v>
      </c>
      <c r="J1210" s="5" t="s">
        <v>65</v>
      </c>
      <c r="K1210" s="5" t="s">
        <v>65</v>
      </c>
      <c r="L1210" s="5">
        <v>7663</v>
      </c>
      <c r="M1210" s="5" t="s">
        <v>70</v>
      </c>
      <c r="N1210" s="5" t="s">
        <v>70</v>
      </c>
      <c r="O1210" s="7">
        <v>0</v>
      </c>
      <c r="P1210" s="7">
        <v>0</v>
      </c>
      <c r="Q1210" s="7">
        <v>0</v>
      </c>
      <c r="R1210" s="7">
        <v>0</v>
      </c>
      <c r="T1210" s="5">
        <v>33</v>
      </c>
      <c r="U1210" s="5">
        <v>0</v>
      </c>
      <c r="V1210" s="5">
        <v>0</v>
      </c>
      <c r="W1210" s="5">
        <v>0</v>
      </c>
      <c r="Z1210" s="5">
        <v>0</v>
      </c>
      <c r="AC1210" s="5">
        <v>0</v>
      </c>
      <c r="AF1210" s="5">
        <v>0</v>
      </c>
      <c r="AI1210" s="7">
        <v>838.62030000000004</v>
      </c>
      <c r="AJ1210" s="7">
        <v>7.7999999999999996E-3</v>
      </c>
      <c r="AK1210" s="5" t="s">
        <v>148</v>
      </c>
      <c r="AZ1210" s="5" t="s">
        <v>185</v>
      </c>
      <c r="BB1210" s="5" t="s">
        <v>74</v>
      </c>
    </row>
    <row r="1211" spans="1:57" x14ac:dyDescent="0.25">
      <c r="A1211" s="5">
        <v>1210</v>
      </c>
      <c r="B1211" s="6">
        <v>42608.780891203707</v>
      </c>
      <c r="D1211" s="5" t="s">
        <v>318</v>
      </c>
      <c r="E1211" s="5" t="s">
        <v>330</v>
      </c>
      <c r="G1211" s="5" t="s">
        <v>64</v>
      </c>
      <c r="H1211" s="5" t="s">
        <v>319</v>
      </c>
      <c r="I1211" s="5" t="s">
        <v>75</v>
      </c>
      <c r="J1211" s="5" t="s">
        <v>65</v>
      </c>
      <c r="K1211" s="5" t="s">
        <v>65</v>
      </c>
      <c r="M1211" s="5" t="s">
        <v>568</v>
      </c>
      <c r="N1211" s="5" t="s">
        <v>196</v>
      </c>
      <c r="O1211" s="7">
        <v>0</v>
      </c>
      <c r="P1211" s="7">
        <v>0</v>
      </c>
      <c r="Q1211" s="7">
        <v>0</v>
      </c>
      <c r="R1211" s="7">
        <v>0</v>
      </c>
      <c r="T1211" s="5">
        <v>0</v>
      </c>
      <c r="W1211" s="5">
        <v>0</v>
      </c>
      <c r="Y1211" s="5">
        <v>0</v>
      </c>
      <c r="Z1211" s="5">
        <v>0</v>
      </c>
      <c r="AB1211" s="5">
        <v>0</v>
      </c>
      <c r="AC1211" s="5">
        <v>0</v>
      </c>
      <c r="AE1211" s="5">
        <v>0</v>
      </c>
      <c r="AF1211" s="5">
        <v>0</v>
      </c>
      <c r="AH1211" s="5">
        <v>0</v>
      </c>
      <c r="AJ1211" s="7">
        <v>0</v>
      </c>
      <c r="AZ1211" s="5" t="s">
        <v>175</v>
      </c>
      <c r="BB1211" s="5" t="s">
        <v>77</v>
      </c>
      <c r="BD1211" s="5" t="s">
        <v>399</v>
      </c>
      <c r="BE1211" s="5" t="s">
        <v>67</v>
      </c>
    </row>
    <row r="1212" spans="1:57" x14ac:dyDescent="0.25">
      <c r="A1212" s="5">
        <v>1211</v>
      </c>
      <c r="B1212" s="6">
        <v>42608.768182870372</v>
      </c>
      <c r="D1212" s="5" t="s">
        <v>318</v>
      </c>
      <c r="E1212" s="5" t="s">
        <v>344</v>
      </c>
      <c r="G1212" s="5" t="s">
        <v>64</v>
      </c>
      <c r="H1212" s="5" t="s">
        <v>319</v>
      </c>
      <c r="I1212" s="5" t="s">
        <v>75</v>
      </c>
      <c r="J1212" s="5" t="s">
        <v>65</v>
      </c>
      <c r="K1212" s="5" t="s">
        <v>65</v>
      </c>
      <c r="M1212" s="5" t="s">
        <v>217</v>
      </c>
      <c r="N1212" s="5" t="s">
        <v>196</v>
      </c>
      <c r="O1212" s="7">
        <v>0</v>
      </c>
      <c r="P1212" s="7">
        <v>0</v>
      </c>
      <c r="Q1212" s="7">
        <v>0</v>
      </c>
      <c r="R1212" s="7">
        <v>0</v>
      </c>
      <c r="T1212" s="5">
        <v>0</v>
      </c>
      <c r="W1212" s="5">
        <v>0</v>
      </c>
      <c r="Y1212" s="5">
        <v>0</v>
      </c>
      <c r="Z1212" s="5">
        <v>0</v>
      </c>
      <c r="AB1212" s="5">
        <v>0</v>
      </c>
      <c r="AC1212" s="5">
        <v>0</v>
      </c>
      <c r="AE1212" s="5">
        <v>0</v>
      </c>
      <c r="AF1212" s="5">
        <v>0</v>
      </c>
      <c r="AH1212" s="5">
        <v>0</v>
      </c>
      <c r="AJ1212" s="7">
        <v>0</v>
      </c>
      <c r="AZ1212" s="5" t="s">
        <v>175</v>
      </c>
      <c r="BB1212" s="5" t="s">
        <v>77</v>
      </c>
      <c r="BD1212" s="5" t="s">
        <v>427</v>
      </c>
      <c r="BE1212" s="5" t="s">
        <v>67</v>
      </c>
    </row>
    <row r="1213" spans="1:57" x14ac:dyDescent="0.25">
      <c r="A1213" s="5">
        <v>1212</v>
      </c>
      <c r="B1213" s="6">
        <v>42608.767905092594</v>
      </c>
      <c r="C1213" s="6">
        <v>42608.789988425924</v>
      </c>
      <c r="D1213" s="5" t="s">
        <v>336</v>
      </c>
      <c r="E1213" s="5" t="s">
        <v>68</v>
      </c>
      <c r="G1213" s="5" t="s">
        <v>64</v>
      </c>
      <c r="H1213" s="5" t="s">
        <v>319</v>
      </c>
      <c r="I1213" s="5" t="s">
        <v>69</v>
      </c>
      <c r="J1213" s="5" t="s">
        <v>65</v>
      </c>
      <c r="K1213" s="5" t="s">
        <v>65</v>
      </c>
      <c r="L1213" s="5">
        <v>109591</v>
      </c>
      <c r="M1213" s="5" t="s">
        <v>70</v>
      </c>
      <c r="N1213" s="5" t="s">
        <v>70</v>
      </c>
      <c r="O1213" s="7">
        <v>0</v>
      </c>
      <c r="P1213" s="7">
        <v>0</v>
      </c>
      <c r="Q1213" s="7">
        <v>0</v>
      </c>
      <c r="R1213" s="7">
        <v>0</v>
      </c>
      <c r="T1213" s="5">
        <v>33</v>
      </c>
      <c r="U1213" s="5">
        <v>0</v>
      </c>
      <c r="V1213" s="5">
        <v>0</v>
      </c>
      <c r="W1213" s="5">
        <v>0</v>
      </c>
      <c r="Z1213" s="5">
        <v>0</v>
      </c>
      <c r="AC1213" s="5">
        <v>0</v>
      </c>
      <c r="AF1213" s="5">
        <v>0</v>
      </c>
      <c r="AI1213" s="7">
        <v>838.82830000000001</v>
      </c>
      <c r="AJ1213" s="7">
        <v>0.1055</v>
      </c>
      <c r="AK1213" s="5" t="s">
        <v>149</v>
      </c>
      <c r="AZ1213" s="5" t="s">
        <v>186</v>
      </c>
      <c r="BB1213" s="5" t="s">
        <v>71</v>
      </c>
    </row>
    <row r="1214" spans="1:57" x14ac:dyDescent="0.25">
      <c r="A1214" s="5">
        <v>1213</v>
      </c>
      <c r="B1214" s="6">
        <v>42608.767337962963</v>
      </c>
      <c r="C1214" s="6">
        <v>42608.789988425924</v>
      </c>
      <c r="D1214" s="5" t="s">
        <v>336</v>
      </c>
      <c r="E1214" s="5" t="s">
        <v>68</v>
      </c>
      <c r="G1214" s="5" t="s">
        <v>64</v>
      </c>
      <c r="H1214" s="5" t="s">
        <v>319</v>
      </c>
      <c r="I1214" s="5" t="s">
        <v>69</v>
      </c>
      <c r="J1214" s="5" t="s">
        <v>65</v>
      </c>
      <c r="K1214" s="5" t="s">
        <v>65</v>
      </c>
      <c r="L1214" s="5">
        <v>105290</v>
      </c>
      <c r="M1214" s="5" t="s">
        <v>70</v>
      </c>
      <c r="N1214" s="5" t="s">
        <v>70</v>
      </c>
      <c r="O1214" s="7">
        <v>0</v>
      </c>
      <c r="P1214" s="7">
        <v>0</v>
      </c>
      <c r="Q1214" s="7">
        <v>0</v>
      </c>
      <c r="R1214" s="7">
        <v>0</v>
      </c>
      <c r="T1214" s="5">
        <v>33</v>
      </c>
      <c r="U1214" s="5">
        <v>0</v>
      </c>
      <c r="V1214" s="5">
        <v>0</v>
      </c>
      <c r="W1214" s="5">
        <v>0</v>
      </c>
      <c r="Z1214" s="5">
        <v>0</v>
      </c>
      <c r="AC1214" s="5">
        <v>0</v>
      </c>
      <c r="AF1214" s="5">
        <v>0</v>
      </c>
      <c r="AI1214" s="7">
        <v>838.72280000000001</v>
      </c>
      <c r="AJ1214" s="7">
        <v>0.10059999999999999</v>
      </c>
      <c r="AK1214" s="5" t="s">
        <v>148</v>
      </c>
      <c r="AZ1214" s="5" t="s">
        <v>185</v>
      </c>
      <c r="BB1214" s="5" t="s">
        <v>74</v>
      </c>
    </row>
    <row r="1215" spans="1:57" x14ac:dyDescent="0.25">
      <c r="A1215" s="5">
        <v>1214</v>
      </c>
      <c r="B1215" s="6">
        <v>42608.747199074074</v>
      </c>
      <c r="D1215" s="5" t="s">
        <v>317</v>
      </c>
      <c r="E1215" s="5" t="s">
        <v>318</v>
      </c>
      <c r="F1215" s="5" t="s">
        <v>317</v>
      </c>
      <c r="G1215" s="5" t="s">
        <v>80</v>
      </c>
      <c r="H1215" s="5" t="s">
        <v>319</v>
      </c>
      <c r="I1215" s="5" t="s">
        <v>320</v>
      </c>
      <c r="J1215" s="5" t="s">
        <v>65</v>
      </c>
      <c r="K1215" s="5" t="s">
        <v>65</v>
      </c>
      <c r="M1215" s="5" t="s">
        <v>349</v>
      </c>
      <c r="N1215" s="5" t="s">
        <v>66</v>
      </c>
      <c r="O1215" s="7">
        <v>0</v>
      </c>
      <c r="P1215" s="7">
        <v>0</v>
      </c>
      <c r="Q1215" s="7">
        <v>0</v>
      </c>
      <c r="R1215" s="7">
        <v>0</v>
      </c>
      <c r="T1215" s="5">
        <v>0</v>
      </c>
      <c r="W1215" s="5">
        <v>0</v>
      </c>
      <c r="Y1215" s="5">
        <v>0</v>
      </c>
      <c r="Z1215" s="5">
        <v>0</v>
      </c>
      <c r="AB1215" s="5">
        <v>0</v>
      </c>
      <c r="AC1215" s="5">
        <v>0</v>
      </c>
      <c r="AE1215" s="5">
        <v>0</v>
      </c>
      <c r="AF1215" s="5">
        <v>0</v>
      </c>
      <c r="AH1215" s="5">
        <v>0</v>
      </c>
      <c r="AJ1215" s="7">
        <v>0</v>
      </c>
      <c r="BB1215" s="5" t="s">
        <v>322</v>
      </c>
      <c r="BD1215" s="5" t="s">
        <v>323</v>
      </c>
      <c r="BE1215" s="5" t="s">
        <v>324</v>
      </c>
    </row>
    <row r="1216" spans="1:57" x14ac:dyDescent="0.25">
      <c r="A1216" s="5">
        <v>1215</v>
      </c>
      <c r="B1216" s="6">
        <v>42608.744166666664</v>
      </c>
      <c r="D1216" s="5" t="s">
        <v>417</v>
      </c>
      <c r="E1216" s="5" t="s">
        <v>318</v>
      </c>
      <c r="G1216" s="5" t="s">
        <v>64</v>
      </c>
      <c r="H1216" s="5" t="s">
        <v>319</v>
      </c>
      <c r="I1216" s="5" t="s">
        <v>176</v>
      </c>
      <c r="J1216" s="5" t="s">
        <v>65</v>
      </c>
      <c r="K1216" s="5" t="s">
        <v>65</v>
      </c>
      <c r="M1216" s="5" t="s">
        <v>221</v>
      </c>
      <c r="N1216" s="5" t="s">
        <v>183</v>
      </c>
      <c r="O1216" s="7">
        <v>0</v>
      </c>
      <c r="P1216" s="7">
        <v>0</v>
      </c>
      <c r="Q1216" s="7">
        <v>0</v>
      </c>
      <c r="R1216" s="7">
        <v>0</v>
      </c>
      <c r="T1216" s="5">
        <v>0</v>
      </c>
      <c r="W1216" s="5">
        <v>0</v>
      </c>
      <c r="Y1216" s="5">
        <v>0</v>
      </c>
      <c r="Z1216" s="5">
        <v>0</v>
      </c>
      <c r="AB1216" s="5">
        <v>0</v>
      </c>
      <c r="AC1216" s="5">
        <v>0</v>
      </c>
      <c r="AE1216" s="5">
        <v>0</v>
      </c>
      <c r="AF1216" s="5">
        <v>0</v>
      </c>
      <c r="AH1216" s="5">
        <v>0</v>
      </c>
      <c r="AJ1216" s="7">
        <v>0</v>
      </c>
      <c r="AZ1216" s="5" t="s">
        <v>175</v>
      </c>
      <c r="BB1216" s="5" t="s">
        <v>178</v>
      </c>
      <c r="BD1216" s="5" t="s">
        <v>432</v>
      </c>
      <c r="BE1216" s="5" t="s">
        <v>67</v>
      </c>
    </row>
    <row r="1217" spans="1:57" x14ac:dyDescent="0.25">
      <c r="A1217" s="5">
        <v>1216</v>
      </c>
      <c r="B1217" s="6">
        <v>42608.743935185186</v>
      </c>
      <c r="D1217" s="5" t="s">
        <v>317</v>
      </c>
      <c r="E1217" s="5" t="s">
        <v>318</v>
      </c>
      <c r="F1217" s="5" t="s">
        <v>317</v>
      </c>
      <c r="G1217" s="5" t="s">
        <v>80</v>
      </c>
      <c r="H1217" s="5" t="s">
        <v>319</v>
      </c>
      <c r="I1217" s="5" t="s">
        <v>320</v>
      </c>
      <c r="J1217" s="5" t="s">
        <v>65</v>
      </c>
      <c r="K1217" s="5" t="s">
        <v>65</v>
      </c>
      <c r="M1217" s="5" t="s">
        <v>321</v>
      </c>
      <c r="N1217" s="5" t="s">
        <v>66</v>
      </c>
      <c r="O1217" s="7">
        <v>0</v>
      </c>
      <c r="P1217" s="7">
        <v>0</v>
      </c>
      <c r="Q1217" s="7">
        <v>0</v>
      </c>
      <c r="R1217" s="7">
        <v>0</v>
      </c>
      <c r="T1217" s="5">
        <v>0</v>
      </c>
      <c r="W1217" s="5">
        <v>0</v>
      </c>
      <c r="Y1217" s="5">
        <v>0</v>
      </c>
      <c r="Z1217" s="5">
        <v>0</v>
      </c>
      <c r="AB1217" s="5">
        <v>0</v>
      </c>
      <c r="AC1217" s="5">
        <v>0</v>
      </c>
      <c r="AE1217" s="5">
        <v>0</v>
      </c>
      <c r="AF1217" s="5">
        <v>0</v>
      </c>
      <c r="AH1217" s="5">
        <v>0</v>
      </c>
      <c r="AJ1217" s="7">
        <v>0</v>
      </c>
      <c r="BB1217" s="5" t="s">
        <v>322</v>
      </c>
      <c r="BD1217" s="5" t="s">
        <v>323</v>
      </c>
      <c r="BE1217" s="5" t="s">
        <v>324</v>
      </c>
    </row>
    <row r="1218" spans="1:57" x14ac:dyDescent="0.25">
      <c r="A1218" s="5">
        <v>1217</v>
      </c>
      <c r="B1218" s="6">
        <v>42608.743842592594</v>
      </c>
      <c r="D1218" s="5" t="s">
        <v>317</v>
      </c>
      <c r="E1218" s="5" t="s">
        <v>318</v>
      </c>
      <c r="F1218" s="5" t="s">
        <v>317</v>
      </c>
      <c r="G1218" s="5" t="s">
        <v>80</v>
      </c>
      <c r="H1218" s="5" t="s">
        <v>319</v>
      </c>
      <c r="I1218" s="5" t="s">
        <v>320</v>
      </c>
      <c r="J1218" s="5" t="s">
        <v>65</v>
      </c>
      <c r="K1218" s="5" t="s">
        <v>65</v>
      </c>
      <c r="M1218" s="5" t="s">
        <v>363</v>
      </c>
      <c r="N1218" s="5" t="s">
        <v>66</v>
      </c>
      <c r="O1218" s="7">
        <v>0</v>
      </c>
      <c r="P1218" s="7">
        <v>0</v>
      </c>
      <c r="Q1218" s="7">
        <v>0</v>
      </c>
      <c r="R1218" s="7">
        <v>0</v>
      </c>
      <c r="T1218" s="5">
        <v>0</v>
      </c>
      <c r="W1218" s="5">
        <v>0</v>
      </c>
      <c r="Y1218" s="5">
        <v>0</v>
      </c>
      <c r="Z1218" s="5">
        <v>0</v>
      </c>
      <c r="AB1218" s="5">
        <v>0</v>
      </c>
      <c r="AC1218" s="5">
        <v>0</v>
      </c>
      <c r="AE1218" s="5">
        <v>0</v>
      </c>
      <c r="AF1218" s="5">
        <v>0</v>
      </c>
      <c r="AH1218" s="5">
        <v>0</v>
      </c>
      <c r="AJ1218" s="7">
        <v>0</v>
      </c>
      <c r="BB1218" s="5" t="s">
        <v>322</v>
      </c>
      <c r="BD1218" s="5" t="s">
        <v>323</v>
      </c>
      <c r="BE1218" s="5" t="s">
        <v>324</v>
      </c>
    </row>
    <row r="1219" spans="1:57" x14ac:dyDescent="0.25">
      <c r="A1219" s="5">
        <v>1218</v>
      </c>
      <c r="B1219" s="6">
        <v>42608.74355324074</v>
      </c>
      <c r="D1219" s="5" t="s">
        <v>318</v>
      </c>
      <c r="E1219" s="5" t="s">
        <v>330</v>
      </c>
      <c r="G1219" s="5" t="s">
        <v>64</v>
      </c>
      <c r="H1219" s="5" t="s">
        <v>319</v>
      </c>
      <c r="I1219" s="5" t="s">
        <v>75</v>
      </c>
      <c r="J1219" s="5" t="s">
        <v>65</v>
      </c>
      <c r="K1219" s="5" t="s">
        <v>65</v>
      </c>
      <c r="M1219" s="5" t="s">
        <v>235</v>
      </c>
      <c r="N1219" s="5" t="s">
        <v>66</v>
      </c>
      <c r="O1219" s="7">
        <v>0</v>
      </c>
      <c r="P1219" s="7">
        <v>0</v>
      </c>
      <c r="Q1219" s="7">
        <v>0</v>
      </c>
      <c r="R1219" s="7">
        <v>0</v>
      </c>
      <c r="T1219" s="5">
        <v>0</v>
      </c>
      <c r="W1219" s="5">
        <v>0</v>
      </c>
      <c r="Y1219" s="5">
        <v>0</v>
      </c>
      <c r="Z1219" s="5">
        <v>0</v>
      </c>
      <c r="AB1219" s="5">
        <v>0</v>
      </c>
      <c r="AC1219" s="5">
        <v>0</v>
      </c>
      <c r="AE1219" s="5">
        <v>0</v>
      </c>
      <c r="AF1219" s="5">
        <v>0</v>
      </c>
      <c r="AH1219" s="5">
        <v>0</v>
      </c>
      <c r="AJ1219" s="7">
        <v>0</v>
      </c>
      <c r="AZ1219" s="5" t="s">
        <v>175</v>
      </c>
      <c r="BB1219" s="5" t="s">
        <v>77</v>
      </c>
      <c r="BD1219" s="5" t="s">
        <v>475</v>
      </c>
      <c r="BE1219" s="5" t="s">
        <v>67</v>
      </c>
    </row>
    <row r="1220" spans="1:57" x14ac:dyDescent="0.25">
      <c r="A1220" s="5">
        <v>1219</v>
      </c>
      <c r="B1220" s="6">
        <v>42608.725092592591</v>
      </c>
      <c r="D1220" s="5" t="s">
        <v>317</v>
      </c>
      <c r="E1220" s="5" t="s">
        <v>318</v>
      </c>
      <c r="F1220" s="5" t="s">
        <v>317</v>
      </c>
      <c r="G1220" s="5" t="s">
        <v>80</v>
      </c>
      <c r="H1220" s="5" t="s">
        <v>319</v>
      </c>
      <c r="I1220" s="5" t="s">
        <v>320</v>
      </c>
      <c r="J1220" s="5" t="s">
        <v>65</v>
      </c>
      <c r="K1220" s="5" t="s">
        <v>65</v>
      </c>
      <c r="M1220" s="5" t="s">
        <v>446</v>
      </c>
      <c r="N1220" s="5" t="s">
        <v>66</v>
      </c>
      <c r="O1220" s="7">
        <v>0</v>
      </c>
      <c r="P1220" s="7">
        <v>0</v>
      </c>
      <c r="Q1220" s="7">
        <v>0</v>
      </c>
      <c r="R1220" s="7">
        <v>0</v>
      </c>
      <c r="T1220" s="5">
        <v>0</v>
      </c>
      <c r="W1220" s="5">
        <v>0</v>
      </c>
      <c r="Y1220" s="5">
        <v>0</v>
      </c>
      <c r="Z1220" s="5">
        <v>0</v>
      </c>
      <c r="AB1220" s="5">
        <v>0</v>
      </c>
      <c r="AC1220" s="5">
        <v>0</v>
      </c>
      <c r="AE1220" s="5">
        <v>0</v>
      </c>
      <c r="AF1220" s="5">
        <v>0</v>
      </c>
      <c r="AH1220" s="5">
        <v>0</v>
      </c>
      <c r="AJ1220" s="7">
        <v>0</v>
      </c>
      <c r="BB1220" s="5" t="s">
        <v>322</v>
      </c>
      <c r="BD1220" s="5" t="s">
        <v>323</v>
      </c>
      <c r="BE1220" s="5" t="s">
        <v>324</v>
      </c>
    </row>
    <row r="1221" spans="1:57" x14ac:dyDescent="0.25">
      <c r="A1221" s="5">
        <v>1220</v>
      </c>
      <c r="B1221" s="6">
        <v>42608.654293981483</v>
      </c>
      <c r="D1221" s="5" t="s">
        <v>417</v>
      </c>
      <c r="E1221" s="5" t="s">
        <v>318</v>
      </c>
      <c r="G1221" s="5" t="s">
        <v>64</v>
      </c>
      <c r="H1221" s="5" t="s">
        <v>319</v>
      </c>
      <c r="I1221" s="5" t="s">
        <v>176</v>
      </c>
      <c r="J1221" s="5" t="s">
        <v>65</v>
      </c>
      <c r="K1221" s="5" t="s">
        <v>65</v>
      </c>
      <c r="M1221" s="5" t="s">
        <v>265</v>
      </c>
      <c r="N1221" s="5" t="s">
        <v>76</v>
      </c>
      <c r="O1221" s="7">
        <v>0</v>
      </c>
      <c r="P1221" s="7">
        <v>0</v>
      </c>
      <c r="Q1221" s="7">
        <v>0</v>
      </c>
      <c r="R1221" s="7">
        <v>0</v>
      </c>
      <c r="T1221" s="5">
        <v>0</v>
      </c>
      <c r="W1221" s="5">
        <v>0</v>
      </c>
      <c r="Y1221" s="5">
        <v>0</v>
      </c>
      <c r="Z1221" s="5">
        <v>0</v>
      </c>
      <c r="AB1221" s="5">
        <v>0</v>
      </c>
      <c r="AC1221" s="5">
        <v>0</v>
      </c>
      <c r="AE1221" s="5">
        <v>0</v>
      </c>
      <c r="AF1221" s="5">
        <v>0</v>
      </c>
      <c r="AH1221" s="5">
        <v>0</v>
      </c>
      <c r="AJ1221" s="7">
        <v>0</v>
      </c>
      <c r="AZ1221" s="5" t="s">
        <v>175</v>
      </c>
      <c r="BB1221" s="5" t="s">
        <v>178</v>
      </c>
      <c r="BD1221" s="5" t="s">
        <v>636</v>
      </c>
      <c r="BE1221" s="5" t="s">
        <v>67</v>
      </c>
    </row>
    <row r="1222" spans="1:57" x14ac:dyDescent="0.25">
      <c r="A1222" s="5">
        <v>1221</v>
      </c>
      <c r="B1222" s="6">
        <v>42608.640115740738</v>
      </c>
      <c r="D1222" s="5" t="s">
        <v>417</v>
      </c>
      <c r="E1222" s="5" t="s">
        <v>318</v>
      </c>
      <c r="G1222" s="5" t="s">
        <v>64</v>
      </c>
      <c r="H1222" s="5" t="s">
        <v>319</v>
      </c>
      <c r="I1222" s="5" t="s">
        <v>176</v>
      </c>
      <c r="J1222" s="5" t="s">
        <v>65</v>
      </c>
      <c r="K1222" s="5" t="s">
        <v>65</v>
      </c>
      <c r="M1222" s="5" t="s">
        <v>510</v>
      </c>
      <c r="N1222" s="5" t="s">
        <v>76</v>
      </c>
      <c r="O1222" s="7">
        <v>0</v>
      </c>
      <c r="P1222" s="7">
        <v>0</v>
      </c>
      <c r="Q1222" s="7">
        <v>0</v>
      </c>
      <c r="R1222" s="7">
        <v>0</v>
      </c>
      <c r="T1222" s="5">
        <v>0</v>
      </c>
      <c r="W1222" s="5">
        <v>0</v>
      </c>
      <c r="Y1222" s="5">
        <v>0</v>
      </c>
      <c r="Z1222" s="5">
        <v>0</v>
      </c>
      <c r="AB1222" s="5">
        <v>0</v>
      </c>
      <c r="AC1222" s="5">
        <v>0</v>
      </c>
      <c r="AE1222" s="5">
        <v>0</v>
      </c>
      <c r="AF1222" s="5">
        <v>0</v>
      </c>
      <c r="AH1222" s="5">
        <v>0</v>
      </c>
      <c r="AJ1222" s="7">
        <v>0</v>
      </c>
      <c r="AZ1222" s="5" t="s">
        <v>175</v>
      </c>
      <c r="BB1222" s="5" t="s">
        <v>178</v>
      </c>
      <c r="BD1222" s="5" t="s">
        <v>637</v>
      </c>
      <c r="BE1222" s="5" t="s">
        <v>67</v>
      </c>
    </row>
    <row r="1223" spans="1:57" x14ac:dyDescent="0.25">
      <c r="A1223" s="5">
        <v>1222</v>
      </c>
      <c r="B1223" s="6">
        <v>42608.639062499999</v>
      </c>
      <c r="D1223" s="5" t="s">
        <v>318</v>
      </c>
      <c r="E1223" s="5" t="s">
        <v>344</v>
      </c>
      <c r="G1223" s="5" t="s">
        <v>64</v>
      </c>
      <c r="H1223" s="5" t="s">
        <v>319</v>
      </c>
      <c r="I1223" s="5" t="s">
        <v>75</v>
      </c>
      <c r="J1223" s="5" t="s">
        <v>65</v>
      </c>
      <c r="K1223" s="5" t="s">
        <v>65</v>
      </c>
      <c r="M1223" s="5" t="s">
        <v>215</v>
      </c>
      <c r="N1223" s="5" t="s">
        <v>66</v>
      </c>
      <c r="O1223" s="7">
        <v>0</v>
      </c>
      <c r="P1223" s="7">
        <v>0</v>
      </c>
      <c r="Q1223" s="7">
        <v>0</v>
      </c>
      <c r="R1223" s="7">
        <v>0</v>
      </c>
      <c r="T1223" s="5">
        <v>0</v>
      </c>
      <c r="W1223" s="5">
        <v>0</v>
      </c>
      <c r="Y1223" s="5">
        <v>0</v>
      </c>
      <c r="Z1223" s="5">
        <v>0</v>
      </c>
      <c r="AB1223" s="5">
        <v>0</v>
      </c>
      <c r="AC1223" s="5">
        <v>0</v>
      </c>
      <c r="AE1223" s="5">
        <v>0</v>
      </c>
      <c r="AF1223" s="5">
        <v>0</v>
      </c>
      <c r="AH1223" s="5">
        <v>0</v>
      </c>
      <c r="AJ1223" s="7">
        <v>0</v>
      </c>
      <c r="AZ1223" s="5" t="s">
        <v>175</v>
      </c>
      <c r="BB1223" s="5" t="s">
        <v>77</v>
      </c>
      <c r="BD1223" s="5" t="s">
        <v>638</v>
      </c>
      <c r="BE1223" s="5" t="s">
        <v>67</v>
      </c>
    </row>
    <row r="1224" spans="1:57" x14ac:dyDescent="0.25">
      <c r="A1224" s="5">
        <v>1223</v>
      </c>
      <c r="B1224" s="6">
        <v>42608.626805555556</v>
      </c>
      <c r="C1224" s="6">
        <v>42608.78765046296</v>
      </c>
      <c r="D1224" s="5" t="s">
        <v>336</v>
      </c>
      <c r="E1224" s="5" t="s">
        <v>241</v>
      </c>
      <c r="F1224" s="5" t="s">
        <v>337</v>
      </c>
      <c r="G1224" s="5" t="s">
        <v>64</v>
      </c>
      <c r="H1224" s="5" t="s">
        <v>319</v>
      </c>
      <c r="I1224" s="5" t="s">
        <v>69</v>
      </c>
      <c r="J1224" s="5" t="s">
        <v>65</v>
      </c>
      <c r="K1224" s="5" t="s">
        <v>65</v>
      </c>
      <c r="L1224" s="5">
        <v>128840</v>
      </c>
      <c r="M1224" s="5" t="s">
        <v>70</v>
      </c>
      <c r="N1224" s="5" t="s">
        <v>70</v>
      </c>
      <c r="O1224" s="7">
        <v>0</v>
      </c>
      <c r="P1224" s="7">
        <v>0</v>
      </c>
      <c r="Q1224" s="7">
        <v>0</v>
      </c>
      <c r="R1224" s="7">
        <v>0</v>
      </c>
      <c r="T1224" s="5">
        <v>33</v>
      </c>
      <c r="U1224" s="5">
        <v>0</v>
      </c>
      <c r="V1224" s="5">
        <v>0</v>
      </c>
      <c r="W1224" s="5">
        <v>0</v>
      </c>
      <c r="Z1224" s="5">
        <v>0</v>
      </c>
      <c r="AC1224" s="5">
        <v>0</v>
      </c>
      <c r="AF1224" s="5">
        <v>0</v>
      </c>
      <c r="AI1224" s="7">
        <v>840.64670000000001</v>
      </c>
      <c r="AJ1224" s="7">
        <v>0.123</v>
      </c>
      <c r="AK1224" s="5" t="s">
        <v>149</v>
      </c>
      <c r="AZ1224" s="5" t="s">
        <v>186</v>
      </c>
      <c r="BB1224" s="5" t="s">
        <v>71</v>
      </c>
    </row>
    <row r="1225" spans="1:57" x14ac:dyDescent="0.25">
      <c r="A1225" s="5">
        <v>1224</v>
      </c>
      <c r="B1225" s="6">
        <v>42608.624363425923</v>
      </c>
      <c r="C1225" s="6">
        <v>42608.773680555554</v>
      </c>
      <c r="D1225" s="5" t="s">
        <v>336</v>
      </c>
      <c r="E1225" s="5" t="s">
        <v>241</v>
      </c>
      <c r="F1225" s="5" t="s">
        <v>337</v>
      </c>
      <c r="G1225" s="5" t="s">
        <v>64</v>
      </c>
      <c r="H1225" s="5" t="s">
        <v>319</v>
      </c>
      <c r="I1225" s="5" t="s">
        <v>69</v>
      </c>
      <c r="J1225" s="5" t="s">
        <v>65</v>
      </c>
      <c r="K1225" s="5" t="s">
        <v>65</v>
      </c>
      <c r="L1225" s="5">
        <v>4118560</v>
      </c>
      <c r="M1225" s="5" t="s">
        <v>70</v>
      </c>
      <c r="N1225" s="5" t="s">
        <v>70</v>
      </c>
      <c r="O1225" s="7">
        <v>0</v>
      </c>
      <c r="P1225" s="7">
        <v>0</v>
      </c>
      <c r="Q1225" s="7">
        <v>0</v>
      </c>
      <c r="R1225" s="7">
        <v>0</v>
      </c>
      <c r="T1225" s="5">
        <v>33</v>
      </c>
      <c r="U1225" s="5">
        <v>0</v>
      </c>
      <c r="V1225" s="5">
        <v>0</v>
      </c>
      <c r="W1225" s="5">
        <v>0</v>
      </c>
      <c r="Z1225" s="5">
        <v>0</v>
      </c>
      <c r="AC1225" s="5">
        <v>0</v>
      </c>
      <c r="AF1225" s="5">
        <v>0</v>
      </c>
      <c r="AI1225" s="7">
        <v>842.87909999999999</v>
      </c>
      <c r="AJ1225" s="7">
        <v>3.9277000000000002</v>
      </c>
      <c r="AK1225" s="5" t="s">
        <v>148</v>
      </c>
      <c r="AZ1225" s="5" t="s">
        <v>185</v>
      </c>
      <c r="BB1225" s="5" t="s">
        <v>74</v>
      </c>
    </row>
    <row r="1226" spans="1:57" x14ac:dyDescent="0.25">
      <c r="A1226" s="5">
        <v>1225</v>
      </c>
      <c r="B1226" s="6">
        <v>42608.590682870374</v>
      </c>
      <c r="D1226" s="5" t="s">
        <v>318</v>
      </c>
      <c r="E1226" s="5" t="s">
        <v>469</v>
      </c>
      <c r="G1226" s="5" t="s">
        <v>64</v>
      </c>
      <c r="H1226" s="5" t="s">
        <v>319</v>
      </c>
      <c r="I1226" s="5" t="s">
        <v>75</v>
      </c>
      <c r="J1226" s="5" t="s">
        <v>65</v>
      </c>
      <c r="K1226" s="5" t="s">
        <v>65</v>
      </c>
      <c r="M1226" s="5" t="s">
        <v>263</v>
      </c>
      <c r="N1226" s="5" t="s">
        <v>66</v>
      </c>
      <c r="O1226" s="7">
        <v>0</v>
      </c>
      <c r="P1226" s="7">
        <v>0</v>
      </c>
      <c r="Q1226" s="7">
        <v>0</v>
      </c>
      <c r="R1226" s="7">
        <v>0</v>
      </c>
      <c r="T1226" s="5">
        <v>0</v>
      </c>
      <c r="W1226" s="5">
        <v>0</v>
      </c>
      <c r="Y1226" s="5">
        <v>0</v>
      </c>
      <c r="Z1226" s="5">
        <v>0</v>
      </c>
      <c r="AB1226" s="5">
        <v>0</v>
      </c>
      <c r="AC1226" s="5">
        <v>0</v>
      </c>
      <c r="AE1226" s="5">
        <v>0</v>
      </c>
      <c r="AF1226" s="5">
        <v>0</v>
      </c>
      <c r="AH1226" s="5">
        <v>0</v>
      </c>
      <c r="AJ1226" s="7">
        <v>0</v>
      </c>
      <c r="AZ1226" s="5" t="s">
        <v>175</v>
      </c>
      <c r="BB1226" s="5" t="s">
        <v>77</v>
      </c>
      <c r="BD1226" s="5" t="s">
        <v>639</v>
      </c>
      <c r="BE1226" s="5" t="s">
        <v>67</v>
      </c>
    </row>
    <row r="1227" spans="1:57" x14ac:dyDescent="0.25">
      <c r="A1227" s="5">
        <v>1226</v>
      </c>
      <c r="B1227" s="6">
        <v>42608.54996527778</v>
      </c>
      <c r="D1227" s="5" t="s">
        <v>318</v>
      </c>
      <c r="E1227" s="5" t="s">
        <v>593</v>
      </c>
      <c r="G1227" s="5" t="s">
        <v>64</v>
      </c>
      <c r="H1227" s="5" t="s">
        <v>319</v>
      </c>
      <c r="I1227" s="5" t="s">
        <v>75</v>
      </c>
      <c r="J1227" s="5" t="s">
        <v>65</v>
      </c>
      <c r="K1227" s="5" t="s">
        <v>65</v>
      </c>
      <c r="M1227" s="5" t="s">
        <v>215</v>
      </c>
      <c r="N1227" s="5" t="s">
        <v>66</v>
      </c>
      <c r="O1227" s="7">
        <v>0</v>
      </c>
      <c r="P1227" s="7">
        <v>0</v>
      </c>
      <c r="Q1227" s="7">
        <v>0</v>
      </c>
      <c r="R1227" s="7">
        <v>0</v>
      </c>
      <c r="T1227" s="5">
        <v>0</v>
      </c>
      <c r="W1227" s="5">
        <v>0</v>
      </c>
      <c r="Y1227" s="5">
        <v>0</v>
      </c>
      <c r="Z1227" s="5">
        <v>0</v>
      </c>
      <c r="AB1227" s="5">
        <v>0</v>
      </c>
      <c r="AC1227" s="5">
        <v>0</v>
      </c>
      <c r="AE1227" s="5">
        <v>0</v>
      </c>
      <c r="AF1227" s="5">
        <v>0</v>
      </c>
      <c r="AH1227" s="5">
        <v>0</v>
      </c>
      <c r="AJ1227" s="7">
        <v>0</v>
      </c>
      <c r="AZ1227" s="5" t="s">
        <v>175</v>
      </c>
      <c r="BB1227" s="5" t="s">
        <v>77</v>
      </c>
      <c r="BD1227" s="5" t="s">
        <v>640</v>
      </c>
      <c r="BE1227" s="5" t="s">
        <v>67</v>
      </c>
    </row>
    <row r="1228" spans="1:57" x14ac:dyDescent="0.25">
      <c r="A1228" s="5">
        <v>1227</v>
      </c>
      <c r="B1228" s="6">
        <v>42608.542916666665</v>
      </c>
      <c r="D1228" s="5" t="s">
        <v>318</v>
      </c>
      <c r="E1228" s="5" t="s">
        <v>330</v>
      </c>
      <c r="G1228" s="5" t="s">
        <v>64</v>
      </c>
      <c r="H1228" s="5" t="s">
        <v>319</v>
      </c>
      <c r="I1228" s="5" t="s">
        <v>75</v>
      </c>
      <c r="J1228" s="5" t="s">
        <v>65</v>
      </c>
      <c r="K1228" s="5" t="s">
        <v>65</v>
      </c>
      <c r="M1228" s="5" t="s">
        <v>641</v>
      </c>
      <c r="N1228" s="5" t="s">
        <v>76</v>
      </c>
      <c r="O1228" s="7">
        <v>0</v>
      </c>
      <c r="P1228" s="7">
        <v>0</v>
      </c>
      <c r="Q1228" s="7">
        <v>0</v>
      </c>
      <c r="R1228" s="7">
        <v>0</v>
      </c>
      <c r="T1228" s="5">
        <v>0</v>
      </c>
      <c r="W1228" s="5">
        <v>0</v>
      </c>
      <c r="Y1228" s="5">
        <v>0</v>
      </c>
      <c r="Z1228" s="5">
        <v>0</v>
      </c>
      <c r="AB1228" s="5">
        <v>0</v>
      </c>
      <c r="AC1228" s="5">
        <v>0</v>
      </c>
      <c r="AE1228" s="5">
        <v>0</v>
      </c>
      <c r="AF1228" s="5">
        <v>0</v>
      </c>
      <c r="AH1228" s="5">
        <v>0</v>
      </c>
      <c r="AJ1228" s="7">
        <v>0</v>
      </c>
      <c r="AZ1228" s="5" t="s">
        <v>175</v>
      </c>
      <c r="BB1228" s="5" t="s">
        <v>77</v>
      </c>
      <c r="BD1228" s="5" t="s">
        <v>640</v>
      </c>
      <c r="BE1228" s="5" t="s">
        <v>67</v>
      </c>
    </row>
    <row r="1229" spans="1:57" x14ac:dyDescent="0.25">
      <c r="A1229" s="5">
        <v>1228</v>
      </c>
      <c r="B1229" s="6">
        <v>42608.522812499999</v>
      </c>
      <c r="D1229" s="5" t="s">
        <v>318</v>
      </c>
      <c r="E1229" s="5" t="s">
        <v>356</v>
      </c>
      <c r="G1229" s="5" t="s">
        <v>64</v>
      </c>
      <c r="H1229" s="5" t="s">
        <v>319</v>
      </c>
      <c r="I1229" s="5" t="s">
        <v>75</v>
      </c>
      <c r="J1229" s="5" t="s">
        <v>65</v>
      </c>
      <c r="K1229" s="5" t="s">
        <v>65</v>
      </c>
      <c r="M1229" s="5" t="s">
        <v>182</v>
      </c>
      <c r="N1229" s="5" t="s">
        <v>66</v>
      </c>
      <c r="O1229" s="7">
        <v>0</v>
      </c>
      <c r="P1229" s="7">
        <v>0</v>
      </c>
      <c r="Q1229" s="7">
        <v>0</v>
      </c>
      <c r="R1229" s="7">
        <v>0</v>
      </c>
      <c r="T1229" s="5">
        <v>0</v>
      </c>
      <c r="W1229" s="5">
        <v>0</v>
      </c>
      <c r="Y1229" s="5">
        <v>0</v>
      </c>
      <c r="Z1229" s="5">
        <v>0</v>
      </c>
      <c r="AB1229" s="5">
        <v>0</v>
      </c>
      <c r="AC1229" s="5">
        <v>0</v>
      </c>
      <c r="AE1229" s="5">
        <v>0</v>
      </c>
      <c r="AF1229" s="5">
        <v>0</v>
      </c>
      <c r="AH1229" s="5">
        <v>0</v>
      </c>
      <c r="AJ1229" s="7">
        <v>0</v>
      </c>
      <c r="AZ1229" s="5" t="s">
        <v>175</v>
      </c>
      <c r="BB1229" s="5" t="s">
        <v>77</v>
      </c>
      <c r="BD1229" s="5" t="s">
        <v>331</v>
      </c>
      <c r="BE1229" s="5" t="s">
        <v>67</v>
      </c>
    </row>
    <row r="1230" spans="1:57" x14ac:dyDescent="0.25">
      <c r="A1230" s="5">
        <v>1229</v>
      </c>
      <c r="B1230" s="6">
        <v>42608.465011574073</v>
      </c>
      <c r="D1230" s="5" t="s">
        <v>318</v>
      </c>
      <c r="E1230" s="5" t="s">
        <v>344</v>
      </c>
      <c r="G1230" s="5" t="s">
        <v>64</v>
      </c>
      <c r="H1230" s="5" t="s">
        <v>319</v>
      </c>
      <c r="I1230" s="5" t="s">
        <v>75</v>
      </c>
      <c r="J1230" s="5" t="s">
        <v>65</v>
      </c>
      <c r="K1230" s="5" t="s">
        <v>65</v>
      </c>
      <c r="M1230" s="5" t="s">
        <v>555</v>
      </c>
      <c r="N1230" s="5" t="s">
        <v>200</v>
      </c>
      <c r="O1230" s="7">
        <v>0</v>
      </c>
      <c r="P1230" s="7">
        <v>0</v>
      </c>
      <c r="Q1230" s="7">
        <v>0</v>
      </c>
      <c r="R1230" s="7">
        <v>0</v>
      </c>
      <c r="T1230" s="5">
        <v>0</v>
      </c>
      <c r="W1230" s="5">
        <v>0</v>
      </c>
      <c r="Y1230" s="5">
        <v>0</v>
      </c>
      <c r="Z1230" s="5">
        <v>0</v>
      </c>
      <c r="AB1230" s="5">
        <v>0</v>
      </c>
      <c r="AC1230" s="5">
        <v>0</v>
      </c>
      <c r="AE1230" s="5">
        <v>0</v>
      </c>
      <c r="AF1230" s="5">
        <v>0</v>
      </c>
      <c r="AH1230" s="5">
        <v>0</v>
      </c>
      <c r="AJ1230" s="7">
        <v>0</v>
      </c>
      <c r="AZ1230" s="5" t="s">
        <v>175</v>
      </c>
      <c r="BB1230" s="5" t="s">
        <v>77</v>
      </c>
      <c r="BD1230" s="5" t="s">
        <v>328</v>
      </c>
      <c r="BE1230" s="5" t="s">
        <v>67</v>
      </c>
    </row>
    <row r="1231" spans="1:57" x14ac:dyDescent="0.25">
      <c r="A1231" s="5">
        <v>1230</v>
      </c>
      <c r="B1231" s="6">
        <v>42608.460127314815</v>
      </c>
      <c r="C1231" s="6">
        <v>42608.666296296295</v>
      </c>
      <c r="D1231" s="5" t="s">
        <v>336</v>
      </c>
      <c r="E1231" s="5" t="s">
        <v>241</v>
      </c>
      <c r="F1231" s="5" t="s">
        <v>337</v>
      </c>
      <c r="G1231" s="5" t="s">
        <v>64</v>
      </c>
      <c r="H1231" s="5" t="s">
        <v>319</v>
      </c>
      <c r="I1231" s="5" t="s">
        <v>69</v>
      </c>
      <c r="J1231" s="5" t="s">
        <v>65</v>
      </c>
      <c r="K1231" s="5" t="s">
        <v>65</v>
      </c>
      <c r="L1231" s="5">
        <v>220463</v>
      </c>
      <c r="M1231" s="5" t="s">
        <v>70</v>
      </c>
      <c r="N1231" s="5" t="s">
        <v>70</v>
      </c>
      <c r="O1231" s="7">
        <v>0</v>
      </c>
      <c r="P1231" s="7">
        <v>0</v>
      </c>
      <c r="Q1231" s="7">
        <v>0</v>
      </c>
      <c r="R1231" s="7">
        <v>0</v>
      </c>
      <c r="T1231" s="5">
        <v>33</v>
      </c>
      <c r="U1231" s="5">
        <v>0</v>
      </c>
      <c r="V1231" s="5">
        <v>0</v>
      </c>
      <c r="W1231" s="5">
        <v>0</v>
      </c>
      <c r="Z1231" s="5">
        <v>0</v>
      </c>
      <c r="AC1231" s="5">
        <v>0</v>
      </c>
      <c r="AF1231" s="5">
        <v>0</v>
      </c>
      <c r="AI1231" s="7">
        <v>845.61249999999995</v>
      </c>
      <c r="AJ1231" s="7">
        <v>0.2109</v>
      </c>
      <c r="AK1231" s="5" t="s">
        <v>149</v>
      </c>
      <c r="AZ1231" s="5" t="s">
        <v>186</v>
      </c>
      <c r="BB1231" s="5" t="s">
        <v>71</v>
      </c>
    </row>
    <row r="1232" spans="1:57" x14ac:dyDescent="0.25">
      <c r="A1232" s="5">
        <v>1231</v>
      </c>
      <c r="B1232" s="6">
        <v>42608.457685185182</v>
      </c>
      <c r="C1232" s="6">
        <v>42608.65115740741</v>
      </c>
      <c r="D1232" s="5" t="s">
        <v>336</v>
      </c>
      <c r="E1232" s="5" t="s">
        <v>241</v>
      </c>
      <c r="F1232" s="5" t="s">
        <v>337</v>
      </c>
      <c r="G1232" s="5" t="s">
        <v>64</v>
      </c>
      <c r="H1232" s="5" t="s">
        <v>319</v>
      </c>
      <c r="I1232" s="5" t="s">
        <v>69</v>
      </c>
      <c r="J1232" s="5" t="s">
        <v>65</v>
      </c>
      <c r="K1232" s="5" t="s">
        <v>65</v>
      </c>
      <c r="L1232" s="5">
        <v>5537105</v>
      </c>
      <c r="M1232" s="5" t="s">
        <v>70</v>
      </c>
      <c r="N1232" s="5" t="s">
        <v>70</v>
      </c>
      <c r="O1232" s="7">
        <v>0</v>
      </c>
      <c r="P1232" s="7">
        <v>0</v>
      </c>
      <c r="Q1232" s="7">
        <v>0</v>
      </c>
      <c r="R1232" s="7">
        <v>0</v>
      </c>
      <c r="T1232" s="5">
        <v>33</v>
      </c>
      <c r="U1232" s="5">
        <v>0</v>
      </c>
      <c r="V1232" s="5">
        <v>0</v>
      </c>
      <c r="W1232" s="5">
        <v>0</v>
      </c>
      <c r="Z1232" s="5">
        <v>0</v>
      </c>
      <c r="AC1232" s="5">
        <v>0</v>
      </c>
      <c r="AF1232" s="5">
        <v>0</v>
      </c>
      <c r="AI1232" s="7">
        <v>848.37130000000002</v>
      </c>
      <c r="AJ1232" s="7">
        <v>5.2812999999999999</v>
      </c>
      <c r="AK1232" s="5" t="s">
        <v>148</v>
      </c>
      <c r="AZ1232" s="5" t="s">
        <v>185</v>
      </c>
      <c r="BB1232" s="5" t="s">
        <v>74</v>
      </c>
    </row>
    <row r="1233" spans="1:57" x14ac:dyDescent="0.25">
      <c r="A1233" s="5">
        <v>1232</v>
      </c>
      <c r="B1233" s="6">
        <v>42608.447731481479</v>
      </c>
      <c r="D1233" s="5" t="s">
        <v>318</v>
      </c>
      <c r="E1233" s="5" t="s">
        <v>356</v>
      </c>
      <c r="G1233" s="5" t="s">
        <v>64</v>
      </c>
      <c r="H1233" s="5" t="s">
        <v>319</v>
      </c>
      <c r="I1233" s="5" t="s">
        <v>75</v>
      </c>
      <c r="J1233" s="5" t="s">
        <v>65</v>
      </c>
      <c r="K1233" s="5" t="s">
        <v>65</v>
      </c>
      <c r="M1233" s="5" t="s">
        <v>335</v>
      </c>
      <c r="N1233" s="5" t="s">
        <v>196</v>
      </c>
      <c r="O1233" s="7">
        <v>0</v>
      </c>
      <c r="P1233" s="7">
        <v>0</v>
      </c>
      <c r="Q1233" s="7">
        <v>0</v>
      </c>
      <c r="R1233" s="7">
        <v>0</v>
      </c>
      <c r="T1233" s="5">
        <v>0</v>
      </c>
      <c r="W1233" s="5">
        <v>0</v>
      </c>
      <c r="Y1233" s="5">
        <v>0</v>
      </c>
      <c r="Z1233" s="5">
        <v>0</v>
      </c>
      <c r="AB1233" s="5">
        <v>0</v>
      </c>
      <c r="AC1233" s="5">
        <v>0</v>
      </c>
      <c r="AE1233" s="5">
        <v>0</v>
      </c>
      <c r="AF1233" s="5">
        <v>0</v>
      </c>
      <c r="AH1233" s="5">
        <v>0</v>
      </c>
      <c r="AJ1233" s="7">
        <v>0</v>
      </c>
      <c r="AZ1233" s="5" t="s">
        <v>175</v>
      </c>
      <c r="BB1233" s="5" t="s">
        <v>77</v>
      </c>
      <c r="BD1233" s="5" t="s">
        <v>327</v>
      </c>
      <c r="BE1233" s="5" t="s">
        <v>67</v>
      </c>
    </row>
    <row r="1234" spans="1:57" x14ac:dyDescent="0.25">
      <c r="A1234" s="5">
        <v>1233</v>
      </c>
      <c r="B1234" s="6">
        <v>42608.446192129632</v>
      </c>
      <c r="D1234" s="5" t="s">
        <v>318</v>
      </c>
      <c r="E1234" s="5" t="s">
        <v>469</v>
      </c>
      <c r="G1234" s="5" t="s">
        <v>64</v>
      </c>
      <c r="H1234" s="5" t="s">
        <v>319</v>
      </c>
      <c r="I1234" s="5" t="s">
        <v>75</v>
      </c>
      <c r="J1234" s="5" t="s">
        <v>65</v>
      </c>
      <c r="K1234" s="5" t="s">
        <v>65</v>
      </c>
      <c r="M1234" s="5" t="s">
        <v>179</v>
      </c>
      <c r="N1234" s="5" t="s">
        <v>76</v>
      </c>
      <c r="O1234" s="7">
        <v>0</v>
      </c>
      <c r="P1234" s="7">
        <v>0</v>
      </c>
      <c r="Q1234" s="7">
        <v>0</v>
      </c>
      <c r="R1234" s="7">
        <v>0</v>
      </c>
      <c r="T1234" s="5">
        <v>0</v>
      </c>
      <c r="W1234" s="5">
        <v>0</v>
      </c>
      <c r="Y1234" s="5">
        <v>0</v>
      </c>
      <c r="Z1234" s="5">
        <v>0</v>
      </c>
      <c r="AB1234" s="5">
        <v>0</v>
      </c>
      <c r="AC1234" s="5">
        <v>0</v>
      </c>
      <c r="AE1234" s="5">
        <v>0</v>
      </c>
      <c r="AF1234" s="5">
        <v>0</v>
      </c>
      <c r="AH1234" s="5">
        <v>0</v>
      </c>
      <c r="AJ1234" s="7">
        <v>0</v>
      </c>
      <c r="AZ1234" s="5" t="s">
        <v>175</v>
      </c>
      <c r="BB1234" s="5" t="s">
        <v>77</v>
      </c>
      <c r="BD1234" s="5" t="s">
        <v>394</v>
      </c>
      <c r="BE1234" s="5" t="s">
        <v>67</v>
      </c>
    </row>
    <row r="1235" spans="1:57" x14ac:dyDescent="0.25">
      <c r="A1235" s="5">
        <v>1234</v>
      </c>
      <c r="B1235" s="6">
        <v>42607.957719907405</v>
      </c>
      <c r="C1235" s="6">
        <v>42608.010937500003</v>
      </c>
      <c r="D1235" s="5" t="s">
        <v>336</v>
      </c>
      <c r="E1235" s="5" t="s">
        <v>241</v>
      </c>
      <c r="F1235" s="5" t="s">
        <v>337</v>
      </c>
      <c r="G1235" s="5" t="s">
        <v>64</v>
      </c>
      <c r="H1235" s="5" t="s">
        <v>319</v>
      </c>
      <c r="I1235" s="5" t="s">
        <v>69</v>
      </c>
      <c r="J1235" s="5" t="s">
        <v>65</v>
      </c>
      <c r="K1235" s="5" t="s">
        <v>65</v>
      </c>
      <c r="L1235" s="5">
        <v>28615</v>
      </c>
      <c r="M1235" s="5" t="s">
        <v>70</v>
      </c>
      <c r="N1235" s="5" t="s">
        <v>70</v>
      </c>
      <c r="O1235" s="7">
        <v>0</v>
      </c>
      <c r="P1235" s="7">
        <v>0</v>
      </c>
      <c r="Q1235" s="7">
        <v>0</v>
      </c>
      <c r="R1235" s="7">
        <v>0</v>
      </c>
      <c r="T1235" s="5">
        <v>33</v>
      </c>
      <c r="U1235" s="5">
        <v>0</v>
      </c>
      <c r="V1235" s="5">
        <v>0</v>
      </c>
      <c r="W1235" s="5">
        <v>0</v>
      </c>
      <c r="Z1235" s="5">
        <v>0</v>
      </c>
      <c r="AC1235" s="5">
        <v>0</v>
      </c>
      <c r="AF1235" s="5">
        <v>0</v>
      </c>
      <c r="AI1235" s="7">
        <v>848.39859999999999</v>
      </c>
      <c r="AJ1235" s="7">
        <v>2.7300000000000001E-2</v>
      </c>
      <c r="AK1235" s="5" t="s">
        <v>149</v>
      </c>
      <c r="AZ1235" s="5" t="s">
        <v>186</v>
      </c>
      <c r="BB1235" s="5" t="s">
        <v>71</v>
      </c>
    </row>
    <row r="1236" spans="1:57" x14ac:dyDescent="0.25">
      <c r="A1236" s="5">
        <v>1235</v>
      </c>
      <c r="B1236" s="6">
        <v>42607.957418981481</v>
      </c>
      <c r="C1236" s="6">
        <v>42608.010937500003</v>
      </c>
      <c r="D1236" s="5" t="s">
        <v>336</v>
      </c>
      <c r="E1236" s="5" t="s">
        <v>241</v>
      </c>
      <c r="F1236" s="5" t="s">
        <v>337</v>
      </c>
      <c r="G1236" s="5" t="s">
        <v>64</v>
      </c>
      <c r="H1236" s="5" t="s">
        <v>319</v>
      </c>
      <c r="I1236" s="5" t="s">
        <v>69</v>
      </c>
      <c r="J1236" s="5" t="s">
        <v>65</v>
      </c>
      <c r="K1236" s="5" t="s">
        <v>65</v>
      </c>
      <c r="L1236" s="5">
        <v>125594</v>
      </c>
      <c r="M1236" s="5" t="s">
        <v>70</v>
      </c>
      <c r="N1236" s="5" t="s">
        <v>70</v>
      </c>
      <c r="O1236" s="7">
        <v>0</v>
      </c>
      <c r="P1236" s="7">
        <v>0</v>
      </c>
      <c r="Q1236" s="7">
        <v>0</v>
      </c>
      <c r="R1236" s="7">
        <v>0</v>
      </c>
      <c r="T1236" s="5">
        <v>33</v>
      </c>
      <c r="U1236" s="5">
        <v>0</v>
      </c>
      <c r="V1236" s="5">
        <v>0</v>
      </c>
      <c r="W1236" s="5">
        <v>0</v>
      </c>
      <c r="Z1236" s="5">
        <v>0</v>
      </c>
      <c r="AC1236" s="5">
        <v>0</v>
      </c>
      <c r="AF1236" s="5">
        <v>0</v>
      </c>
      <c r="AI1236" s="7">
        <v>848.51869999999997</v>
      </c>
      <c r="AJ1236" s="7">
        <v>0.1201</v>
      </c>
      <c r="AK1236" s="5" t="s">
        <v>148</v>
      </c>
      <c r="AZ1236" s="5" t="s">
        <v>185</v>
      </c>
      <c r="BB1236" s="5" t="s">
        <v>74</v>
      </c>
    </row>
    <row r="1237" spans="1:57" x14ac:dyDescent="0.25">
      <c r="A1237" s="5">
        <v>1236</v>
      </c>
      <c r="B1237" s="6">
        <v>42607.957245370373</v>
      </c>
      <c r="C1237" s="6">
        <v>42607.962743055556</v>
      </c>
      <c r="D1237" s="5" t="s">
        <v>336</v>
      </c>
      <c r="E1237" s="5" t="s">
        <v>68</v>
      </c>
      <c r="G1237" s="5" t="s">
        <v>64</v>
      </c>
      <c r="H1237" s="5" t="s">
        <v>319</v>
      </c>
      <c r="I1237" s="5" t="s">
        <v>69</v>
      </c>
      <c r="J1237" s="5" t="s">
        <v>65</v>
      </c>
      <c r="K1237" s="5" t="s">
        <v>65</v>
      </c>
      <c r="L1237" s="5">
        <v>17441</v>
      </c>
      <c r="M1237" s="5" t="s">
        <v>70</v>
      </c>
      <c r="N1237" s="5" t="s">
        <v>70</v>
      </c>
      <c r="O1237" s="7">
        <v>0</v>
      </c>
      <c r="P1237" s="7">
        <v>0</v>
      </c>
      <c r="Q1237" s="7">
        <v>0</v>
      </c>
      <c r="R1237" s="7">
        <v>0</v>
      </c>
      <c r="T1237" s="5">
        <v>33</v>
      </c>
      <c r="U1237" s="5">
        <v>0</v>
      </c>
      <c r="V1237" s="5">
        <v>0</v>
      </c>
      <c r="W1237" s="5">
        <v>0</v>
      </c>
      <c r="Z1237" s="5">
        <v>0</v>
      </c>
      <c r="AC1237" s="5">
        <v>0</v>
      </c>
      <c r="AF1237" s="5">
        <v>0</v>
      </c>
      <c r="AI1237" s="7">
        <v>848.53629999999998</v>
      </c>
      <c r="AJ1237" s="7">
        <v>1.7600000000000001E-2</v>
      </c>
      <c r="AK1237" s="5" t="s">
        <v>148</v>
      </c>
      <c r="AZ1237" s="5" t="s">
        <v>185</v>
      </c>
      <c r="BB1237" s="5" t="s">
        <v>74</v>
      </c>
    </row>
    <row r="1238" spans="1:57" x14ac:dyDescent="0.25">
      <c r="A1238" s="5">
        <v>1237</v>
      </c>
      <c r="B1238" s="6">
        <v>42607.928206018521</v>
      </c>
      <c r="D1238" s="5" t="s">
        <v>318</v>
      </c>
      <c r="E1238" s="5" t="s">
        <v>330</v>
      </c>
      <c r="G1238" s="5" t="s">
        <v>64</v>
      </c>
      <c r="H1238" s="5" t="s">
        <v>319</v>
      </c>
      <c r="I1238" s="5" t="s">
        <v>75</v>
      </c>
      <c r="J1238" s="5" t="s">
        <v>65</v>
      </c>
      <c r="K1238" s="5" t="s">
        <v>65</v>
      </c>
      <c r="M1238" s="5" t="s">
        <v>642</v>
      </c>
      <c r="N1238" s="5" t="s">
        <v>76</v>
      </c>
      <c r="O1238" s="7">
        <v>0</v>
      </c>
      <c r="P1238" s="7">
        <v>0</v>
      </c>
      <c r="Q1238" s="7">
        <v>0</v>
      </c>
      <c r="R1238" s="7">
        <v>0</v>
      </c>
      <c r="T1238" s="5">
        <v>0</v>
      </c>
      <c r="W1238" s="5">
        <v>0</v>
      </c>
      <c r="Y1238" s="5">
        <v>0</v>
      </c>
      <c r="Z1238" s="5">
        <v>0</v>
      </c>
      <c r="AB1238" s="5">
        <v>0</v>
      </c>
      <c r="AC1238" s="5">
        <v>0</v>
      </c>
      <c r="AE1238" s="5">
        <v>0</v>
      </c>
      <c r="AF1238" s="5">
        <v>0</v>
      </c>
      <c r="AH1238" s="5">
        <v>0</v>
      </c>
      <c r="AJ1238" s="7">
        <v>0</v>
      </c>
      <c r="AZ1238" s="5" t="s">
        <v>175</v>
      </c>
      <c r="BB1238" s="5" t="s">
        <v>77</v>
      </c>
      <c r="BD1238" s="5" t="s">
        <v>393</v>
      </c>
      <c r="BE1238" s="5" t="s">
        <v>67</v>
      </c>
    </row>
    <row r="1239" spans="1:57" x14ac:dyDescent="0.25">
      <c r="A1239" s="5">
        <v>1238</v>
      </c>
      <c r="B1239" s="6">
        <v>42607.921446759261</v>
      </c>
      <c r="D1239" s="5" t="s">
        <v>318</v>
      </c>
      <c r="E1239" s="5" t="s">
        <v>377</v>
      </c>
      <c r="G1239" s="5" t="s">
        <v>64</v>
      </c>
      <c r="H1239" s="5" t="s">
        <v>319</v>
      </c>
      <c r="I1239" s="5" t="s">
        <v>75</v>
      </c>
      <c r="J1239" s="5" t="s">
        <v>65</v>
      </c>
      <c r="K1239" s="5" t="s">
        <v>65</v>
      </c>
      <c r="M1239" s="5" t="s">
        <v>396</v>
      </c>
      <c r="N1239" s="5" t="s">
        <v>365</v>
      </c>
      <c r="O1239" s="7">
        <v>0</v>
      </c>
      <c r="P1239" s="7">
        <v>0</v>
      </c>
      <c r="Q1239" s="7">
        <v>0</v>
      </c>
      <c r="R1239" s="7">
        <v>0</v>
      </c>
      <c r="T1239" s="5">
        <v>0</v>
      </c>
      <c r="W1239" s="5">
        <v>0</v>
      </c>
      <c r="Y1239" s="5">
        <v>0</v>
      </c>
      <c r="Z1239" s="5">
        <v>0</v>
      </c>
      <c r="AB1239" s="5">
        <v>0</v>
      </c>
      <c r="AC1239" s="5">
        <v>0</v>
      </c>
      <c r="AE1239" s="5">
        <v>0</v>
      </c>
      <c r="AF1239" s="5">
        <v>0</v>
      </c>
      <c r="AH1239" s="5">
        <v>0</v>
      </c>
      <c r="AJ1239" s="7">
        <v>0</v>
      </c>
      <c r="AZ1239" s="5" t="s">
        <v>175</v>
      </c>
      <c r="BB1239" s="5" t="s">
        <v>77</v>
      </c>
      <c r="BD1239" s="5" t="s">
        <v>393</v>
      </c>
      <c r="BE1239" s="5" t="s">
        <v>67</v>
      </c>
    </row>
    <row r="1240" spans="1:57" x14ac:dyDescent="0.25">
      <c r="A1240" s="5">
        <v>1239</v>
      </c>
      <c r="B1240" s="6">
        <v>42607.917268518519</v>
      </c>
      <c r="D1240" s="5" t="s">
        <v>318</v>
      </c>
      <c r="E1240" s="5" t="s">
        <v>356</v>
      </c>
      <c r="G1240" s="5" t="s">
        <v>64</v>
      </c>
      <c r="H1240" s="5" t="s">
        <v>319</v>
      </c>
      <c r="I1240" s="5" t="s">
        <v>75</v>
      </c>
      <c r="J1240" s="5" t="s">
        <v>65</v>
      </c>
      <c r="K1240" s="5" t="s">
        <v>65</v>
      </c>
      <c r="M1240" s="5" t="s">
        <v>643</v>
      </c>
      <c r="N1240" s="5" t="s">
        <v>183</v>
      </c>
      <c r="O1240" s="7">
        <v>0</v>
      </c>
      <c r="P1240" s="7">
        <v>0</v>
      </c>
      <c r="Q1240" s="7">
        <v>0</v>
      </c>
      <c r="R1240" s="7">
        <v>0</v>
      </c>
      <c r="T1240" s="5">
        <v>0</v>
      </c>
      <c r="W1240" s="5">
        <v>0</v>
      </c>
      <c r="Y1240" s="5">
        <v>0</v>
      </c>
      <c r="Z1240" s="5">
        <v>0</v>
      </c>
      <c r="AB1240" s="5">
        <v>0</v>
      </c>
      <c r="AC1240" s="5">
        <v>0</v>
      </c>
      <c r="AE1240" s="5">
        <v>0</v>
      </c>
      <c r="AF1240" s="5">
        <v>0</v>
      </c>
      <c r="AH1240" s="5">
        <v>0</v>
      </c>
      <c r="AJ1240" s="7">
        <v>0</v>
      </c>
      <c r="AZ1240" s="5" t="s">
        <v>175</v>
      </c>
      <c r="BB1240" s="5" t="s">
        <v>77</v>
      </c>
      <c r="BD1240" s="5" t="s">
        <v>393</v>
      </c>
      <c r="BE1240" s="5" t="s">
        <v>67</v>
      </c>
    </row>
    <row r="1241" spans="1:57" x14ac:dyDescent="0.25">
      <c r="A1241" s="5">
        <v>1240</v>
      </c>
      <c r="B1241" s="6">
        <v>42607.888784722221</v>
      </c>
      <c r="D1241" s="5" t="s">
        <v>318</v>
      </c>
      <c r="E1241" s="5" t="s">
        <v>377</v>
      </c>
      <c r="G1241" s="5" t="s">
        <v>64</v>
      </c>
      <c r="H1241" s="5" t="s">
        <v>319</v>
      </c>
      <c r="I1241" s="5" t="s">
        <v>75</v>
      </c>
      <c r="J1241" s="5" t="s">
        <v>65</v>
      </c>
      <c r="K1241" s="5" t="s">
        <v>65</v>
      </c>
      <c r="M1241" s="5" t="s">
        <v>388</v>
      </c>
      <c r="N1241" s="5" t="s">
        <v>66</v>
      </c>
      <c r="O1241" s="7">
        <v>0</v>
      </c>
      <c r="P1241" s="7">
        <v>0</v>
      </c>
      <c r="Q1241" s="7">
        <v>0</v>
      </c>
      <c r="R1241" s="7">
        <v>0</v>
      </c>
      <c r="T1241" s="5">
        <v>0</v>
      </c>
      <c r="W1241" s="5">
        <v>0</v>
      </c>
      <c r="Y1241" s="5">
        <v>0</v>
      </c>
      <c r="Z1241" s="5">
        <v>0</v>
      </c>
      <c r="AB1241" s="5">
        <v>0</v>
      </c>
      <c r="AC1241" s="5">
        <v>0</v>
      </c>
      <c r="AE1241" s="5">
        <v>0</v>
      </c>
      <c r="AF1241" s="5">
        <v>0</v>
      </c>
      <c r="AH1241" s="5">
        <v>0</v>
      </c>
      <c r="AJ1241" s="7">
        <v>0</v>
      </c>
      <c r="AZ1241" s="5" t="s">
        <v>175</v>
      </c>
      <c r="BB1241" s="5" t="s">
        <v>77</v>
      </c>
      <c r="BD1241" s="5" t="s">
        <v>328</v>
      </c>
      <c r="BE1241" s="5" t="s">
        <v>67</v>
      </c>
    </row>
    <row r="1242" spans="1:57" x14ac:dyDescent="0.25">
      <c r="A1242" s="5">
        <v>1241</v>
      </c>
      <c r="B1242" s="6">
        <v>42607.877280092594</v>
      </c>
      <c r="D1242" s="5" t="s">
        <v>318</v>
      </c>
      <c r="E1242" s="5" t="s">
        <v>330</v>
      </c>
      <c r="G1242" s="5" t="s">
        <v>64</v>
      </c>
      <c r="H1242" s="5" t="s">
        <v>319</v>
      </c>
      <c r="I1242" s="5" t="s">
        <v>75</v>
      </c>
      <c r="J1242" s="5" t="s">
        <v>65</v>
      </c>
      <c r="K1242" s="5" t="s">
        <v>65</v>
      </c>
      <c r="M1242" s="5" t="s">
        <v>644</v>
      </c>
      <c r="N1242" s="5" t="s">
        <v>196</v>
      </c>
      <c r="O1242" s="7">
        <v>0</v>
      </c>
      <c r="P1242" s="7">
        <v>0</v>
      </c>
      <c r="Q1242" s="7">
        <v>0</v>
      </c>
      <c r="R1242" s="7">
        <v>0</v>
      </c>
      <c r="T1242" s="5">
        <v>0</v>
      </c>
      <c r="W1242" s="5">
        <v>0</v>
      </c>
      <c r="Y1242" s="5">
        <v>0</v>
      </c>
      <c r="Z1242" s="5">
        <v>0</v>
      </c>
      <c r="AB1242" s="5">
        <v>0</v>
      </c>
      <c r="AC1242" s="5">
        <v>0</v>
      </c>
      <c r="AE1242" s="5">
        <v>0</v>
      </c>
      <c r="AF1242" s="5">
        <v>0</v>
      </c>
      <c r="AH1242" s="5">
        <v>0</v>
      </c>
      <c r="AJ1242" s="7">
        <v>0</v>
      </c>
      <c r="AZ1242" s="5" t="s">
        <v>175</v>
      </c>
      <c r="BB1242" s="5" t="s">
        <v>77</v>
      </c>
      <c r="BD1242" s="5" t="s">
        <v>399</v>
      </c>
      <c r="BE1242" s="5" t="s">
        <v>67</v>
      </c>
    </row>
    <row r="1243" spans="1:57" x14ac:dyDescent="0.25">
      <c r="A1243" s="5">
        <v>1242</v>
      </c>
      <c r="B1243" s="6">
        <v>42607.867245370369</v>
      </c>
      <c r="C1243" s="6">
        <v>42607.873368055552</v>
      </c>
      <c r="D1243" s="5" t="s">
        <v>336</v>
      </c>
      <c r="E1243" s="5" t="s">
        <v>241</v>
      </c>
      <c r="F1243" s="5" t="s">
        <v>337</v>
      </c>
      <c r="G1243" s="5" t="s">
        <v>64</v>
      </c>
      <c r="H1243" s="5" t="s">
        <v>319</v>
      </c>
      <c r="I1243" s="5" t="s">
        <v>69</v>
      </c>
      <c r="J1243" s="5" t="s">
        <v>65</v>
      </c>
      <c r="K1243" s="5" t="s">
        <v>65</v>
      </c>
      <c r="L1243" s="5">
        <v>10326</v>
      </c>
      <c r="M1243" s="5" t="s">
        <v>70</v>
      </c>
      <c r="N1243" s="5" t="s">
        <v>70</v>
      </c>
      <c r="O1243" s="7">
        <v>0</v>
      </c>
      <c r="P1243" s="7">
        <v>0</v>
      </c>
      <c r="Q1243" s="7">
        <v>0</v>
      </c>
      <c r="R1243" s="7">
        <v>0</v>
      </c>
      <c r="T1243" s="5">
        <v>33</v>
      </c>
      <c r="U1243" s="5">
        <v>0</v>
      </c>
      <c r="V1243" s="5">
        <v>0</v>
      </c>
      <c r="W1243" s="5">
        <v>0</v>
      </c>
      <c r="Z1243" s="5">
        <v>0</v>
      </c>
      <c r="AC1243" s="5">
        <v>0</v>
      </c>
      <c r="AF1243" s="5">
        <v>0</v>
      </c>
      <c r="AI1243" s="7">
        <v>848.55880000000002</v>
      </c>
      <c r="AJ1243" s="7">
        <v>1.0699999999999999E-2</v>
      </c>
      <c r="AK1243" s="5" t="s">
        <v>149</v>
      </c>
      <c r="AZ1243" s="5" t="s">
        <v>186</v>
      </c>
      <c r="BB1243" s="5" t="s">
        <v>71</v>
      </c>
    </row>
    <row r="1244" spans="1:57" x14ac:dyDescent="0.25">
      <c r="A1244" s="5">
        <v>1243</v>
      </c>
      <c r="B1244" s="6">
        <v>42607.866643518515</v>
      </c>
      <c r="C1244" s="6">
        <v>42607.873368055552</v>
      </c>
      <c r="D1244" s="5" t="s">
        <v>336</v>
      </c>
      <c r="E1244" s="5" t="s">
        <v>241</v>
      </c>
      <c r="F1244" s="5" t="s">
        <v>337</v>
      </c>
      <c r="G1244" s="5" t="s">
        <v>64</v>
      </c>
      <c r="H1244" s="5" t="s">
        <v>319</v>
      </c>
      <c r="I1244" s="5" t="s">
        <v>69</v>
      </c>
      <c r="J1244" s="5" t="s">
        <v>65</v>
      </c>
      <c r="K1244" s="5" t="s">
        <v>65</v>
      </c>
      <c r="L1244" s="5">
        <v>11305</v>
      </c>
      <c r="M1244" s="5" t="s">
        <v>70</v>
      </c>
      <c r="N1244" s="5" t="s">
        <v>70</v>
      </c>
      <c r="O1244" s="7">
        <v>0</v>
      </c>
      <c r="P1244" s="7">
        <v>0</v>
      </c>
      <c r="Q1244" s="7">
        <v>0</v>
      </c>
      <c r="R1244" s="7">
        <v>0</v>
      </c>
      <c r="T1244" s="5">
        <v>33</v>
      </c>
      <c r="U1244" s="5">
        <v>0</v>
      </c>
      <c r="V1244" s="5">
        <v>0</v>
      </c>
      <c r="W1244" s="5">
        <v>0</v>
      </c>
      <c r="Z1244" s="5">
        <v>0</v>
      </c>
      <c r="AC1244" s="5">
        <v>0</v>
      </c>
      <c r="AF1244" s="5">
        <v>0</v>
      </c>
      <c r="AI1244" s="7">
        <v>848.548</v>
      </c>
      <c r="AJ1244" s="7">
        <v>1.17E-2</v>
      </c>
      <c r="AK1244" s="5" t="s">
        <v>148</v>
      </c>
      <c r="AZ1244" s="5" t="s">
        <v>185</v>
      </c>
      <c r="BB1244" s="5" t="s">
        <v>74</v>
      </c>
    </row>
    <row r="1245" spans="1:57" x14ac:dyDescent="0.25">
      <c r="A1245" s="5">
        <v>1244</v>
      </c>
      <c r="B1245" s="6">
        <v>42607.86377314815</v>
      </c>
      <c r="C1245" s="6">
        <v>42607.869699074072</v>
      </c>
      <c r="D1245" s="5" t="s">
        <v>336</v>
      </c>
      <c r="E1245" s="5" t="s">
        <v>241</v>
      </c>
      <c r="F1245" s="5" t="s">
        <v>337</v>
      </c>
      <c r="G1245" s="5" t="s">
        <v>64</v>
      </c>
      <c r="H1245" s="5" t="s">
        <v>319</v>
      </c>
      <c r="I1245" s="5" t="s">
        <v>69</v>
      </c>
      <c r="J1245" s="5" t="s">
        <v>65</v>
      </c>
      <c r="K1245" s="5" t="s">
        <v>65</v>
      </c>
      <c r="L1245" s="5">
        <v>1982</v>
      </c>
      <c r="M1245" s="5" t="s">
        <v>70</v>
      </c>
      <c r="N1245" s="5" t="s">
        <v>70</v>
      </c>
      <c r="O1245" s="7">
        <v>0</v>
      </c>
      <c r="P1245" s="7">
        <v>0</v>
      </c>
      <c r="Q1245" s="7">
        <v>0</v>
      </c>
      <c r="R1245" s="7">
        <v>0</v>
      </c>
      <c r="T1245" s="5">
        <v>33</v>
      </c>
      <c r="U1245" s="5">
        <v>0</v>
      </c>
      <c r="V1245" s="5">
        <v>0</v>
      </c>
      <c r="W1245" s="5">
        <v>0</v>
      </c>
      <c r="Z1245" s="5">
        <v>0</v>
      </c>
      <c r="AC1245" s="5">
        <v>0</v>
      </c>
      <c r="AF1245" s="5">
        <v>0</v>
      </c>
      <c r="AI1245" s="7">
        <v>848.5607</v>
      </c>
      <c r="AJ1245" s="7">
        <v>2E-3</v>
      </c>
      <c r="AK1245" s="5" t="s">
        <v>148</v>
      </c>
      <c r="AZ1245" s="5" t="s">
        <v>185</v>
      </c>
      <c r="BB1245" s="5" t="s">
        <v>74</v>
      </c>
    </row>
    <row r="1246" spans="1:57" x14ac:dyDescent="0.25">
      <c r="A1246" s="5">
        <v>1245</v>
      </c>
      <c r="B1246" s="6">
        <v>42607.852696759262</v>
      </c>
      <c r="D1246" s="5" t="s">
        <v>318</v>
      </c>
      <c r="E1246" s="5" t="s">
        <v>377</v>
      </c>
      <c r="G1246" s="5" t="s">
        <v>64</v>
      </c>
      <c r="H1246" s="5" t="s">
        <v>319</v>
      </c>
      <c r="I1246" s="5" t="s">
        <v>75</v>
      </c>
      <c r="J1246" s="5" t="s">
        <v>65</v>
      </c>
      <c r="K1246" s="5" t="s">
        <v>65</v>
      </c>
      <c r="M1246" s="5" t="s">
        <v>645</v>
      </c>
      <c r="N1246" s="5" t="s">
        <v>245</v>
      </c>
      <c r="O1246" s="7">
        <v>0</v>
      </c>
      <c r="P1246" s="7">
        <v>0</v>
      </c>
      <c r="Q1246" s="7">
        <v>0</v>
      </c>
      <c r="R1246" s="7">
        <v>0</v>
      </c>
      <c r="T1246" s="5">
        <v>0</v>
      </c>
      <c r="W1246" s="5">
        <v>0</v>
      </c>
      <c r="Y1246" s="5">
        <v>0</v>
      </c>
      <c r="Z1246" s="5">
        <v>0</v>
      </c>
      <c r="AB1246" s="5">
        <v>0</v>
      </c>
      <c r="AC1246" s="5">
        <v>0</v>
      </c>
      <c r="AE1246" s="5">
        <v>0</v>
      </c>
      <c r="AF1246" s="5">
        <v>0</v>
      </c>
      <c r="AH1246" s="5">
        <v>0</v>
      </c>
      <c r="AJ1246" s="7">
        <v>0</v>
      </c>
      <c r="AZ1246" s="5" t="s">
        <v>175</v>
      </c>
      <c r="BB1246" s="5" t="s">
        <v>77</v>
      </c>
      <c r="BD1246" s="5" t="s">
        <v>589</v>
      </c>
      <c r="BE1246" s="5" t="s">
        <v>67</v>
      </c>
    </row>
    <row r="1247" spans="1:57" x14ac:dyDescent="0.25">
      <c r="A1247" s="5">
        <v>1246</v>
      </c>
      <c r="B1247" s="6">
        <v>42607.842824074076</v>
      </c>
      <c r="D1247" s="5" t="s">
        <v>377</v>
      </c>
      <c r="E1247" s="5" t="s">
        <v>318</v>
      </c>
      <c r="G1247" s="5" t="s">
        <v>64</v>
      </c>
      <c r="H1247" s="5" t="s">
        <v>319</v>
      </c>
      <c r="I1247" s="5" t="s">
        <v>176</v>
      </c>
      <c r="J1247" s="5" t="s">
        <v>65</v>
      </c>
      <c r="K1247" s="5" t="s">
        <v>65</v>
      </c>
      <c r="M1247" s="5" t="s">
        <v>348</v>
      </c>
      <c r="N1247" s="5" t="s">
        <v>76</v>
      </c>
      <c r="O1247" s="7">
        <v>0</v>
      </c>
      <c r="P1247" s="7">
        <v>0</v>
      </c>
      <c r="Q1247" s="7">
        <v>0</v>
      </c>
      <c r="R1247" s="7">
        <v>0</v>
      </c>
      <c r="T1247" s="5">
        <v>0</v>
      </c>
      <c r="W1247" s="5">
        <v>0</v>
      </c>
      <c r="Y1247" s="5">
        <v>0</v>
      </c>
      <c r="Z1247" s="5">
        <v>0</v>
      </c>
      <c r="AB1247" s="5">
        <v>0</v>
      </c>
      <c r="AC1247" s="5">
        <v>0</v>
      </c>
      <c r="AE1247" s="5">
        <v>0</v>
      </c>
      <c r="AF1247" s="5">
        <v>0</v>
      </c>
      <c r="AH1247" s="5">
        <v>0</v>
      </c>
      <c r="AJ1247" s="7">
        <v>0</v>
      </c>
      <c r="AZ1247" s="5" t="s">
        <v>175</v>
      </c>
      <c r="BB1247" s="5" t="s">
        <v>178</v>
      </c>
      <c r="BD1247" s="5" t="s">
        <v>646</v>
      </c>
      <c r="BE1247" s="5" t="s">
        <v>67</v>
      </c>
    </row>
    <row r="1248" spans="1:57" x14ac:dyDescent="0.25">
      <c r="A1248" s="5">
        <v>1247</v>
      </c>
      <c r="B1248" s="6">
        <v>42607.832361111112</v>
      </c>
      <c r="D1248" s="5" t="s">
        <v>318</v>
      </c>
      <c r="E1248" s="5" t="s">
        <v>585</v>
      </c>
      <c r="G1248" s="5" t="s">
        <v>64</v>
      </c>
      <c r="H1248" s="5" t="s">
        <v>319</v>
      </c>
      <c r="I1248" s="5" t="s">
        <v>75</v>
      </c>
      <c r="J1248" s="5" t="s">
        <v>65</v>
      </c>
      <c r="K1248" s="5" t="s">
        <v>65</v>
      </c>
      <c r="M1248" s="5" t="s">
        <v>285</v>
      </c>
      <c r="N1248" s="5" t="s">
        <v>66</v>
      </c>
      <c r="O1248" s="7">
        <v>0</v>
      </c>
      <c r="P1248" s="7">
        <v>0</v>
      </c>
      <c r="Q1248" s="7">
        <v>0</v>
      </c>
      <c r="R1248" s="7">
        <v>0</v>
      </c>
      <c r="T1248" s="5">
        <v>0</v>
      </c>
      <c r="W1248" s="5">
        <v>0</v>
      </c>
      <c r="Y1248" s="5">
        <v>0</v>
      </c>
      <c r="Z1248" s="5">
        <v>0</v>
      </c>
      <c r="AB1248" s="5">
        <v>0</v>
      </c>
      <c r="AC1248" s="5">
        <v>0</v>
      </c>
      <c r="AE1248" s="5">
        <v>0</v>
      </c>
      <c r="AF1248" s="5">
        <v>0</v>
      </c>
      <c r="AH1248" s="5">
        <v>0</v>
      </c>
      <c r="AJ1248" s="7">
        <v>0</v>
      </c>
      <c r="AZ1248" s="5" t="s">
        <v>175</v>
      </c>
      <c r="BB1248" s="5" t="s">
        <v>77</v>
      </c>
      <c r="BD1248" s="5" t="s">
        <v>539</v>
      </c>
      <c r="BE1248" s="5" t="s">
        <v>67</v>
      </c>
    </row>
    <row r="1249" spans="1:57" x14ac:dyDescent="0.25">
      <c r="A1249" s="5">
        <v>1248</v>
      </c>
      <c r="B1249" s="6">
        <v>42607.819837962961</v>
      </c>
      <c r="D1249" s="5" t="s">
        <v>318</v>
      </c>
      <c r="E1249" s="5" t="s">
        <v>647</v>
      </c>
      <c r="F1249" s="5">
        <v>0</v>
      </c>
      <c r="G1249" s="5" t="s">
        <v>64</v>
      </c>
      <c r="H1249" s="5" t="s">
        <v>319</v>
      </c>
      <c r="I1249" s="5" t="s">
        <v>81</v>
      </c>
      <c r="J1249" s="5" t="s">
        <v>65</v>
      </c>
      <c r="K1249" s="5" t="s">
        <v>65</v>
      </c>
      <c r="L1249" s="5">
        <v>0</v>
      </c>
      <c r="M1249" s="5" t="s">
        <v>70</v>
      </c>
      <c r="N1249" s="5" t="s">
        <v>70</v>
      </c>
      <c r="O1249" s="7">
        <v>0</v>
      </c>
      <c r="P1249" s="7">
        <v>0</v>
      </c>
      <c r="Q1249" s="7">
        <v>0</v>
      </c>
      <c r="R1249" s="7">
        <v>0</v>
      </c>
      <c r="T1249" s="5">
        <v>0</v>
      </c>
      <c r="U1249" s="5">
        <v>0</v>
      </c>
      <c r="V1249" s="5">
        <v>0</v>
      </c>
      <c r="W1249" s="5">
        <v>0</v>
      </c>
      <c r="Y1249" s="5">
        <v>0</v>
      </c>
      <c r="Z1249" s="5">
        <v>0</v>
      </c>
      <c r="AB1249" s="5">
        <v>0</v>
      </c>
      <c r="AC1249" s="5">
        <v>0</v>
      </c>
      <c r="AE1249" s="5">
        <v>0</v>
      </c>
      <c r="AF1249" s="5">
        <v>0</v>
      </c>
      <c r="AH1249" s="5">
        <v>0</v>
      </c>
      <c r="AJ1249" s="7">
        <v>0</v>
      </c>
      <c r="AZ1249" s="5" t="s">
        <v>175</v>
      </c>
      <c r="BB1249" s="5" t="s">
        <v>82</v>
      </c>
      <c r="BD1249" s="5">
        <v>0</v>
      </c>
      <c r="BE1249" s="5">
        <v>0</v>
      </c>
    </row>
    <row r="1250" spans="1:57" x14ac:dyDescent="0.25">
      <c r="A1250" s="5">
        <v>1249</v>
      </c>
      <c r="B1250" s="6">
        <v>42607.812569444446</v>
      </c>
      <c r="D1250" s="5" t="s">
        <v>318</v>
      </c>
      <c r="E1250" s="5" t="s">
        <v>377</v>
      </c>
      <c r="G1250" s="5" t="s">
        <v>64</v>
      </c>
      <c r="H1250" s="5" t="s">
        <v>319</v>
      </c>
      <c r="I1250" s="5" t="s">
        <v>75</v>
      </c>
      <c r="J1250" s="5" t="s">
        <v>65</v>
      </c>
      <c r="K1250" s="5" t="s">
        <v>65</v>
      </c>
      <c r="M1250" s="5" t="s">
        <v>392</v>
      </c>
      <c r="N1250" s="5" t="s">
        <v>66</v>
      </c>
      <c r="O1250" s="7">
        <v>0</v>
      </c>
      <c r="P1250" s="7">
        <v>0</v>
      </c>
      <c r="Q1250" s="7">
        <v>0</v>
      </c>
      <c r="R1250" s="7">
        <v>0</v>
      </c>
      <c r="T1250" s="5">
        <v>0</v>
      </c>
      <c r="W1250" s="5">
        <v>0</v>
      </c>
      <c r="Y1250" s="5">
        <v>0</v>
      </c>
      <c r="Z1250" s="5">
        <v>0</v>
      </c>
      <c r="AB1250" s="5">
        <v>0</v>
      </c>
      <c r="AC1250" s="5">
        <v>0</v>
      </c>
      <c r="AE1250" s="5">
        <v>0</v>
      </c>
      <c r="AF1250" s="5">
        <v>0</v>
      </c>
      <c r="AH1250" s="5">
        <v>0</v>
      </c>
      <c r="AJ1250" s="7">
        <v>0</v>
      </c>
      <c r="AZ1250" s="5" t="s">
        <v>175</v>
      </c>
      <c r="BB1250" s="5" t="s">
        <v>77</v>
      </c>
      <c r="BD1250" s="5" t="s">
        <v>648</v>
      </c>
      <c r="BE1250" s="5" t="s">
        <v>67</v>
      </c>
    </row>
    <row r="1251" spans="1:57" x14ac:dyDescent="0.25">
      <c r="A1251" s="5">
        <v>1250</v>
      </c>
      <c r="B1251" s="6">
        <v>42607.808020833334</v>
      </c>
      <c r="D1251" s="5" t="s">
        <v>318</v>
      </c>
      <c r="E1251" s="5" t="s">
        <v>344</v>
      </c>
      <c r="G1251" s="5" t="s">
        <v>64</v>
      </c>
      <c r="H1251" s="5" t="s">
        <v>319</v>
      </c>
      <c r="I1251" s="5" t="s">
        <v>75</v>
      </c>
      <c r="J1251" s="5" t="s">
        <v>65</v>
      </c>
      <c r="K1251" s="5" t="s">
        <v>65</v>
      </c>
      <c r="M1251" s="5" t="s">
        <v>649</v>
      </c>
      <c r="N1251" s="5" t="s">
        <v>245</v>
      </c>
      <c r="O1251" s="7">
        <v>0</v>
      </c>
      <c r="P1251" s="7">
        <v>0</v>
      </c>
      <c r="Q1251" s="7">
        <v>0</v>
      </c>
      <c r="R1251" s="7">
        <v>0</v>
      </c>
      <c r="T1251" s="5">
        <v>0</v>
      </c>
      <c r="W1251" s="5">
        <v>0</v>
      </c>
      <c r="Y1251" s="5">
        <v>0</v>
      </c>
      <c r="Z1251" s="5">
        <v>0</v>
      </c>
      <c r="AB1251" s="5">
        <v>0</v>
      </c>
      <c r="AC1251" s="5">
        <v>0</v>
      </c>
      <c r="AE1251" s="5">
        <v>0</v>
      </c>
      <c r="AF1251" s="5">
        <v>0</v>
      </c>
      <c r="AH1251" s="5">
        <v>0</v>
      </c>
      <c r="AJ1251" s="7">
        <v>0</v>
      </c>
      <c r="AZ1251" s="5" t="s">
        <v>175</v>
      </c>
      <c r="BB1251" s="5" t="s">
        <v>77</v>
      </c>
      <c r="BD1251" s="5" t="s">
        <v>650</v>
      </c>
      <c r="BE1251" s="5" t="s">
        <v>67</v>
      </c>
    </row>
    <row r="1252" spans="1:57" x14ac:dyDescent="0.25">
      <c r="A1252" s="5">
        <v>1251</v>
      </c>
      <c r="B1252" s="6">
        <v>42607.80096064815</v>
      </c>
      <c r="D1252" s="5" t="s">
        <v>318</v>
      </c>
      <c r="E1252" s="5" t="s">
        <v>344</v>
      </c>
      <c r="G1252" s="5" t="s">
        <v>64</v>
      </c>
      <c r="H1252" s="5" t="s">
        <v>319</v>
      </c>
      <c r="I1252" s="5" t="s">
        <v>75</v>
      </c>
      <c r="J1252" s="5" t="s">
        <v>65</v>
      </c>
      <c r="K1252" s="5" t="s">
        <v>65</v>
      </c>
      <c r="M1252" s="5" t="s">
        <v>651</v>
      </c>
      <c r="N1252" s="5" t="s">
        <v>174</v>
      </c>
      <c r="O1252" s="7">
        <v>0</v>
      </c>
      <c r="P1252" s="7">
        <v>0</v>
      </c>
      <c r="Q1252" s="7">
        <v>0</v>
      </c>
      <c r="R1252" s="7">
        <v>0</v>
      </c>
      <c r="T1252" s="5">
        <v>0</v>
      </c>
      <c r="W1252" s="5">
        <v>0</v>
      </c>
      <c r="Y1252" s="5">
        <v>0</v>
      </c>
      <c r="Z1252" s="5">
        <v>0</v>
      </c>
      <c r="AB1252" s="5">
        <v>0</v>
      </c>
      <c r="AC1252" s="5">
        <v>0</v>
      </c>
      <c r="AE1252" s="5">
        <v>0</v>
      </c>
      <c r="AF1252" s="5">
        <v>0</v>
      </c>
      <c r="AH1252" s="5">
        <v>0</v>
      </c>
      <c r="AJ1252" s="7">
        <v>0</v>
      </c>
      <c r="AZ1252" s="5" t="s">
        <v>175</v>
      </c>
      <c r="BB1252" s="5" t="s">
        <v>77</v>
      </c>
      <c r="BD1252" s="5" t="s">
        <v>652</v>
      </c>
      <c r="BE1252" s="5" t="s">
        <v>67</v>
      </c>
    </row>
    <row r="1253" spans="1:57" x14ac:dyDescent="0.25">
      <c r="A1253" s="5">
        <v>1252</v>
      </c>
      <c r="B1253" s="6">
        <v>42607.794456018521</v>
      </c>
      <c r="C1253" s="6">
        <v>42607.869421296295</v>
      </c>
      <c r="D1253" s="5" t="s">
        <v>336</v>
      </c>
      <c r="E1253" s="5" t="s">
        <v>241</v>
      </c>
      <c r="F1253" s="5" t="s">
        <v>337</v>
      </c>
      <c r="G1253" s="5" t="s">
        <v>64</v>
      </c>
      <c r="H1253" s="5" t="s">
        <v>319</v>
      </c>
      <c r="I1253" s="5" t="s">
        <v>69</v>
      </c>
      <c r="J1253" s="5" t="s">
        <v>65</v>
      </c>
      <c r="K1253" s="5" t="s">
        <v>65</v>
      </c>
      <c r="L1253" s="5">
        <v>278374</v>
      </c>
      <c r="M1253" s="5" t="s">
        <v>70</v>
      </c>
      <c r="N1253" s="5" t="s">
        <v>70</v>
      </c>
      <c r="O1253" s="7">
        <v>0</v>
      </c>
      <c r="P1253" s="7">
        <v>0</v>
      </c>
      <c r="Q1253" s="7">
        <v>0</v>
      </c>
      <c r="R1253" s="7">
        <v>0</v>
      </c>
      <c r="T1253" s="5">
        <v>33</v>
      </c>
      <c r="U1253" s="5">
        <v>0</v>
      </c>
      <c r="V1253" s="5">
        <v>0</v>
      </c>
      <c r="W1253" s="5">
        <v>0</v>
      </c>
      <c r="Z1253" s="5">
        <v>0</v>
      </c>
      <c r="AC1253" s="5">
        <v>0</v>
      </c>
      <c r="AF1253" s="5">
        <v>0</v>
      </c>
      <c r="AI1253" s="7">
        <v>848.87419999999997</v>
      </c>
      <c r="AJ1253" s="7">
        <v>0.2656</v>
      </c>
      <c r="AK1253" s="5" t="s">
        <v>149</v>
      </c>
      <c r="AZ1253" s="5" t="s">
        <v>186</v>
      </c>
      <c r="BB1253" s="5" t="s">
        <v>71</v>
      </c>
    </row>
    <row r="1254" spans="1:57" x14ac:dyDescent="0.25">
      <c r="A1254" s="5">
        <v>1253</v>
      </c>
      <c r="B1254" s="6">
        <v>42607.793761574074</v>
      </c>
      <c r="C1254" s="6">
        <v>42607.869421296295</v>
      </c>
      <c r="D1254" s="5" t="s">
        <v>336</v>
      </c>
      <c r="E1254" s="5" t="s">
        <v>241</v>
      </c>
      <c r="F1254" s="5" t="s">
        <v>337</v>
      </c>
      <c r="G1254" s="5" t="s">
        <v>64</v>
      </c>
      <c r="H1254" s="5" t="s">
        <v>319</v>
      </c>
      <c r="I1254" s="5" t="s">
        <v>69</v>
      </c>
      <c r="J1254" s="5" t="s">
        <v>65</v>
      </c>
      <c r="K1254" s="5" t="s">
        <v>65</v>
      </c>
      <c r="L1254" s="5">
        <v>659864</v>
      </c>
      <c r="M1254" s="5" t="s">
        <v>70</v>
      </c>
      <c r="N1254" s="5" t="s">
        <v>70</v>
      </c>
      <c r="O1254" s="7">
        <v>0</v>
      </c>
      <c r="P1254" s="7">
        <v>0</v>
      </c>
      <c r="Q1254" s="7">
        <v>0</v>
      </c>
      <c r="R1254" s="7">
        <v>0</v>
      </c>
      <c r="T1254" s="5">
        <v>33</v>
      </c>
      <c r="U1254" s="5">
        <v>0</v>
      </c>
      <c r="V1254" s="5">
        <v>0</v>
      </c>
      <c r="W1254" s="5">
        <v>0</v>
      </c>
      <c r="Z1254" s="5">
        <v>0</v>
      </c>
      <c r="AC1254" s="5">
        <v>0</v>
      </c>
      <c r="AF1254" s="5">
        <v>0</v>
      </c>
      <c r="AI1254" s="7">
        <v>849.45619999999997</v>
      </c>
      <c r="AJ1254" s="7">
        <v>0.62990000000000002</v>
      </c>
      <c r="AK1254" s="5" t="s">
        <v>148</v>
      </c>
      <c r="AZ1254" s="5" t="s">
        <v>185</v>
      </c>
      <c r="BB1254" s="5" t="s">
        <v>74</v>
      </c>
    </row>
    <row r="1255" spans="1:57" x14ac:dyDescent="0.25">
      <c r="A1255" s="5">
        <v>1254</v>
      </c>
      <c r="B1255" s="6">
        <v>42607.675555555557</v>
      </c>
      <c r="C1255" s="6">
        <v>42607.721875000003</v>
      </c>
      <c r="D1255" s="5" t="s">
        <v>336</v>
      </c>
      <c r="E1255" s="5" t="s">
        <v>241</v>
      </c>
      <c r="F1255" s="5" t="s">
        <v>337</v>
      </c>
      <c r="G1255" s="5" t="s">
        <v>64</v>
      </c>
      <c r="H1255" s="5" t="s">
        <v>319</v>
      </c>
      <c r="I1255" s="5" t="s">
        <v>69</v>
      </c>
      <c r="J1255" s="5" t="s">
        <v>65</v>
      </c>
      <c r="K1255" s="5" t="s">
        <v>65</v>
      </c>
      <c r="L1255" s="5">
        <v>37156</v>
      </c>
      <c r="M1255" s="5" t="s">
        <v>70</v>
      </c>
      <c r="N1255" s="5" t="s">
        <v>70</v>
      </c>
      <c r="O1255" s="7">
        <v>0</v>
      </c>
      <c r="P1255" s="7">
        <v>0</v>
      </c>
      <c r="Q1255" s="7">
        <v>0</v>
      </c>
      <c r="R1255" s="7">
        <v>0</v>
      </c>
      <c r="T1255" s="5">
        <v>33</v>
      </c>
      <c r="U1255" s="5">
        <v>0</v>
      </c>
      <c r="V1255" s="5">
        <v>0</v>
      </c>
      <c r="W1255" s="5">
        <v>0</v>
      </c>
      <c r="Z1255" s="5">
        <v>0</v>
      </c>
      <c r="AC1255" s="5">
        <v>0</v>
      </c>
      <c r="AF1255" s="5">
        <v>0</v>
      </c>
      <c r="AI1255" s="7">
        <v>849.49239999999998</v>
      </c>
      <c r="AJ1255" s="7">
        <v>3.61E-2</v>
      </c>
      <c r="AK1255" s="5" t="s">
        <v>148</v>
      </c>
      <c r="AZ1255" s="5" t="s">
        <v>185</v>
      </c>
      <c r="BB1255" s="5" t="s">
        <v>74</v>
      </c>
    </row>
    <row r="1256" spans="1:57" x14ac:dyDescent="0.25">
      <c r="A1256" s="5">
        <v>1255</v>
      </c>
      <c r="B1256" s="6">
        <v>42607.668993055559</v>
      </c>
      <c r="D1256" s="5" t="s">
        <v>317</v>
      </c>
      <c r="E1256" s="5" t="s">
        <v>318</v>
      </c>
      <c r="F1256" s="5" t="s">
        <v>317</v>
      </c>
      <c r="G1256" s="5" t="s">
        <v>80</v>
      </c>
      <c r="H1256" s="5" t="s">
        <v>319</v>
      </c>
      <c r="I1256" s="5" t="s">
        <v>320</v>
      </c>
      <c r="J1256" s="5" t="s">
        <v>65</v>
      </c>
      <c r="K1256" s="5" t="s">
        <v>65</v>
      </c>
      <c r="M1256" s="5" t="s">
        <v>282</v>
      </c>
      <c r="N1256" s="5" t="s">
        <v>66</v>
      </c>
      <c r="O1256" s="7">
        <v>0</v>
      </c>
      <c r="P1256" s="7">
        <v>0</v>
      </c>
      <c r="Q1256" s="7">
        <v>0</v>
      </c>
      <c r="R1256" s="7">
        <v>0</v>
      </c>
      <c r="T1256" s="5">
        <v>0</v>
      </c>
      <c r="W1256" s="5">
        <v>0</v>
      </c>
      <c r="Y1256" s="5">
        <v>0</v>
      </c>
      <c r="Z1256" s="5">
        <v>0</v>
      </c>
      <c r="AB1256" s="5">
        <v>0</v>
      </c>
      <c r="AC1256" s="5">
        <v>0</v>
      </c>
      <c r="AE1256" s="5">
        <v>0</v>
      </c>
      <c r="AF1256" s="5">
        <v>0</v>
      </c>
      <c r="AH1256" s="5">
        <v>0</v>
      </c>
      <c r="AJ1256" s="7">
        <v>0</v>
      </c>
      <c r="BB1256" s="5" t="s">
        <v>322</v>
      </c>
      <c r="BD1256" s="5" t="s">
        <v>323</v>
      </c>
      <c r="BE1256" s="5" t="s">
        <v>324</v>
      </c>
    </row>
    <row r="1257" spans="1:57" x14ac:dyDescent="0.25">
      <c r="A1257" s="5">
        <v>1256</v>
      </c>
      <c r="B1257" s="6">
        <v>42607.652256944442</v>
      </c>
      <c r="D1257" s="5" t="s">
        <v>318</v>
      </c>
      <c r="E1257" s="5" t="s">
        <v>417</v>
      </c>
      <c r="G1257" s="5" t="s">
        <v>64</v>
      </c>
      <c r="H1257" s="5" t="s">
        <v>319</v>
      </c>
      <c r="I1257" s="5" t="s">
        <v>75</v>
      </c>
      <c r="J1257" s="5" t="s">
        <v>65</v>
      </c>
      <c r="K1257" s="5" t="s">
        <v>65</v>
      </c>
      <c r="M1257" s="5" t="s">
        <v>401</v>
      </c>
      <c r="N1257" s="5" t="s">
        <v>76</v>
      </c>
      <c r="O1257" s="7">
        <v>0</v>
      </c>
      <c r="P1257" s="7">
        <v>0</v>
      </c>
      <c r="Q1257" s="7">
        <v>0</v>
      </c>
      <c r="R1257" s="7">
        <v>0</v>
      </c>
      <c r="T1257" s="5">
        <v>0</v>
      </c>
      <c r="W1257" s="5">
        <v>0</v>
      </c>
      <c r="Y1257" s="5">
        <v>0</v>
      </c>
      <c r="Z1257" s="5">
        <v>0</v>
      </c>
      <c r="AB1257" s="5">
        <v>0</v>
      </c>
      <c r="AC1257" s="5">
        <v>0</v>
      </c>
      <c r="AE1257" s="5">
        <v>0</v>
      </c>
      <c r="AF1257" s="5">
        <v>0</v>
      </c>
      <c r="AH1257" s="5">
        <v>0</v>
      </c>
      <c r="AJ1257" s="7">
        <v>0</v>
      </c>
      <c r="AZ1257" s="5" t="s">
        <v>175</v>
      </c>
      <c r="BB1257" s="5" t="s">
        <v>77</v>
      </c>
      <c r="BD1257" s="5" t="s">
        <v>361</v>
      </c>
      <c r="BE1257" s="5" t="s">
        <v>67</v>
      </c>
    </row>
    <row r="1258" spans="1:57" x14ac:dyDescent="0.25">
      <c r="A1258" s="5">
        <v>1257</v>
      </c>
      <c r="B1258" s="6">
        <v>42607.6481712963</v>
      </c>
      <c r="D1258" s="5" t="s">
        <v>318</v>
      </c>
      <c r="E1258" s="5" t="s">
        <v>358</v>
      </c>
      <c r="G1258" s="5" t="s">
        <v>64</v>
      </c>
      <c r="H1258" s="5" t="s">
        <v>319</v>
      </c>
      <c r="I1258" s="5" t="s">
        <v>75</v>
      </c>
      <c r="J1258" s="5" t="s">
        <v>65</v>
      </c>
      <c r="K1258" s="5" t="s">
        <v>65</v>
      </c>
      <c r="M1258" s="5" t="s">
        <v>263</v>
      </c>
      <c r="N1258" s="5" t="s">
        <v>66</v>
      </c>
      <c r="O1258" s="7">
        <v>0</v>
      </c>
      <c r="P1258" s="7">
        <v>0</v>
      </c>
      <c r="Q1258" s="7">
        <v>0</v>
      </c>
      <c r="R1258" s="7">
        <v>0</v>
      </c>
      <c r="T1258" s="5">
        <v>0</v>
      </c>
      <c r="W1258" s="5">
        <v>0</v>
      </c>
      <c r="Y1258" s="5">
        <v>0</v>
      </c>
      <c r="Z1258" s="5">
        <v>0</v>
      </c>
      <c r="AB1258" s="5">
        <v>0</v>
      </c>
      <c r="AC1258" s="5">
        <v>0</v>
      </c>
      <c r="AE1258" s="5">
        <v>0</v>
      </c>
      <c r="AF1258" s="5">
        <v>0</v>
      </c>
      <c r="AH1258" s="5">
        <v>0</v>
      </c>
      <c r="AJ1258" s="7">
        <v>0</v>
      </c>
      <c r="AZ1258" s="5" t="s">
        <v>175</v>
      </c>
      <c r="BB1258" s="5" t="s">
        <v>77</v>
      </c>
      <c r="BD1258" s="5" t="s">
        <v>355</v>
      </c>
      <c r="BE1258" s="5" t="s">
        <v>67</v>
      </c>
    </row>
    <row r="1259" spans="1:57" x14ac:dyDescent="0.25">
      <c r="A1259" s="5">
        <v>1258</v>
      </c>
      <c r="B1259" s="6">
        <v>42607.625833333332</v>
      </c>
      <c r="D1259" s="5" t="s">
        <v>593</v>
      </c>
      <c r="E1259" s="5" t="s">
        <v>318</v>
      </c>
      <c r="G1259" s="5" t="s">
        <v>64</v>
      </c>
      <c r="H1259" s="5" t="s">
        <v>319</v>
      </c>
      <c r="I1259" s="5" t="s">
        <v>176</v>
      </c>
      <c r="J1259" s="5" t="s">
        <v>65</v>
      </c>
      <c r="K1259" s="5" t="s">
        <v>65</v>
      </c>
      <c r="M1259" s="5" t="s">
        <v>180</v>
      </c>
      <c r="N1259" s="5" t="s">
        <v>76</v>
      </c>
      <c r="O1259" s="7">
        <v>0</v>
      </c>
      <c r="P1259" s="7">
        <v>0</v>
      </c>
      <c r="Q1259" s="7">
        <v>0</v>
      </c>
      <c r="R1259" s="7">
        <v>0</v>
      </c>
      <c r="T1259" s="5">
        <v>0</v>
      </c>
      <c r="W1259" s="5">
        <v>0</v>
      </c>
      <c r="Y1259" s="5">
        <v>0</v>
      </c>
      <c r="Z1259" s="5">
        <v>0</v>
      </c>
      <c r="AB1259" s="5">
        <v>0</v>
      </c>
      <c r="AC1259" s="5">
        <v>0</v>
      </c>
      <c r="AE1259" s="5">
        <v>0</v>
      </c>
      <c r="AF1259" s="5">
        <v>0</v>
      </c>
      <c r="AH1259" s="5">
        <v>0</v>
      </c>
      <c r="AJ1259" s="7">
        <v>0</v>
      </c>
      <c r="AZ1259" s="5" t="s">
        <v>175</v>
      </c>
      <c r="BB1259" s="5" t="s">
        <v>178</v>
      </c>
      <c r="BD1259" s="5" t="s">
        <v>361</v>
      </c>
      <c r="BE1259" s="5" t="s">
        <v>67</v>
      </c>
    </row>
    <row r="1260" spans="1:57" x14ac:dyDescent="0.25">
      <c r="A1260" s="5">
        <v>1259</v>
      </c>
      <c r="B1260" s="6">
        <v>42607.618425925924</v>
      </c>
      <c r="D1260" s="5" t="s">
        <v>593</v>
      </c>
      <c r="E1260" s="5" t="s">
        <v>318</v>
      </c>
      <c r="G1260" s="5" t="s">
        <v>64</v>
      </c>
      <c r="H1260" s="5" t="s">
        <v>319</v>
      </c>
      <c r="I1260" s="5" t="s">
        <v>176</v>
      </c>
      <c r="J1260" s="5" t="s">
        <v>65</v>
      </c>
      <c r="K1260" s="5" t="s">
        <v>65</v>
      </c>
      <c r="M1260" s="5" t="s">
        <v>499</v>
      </c>
      <c r="N1260" s="5" t="s">
        <v>174</v>
      </c>
      <c r="O1260" s="7">
        <v>0</v>
      </c>
      <c r="P1260" s="7">
        <v>0</v>
      </c>
      <c r="Q1260" s="7">
        <v>0</v>
      </c>
      <c r="R1260" s="7">
        <v>0</v>
      </c>
      <c r="T1260" s="5">
        <v>0</v>
      </c>
      <c r="W1260" s="5">
        <v>0</v>
      </c>
      <c r="Y1260" s="5">
        <v>0</v>
      </c>
      <c r="Z1260" s="5">
        <v>0</v>
      </c>
      <c r="AB1260" s="5">
        <v>0</v>
      </c>
      <c r="AC1260" s="5">
        <v>0</v>
      </c>
      <c r="AE1260" s="5">
        <v>0</v>
      </c>
      <c r="AF1260" s="5">
        <v>0</v>
      </c>
      <c r="AH1260" s="5">
        <v>0</v>
      </c>
      <c r="AJ1260" s="7">
        <v>0</v>
      </c>
      <c r="AZ1260" s="5" t="s">
        <v>175</v>
      </c>
      <c r="BB1260" s="5" t="s">
        <v>178</v>
      </c>
      <c r="BD1260" s="5" t="s">
        <v>361</v>
      </c>
      <c r="BE1260" s="5" t="s">
        <v>67</v>
      </c>
    </row>
    <row r="1261" spans="1:57" x14ac:dyDescent="0.25">
      <c r="A1261" s="5">
        <v>1260</v>
      </c>
      <c r="B1261" s="6">
        <v>42607.576377314814</v>
      </c>
      <c r="D1261" s="5" t="s">
        <v>317</v>
      </c>
      <c r="E1261" s="5" t="s">
        <v>318</v>
      </c>
      <c r="F1261" s="5" t="s">
        <v>317</v>
      </c>
      <c r="G1261" s="5" t="s">
        <v>80</v>
      </c>
      <c r="H1261" s="5" t="s">
        <v>319</v>
      </c>
      <c r="I1261" s="5" t="s">
        <v>320</v>
      </c>
      <c r="J1261" s="5" t="s">
        <v>65</v>
      </c>
      <c r="K1261" s="5" t="s">
        <v>65</v>
      </c>
      <c r="M1261" s="5" t="s">
        <v>243</v>
      </c>
      <c r="N1261" s="5" t="s">
        <v>66</v>
      </c>
      <c r="O1261" s="7">
        <v>0</v>
      </c>
      <c r="P1261" s="7">
        <v>0</v>
      </c>
      <c r="Q1261" s="7">
        <v>0</v>
      </c>
      <c r="R1261" s="7">
        <v>0</v>
      </c>
      <c r="T1261" s="5">
        <v>0</v>
      </c>
      <c r="W1261" s="5">
        <v>0</v>
      </c>
      <c r="Y1261" s="5">
        <v>0</v>
      </c>
      <c r="Z1261" s="5">
        <v>0</v>
      </c>
      <c r="AB1261" s="5">
        <v>0</v>
      </c>
      <c r="AC1261" s="5">
        <v>0</v>
      </c>
      <c r="AE1261" s="5">
        <v>0</v>
      </c>
      <c r="AF1261" s="5">
        <v>0</v>
      </c>
      <c r="AH1261" s="5">
        <v>0</v>
      </c>
      <c r="AJ1261" s="7">
        <v>0</v>
      </c>
      <c r="BB1261" s="5" t="s">
        <v>322</v>
      </c>
      <c r="BD1261" s="5" t="s">
        <v>323</v>
      </c>
      <c r="BE1261" s="5" t="s">
        <v>324</v>
      </c>
    </row>
    <row r="1262" spans="1:57" x14ac:dyDescent="0.25">
      <c r="A1262" s="5">
        <v>1261</v>
      </c>
      <c r="B1262" s="6">
        <v>42607.575590277775</v>
      </c>
      <c r="D1262" s="5" t="s">
        <v>653</v>
      </c>
      <c r="E1262" s="5" t="s">
        <v>318</v>
      </c>
      <c r="G1262" s="5" t="s">
        <v>64</v>
      </c>
      <c r="H1262" s="5" t="s">
        <v>319</v>
      </c>
      <c r="I1262" s="5" t="s">
        <v>176</v>
      </c>
      <c r="J1262" s="5" t="s">
        <v>65</v>
      </c>
      <c r="K1262" s="5" t="s">
        <v>65</v>
      </c>
      <c r="M1262" s="5" t="s">
        <v>223</v>
      </c>
      <c r="N1262" s="5" t="s">
        <v>196</v>
      </c>
      <c r="O1262" s="7">
        <v>0</v>
      </c>
      <c r="P1262" s="7">
        <v>0</v>
      </c>
      <c r="Q1262" s="7">
        <v>0</v>
      </c>
      <c r="R1262" s="7">
        <v>0</v>
      </c>
      <c r="T1262" s="5">
        <v>0</v>
      </c>
      <c r="W1262" s="5">
        <v>0</v>
      </c>
      <c r="Y1262" s="5">
        <v>0</v>
      </c>
      <c r="Z1262" s="5">
        <v>0</v>
      </c>
      <c r="AB1262" s="5">
        <v>0</v>
      </c>
      <c r="AC1262" s="5">
        <v>0</v>
      </c>
      <c r="AE1262" s="5">
        <v>0</v>
      </c>
      <c r="AF1262" s="5">
        <v>0</v>
      </c>
      <c r="AH1262" s="5">
        <v>0</v>
      </c>
      <c r="AJ1262" s="7">
        <v>0</v>
      </c>
      <c r="AZ1262" s="5" t="s">
        <v>175</v>
      </c>
      <c r="BB1262" s="5" t="s">
        <v>178</v>
      </c>
      <c r="BD1262" s="5" t="s">
        <v>361</v>
      </c>
      <c r="BE1262" s="5" t="s">
        <v>67</v>
      </c>
    </row>
    <row r="1263" spans="1:57" x14ac:dyDescent="0.25">
      <c r="A1263" s="5">
        <v>1262</v>
      </c>
      <c r="B1263" s="6">
        <v>42607.568541666667</v>
      </c>
      <c r="D1263" s="5" t="s">
        <v>318</v>
      </c>
      <c r="E1263" s="5" t="s">
        <v>356</v>
      </c>
      <c r="G1263" s="5" t="s">
        <v>64</v>
      </c>
      <c r="H1263" s="5" t="s">
        <v>319</v>
      </c>
      <c r="I1263" s="5" t="s">
        <v>75</v>
      </c>
      <c r="J1263" s="5" t="s">
        <v>65</v>
      </c>
      <c r="K1263" s="5" t="s">
        <v>65</v>
      </c>
      <c r="M1263" s="5" t="s">
        <v>180</v>
      </c>
      <c r="N1263" s="5" t="s">
        <v>76</v>
      </c>
      <c r="O1263" s="7">
        <v>0</v>
      </c>
      <c r="P1263" s="7">
        <v>0</v>
      </c>
      <c r="Q1263" s="7">
        <v>0</v>
      </c>
      <c r="R1263" s="7">
        <v>0</v>
      </c>
      <c r="T1263" s="5">
        <v>0</v>
      </c>
      <c r="W1263" s="5">
        <v>0</v>
      </c>
      <c r="Y1263" s="5">
        <v>0</v>
      </c>
      <c r="Z1263" s="5">
        <v>0</v>
      </c>
      <c r="AB1263" s="5">
        <v>0</v>
      </c>
      <c r="AC1263" s="5">
        <v>0</v>
      </c>
      <c r="AE1263" s="5">
        <v>0</v>
      </c>
      <c r="AF1263" s="5">
        <v>0</v>
      </c>
      <c r="AH1263" s="5">
        <v>0</v>
      </c>
      <c r="AJ1263" s="7">
        <v>0</v>
      </c>
      <c r="AZ1263" s="5" t="s">
        <v>175</v>
      </c>
      <c r="BB1263" s="5" t="s">
        <v>77</v>
      </c>
      <c r="BD1263" s="5" t="s">
        <v>361</v>
      </c>
      <c r="BE1263" s="5" t="s">
        <v>67</v>
      </c>
    </row>
    <row r="1264" spans="1:57" x14ac:dyDescent="0.25">
      <c r="A1264" s="5">
        <v>1263</v>
      </c>
      <c r="B1264" s="6">
        <v>42607.567650462966</v>
      </c>
      <c r="D1264" s="5" t="s">
        <v>318</v>
      </c>
      <c r="E1264" s="5" t="s">
        <v>346</v>
      </c>
      <c r="G1264" s="5" t="s">
        <v>64</v>
      </c>
      <c r="H1264" s="5" t="s">
        <v>319</v>
      </c>
      <c r="I1264" s="5" t="s">
        <v>75</v>
      </c>
      <c r="J1264" s="5" t="s">
        <v>65</v>
      </c>
      <c r="K1264" s="5" t="s">
        <v>65</v>
      </c>
      <c r="M1264" s="5" t="s">
        <v>654</v>
      </c>
      <c r="N1264" s="5" t="s">
        <v>66</v>
      </c>
      <c r="O1264" s="7">
        <v>0</v>
      </c>
      <c r="P1264" s="7">
        <v>0</v>
      </c>
      <c r="Q1264" s="7">
        <v>0</v>
      </c>
      <c r="R1264" s="7">
        <v>0</v>
      </c>
      <c r="T1264" s="5">
        <v>0</v>
      </c>
      <c r="W1264" s="5">
        <v>0</v>
      </c>
      <c r="Y1264" s="5">
        <v>0</v>
      </c>
      <c r="Z1264" s="5">
        <v>0</v>
      </c>
      <c r="AB1264" s="5">
        <v>0</v>
      </c>
      <c r="AC1264" s="5">
        <v>0</v>
      </c>
      <c r="AE1264" s="5">
        <v>0</v>
      </c>
      <c r="AF1264" s="5">
        <v>0</v>
      </c>
      <c r="AH1264" s="5">
        <v>0</v>
      </c>
      <c r="AJ1264" s="7">
        <v>0</v>
      </c>
      <c r="AZ1264" s="5" t="s">
        <v>175</v>
      </c>
      <c r="BB1264" s="5" t="s">
        <v>77</v>
      </c>
      <c r="BD1264" s="5" t="s">
        <v>361</v>
      </c>
      <c r="BE1264" s="5" t="s">
        <v>67</v>
      </c>
    </row>
    <row r="1265" spans="1:57" x14ac:dyDescent="0.25">
      <c r="A1265" s="5">
        <v>1264</v>
      </c>
      <c r="B1265" s="6">
        <v>42607.558252314811</v>
      </c>
      <c r="C1265" s="6">
        <v>42607.695856481485</v>
      </c>
      <c r="D1265" s="5" t="s">
        <v>336</v>
      </c>
      <c r="E1265" s="5" t="s">
        <v>68</v>
      </c>
      <c r="G1265" s="5" t="s">
        <v>64</v>
      </c>
      <c r="H1265" s="5" t="s">
        <v>319</v>
      </c>
      <c r="I1265" s="5" t="s">
        <v>69</v>
      </c>
      <c r="J1265" s="5" t="s">
        <v>65</v>
      </c>
      <c r="K1265" s="5" t="s">
        <v>65</v>
      </c>
      <c r="L1265" s="5">
        <v>7091807</v>
      </c>
      <c r="M1265" s="5" t="s">
        <v>70</v>
      </c>
      <c r="N1265" s="5" t="s">
        <v>70</v>
      </c>
      <c r="O1265" s="7">
        <v>0</v>
      </c>
      <c r="P1265" s="7">
        <v>0</v>
      </c>
      <c r="Q1265" s="7">
        <v>0</v>
      </c>
      <c r="R1265" s="7">
        <v>0</v>
      </c>
      <c r="T1265" s="5">
        <v>33</v>
      </c>
      <c r="U1265" s="5">
        <v>0</v>
      </c>
      <c r="V1265" s="5">
        <v>0</v>
      </c>
      <c r="W1265" s="5">
        <v>0</v>
      </c>
      <c r="Z1265" s="5">
        <v>0</v>
      </c>
      <c r="AC1265" s="5">
        <v>0</v>
      </c>
      <c r="AF1265" s="5">
        <v>0</v>
      </c>
      <c r="AI1265" s="7">
        <v>856.91030000000001</v>
      </c>
      <c r="AJ1265" s="7">
        <v>6.7637</v>
      </c>
      <c r="AK1265" s="5" t="s">
        <v>148</v>
      </c>
      <c r="AZ1265" s="5" t="s">
        <v>185</v>
      </c>
      <c r="BB1265" s="5" t="s">
        <v>74</v>
      </c>
    </row>
    <row r="1266" spans="1:57" x14ac:dyDescent="0.25">
      <c r="A1266" s="5">
        <v>1265</v>
      </c>
      <c r="B1266" s="6">
        <v>42607.558240740742</v>
      </c>
      <c r="C1266" s="6">
        <v>42607.705787037034</v>
      </c>
      <c r="D1266" s="5" t="s">
        <v>336</v>
      </c>
      <c r="E1266" s="5" t="s">
        <v>68</v>
      </c>
      <c r="G1266" s="5" t="s">
        <v>64</v>
      </c>
      <c r="H1266" s="5" t="s">
        <v>319</v>
      </c>
      <c r="I1266" s="5" t="s">
        <v>69</v>
      </c>
      <c r="J1266" s="5" t="s">
        <v>65</v>
      </c>
      <c r="K1266" s="5" t="s">
        <v>65</v>
      </c>
      <c r="L1266" s="5">
        <v>1200157</v>
      </c>
      <c r="M1266" s="5" t="s">
        <v>70</v>
      </c>
      <c r="N1266" s="5" t="s">
        <v>70</v>
      </c>
      <c r="O1266" s="7">
        <v>0</v>
      </c>
      <c r="P1266" s="7">
        <v>0</v>
      </c>
      <c r="Q1266" s="7">
        <v>0</v>
      </c>
      <c r="R1266" s="7">
        <v>0</v>
      </c>
      <c r="T1266" s="5">
        <v>33</v>
      </c>
      <c r="U1266" s="5">
        <v>0</v>
      </c>
      <c r="V1266" s="5">
        <v>0</v>
      </c>
      <c r="W1266" s="5">
        <v>0</v>
      </c>
      <c r="Z1266" s="5">
        <v>0</v>
      </c>
      <c r="AC1266" s="5">
        <v>0</v>
      </c>
      <c r="AF1266" s="5">
        <v>0</v>
      </c>
      <c r="AI1266" s="7">
        <v>857.40150000000006</v>
      </c>
      <c r="AJ1266" s="7">
        <v>1.1455</v>
      </c>
      <c r="AK1266" s="5" t="s">
        <v>149</v>
      </c>
      <c r="AZ1266" s="5" t="s">
        <v>186</v>
      </c>
      <c r="BB1266" s="5" t="s">
        <v>71</v>
      </c>
    </row>
    <row r="1267" spans="1:57" x14ac:dyDescent="0.25">
      <c r="A1267" s="5">
        <v>1266</v>
      </c>
      <c r="B1267" s="6">
        <v>42607.527291666665</v>
      </c>
      <c r="D1267" s="5" t="s">
        <v>318</v>
      </c>
      <c r="E1267" s="5" t="s">
        <v>593</v>
      </c>
      <c r="G1267" s="5" t="s">
        <v>64</v>
      </c>
      <c r="H1267" s="5" t="s">
        <v>319</v>
      </c>
      <c r="I1267" s="5" t="s">
        <v>75</v>
      </c>
      <c r="J1267" s="5" t="s">
        <v>65</v>
      </c>
      <c r="K1267" s="5" t="s">
        <v>65</v>
      </c>
      <c r="M1267" s="5" t="s">
        <v>203</v>
      </c>
      <c r="N1267" s="5" t="s">
        <v>66</v>
      </c>
      <c r="O1267" s="7">
        <v>0</v>
      </c>
      <c r="P1267" s="7">
        <v>0</v>
      </c>
      <c r="Q1267" s="7">
        <v>0</v>
      </c>
      <c r="R1267" s="7">
        <v>0</v>
      </c>
      <c r="T1267" s="5">
        <v>0</v>
      </c>
      <c r="W1267" s="5">
        <v>0</v>
      </c>
      <c r="Y1267" s="5">
        <v>0</v>
      </c>
      <c r="Z1267" s="5">
        <v>0</v>
      </c>
      <c r="AB1267" s="5">
        <v>0</v>
      </c>
      <c r="AC1267" s="5">
        <v>0</v>
      </c>
      <c r="AE1267" s="5">
        <v>0</v>
      </c>
      <c r="AF1267" s="5">
        <v>0</v>
      </c>
      <c r="AH1267" s="5">
        <v>0</v>
      </c>
      <c r="AJ1267" s="7">
        <v>0</v>
      </c>
      <c r="AZ1267" s="5" t="s">
        <v>175</v>
      </c>
      <c r="BB1267" s="5" t="s">
        <v>77</v>
      </c>
      <c r="BD1267" s="5" t="s">
        <v>331</v>
      </c>
      <c r="BE1267" s="5" t="s">
        <v>67</v>
      </c>
    </row>
    <row r="1268" spans="1:57" x14ac:dyDescent="0.25">
      <c r="A1268" s="5">
        <v>1267</v>
      </c>
      <c r="B1268" s="6">
        <v>42607.526250000003</v>
      </c>
      <c r="D1268" s="5" t="s">
        <v>318</v>
      </c>
      <c r="E1268" s="5" t="s">
        <v>356</v>
      </c>
      <c r="G1268" s="5" t="s">
        <v>64</v>
      </c>
      <c r="H1268" s="5" t="s">
        <v>319</v>
      </c>
      <c r="I1268" s="5" t="s">
        <v>75</v>
      </c>
      <c r="J1268" s="5" t="s">
        <v>65</v>
      </c>
      <c r="K1268" s="5" t="s">
        <v>65</v>
      </c>
      <c r="M1268" s="5" t="s">
        <v>232</v>
      </c>
      <c r="N1268" s="5" t="s">
        <v>76</v>
      </c>
      <c r="O1268" s="7">
        <v>0</v>
      </c>
      <c r="P1268" s="7">
        <v>0</v>
      </c>
      <c r="Q1268" s="7">
        <v>0</v>
      </c>
      <c r="R1268" s="7">
        <v>0</v>
      </c>
      <c r="T1268" s="5">
        <v>0</v>
      </c>
      <c r="W1268" s="5">
        <v>0</v>
      </c>
      <c r="Y1268" s="5">
        <v>0</v>
      </c>
      <c r="Z1268" s="5">
        <v>0</v>
      </c>
      <c r="AB1268" s="5">
        <v>0</v>
      </c>
      <c r="AC1268" s="5">
        <v>0</v>
      </c>
      <c r="AE1268" s="5">
        <v>0</v>
      </c>
      <c r="AF1268" s="5">
        <v>0</v>
      </c>
      <c r="AH1268" s="5">
        <v>0</v>
      </c>
      <c r="AJ1268" s="7">
        <v>0</v>
      </c>
      <c r="AZ1268" s="5" t="s">
        <v>175</v>
      </c>
      <c r="BB1268" s="5" t="s">
        <v>77</v>
      </c>
      <c r="BD1268" s="5" t="s">
        <v>353</v>
      </c>
      <c r="BE1268" s="5" t="s">
        <v>67</v>
      </c>
    </row>
    <row r="1269" spans="1:57" x14ac:dyDescent="0.25">
      <c r="A1269" s="5">
        <v>1268</v>
      </c>
      <c r="B1269" s="6">
        <v>42607.484386574077</v>
      </c>
      <c r="C1269" s="6">
        <v>42607.662534722222</v>
      </c>
      <c r="D1269" s="5" t="s">
        <v>336</v>
      </c>
      <c r="E1269" s="5" t="s">
        <v>68</v>
      </c>
      <c r="F1269" s="5" t="s">
        <v>337</v>
      </c>
      <c r="G1269" s="5" t="s">
        <v>64</v>
      </c>
      <c r="H1269" s="5" t="s">
        <v>319</v>
      </c>
      <c r="I1269" s="5" t="s">
        <v>69</v>
      </c>
      <c r="J1269" s="5" t="s">
        <v>65</v>
      </c>
      <c r="K1269" s="5" t="s">
        <v>65</v>
      </c>
      <c r="L1269" s="5">
        <v>1202701</v>
      </c>
      <c r="M1269" s="5" t="s">
        <v>70</v>
      </c>
      <c r="N1269" s="5" t="s">
        <v>70</v>
      </c>
      <c r="O1269" s="7">
        <v>0</v>
      </c>
      <c r="P1269" s="7">
        <v>0</v>
      </c>
      <c r="Q1269" s="7">
        <v>0</v>
      </c>
      <c r="R1269" s="7">
        <v>0</v>
      </c>
      <c r="T1269" s="5">
        <v>33</v>
      </c>
      <c r="U1269" s="5">
        <v>0</v>
      </c>
      <c r="V1269" s="5">
        <v>0</v>
      </c>
      <c r="W1269" s="5">
        <v>0</v>
      </c>
      <c r="Z1269" s="5">
        <v>0</v>
      </c>
      <c r="AC1269" s="5">
        <v>0</v>
      </c>
      <c r="AF1269" s="5">
        <v>0</v>
      </c>
      <c r="AI1269" s="7">
        <v>860.85760000000005</v>
      </c>
      <c r="AJ1269" s="7">
        <v>1.1465000000000001</v>
      </c>
      <c r="AK1269" s="5" t="s">
        <v>149</v>
      </c>
      <c r="AZ1269" s="5" t="s">
        <v>186</v>
      </c>
      <c r="BB1269" s="5" t="s">
        <v>71</v>
      </c>
    </row>
    <row r="1270" spans="1:57" x14ac:dyDescent="0.25">
      <c r="A1270" s="5">
        <v>1269</v>
      </c>
      <c r="B1270" s="6">
        <v>42607.460532407407</v>
      </c>
      <c r="D1270" s="5" t="s">
        <v>377</v>
      </c>
      <c r="E1270" s="5" t="s">
        <v>318</v>
      </c>
      <c r="G1270" s="5" t="s">
        <v>64</v>
      </c>
      <c r="H1270" s="5" t="s">
        <v>319</v>
      </c>
      <c r="I1270" s="5" t="s">
        <v>176</v>
      </c>
      <c r="J1270" s="5" t="s">
        <v>65</v>
      </c>
      <c r="K1270" s="5" t="s">
        <v>65</v>
      </c>
      <c r="M1270" s="5" t="s">
        <v>508</v>
      </c>
      <c r="N1270" s="5" t="s">
        <v>76</v>
      </c>
      <c r="O1270" s="7">
        <v>0</v>
      </c>
      <c r="P1270" s="7">
        <v>0</v>
      </c>
      <c r="Q1270" s="7">
        <v>0</v>
      </c>
      <c r="R1270" s="7">
        <v>0</v>
      </c>
      <c r="T1270" s="5">
        <v>0</v>
      </c>
      <c r="W1270" s="5">
        <v>0</v>
      </c>
      <c r="Y1270" s="5">
        <v>0</v>
      </c>
      <c r="Z1270" s="5">
        <v>0</v>
      </c>
      <c r="AB1270" s="5">
        <v>0</v>
      </c>
      <c r="AC1270" s="5">
        <v>0</v>
      </c>
      <c r="AE1270" s="5">
        <v>0</v>
      </c>
      <c r="AF1270" s="5">
        <v>0</v>
      </c>
      <c r="AH1270" s="5">
        <v>0</v>
      </c>
      <c r="AJ1270" s="7">
        <v>0</v>
      </c>
      <c r="AZ1270" s="5" t="s">
        <v>175</v>
      </c>
      <c r="BB1270" s="5" t="s">
        <v>178</v>
      </c>
      <c r="BD1270" s="5" t="s">
        <v>361</v>
      </c>
      <c r="BE1270" s="5" t="s">
        <v>67</v>
      </c>
    </row>
    <row r="1271" spans="1:57" x14ac:dyDescent="0.25">
      <c r="A1271" s="5">
        <v>1270</v>
      </c>
      <c r="B1271" s="6">
        <v>42607.45821759259</v>
      </c>
      <c r="D1271" s="5" t="s">
        <v>317</v>
      </c>
      <c r="E1271" s="5" t="s">
        <v>318</v>
      </c>
      <c r="F1271" s="5" t="s">
        <v>317</v>
      </c>
      <c r="G1271" s="5" t="s">
        <v>80</v>
      </c>
      <c r="H1271" s="5" t="s">
        <v>319</v>
      </c>
      <c r="I1271" s="5" t="s">
        <v>320</v>
      </c>
      <c r="J1271" s="5" t="s">
        <v>65</v>
      </c>
      <c r="K1271" s="5" t="s">
        <v>65</v>
      </c>
      <c r="M1271" s="5" t="s">
        <v>349</v>
      </c>
      <c r="N1271" s="5" t="s">
        <v>66</v>
      </c>
      <c r="O1271" s="7">
        <v>0</v>
      </c>
      <c r="P1271" s="7">
        <v>0</v>
      </c>
      <c r="Q1271" s="7">
        <v>0</v>
      </c>
      <c r="R1271" s="7">
        <v>0</v>
      </c>
      <c r="T1271" s="5">
        <v>0</v>
      </c>
      <c r="W1271" s="5">
        <v>0</v>
      </c>
      <c r="Y1271" s="5">
        <v>0</v>
      </c>
      <c r="Z1271" s="5">
        <v>0</v>
      </c>
      <c r="AB1271" s="5">
        <v>0</v>
      </c>
      <c r="AC1271" s="5">
        <v>0</v>
      </c>
      <c r="AE1271" s="5">
        <v>0</v>
      </c>
      <c r="AF1271" s="5">
        <v>0</v>
      </c>
      <c r="AH1271" s="5">
        <v>0</v>
      </c>
      <c r="AJ1271" s="7">
        <v>0</v>
      </c>
      <c r="BB1271" s="5" t="s">
        <v>322</v>
      </c>
      <c r="BD1271" s="5" t="s">
        <v>323</v>
      </c>
      <c r="BE1271" s="5" t="s">
        <v>324</v>
      </c>
    </row>
    <row r="1272" spans="1:57" x14ac:dyDescent="0.25">
      <c r="A1272" s="5">
        <v>1271</v>
      </c>
      <c r="B1272" s="6">
        <v>42607.445462962962</v>
      </c>
      <c r="D1272" s="5" t="s">
        <v>318</v>
      </c>
      <c r="E1272" s="5" t="s">
        <v>356</v>
      </c>
      <c r="G1272" s="5" t="s">
        <v>64</v>
      </c>
      <c r="H1272" s="5" t="s">
        <v>319</v>
      </c>
      <c r="I1272" s="5" t="s">
        <v>75</v>
      </c>
      <c r="J1272" s="5" t="s">
        <v>65</v>
      </c>
      <c r="K1272" s="5" t="s">
        <v>65</v>
      </c>
      <c r="M1272" s="5" t="s">
        <v>438</v>
      </c>
      <c r="N1272" s="5" t="s">
        <v>196</v>
      </c>
      <c r="O1272" s="7">
        <v>0</v>
      </c>
      <c r="P1272" s="7">
        <v>0</v>
      </c>
      <c r="Q1272" s="7">
        <v>0</v>
      </c>
      <c r="R1272" s="7">
        <v>0</v>
      </c>
      <c r="T1272" s="5">
        <v>0</v>
      </c>
      <c r="W1272" s="5">
        <v>0</v>
      </c>
      <c r="Y1272" s="5">
        <v>0</v>
      </c>
      <c r="Z1272" s="5">
        <v>0</v>
      </c>
      <c r="AB1272" s="5">
        <v>0</v>
      </c>
      <c r="AC1272" s="5">
        <v>0</v>
      </c>
      <c r="AE1272" s="5">
        <v>0</v>
      </c>
      <c r="AF1272" s="5">
        <v>0</v>
      </c>
      <c r="AH1272" s="5">
        <v>0</v>
      </c>
      <c r="AJ1272" s="7">
        <v>0</v>
      </c>
      <c r="AZ1272" s="5" t="s">
        <v>175</v>
      </c>
      <c r="BB1272" s="5" t="s">
        <v>77</v>
      </c>
      <c r="BD1272" s="5" t="s">
        <v>361</v>
      </c>
      <c r="BE1272" s="5" t="s">
        <v>67</v>
      </c>
    </row>
    <row r="1273" spans="1:57" x14ac:dyDescent="0.25">
      <c r="A1273" s="5">
        <v>1272</v>
      </c>
      <c r="B1273" s="6">
        <v>42607.444456018522</v>
      </c>
      <c r="D1273" s="5" t="s">
        <v>346</v>
      </c>
      <c r="E1273" s="5" t="s">
        <v>318</v>
      </c>
      <c r="G1273" s="5" t="s">
        <v>64</v>
      </c>
      <c r="H1273" s="5" t="s">
        <v>319</v>
      </c>
      <c r="I1273" s="5" t="s">
        <v>176</v>
      </c>
      <c r="J1273" s="5" t="s">
        <v>65</v>
      </c>
      <c r="K1273" s="5" t="s">
        <v>65</v>
      </c>
      <c r="M1273" s="5" t="s">
        <v>235</v>
      </c>
      <c r="N1273" s="5" t="s">
        <v>66</v>
      </c>
      <c r="O1273" s="7">
        <v>0</v>
      </c>
      <c r="P1273" s="7">
        <v>0</v>
      </c>
      <c r="Q1273" s="7">
        <v>0</v>
      </c>
      <c r="R1273" s="7">
        <v>0</v>
      </c>
      <c r="T1273" s="5">
        <v>0</v>
      </c>
      <c r="W1273" s="5">
        <v>0</v>
      </c>
      <c r="Y1273" s="5">
        <v>0</v>
      </c>
      <c r="Z1273" s="5">
        <v>0</v>
      </c>
      <c r="AB1273" s="5">
        <v>0</v>
      </c>
      <c r="AC1273" s="5">
        <v>0</v>
      </c>
      <c r="AE1273" s="5">
        <v>0</v>
      </c>
      <c r="AF1273" s="5">
        <v>0</v>
      </c>
      <c r="AH1273" s="5">
        <v>0</v>
      </c>
      <c r="AJ1273" s="7">
        <v>0</v>
      </c>
      <c r="AZ1273" s="5" t="s">
        <v>175</v>
      </c>
      <c r="BB1273" s="5" t="s">
        <v>178</v>
      </c>
      <c r="BD1273" s="5" t="s">
        <v>355</v>
      </c>
      <c r="BE1273" s="5" t="s">
        <v>67</v>
      </c>
    </row>
    <row r="1274" spans="1:57" x14ac:dyDescent="0.25">
      <c r="A1274" s="5">
        <v>1273</v>
      </c>
      <c r="B1274" s="6">
        <v>42607.401041666664</v>
      </c>
      <c r="C1274" s="6">
        <v>42607.551736111112</v>
      </c>
      <c r="D1274" s="5" t="s">
        <v>336</v>
      </c>
      <c r="E1274" s="5" t="s">
        <v>68</v>
      </c>
      <c r="F1274" s="5" t="s">
        <v>337</v>
      </c>
      <c r="G1274" s="5" t="s">
        <v>64</v>
      </c>
      <c r="H1274" s="5" t="s">
        <v>319</v>
      </c>
      <c r="I1274" s="5" t="s">
        <v>69</v>
      </c>
      <c r="J1274" s="5" t="s">
        <v>65</v>
      </c>
      <c r="K1274" s="5" t="s">
        <v>65</v>
      </c>
      <c r="L1274" s="5">
        <v>985552</v>
      </c>
      <c r="M1274" s="5" t="s">
        <v>70</v>
      </c>
      <c r="N1274" s="5" t="s">
        <v>70</v>
      </c>
      <c r="O1274" s="7">
        <v>0</v>
      </c>
      <c r="P1274" s="7">
        <v>0</v>
      </c>
      <c r="Q1274" s="7">
        <v>0</v>
      </c>
      <c r="R1274" s="7">
        <v>0</v>
      </c>
      <c r="T1274" s="5">
        <v>33</v>
      </c>
      <c r="U1274" s="5">
        <v>0</v>
      </c>
      <c r="V1274" s="5">
        <v>0</v>
      </c>
      <c r="W1274" s="5">
        <v>0</v>
      </c>
      <c r="Z1274" s="5">
        <v>0</v>
      </c>
      <c r="AC1274" s="5">
        <v>0</v>
      </c>
      <c r="AF1274" s="5">
        <v>0</v>
      </c>
      <c r="AI1274" s="7">
        <v>863.72580000000005</v>
      </c>
      <c r="AJ1274" s="7">
        <v>0.94040000000000001</v>
      </c>
      <c r="AK1274" s="5" t="s">
        <v>189</v>
      </c>
      <c r="AZ1274" s="5" t="s">
        <v>186</v>
      </c>
      <c r="BB1274" s="5" t="s">
        <v>71</v>
      </c>
    </row>
    <row r="1275" spans="1:57" x14ac:dyDescent="0.25">
      <c r="A1275" s="5">
        <v>1274</v>
      </c>
      <c r="B1275" s="6">
        <v>42607.400752314818</v>
      </c>
      <c r="C1275" s="6">
        <v>42607.575127314813</v>
      </c>
      <c r="D1275" s="5" t="s">
        <v>336</v>
      </c>
      <c r="E1275" s="5" t="s">
        <v>68</v>
      </c>
      <c r="F1275" s="5" t="s">
        <v>337</v>
      </c>
      <c r="G1275" s="5" t="s">
        <v>64</v>
      </c>
      <c r="H1275" s="5" t="s">
        <v>319</v>
      </c>
      <c r="I1275" s="5" t="s">
        <v>69</v>
      </c>
      <c r="J1275" s="5" t="s">
        <v>65</v>
      </c>
      <c r="K1275" s="5" t="s">
        <v>65</v>
      </c>
      <c r="L1275" s="5">
        <v>45559963</v>
      </c>
      <c r="M1275" s="5" t="s">
        <v>70</v>
      </c>
      <c r="N1275" s="5" t="s">
        <v>70</v>
      </c>
      <c r="O1275" s="7">
        <v>0</v>
      </c>
      <c r="P1275" s="7">
        <v>0</v>
      </c>
      <c r="Q1275" s="7">
        <v>0</v>
      </c>
      <c r="R1275" s="7">
        <v>0</v>
      </c>
      <c r="T1275" s="5">
        <v>33</v>
      </c>
      <c r="U1275" s="5">
        <v>0</v>
      </c>
      <c r="V1275" s="5">
        <v>0</v>
      </c>
      <c r="W1275" s="5">
        <v>0</v>
      </c>
      <c r="Z1275" s="5">
        <v>0</v>
      </c>
      <c r="AC1275" s="5">
        <v>0</v>
      </c>
      <c r="AF1275" s="5">
        <v>0</v>
      </c>
      <c r="AI1275" s="7">
        <v>902.93870000000004</v>
      </c>
      <c r="AJ1275" s="7">
        <v>43.450200000000002</v>
      </c>
      <c r="AK1275" s="5" t="s">
        <v>148</v>
      </c>
      <c r="AZ1275" s="5" t="s">
        <v>185</v>
      </c>
      <c r="BB1275" s="5" t="s">
        <v>74</v>
      </c>
    </row>
    <row r="1276" spans="1:57" x14ac:dyDescent="0.25">
      <c r="A1276" s="5">
        <v>1275</v>
      </c>
      <c r="B1276" s="6">
        <v>42607.112141203703</v>
      </c>
      <c r="D1276" s="5" t="s">
        <v>318</v>
      </c>
      <c r="E1276" s="5" t="s">
        <v>542</v>
      </c>
      <c r="G1276" s="5" t="s">
        <v>64</v>
      </c>
      <c r="H1276" s="5" t="s">
        <v>319</v>
      </c>
      <c r="I1276" s="5" t="s">
        <v>75</v>
      </c>
      <c r="J1276" s="5" t="s">
        <v>65</v>
      </c>
      <c r="K1276" s="5" t="s">
        <v>65</v>
      </c>
      <c r="M1276" s="5" t="s">
        <v>655</v>
      </c>
      <c r="N1276" s="5" t="s">
        <v>216</v>
      </c>
      <c r="O1276" s="7">
        <v>0</v>
      </c>
      <c r="P1276" s="7">
        <v>0</v>
      </c>
      <c r="Q1276" s="7">
        <v>0</v>
      </c>
      <c r="R1276" s="7">
        <v>0</v>
      </c>
      <c r="T1276" s="5">
        <v>0</v>
      </c>
      <c r="W1276" s="5">
        <v>0</v>
      </c>
      <c r="Y1276" s="5">
        <v>0</v>
      </c>
      <c r="Z1276" s="5">
        <v>0</v>
      </c>
      <c r="AB1276" s="5">
        <v>0</v>
      </c>
      <c r="AC1276" s="5">
        <v>0</v>
      </c>
      <c r="AE1276" s="5">
        <v>0</v>
      </c>
      <c r="AF1276" s="5">
        <v>0</v>
      </c>
      <c r="AH1276" s="5">
        <v>0</v>
      </c>
      <c r="AJ1276" s="7">
        <v>0</v>
      </c>
      <c r="AZ1276" s="5" t="s">
        <v>175</v>
      </c>
      <c r="BB1276" s="5" t="s">
        <v>77</v>
      </c>
      <c r="BD1276" s="5" t="s">
        <v>656</v>
      </c>
      <c r="BE1276" s="5" t="s">
        <v>67</v>
      </c>
    </row>
    <row r="1277" spans="1:57" x14ac:dyDescent="0.25">
      <c r="A1277" s="5">
        <v>1276</v>
      </c>
      <c r="B1277" s="6">
        <v>42607.099259259259</v>
      </c>
      <c r="C1277" s="6">
        <v>42607.202893518515</v>
      </c>
      <c r="D1277" s="5" t="s">
        <v>336</v>
      </c>
      <c r="E1277" s="5" t="s">
        <v>241</v>
      </c>
      <c r="F1277" s="5" t="s">
        <v>337</v>
      </c>
      <c r="G1277" s="5" t="s">
        <v>64</v>
      </c>
      <c r="H1277" s="5" t="s">
        <v>319</v>
      </c>
      <c r="I1277" s="5" t="s">
        <v>69</v>
      </c>
      <c r="J1277" s="5" t="s">
        <v>65</v>
      </c>
      <c r="K1277" s="5" t="s">
        <v>65</v>
      </c>
      <c r="L1277" s="5">
        <v>683333</v>
      </c>
      <c r="M1277" s="5" t="s">
        <v>70</v>
      </c>
      <c r="N1277" s="5" t="s">
        <v>70</v>
      </c>
      <c r="O1277" s="7">
        <v>0</v>
      </c>
      <c r="P1277" s="7">
        <v>0</v>
      </c>
      <c r="Q1277" s="7">
        <v>0</v>
      </c>
      <c r="R1277" s="7">
        <v>0</v>
      </c>
      <c r="T1277" s="5">
        <v>33</v>
      </c>
      <c r="U1277" s="5">
        <v>0</v>
      </c>
      <c r="V1277" s="5">
        <v>0</v>
      </c>
      <c r="W1277" s="5">
        <v>0</v>
      </c>
      <c r="Z1277" s="5">
        <v>0</v>
      </c>
      <c r="AC1277" s="5">
        <v>0</v>
      </c>
      <c r="AF1277" s="5">
        <v>0</v>
      </c>
      <c r="AI1277" s="7">
        <v>903.59100000000001</v>
      </c>
      <c r="AJ1277" s="7">
        <v>0.65229999999999999</v>
      </c>
      <c r="AK1277" s="5" t="s">
        <v>148</v>
      </c>
      <c r="AZ1277" s="5" t="s">
        <v>185</v>
      </c>
      <c r="BB1277" s="5" t="s">
        <v>74</v>
      </c>
    </row>
    <row r="1278" spans="1:57" x14ac:dyDescent="0.25">
      <c r="A1278" s="5">
        <v>1277</v>
      </c>
      <c r="B1278" s="6">
        <v>42607.099247685182</v>
      </c>
      <c r="C1278" s="6">
        <v>42607.207569444443</v>
      </c>
      <c r="D1278" s="5" t="s">
        <v>336</v>
      </c>
      <c r="E1278" s="5" t="s">
        <v>241</v>
      </c>
      <c r="F1278" s="5" t="s">
        <v>337</v>
      </c>
      <c r="G1278" s="5" t="s">
        <v>64</v>
      </c>
      <c r="H1278" s="5" t="s">
        <v>319</v>
      </c>
      <c r="I1278" s="5" t="s">
        <v>69</v>
      </c>
      <c r="J1278" s="5" t="s">
        <v>65</v>
      </c>
      <c r="K1278" s="5" t="s">
        <v>65</v>
      </c>
      <c r="L1278" s="5">
        <v>7493</v>
      </c>
      <c r="M1278" s="5" t="s">
        <v>70</v>
      </c>
      <c r="N1278" s="5" t="s">
        <v>70</v>
      </c>
      <c r="O1278" s="7">
        <v>0</v>
      </c>
      <c r="P1278" s="7">
        <v>0</v>
      </c>
      <c r="Q1278" s="7">
        <v>0</v>
      </c>
      <c r="R1278" s="7">
        <v>0</v>
      </c>
      <c r="T1278" s="5">
        <v>33</v>
      </c>
      <c r="U1278" s="5">
        <v>0</v>
      </c>
      <c r="V1278" s="5">
        <v>0</v>
      </c>
      <c r="W1278" s="5">
        <v>0</v>
      </c>
      <c r="Z1278" s="5">
        <v>0</v>
      </c>
      <c r="AC1278" s="5">
        <v>0</v>
      </c>
      <c r="AF1278" s="5">
        <v>0</v>
      </c>
      <c r="AI1278" s="7">
        <v>903.59879999999998</v>
      </c>
      <c r="AJ1278" s="7">
        <v>7.7999999999999996E-3</v>
      </c>
      <c r="AK1278" s="5" t="s">
        <v>149</v>
      </c>
      <c r="AZ1278" s="5" t="s">
        <v>186</v>
      </c>
      <c r="BB1278" s="5" t="s">
        <v>71</v>
      </c>
    </row>
    <row r="1279" spans="1:57" x14ac:dyDescent="0.25">
      <c r="A1279" s="5">
        <v>1278</v>
      </c>
      <c r="B1279" s="6">
        <v>42606.999525462961</v>
      </c>
      <c r="D1279" s="5" t="s">
        <v>318</v>
      </c>
      <c r="E1279" s="5" t="s">
        <v>469</v>
      </c>
      <c r="G1279" s="5" t="s">
        <v>64</v>
      </c>
      <c r="H1279" s="5" t="s">
        <v>319</v>
      </c>
      <c r="I1279" s="5" t="s">
        <v>75</v>
      </c>
      <c r="J1279" s="5" t="s">
        <v>65</v>
      </c>
      <c r="K1279" s="5" t="s">
        <v>65</v>
      </c>
      <c r="M1279" s="5" t="s">
        <v>224</v>
      </c>
      <c r="N1279" s="5" t="s">
        <v>66</v>
      </c>
      <c r="O1279" s="7">
        <v>0</v>
      </c>
      <c r="P1279" s="7">
        <v>0</v>
      </c>
      <c r="Q1279" s="7">
        <v>0</v>
      </c>
      <c r="R1279" s="7">
        <v>0</v>
      </c>
      <c r="T1279" s="5">
        <v>0</v>
      </c>
      <c r="W1279" s="5">
        <v>0</v>
      </c>
      <c r="Y1279" s="5">
        <v>0</v>
      </c>
      <c r="Z1279" s="5">
        <v>0</v>
      </c>
      <c r="AB1279" s="5">
        <v>0</v>
      </c>
      <c r="AC1279" s="5">
        <v>0</v>
      </c>
      <c r="AE1279" s="5">
        <v>0</v>
      </c>
      <c r="AF1279" s="5">
        <v>0</v>
      </c>
      <c r="AH1279" s="5">
        <v>0</v>
      </c>
      <c r="AJ1279" s="7">
        <v>0</v>
      </c>
      <c r="AZ1279" s="5" t="s">
        <v>175</v>
      </c>
      <c r="BB1279" s="5" t="s">
        <v>77</v>
      </c>
      <c r="BD1279" s="5" t="s">
        <v>331</v>
      </c>
      <c r="BE1279" s="5" t="s">
        <v>67</v>
      </c>
    </row>
    <row r="1280" spans="1:57" x14ac:dyDescent="0.25">
      <c r="A1280" s="5">
        <v>1279</v>
      </c>
      <c r="B1280" s="6">
        <v>42606.995370370372</v>
      </c>
      <c r="C1280" s="6">
        <v>42607.060682870368</v>
      </c>
      <c r="D1280" s="5" t="s">
        <v>336</v>
      </c>
      <c r="E1280" s="5" t="s">
        <v>68</v>
      </c>
      <c r="F1280" s="5" t="s">
        <v>337</v>
      </c>
      <c r="G1280" s="5" t="s">
        <v>64</v>
      </c>
      <c r="H1280" s="5" t="s">
        <v>319</v>
      </c>
      <c r="I1280" s="5" t="s">
        <v>69</v>
      </c>
      <c r="J1280" s="5" t="s">
        <v>65</v>
      </c>
      <c r="K1280" s="5" t="s">
        <v>65</v>
      </c>
      <c r="L1280" s="5">
        <v>11898353</v>
      </c>
      <c r="M1280" s="5" t="s">
        <v>70</v>
      </c>
      <c r="N1280" s="5" t="s">
        <v>70</v>
      </c>
      <c r="O1280" s="7">
        <v>0</v>
      </c>
      <c r="P1280" s="7">
        <v>0</v>
      </c>
      <c r="Q1280" s="7">
        <v>0</v>
      </c>
      <c r="R1280" s="7">
        <v>0</v>
      </c>
      <c r="T1280" s="5">
        <v>33</v>
      </c>
      <c r="U1280" s="5">
        <v>0</v>
      </c>
      <c r="V1280" s="5">
        <v>0</v>
      </c>
      <c r="W1280" s="5">
        <v>0</v>
      </c>
      <c r="Z1280" s="5">
        <v>0</v>
      </c>
      <c r="AC1280" s="5">
        <v>0</v>
      </c>
      <c r="AF1280" s="5">
        <v>0</v>
      </c>
      <c r="AI1280" s="7">
        <v>914.94650000000001</v>
      </c>
      <c r="AJ1280" s="7">
        <v>11.3477</v>
      </c>
      <c r="AK1280" s="5" t="s">
        <v>148</v>
      </c>
      <c r="AZ1280" s="5" t="s">
        <v>185</v>
      </c>
      <c r="BB1280" s="5" t="s">
        <v>74</v>
      </c>
    </row>
    <row r="1281" spans="1:57" x14ac:dyDescent="0.25">
      <c r="A1281" s="5">
        <v>1280</v>
      </c>
      <c r="B1281" s="6">
        <v>42606.995185185187</v>
      </c>
      <c r="C1281" s="6">
        <v>42607.060682870368</v>
      </c>
      <c r="D1281" s="5" t="s">
        <v>336</v>
      </c>
      <c r="E1281" s="5" t="s">
        <v>241</v>
      </c>
      <c r="F1281" s="5" t="s">
        <v>337</v>
      </c>
      <c r="G1281" s="5" t="s">
        <v>64</v>
      </c>
      <c r="H1281" s="5" t="s">
        <v>319</v>
      </c>
      <c r="I1281" s="5" t="s">
        <v>69</v>
      </c>
      <c r="J1281" s="5" t="s">
        <v>65</v>
      </c>
      <c r="K1281" s="5" t="s">
        <v>65</v>
      </c>
      <c r="L1281" s="5">
        <v>229299</v>
      </c>
      <c r="M1281" s="5" t="s">
        <v>70</v>
      </c>
      <c r="N1281" s="5" t="s">
        <v>70</v>
      </c>
      <c r="O1281" s="7">
        <v>0</v>
      </c>
      <c r="P1281" s="7">
        <v>0</v>
      </c>
      <c r="Q1281" s="7">
        <v>0</v>
      </c>
      <c r="R1281" s="7">
        <v>0</v>
      </c>
      <c r="T1281" s="5">
        <v>33</v>
      </c>
      <c r="U1281" s="5">
        <v>0</v>
      </c>
      <c r="V1281" s="5">
        <v>0</v>
      </c>
      <c r="W1281" s="5">
        <v>0</v>
      </c>
      <c r="Z1281" s="5">
        <v>0</v>
      </c>
      <c r="AC1281" s="5">
        <v>0</v>
      </c>
      <c r="AF1281" s="5">
        <v>0</v>
      </c>
      <c r="AI1281" s="7">
        <v>915.16520000000003</v>
      </c>
      <c r="AJ1281" s="7">
        <v>0.21879999999999999</v>
      </c>
      <c r="AK1281" s="5" t="s">
        <v>149</v>
      </c>
      <c r="AZ1281" s="5" t="s">
        <v>186</v>
      </c>
      <c r="BB1281" s="5" t="s">
        <v>71</v>
      </c>
    </row>
    <row r="1282" spans="1:57" x14ac:dyDescent="0.25">
      <c r="A1282" s="5">
        <v>1281</v>
      </c>
      <c r="B1282" s="6">
        <v>42606.983946759261</v>
      </c>
      <c r="D1282" s="5" t="s">
        <v>318</v>
      </c>
      <c r="E1282" s="5" t="s">
        <v>585</v>
      </c>
      <c r="G1282" s="5" t="s">
        <v>64</v>
      </c>
      <c r="H1282" s="5" t="s">
        <v>319</v>
      </c>
      <c r="I1282" s="5" t="s">
        <v>75</v>
      </c>
      <c r="J1282" s="5" t="s">
        <v>65</v>
      </c>
      <c r="K1282" s="5" t="s">
        <v>65</v>
      </c>
      <c r="M1282" s="5" t="s">
        <v>220</v>
      </c>
      <c r="N1282" s="5" t="s">
        <v>66</v>
      </c>
      <c r="O1282" s="7">
        <v>0</v>
      </c>
      <c r="P1282" s="7">
        <v>0</v>
      </c>
      <c r="Q1282" s="7">
        <v>0</v>
      </c>
      <c r="R1282" s="7">
        <v>0</v>
      </c>
      <c r="T1282" s="5">
        <v>0</v>
      </c>
      <c r="W1282" s="5">
        <v>0</v>
      </c>
      <c r="Y1282" s="5">
        <v>0</v>
      </c>
      <c r="Z1282" s="5">
        <v>0</v>
      </c>
      <c r="AB1282" s="5">
        <v>0</v>
      </c>
      <c r="AC1282" s="5">
        <v>0</v>
      </c>
      <c r="AE1282" s="5">
        <v>0</v>
      </c>
      <c r="AF1282" s="5">
        <v>0</v>
      </c>
      <c r="AH1282" s="5">
        <v>0</v>
      </c>
      <c r="AJ1282" s="7">
        <v>0</v>
      </c>
      <c r="AZ1282" s="5" t="s">
        <v>175</v>
      </c>
      <c r="BB1282" s="5" t="s">
        <v>77</v>
      </c>
      <c r="BD1282" s="5" t="s">
        <v>394</v>
      </c>
      <c r="BE1282" s="5" t="s">
        <v>67</v>
      </c>
    </row>
    <row r="1283" spans="1:57" x14ac:dyDescent="0.25">
      <c r="A1283" s="5">
        <v>1282</v>
      </c>
      <c r="B1283" s="6">
        <v>42606.955381944441</v>
      </c>
      <c r="C1283" s="6">
        <v>42606.961446759262</v>
      </c>
      <c r="D1283" s="5" t="s">
        <v>336</v>
      </c>
      <c r="E1283" s="5" t="s">
        <v>241</v>
      </c>
      <c r="F1283" s="5" t="s">
        <v>337</v>
      </c>
      <c r="G1283" s="5" t="s">
        <v>64</v>
      </c>
      <c r="H1283" s="5" t="s">
        <v>319</v>
      </c>
      <c r="I1283" s="5" t="s">
        <v>69</v>
      </c>
      <c r="J1283" s="5" t="s">
        <v>65</v>
      </c>
      <c r="K1283" s="5" t="s">
        <v>65</v>
      </c>
      <c r="L1283" s="5">
        <v>1048567</v>
      </c>
      <c r="M1283" s="5" t="s">
        <v>70</v>
      </c>
      <c r="N1283" s="5" t="s">
        <v>70</v>
      </c>
      <c r="O1283" s="7">
        <v>0</v>
      </c>
      <c r="P1283" s="7">
        <v>0</v>
      </c>
      <c r="Q1283" s="7">
        <v>0</v>
      </c>
      <c r="R1283" s="7">
        <v>0</v>
      </c>
      <c r="T1283" s="5">
        <v>39</v>
      </c>
      <c r="U1283" s="5">
        <v>0</v>
      </c>
      <c r="V1283" s="5">
        <v>0</v>
      </c>
      <c r="W1283" s="5">
        <v>0</v>
      </c>
      <c r="Z1283" s="5">
        <v>0</v>
      </c>
      <c r="AC1283" s="5">
        <v>0</v>
      </c>
      <c r="AF1283" s="5">
        <v>0</v>
      </c>
      <c r="AI1283" s="7">
        <v>1.0009999999999999</v>
      </c>
      <c r="AJ1283" s="7">
        <v>1</v>
      </c>
      <c r="AK1283" s="5" t="s">
        <v>72</v>
      </c>
      <c r="BB1283" s="5" t="s">
        <v>73</v>
      </c>
    </row>
    <row r="1284" spans="1:57" x14ac:dyDescent="0.25">
      <c r="A1284" s="5">
        <v>1283</v>
      </c>
      <c r="B1284" s="6">
        <v>42606.953321759262</v>
      </c>
      <c r="D1284" s="5" t="s">
        <v>318</v>
      </c>
      <c r="E1284" s="5" t="s">
        <v>356</v>
      </c>
      <c r="G1284" s="5" t="s">
        <v>64</v>
      </c>
      <c r="H1284" s="5" t="s">
        <v>319</v>
      </c>
      <c r="I1284" s="5" t="s">
        <v>75</v>
      </c>
      <c r="J1284" s="5" t="s">
        <v>65</v>
      </c>
      <c r="K1284" s="5" t="s">
        <v>65</v>
      </c>
      <c r="M1284" s="5" t="s">
        <v>657</v>
      </c>
      <c r="N1284" s="5" t="s">
        <v>196</v>
      </c>
      <c r="O1284" s="7">
        <v>0</v>
      </c>
      <c r="P1284" s="7">
        <v>0</v>
      </c>
      <c r="Q1284" s="7">
        <v>0</v>
      </c>
      <c r="R1284" s="7">
        <v>0</v>
      </c>
      <c r="T1284" s="5">
        <v>0</v>
      </c>
      <c r="W1284" s="5">
        <v>0</v>
      </c>
      <c r="Y1284" s="5">
        <v>0</v>
      </c>
      <c r="Z1284" s="5">
        <v>0</v>
      </c>
      <c r="AB1284" s="5">
        <v>0</v>
      </c>
      <c r="AC1284" s="5">
        <v>0</v>
      </c>
      <c r="AE1284" s="5">
        <v>0</v>
      </c>
      <c r="AF1284" s="5">
        <v>0</v>
      </c>
      <c r="AH1284" s="5">
        <v>0</v>
      </c>
      <c r="AJ1284" s="7">
        <v>0</v>
      </c>
      <c r="AZ1284" s="5" t="s">
        <v>175</v>
      </c>
      <c r="BB1284" s="5" t="s">
        <v>77</v>
      </c>
      <c r="BD1284" s="5" t="s">
        <v>361</v>
      </c>
      <c r="BE1284" s="5" t="s">
        <v>67</v>
      </c>
    </row>
    <row r="1285" spans="1:57" x14ac:dyDescent="0.25">
      <c r="A1285" s="5">
        <v>1284</v>
      </c>
      <c r="B1285" s="6">
        <v>42606.912962962961</v>
      </c>
      <c r="C1285" s="6">
        <v>42606.960729166669</v>
      </c>
      <c r="D1285" s="5" t="s">
        <v>336</v>
      </c>
      <c r="E1285" s="5" t="s">
        <v>241</v>
      </c>
      <c r="F1285" s="5" t="s">
        <v>337</v>
      </c>
      <c r="G1285" s="5" t="s">
        <v>64</v>
      </c>
      <c r="H1285" s="5" t="s">
        <v>319</v>
      </c>
      <c r="I1285" s="5" t="s">
        <v>69</v>
      </c>
      <c r="J1285" s="5" t="s">
        <v>65</v>
      </c>
      <c r="K1285" s="5" t="s">
        <v>65</v>
      </c>
      <c r="L1285" s="5">
        <v>20521750</v>
      </c>
      <c r="M1285" s="5" t="s">
        <v>70</v>
      </c>
      <c r="N1285" s="5" t="s">
        <v>70</v>
      </c>
      <c r="O1285" s="7">
        <v>0</v>
      </c>
      <c r="P1285" s="7">
        <v>0</v>
      </c>
      <c r="Q1285" s="7">
        <v>0</v>
      </c>
      <c r="R1285" s="7">
        <v>0</v>
      </c>
      <c r="T1285" s="5">
        <v>39</v>
      </c>
      <c r="U1285" s="5">
        <v>0</v>
      </c>
      <c r="V1285" s="5">
        <v>0</v>
      </c>
      <c r="W1285" s="5">
        <v>0</v>
      </c>
      <c r="Z1285" s="5">
        <v>0</v>
      </c>
      <c r="AC1285" s="5">
        <v>0</v>
      </c>
      <c r="AF1285" s="5">
        <v>0</v>
      </c>
      <c r="AI1285" s="7">
        <v>21.571300000000001</v>
      </c>
      <c r="AJ1285" s="7">
        <v>19.571300000000001</v>
      </c>
      <c r="AK1285" s="5" t="s">
        <v>78</v>
      </c>
      <c r="BB1285" s="5" t="s">
        <v>79</v>
      </c>
    </row>
    <row r="1286" spans="1:57" x14ac:dyDescent="0.25">
      <c r="A1286" s="5">
        <v>1285</v>
      </c>
      <c r="B1286" s="6">
        <v>42606.912905092591</v>
      </c>
      <c r="C1286" s="6">
        <v>42606.99019675926</v>
      </c>
      <c r="D1286" s="5" t="s">
        <v>336</v>
      </c>
      <c r="E1286" s="5" t="s">
        <v>68</v>
      </c>
      <c r="F1286" s="5" t="s">
        <v>337</v>
      </c>
      <c r="G1286" s="5" t="s">
        <v>64</v>
      </c>
      <c r="H1286" s="5" t="s">
        <v>319</v>
      </c>
      <c r="I1286" s="5" t="s">
        <v>69</v>
      </c>
      <c r="J1286" s="5" t="s">
        <v>65</v>
      </c>
      <c r="K1286" s="5" t="s">
        <v>65</v>
      </c>
      <c r="L1286" s="5">
        <v>1243394</v>
      </c>
      <c r="M1286" s="5" t="s">
        <v>70</v>
      </c>
      <c r="N1286" s="5" t="s">
        <v>70</v>
      </c>
      <c r="O1286" s="7">
        <v>0</v>
      </c>
      <c r="P1286" s="7">
        <v>0</v>
      </c>
      <c r="Q1286" s="7">
        <v>0</v>
      </c>
      <c r="R1286" s="7">
        <v>0</v>
      </c>
      <c r="T1286" s="5">
        <v>33</v>
      </c>
      <c r="U1286" s="5">
        <v>0</v>
      </c>
      <c r="V1286" s="5">
        <v>0</v>
      </c>
      <c r="W1286" s="5">
        <v>0</v>
      </c>
      <c r="Z1286" s="5">
        <v>0</v>
      </c>
      <c r="AC1286" s="5">
        <v>0</v>
      </c>
      <c r="AF1286" s="5">
        <v>0</v>
      </c>
      <c r="AI1286" s="7">
        <v>922.28440000000001</v>
      </c>
      <c r="AJ1286" s="7">
        <v>1.1865000000000001</v>
      </c>
      <c r="AK1286" s="5" t="s">
        <v>149</v>
      </c>
      <c r="AZ1286" s="5" t="s">
        <v>186</v>
      </c>
      <c r="BB1286" s="5" t="s">
        <v>71</v>
      </c>
    </row>
    <row r="1287" spans="1:57" x14ac:dyDescent="0.25">
      <c r="A1287" s="5">
        <v>1286</v>
      </c>
      <c r="B1287" s="6">
        <v>42606.912222222221</v>
      </c>
      <c r="C1287" s="6">
        <v>42606.99019675926</v>
      </c>
      <c r="D1287" s="5" t="s">
        <v>336</v>
      </c>
      <c r="E1287" s="5" t="s">
        <v>241</v>
      </c>
      <c r="F1287" s="5" t="s">
        <v>337</v>
      </c>
      <c r="G1287" s="5" t="s">
        <v>64</v>
      </c>
      <c r="H1287" s="5" t="s">
        <v>319</v>
      </c>
      <c r="I1287" s="5" t="s">
        <v>69</v>
      </c>
      <c r="J1287" s="5" t="s">
        <v>65</v>
      </c>
      <c r="K1287" s="5" t="s">
        <v>65</v>
      </c>
      <c r="L1287" s="5">
        <v>58648120</v>
      </c>
      <c r="M1287" s="5" t="s">
        <v>70</v>
      </c>
      <c r="N1287" s="5" t="s">
        <v>70</v>
      </c>
      <c r="O1287" s="7">
        <v>0</v>
      </c>
      <c r="P1287" s="7">
        <v>0</v>
      </c>
      <c r="Q1287" s="7">
        <v>0</v>
      </c>
      <c r="R1287" s="7">
        <v>0</v>
      </c>
      <c r="T1287" s="5">
        <v>33</v>
      </c>
      <c r="U1287" s="5">
        <v>0</v>
      </c>
      <c r="V1287" s="5">
        <v>0</v>
      </c>
      <c r="W1287" s="5">
        <v>0</v>
      </c>
      <c r="Z1287" s="5">
        <v>0</v>
      </c>
      <c r="AC1287" s="5">
        <v>0</v>
      </c>
      <c r="AF1287" s="5">
        <v>0</v>
      </c>
      <c r="AI1287" s="7">
        <v>972.28340000000003</v>
      </c>
      <c r="AJ1287" s="7">
        <v>55.931600000000003</v>
      </c>
      <c r="AK1287" s="5" t="s">
        <v>148</v>
      </c>
      <c r="AZ1287" s="5" t="s">
        <v>185</v>
      </c>
      <c r="BB1287" s="5" t="s">
        <v>74</v>
      </c>
    </row>
    <row r="1288" spans="1:57" x14ac:dyDescent="0.25">
      <c r="A1288" s="5">
        <v>1287</v>
      </c>
      <c r="B1288" s="6">
        <v>42606.911932870367</v>
      </c>
      <c r="C1288" s="6">
        <v>42606.929398148146</v>
      </c>
      <c r="D1288" s="5" t="s">
        <v>336</v>
      </c>
      <c r="E1288" s="5" t="s">
        <v>241</v>
      </c>
      <c r="F1288" s="5" t="s">
        <v>337</v>
      </c>
      <c r="G1288" s="5" t="s">
        <v>64</v>
      </c>
      <c r="H1288" s="5" t="s">
        <v>319</v>
      </c>
      <c r="I1288" s="5" t="s">
        <v>69</v>
      </c>
      <c r="J1288" s="5" t="s">
        <v>65</v>
      </c>
      <c r="K1288" s="5" t="s">
        <v>65</v>
      </c>
      <c r="L1288" s="5">
        <v>1047524</v>
      </c>
      <c r="M1288" s="5" t="s">
        <v>70</v>
      </c>
      <c r="N1288" s="5" t="s">
        <v>70</v>
      </c>
      <c r="O1288" s="7">
        <v>0</v>
      </c>
      <c r="P1288" s="7">
        <v>0</v>
      </c>
      <c r="Q1288" s="7">
        <v>0</v>
      </c>
      <c r="R1288" s="7">
        <v>0</v>
      </c>
      <c r="T1288" s="5">
        <v>39</v>
      </c>
      <c r="U1288" s="5">
        <v>0</v>
      </c>
      <c r="V1288" s="5">
        <v>0</v>
      </c>
      <c r="W1288" s="5">
        <v>0</v>
      </c>
      <c r="Z1288" s="5">
        <v>0</v>
      </c>
      <c r="AC1288" s="5">
        <v>0</v>
      </c>
      <c r="AF1288" s="5">
        <v>0</v>
      </c>
      <c r="AI1288" s="7">
        <v>10.571300000000001</v>
      </c>
      <c r="AJ1288" s="7">
        <v>0.999</v>
      </c>
      <c r="AK1288" s="5" t="s">
        <v>72</v>
      </c>
      <c r="BB1288" s="5" t="s">
        <v>73</v>
      </c>
    </row>
    <row r="1289" spans="1:57" x14ac:dyDescent="0.25">
      <c r="A1289" s="5">
        <v>1288</v>
      </c>
      <c r="B1289" s="6">
        <v>42606.867812500001</v>
      </c>
      <c r="C1289" s="6">
        <v>42606.905532407407</v>
      </c>
      <c r="D1289" s="5" t="s">
        <v>336</v>
      </c>
      <c r="E1289" s="5" t="s">
        <v>241</v>
      </c>
      <c r="F1289" s="5" t="s">
        <v>337</v>
      </c>
      <c r="G1289" s="5" t="s">
        <v>64</v>
      </c>
      <c r="H1289" s="5" t="s">
        <v>319</v>
      </c>
      <c r="I1289" s="5" t="s">
        <v>69</v>
      </c>
      <c r="J1289" s="5" t="s">
        <v>65</v>
      </c>
      <c r="K1289" s="5" t="s">
        <v>65</v>
      </c>
      <c r="L1289" s="5">
        <v>27238</v>
      </c>
      <c r="M1289" s="5" t="s">
        <v>70</v>
      </c>
      <c r="N1289" s="5" t="s">
        <v>70</v>
      </c>
      <c r="O1289" s="7">
        <v>0</v>
      </c>
      <c r="P1289" s="7">
        <v>0</v>
      </c>
      <c r="Q1289" s="7">
        <v>0</v>
      </c>
      <c r="R1289" s="7">
        <v>0</v>
      </c>
      <c r="T1289" s="5">
        <v>39</v>
      </c>
      <c r="U1289" s="5">
        <v>0</v>
      </c>
      <c r="V1289" s="5">
        <v>0</v>
      </c>
      <c r="W1289" s="5">
        <v>0</v>
      </c>
      <c r="Z1289" s="5">
        <v>0</v>
      </c>
      <c r="AC1289" s="5">
        <v>0</v>
      </c>
      <c r="AF1289" s="5">
        <v>0</v>
      </c>
      <c r="AI1289" s="7">
        <v>22.093800000000002</v>
      </c>
      <c r="AJ1289" s="7">
        <v>2.64E-2</v>
      </c>
      <c r="AK1289" s="5" t="s">
        <v>78</v>
      </c>
      <c r="BB1289" s="5" t="s">
        <v>79</v>
      </c>
    </row>
    <row r="1290" spans="1:57" x14ac:dyDescent="0.25">
      <c r="A1290" s="5">
        <v>1289</v>
      </c>
      <c r="B1290" s="6">
        <v>42606.846921296295</v>
      </c>
      <c r="D1290" s="5" t="s">
        <v>317</v>
      </c>
      <c r="E1290" s="5" t="s">
        <v>318</v>
      </c>
      <c r="F1290" s="5" t="s">
        <v>317</v>
      </c>
      <c r="G1290" s="5" t="s">
        <v>80</v>
      </c>
      <c r="H1290" s="5" t="s">
        <v>319</v>
      </c>
      <c r="I1290" s="5" t="s">
        <v>320</v>
      </c>
      <c r="J1290" s="5" t="s">
        <v>65</v>
      </c>
      <c r="K1290" s="5" t="s">
        <v>65</v>
      </c>
      <c r="M1290" s="5" t="s">
        <v>363</v>
      </c>
      <c r="N1290" s="5" t="s">
        <v>66</v>
      </c>
      <c r="O1290" s="7">
        <v>0</v>
      </c>
      <c r="P1290" s="7">
        <v>0</v>
      </c>
      <c r="Q1290" s="7">
        <v>0</v>
      </c>
      <c r="R1290" s="7">
        <v>0</v>
      </c>
      <c r="T1290" s="5">
        <v>0</v>
      </c>
      <c r="W1290" s="5">
        <v>0</v>
      </c>
      <c r="Y1290" s="5">
        <v>0</v>
      </c>
      <c r="Z1290" s="5">
        <v>0</v>
      </c>
      <c r="AB1290" s="5">
        <v>0</v>
      </c>
      <c r="AC1290" s="5">
        <v>0</v>
      </c>
      <c r="AE1290" s="5">
        <v>0</v>
      </c>
      <c r="AF1290" s="5">
        <v>0</v>
      </c>
      <c r="AH1290" s="5">
        <v>0</v>
      </c>
      <c r="AJ1290" s="7">
        <v>0</v>
      </c>
      <c r="BB1290" s="5" t="s">
        <v>322</v>
      </c>
      <c r="BD1290" s="5" t="s">
        <v>323</v>
      </c>
      <c r="BE1290" s="5" t="s">
        <v>324</v>
      </c>
    </row>
    <row r="1291" spans="1:57" x14ac:dyDescent="0.25">
      <c r="A1291" s="5">
        <v>1290</v>
      </c>
      <c r="B1291" s="6">
        <v>42606.843680555554</v>
      </c>
      <c r="D1291" s="5" t="s">
        <v>318</v>
      </c>
      <c r="E1291" s="5" t="s">
        <v>356</v>
      </c>
      <c r="G1291" s="5" t="s">
        <v>64</v>
      </c>
      <c r="H1291" s="5" t="s">
        <v>319</v>
      </c>
      <c r="I1291" s="5" t="s">
        <v>75</v>
      </c>
      <c r="J1291" s="5" t="s">
        <v>65</v>
      </c>
      <c r="K1291" s="5" t="s">
        <v>65</v>
      </c>
      <c r="M1291" s="5" t="s">
        <v>658</v>
      </c>
      <c r="N1291" s="5" t="s">
        <v>174</v>
      </c>
      <c r="O1291" s="7">
        <v>0</v>
      </c>
      <c r="P1291" s="7">
        <v>0</v>
      </c>
      <c r="Q1291" s="7">
        <v>0</v>
      </c>
      <c r="R1291" s="7">
        <v>0</v>
      </c>
      <c r="T1291" s="5">
        <v>0</v>
      </c>
      <c r="W1291" s="5">
        <v>0</v>
      </c>
      <c r="Y1291" s="5">
        <v>0</v>
      </c>
      <c r="Z1291" s="5">
        <v>0</v>
      </c>
      <c r="AB1291" s="5">
        <v>0</v>
      </c>
      <c r="AC1291" s="5">
        <v>0</v>
      </c>
      <c r="AE1291" s="5">
        <v>0</v>
      </c>
      <c r="AF1291" s="5">
        <v>0</v>
      </c>
      <c r="AH1291" s="5">
        <v>0</v>
      </c>
      <c r="AJ1291" s="7">
        <v>0</v>
      </c>
      <c r="AZ1291" s="5" t="s">
        <v>175</v>
      </c>
      <c r="BB1291" s="5" t="s">
        <v>77</v>
      </c>
      <c r="BD1291" s="5" t="s">
        <v>328</v>
      </c>
      <c r="BE1291" s="5" t="s">
        <v>67</v>
      </c>
    </row>
    <row r="1292" spans="1:57" x14ac:dyDescent="0.25">
      <c r="A1292" s="5">
        <v>1291</v>
      </c>
      <c r="B1292" s="6">
        <v>42606.843032407407</v>
      </c>
      <c r="C1292" s="6">
        <v>42606.905532407407</v>
      </c>
      <c r="D1292" s="5" t="s">
        <v>336</v>
      </c>
      <c r="E1292" s="5" t="s">
        <v>241</v>
      </c>
      <c r="F1292" s="5" t="s">
        <v>337</v>
      </c>
      <c r="G1292" s="5" t="s">
        <v>64</v>
      </c>
      <c r="H1292" s="5" t="s">
        <v>319</v>
      </c>
      <c r="I1292" s="5" t="s">
        <v>69</v>
      </c>
      <c r="J1292" s="5" t="s">
        <v>65</v>
      </c>
      <c r="K1292" s="5" t="s">
        <v>65</v>
      </c>
      <c r="L1292" s="5">
        <v>101939</v>
      </c>
      <c r="M1292" s="5" t="s">
        <v>70</v>
      </c>
      <c r="N1292" s="5" t="s">
        <v>70</v>
      </c>
      <c r="O1292" s="7">
        <v>0</v>
      </c>
      <c r="P1292" s="7">
        <v>0</v>
      </c>
      <c r="Q1292" s="7">
        <v>0</v>
      </c>
      <c r="R1292" s="7">
        <v>0</v>
      </c>
      <c r="T1292" s="5">
        <v>33</v>
      </c>
      <c r="U1292" s="5">
        <v>0</v>
      </c>
      <c r="V1292" s="5">
        <v>0</v>
      </c>
      <c r="W1292" s="5">
        <v>0</v>
      </c>
      <c r="Z1292" s="5">
        <v>0</v>
      </c>
      <c r="AC1292" s="5">
        <v>0</v>
      </c>
      <c r="AF1292" s="5">
        <v>0</v>
      </c>
      <c r="AI1292" s="7">
        <v>972.51289999999995</v>
      </c>
      <c r="AJ1292" s="7">
        <v>9.7699999999999995E-2</v>
      </c>
      <c r="AK1292" s="5" t="s">
        <v>149</v>
      </c>
      <c r="AZ1292" s="5" t="s">
        <v>186</v>
      </c>
      <c r="BB1292" s="5" t="s">
        <v>71</v>
      </c>
    </row>
    <row r="1293" spans="1:57" x14ac:dyDescent="0.25">
      <c r="A1293" s="5">
        <v>1292</v>
      </c>
      <c r="B1293" s="6">
        <v>42606.840833333335</v>
      </c>
      <c r="D1293" s="5" t="s">
        <v>318</v>
      </c>
      <c r="E1293" s="5" t="s">
        <v>344</v>
      </c>
      <c r="G1293" s="5" t="s">
        <v>64</v>
      </c>
      <c r="H1293" s="5" t="s">
        <v>319</v>
      </c>
      <c r="I1293" s="5" t="s">
        <v>75</v>
      </c>
      <c r="J1293" s="5" t="s">
        <v>65</v>
      </c>
      <c r="K1293" s="5" t="s">
        <v>65</v>
      </c>
      <c r="M1293" s="5" t="s">
        <v>564</v>
      </c>
      <c r="N1293" s="5" t="s">
        <v>200</v>
      </c>
      <c r="O1293" s="7">
        <v>0</v>
      </c>
      <c r="P1293" s="7">
        <v>0</v>
      </c>
      <c r="Q1293" s="7">
        <v>0</v>
      </c>
      <c r="R1293" s="7">
        <v>0</v>
      </c>
      <c r="T1293" s="5">
        <v>0</v>
      </c>
      <c r="W1293" s="5">
        <v>0</v>
      </c>
      <c r="Y1293" s="5">
        <v>0</v>
      </c>
      <c r="Z1293" s="5">
        <v>0</v>
      </c>
      <c r="AB1293" s="5">
        <v>0</v>
      </c>
      <c r="AC1293" s="5">
        <v>0</v>
      </c>
      <c r="AE1293" s="5">
        <v>0</v>
      </c>
      <c r="AF1293" s="5">
        <v>0</v>
      </c>
      <c r="AH1293" s="5">
        <v>0</v>
      </c>
      <c r="AJ1293" s="7">
        <v>0</v>
      </c>
      <c r="AZ1293" s="5" t="s">
        <v>175</v>
      </c>
      <c r="BB1293" s="5" t="s">
        <v>77</v>
      </c>
      <c r="BD1293" s="5" t="s">
        <v>394</v>
      </c>
      <c r="BE1293" s="5" t="s">
        <v>67</v>
      </c>
    </row>
    <row r="1294" spans="1:57" x14ac:dyDescent="0.25">
      <c r="A1294" s="5">
        <v>1293</v>
      </c>
      <c r="B1294" s="6">
        <v>42606.837962962964</v>
      </c>
      <c r="C1294" s="6">
        <v>42606.905532407407</v>
      </c>
      <c r="D1294" s="5" t="s">
        <v>336</v>
      </c>
      <c r="E1294" s="5" t="s">
        <v>68</v>
      </c>
      <c r="F1294" s="5" t="s">
        <v>337</v>
      </c>
      <c r="G1294" s="5" t="s">
        <v>64</v>
      </c>
      <c r="H1294" s="5" t="s">
        <v>319</v>
      </c>
      <c r="I1294" s="5" t="s">
        <v>69</v>
      </c>
      <c r="J1294" s="5" t="s">
        <v>65</v>
      </c>
      <c r="K1294" s="5" t="s">
        <v>65</v>
      </c>
      <c r="L1294" s="5">
        <v>3664601</v>
      </c>
      <c r="M1294" s="5" t="s">
        <v>70</v>
      </c>
      <c r="N1294" s="5" t="s">
        <v>70</v>
      </c>
      <c r="O1294" s="7">
        <v>0</v>
      </c>
      <c r="P1294" s="7">
        <v>0</v>
      </c>
      <c r="Q1294" s="7">
        <v>0</v>
      </c>
      <c r="R1294" s="7">
        <v>0</v>
      </c>
      <c r="T1294" s="5">
        <v>39</v>
      </c>
      <c r="U1294" s="5">
        <v>0</v>
      </c>
      <c r="V1294" s="5">
        <v>0</v>
      </c>
      <c r="W1294" s="5">
        <v>0</v>
      </c>
      <c r="Z1294" s="5">
        <v>0</v>
      </c>
      <c r="AC1294" s="5">
        <v>0</v>
      </c>
      <c r="AF1294" s="5">
        <v>0</v>
      </c>
      <c r="AI1294" s="7">
        <v>25.0928</v>
      </c>
      <c r="AJ1294" s="7">
        <v>3.4950999999999999</v>
      </c>
      <c r="AK1294" s="5" t="s">
        <v>72</v>
      </c>
      <c r="BB1294" s="5" t="s">
        <v>73</v>
      </c>
    </row>
    <row r="1295" spans="1:57" x14ac:dyDescent="0.25">
      <c r="A1295" s="5">
        <v>1294</v>
      </c>
      <c r="B1295" s="6">
        <v>42606.837939814817</v>
      </c>
      <c r="C1295" s="6">
        <v>42606.905532407407</v>
      </c>
      <c r="D1295" s="5" t="s">
        <v>336</v>
      </c>
      <c r="E1295" s="5" t="s">
        <v>241</v>
      </c>
      <c r="F1295" s="5" t="s">
        <v>337</v>
      </c>
      <c r="G1295" s="5" t="s">
        <v>64</v>
      </c>
      <c r="H1295" s="5" t="s">
        <v>319</v>
      </c>
      <c r="I1295" s="5" t="s">
        <v>69</v>
      </c>
      <c r="J1295" s="5" t="s">
        <v>65</v>
      </c>
      <c r="K1295" s="5" t="s">
        <v>65</v>
      </c>
      <c r="L1295" s="5">
        <v>4605409</v>
      </c>
      <c r="M1295" s="5" t="s">
        <v>70</v>
      </c>
      <c r="N1295" s="5" t="s">
        <v>70</v>
      </c>
      <c r="O1295" s="7">
        <v>0</v>
      </c>
      <c r="P1295" s="7">
        <v>0</v>
      </c>
      <c r="Q1295" s="7">
        <v>0</v>
      </c>
      <c r="R1295" s="7">
        <v>0</v>
      </c>
      <c r="T1295" s="5">
        <v>33</v>
      </c>
      <c r="U1295" s="5">
        <v>0</v>
      </c>
      <c r="V1295" s="5">
        <v>0</v>
      </c>
      <c r="W1295" s="5">
        <v>0</v>
      </c>
      <c r="Z1295" s="5">
        <v>0</v>
      </c>
      <c r="AC1295" s="5">
        <v>0</v>
      </c>
      <c r="AF1295" s="5">
        <v>0</v>
      </c>
      <c r="AI1295" s="7">
        <v>976.77359999999999</v>
      </c>
      <c r="AJ1295" s="7">
        <v>4.3925999999999998</v>
      </c>
      <c r="AK1295" s="5" t="s">
        <v>148</v>
      </c>
      <c r="AZ1295" s="5" t="s">
        <v>185</v>
      </c>
      <c r="BB1295" s="5" t="s">
        <v>74</v>
      </c>
    </row>
    <row r="1296" spans="1:57" x14ac:dyDescent="0.25">
      <c r="A1296" s="5">
        <v>1295</v>
      </c>
      <c r="B1296" s="6">
        <v>42606.805532407408</v>
      </c>
      <c r="C1296" s="6">
        <v>42606.828321759262</v>
      </c>
      <c r="D1296" s="5" t="s">
        <v>336</v>
      </c>
      <c r="E1296" s="5" t="s">
        <v>68</v>
      </c>
      <c r="G1296" s="5" t="s">
        <v>64</v>
      </c>
      <c r="H1296" s="5" t="s">
        <v>319</v>
      </c>
      <c r="I1296" s="5" t="s">
        <v>69</v>
      </c>
      <c r="J1296" s="5" t="s">
        <v>65</v>
      </c>
      <c r="K1296" s="5" t="s">
        <v>65</v>
      </c>
      <c r="L1296" s="5">
        <v>13370</v>
      </c>
      <c r="M1296" s="5" t="s">
        <v>70</v>
      </c>
      <c r="N1296" s="5" t="s">
        <v>70</v>
      </c>
      <c r="O1296" s="7">
        <v>0</v>
      </c>
      <c r="P1296" s="7">
        <v>0</v>
      </c>
      <c r="Q1296" s="7">
        <v>0</v>
      </c>
      <c r="R1296" s="7">
        <v>0</v>
      </c>
      <c r="T1296" s="5">
        <v>33</v>
      </c>
      <c r="U1296" s="5">
        <v>0</v>
      </c>
      <c r="V1296" s="5">
        <v>0</v>
      </c>
      <c r="W1296" s="5">
        <v>0</v>
      </c>
      <c r="Z1296" s="5">
        <v>0</v>
      </c>
      <c r="AC1296" s="5">
        <v>0</v>
      </c>
      <c r="AF1296" s="5">
        <v>0</v>
      </c>
      <c r="AI1296" s="7">
        <v>977.50509999999997</v>
      </c>
      <c r="AJ1296" s="7">
        <v>1.37E-2</v>
      </c>
      <c r="AK1296" s="5" t="s">
        <v>149</v>
      </c>
      <c r="AZ1296" s="5" t="s">
        <v>186</v>
      </c>
      <c r="BB1296" s="5" t="s">
        <v>71</v>
      </c>
    </row>
    <row r="1297" spans="1:57" x14ac:dyDescent="0.25">
      <c r="A1297" s="5">
        <v>1296</v>
      </c>
      <c r="B1297" s="6">
        <v>42606.802245370367</v>
      </c>
      <c r="C1297" s="6">
        <v>42606.828321759262</v>
      </c>
      <c r="D1297" s="5" t="s">
        <v>336</v>
      </c>
      <c r="E1297" s="5" t="s">
        <v>68</v>
      </c>
      <c r="G1297" s="5" t="s">
        <v>64</v>
      </c>
      <c r="H1297" s="5" t="s">
        <v>319</v>
      </c>
      <c r="I1297" s="5" t="s">
        <v>69</v>
      </c>
      <c r="J1297" s="5" t="s">
        <v>65</v>
      </c>
      <c r="K1297" s="5" t="s">
        <v>65</v>
      </c>
      <c r="L1297" s="5">
        <v>775677</v>
      </c>
      <c r="M1297" s="5" t="s">
        <v>70</v>
      </c>
      <c r="N1297" s="5" t="s">
        <v>70</v>
      </c>
      <c r="O1297" s="7">
        <v>0</v>
      </c>
      <c r="P1297" s="7">
        <v>0</v>
      </c>
      <c r="Q1297" s="7">
        <v>0</v>
      </c>
      <c r="R1297" s="7">
        <v>0</v>
      </c>
      <c r="T1297" s="5">
        <v>39</v>
      </c>
      <c r="U1297" s="5">
        <v>0</v>
      </c>
      <c r="V1297" s="5">
        <v>0</v>
      </c>
      <c r="W1297" s="5">
        <v>0</v>
      </c>
      <c r="Z1297" s="5">
        <v>0</v>
      </c>
      <c r="AC1297" s="5">
        <v>0</v>
      </c>
      <c r="AF1297" s="5">
        <v>0</v>
      </c>
      <c r="AI1297" s="7">
        <v>25.832999999999998</v>
      </c>
      <c r="AJ1297" s="7">
        <v>0.74019999999999997</v>
      </c>
      <c r="AK1297" s="5" t="s">
        <v>72</v>
      </c>
      <c r="BB1297" s="5" t="s">
        <v>73</v>
      </c>
    </row>
    <row r="1298" spans="1:57" x14ac:dyDescent="0.25">
      <c r="A1298" s="5">
        <v>1297</v>
      </c>
      <c r="B1298" s="6">
        <v>42606.802245370367</v>
      </c>
      <c r="C1298" s="6">
        <v>42606.828321759262</v>
      </c>
      <c r="D1298" s="5" t="s">
        <v>336</v>
      </c>
      <c r="E1298" s="5" t="s">
        <v>68</v>
      </c>
      <c r="G1298" s="5" t="s">
        <v>64</v>
      </c>
      <c r="H1298" s="5" t="s">
        <v>319</v>
      </c>
      <c r="I1298" s="5" t="s">
        <v>69</v>
      </c>
      <c r="J1298" s="5" t="s">
        <v>65</v>
      </c>
      <c r="K1298" s="5" t="s">
        <v>65</v>
      </c>
      <c r="L1298" s="5">
        <v>752322</v>
      </c>
      <c r="M1298" s="5" t="s">
        <v>70</v>
      </c>
      <c r="N1298" s="5" t="s">
        <v>70</v>
      </c>
      <c r="O1298" s="7">
        <v>0</v>
      </c>
      <c r="P1298" s="7">
        <v>0</v>
      </c>
      <c r="Q1298" s="7">
        <v>0</v>
      </c>
      <c r="R1298" s="7">
        <v>0</v>
      </c>
      <c r="T1298" s="5">
        <v>33</v>
      </c>
      <c r="U1298" s="5">
        <v>0</v>
      </c>
      <c r="V1298" s="5">
        <v>0</v>
      </c>
      <c r="W1298" s="5">
        <v>0</v>
      </c>
      <c r="Z1298" s="5">
        <v>0</v>
      </c>
      <c r="AC1298" s="5">
        <v>0</v>
      </c>
      <c r="AF1298" s="5">
        <v>0</v>
      </c>
      <c r="AI1298" s="7">
        <v>977.4914</v>
      </c>
      <c r="AJ1298" s="7">
        <v>0.71779999999999999</v>
      </c>
      <c r="AK1298" s="5" t="s">
        <v>148</v>
      </c>
      <c r="AZ1298" s="5" t="s">
        <v>185</v>
      </c>
      <c r="BB1298" s="5" t="s">
        <v>74</v>
      </c>
    </row>
    <row r="1299" spans="1:57" x14ac:dyDescent="0.25">
      <c r="A1299" s="5">
        <v>1298</v>
      </c>
      <c r="B1299" s="6">
        <v>42606.761469907404</v>
      </c>
      <c r="C1299" s="6">
        <v>42606.767685185187</v>
      </c>
      <c r="D1299" s="5" t="s">
        <v>336</v>
      </c>
      <c r="E1299" s="5" t="s">
        <v>68</v>
      </c>
      <c r="G1299" s="5" t="s">
        <v>64</v>
      </c>
      <c r="H1299" s="5" t="s">
        <v>319</v>
      </c>
      <c r="I1299" s="5" t="s">
        <v>69</v>
      </c>
      <c r="J1299" s="5" t="s">
        <v>65</v>
      </c>
      <c r="K1299" s="5" t="s">
        <v>65</v>
      </c>
      <c r="L1299" s="5">
        <v>5569</v>
      </c>
      <c r="M1299" s="5" t="s">
        <v>70</v>
      </c>
      <c r="N1299" s="5" t="s">
        <v>70</v>
      </c>
      <c r="O1299" s="7">
        <v>0</v>
      </c>
      <c r="P1299" s="7">
        <v>0</v>
      </c>
      <c r="Q1299" s="7">
        <v>0</v>
      </c>
      <c r="R1299" s="7">
        <v>0</v>
      </c>
      <c r="T1299" s="5">
        <v>39</v>
      </c>
      <c r="U1299" s="5">
        <v>0</v>
      </c>
      <c r="V1299" s="5">
        <v>0</v>
      </c>
      <c r="W1299" s="5">
        <v>0</v>
      </c>
      <c r="Z1299" s="5">
        <v>0</v>
      </c>
      <c r="AC1299" s="5">
        <v>0</v>
      </c>
      <c r="AF1299" s="5">
        <v>0</v>
      </c>
      <c r="AI1299" s="7">
        <v>25.838899999999999</v>
      </c>
      <c r="AJ1299" s="7">
        <v>5.8999999999999999E-3</v>
      </c>
      <c r="AK1299" s="5" t="s">
        <v>72</v>
      </c>
      <c r="BB1299" s="5" t="s">
        <v>73</v>
      </c>
    </row>
    <row r="1300" spans="1:57" x14ac:dyDescent="0.25">
      <c r="A1300" s="5">
        <v>1299</v>
      </c>
      <c r="B1300" s="6">
        <v>42606.735451388886</v>
      </c>
      <c r="D1300" s="5" t="s">
        <v>318</v>
      </c>
      <c r="E1300" s="5" t="s">
        <v>344</v>
      </c>
      <c r="G1300" s="5" t="s">
        <v>64</v>
      </c>
      <c r="H1300" s="5" t="s">
        <v>319</v>
      </c>
      <c r="I1300" s="5" t="s">
        <v>75</v>
      </c>
      <c r="J1300" s="5" t="s">
        <v>65</v>
      </c>
      <c r="K1300" s="5" t="s">
        <v>65</v>
      </c>
      <c r="M1300" s="5" t="s">
        <v>254</v>
      </c>
      <c r="N1300" s="5" t="s">
        <v>196</v>
      </c>
      <c r="O1300" s="7">
        <v>0</v>
      </c>
      <c r="P1300" s="7">
        <v>0</v>
      </c>
      <c r="Q1300" s="7">
        <v>0</v>
      </c>
      <c r="R1300" s="7">
        <v>0</v>
      </c>
      <c r="T1300" s="5">
        <v>0</v>
      </c>
      <c r="W1300" s="5">
        <v>0</v>
      </c>
      <c r="Y1300" s="5">
        <v>0</v>
      </c>
      <c r="Z1300" s="5">
        <v>0</v>
      </c>
      <c r="AB1300" s="5">
        <v>0</v>
      </c>
      <c r="AC1300" s="5">
        <v>0</v>
      </c>
      <c r="AE1300" s="5">
        <v>0</v>
      </c>
      <c r="AF1300" s="5">
        <v>0</v>
      </c>
      <c r="AH1300" s="5">
        <v>0</v>
      </c>
      <c r="AJ1300" s="7">
        <v>0</v>
      </c>
      <c r="AZ1300" s="5" t="s">
        <v>175</v>
      </c>
      <c r="BB1300" s="5" t="s">
        <v>77</v>
      </c>
      <c r="BD1300" s="5" t="s">
        <v>394</v>
      </c>
      <c r="BE1300" s="5" t="s">
        <v>67</v>
      </c>
    </row>
    <row r="1301" spans="1:57" x14ac:dyDescent="0.25">
      <c r="A1301" s="5">
        <v>1300</v>
      </c>
      <c r="B1301" s="6">
        <v>42606.704236111109</v>
      </c>
      <c r="D1301" s="5" t="s">
        <v>318</v>
      </c>
      <c r="E1301" s="5" t="s">
        <v>330</v>
      </c>
      <c r="G1301" s="5" t="s">
        <v>64</v>
      </c>
      <c r="H1301" s="5" t="s">
        <v>319</v>
      </c>
      <c r="I1301" s="5" t="s">
        <v>75</v>
      </c>
      <c r="J1301" s="5" t="s">
        <v>65</v>
      </c>
      <c r="K1301" s="5" t="s">
        <v>65</v>
      </c>
      <c r="M1301" s="5" t="s">
        <v>434</v>
      </c>
      <c r="N1301" s="5" t="s">
        <v>183</v>
      </c>
      <c r="O1301" s="7">
        <v>0</v>
      </c>
      <c r="P1301" s="7">
        <v>0</v>
      </c>
      <c r="Q1301" s="7">
        <v>0</v>
      </c>
      <c r="R1301" s="7">
        <v>0</v>
      </c>
      <c r="T1301" s="5">
        <v>0</v>
      </c>
      <c r="W1301" s="5">
        <v>0</v>
      </c>
      <c r="Y1301" s="5">
        <v>0</v>
      </c>
      <c r="Z1301" s="5">
        <v>0</v>
      </c>
      <c r="AB1301" s="5">
        <v>0</v>
      </c>
      <c r="AC1301" s="5">
        <v>0</v>
      </c>
      <c r="AE1301" s="5">
        <v>0</v>
      </c>
      <c r="AF1301" s="5">
        <v>0</v>
      </c>
      <c r="AH1301" s="5">
        <v>0</v>
      </c>
      <c r="AJ1301" s="7">
        <v>0</v>
      </c>
      <c r="AZ1301" s="5" t="s">
        <v>175</v>
      </c>
      <c r="BB1301" s="5" t="s">
        <v>77</v>
      </c>
      <c r="BD1301" s="5" t="s">
        <v>361</v>
      </c>
      <c r="BE1301" s="5" t="s">
        <v>67</v>
      </c>
    </row>
    <row r="1302" spans="1:57" x14ac:dyDescent="0.25">
      <c r="A1302" s="5">
        <v>1301</v>
      </c>
      <c r="B1302" s="6">
        <v>42606.682002314818</v>
      </c>
      <c r="D1302" s="5" t="s">
        <v>417</v>
      </c>
      <c r="E1302" s="5" t="s">
        <v>318</v>
      </c>
      <c r="G1302" s="5" t="s">
        <v>64</v>
      </c>
      <c r="H1302" s="5" t="s">
        <v>319</v>
      </c>
      <c r="I1302" s="5" t="s">
        <v>176</v>
      </c>
      <c r="J1302" s="5" t="s">
        <v>65</v>
      </c>
      <c r="K1302" s="5" t="s">
        <v>65</v>
      </c>
      <c r="M1302" s="5" t="s">
        <v>601</v>
      </c>
      <c r="N1302" s="5" t="s">
        <v>76</v>
      </c>
      <c r="O1302" s="7">
        <v>0</v>
      </c>
      <c r="P1302" s="7">
        <v>0</v>
      </c>
      <c r="Q1302" s="7">
        <v>0</v>
      </c>
      <c r="R1302" s="7">
        <v>0</v>
      </c>
      <c r="T1302" s="5">
        <v>0</v>
      </c>
      <c r="W1302" s="5">
        <v>0</v>
      </c>
      <c r="Y1302" s="5">
        <v>0</v>
      </c>
      <c r="Z1302" s="5">
        <v>0</v>
      </c>
      <c r="AB1302" s="5">
        <v>0</v>
      </c>
      <c r="AC1302" s="5">
        <v>0</v>
      </c>
      <c r="AE1302" s="5">
        <v>0</v>
      </c>
      <c r="AF1302" s="5">
        <v>0</v>
      </c>
      <c r="AH1302" s="5">
        <v>0</v>
      </c>
      <c r="AJ1302" s="7">
        <v>0</v>
      </c>
      <c r="AZ1302" s="5" t="s">
        <v>175</v>
      </c>
      <c r="BB1302" s="5" t="s">
        <v>178</v>
      </c>
      <c r="BD1302" s="5" t="s">
        <v>331</v>
      </c>
      <c r="BE1302" s="5" t="s">
        <v>67</v>
      </c>
    </row>
    <row r="1303" spans="1:57" x14ac:dyDescent="0.25">
      <c r="A1303" s="5">
        <v>1302</v>
      </c>
      <c r="B1303" s="6">
        <v>42606.680451388886</v>
      </c>
      <c r="D1303" s="5" t="s">
        <v>318</v>
      </c>
      <c r="E1303" s="5" t="s">
        <v>469</v>
      </c>
      <c r="G1303" s="5" t="s">
        <v>64</v>
      </c>
      <c r="H1303" s="5" t="s">
        <v>319</v>
      </c>
      <c r="I1303" s="5" t="s">
        <v>75</v>
      </c>
      <c r="J1303" s="5" t="s">
        <v>65</v>
      </c>
      <c r="K1303" s="5" t="s">
        <v>65</v>
      </c>
      <c r="M1303" s="5" t="s">
        <v>179</v>
      </c>
      <c r="N1303" s="5" t="s">
        <v>76</v>
      </c>
      <c r="O1303" s="7">
        <v>0</v>
      </c>
      <c r="P1303" s="7">
        <v>0</v>
      </c>
      <c r="Q1303" s="7">
        <v>0</v>
      </c>
      <c r="R1303" s="7">
        <v>0</v>
      </c>
      <c r="T1303" s="5">
        <v>0</v>
      </c>
      <c r="W1303" s="5">
        <v>0</v>
      </c>
      <c r="Y1303" s="5">
        <v>0</v>
      </c>
      <c r="Z1303" s="5">
        <v>0</v>
      </c>
      <c r="AB1303" s="5">
        <v>0</v>
      </c>
      <c r="AC1303" s="5">
        <v>0</v>
      </c>
      <c r="AE1303" s="5">
        <v>0</v>
      </c>
      <c r="AF1303" s="5">
        <v>0</v>
      </c>
      <c r="AH1303" s="5">
        <v>0</v>
      </c>
      <c r="AJ1303" s="7">
        <v>0</v>
      </c>
      <c r="AZ1303" s="5" t="s">
        <v>175</v>
      </c>
      <c r="BB1303" s="5" t="s">
        <v>77</v>
      </c>
      <c r="BD1303" s="5" t="s">
        <v>361</v>
      </c>
      <c r="BE1303" s="5" t="s">
        <v>67</v>
      </c>
    </row>
    <row r="1304" spans="1:57" x14ac:dyDescent="0.25">
      <c r="A1304" s="5">
        <v>1303</v>
      </c>
      <c r="B1304" s="6">
        <v>42606.666886574072</v>
      </c>
      <c r="D1304" s="5" t="s">
        <v>318</v>
      </c>
      <c r="E1304" s="5" t="s">
        <v>607</v>
      </c>
      <c r="G1304" s="5" t="s">
        <v>64</v>
      </c>
      <c r="H1304" s="5" t="s">
        <v>319</v>
      </c>
      <c r="I1304" s="5" t="s">
        <v>75</v>
      </c>
      <c r="J1304" s="5" t="s">
        <v>65</v>
      </c>
      <c r="K1304" s="5" t="s">
        <v>65</v>
      </c>
      <c r="M1304" s="5" t="s">
        <v>242</v>
      </c>
      <c r="N1304" s="5" t="s">
        <v>66</v>
      </c>
      <c r="O1304" s="7">
        <v>0</v>
      </c>
      <c r="P1304" s="7">
        <v>0</v>
      </c>
      <c r="Q1304" s="7">
        <v>0</v>
      </c>
      <c r="R1304" s="7">
        <v>0</v>
      </c>
      <c r="T1304" s="5">
        <v>0</v>
      </c>
      <c r="W1304" s="5">
        <v>0</v>
      </c>
      <c r="Y1304" s="5">
        <v>0</v>
      </c>
      <c r="Z1304" s="5">
        <v>0</v>
      </c>
      <c r="AB1304" s="5">
        <v>0</v>
      </c>
      <c r="AC1304" s="5">
        <v>0</v>
      </c>
      <c r="AE1304" s="5">
        <v>0</v>
      </c>
      <c r="AF1304" s="5">
        <v>0</v>
      </c>
      <c r="AH1304" s="5">
        <v>0</v>
      </c>
      <c r="AJ1304" s="7">
        <v>0</v>
      </c>
      <c r="AZ1304" s="5" t="s">
        <v>175</v>
      </c>
      <c r="BB1304" s="5" t="s">
        <v>77</v>
      </c>
      <c r="BD1304" s="5" t="s">
        <v>331</v>
      </c>
      <c r="BE1304" s="5" t="s">
        <v>67</v>
      </c>
    </row>
    <row r="1305" spans="1:57" x14ac:dyDescent="0.25">
      <c r="A1305" s="5">
        <v>1304</v>
      </c>
      <c r="B1305" s="6">
        <v>42606.666412037041</v>
      </c>
      <c r="D1305" s="5" t="s">
        <v>317</v>
      </c>
      <c r="E1305" s="5" t="s">
        <v>318</v>
      </c>
      <c r="F1305" s="5" t="s">
        <v>317</v>
      </c>
      <c r="G1305" s="5" t="s">
        <v>80</v>
      </c>
      <c r="H1305" s="5" t="s">
        <v>319</v>
      </c>
      <c r="I1305" s="5" t="s">
        <v>320</v>
      </c>
      <c r="J1305" s="5" t="s">
        <v>65</v>
      </c>
      <c r="K1305" s="5" t="s">
        <v>65</v>
      </c>
      <c r="M1305" s="5" t="s">
        <v>363</v>
      </c>
      <c r="N1305" s="5" t="s">
        <v>66</v>
      </c>
      <c r="O1305" s="7">
        <v>0</v>
      </c>
      <c r="P1305" s="7">
        <v>0</v>
      </c>
      <c r="Q1305" s="7">
        <v>0</v>
      </c>
      <c r="R1305" s="7">
        <v>0</v>
      </c>
      <c r="T1305" s="5">
        <v>0</v>
      </c>
      <c r="W1305" s="5">
        <v>0</v>
      </c>
      <c r="Y1305" s="5">
        <v>0</v>
      </c>
      <c r="Z1305" s="5">
        <v>0</v>
      </c>
      <c r="AB1305" s="5">
        <v>0</v>
      </c>
      <c r="AC1305" s="5">
        <v>0</v>
      </c>
      <c r="AE1305" s="5">
        <v>0</v>
      </c>
      <c r="AF1305" s="5">
        <v>0</v>
      </c>
      <c r="AH1305" s="5">
        <v>0</v>
      </c>
      <c r="AJ1305" s="7">
        <v>0</v>
      </c>
      <c r="BB1305" s="5" t="s">
        <v>322</v>
      </c>
      <c r="BD1305" s="5" t="s">
        <v>323</v>
      </c>
      <c r="BE1305" s="5" t="s">
        <v>324</v>
      </c>
    </row>
    <row r="1306" spans="1:57" x14ac:dyDescent="0.25">
      <c r="A1306" s="5">
        <v>1305</v>
      </c>
      <c r="B1306" s="6">
        <v>42606.626712962963</v>
      </c>
      <c r="C1306" s="6">
        <v>42606.744884259257</v>
      </c>
      <c r="D1306" s="5" t="s">
        <v>336</v>
      </c>
      <c r="E1306" s="5" t="s">
        <v>68</v>
      </c>
      <c r="F1306" s="5" t="s">
        <v>337</v>
      </c>
      <c r="G1306" s="5" t="s">
        <v>64</v>
      </c>
      <c r="H1306" s="5" t="s">
        <v>319</v>
      </c>
      <c r="I1306" s="5" t="s">
        <v>69</v>
      </c>
      <c r="J1306" s="5" t="s">
        <v>65</v>
      </c>
      <c r="K1306" s="5" t="s">
        <v>65</v>
      </c>
      <c r="L1306" s="5">
        <v>357981</v>
      </c>
      <c r="M1306" s="5" t="s">
        <v>70</v>
      </c>
      <c r="N1306" s="5" t="s">
        <v>70</v>
      </c>
      <c r="O1306" s="7">
        <v>0</v>
      </c>
      <c r="P1306" s="7">
        <v>0</v>
      </c>
      <c r="Q1306" s="7">
        <v>0</v>
      </c>
      <c r="R1306" s="7">
        <v>0</v>
      </c>
      <c r="T1306" s="5">
        <v>33</v>
      </c>
      <c r="U1306" s="5">
        <v>0</v>
      </c>
      <c r="V1306" s="5">
        <v>0</v>
      </c>
      <c r="W1306" s="5">
        <v>0</v>
      </c>
      <c r="Z1306" s="5">
        <v>0</v>
      </c>
      <c r="AC1306" s="5">
        <v>0</v>
      </c>
      <c r="AF1306" s="5">
        <v>0</v>
      </c>
      <c r="AI1306" s="7">
        <v>980.40250000000003</v>
      </c>
      <c r="AJ1306" s="7">
        <v>0.34179999999999999</v>
      </c>
      <c r="AK1306" s="5" t="s">
        <v>149</v>
      </c>
      <c r="AZ1306" s="5" t="s">
        <v>186</v>
      </c>
      <c r="BB1306" s="5" t="s">
        <v>71</v>
      </c>
    </row>
    <row r="1307" spans="1:57" x14ac:dyDescent="0.25">
      <c r="A1307" s="5">
        <v>1306</v>
      </c>
      <c r="B1307" s="6">
        <v>42606.624895833331</v>
      </c>
      <c r="D1307" s="5" t="s">
        <v>318</v>
      </c>
      <c r="E1307" s="5" t="s">
        <v>593</v>
      </c>
      <c r="G1307" s="5" t="s">
        <v>64</v>
      </c>
      <c r="H1307" s="5" t="s">
        <v>319</v>
      </c>
      <c r="I1307" s="5" t="s">
        <v>75</v>
      </c>
      <c r="J1307" s="5" t="s">
        <v>65</v>
      </c>
      <c r="K1307" s="5" t="s">
        <v>65</v>
      </c>
      <c r="M1307" s="5" t="s">
        <v>253</v>
      </c>
      <c r="N1307" s="5" t="s">
        <v>196</v>
      </c>
      <c r="O1307" s="7">
        <v>0</v>
      </c>
      <c r="P1307" s="7">
        <v>0</v>
      </c>
      <c r="Q1307" s="7">
        <v>0</v>
      </c>
      <c r="R1307" s="7">
        <v>0</v>
      </c>
      <c r="T1307" s="5">
        <v>0</v>
      </c>
      <c r="W1307" s="5">
        <v>0</v>
      </c>
      <c r="Y1307" s="5">
        <v>0</v>
      </c>
      <c r="Z1307" s="5">
        <v>0</v>
      </c>
      <c r="AB1307" s="5">
        <v>0</v>
      </c>
      <c r="AC1307" s="5">
        <v>0</v>
      </c>
      <c r="AE1307" s="5">
        <v>0</v>
      </c>
      <c r="AF1307" s="5">
        <v>0</v>
      </c>
      <c r="AH1307" s="5">
        <v>0</v>
      </c>
      <c r="AJ1307" s="7">
        <v>0</v>
      </c>
      <c r="AZ1307" s="5" t="s">
        <v>175</v>
      </c>
      <c r="BB1307" s="5" t="s">
        <v>77</v>
      </c>
      <c r="BD1307" s="5" t="s">
        <v>331</v>
      </c>
      <c r="BE1307" s="5" t="s">
        <v>67</v>
      </c>
    </row>
    <row r="1308" spans="1:57" x14ac:dyDescent="0.25">
      <c r="A1308" s="5">
        <v>1307</v>
      </c>
      <c r="B1308" s="6">
        <v>42606.624189814815</v>
      </c>
      <c r="D1308" s="5" t="s">
        <v>318</v>
      </c>
      <c r="E1308" s="5" t="s">
        <v>356</v>
      </c>
      <c r="G1308" s="5" t="s">
        <v>64</v>
      </c>
      <c r="H1308" s="5" t="s">
        <v>319</v>
      </c>
      <c r="I1308" s="5" t="s">
        <v>75</v>
      </c>
      <c r="J1308" s="5" t="s">
        <v>65</v>
      </c>
      <c r="K1308" s="5" t="s">
        <v>65</v>
      </c>
      <c r="M1308" s="5" t="s">
        <v>199</v>
      </c>
      <c r="N1308" s="5" t="s">
        <v>66</v>
      </c>
      <c r="O1308" s="7">
        <v>0</v>
      </c>
      <c r="P1308" s="7">
        <v>0</v>
      </c>
      <c r="Q1308" s="7">
        <v>0</v>
      </c>
      <c r="R1308" s="7">
        <v>0</v>
      </c>
      <c r="T1308" s="5">
        <v>0</v>
      </c>
      <c r="W1308" s="5">
        <v>0</v>
      </c>
      <c r="Y1308" s="5">
        <v>0</v>
      </c>
      <c r="Z1308" s="5">
        <v>0</v>
      </c>
      <c r="AB1308" s="5">
        <v>0</v>
      </c>
      <c r="AC1308" s="5">
        <v>0</v>
      </c>
      <c r="AE1308" s="5">
        <v>0</v>
      </c>
      <c r="AF1308" s="5">
        <v>0</v>
      </c>
      <c r="AH1308" s="5">
        <v>0</v>
      </c>
      <c r="AJ1308" s="7">
        <v>0</v>
      </c>
      <c r="AZ1308" s="5" t="s">
        <v>175</v>
      </c>
      <c r="BB1308" s="5" t="s">
        <v>77</v>
      </c>
      <c r="BD1308" s="5" t="s">
        <v>361</v>
      </c>
      <c r="BE1308" s="5" t="s">
        <v>67</v>
      </c>
    </row>
    <row r="1309" spans="1:57" x14ac:dyDescent="0.25">
      <c r="A1309" s="5">
        <v>1308</v>
      </c>
      <c r="B1309" s="6">
        <v>42606.623622685183</v>
      </c>
      <c r="C1309" s="6">
        <v>42606.751006944447</v>
      </c>
      <c r="D1309" s="5" t="s">
        <v>336</v>
      </c>
      <c r="E1309" s="5" t="s">
        <v>68</v>
      </c>
      <c r="F1309" s="5" t="s">
        <v>337</v>
      </c>
      <c r="G1309" s="5" t="s">
        <v>64</v>
      </c>
      <c r="H1309" s="5" t="s">
        <v>319</v>
      </c>
      <c r="I1309" s="5" t="s">
        <v>69</v>
      </c>
      <c r="J1309" s="5" t="s">
        <v>65</v>
      </c>
      <c r="K1309" s="5" t="s">
        <v>65</v>
      </c>
      <c r="L1309" s="5">
        <v>29352</v>
      </c>
      <c r="M1309" s="5" t="s">
        <v>70</v>
      </c>
      <c r="N1309" s="5" t="s">
        <v>70</v>
      </c>
      <c r="O1309" s="7">
        <v>0</v>
      </c>
      <c r="P1309" s="7">
        <v>0</v>
      </c>
      <c r="Q1309" s="7">
        <v>0</v>
      </c>
      <c r="R1309" s="7">
        <v>0</v>
      </c>
      <c r="T1309" s="5">
        <v>39</v>
      </c>
      <c r="U1309" s="5">
        <v>0</v>
      </c>
      <c r="V1309" s="5">
        <v>0</v>
      </c>
      <c r="W1309" s="5">
        <v>0</v>
      </c>
      <c r="Z1309" s="5">
        <v>0</v>
      </c>
      <c r="AC1309" s="5">
        <v>0</v>
      </c>
      <c r="AF1309" s="5">
        <v>0</v>
      </c>
      <c r="AI1309" s="7">
        <v>32.707999999999998</v>
      </c>
      <c r="AJ1309" s="7">
        <v>2.8299999999999999E-2</v>
      </c>
      <c r="AK1309" s="5" t="s">
        <v>78</v>
      </c>
      <c r="BB1309" s="5" t="s">
        <v>79</v>
      </c>
    </row>
    <row r="1310" spans="1:57" x14ac:dyDescent="0.25">
      <c r="A1310" s="5">
        <v>1309</v>
      </c>
      <c r="B1310" s="6">
        <v>42606.618634259263</v>
      </c>
      <c r="C1310" s="6">
        <v>42606.744884259257</v>
      </c>
      <c r="D1310" s="5" t="s">
        <v>336</v>
      </c>
      <c r="E1310" s="5" t="s">
        <v>241</v>
      </c>
      <c r="F1310" s="5" t="s">
        <v>337</v>
      </c>
      <c r="G1310" s="5" t="s">
        <v>64</v>
      </c>
      <c r="H1310" s="5" t="s">
        <v>319</v>
      </c>
      <c r="I1310" s="5" t="s">
        <v>69</v>
      </c>
      <c r="J1310" s="5" t="s">
        <v>65</v>
      </c>
      <c r="K1310" s="5" t="s">
        <v>65</v>
      </c>
      <c r="L1310" s="5">
        <v>5576851</v>
      </c>
      <c r="M1310" s="5" t="s">
        <v>70</v>
      </c>
      <c r="N1310" s="5" t="s">
        <v>70</v>
      </c>
      <c r="O1310" s="7">
        <v>0</v>
      </c>
      <c r="P1310" s="7">
        <v>0</v>
      </c>
      <c r="Q1310" s="7">
        <v>0</v>
      </c>
      <c r="R1310" s="7">
        <v>0</v>
      </c>
      <c r="T1310" s="5">
        <v>33</v>
      </c>
      <c r="U1310" s="5">
        <v>0</v>
      </c>
      <c r="V1310" s="5">
        <v>0</v>
      </c>
      <c r="W1310" s="5">
        <v>0</v>
      </c>
      <c r="Z1310" s="5">
        <v>0</v>
      </c>
      <c r="AC1310" s="5">
        <v>0</v>
      </c>
      <c r="AF1310" s="5">
        <v>0</v>
      </c>
      <c r="AI1310" s="7">
        <v>983.1662</v>
      </c>
      <c r="AJ1310" s="7">
        <v>5.3193000000000001</v>
      </c>
      <c r="AK1310" s="5" t="s">
        <v>148</v>
      </c>
      <c r="AZ1310" s="5" t="s">
        <v>185</v>
      </c>
      <c r="BB1310" s="5" t="s">
        <v>74</v>
      </c>
    </row>
    <row r="1311" spans="1:57" x14ac:dyDescent="0.25">
      <c r="A1311" s="5">
        <v>1310</v>
      </c>
      <c r="B1311" s="6">
        <v>42606.618622685186</v>
      </c>
      <c r="C1311" s="6">
        <v>42606.767812500002</v>
      </c>
      <c r="D1311" s="5" t="s">
        <v>336</v>
      </c>
      <c r="E1311" s="5" t="s">
        <v>241</v>
      </c>
      <c r="F1311" s="5" t="s">
        <v>337</v>
      </c>
      <c r="G1311" s="5" t="s">
        <v>64</v>
      </c>
      <c r="H1311" s="5" t="s">
        <v>319</v>
      </c>
      <c r="I1311" s="5" t="s">
        <v>69</v>
      </c>
      <c r="J1311" s="5" t="s">
        <v>65</v>
      </c>
      <c r="K1311" s="5" t="s">
        <v>65</v>
      </c>
      <c r="L1311" s="5">
        <v>8221070</v>
      </c>
      <c r="M1311" s="5" t="s">
        <v>70</v>
      </c>
      <c r="N1311" s="5" t="s">
        <v>70</v>
      </c>
      <c r="O1311" s="7">
        <v>0</v>
      </c>
      <c r="P1311" s="7">
        <v>0</v>
      </c>
      <c r="Q1311" s="7">
        <v>0</v>
      </c>
      <c r="R1311" s="7">
        <v>0</v>
      </c>
      <c r="T1311" s="5">
        <v>39</v>
      </c>
      <c r="U1311" s="5">
        <v>0</v>
      </c>
      <c r="V1311" s="5">
        <v>0</v>
      </c>
      <c r="W1311" s="5">
        <v>0</v>
      </c>
      <c r="Z1311" s="5">
        <v>0</v>
      </c>
      <c r="AC1311" s="5">
        <v>0</v>
      </c>
      <c r="AF1311" s="5">
        <v>0</v>
      </c>
      <c r="AI1311" s="7">
        <v>33.707999999999998</v>
      </c>
      <c r="AJ1311" s="7">
        <v>7.8407999999999998</v>
      </c>
      <c r="AK1311" s="5" t="s">
        <v>72</v>
      </c>
      <c r="BB1311" s="5" t="s">
        <v>73</v>
      </c>
    </row>
    <row r="1312" spans="1:57" x14ac:dyDescent="0.25">
      <c r="A1312" s="5">
        <v>1311</v>
      </c>
      <c r="B1312" s="6">
        <v>42606.617592592593</v>
      </c>
      <c r="D1312" s="5" t="s">
        <v>318</v>
      </c>
      <c r="E1312" s="5" t="s">
        <v>356</v>
      </c>
      <c r="G1312" s="5" t="s">
        <v>64</v>
      </c>
      <c r="H1312" s="5" t="s">
        <v>319</v>
      </c>
      <c r="I1312" s="5" t="s">
        <v>75</v>
      </c>
      <c r="J1312" s="5" t="s">
        <v>65</v>
      </c>
      <c r="K1312" s="5" t="s">
        <v>65</v>
      </c>
      <c r="M1312" s="5" t="s">
        <v>495</v>
      </c>
      <c r="N1312" s="5" t="s">
        <v>76</v>
      </c>
      <c r="O1312" s="7">
        <v>0</v>
      </c>
      <c r="P1312" s="7">
        <v>0</v>
      </c>
      <c r="Q1312" s="7">
        <v>0</v>
      </c>
      <c r="R1312" s="7">
        <v>0</v>
      </c>
      <c r="T1312" s="5">
        <v>0</v>
      </c>
      <c r="W1312" s="5">
        <v>0</v>
      </c>
      <c r="Y1312" s="5">
        <v>0</v>
      </c>
      <c r="Z1312" s="5">
        <v>0</v>
      </c>
      <c r="AB1312" s="5">
        <v>0</v>
      </c>
      <c r="AC1312" s="5">
        <v>0</v>
      </c>
      <c r="AE1312" s="5">
        <v>0</v>
      </c>
      <c r="AF1312" s="5">
        <v>0</v>
      </c>
      <c r="AH1312" s="5">
        <v>0</v>
      </c>
      <c r="AJ1312" s="7">
        <v>0</v>
      </c>
      <c r="AZ1312" s="5" t="s">
        <v>175</v>
      </c>
      <c r="BB1312" s="5" t="s">
        <v>77</v>
      </c>
      <c r="BD1312" s="5" t="s">
        <v>343</v>
      </c>
      <c r="BE1312" s="5" t="s">
        <v>67</v>
      </c>
    </row>
    <row r="1313" spans="1:57" x14ac:dyDescent="0.25">
      <c r="A1313" s="5">
        <v>1312</v>
      </c>
      <c r="B1313" s="6">
        <v>42606.60659722222</v>
      </c>
      <c r="D1313" s="5" t="s">
        <v>318</v>
      </c>
      <c r="E1313" s="5" t="s">
        <v>647</v>
      </c>
      <c r="G1313" s="5" t="s">
        <v>64</v>
      </c>
      <c r="H1313" s="5" t="s">
        <v>319</v>
      </c>
      <c r="I1313" s="5" t="s">
        <v>75</v>
      </c>
      <c r="J1313" s="5" t="s">
        <v>65</v>
      </c>
      <c r="K1313" s="5" t="s">
        <v>65</v>
      </c>
      <c r="M1313" s="5" t="s">
        <v>616</v>
      </c>
      <c r="N1313" s="5" t="s">
        <v>76</v>
      </c>
      <c r="O1313" s="7">
        <v>0</v>
      </c>
      <c r="P1313" s="7">
        <v>0</v>
      </c>
      <c r="Q1313" s="7">
        <v>0</v>
      </c>
      <c r="R1313" s="7">
        <v>0</v>
      </c>
      <c r="T1313" s="5">
        <v>0</v>
      </c>
      <c r="W1313" s="5">
        <v>0</v>
      </c>
      <c r="Y1313" s="5">
        <v>0</v>
      </c>
      <c r="Z1313" s="5">
        <v>0</v>
      </c>
      <c r="AB1313" s="5">
        <v>0</v>
      </c>
      <c r="AC1313" s="5">
        <v>0</v>
      </c>
      <c r="AE1313" s="5">
        <v>0</v>
      </c>
      <c r="AF1313" s="5">
        <v>0</v>
      </c>
      <c r="AH1313" s="5">
        <v>0</v>
      </c>
      <c r="AJ1313" s="7">
        <v>0</v>
      </c>
      <c r="AZ1313" s="5" t="s">
        <v>175</v>
      </c>
      <c r="BB1313" s="5" t="s">
        <v>77</v>
      </c>
      <c r="BD1313" s="5" t="s">
        <v>327</v>
      </c>
      <c r="BE1313" s="5" t="s">
        <v>67</v>
      </c>
    </row>
    <row r="1314" spans="1:57" x14ac:dyDescent="0.25">
      <c r="A1314" s="5">
        <v>1313</v>
      </c>
      <c r="B1314" s="6">
        <v>42606.562847222223</v>
      </c>
      <c r="D1314" s="5" t="s">
        <v>318</v>
      </c>
      <c r="E1314" s="5" t="s">
        <v>356</v>
      </c>
      <c r="G1314" s="5" t="s">
        <v>64</v>
      </c>
      <c r="H1314" s="5" t="s">
        <v>319</v>
      </c>
      <c r="I1314" s="5" t="s">
        <v>75</v>
      </c>
      <c r="J1314" s="5" t="s">
        <v>65</v>
      </c>
      <c r="K1314" s="5" t="s">
        <v>65</v>
      </c>
      <c r="M1314" s="5" t="s">
        <v>362</v>
      </c>
      <c r="N1314" s="5" t="s">
        <v>76</v>
      </c>
      <c r="O1314" s="7">
        <v>0</v>
      </c>
      <c r="P1314" s="7">
        <v>0</v>
      </c>
      <c r="Q1314" s="7">
        <v>0</v>
      </c>
      <c r="R1314" s="7">
        <v>0</v>
      </c>
      <c r="T1314" s="5">
        <v>0</v>
      </c>
      <c r="W1314" s="5">
        <v>0</v>
      </c>
      <c r="Y1314" s="5">
        <v>0</v>
      </c>
      <c r="Z1314" s="5">
        <v>0</v>
      </c>
      <c r="AB1314" s="5">
        <v>0</v>
      </c>
      <c r="AC1314" s="5">
        <v>0</v>
      </c>
      <c r="AE1314" s="5">
        <v>0</v>
      </c>
      <c r="AF1314" s="5">
        <v>0</v>
      </c>
      <c r="AH1314" s="5">
        <v>0</v>
      </c>
      <c r="AJ1314" s="7">
        <v>0</v>
      </c>
      <c r="AZ1314" s="5" t="s">
        <v>175</v>
      </c>
      <c r="BB1314" s="5" t="s">
        <v>77</v>
      </c>
      <c r="BD1314" s="5" t="s">
        <v>327</v>
      </c>
      <c r="BE1314" s="5" t="s">
        <v>67</v>
      </c>
    </row>
    <row r="1315" spans="1:57" x14ac:dyDescent="0.25">
      <c r="A1315" s="5">
        <v>1314</v>
      </c>
      <c r="B1315" s="6">
        <v>42606.517465277779</v>
      </c>
      <c r="D1315" s="5" t="s">
        <v>318</v>
      </c>
      <c r="E1315" s="5" t="s">
        <v>344</v>
      </c>
      <c r="G1315" s="5" t="s">
        <v>64</v>
      </c>
      <c r="H1315" s="5" t="s">
        <v>319</v>
      </c>
      <c r="I1315" s="5" t="s">
        <v>75</v>
      </c>
      <c r="J1315" s="5" t="s">
        <v>65</v>
      </c>
      <c r="K1315" s="5" t="s">
        <v>65</v>
      </c>
      <c r="M1315" s="5" t="s">
        <v>302</v>
      </c>
      <c r="N1315" s="5" t="s">
        <v>76</v>
      </c>
      <c r="O1315" s="7">
        <v>0</v>
      </c>
      <c r="P1315" s="7">
        <v>0</v>
      </c>
      <c r="Q1315" s="7">
        <v>0</v>
      </c>
      <c r="R1315" s="7">
        <v>0</v>
      </c>
      <c r="T1315" s="5">
        <v>0</v>
      </c>
      <c r="W1315" s="5">
        <v>0</v>
      </c>
      <c r="Y1315" s="5">
        <v>0</v>
      </c>
      <c r="Z1315" s="5">
        <v>0</v>
      </c>
      <c r="AB1315" s="5">
        <v>0</v>
      </c>
      <c r="AC1315" s="5">
        <v>0</v>
      </c>
      <c r="AE1315" s="5">
        <v>0</v>
      </c>
      <c r="AF1315" s="5">
        <v>0</v>
      </c>
      <c r="AH1315" s="5">
        <v>0</v>
      </c>
      <c r="AJ1315" s="7">
        <v>0</v>
      </c>
      <c r="AZ1315" s="5" t="s">
        <v>175</v>
      </c>
      <c r="BB1315" s="5" t="s">
        <v>77</v>
      </c>
      <c r="BD1315" s="5" t="s">
        <v>343</v>
      </c>
      <c r="BE1315" s="5" t="s">
        <v>67</v>
      </c>
    </row>
    <row r="1316" spans="1:57" x14ac:dyDescent="0.25">
      <c r="A1316" s="5">
        <v>1315</v>
      </c>
      <c r="B1316" s="6">
        <v>42606.486157407409</v>
      </c>
      <c r="D1316" s="5" t="s">
        <v>318</v>
      </c>
      <c r="E1316" s="5" t="s">
        <v>356</v>
      </c>
      <c r="G1316" s="5" t="s">
        <v>64</v>
      </c>
      <c r="H1316" s="5" t="s">
        <v>319</v>
      </c>
      <c r="I1316" s="5" t="s">
        <v>75</v>
      </c>
      <c r="J1316" s="5" t="s">
        <v>65</v>
      </c>
      <c r="K1316" s="5" t="s">
        <v>65</v>
      </c>
      <c r="M1316" s="5" t="s">
        <v>659</v>
      </c>
      <c r="N1316" s="5" t="s">
        <v>202</v>
      </c>
      <c r="O1316" s="7">
        <v>0</v>
      </c>
      <c r="P1316" s="7">
        <v>0</v>
      </c>
      <c r="Q1316" s="7">
        <v>0</v>
      </c>
      <c r="R1316" s="7">
        <v>0</v>
      </c>
      <c r="T1316" s="5">
        <v>0</v>
      </c>
      <c r="W1316" s="5">
        <v>0</v>
      </c>
      <c r="Y1316" s="5">
        <v>0</v>
      </c>
      <c r="Z1316" s="5">
        <v>0</v>
      </c>
      <c r="AB1316" s="5">
        <v>0</v>
      </c>
      <c r="AC1316" s="5">
        <v>0</v>
      </c>
      <c r="AE1316" s="5">
        <v>0</v>
      </c>
      <c r="AF1316" s="5">
        <v>0</v>
      </c>
      <c r="AH1316" s="5">
        <v>0</v>
      </c>
      <c r="AJ1316" s="7">
        <v>0</v>
      </c>
      <c r="AZ1316" s="5" t="s">
        <v>175</v>
      </c>
      <c r="BB1316" s="5" t="s">
        <v>77</v>
      </c>
      <c r="BD1316" s="5" t="s">
        <v>328</v>
      </c>
      <c r="BE1316" s="5" t="s">
        <v>67</v>
      </c>
    </row>
    <row r="1317" spans="1:57" x14ac:dyDescent="0.25">
      <c r="A1317" s="5">
        <v>1316</v>
      </c>
      <c r="B1317" s="6">
        <v>42606.474247685182</v>
      </c>
      <c r="C1317" s="6">
        <v>42606.494351851848</v>
      </c>
      <c r="D1317" s="5" t="s">
        <v>336</v>
      </c>
      <c r="E1317" s="5" t="s">
        <v>68</v>
      </c>
      <c r="F1317" s="5" t="s">
        <v>337</v>
      </c>
      <c r="G1317" s="5" t="s">
        <v>64</v>
      </c>
      <c r="H1317" s="5" t="s">
        <v>319</v>
      </c>
      <c r="I1317" s="5" t="s">
        <v>69</v>
      </c>
      <c r="J1317" s="5" t="s">
        <v>65</v>
      </c>
      <c r="K1317" s="5" t="s">
        <v>65</v>
      </c>
      <c r="L1317" s="5">
        <v>23259</v>
      </c>
      <c r="M1317" s="5" t="s">
        <v>70</v>
      </c>
      <c r="N1317" s="5" t="s">
        <v>70</v>
      </c>
      <c r="O1317" s="7">
        <v>0</v>
      </c>
      <c r="P1317" s="7">
        <v>0</v>
      </c>
      <c r="Q1317" s="7">
        <v>0</v>
      </c>
      <c r="R1317" s="7">
        <v>0</v>
      </c>
      <c r="T1317" s="5">
        <v>33</v>
      </c>
      <c r="U1317" s="5">
        <v>0</v>
      </c>
      <c r="V1317" s="5">
        <v>0</v>
      </c>
      <c r="W1317" s="5">
        <v>0</v>
      </c>
      <c r="Z1317" s="5">
        <v>0</v>
      </c>
      <c r="AC1317" s="5">
        <v>0</v>
      </c>
      <c r="AF1317" s="5">
        <v>0</v>
      </c>
      <c r="AI1317" s="7">
        <v>989.31460000000004</v>
      </c>
      <c r="AJ1317" s="7">
        <v>2.2499999999999999E-2</v>
      </c>
      <c r="AK1317" s="5" t="s">
        <v>149</v>
      </c>
      <c r="AZ1317" s="5" t="s">
        <v>186</v>
      </c>
      <c r="BB1317" s="5" t="s">
        <v>71</v>
      </c>
    </row>
    <row r="1318" spans="1:57" x14ac:dyDescent="0.25">
      <c r="A1318" s="5">
        <v>1317</v>
      </c>
      <c r="B1318" s="6">
        <v>42606.474074074074</v>
      </c>
      <c r="C1318" s="6">
        <v>42606.494351851848</v>
      </c>
      <c r="D1318" s="5" t="s">
        <v>336</v>
      </c>
      <c r="E1318" s="5" t="s">
        <v>241</v>
      </c>
      <c r="F1318" s="5" t="s">
        <v>337</v>
      </c>
      <c r="G1318" s="5" t="s">
        <v>64</v>
      </c>
      <c r="H1318" s="5" t="s">
        <v>319</v>
      </c>
      <c r="I1318" s="5" t="s">
        <v>69</v>
      </c>
      <c r="J1318" s="5" t="s">
        <v>65</v>
      </c>
      <c r="K1318" s="5" t="s">
        <v>65</v>
      </c>
      <c r="L1318" s="5">
        <v>1833649</v>
      </c>
      <c r="M1318" s="5" t="s">
        <v>70</v>
      </c>
      <c r="N1318" s="5" t="s">
        <v>70</v>
      </c>
      <c r="O1318" s="7">
        <v>0</v>
      </c>
      <c r="P1318" s="7">
        <v>0</v>
      </c>
      <c r="Q1318" s="7">
        <v>0</v>
      </c>
      <c r="R1318" s="7">
        <v>0</v>
      </c>
      <c r="T1318" s="5">
        <v>39</v>
      </c>
      <c r="U1318" s="5">
        <v>0</v>
      </c>
      <c r="V1318" s="5">
        <v>0</v>
      </c>
      <c r="W1318" s="5">
        <v>0</v>
      </c>
      <c r="Z1318" s="5">
        <v>0</v>
      </c>
      <c r="AC1318" s="5">
        <v>0</v>
      </c>
      <c r="AF1318" s="5">
        <v>0</v>
      </c>
      <c r="AI1318" s="7">
        <v>35.457000000000001</v>
      </c>
      <c r="AJ1318" s="7">
        <v>1.7490000000000001</v>
      </c>
      <c r="AK1318" s="5" t="s">
        <v>72</v>
      </c>
      <c r="BB1318" s="5" t="s">
        <v>73</v>
      </c>
    </row>
    <row r="1319" spans="1:57" x14ac:dyDescent="0.25">
      <c r="A1319" s="5">
        <v>1318</v>
      </c>
      <c r="B1319" s="6">
        <v>42606.474074074074</v>
      </c>
      <c r="C1319" s="6">
        <v>42606.494351851848</v>
      </c>
      <c r="D1319" s="5" t="s">
        <v>336</v>
      </c>
      <c r="E1319" s="5" t="s">
        <v>68</v>
      </c>
      <c r="F1319" s="5" t="s">
        <v>337</v>
      </c>
      <c r="G1319" s="5" t="s">
        <v>64</v>
      </c>
      <c r="H1319" s="5" t="s">
        <v>319</v>
      </c>
      <c r="I1319" s="5" t="s">
        <v>69</v>
      </c>
      <c r="J1319" s="5" t="s">
        <v>65</v>
      </c>
      <c r="K1319" s="5" t="s">
        <v>65</v>
      </c>
      <c r="L1319" s="5">
        <v>6422934</v>
      </c>
      <c r="M1319" s="5" t="s">
        <v>70</v>
      </c>
      <c r="N1319" s="5" t="s">
        <v>70</v>
      </c>
      <c r="O1319" s="7">
        <v>0</v>
      </c>
      <c r="P1319" s="7">
        <v>0</v>
      </c>
      <c r="Q1319" s="7">
        <v>0</v>
      </c>
      <c r="R1319" s="7">
        <v>0</v>
      </c>
      <c r="T1319" s="5">
        <v>33</v>
      </c>
      <c r="U1319" s="5">
        <v>0</v>
      </c>
      <c r="V1319" s="5">
        <v>0</v>
      </c>
      <c r="W1319" s="5">
        <v>0</v>
      </c>
      <c r="Z1319" s="5">
        <v>0</v>
      </c>
      <c r="AC1319" s="5">
        <v>0</v>
      </c>
      <c r="AF1319" s="5">
        <v>0</v>
      </c>
      <c r="AI1319" s="7">
        <v>989.29219999999998</v>
      </c>
      <c r="AJ1319" s="7">
        <v>6.1260000000000003</v>
      </c>
      <c r="AK1319" s="5" t="s">
        <v>148</v>
      </c>
      <c r="AZ1319" s="5" t="s">
        <v>185</v>
      </c>
      <c r="BB1319" s="5" t="s">
        <v>74</v>
      </c>
    </row>
    <row r="1320" spans="1:57" x14ac:dyDescent="0.25">
      <c r="A1320" s="5">
        <v>1319</v>
      </c>
      <c r="B1320" s="6">
        <v>42606.45076388889</v>
      </c>
      <c r="D1320" s="5" t="s">
        <v>318</v>
      </c>
      <c r="E1320" s="5" t="s">
        <v>344</v>
      </c>
      <c r="G1320" s="5" t="s">
        <v>64</v>
      </c>
      <c r="H1320" s="5" t="s">
        <v>319</v>
      </c>
      <c r="I1320" s="5" t="s">
        <v>75</v>
      </c>
      <c r="J1320" s="5" t="s">
        <v>65</v>
      </c>
      <c r="K1320" s="5" t="s">
        <v>65</v>
      </c>
      <c r="M1320" s="5" t="s">
        <v>660</v>
      </c>
      <c r="N1320" s="5" t="s">
        <v>202</v>
      </c>
      <c r="O1320" s="7">
        <v>0</v>
      </c>
      <c r="P1320" s="7">
        <v>0</v>
      </c>
      <c r="Q1320" s="7">
        <v>0</v>
      </c>
      <c r="R1320" s="7">
        <v>0</v>
      </c>
      <c r="T1320" s="5">
        <v>0</v>
      </c>
      <c r="W1320" s="5">
        <v>0</v>
      </c>
      <c r="Y1320" s="5">
        <v>0</v>
      </c>
      <c r="Z1320" s="5">
        <v>0</v>
      </c>
      <c r="AB1320" s="5">
        <v>0</v>
      </c>
      <c r="AC1320" s="5">
        <v>0</v>
      </c>
      <c r="AE1320" s="5">
        <v>0</v>
      </c>
      <c r="AF1320" s="5">
        <v>0</v>
      </c>
      <c r="AH1320" s="5">
        <v>0</v>
      </c>
      <c r="AJ1320" s="7">
        <v>0</v>
      </c>
      <c r="AZ1320" s="5" t="s">
        <v>175</v>
      </c>
      <c r="BB1320" s="5" t="s">
        <v>77</v>
      </c>
      <c r="BD1320" s="5" t="s">
        <v>661</v>
      </c>
      <c r="BE1320" s="5" t="s">
        <v>67</v>
      </c>
    </row>
    <row r="1321" spans="1:57" x14ac:dyDescent="0.25">
      <c r="A1321" s="5">
        <v>1320</v>
      </c>
      <c r="B1321" s="6">
        <v>42606.445983796293</v>
      </c>
      <c r="D1321" s="5" t="s">
        <v>318</v>
      </c>
      <c r="E1321" s="5" t="s">
        <v>662</v>
      </c>
      <c r="G1321" s="5" t="s">
        <v>64</v>
      </c>
      <c r="H1321" s="5" t="s">
        <v>319</v>
      </c>
      <c r="I1321" s="5" t="s">
        <v>75</v>
      </c>
      <c r="J1321" s="5" t="s">
        <v>65</v>
      </c>
      <c r="K1321" s="5" t="s">
        <v>65</v>
      </c>
      <c r="M1321" s="5" t="s">
        <v>663</v>
      </c>
      <c r="N1321" s="5" t="s">
        <v>365</v>
      </c>
      <c r="O1321" s="7">
        <v>0</v>
      </c>
      <c r="P1321" s="7">
        <v>0</v>
      </c>
      <c r="Q1321" s="7">
        <v>0</v>
      </c>
      <c r="R1321" s="7">
        <v>0</v>
      </c>
      <c r="T1321" s="5">
        <v>0</v>
      </c>
      <c r="W1321" s="5">
        <v>0</v>
      </c>
      <c r="Y1321" s="5">
        <v>0</v>
      </c>
      <c r="Z1321" s="5">
        <v>0</v>
      </c>
      <c r="AB1321" s="5">
        <v>0</v>
      </c>
      <c r="AC1321" s="5">
        <v>0</v>
      </c>
      <c r="AE1321" s="5">
        <v>0</v>
      </c>
      <c r="AF1321" s="5">
        <v>0</v>
      </c>
      <c r="AH1321" s="5">
        <v>0</v>
      </c>
      <c r="AJ1321" s="7">
        <v>0</v>
      </c>
      <c r="AZ1321" s="5" t="s">
        <v>175</v>
      </c>
      <c r="BB1321" s="5" t="s">
        <v>77</v>
      </c>
      <c r="BD1321" s="5" t="s">
        <v>394</v>
      </c>
      <c r="BE1321" s="5" t="s">
        <v>67</v>
      </c>
    </row>
    <row r="1322" spans="1:57" x14ac:dyDescent="0.25">
      <c r="A1322" s="5">
        <v>1321</v>
      </c>
      <c r="B1322" s="6">
        <v>42606.441087962965</v>
      </c>
      <c r="C1322" s="6">
        <v>42606.462708333333</v>
      </c>
      <c r="D1322" s="5" t="s">
        <v>336</v>
      </c>
      <c r="E1322" s="5" t="s">
        <v>68</v>
      </c>
      <c r="F1322" s="5" t="s">
        <v>337</v>
      </c>
      <c r="G1322" s="5" t="s">
        <v>64</v>
      </c>
      <c r="H1322" s="5" t="s">
        <v>319</v>
      </c>
      <c r="I1322" s="5" t="s">
        <v>69</v>
      </c>
      <c r="J1322" s="5" t="s">
        <v>65</v>
      </c>
      <c r="K1322" s="5" t="s">
        <v>65</v>
      </c>
      <c r="L1322" s="5">
        <v>14575</v>
      </c>
      <c r="M1322" s="5" t="s">
        <v>70</v>
      </c>
      <c r="N1322" s="5" t="s">
        <v>70</v>
      </c>
      <c r="O1322" s="7">
        <v>0</v>
      </c>
      <c r="P1322" s="7">
        <v>0</v>
      </c>
      <c r="Q1322" s="7">
        <v>0</v>
      </c>
      <c r="R1322" s="7">
        <v>0</v>
      </c>
      <c r="T1322" s="5">
        <v>33</v>
      </c>
      <c r="U1322" s="5">
        <v>0</v>
      </c>
      <c r="V1322" s="5">
        <v>0</v>
      </c>
      <c r="W1322" s="5">
        <v>0</v>
      </c>
      <c r="Z1322" s="5">
        <v>0</v>
      </c>
      <c r="AC1322" s="5">
        <v>0</v>
      </c>
      <c r="AF1322" s="5">
        <v>0</v>
      </c>
      <c r="AI1322" s="7">
        <v>989.32929999999999</v>
      </c>
      <c r="AJ1322" s="7">
        <v>1.46E-2</v>
      </c>
      <c r="AK1322" s="5" t="s">
        <v>148</v>
      </c>
      <c r="AZ1322" s="5" t="s">
        <v>185</v>
      </c>
      <c r="BB1322" s="5" t="s">
        <v>74</v>
      </c>
    </row>
    <row r="1323" spans="1:57" x14ac:dyDescent="0.25">
      <c r="A1323" s="5">
        <v>1322</v>
      </c>
      <c r="B1323" s="6">
        <v>42606.440798611111</v>
      </c>
      <c r="C1323" s="6">
        <v>42606.462708333333</v>
      </c>
      <c r="D1323" s="5" t="s">
        <v>336</v>
      </c>
      <c r="E1323" s="5" t="s">
        <v>68</v>
      </c>
      <c r="F1323" s="5" t="s">
        <v>337</v>
      </c>
      <c r="G1323" s="5" t="s">
        <v>64</v>
      </c>
      <c r="H1323" s="5" t="s">
        <v>319</v>
      </c>
      <c r="I1323" s="5" t="s">
        <v>69</v>
      </c>
      <c r="J1323" s="5" t="s">
        <v>65</v>
      </c>
      <c r="K1323" s="5" t="s">
        <v>65</v>
      </c>
      <c r="L1323" s="5">
        <v>32819</v>
      </c>
      <c r="M1323" s="5" t="s">
        <v>70</v>
      </c>
      <c r="N1323" s="5" t="s">
        <v>70</v>
      </c>
      <c r="O1323" s="7">
        <v>0</v>
      </c>
      <c r="P1323" s="7">
        <v>0</v>
      </c>
      <c r="Q1323" s="7">
        <v>0</v>
      </c>
      <c r="R1323" s="7">
        <v>0</v>
      </c>
      <c r="T1323" s="5">
        <v>39</v>
      </c>
      <c r="U1323" s="5">
        <v>0</v>
      </c>
      <c r="V1323" s="5">
        <v>0</v>
      </c>
      <c r="W1323" s="5">
        <v>0</v>
      </c>
      <c r="Z1323" s="5">
        <v>0</v>
      </c>
      <c r="AC1323" s="5">
        <v>0</v>
      </c>
      <c r="AF1323" s="5">
        <v>0</v>
      </c>
      <c r="AI1323" s="7">
        <v>35.4893</v>
      </c>
      <c r="AJ1323" s="7">
        <v>3.2199999999999999E-2</v>
      </c>
      <c r="AK1323" s="5" t="s">
        <v>72</v>
      </c>
      <c r="BB1323" s="5" t="s">
        <v>73</v>
      </c>
    </row>
    <row r="1324" spans="1:57" x14ac:dyDescent="0.25">
      <c r="A1324" s="5">
        <v>1323</v>
      </c>
      <c r="B1324" s="6">
        <v>42606.297210648147</v>
      </c>
      <c r="D1324" s="5" t="s">
        <v>317</v>
      </c>
      <c r="E1324" s="5" t="s">
        <v>318</v>
      </c>
      <c r="F1324" s="5" t="s">
        <v>317</v>
      </c>
      <c r="G1324" s="5" t="s">
        <v>80</v>
      </c>
      <c r="H1324" s="5" t="s">
        <v>319</v>
      </c>
      <c r="I1324" s="5" t="s">
        <v>320</v>
      </c>
      <c r="J1324" s="5" t="s">
        <v>65</v>
      </c>
      <c r="K1324" s="5" t="s">
        <v>65</v>
      </c>
      <c r="M1324" s="5" t="s">
        <v>388</v>
      </c>
      <c r="N1324" s="5" t="s">
        <v>66</v>
      </c>
      <c r="O1324" s="7">
        <v>0</v>
      </c>
      <c r="P1324" s="7">
        <v>0</v>
      </c>
      <c r="Q1324" s="7">
        <v>0</v>
      </c>
      <c r="R1324" s="7">
        <v>0</v>
      </c>
      <c r="T1324" s="5">
        <v>0</v>
      </c>
      <c r="W1324" s="5">
        <v>0</v>
      </c>
      <c r="Y1324" s="5">
        <v>0</v>
      </c>
      <c r="Z1324" s="5">
        <v>0</v>
      </c>
      <c r="AB1324" s="5">
        <v>0</v>
      </c>
      <c r="AC1324" s="5">
        <v>0</v>
      </c>
      <c r="AE1324" s="5">
        <v>0</v>
      </c>
      <c r="AF1324" s="5">
        <v>0</v>
      </c>
      <c r="AH1324" s="5">
        <v>0</v>
      </c>
      <c r="AJ1324" s="7">
        <v>0</v>
      </c>
      <c r="BB1324" s="5" t="s">
        <v>322</v>
      </c>
      <c r="BD1324" s="5" t="s">
        <v>323</v>
      </c>
      <c r="BE1324" s="5" t="s">
        <v>324</v>
      </c>
    </row>
    <row r="1325" spans="1:57" x14ac:dyDescent="0.25">
      <c r="A1325" s="5">
        <v>1324</v>
      </c>
      <c r="B1325" s="6">
        <v>42605.97483796296</v>
      </c>
      <c r="C1325" s="6">
        <v>42606.054120370369</v>
      </c>
      <c r="D1325" s="5" t="s">
        <v>336</v>
      </c>
      <c r="E1325" s="5" t="s">
        <v>241</v>
      </c>
      <c r="F1325" s="5" t="s">
        <v>337</v>
      </c>
      <c r="G1325" s="5" t="s">
        <v>64</v>
      </c>
      <c r="H1325" s="5" t="s">
        <v>319</v>
      </c>
      <c r="I1325" s="5" t="s">
        <v>69</v>
      </c>
      <c r="J1325" s="5" t="s">
        <v>65</v>
      </c>
      <c r="K1325" s="5" t="s">
        <v>65</v>
      </c>
      <c r="L1325" s="5">
        <v>4453</v>
      </c>
      <c r="M1325" s="5" t="s">
        <v>70</v>
      </c>
      <c r="N1325" s="5" t="s">
        <v>70</v>
      </c>
      <c r="O1325" s="7">
        <v>0</v>
      </c>
      <c r="P1325" s="7">
        <v>0</v>
      </c>
      <c r="Q1325" s="7">
        <v>0</v>
      </c>
      <c r="R1325" s="7">
        <v>0</v>
      </c>
      <c r="T1325" s="5">
        <v>33</v>
      </c>
      <c r="U1325" s="5">
        <v>0</v>
      </c>
      <c r="V1325" s="5">
        <v>0</v>
      </c>
      <c r="W1325" s="5">
        <v>0</v>
      </c>
      <c r="Z1325" s="5">
        <v>0</v>
      </c>
      <c r="AC1325" s="5">
        <v>0</v>
      </c>
      <c r="AF1325" s="5">
        <v>0</v>
      </c>
      <c r="AI1325" s="7">
        <v>989.33420000000001</v>
      </c>
      <c r="AJ1325" s="7">
        <v>4.8999999999999998E-3</v>
      </c>
      <c r="AK1325" s="5" t="s">
        <v>149</v>
      </c>
      <c r="AZ1325" s="5" t="s">
        <v>186</v>
      </c>
      <c r="BB1325" s="5" t="s">
        <v>71</v>
      </c>
    </row>
    <row r="1326" spans="1:57" x14ac:dyDescent="0.25">
      <c r="A1326" s="5">
        <v>1325</v>
      </c>
      <c r="B1326" s="6">
        <v>42605.96979166667</v>
      </c>
      <c r="C1326" s="6">
        <v>42606.054120370369</v>
      </c>
      <c r="D1326" s="5" t="s">
        <v>336</v>
      </c>
      <c r="E1326" s="5" t="s">
        <v>241</v>
      </c>
      <c r="F1326" s="5" t="s">
        <v>337</v>
      </c>
      <c r="G1326" s="5" t="s">
        <v>64</v>
      </c>
      <c r="H1326" s="5" t="s">
        <v>319</v>
      </c>
      <c r="I1326" s="5" t="s">
        <v>69</v>
      </c>
      <c r="J1326" s="5" t="s">
        <v>65</v>
      </c>
      <c r="K1326" s="5" t="s">
        <v>65</v>
      </c>
      <c r="L1326" s="5">
        <v>100160</v>
      </c>
      <c r="M1326" s="5" t="s">
        <v>70</v>
      </c>
      <c r="N1326" s="5" t="s">
        <v>70</v>
      </c>
      <c r="O1326" s="7">
        <v>0</v>
      </c>
      <c r="P1326" s="7">
        <v>0</v>
      </c>
      <c r="Q1326" s="7">
        <v>0</v>
      </c>
      <c r="R1326" s="7">
        <v>0</v>
      </c>
      <c r="T1326" s="5">
        <v>33</v>
      </c>
      <c r="U1326" s="5">
        <v>0</v>
      </c>
      <c r="V1326" s="5">
        <v>0</v>
      </c>
      <c r="W1326" s="5">
        <v>0</v>
      </c>
      <c r="Z1326" s="5">
        <v>0</v>
      </c>
      <c r="AC1326" s="5">
        <v>0</v>
      </c>
      <c r="AF1326" s="5">
        <v>0</v>
      </c>
      <c r="AI1326" s="7">
        <v>989.42989999999998</v>
      </c>
      <c r="AJ1326" s="7">
        <v>9.5699999999999993E-2</v>
      </c>
      <c r="AK1326" s="5" t="s">
        <v>148</v>
      </c>
      <c r="AZ1326" s="5" t="s">
        <v>185</v>
      </c>
      <c r="BB1326" s="5" t="s">
        <v>74</v>
      </c>
    </row>
    <row r="1327" spans="1:57" x14ac:dyDescent="0.25">
      <c r="A1327" s="5">
        <v>1326</v>
      </c>
      <c r="B1327" s="6">
        <v>42605.96979166667</v>
      </c>
      <c r="C1327" s="6">
        <v>42606.065740740742</v>
      </c>
      <c r="D1327" s="5" t="s">
        <v>336</v>
      </c>
      <c r="E1327" s="5" t="s">
        <v>241</v>
      </c>
      <c r="F1327" s="5" t="s">
        <v>337</v>
      </c>
      <c r="G1327" s="5" t="s">
        <v>64</v>
      </c>
      <c r="H1327" s="5" t="s">
        <v>319</v>
      </c>
      <c r="I1327" s="5" t="s">
        <v>69</v>
      </c>
      <c r="J1327" s="5" t="s">
        <v>65</v>
      </c>
      <c r="K1327" s="5" t="s">
        <v>65</v>
      </c>
      <c r="L1327" s="5">
        <v>426885</v>
      </c>
      <c r="M1327" s="5" t="s">
        <v>70</v>
      </c>
      <c r="N1327" s="5" t="s">
        <v>70</v>
      </c>
      <c r="O1327" s="7">
        <v>0</v>
      </c>
      <c r="P1327" s="7">
        <v>0</v>
      </c>
      <c r="Q1327" s="7">
        <v>0</v>
      </c>
      <c r="R1327" s="7">
        <v>0</v>
      </c>
      <c r="T1327" s="5">
        <v>39</v>
      </c>
      <c r="U1327" s="5">
        <v>0</v>
      </c>
      <c r="V1327" s="5">
        <v>0</v>
      </c>
      <c r="W1327" s="5">
        <v>0</v>
      </c>
      <c r="Z1327" s="5">
        <v>0</v>
      </c>
      <c r="AC1327" s="5">
        <v>0</v>
      </c>
      <c r="AF1327" s="5">
        <v>0</v>
      </c>
      <c r="AI1327" s="7">
        <v>35.896500000000003</v>
      </c>
      <c r="AJ1327" s="7">
        <v>0.40720000000000001</v>
      </c>
      <c r="AK1327" s="5" t="s">
        <v>72</v>
      </c>
      <c r="BB1327" s="5" t="s">
        <v>73</v>
      </c>
    </row>
    <row r="1328" spans="1:57" x14ac:dyDescent="0.25">
      <c r="A1328" s="5">
        <v>1327</v>
      </c>
      <c r="B1328" s="6">
        <v>42605.933182870373</v>
      </c>
      <c r="C1328" s="6">
        <v>42605.938414351855</v>
      </c>
      <c r="D1328" s="5" t="s">
        <v>336</v>
      </c>
      <c r="E1328" s="5" t="s">
        <v>68</v>
      </c>
      <c r="G1328" s="5" t="s">
        <v>64</v>
      </c>
      <c r="H1328" s="5" t="s">
        <v>319</v>
      </c>
      <c r="I1328" s="5" t="s">
        <v>69</v>
      </c>
      <c r="J1328" s="5" t="s">
        <v>65</v>
      </c>
      <c r="K1328" s="5" t="s">
        <v>65</v>
      </c>
      <c r="L1328" s="5">
        <v>0</v>
      </c>
      <c r="M1328" s="5" t="s">
        <v>70</v>
      </c>
      <c r="N1328" s="5" t="s">
        <v>70</v>
      </c>
      <c r="O1328" s="7">
        <v>0</v>
      </c>
      <c r="P1328" s="7">
        <v>0</v>
      </c>
      <c r="Q1328" s="7">
        <v>0</v>
      </c>
      <c r="R1328" s="7">
        <v>0</v>
      </c>
      <c r="T1328" s="5">
        <v>0</v>
      </c>
      <c r="U1328" s="5">
        <v>0</v>
      </c>
      <c r="V1328" s="5">
        <v>0</v>
      </c>
      <c r="W1328" s="5">
        <v>0</v>
      </c>
      <c r="Z1328" s="5">
        <v>0</v>
      </c>
      <c r="AC1328" s="5">
        <v>0</v>
      </c>
      <c r="AF1328" s="5">
        <v>0</v>
      </c>
      <c r="AK1328" s="5" t="s">
        <v>148</v>
      </c>
      <c r="AZ1328" s="5" t="s">
        <v>185</v>
      </c>
      <c r="BB1328" s="5" t="s">
        <v>74</v>
      </c>
    </row>
    <row r="1329" spans="1:57" x14ac:dyDescent="0.25">
      <c r="A1329" s="5">
        <v>1328</v>
      </c>
      <c r="B1329" s="6">
        <v>42605.932962962965</v>
      </c>
      <c r="C1329" s="6">
        <v>42605.938414351855</v>
      </c>
      <c r="D1329" s="5" t="s">
        <v>336</v>
      </c>
      <c r="E1329" s="5" t="s">
        <v>68</v>
      </c>
      <c r="G1329" s="5" t="s">
        <v>64</v>
      </c>
      <c r="H1329" s="5" t="s">
        <v>319</v>
      </c>
      <c r="I1329" s="5" t="s">
        <v>69</v>
      </c>
      <c r="J1329" s="5" t="s">
        <v>65</v>
      </c>
      <c r="K1329" s="5" t="s">
        <v>65</v>
      </c>
      <c r="L1329" s="5">
        <v>8297</v>
      </c>
      <c r="M1329" s="5" t="s">
        <v>70</v>
      </c>
      <c r="N1329" s="5" t="s">
        <v>70</v>
      </c>
      <c r="O1329" s="7">
        <v>0</v>
      </c>
      <c r="P1329" s="7">
        <v>0</v>
      </c>
      <c r="Q1329" s="7">
        <v>0</v>
      </c>
      <c r="R1329" s="7">
        <v>0</v>
      </c>
      <c r="T1329" s="5">
        <v>39</v>
      </c>
      <c r="U1329" s="5">
        <v>0</v>
      </c>
      <c r="V1329" s="5">
        <v>0</v>
      </c>
      <c r="W1329" s="5">
        <v>0</v>
      </c>
      <c r="Z1329" s="5">
        <v>0</v>
      </c>
      <c r="AC1329" s="5">
        <v>0</v>
      </c>
      <c r="AF1329" s="5">
        <v>0</v>
      </c>
      <c r="AI1329" s="7">
        <v>35.905299999999997</v>
      </c>
      <c r="AJ1329" s="7">
        <v>8.8000000000000005E-3</v>
      </c>
      <c r="AK1329" s="5" t="s">
        <v>72</v>
      </c>
      <c r="BB1329" s="5" t="s">
        <v>73</v>
      </c>
    </row>
    <row r="1330" spans="1:57" x14ac:dyDescent="0.25">
      <c r="A1330" s="5">
        <v>1329</v>
      </c>
      <c r="B1330" s="6">
        <v>42605.866701388892</v>
      </c>
      <c r="D1330" s="5" t="s">
        <v>317</v>
      </c>
      <c r="E1330" s="5" t="s">
        <v>318</v>
      </c>
      <c r="F1330" s="5" t="s">
        <v>317</v>
      </c>
      <c r="G1330" s="5" t="s">
        <v>80</v>
      </c>
      <c r="H1330" s="5" t="s">
        <v>319</v>
      </c>
      <c r="I1330" s="5" t="s">
        <v>320</v>
      </c>
      <c r="J1330" s="5" t="s">
        <v>65</v>
      </c>
      <c r="K1330" s="5" t="s">
        <v>65</v>
      </c>
      <c r="M1330" s="5" t="s">
        <v>664</v>
      </c>
      <c r="N1330" s="5" t="s">
        <v>66</v>
      </c>
      <c r="O1330" s="7">
        <v>0</v>
      </c>
      <c r="P1330" s="7">
        <v>0</v>
      </c>
      <c r="Q1330" s="7">
        <v>0</v>
      </c>
      <c r="R1330" s="7">
        <v>0</v>
      </c>
      <c r="T1330" s="5">
        <v>0</v>
      </c>
      <c r="W1330" s="5">
        <v>0</v>
      </c>
      <c r="Y1330" s="5">
        <v>0</v>
      </c>
      <c r="Z1330" s="5">
        <v>0</v>
      </c>
      <c r="AB1330" s="5">
        <v>0</v>
      </c>
      <c r="AC1330" s="5">
        <v>0</v>
      </c>
      <c r="AE1330" s="5">
        <v>0</v>
      </c>
      <c r="AF1330" s="5">
        <v>0</v>
      </c>
      <c r="AH1330" s="5">
        <v>0</v>
      </c>
      <c r="AJ1330" s="7">
        <v>0</v>
      </c>
      <c r="BB1330" s="5" t="s">
        <v>322</v>
      </c>
      <c r="BD1330" s="5" t="s">
        <v>323</v>
      </c>
      <c r="BE1330" s="5" t="s">
        <v>324</v>
      </c>
    </row>
    <row r="1331" spans="1:57" x14ac:dyDescent="0.25">
      <c r="A1331" s="5">
        <v>1330</v>
      </c>
      <c r="B1331" s="6">
        <v>42605.850335648145</v>
      </c>
      <c r="C1331" s="6">
        <v>42605.86204861111</v>
      </c>
      <c r="D1331" s="5" t="s">
        <v>336</v>
      </c>
      <c r="E1331" s="5" t="s">
        <v>68</v>
      </c>
      <c r="G1331" s="5" t="s">
        <v>64</v>
      </c>
      <c r="H1331" s="5" t="s">
        <v>319</v>
      </c>
      <c r="I1331" s="5" t="s">
        <v>69</v>
      </c>
      <c r="J1331" s="5" t="s">
        <v>65</v>
      </c>
      <c r="K1331" s="5" t="s">
        <v>65</v>
      </c>
      <c r="L1331" s="5">
        <v>7027</v>
      </c>
      <c r="M1331" s="5" t="s">
        <v>70</v>
      </c>
      <c r="N1331" s="5" t="s">
        <v>70</v>
      </c>
      <c r="O1331" s="7">
        <v>0</v>
      </c>
      <c r="P1331" s="7">
        <v>0</v>
      </c>
      <c r="Q1331" s="7">
        <v>0</v>
      </c>
      <c r="R1331" s="7">
        <v>0</v>
      </c>
      <c r="T1331" s="5">
        <v>33</v>
      </c>
      <c r="U1331" s="5">
        <v>0</v>
      </c>
      <c r="V1331" s="5">
        <v>0</v>
      </c>
      <c r="W1331" s="5">
        <v>0</v>
      </c>
      <c r="Z1331" s="5">
        <v>0</v>
      </c>
      <c r="AC1331" s="5">
        <v>0</v>
      </c>
      <c r="AF1331" s="5">
        <v>0</v>
      </c>
      <c r="AI1331" s="7">
        <v>989.47090000000003</v>
      </c>
      <c r="AJ1331" s="7">
        <v>6.7999999999999996E-3</v>
      </c>
      <c r="AK1331" s="5" t="s">
        <v>149</v>
      </c>
      <c r="AZ1331" s="5" t="s">
        <v>186</v>
      </c>
      <c r="BB1331" s="5" t="s">
        <v>71</v>
      </c>
    </row>
    <row r="1332" spans="1:57" x14ac:dyDescent="0.25">
      <c r="A1332" s="5">
        <v>1331</v>
      </c>
      <c r="B1332" s="6">
        <v>42605.84988425926</v>
      </c>
      <c r="C1332" s="6">
        <v>42605.86204861111</v>
      </c>
      <c r="D1332" s="5" t="s">
        <v>336</v>
      </c>
      <c r="E1332" s="5" t="s">
        <v>68</v>
      </c>
      <c r="G1332" s="5" t="s">
        <v>64</v>
      </c>
      <c r="H1332" s="5" t="s">
        <v>319</v>
      </c>
      <c r="I1332" s="5" t="s">
        <v>69</v>
      </c>
      <c r="J1332" s="5" t="s">
        <v>65</v>
      </c>
      <c r="K1332" s="5" t="s">
        <v>65</v>
      </c>
      <c r="L1332" s="5">
        <v>35395</v>
      </c>
      <c r="M1332" s="5" t="s">
        <v>70</v>
      </c>
      <c r="N1332" s="5" t="s">
        <v>70</v>
      </c>
      <c r="O1332" s="7">
        <v>0</v>
      </c>
      <c r="P1332" s="7">
        <v>0</v>
      </c>
      <c r="Q1332" s="7">
        <v>0</v>
      </c>
      <c r="R1332" s="7">
        <v>0</v>
      </c>
      <c r="T1332" s="5">
        <v>33</v>
      </c>
      <c r="U1332" s="5">
        <v>0</v>
      </c>
      <c r="V1332" s="5">
        <v>0</v>
      </c>
      <c r="W1332" s="5">
        <v>0</v>
      </c>
      <c r="Z1332" s="5">
        <v>0</v>
      </c>
      <c r="AC1332" s="5">
        <v>0</v>
      </c>
      <c r="AF1332" s="5">
        <v>0</v>
      </c>
      <c r="AI1332" s="7">
        <v>989.46400000000006</v>
      </c>
      <c r="AJ1332" s="7">
        <v>3.4200000000000001E-2</v>
      </c>
      <c r="AK1332" s="5" t="s">
        <v>148</v>
      </c>
      <c r="AZ1332" s="5" t="s">
        <v>185</v>
      </c>
      <c r="BB1332" s="5" t="s">
        <v>74</v>
      </c>
    </row>
    <row r="1333" spans="1:57" x14ac:dyDescent="0.25">
      <c r="A1333" s="5">
        <v>1332</v>
      </c>
      <c r="B1333" s="6">
        <v>42605.849872685183</v>
      </c>
      <c r="C1333" s="6">
        <v>42605.86204861111</v>
      </c>
      <c r="D1333" s="5" t="s">
        <v>336</v>
      </c>
      <c r="E1333" s="5" t="s">
        <v>68</v>
      </c>
      <c r="G1333" s="5" t="s">
        <v>64</v>
      </c>
      <c r="H1333" s="5" t="s">
        <v>319</v>
      </c>
      <c r="I1333" s="5" t="s">
        <v>69</v>
      </c>
      <c r="J1333" s="5" t="s">
        <v>65</v>
      </c>
      <c r="K1333" s="5" t="s">
        <v>65</v>
      </c>
      <c r="L1333" s="5">
        <v>83624</v>
      </c>
      <c r="M1333" s="5" t="s">
        <v>70</v>
      </c>
      <c r="N1333" s="5" t="s">
        <v>70</v>
      </c>
      <c r="O1333" s="7">
        <v>0</v>
      </c>
      <c r="P1333" s="7">
        <v>0</v>
      </c>
      <c r="Q1333" s="7">
        <v>0</v>
      </c>
      <c r="R1333" s="7">
        <v>0</v>
      </c>
      <c r="T1333" s="5">
        <v>39</v>
      </c>
      <c r="U1333" s="5">
        <v>0</v>
      </c>
      <c r="V1333" s="5">
        <v>0</v>
      </c>
      <c r="W1333" s="5">
        <v>0</v>
      </c>
      <c r="Z1333" s="5">
        <v>0</v>
      </c>
      <c r="AC1333" s="5">
        <v>0</v>
      </c>
      <c r="AF1333" s="5">
        <v>0</v>
      </c>
      <c r="AI1333" s="7">
        <v>35.985399999999998</v>
      </c>
      <c r="AJ1333" s="7">
        <v>8.0100000000000005E-2</v>
      </c>
      <c r="AK1333" s="5" t="s">
        <v>72</v>
      </c>
      <c r="BB1333" s="5" t="s">
        <v>73</v>
      </c>
    </row>
    <row r="1334" spans="1:57" x14ac:dyDescent="0.25">
      <c r="A1334" s="5">
        <v>1333</v>
      </c>
      <c r="B1334" s="6">
        <v>42605.849699074075</v>
      </c>
      <c r="D1334" s="5" t="s">
        <v>318</v>
      </c>
      <c r="E1334" s="5" t="s">
        <v>330</v>
      </c>
      <c r="G1334" s="5" t="s">
        <v>64</v>
      </c>
      <c r="H1334" s="5" t="s">
        <v>319</v>
      </c>
      <c r="I1334" s="5" t="s">
        <v>75</v>
      </c>
      <c r="J1334" s="5" t="s">
        <v>65</v>
      </c>
      <c r="K1334" s="5" t="s">
        <v>65</v>
      </c>
      <c r="M1334" s="5" t="s">
        <v>665</v>
      </c>
      <c r="N1334" s="5" t="s">
        <v>292</v>
      </c>
      <c r="O1334" s="7">
        <v>0</v>
      </c>
      <c r="P1334" s="7">
        <v>0</v>
      </c>
      <c r="Q1334" s="7">
        <v>0</v>
      </c>
      <c r="R1334" s="7">
        <v>0</v>
      </c>
      <c r="T1334" s="5">
        <v>0</v>
      </c>
      <c r="W1334" s="5">
        <v>0</v>
      </c>
      <c r="Y1334" s="5">
        <v>0</v>
      </c>
      <c r="Z1334" s="5">
        <v>0</v>
      </c>
      <c r="AB1334" s="5">
        <v>0</v>
      </c>
      <c r="AC1334" s="5">
        <v>0</v>
      </c>
      <c r="AE1334" s="5">
        <v>0</v>
      </c>
      <c r="AF1334" s="5">
        <v>0</v>
      </c>
      <c r="AH1334" s="5">
        <v>0</v>
      </c>
      <c r="AJ1334" s="7">
        <v>0</v>
      </c>
      <c r="AZ1334" s="5" t="s">
        <v>175</v>
      </c>
      <c r="BB1334" s="5" t="s">
        <v>77</v>
      </c>
      <c r="BD1334" s="5" t="s">
        <v>399</v>
      </c>
      <c r="BE1334" s="5" t="s">
        <v>67</v>
      </c>
    </row>
    <row r="1335" spans="1:57" x14ac:dyDescent="0.25">
      <c r="A1335" s="5">
        <v>1334</v>
      </c>
      <c r="B1335" s="6">
        <v>42605.849664351852</v>
      </c>
      <c r="C1335" s="6">
        <v>42605.855543981481</v>
      </c>
      <c r="D1335" s="5" t="s">
        <v>336</v>
      </c>
      <c r="E1335" s="5" t="s">
        <v>68</v>
      </c>
      <c r="G1335" s="5" t="s">
        <v>64</v>
      </c>
      <c r="H1335" s="5" t="s">
        <v>319</v>
      </c>
      <c r="I1335" s="5" t="s">
        <v>69</v>
      </c>
      <c r="J1335" s="5" t="s">
        <v>65</v>
      </c>
      <c r="K1335" s="5" t="s">
        <v>65</v>
      </c>
      <c r="L1335" s="5">
        <v>6685</v>
      </c>
      <c r="M1335" s="5" t="s">
        <v>70</v>
      </c>
      <c r="N1335" s="5" t="s">
        <v>70</v>
      </c>
      <c r="O1335" s="7">
        <v>0</v>
      </c>
      <c r="P1335" s="7">
        <v>0</v>
      </c>
      <c r="Q1335" s="7">
        <v>0</v>
      </c>
      <c r="R1335" s="7">
        <v>0</v>
      </c>
      <c r="T1335" s="5">
        <v>33</v>
      </c>
      <c r="U1335" s="5">
        <v>0</v>
      </c>
      <c r="V1335" s="5">
        <v>0</v>
      </c>
      <c r="W1335" s="5">
        <v>0</v>
      </c>
      <c r="Z1335" s="5">
        <v>0</v>
      </c>
      <c r="AC1335" s="5">
        <v>0</v>
      </c>
      <c r="AF1335" s="5">
        <v>0</v>
      </c>
      <c r="AI1335" s="7">
        <v>989.47770000000003</v>
      </c>
      <c r="AJ1335" s="7">
        <v>6.7999999999999996E-3</v>
      </c>
      <c r="AK1335" s="5" t="s">
        <v>148</v>
      </c>
      <c r="AZ1335" s="5" t="s">
        <v>185</v>
      </c>
      <c r="BB1335" s="5" t="s">
        <v>74</v>
      </c>
    </row>
    <row r="1336" spans="1:57" x14ac:dyDescent="0.25">
      <c r="A1336" s="5">
        <v>1335</v>
      </c>
      <c r="B1336" s="6">
        <v>42605.849629629629</v>
      </c>
      <c r="C1336" s="6">
        <v>42605.855543981481</v>
      </c>
      <c r="D1336" s="5" t="s">
        <v>336</v>
      </c>
      <c r="E1336" s="5" t="s">
        <v>68</v>
      </c>
      <c r="G1336" s="5" t="s">
        <v>64</v>
      </c>
      <c r="H1336" s="5" t="s">
        <v>319</v>
      </c>
      <c r="I1336" s="5" t="s">
        <v>69</v>
      </c>
      <c r="J1336" s="5" t="s">
        <v>65</v>
      </c>
      <c r="K1336" s="5" t="s">
        <v>65</v>
      </c>
      <c r="L1336" s="5">
        <v>0</v>
      </c>
      <c r="M1336" s="5" t="s">
        <v>70</v>
      </c>
      <c r="N1336" s="5" t="s">
        <v>70</v>
      </c>
      <c r="O1336" s="7">
        <v>0</v>
      </c>
      <c r="P1336" s="7">
        <v>0</v>
      </c>
      <c r="Q1336" s="7">
        <v>0</v>
      </c>
      <c r="R1336" s="7">
        <v>0</v>
      </c>
      <c r="T1336" s="5">
        <v>0</v>
      </c>
      <c r="U1336" s="5">
        <v>0</v>
      </c>
      <c r="V1336" s="5">
        <v>0</v>
      </c>
      <c r="W1336" s="5">
        <v>0</v>
      </c>
      <c r="Z1336" s="5">
        <v>0</v>
      </c>
      <c r="AC1336" s="5">
        <v>0</v>
      </c>
      <c r="AF1336" s="5">
        <v>0</v>
      </c>
      <c r="AK1336" s="5" t="s">
        <v>72</v>
      </c>
      <c r="BB1336" s="5" t="s">
        <v>73</v>
      </c>
    </row>
    <row r="1337" spans="1:57" x14ac:dyDescent="0.25">
      <c r="A1337" s="5">
        <v>1336</v>
      </c>
      <c r="B1337" s="6">
        <v>42605.849097222221</v>
      </c>
      <c r="C1337" s="6">
        <v>42605.854490740741</v>
      </c>
      <c r="D1337" s="5" t="s">
        <v>336</v>
      </c>
      <c r="E1337" s="5" t="s">
        <v>68</v>
      </c>
      <c r="G1337" s="5" t="s">
        <v>64</v>
      </c>
      <c r="H1337" s="5" t="s">
        <v>319</v>
      </c>
      <c r="I1337" s="5" t="s">
        <v>69</v>
      </c>
      <c r="J1337" s="5" t="s">
        <v>65</v>
      </c>
      <c r="K1337" s="5" t="s">
        <v>65</v>
      </c>
      <c r="L1337" s="5">
        <v>5034</v>
      </c>
      <c r="M1337" s="5" t="s">
        <v>70</v>
      </c>
      <c r="N1337" s="5" t="s">
        <v>70</v>
      </c>
      <c r="O1337" s="7">
        <v>0</v>
      </c>
      <c r="P1337" s="7">
        <v>0</v>
      </c>
      <c r="Q1337" s="7">
        <v>0</v>
      </c>
      <c r="R1337" s="7">
        <v>0</v>
      </c>
      <c r="T1337" s="5">
        <v>33</v>
      </c>
      <c r="U1337" s="5">
        <v>0</v>
      </c>
      <c r="V1337" s="5">
        <v>0</v>
      </c>
      <c r="W1337" s="5">
        <v>0</v>
      </c>
      <c r="Z1337" s="5">
        <v>0</v>
      </c>
      <c r="AC1337" s="5">
        <v>0</v>
      </c>
      <c r="AF1337" s="5">
        <v>0</v>
      </c>
      <c r="AI1337" s="7">
        <v>989.50699999999995</v>
      </c>
      <c r="AJ1337" s="7">
        <v>4.8999999999999998E-3</v>
      </c>
      <c r="AK1337" s="5" t="s">
        <v>149</v>
      </c>
      <c r="AZ1337" s="5" t="s">
        <v>186</v>
      </c>
      <c r="BB1337" s="5" t="s">
        <v>71</v>
      </c>
    </row>
    <row r="1338" spans="1:57" x14ac:dyDescent="0.25">
      <c r="A1338" s="5">
        <v>1337</v>
      </c>
      <c r="B1338" s="6">
        <v>42605.848726851851</v>
      </c>
      <c r="C1338" s="6">
        <v>42605.854490740741</v>
      </c>
      <c r="D1338" s="5" t="s">
        <v>336</v>
      </c>
      <c r="E1338" s="5" t="s">
        <v>68</v>
      </c>
      <c r="G1338" s="5" t="s">
        <v>64</v>
      </c>
      <c r="H1338" s="5" t="s">
        <v>319</v>
      </c>
      <c r="I1338" s="5" t="s">
        <v>69</v>
      </c>
      <c r="J1338" s="5" t="s">
        <v>65</v>
      </c>
      <c r="K1338" s="5" t="s">
        <v>65</v>
      </c>
      <c r="L1338" s="5">
        <v>24624</v>
      </c>
      <c r="M1338" s="5" t="s">
        <v>70</v>
      </c>
      <c r="N1338" s="5" t="s">
        <v>70</v>
      </c>
      <c r="O1338" s="7">
        <v>0</v>
      </c>
      <c r="P1338" s="7">
        <v>0</v>
      </c>
      <c r="Q1338" s="7">
        <v>0</v>
      </c>
      <c r="R1338" s="7">
        <v>0</v>
      </c>
      <c r="T1338" s="5">
        <v>33</v>
      </c>
      <c r="U1338" s="5">
        <v>0</v>
      </c>
      <c r="V1338" s="5">
        <v>0</v>
      </c>
      <c r="W1338" s="5">
        <v>0</v>
      </c>
      <c r="Z1338" s="5">
        <v>0</v>
      </c>
      <c r="AC1338" s="5">
        <v>0</v>
      </c>
      <c r="AF1338" s="5">
        <v>0</v>
      </c>
      <c r="AI1338" s="7">
        <v>989.50210000000004</v>
      </c>
      <c r="AJ1338" s="7">
        <v>2.4400000000000002E-2</v>
      </c>
      <c r="AK1338" s="5" t="s">
        <v>148</v>
      </c>
      <c r="AZ1338" s="5" t="s">
        <v>185</v>
      </c>
      <c r="BB1338" s="5" t="s">
        <v>74</v>
      </c>
    </row>
    <row r="1339" spans="1:57" x14ac:dyDescent="0.25">
      <c r="A1339" s="5">
        <v>1338</v>
      </c>
      <c r="B1339" s="6">
        <v>42605.848726851851</v>
      </c>
      <c r="C1339" s="6">
        <v>42605.854490740741</v>
      </c>
      <c r="D1339" s="5" t="s">
        <v>336</v>
      </c>
      <c r="E1339" s="5" t="s">
        <v>68</v>
      </c>
      <c r="G1339" s="5" t="s">
        <v>64</v>
      </c>
      <c r="H1339" s="5" t="s">
        <v>319</v>
      </c>
      <c r="I1339" s="5" t="s">
        <v>69</v>
      </c>
      <c r="J1339" s="5" t="s">
        <v>65</v>
      </c>
      <c r="K1339" s="5" t="s">
        <v>65</v>
      </c>
      <c r="L1339" s="5">
        <v>33595</v>
      </c>
      <c r="M1339" s="5" t="s">
        <v>70</v>
      </c>
      <c r="N1339" s="5" t="s">
        <v>70</v>
      </c>
      <c r="O1339" s="7">
        <v>0</v>
      </c>
      <c r="P1339" s="7">
        <v>0</v>
      </c>
      <c r="Q1339" s="7">
        <v>0</v>
      </c>
      <c r="R1339" s="7">
        <v>0</v>
      </c>
      <c r="T1339" s="5">
        <v>39</v>
      </c>
      <c r="U1339" s="5">
        <v>0</v>
      </c>
      <c r="V1339" s="5">
        <v>0</v>
      </c>
      <c r="W1339" s="5">
        <v>0</v>
      </c>
      <c r="Z1339" s="5">
        <v>0</v>
      </c>
      <c r="AC1339" s="5">
        <v>0</v>
      </c>
      <c r="AF1339" s="5">
        <v>0</v>
      </c>
      <c r="AI1339" s="7">
        <v>36.017600000000002</v>
      </c>
      <c r="AJ1339" s="7">
        <v>3.2199999999999999E-2</v>
      </c>
      <c r="AK1339" s="5" t="s">
        <v>72</v>
      </c>
      <c r="BB1339" s="5" t="s">
        <v>73</v>
      </c>
    </row>
    <row r="1340" spans="1:57" x14ac:dyDescent="0.25">
      <c r="A1340" s="5">
        <v>1339</v>
      </c>
      <c r="B1340" s="6">
        <v>42605.84783564815</v>
      </c>
      <c r="D1340" s="5" t="s">
        <v>318</v>
      </c>
      <c r="E1340" s="5" t="s">
        <v>662</v>
      </c>
      <c r="G1340" s="5" t="s">
        <v>64</v>
      </c>
      <c r="H1340" s="5" t="s">
        <v>319</v>
      </c>
      <c r="I1340" s="5" t="s">
        <v>75</v>
      </c>
      <c r="J1340" s="5" t="s">
        <v>65</v>
      </c>
      <c r="K1340" s="5" t="s">
        <v>65</v>
      </c>
      <c r="M1340" s="5" t="s">
        <v>629</v>
      </c>
      <c r="N1340" s="5" t="s">
        <v>196</v>
      </c>
      <c r="O1340" s="7">
        <v>0</v>
      </c>
      <c r="P1340" s="7">
        <v>0</v>
      </c>
      <c r="Q1340" s="7">
        <v>0</v>
      </c>
      <c r="R1340" s="7">
        <v>0</v>
      </c>
      <c r="T1340" s="5">
        <v>0</v>
      </c>
      <c r="W1340" s="5">
        <v>0</v>
      </c>
      <c r="Y1340" s="5">
        <v>0</v>
      </c>
      <c r="Z1340" s="5">
        <v>0</v>
      </c>
      <c r="AB1340" s="5">
        <v>0</v>
      </c>
      <c r="AC1340" s="5">
        <v>0</v>
      </c>
      <c r="AE1340" s="5">
        <v>0</v>
      </c>
      <c r="AF1340" s="5">
        <v>0</v>
      </c>
      <c r="AH1340" s="5">
        <v>0</v>
      </c>
      <c r="AJ1340" s="7">
        <v>0</v>
      </c>
      <c r="AZ1340" s="5" t="s">
        <v>175</v>
      </c>
      <c r="BB1340" s="5" t="s">
        <v>77</v>
      </c>
      <c r="BD1340" s="5" t="s">
        <v>328</v>
      </c>
      <c r="BE1340" s="5" t="s">
        <v>67</v>
      </c>
    </row>
    <row r="1341" spans="1:57" x14ac:dyDescent="0.25">
      <c r="A1341" s="5">
        <v>1340</v>
      </c>
      <c r="B1341" s="6">
        <v>42605.847326388888</v>
      </c>
      <c r="C1341" s="6">
        <v>42605.853043981479</v>
      </c>
      <c r="D1341" s="5" t="s">
        <v>336</v>
      </c>
      <c r="E1341" s="5" t="s">
        <v>68</v>
      </c>
      <c r="G1341" s="5" t="s">
        <v>64</v>
      </c>
      <c r="H1341" s="5" t="s">
        <v>319</v>
      </c>
      <c r="I1341" s="5" t="s">
        <v>69</v>
      </c>
      <c r="J1341" s="5" t="s">
        <v>65</v>
      </c>
      <c r="K1341" s="5" t="s">
        <v>65</v>
      </c>
      <c r="L1341" s="5">
        <v>8288</v>
      </c>
      <c r="M1341" s="5" t="s">
        <v>70</v>
      </c>
      <c r="N1341" s="5" t="s">
        <v>70</v>
      </c>
      <c r="O1341" s="7">
        <v>0</v>
      </c>
      <c r="P1341" s="7">
        <v>0</v>
      </c>
      <c r="Q1341" s="7">
        <v>0</v>
      </c>
      <c r="R1341" s="7">
        <v>0</v>
      </c>
      <c r="T1341" s="5">
        <v>33</v>
      </c>
      <c r="U1341" s="5">
        <v>0</v>
      </c>
      <c r="V1341" s="5">
        <v>0</v>
      </c>
      <c r="W1341" s="5">
        <v>0</v>
      </c>
      <c r="Z1341" s="5">
        <v>0</v>
      </c>
      <c r="AC1341" s="5">
        <v>0</v>
      </c>
      <c r="AF1341" s="5">
        <v>0</v>
      </c>
      <c r="AI1341" s="7">
        <v>989.54899999999998</v>
      </c>
      <c r="AJ1341" s="7">
        <v>8.8000000000000005E-3</v>
      </c>
      <c r="AK1341" s="5" t="s">
        <v>149</v>
      </c>
      <c r="AZ1341" s="5" t="s">
        <v>186</v>
      </c>
      <c r="BB1341" s="5" t="s">
        <v>71</v>
      </c>
    </row>
    <row r="1342" spans="1:57" x14ac:dyDescent="0.25">
      <c r="A1342" s="5">
        <v>1341</v>
      </c>
      <c r="B1342" s="6">
        <v>42605.847268518519</v>
      </c>
      <c r="C1342" s="6">
        <v>42605.853043981479</v>
      </c>
      <c r="D1342" s="5" t="s">
        <v>336</v>
      </c>
      <c r="E1342" s="5" t="s">
        <v>68</v>
      </c>
      <c r="G1342" s="5" t="s">
        <v>64</v>
      </c>
      <c r="H1342" s="5" t="s">
        <v>319</v>
      </c>
      <c r="I1342" s="5" t="s">
        <v>69</v>
      </c>
      <c r="J1342" s="5" t="s">
        <v>65</v>
      </c>
      <c r="K1342" s="5" t="s">
        <v>65</v>
      </c>
      <c r="L1342" s="5">
        <v>34430</v>
      </c>
      <c r="M1342" s="5" t="s">
        <v>70</v>
      </c>
      <c r="N1342" s="5" t="s">
        <v>70</v>
      </c>
      <c r="O1342" s="7">
        <v>0</v>
      </c>
      <c r="P1342" s="7">
        <v>0</v>
      </c>
      <c r="Q1342" s="7">
        <v>0</v>
      </c>
      <c r="R1342" s="7">
        <v>0</v>
      </c>
      <c r="T1342" s="5">
        <v>33</v>
      </c>
      <c r="U1342" s="5">
        <v>0</v>
      </c>
      <c r="V1342" s="5">
        <v>0</v>
      </c>
      <c r="W1342" s="5">
        <v>0</v>
      </c>
      <c r="Z1342" s="5">
        <v>0</v>
      </c>
      <c r="AC1342" s="5">
        <v>0</v>
      </c>
      <c r="AF1342" s="5">
        <v>0</v>
      </c>
      <c r="AI1342" s="7">
        <v>989.54020000000003</v>
      </c>
      <c r="AJ1342" s="7">
        <v>3.32E-2</v>
      </c>
      <c r="AK1342" s="5" t="s">
        <v>148</v>
      </c>
      <c r="AZ1342" s="5" t="s">
        <v>185</v>
      </c>
      <c r="BB1342" s="5" t="s">
        <v>74</v>
      </c>
    </row>
    <row r="1343" spans="1:57" x14ac:dyDescent="0.25">
      <c r="A1343" s="5">
        <v>1342</v>
      </c>
      <c r="B1343" s="6">
        <v>42605.847268518519</v>
      </c>
      <c r="C1343" s="6">
        <v>42605.853043981479</v>
      </c>
      <c r="D1343" s="5" t="s">
        <v>336</v>
      </c>
      <c r="E1343" s="5" t="s">
        <v>68</v>
      </c>
      <c r="G1343" s="5" t="s">
        <v>64</v>
      </c>
      <c r="H1343" s="5" t="s">
        <v>319</v>
      </c>
      <c r="I1343" s="5" t="s">
        <v>69</v>
      </c>
      <c r="J1343" s="5" t="s">
        <v>65</v>
      </c>
      <c r="K1343" s="5" t="s">
        <v>65</v>
      </c>
      <c r="L1343" s="5">
        <v>124006</v>
      </c>
      <c r="M1343" s="5" t="s">
        <v>70</v>
      </c>
      <c r="N1343" s="5" t="s">
        <v>70</v>
      </c>
      <c r="O1343" s="7">
        <v>0</v>
      </c>
      <c r="P1343" s="7">
        <v>0</v>
      </c>
      <c r="Q1343" s="7">
        <v>0</v>
      </c>
      <c r="R1343" s="7">
        <v>0</v>
      </c>
      <c r="T1343" s="5">
        <v>39</v>
      </c>
      <c r="U1343" s="5">
        <v>0</v>
      </c>
      <c r="V1343" s="5">
        <v>0</v>
      </c>
      <c r="W1343" s="5">
        <v>0</v>
      </c>
      <c r="Z1343" s="5">
        <v>0</v>
      </c>
      <c r="AC1343" s="5">
        <v>0</v>
      </c>
      <c r="AF1343" s="5">
        <v>0</v>
      </c>
      <c r="AI1343" s="7">
        <v>36.136699999999998</v>
      </c>
      <c r="AJ1343" s="7">
        <v>0.1191</v>
      </c>
      <c r="AK1343" s="5" t="s">
        <v>72</v>
      </c>
      <c r="BB1343" s="5" t="s">
        <v>73</v>
      </c>
    </row>
    <row r="1344" spans="1:57" x14ac:dyDescent="0.25">
      <c r="A1344" s="5">
        <v>1343</v>
      </c>
      <c r="B1344" s="6">
        <v>42605.845509259256</v>
      </c>
      <c r="D1344" s="5" t="s">
        <v>318</v>
      </c>
      <c r="E1344" s="5" t="s">
        <v>344</v>
      </c>
      <c r="G1344" s="5" t="s">
        <v>64</v>
      </c>
      <c r="H1344" s="5" t="s">
        <v>319</v>
      </c>
      <c r="I1344" s="5" t="s">
        <v>75</v>
      </c>
      <c r="J1344" s="5" t="s">
        <v>65</v>
      </c>
      <c r="K1344" s="5" t="s">
        <v>65</v>
      </c>
      <c r="M1344" s="5" t="s">
        <v>342</v>
      </c>
      <c r="N1344" s="5" t="s">
        <v>76</v>
      </c>
      <c r="O1344" s="7">
        <v>0</v>
      </c>
      <c r="P1344" s="7">
        <v>0</v>
      </c>
      <c r="Q1344" s="7">
        <v>0</v>
      </c>
      <c r="R1344" s="7">
        <v>0</v>
      </c>
      <c r="T1344" s="5">
        <v>0</v>
      </c>
      <c r="W1344" s="5">
        <v>0</v>
      </c>
      <c r="Y1344" s="5">
        <v>0</v>
      </c>
      <c r="Z1344" s="5">
        <v>0</v>
      </c>
      <c r="AB1344" s="5">
        <v>0</v>
      </c>
      <c r="AC1344" s="5">
        <v>0</v>
      </c>
      <c r="AE1344" s="5">
        <v>0</v>
      </c>
      <c r="AF1344" s="5">
        <v>0</v>
      </c>
      <c r="AH1344" s="5">
        <v>0</v>
      </c>
      <c r="AJ1344" s="7">
        <v>0</v>
      </c>
      <c r="AZ1344" s="5" t="s">
        <v>175</v>
      </c>
      <c r="BB1344" s="5" t="s">
        <v>77</v>
      </c>
      <c r="BD1344" s="5" t="s">
        <v>328</v>
      </c>
      <c r="BE1344" s="5" t="s">
        <v>67</v>
      </c>
    </row>
    <row r="1345" spans="1:57" x14ac:dyDescent="0.25">
      <c r="A1345" s="5">
        <v>1344</v>
      </c>
      <c r="B1345" s="6">
        <v>42605.841446759259</v>
      </c>
      <c r="D1345" s="5" t="s">
        <v>317</v>
      </c>
      <c r="E1345" s="5" t="s">
        <v>318</v>
      </c>
      <c r="F1345" s="5" t="s">
        <v>317</v>
      </c>
      <c r="G1345" s="5" t="s">
        <v>80</v>
      </c>
      <c r="H1345" s="5" t="s">
        <v>319</v>
      </c>
      <c r="I1345" s="5" t="s">
        <v>320</v>
      </c>
      <c r="J1345" s="5" t="s">
        <v>65</v>
      </c>
      <c r="K1345" s="5" t="s">
        <v>65</v>
      </c>
      <c r="M1345" s="5" t="s">
        <v>349</v>
      </c>
      <c r="N1345" s="5" t="s">
        <v>66</v>
      </c>
      <c r="O1345" s="7">
        <v>0</v>
      </c>
      <c r="P1345" s="7">
        <v>0</v>
      </c>
      <c r="Q1345" s="7">
        <v>0</v>
      </c>
      <c r="R1345" s="7">
        <v>0</v>
      </c>
      <c r="T1345" s="5">
        <v>0</v>
      </c>
      <c r="W1345" s="5">
        <v>0</v>
      </c>
      <c r="Y1345" s="5">
        <v>0</v>
      </c>
      <c r="Z1345" s="5">
        <v>0</v>
      </c>
      <c r="AB1345" s="5">
        <v>0</v>
      </c>
      <c r="AC1345" s="5">
        <v>0</v>
      </c>
      <c r="AE1345" s="5">
        <v>0</v>
      </c>
      <c r="AF1345" s="5">
        <v>0</v>
      </c>
      <c r="AH1345" s="5">
        <v>0</v>
      </c>
      <c r="AJ1345" s="7">
        <v>0</v>
      </c>
      <c r="BB1345" s="5" t="s">
        <v>322</v>
      </c>
      <c r="BD1345" s="5" t="s">
        <v>323</v>
      </c>
      <c r="BE1345" s="5" t="s">
        <v>324</v>
      </c>
    </row>
    <row r="1346" spans="1:57" x14ac:dyDescent="0.25">
      <c r="A1346" s="5">
        <v>1345</v>
      </c>
      <c r="B1346" s="6">
        <v>42605.840752314813</v>
      </c>
      <c r="D1346" s="5" t="s">
        <v>317</v>
      </c>
      <c r="E1346" s="5" t="s">
        <v>318</v>
      </c>
      <c r="F1346" s="5" t="s">
        <v>317</v>
      </c>
      <c r="G1346" s="5" t="s">
        <v>80</v>
      </c>
      <c r="H1346" s="5" t="s">
        <v>319</v>
      </c>
      <c r="I1346" s="5" t="s">
        <v>320</v>
      </c>
      <c r="J1346" s="5" t="s">
        <v>65</v>
      </c>
      <c r="K1346" s="5" t="s">
        <v>65</v>
      </c>
      <c r="M1346" s="5" t="s">
        <v>446</v>
      </c>
      <c r="N1346" s="5" t="s">
        <v>66</v>
      </c>
      <c r="O1346" s="7">
        <v>0</v>
      </c>
      <c r="P1346" s="7">
        <v>0</v>
      </c>
      <c r="Q1346" s="7">
        <v>0</v>
      </c>
      <c r="R1346" s="7">
        <v>0</v>
      </c>
      <c r="T1346" s="5">
        <v>0</v>
      </c>
      <c r="W1346" s="5">
        <v>0</v>
      </c>
      <c r="Y1346" s="5">
        <v>0</v>
      </c>
      <c r="Z1346" s="5">
        <v>0</v>
      </c>
      <c r="AB1346" s="5">
        <v>0</v>
      </c>
      <c r="AC1346" s="5">
        <v>0</v>
      </c>
      <c r="AE1346" s="5">
        <v>0</v>
      </c>
      <c r="AF1346" s="5">
        <v>0</v>
      </c>
      <c r="AH1346" s="5">
        <v>0</v>
      </c>
      <c r="AJ1346" s="7">
        <v>0</v>
      </c>
      <c r="BB1346" s="5" t="s">
        <v>322</v>
      </c>
      <c r="BD1346" s="5" t="s">
        <v>323</v>
      </c>
      <c r="BE1346" s="5" t="s">
        <v>324</v>
      </c>
    </row>
    <row r="1347" spans="1:57" x14ac:dyDescent="0.25">
      <c r="A1347" s="5">
        <v>1346</v>
      </c>
      <c r="B1347" s="6">
        <v>42605.78429398148</v>
      </c>
      <c r="C1347" s="6">
        <v>42605.850983796299</v>
      </c>
      <c r="D1347" s="5" t="s">
        <v>336</v>
      </c>
      <c r="E1347" s="5" t="s">
        <v>241</v>
      </c>
      <c r="F1347" s="5" t="s">
        <v>337</v>
      </c>
      <c r="G1347" s="5" t="s">
        <v>64</v>
      </c>
      <c r="H1347" s="5" t="s">
        <v>319</v>
      </c>
      <c r="I1347" s="5" t="s">
        <v>69</v>
      </c>
      <c r="J1347" s="5" t="s">
        <v>65</v>
      </c>
      <c r="K1347" s="5" t="s">
        <v>65</v>
      </c>
      <c r="L1347" s="5">
        <v>200576</v>
      </c>
      <c r="M1347" s="5" t="s">
        <v>70</v>
      </c>
      <c r="N1347" s="5" t="s">
        <v>70</v>
      </c>
      <c r="O1347" s="7">
        <v>0</v>
      </c>
      <c r="P1347" s="7">
        <v>0</v>
      </c>
      <c r="Q1347" s="7">
        <v>0</v>
      </c>
      <c r="R1347" s="7">
        <v>0</v>
      </c>
      <c r="T1347" s="5">
        <v>33</v>
      </c>
      <c r="U1347" s="5">
        <v>0</v>
      </c>
      <c r="V1347" s="5">
        <v>0</v>
      </c>
      <c r="W1347" s="5">
        <v>0</v>
      </c>
      <c r="Z1347" s="5">
        <v>0</v>
      </c>
      <c r="AC1347" s="5">
        <v>0</v>
      </c>
      <c r="AF1347" s="5">
        <v>0</v>
      </c>
      <c r="AI1347" s="7">
        <v>991.08900000000006</v>
      </c>
      <c r="AJ1347" s="7">
        <v>0.19139999999999999</v>
      </c>
      <c r="AK1347" s="5" t="s">
        <v>149</v>
      </c>
      <c r="AZ1347" s="5" t="s">
        <v>186</v>
      </c>
      <c r="BB1347" s="5" t="s">
        <v>71</v>
      </c>
    </row>
    <row r="1348" spans="1:57" x14ac:dyDescent="0.25">
      <c r="A1348" s="5">
        <v>1347</v>
      </c>
      <c r="B1348" s="6">
        <v>42605.78429398148</v>
      </c>
      <c r="C1348" s="6">
        <v>42605.850983796299</v>
      </c>
      <c r="D1348" s="5" t="s">
        <v>336</v>
      </c>
      <c r="E1348" s="5" t="s">
        <v>241</v>
      </c>
      <c r="F1348" s="5" t="s">
        <v>337</v>
      </c>
      <c r="G1348" s="5" t="s">
        <v>64</v>
      </c>
      <c r="H1348" s="5" t="s">
        <v>319</v>
      </c>
      <c r="I1348" s="5" t="s">
        <v>69</v>
      </c>
      <c r="J1348" s="5" t="s">
        <v>65</v>
      </c>
      <c r="K1348" s="5" t="s">
        <v>65</v>
      </c>
      <c r="L1348" s="5">
        <v>2326726</v>
      </c>
      <c r="M1348" s="5" t="s">
        <v>70</v>
      </c>
      <c r="N1348" s="5" t="s">
        <v>70</v>
      </c>
      <c r="O1348" s="7">
        <v>0</v>
      </c>
      <c r="P1348" s="7">
        <v>0</v>
      </c>
      <c r="Q1348" s="7">
        <v>0</v>
      </c>
      <c r="R1348" s="7">
        <v>0</v>
      </c>
      <c r="T1348" s="5">
        <v>39</v>
      </c>
      <c r="U1348" s="5">
        <v>0</v>
      </c>
      <c r="V1348" s="5">
        <v>0</v>
      </c>
      <c r="W1348" s="5">
        <v>0</v>
      </c>
      <c r="Z1348" s="5">
        <v>0</v>
      </c>
      <c r="AC1348" s="5">
        <v>0</v>
      </c>
      <c r="AF1348" s="5">
        <v>0</v>
      </c>
      <c r="AI1348" s="7">
        <v>38.356400000000001</v>
      </c>
      <c r="AJ1348" s="7">
        <v>2.2197</v>
      </c>
      <c r="AK1348" s="5" t="s">
        <v>72</v>
      </c>
      <c r="BB1348" s="5" t="s">
        <v>73</v>
      </c>
    </row>
    <row r="1349" spans="1:57" x14ac:dyDescent="0.25">
      <c r="A1349" s="5">
        <v>1348</v>
      </c>
      <c r="B1349" s="6">
        <v>42605.78429398148</v>
      </c>
      <c r="C1349" s="6">
        <v>42605.850983796299</v>
      </c>
      <c r="D1349" s="5" t="s">
        <v>336</v>
      </c>
      <c r="E1349" s="5" t="s">
        <v>241</v>
      </c>
      <c r="F1349" s="5" t="s">
        <v>337</v>
      </c>
      <c r="G1349" s="5" t="s">
        <v>64</v>
      </c>
      <c r="H1349" s="5" t="s">
        <v>319</v>
      </c>
      <c r="I1349" s="5" t="s">
        <v>69</v>
      </c>
      <c r="J1349" s="5" t="s">
        <v>65</v>
      </c>
      <c r="K1349" s="5" t="s">
        <v>65</v>
      </c>
      <c r="L1349" s="5">
        <v>1413735</v>
      </c>
      <c r="M1349" s="5" t="s">
        <v>70</v>
      </c>
      <c r="N1349" s="5" t="s">
        <v>70</v>
      </c>
      <c r="O1349" s="7">
        <v>0</v>
      </c>
      <c r="P1349" s="7">
        <v>0</v>
      </c>
      <c r="Q1349" s="7">
        <v>0</v>
      </c>
      <c r="R1349" s="7">
        <v>0</v>
      </c>
      <c r="T1349" s="5">
        <v>33</v>
      </c>
      <c r="U1349" s="5">
        <v>0</v>
      </c>
      <c r="V1349" s="5">
        <v>0</v>
      </c>
      <c r="W1349" s="5">
        <v>0</v>
      </c>
      <c r="Z1349" s="5">
        <v>0</v>
      </c>
      <c r="AC1349" s="5">
        <v>0</v>
      </c>
      <c r="AF1349" s="5">
        <v>0</v>
      </c>
      <c r="AI1349" s="7">
        <v>990.96600000000001</v>
      </c>
      <c r="AJ1349" s="7">
        <v>1.3486</v>
      </c>
      <c r="AK1349" s="5" t="s">
        <v>148</v>
      </c>
      <c r="AZ1349" s="5" t="s">
        <v>185</v>
      </c>
      <c r="BB1349" s="5" t="s">
        <v>74</v>
      </c>
    </row>
    <row r="1350" spans="1:57" x14ac:dyDescent="0.25">
      <c r="A1350" s="5">
        <v>1349</v>
      </c>
      <c r="B1350" s="6">
        <v>42605.736666666664</v>
      </c>
      <c r="D1350" s="5" t="s">
        <v>318</v>
      </c>
      <c r="E1350" s="5" t="s">
        <v>469</v>
      </c>
      <c r="G1350" s="5" t="s">
        <v>64</v>
      </c>
      <c r="H1350" s="5" t="s">
        <v>319</v>
      </c>
      <c r="I1350" s="5" t="s">
        <v>75</v>
      </c>
      <c r="J1350" s="5" t="s">
        <v>65</v>
      </c>
      <c r="K1350" s="5" t="s">
        <v>65</v>
      </c>
      <c r="M1350" s="5" t="s">
        <v>212</v>
      </c>
      <c r="N1350" s="5" t="s">
        <v>196</v>
      </c>
      <c r="O1350" s="7">
        <v>0</v>
      </c>
      <c r="P1350" s="7">
        <v>0</v>
      </c>
      <c r="Q1350" s="7">
        <v>0</v>
      </c>
      <c r="R1350" s="7">
        <v>0</v>
      </c>
      <c r="T1350" s="5">
        <v>0</v>
      </c>
      <c r="W1350" s="5">
        <v>0</v>
      </c>
      <c r="Y1350" s="5">
        <v>0</v>
      </c>
      <c r="Z1350" s="5">
        <v>0</v>
      </c>
      <c r="AB1350" s="5">
        <v>0</v>
      </c>
      <c r="AC1350" s="5">
        <v>0</v>
      </c>
      <c r="AE1350" s="5">
        <v>0</v>
      </c>
      <c r="AF1350" s="5">
        <v>0</v>
      </c>
      <c r="AH1350" s="5">
        <v>0</v>
      </c>
      <c r="AJ1350" s="7">
        <v>0</v>
      </c>
      <c r="AZ1350" s="5" t="s">
        <v>175</v>
      </c>
      <c r="BB1350" s="5" t="s">
        <v>77</v>
      </c>
      <c r="BD1350" s="5" t="s">
        <v>327</v>
      </c>
      <c r="BE1350" s="5" t="s">
        <v>67</v>
      </c>
    </row>
    <row r="1351" spans="1:57" x14ac:dyDescent="0.25">
      <c r="A1351" s="5">
        <v>1350</v>
      </c>
      <c r="B1351" s="6">
        <v>42605.700127314813</v>
      </c>
      <c r="D1351" s="5" t="s">
        <v>318</v>
      </c>
      <c r="E1351" s="5" t="s">
        <v>377</v>
      </c>
      <c r="G1351" s="5" t="s">
        <v>64</v>
      </c>
      <c r="H1351" s="5" t="s">
        <v>319</v>
      </c>
      <c r="I1351" s="5" t="s">
        <v>75</v>
      </c>
      <c r="J1351" s="5" t="s">
        <v>65</v>
      </c>
      <c r="K1351" s="5" t="s">
        <v>65</v>
      </c>
      <c r="M1351" s="5" t="s">
        <v>348</v>
      </c>
      <c r="N1351" s="5" t="s">
        <v>76</v>
      </c>
      <c r="O1351" s="7">
        <v>0</v>
      </c>
      <c r="P1351" s="7">
        <v>0</v>
      </c>
      <c r="Q1351" s="7">
        <v>0</v>
      </c>
      <c r="R1351" s="7">
        <v>0</v>
      </c>
      <c r="T1351" s="5">
        <v>0</v>
      </c>
      <c r="W1351" s="5">
        <v>0</v>
      </c>
      <c r="Y1351" s="5">
        <v>0</v>
      </c>
      <c r="Z1351" s="5">
        <v>0</v>
      </c>
      <c r="AB1351" s="5">
        <v>0</v>
      </c>
      <c r="AC1351" s="5">
        <v>0</v>
      </c>
      <c r="AE1351" s="5">
        <v>0</v>
      </c>
      <c r="AF1351" s="5">
        <v>0</v>
      </c>
      <c r="AH1351" s="5">
        <v>0</v>
      </c>
      <c r="AJ1351" s="7">
        <v>0</v>
      </c>
      <c r="AZ1351" s="5" t="s">
        <v>175</v>
      </c>
      <c r="BB1351" s="5" t="s">
        <v>77</v>
      </c>
      <c r="BD1351" s="5" t="s">
        <v>327</v>
      </c>
      <c r="BE1351" s="5" t="s">
        <v>67</v>
      </c>
    </row>
    <row r="1352" spans="1:57" x14ac:dyDescent="0.25">
      <c r="A1352" s="5">
        <v>1351</v>
      </c>
      <c r="B1352" s="6">
        <v>42605.697766203702</v>
      </c>
      <c r="D1352" s="5" t="s">
        <v>318</v>
      </c>
      <c r="E1352" s="5" t="s">
        <v>469</v>
      </c>
      <c r="G1352" s="5" t="s">
        <v>64</v>
      </c>
      <c r="H1352" s="5" t="s">
        <v>319</v>
      </c>
      <c r="I1352" s="5" t="s">
        <v>75</v>
      </c>
      <c r="J1352" s="5" t="s">
        <v>65</v>
      </c>
      <c r="K1352" s="5" t="s">
        <v>65</v>
      </c>
      <c r="M1352" s="5" t="s">
        <v>509</v>
      </c>
      <c r="N1352" s="5" t="s">
        <v>76</v>
      </c>
      <c r="O1352" s="7">
        <v>0</v>
      </c>
      <c r="P1352" s="7">
        <v>0</v>
      </c>
      <c r="Q1352" s="7">
        <v>0</v>
      </c>
      <c r="R1352" s="7">
        <v>0</v>
      </c>
      <c r="T1352" s="5">
        <v>0</v>
      </c>
      <c r="W1352" s="5">
        <v>0</v>
      </c>
      <c r="Y1352" s="5">
        <v>0</v>
      </c>
      <c r="Z1352" s="5">
        <v>0</v>
      </c>
      <c r="AB1352" s="5">
        <v>0</v>
      </c>
      <c r="AC1352" s="5">
        <v>0</v>
      </c>
      <c r="AE1352" s="5">
        <v>0</v>
      </c>
      <c r="AF1352" s="5">
        <v>0</v>
      </c>
      <c r="AH1352" s="5">
        <v>0</v>
      </c>
      <c r="AJ1352" s="7">
        <v>0</v>
      </c>
      <c r="AZ1352" s="5" t="s">
        <v>175</v>
      </c>
      <c r="BB1352" s="5" t="s">
        <v>77</v>
      </c>
      <c r="BD1352" s="5" t="s">
        <v>327</v>
      </c>
      <c r="BE1352" s="5" t="s">
        <v>67</v>
      </c>
    </row>
    <row r="1353" spans="1:57" x14ac:dyDescent="0.25">
      <c r="A1353" s="5">
        <v>1352</v>
      </c>
      <c r="B1353" s="6">
        <v>42605.66814814815</v>
      </c>
      <c r="D1353" s="5" t="s">
        <v>318</v>
      </c>
      <c r="E1353" s="5" t="s">
        <v>417</v>
      </c>
      <c r="G1353" s="5" t="s">
        <v>64</v>
      </c>
      <c r="H1353" s="5" t="s">
        <v>319</v>
      </c>
      <c r="I1353" s="5" t="s">
        <v>75</v>
      </c>
      <c r="J1353" s="5" t="s">
        <v>65</v>
      </c>
      <c r="K1353" s="5" t="s">
        <v>65</v>
      </c>
      <c r="M1353" s="5" t="s">
        <v>267</v>
      </c>
      <c r="N1353" s="5" t="s">
        <v>365</v>
      </c>
      <c r="O1353" s="7">
        <v>0</v>
      </c>
      <c r="P1353" s="7">
        <v>0</v>
      </c>
      <c r="Q1353" s="7">
        <v>0</v>
      </c>
      <c r="R1353" s="7">
        <v>0</v>
      </c>
      <c r="T1353" s="5">
        <v>0</v>
      </c>
      <c r="W1353" s="5">
        <v>0</v>
      </c>
      <c r="Y1353" s="5">
        <v>0</v>
      </c>
      <c r="Z1353" s="5">
        <v>0</v>
      </c>
      <c r="AB1353" s="5">
        <v>0</v>
      </c>
      <c r="AC1353" s="5">
        <v>0</v>
      </c>
      <c r="AE1353" s="5">
        <v>0</v>
      </c>
      <c r="AF1353" s="5">
        <v>0</v>
      </c>
      <c r="AH1353" s="5">
        <v>0</v>
      </c>
      <c r="AJ1353" s="7">
        <v>0</v>
      </c>
      <c r="AZ1353" s="5" t="s">
        <v>175</v>
      </c>
      <c r="BB1353" s="5" t="s">
        <v>77</v>
      </c>
      <c r="BD1353" s="5" t="s">
        <v>343</v>
      </c>
      <c r="BE1353" s="5" t="s">
        <v>67</v>
      </c>
    </row>
    <row r="1354" spans="1:57" x14ac:dyDescent="0.25">
      <c r="A1354" s="5">
        <v>1353</v>
      </c>
      <c r="B1354" s="6">
        <v>42605.666539351849</v>
      </c>
      <c r="C1354" s="6">
        <v>42605.703541666669</v>
      </c>
      <c r="D1354" s="5" t="s">
        <v>336</v>
      </c>
      <c r="E1354" s="5" t="s">
        <v>68</v>
      </c>
      <c r="F1354" s="5" t="s">
        <v>337</v>
      </c>
      <c r="G1354" s="5" t="s">
        <v>64</v>
      </c>
      <c r="H1354" s="5" t="s">
        <v>319</v>
      </c>
      <c r="I1354" s="5" t="s">
        <v>69</v>
      </c>
      <c r="J1354" s="5" t="s">
        <v>65</v>
      </c>
      <c r="K1354" s="5" t="s">
        <v>65</v>
      </c>
      <c r="L1354" s="5">
        <v>7395</v>
      </c>
      <c r="M1354" s="5" t="s">
        <v>70</v>
      </c>
      <c r="N1354" s="5" t="s">
        <v>70</v>
      </c>
      <c r="O1354" s="7">
        <v>0</v>
      </c>
      <c r="P1354" s="7">
        <v>0</v>
      </c>
      <c r="Q1354" s="7">
        <v>0</v>
      </c>
      <c r="R1354" s="7">
        <v>0</v>
      </c>
      <c r="T1354" s="5">
        <v>33</v>
      </c>
      <c r="U1354" s="5">
        <v>0</v>
      </c>
      <c r="V1354" s="5">
        <v>0</v>
      </c>
      <c r="W1354" s="5">
        <v>0</v>
      </c>
      <c r="Z1354" s="5">
        <v>0</v>
      </c>
      <c r="AC1354" s="5">
        <v>0</v>
      </c>
      <c r="AF1354" s="5">
        <v>0</v>
      </c>
      <c r="AI1354" s="7">
        <v>991.09690000000001</v>
      </c>
      <c r="AJ1354" s="7">
        <v>7.7999999999999996E-3</v>
      </c>
      <c r="AK1354" s="5" t="s">
        <v>148</v>
      </c>
      <c r="AZ1354" s="5" t="s">
        <v>185</v>
      </c>
      <c r="BB1354" s="5" t="s">
        <v>74</v>
      </c>
    </row>
    <row r="1355" spans="1:57" x14ac:dyDescent="0.25">
      <c r="A1355" s="5">
        <v>1354</v>
      </c>
      <c r="B1355" s="6">
        <v>42605.666273148148</v>
      </c>
      <c r="C1355" s="6">
        <v>42605.703541666669</v>
      </c>
      <c r="D1355" s="5" t="s">
        <v>336</v>
      </c>
      <c r="E1355" s="5" t="s">
        <v>241</v>
      </c>
      <c r="F1355" s="5" t="s">
        <v>337</v>
      </c>
      <c r="G1355" s="5" t="s">
        <v>64</v>
      </c>
      <c r="H1355" s="5" t="s">
        <v>319</v>
      </c>
      <c r="I1355" s="5" t="s">
        <v>69</v>
      </c>
      <c r="J1355" s="5" t="s">
        <v>65</v>
      </c>
      <c r="K1355" s="5" t="s">
        <v>65</v>
      </c>
      <c r="L1355" s="5">
        <v>6356</v>
      </c>
      <c r="M1355" s="5" t="s">
        <v>70</v>
      </c>
      <c r="N1355" s="5" t="s">
        <v>70</v>
      </c>
      <c r="O1355" s="7">
        <v>0</v>
      </c>
      <c r="P1355" s="7">
        <v>0</v>
      </c>
      <c r="Q1355" s="7">
        <v>0</v>
      </c>
      <c r="R1355" s="7">
        <v>0</v>
      </c>
      <c r="T1355" s="5">
        <v>39</v>
      </c>
      <c r="U1355" s="5">
        <v>0</v>
      </c>
      <c r="V1355" s="5">
        <v>0</v>
      </c>
      <c r="W1355" s="5">
        <v>0</v>
      </c>
      <c r="Z1355" s="5">
        <v>0</v>
      </c>
      <c r="AC1355" s="5">
        <v>0</v>
      </c>
      <c r="AF1355" s="5">
        <v>0</v>
      </c>
      <c r="AI1355" s="7">
        <v>38.363300000000002</v>
      </c>
      <c r="AJ1355" s="7">
        <v>6.7999999999999996E-3</v>
      </c>
      <c r="AK1355" s="5" t="s">
        <v>72</v>
      </c>
      <c r="BB1355" s="5" t="s">
        <v>73</v>
      </c>
    </row>
    <row r="1356" spans="1:57" x14ac:dyDescent="0.25">
      <c r="A1356" s="5">
        <v>1355</v>
      </c>
      <c r="B1356" s="6">
        <v>42605.660682870373</v>
      </c>
      <c r="D1356" s="5" t="s">
        <v>317</v>
      </c>
      <c r="E1356" s="5" t="s">
        <v>318</v>
      </c>
      <c r="F1356" s="5" t="s">
        <v>317</v>
      </c>
      <c r="G1356" s="5" t="s">
        <v>80</v>
      </c>
      <c r="H1356" s="5" t="s">
        <v>319</v>
      </c>
      <c r="I1356" s="5" t="s">
        <v>320</v>
      </c>
      <c r="J1356" s="5" t="s">
        <v>65</v>
      </c>
      <c r="K1356" s="5" t="s">
        <v>65</v>
      </c>
      <c r="M1356" s="5" t="s">
        <v>349</v>
      </c>
      <c r="N1356" s="5" t="s">
        <v>66</v>
      </c>
      <c r="O1356" s="7">
        <v>0</v>
      </c>
      <c r="P1356" s="7">
        <v>0</v>
      </c>
      <c r="Q1356" s="7">
        <v>0</v>
      </c>
      <c r="R1356" s="7">
        <v>0</v>
      </c>
      <c r="T1356" s="5">
        <v>0</v>
      </c>
      <c r="W1356" s="5">
        <v>0</v>
      </c>
      <c r="Y1356" s="5">
        <v>0</v>
      </c>
      <c r="Z1356" s="5">
        <v>0</v>
      </c>
      <c r="AB1356" s="5">
        <v>0</v>
      </c>
      <c r="AC1356" s="5">
        <v>0</v>
      </c>
      <c r="AE1356" s="5">
        <v>0</v>
      </c>
      <c r="AF1356" s="5">
        <v>0</v>
      </c>
      <c r="AH1356" s="5">
        <v>0</v>
      </c>
      <c r="AJ1356" s="7">
        <v>0</v>
      </c>
      <c r="BB1356" s="5" t="s">
        <v>322</v>
      </c>
      <c r="BD1356" s="5" t="s">
        <v>323</v>
      </c>
      <c r="BE1356" s="5" t="s">
        <v>324</v>
      </c>
    </row>
    <row r="1357" spans="1:57" x14ac:dyDescent="0.25">
      <c r="A1357" s="5">
        <v>1356</v>
      </c>
      <c r="B1357" s="6">
        <v>42605.658368055556</v>
      </c>
      <c r="C1357" s="6">
        <v>42605.756053240744</v>
      </c>
      <c r="D1357" s="5" t="s">
        <v>336</v>
      </c>
      <c r="E1357" s="5" t="s">
        <v>241</v>
      </c>
      <c r="F1357" s="5" t="s">
        <v>337</v>
      </c>
      <c r="G1357" s="5" t="s">
        <v>64</v>
      </c>
      <c r="H1357" s="5" t="s">
        <v>319</v>
      </c>
      <c r="I1357" s="5" t="s">
        <v>69</v>
      </c>
      <c r="J1357" s="5" t="s">
        <v>65</v>
      </c>
      <c r="K1357" s="5" t="s">
        <v>65</v>
      </c>
      <c r="L1357" s="5">
        <v>4644</v>
      </c>
      <c r="M1357" s="5" t="s">
        <v>70</v>
      </c>
      <c r="N1357" s="5" t="s">
        <v>70</v>
      </c>
      <c r="O1357" s="7">
        <v>0</v>
      </c>
      <c r="P1357" s="7">
        <v>0</v>
      </c>
      <c r="Q1357" s="7">
        <v>0</v>
      </c>
      <c r="R1357" s="7">
        <v>0</v>
      </c>
      <c r="T1357" s="5">
        <v>33</v>
      </c>
      <c r="U1357" s="5">
        <v>0</v>
      </c>
      <c r="V1357" s="5">
        <v>0</v>
      </c>
      <c r="W1357" s="5">
        <v>0</v>
      </c>
      <c r="Z1357" s="5">
        <v>0</v>
      </c>
      <c r="AC1357" s="5">
        <v>0</v>
      </c>
      <c r="AF1357" s="5">
        <v>0</v>
      </c>
      <c r="AI1357" s="7">
        <v>991.21400000000006</v>
      </c>
      <c r="AJ1357" s="7">
        <v>4.8999999999999998E-3</v>
      </c>
      <c r="AK1357" s="5" t="s">
        <v>149</v>
      </c>
      <c r="AZ1357" s="5" t="s">
        <v>186</v>
      </c>
      <c r="BB1357" s="5" t="s">
        <v>71</v>
      </c>
    </row>
    <row r="1358" spans="1:57" x14ac:dyDescent="0.25">
      <c r="A1358" s="5">
        <v>1357</v>
      </c>
      <c r="B1358" s="6">
        <v>42605.658055555556</v>
      </c>
      <c r="C1358" s="6">
        <v>42605.743969907409</v>
      </c>
      <c r="D1358" s="5" t="s">
        <v>336</v>
      </c>
      <c r="E1358" s="5" t="s">
        <v>241</v>
      </c>
      <c r="F1358" s="5" t="s">
        <v>337</v>
      </c>
      <c r="G1358" s="5" t="s">
        <v>64</v>
      </c>
      <c r="H1358" s="5" t="s">
        <v>319</v>
      </c>
      <c r="I1358" s="5" t="s">
        <v>69</v>
      </c>
      <c r="J1358" s="5" t="s">
        <v>65</v>
      </c>
      <c r="K1358" s="5" t="s">
        <v>65</v>
      </c>
      <c r="L1358" s="5">
        <v>117611</v>
      </c>
      <c r="M1358" s="5" t="s">
        <v>70</v>
      </c>
      <c r="N1358" s="5" t="s">
        <v>70</v>
      </c>
      <c r="O1358" s="7">
        <v>0</v>
      </c>
      <c r="P1358" s="7">
        <v>0</v>
      </c>
      <c r="Q1358" s="7">
        <v>0</v>
      </c>
      <c r="R1358" s="7">
        <v>0</v>
      </c>
      <c r="T1358" s="5">
        <v>33</v>
      </c>
      <c r="U1358" s="5">
        <v>0</v>
      </c>
      <c r="V1358" s="5">
        <v>0</v>
      </c>
      <c r="W1358" s="5">
        <v>0</v>
      </c>
      <c r="Z1358" s="5">
        <v>0</v>
      </c>
      <c r="AC1358" s="5">
        <v>0</v>
      </c>
      <c r="AF1358" s="5">
        <v>0</v>
      </c>
      <c r="AI1358" s="7">
        <v>991.20920000000001</v>
      </c>
      <c r="AJ1358" s="7">
        <v>0.1123</v>
      </c>
      <c r="AK1358" s="5" t="s">
        <v>148</v>
      </c>
      <c r="AZ1358" s="5" t="s">
        <v>185</v>
      </c>
      <c r="BB1358" s="5" t="s">
        <v>74</v>
      </c>
    </row>
    <row r="1359" spans="1:57" x14ac:dyDescent="0.25">
      <c r="A1359" s="5">
        <v>1358</v>
      </c>
      <c r="B1359" s="6">
        <v>42605.649236111109</v>
      </c>
      <c r="D1359" s="5" t="s">
        <v>666</v>
      </c>
      <c r="E1359" s="5" t="s">
        <v>318</v>
      </c>
      <c r="G1359" s="5" t="s">
        <v>64</v>
      </c>
      <c r="H1359" s="5" t="s">
        <v>319</v>
      </c>
      <c r="I1359" s="5" t="s">
        <v>176</v>
      </c>
      <c r="J1359" s="5" t="s">
        <v>65</v>
      </c>
      <c r="K1359" s="5" t="s">
        <v>65</v>
      </c>
      <c r="M1359" s="5" t="s">
        <v>246</v>
      </c>
      <c r="N1359" s="5" t="s">
        <v>66</v>
      </c>
      <c r="O1359" s="7">
        <v>0</v>
      </c>
      <c r="P1359" s="7">
        <v>0</v>
      </c>
      <c r="Q1359" s="7">
        <v>0</v>
      </c>
      <c r="R1359" s="7">
        <v>0</v>
      </c>
      <c r="T1359" s="5">
        <v>0</v>
      </c>
      <c r="W1359" s="5">
        <v>0</v>
      </c>
      <c r="Y1359" s="5">
        <v>0</v>
      </c>
      <c r="Z1359" s="5">
        <v>0</v>
      </c>
      <c r="AB1359" s="5">
        <v>0</v>
      </c>
      <c r="AC1359" s="5">
        <v>0</v>
      </c>
      <c r="AE1359" s="5">
        <v>0</v>
      </c>
      <c r="AF1359" s="5">
        <v>0</v>
      </c>
      <c r="AH1359" s="5">
        <v>0</v>
      </c>
      <c r="AJ1359" s="7">
        <v>0</v>
      </c>
      <c r="AZ1359" s="5" t="s">
        <v>175</v>
      </c>
      <c r="BB1359" s="5" t="s">
        <v>178</v>
      </c>
      <c r="BD1359" s="5" t="s">
        <v>667</v>
      </c>
      <c r="BE1359" s="5" t="s">
        <v>67</v>
      </c>
    </row>
    <row r="1360" spans="1:57" x14ac:dyDescent="0.25">
      <c r="A1360" s="5">
        <v>1359</v>
      </c>
      <c r="B1360" s="6">
        <v>42605.647604166668</v>
      </c>
      <c r="D1360" s="5" t="s">
        <v>317</v>
      </c>
      <c r="E1360" s="5" t="s">
        <v>318</v>
      </c>
      <c r="F1360" s="5" t="s">
        <v>317</v>
      </c>
      <c r="G1360" s="5" t="s">
        <v>80</v>
      </c>
      <c r="H1360" s="5" t="s">
        <v>319</v>
      </c>
      <c r="I1360" s="5" t="s">
        <v>320</v>
      </c>
      <c r="J1360" s="5" t="s">
        <v>65</v>
      </c>
      <c r="K1360" s="5" t="s">
        <v>65</v>
      </c>
      <c r="M1360" s="5" t="s">
        <v>349</v>
      </c>
      <c r="N1360" s="5" t="s">
        <v>66</v>
      </c>
      <c r="O1360" s="7">
        <v>0</v>
      </c>
      <c r="P1360" s="7">
        <v>0</v>
      </c>
      <c r="Q1360" s="7">
        <v>0</v>
      </c>
      <c r="R1360" s="7">
        <v>0</v>
      </c>
      <c r="T1360" s="5">
        <v>0</v>
      </c>
      <c r="W1360" s="5">
        <v>0</v>
      </c>
      <c r="Y1360" s="5">
        <v>0</v>
      </c>
      <c r="Z1360" s="5">
        <v>0</v>
      </c>
      <c r="AB1360" s="5">
        <v>0</v>
      </c>
      <c r="AC1360" s="5">
        <v>0</v>
      </c>
      <c r="AE1360" s="5">
        <v>0</v>
      </c>
      <c r="AF1360" s="5">
        <v>0</v>
      </c>
      <c r="AH1360" s="5">
        <v>0</v>
      </c>
      <c r="AJ1360" s="7">
        <v>0</v>
      </c>
      <c r="BB1360" s="5" t="s">
        <v>322</v>
      </c>
      <c r="BD1360" s="5" t="s">
        <v>323</v>
      </c>
      <c r="BE1360" s="5" t="s">
        <v>324</v>
      </c>
    </row>
    <row r="1361" spans="1:57" x14ac:dyDescent="0.25">
      <c r="A1361" s="5">
        <v>1360</v>
      </c>
      <c r="B1361" s="6">
        <v>42605.563379629632</v>
      </c>
      <c r="D1361" s="5" t="s">
        <v>318</v>
      </c>
      <c r="E1361" s="5" t="s">
        <v>330</v>
      </c>
      <c r="G1361" s="5" t="s">
        <v>64</v>
      </c>
      <c r="H1361" s="5" t="s">
        <v>319</v>
      </c>
      <c r="I1361" s="5" t="s">
        <v>75</v>
      </c>
      <c r="J1361" s="5" t="s">
        <v>65</v>
      </c>
      <c r="K1361" s="5" t="s">
        <v>65</v>
      </c>
      <c r="M1361" s="5" t="s">
        <v>205</v>
      </c>
      <c r="N1361" s="5" t="s">
        <v>76</v>
      </c>
      <c r="O1361" s="7">
        <v>0</v>
      </c>
      <c r="P1361" s="7">
        <v>0</v>
      </c>
      <c r="Q1361" s="7">
        <v>0</v>
      </c>
      <c r="R1361" s="7">
        <v>0</v>
      </c>
      <c r="T1361" s="5">
        <v>0</v>
      </c>
      <c r="W1361" s="5">
        <v>0</v>
      </c>
      <c r="Y1361" s="5">
        <v>0</v>
      </c>
      <c r="Z1361" s="5">
        <v>0</v>
      </c>
      <c r="AB1361" s="5">
        <v>0</v>
      </c>
      <c r="AC1361" s="5">
        <v>0</v>
      </c>
      <c r="AE1361" s="5">
        <v>0</v>
      </c>
      <c r="AF1361" s="5">
        <v>0</v>
      </c>
      <c r="AH1361" s="5">
        <v>0</v>
      </c>
      <c r="AJ1361" s="7">
        <v>0</v>
      </c>
      <c r="AZ1361" s="5" t="s">
        <v>175</v>
      </c>
      <c r="BB1361" s="5" t="s">
        <v>77</v>
      </c>
      <c r="BD1361" s="5" t="s">
        <v>378</v>
      </c>
      <c r="BE1361" s="5" t="s">
        <v>67</v>
      </c>
    </row>
    <row r="1362" spans="1:57" x14ac:dyDescent="0.25">
      <c r="A1362" s="5">
        <v>1361</v>
      </c>
      <c r="B1362" s="6">
        <v>42605.56287037037</v>
      </c>
      <c r="D1362" s="5" t="s">
        <v>318</v>
      </c>
      <c r="E1362" s="5" t="s">
        <v>330</v>
      </c>
      <c r="G1362" s="5" t="s">
        <v>64</v>
      </c>
      <c r="H1362" s="5" t="s">
        <v>319</v>
      </c>
      <c r="I1362" s="5" t="s">
        <v>75</v>
      </c>
      <c r="J1362" s="5" t="s">
        <v>65</v>
      </c>
      <c r="K1362" s="5" t="s">
        <v>65</v>
      </c>
      <c r="M1362" s="5" t="s">
        <v>429</v>
      </c>
      <c r="N1362" s="5" t="s">
        <v>66</v>
      </c>
      <c r="O1362" s="7">
        <v>0</v>
      </c>
      <c r="P1362" s="7">
        <v>0</v>
      </c>
      <c r="Q1362" s="7">
        <v>0</v>
      </c>
      <c r="R1362" s="7">
        <v>0</v>
      </c>
      <c r="T1362" s="5">
        <v>0</v>
      </c>
      <c r="W1362" s="5">
        <v>0</v>
      </c>
      <c r="Y1362" s="5">
        <v>0</v>
      </c>
      <c r="Z1362" s="5">
        <v>0</v>
      </c>
      <c r="AB1362" s="5">
        <v>0</v>
      </c>
      <c r="AC1362" s="5">
        <v>0</v>
      </c>
      <c r="AE1362" s="5">
        <v>0</v>
      </c>
      <c r="AF1362" s="5">
        <v>0</v>
      </c>
      <c r="AH1362" s="5">
        <v>0</v>
      </c>
      <c r="AJ1362" s="7">
        <v>0</v>
      </c>
      <c r="AZ1362" s="5" t="s">
        <v>175</v>
      </c>
      <c r="BB1362" s="5" t="s">
        <v>77</v>
      </c>
      <c r="BD1362" s="5" t="s">
        <v>668</v>
      </c>
      <c r="BE1362" s="5" t="s">
        <v>67</v>
      </c>
    </row>
    <row r="1363" spans="1:57" x14ac:dyDescent="0.25">
      <c r="A1363" s="5">
        <v>1362</v>
      </c>
      <c r="B1363" s="6">
        <v>42605.504479166666</v>
      </c>
      <c r="D1363" s="5" t="s">
        <v>607</v>
      </c>
      <c r="E1363" s="5" t="s">
        <v>318</v>
      </c>
      <c r="G1363" s="5" t="s">
        <v>64</v>
      </c>
      <c r="H1363" s="5" t="s">
        <v>319</v>
      </c>
      <c r="I1363" s="5" t="s">
        <v>176</v>
      </c>
      <c r="J1363" s="5" t="s">
        <v>65</v>
      </c>
      <c r="K1363" s="5" t="s">
        <v>65</v>
      </c>
      <c r="M1363" s="5" t="s">
        <v>246</v>
      </c>
      <c r="N1363" s="5" t="s">
        <v>66</v>
      </c>
      <c r="O1363" s="7">
        <v>0</v>
      </c>
      <c r="P1363" s="7">
        <v>0</v>
      </c>
      <c r="Q1363" s="7">
        <v>0</v>
      </c>
      <c r="R1363" s="7">
        <v>0</v>
      </c>
      <c r="T1363" s="5">
        <v>0</v>
      </c>
      <c r="W1363" s="5">
        <v>0</v>
      </c>
      <c r="Y1363" s="5">
        <v>0</v>
      </c>
      <c r="Z1363" s="5">
        <v>0</v>
      </c>
      <c r="AB1363" s="5">
        <v>0</v>
      </c>
      <c r="AC1363" s="5">
        <v>0</v>
      </c>
      <c r="AE1363" s="5">
        <v>0</v>
      </c>
      <c r="AF1363" s="5">
        <v>0</v>
      </c>
      <c r="AH1363" s="5">
        <v>0</v>
      </c>
      <c r="AJ1363" s="7">
        <v>0</v>
      </c>
      <c r="AZ1363" s="5" t="s">
        <v>175</v>
      </c>
      <c r="BB1363" s="5" t="s">
        <v>178</v>
      </c>
      <c r="BD1363" s="5" t="s">
        <v>353</v>
      </c>
      <c r="BE1363" s="5" t="s">
        <v>67</v>
      </c>
    </row>
    <row r="1364" spans="1:57" x14ac:dyDescent="0.25">
      <c r="A1364" s="5">
        <v>1363</v>
      </c>
      <c r="B1364" s="6">
        <v>42605.50409722222</v>
      </c>
      <c r="D1364" s="5" t="s">
        <v>317</v>
      </c>
      <c r="E1364" s="5" t="s">
        <v>318</v>
      </c>
      <c r="F1364" s="5" t="s">
        <v>317</v>
      </c>
      <c r="G1364" s="5" t="s">
        <v>80</v>
      </c>
      <c r="H1364" s="5" t="s">
        <v>319</v>
      </c>
      <c r="I1364" s="5" t="s">
        <v>320</v>
      </c>
      <c r="J1364" s="5" t="s">
        <v>65</v>
      </c>
      <c r="K1364" s="5" t="s">
        <v>65</v>
      </c>
      <c r="M1364" s="5" t="s">
        <v>664</v>
      </c>
      <c r="N1364" s="5" t="s">
        <v>66</v>
      </c>
      <c r="O1364" s="7">
        <v>0</v>
      </c>
      <c r="P1364" s="7">
        <v>0</v>
      </c>
      <c r="Q1364" s="7">
        <v>0</v>
      </c>
      <c r="R1364" s="7">
        <v>0</v>
      </c>
      <c r="T1364" s="5">
        <v>0</v>
      </c>
      <c r="W1364" s="5">
        <v>0</v>
      </c>
      <c r="Y1364" s="5">
        <v>0</v>
      </c>
      <c r="Z1364" s="5">
        <v>0</v>
      </c>
      <c r="AB1364" s="5">
        <v>0</v>
      </c>
      <c r="AC1364" s="5">
        <v>0</v>
      </c>
      <c r="AE1364" s="5">
        <v>0</v>
      </c>
      <c r="AF1364" s="5">
        <v>0</v>
      </c>
      <c r="AH1364" s="5">
        <v>0</v>
      </c>
      <c r="AJ1364" s="7">
        <v>0</v>
      </c>
      <c r="BB1364" s="5" t="s">
        <v>322</v>
      </c>
      <c r="BD1364" s="5" t="s">
        <v>323</v>
      </c>
      <c r="BE1364" s="5" t="s">
        <v>324</v>
      </c>
    </row>
    <row r="1365" spans="1:57" x14ac:dyDescent="0.25">
      <c r="A1365" s="5">
        <v>1364</v>
      </c>
      <c r="B1365" s="6">
        <v>42605.50341435185</v>
      </c>
      <c r="D1365" s="5" t="s">
        <v>317</v>
      </c>
      <c r="E1365" s="5" t="s">
        <v>318</v>
      </c>
      <c r="F1365" s="5" t="s">
        <v>317</v>
      </c>
      <c r="G1365" s="5" t="s">
        <v>80</v>
      </c>
      <c r="H1365" s="5" t="s">
        <v>319</v>
      </c>
      <c r="I1365" s="5" t="s">
        <v>320</v>
      </c>
      <c r="J1365" s="5" t="s">
        <v>65</v>
      </c>
      <c r="K1365" s="5" t="s">
        <v>65</v>
      </c>
      <c r="M1365" s="5" t="s">
        <v>222</v>
      </c>
      <c r="N1365" s="5" t="s">
        <v>66</v>
      </c>
      <c r="O1365" s="7">
        <v>0</v>
      </c>
      <c r="P1365" s="7">
        <v>0</v>
      </c>
      <c r="Q1365" s="7">
        <v>0</v>
      </c>
      <c r="R1365" s="7">
        <v>0</v>
      </c>
      <c r="T1365" s="5">
        <v>0</v>
      </c>
      <c r="W1365" s="5">
        <v>0</v>
      </c>
      <c r="Y1365" s="5">
        <v>0</v>
      </c>
      <c r="Z1365" s="5">
        <v>0</v>
      </c>
      <c r="AB1365" s="5">
        <v>0</v>
      </c>
      <c r="AC1365" s="5">
        <v>0</v>
      </c>
      <c r="AE1365" s="5">
        <v>0</v>
      </c>
      <c r="AF1365" s="5">
        <v>0</v>
      </c>
      <c r="AH1365" s="5">
        <v>0</v>
      </c>
      <c r="AJ1365" s="7">
        <v>0</v>
      </c>
      <c r="BB1365" s="5" t="s">
        <v>322</v>
      </c>
      <c r="BD1365" s="5" t="s">
        <v>323</v>
      </c>
      <c r="BE1365" s="5" t="s">
        <v>324</v>
      </c>
    </row>
    <row r="1366" spans="1:57" x14ac:dyDescent="0.25">
      <c r="A1366" s="5">
        <v>1365</v>
      </c>
      <c r="B1366" s="6">
        <v>42605.502928240741</v>
      </c>
      <c r="D1366" s="5" t="s">
        <v>317</v>
      </c>
      <c r="E1366" s="5" t="s">
        <v>318</v>
      </c>
      <c r="F1366" s="5" t="s">
        <v>317</v>
      </c>
      <c r="G1366" s="5" t="s">
        <v>80</v>
      </c>
      <c r="H1366" s="5" t="s">
        <v>319</v>
      </c>
      <c r="I1366" s="5" t="s">
        <v>320</v>
      </c>
      <c r="J1366" s="5" t="s">
        <v>65</v>
      </c>
      <c r="K1366" s="5" t="s">
        <v>65</v>
      </c>
      <c r="M1366" s="5" t="s">
        <v>664</v>
      </c>
      <c r="N1366" s="5" t="s">
        <v>66</v>
      </c>
      <c r="O1366" s="7">
        <v>0</v>
      </c>
      <c r="P1366" s="7">
        <v>0</v>
      </c>
      <c r="Q1366" s="7">
        <v>0</v>
      </c>
      <c r="R1366" s="7">
        <v>0</v>
      </c>
      <c r="T1366" s="5">
        <v>0</v>
      </c>
      <c r="W1366" s="5">
        <v>0</v>
      </c>
      <c r="Y1366" s="5">
        <v>0</v>
      </c>
      <c r="Z1366" s="5">
        <v>0</v>
      </c>
      <c r="AB1366" s="5">
        <v>0</v>
      </c>
      <c r="AC1366" s="5">
        <v>0</v>
      </c>
      <c r="AE1366" s="5">
        <v>0</v>
      </c>
      <c r="AF1366" s="5">
        <v>0</v>
      </c>
      <c r="AH1366" s="5">
        <v>0</v>
      </c>
      <c r="AJ1366" s="7">
        <v>0</v>
      </c>
      <c r="BB1366" s="5" t="s">
        <v>322</v>
      </c>
      <c r="BD1366" s="5" t="s">
        <v>323</v>
      </c>
      <c r="BE1366" s="5" t="s">
        <v>324</v>
      </c>
    </row>
    <row r="1367" spans="1:57" x14ac:dyDescent="0.25">
      <c r="A1367" s="5">
        <v>1366</v>
      </c>
      <c r="B1367" s="6">
        <v>42605.501655092594</v>
      </c>
      <c r="D1367" s="5" t="s">
        <v>317</v>
      </c>
      <c r="E1367" s="5" t="s">
        <v>318</v>
      </c>
      <c r="F1367" s="5" t="s">
        <v>317</v>
      </c>
      <c r="G1367" s="5" t="s">
        <v>80</v>
      </c>
      <c r="H1367" s="5" t="s">
        <v>319</v>
      </c>
      <c r="I1367" s="5" t="s">
        <v>320</v>
      </c>
      <c r="J1367" s="5" t="s">
        <v>65</v>
      </c>
      <c r="K1367" s="5" t="s">
        <v>65</v>
      </c>
      <c r="M1367" s="5" t="s">
        <v>664</v>
      </c>
      <c r="N1367" s="5" t="s">
        <v>66</v>
      </c>
      <c r="O1367" s="7">
        <v>0</v>
      </c>
      <c r="P1367" s="7">
        <v>0</v>
      </c>
      <c r="Q1367" s="7">
        <v>0</v>
      </c>
      <c r="R1367" s="7">
        <v>0</v>
      </c>
      <c r="T1367" s="5">
        <v>0</v>
      </c>
      <c r="W1367" s="5">
        <v>0</v>
      </c>
      <c r="Y1367" s="5">
        <v>0</v>
      </c>
      <c r="Z1367" s="5">
        <v>0</v>
      </c>
      <c r="AB1367" s="5">
        <v>0</v>
      </c>
      <c r="AC1367" s="5">
        <v>0</v>
      </c>
      <c r="AE1367" s="5">
        <v>0</v>
      </c>
      <c r="AF1367" s="5">
        <v>0</v>
      </c>
      <c r="AH1367" s="5">
        <v>0</v>
      </c>
      <c r="AJ1367" s="7">
        <v>0</v>
      </c>
      <c r="BB1367" s="5" t="s">
        <v>322</v>
      </c>
      <c r="BD1367" s="5" t="s">
        <v>323</v>
      </c>
      <c r="BE1367" s="5" t="s">
        <v>324</v>
      </c>
    </row>
    <row r="1368" spans="1:57" x14ac:dyDescent="0.25">
      <c r="A1368" s="5">
        <v>1367</v>
      </c>
      <c r="B1368" s="6">
        <v>42605.501250000001</v>
      </c>
      <c r="D1368" s="5" t="s">
        <v>317</v>
      </c>
      <c r="E1368" s="5" t="s">
        <v>318</v>
      </c>
      <c r="F1368" s="5" t="s">
        <v>317</v>
      </c>
      <c r="G1368" s="5" t="s">
        <v>80</v>
      </c>
      <c r="H1368" s="5" t="s">
        <v>319</v>
      </c>
      <c r="I1368" s="5" t="s">
        <v>320</v>
      </c>
      <c r="J1368" s="5" t="s">
        <v>65</v>
      </c>
      <c r="K1368" s="5" t="s">
        <v>65</v>
      </c>
      <c r="M1368" s="5" t="s">
        <v>363</v>
      </c>
      <c r="N1368" s="5" t="s">
        <v>66</v>
      </c>
      <c r="O1368" s="7">
        <v>0</v>
      </c>
      <c r="P1368" s="7">
        <v>0</v>
      </c>
      <c r="Q1368" s="7">
        <v>0</v>
      </c>
      <c r="R1368" s="7">
        <v>0</v>
      </c>
      <c r="T1368" s="5">
        <v>0</v>
      </c>
      <c r="W1368" s="5">
        <v>0</v>
      </c>
      <c r="Y1368" s="5">
        <v>0</v>
      </c>
      <c r="Z1368" s="5">
        <v>0</v>
      </c>
      <c r="AB1368" s="5">
        <v>0</v>
      </c>
      <c r="AC1368" s="5">
        <v>0</v>
      </c>
      <c r="AE1368" s="5">
        <v>0</v>
      </c>
      <c r="AF1368" s="5">
        <v>0</v>
      </c>
      <c r="AH1368" s="5">
        <v>0</v>
      </c>
      <c r="AJ1368" s="7">
        <v>0</v>
      </c>
      <c r="BB1368" s="5" t="s">
        <v>322</v>
      </c>
      <c r="BD1368" s="5" t="s">
        <v>323</v>
      </c>
      <c r="BE1368" s="5" t="s">
        <v>324</v>
      </c>
    </row>
    <row r="1369" spans="1:57" x14ac:dyDescent="0.25">
      <c r="A1369" s="5">
        <v>1368</v>
      </c>
      <c r="B1369" s="6">
        <v>42605.500856481478</v>
      </c>
      <c r="D1369" s="5" t="s">
        <v>317</v>
      </c>
      <c r="E1369" s="5" t="s">
        <v>318</v>
      </c>
      <c r="F1369" s="5" t="s">
        <v>317</v>
      </c>
      <c r="G1369" s="5" t="s">
        <v>80</v>
      </c>
      <c r="H1369" s="5" t="s">
        <v>319</v>
      </c>
      <c r="I1369" s="5" t="s">
        <v>320</v>
      </c>
      <c r="J1369" s="5" t="s">
        <v>65</v>
      </c>
      <c r="K1369" s="5" t="s">
        <v>65</v>
      </c>
      <c r="M1369" s="5" t="s">
        <v>363</v>
      </c>
      <c r="N1369" s="5" t="s">
        <v>66</v>
      </c>
      <c r="O1369" s="7">
        <v>0</v>
      </c>
      <c r="P1369" s="7">
        <v>0</v>
      </c>
      <c r="Q1369" s="7">
        <v>0</v>
      </c>
      <c r="R1369" s="7">
        <v>0</v>
      </c>
      <c r="T1369" s="5">
        <v>0</v>
      </c>
      <c r="W1369" s="5">
        <v>0</v>
      </c>
      <c r="Y1369" s="5">
        <v>0</v>
      </c>
      <c r="Z1369" s="5">
        <v>0</v>
      </c>
      <c r="AB1369" s="5">
        <v>0</v>
      </c>
      <c r="AC1369" s="5">
        <v>0</v>
      </c>
      <c r="AE1369" s="5">
        <v>0</v>
      </c>
      <c r="AF1369" s="5">
        <v>0</v>
      </c>
      <c r="AH1369" s="5">
        <v>0</v>
      </c>
      <c r="AJ1369" s="7">
        <v>0</v>
      </c>
      <c r="BB1369" s="5" t="s">
        <v>322</v>
      </c>
      <c r="BD1369" s="5" t="s">
        <v>323</v>
      </c>
      <c r="BE1369" s="5" t="s">
        <v>324</v>
      </c>
    </row>
    <row r="1370" spans="1:57" x14ac:dyDescent="0.25">
      <c r="A1370" s="5">
        <v>1369</v>
      </c>
      <c r="B1370" s="6">
        <v>42605.492395833331</v>
      </c>
      <c r="C1370" s="6">
        <v>42605.749837962961</v>
      </c>
      <c r="D1370" s="5" t="s">
        <v>336</v>
      </c>
      <c r="E1370" s="5" t="s">
        <v>241</v>
      </c>
      <c r="F1370" s="5" t="s">
        <v>337</v>
      </c>
      <c r="G1370" s="5" t="s">
        <v>64</v>
      </c>
      <c r="H1370" s="5" t="s">
        <v>319</v>
      </c>
      <c r="I1370" s="5" t="s">
        <v>69</v>
      </c>
      <c r="J1370" s="5" t="s">
        <v>65</v>
      </c>
      <c r="K1370" s="5" t="s">
        <v>65</v>
      </c>
      <c r="L1370" s="5">
        <v>8394</v>
      </c>
      <c r="M1370" s="5" t="s">
        <v>70</v>
      </c>
      <c r="N1370" s="5" t="s">
        <v>70</v>
      </c>
      <c r="O1370" s="7">
        <v>0</v>
      </c>
      <c r="P1370" s="7">
        <v>0</v>
      </c>
      <c r="Q1370" s="7">
        <v>0</v>
      </c>
      <c r="R1370" s="7">
        <v>0</v>
      </c>
      <c r="T1370" s="5">
        <v>39</v>
      </c>
      <c r="U1370" s="5">
        <v>0</v>
      </c>
      <c r="V1370" s="5">
        <v>0</v>
      </c>
      <c r="W1370" s="5">
        <v>0</v>
      </c>
      <c r="Z1370" s="5">
        <v>0</v>
      </c>
      <c r="AC1370" s="5">
        <v>0</v>
      </c>
      <c r="AF1370" s="5">
        <v>0</v>
      </c>
      <c r="AI1370" s="7">
        <v>42.931600000000003</v>
      </c>
      <c r="AJ1370" s="7">
        <v>8.8000000000000005E-3</v>
      </c>
      <c r="AK1370" s="5" t="s">
        <v>78</v>
      </c>
      <c r="BB1370" s="5" t="s">
        <v>79</v>
      </c>
    </row>
    <row r="1371" spans="1:57" x14ac:dyDescent="0.25">
      <c r="A1371" s="5">
        <v>1370</v>
      </c>
      <c r="B1371" s="6">
        <v>42605.491886574076</v>
      </c>
      <c r="D1371" s="5" t="s">
        <v>607</v>
      </c>
      <c r="E1371" s="5" t="s">
        <v>318</v>
      </c>
      <c r="G1371" s="5" t="s">
        <v>64</v>
      </c>
      <c r="H1371" s="5" t="s">
        <v>319</v>
      </c>
      <c r="I1371" s="5" t="s">
        <v>176</v>
      </c>
      <c r="J1371" s="5" t="s">
        <v>65</v>
      </c>
      <c r="K1371" s="5" t="s">
        <v>65</v>
      </c>
      <c r="M1371" s="5" t="s">
        <v>193</v>
      </c>
      <c r="N1371" s="5" t="s">
        <v>66</v>
      </c>
      <c r="O1371" s="7">
        <v>0</v>
      </c>
      <c r="P1371" s="7">
        <v>0</v>
      </c>
      <c r="Q1371" s="7">
        <v>0</v>
      </c>
      <c r="R1371" s="7">
        <v>0</v>
      </c>
      <c r="T1371" s="5">
        <v>0</v>
      </c>
      <c r="W1371" s="5">
        <v>0</v>
      </c>
      <c r="Y1371" s="5">
        <v>0</v>
      </c>
      <c r="Z1371" s="5">
        <v>0</v>
      </c>
      <c r="AB1371" s="5">
        <v>0</v>
      </c>
      <c r="AC1371" s="5">
        <v>0</v>
      </c>
      <c r="AE1371" s="5">
        <v>0</v>
      </c>
      <c r="AF1371" s="5">
        <v>0</v>
      </c>
      <c r="AH1371" s="5">
        <v>0</v>
      </c>
      <c r="AJ1371" s="7">
        <v>0</v>
      </c>
      <c r="AZ1371" s="5" t="s">
        <v>175</v>
      </c>
      <c r="BB1371" s="5" t="s">
        <v>178</v>
      </c>
      <c r="BD1371" s="5" t="s">
        <v>355</v>
      </c>
      <c r="BE1371" s="5" t="s">
        <v>67</v>
      </c>
    </row>
    <row r="1372" spans="1:57" x14ac:dyDescent="0.25">
      <c r="A1372" s="5">
        <v>1371</v>
      </c>
      <c r="B1372" s="6">
        <v>42605.491689814815</v>
      </c>
      <c r="C1372" s="6">
        <v>42605.683356481481</v>
      </c>
      <c r="D1372" s="5" t="s">
        <v>336</v>
      </c>
      <c r="E1372" s="5" t="s">
        <v>241</v>
      </c>
      <c r="F1372" s="5" t="s">
        <v>337</v>
      </c>
      <c r="G1372" s="5" t="s">
        <v>64</v>
      </c>
      <c r="H1372" s="5" t="s">
        <v>319</v>
      </c>
      <c r="I1372" s="5" t="s">
        <v>69</v>
      </c>
      <c r="J1372" s="5" t="s">
        <v>65</v>
      </c>
      <c r="K1372" s="5" t="s">
        <v>65</v>
      </c>
      <c r="L1372" s="5">
        <v>200618</v>
      </c>
      <c r="M1372" s="5" t="s">
        <v>70</v>
      </c>
      <c r="N1372" s="5" t="s">
        <v>70</v>
      </c>
      <c r="O1372" s="7">
        <v>0</v>
      </c>
      <c r="P1372" s="7">
        <v>0</v>
      </c>
      <c r="Q1372" s="7">
        <v>0</v>
      </c>
      <c r="R1372" s="7">
        <v>0</v>
      </c>
      <c r="T1372" s="5">
        <v>33</v>
      </c>
      <c r="U1372" s="5">
        <v>0</v>
      </c>
      <c r="V1372" s="5">
        <v>0</v>
      </c>
      <c r="W1372" s="5">
        <v>0</v>
      </c>
      <c r="Z1372" s="5">
        <v>0</v>
      </c>
      <c r="AC1372" s="5">
        <v>0</v>
      </c>
      <c r="AF1372" s="5">
        <v>0</v>
      </c>
      <c r="AI1372" s="7">
        <v>1017.8293</v>
      </c>
      <c r="AJ1372" s="7">
        <v>0.19139999999999999</v>
      </c>
      <c r="AK1372" s="5" t="s">
        <v>149</v>
      </c>
      <c r="AZ1372" s="5" t="s">
        <v>186</v>
      </c>
      <c r="BB1372" s="5" t="s">
        <v>71</v>
      </c>
    </row>
    <row r="1373" spans="1:57" x14ac:dyDescent="0.25">
      <c r="A1373" s="5">
        <v>1372</v>
      </c>
      <c r="B1373" s="6">
        <v>42605.491620370369</v>
      </c>
      <c r="D1373" s="5" t="s">
        <v>317</v>
      </c>
      <c r="E1373" s="5" t="s">
        <v>318</v>
      </c>
      <c r="F1373" s="5" t="s">
        <v>317</v>
      </c>
      <c r="G1373" s="5" t="s">
        <v>80</v>
      </c>
      <c r="H1373" s="5" t="s">
        <v>319</v>
      </c>
      <c r="I1373" s="5" t="s">
        <v>320</v>
      </c>
      <c r="J1373" s="5" t="s">
        <v>65</v>
      </c>
      <c r="K1373" s="5" t="s">
        <v>65</v>
      </c>
      <c r="M1373" s="5" t="s">
        <v>281</v>
      </c>
      <c r="N1373" s="5" t="s">
        <v>66</v>
      </c>
      <c r="O1373" s="7">
        <v>0</v>
      </c>
      <c r="P1373" s="7">
        <v>0</v>
      </c>
      <c r="Q1373" s="7">
        <v>0</v>
      </c>
      <c r="R1373" s="7">
        <v>0</v>
      </c>
      <c r="T1373" s="5">
        <v>0</v>
      </c>
      <c r="W1373" s="5">
        <v>0</v>
      </c>
      <c r="Y1373" s="5">
        <v>0</v>
      </c>
      <c r="Z1373" s="5">
        <v>0</v>
      </c>
      <c r="AB1373" s="5">
        <v>0</v>
      </c>
      <c r="AC1373" s="5">
        <v>0</v>
      </c>
      <c r="AE1373" s="5">
        <v>0</v>
      </c>
      <c r="AF1373" s="5">
        <v>0</v>
      </c>
      <c r="AH1373" s="5">
        <v>0</v>
      </c>
      <c r="AJ1373" s="7">
        <v>0</v>
      </c>
      <c r="BB1373" s="5" t="s">
        <v>322</v>
      </c>
      <c r="BD1373" s="5" t="s">
        <v>323</v>
      </c>
      <c r="BE1373" s="5" t="s">
        <v>324</v>
      </c>
    </row>
    <row r="1374" spans="1:57" x14ac:dyDescent="0.25">
      <c r="A1374" s="5">
        <v>1373</v>
      </c>
      <c r="B1374" s="6">
        <v>42605.491388888891</v>
      </c>
      <c r="C1374" s="6">
        <v>42605.672337962962</v>
      </c>
      <c r="D1374" s="5" t="s">
        <v>336</v>
      </c>
      <c r="E1374" s="5" t="s">
        <v>241</v>
      </c>
      <c r="F1374" s="5" t="s">
        <v>337</v>
      </c>
      <c r="G1374" s="5" t="s">
        <v>64</v>
      </c>
      <c r="H1374" s="5" t="s">
        <v>319</v>
      </c>
      <c r="I1374" s="5" t="s">
        <v>69</v>
      </c>
      <c r="J1374" s="5" t="s">
        <v>65</v>
      </c>
      <c r="K1374" s="5" t="s">
        <v>65</v>
      </c>
      <c r="L1374" s="5">
        <v>31525450</v>
      </c>
      <c r="M1374" s="5" t="s">
        <v>70</v>
      </c>
      <c r="N1374" s="5" t="s">
        <v>70</v>
      </c>
      <c r="O1374" s="7">
        <v>0</v>
      </c>
      <c r="P1374" s="7">
        <v>0</v>
      </c>
      <c r="Q1374" s="7">
        <v>0</v>
      </c>
      <c r="R1374" s="7">
        <v>0</v>
      </c>
      <c r="T1374" s="5">
        <v>33</v>
      </c>
      <c r="U1374" s="5">
        <v>0</v>
      </c>
      <c r="V1374" s="5">
        <v>0</v>
      </c>
      <c r="W1374" s="5">
        <v>0</v>
      </c>
      <c r="Z1374" s="5">
        <v>0</v>
      </c>
      <c r="AC1374" s="5">
        <v>0</v>
      </c>
      <c r="AF1374" s="5">
        <v>0</v>
      </c>
      <c r="AI1374" s="7">
        <v>1021.4709</v>
      </c>
      <c r="AJ1374" s="7">
        <v>30.0654</v>
      </c>
      <c r="AK1374" s="5" t="s">
        <v>148</v>
      </c>
      <c r="AZ1374" s="5" t="s">
        <v>185</v>
      </c>
      <c r="BB1374" s="5" t="s">
        <v>74</v>
      </c>
    </row>
    <row r="1375" spans="1:57" x14ac:dyDescent="0.25">
      <c r="A1375" s="5">
        <v>1374</v>
      </c>
      <c r="B1375" s="6">
        <v>42605.491284722222</v>
      </c>
      <c r="D1375" s="5" t="s">
        <v>607</v>
      </c>
      <c r="E1375" s="5" t="s">
        <v>318</v>
      </c>
      <c r="G1375" s="5" t="s">
        <v>64</v>
      </c>
      <c r="H1375" s="5" t="s">
        <v>319</v>
      </c>
      <c r="I1375" s="5" t="s">
        <v>176</v>
      </c>
      <c r="J1375" s="5" t="s">
        <v>65</v>
      </c>
      <c r="K1375" s="5" t="s">
        <v>65</v>
      </c>
      <c r="M1375" s="5" t="s">
        <v>281</v>
      </c>
      <c r="N1375" s="5" t="s">
        <v>66</v>
      </c>
      <c r="O1375" s="7">
        <v>0</v>
      </c>
      <c r="P1375" s="7">
        <v>0</v>
      </c>
      <c r="Q1375" s="7">
        <v>0</v>
      </c>
      <c r="R1375" s="7">
        <v>0</v>
      </c>
      <c r="T1375" s="5">
        <v>0</v>
      </c>
      <c r="W1375" s="5">
        <v>0</v>
      </c>
      <c r="Y1375" s="5">
        <v>0</v>
      </c>
      <c r="Z1375" s="5">
        <v>0</v>
      </c>
      <c r="AB1375" s="5">
        <v>0</v>
      </c>
      <c r="AC1375" s="5">
        <v>0</v>
      </c>
      <c r="AE1375" s="5">
        <v>0</v>
      </c>
      <c r="AF1375" s="5">
        <v>0</v>
      </c>
      <c r="AH1375" s="5">
        <v>0</v>
      </c>
      <c r="AJ1375" s="7">
        <v>0</v>
      </c>
      <c r="AZ1375" s="5" t="s">
        <v>175</v>
      </c>
      <c r="BB1375" s="5" t="s">
        <v>178</v>
      </c>
      <c r="BD1375" s="5" t="s">
        <v>331</v>
      </c>
      <c r="BE1375" s="5" t="s">
        <v>67</v>
      </c>
    </row>
    <row r="1376" spans="1:57" x14ac:dyDescent="0.25">
      <c r="A1376" s="5">
        <v>1375</v>
      </c>
      <c r="B1376" s="6">
        <v>42605.491111111114</v>
      </c>
      <c r="C1376" s="6">
        <v>42605.767291666663</v>
      </c>
      <c r="D1376" s="5" t="s">
        <v>336</v>
      </c>
      <c r="E1376" s="5" t="s">
        <v>241</v>
      </c>
      <c r="F1376" s="5" t="s">
        <v>337</v>
      </c>
      <c r="G1376" s="5" t="s">
        <v>64</v>
      </c>
      <c r="H1376" s="5" t="s">
        <v>319</v>
      </c>
      <c r="I1376" s="5" t="s">
        <v>69</v>
      </c>
      <c r="J1376" s="5" t="s">
        <v>65</v>
      </c>
      <c r="K1376" s="5" t="s">
        <v>65</v>
      </c>
      <c r="L1376" s="5">
        <v>5829072</v>
      </c>
      <c r="M1376" s="5" t="s">
        <v>70</v>
      </c>
      <c r="N1376" s="5" t="s">
        <v>70</v>
      </c>
      <c r="O1376" s="7">
        <v>0</v>
      </c>
      <c r="P1376" s="7">
        <v>0</v>
      </c>
      <c r="Q1376" s="7">
        <v>0</v>
      </c>
      <c r="R1376" s="7">
        <v>0</v>
      </c>
      <c r="T1376" s="5">
        <v>39</v>
      </c>
      <c r="U1376" s="5">
        <v>0</v>
      </c>
      <c r="V1376" s="5">
        <v>0</v>
      </c>
      <c r="W1376" s="5">
        <v>0</v>
      </c>
      <c r="Z1376" s="5">
        <v>0</v>
      </c>
      <c r="AC1376" s="5">
        <v>0</v>
      </c>
      <c r="AF1376" s="5">
        <v>0</v>
      </c>
      <c r="AI1376" s="7">
        <v>43.931600000000003</v>
      </c>
      <c r="AJ1376" s="7">
        <v>5.5595999999999997</v>
      </c>
      <c r="AK1376" s="5" t="s">
        <v>72</v>
      </c>
      <c r="BB1376" s="5" t="s">
        <v>73</v>
      </c>
    </row>
    <row r="1377" spans="1:57" x14ac:dyDescent="0.25">
      <c r="A1377" s="5">
        <v>1376</v>
      </c>
      <c r="B1377" s="6">
        <v>42605.490914351853</v>
      </c>
      <c r="D1377" s="5" t="s">
        <v>317</v>
      </c>
      <c r="E1377" s="5" t="s">
        <v>318</v>
      </c>
      <c r="F1377" s="5" t="s">
        <v>317</v>
      </c>
      <c r="G1377" s="5" t="s">
        <v>80</v>
      </c>
      <c r="H1377" s="5" t="s">
        <v>319</v>
      </c>
      <c r="I1377" s="5" t="s">
        <v>320</v>
      </c>
      <c r="J1377" s="5" t="s">
        <v>65</v>
      </c>
      <c r="K1377" s="5" t="s">
        <v>65</v>
      </c>
      <c r="M1377" s="5" t="s">
        <v>222</v>
      </c>
      <c r="N1377" s="5" t="s">
        <v>66</v>
      </c>
      <c r="O1377" s="7">
        <v>0</v>
      </c>
      <c r="P1377" s="7">
        <v>0</v>
      </c>
      <c r="Q1377" s="7">
        <v>0</v>
      </c>
      <c r="R1377" s="7">
        <v>0</v>
      </c>
      <c r="T1377" s="5">
        <v>0</v>
      </c>
      <c r="W1377" s="5">
        <v>0</v>
      </c>
      <c r="Y1377" s="5">
        <v>0</v>
      </c>
      <c r="Z1377" s="5">
        <v>0</v>
      </c>
      <c r="AB1377" s="5">
        <v>0</v>
      </c>
      <c r="AC1377" s="5">
        <v>0</v>
      </c>
      <c r="AE1377" s="5">
        <v>0</v>
      </c>
      <c r="AF1377" s="5">
        <v>0</v>
      </c>
      <c r="AH1377" s="5">
        <v>0</v>
      </c>
      <c r="AJ1377" s="7">
        <v>0</v>
      </c>
      <c r="BB1377" s="5" t="s">
        <v>322</v>
      </c>
      <c r="BD1377" s="5" t="s">
        <v>323</v>
      </c>
      <c r="BE1377" s="5" t="s">
        <v>324</v>
      </c>
    </row>
    <row r="1378" spans="1:57" x14ac:dyDescent="0.25">
      <c r="A1378" s="5">
        <v>1377</v>
      </c>
      <c r="B1378" s="6">
        <v>42605.490729166668</v>
      </c>
      <c r="D1378" s="5" t="s">
        <v>317</v>
      </c>
      <c r="E1378" s="5" t="s">
        <v>318</v>
      </c>
      <c r="F1378" s="5" t="s">
        <v>317</v>
      </c>
      <c r="G1378" s="5" t="s">
        <v>80</v>
      </c>
      <c r="H1378" s="5" t="s">
        <v>319</v>
      </c>
      <c r="I1378" s="5" t="s">
        <v>320</v>
      </c>
      <c r="J1378" s="5" t="s">
        <v>65</v>
      </c>
      <c r="K1378" s="5" t="s">
        <v>65</v>
      </c>
      <c r="M1378" s="5" t="s">
        <v>321</v>
      </c>
      <c r="N1378" s="5" t="s">
        <v>66</v>
      </c>
      <c r="O1378" s="7">
        <v>0</v>
      </c>
      <c r="P1378" s="7">
        <v>0</v>
      </c>
      <c r="Q1378" s="7">
        <v>0</v>
      </c>
      <c r="R1378" s="7">
        <v>0</v>
      </c>
      <c r="T1378" s="5">
        <v>0</v>
      </c>
      <c r="W1378" s="5">
        <v>0</v>
      </c>
      <c r="Y1378" s="5">
        <v>0</v>
      </c>
      <c r="Z1378" s="5">
        <v>0</v>
      </c>
      <c r="AB1378" s="5">
        <v>0</v>
      </c>
      <c r="AC1378" s="5">
        <v>0</v>
      </c>
      <c r="AE1378" s="5">
        <v>0</v>
      </c>
      <c r="AF1378" s="5">
        <v>0</v>
      </c>
      <c r="AH1378" s="5">
        <v>0</v>
      </c>
      <c r="AJ1378" s="7">
        <v>0</v>
      </c>
      <c r="BB1378" s="5" t="s">
        <v>322</v>
      </c>
      <c r="BD1378" s="5" t="s">
        <v>323</v>
      </c>
      <c r="BE1378" s="5" t="s">
        <v>324</v>
      </c>
    </row>
    <row r="1379" spans="1:57" x14ac:dyDescent="0.25">
      <c r="A1379" s="5">
        <v>1378</v>
      </c>
      <c r="B1379" s="6">
        <v>42605.489618055559</v>
      </c>
      <c r="D1379" s="5" t="s">
        <v>317</v>
      </c>
      <c r="E1379" s="5" t="s">
        <v>318</v>
      </c>
      <c r="F1379" s="5" t="s">
        <v>317</v>
      </c>
      <c r="G1379" s="5" t="s">
        <v>80</v>
      </c>
      <c r="H1379" s="5" t="s">
        <v>319</v>
      </c>
      <c r="I1379" s="5" t="s">
        <v>320</v>
      </c>
      <c r="J1379" s="5" t="s">
        <v>65</v>
      </c>
      <c r="K1379" s="5" t="s">
        <v>65</v>
      </c>
      <c r="M1379" s="5" t="s">
        <v>363</v>
      </c>
      <c r="N1379" s="5" t="s">
        <v>66</v>
      </c>
      <c r="O1379" s="7">
        <v>0</v>
      </c>
      <c r="P1379" s="7">
        <v>0</v>
      </c>
      <c r="Q1379" s="7">
        <v>0</v>
      </c>
      <c r="R1379" s="7">
        <v>0</v>
      </c>
      <c r="T1379" s="5">
        <v>0</v>
      </c>
      <c r="W1379" s="5">
        <v>0</v>
      </c>
      <c r="Y1379" s="5">
        <v>0</v>
      </c>
      <c r="Z1379" s="5">
        <v>0</v>
      </c>
      <c r="AB1379" s="5">
        <v>0</v>
      </c>
      <c r="AC1379" s="5">
        <v>0</v>
      </c>
      <c r="AE1379" s="5">
        <v>0</v>
      </c>
      <c r="AF1379" s="5">
        <v>0</v>
      </c>
      <c r="AH1379" s="5">
        <v>0</v>
      </c>
      <c r="AJ1379" s="7">
        <v>0</v>
      </c>
      <c r="BB1379" s="5" t="s">
        <v>322</v>
      </c>
      <c r="BD1379" s="5" t="s">
        <v>323</v>
      </c>
      <c r="BE1379" s="5" t="s">
        <v>324</v>
      </c>
    </row>
    <row r="1380" spans="1:57" x14ac:dyDescent="0.25">
      <c r="A1380" s="5">
        <v>1379</v>
      </c>
      <c r="B1380" s="6">
        <v>42605.488344907404</v>
      </c>
      <c r="D1380" s="5" t="s">
        <v>317</v>
      </c>
      <c r="E1380" s="5" t="s">
        <v>318</v>
      </c>
      <c r="F1380" s="5" t="s">
        <v>317</v>
      </c>
      <c r="G1380" s="5" t="s">
        <v>80</v>
      </c>
      <c r="H1380" s="5" t="s">
        <v>319</v>
      </c>
      <c r="I1380" s="5" t="s">
        <v>320</v>
      </c>
      <c r="J1380" s="5" t="s">
        <v>65</v>
      </c>
      <c r="K1380" s="5" t="s">
        <v>65</v>
      </c>
      <c r="M1380" s="5" t="s">
        <v>66</v>
      </c>
      <c r="N1380" s="5" t="s">
        <v>66</v>
      </c>
      <c r="O1380" s="7">
        <v>0</v>
      </c>
      <c r="P1380" s="7">
        <v>0</v>
      </c>
      <c r="Q1380" s="7">
        <v>0</v>
      </c>
      <c r="R1380" s="7">
        <v>0</v>
      </c>
      <c r="T1380" s="5">
        <v>0</v>
      </c>
      <c r="W1380" s="5">
        <v>0</v>
      </c>
      <c r="Y1380" s="5">
        <v>0</v>
      </c>
      <c r="Z1380" s="5">
        <v>0</v>
      </c>
      <c r="AB1380" s="5">
        <v>0</v>
      </c>
      <c r="AC1380" s="5">
        <v>0</v>
      </c>
      <c r="AE1380" s="5">
        <v>0</v>
      </c>
      <c r="AF1380" s="5">
        <v>0</v>
      </c>
      <c r="AH1380" s="5">
        <v>0</v>
      </c>
      <c r="AJ1380" s="7">
        <v>0</v>
      </c>
      <c r="BB1380" s="5" t="s">
        <v>322</v>
      </c>
      <c r="BD1380" s="5" t="s">
        <v>323</v>
      </c>
      <c r="BE1380" s="5" t="s">
        <v>324</v>
      </c>
    </row>
    <row r="1381" spans="1:57" x14ac:dyDescent="0.25">
      <c r="A1381" s="5">
        <v>1380</v>
      </c>
      <c r="B1381" s="6">
        <v>42605.487881944442</v>
      </c>
      <c r="D1381" s="5" t="s">
        <v>317</v>
      </c>
      <c r="E1381" s="5" t="s">
        <v>318</v>
      </c>
      <c r="F1381" s="5" t="s">
        <v>317</v>
      </c>
      <c r="G1381" s="5" t="s">
        <v>80</v>
      </c>
      <c r="H1381" s="5" t="s">
        <v>319</v>
      </c>
      <c r="I1381" s="5" t="s">
        <v>320</v>
      </c>
      <c r="J1381" s="5" t="s">
        <v>65</v>
      </c>
      <c r="K1381" s="5" t="s">
        <v>65</v>
      </c>
      <c r="M1381" s="5" t="s">
        <v>222</v>
      </c>
      <c r="N1381" s="5" t="s">
        <v>66</v>
      </c>
      <c r="O1381" s="7">
        <v>0</v>
      </c>
      <c r="P1381" s="7">
        <v>0</v>
      </c>
      <c r="Q1381" s="7">
        <v>0</v>
      </c>
      <c r="R1381" s="7">
        <v>0</v>
      </c>
      <c r="T1381" s="5">
        <v>0</v>
      </c>
      <c r="W1381" s="5">
        <v>0</v>
      </c>
      <c r="Y1381" s="5">
        <v>0</v>
      </c>
      <c r="Z1381" s="5">
        <v>0</v>
      </c>
      <c r="AB1381" s="5">
        <v>0</v>
      </c>
      <c r="AC1381" s="5">
        <v>0</v>
      </c>
      <c r="AE1381" s="5">
        <v>0</v>
      </c>
      <c r="AF1381" s="5">
        <v>0</v>
      </c>
      <c r="AH1381" s="5">
        <v>0</v>
      </c>
      <c r="AJ1381" s="7">
        <v>0</v>
      </c>
      <c r="BB1381" s="5" t="s">
        <v>322</v>
      </c>
      <c r="BD1381" s="5" t="s">
        <v>323</v>
      </c>
      <c r="BE1381" s="5" t="s">
        <v>324</v>
      </c>
    </row>
    <row r="1382" spans="1:57" x14ac:dyDescent="0.25">
      <c r="A1382" s="5">
        <v>1381</v>
      </c>
      <c r="B1382" s="6">
        <v>42605.487766203703</v>
      </c>
      <c r="D1382" s="5" t="s">
        <v>317</v>
      </c>
      <c r="E1382" s="5" t="s">
        <v>318</v>
      </c>
      <c r="F1382" s="5" t="s">
        <v>317</v>
      </c>
      <c r="G1382" s="5" t="s">
        <v>80</v>
      </c>
      <c r="H1382" s="5" t="s">
        <v>319</v>
      </c>
      <c r="I1382" s="5" t="s">
        <v>320</v>
      </c>
      <c r="J1382" s="5" t="s">
        <v>65</v>
      </c>
      <c r="K1382" s="5" t="s">
        <v>65</v>
      </c>
      <c r="M1382" s="5" t="s">
        <v>222</v>
      </c>
      <c r="N1382" s="5" t="s">
        <v>66</v>
      </c>
      <c r="O1382" s="7">
        <v>0</v>
      </c>
      <c r="P1382" s="7">
        <v>0</v>
      </c>
      <c r="Q1382" s="7">
        <v>0</v>
      </c>
      <c r="R1382" s="7">
        <v>0</v>
      </c>
      <c r="T1382" s="5">
        <v>0</v>
      </c>
      <c r="W1382" s="5">
        <v>0</v>
      </c>
      <c r="Y1382" s="5">
        <v>0</v>
      </c>
      <c r="Z1382" s="5">
        <v>0</v>
      </c>
      <c r="AB1382" s="5">
        <v>0</v>
      </c>
      <c r="AC1382" s="5">
        <v>0</v>
      </c>
      <c r="AE1382" s="5">
        <v>0</v>
      </c>
      <c r="AF1382" s="5">
        <v>0</v>
      </c>
      <c r="AH1382" s="5">
        <v>0</v>
      </c>
      <c r="AJ1382" s="7">
        <v>0</v>
      </c>
      <c r="BB1382" s="5" t="s">
        <v>322</v>
      </c>
      <c r="BD1382" s="5" t="s">
        <v>323</v>
      </c>
      <c r="BE1382" s="5" t="s">
        <v>324</v>
      </c>
    </row>
    <row r="1383" spans="1:57" x14ac:dyDescent="0.25">
      <c r="A1383" s="5">
        <v>1382</v>
      </c>
      <c r="B1383" s="6">
        <v>42605.487488425926</v>
      </c>
      <c r="D1383" s="5" t="s">
        <v>317</v>
      </c>
      <c r="E1383" s="5" t="s">
        <v>318</v>
      </c>
      <c r="F1383" s="5" t="s">
        <v>317</v>
      </c>
      <c r="G1383" s="5" t="s">
        <v>80</v>
      </c>
      <c r="H1383" s="5" t="s">
        <v>319</v>
      </c>
      <c r="I1383" s="5" t="s">
        <v>320</v>
      </c>
      <c r="J1383" s="5" t="s">
        <v>65</v>
      </c>
      <c r="K1383" s="5" t="s">
        <v>65</v>
      </c>
      <c r="M1383" s="5" t="s">
        <v>363</v>
      </c>
      <c r="N1383" s="5" t="s">
        <v>66</v>
      </c>
      <c r="O1383" s="7">
        <v>0</v>
      </c>
      <c r="P1383" s="7">
        <v>0</v>
      </c>
      <c r="Q1383" s="7">
        <v>0</v>
      </c>
      <c r="R1383" s="7">
        <v>0</v>
      </c>
      <c r="T1383" s="5">
        <v>0</v>
      </c>
      <c r="W1383" s="5">
        <v>0</v>
      </c>
      <c r="Y1383" s="5">
        <v>0</v>
      </c>
      <c r="Z1383" s="5">
        <v>0</v>
      </c>
      <c r="AB1383" s="5">
        <v>0</v>
      </c>
      <c r="AC1383" s="5">
        <v>0</v>
      </c>
      <c r="AE1383" s="5">
        <v>0</v>
      </c>
      <c r="AF1383" s="5">
        <v>0</v>
      </c>
      <c r="AH1383" s="5">
        <v>0</v>
      </c>
      <c r="AJ1383" s="7">
        <v>0</v>
      </c>
      <c r="BB1383" s="5" t="s">
        <v>322</v>
      </c>
      <c r="BD1383" s="5" t="s">
        <v>323</v>
      </c>
      <c r="BE1383" s="5" t="s">
        <v>324</v>
      </c>
    </row>
    <row r="1384" spans="1:57" x14ac:dyDescent="0.25">
      <c r="A1384" s="5">
        <v>1383</v>
      </c>
      <c r="B1384" s="6">
        <v>42605.486678240741</v>
      </c>
      <c r="D1384" s="5" t="s">
        <v>317</v>
      </c>
      <c r="E1384" s="5" t="s">
        <v>318</v>
      </c>
      <c r="F1384" s="5" t="s">
        <v>317</v>
      </c>
      <c r="G1384" s="5" t="s">
        <v>80</v>
      </c>
      <c r="H1384" s="5" t="s">
        <v>319</v>
      </c>
      <c r="I1384" s="5" t="s">
        <v>320</v>
      </c>
      <c r="J1384" s="5" t="s">
        <v>65</v>
      </c>
      <c r="K1384" s="5" t="s">
        <v>65</v>
      </c>
      <c r="M1384" s="5" t="s">
        <v>363</v>
      </c>
      <c r="N1384" s="5" t="s">
        <v>66</v>
      </c>
      <c r="O1384" s="7">
        <v>0</v>
      </c>
      <c r="P1384" s="7">
        <v>0</v>
      </c>
      <c r="Q1384" s="7">
        <v>0</v>
      </c>
      <c r="R1384" s="7">
        <v>0</v>
      </c>
      <c r="T1384" s="5">
        <v>0</v>
      </c>
      <c r="W1384" s="5">
        <v>0</v>
      </c>
      <c r="Y1384" s="5">
        <v>0</v>
      </c>
      <c r="Z1384" s="5">
        <v>0</v>
      </c>
      <c r="AB1384" s="5">
        <v>0</v>
      </c>
      <c r="AC1384" s="5">
        <v>0</v>
      </c>
      <c r="AE1384" s="5">
        <v>0</v>
      </c>
      <c r="AF1384" s="5">
        <v>0</v>
      </c>
      <c r="AH1384" s="5">
        <v>0</v>
      </c>
      <c r="AJ1384" s="7">
        <v>0</v>
      </c>
      <c r="BB1384" s="5" t="s">
        <v>322</v>
      </c>
      <c r="BD1384" s="5" t="s">
        <v>323</v>
      </c>
      <c r="BE1384" s="5" t="s">
        <v>324</v>
      </c>
    </row>
    <row r="1385" spans="1:57" x14ac:dyDescent="0.25">
      <c r="A1385" s="5">
        <v>1384</v>
      </c>
      <c r="B1385" s="6">
        <v>42605.486435185187</v>
      </c>
      <c r="D1385" s="5" t="s">
        <v>317</v>
      </c>
      <c r="E1385" s="5" t="s">
        <v>318</v>
      </c>
      <c r="F1385" s="5" t="s">
        <v>317</v>
      </c>
      <c r="G1385" s="5" t="s">
        <v>80</v>
      </c>
      <c r="H1385" s="5" t="s">
        <v>319</v>
      </c>
      <c r="I1385" s="5" t="s">
        <v>320</v>
      </c>
      <c r="J1385" s="5" t="s">
        <v>65</v>
      </c>
      <c r="K1385" s="5" t="s">
        <v>65</v>
      </c>
      <c r="M1385" s="5" t="s">
        <v>616</v>
      </c>
      <c r="N1385" s="5" t="s">
        <v>76</v>
      </c>
      <c r="O1385" s="7">
        <v>0</v>
      </c>
      <c r="P1385" s="7">
        <v>0</v>
      </c>
      <c r="Q1385" s="7">
        <v>0</v>
      </c>
      <c r="R1385" s="7">
        <v>0</v>
      </c>
      <c r="T1385" s="5">
        <v>0</v>
      </c>
      <c r="W1385" s="5">
        <v>0</v>
      </c>
      <c r="Y1385" s="5">
        <v>0</v>
      </c>
      <c r="Z1385" s="5">
        <v>0</v>
      </c>
      <c r="AB1385" s="5">
        <v>0</v>
      </c>
      <c r="AC1385" s="5">
        <v>0</v>
      </c>
      <c r="AE1385" s="5">
        <v>0</v>
      </c>
      <c r="AF1385" s="5">
        <v>0</v>
      </c>
      <c r="AH1385" s="5">
        <v>0</v>
      </c>
      <c r="AJ1385" s="7">
        <v>0</v>
      </c>
      <c r="BB1385" s="5" t="s">
        <v>322</v>
      </c>
      <c r="BD1385" s="5" t="s">
        <v>323</v>
      </c>
      <c r="BE1385" s="5" t="s">
        <v>324</v>
      </c>
    </row>
    <row r="1386" spans="1:57" x14ac:dyDescent="0.25">
      <c r="A1386" s="5">
        <v>1385</v>
      </c>
      <c r="B1386" s="6">
        <v>42605.486215277779</v>
      </c>
      <c r="D1386" s="5" t="s">
        <v>317</v>
      </c>
      <c r="E1386" s="5" t="s">
        <v>318</v>
      </c>
      <c r="F1386" s="5" t="s">
        <v>317</v>
      </c>
      <c r="G1386" s="5" t="s">
        <v>80</v>
      </c>
      <c r="H1386" s="5" t="s">
        <v>319</v>
      </c>
      <c r="I1386" s="5" t="s">
        <v>320</v>
      </c>
      <c r="J1386" s="5" t="s">
        <v>65</v>
      </c>
      <c r="K1386" s="5" t="s">
        <v>65</v>
      </c>
      <c r="M1386" s="5" t="s">
        <v>425</v>
      </c>
      <c r="N1386" s="5" t="s">
        <v>196</v>
      </c>
      <c r="O1386" s="7">
        <v>0</v>
      </c>
      <c r="P1386" s="7">
        <v>0</v>
      </c>
      <c r="Q1386" s="7">
        <v>0</v>
      </c>
      <c r="R1386" s="7">
        <v>0</v>
      </c>
      <c r="T1386" s="5">
        <v>0</v>
      </c>
      <c r="W1386" s="5">
        <v>0</v>
      </c>
      <c r="Y1386" s="5">
        <v>0</v>
      </c>
      <c r="Z1386" s="5">
        <v>0</v>
      </c>
      <c r="AB1386" s="5">
        <v>0</v>
      </c>
      <c r="AC1386" s="5">
        <v>0</v>
      </c>
      <c r="AE1386" s="5">
        <v>0</v>
      </c>
      <c r="AF1386" s="5">
        <v>0</v>
      </c>
      <c r="AH1386" s="5">
        <v>0</v>
      </c>
      <c r="AJ1386" s="7">
        <v>0</v>
      </c>
      <c r="BB1386" s="5" t="s">
        <v>322</v>
      </c>
      <c r="BD1386" s="5" t="s">
        <v>323</v>
      </c>
      <c r="BE1386" s="5" t="s">
        <v>324</v>
      </c>
    </row>
    <row r="1387" spans="1:57" x14ac:dyDescent="0.25">
      <c r="A1387" s="5">
        <v>1386</v>
      </c>
      <c r="B1387" s="6">
        <v>42605.485925925925</v>
      </c>
      <c r="D1387" s="5" t="s">
        <v>317</v>
      </c>
      <c r="E1387" s="5" t="s">
        <v>318</v>
      </c>
      <c r="F1387" s="5" t="s">
        <v>317</v>
      </c>
      <c r="G1387" s="5" t="s">
        <v>80</v>
      </c>
      <c r="H1387" s="5" t="s">
        <v>319</v>
      </c>
      <c r="I1387" s="5" t="s">
        <v>320</v>
      </c>
      <c r="J1387" s="5" t="s">
        <v>65</v>
      </c>
      <c r="K1387" s="5" t="s">
        <v>65</v>
      </c>
      <c r="M1387" s="5" t="s">
        <v>222</v>
      </c>
      <c r="N1387" s="5" t="s">
        <v>66</v>
      </c>
      <c r="O1387" s="7">
        <v>0</v>
      </c>
      <c r="P1387" s="7">
        <v>0</v>
      </c>
      <c r="Q1387" s="7">
        <v>0</v>
      </c>
      <c r="R1387" s="7">
        <v>0</v>
      </c>
      <c r="T1387" s="5">
        <v>0</v>
      </c>
      <c r="W1387" s="5">
        <v>0</v>
      </c>
      <c r="Y1387" s="5">
        <v>0</v>
      </c>
      <c r="Z1387" s="5">
        <v>0</v>
      </c>
      <c r="AB1387" s="5">
        <v>0</v>
      </c>
      <c r="AC1387" s="5">
        <v>0</v>
      </c>
      <c r="AE1387" s="5">
        <v>0</v>
      </c>
      <c r="AF1387" s="5">
        <v>0</v>
      </c>
      <c r="AH1387" s="5">
        <v>0</v>
      </c>
      <c r="AJ1387" s="7">
        <v>0</v>
      </c>
      <c r="BB1387" s="5" t="s">
        <v>322</v>
      </c>
      <c r="BD1387" s="5" t="s">
        <v>323</v>
      </c>
      <c r="BE1387" s="5" t="s">
        <v>324</v>
      </c>
    </row>
    <row r="1388" spans="1:57" x14ac:dyDescent="0.25">
      <c r="A1388" s="5">
        <v>1387</v>
      </c>
      <c r="B1388" s="6">
        <v>42605.48369212963</v>
      </c>
      <c r="D1388" s="5" t="s">
        <v>317</v>
      </c>
      <c r="E1388" s="5" t="s">
        <v>318</v>
      </c>
      <c r="F1388" s="5" t="s">
        <v>317</v>
      </c>
      <c r="G1388" s="5" t="s">
        <v>80</v>
      </c>
      <c r="H1388" s="5" t="s">
        <v>319</v>
      </c>
      <c r="I1388" s="5" t="s">
        <v>320</v>
      </c>
      <c r="J1388" s="5" t="s">
        <v>65</v>
      </c>
      <c r="K1388" s="5" t="s">
        <v>65</v>
      </c>
      <c r="M1388" s="5" t="s">
        <v>363</v>
      </c>
      <c r="N1388" s="5" t="s">
        <v>66</v>
      </c>
      <c r="O1388" s="7">
        <v>0</v>
      </c>
      <c r="P1388" s="7">
        <v>0</v>
      </c>
      <c r="Q1388" s="7">
        <v>0</v>
      </c>
      <c r="R1388" s="7">
        <v>0</v>
      </c>
      <c r="T1388" s="5">
        <v>0</v>
      </c>
      <c r="W1388" s="5">
        <v>0</v>
      </c>
      <c r="Y1388" s="5">
        <v>0</v>
      </c>
      <c r="Z1388" s="5">
        <v>0</v>
      </c>
      <c r="AB1388" s="5">
        <v>0</v>
      </c>
      <c r="AC1388" s="5">
        <v>0</v>
      </c>
      <c r="AE1388" s="5">
        <v>0</v>
      </c>
      <c r="AF1388" s="5">
        <v>0</v>
      </c>
      <c r="AH1388" s="5">
        <v>0</v>
      </c>
      <c r="AJ1388" s="7">
        <v>0</v>
      </c>
      <c r="BB1388" s="5" t="s">
        <v>322</v>
      </c>
      <c r="BD1388" s="5" t="s">
        <v>323</v>
      </c>
      <c r="BE1388" s="5" t="s">
        <v>324</v>
      </c>
    </row>
    <row r="1389" spans="1:57" x14ac:dyDescent="0.25">
      <c r="A1389" s="5">
        <v>1388</v>
      </c>
      <c r="B1389" s="6">
        <v>42605.483240740738</v>
      </c>
      <c r="D1389" s="5" t="s">
        <v>317</v>
      </c>
      <c r="E1389" s="5" t="s">
        <v>318</v>
      </c>
      <c r="F1389" s="5" t="s">
        <v>317</v>
      </c>
      <c r="G1389" s="5" t="s">
        <v>80</v>
      </c>
      <c r="H1389" s="5" t="s">
        <v>319</v>
      </c>
      <c r="I1389" s="5" t="s">
        <v>320</v>
      </c>
      <c r="J1389" s="5" t="s">
        <v>65</v>
      </c>
      <c r="K1389" s="5" t="s">
        <v>65</v>
      </c>
      <c r="M1389" s="5" t="s">
        <v>363</v>
      </c>
      <c r="N1389" s="5" t="s">
        <v>66</v>
      </c>
      <c r="O1389" s="7">
        <v>0</v>
      </c>
      <c r="P1389" s="7">
        <v>0</v>
      </c>
      <c r="Q1389" s="7">
        <v>0</v>
      </c>
      <c r="R1389" s="7">
        <v>0</v>
      </c>
      <c r="T1389" s="5">
        <v>0</v>
      </c>
      <c r="W1389" s="5">
        <v>0</v>
      </c>
      <c r="Y1389" s="5">
        <v>0</v>
      </c>
      <c r="Z1389" s="5">
        <v>0</v>
      </c>
      <c r="AB1389" s="5">
        <v>0</v>
      </c>
      <c r="AC1389" s="5">
        <v>0</v>
      </c>
      <c r="AE1389" s="5">
        <v>0</v>
      </c>
      <c r="AF1389" s="5">
        <v>0</v>
      </c>
      <c r="AH1389" s="5">
        <v>0</v>
      </c>
      <c r="AJ1389" s="7">
        <v>0</v>
      </c>
      <c r="BB1389" s="5" t="s">
        <v>322</v>
      </c>
      <c r="BD1389" s="5" t="s">
        <v>323</v>
      </c>
      <c r="BE1389" s="5" t="s">
        <v>324</v>
      </c>
    </row>
    <row r="1390" spans="1:57" x14ac:dyDescent="0.25">
      <c r="A1390" s="5">
        <v>1389</v>
      </c>
      <c r="B1390" s="6">
        <v>42605.482939814814</v>
      </c>
      <c r="D1390" s="5" t="s">
        <v>317</v>
      </c>
      <c r="E1390" s="5" t="s">
        <v>318</v>
      </c>
      <c r="F1390" s="5" t="s">
        <v>317</v>
      </c>
      <c r="G1390" s="5" t="s">
        <v>80</v>
      </c>
      <c r="H1390" s="5" t="s">
        <v>319</v>
      </c>
      <c r="I1390" s="5" t="s">
        <v>320</v>
      </c>
      <c r="J1390" s="5" t="s">
        <v>65</v>
      </c>
      <c r="K1390" s="5" t="s">
        <v>65</v>
      </c>
      <c r="M1390" s="5" t="s">
        <v>363</v>
      </c>
      <c r="N1390" s="5" t="s">
        <v>66</v>
      </c>
      <c r="O1390" s="7">
        <v>0</v>
      </c>
      <c r="P1390" s="7">
        <v>0</v>
      </c>
      <c r="Q1390" s="7">
        <v>0</v>
      </c>
      <c r="R1390" s="7">
        <v>0</v>
      </c>
      <c r="T1390" s="5">
        <v>0</v>
      </c>
      <c r="W1390" s="5">
        <v>0</v>
      </c>
      <c r="Y1390" s="5">
        <v>0</v>
      </c>
      <c r="Z1390" s="5">
        <v>0</v>
      </c>
      <c r="AB1390" s="5">
        <v>0</v>
      </c>
      <c r="AC1390" s="5">
        <v>0</v>
      </c>
      <c r="AE1390" s="5">
        <v>0</v>
      </c>
      <c r="AF1390" s="5">
        <v>0</v>
      </c>
      <c r="AH1390" s="5">
        <v>0</v>
      </c>
      <c r="AJ1390" s="7">
        <v>0</v>
      </c>
      <c r="BB1390" s="5" t="s">
        <v>322</v>
      </c>
      <c r="BD1390" s="5" t="s">
        <v>323</v>
      </c>
      <c r="BE1390" s="5" t="s">
        <v>324</v>
      </c>
    </row>
    <row r="1391" spans="1:57" x14ac:dyDescent="0.25">
      <c r="A1391" s="5">
        <v>1390</v>
      </c>
      <c r="B1391" s="6">
        <v>42605.482662037037</v>
      </c>
      <c r="D1391" s="5" t="s">
        <v>317</v>
      </c>
      <c r="E1391" s="5" t="s">
        <v>318</v>
      </c>
      <c r="F1391" s="5" t="s">
        <v>317</v>
      </c>
      <c r="G1391" s="5" t="s">
        <v>80</v>
      </c>
      <c r="H1391" s="5" t="s">
        <v>319</v>
      </c>
      <c r="I1391" s="5" t="s">
        <v>320</v>
      </c>
      <c r="J1391" s="5" t="s">
        <v>65</v>
      </c>
      <c r="K1391" s="5" t="s">
        <v>65</v>
      </c>
      <c r="M1391" s="5" t="s">
        <v>321</v>
      </c>
      <c r="N1391" s="5" t="s">
        <v>66</v>
      </c>
      <c r="O1391" s="7">
        <v>0</v>
      </c>
      <c r="P1391" s="7">
        <v>0</v>
      </c>
      <c r="Q1391" s="7">
        <v>0</v>
      </c>
      <c r="R1391" s="7">
        <v>0</v>
      </c>
      <c r="T1391" s="5">
        <v>0</v>
      </c>
      <c r="W1391" s="5">
        <v>0</v>
      </c>
      <c r="Y1391" s="5">
        <v>0</v>
      </c>
      <c r="Z1391" s="5">
        <v>0</v>
      </c>
      <c r="AB1391" s="5">
        <v>0</v>
      </c>
      <c r="AC1391" s="5">
        <v>0</v>
      </c>
      <c r="AE1391" s="5">
        <v>0</v>
      </c>
      <c r="AF1391" s="5">
        <v>0</v>
      </c>
      <c r="AH1391" s="5">
        <v>0</v>
      </c>
      <c r="AJ1391" s="7">
        <v>0</v>
      </c>
      <c r="BB1391" s="5" t="s">
        <v>322</v>
      </c>
      <c r="BD1391" s="5" t="s">
        <v>323</v>
      </c>
      <c r="BE1391" s="5" t="s">
        <v>324</v>
      </c>
    </row>
    <row r="1392" spans="1:57" x14ac:dyDescent="0.25">
      <c r="A1392" s="5">
        <v>1391</v>
      </c>
      <c r="B1392" s="6">
        <v>42605.481550925928</v>
      </c>
      <c r="D1392" s="5" t="s">
        <v>317</v>
      </c>
      <c r="E1392" s="5" t="s">
        <v>318</v>
      </c>
      <c r="F1392" s="5" t="s">
        <v>317</v>
      </c>
      <c r="G1392" s="5" t="s">
        <v>80</v>
      </c>
      <c r="H1392" s="5" t="s">
        <v>319</v>
      </c>
      <c r="I1392" s="5" t="s">
        <v>320</v>
      </c>
      <c r="J1392" s="5" t="s">
        <v>65</v>
      </c>
      <c r="K1392" s="5" t="s">
        <v>65</v>
      </c>
      <c r="M1392" s="5" t="s">
        <v>363</v>
      </c>
      <c r="N1392" s="5" t="s">
        <v>66</v>
      </c>
      <c r="O1392" s="7">
        <v>0</v>
      </c>
      <c r="P1392" s="7">
        <v>0</v>
      </c>
      <c r="Q1392" s="7">
        <v>0</v>
      </c>
      <c r="R1392" s="7">
        <v>0</v>
      </c>
      <c r="T1392" s="5">
        <v>0</v>
      </c>
      <c r="W1392" s="5">
        <v>0</v>
      </c>
      <c r="Y1392" s="5">
        <v>0</v>
      </c>
      <c r="Z1392" s="5">
        <v>0</v>
      </c>
      <c r="AB1392" s="5">
        <v>0</v>
      </c>
      <c r="AC1392" s="5">
        <v>0</v>
      </c>
      <c r="AE1392" s="5">
        <v>0</v>
      </c>
      <c r="AF1392" s="5">
        <v>0</v>
      </c>
      <c r="AH1392" s="5">
        <v>0</v>
      </c>
      <c r="AJ1392" s="7">
        <v>0</v>
      </c>
      <c r="BB1392" s="5" t="s">
        <v>322</v>
      </c>
      <c r="BD1392" s="5" t="s">
        <v>323</v>
      </c>
      <c r="BE1392" s="5" t="s">
        <v>324</v>
      </c>
    </row>
    <row r="1393" spans="1:57" x14ac:dyDescent="0.25">
      <c r="A1393" s="5">
        <v>1392</v>
      </c>
      <c r="B1393" s="6">
        <v>42605.481122685182</v>
      </c>
      <c r="D1393" s="5" t="s">
        <v>317</v>
      </c>
      <c r="E1393" s="5" t="s">
        <v>318</v>
      </c>
      <c r="F1393" s="5" t="s">
        <v>317</v>
      </c>
      <c r="G1393" s="5" t="s">
        <v>80</v>
      </c>
      <c r="H1393" s="5" t="s">
        <v>319</v>
      </c>
      <c r="I1393" s="5" t="s">
        <v>320</v>
      </c>
      <c r="J1393" s="5" t="s">
        <v>65</v>
      </c>
      <c r="K1393" s="5" t="s">
        <v>65</v>
      </c>
      <c r="M1393" s="5" t="s">
        <v>363</v>
      </c>
      <c r="N1393" s="5" t="s">
        <v>66</v>
      </c>
      <c r="O1393" s="7">
        <v>0</v>
      </c>
      <c r="P1393" s="7">
        <v>0</v>
      </c>
      <c r="Q1393" s="7">
        <v>0</v>
      </c>
      <c r="R1393" s="7">
        <v>0</v>
      </c>
      <c r="T1393" s="5">
        <v>0</v>
      </c>
      <c r="W1393" s="5">
        <v>0</v>
      </c>
      <c r="Y1393" s="5">
        <v>0</v>
      </c>
      <c r="Z1393" s="5">
        <v>0</v>
      </c>
      <c r="AB1393" s="5">
        <v>0</v>
      </c>
      <c r="AC1393" s="5">
        <v>0</v>
      </c>
      <c r="AE1393" s="5">
        <v>0</v>
      </c>
      <c r="AF1393" s="5">
        <v>0</v>
      </c>
      <c r="AH1393" s="5">
        <v>0</v>
      </c>
      <c r="AJ1393" s="7">
        <v>0</v>
      </c>
      <c r="BB1393" s="5" t="s">
        <v>322</v>
      </c>
      <c r="BD1393" s="5" t="s">
        <v>323</v>
      </c>
      <c r="BE1393" s="5" t="s">
        <v>324</v>
      </c>
    </row>
    <row r="1394" spans="1:57" x14ac:dyDescent="0.25">
      <c r="A1394" s="5">
        <v>1393</v>
      </c>
      <c r="B1394" s="6">
        <v>42605.480590277781</v>
      </c>
      <c r="D1394" s="5" t="s">
        <v>317</v>
      </c>
      <c r="E1394" s="5" t="s">
        <v>318</v>
      </c>
      <c r="F1394" s="5" t="s">
        <v>317</v>
      </c>
      <c r="G1394" s="5" t="s">
        <v>80</v>
      </c>
      <c r="H1394" s="5" t="s">
        <v>319</v>
      </c>
      <c r="I1394" s="5" t="s">
        <v>320</v>
      </c>
      <c r="J1394" s="5" t="s">
        <v>65</v>
      </c>
      <c r="K1394" s="5" t="s">
        <v>65</v>
      </c>
      <c r="M1394" s="5" t="s">
        <v>321</v>
      </c>
      <c r="N1394" s="5" t="s">
        <v>66</v>
      </c>
      <c r="O1394" s="7">
        <v>0</v>
      </c>
      <c r="P1394" s="7">
        <v>0</v>
      </c>
      <c r="Q1394" s="7">
        <v>0</v>
      </c>
      <c r="R1394" s="7">
        <v>0</v>
      </c>
      <c r="T1394" s="5">
        <v>0</v>
      </c>
      <c r="W1394" s="5">
        <v>0</v>
      </c>
      <c r="Y1394" s="5">
        <v>0</v>
      </c>
      <c r="Z1394" s="5">
        <v>0</v>
      </c>
      <c r="AB1394" s="5">
        <v>0</v>
      </c>
      <c r="AC1394" s="5">
        <v>0</v>
      </c>
      <c r="AE1394" s="5">
        <v>0</v>
      </c>
      <c r="AF1394" s="5">
        <v>0</v>
      </c>
      <c r="AH1394" s="5">
        <v>0</v>
      </c>
      <c r="AJ1394" s="7">
        <v>0</v>
      </c>
      <c r="BB1394" s="5" t="s">
        <v>322</v>
      </c>
      <c r="BD1394" s="5" t="s">
        <v>323</v>
      </c>
      <c r="BE1394" s="5" t="s">
        <v>324</v>
      </c>
    </row>
    <row r="1395" spans="1:57" x14ac:dyDescent="0.25">
      <c r="A1395" s="5">
        <v>1394</v>
      </c>
      <c r="B1395" s="6">
        <v>42605.480034722219</v>
      </c>
      <c r="D1395" s="5" t="s">
        <v>317</v>
      </c>
      <c r="E1395" s="5" t="s">
        <v>318</v>
      </c>
      <c r="F1395" s="5" t="s">
        <v>317</v>
      </c>
      <c r="G1395" s="5" t="s">
        <v>80</v>
      </c>
      <c r="H1395" s="5" t="s">
        <v>319</v>
      </c>
      <c r="I1395" s="5" t="s">
        <v>320</v>
      </c>
      <c r="J1395" s="5" t="s">
        <v>65</v>
      </c>
      <c r="K1395" s="5" t="s">
        <v>65</v>
      </c>
      <c r="M1395" s="5" t="s">
        <v>281</v>
      </c>
      <c r="N1395" s="5" t="s">
        <v>66</v>
      </c>
      <c r="O1395" s="7">
        <v>0</v>
      </c>
      <c r="P1395" s="7">
        <v>0</v>
      </c>
      <c r="Q1395" s="7">
        <v>0</v>
      </c>
      <c r="R1395" s="7">
        <v>0</v>
      </c>
      <c r="T1395" s="5">
        <v>0</v>
      </c>
      <c r="W1395" s="5">
        <v>0</v>
      </c>
      <c r="Y1395" s="5">
        <v>0</v>
      </c>
      <c r="Z1395" s="5">
        <v>0</v>
      </c>
      <c r="AB1395" s="5">
        <v>0</v>
      </c>
      <c r="AC1395" s="5">
        <v>0</v>
      </c>
      <c r="AE1395" s="5">
        <v>0</v>
      </c>
      <c r="AF1395" s="5">
        <v>0</v>
      </c>
      <c r="AH1395" s="5">
        <v>0</v>
      </c>
      <c r="AJ1395" s="7">
        <v>0</v>
      </c>
      <c r="BB1395" s="5" t="s">
        <v>322</v>
      </c>
      <c r="BD1395" s="5" t="s">
        <v>323</v>
      </c>
      <c r="BE1395" s="5" t="s">
        <v>324</v>
      </c>
    </row>
    <row r="1396" spans="1:57" x14ac:dyDescent="0.25">
      <c r="A1396" s="5">
        <v>1395</v>
      </c>
      <c r="B1396" s="6">
        <v>42605.479560185187</v>
      </c>
      <c r="D1396" s="5" t="s">
        <v>317</v>
      </c>
      <c r="E1396" s="5" t="s">
        <v>318</v>
      </c>
      <c r="F1396" s="5" t="s">
        <v>317</v>
      </c>
      <c r="G1396" s="5" t="s">
        <v>80</v>
      </c>
      <c r="H1396" s="5" t="s">
        <v>319</v>
      </c>
      <c r="I1396" s="5" t="s">
        <v>320</v>
      </c>
      <c r="J1396" s="5" t="s">
        <v>65</v>
      </c>
      <c r="K1396" s="5" t="s">
        <v>65</v>
      </c>
      <c r="M1396" s="5" t="s">
        <v>222</v>
      </c>
      <c r="N1396" s="5" t="s">
        <v>66</v>
      </c>
      <c r="O1396" s="7">
        <v>0</v>
      </c>
      <c r="P1396" s="7">
        <v>0</v>
      </c>
      <c r="Q1396" s="7">
        <v>0</v>
      </c>
      <c r="R1396" s="7">
        <v>0</v>
      </c>
      <c r="T1396" s="5">
        <v>0</v>
      </c>
      <c r="W1396" s="5">
        <v>0</v>
      </c>
      <c r="Y1396" s="5">
        <v>0</v>
      </c>
      <c r="Z1396" s="5">
        <v>0</v>
      </c>
      <c r="AB1396" s="5">
        <v>0</v>
      </c>
      <c r="AC1396" s="5">
        <v>0</v>
      </c>
      <c r="AE1396" s="5">
        <v>0</v>
      </c>
      <c r="AF1396" s="5">
        <v>0</v>
      </c>
      <c r="AH1396" s="5">
        <v>0</v>
      </c>
      <c r="AJ1396" s="7">
        <v>0</v>
      </c>
      <c r="BB1396" s="5" t="s">
        <v>322</v>
      </c>
      <c r="BD1396" s="5" t="s">
        <v>323</v>
      </c>
      <c r="BE1396" s="5" t="s">
        <v>324</v>
      </c>
    </row>
    <row r="1397" spans="1:57" x14ac:dyDescent="0.25">
      <c r="A1397" s="5">
        <v>1396</v>
      </c>
      <c r="B1397" s="6">
        <v>42605.473993055559</v>
      </c>
      <c r="D1397" s="5" t="s">
        <v>317</v>
      </c>
      <c r="E1397" s="5" t="s">
        <v>318</v>
      </c>
      <c r="F1397" s="5" t="s">
        <v>317</v>
      </c>
      <c r="G1397" s="5" t="s">
        <v>80</v>
      </c>
      <c r="H1397" s="5" t="s">
        <v>319</v>
      </c>
      <c r="I1397" s="5" t="s">
        <v>320</v>
      </c>
      <c r="J1397" s="5" t="s">
        <v>65</v>
      </c>
      <c r="K1397" s="5" t="s">
        <v>65</v>
      </c>
      <c r="M1397" s="5" t="s">
        <v>325</v>
      </c>
      <c r="N1397" s="5" t="s">
        <v>66</v>
      </c>
      <c r="O1397" s="7">
        <v>0</v>
      </c>
      <c r="P1397" s="7">
        <v>0</v>
      </c>
      <c r="Q1397" s="7">
        <v>0</v>
      </c>
      <c r="R1397" s="7">
        <v>0</v>
      </c>
      <c r="T1397" s="5">
        <v>0</v>
      </c>
      <c r="W1397" s="5">
        <v>0</v>
      </c>
      <c r="Y1397" s="5">
        <v>0</v>
      </c>
      <c r="Z1397" s="5">
        <v>0</v>
      </c>
      <c r="AB1397" s="5">
        <v>0</v>
      </c>
      <c r="AC1397" s="5">
        <v>0</v>
      </c>
      <c r="AE1397" s="5">
        <v>0</v>
      </c>
      <c r="AF1397" s="5">
        <v>0</v>
      </c>
      <c r="AH1397" s="5">
        <v>0</v>
      </c>
      <c r="AJ1397" s="7">
        <v>0</v>
      </c>
      <c r="BB1397" s="5" t="s">
        <v>322</v>
      </c>
      <c r="BD1397" s="5" t="s">
        <v>323</v>
      </c>
      <c r="BE1397" s="5" t="s">
        <v>324</v>
      </c>
    </row>
    <row r="1398" spans="1:57" x14ac:dyDescent="0.25">
      <c r="A1398" s="5">
        <v>1397</v>
      </c>
      <c r="B1398" s="6">
        <v>42605.466157407405</v>
      </c>
      <c r="C1398" s="6">
        <v>42605.497233796297</v>
      </c>
      <c r="D1398" s="5" t="s">
        <v>336</v>
      </c>
      <c r="E1398" s="5" t="s">
        <v>68</v>
      </c>
      <c r="F1398" s="5" t="s">
        <v>337</v>
      </c>
      <c r="G1398" s="5" t="s">
        <v>64</v>
      </c>
      <c r="H1398" s="5" t="s">
        <v>319</v>
      </c>
      <c r="I1398" s="5" t="s">
        <v>69</v>
      </c>
      <c r="J1398" s="5" t="s">
        <v>65</v>
      </c>
      <c r="K1398" s="5" t="s">
        <v>65</v>
      </c>
      <c r="L1398" s="5">
        <v>0</v>
      </c>
      <c r="M1398" s="5" t="s">
        <v>70</v>
      </c>
      <c r="N1398" s="5" t="s">
        <v>70</v>
      </c>
      <c r="O1398" s="7">
        <v>0</v>
      </c>
      <c r="P1398" s="7">
        <v>0</v>
      </c>
      <c r="Q1398" s="7">
        <v>0</v>
      </c>
      <c r="R1398" s="7">
        <v>0</v>
      </c>
      <c r="T1398" s="5">
        <v>0</v>
      </c>
      <c r="U1398" s="5">
        <v>0</v>
      </c>
      <c r="V1398" s="5">
        <v>0</v>
      </c>
      <c r="W1398" s="5">
        <v>0</v>
      </c>
      <c r="Z1398" s="5">
        <v>0</v>
      </c>
      <c r="AC1398" s="5">
        <v>0</v>
      </c>
      <c r="AF1398" s="5">
        <v>0</v>
      </c>
      <c r="AK1398" s="5" t="s">
        <v>78</v>
      </c>
      <c r="BB1398" s="5" t="s">
        <v>79</v>
      </c>
    </row>
    <row r="1399" spans="1:57" x14ac:dyDescent="0.25">
      <c r="A1399" s="5">
        <v>1398</v>
      </c>
      <c r="B1399" s="6">
        <v>42605.4609375</v>
      </c>
      <c r="D1399" s="5" t="s">
        <v>607</v>
      </c>
      <c r="E1399" s="5" t="s">
        <v>318</v>
      </c>
      <c r="G1399" s="5" t="s">
        <v>64</v>
      </c>
      <c r="H1399" s="5" t="s">
        <v>319</v>
      </c>
      <c r="I1399" s="5" t="s">
        <v>176</v>
      </c>
      <c r="J1399" s="5" t="s">
        <v>65</v>
      </c>
      <c r="K1399" s="5" t="s">
        <v>65</v>
      </c>
      <c r="M1399" s="5" t="s">
        <v>179</v>
      </c>
      <c r="N1399" s="5" t="s">
        <v>76</v>
      </c>
      <c r="O1399" s="7">
        <v>0</v>
      </c>
      <c r="P1399" s="7">
        <v>0</v>
      </c>
      <c r="Q1399" s="7">
        <v>0</v>
      </c>
      <c r="R1399" s="7">
        <v>0</v>
      </c>
      <c r="T1399" s="5">
        <v>0</v>
      </c>
      <c r="W1399" s="5">
        <v>0</v>
      </c>
      <c r="Y1399" s="5">
        <v>0</v>
      </c>
      <c r="Z1399" s="5">
        <v>0</v>
      </c>
      <c r="AB1399" s="5">
        <v>0</v>
      </c>
      <c r="AC1399" s="5">
        <v>0</v>
      </c>
      <c r="AE1399" s="5">
        <v>0</v>
      </c>
      <c r="AF1399" s="5">
        <v>0</v>
      </c>
      <c r="AH1399" s="5">
        <v>0</v>
      </c>
      <c r="AJ1399" s="7">
        <v>0</v>
      </c>
      <c r="AZ1399" s="5" t="s">
        <v>175</v>
      </c>
      <c r="BB1399" s="5" t="s">
        <v>178</v>
      </c>
      <c r="BD1399" s="5" t="s">
        <v>331</v>
      </c>
      <c r="BE1399" s="5" t="s">
        <v>67</v>
      </c>
    </row>
    <row r="1400" spans="1:57" x14ac:dyDescent="0.25">
      <c r="A1400" s="5">
        <v>1399</v>
      </c>
      <c r="B1400" s="6">
        <v>42605.437071759261</v>
      </c>
      <c r="D1400" s="5" t="s">
        <v>318</v>
      </c>
      <c r="E1400" s="5" t="s">
        <v>356</v>
      </c>
      <c r="G1400" s="5" t="s">
        <v>64</v>
      </c>
      <c r="H1400" s="5" t="s">
        <v>319</v>
      </c>
      <c r="I1400" s="5" t="s">
        <v>75</v>
      </c>
      <c r="J1400" s="5" t="s">
        <v>65</v>
      </c>
      <c r="K1400" s="5" t="s">
        <v>65</v>
      </c>
      <c r="M1400" s="5" t="s">
        <v>669</v>
      </c>
      <c r="N1400" s="5" t="s">
        <v>670</v>
      </c>
      <c r="O1400" s="7">
        <v>0</v>
      </c>
      <c r="P1400" s="7">
        <v>0</v>
      </c>
      <c r="Q1400" s="7">
        <v>0</v>
      </c>
      <c r="R1400" s="7">
        <v>0</v>
      </c>
      <c r="T1400" s="5">
        <v>0</v>
      </c>
      <c r="W1400" s="5">
        <v>0</v>
      </c>
      <c r="Y1400" s="5">
        <v>0</v>
      </c>
      <c r="Z1400" s="5">
        <v>0</v>
      </c>
      <c r="AB1400" s="5">
        <v>0</v>
      </c>
      <c r="AC1400" s="5">
        <v>0</v>
      </c>
      <c r="AE1400" s="5">
        <v>0</v>
      </c>
      <c r="AF1400" s="5">
        <v>0</v>
      </c>
      <c r="AH1400" s="5">
        <v>0</v>
      </c>
      <c r="AJ1400" s="7">
        <v>0</v>
      </c>
      <c r="AZ1400" s="5" t="s">
        <v>175</v>
      </c>
      <c r="BB1400" s="5" t="s">
        <v>77</v>
      </c>
      <c r="BD1400" s="5" t="s">
        <v>331</v>
      </c>
      <c r="BE1400" s="5" t="s">
        <v>67</v>
      </c>
    </row>
    <row r="1401" spans="1:57" x14ac:dyDescent="0.25">
      <c r="A1401" s="5">
        <v>1400</v>
      </c>
      <c r="B1401" s="6">
        <v>42605.421481481484</v>
      </c>
      <c r="D1401" s="5" t="s">
        <v>318</v>
      </c>
      <c r="E1401" s="5" t="s">
        <v>423</v>
      </c>
      <c r="G1401" s="5" t="s">
        <v>64</v>
      </c>
      <c r="H1401" s="5" t="s">
        <v>319</v>
      </c>
      <c r="I1401" s="5" t="s">
        <v>75</v>
      </c>
      <c r="J1401" s="5" t="s">
        <v>65</v>
      </c>
      <c r="K1401" s="5" t="s">
        <v>65</v>
      </c>
      <c r="M1401" s="5" t="s">
        <v>671</v>
      </c>
      <c r="N1401" s="5" t="s">
        <v>672</v>
      </c>
      <c r="O1401" s="7">
        <v>0</v>
      </c>
      <c r="P1401" s="7">
        <v>0</v>
      </c>
      <c r="Q1401" s="7">
        <v>0</v>
      </c>
      <c r="R1401" s="7">
        <v>0</v>
      </c>
      <c r="T1401" s="5">
        <v>0</v>
      </c>
      <c r="W1401" s="5">
        <v>0</v>
      </c>
      <c r="Y1401" s="5">
        <v>0</v>
      </c>
      <c r="Z1401" s="5">
        <v>0</v>
      </c>
      <c r="AB1401" s="5">
        <v>0</v>
      </c>
      <c r="AC1401" s="5">
        <v>0</v>
      </c>
      <c r="AE1401" s="5">
        <v>0</v>
      </c>
      <c r="AF1401" s="5">
        <v>0</v>
      </c>
      <c r="AH1401" s="5">
        <v>0</v>
      </c>
      <c r="AJ1401" s="7">
        <v>0</v>
      </c>
      <c r="AZ1401" s="5" t="s">
        <v>175</v>
      </c>
      <c r="BB1401" s="5" t="s">
        <v>77</v>
      </c>
      <c r="BD1401" s="5" t="s">
        <v>331</v>
      </c>
      <c r="BE1401" s="5" t="s">
        <v>67</v>
      </c>
    </row>
    <row r="1402" spans="1:57" x14ac:dyDescent="0.25">
      <c r="A1402" s="5">
        <v>1401</v>
      </c>
      <c r="B1402" s="6">
        <v>42605.417986111112</v>
      </c>
      <c r="D1402" s="5" t="s">
        <v>318</v>
      </c>
      <c r="E1402" s="5" t="s">
        <v>330</v>
      </c>
      <c r="G1402" s="5" t="s">
        <v>64</v>
      </c>
      <c r="H1402" s="5" t="s">
        <v>319</v>
      </c>
      <c r="I1402" s="5" t="s">
        <v>75</v>
      </c>
      <c r="J1402" s="5" t="s">
        <v>65</v>
      </c>
      <c r="K1402" s="5" t="s">
        <v>65</v>
      </c>
      <c r="M1402" s="5" t="s">
        <v>673</v>
      </c>
      <c r="N1402" s="5" t="s">
        <v>183</v>
      </c>
      <c r="O1402" s="7">
        <v>0</v>
      </c>
      <c r="P1402" s="7">
        <v>0</v>
      </c>
      <c r="Q1402" s="7">
        <v>0</v>
      </c>
      <c r="R1402" s="7">
        <v>0</v>
      </c>
      <c r="T1402" s="5">
        <v>0</v>
      </c>
      <c r="W1402" s="5">
        <v>0</v>
      </c>
      <c r="Y1402" s="5">
        <v>0</v>
      </c>
      <c r="Z1402" s="5">
        <v>0</v>
      </c>
      <c r="AB1402" s="5">
        <v>0</v>
      </c>
      <c r="AC1402" s="5">
        <v>0</v>
      </c>
      <c r="AE1402" s="5">
        <v>0</v>
      </c>
      <c r="AF1402" s="5">
        <v>0</v>
      </c>
      <c r="AH1402" s="5">
        <v>0</v>
      </c>
      <c r="AJ1402" s="7">
        <v>0</v>
      </c>
      <c r="AZ1402" s="5" t="s">
        <v>175</v>
      </c>
      <c r="BB1402" s="5" t="s">
        <v>77</v>
      </c>
      <c r="BD1402" s="5" t="s">
        <v>331</v>
      </c>
      <c r="BE1402" s="5" t="s">
        <v>67</v>
      </c>
    </row>
    <row r="1403" spans="1:57" x14ac:dyDescent="0.25">
      <c r="A1403" s="5">
        <v>1402</v>
      </c>
      <c r="B1403" s="6">
        <v>42605.397916666669</v>
      </c>
      <c r="C1403" s="6">
        <v>42605.512083333335</v>
      </c>
      <c r="D1403" s="5" t="s">
        <v>336</v>
      </c>
      <c r="E1403" s="5" t="s">
        <v>68</v>
      </c>
      <c r="F1403" s="5" t="s">
        <v>337</v>
      </c>
      <c r="G1403" s="5" t="s">
        <v>64</v>
      </c>
      <c r="H1403" s="5" t="s">
        <v>319</v>
      </c>
      <c r="I1403" s="5" t="s">
        <v>69</v>
      </c>
      <c r="J1403" s="5" t="s">
        <v>65</v>
      </c>
      <c r="K1403" s="5" t="s">
        <v>65</v>
      </c>
      <c r="L1403" s="5">
        <v>6362518</v>
      </c>
      <c r="M1403" s="5" t="s">
        <v>70</v>
      </c>
      <c r="N1403" s="5" t="s">
        <v>70</v>
      </c>
      <c r="O1403" s="7">
        <v>0</v>
      </c>
      <c r="P1403" s="7">
        <v>0</v>
      </c>
      <c r="Q1403" s="7">
        <v>0</v>
      </c>
      <c r="R1403" s="7">
        <v>0</v>
      </c>
      <c r="T1403" s="5">
        <v>39</v>
      </c>
      <c r="U1403" s="5">
        <v>0</v>
      </c>
      <c r="V1403" s="5">
        <v>0</v>
      </c>
      <c r="W1403" s="5">
        <v>0</v>
      </c>
      <c r="Z1403" s="5">
        <v>0</v>
      </c>
      <c r="AC1403" s="5">
        <v>0</v>
      </c>
      <c r="AF1403" s="5">
        <v>0</v>
      </c>
      <c r="AI1403" s="7">
        <v>50</v>
      </c>
      <c r="AJ1403" s="7">
        <v>6.0683999999999996</v>
      </c>
      <c r="AK1403" s="5" t="s">
        <v>72</v>
      </c>
      <c r="BB1403" s="5" t="s">
        <v>73</v>
      </c>
    </row>
    <row r="1404" spans="1:57" x14ac:dyDescent="0.25">
      <c r="A1404" s="5">
        <v>1403</v>
      </c>
      <c r="B1404" s="6">
        <v>42605.387858796297</v>
      </c>
      <c r="C1404" s="6">
        <v>42605.51734953704</v>
      </c>
      <c r="D1404" s="5" t="s">
        <v>336</v>
      </c>
      <c r="E1404" s="5" t="s">
        <v>68</v>
      </c>
      <c r="F1404" s="5" t="s">
        <v>337</v>
      </c>
      <c r="G1404" s="5" t="s">
        <v>64</v>
      </c>
      <c r="H1404" s="5" t="s">
        <v>319</v>
      </c>
      <c r="I1404" s="5" t="s">
        <v>69</v>
      </c>
      <c r="J1404" s="5" t="s">
        <v>65</v>
      </c>
      <c r="K1404" s="5" t="s">
        <v>65</v>
      </c>
      <c r="L1404" s="5">
        <v>181344</v>
      </c>
      <c r="M1404" s="5" t="s">
        <v>70</v>
      </c>
      <c r="N1404" s="5" t="s">
        <v>70</v>
      </c>
      <c r="O1404" s="7">
        <v>0</v>
      </c>
      <c r="P1404" s="7">
        <v>0</v>
      </c>
      <c r="Q1404" s="7">
        <v>0</v>
      </c>
      <c r="R1404" s="7">
        <v>0</v>
      </c>
      <c r="T1404" s="5">
        <v>33</v>
      </c>
      <c r="U1404" s="5">
        <v>0</v>
      </c>
      <c r="V1404" s="5">
        <v>0</v>
      </c>
      <c r="W1404" s="5">
        <v>0</v>
      </c>
      <c r="Z1404" s="5">
        <v>0</v>
      </c>
      <c r="AC1404" s="5">
        <v>0</v>
      </c>
      <c r="AF1404" s="5">
        <v>0</v>
      </c>
      <c r="AI1404" s="7">
        <v>1024.008</v>
      </c>
      <c r="AJ1404" s="7">
        <v>0.17380000000000001</v>
      </c>
      <c r="AK1404" s="5" t="s">
        <v>149</v>
      </c>
      <c r="AZ1404" s="5" t="s">
        <v>186</v>
      </c>
      <c r="BB1404" s="5" t="s">
        <v>71</v>
      </c>
    </row>
    <row r="1405" spans="1:57" x14ac:dyDescent="0.25">
      <c r="A1405" s="5">
        <v>1404</v>
      </c>
      <c r="B1405" s="6">
        <v>42605.387754629628</v>
      </c>
      <c r="C1405" s="6">
        <v>42605.507071759261</v>
      </c>
      <c r="D1405" s="5" t="s">
        <v>336</v>
      </c>
      <c r="E1405" s="5" t="s">
        <v>68</v>
      </c>
      <c r="F1405" s="5" t="s">
        <v>337</v>
      </c>
      <c r="G1405" s="5" t="s">
        <v>64</v>
      </c>
      <c r="H1405" s="5" t="s">
        <v>319</v>
      </c>
      <c r="I1405" s="5" t="s">
        <v>69</v>
      </c>
      <c r="J1405" s="5" t="s">
        <v>65</v>
      </c>
      <c r="K1405" s="5" t="s">
        <v>65</v>
      </c>
      <c r="L1405" s="5">
        <v>2682132</v>
      </c>
      <c r="M1405" s="5" t="s">
        <v>70</v>
      </c>
      <c r="N1405" s="5" t="s">
        <v>70</v>
      </c>
      <c r="O1405" s="7">
        <v>0</v>
      </c>
      <c r="P1405" s="7">
        <v>0</v>
      </c>
      <c r="Q1405" s="7">
        <v>0</v>
      </c>
      <c r="R1405" s="7">
        <v>0</v>
      </c>
      <c r="T1405" s="5">
        <v>33</v>
      </c>
      <c r="U1405" s="5">
        <v>0</v>
      </c>
      <c r="V1405" s="5">
        <v>0</v>
      </c>
      <c r="W1405" s="5">
        <v>0</v>
      </c>
      <c r="Z1405" s="5">
        <v>0</v>
      </c>
      <c r="AC1405" s="5">
        <v>0</v>
      </c>
      <c r="AF1405" s="5">
        <v>0</v>
      </c>
      <c r="AI1405" s="7">
        <v>1023.9924</v>
      </c>
      <c r="AJ1405" s="7">
        <v>2.7503000000000002</v>
      </c>
      <c r="AK1405" s="5" t="s">
        <v>148</v>
      </c>
      <c r="AZ1405" s="5" t="s">
        <v>185</v>
      </c>
      <c r="BB1405" s="5" t="s">
        <v>74</v>
      </c>
    </row>
    <row r="1406" spans="1:57" x14ac:dyDescent="0.25">
      <c r="A1406" s="5">
        <v>1405</v>
      </c>
      <c r="B1406" s="6">
        <v>42605.366597222222</v>
      </c>
      <c r="C1406" s="6">
        <v>42605.39329861111</v>
      </c>
      <c r="D1406" s="5" t="s">
        <v>336</v>
      </c>
      <c r="E1406" s="5" t="s">
        <v>241</v>
      </c>
      <c r="F1406" s="5" t="s">
        <v>337</v>
      </c>
      <c r="G1406" s="5" t="s">
        <v>64</v>
      </c>
      <c r="H1406" s="5" t="s">
        <v>319</v>
      </c>
      <c r="I1406" s="5" t="s">
        <v>69</v>
      </c>
      <c r="J1406" s="5" t="s">
        <v>65</v>
      </c>
      <c r="K1406" s="5" t="s">
        <v>65</v>
      </c>
      <c r="L1406" s="5">
        <v>25710</v>
      </c>
      <c r="M1406" s="5" t="s">
        <v>70</v>
      </c>
      <c r="N1406" s="5" t="s">
        <v>70</v>
      </c>
      <c r="O1406" s="7">
        <v>0</v>
      </c>
      <c r="P1406" s="7">
        <v>0</v>
      </c>
      <c r="Q1406" s="7">
        <v>0</v>
      </c>
      <c r="R1406" s="7">
        <v>0</v>
      </c>
      <c r="T1406" s="5">
        <v>33</v>
      </c>
      <c r="U1406" s="5">
        <v>0</v>
      </c>
      <c r="V1406" s="5">
        <v>0</v>
      </c>
      <c r="W1406" s="5">
        <v>0</v>
      </c>
      <c r="Z1406" s="5">
        <v>0</v>
      </c>
      <c r="AC1406" s="5">
        <v>0</v>
      </c>
      <c r="AF1406" s="5">
        <v>0</v>
      </c>
      <c r="AI1406" s="7">
        <v>442.88529999999997</v>
      </c>
      <c r="AJ1406" s="7">
        <v>5.0299999999999997E-2</v>
      </c>
      <c r="AK1406" s="5" t="s">
        <v>148</v>
      </c>
      <c r="BB1406" s="5" t="s">
        <v>74</v>
      </c>
    </row>
    <row r="1407" spans="1:57" x14ac:dyDescent="0.25">
      <c r="A1407" s="5">
        <v>1406</v>
      </c>
      <c r="B1407" s="6">
        <v>42605.366597222222</v>
      </c>
      <c r="C1407" s="6">
        <v>42605.39329861111</v>
      </c>
      <c r="D1407" s="5" t="s">
        <v>336</v>
      </c>
      <c r="E1407" s="5" t="s">
        <v>241</v>
      </c>
      <c r="F1407" s="5" t="s">
        <v>337</v>
      </c>
      <c r="G1407" s="5" t="s">
        <v>64</v>
      </c>
      <c r="H1407" s="5" t="s">
        <v>319</v>
      </c>
      <c r="I1407" s="5" t="s">
        <v>69</v>
      </c>
      <c r="J1407" s="5" t="s">
        <v>65</v>
      </c>
      <c r="K1407" s="5" t="s">
        <v>65</v>
      </c>
      <c r="L1407" s="5">
        <v>18768</v>
      </c>
      <c r="M1407" s="5" t="s">
        <v>70</v>
      </c>
      <c r="N1407" s="5" t="s">
        <v>70</v>
      </c>
      <c r="O1407" s="7">
        <v>0</v>
      </c>
      <c r="P1407" s="7">
        <v>0</v>
      </c>
      <c r="Q1407" s="7">
        <v>0</v>
      </c>
      <c r="R1407" s="7">
        <v>0</v>
      </c>
      <c r="T1407" s="5">
        <v>33</v>
      </c>
      <c r="U1407" s="5">
        <v>0</v>
      </c>
      <c r="V1407" s="5">
        <v>0</v>
      </c>
      <c r="W1407" s="5">
        <v>0</v>
      </c>
      <c r="Z1407" s="5">
        <v>0</v>
      </c>
      <c r="AC1407" s="5">
        <v>0</v>
      </c>
      <c r="AF1407" s="5">
        <v>0</v>
      </c>
      <c r="AI1407" s="7">
        <v>442.92200000000003</v>
      </c>
      <c r="AJ1407" s="7">
        <v>3.6700000000000003E-2</v>
      </c>
      <c r="AK1407" s="5" t="s">
        <v>149</v>
      </c>
      <c r="BB1407" s="5" t="s">
        <v>71</v>
      </c>
    </row>
    <row r="1408" spans="1:57" x14ac:dyDescent="0.25">
      <c r="A1408" s="5">
        <v>1407</v>
      </c>
      <c r="B1408" s="6">
        <v>42605.303402777776</v>
      </c>
      <c r="C1408" s="6">
        <v>42605.371134259258</v>
      </c>
      <c r="D1408" s="5" t="s">
        <v>336</v>
      </c>
      <c r="E1408" s="5" t="s">
        <v>241</v>
      </c>
      <c r="F1408" s="5" t="s">
        <v>337</v>
      </c>
      <c r="G1408" s="5" t="s">
        <v>64</v>
      </c>
      <c r="H1408" s="5" t="s">
        <v>319</v>
      </c>
      <c r="I1408" s="5" t="s">
        <v>69</v>
      </c>
      <c r="J1408" s="5" t="s">
        <v>65</v>
      </c>
      <c r="K1408" s="5" t="s">
        <v>65</v>
      </c>
      <c r="L1408" s="5">
        <v>4542</v>
      </c>
      <c r="M1408" s="5" t="s">
        <v>70</v>
      </c>
      <c r="N1408" s="5" t="s">
        <v>70</v>
      </c>
      <c r="O1408" s="7">
        <v>0</v>
      </c>
      <c r="P1408" s="7">
        <v>0</v>
      </c>
      <c r="Q1408" s="7">
        <v>0</v>
      </c>
      <c r="R1408" s="7">
        <v>0</v>
      </c>
      <c r="T1408" s="5">
        <v>33</v>
      </c>
      <c r="U1408" s="5">
        <v>0</v>
      </c>
      <c r="V1408" s="5">
        <v>0</v>
      </c>
      <c r="W1408" s="5">
        <v>0</v>
      </c>
      <c r="Z1408" s="5">
        <v>0</v>
      </c>
      <c r="AC1408" s="5">
        <v>0</v>
      </c>
      <c r="AF1408" s="5">
        <v>0</v>
      </c>
      <c r="AI1408" s="7">
        <v>442.93169999999998</v>
      </c>
      <c r="AJ1408" s="7">
        <v>9.7000000000000003E-3</v>
      </c>
      <c r="AK1408" s="5" t="s">
        <v>148</v>
      </c>
      <c r="BB1408" s="5" t="s">
        <v>74</v>
      </c>
    </row>
    <row r="1409" spans="1:57" x14ac:dyDescent="0.25">
      <c r="A1409" s="5">
        <v>1408</v>
      </c>
      <c r="B1409" s="6">
        <v>42605.303217592591</v>
      </c>
      <c r="C1409" s="6">
        <v>42605.371134259258</v>
      </c>
      <c r="D1409" s="5" t="s">
        <v>336</v>
      </c>
      <c r="E1409" s="5" t="s">
        <v>241</v>
      </c>
      <c r="F1409" s="5" t="s">
        <v>337</v>
      </c>
      <c r="G1409" s="5" t="s">
        <v>64</v>
      </c>
      <c r="H1409" s="5" t="s">
        <v>319</v>
      </c>
      <c r="I1409" s="5" t="s">
        <v>69</v>
      </c>
      <c r="J1409" s="5" t="s">
        <v>65</v>
      </c>
      <c r="K1409" s="5" t="s">
        <v>65</v>
      </c>
      <c r="L1409" s="5">
        <v>7439</v>
      </c>
      <c r="M1409" s="5" t="s">
        <v>70</v>
      </c>
      <c r="N1409" s="5" t="s">
        <v>70</v>
      </c>
      <c r="O1409" s="7">
        <v>0</v>
      </c>
      <c r="P1409" s="7">
        <v>0</v>
      </c>
      <c r="Q1409" s="7">
        <v>0</v>
      </c>
      <c r="R1409" s="7">
        <v>0</v>
      </c>
      <c r="T1409" s="5">
        <v>33</v>
      </c>
      <c r="U1409" s="5">
        <v>0</v>
      </c>
      <c r="V1409" s="5">
        <v>0</v>
      </c>
      <c r="W1409" s="5">
        <v>0</v>
      </c>
      <c r="Z1409" s="5">
        <v>0</v>
      </c>
      <c r="AC1409" s="5">
        <v>0</v>
      </c>
      <c r="AF1409" s="5">
        <v>0</v>
      </c>
      <c r="AI1409" s="7">
        <v>442.94709999999998</v>
      </c>
      <c r="AJ1409" s="7">
        <v>1.55E-2</v>
      </c>
      <c r="AK1409" s="5" t="s">
        <v>149</v>
      </c>
      <c r="BB1409" s="5" t="s">
        <v>71</v>
      </c>
    </row>
    <row r="1410" spans="1:57" x14ac:dyDescent="0.25">
      <c r="A1410" s="5">
        <v>1409</v>
      </c>
      <c r="B1410" s="6">
        <v>42604.98940972222</v>
      </c>
      <c r="D1410" s="5" t="s">
        <v>318</v>
      </c>
      <c r="E1410" s="5" t="s">
        <v>344</v>
      </c>
      <c r="G1410" s="5" t="s">
        <v>64</v>
      </c>
      <c r="H1410" s="5" t="s">
        <v>319</v>
      </c>
      <c r="I1410" s="5" t="s">
        <v>75</v>
      </c>
      <c r="J1410" s="5" t="s">
        <v>65</v>
      </c>
      <c r="K1410" s="5" t="s">
        <v>65</v>
      </c>
      <c r="M1410" s="5" t="s">
        <v>674</v>
      </c>
      <c r="N1410" s="5" t="s">
        <v>365</v>
      </c>
      <c r="O1410" s="7">
        <v>0</v>
      </c>
      <c r="P1410" s="7">
        <v>0</v>
      </c>
      <c r="Q1410" s="7">
        <v>0</v>
      </c>
      <c r="R1410" s="7">
        <v>0</v>
      </c>
      <c r="T1410" s="5">
        <v>0</v>
      </c>
      <c r="W1410" s="5">
        <v>0</v>
      </c>
      <c r="Y1410" s="5">
        <v>0</v>
      </c>
      <c r="Z1410" s="5">
        <v>0</v>
      </c>
      <c r="AB1410" s="5">
        <v>0</v>
      </c>
      <c r="AC1410" s="5">
        <v>0</v>
      </c>
      <c r="AE1410" s="5">
        <v>0</v>
      </c>
      <c r="AF1410" s="5">
        <v>0</v>
      </c>
      <c r="AH1410" s="5">
        <v>0</v>
      </c>
      <c r="AJ1410" s="7">
        <v>0</v>
      </c>
      <c r="AZ1410" s="5" t="s">
        <v>175</v>
      </c>
      <c r="BB1410" s="5" t="s">
        <v>77</v>
      </c>
      <c r="BD1410" s="5" t="s">
        <v>328</v>
      </c>
      <c r="BE1410" s="5" t="s">
        <v>67</v>
      </c>
    </row>
    <row r="1411" spans="1:57" x14ac:dyDescent="0.25">
      <c r="A1411" s="5">
        <v>1410</v>
      </c>
      <c r="B1411" s="6">
        <v>42604.909479166665</v>
      </c>
      <c r="D1411" s="5" t="s">
        <v>317</v>
      </c>
      <c r="E1411" s="5" t="s">
        <v>318</v>
      </c>
      <c r="F1411" s="5" t="s">
        <v>317</v>
      </c>
      <c r="G1411" s="5" t="s">
        <v>80</v>
      </c>
      <c r="H1411" s="5" t="s">
        <v>319</v>
      </c>
      <c r="I1411" s="5" t="s">
        <v>320</v>
      </c>
      <c r="J1411" s="5" t="s">
        <v>65</v>
      </c>
      <c r="K1411" s="5" t="s">
        <v>65</v>
      </c>
      <c r="M1411" s="5" t="s">
        <v>363</v>
      </c>
      <c r="N1411" s="5" t="s">
        <v>66</v>
      </c>
      <c r="O1411" s="7">
        <v>0</v>
      </c>
      <c r="P1411" s="7">
        <v>0</v>
      </c>
      <c r="Q1411" s="7">
        <v>0</v>
      </c>
      <c r="R1411" s="7">
        <v>0</v>
      </c>
      <c r="T1411" s="5">
        <v>0</v>
      </c>
      <c r="W1411" s="5">
        <v>0</v>
      </c>
      <c r="Y1411" s="5">
        <v>0</v>
      </c>
      <c r="Z1411" s="5">
        <v>0</v>
      </c>
      <c r="AB1411" s="5">
        <v>0</v>
      </c>
      <c r="AC1411" s="5">
        <v>0</v>
      </c>
      <c r="AE1411" s="5">
        <v>0</v>
      </c>
      <c r="AF1411" s="5">
        <v>0</v>
      </c>
      <c r="AH1411" s="5">
        <v>0</v>
      </c>
      <c r="AJ1411" s="7">
        <v>0</v>
      </c>
      <c r="BB1411" s="5" t="s">
        <v>322</v>
      </c>
      <c r="BD1411" s="5" t="s">
        <v>323</v>
      </c>
      <c r="BE1411" s="5" t="s">
        <v>324</v>
      </c>
    </row>
    <row r="1412" spans="1:57" x14ac:dyDescent="0.25">
      <c r="A1412" s="5">
        <v>1411</v>
      </c>
      <c r="B1412" s="6">
        <v>42604.854930555557</v>
      </c>
      <c r="D1412" s="5" t="s">
        <v>317</v>
      </c>
      <c r="E1412" s="5" t="s">
        <v>318</v>
      </c>
      <c r="F1412" s="5" t="s">
        <v>317</v>
      </c>
      <c r="G1412" s="5" t="s">
        <v>80</v>
      </c>
      <c r="H1412" s="5" t="s">
        <v>319</v>
      </c>
      <c r="I1412" s="5" t="s">
        <v>320</v>
      </c>
      <c r="J1412" s="5" t="s">
        <v>65</v>
      </c>
      <c r="K1412" s="5" t="s">
        <v>65</v>
      </c>
      <c r="M1412" s="5" t="s">
        <v>191</v>
      </c>
      <c r="N1412" s="5" t="s">
        <v>66</v>
      </c>
      <c r="O1412" s="7">
        <v>0</v>
      </c>
      <c r="P1412" s="7">
        <v>0</v>
      </c>
      <c r="Q1412" s="7">
        <v>0</v>
      </c>
      <c r="R1412" s="7">
        <v>0</v>
      </c>
      <c r="T1412" s="5">
        <v>0</v>
      </c>
      <c r="W1412" s="5">
        <v>0</v>
      </c>
      <c r="Y1412" s="5">
        <v>0</v>
      </c>
      <c r="Z1412" s="5">
        <v>0</v>
      </c>
      <c r="AB1412" s="5">
        <v>0</v>
      </c>
      <c r="AC1412" s="5">
        <v>0</v>
      </c>
      <c r="AE1412" s="5">
        <v>0</v>
      </c>
      <c r="AF1412" s="5">
        <v>0</v>
      </c>
      <c r="AH1412" s="5">
        <v>0</v>
      </c>
      <c r="AJ1412" s="7">
        <v>0</v>
      </c>
      <c r="BB1412" s="5" t="s">
        <v>322</v>
      </c>
      <c r="BD1412" s="5" t="s">
        <v>323</v>
      </c>
      <c r="BE1412" s="5" t="s">
        <v>324</v>
      </c>
    </row>
    <row r="1413" spans="1:57" x14ac:dyDescent="0.25">
      <c r="A1413" s="5">
        <v>1412</v>
      </c>
      <c r="B1413" s="6">
        <v>42604.852175925924</v>
      </c>
      <c r="D1413" s="5" t="s">
        <v>318</v>
      </c>
      <c r="E1413" s="5" t="s">
        <v>579</v>
      </c>
      <c r="G1413" s="5" t="s">
        <v>64</v>
      </c>
      <c r="H1413" s="5" t="s">
        <v>319</v>
      </c>
      <c r="I1413" s="5" t="s">
        <v>75</v>
      </c>
      <c r="J1413" s="5" t="s">
        <v>65</v>
      </c>
      <c r="K1413" s="5" t="s">
        <v>65</v>
      </c>
      <c r="M1413" s="5" t="s">
        <v>239</v>
      </c>
      <c r="N1413" s="5" t="s">
        <v>76</v>
      </c>
      <c r="O1413" s="7">
        <v>0</v>
      </c>
      <c r="P1413" s="7">
        <v>0</v>
      </c>
      <c r="Q1413" s="7">
        <v>0</v>
      </c>
      <c r="R1413" s="7">
        <v>0</v>
      </c>
      <c r="T1413" s="5">
        <v>0</v>
      </c>
      <c r="W1413" s="5">
        <v>0</v>
      </c>
      <c r="Y1413" s="5">
        <v>0</v>
      </c>
      <c r="Z1413" s="5">
        <v>0</v>
      </c>
      <c r="AB1413" s="5">
        <v>0</v>
      </c>
      <c r="AC1413" s="5">
        <v>0</v>
      </c>
      <c r="AE1413" s="5">
        <v>0</v>
      </c>
      <c r="AF1413" s="5">
        <v>0</v>
      </c>
      <c r="AH1413" s="5">
        <v>0</v>
      </c>
      <c r="AJ1413" s="7">
        <v>0</v>
      </c>
      <c r="AZ1413" s="5" t="s">
        <v>175</v>
      </c>
      <c r="BB1413" s="5" t="s">
        <v>77</v>
      </c>
      <c r="BD1413" s="5" t="s">
        <v>327</v>
      </c>
      <c r="BE1413" s="5" t="s">
        <v>67</v>
      </c>
    </row>
    <row r="1414" spans="1:57" x14ac:dyDescent="0.25">
      <c r="A1414" s="5">
        <v>1413</v>
      </c>
      <c r="B1414" s="6">
        <v>42604.848946759259</v>
      </c>
      <c r="D1414" s="5" t="s">
        <v>318</v>
      </c>
      <c r="E1414" s="5" t="s">
        <v>330</v>
      </c>
      <c r="G1414" s="5" t="s">
        <v>64</v>
      </c>
      <c r="H1414" s="5" t="s">
        <v>319</v>
      </c>
      <c r="I1414" s="5" t="s">
        <v>75</v>
      </c>
      <c r="J1414" s="5" t="s">
        <v>65</v>
      </c>
      <c r="K1414" s="5" t="s">
        <v>65</v>
      </c>
      <c r="M1414" s="5" t="s">
        <v>223</v>
      </c>
      <c r="N1414" s="5" t="s">
        <v>196</v>
      </c>
      <c r="O1414" s="7">
        <v>0</v>
      </c>
      <c r="P1414" s="7">
        <v>0</v>
      </c>
      <c r="Q1414" s="7">
        <v>0</v>
      </c>
      <c r="R1414" s="7">
        <v>0</v>
      </c>
      <c r="T1414" s="5">
        <v>0</v>
      </c>
      <c r="W1414" s="5">
        <v>0</v>
      </c>
      <c r="Y1414" s="5">
        <v>0</v>
      </c>
      <c r="Z1414" s="5">
        <v>0</v>
      </c>
      <c r="AB1414" s="5">
        <v>0</v>
      </c>
      <c r="AC1414" s="5">
        <v>0</v>
      </c>
      <c r="AE1414" s="5">
        <v>0</v>
      </c>
      <c r="AF1414" s="5">
        <v>0</v>
      </c>
      <c r="AH1414" s="5">
        <v>0</v>
      </c>
      <c r="AJ1414" s="7">
        <v>0</v>
      </c>
      <c r="AZ1414" s="5" t="s">
        <v>175</v>
      </c>
      <c r="BB1414" s="5" t="s">
        <v>77</v>
      </c>
      <c r="BD1414" s="5" t="s">
        <v>391</v>
      </c>
      <c r="BE1414" s="5" t="s">
        <v>67</v>
      </c>
    </row>
    <row r="1415" spans="1:57" x14ac:dyDescent="0.25">
      <c r="A1415" s="5">
        <v>1414</v>
      </c>
      <c r="B1415" s="6">
        <v>42604.848124999997</v>
      </c>
      <c r="D1415" s="5" t="s">
        <v>318</v>
      </c>
      <c r="E1415" s="5" t="s">
        <v>330</v>
      </c>
      <c r="G1415" s="5" t="s">
        <v>64</v>
      </c>
      <c r="H1415" s="5" t="s">
        <v>319</v>
      </c>
      <c r="I1415" s="5" t="s">
        <v>75</v>
      </c>
      <c r="J1415" s="5" t="s">
        <v>65</v>
      </c>
      <c r="K1415" s="5" t="s">
        <v>65</v>
      </c>
      <c r="M1415" s="5" t="s">
        <v>205</v>
      </c>
      <c r="N1415" s="5" t="s">
        <v>76</v>
      </c>
      <c r="O1415" s="7">
        <v>0</v>
      </c>
      <c r="P1415" s="7">
        <v>0</v>
      </c>
      <c r="Q1415" s="7">
        <v>0</v>
      </c>
      <c r="R1415" s="7">
        <v>0</v>
      </c>
      <c r="T1415" s="5">
        <v>0</v>
      </c>
      <c r="W1415" s="5">
        <v>0</v>
      </c>
      <c r="Y1415" s="5">
        <v>0</v>
      </c>
      <c r="Z1415" s="5">
        <v>0</v>
      </c>
      <c r="AB1415" s="5">
        <v>0</v>
      </c>
      <c r="AC1415" s="5">
        <v>0</v>
      </c>
      <c r="AE1415" s="5">
        <v>0</v>
      </c>
      <c r="AF1415" s="5">
        <v>0</v>
      </c>
      <c r="AH1415" s="5">
        <v>0</v>
      </c>
      <c r="AJ1415" s="7">
        <v>0</v>
      </c>
      <c r="AZ1415" s="5" t="s">
        <v>175</v>
      </c>
      <c r="BB1415" s="5" t="s">
        <v>77</v>
      </c>
      <c r="BD1415" s="5" t="s">
        <v>391</v>
      </c>
      <c r="BE1415" s="5" t="s">
        <v>67</v>
      </c>
    </row>
    <row r="1416" spans="1:57" x14ac:dyDescent="0.25">
      <c r="A1416" s="5">
        <v>1415</v>
      </c>
      <c r="B1416" s="6">
        <v>42604.847268518519</v>
      </c>
      <c r="D1416" s="5" t="s">
        <v>318</v>
      </c>
      <c r="E1416" s="5" t="s">
        <v>330</v>
      </c>
      <c r="G1416" s="5" t="s">
        <v>64</v>
      </c>
      <c r="H1416" s="5" t="s">
        <v>319</v>
      </c>
      <c r="I1416" s="5" t="s">
        <v>75</v>
      </c>
      <c r="J1416" s="5" t="s">
        <v>65</v>
      </c>
      <c r="K1416" s="5" t="s">
        <v>65</v>
      </c>
      <c r="M1416" s="5" t="s">
        <v>242</v>
      </c>
      <c r="N1416" s="5" t="s">
        <v>66</v>
      </c>
      <c r="O1416" s="7">
        <v>0</v>
      </c>
      <c r="P1416" s="7">
        <v>0</v>
      </c>
      <c r="Q1416" s="7">
        <v>0</v>
      </c>
      <c r="R1416" s="7">
        <v>0</v>
      </c>
      <c r="T1416" s="5">
        <v>0</v>
      </c>
      <c r="W1416" s="5">
        <v>0</v>
      </c>
      <c r="Y1416" s="5">
        <v>0</v>
      </c>
      <c r="Z1416" s="5">
        <v>0</v>
      </c>
      <c r="AB1416" s="5">
        <v>0</v>
      </c>
      <c r="AC1416" s="5">
        <v>0</v>
      </c>
      <c r="AE1416" s="5">
        <v>0</v>
      </c>
      <c r="AF1416" s="5">
        <v>0</v>
      </c>
      <c r="AH1416" s="5">
        <v>0</v>
      </c>
      <c r="AJ1416" s="7">
        <v>0</v>
      </c>
      <c r="AZ1416" s="5" t="s">
        <v>175</v>
      </c>
      <c r="BB1416" s="5" t="s">
        <v>77</v>
      </c>
      <c r="BD1416" s="5" t="s">
        <v>343</v>
      </c>
      <c r="BE1416" s="5" t="s">
        <v>67</v>
      </c>
    </row>
    <row r="1417" spans="1:57" x14ac:dyDescent="0.25">
      <c r="A1417" s="5">
        <v>1416</v>
      </c>
      <c r="B1417" s="6">
        <v>42604.842245370368</v>
      </c>
      <c r="C1417" s="6">
        <v>42604.913252314815</v>
      </c>
      <c r="D1417" s="5" t="s">
        <v>336</v>
      </c>
      <c r="E1417" s="5" t="s">
        <v>241</v>
      </c>
      <c r="F1417" s="5" t="s">
        <v>337</v>
      </c>
      <c r="G1417" s="5" t="s">
        <v>64</v>
      </c>
      <c r="H1417" s="5" t="s">
        <v>319</v>
      </c>
      <c r="I1417" s="5" t="s">
        <v>69</v>
      </c>
      <c r="J1417" s="5" t="s">
        <v>65</v>
      </c>
      <c r="K1417" s="5" t="s">
        <v>65</v>
      </c>
      <c r="L1417" s="5">
        <v>11935</v>
      </c>
      <c r="M1417" s="5" t="s">
        <v>70</v>
      </c>
      <c r="N1417" s="5" t="s">
        <v>70</v>
      </c>
      <c r="O1417" s="7">
        <v>0</v>
      </c>
      <c r="P1417" s="7">
        <v>0</v>
      </c>
      <c r="Q1417" s="7">
        <v>0</v>
      </c>
      <c r="R1417" s="7">
        <v>0</v>
      </c>
      <c r="T1417" s="5">
        <v>33</v>
      </c>
      <c r="U1417" s="5">
        <v>0</v>
      </c>
      <c r="V1417" s="5">
        <v>0</v>
      </c>
      <c r="W1417" s="5">
        <v>0</v>
      </c>
      <c r="Z1417" s="5">
        <v>0</v>
      </c>
      <c r="AC1417" s="5">
        <v>0</v>
      </c>
      <c r="AF1417" s="5">
        <v>0</v>
      </c>
      <c r="AI1417" s="7">
        <v>442.95890000000003</v>
      </c>
      <c r="AJ1417" s="7">
        <v>1.17E-2</v>
      </c>
      <c r="AK1417" s="5" t="s">
        <v>149</v>
      </c>
      <c r="AZ1417" s="5" t="s">
        <v>186</v>
      </c>
      <c r="BB1417" s="5" t="s">
        <v>71</v>
      </c>
    </row>
    <row r="1418" spans="1:57" x14ac:dyDescent="0.25">
      <c r="A1418" s="5">
        <v>1417</v>
      </c>
      <c r="B1418" s="6">
        <v>42604.841828703706</v>
      </c>
      <c r="C1418" s="6">
        <v>42604.913252314815</v>
      </c>
      <c r="D1418" s="5" t="s">
        <v>336</v>
      </c>
      <c r="E1418" s="5" t="s">
        <v>241</v>
      </c>
      <c r="F1418" s="5" t="s">
        <v>337</v>
      </c>
      <c r="G1418" s="5" t="s">
        <v>64</v>
      </c>
      <c r="H1418" s="5" t="s">
        <v>319</v>
      </c>
      <c r="I1418" s="5" t="s">
        <v>69</v>
      </c>
      <c r="J1418" s="5" t="s">
        <v>65</v>
      </c>
      <c r="K1418" s="5" t="s">
        <v>65</v>
      </c>
      <c r="L1418" s="5">
        <v>83618</v>
      </c>
      <c r="M1418" s="5" t="s">
        <v>70</v>
      </c>
      <c r="N1418" s="5" t="s">
        <v>70</v>
      </c>
      <c r="O1418" s="7">
        <v>0</v>
      </c>
      <c r="P1418" s="7">
        <v>0</v>
      </c>
      <c r="Q1418" s="7">
        <v>0</v>
      </c>
      <c r="R1418" s="7">
        <v>0</v>
      </c>
      <c r="T1418" s="5">
        <v>33</v>
      </c>
      <c r="U1418" s="5">
        <v>0</v>
      </c>
      <c r="V1418" s="5">
        <v>0</v>
      </c>
      <c r="W1418" s="5">
        <v>0</v>
      </c>
      <c r="Z1418" s="5">
        <v>0</v>
      </c>
      <c r="AC1418" s="5">
        <v>0</v>
      </c>
      <c r="AF1418" s="5">
        <v>0</v>
      </c>
      <c r="AI1418" s="7">
        <v>443.03890000000001</v>
      </c>
      <c r="AJ1418" s="7">
        <v>8.0100000000000005E-2</v>
      </c>
      <c r="AK1418" s="5" t="s">
        <v>148</v>
      </c>
      <c r="AZ1418" s="5" t="s">
        <v>185</v>
      </c>
      <c r="BB1418" s="5" t="s">
        <v>74</v>
      </c>
    </row>
    <row r="1419" spans="1:57" x14ac:dyDescent="0.25">
      <c r="A1419" s="5">
        <v>1418</v>
      </c>
      <c r="B1419" s="6">
        <v>42604.757662037038</v>
      </c>
      <c r="D1419" s="5" t="s">
        <v>318</v>
      </c>
      <c r="E1419" s="5" t="s">
        <v>330</v>
      </c>
      <c r="G1419" s="5" t="s">
        <v>64</v>
      </c>
      <c r="H1419" s="5" t="s">
        <v>319</v>
      </c>
      <c r="I1419" s="5" t="s">
        <v>75</v>
      </c>
      <c r="J1419" s="5" t="s">
        <v>65</v>
      </c>
      <c r="K1419" s="5" t="s">
        <v>65</v>
      </c>
      <c r="M1419" s="5" t="s">
        <v>467</v>
      </c>
      <c r="N1419" s="5" t="s">
        <v>196</v>
      </c>
      <c r="O1419" s="7">
        <v>0</v>
      </c>
      <c r="P1419" s="7">
        <v>0</v>
      </c>
      <c r="Q1419" s="7">
        <v>0</v>
      </c>
      <c r="R1419" s="7">
        <v>0</v>
      </c>
      <c r="T1419" s="5">
        <v>0</v>
      </c>
      <c r="W1419" s="5">
        <v>0</v>
      </c>
      <c r="Y1419" s="5">
        <v>0</v>
      </c>
      <c r="Z1419" s="5">
        <v>0</v>
      </c>
      <c r="AB1419" s="5">
        <v>0</v>
      </c>
      <c r="AC1419" s="5">
        <v>0</v>
      </c>
      <c r="AE1419" s="5">
        <v>0</v>
      </c>
      <c r="AF1419" s="5">
        <v>0</v>
      </c>
      <c r="AH1419" s="5">
        <v>0</v>
      </c>
      <c r="AJ1419" s="7">
        <v>0</v>
      </c>
      <c r="AZ1419" s="5" t="s">
        <v>175</v>
      </c>
      <c r="BB1419" s="5" t="s">
        <v>77</v>
      </c>
    </row>
    <row r="1420" spans="1:57" x14ac:dyDescent="0.25">
      <c r="A1420" s="5">
        <v>1419</v>
      </c>
      <c r="B1420" s="6">
        <v>42604.757048611114</v>
      </c>
      <c r="D1420" s="5" t="s">
        <v>318</v>
      </c>
      <c r="E1420" s="5" t="s">
        <v>346</v>
      </c>
      <c r="G1420" s="5" t="s">
        <v>64</v>
      </c>
      <c r="H1420" s="5" t="s">
        <v>319</v>
      </c>
      <c r="I1420" s="5" t="s">
        <v>75</v>
      </c>
      <c r="J1420" s="5" t="s">
        <v>65</v>
      </c>
      <c r="K1420" s="5" t="s">
        <v>65</v>
      </c>
      <c r="M1420" s="5" t="s">
        <v>198</v>
      </c>
      <c r="N1420" s="5" t="s">
        <v>66</v>
      </c>
      <c r="O1420" s="7">
        <v>0</v>
      </c>
      <c r="P1420" s="7">
        <v>0</v>
      </c>
      <c r="Q1420" s="7">
        <v>0</v>
      </c>
      <c r="R1420" s="7">
        <v>0</v>
      </c>
      <c r="T1420" s="5">
        <v>0</v>
      </c>
      <c r="W1420" s="5">
        <v>0</v>
      </c>
      <c r="Y1420" s="5">
        <v>0</v>
      </c>
      <c r="Z1420" s="5">
        <v>0</v>
      </c>
      <c r="AB1420" s="5">
        <v>0</v>
      </c>
      <c r="AC1420" s="5">
        <v>0</v>
      </c>
      <c r="AE1420" s="5">
        <v>0</v>
      </c>
      <c r="AF1420" s="5">
        <v>0</v>
      </c>
      <c r="AH1420" s="5">
        <v>0</v>
      </c>
      <c r="AJ1420" s="7">
        <v>0</v>
      </c>
      <c r="AZ1420" s="5" t="s">
        <v>175</v>
      </c>
      <c r="BB1420" s="5" t="s">
        <v>77</v>
      </c>
      <c r="BD1420" s="5" t="s">
        <v>361</v>
      </c>
      <c r="BE1420" s="5" t="s">
        <v>67</v>
      </c>
    </row>
    <row r="1421" spans="1:57" x14ac:dyDescent="0.25">
      <c r="A1421" s="5">
        <v>1420</v>
      </c>
      <c r="B1421" s="6">
        <v>42604.753611111111</v>
      </c>
      <c r="D1421" s="5" t="s">
        <v>318</v>
      </c>
      <c r="E1421" s="5" t="s">
        <v>377</v>
      </c>
      <c r="G1421" s="5" t="s">
        <v>64</v>
      </c>
      <c r="H1421" s="5" t="s">
        <v>319</v>
      </c>
      <c r="I1421" s="5" t="s">
        <v>75</v>
      </c>
      <c r="J1421" s="5" t="s">
        <v>65</v>
      </c>
      <c r="K1421" s="5" t="s">
        <v>65</v>
      </c>
      <c r="M1421" s="5" t="s">
        <v>255</v>
      </c>
      <c r="N1421" s="5" t="s">
        <v>76</v>
      </c>
      <c r="O1421" s="7">
        <v>0</v>
      </c>
      <c r="P1421" s="7">
        <v>0</v>
      </c>
      <c r="Q1421" s="7">
        <v>0</v>
      </c>
      <c r="R1421" s="7">
        <v>0</v>
      </c>
      <c r="T1421" s="5">
        <v>0</v>
      </c>
      <c r="W1421" s="5">
        <v>0</v>
      </c>
      <c r="Y1421" s="5">
        <v>0</v>
      </c>
      <c r="Z1421" s="5">
        <v>0</v>
      </c>
      <c r="AB1421" s="5">
        <v>0</v>
      </c>
      <c r="AC1421" s="5">
        <v>0</v>
      </c>
      <c r="AE1421" s="5">
        <v>0</v>
      </c>
      <c r="AF1421" s="5">
        <v>0</v>
      </c>
      <c r="AH1421" s="5">
        <v>0</v>
      </c>
      <c r="AJ1421" s="7">
        <v>0</v>
      </c>
      <c r="AZ1421" s="5" t="s">
        <v>175</v>
      </c>
      <c r="BB1421" s="5" t="s">
        <v>77</v>
      </c>
      <c r="BD1421" s="5" t="s">
        <v>331</v>
      </c>
      <c r="BE1421" s="5" t="s">
        <v>67</v>
      </c>
    </row>
    <row r="1422" spans="1:57" x14ac:dyDescent="0.25">
      <c r="A1422" s="5">
        <v>1421</v>
      </c>
      <c r="B1422" s="6">
        <v>42604.750451388885</v>
      </c>
      <c r="D1422" s="5" t="s">
        <v>346</v>
      </c>
      <c r="E1422" s="5" t="s">
        <v>318</v>
      </c>
      <c r="G1422" s="5" t="s">
        <v>64</v>
      </c>
      <c r="H1422" s="5" t="s">
        <v>319</v>
      </c>
      <c r="I1422" s="5" t="s">
        <v>176</v>
      </c>
      <c r="J1422" s="5" t="s">
        <v>65</v>
      </c>
      <c r="K1422" s="5" t="s">
        <v>65</v>
      </c>
      <c r="M1422" s="5" t="s">
        <v>675</v>
      </c>
      <c r="N1422" s="5" t="s">
        <v>200</v>
      </c>
      <c r="O1422" s="7">
        <v>0</v>
      </c>
      <c r="P1422" s="7">
        <v>0</v>
      </c>
      <c r="Q1422" s="7">
        <v>0</v>
      </c>
      <c r="R1422" s="7">
        <v>0</v>
      </c>
      <c r="T1422" s="5">
        <v>0</v>
      </c>
      <c r="W1422" s="5">
        <v>0</v>
      </c>
      <c r="Y1422" s="5">
        <v>0</v>
      </c>
      <c r="Z1422" s="5">
        <v>0</v>
      </c>
      <c r="AB1422" s="5">
        <v>0</v>
      </c>
      <c r="AC1422" s="5">
        <v>0</v>
      </c>
      <c r="AE1422" s="5">
        <v>0</v>
      </c>
      <c r="AF1422" s="5">
        <v>0</v>
      </c>
      <c r="AH1422" s="5">
        <v>0</v>
      </c>
      <c r="AJ1422" s="7">
        <v>0</v>
      </c>
      <c r="AZ1422" s="5" t="s">
        <v>175</v>
      </c>
      <c r="BB1422" s="5" t="s">
        <v>178</v>
      </c>
      <c r="BD1422" s="5" t="s">
        <v>331</v>
      </c>
      <c r="BE1422" s="5" t="s">
        <v>67</v>
      </c>
    </row>
    <row r="1423" spans="1:57" x14ac:dyDescent="0.25">
      <c r="A1423" s="5">
        <v>1422</v>
      </c>
      <c r="B1423" s="6">
        <v>42604.745092592595</v>
      </c>
      <c r="D1423" s="5" t="s">
        <v>318</v>
      </c>
      <c r="E1423" s="5" t="s">
        <v>607</v>
      </c>
      <c r="G1423" s="5" t="s">
        <v>64</v>
      </c>
      <c r="H1423" s="5" t="s">
        <v>319</v>
      </c>
      <c r="I1423" s="5" t="s">
        <v>75</v>
      </c>
      <c r="J1423" s="5" t="s">
        <v>65</v>
      </c>
      <c r="K1423" s="5" t="s">
        <v>65</v>
      </c>
      <c r="M1423" s="5" t="s">
        <v>182</v>
      </c>
      <c r="N1423" s="5" t="s">
        <v>66</v>
      </c>
      <c r="O1423" s="7">
        <v>0</v>
      </c>
      <c r="P1423" s="7">
        <v>0</v>
      </c>
      <c r="Q1423" s="7">
        <v>0</v>
      </c>
      <c r="R1423" s="7">
        <v>0</v>
      </c>
      <c r="T1423" s="5">
        <v>0</v>
      </c>
      <c r="W1423" s="5">
        <v>0</v>
      </c>
      <c r="Y1423" s="5">
        <v>0</v>
      </c>
      <c r="Z1423" s="5">
        <v>0</v>
      </c>
      <c r="AB1423" s="5">
        <v>0</v>
      </c>
      <c r="AC1423" s="5">
        <v>0</v>
      </c>
      <c r="AE1423" s="5">
        <v>0</v>
      </c>
      <c r="AF1423" s="5">
        <v>0</v>
      </c>
      <c r="AH1423" s="5">
        <v>0</v>
      </c>
      <c r="AJ1423" s="7">
        <v>0</v>
      </c>
      <c r="AZ1423" s="5" t="s">
        <v>175</v>
      </c>
      <c r="BB1423" s="5" t="s">
        <v>77</v>
      </c>
      <c r="BD1423" s="5" t="s">
        <v>361</v>
      </c>
      <c r="BE1423" s="5" t="s">
        <v>67</v>
      </c>
    </row>
    <row r="1424" spans="1:57" x14ac:dyDescent="0.25">
      <c r="A1424" s="5">
        <v>1423</v>
      </c>
      <c r="B1424" s="6">
        <v>42604.736377314817</v>
      </c>
      <c r="D1424" s="5" t="s">
        <v>318</v>
      </c>
      <c r="E1424" s="5" t="s">
        <v>330</v>
      </c>
      <c r="G1424" s="5" t="s">
        <v>64</v>
      </c>
      <c r="H1424" s="5" t="s">
        <v>319</v>
      </c>
      <c r="I1424" s="5" t="s">
        <v>75</v>
      </c>
      <c r="J1424" s="5" t="s">
        <v>65</v>
      </c>
      <c r="K1424" s="5" t="s">
        <v>65</v>
      </c>
      <c r="M1424" s="5" t="s">
        <v>272</v>
      </c>
      <c r="N1424" s="5" t="s">
        <v>183</v>
      </c>
      <c r="O1424" s="7">
        <v>0</v>
      </c>
      <c r="P1424" s="7">
        <v>0</v>
      </c>
      <c r="Q1424" s="7">
        <v>0</v>
      </c>
      <c r="R1424" s="7">
        <v>0</v>
      </c>
      <c r="T1424" s="5">
        <v>0</v>
      </c>
      <c r="W1424" s="5">
        <v>0</v>
      </c>
      <c r="Y1424" s="5">
        <v>0</v>
      </c>
      <c r="Z1424" s="5">
        <v>0</v>
      </c>
      <c r="AB1424" s="5">
        <v>0</v>
      </c>
      <c r="AC1424" s="5">
        <v>0</v>
      </c>
      <c r="AE1424" s="5">
        <v>0</v>
      </c>
      <c r="AF1424" s="5">
        <v>0</v>
      </c>
      <c r="AH1424" s="5">
        <v>0</v>
      </c>
      <c r="AJ1424" s="7">
        <v>0</v>
      </c>
      <c r="AZ1424" s="5" t="s">
        <v>175</v>
      </c>
      <c r="BB1424" s="5" t="s">
        <v>77</v>
      </c>
      <c r="BD1424" s="5" t="s">
        <v>331</v>
      </c>
      <c r="BE1424" s="5" t="s">
        <v>67</v>
      </c>
    </row>
    <row r="1425" spans="1:57" x14ac:dyDescent="0.25">
      <c r="A1425" s="5">
        <v>1424</v>
      </c>
      <c r="B1425" s="6">
        <v>42604.736111111109</v>
      </c>
      <c r="D1425" s="5" t="s">
        <v>318</v>
      </c>
      <c r="E1425" s="5" t="s">
        <v>330</v>
      </c>
      <c r="G1425" s="5" t="s">
        <v>64</v>
      </c>
      <c r="H1425" s="5" t="s">
        <v>319</v>
      </c>
      <c r="I1425" s="5" t="s">
        <v>75</v>
      </c>
      <c r="J1425" s="5" t="s">
        <v>65</v>
      </c>
      <c r="K1425" s="5" t="s">
        <v>65</v>
      </c>
      <c r="M1425" s="5" t="s">
        <v>286</v>
      </c>
      <c r="N1425" s="5" t="s">
        <v>66</v>
      </c>
      <c r="O1425" s="7">
        <v>0</v>
      </c>
      <c r="P1425" s="7">
        <v>0</v>
      </c>
      <c r="Q1425" s="7">
        <v>0</v>
      </c>
      <c r="R1425" s="7">
        <v>0</v>
      </c>
      <c r="T1425" s="5">
        <v>0</v>
      </c>
      <c r="W1425" s="5">
        <v>0</v>
      </c>
      <c r="Y1425" s="5">
        <v>0</v>
      </c>
      <c r="Z1425" s="5">
        <v>0</v>
      </c>
      <c r="AB1425" s="5">
        <v>0</v>
      </c>
      <c r="AC1425" s="5">
        <v>0</v>
      </c>
      <c r="AE1425" s="5">
        <v>0</v>
      </c>
      <c r="AF1425" s="5">
        <v>0</v>
      </c>
      <c r="AH1425" s="5">
        <v>0</v>
      </c>
      <c r="AJ1425" s="7">
        <v>0</v>
      </c>
      <c r="AZ1425" s="5" t="s">
        <v>175</v>
      </c>
      <c r="BB1425" s="5" t="s">
        <v>77</v>
      </c>
      <c r="BD1425" s="5" t="s">
        <v>355</v>
      </c>
      <c r="BE1425" s="5" t="s">
        <v>67</v>
      </c>
    </row>
    <row r="1426" spans="1:57" x14ac:dyDescent="0.25">
      <c r="A1426" s="5">
        <v>1425</v>
      </c>
      <c r="B1426" s="6">
        <v>42604.735729166663</v>
      </c>
      <c r="D1426" s="5" t="s">
        <v>318</v>
      </c>
      <c r="E1426" s="5" t="s">
        <v>330</v>
      </c>
      <c r="G1426" s="5" t="s">
        <v>64</v>
      </c>
      <c r="H1426" s="5" t="s">
        <v>319</v>
      </c>
      <c r="I1426" s="5" t="s">
        <v>75</v>
      </c>
      <c r="J1426" s="5" t="s">
        <v>65</v>
      </c>
      <c r="K1426" s="5" t="s">
        <v>65</v>
      </c>
      <c r="M1426" s="5" t="s">
        <v>502</v>
      </c>
      <c r="N1426" s="5" t="s">
        <v>66</v>
      </c>
      <c r="O1426" s="7">
        <v>0</v>
      </c>
      <c r="P1426" s="7">
        <v>0</v>
      </c>
      <c r="Q1426" s="7">
        <v>0</v>
      </c>
      <c r="R1426" s="7">
        <v>0</v>
      </c>
      <c r="T1426" s="5">
        <v>0</v>
      </c>
      <c r="W1426" s="5">
        <v>0</v>
      </c>
      <c r="Y1426" s="5">
        <v>0</v>
      </c>
      <c r="Z1426" s="5">
        <v>0</v>
      </c>
      <c r="AB1426" s="5">
        <v>0</v>
      </c>
      <c r="AC1426" s="5">
        <v>0</v>
      </c>
      <c r="AE1426" s="5">
        <v>0</v>
      </c>
      <c r="AF1426" s="5">
        <v>0</v>
      </c>
      <c r="AH1426" s="5">
        <v>0</v>
      </c>
      <c r="AJ1426" s="7">
        <v>0</v>
      </c>
      <c r="AZ1426" s="5" t="s">
        <v>175</v>
      </c>
      <c r="BB1426" s="5" t="s">
        <v>77</v>
      </c>
      <c r="BD1426" s="5" t="s">
        <v>331</v>
      </c>
      <c r="BE1426" s="5" t="s">
        <v>67</v>
      </c>
    </row>
    <row r="1427" spans="1:57" x14ac:dyDescent="0.25">
      <c r="A1427" s="5">
        <v>1426</v>
      </c>
      <c r="B1427" s="6">
        <v>42604.729027777779</v>
      </c>
      <c r="D1427" s="5" t="s">
        <v>344</v>
      </c>
      <c r="E1427" s="5" t="s">
        <v>318</v>
      </c>
      <c r="G1427" s="5" t="s">
        <v>64</v>
      </c>
      <c r="H1427" s="5" t="s">
        <v>319</v>
      </c>
      <c r="I1427" s="5" t="s">
        <v>176</v>
      </c>
      <c r="J1427" s="5" t="s">
        <v>65</v>
      </c>
      <c r="K1427" s="5" t="s">
        <v>65</v>
      </c>
      <c r="M1427" s="5" t="s">
        <v>297</v>
      </c>
      <c r="N1427" s="5" t="s">
        <v>76</v>
      </c>
      <c r="O1427" s="7">
        <v>0</v>
      </c>
      <c r="P1427" s="7">
        <v>0</v>
      </c>
      <c r="Q1427" s="7">
        <v>0</v>
      </c>
      <c r="R1427" s="7">
        <v>0</v>
      </c>
      <c r="T1427" s="5">
        <v>0</v>
      </c>
      <c r="W1427" s="5">
        <v>0</v>
      </c>
      <c r="Y1427" s="5">
        <v>0</v>
      </c>
      <c r="Z1427" s="5">
        <v>0</v>
      </c>
      <c r="AB1427" s="5">
        <v>0</v>
      </c>
      <c r="AC1427" s="5">
        <v>0</v>
      </c>
      <c r="AE1427" s="5">
        <v>0</v>
      </c>
      <c r="AF1427" s="5">
        <v>0</v>
      </c>
      <c r="AH1427" s="5">
        <v>0</v>
      </c>
      <c r="AJ1427" s="7">
        <v>0</v>
      </c>
      <c r="AZ1427" s="5" t="s">
        <v>175</v>
      </c>
      <c r="BB1427" s="5" t="s">
        <v>178</v>
      </c>
      <c r="BD1427" s="5" t="s">
        <v>676</v>
      </c>
      <c r="BE1427" s="5" t="s">
        <v>67</v>
      </c>
    </row>
    <row r="1428" spans="1:57" x14ac:dyDescent="0.25">
      <c r="A1428" s="5">
        <v>1427</v>
      </c>
      <c r="B1428" s="6">
        <v>42604.728090277778</v>
      </c>
      <c r="D1428" s="5" t="s">
        <v>344</v>
      </c>
      <c r="E1428" s="5" t="s">
        <v>318</v>
      </c>
      <c r="G1428" s="5" t="s">
        <v>64</v>
      </c>
      <c r="H1428" s="5" t="s">
        <v>319</v>
      </c>
      <c r="I1428" s="5" t="s">
        <v>176</v>
      </c>
      <c r="J1428" s="5" t="s">
        <v>65</v>
      </c>
      <c r="K1428" s="5" t="s">
        <v>65</v>
      </c>
      <c r="M1428" s="5" t="s">
        <v>233</v>
      </c>
      <c r="N1428" s="5" t="s">
        <v>66</v>
      </c>
      <c r="O1428" s="7">
        <v>0</v>
      </c>
      <c r="P1428" s="7">
        <v>0</v>
      </c>
      <c r="Q1428" s="7">
        <v>0</v>
      </c>
      <c r="R1428" s="7">
        <v>0</v>
      </c>
      <c r="T1428" s="5">
        <v>0</v>
      </c>
      <c r="W1428" s="5">
        <v>0</v>
      </c>
      <c r="Y1428" s="5">
        <v>0</v>
      </c>
      <c r="Z1428" s="5">
        <v>0</v>
      </c>
      <c r="AB1428" s="5">
        <v>0</v>
      </c>
      <c r="AC1428" s="5">
        <v>0</v>
      </c>
      <c r="AE1428" s="5">
        <v>0</v>
      </c>
      <c r="AF1428" s="5">
        <v>0</v>
      </c>
      <c r="AH1428" s="5">
        <v>0</v>
      </c>
      <c r="AJ1428" s="7">
        <v>0</v>
      </c>
      <c r="AZ1428" s="5" t="s">
        <v>175</v>
      </c>
      <c r="BB1428" s="5" t="s">
        <v>178</v>
      </c>
      <c r="BD1428" s="5" t="s">
        <v>421</v>
      </c>
      <c r="BE1428" s="5" t="s">
        <v>67</v>
      </c>
    </row>
    <row r="1429" spans="1:57" x14ac:dyDescent="0.25">
      <c r="A1429" s="5">
        <v>1428</v>
      </c>
      <c r="B1429" s="6">
        <v>42604.720451388886</v>
      </c>
      <c r="D1429" s="5" t="s">
        <v>318</v>
      </c>
      <c r="E1429" s="5" t="s">
        <v>377</v>
      </c>
      <c r="G1429" s="5" t="s">
        <v>64</v>
      </c>
      <c r="H1429" s="5" t="s">
        <v>319</v>
      </c>
      <c r="I1429" s="5" t="s">
        <v>75</v>
      </c>
      <c r="J1429" s="5" t="s">
        <v>65</v>
      </c>
      <c r="K1429" s="5" t="s">
        <v>65</v>
      </c>
      <c r="M1429" s="5" t="s">
        <v>592</v>
      </c>
      <c r="N1429" s="5" t="s">
        <v>196</v>
      </c>
      <c r="O1429" s="7">
        <v>0</v>
      </c>
      <c r="P1429" s="7">
        <v>0</v>
      </c>
      <c r="Q1429" s="7">
        <v>0</v>
      </c>
      <c r="R1429" s="7">
        <v>0</v>
      </c>
      <c r="T1429" s="5">
        <v>0</v>
      </c>
      <c r="W1429" s="5">
        <v>0</v>
      </c>
      <c r="Y1429" s="5">
        <v>0</v>
      </c>
      <c r="Z1429" s="5">
        <v>0</v>
      </c>
      <c r="AB1429" s="5">
        <v>0</v>
      </c>
      <c r="AC1429" s="5">
        <v>0</v>
      </c>
      <c r="AE1429" s="5">
        <v>0</v>
      </c>
      <c r="AF1429" s="5">
        <v>0</v>
      </c>
      <c r="AH1429" s="5">
        <v>0</v>
      </c>
      <c r="AJ1429" s="7">
        <v>0</v>
      </c>
      <c r="AZ1429" s="5" t="s">
        <v>175</v>
      </c>
      <c r="BB1429" s="5" t="s">
        <v>77</v>
      </c>
      <c r="BD1429" s="5" t="s">
        <v>677</v>
      </c>
      <c r="BE1429" s="5" t="s">
        <v>67</v>
      </c>
    </row>
    <row r="1430" spans="1:57" x14ac:dyDescent="0.25">
      <c r="A1430" s="5">
        <v>1429</v>
      </c>
      <c r="B1430" s="6">
        <v>42604.710219907407</v>
      </c>
      <c r="C1430" s="6">
        <v>42604.843472222223</v>
      </c>
      <c r="D1430" s="5" t="s">
        <v>336</v>
      </c>
      <c r="E1430" s="5" t="s">
        <v>68</v>
      </c>
      <c r="F1430" s="5" t="s">
        <v>337</v>
      </c>
      <c r="G1430" s="5" t="s">
        <v>64</v>
      </c>
      <c r="H1430" s="5" t="s">
        <v>319</v>
      </c>
      <c r="I1430" s="5" t="s">
        <v>69</v>
      </c>
      <c r="J1430" s="5" t="s">
        <v>65</v>
      </c>
      <c r="K1430" s="5" t="s">
        <v>65</v>
      </c>
      <c r="L1430" s="5">
        <v>205278</v>
      </c>
      <c r="M1430" s="5" t="s">
        <v>70</v>
      </c>
      <c r="N1430" s="5" t="s">
        <v>70</v>
      </c>
      <c r="O1430" s="7">
        <v>0</v>
      </c>
      <c r="P1430" s="7">
        <v>0</v>
      </c>
      <c r="Q1430" s="7">
        <v>0</v>
      </c>
      <c r="R1430" s="7">
        <v>0</v>
      </c>
      <c r="T1430" s="5">
        <v>33</v>
      </c>
      <c r="U1430" s="5">
        <v>0</v>
      </c>
      <c r="V1430" s="5">
        <v>0</v>
      </c>
      <c r="W1430" s="5">
        <v>0</v>
      </c>
      <c r="Z1430" s="5">
        <v>0</v>
      </c>
      <c r="AC1430" s="5">
        <v>0</v>
      </c>
      <c r="AF1430" s="5">
        <v>0</v>
      </c>
      <c r="AI1430" s="7">
        <v>448.17469999999997</v>
      </c>
      <c r="AJ1430" s="7">
        <v>0.1963</v>
      </c>
      <c r="AK1430" s="5" t="s">
        <v>149</v>
      </c>
      <c r="AZ1430" s="5" t="s">
        <v>186</v>
      </c>
      <c r="BB1430" s="5" t="s">
        <v>71</v>
      </c>
    </row>
    <row r="1431" spans="1:57" x14ac:dyDescent="0.25">
      <c r="A1431" s="5">
        <v>1430</v>
      </c>
      <c r="B1431" s="6">
        <v>42604.709988425922</v>
      </c>
      <c r="C1431" s="6">
        <v>42604.830231481479</v>
      </c>
      <c r="D1431" s="5" t="s">
        <v>336</v>
      </c>
      <c r="E1431" s="5" t="s">
        <v>68</v>
      </c>
      <c r="F1431" s="5" t="s">
        <v>337</v>
      </c>
      <c r="G1431" s="5" t="s">
        <v>64</v>
      </c>
      <c r="H1431" s="5" t="s">
        <v>319</v>
      </c>
      <c r="I1431" s="5" t="s">
        <v>69</v>
      </c>
      <c r="J1431" s="5" t="s">
        <v>65</v>
      </c>
      <c r="K1431" s="5" t="s">
        <v>65</v>
      </c>
      <c r="L1431" s="5">
        <v>6515986</v>
      </c>
      <c r="M1431" s="5" t="s">
        <v>70</v>
      </c>
      <c r="N1431" s="5" t="s">
        <v>70</v>
      </c>
      <c r="O1431" s="7">
        <v>0</v>
      </c>
      <c r="P1431" s="7">
        <v>0</v>
      </c>
      <c r="Q1431" s="7">
        <v>0</v>
      </c>
      <c r="R1431" s="7">
        <v>0</v>
      </c>
      <c r="T1431" s="5">
        <v>33</v>
      </c>
      <c r="U1431" s="5">
        <v>0</v>
      </c>
      <c r="V1431" s="5">
        <v>0</v>
      </c>
      <c r="W1431" s="5">
        <v>0</v>
      </c>
      <c r="Z1431" s="5">
        <v>0</v>
      </c>
      <c r="AC1431" s="5">
        <v>0</v>
      </c>
      <c r="AF1431" s="5">
        <v>0</v>
      </c>
      <c r="AI1431" s="7">
        <v>449.45010000000002</v>
      </c>
      <c r="AJ1431" s="7">
        <v>6.2148000000000003</v>
      </c>
      <c r="AK1431" s="5" t="s">
        <v>148</v>
      </c>
      <c r="AZ1431" s="5" t="s">
        <v>185</v>
      </c>
      <c r="BB1431" s="5" t="s">
        <v>74</v>
      </c>
    </row>
    <row r="1432" spans="1:57" x14ac:dyDescent="0.25">
      <c r="A1432" s="5">
        <v>1431</v>
      </c>
      <c r="B1432" s="6">
        <v>42604.70689814815</v>
      </c>
      <c r="D1432" s="5" t="s">
        <v>317</v>
      </c>
      <c r="E1432" s="5" t="s">
        <v>318</v>
      </c>
      <c r="F1432" s="5" t="s">
        <v>317</v>
      </c>
      <c r="G1432" s="5" t="s">
        <v>80</v>
      </c>
      <c r="H1432" s="5" t="s">
        <v>319</v>
      </c>
      <c r="I1432" s="5" t="s">
        <v>320</v>
      </c>
      <c r="J1432" s="5" t="s">
        <v>65</v>
      </c>
      <c r="K1432" s="5" t="s">
        <v>65</v>
      </c>
      <c r="M1432" s="5" t="s">
        <v>408</v>
      </c>
      <c r="N1432" s="5" t="s">
        <v>66</v>
      </c>
      <c r="O1432" s="7">
        <v>0</v>
      </c>
      <c r="P1432" s="7">
        <v>0</v>
      </c>
      <c r="Q1432" s="7">
        <v>0</v>
      </c>
      <c r="R1432" s="7">
        <v>0</v>
      </c>
      <c r="T1432" s="5">
        <v>0</v>
      </c>
      <c r="W1432" s="5">
        <v>0</v>
      </c>
      <c r="Y1432" s="5">
        <v>0</v>
      </c>
      <c r="Z1432" s="5">
        <v>0</v>
      </c>
      <c r="AB1432" s="5">
        <v>0</v>
      </c>
      <c r="AC1432" s="5">
        <v>0</v>
      </c>
      <c r="AE1432" s="5">
        <v>0</v>
      </c>
      <c r="AF1432" s="5">
        <v>0</v>
      </c>
      <c r="AH1432" s="5">
        <v>0</v>
      </c>
      <c r="AJ1432" s="7">
        <v>0</v>
      </c>
      <c r="BB1432" s="5" t="s">
        <v>322</v>
      </c>
      <c r="BD1432" s="5" t="s">
        <v>323</v>
      </c>
      <c r="BE1432" s="5" t="s">
        <v>324</v>
      </c>
    </row>
    <row r="1433" spans="1:57" x14ac:dyDescent="0.25">
      <c r="A1433" s="5">
        <v>1432</v>
      </c>
      <c r="B1433" s="6">
        <v>42604.706678240742</v>
      </c>
      <c r="D1433" s="5" t="s">
        <v>317</v>
      </c>
      <c r="E1433" s="5" t="s">
        <v>318</v>
      </c>
      <c r="F1433" s="5" t="s">
        <v>317</v>
      </c>
      <c r="G1433" s="5" t="s">
        <v>80</v>
      </c>
      <c r="H1433" s="5" t="s">
        <v>319</v>
      </c>
      <c r="I1433" s="5" t="s">
        <v>320</v>
      </c>
      <c r="J1433" s="5" t="s">
        <v>65</v>
      </c>
      <c r="K1433" s="5" t="s">
        <v>65</v>
      </c>
      <c r="M1433" s="5" t="s">
        <v>664</v>
      </c>
      <c r="N1433" s="5" t="s">
        <v>66</v>
      </c>
      <c r="O1433" s="7">
        <v>0</v>
      </c>
      <c r="P1433" s="7">
        <v>0</v>
      </c>
      <c r="Q1433" s="7">
        <v>0</v>
      </c>
      <c r="R1433" s="7">
        <v>0</v>
      </c>
      <c r="T1433" s="5">
        <v>0</v>
      </c>
      <c r="W1433" s="5">
        <v>0</v>
      </c>
      <c r="Y1433" s="5">
        <v>0</v>
      </c>
      <c r="Z1433" s="5">
        <v>0</v>
      </c>
      <c r="AB1433" s="5">
        <v>0</v>
      </c>
      <c r="AC1433" s="5">
        <v>0</v>
      </c>
      <c r="AE1433" s="5">
        <v>0</v>
      </c>
      <c r="AF1433" s="5">
        <v>0</v>
      </c>
      <c r="AH1433" s="5">
        <v>0</v>
      </c>
      <c r="AJ1433" s="7">
        <v>0</v>
      </c>
      <c r="BB1433" s="5" t="s">
        <v>322</v>
      </c>
      <c r="BD1433" s="5" t="s">
        <v>323</v>
      </c>
      <c r="BE1433" s="5" t="s">
        <v>324</v>
      </c>
    </row>
    <row r="1434" spans="1:57" x14ac:dyDescent="0.25">
      <c r="A1434" s="5">
        <v>1433</v>
      </c>
      <c r="B1434" s="6">
        <v>42604.660520833335</v>
      </c>
      <c r="D1434" s="5" t="s">
        <v>417</v>
      </c>
      <c r="E1434" s="5" t="s">
        <v>318</v>
      </c>
      <c r="G1434" s="5" t="s">
        <v>64</v>
      </c>
      <c r="H1434" s="5" t="s">
        <v>319</v>
      </c>
      <c r="I1434" s="5" t="s">
        <v>176</v>
      </c>
      <c r="J1434" s="5" t="s">
        <v>65</v>
      </c>
      <c r="K1434" s="5" t="s">
        <v>65</v>
      </c>
      <c r="M1434" s="5" t="s">
        <v>429</v>
      </c>
      <c r="N1434" s="5" t="s">
        <v>66</v>
      </c>
      <c r="O1434" s="7">
        <v>0</v>
      </c>
      <c r="P1434" s="7">
        <v>0</v>
      </c>
      <c r="Q1434" s="7">
        <v>0</v>
      </c>
      <c r="R1434" s="7">
        <v>0</v>
      </c>
      <c r="T1434" s="5">
        <v>0</v>
      </c>
      <c r="W1434" s="5">
        <v>0</v>
      </c>
      <c r="Y1434" s="5">
        <v>0</v>
      </c>
      <c r="Z1434" s="5">
        <v>0</v>
      </c>
      <c r="AB1434" s="5">
        <v>0</v>
      </c>
      <c r="AC1434" s="5">
        <v>0</v>
      </c>
      <c r="AE1434" s="5">
        <v>0</v>
      </c>
      <c r="AF1434" s="5">
        <v>0</v>
      </c>
      <c r="AH1434" s="5">
        <v>0</v>
      </c>
      <c r="AJ1434" s="7">
        <v>0</v>
      </c>
      <c r="AZ1434" s="5" t="s">
        <v>175</v>
      </c>
      <c r="BB1434" s="5" t="s">
        <v>178</v>
      </c>
      <c r="BD1434" s="5" t="s">
        <v>678</v>
      </c>
      <c r="BE1434" s="5" t="s">
        <v>67</v>
      </c>
    </row>
    <row r="1435" spans="1:57" x14ac:dyDescent="0.25">
      <c r="A1435" s="5">
        <v>1434</v>
      </c>
      <c r="B1435" s="6">
        <v>42604.658275462964</v>
      </c>
      <c r="D1435" s="5" t="s">
        <v>317</v>
      </c>
      <c r="E1435" s="5" t="s">
        <v>318</v>
      </c>
      <c r="F1435" s="5" t="s">
        <v>317</v>
      </c>
      <c r="G1435" s="5" t="s">
        <v>80</v>
      </c>
      <c r="H1435" s="5" t="s">
        <v>319</v>
      </c>
      <c r="I1435" s="5" t="s">
        <v>320</v>
      </c>
      <c r="J1435" s="5" t="s">
        <v>65</v>
      </c>
      <c r="K1435" s="5" t="s">
        <v>65</v>
      </c>
      <c r="M1435" s="5" t="s">
        <v>446</v>
      </c>
      <c r="N1435" s="5" t="s">
        <v>66</v>
      </c>
      <c r="O1435" s="7">
        <v>0</v>
      </c>
      <c r="P1435" s="7">
        <v>0</v>
      </c>
      <c r="Q1435" s="7">
        <v>0</v>
      </c>
      <c r="R1435" s="7">
        <v>0</v>
      </c>
      <c r="T1435" s="5">
        <v>0</v>
      </c>
      <c r="W1435" s="5">
        <v>0</v>
      </c>
      <c r="Y1435" s="5">
        <v>0</v>
      </c>
      <c r="Z1435" s="5">
        <v>0</v>
      </c>
      <c r="AB1435" s="5">
        <v>0</v>
      </c>
      <c r="AC1435" s="5">
        <v>0</v>
      </c>
      <c r="AE1435" s="5">
        <v>0</v>
      </c>
      <c r="AF1435" s="5">
        <v>0</v>
      </c>
      <c r="AH1435" s="5">
        <v>0</v>
      </c>
      <c r="AJ1435" s="7">
        <v>0</v>
      </c>
      <c r="BB1435" s="5" t="s">
        <v>322</v>
      </c>
      <c r="BD1435" s="5" t="s">
        <v>323</v>
      </c>
      <c r="BE1435" s="5" t="s">
        <v>324</v>
      </c>
    </row>
    <row r="1436" spans="1:57" x14ac:dyDescent="0.25">
      <c r="A1436" s="5">
        <v>1435</v>
      </c>
      <c r="B1436" s="6">
        <v>42604.657557870371</v>
      </c>
      <c r="D1436" s="5" t="s">
        <v>317</v>
      </c>
      <c r="E1436" s="5" t="s">
        <v>318</v>
      </c>
      <c r="F1436" s="5" t="s">
        <v>317</v>
      </c>
      <c r="G1436" s="5" t="s">
        <v>80</v>
      </c>
      <c r="H1436" s="5" t="s">
        <v>319</v>
      </c>
      <c r="I1436" s="5" t="s">
        <v>320</v>
      </c>
      <c r="J1436" s="5" t="s">
        <v>65</v>
      </c>
      <c r="K1436" s="5" t="s">
        <v>65</v>
      </c>
      <c r="M1436" s="5" t="s">
        <v>321</v>
      </c>
      <c r="N1436" s="5" t="s">
        <v>66</v>
      </c>
      <c r="O1436" s="7">
        <v>0</v>
      </c>
      <c r="P1436" s="7">
        <v>0</v>
      </c>
      <c r="Q1436" s="7">
        <v>0</v>
      </c>
      <c r="R1436" s="7">
        <v>0</v>
      </c>
      <c r="T1436" s="5">
        <v>0</v>
      </c>
      <c r="W1436" s="5">
        <v>0</v>
      </c>
      <c r="Y1436" s="5">
        <v>0</v>
      </c>
      <c r="Z1436" s="5">
        <v>0</v>
      </c>
      <c r="AB1436" s="5">
        <v>0</v>
      </c>
      <c r="AC1436" s="5">
        <v>0</v>
      </c>
      <c r="AE1436" s="5">
        <v>0</v>
      </c>
      <c r="AF1436" s="5">
        <v>0</v>
      </c>
      <c r="AH1436" s="5">
        <v>0</v>
      </c>
      <c r="AJ1436" s="7">
        <v>0</v>
      </c>
      <c r="BB1436" s="5" t="s">
        <v>322</v>
      </c>
      <c r="BD1436" s="5" t="s">
        <v>323</v>
      </c>
      <c r="BE1436" s="5" t="s">
        <v>324</v>
      </c>
    </row>
    <row r="1437" spans="1:57" x14ac:dyDescent="0.25">
      <c r="A1437" s="5">
        <v>1436</v>
      </c>
      <c r="B1437" s="6">
        <v>42604.648460648146</v>
      </c>
      <c r="D1437" s="5" t="s">
        <v>569</v>
      </c>
      <c r="E1437" s="5" t="s">
        <v>318</v>
      </c>
      <c r="G1437" s="5" t="s">
        <v>64</v>
      </c>
      <c r="H1437" s="5" t="s">
        <v>319</v>
      </c>
      <c r="I1437" s="5" t="s">
        <v>176</v>
      </c>
      <c r="J1437" s="5" t="s">
        <v>65</v>
      </c>
      <c r="K1437" s="5" t="s">
        <v>65</v>
      </c>
      <c r="M1437" s="5" t="s">
        <v>298</v>
      </c>
      <c r="N1437" s="5" t="s">
        <v>66</v>
      </c>
      <c r="O1437" s="7">
        <v>0</v>
      </c>
      <c r="P1437" s="7">
        <v>0</v>
      </c>
      <c r="Q1437" s="7">
        <v>0</v>
      </c>
      <c r="R1437" s="7">
        <v>0</v>
      </c>
      <c r="T1437" s="5">
        <v>0</v>
      </c>
      <c r="W1437" s="5">
        <v>0</v>
      </c>
      <c r="Y1437" s="5">
        <v>0</v>
      </c>
      <c r="Z1437" s="5">
        <v>0</v>
      </c>
      <c r="AB1437" s="5">
        <v>0</v>
      </c>
      <c r="AC1437" s="5">
        <v>0</v>
      </c>
      <c r="AE1437" s="5">
        <v>0</v>
      </c>
      <c r="AF1437" s="5">
        <v>0</v>
      </c>
      <c r="AH1437" s="5">
        <v>0</v>
      </c>
      <c r="AJ1437" s="7">
        <v>0</v>
      </c>
      <c r="AZ1437" s="5" t="s">
        <v>175</v>
      </c>
      <c r="BB1437" s="5" t="s">
        <v>178</v>
      </c>
      <c r="BD1437" s="5" t="s">
        <v>637</v>
      </c>
      <c r="BE1437" s="5" t="s">
        <v>67</v>
      </c>
    </row>
    <row r="1438" spans="1:57" x14ac:dyDescent="0.25">
      <c r="A1438" s="5">
        <v>1437</v>
      </c>
      <c r="B1438" s="6">
        <v>42604.621655092589</v>
      </c>
      <c r="D1438" s="5" t="s">
        <v>317</v>
      </c>
      <c r="E1438" s="5" t="s">
        <v>318</v>
      </c>
      <c r="F1438" s="5" t="s">
        <v>317</v>
      </c>
      <c r="G1438" s="5" t="s">
        <v>80</v>
      </c>
      <c r="H1438" s="5" t="s">
        <v>319</v>
      </c>
      <c r="I1438" s="5" t="s">
        <v>320</v>
      </c>
      <c r="J1438" s="5" t="s">
        <v>65</v>
      </c>
      <c r="K1438" s="5" t="s">
        <v>65</v>
      </c>
      <c r="M1438" s="5" t="s">
        <v>222</v>
      </c>
      <c r="N1438" s="5" t="s">
        <v>66</v>
      </c>
      <c r="O1438" s="7">
        <v>0</v>
      </c>
      <c r="P1438" s="7">
        <v>0</v>
      </c>
      <c r="Q1438" s="7">
        <v>0</v>
      </c>
      <c r="R1438" s="7">
        <v>0</v>
      </c>
      <c r="T1438" s="5">
        <v>0</v>
      </c>
      <c r="W1438" s="5">
        <v>0</v>
      </c>
      <c r="Y1438" s="5">
        <v>0</v>
      </c>
      <c r="Z1438" s="5">
        <v>0</v>
      </c>
      <c r="AB1438" s="5">
        <v>0</v>
      </c>
      <c r="AC1438" s="5">
        <v>0</v>
      </c>
      <c r="AE1438" s="5">
        <v>0</v>
      </c>
      <c r="AF1438" s="5">
        <v>0</v>
      </c>
      <c r="AH1438" s="5">
        <v>0</v>
      </c>
      <c r="AJ1438" s="7">
        <v>0</v>
      </c>
      <c r="BB1438" s="5" t="s">
        <v>322</v>
      </c>
      <c r="BD1438" s="5" t="s">
        <v>323</v>
      </c>
      <c r="BE1438" s="5" t="s">
        <v>324</v>
      </c>
    </row>
    <row r="1439" spans="1:57" x14ac:dyDescent="0.25">
      <c r="A1439" s="5">
        <v>1438</v>
      </c>
      <c r="B1439" s="6">
        <v>42604.621006944442</v>
      </c>
      <c r="C1439" s="6">
        <v>42604.772546296299</v>
      </c>
      <c r="D1439" s="5" t="s">
        <v>336</v>
      </c>
      <c r="E1439" s="5" t="s">
        <v>241</v>
      </c>
      <c r="F1439" s="5" t="s">
        <v>337</v>
      </c>
      <c r="G1439" s="5" t="s">
        <v>64</v>
      </c>
      <c r="H1439" s="5" t="s">
        <v>319</v>
      </c>
      <c r="I1439" s="5" t="s">
        <v>69</v>
      </c>
      <c r="J1439" s="5" t="s">
        <v>65</v>
      </c>
      <c r="K1439" s="5" t="s">
        <v>65</v>
      </c>
      <c r="L1439" s="5">
        <v>470578</v>
      </c>
      <c r="M1439" s="5" t="s">
        <v>70</v>
      </c>
      <c r="N1439" s="5" t="s">
        <v>70</v>
      </c>
      <c r="O1439" s="7">
        <v>0</v>
      </c>
      <c r="P1439" s="7">
        <v>0</v>
      </c>
      <c r="Q1439" s="7">
        <v>0</v>
      </c>
      <c r="R1439" s="7">
        <v>0</v>
      </c>
      <c r="T1439" s="5">
        <v>33</v>
      </c>
      <c r="U1439" s="5">
        <v>0</v>
      </c>
      <c r="V1439" s="5">
        <v>0</v>
      </c>
      <c r="W1439" s="5">
        <v>0</v>
      </c>
      <c r="Z1439" s="5">
        <v>0</v>
      </c>
      <c r="AC1439" s="5">
        <v>0</v>
      </c>
      <c r="AF1439" s="5">
        <v>0</v>
      </c>
      <c r="AI1439" s="7">
        <v>449.92079999999999</v>
      </c>
      <c r="AJ1439" s="7">
        <v>0.44919999999999999</v>
      </c>
      <c r="AK1439" s="5" t="s">
        <v>148</v>
      </c>
      <c r="AZ1439" s="5" t="s">
        <v>185</v>
      </c>
      <c r="BB1439" s="5" t="s">
        <v>74</v>
      </c>
    </row>
    <row r="1440" spans="1:57" x14ac:dyDescent="0.25">
      <c r="A1440" s="5">
        <v>1439</v>
      </c>
      <c r="B1440" s="6">
        <v>42604.581377314818</v>
      </c>
      <c r="D1440" s="5" t="s">
        <v>585</v>
      </c>
      <c r="E1440" s="5" t="s">
        <v>318</v>
      </c>
      <c r="G1440" s="5" t="s">
        <v>64</v>
      </c>
      <c r="H1440" s="5" t="s">
        <v>319</v>
      </c>
      <c r="I1440" s="5" t="s">
        <v>176</v>
      </c>
      <c r="J1440" s="5" t="s">
        <v>65</v>
      </c>
      <c r="K1440" s="5" t="s">
        <v>65</v>
      </c>
      <c r="M1440" s="5" t="s">
        <v>286</v>
      </c>
      <c r="N1440" s="5" t="s">
        <v>66</v>
      </c>
      <c r="O1440" s="7">
        <v>0</v>
      </c>
      <c r="P1440" s="7">
        <v>0</v>
      </c>
      <c r="Q1440" s="7">
        <v>0</v>
      </c>
      <c r="R1440" s="7">
        <v>0</v>
      </c>
      <c r="T1440" s="5">
        <v>0</v>
      </c>
      <c r="W1440" s="5">
        <v>0</v>
      </c>
      <c r="Y1440" s="5">
        <v>0</v>
      </c>
      <c r="Z1440" s="5">
        <v>0</v>
      </c>
      <c r="AB1440" s="5">
        <v>0</v>
      </c>
      <c r="AC1440" s="5">
        <v>0</v>
      </c>
      <c r="AE1440" s="5">
        <v>0</v>
      </c>
      <c r="AF1440" s="5">
        <v>0</v>
      </c>
      <c r="AH1440" s="5">
        <v>0</v>
      </c>
      <c r="AJ1440" s="7">
        <v>0</v>
      </c>
      <c r="AZ1440" s="5" t="s">
        <v>175</v>
      </c>
      <c r="BB1440" s="5" t="s">
        <v>178</v>
      </c>
      <c r="BD1440" s="5" t="s">
        <v>331</v>
      </c>
      <c r="BE1440" s="5" t="s">
        <v>67</v>
      </c>
    </row>
    <row r="1441" spans="1:57" x14ac:dyDescent="0.25">
      <c r="A1441" s="5">
        <v>1440</v>
      </c>
      <c r="B1441" s="6">
        <v>42604.539351851854</v>
      </c>
      <c r="C1441" s="6">
        <v>42604.783310185187</v>
      </c>
      <c r="D1441" s="5" t="s">
        <v>336</v>
      </c>
      <c r="E1441" s="5" t="s">
        <v>241</v>
      </c>
      <c r="F1441" s="5" t="s">
        <v>337</v>
      </c>
      <c r="G1441" s="5" t="s">
        <v>64</v>
      </c>
      <c r="H1441" s="5" t="s">
        <v>319</v>
      </c>
      <c r="I1441" s="5" t="s">
        <v>69</v>
      </c>
      <c r="J1441" s="5" t="s">
        <v>65</v>
      </c>
      <c r="K1441" s="5" t="s">
        <v>65</v>
      </c>
      <c r="L1441" s="5">
        <v>31911</v>
      </c>
      <c r="M1441" s="5" t="s">
        <v>70</v>
      </c>
      <c r="N1441" s="5" t="s">
        <v>70</v>
      </c>
      <c r="O1441" s="7">
        <v>0</v>
      </c>
      <c r="P1441" s="7">
        <v>0</v>
      </c>
      <c r="Q1441" s="7">
        <v>0</v>
      </c>
      <c r="R1441" s="7">
        <v>0</v>
      </c>
      <c r="T1441" s="5">
        <v>33</v>
      </c>
      <c r="U1441" s="5">
        <v>0</v>
      </c>
      <c r="V1441" s="5">
        <v>0</v>
      </c>
      <c r="W1441" s="5">
        <v>0</v>
      </c>
      <c r="Z1441" s="5">
        <v>0</v>
      </c>
      <c r="AC1441" s="5">
        <v>0</v>
      </c>
      <c r="AF1441" s="5">
        <v>0</v>
      </c>
      <c r="AI1441" s="7">
        <v>450.03800000000001</v>
      </c>
      <c r="AJ1441" s="7">
        <v>3.1300000000000001E-2</v>
      </c>
      <c r="AK1441" s="5" t="s">
        <v>149</v>
      </c>
      <c r="AZ1441" s="5" t="s">
        <v>186</v>
      </c>
      <c r="BB1441" s="5" t="s">
        <v>71</v>
      </c>
    </row>
    <row r="1442" spans="1:57" x14ac:dyDescent="0.25">
      <c r="A1442" s="5">
        <v>1441</v>
      </c>
      <c r="B1442" s="6">
        <v>42604.494143518517</v>
      </c>
      <c r="D1442" s="5" t="s">
        <v>317</v>
      </c>
      <c r="E1442" s="5" t="s">
        <v>318</v>
      </c>
      <c r="F1442" s="5" t="s">
        <v>317</v>
      </c>
      <c r="G1442" s="5" t="s">
        <v>80</v>
      </c>
      <c r="H1442" s="5" t="s">
        <v>319</v>
      </c>
      <c r="I1442" s="5" t="s">
        <v>320</v>
      </c>
      <c r="J1442" s="5" t="s">
        <v>65</v>
      </c>
      <c r="K1442" s="5" t="s">
        <v>65</v>
      </c>
      <c r="M1442" s="5" t="s">
        <v>325</v>
      </c>
      <c r="N1442" s="5" t="s">
        <v>66</v>
      </c>
      <c r="O1442" s="7">
        <v>0</v>
      </c>
      <c r="P1442" s="7">
        <v>0</v>
      </c>
      <c r="Q1442" s="7">
        <v>0</v>
      </c>
      <c r="R1442" s="7">
        <v>0</v>
      </c>
      <c r="T1442" s="5">
        <v>0</v>
      </c>
      <c r="W1442" s="5">
        <v>0</v>
      </c>
      <c r="Y1442" s="5">
        <v>0</v>
      </c>
      <c r="Z1442" s="5">
        <v>0</v>
      </c>
      <c r="AB1442" s="5">
        <v>0</v>
      </c>
      <c r="AC1442" s="5">
        <v>0</v>
      </c>
      <c r="AE1442" s="5">
        <v>0</v>
      </c>
      <c r="AF1442" s="5">
        <v>0</v>
      </c>
      <c r="AH1442" s="5">
        <v>0</v>
      </c>
      <c r="AJ1442" s="7">
        <v>0</v>
      </c>
      <c r="BB1442" s="5" t="s">
        <v>322</v>
      </c>
      <c r="BD1442" s="5" t="s">
        <v>323</v>
      </c>
      <c r="BE1442" s="5" t="s">
        <v>324</v>
      </c>
    </row>
    <row r="1443" spans="1:57" x14ac:dyDescent="0.25">
      <c r="A1443" s="5">
        <v>1442</v>
      </c>
      <c r="B1443" s="6">
        <v>42604.476782407408</v>
      </c>
      <c r="D1443" s="5" t="s">
        <v>317</v>
      </c>
      <c r="E1443" s="5" t="s">
        <v>318</v>
      </c>
      <c r="F1443" s="5" t="s">
        <v>317</v>
      </c>
      <c r="G1443" s="5" t="s">
        <v>80</v>
      </c>
      <c r="H1443" s="5" t="s">
        <v>319</v>
      </c>
      <c r="I1443" s="5" t="s">
        <v>320</v>
      </c>
      <c r="J1443" s="5" t="s">
        <v>65</v>
      </c>
      <c r="K1443" s="5" t="s">
        <v>65</v>
      </c>
      <c r="M1443" s="5" t="s">
        <v>321</v>
      </c>
      <c r="N1443" s="5" t="s">
        <v>66</v>
      </c>
      <c r="O1443" s="7">
        <v>0</v>
      </c>
      <c r="P1443" s="7">
        <v>0</v>
      </c>
      <c r="Q1443" s="7">
        <v>0</v>
      </c>
      <c r="R1443" s="7">
        <v>0</v>
      </c>
      <c r="T1443" s="5">
        <v>0</v>
      </c>
      <c r="W1443" s="5">
        <v>0</v>
      </c>
      <c r="Y1443" s="5">
        <v>0</v>
      </c>
      <c r="Z1443" s="5">
        <v>0</v>
      </c>
      <c r="AB1443" s="5">
        <v>0</v>
      </c>
      <c r="AC1443" s="5">
        <v>0</v>
      </c>
      <c r="AE1443" s="5">
        <v>0</v>
      </c>
      <c r="AF1443" s="5">
        <v>0</v>
      </c>
      <c r="AH1443" s="5">
        <v>0</v>
      </c>
      <c r="AJ1443" s="7">
        <v>0</v>
      </c>
      <c r="BB1443" s="5" t="s">
        <v>322</v>
      </c>
      <c r="BD1443" s="5" t="s">
        <v>323</v>
      </c>
      <c r="BE1443" s="5" t="s">
        <v>324</v>
      </c>
    </row>
    <row r="1444" spans="1:57" x14ac:dyDescent="0.25">
      <c r="A1444" s="5">
        <v>1443</v>
      </c>
      <c r="B1444" s="6">
        <v>42604.474050925928</v>
      </c>
      <c r="D1444" s="5" t="s">
        <v>317</v>
      </c>
      <c r="E1444" s="5" t="s">
        <v>318</v>
      </c>
      <c r="F1444" s="5" t="s">
        <v>317</v>
      </c>
      <c r="G1444" s="5" t="s">
        <v>80</v>
      </c>
      <c r="H1444" s="5" t="s">
        <v>319</v>
      </c>
      <c r="I1444" s="5" t="s">
        <v>320</v>
      </c>
      <c r="J1444" s="5" t="s">
        <v>65</v>
      </c>
      <c r="K1444" s="5" t="s">
        <v>65</v>
      </c>
      <c r="M1444" s="5" t="s">
        <v>363</v>
      </c>
      <c r="N1444" s="5" t="s">
        <v>66</v>
      </c>
      <c r="O1444" s="7">
        <v>0</v>
      </c>
      <c r="P1444" s="7">
        <v>0</v>
      </c>
      <c r="Q1444" s="7">
        <v>0</v>
      </c>
      <c r="R1444" s="7">
        <v>0</v>
      </c>
      <c r="T1444" s="5">
        <v>0</v>
      </c>
      <c r="W1444" s="5">
        <v>0</v>
      </c>
      <c r="Y1444" s="5">
        <v>0</v>
      </c>
      <c r="Z1444" s="5">
        <v>0</v>
      </c>
      <c r="AB1444" s="5">
        <v>0</v>
      </c>
      <c r="AC1444" s="5">
        <v>0</v>
      </c>
      <c r="AE1444" s="5">
        <v>0</v>
      </c>
      <c r="AF1444" s="5">
        <v>0</v>
      </c>
      <c r="AH1444" s="5">
        <v>0</v>
      </c>
      <c r="AJ1444" s="7">
        <v>0</v>
      </c>
      <c r="BB1444" s="5" t="s">
        <v>322</v>
      </c>
      <c r="BD1444" s="5" t="s">
        <v>323</v>
      </c>
      <c r="BE1444" s="5" t="s">
        <v>324</v>
      </c>
    </row>
    <row r="1445" spans="1:57" x14ac:dyDescent="0.25">
      <c r="A1445" s="5">
        <v>1444</v>
      </c>
      <c r="B1445" s="6">
        <v>42604.456006944441</v>
      </c>
      <c r="C1445" s="6">
        <v>42604.626828703702</v>
      </c>
      <c r="D1445" s="5" t="s">
        <v>336</v>
      </c>
      <c r="E1445" s="5" t="s">
        <v>241</v>
      </c>
      <c r="F1445" s="5" t="s">
        <v>337</v>
      </c>
      <c r="G1445" s="5" t="s">
        <v>64</v>
      </c>
      <c r="H1445" s="5" t="s">
        <v>319</v>
      </c>
      <c r="I1445" s="5" t="s">
        <v>69</v>
      </c>
      <c r="J1445" s="5" t="s">
        <v>65</v>
      </c>
      <c r="K1445" s="5" t="s">
        <v>65</v>
      </c>
      <c r="L1445" s="5">
        <v>16474</v>
      </c>
      <c r="M1445" s="5" t="s">
        <v>70</v>
      </c>
      <c r="N1445" s="5" t="s">
        <v>70</v>
      </c>
      <c r="O1445" s="7">
        <v>0</v>
      </c>
      <c r="P1445" s="7">
        <v>0</v>
      </c>
      <c r="Q1445" s="7">
        <v>0</v>
      </c>
      <c r="R1445" s="7">
        <v>0</v>
      </c>
      <c r="T1445" s="5">
        <v>33</v>
      </c>
      <c r="U1445" s="5">
        <v>0</v>
      </c>
      <c r="V1445" s="5">
        <v>0</v>
      </c>
      <c r="W1445" s="5">
        <v>0</v>
      </c>
      <c r="Z1445" s="5">
        <v>0</v>
      </c>
      <c r="AC1445" s="5">
        <v>0</v>
      </c>
      <c r="AF1445" s="5">
        <v>0</v>
      </c>
      <c r="AI1445" s="7">
        <v>450.59660000000002</v>
      </c>
      <c r="AJ1445" s="7">
        <v>1.5599999999999999E-2</v>
      </c>
      <c r="AK1445" s="5" t="s">
        <v>189</v>
      </c>
      <c r="AZ1445" s="5" t="s">
        <v>186</v>
      </c>
      <c r="BB1445" s="5" t="s">
        <v>71</v>
      </c>
    </row>
    <row r="1446" spans="1:57" x14ac:dyDescent="0.25">
      <c r="A1446" s="5">
        <v>1445</v>
      </c>
      <c r="B1446" s="6">
        <v>42604.454328703701</v>
      </c>
      <c r="C1446" s="6">
        <v>42604.656817129631</v>
      </c>
      <c r="D1446" s="5" t="s">
        <v>336</v>
      </c>
      <c r="E1446" s="5" t="s">
        <v>241</v>
      </c>
      <c r="F1446" s="5" t="s">
        <v>337</v>
      </c>
      <c r="G1446" s="5" t="s">
        <v>64</v>
      </c>
      <c r="H1446" s="5" t="s">
        <v>319</v>
      </c>
      <c r="I1446" s="5" t="s">
        <v>69</v>
      </c>
      <c r="J1446" s="5" t="s">
        <v>65</v>
      </c>
      <c r="K1446" s="5" t="s">
        <v>65</v>
      </c>
      <c r="L1446" s="5">
        <v>1301472</v>
      </c>
      <c r="M1446" s="5" t="s">
        <v>70</v>
      </c>
      <c r="N1446" s="5" t="s">
        <v>70</v>
      </c>
      <c r="O1446" s="7">
        <v>0</v>
      </c>
      <c r="P1446" s="7">
        <v>0</v>
      </c>
      <c r="Q1446" s="7">
        <v>0</v>
      </c>
      <c r="R1446" s="7">
        <v>0</v>
      </c>
      <c r="T1446" s="5">
        <v>33</v>
      </c>
      <c r="U1446" s="5">
        <v>0</v>
      </c>
      <c r="V1446" s="5">
        <v>0</v>
      </c>
      <c r="W1446" s="5">
        <v>0</v>
      </c>
      <c r="Z1446" s="5">
        <v>0</v>
      </c>
      <c r="AC1446" s="5">
        <v>0</v>
      </c>
      <c r="AF1446" s="5">
        <v>0</v>
      </c>
      <c r="AI1446" s="7">
        <v>451.18740000000003</v>
      </c>
      <c r="AJ1446" s="7">
        <v>1.2412000000000001</v>
      </c>
      <c r="AK1446" s="5" t="s">
        <v>148</v>
      </c>
      <c r="AZ1446" s="5" t="s">
        <v>185</v>
      </c>
      <c r="BB1446" s="5" t="s">
        <v>74</v>
      </c>
    </row>
    <row r="1447" spans="1:57" x14ac:dyDescent="0.25">
      <c r="A1447" s="5">
        <v>1446</v>
      </c>
      <c r="B1447" s="6">
        <v>42604.432395833333</v>
      </c>
      <c r="D1447" s="5" t="s">
        <v>317</v>
      </c>
      <c r="E1447" s="5" t="s">
        <v>318</v>
      </c>
      <c r="F1447" s="5" t="s">
        <v>317</v>
      </c>
      <c r="G1447" s="5" t="s">
        <v>80</v>
      </c>
      <c r="H1447" s="5" t="s">
        <v>319</v>
      </c>
      <c r="I1447" s="5" t="s">
        <v>320</v>
      </c>
      <c r="J1447" s="5" t="s">
        <v>65</v>
      </c>
      <c r="K1447" s="5" t="s">
        <v>65</v>
      </c>
      <c r="M1447" s="5" t="s">
        <v>321</v>
      </c>
      <c r="N1447" s="5" t="s">
        <v>66</v>
      </c>
      <c r="O1447" s="7">
        <v>0</v>
      </c>
      <c r="P1447" s="7">
        <v>0</v>
      </c>
      <c r="Q1447" s="7">
        <v>0</v>
      </c>
      <c r="R1447" s="7">
        <v>0</v>
      </c>
      <c r="T1447" s="5">
        <v>0</v>
      </c>
      <c r="W1447" s="5">
        <v>0</v>
      </c>
      <c r="Y1447" s="5">
        <v>0</v>
      </c>
      <c r="Z1447" s="5">
        <v>0</v>
      </c>
      <c r="AB1447" s="5">
        <v>0</v>
      </c>
      <c r="AC1447" s="5">
        <v>0</v>
      </c>
      <c r="AE1447" s="5">
        <v>0</v>
      </c>
      <c r="AF1447" s="5">
        <v>0</v>
      </c>
      <c r="AH1447" s="5">
        <v>0</v>
      </c>
      <c r="AJ1447" s="7">
        <v>0</v>
      </c>
      <c r="BB1447" s="5" t="s">
        <v>322</v>
      </c>
      <c r="BD1447" s="5" t="s">
        <v>323</v>
      </c>
      <c r="BE1447" s="5" t="s">
        <v>324</v>
      </c>
    </row>
    <row r="1448" spans="1:57" x14ac:dyDescent="0.25">
      <c r="A1448" s="5">
        <v>1447</v>
      </c>
      <c r="B1448" s="6">
        <v>42604.431851851848</v>
      </c>
      <c r="D1448" s="5" t="s">
        <v>317</v>
      </c>
      <c r="E1448" s="5" t="s">
        <v>318</v>
      </c>
      <c r="F1448" s="5" t="s">
        <v>317</v>
      </c>
      <c r="G1448" s="5" t="s">
        <v>80</v>
      </c>
      <c r="H1448" s="5" t="s">
        <v>319</v>
      </c>
      <c r="I1448" s="5" t="s">
        <v>320</v>
      </c>
      <c r="J1448" s="5" t="s">
        <v>65</v>
      </c>
      <c r="K1448" s="5" t="s">
        <v>65</v>
      </c>
      <c r="M1448" s="5" t="s">
        <v>321</v>
      </c>
      <c r="N1448" s="5" t="s">
        <v>66</v>
      </c>
      <c r="O1448" s="7">
        <v>0</v>
      </c>
      <c r="P1448" s="7">
        <v>0</v>
      </c>
      <c r="Q1448" s="7">
        <v>0</v>
      </c>
      <c r="R1448" s="7">
        <v>0</v>
      </c>
      <c r="T1448" s="5">
        <v>0</v>
      </c>
      <c r="W1448" s="5">
        <v>0</v>
      </c>
      <c r="Y1448" s="5">
        <v>0</v>
      </c>
      <c r="Z1448" s="5">
        <v>0</v>
      </c>
      <c r="AB1448" s="5">
        <v>0</v>
      </c>
      <c r="AC1448" s="5">
        <v>0</v>
      </c>
      <c r="AE1448" s="5">
        <v>0</v>
      </c>
      <c r="AF1448" s="5">
        <v>0</v>
      </c>
      <c r="AH1448" s="5">
        <v>0</v>
      </c>
      <c r="AJ1448" s="7">
        <v>0</v>
      </c>
      <c r="BB1448" s="5" t="s">
        <v>322</v>
      </c>
      <c r="BD1448" s="5" t="s">
        <v>323</v>
      </c>
      <c r="BE1448" s="5" t="s">
        <v>324</v>
      </c>
    </row>
    <row r="1449" spans="1:57" x14ac:dyDescent="0.25">
      <c r="A1449" s="5">
        <v>1448</v>
      </c>
      <c r="B1449" s="6">
        <v>42604.431435185186</v>
      </c>
      <c r="D1449" s="5" t="s">
        <v>317</v>
      </c>
      <c r="E1449" s="5" t="s">
        <v>318</v>
      </c>
      <c r="F1449" s="5" t="s">
        <v>317</v>
      </c>
      <c r="G1449" s="5" t="s">
        <v>80</v>
      </c>
      <c r="H1449" s="5" t="s">
        <v>319</v>
      </c>
      <c r="I1449" s="5" t="s">
        <v>320</v>
      </c>
      <c r="J1449" s="5" t="s">
        <v>65</v>
      </c>
      <c r="K1449" s="5" t="s">
        <v>65</v>
      </c>
      <c r="M1449" s="5" t="s">
        <v>222</v>
      </c>
      <c r="N1449" s="5" t="s">
        <v>66</v>
      </c>
      <c r="O1449" s="7">
        <v>0</v>
      </c>
      <c r="P1449" s="7">
        <v>0</v>
      </c>
      <c r="Q1449" s="7">
        <v>0</v>
      </c>
      <c r="R1449" s="7">
        <v>0</v>
      </c>
      <c r="T1449" s="5">
        <v>0</v>
      </c>
      <c r="W1449" s="5">
        <v>0</v>
      </c>
      <c r="Y1449" s="5">
        <v>0</v>
      </c>
      <c r="Z1449" s="5">
        <v>0</v>
      </c>
      <c r="AB1449" s="5">
        <v>0</v>
      </c>
      <c r="AC1449" s="5">
        <v>0</v>
      </c>
      <c r="AE1449" s="5">
        <v>0</v>
      </c>
      <c r="AF1449" s="5">
        <v>0</v>
      </c>
      <c r="AH1449" s="5">
        <v>0</v>
      </c>
      <c r="AJ1449" s="7">
        <v>0</v>
      </c>
      <c r="BB1449" s="5" t="s">
        <v>322</v>
      </c>
      <c r="BD1449" s="5" t="s">
        <v>323</v>
      </c>
      <c r="BE1449" s="5" t="s">
        <v>324</v>
      </c>
    </row>
    <row r="1450" spans="1:57" x14ac:dyDescent="0.25">
      <c r="A1450" s="5">
        <v>1449</v>
      </c>
      <c r="B1450" s="6">
        <v>42604.407777777778</v>
      </c>
      <c r="D1450" s="5" t="s">
        <v>344</v>
      </c>
      <c r="E1450" s="5" t="s">
        <v>318</v>
      </c>
      <c r="G1450" s="5" t="s">
        <v>64</v>
      </c>
      <c r="H1450" s="5" t="s">
        <v>319</v>
      </c>
      <c r="I1450" s="5" t="s">
        <v>176</v>
      </c>
      <c r="J1450" s="5" t="s">
        <v>65</v>
      </c>
      <c r="K1450" s="5" t="s">
        <v>65</v>
      </c>
      <c r="M1450" s="5" t="s">
        <v>578</v>
      </c>
      <c r="N1450" s="5" t="s">
        <v>66</v>
      </c>
      <c r="O1450" s="7">
        <v>0</v>
      </c>
      <c r="P1450" s="7">
        <v>0</v>
      </c>
      <c r="Q1450" s="7">
        <v>0</v>
      </c>
      <c r="R1450" s="7">
        <v>0</v>
      </c>
      <c r="T1450" s="5">
        <v>0</v>
      </c>
      <c r="W1450" s="5">
        <v>0</v>
      </c>
      <c r="Y1450" s="5">
        <v>0</v>
      </c>
      <c r="Z1450" s="5">
        <v>0</v>
      </c>
      <c r="AB1450" s="5">
        <v>0</v>
      </c>
      <c r="AC1450" s="5">
        <v>0</v>
      </c>
      <c r="AE1450" s="5">
        <v>0</v>
      </c>
      <c r="AF1450" s="5">
        <v>0</v>
      </c>
      <c r="AH1450" s="5">
        <v>0</v>
      </c>
      <c r="AJ1450" s="7">
        <v>0</v>
      </c>
      <c r="AZ1450" s="5" t="s">
        <v>175</v>
      </c>
      <c r="BB1450" s="5" t="s">
        <v>178</v>
      </c>
      <c r="BD1450" s="5" t="s">
        <v>333</v>
      </c>
      <c r="BE1450" s="5" t="s">
        <v>67</v>
      </c>
    </row>
    <row r="1451" spans="1:57" x14ac:dyDescent="0.25">
      <c r="A1451" s="5">
        <v>1450</v>
      </c>
      <c r="B1451" s="6">
        <v>42604.392916666664</v>
      </c>
      <c r="D1451" s="5" t="s">
        <v>344</v>
      </c>
      <c r="E1451" s="5" t="s">
        <v>318</v>
      </c>
      <c r="G1451" s="5" t="s">
        <v>64</v>
      </c>
      <c r="H1451" s="5" t="s">
        <v>319</v>
      </c>
      <c r="I1451" s="5" t="s">
        <v>176</v>
      </c>
      <c r="J1451" s="5" t="s">
        <v>65</v>
      </c>
      <c r="K1451" s="5" t="s">
        <v>65</v>
      </c>
      <c r="M1451" s="5" t="s">
        <v>210</v>
      </c>
      <c r="N1451" s="5" t="s">
        <v>66</v>
      </c>
      <c r="O1451" s="7">
        <v>0</v>
      </c>
      <c r="P1451" s="7">
        <v>0</v>
      </c>
      <c r="Q1451" s="7">
        <v>0</v>
      </c>
      <c r="R1451" s="7">
        <v>0</v>
      </c>
      <c r="T1451" s="5">
        <v>0</v>
      </c>
      <c r="W1451" s="5">
        <v>0</v>
      </c>
      <c r="Y1451" s="5">
        <v>0</v>
      </c>
      <c r="Z1451" s="5">
        <v>0</v>
      </c>
      <c r="AB1451" s="5">
        <v>0</v>
      </c>
      <c r="AC1451" s="5">
        <v>0</v>
      </c>
      <c r="AE1451" s="5">
        <v>0</v>
      </c>
      <c r="AF1451" s="5">
        <v>0</v>
      </c>
      <c r="AH1451" s="5">
        <v>0</v>
      </c>
      <c r="AJ1451" s="7">
        <v>0</v>
      </c>
      <c r="AZ1451" s="5" t="s">
        <v>175</v>
      </c>
      <c r="BB1451" s="5" t="s">
        <v>178</v>
      </c>
      <c r="BD1451" s="5" t="s">
        <v>421</v>
      </c>
      <c r="BE1451" s="5" t="s">
        <v>67</v>
      </c>
    </row>
    <row r="1452" spans="1:57" x14ac:dyDescent="0.25">
      <c r="A1452" s="5">
        <v>1451</v>
      </c>
      <c r="B1452" s="6">
        <v>42604.389907407407</v>
      </c>
      <c r="D1452" s="5" t="s">
        <v>317</v>
      </c>
      <c r="E1452" s="5" t="s">
        <v>318</v>
      </c>
      <c r="F1452" s="5" t="s">
        <v>317</v>
      </c>
      <c r="G1452" s="5" t="s">
        <v>80</v>
      </c>
      <c r="H1452" s="5" t="s">
        <v>319</v>
      </c>
      <c r="I1452" s="5" t="s">
        <v>320</v>
      </c>
      <c r="J1452" s="5" t="s">
        <v>65</v>
      </c>
      <c r="K1452" s="5" t="s">
        <v>65</v>
      </c>
      <c r="M1452" s="5" t="s">
        <v>363</v>
      </c>
      <c r="N1452" s="5" t="s">
        <v>66</v>
      </c>
      <c r="O1452" s="7">
        <v>0</v>
      </c>
      <c r="P1452" s="7">
        <v>0</v>
      </c>
      <c r="Q1452" s="7">
        <v>0</v>
      </c>
      <c r="R1452" s="7">
        <v>0</v>
      </c>
      <c r="T1452" s="5">
        <v>0</v>
      </c>
      <c r="W1452" s="5">
        <v>0</v>
      </c>
      <c r="Y1452" s="5">
        <v>0</v>
      </c>
      <c r="Z1452" s="5">
        <v>0</v>
      </c>
      <c r="AB1452" s="5">
        <v>0</v>
      </c>
      <c r="AC1452" s="5">
        <v>0</v>
      </c>
      <c r="AE1452" s="5">
        <v>0</v>
      </c>
      <c r="AF1452" s="5">
        <v>0</v>
      </c>
      <c r="AH1452" s="5">
        <v>0</v>
      </c>
      <c r="AJ1452" s="7">
        <v>0</v>
      </c>
      <c r="BB1452" s="5" t="s">
        <v>322</v>
      </c>
      <c r="BD1452" s="5" t="s">
        <v>323</v>
      </c>
      <c r="BE1452" s="5" t="s">
        <v>324</v>
      </c>
    </row>
    <row r="1453" spans="1:57" x14ac:dyDescent="0.25">
      <c r="A1453" s="5">
        <v>1452</v>
      </c>
      <c r="B1453" s="6">
        <v>42604.386319444442</v>
      </c>
      <c r="D1453" s="5" t="s">
        <v>318</v>
      </c>
      <c r="E1453" s="5" t="s">
        <v>330</v>
      </c>
      <c r="G1453" s="5" t="s">
        <v>64</v>
      </c>
      <c r="H1453" s="5" t="s">
        <v>319</v>
      </c>
      <c r="I1453" s="5" t="s">
        <v>75</v>
      </c>
      <c r="J1453" s="5" t="s">
        <v>65</v>
      </c>
      <c r="K1453" s="5" t="s">
        <v>65</v>
      </c>
      <c r="M1453" s="5" t="s">
        <v>250</v>
      </c>
      <c r="N1453" s="5" t="s">
        <v>183</v>
      </c>
      <c r="O1453" s="7">
        <v>0</v>
      </c>
      <c r="P1453" s="7">
        <v>0</v>
      </c>
      <c r="Q1453" s="7">
        <v>0</v>
      </c>
      <c r="R1453" s="7">
        <v>0</v>
      </c>
      <c r="T1453" s="5">
        <v>0</v>
      </c>
      <c r="W1453" s="5">
        <v>0</v>
      </c>
      <c r="Y1453" s="5">
        <v>0</v>
      </c>
      <c r="Z1453" s="5">
        <v>0</v>
      </c>
      <c r="AB1453" s="5">
        <v>0</v>
      </c>
      <c r="AC1453" s="5">
        <v>0</v>
      </c>
      <c r="AE1453" s="5">
        <v>0</v>
      </c>
      <c r="AF1453" s="5">
        <v>0</v>
      </c>
      <c r="AH1453" s="5">
        <v>0</v>
      </c>
      <c r="AJ1453" s="7">
        <v>0</v>
      </c>
      <c r="AZ1453" s="5" t="s">
        <v>175</v>
      </c>
      <c r="BB1453" s="5" t="s">
        <v>77</v>
      </c>
      <c r="BD1453" s="5" t="s">
        <v>331</v>
      </c>
      <c r="BE1453" s="5" t="s">
        <v>67</v>
      </c>
    </row>
    <row r="1454" spans="1:57" x14ac:dyDescent="0.25">
      <c r="A1454" s="5">
        <v>1453</v>
      </c>
      <c r="B1454" s="6">
        <v>42604.374849537038</v>
      </c>
      <c r="D1454" s="5" t="s">
        <v>318</v>
      </c>
      <c r="E1454" s="5" t="s">
        <v>346</v>
      </c>
      <c r="G1454" s="5" t="s">
        <v>64</v>
      </c>
      <c r="H1454" s="5" t="s">
        <v>319</v>
      </c>
      <c r="I1454" s="5" t="s">
        <v>75</v>
      </c>
      <c r="J1454" s="5" t="s">
        <v>65</v>
      </c>
      <c r="K1454" s="5" t="s">
        <v>65</v>
      </c>
      <c r="M1454" s="5" t="s">
        <v>525</v>
      </c>
      <c r="N1454" s="5" t="s">
        <v>76</v>
      </c>
      <c r="O1454" s="7">
        <v>0</v>
      </c>
      <c r="P1454" s="7">
        <v>0</v>
      </c>
      <c r="Q1454" s="7">
        <v>0</v>
      </c>
      <c r="R1454" s="7">
        <v>0</v>
      </c>
      <c r="T1454" s="5">
        <v>0</v>
      </c>
      <c r="W1454" s="5">
        <v>0</v>
      </c>
      <c r="Y1454" s="5">
        <v>0</v>
      </c>
      <c r="Z1454" s="5">
        <v>0</v>
      </c>
      <c r="AB1454" s="5">
        <v>0</v>
      </c>
      <c r="AC1454" s="5">
        <v>0</v>
      </c>
      <c r="AE1454" s="5">
        <v>0</v>
      </c>
      <c r="AF1454" s="5">
        <v>0</v>
      </c>
      <c r="AH1454" s="5">
        <v>0</v>
      </c>
      <c r="AJ1454" s="7">
        <v>0</v>
      </c>
      <c r="AZ1454" s="5" t="s">
        <v>175</v>
      </c>
      <c r="BB1454" s="5" t="s">
        <v>77</v>
      </c>
      <c r="BD1454" s="5" t="s">
        <v>679</v>
      </c>
      <c r="BE1454" s="5" t="s">
        <v>67</v>
      </c>
    </row>
    <row r="1455" spans="1:57" x14ac:dyDescent="0.25">
      <c r="A1455" s="5">
        <v>1454</v>
      </c>
      <c r="B1455" s="6">
        <v>42604.372673611113</v>
      </c>
      <c r="C1455" s="6">
        <v>42604.519641203704</v>
      </c>
      <c r="D1455" s="5" t="s">
        <v>336</v>
      </c>
      <c r="E1455" s="5" t="s">
        <v>241</v>
      </c>
      <c r="F1455" s="5" t="s">
        <v>337</v>
      </c>
      <c r="G1455" s="5" t="s">
        <v>64</v>
      </c>
      <c r="H1455" s="5" t="s">
        <v>319</v>
      </c>
      <c r="I1455" s="5" t="s">
        <v>69</v>
      </c>
      <c r="J1455" s="5" t="s">
        <v>65</v>
      </c>
      <c r="K1455" s="5" t="s">
        <v>65</v>
      </c>
      <c r="L1455" s="5">
        <v>103360</v>
      </c>
      <c r="M1455" s="5" t="s">
        <v>70</v>
      </c>
      <c r="N1455" s="5" t="s">
        <v>70</v>
      </c>
      <c r="O1455" s="7">
        <v>0</v>
      </c>
      <c r="P1455" s="7">
        <v>0</v>
      </c>
      <c r="Q1455" s="7">
        <v>0</v>
      </c>
      <c r="R1455" s="7">
        <v>0</v>
      </c>
      <c r="T1455" s="5">
        <v>33</v>
      </c>
      <c r="U1455" s="5">
        <v>0</v>
      </c>
      <c r="V1455" s="5">
        <v>0</v>
      </c>
      <c r="W1455" s="5">
        <v>0</v>
      </c>
      <c r="Z1455" s="5">
        <v>0</v>
      </c>
      <c r="AC1455" s="5">
        <v>0</v>
      </c>
      <c r="AF1455" s="5">
        <v>0</v>
      </c>
      <c r="AI1455" s="7">
        <v>451.4579</v>
      </c>
      <c r="AJ1455" s="7">
        <v>9.8599999999999993E-2</v>
      </c>
      <c r="AK1455" s="5" t="s">
        <v>189</v>
      </c>
      <c r="AZ1455" s="5" t="s">
        <v>186</v>
      </c>
      <c r="BB1455" s="5" t="s">
        <v>71</v>
      </c>
    </row>
    <row r="1456" spans="1:57" x14ac:dyDescent="0.25">
      <c r="A1456" s="5">
        <v>1455</v>
      </c>
      <c r="B1456" s="6">
        <v>42604.370995370373</v>
      </c>
      <c r="C1456" s="6">
        <v>42604.540798611109</v>
      </c>
      <c r="D1456" s="5" t="s">
        <v>336</v>
      </c>
      <c r="E1456" s="5" t="s">
        <v>241</v>
      </c>
      <c r="F1456" s="5" t="s">
        <v>337</v>
      </c>
      <c r="G1456" s="5" t="s">
        <v>64</v>
      </c>
      <c r="H1456" s="5" t="s">
        <v>319</v>
      </c>
      <c r="I1456" s="5" t="s">
        <v>69</v>
      </c>
      <c r="J1456" s="5" t="s">
        <v>65</v>
      </c>
      <c r="K1456" s="5" t="s">
        <v>65</v>
      </c>
      <c r="L1456" s="5">
        <v>789903</v>
      </c>
      <c r="M1456" s="5" t="s">
        <v>70</v>
      </c>
      <c r="N1456" s="5" t="s">
        <v>70</v>
      </c>
      <c r="O1456" s="7">
        <v>0</v>
      </c>
      <c r="P1456" s="7">
        <v>0</v>
      </c>
      <c r="Q1456" s="7">
        <v>0</v>
      </c>
      <c r="R1456" s="7">
        <v>0</v>
      </c>
      <c r="T1456" s="5">
        <v>33</v>
      </c>
      <c r="U1456" s="5">
        <v>0</v>
      </c>
      <c r="V1456" s="5">
        <v>0</v>
      </c>
      <c r="W1456" s="5">
        <v>0</v>
      </c>
      <c r="Z1456" s="5">
        <v>0</v>
      </c>
      <c r="AC1456" s="5">
        <v>0</v>
      </c>
      <c r="AF1456" s="5">
        <v>0</v>
      </c>
      <c r="AI1456" s="7">
        <v>452.03890000000001</v>
      </c>
      <c r="AJ1456" s="7">
        <v>0.75290000000000001</v>
      </c>
      <c r="AK1456" s="5" t="s">
        <v>190</v>
      </c>
      <c r="AZ1456" s="5" t="s">
        <v>185</v>
      </c>
      <c r="BB1456" s="5" t="s">
        <v>74</v>
      </c>
    </row>
    <row r="1457" spans="1:57" x14ac:dyDescent="0.25">
      <c r="A1457" s="5">
        <v>1456</v>
      </c>
      <c r="B1457" s="6">
        <v>42604.351539351854</v>
      </c>
      <c r="D1457" s="5" t="s">
        <v>344</v>
      </c>
      <c r="E1457" s="5" t="s">
        <v>318</v>
      </c>
      <c r="G1457" s="5" t="s">
        <v>64</v>
      </c>
      <c r="H1457" s="5" t="s">
        <v>319</v>
      </c>
      <c r="I1457" s="5" t="s">
        <v>176</v>
      </c>
      <c r="J1457" s="5" t="s">
        <v>65</v>
      </c>
      <c r="K1457" s="5" t="s">
        <v>65</v>
      </c>
      <c r="M1457" s="5" t="s">
        <v>197</v>
      </c>
      <c r="N1457" s="5" t="s">
        <v>66</v>
      </c>
      <c r="O1457" s="7">
        <v>0</v>
      </c>
      <c r="P1457" s="7">
        <v>0</v>
      </c>
      <c r="Q1457" s="7">
        <v>0</v>
      </c>
      <c r="R1457" s="7">
        <v>0</v>
      </c>
      <c r="T1457" s="5">
        <v>0</v>
      </c>
      <c r="W1457" s="5">
        <v>0</v>
      </c>
      <c r="Y1457" s="5">
        <v>0</v>
      </c>
      <c r="Z1457" s="5">
        <v>0</v>
      </c>
      <c r="AB1457" s="5">
        <v>0</v>
      </c>
      <c r="AC1457" s="5">
        <v>0</v>
      </c>
      <c r="AE1457" s="5">
        <v>0</v>
      </c>
      <c r="AF1457" s="5">
        <v>0</v>
      </c>
      <c r="AH1457" s="5">
        <v>0</v>
      </c>
      <c r="AJ1457" s="7">
        <v>0</v>
      </c>
      <c r="AZ1457" s="5" t="s">
        <v>175</v>
      </c>
      <c r="BB1457" s="5" t="s">
        <v>178</v>
      </c>
      <c r="BD1457" s="5" t="s">
        <v>679</v>
      </c>
      <c r="BE1457" s="5" t="s">
        <v>67</v>
      </c>
    </row>
    <row r="1458" spans="1:57" x14ac:dyDescent="0.25">
      <c r="A1458" s="5">
        <v>1457</v>
      </c>
      <c r="B1458" s="6">
        <v>42604.351261574076</v>
      </c>
      <c r="D1458" s="5" t="s">
        <v>317</v>
      </c>
      <c r="E1458" s="5" t="s">
        <v>318</v>
      </c>
      <c r="F1458" s="5" t="s">
        <v>317</v>
      </c>
      <c r="G1458" s="5" t="s">
        <v>80</v>
      </c>
      <c r="H1458" s="5" t="s">
        <v>319</v>
      </c>
      <c r="I1458" s="5" t="s">
        <v>320</v>
      </c>
      <c r="J1458" s="5" t="s">
        <v>65</v>
      </c>
      <c r="K1458" s="5" t="s">
        <v>65</v>
      </c>
      <c r="M1458" s="5" t="s">
        <v>363</v>
      </c>
      <c r="N1458" s="5" t="s">
        <v>66</v>
      </c>
      <c r="O1458" s="7">
        <v>0</v>
      </c>
      <c r="P1458" s="7">
        <v>0</v>
      </c>
      <c r="Q1458" s="7">
        <v>0</v>
      </c>
      <c r="R1458" s="7">
        <v>0</v>
      </c>
      <c r="T1458" s="5">
        <v>0</v>
      </c>
      <c r="W1458" s="5">
        <v>0</v>
      </c>
      <c r="Y1458" s="5">
        <v>0</v>
      </c>
      <c r="Z1458" s="5">
        <v>0</v>
      </c>
      <c r="AB1458" s="5">
        <v>0</v>
      </c>
      <c r="AC1458" s="5">
        <v>0</v>
      </c>
      <c r="AE1458" s="5">
        <v>0</v>
      </c>
      <c r="AF1458" s="5">
        <v>0</v>
      </c>
      <c r="AH1458" s="5">
        <v>0</v>
      </c>
      <c r="AJ1458" s="7">
        <v>0</v>
      </c>
      <c r="BB1458" s="5" t="s">
        <v>322</v>
      </c>
      <c r="BD1458" s="5" t="s">
        <v>323</v>
      </c>
      <c r="BE1458" s="5" t="s">
        <v>324</v>
      </c>
    </row>
    <row r="1459" spans="1:57" x14ac:dyDescent="0.25">
      <c r="A1459" s="5">
        <v>1458</v>
      </c>
      <c r="B1459" s="6">
        <v>42604.315046296295</v>
      </c>
      <c r="D1459" s="5" t="s">
        <v>344</v>
      </c>
      <c r="E1459" s="5" t="s">
        <v>318</v>
      </c>
      <c r="G1459" s="5" t="s">
        <v>64</v>
      </c>
      <c r="H1459" s="5" t="s">
        <v>319</v>
      </c>
      <c r="I1459" s="5" t="s">
        <v>176</v>
      </c>
      <c r="J1459" s="5" t="s">
        <v>65</v>
      </c>
      <c r="K1459" s="5" t="s">
        <v>65</v>
      </c>
      <c r="M1459" s="5" t="s">
        <v>205</v>
      </c>
      <c r="N1459" s="5" t="s">
        <v>76</v>
      </c>
      <c r="O1459" s="7">
        <v>0</v>
      </c>
      <c r="P1459" s="7">
        <v>0</v>
      </c>
      <c r="Q1459" s="7">
        <v>0</v>
      </c>
      <c r="R1459" s="7">
        <v>0</v>
      </c>
      <c r="T1459" s="5">
        <v>0</v>
      </c>
      <c r="W1459" s="5">
        <v>0</v>
      </c>
      <c r="Y1459" s="5">
        <v>0</v>
      </c>
      <c r="Z1459" s="5">
        <v>0</v>
      </c>
      <c r="AB1459" s="5">
        <v>0</v>
      </c>
      <c r="AC1459" s="5">
        <v>0</v>
      </c>
      <c r="AE1459" s="5">
        <v>0</v>
      </c>
      <c r="AF1459" s="5">
        <v>0</v>
      </c>
      <c r="AH1459" s="5">
        <v>0</v>
      </c>
      <c r="AJ1459" s="7">
        <v>0</v>
      </c>
      <c r="AZ1459" s="5" t="s">
        <v>175</v>
      </c>
      <c r="BB1459" s="5" t="s">
        <v>178</v>
      </c>
      <c r="BD1459" s="5" t="s">
        <v>353</v>
      </c>
      <c r="BE1459" s="5" t="s">
        <v>67</v>
      </c>
    </row>
    <row r="1460" spans="1:57" x14ac:dyDescent="0.25">
      <c r="A1460" s="5">
        <v>1459</v>
      </c>
      <c r="B1460" s="6">
        <v>42604.306319444448</v>
      </c>
      <c r="D1460" s="5" t="s">
        <v>607</v>
      </c>
      <c r="E1460" s="5" t="s">
        <v>318</v>
      </c>
      <c r="G1460" s="5" t="s">
        <v>64</v>
      </c>
      <c r="H1460" s="5" t="s">
        <v>319</v>
      </c>
      <c r="I1460" s="5" t="s">
        <v>176</v>
      </c>
      <c r="J1460" s="5" t="s">
        <v>65</v>
      </c>
      <c r="K1460" s="5" t="s">
        <v>65</v>
      </c>
      <c r="M1460" s="5" t="s">
        <v>259</v>
      </c>
      <c r="N1460" s="5" t="s">
        <v>196</v>
      </c>
      <c r="O1460" s="7">
        <v>0</v>
      </c>
      <c r="P1460" s="7">
        <v>0</v>
      </c>
      <c r="Q1460" s="7">
        <v>0</v>
      </c>
      <c r="R1460" s="7">
        <v>0</v>
      </c>
      <c r="T1460" s="5">
        <v>0</v>
      </c>
      <c r="W1460" s="5">
        <v>0</v>
      </c>
      <c r="Y1460" s="5">
        <v>0</v>
      </c>
      <c r="Z1460" s="5">
        <v>0</v>
      </c>
      <c r="AB1460" s="5">
        <v>0</v>
      </c>
      <c r="AC1460" s="5">
        <v>0</v>
      </c>
      <c r="AE1460" s="5">
        <v>0</v>
      </c>
      <c r="AF1460" s="5">
        <v>0</v>
      </c>
      <c r="AH1460" s="5">
        <v>0</v>
      </c>
      <c r="AJ1460" s="7">
        <v>0</v>
      </c>
      <c r="AZ1460" s="5" t="s">
        <v>175</v>
      </c>
      <c r="BB1460" s="5" t="s">
        <v>178</v>
      </c>
      <c r="BD1460" s="5" t="s">
        <v>361</v>
      </c>
      <c r="BE1460" s="5" t="s">
        <v>67</v>
      </c>
    </row>
    <row r="1461" spans="1:57" x14ac:dyDescent="0.25">
      <c r="A1461" s="5">
        <v>1460</v>
      </c>
      <c r="B1461" s="6">
        <v>42604.305972222224</v>
      </c>
      <c r="D1461" s="5" t="s">
        <v>317</v>
      </c>
      <c r="E1461" s="5" t="s">
        <v>318</v>
      </c>
      <c r="F1461" s="5" t="s">
        <v>317</v>
      </c>
      <c r="G1461" s="5" t="s">
        <v>80</v>
      </c>
      <c r="H1461" s="5" t="s">
        <v>319</v>
      </c>
      <c r="I1461" s="5" t="s">
        <v>320</v>
      </c>
      <c r="J1461" s="5" t="s">
        <v>65</v>
      </c>
      <c r="K1461" s="5" t="s">
        <v>65</v>
      </c>
      <c r="M1461" s="5" t="s">
        <v>349</v>
      </c>
      <c r="N1461" s="5" t="s">
        <v>66</v>
      </c>
      <c r="O1461" s="7">
        <v>0</v>
      </c>
      <c r="P1461" s="7">
        <v>0</v>
      </c>
      <c r="Q1461" s="7">
        <v>0</v>
      </c>
      <c r="R1461" s="7">
        <v>0</v>
      </c>
      <c r="T1461" s="5">
        <v>0</v>
      </c>
      <c r="W1461" s="5">
        <v>0</v>
      </c>
      <c r="Y1461" s="5">
        <v>0</v>
      </c>
      <c r="Z1461" s="5">
        <v>0</v>
      </c>
      <c r="AB1461" s="5">
        <v>0</v>
      </c>
      <c r="AC1461" s="5">
        <v>0</v>
      </c>
      <c r="AE1461" s="5">
        <v>0</v>
      </c>
      <c r="AF1461" s="5">
        <v>0</v>
      </c>
      <c r="AH1461" s="5">
        <v>0</v>
      </c>
      <c r="AJ1461" s="7">
        <v>0</v>
      </c>
      <c r="BB1461" s="5" t="s">
        <v>322</v>
      </c>
      <c r="BD1461" s="5" t="s">
        <v>323</v>
      </c>
      <c r="BE1461" s="5" t="s">
        <v>324</v>
      </c>
    </row>
    <row r="1462" spans="1:57" x14ac:dyDescent="0.25">
      <c r="A1462" s="5">
        <v>1461</v>
      </c>
      <c r="B1462" s="6">
        <v>42604.289340277777</v>
      </c>
      <c r="C1462" s="6">
        <v>42604.444803240738</v>
      </c>
      <c r="D1462" s="5" t="s">
        <v>336</v>
      </c>
      <c r="E1462" s="5" t="s">
        <v>68</v>
      </c>
      <c r="F1462" s="5" t="s">
        <v>337</v>
      </c>
      <c r="G1462" s="5" t="s">
        <v>64</v>
      </c>
      <c r="H1462" s="5" t="s">
        <v>319</v>
      </c>
      <c r="I1462" s="5" t="s">
        <v>69</v>
      </c>
      <c r="J1462" s="5" t="s">
        <v>65</v>
      </c>
      <c r="K1462" s="5" t="s">
        <v>65</v>
      </c>
      <c r="L1462" s="5">
        <v>98922</v>
      </c>
      <c r="M1462" s="5" t="s">
        <v>70</v>
      </c>
      <c r="N1462" s="5" t="s">
        <v>70</v>
      </c>
      <c r="O1462" s="7">
        <v>0</v>
      </c>
      <c r="P1462" s="7">
        <v>0</v>
      </c>
      <c r="Q1462" s="7">
        <v>0</v>
      </c>
      <c r="R1462" s="7">
        <v>0</v>
      </c>
      <c r="T1462" s="5">
        <v>33</v>
      </c>
      <c r="U1462" s="5">
        <v>0</v>
      </c>
      <c r="V1462" s="5">
        <v>0</v>
      </c>
      <c r="W1462" s="5">
        <v>0</v>
      </c>
      <c r="Z1462" s="5">
        <v>0</v>
      </c>
      <c r="AC1462" s="5">
        <v>0</v>
      </c>
      <c r="AF1462" s="5">
        <v>0</v>
      </c>
      <c r="AI1462" s="7">
        <v>452.30849999999998</v>
      </c>
      <c r="AJ1462" s="7">
        <v>9.3799999999999994E-2</v>
      </c>
      <c r="AK1462" s="5" t="s">
        <v>189</v>
      </c>
      <c r="AZ1462" s="5" t="s">
        <v>186</v>
      </c>
      <c r="BB1462" s="5" t="s">
        <v>71</v>
      </c>
    </row>
    <row r="1463" spans="1:57" x14ac:dyDescent="0.25">
      <c r="A1463" s="5">
        <v>1462</v>
      </c>
      <c r="B1463" s="6">
        <v>42604.287662037037</v>
      </c>
      <c r="C1463" s="6">
        <v>42604.438287037039</v>
      </c>
      <c r="D1463" s="5" t="s">
        <v>336</v>
      </c>
      <c r="E1463" s="5" t="s">
        <v>68</v>
      </c>
      <c r="F1463" s="5" t="s">
        <v>337</v>
      </c>
      <c r="G1463" s="5" t="s">
        <v>64</v>
      </c>
      <c r="H1463" s="5" t="s">
        <v>319</v>
      </c>
      <c r="I1463" s="5" t="s">
        <v>69</v>
      </c>
      <c r="J1463" s="5" t="s">
        <v>65</v>
      </c>
      <c r="K1463" s="5" t="s">
        <v>65</v>
      </c>
      <c r="L1463" s="5">
        <v>4898895</v>
      </c>
      <c r="M1463" s="5" t="s">
        <v>70</v>
      </c>
      <c r="N1463" s="5" t="s">
        <v>70</v>
      </c>
      <c r="O1463" s="7">
        <v>0</v>
      </c>
      <c r="P1463" s="7">
        <v>0</v>
      </c>
      <c r="Q1463" s="7">
        <v>0</v>
      </c>
      <c r="R1463" s="7">
        <v>0</v>
      </c>
      <c r="T1463" s="5">
        <v>33</v>
      </c>
      <c r="U1463" s="5">
        <v>0</v>
      </c>
      <c r="V1463" s="5">
        <v>0</v>
      </c>
      <c r="W1463" s="5">
        <v>0</v>
      </c>
      <c r="Z1463" s="5">
        <v>0</v>
      </c>
      <c r="AC1463" s="5">
        <v>0</v>
      </c>
      <c r="AF1463" s="5">
        <v>0</v>
      </c>
      <c r="AI1463" s="7">
        <v>456.80459999999999</v>
      </c>
      <c r="AJ1463" s="7">
        <v>4.6718999999999999</v>
      </c>
      <c r="AK1463" s="5" t="s">
        <v>190</v>
      </c>
      <c r="AZ1463" s="5" t="s">
        <v>185</v>
      </c>
      <c r="BB1463" s="5" t="s">
        <v>74</v>
      </c>
    </row>
    <row r="1464" spans="1:57" x14ac:dyDescent="0.25">
      <c r="A1464" s="5">
        <v>1463</v>
      </c>
      <c r="B1464" s="6">
        <v>42604.221666666665</v>
      </c>
      <c r="D1464" s="5" t="s">
        <v>318</v>
      </c>
      <c r="E1464" s="5" t="s">
        <v>344</v>
      </c>
      <c r="G1464" s="5" t="s">
        <v>64</v>
      </c>
      <c r="H1464" s="5" t="s">
        <v>319</v>
      </c>
      <c r="I1464" s="5" t="s">
        <v>75</v>
      </c>
      <c r="J1464" s="5" t="s">
        <v>65</v>
      </c>
      <c r="K1464" s="5" t="s">
        <v>65</v>
      </c>
      <c r="M1464" s="5" t="s">
        <v>403</v>
      </c>
      <c r="N1464" s="5" t="s">
        <v>66</v>
      </c>
      <c r="O1464" s="7">
        <v>0</v>
      </c>
      <c r="P1464" s="7">
        <v>0</v>
      </c>
      <c r="Q1464" s="7">
        <v>0</v>
      </c>
      <c r="R1464" s="7">
        <v>0</v>
      </c>
      <c r="T1464" s="5">
        <v>0</v>
      </c>
      <c r="W1464" s="5">
        <v>0</v>
      </c>
      <c r="Y1464" s="5">
        <v>0</v>
      </c>
      <c r="Z1464" s="5">
        <v>0</v>
      </c>
      <c r="AB1464" s="5">
        <v>0</v>
      </c>
      <c r="AC1464" s="5">
        <v>0</v>
      </c>
      <c r="AE1464" s="5">
        <v>0</v>
      </c>
      <c r="AF1464" s="5">
        <v>0</v>
      </c>
      <c r="AH1464" s="5">
        <v>0</v>
      </c>
      <c r="AJ1464" s="7">
        <v>0</v>
      </c>
      <c r="AZ1464" s="5" t="s">
        <v>175</v>
      </c>
      <c r="BB1464" s="5" t="s">
        <v>77</v>
      </c>
      <c r="BD1464" s="5" t="s">
        <v>546</v>
      </c>
      <c r="BE1464" s="5" t="s">
        <v>67</v>
      </c>
    </row>
    <row r="1465" spans="1:57" x14ac:dyDescent="0.25">
      <c r="A1465" s="5">
        <v>1464</v>
      </c>
      <c r="B1465" s="6">
        <v>42604.206006944441</v>
      </c>
      <c r="C1465" s="6">
        <v>42604.356388888889</v>
      </c>
      <c r="D1465" s="5" t="s">
        <v>336</v>
      </c>
      <c r="E1465" s="5" t="s">
        <v>68</v>
      </c>
      <c r="F1465" s="5" t="s">
        <v>337</v>
      </c>
      <c r="G1465" s="5" t="s">
        <v>64</v>
      </c>
      <c r="H1465" s="5" t="s">
        <v>319</v>
      </c>
      <c r="I1465" s="5" t="s">
        <v>69</v>
      </c>
      <c r="J1465" s="5" t="s">
        <v>65</v>
      </c>
      <c r="K1465" s="5" t="s">
        <v>65</v>
      </c>
      <c r="L1465" s="5">
        <v>14326</v>
      </c>
      <c r="M1465" s="5" t="s">
        <v>70</v>
      </c>
      <c r="N1465" s="5" t="s">
        <v>70</v>
      </c>
      <c r="O1465" s="7">
        <v>0</v>
      </c>
      <c r="P1465" s="7">
        <v>0</v>
      </c>
      <c r="Q1465" s="7">
        <v>0</v>
      </c>
      <c r="R1465" s="7">
        <v>0</v>
      </c>
      <c r="T1465" s="5">
        <v>33</v>
      </c>
      <c r="U1465" s="5">
        <v>0</v>
      </c>
      <c r="V1465" s="5">
        <v>0</v>
      </c>
      <c r="W1465" s="5">
        <v>0</v>
      </c>
      <c r="Z1465" s="5">
        <v>0</v>
      </c>
      <c r="AC1465" s="5">
        <v>0</v>
      </c>
      <c r="AF1465" s="5">
        <v>0</v>
      </c>
      <c r="AI1465" s="7">
        <v>456.88560000000001</v>
      </c>
      <c r="AJ1465" s="7">
        <v>1.37E-2</v>
      </c>
      <c r="AK1465" s="5" t="s">
        <v>189</v>
      </c>
      <c r="AZ1465" s="5" t="s">
        <v>186</v>
      </c>
      <c r="BB1465" s="5" t="s">
        <v>71</v>
      </c>
    </row>
    <row r="1466" spans="1:57" x14ac:dyDescent="0.25">
      <c r="A1466" s="5">
        <v>1465</v>
      </c>
      <c r="B1466" s="6">
        <v>42604.204328703701</v>
      </c>
      <c r="C1466" s="6">
        <v>42604.351145833331</v>
      </c>
      <c r="D1466" s="5" t="s">
        <v>336</v>
      </c>
      <c r="E1466" s="5" t="s">
        <v>68</v>
      </c>
      <c r="F1466" s="5" t="s">
        <v>337</v>
      </c>
      <c r="G1466" s="5" t="s">
        <v>64</v>
      </c>
      <c r="H1466" s="5" t="s">
        <v>319</v>
      </c>
      <c r="I1466" s="5" t="s">
        <v>69</v>
      </c>
      <c r="J1466" s="5" t="s">
        <v>65</v>
      </c>
      <c r="K1466" s="5" t="s">
        <v>65</v>
      </c>
      <c r="L1466" s="5">
        <v>90081</v>
      </c>
      <c r="M1466" s="5" t="s">
        <v>70</v>
      </c>
      <c r="N1466" s="5" t="s">
        <v>70</v>
      </c>
      <c r="O1466" s="7">
        <v>0</v>
      </c>
      <c r="P1466" s="7">
        <v>0</v>
      </c>
      <c r="Q1466" s="7">
        <v>0</v>
      </c>
      <c r="R1466" s="7">
        <v>0</v>
      </c>
      <c r="T1466" s="5">
        <v>33</v>
      </c>
      <c r="U1466" s="5">
        <v>0</v>
      </c>
      <c r="V1466" s="5">
        <v>0</v>
      </c>
      <c r="W1466" s="5">
        <v>0</v>
      </c>
      <c r="Z1466" s="5">
        <v>0</v>
      </c>
      <c r="AC1466" s="5">
        <v>0</v>
      </c>
      <c r="AF1466" s="5">
        <v>0</v>
      </c>
      <c r="AI1466" s="7">
        <v>456.9042</v>
      </c>
      <c r="AJ1466" s="7">
        <v>8.5900000000000004E-2</v>
      </c>
      <c r="AK1466" s="5" t="s">
        <v>190</v>
      </c>
      <c r="AZ1466" s="5" t="s">
        <v>185</v>
      </c>
      <c r="BB1466" s="5" t="s">
        <v>74</v>
      </c>
    </row>
    <row r="1467" spans="1:57" x14ac:dyDescent="0.25">
      <c r="A1467" s="5">
        <v>1466</v>
      </c>
      <c r="B1467" s="6">
        <v>42604.122673611113</v>
      </c>
      <c r="C1467" s="6">
        <v>42604.263958333337</v>
      </c>
      <c r="D1467" s="5" t="s">
        <v>336</v>
      </c>
      <c r="E1467" s="5" t="s">
        <v>68</v>
      </c>
      <c r="F1467" s="5" t="s">
        <v>337</v>
      </c>
      <c r="G1467" s="5" t="s">
        <v>64</v>
      </c>
      <c r="H1467" s="5" t="s">
        <v>319</v>
      </c>
      <c r="I1467" s="5" t="s">
        <v>69</v>
      </c>
      <c r="J1467" s="5" t="s">
        <v>65</v>
      </c>
      <c r="K1467" s="5" t="s">
        <v>65</v>
      </c>
      <c r="L1467" s="5">
        <v>11562</v>
      </c>
      <c r="M1467" s="5" t="s">
        <v>70</v>
      </c>
      <c r="N1467" s="5" t="s">
        <v>70</v>
      </c>
      <c r="O1467" s="7">
        <v>0</v>
      </c>
      <c r="P1467" s="7">
        <v>0</v>
      </c>
      <c r="Q1467" s="7">
        <v>0</v>
      </c>
      <c r="R1467" s="7">
        <v>0</v>
      </c>
      <c r="T1467" s="5">
        <v>33</v>
      </c>
      <c r="U1467" s="5">
        <v>0</v>
      </c>
      <c r="V1467" s="5">
        <v>0</v>
      </c>
      <c r="W1467" s="5">
        <v>0</v>
      </c>
      <c r="Z1467" s="5">
        <v>0</v>
      </c>
      <c r="AC1467" s="5">
        <v>0</v>
      </c>
      <c r="AF1467" s="5">
        <v>0</v>
      </c>
      <c r="AI1467" s="7">
        <v>456.93439999999998</v>
      </c>
      <c r="AJ1467" s="7">
        <v>1.0699999999999999E-2</v>
      </c>
      <c r="AK1467" s="5" t="s">
        <v>189</v>
      </c>
      <c r="AZ1467" s="5" t="s">
        <v>186</v>
      </c>
      <c r="BB1467" s="5" t="s">
        <v>71</v>
      </c>
    </row>
    <row r="1468" spans="1:57" x14ac:dyDescent="0.25">
      <c r="A1468" s="5">
        <v>1467</v>
      </c>
      <c r="B1468" s="6">
        <v>42604.120983796296</v>
      </c>
      <c r="C1468" s="6">
        <v>42604.27447916667</v>
      </c>
      <c r="D1468" s="5" t="s">
        <v>336</v>
      </c>
      <c r="E1468" s="5" t="s">
        <v>68</v>
      </c>
      <c r="F1468" s="5" t="s">
        <v>337</v>
      </c>
      <c r="G1468" s="5" t="s">
        <v>64</v>
      </c>
      <c r="H1468" s="5" t="s">
        <v>319</v>
      </c>
      <c r="I1468" s="5" t="s">
        <v>69</v>
      </c>
      <c r="J1468" s="5" t="s">
        <v>65</v>
      </c>
      <c r="K1468" s="5" t="s">
        <v>65</v>
      </c>
      <c r="L1468" s="5">
        <v>10692181</v>
      </c>
      <c r="M1468" s="5" t="s">
        <v>70</v>
      </c>
      <c r="N1468" s="5" t="s">
        <v>70</v>
      </c>
      <c r="O1468" s="7">
        <v>0</v>
      </c>
      <c r="P1468" s="7">
        <v>0</v>
      </c>
      <c r="Q1468" s="7">
        <v>0</v>
      </c>
      <c r="R1468" s="7">
        <v>0</v>
      </c>
      <c r="T1468" s="5">
        <v>33</v>
      </c>
      <c r="U1468" s="5">
        <v>0</v>
      </c>
      <c r="V1468" s="5">
        <v>0</v>
      </c>
      <c r="W1468" s="5">
        <v>0</v>
      </c>
      <c r="Z1468" s="5">
        <v>0</v>
      </c>
      <c r="AC1468" s="5">
        <v>0</v>
      </c>
      <c r="AF1468" s="5">
        <v>0</v>
      </c>
      <c r="AI1468" s="7">
        <v>467.11219999999997</v>
      </c>
      <c r="AJ1468" s="7">
        <v>10.1973</v>
      </c>
      <c r="AK1468" s="5" t="s">
        <v>190</v>
      </c>
      <c r="AZ1468" s="5" t="s">
        <v>185</v>
      </c>
      <c r="BB1468" s="5" t="s">
        <v>74</v>
      </c>
    </row>
    <row r="1469" spans="1:57" x14ac:dyDescent="0.25">
      <c r="A1469" s="5">
        <v>1468</v>
      </c>
      <c r="B1469" s="6">
        <v>42604.0393287037</v>
      </c>
      <c r="C1469" s="6">
        <v>42604.199814814812</v>
      </c>
      <c r="D1469" s="5" t="s">
        <v>336</v>
      </c>
      <c r="E1469" s="5" t="s">
        <v>68</v>
      </c>
      <c r="F1469" s="5" t="s">
        <v>337</v>
      </c>
      <c r="G1469" s="5" t="s">
        <v>64</v>
      </c>
      <c r="H1469" s="5" t="s">
        <v>319</v>
      </c>
      <c r="I1469" s="5" t="s">
        <v>69</v>
      </c>
      <c r="J1469" s="5" t="s">
        <v>65</v>
      </c>
      <c r="K1469" s="5" t="s">
        <v>65</v>
      </c>
      <c r="L1469" s="5">
        <v>55023</v>
      </c>
      <c r="M1469" s="5" t="s">
        <v>70</v>
      </c>
      <c r="N1469" s="5" t="s">
        <v>70</v>
      </c>
      <c r="O1469" s="7">
        <v>0</v>
      </c>
      <c r="P1469" s="7">
        <v>0</v>
      </c>
      <c r="Q1469" s="7">
        <v>0</v>
      </c>
      <c r="R1469" s="7">
        <v>0</v>
      </c>
      <c r="T1469" s="5">
        <v>33</v>
      </c>
      <c r="U1469" s="5">
        <v>0</v>
      </c>
      <c r="V1469" s="5">
        <v>0</v>
      </c>
      <c r="W1469" s="5">
        <v>0</v>
      </c>
      <c r="Z1469" s="5">
        <v>0</v>
      </c>
      <c r="AC1469" s="5">
        <v>0</v>
      </c>
      <c r="AF1469" s="5">
        <v>0</v>
      </c>
      <c r="AI1469" s="7">
        <v>469.26940000000002</v>
      </c>
      <c r="AJ1469" s="7">
        <v>5.2699999999999997E-2</v>
      </c>
      <c r="AK1469" s="5" t="s">
        <v>189</v>
      </c>
      <c r="AZ1469" s="5" t="s">
        <v>186</v>
      </c>
      <c r="BB1469" s="5" t="s">
        <v>71</v>
      </c>
    </row>
    <row r="1470" spans="1:57" x14ac:dyDescent="0.25">
      <c r="A1470" s="5">
        <v>1469</v>
      </c>
      <c r="B1470" s="6">
        <v>42604.03765046296</v>
      </c>
      <c r="C1470" s="6">
        <v>42604.195173611108</v>
      </c>
      <c r="D1470" s="5" t="s">
        <v>336</v>
      </c>
      <c r="E1470" s="5" t="s">
        <v>68</v>
      </c>
      <c r="F1470" s="5" t="s">
        <v>337</v>
      </c>
      <c r="G1470" s="5" t="s">
        <v>64</v>
      </c>
      <c r="H1470" s="5" t="s">
        <v>319</v>
      </c>
      <c r="I1470" s="5" t="s">
        <v>69</v>
      </c>
      <c r="J1470" s="5" t="s">
        <v>65</v>
      </c>
      <c r="K1470" s="5" t="s">
        <v>65</v>
      </c>
      <c r="L1470" s="5">
        <v>2339419</v>
      </c>
      <c r="M1470" s="5" t="s">
        <v>70</v>
      </c>
      <c r="N1470" s="5" t="s">
        <v>70</v>
      </c>
      <c r="O1470" s="7">
        <v>0</v>
      </c>
      <c r="P1470" s="7">
        <v>0</v>
      </c>
      <c r="Q1470" s="7">
        <v>0</v>
      </c>
      <c r="R1470" s="7">
        <v>0</v>
      </c>
      <c r="T1470" s="5">
        <v>33</v>
      </c>
      <c r="U1470" s="5">
        <v>0</v>
      </c>
      <c r="V1470" s="5">
        <v>0</v>
      </c>
      <c r="W1470" s="5">
        <v>0</v>
      </c>
      <c r="Z1470" s="5">
        <v>0</v>
      </c>
      <c r="AC1470" s="5">
        <v>0</v>
      </c>
      <c r="AF1470" s="5">
        <v>0</v>
      </c>
      <c r="AI1470" s="7">
        <v>469.3954</v>
      </c>
      <c r="AJ1470" s="7">
        <v>2.2305000000000001</v>
      </c>
      <c r="AK1470" s="5" t="s">
        <v>190</v>
      </c>
      <c r="AZ1470" s="5" t="s">
        <v>185</v>
      </c>
      <c r="BB1470" s="5" t="s">
        <v>74</v>
      </c>
    </row>
    <row r="1471" spans="1:57" x14ac:dyDescent="0.25">
      <c r="A1471" s="5">
        <v>1470</v>
      </c>
      <c r="B1471" s="6">
        <v>42603.958136574074</v>
      </c>
      <c r="D1471" s="5" t="s">
        <v>318</v>
      </c>
      <c r="E1471" s="5" t="s">
        <v>344</v>
      </c>
      <c r="G1471" s="5" t="s">
        <v>64</v>
      </c>
      <c r="H1471" s="5" t="s">
        <v>319</v>
      </c>
      <c r="I1471" s="5" t="s">
        <v>75</v>
      </c>
      <c r="J1471" s="5" t="s">
        <v>65</v>
      </c>
      <c r="K1471" s="5" t="s">
        <v>65</v>
      </c>
      <c r="M1471" s="5" t="s">
        <v>401</v>
      </c>
      <c r="N1471" s="5" t="s">
        <v>76</v>
      </c>
      <c r="O1471" s="7">
        <v>0</v>
      </c>
      <c r="P1471" s="7">
        <v>0</v>
      </c>
      <c r="Q1471" s="7">
        <v>0</v>
      </c>
      <c r="R1471" s="7">
        <v>0</v>
      </c>
      <c r="T1471" s="5">
        <v>0</v>
      </c>
      <c r="W1471" s="5">
        <v>0</v>
      </c>
      <c r="Y1471" s="5">
        <v>0</v>
      </c>
      <c r="Z1471" s="5">
        <v>0</v>
      </c>
      <c r="AB1471" s="5">
        <v>0</v>
      </c>
      <c r="AC1471" s="5">
        <v>0</v>
      </c>
      <c r="AE1471" s="5">
        <v>0</v>
      </c>
      <c r="AF1471" s="5">
        <v>0</v>
      </c>
      <c r="AH1471" s="5">
        <v>0</v>
      </c>
      <c r="AJ1471" s="7">
        <v>0</v>
      </c>
      <c r="AZ1471" s="5" t="s">
        <v>175</v>
      </c>
      <c r="BB1471" s="5" t="s">
        <v>77</v>
      </c>
      <c r="BD1471" s="5" t="s">
        <v>432</v>
      </c>
      <c r="BE1471" s="5" t="s">
        <v>67</v>
      </c>
    </row>
    <row r="1472" spans="1:57" x14ac:dyDescent="0.25">
      <c r="A1472" s="5">
        <v>1471</v>
      </c>
      <c r="B1472" s="6">
        <v>42603.957685185182</v>
      </c>
      <c r="D1472" s="5" t="s">
        <v>317</v>
      </c>
      <c r="E1472" s="5" t="s">
        <v>318</v>
      </c>
      <c r="F1472" s="5" t="s">
        <v>317</v>
      </c>
      <c r="G1472" s="5" t="s">
        <v>80</v>
      </c>
      <c r="H1472" s="5" t="s">
        <v>319</v>
      </c>
      <c r="I1472" s="5" t="s">
        <v>320</v>
      </c>
      <c r="J1472" s="5" t="s">
        <v>65</v>
      </c>
      <c r="K1472" s="5" t="s">
        <v>65</v>
      </c>
      <c r="M1472" s="5" t="s">
        <v>321</v>
      </c>
      <c r="N1472" s="5" t="s">
        <v>66</v>
      </c>
      <c r="O1472" s="7">
        <v>0</v>
      </c>
      <c r="P1472" s="7">
        <v>0</v>
      </c>
      <c r="Q1472" s="7">
        <v>0</v>
      </c>
      <c r="R1472" s="7">
        <v>0</v>
      </c>
      <c r="T1472" s="5">
        <v>0</v>
      </c>
      <c r="W1472" s="5">
        <v>0</v>
      </c>
      <c r="Y1472" s="5">
        <v>0</v>
      </c>
      <c r="Z1472" s="5">
        <v>0</v>
      </c>
      <c r="AB1472" s="5">
        <v>0</v>
      </c>
      <c r="AC1472" s="5">
        <v>0</v>
      </c>
      <c r="AE1472" s="5">
        <v>0</v>
      </c>
      <c r="AF1472" s="5">
        <v>0</v>
      </c>
      <c r="AH1472" s="5">
        <v>0</v>
      </c>
      <c r="AJ1472" s="7">
        <v>0</v>
      </c>
      <c r="BB1472" s="5" t="s">
        <v>322</v>
      </c>
      <c r="BD1472" s="5" t="s">
        <v>323</v>
      </c>
      <c r="BE1472" s="5" t="s">
        <v>324</v>
      </c>
    </row>
    <row r="1473" spans="1:57" x14ac:dyDescent="0.25">
      <c r="A1473" s="5">
        <v>1472</v>
      </c>
      <c r="B1473" s="6">
        <v>42603.955995370372</v>
      </c>
      <c r="C1473" s="6">
        <v>42604.11109953704</v>
      </c>
      <c r="D1473" s="5" t="s">
        <v>336</v>
      </c>
      <c r="E1473" s="5" t="s">
        <v>68</v>
      </c>
      <c r="F1473" s="5" t="s">
        <v>337</v>
      </c>
      <c r="G1473" s="5" t="s">
        <v>64</v>
      </c>
      <c r="H1473" s="5" t="s">
        <v>319</v>
      </c>
      <c r="I1473" s="5" t="s">
        <v>69</v>
      </c>
      <c r="J1473" s="5" t="s">
        <v>65</v>
      </c>
      <c r="K1473" s="5" t="s">
        <v>65</v>
      </c>
      <c r="L1473" s="5">
        <v>74339</v>
      </c>
      <c r="M1473" s="5" t="s">
        <v>70</v>
      </c>
      <c r="N1473" s="5" t="s">
        <v>70</v>
      </c>
      <c r="O1473" s="7">
        <v>0</v>
      </c>
      <c r="P1473" s="7">
        <v>0</v>
      </c>
      <c r="Q1473" s="7">
        <v>0</v>
      </c>
      <c r="R1473" s="7">
        <v>0</v>
      </c>
      <c r="T1473" s="5">
        <v>33</v>
      </c>
      <c r="U1473" s="5">
        <v>0</v>
      </c>
      <c r="V1473" s="5">
        <v>0</v>
      </c>
      <c r="W1473" s="5">
        <v>0</v>
      </c>
      <c r="Z1473" s="5">
        <v>0</v>
      </c>
      <c r="AC1473" s="5">
        <v>0</v>
      </c>
      <c r="AF1473" s="5">
        <v>0</v>
      </c>
      <c r="AI1473" s="7">
        <v>469.60239999999999</v>
      </c>
      <c r="AJ1473" s="7">
        <v>7.1300000000000002E-2</v>
      </c>
      <c r="AK1473" s="5" t="s">
        <v>189</v>
      </c>
      <c r="AZ1473" s="5" t="s">
        <v>186</v>
      </c>
      <c r="BB1473" s="5" t="s">
        <v>71</v>
      </c>
    </row>
    <row r="1474" spans="1:57" x14ac:dyDescent="0.25">
      <c r="A1474" s="5">
        <v>1473</v>
      </c>
      <c r="B1474" s="6">
        <v>42603.954317129632</v>
      </c>
      <c r="C1474" s="6">
        <v>42604.105162037034</v>
      </c>
      <c r="D1474" s="5" t="s">
        <v>336</v>
      </c>
      <c r="E1474" s="5" t="s">
        <v>68</v>
      </c>
      <c r="F1474" s="5" t="s">
        <v>337</v>
      </c>
      <c r="G1474" s="5" t="s">
        <v>64</v>
      </c>
      <c r="H1474" s="5" t="s">
        <v>319</v>
      </c>
      <c r="I1474" s="5" t="s">
        <v>69</v>
      </c>
      <c r="J1474" s="5" t="s">
        <v>65</v>
      </c>
      <c r="K1474" s="5" t="s">
        <v>65</v>
      </c>
      <c r="L1474" s="5">
        <v>14505031</v>
      </c>
      <c r="M1474" s="5" t="s">
        <v>70</v>
      </c>
      <c r="N1474" s="5" t="s">
        <v>70</v>
      </c>
      <c r="O1474" s="7">
        <v>0</v>
      </c>
      <c r="P1474" s="7">
        <v>0</v>
      </c>
      <c r="Q1474" s="7">
        <v>0</v>
      </c>
      <c r="R1474" s="7">
        <v>0</v>
      </c>
      <c r="T1474" s="5">
        <v>33</v>
      </c>
      <c r="U1474" s="5">
        <v>0</v>
      </c>
      <c r="V1474" s="5">
        <v>0</v>
      </c>
      <c r="W1474" s="5">
        <v>0</v>
      </c>
      <c r="Z1474" s="5">
        <v>0</v>
      </c>
      <c r="AC1474" s="5">
        <v>0</v>
      </c>
      <c r="AF1474" s="5">
        <v>0</v>
      </c>
      <c r="AI1474" s="7">
        <v>483.29969999999997</v>
      </c>
      <c r="AJ1474" s="7">
        <v>13.833</v>
      </c>
      <c r="AK1474" s="5" t="s">
        <v>190</v>
      </c>
      <c r="AZ1474" s="5" t="s">
        <v>185</v>
      </c>
      <c r="BB1474" s="5" t="s">
        <v>74</v>
      </c>
    </row>
    <row r="1475" spans="1:57" x14ac:dyDescent="0.25">
      <c r="A1475" s="5">
        <v>1474</v>
      </c>
      <c r="B1475" s="6">
        <v>42603.933495370373</v>
      </c>
      <c r="D1475" s="5" t="s">
        <v>317</v>
      </c>
      <c r="E1475" s="5" t="s">
        <v>318</v>
      </c>
      <c r="F1475" s="5" t="s">
        <v>317</v>
      </c>
      <c r="G1475" s="5" t="s">
        <v>80</v>
      </c>
      <c r="H1475" s="5" t="s">
        <v>319</v>
      </c>
      <c r="I1475" s="5" t="s">
        <v>320</v>
      </c>
      <c r="J1475" s="5" t="s">
        <v>65</v>
      </c>
      <c r="K1475" s="5" t="s">
        <v>65</v>
      </c>
      <c r="M1475" s="5" t="s">
        <v>363</v>
      </c>
      <c r="N1475" s="5" t="s">
        <v>66</v>
      </c>
      <c r="O1475" s="7">
        <v>0</v>
      </c>
      <c r="P1475" s="7">
        <v>0</v>
      </c>
      <c r="Q1475" s="7">
        <v>0</v>
      </c>
      <c r="R1475" s="7">
        <v>0</v>
      </c>
      <c r="T1475" s="5">
        <v>0</v>
      </c>
      <c r="W1475" s="5">
        <v>0</v>
      </c>
      <c r="Y1475" s="5">
        <v>0</v>
      </c>
      <c r="Z1475" s="5">
        <v>0</v>
      </c>
      <c r="AB1475" s="5">
        <v>0</v>
      </c>
      <c r="AC1475" s="5">
        <v>0</v>
      </c>
      <c r="AE1475" s="5">
        <v>0</v>
      </c>
      <c r="AF1475" s="5">
        <v>0</v>
      </c>
      <c r="AH1475" s="5">
        <v>0</v>
      </c>
      <c r="AJ1475" s="7">
        <v>0</v>
      </c>
      <c r="BB1475" s="5" t="s">
        <v>322</v>
      </c>
      <c r="BD1475" s="5" t="s">
        <v>323</v>
      </c>
      <c r="BE1475" s="5" t="s">
        <v>324</v>
      </c>
    </row>
    <row r="1476" spans="1:57" x14ac:dyDescent="0.25">
      <c r="A1476" s="5">
        <v>1475</v>
      </c>
      <c r="B1476" s="6">
        <v>42603.900925925926</v>
      </c>
      <c r="D1476" s="5" t="s">
        <v>318</v>
      </c>
      <c r="E1476" s="5" t="s">
        <v>356</v>
      </c>
      <c r="G1476" s="5" t="s">
        <v>64</v>
      </c>
      <c r="H1476" s="5" t="s">
        <v>319</v>
      </c>
      <c r="I1476" s="5" t="s">
        <v>75</v>
      </c>
      <c r="J1476" s="5" t="s">
        <v>65</v>
      </c>
      <c r="K1476" s="5" t="s">
        <v>65</v>
      </c>
      <c r="M1476" s="5" t="s">
        <v>198</v>
      </c>
      <c r="N1476" s="5" t="s">
        <v>66</v>
      </c>
      <c r="O1476" s="7">
        <v>0</v>
      </c>
      <c r="P1476" s="7">
        <v>0</v>
      </c>
      <c r="Q1476" s="7">
        <v>0</v>
      </c>
      <c r="R1476" s="7">
        <v>0</v>
      </c>
      <c r="T1476" s="5">
        <v>0</v>
      </c>
      <c r="W1476" s="5">
        <v>0</v>
      </c>
      <c r="Y1476" s="5">
        <v>0</v>
      </c>
      <c r="Z1476" s="5">
        <v>0</v>
      </c>
      <c r="AB1476" s="5">
        <v>0</v>
      </c>
      <c r="AC1476" s="5">
        <v>0</v>
      </c>
      <c r="AE1476" s="5">
        <v>0</v>
      </c>
      <c r="AF1476" s="5">
        <v>0</v>
      </c>
      <c r="AH1476" s="5">
        <v>0</v>
      </c>
      <c r="AJ1476" s="7">
        <v>0</v>
      </c>
      <c r="AZ1476" s="5" t="s">
        <v>175</v>
      </c>
      <c r="BB1476" s="5" t="s">
        <v>77</v>
      </c>
      <c r="BD1476" s="5" t="s">
        <v>331</v>
      </c>
      <c r="BE1476" s="5" t="s">
        <v>67</v>
      </c>
    </row>
    <row r="1477" spans="1:57" x14ac:dyDescent="0.25">
      <c r="A1477" s="5">
        <v>1476</v>
      </c>
      <c r="B1477" s="6">
        <v>42603.887997685182</v>
      </c>
      <c r="D1477" s="5" t="s">
        <v>607</v>
      </c>
      <c r="E1477" s="5" t="s">
        <v>318</v>
      </c>
      <c r="G1477" s="5" t="s">
        <v>64</v>
      </c>
      <c r="H1477" s="5" t="s">
        <v>319</v>
      </c>
      <c r="I1477" s="5" t="s">
        <v>176</v>
      </c>
      <c r="J1477" s="5" t="s">
        <v>65</v>
      </c>
      <c r="K1477" s="5" t="s">
        <v>65</v>
      </c>
      <c r="M1477" s="5" t="s">
        <v>184</v>
      </c>
      <c r="N1477" s="5" t="s">
        <v>66</v>
      </c>
      <c r="O1477" s="7">
        <v>0</v>
      </c>
      <c r="P1477" s="7">
        <v>0</v>
      </c>
      <c r="Q1477" s="7">
        <v>0</v>
      </c>
      <c r="R1477" s="7">
        <v>0</v>
      </c>
      <c r="T1477" s="5">
        <v>0</v>
      </c>
      <c r="W1477" s="5">
        <v>0</v>
      </c>
      <c r="Y1477" s="5">
        <v>0</v>
      </c>
      <c r="Z1477" s="5">
        <v>0</v>
      </c>
      <c r="AB1477" s="5">
        <v>0</v>
      </c>
      <c r="AC1477" s="5">
        <v>0</v>
      </c>
      <c r="AE1477" s="5">
        <v>0</v>
      </c>
      <c r="AF1477" s="5">
        <v>0</v>
      </c>
      <c r="AH1477" s="5">
        <v>0</v>
      </c>
      <c r="AJ1477" s="7">
        <v>0</v>
      </c>
      <c r="AZ1477" s="5" t="s">
        <v>175</v>
      </c>
      <c r="BB1477" s="5" t="s">
        <v>178</v>
      </c>
      <c r="BD1477" s="5" t="s">
        <v>331</v>
      </c>
      <c r="BE1477" s="5" t="s">
        <v>67</v>
      </c>
    </row>
    <row r="1478" spans="1:57" x14ac:dyDescent="0.25">
      <c r="A1478" s="5">
        <v>1477</v>
      </c>
      <c r="B1478" s="6">
        <v>42603.887789351851</v>
      </c>
      <c r="D1478" s="5" t="s">
        <v>317</v>
      </c>
      <c r="E1478" s="5" t="s">
        <v>318</v>
      </c>
      <c r="F1478" s="5" t="s">
        <v>317</v>
      </c>
      <c r="G1478" s="5" t="s">
        <v>80</v>
      </c>
      <c r="H1478" s="5" t="s">
        <v>319</v>
      </c>
      <c r="I1478" s="5" t="s">
        <v>320</v>
      </c>
      <c r="J1478" s="5" t="s">
        <v>65</v>
      </c>
      <c r="K1478" s="5" t="s">
        <v>65</v>
      </c>
      <c r="M1478" s="5" t="s">
        <v>363</v>
      </c>
      <c r="N1478" s="5" t="s">
        <v>66</v>
      </c>
      <c r="O1478" s="7">
        <v>0</v>
      </c>
      <c r="P1478" s="7">
        <v>0</v>
      </c>
      <c r="Q1478" s="7">
        <v>0</v>
      </c>
      <c r="R1478" s="7">
        <v>0</v>
      </c>
      <c r="T1478" s="5">
        <v>0</v>
      </c>
      <c r="W1478" s="5">
        <v>0</v>
      </c>
      <c r="Y1478" s="5">
        <v>0</v>
      </c>
      <c r="Z1478" s="5">
        <v>0</v>
      </c>
      <c r="AB1478" s="5">
        <v>0</v>
      </c>
      <c r="AC1478" s="5">
        <v>0</v>
      </c>
      <c r="AE1478" s="5">
        <v>0</v>
      </c>
      <c r="AF1478" s="5">
        <v>0</v>
      </c>
      <c r="AH1478" s="5">
        <v>0</v>
      </c>
      <c r="AJ1478" s="7">
        <v>0</v>
      </c>
      <c r="BB1478" s="5" t="s">
        <v>322</v>
      </c>
      <c r="BD1478" s="5" t="s">
        <v>323</v>
      </c>
      <c r="BE1478" s="5" t="s">
        <v>324</v>
      </c>
    </row>
    <row r="1479" spans="1:57" x14ac:dyDescent="0.25">
      <c r="A1479" s="5">
        <v>1478</v>
      </c>
      <c r="B1479" s="6">
        <v>42603.872662037036</v>
      </c>
      <c r="C1479" s="6">
        <v>42604.032314814816</v>
      </c>
      <c r="D1479" s="5" t="s">
        <v>336</v>
      </c>
      <c r="E1479" s="5" t="s">
        <v>68</v>
      </c>
      <c r="F1479" s="5" t="s">
        <v>337</v>
      </c>
      <c r="G1479" s="5" t="s">
        <v>64</v>
      </c>
      <c r="H1479" s="5" t="s">
        <v>319</v>
      </c>
      <c r="I1479" s="5" t="s">
        <v>69</v>
      </c>
      <c r="J1479" s="5" t="s">
        <v>65</v>
      </c>
      <c r="K1479" s="5" t="s">
        <v>65</v>
      </c>
      <c r="L1479" s="5">
        <v>3030547</v>
      </c>
      <c r="M1479" s="5" t="s">
        <v>70</v>
      </c>
      <c r="N1479" s="5" t="s">
        <v>70</v>
      </c>
      <c r="O1479" s="7">
        <v>0</v>
      </c>
      <c r="P1479" s="7">
        <v>0</v>
      </c>
      <c r="Q1479" s="7">
        <v>0</v>
      </c>
      <c r="R1479" s="7">
        <v>0</v>
      </c>
      <c r="T1479" s="5">
        <v>33</v>
      </c>
      <c r="U1479" s="5">
        <v>0</v>
      </c>
      <c r="V1479" s="5">
        <v>0</v>
      </c>
      <c r="W1479" s="5">
        <v>0</v>
      </c>
      <c r="Z1479" s="5">
        <v>0</v>
      </c>
      <c r="AC1479" s="5">
        <v>0</v>
      </c>
      <c r="AF1479" s="5">
        <v>0</v>
      </c>
      <c r="AI1479" s="7">
        <v>486.38560000000001</v>
      </c>
      <c r="AJ1479" s="7">
        <v>2.8896000000000002</v>
      </c>
      <c r="AK1479" s="5" t="s">
        <v>189</v>
      </c>
      <c r="AZ1479" s="5" t="s">
        <v>186</v>
      </c>
      <c r="BB1479" s="5" t="s">
        <v>71</v>
      </c>
    </row>
    <row r="1480" spans="1:57" x14ac:dyDescent="0.25">
      <c r="A1480" s="5">
        <v>1479</v>
      </c>
      <c r="B1480" s="6">
        <v>42603.846620370372</v>
      </c>
      <c r="D1480" s="5" t="s">
        <v>318</v>
      </c>
      <c r="E1480" s="5" t="s">
        <v>356</v>
      </c>
      <c r="G1480" s="5" t="s">
        <v>64</v>
      </c>
      <c r="H1480" s="5" t="s">
        <v>319</v>
      </c>
      <c r="I1480" s="5" t="s">
        <v>75</v>
      </c>
      <c r="J1480" s="5" t="s">
        <v>65</v>
      </c>
      <c r="K1480" s="5" t="s">
        <v>65</v>
      </c>
      <c r="M1480" s="5" t="s">
        <v>680</v>
      </c>
      <c r="N1480" s="5" t="s">
        <v>183</v>
      </c>
      <c r="O1480" s="7">
        <v>0</v>
      </c>
      <c r="P1480" s="7">
        <v>0</v>
      </c>
      <c r="Q1480" s="7">
        <v>0</v>
      </c>
      <c r="R1480" s="7">
        <v>0</v>
      </c>
      <c r="T1480" s="5">
        <v>0</v>
      </c>
      <c r="W1480" s="5">
        <v>0</v>
      </c>
      <c r="Y1480" s="5">
        <v>0</v>
      </c>
      <c r="Z1480" s="5">
        <v>0</v>
      </c>
      <c r="AB1480" s="5">
        <v>0</v>
      </c>
      <c r="AC1480" s="5">
        <v>0</v>
      </c>
      <c r="AE1480" s="5">
        <v>0</v>
      </c>
      <c r="AF1480" s="5">
        <v>0</v>
      </c>
      <c r="AH1480" s="5">
        <v>0</v>
      </c>
      <c r="AJ1480" s="7">
        <v>0</v>
      </c>
      <c r="AZ1480" s="5" t="s">
        <v>175</v>
      </c>
      <c r="BB1480" s="5" t="s">
        <v>77</v>
      </c>
      <c r="BD1480" s="5" t="s">
        <v>331</v>
      </c>
      <c r="BE1480" s="5" t="s">
        <v>67</v>
      </c>
    </row>
    <row r="1481" spans="1:57" x14ac:dyDescent="0.25">
      <c r="A1481" s="5">
        <v>1480</v>
      </c>
      <c r="B1481" s="6">
        <v>42603.816388888888</v>
      </c>
      <c r="D1481" s="5" t="s">
        <v>318</v>
      </c>
      <c r="E1481" s="5" t="s">
        <v>356</v>
      </c>
      <c r="G1481" s="5" t="s">
        <v>64</v>
      </c>
      <c r="H1481" s="5" t="s">
        <v>319</v>
      </c>
      <c r="I1481" s="5" t="s">
        <v>75</v>
      </c>
      <c r="J1481" s="5" t="s">
        <v>65</v>
      </c>
      <c r="K1481" s="5" t="s">
        <v>65</v>
      </c>
      <c r="M1481" s="5" t="s">
        <v>245</v>
      </c>
      <c r="N1481" s="5" t="s">
        <v>245</v>
      </c>
      <c r="O1481" s="7">
        <v>0</v>
      </c>
      <c r="P1481" s="7">
        <v>0</v>
      </c>
      <c r="Q1481" s="7">
        <v>0</v>
      </c>
      <c r="R1481" s="7">
        <v>0</v>
      </c>
      <c r="T1481" s="5">
        <v>0</v>
      </c>
      <c r="W1481" s="5">
        <v>0</v>
      </c>
      <c r="Y1481" s="5">
        <v>0</v>
      </c>
      <c r="Z1481" s="5">
        <v>0</v>
      </c>
      <c r="AB1481" s="5">
        <v>0</v>
      </c>
      <c r="AC1481" s="5">
        <v>0</v>
      </c>
      <c r="AE1481" s="5">
        <v>0</v>
      </c>
      <c r="AF1481" s="5">
        <v>0</v>
      </c>
      <c r="AH1481" s="5">
        <v>0</v>
      </c>
      <c r="AJ1481" s="7">
        <v>0</v>
      </c>
      <c r="AZ1481" s="5" t="s">
        <v>175</v>
      </c>
      <c r="BB1481" s="5" t="s">
        <v>77</v>
      </c>
      <c r="BD1481" s="5" t="s">
        <v>331</v>
      </c>
      <c r="BE1481" s="5" t="s">
        <v>67</v>
      </c>
    </row>
    <row r="1482" spans="1:57" x14ac:dyDescent="0.25">
      <c r="A1482" s="5">
        <v>1481</v>
      </c>
      <c r="B1482" s="6">
        <v>42603.814050925925</v>
      </c>
      <c r="D1482" s="5" t="s">
        <v>318</v>
      </c>
      <c r="E1482" s="5" t="s">
        <v>607</v>
      </c>
      <c r="G1482" s="5" t="s">
        <v>64</v>
      </c>
      <c r="H1482" s="5" t="s">
        <v>319</v>
      </c>
      <c r="I1482" s="5" t="s">
        <v>75</v>
      </c>
      <c r="J1482" s="5" t="s">
        <v>65</v>
      </c>
      <c r="K1482" s="5" t="s">
        <v>65</v>
      </c>
      <c r="M1482" s="5" t="s">
        <v>681</v>
      </c>
      <c r="N1482" s="5" t="s">
        <v>196</v>
      </c>
      <c r="O1482" s="7">
        <v>0</v>
      </c>
      <c r="P1482" s="7">
        <v>0</v>
      </c>
      <c r="Q1482" s="7">
        <v>0</v>
      </c>
      <c r="R1482" s="7">
        <v>0</v>
      </c>
      <c r="T1482" s="5">
        <v>0</v>
      </c>
      <c r="W1482" s="5">
        <v>0</v>
      </c>
      <c r="Y1482" s="5">
        <v>0</v>
      </c>
      <c r="Z1482" s="5">
        <v>0</v>
      </c>
      <c r="AB1482" s="5">
        <v>0</v>
      </c>
      <c r="AC1482" s="5">
        <v>0</v>
      </c>
      <c r="AE1482" s="5">
        <v>0</v>
      </c>
      <c r="AF1482" s="5">
        <v>0</v>
      </c>
      <c r="AH1482" s="5">
        <v>0</v>
      </c>
      <c r="AJ1482" s="7">
        <v>0</v>
      </c>
      <c r="AZ1482" s="5" t="s">
        <v>175</v>
      </c>
      <c r="BB1482" s="5" t="s">
        <v>77</v>
      </c>
      <c r="BD1482" s="5" t="s">
        <v>361</v>
      </c>
      <c r="BE1482" s="5" t="s">
        <v>67</v>
      </c>
    </row>
    <row r="1483" spans="1:57" x14ac:dyDescent="0.25">
      <c r="A1483" s="5">
        <v>1482</v>
      </c>
      <c r="B1483" s="6">
        <v>42603.810254629629</v>
      </c>
      <c r="D1483" s="5" t="s">
        <v>317</v>
      </c>
      <c r="E1483" s="5" t="s">
        <v>318</v>
      </c>
      <c r="F1483" s="5" t="s">
        <v>317</v>
      </c>
      <c r="G1483" s="5" t="s">
        <v>80</v>
      </c>
      <c r="H1483" s="5" t="s">
        <v>319</v>
      </c>
      <c r="I1483" s="5" t="s">
        <v>320</v>
      </c>
      <c r="J1483" s="5" t="s">
        <v>65</v>
      </c>
      <c r="K1483" s="5" t="s">
        <v>65</v>
      </c>
      <c r="M1483" s="5" t="s">
        <v>321</v>
      </c>
      <c r="N1483" s="5" t="s">
        <v>66</v>
      </c>
      <c r="O1483" s="7">
        <v>0</v>
      </c>
      <c r="P1483" s="7">
        <v>0</v>
      </c>
      <c r="Q1483" s="7">
        <v>0</v>
      </c>
      <c r="R1483" s="7">
        <v>0</v>
      </c>
      <c r="T1483" s="5">
        <v>0</v>
      </c>
      <c r="W1483" s="5">
        <v>0</v>
      </c>
      <c r="Y1483" s="5">
        <v>0</v>
      </c>
      <c r="Z1483" s="5">
        <v>0</v>
      </c>
      <c r="AB1483" s="5">
        <v>0</v>
      </c>
      <c r="AC1483" s="5">
        <v>0</v>
      </c>
      <c r="AE1483" s="5">
        <v>0</v>
      </c>
      <c r="AF1483" s="5">
        <v>0</v>
      </c>
      <c r="AH1483" s="5">
        <v>0</v>
      </c>
      <c r="AJ1483" s="7">
        <v>0</v>
      </c>
      <c r="BB1483" s="5" t="s">
        <v>322</v>
      </c>
      <c r="BD1483" s="5" t="s">
        <v>323</v>
      </c>
      <c r="BE1483" s="5" t="s">
        <v>324</v>
      </c>
    </row>
    <row r="1484" spans="1:57" x14ac:dyDescent="0.25">
      <c r="A1484" s="5">
        <v>1483</v>
      </c>
      <c r="B1484" s="6">
        <v>42603.809884259259</v>
      </c>
      <c r="D1484" s="5" t="s">
        <v>318</v>
      </c>
      <c r="E1484" s="5" t="s">
        <v>329</v>
      </c>
      <c r="G1484" s="5" t="s">
        <v>64</v>
      </c>
      <c r="H1484" s="5" t="s">
        <v>319</v>
      </c>
      <c r="I1484" s="5" t="s">
        <v>75</v>
      </c>
      <c r="J1484" s="5" t="s">
        <v>65</v>
      </c>
      <c r="K1484" s="5" t="s">
        <v>65</v>
      </c>
      <c r="M1484" s="5" t="s">
        <v>682</v>
      </c>
      <c r="N1484" s="5" t="s">
        <v>200</v>
      </c>
      <c r="O1484" s="7">
        <v>0</v>
      </c>
      <c r="P1484" s="7">
        <v>0</v>
      </c>
      <c r="Q1484" s="7">
        <v>0</v>
      </c>
      <c r="R1484" s="7">
        <v>0</v>
      </c>
      <c r="T1484" s="5">
        <v>0</v>
      </c>
      <c r="W1484" s="5">
        <v>0</v>
      </c>
      <c r="Y1484" s="5">
        <v>0</v>
      </c>
      <c r="Z1484" s="5">
        <v>0</v>
      </c>
      <c r="AB1484" s="5">
        <v>0</v>
      </c>
      <c r="AC1484" s="5">
        <v>0</v>
      </c>
      <c r="AE1484" s="5">
        <v>0</v>
      </c>
      <c r="AF1484" s="5">
        <v>0</v>
      </c>
      <c r="AH1484" s="5">
        <v>0</v>
      </c>
      <c r="AJ1484" s="7">
        <v>0</v>
      </c>
      <c r="AZ1484" s="5" t="s">
        <v>175</v>
      </c>
      <c r="BB1484" s="5" t="s">
        <v>77</v>
      </c>
      <c r="BD1484" s="5" t="s">
        <v>361</v>
      </c>
      <c r="BE1484" s="5" t="s">
        <v>67</v>
      </c>
    </row>
    <row r="1485" spans="1:57" x14ac:dyDescent="0.25">
      <c r="A1485" s="5">
        <v>1484</v>
      </c>
      <c r="B1485" s="6">
        <v>42603.809432870374</v>
      </c>
      <c r="D1485" s="5" t="s">
        <v>318</v>
      </c>
      <c r="E1485" s="5" t="s">
        <v>329</v>
      </c>
      <c r="G1485" s="5" t="s">
        <v>64</v>
      </c>
      <c r="H1485" s="5" t="s">
        <v>319</v>
      </c>
      <c r="I1485" s="5" t="s">
        <v>75</v>
      </c>
      <c r="J1485" s="5" t="s">
        <v>65</v>
      </c>
      <c r="K1485" s="5" t="s">
        <v>65</v>
      </c>
      <c r="M1485" s="5" t="s">
        <v>197</v>
      </c>
      <c r="N1485" s="5" t="s">
        <v>66</v>
      </c>
      <c r="O1485" s="7">
        <v>0</v>
      </c>
      <c r="P1485" s="7">
        <v>0</v>
      </c>
      <c r="Q1485" s="7">
        <v>0</v>
      </c>
      <c r="R1485" s="7">
        <v>0</v>
      </c>
      <c r="T1485" s="5">
        <v>0</v>
      </c>
      <c r="W1485" s="5">
        <v>0</v>
      </c>
      <c r="Y1485" s="5">
        <v>0</v>
      </c>
      <c r="Z1485" s="5">
        <v>0</v>
      </c>
      <c r="AB1485" s="5">
        <v>0</v>
      </c>
      <c r="AC1485" s="5">
        <v>0</v>
      </c>
      <c r="AE1485" s="5">
        <v>0</v>
      </c>
      <c r="AF1485" s="5">
        <v>0</v>
      </c>
      <c r="AH1485" s="5">
        <v>0</v>
      </c>
      <c r="AJ1485" s="7">
        <v>0</v>
      </c>
      <c r="AZ1485" s="5" t="s">
        <v>175</v>
      </c>
      <c r="BB1485" s="5" t="s">
        <v>77</v>
      </c>
      <c r="BD1485" s="5" t="s">
        <v>577</v>
      </c>
      <c r="BE1485" s="5" t="s">
        <v>67</v>
      </c>
    </row>
    <row r="1486" spans="1:57" x14ac:dyDescent="0.25">
      <c r="A1486" s="5">
        <v>1485</v>
      </c>
      <c r="B1486" s="6">
        <v>42603.808576388888</v>
      </c>
      <c r="D1486" s="5" t="s">
        <v>317</v>
      </c>
      <c r="E1486" s="5" t="s">
        <v>318</v>
      </c>
      <c r="F1486" s="5" t="s">
        <v>317</v>
      </c>
      <c r="G1486" s="5" t="s">
        <v>80</v>
      </c>
      <c r="H1486" s="5" t="s">
        <v>319</v>
      </c>
      <c r="I1486" s="5" t="s">
        <v>320</v>
      </c>
      <c r="J1486" s="5" t="s">
        <v>65</v>
      </c>
      <c r="K1486" s="5" t="s">
        <v>65</v>
      </c>
      <c r="M1486" s="5" t="s">
        <v>321</v>
      </c>
      <c r="N1486" s="5" t="s">
        <v>66</v>
      </c>
      <c r="O1486" s="7">
        <v>0</v>
      </c>
      <c r="P1486" s="7">
        <v>0</v>
      </c>
      <c r="Q1486" s="7">
        <v>0</v>
      </c>
      <c r="R1486" s="7">
        <v>0</v>
      </c>
      <c r="T1486" s="5">
        <v>0</v>
      </c>
      <c r="W1486" s="5">
        <v>0</v>
      </c>
      <c r="Y1486" s="5">
        <v>0</v>
      </c>
      <c r="Z1486" s="5">
        <v>0</v>
      </c>
      <c r="AB1486" s="5">
        <v>0</v>
      </c>
      <c r="AC1486" s="5">
        <v>0</v>
      </c>
      <c r="AE1486" s="5">
        <v>0</v>
      </c>
      <c r="AF1486" s="5">
        <v>0</v>
      </c>
      <c r="AH1486" s="5">
        <v>0</v>
      </c>
      <c r="AJ1486" s="7">
        <v>0</v>
      </c>
      <c r="BB1486" s="5" t="s">
        <v>322</v>
      </c>
      <c r="BD1486" s="5" t="s">
        <v>323</v>
      </c>
      <c r="BE1486" s="5" t="s">
        <v>324</v>
      </c>
    </row>
    <row r="1487" spans="1:57" x14ac:dyDescent="0.25">
      <c r="A1487" s="5">
        <v>1486</v>
      </c>
      <c r="B1487" s="6">
        <v>42603.808483796296</v>
      </c>
      <c r="D1487" s="5" t="s">
        <v>317</v>
      </c>
      <c r="E1487" s="5" t="s">
        <v>318</v>
      </c>
      <c r="F1487" s="5" t="s">
        <v>317</v>
      </c>
      <c r="G1487" s="5" t="s">
        <v>80</v>
      </c>
      <c r="H1487" s="5" t="s">
        <v>319</v>
      </c>
      <c r="I1487" s="5" t="s">
        <v>320</v>
      </c>
      <c r="J1487" s="5" t="s">
        <v>65</v>
      </c>
      <c r="K1487" s="5" t="s">
        <v>65</v>
      </c>
      <c r="M1487" s="5" t="s">
        <v>363</v>
      </c>
      <c r="N1487" s="5" t="s">
        <v>66</v>
      </c>
      <c r="O1487" s="7">
        <v>0</v>
      </c>
      <c r="P1487" s="7">
        <v>0</v>
      </c>
      <c r="Q1487" s="7">
        <v>0</v>
      </c>
      <c r="R1487" s="7">
        <v>0</v>
      </c>
      <c r="T1487" s="5">
        <v>0</v>
      </c>
      <c r="W1487" s="5">
        <v>0</v>
      </c>
      <c r="Y1487" s="5">
        <v>0</v>
      </c>
      <c r="Z1487" s="5">
        <v>0</v>
      </c>
      <c r="AB1487" s="5">
        <v>0</v>
      </c>
      <c r="AC1487" s="5">
        <v>0</v>
      </c>
      <c r="AE1487" s="5">
        <v>0</v>
      </c>
      <c r="AF1487" s="5">
        <v>0</v>
      </c>
      <c r="AH1487" s="5">
        <v>0</v>
      </c>
      <c r="AJ1487" s="7">
        <v>0</v>
      </c>
      <c r="BB1487" s="5" t="s">
        <v>322</v>
      </c>
      <c r="BD1487" s="5" t="s">
        <v>323</v>
      </c>
      <c r="BE1487" s="5" t="s">
        <v>324</v>
      </c>
    </row>
    <row r="1488" spans="1:57" x14ac:dyDescent="0.25">
      <c r="A1488" s="5">
        <v>1487</v>
      </c>
      <c r="B1488" s="6">
        <v>42603.7893287037</v>
      </c>
      <c r="C1488" s="6">
        <v>42603.948518518519</v>
      </c>
      <c r="D1488" s="5" t="s">
        <v>336</v>
      </c>
      <c r="E1488" s="5" t="s">
        <v>241</v>
      </c>
      <c r="F1488" s="5" t="s">
        <v>337</v>
      </c>
      <c r="G1488" s="5" t="s">
        <v>64</v>
      </c>
      <c r="H1488" s="5" t="s">
        <v>319</v>
      </c>
      <c r="I1488" s="5" t="s">
        <v>69</v>
      </c>
      <c r="J1488" s="5" t="s">
        <v>65</v>
      </c>
      <c r="K1488" s="5" t="s">
        <v>65</v>
      </c>
      <c r="L1488" s="5">
        <v>1140944</v>
      </c>
      <c r="M1488" s="5" t="s">
        <v>70</v>
      </c>
      <c r="N1488" s="5" t="s">
        <v>70</v>
      </c>
      <c r="O1488" s="7">
        <v>0</v>
      </c>
      <c r="P1488" s="7">
        <v>0</v>
      </c>
      <c r="Q1488" s="7">
        <v>0</v>
      </c>
      <c r="R1488" s="7">
        <v>0</v>
      </c>
      <c r="T1488" s="5">
        <v>33</v>
      </c>
      <c r="U1488" s="5">
        <v>0</v>
      </c>
      <c r="V1488" s="5">
        <v>0</v>
      </c>
      <c r="W1488" s="5">
        <v>0</v>
      </c>
      <c r="Z1488" s="5">
        <v>0</v>
      </c>
      <c r="AC1488" s="5">
        <v>0</v>
      </c>
      <c r="AF1488" s="5">
        <v>0</v>
      </c>
      <c r="AI1488" s="7">
        <v>496.23520000000002</v>
      </c>
      <c r="AJ1488" s="7">
        <v>1.0879000000000001</v>
      </c>
      <c r="AK1488" s="5" t="s">
        <v>189</v>
      </c>
      <c r="AZ1488" s="5" t="s">
        <v>186</v>
      </c>
      <c r="BB1488" s="5" t="s">
        <v>71</v>
      </c>
    </row>
    <row r="1489" spans="1:57" x14ac:dyDescent="0.25">
      <c r="A1489" s="5">
        <v>1488</v>
      </c>
      <c r="B1489" s="6">
        <v>42603.787638888891</v>
      </c>
      <c r="C1489" s="6">
        <v>42603.972592592596</v>
      </c>
      <c r="D1489" s="5" t="s">
        <v>336</v>
      </c>
      <c r="E1489" s="5" t="s">
        <v>241</v>
      </c>
      <c r="F1489" s="5" t="s">
        <v>337</v>
      </c>
      <c r="G1489" s="5" t="s">
        <v>64</v>
      </c>
      <c r="H1489" s="5" t="s">
        <v>319</v>
      </c>
      <c r="I1489" s="5" t="s">
        <v>69</v>
      </c>
      <c r="J1489" s="5" t="s">
        <v>65</v>
      </c>
      <c r="K1489" s="5" t="s">
        <v>65</v>
      </c>
      <c r="L1489" s="5">
        <v>11315300</v>
      </c>
      <c r="M1489" s="5" t="s">
        <v>70</v>
      </c>
      <c r="N1489" s="5" t="s">
        <v>70</v>
      </c>
      <c r="O1489" s="7">
        <v>0</v>
      </c>
      <c r="P1489" s="7">
        <v>0</v>
      </c>
      <c r="Q1489" s="7">
        <v>0</v>
      </c>
      <c r="R1489" s="7">
        <v>0</v>
      </c>
      <c r="T1489" s="5">
        <v>33</v>
      </c>
      <c r="U1489" s="5">
        <v>0</v>
      </c>
      <c r="V1489" s="5">
        <v>0</v>
      </c>
      <c r="W1489" s="5">
        <v>0</v>
      </c>
      <c r="Z1489" s="5">
        <v>0</v>
      </c>
      <c r="AC1489" s="5">
        <v>0</v>
      </c>
      <c r="AF1489" s="5">
        <v>0</v>
      </c>
      <c r="AI1489" s="7">
        <v>498.06819999999999</v>
      </c>
      <c r="AJ1489" s="7">
        <v>10.791</v>
      </c>
      <c r="AK1489" s="5" t="s">
        <v>148</v>
      </c>
      <c r="AZ1489" s="5" t="s">
        <v>185</v>
      </c>
      <c r="BB1489" s="5" t="s">
        <v>74</v>
      </c>
    </row>
    <row r="1490" spans="1:57" x14ac:dyDescent="0.25">
      <c r="A1490" s="5">
        <v>1489</v>
      </c>
      <c r="B1490" s="6">
        <v>42603.705995370372</v>
      </c>
      <c r="C1490" s="6">
        <v>42603.874328703707</v>
      </c>
      <c r="D1490" s="5" t="s">
        <v>336</v>
      </c>
      <c r="E1490" s="5" t="s">
        <v>68</v>
      </c>
      <c r="F1490" s="5" t="s">
        <v>337</v>
      </c>
      <c r="G1490" s="5" t="s">
        <v>64</v>
      </c>
      <c r="H1490" s="5" t="s">
        <v>319</v>
      </c>
      <c r="I1490" s="5" t="s">
        <v>69</v>
      </c>
      <c r="J1490" s="5" t="s">
        <v>65</v>
      </c>
      <c r="K1490" s="5" t="s">
        <v>65</v>
      </c>
      <c r="L1490" s="5">
        <v>50779</v>
      </c>
      <c r="M1490" s="5" t="s">
        <v>70</v>
      </c>
      <c r="N1490" s="5" t="s">
        <v>70</v>
      </c>
      <c r="O1490" s="7">
        <v>0</v>
      </c>
      <c r="P1490" s="7">
        <v>0</v>
      </c>
      <c r="Q1490" s="7">
        <v>0</v>
      </c>
      <c r="R1490" s="7">
        <v>0</v>
      </c>
      <c r="T1490" s="5">
        <v>33</v>
      </c>
      <c r="U1490" s="5">
        <v>0</v>
      </c>
      <c r="V1490" s="5">
        <v>0</v>
      </c>
      <c r="W1490" s="5">
        <v>0</v>
      </c>
      <c r="Z1490" s="5">
        <v>0</v>
      </c>
      <c r="AC1490" s="5">
        <v>0</v>
      </c>
      <c r="AF1490" s="5">
        <v>0</v>
      </c>
      <c r="AI1490" s="7">
        <v>498.24990000000003</v>
      </c>
      <c r="AJ1490" s="7">
        <v>4.8800000000000003E-2</v>
      </c>
      <c r="AK1490" s="5" t="s">
        <v>189</v>
      </c>
      <c r="AZ1490" s="5" t="s">
        <v>186</v>
      </c>
      <c r="BB1490" s="5" t="s">
        <v>71</v>
      </c>
    </row>
    <row r="1491" spans="1:57" x14ac:dyDescent="0.25">
      <c r="A1491" s="5">
        <v>1490</v>
      </c>
      <c r="B1491" s="6">
        <v>42603.683703703704</v>
      </c>
      <c r="D1491" s="5" t="s">
        <v>318</v>
      </c>
      <c r="E1491" s="5" t="s">
        <v>326</v>
      </c>
      <c r="G1491" s="5" t="s">
        <v>64</v>
      </c>
      <c r="H1491" s="5" t="s">
        <v>319</v>
      </c>
      <c r="I1491" s="5" t="s">
        <v>75</v>
      </c>
      <c r="J1491" s="5" t="s">
        <v>65</v>
      </c>
      <c r="K1491" s="5" t="s">
        <v>65</v>
      </c>
      <c r="M1491" s="5" t="s">
        <v>683</v>
      </c>
      <c r="N1491" s="5" t="s">
        <v>292</v>
      </c>
      <c r="O1491" s="7">
        <v>0</v>
      </c>
      <c r="P1491" s="7">
        <v>0</v>
      </c>
      <c r="Q1491" s="7">
        <v>0</v>
      </c>
      <c r="R1491" s="7">
        <v>0</v>
      </c>
      <c r="T1491" s="5">
        <v>0</v>
      </c>
      <c r="W1491" s="5">
        <v>0</v>
      </c>
      <c r="Y1491" s="5">
        <v>0</v>
      </c>
      <c r="Z1491" s="5">
        <v>0</v>
      </c>
      <c r="AB1491" s="5">
        <v>0</v>
      </c>
      <c r="AC1491" s="5">
        <v>0</v>
      </c>
      <c r="AE1491" s="5">
        <v>0</v>
      </c>
      <c r="AF1491" s="5">
        <v>0</v>
      </c>
      <c r="AH1491" s="5">
        <v>0</v>
      </c>
      <c r="AJ1491" s="7">
        <v>0</v>
      </c>
      <c r="AZ1491" s="5" t="s">
        <v>175</v>
      </c>
      <c r="BB1491" s="5" t="s">
        <v>77</v>
      </c>
      <c r="BD1491" s="5" t="s">
        <v>361</v>
      </c>
      <c r="BE1491" s="5" t="s">
        <v>67</v>
      </c>
    </row>
    <row r="1492" spans="1:57" x14ac:dyDescent="0.25">
      <c r="A1492" s="5">
        <v>1491</v>
      </c>
      <c r="B1492" s="6">
        <v>42603.662118055552</v>
      </c>
      <c r="D1492" s="5" t="s">
        <v>318</v>
      </c>
      <c r="E1492" s="5" t="s">
        <v>377</v>
      </c>
      <c r="G1492" s="5" t="s">
        <v>64</v>
      </c>
      <c r="H1492" s="5" t="s">
        <v>319</v>
      </c>
      <c r="I1492" s="5" t="s">
        <v>75</v>
      </c>
      <c r="J1492" s="5" t="s">
        <v>65</v>
      </c>
      <c r="K1492" s="5" t="s">
        <v>65</v>
      </c>
      <c r="M1492" s="5" t="s">
        <v>242</v>
      </c>
      <c r="N1492" s="5" t="s">
        <v>66</v>
      </c>
      <c r="O1492" s="7">
        <v>0</v>
      </c>
      <c r="P1492" s="7">
        <v>0</v>
      </c>
      <c r="Q1492" s="7">
        <v>0</v>
      </c>
      <c r="R1492" s="7">
        <v>0</v>
      </c>
      <c r="T1492" s="5">
        <v>0</v>
      </c>
      <c r="W1492" s="5">
        <v>0</v>
      </c>
      <c r="Y1492" s="5">
        <v>0</v>
      </c>
      <c r="Z1492" s="5">
        <v>0</v>
      </c>
      <c r="AB1492" s="5">
        <v>0</v>
      </c>
      <c r="AC1492" s="5">
        <v>0</v>
      </c>
      <c r="AE1492" s="5">
        <v>0</v>
      </c>
      <c r="AF1492" s="5">
        <v>0</v>
      </c>
      <c r="AH1492" s="5">
        <v>0</v>
      </c>
      <c r="AJ1492" s="7">
        <v>0</v>
      </c>
      <c r="AZ1492" s="5" t="s">
        <v>175</v>
      </c>
      <c r="BB1492" s="5" t="s">
        <v>77</v>
      </c>
      <c r="BD1492" s="5" t="s">
        <v>331</v>
      </c>
      <c r="BE1492" s="5" t="s">
        <v>67</v>
      </c>
    </row>
    <row r="1493" spans="1:57" x14ac:dyDescent="0.25">
      <c r="A1493" s="5">
        <v>1492</v>
      </c>
      <c r="B1493" s="6">
        <v>42603.660983796297</v>
      </c>
      <c r="D1493" s="5" t="s">
        <v>318</v>
      </c>
      <c r="E1493" s="5" t="s">
        <v>356</v>
      </c>
      <c r="G1493" s="5" t="s">
        <v>64</v>
      </c>
      <c r="H1493" s="5" t="s">
        <v>319</v>
      </c>
      <c r="I1493" s="5" t="s">
        <v>75</v>
      </c>
      <c r="J1493" s="5" t="s">
        <v>65</v>
      </c>
      <c r="K1493" s="5" t="s">
        <v>65</v>
      </c>
      <c r="M1493" s="5" t="s">
        <v>232</v>
      </c>
      <c r="N1493" s="5" t="s">
        <v>76</v>
      </c>
      <c r="O1493" s="7">
        <v>0</v>
      </c>
      <c r="P1493" s="7">
        <v>0</v>
      </c>
      <c r="Q1493" s="7">
        <v>0</v>
      </c>
      <c r="R1493" s="7">
        <v>0</v>
      </c>
      <c r="T1493" s="5">
        <v>0</v>
      </c>
      <c r="W1493" s="5">
        <v>0</v>
      </c>
      <c r="Y1493" s="5">
        <v>0</v>
      </c>
      <c r="Z1493" s="5">
        <v>0</v>
      </c>
      <c r="AB1493" s="5">
        <v>0</v>
      </c>
      <c r="AC1493" s="5">
        <v>0</v>
      </c>
      <c r="AE1493" s="5">
        <v>0</v>
      </c>
      <c r="AF1493" s="5">
        <v>0</v>
      </c>
      <c r="AH1493" s="5">
        <v>0</v>
      </c>
      <c r="AJ1493" s="7">
        <v>0</v>
      </c>
      <c r="AZ1493" s="5" t="s">
        <v>175</v>
      </c>
      <c r="BB1493" s="5" t="s">
        <v>77</v>
      </c>
      <c r="BD1493" s="5" t="s">
        <v>361</v>
      </c>
      <c r="BE1493" s="5" t="s">
        <v>67</v>
      </c>
    </row>
    <row r="1494" spans="1:57" x14ac:dyDescent="0.25">
      <c r="A1494" s="5">
        <v>1493</v>
      </c>
      <c r="B1494" s="6">
        <v>42603.660543981481</v>
      </c>
      <c r="D1494" s="5" t="s">
        <v>318</v>
      </c>
      <c r="E1494" s="5" t="s">
        <v>684</v>
      </c>
      <c r="G1494" s="5" t="s">
        <v>80</v>
      </c>
      <c r="H1494" s="5" t="s">
        <v>319</v>
      </c>
      <c r="I1494" s="5" t="s">
        <v>75</v>
      </c>
      <c r="J1494" s="5" t="s">
        <v>65</v>
      </c>
      <c r="K1494" s="5" t="s">
        <v>65</v>
      </c>
      <c r="M1494" s="5" t="s">
        <v>182</v>
      </c>
      <c r="N1494" s="5" t="s">
        <v>66</v>
      </c>
      <c r="O1494" s="7">
        <v>0</v>
      </c>
      <c r="P1494" s="7">
        <v>0</v>
      </c>
      <c r="Q1494" s="7">
        <v>0</v>
      </c>
      <c r="R1494" s="7">
        <v>0</v>
      </c>
      <c r="T1494" s="5">
        <v>0</v>
      </c>
      <c r="W1494" s="5">
        <v>0</v>
      </c>
      <c r="Y1494" s="5">
        <v>0</v>
      </c>
      <c r="Z1494" s="5">
        <v>0</v>
      </c>
      <c r="AB1494" s="5">
        <v>0</v>
      </c>
      <c r="AC1494" s="5">
        <v>0</v>
      </c>
      <c r="AE1494" s="5">
        <v>0</v>
      </c>
      <c r="AF1494" s="5">
        <v>0</v>
      </c>
      <c r="AH1494" s="5">
        <v>0</v>
      </c>
      <c r="AJ1494" s="7">
        <v>0</v>
      </c>
      <c r="AZ1494" s="5" t="s">
        <v>175</v>
      </c>
      <c r="BB1494" s="5" t="s">
        <v>83</v>
      </c>
      <c r="BD1494" s="5" t="s">
        <v>361</v>
      </c>
      <c r="BE1494" s="5" t="s">
        <v>67</v>
      </c>
    </row>
    <row r="1495" spans="1:57" x14ac:dyDescent="0.25">
      <c r="A1495" s="5">
        <v>1494</v>
      </c>
      <c r="B1495" s="6">
        <v>42603.654918981483</v>
      </c>
      <c r="D1495" s="5" t="s">
        <v>318</v>
      </c>
      <c r="E1495" s="5" t="s">
        <v>356</v>
      </c>
      <c r="G1495" s="5" t="s">
        <v>64</v>
      </c>
      <c r="H1495" s="5" t="s">
        <v>319</v>
      </c>
      <c r="I1495" s="5" t="s">
        <v>75</v>
      </c>
      <c r="J1495" s="5" t="s">
        <v>65</v>
      </c>
      <c r="K1495" s="5" t="s">
        <v>65</v>
      </c>
      <c r="M1495" s="5" t="s">
        <v>685</v>
      </c>
      <c r="N1495" s="5" t="s">
        <v>174</v>
      </c>
      <c r="O1495" s="7">
        <v>0</v>
      </c>
      <c r="P1495" s="7">
        <v>0</v>
      </c>
      <c r="Q1495" s="7">
        <v>0</v>
      </c>
      <c r="R1495" s="7">
        <v>0</v>
      </c>
      <c r="T1495" s="5">
        <v>0</v>
      </c>
      <c r="W1495" s="5">
        <v>0</v>
      </c>
      <c r="Y1495" s="5">
        <v>0</v>
      </c>
      <c r="Z1495" s="5">
        <v>0</v>
      </c>
      <c r="AB1495" s="5">
        <v>0</v>
      </c>
      <c r="AC1495" s="5">
        <v>0</v>
      </c>
      <c r="AE1495" s="5">
        <v>0</v>
      </c>
      <c r="AF1495" s="5">
        <v>0</v>
      </c>
      <c r="AH1495" s="5">
        <v>0</v>
      </c>
      <c r="AJ1495" s="7">
        <v>0</v>
      </c>
      <c r="AZ1495" s="5" t="s">
        <v>175</v>
      </c>
      <c r="BB1495" s="5" t="s">
        <v>77</v>
      </c>
      <c r="BD1495" s="5" t="s">
        <v>361</v>
      </c>
      <c r="BE1495" s="5" t="s">
        <v>67</v>
      </c>
    </row>
    <row r="1496" spans="1:57" x14ac:dyDescent="0.25">
      <c r="A1496" s="5">
        <v>1495</v>
      </c>
      <c r="B1496" s="6">
        <v>42603.642731481479</v>
      </c>
      <c r="D1496" s="5" t="s">
        <v>684</v>
      </c>
      <c r="E1496" s="5" t="s">
        <v>318</v>
      </c>
      <c r="G1496" s="5" t="s">
        <v>64</v>
      </c>
      <c r="H1496" s="5" t="s">
        <v>319</v>
      </c>
      <c r="I1496" s="5" t="s">
        <v>176</v>
      </c>
      <c r="J1496" s="5" t="s">
        <v>65</v>
      </c>
      <c r="K1496" s="5" t="s">
        <v>65</v>
      </c>
      <c r="M1496" s="5" t="s">
        <v>602</v>
      </c>
      <c r="N1496" s="5" t="s">
        <v>66</v>
      </c>
      <c r="O1496" s="7">
        <v>0</v>
      </c>
      <c r="P1496" s="7">
        <v>0</v>
      </c>
      <c r="Q1496" s="7">
        <v>0</v>
      </c>
      <c r="R1496" s="7">
        <v>0</v>
      </c>
      <c r="T1496" s="5">
        <v>0</v>
      </c>
      <c r="W1496" s="5">
        <v>0</v>
      </c>
      <c r="Y1496" s="5">
        <v>0</v>
      </c>
      <c r="Z1496" s="5">
        <v>0</v>
      </c>
      <c r="AB1496" s="5">
        <v>0</v>
      </c>
      <c r="AC1496" s="5">
        <v>0</v>
      </c>
      <c r="AE1496" s="5">
        <v>0</v>
      </c>
      <c r="AF1496" s="5">
        <v>0</v>
      </c>
      <c r="AH1496" s="5">
        <v>0</v>
      </c>
      <c r="AJ1496" s="7">
        <v>0</v>
      </c>
      <c r="AZ1496" s="5" t="s">
        <v>175</v>
      </c>
      <c r="BB1496" s="5" t="s">
        <v>178</v>
      </c>
      <c r="BD1496" s="5" t="s">
        <v>355</v>
      </c>
      <c r="BE1496" s="5" t="s">
        <v>67</v>
      </c>
    </row>
    <row r="1497" spans="1:57" x14ac:dyDescent="0.25">
      <c r="A1497" s="5">
        <v>1496</v>
      </c>
      <c r="B1497" s="6">
        <v>42603.620972222219</v>
      </c>
      <c r="C1497" s="6">
        <v>42603.819444444445</v>
      </c>
      <c r="D1497" s="5" t="s">
        <v>336</v>
      </c>
      <c r="E1497" s="5" t="s">
        <v>68</v>
      </c>
      <c r="F1497" s="5" t="s">
        <v>337</v>
      </c>
      <c r="G1497" s="5" t="s">
        <v>64</v>
      </c>
      <c r="H1497" s="5" t="s">
        <v>319</v>
      </c>
      <c r="I1497" s="5" t="s">
        <v>69</v>
      </c>
      <c r="J1497" s="5" t="s">
        <v>65</v>
      </c>
      <c r="K1497" s="5" t="s">
        <v>65</v>
      </c>
      <c r="L1497" s="5">
        <v>11707301</v>
      </c>
      <c r="M1497" s="5" t="s">
        <v>70</v>
      </c>
      <c r="N1497" s="5" t="s">
        <v>70</v>
      </c>
      <c r="O1497" s="7">
        <v>0</v>
      </c>
      <c r="P1497" s="7">
        <v>0</v>
      </c>
      <c r="Q1497" s="7">
        <v>0</v>
      </c>
      <c r="R1497" s="7">
        <v>0</v>
      </c>
      <c r="T1497" s="5">
        <v>33</v>
      </c>
      <c r="U1497" s="5">
        <v>0</v>
      </c>
      <c r="V1497" s="5">
        <v>0</v>
      </c>
      <c r="W1497" s="5">
        <v>0</v>
      </c>
      <c r="Z1497" s="5">
        <v>0</v>
      </c>
      <c r="AC1497" s="5">
        <v>0</v>
      </c>
      <c r="AF1497" s="5">
        <v>0</v>
      </c>
      <c r="AI1497" s="7">
        <v>509.60050000000001</v>
      </c>
      <c r="AJ1497" s="7">
        <v>11.164999999999999</v>
      </c>
      <c r="AK1497" s="5" t="s">
        <v>148</v>
      </c>
      <c r="AZ1497" s="5" t="s">
        <v>185</v>
      </c>
      <c r="BB1497" s="5" t="s">
        <v>74</v>
      </c>
    </row>
    <row r="1498" spans="1:57" x14ac:dyDescent="0.25">
      <c r="A1498" s="5">
        <v>1497</v>
      </c>
      <c r="B1498" s="6">
        <v>42603.575486111113</v>
      </c>
      <c r="D1498" s="5" t="s">
        <v>318</v>
      </c>
      <c r="E1498" s="5" t="s">
        <v>330</v>
      </c>
      <c r="G1498" s="5" t="s">
        <v>64</v>
      </c>
      <c r="H1498" s="5" t="s">
        <v>319</v>
      </c>
      <c r="I1498" s="5" t="s">
        <v>75</v>
      </c>
      <c r="J1498" s="5" t="s">
        <v>65</v>
      </c>
      <c r="K1498" s="5" t="s">
        <v>65</v>
      </c>
      <c r="M1498" s="5" t="s">
        <v>235</v>
      </c>
      <c r="N1498" s="5" t="s">
        <v>66</v>
      </c>
      <c r="O1498" s="7">
        <v>0</v>
      </c>
      <c r="P1498" s="7">
        <v>0</v>
      </c>
      <c r="Q1498" s="7">
        <v>0</v>
      </c>
      <c r="R1498" s="7">
        <v>0</v>
      </c>
      <c r="T1498" s="5">
        <v>0</v>
      </c>
      <c r="W1498" s="5">
        <v>0</v>
      </c>
      <c r="Y1498" s="5">
        <v>0</v>
      </c>
      <c r="Z1498" s="5">
        <v>0</v>
      </c>
      <c r="AB1498" s="5">
        <v>0</v>
      </c>
      <c r="AC1498" s="5">
        <v>0</v>
      </c>
      <c r="AE1498" s="5">
        <v>0</v>
      </c>
      <c r="AF1498" s="5">
        <v>0</v>
      </c>
      <c r="AH1498" s="5">
        <v>0</v>
      </c>
      <c r="AJ1498" s="7">
        <v>0</v>
      </c>
      <c r="AZ1498" s="5" t="s">
        <v>175</v>
      </c>
      <c r="BB1498" s="5" t="s">
        <v>77</v>
      </c>
      <c r="BD1498" s="5" t="s">
        <v>331</v>
      </c>
      <c r="BE1498" s="5" t="s">
        <v>67</v>
      </c>
    </row>
    <row r="1499" spans="1:57" x14ac:dyDescent="0.25">
      <c r="A1499" s="5">
        <v>1498</v>
      </c>
      <c r="B1499" s="6">
        <v>42603.539317129631</v>
      </c>
      <c r="C1499" s="6">
        <v>42603.717581018522</v>
      </c>
      <c r="D1499" s="5" t="s">
        <v>336</v>
      </c>
      <c r="E1499" s="5" t="s">
        <v>241</v>
      </c>
      <c r="F1499" s="5" t="s">
        <v>337</v>
      </c>
      <c r="G1499" s="5" t="s">
        <v>64</v>
      </c>
      <c r="H1499" s="5" t="s">
        <v>319</v>
      </c>
      <c r="I1499" s="5" t="s">
        <v>69</v>
      </c>
      <c r="J1499" s="5" t="s">
        <v>65</v>
      </c>
      <c r="K1499" s="5" t="s">
        <v>65</v>
      </c>
      <c r="L1499" s="5">
        <v>346550</v>
      </c>
      <c r="M1499" s="5" t="s">
        <v>70</v>
      </c>
      <c r="N1499" s="5" t="s">
        <v>70</v>
      </c>
      <c r="O1499" s="7">
        <v>0</v>
      </c>
      <c r="P1499" s="7">
        <v>0</v>
      </c>
      <c r="Q1499" s="7">
        <v>0</v>
      </c>
      <c r="R1499" s="7">
        <v>0</v>
      </c>
      <c r="T1499" s="5">
        <v>33</v>
      </c>
      <c r="U1499" s="5">
        <v>0</v>
      </c>
      <c r="V1499" s="5">
        <v>0</v>
      </c>
      <c r="W1499" s="5">
        <v>0</v>
      </c>
      <c r="Z1499" s="5">
        <v>0</v>
      </c>
      <c r="AC1499" s="5">
        <v>0</v>
      </c>
      <c r="AF1499" s="5">
        <v>0</v>
      </c>
      <c r="AI1499" s="7">
        <v>509.65030000000002</v>
      </c>
      <c r="AJ1499" s="7">
        <v>0.33110000000000001</v>
      </c>
      <c r="AK1499" s="5" t="s">
        <v>149</v>
      </c>
      <c r="AZ1499" s="5" t="s">
        <v>186</v>
      </c>
      <c r="BB1499" s="5" t="s">
        <v>71</v>
      </c>
    </row>
    <row r="1500" spans="1:57" x14ac:dyDescent="0.25">
      <c r="A1500" s="5">
        <v>1499</v>
      </c>
      <c r="B1500" s="6">
        <v>42603.537662037037</v>
      </c>
      <c r="D1500" s="5" t="s">
        <v>318</v>
      </c>
      <c r="E1500" s="5" t="s">
        <v>344</v>
      </c>
      <c r="G1500" s="5" t="s">
        <v>64</v>
      </c>
      <c r="H1500" s="5" t="s">
        <v>319</v>
      </c>
      <c r="I1500" s="5" t="s">
        <v>75</v>
      </c>
      <c r="J1500" s="5" t="s">
        <v>65</v>
      </c>
      <c r="K1500" s="5" t="s">
        <v>65</v>
      </c>
      <c r="M1500" s="5" t="s">
        <v>290</v>
      </c>
      <c r="N1500" s="5" t="s">
        <v>196</v>
      </c>
      <c r="O1500" s="7">
        <v>0</v>
      </c>
      <c r="P1500" s="7">
        <v>0</v>
      </c>
      <c r="Q1500" s="7">
        <v>0</v>
      </c>
      <c r="R1500" s="7">
        <v>0</v>
      </c>
      <c r="T1500" s="5">
        <v>0</v>
      </c>
      <c r="W1500" s="5">
        <v>0</v>
      </c>
      <c r="Y1500" s="5">
        <v>0</v>
      </c>
      <c r="Z1500" s="5">
        <v>0</v>
      </c>
      <c r="AB1500" s="5">
        <v>0</v>
      </c>
      <c r="AC1500" s="5">
        <v>0</v>
      </c>
      <c r="AE1500" s="5">
        <v>0</v>
      </c>
      <c r="AF1500" s="5">
        <v>0</v>
      </c>
      <c r="AH1500" s="5">
        <v>0</v>
      </c>
      <c r="AJ1500" s="7">
        <v>0</v>
      </c>
      <c r="AZ1500" s="5" t="s">
        <v>175</v>
      </c>
      <c r="BB1500" s="5" t="s">
        <v>77</v>
      </c>
      <c r="BD1500" s="5" t="s">
        <v>331</v>
      </c>
      <c r="BE1500" s="5" t="s">
        <v>67</v>
      </c>
    </row>
    <row r="1501" spans="1:57" x14ac:dyDescent="0.25">
      <c r="A1501" s="5">
        <v>1500</v>
      </c>
      <c r="B1501" s="6">
        <v>42603.537638888891</v>
      </c>
      <c r="C1501" s="6">
        <v>42603.711192129631</v>
      </c>
      <c r="D1501" s="5" t="s">
        <v>336</v>
      </c>
      <c r="E1501" s="5" t="s">
        <v>241</v>
      </c>
      <c r="F1501" s="5" t="s">
        <v>337</v>
      </c>
      <c r="G1501" s="5" t="s">
        <v>64</v>
      </c>
      <c r="H1501" s="5" t="s">
        <v>319</v>
      </c>
      <c r="I1501" s="5" t="s">
        <v>69</v>
      </c>
      <c r="J1501" s="5" t="s">
        <v>65</v>
      </c>
      <c r="K1501" s="5" t="s">
        <v>65</v>
      </c>
      <c r="L1501" s="5">
        <v>162956</v>
      </c>
      <c r="M1501" s="5" t="s">
        <v>70</v>
      </c>
      <c r="N1501" s="5" t="s">
        <v>70</v>
      </c>
      <c r="O1501" s="7">
        <v>0</v>
      </c>
      <c r="P1501" s="7">
        <v>0</v>
      </c>
      <c r="Q1501" s="7">
        <v>0</v>
      </c>
      <c r="R1501" s="7">
        <v>0</v>
      </c>
      <c r="T1501" s="5">
        <v>33</v>
      </c>
      <c r="U1501" s="5">
        <v>0</v>
      </c>
      <c r="V1501" s="5">
        <v>0</v>
      </c>
      <c r="W1501" s="5">
        <v>0</v>
      </c>
      <c r="Z1501" s="5">
        <v>0</v>
      </c>
      <c r="AC1501" s="5">
        <v>0</v>
      </c>
      <c r="AF1501" s="5">
        <v>0</v>
      </c>
      <c r="AI1501" s="7">
        <v>509.76940000000002</v>
      </c>
      <c r="AJ1501" s="7">
        <v>0.15629999999999999</v>
      </c>
      <c r="AK1501" s="5" t="s">
        <v>190</v>
      </c>
      <c r="AZ1501" s="5" t="s">
        <v>185</v>
      </c>
      <c r="BB1501" s="5" t="s">
        <v>74</v>
      </c>
    </row>
    <row r="1502" spans="1:57" x14ac:dyDescent="0.25">
      <c r="A1502" s="5">
        <v>1501</v>
      </c>
      <c r="B1502" s="6">
        <v>42603.534687500003</v>
      </c>
      <c r="C1502" s="6">
        <v>42603.543379629627</v>
      </c>
      <c r="D1502" s="5" t="s">
        <v>336</v>
      </c>
      <c r="E1502" s="5" t="s">
        <v>68</v>
      </c>
      <c r="G1502" s="5" t="s">
        <v>64</v>
      </c>
      <c r="H1502" s="5" t="s">
        <v>319</v>
      </c>
      <c r="I1502" s="5" t="s">
        <v>69</v>
      </c>
      <c r="J1502" s="5" t="s">
        <v>65</v>
      </c>
      <c r="K1502" s="5" t="s">
        <v>65</v>
      </c>
      <c r="L1502" s="5">
        <v>5788</v>
      </c>
      <c r="M1502" s="5" t="s">
        <v>70</v>
      </c>
      <c r="N1502" s="5" t="s">
        <v>70</v>
      </c>
      <c r="O1502" s="7">
        <v>0</v>
      </c>
      <c r="P1502" s="7">
        <v>0</v>
      </c>
      <c r="Q1502" s="7">
        <v>0</v>
      </c>
      <c r="R1502" s="7">
        <v>0</v>
      </c>
      <c r="T1502" s="5">
        <v>33</v>
      </c>
      <c r="U1502" s="5">
        <v>0</v>
      </c>
      <c r="V1502" s="5">
        <v>0</v>
      </c>
      <c r="W1502" s="5">
        <v>0</v>
      </c>
      <c r="Z1502" s="5">
        <v>0</v>
      </c>
      <c r="AC1502" s="5">
        <v>0</v>
      </c>
      <c r="AF1502" s="5">
        <v>0</v>
      </c>
      <c r="AI1502" s="7">
        <v>509.77530000000002</v>
      </c>
      <c r="AJ1502" s="7">
        <v>5.8999999999999999E-3</v>
      </c>
      <c r="AK1502" s="5" t="s">
        <v>148</v>
      </c>
      <c r="AZ1502" s="5" t="s">
        <v>185</v>
      </c>
      <c r="BB1502" s="5" t="s">
        <v>74</v>
      </c>
    </row>
    <row r="1503" spans="1:57" x14ac:dyDescent="0.25">
      <c r="A1503" s="5">
        <v>1502</v>
      </c>
      <c r="B1503" s="6">
        <v>42603.523032407407</v>
      </c>
      <c r="D1503" s="5" t="s">
        <v>317</v>
      </c>
      <c r="E1503" s="5" t="s">
        <v>318</v>
      </c>
      <c r="F1503" s="5" t="s">
        <v>317</v>
      </c>
      <c r="G1503" s="5" t="s">
        <v>80</v>
      </c>
      <c r="H1503" s="5" t="s">
        <v>319</v>
      </c>
      <c r="I1503" s="5" t="s">
        <v>320</v>
      </c>
      <c r="J1503" s="5" t="s">
        <v>65</v>
      </c>
      <c r="K1503" s="5" t="s">
        <v>65</v>
      </c>
      <c r="M1503" s="5" t="s">
        <v>191</v>
      </c>
      <c r="N1503" s="5" t="s">
        <v>66</v>
      </c>
      <c r="O1503" s="7">
        <v>0</v>
      </c>
      <c r="P1503" s="7">
        <v>0</v>
      </c>
      <c r="Q1503" s="7">
        <v>0</v>
      </c>
      <c r="R1503" s="7">
        <v>0</v>
      </c>
      <c r="T1503" s="5">
        <v>0</v>
      </c>
      <c r="W1503" s="5">
        <v>0</v>
      </c>
      <c r="Y1503" s="5">
        <v>0</v>
      </c>
      <c r="Z1503" s="5">
        <v>0</v>
      </c>
      <c r="AB1503" s="5">
        <v>0</v>
      </c>
      <c r="AC1503" s="5">
        <v>0</v>
      </c>
      <c r="AE1503" s="5">
        <v>0</v>
      </c>
      <c r="AF1503" s="5">
        <v>0</v>
      </c>
      <c r="AH1503" s="5">
        <v>0</v>
      </c>
      <c r="AJ1503" s="7">
        <v>0</v>
      </c>
      <c r="BB1503" s="5" t="s">
        <v>322</v>
      </c>
      <c r="BD1503" s="5" t="s">
        <v>323</v>
      </c>
      <c r="BE1503" s="5" t="s">
        <v>324</v>
      </c>
    </row>
    <row r="1504" spans="1:57" x14ac:dyDescent="0.25">
      <c r="A1504" s="5">
        <v>1503</v>
      </c>
      <c r="B1504" s="6">
        <v>42603.519745370373</v>
      </c>
      <c r="D1504" s="5" t="s">
        <v>318</v>
      </c>
      <c r="E1504" s="5" t="s">
        <v>330</v>
      </c>
      <c r="G1504" s="5" t="s">
        <v>64</v>
      </c>
      <c r="H1504" s="5" t="s">
        <v>319</v>
      </c>
      <c r="I1504" s="5" t="s">
        <v>75</v>
      </c>
      <c r="J1504" s="5" t="s">
        <v>65</v>
      </c>
      <c r="K1504" s="5" t="s">
        <v>65</v>
      </c>
      <c r="M1504" s="5" t="s">
        <v>199</v>
      </c>
      <c r="N1504" s="5" t="s">
        <v>66</v>
      </c>
      <c r="O1504" s="7">
        <v>0</v>
      </c>
      <c r="P1504" s="7">
        <v>0</v>
      </c>
      <c r="Q1504" s="7">
        <v>0</v>
      </c>
      <c r="R1504" s="7">
        <v>0</v>
      </c>
      <c r="T1504" s="5">
        <v>0</v>
      </c>
      <c r="W1504" s="5">
        <v>0</v>
      </c>
      <c r="Y1504" s="5">
        <v>0</v>
      </c>
      <c r="Z1504" s="5">
        <v>0</v>
      </c>
      <c r="AB1504" s="5">
        <v>0</v>
      </c>
      <c r="AC1504" s="5">
        <v>0</v>
      </c>
      <c r="AE1504" s="5">
        <v>0</v>
      </c>
      <c r="AF1504" s="5">
        <v>0</v>
      </c>
      <c r="AH1504" s="5">
        <v>0</v>
      </c>
      <c r="AJ1504" s="7">
        <v>0</v>
      </c>
      <c r="AZ1504" s="5" t="s">
        <v>175</v>
      </c>
      <c r="BB1504" s="5" t="s">
        <v>77</v>
      </c>
      <c r="BD1504" s="5" t="s">
        <v>686</v>
      </c>
      <c r="BE1504" s="5" t="s">
        <v>67</v>
      </c>
    </row>
    <row r="1505" spans="1:57" x14ac:dyDescent="0.25">
      <c r="A1505" s="5">
        <v>1504</v>
      </c>
      <c r="B1505" s="6">
        <v>42603.518576388888</v>
      </c>
      <c r="C1505" s="6">
        <v>42603.540034722224</v>
      </c>
      <c r="D1505" s="5" t="s">
        <v>336</v>
      </c>
      <c r="E1505" s="5" t="s">
        <v>68</v>
      </c>
      <c r="G1505" s="5" t="s">
        <v>64</v>
      </c>
      <c r="H1505" s="5" t="s">
        <v>319</v>
      </c>
      <c r="I1505" s="5" t="s">
        <v>69</v>
      </c>
      <c r="J1505" s="5" t="s">
        <v>65</v>
      </c>
      <c r="K1505" s="5" t="s">
        <v>65</v>
      </c>
      <c r="L1505" s="5">
        <v>77013</v>
      </c>
      <c r="M1505" s="5" t="s">
        <v>70</v>
      </c>
      <c r="N1505" s="5" t="s">
        <v>70</v>
      </c>
      <c r="O1505" s="7">
        <v>0</v>
      </c>
      <c r="P1505" s="7">
        <v>0</v>
      </c>
      <c r="Q1505" s="7">
        <v>0</v>
      </c>
      <c r="R1505" s="7">
        <v>0</v>
      </c>
      <c r="T1505" s="5">
        <v>33</v>
      </c>
      <c r="U1505" s="5">
        <v>0</v>
      </c>
      <c r="V1505" s="5">
        <v>0</v>
      </c>
      <c r="W1505" s="5">
        <v>0</v>
      </c>
      <c r="Z1505" s="5">
        <v>0</v>
      </c>
      <c r="AC1505" s="5">
        <v>0</v>
      </c>
      <c r="AF1505" s="5">
        <v>0</v>
      </c>
      <c r="AI1505" s="7">
        <v>513.06629999999996</v>
      </c>
      <c r="AJ1505" s="7">
        <v>7.4200000000000002E-2</v>
      </c>
      <c r="AK1505" s="5" t="s">
        <v>149</v>
      </c>
      <c r="AZ1505" s="5" t="s">
        <v>186</v>
      </c>
      <c r="BB1505" s="5" t="s">
        <v>71</v>
      </c>
    </row>
    <row r="1506" spans="1:57" x14ac:dyDescent="0.25">
      <c r="A1506" s="5">
        <v>1505</v>
      </c>
      <c r="B1506" s="6">
        <v>42603.518043981479</v>
      </c>
      <c r="C1506" s="6">
        <v>42603.540034722224</v>
      </c>
      <c r="D1506" s="5" t="s">
        <v>336</v>
      </c>
      <c r="E1506" s="5" t="s">
        <v>68</v>
      </c>
      <c r="G1506" s="5" t="s">
        <v>64</v>
      </c>
      <c r="H1506" s="5" t="s">
        <v>319</v>
      </c>
      <c r="I1506" s="5" t="s">
        <v>69</v>
      </c>
      <c r="J1506" s="5" t="s">
        <v>65</v>
      </c>
      <c r="K1506" s="5" t="s">
        <v>65</v>
      </c>
      <c r="L1506" s="5">
        <v>3372721</v>
      </c>
      <c r="M1506" s="5" t="s">
        <v>70</v>
      </c>
      <c r="N1506" s="5" t="s">
        <v>70</v>
      </c>
      <c r="O1506" s="7">
        <v>0</v>
      </c>
      <c r="P1506" s="7">
        <v>0</v>
      </c>
      <c r="Q1506" s="7">
        <v>0</v>
      </c>
      <c r="R1506" s="7">
        <v>0</v>
      </c>
      <c r="T1506" s="5">
        <v>33</v>
      </c>
      <c r="U1506" s="5">
        <v>0</v>
      </c>
      <c r="V1506" s="5">
        <v>0</v>
      </c>
      <c r="W1506" s="5">
        <v>0</v>
      </c>
      <c r="Z1506" s="5">
        <v>0</v>
      </c>
      <c r="AC1506" s="5">
        <v>0</v>
      </c>
      <c r="AF1506" s="5">
        <v>0</v>
      </c>
      <c r="AI1506" s="7">
        <v>512.99210000000005</v>
      </c>
      <c r="AJ1506" s="7">
        <v>3.2168000000000001</v>
      </c>
      <c r="AK1506" s="5" t="s">
        <v>148</v>
      </c>
      <c r="AZ1506" s="5" t="s">
        <v>185</v>
      </c>
      <c r="BB1506" s="5" t="s">
        <v>74</v>
      </c>
    </row>
    <row r="1507" spans="1:57" x14ac:dyDescent="0.25">
      <c r="A1507" s="5">
        <v>1506</v>
      </c>
      <c r="B1507" s="6">
        <v>42603.514004629629</v>
      </c>
      <c r="D1507" s="5" t="s">
        <v>318</v>
      </c>
      <c r="E1507" s="5" t="s">
        <v>344</v>
      </c>
      <c r="G1507" s="5" t="s">
        <v>64</v>
      </c>
      <c r="H1507" s="5" t="s">
        <v>319</v>
      </c>
      <c r="I1507" s="5" t="s">
        <v>75</v>
      </c>
      <c r="J1507" s="5" t="s">
        <v>65</v>
      </c>
      <c r="K1507" s="5" t="s">
        <v>65</v>
      </c>
      <c r="M1507" s="5" t="s">
        <v>495</v>
      </c>
      <c r="N1507" s="5" t="s">
        <v>76</v>
      </c>
      <c r="O1507" s="7">
        <v>0</v>
      </c>
      <c r="P1507" s="7">
        <v>0</v>
      </c>
      <c r="Q1507" s="7">
        <v>0</v>
      </c>
      <c r="R1507" s="7">
        <v>0</v>
      </c>
      <c r="T1507" s="5">
        <v>0</v>
      </c>
      <c r="W1507" s="5">
        <v>0</v>
      </c>
      <c r="Y1507" s="5">
        <v>0</v>
      </c>
      <c r="Z1507" s="5">
        <v>0</v>
      </c>
      <c r="AB1507" s="5">
        <v>0</v>
      </c>
      <c r="AC1507" s="5">
        <v>0</v>
      </c>
      <c r="AE1507" s="5">
        <v>0</v>
      </c>
      <c r="AF1507" s="5">
        <v>0</v>
      </c>
      <c r="AH1507" s="5">
        <v>0</v>
      </c>
      <c r="AJ1507" s="7">
        <v>0</v>
      </c>
      <c r="AZ1507" s="5" t="s">
        <v>175</v>
      </c>
      <c r="BB1507" s="5" t="s">
        <v>77</v>
      </c>
      <c r="BD1507" s="5" t="s">
        <v>361</v>
      </c>
      <c r="BE1507" s="5" t="s">
        <v>67</v>
      </c>
    </row>
    <row r="1508" spans="1:57" x14ac:dyDescent="0.25">
      <c r="A1508" s="5">
        <v>1507</v>
      </c>
      <c r="B1508" s="6">
        <v>42603.501111111109</v>
      </c>
      <c r="D1508" s="5" t="s">
        <v>318</v>
      </c>
      <c r="E1508" s="5" t="s">
        <v>326</v>
      </c>
      <c r="G1508" s="5" t="s">
        <v>64</v>
      </c>
      <c r="H1508" s="5" t="s">
        <v>319</v>
      </c>
      <c r="I1508" s="5" t="s">
        <v>75</v>
      </c>
      <c r="J1508" s="5" t="s">
        <v>65</v>
      </c>
      <c r="K1508" s="5" t="s">
        <v>65</v>
      </c>
      <c r="M1508" s="5" t="s">
        <v>248</v>
      </c>
      <c r="N1508" s="5" t="s">
        <v>76</v>
      </c>
      <c r="O1508" s="7">
        <v>0</v>
      </c>
      <c r="P1508" s="7">
        <v>0</v>
      </c>
      <c r="Q1508" s="7">
        <v>0</v>
      </c>
      <c r="R1508" s="7">
        <v>0</v>
      </c>
      <c r="T1508" s="5">
        <v>0</v>
      </c>
      <c r="W1508" s="5">
        <v>0</v>
      </c>
      <c r="Y1508" s="5">
        <v>0</v>
      </c>
      <c r="Z1508" s="5">
        <v>0</v>
      </c>
      <c r="AB1508" s="5">
        <v>0</v>
      </c>
      <c r="AC1508" s="5">
        <v>0</v>
      </c>
      <c r="AE1508" s="5">
        <v>0</v>
      </c>
      <c r="AF1508" s="5">
        <v>0</v>
      </c>
      <c r="AH1508" s="5">
        <v>0</v>
      </c>
      <c r="AJ1508" s="7">
        <v>0</v>
      </c>
      <c r="AZ1508" s="5" t="s">
        <v>175</v>
      </c>
      <c r="BB1508" s="5" t="s">
        <v>77</v>
      </c>
      <c r="BD1508" s="5" t="s">
        <v>687</v>
      </c>
      <c r="BE1508" s="5" t="s">
        <v>67</v>
      </c>
    </row>
    <row r="1509" spans="1:57" x14ac:dyDescent="0.25">
      <c r="A1509" s="5">
        <v>1508</v>
      </c>
      <c r="B1509" s="6">
        <v>42603.492025462961</v>
      </c>
      <c r="D1509" s="5" t="s">
        <v>318</v>
      </c>
      <c r="E1509" s="5" t="s">
        <v>344</v>
      </c>
      <c r="G1509" s="5" t="s">
        <v>64</v>
      </c>
      <c r="H1509" s="5" t="s">
        <v>319</v>
      </c>
      <c r="I1509" s="5" t="s">
        <v>75</v>
      </c>
      <c r="J1509" s="5" t="s">
        <v>65</v>
      </c>
      <c r="K1509" s="5" t="s">
        <v>65</v>
      </c>
      <c r="M1509" s="5" t="s">
        <v>288</v>
      </c>
      <c r="N1509" s="5" t="s">
        <v>76</v>
      </c>
      <c r="O1509" s="7">
        <v>0</v>
      </c>
      <c r="P1509" s="7">
        <v>0</v>
      </c>
      <c r="Q1509" s="7">
        <v>0</v>
      </c>
      <c r="R1509" s="7">
        <v>0</v>
      </c>
      <c r="T1509" s="5">
        <v>0</v>
      </c>
      <c r="W1509" s="5">
        <v>0</v>
      </c>
      <c r="Y1509" s="5">
        <v>0</v>
      </c>
      <c r="Z1509" s="5">
        <v>0</v>
      </c>
      <c r="AB1509" s="5">
        <v>0</v>
      </c>
      <c r="AC1509" s="5">
        <v>0</v>
      </c>
      <c r="AE1509" s="5">
        <v>0</v>
      </c>
      <c r="AF1509" s="5">
        <v>0</v>
      </c>
      <c r="AH1509" s="5">
        <v>0</v>
      </c>
      <c r="AJ1509" s="7">
        <v>0</v>
      </c>
      <c r="AZ1509" s="5" t="s">
        <v>175</v>
      </c>
      <c r="BB1509" s="5" t="s">
        <v>77</v>
      </c>
      <c r="BD1509" s="5" t="s">
        <v>416</v>
      </c>
      <c r="BE1509" s="5" t="s">
        <v>67</v>
      </c>
    </row>
    <row r="1510" spans="1:57" x14ac:dyDescent="0.25">
      <c r="A1510" s="5">
        <v>1509</v>
      </c>
      <c r="B1510" s="6">
        <v>42603.479525462964</v>
      </c>
      <c r="D1510" s="5" t="s">
        <v>318</v>
      </c>
      <c r="E1510" s="5" t="s">
        <v>358</v>
      </c>
      <c r="G1510" s="5" t="s">
        <v>64</v>
      </c>
      <c r="H1510" s="5" t="s">
        <v>319</v>
      </c>
      <c r="I1510" s="5" t="s">
        <v>75</v>
      </c>
      <c r="J1510" s="5" t="s">
        <v>65</v>
      </c>
      <c r="K1510" s="5" t="s">
        <v>65</v>
      </c>
      <c r="M1510" s="5" t="s">
        <v>515</v>
      </c>
      <c r="N1510" s="5" t="s">
        <v>196</v>
      </c>
      <c r="O1510" s="7">
        <v>0</v>
      </c>
      <c r="P1510" s="7">
        <v>0</v>
      </c>
      <c r="Q1510" s="7">
        <v>0</v>
      </c>
      <c r="R1510" s="7">
        <v>0</v>
      </c>
      <c r="T1510" s="5">
        <v>0</v>
      </c>
      <c r="W1510" s="5">
        <v>0</v>
      </c>
      <c r="Y1510" s="5">
        <v>0</v>
      </c>
      <c r="Z1510" s="5">
        <v>0</v>
      </c>
      <c r="AB1510" s="5">
        <v>0</v>
      </c>
      <c r="AC1510" s="5">
        <v>0</v>
      </c>
      <c r="AE1510" s="5">
        <v>0</v>
      </c>
      <c r="AF1510" s="5">
        <v>0</v>
      </c>
      <c r="AH1510" s="5">
        <v>0</v>
      </c>
      <c r="AJ1510" s="7">
        <v>0</v>
      </c>
      <c r="AZ1510" s="5" t="s">
        <v>175</v>
      </c>
      <c r="BB1510" s="5" t="s">
        <v>77</v>
      </c>
      <c r="BD1510" s="5" t="s">
        <v>432</v>
      </c>
      <c r="BE1510" s="5" t="s">
        <v>67</v>
      </c>
    </row>
    <row r="1511" spans="1:57" x14ac:dyDescent="0.25">
      <c r="A1511" s="5">
        <v>1510</v>
      </c>
      <c r="B1511" s="6">
        <v>42603.472372685188</v>
      </c>
      <c r="D1511" s="5" t="s">
        <v>318</v>
      </c>
      <c r="E1511" s="5" t="s">
        <v>330</v>
      </c>
      <c r="F1511" s="5">
        <v>0</v>
      </c>
      <c r="G1511" s="5" t="s">
        <v>64</v>
      </c>
      <c r="H1511" s="5" t="s">
        <v>319</v>
      </c>
      <c r="I1511" s="5" t="s">
        <v>81</v>
      </c>
      <c r="J1511" s="5" t="s">
        <v>65</v>
      </c>
      <c r="K1511" s="5" t="s">
        <v>65</v>
      </c>
      <c r="L1511" s="5">
        <v>0</v>
      </c>
      <c r="M1511" s="5" t="s">
        <v>70</v>
      </c>
      <c r="N1511" s="5" t="s">
        <v>70</v>
      </c>
      <c r="O1511" s="7">
        <v>0</v>
      </c>
      <c r="P1511" s="7">
        <v>0</v>
      </c>
      <c r="Q1511" s="7">
        <v>0</v>
      </c>
      <c r="R1511" s="7">
        <v>0</v>
      </c>
      <c r="T1511" s="5">
        <v>0</v>
      </c>
      <c r="U1511" s="5">
        <v>0</v>
      </c>
      <c r="V1511" s="5">
        <v>0</v>
      </c>
      <c r="W1511" s="5">
        <v>0</v>
      </c>
      <c r="Y1511" s="5">
        <v>0</v>
      </c>
      <c r="Z1511" s="5">
        <v>0</v>
      </c>
      <c r="AB1511" s="5">
        <v>0</v>
      </c>
      <c r="AC1511" s="5">
        <v>0</v>
      </c>
      <c r="AE1511" s="5">
        <v>0</v>
      </c>
      <c r="AF1511" s="5">
        <v>0</v>
      </c>
      <c r="AH1511" s="5">
        <v>0</v>
      </c>
      <c r="AJ1511" s="7">
        <v>0</v>
      </c>
      <c r="AZ1511" s="5" t="s">
        <v>175</v>
      </c>
      <c r="BB1511" s="5" t="s">
        <v>82</v>
      </c>
      <c r="BD1511" s="5">
        <v>0</v>
      </c>
      <c r="BE1511" s="5">
        <v>0</v>
      </c>
    </row>
    <row r="1512" spans="1:57" x14ac:dyDescent="0.25">
      <c r="A1512" s="5">
        <v>1511</v>
      </c>
      <c r="B1512" s="6">
        <v>42603.472361111111</v>
      </c>
      <c r="D1512" s="5" t="s">
        <v>318</v>
      </c>
      <c r="E1512" s="5" t="s">
        <v>330</v>
      </c>
      <c r="F1512" s="5">
        <v>0</v>
      </c>
      <c r="G1512" s="5" t="s">
        <v>64</v>
      </c>
      <c r="H1512" s="5" t="s">
        <v>319</v>
      </c>
      <c r="I1512" s="5" t="s">
        <v>81</v>
      </c>
      <c r="J1512" s="5" t="s">
        <v>65</v>
      </c>
      <c r="K1512" s="5" t="s">
        <v>65</v>
      </c>
      <c r="L1512" s="5">
        <v>0</v>
      </c>
      <c r="M1512" s="5" t="s">
        <v>70</v>
      </c>
      <c r="N1512" s="5" t="s">
        <v>70</v>
      </c>
      <c r="O1512" s="7">
        <v>0</v>
      </c>
      <c r="P1512" s="7">
        <v>0</v>
      </c>
      <c r="Q1512" s="7">
        <v>0</v>
      </c>
      <c r="R1512" s="7">
        <v>0</v>
      </c>
      <c r="T1512" s="5">
        <v>0</v>
      </c>
      <c r="U1512" s="5">
        <v>0</v>
      </c>
      <c r="V1512" s="5">
        <v>0</v>
      </c>
      <c r="W1512" s="5">
        <v>0</v>
      </c>
      <c r="Y1512" s="5">
        <v>0</v>
      </c>
      <c r="Z1512" s="5">
        <v>0</v>
      </c>
      <c r="AB1512" s="5">
        <v>0</v>
      </c>
      <c r="AC1512" s="5">
        <v>0</v>
      </c>
      <c r="AE1512" s="5">
        <v>0</v>
      </c>
      <c r="AF1512" s="5">
        <v>0</v>
      </c>
      <c r="AH1512" s="5">
        <v>0</v>
      </c>
      <c r="AJ1512" s="7">
        <v>0</v>
      </c>
      <c r="AZ1512" s="5" t="s">
        <v>175</v>
      </c>
      <c r="BB1512" s="5" t="s">
        <v>82</v>
      </c>
      <c r="BD1512" s="5">
        <v>0</v>
      </c>
      <c r="BE1512" s="5">
        <v>0</v>
      </c>
    </row>
    <row r="1513" spans="1:57" x14ac:dyDescent="0.25">
      <c r="A1513" s="5">
        <v>1512</v>
      </c>
      <c r="B1513" s="6">
        <v>42603.469340277778</v>
      </c>
      <c r="D1513" s="5" t="s">
        <v>318</v>
      </c>
      <c r="E1513" s="5" t="s">
        <v>330</v>
      </c>
      <c r="G1513" s="5" t="s">
        <v>64</v>
      </c>
      <c r="H1513" s="5" t="s">
        <v>319</v>
      </c>
      <c r="I1513" s="5" t="s">
        <v>75</v>
      </c>
      <c r="J1513" s="5" t="s">
        <v>65</v>
      </c>
      <c r="K1513" s="5" t="s">
        <v>65</v>
      </c>
      <c r="M1513" s="5" t="s">
        <v>403</v>
      </c>
      <c r="N1513" s="5" t="s">
        <v>66</v>
      </c>
      <c r="O1513" s="7">
        <v>0</v>
      </c>
      <c r="P1513" s="7">
        <v>0</v>
      </c>
      <c r="Q1513" s="7">
        <v>0</v>
      </c>
      <c r="R1513" s="7">
        <v>0</v>
      </c>
      <c r="T1513" s="5">
        <v>0</v>
      </c>
      <c r="W1513" s="5">
        <v>0</v>
      </c>
      <c r="Y1513" s="5">
        <v>0</v>
      </c>
      <c r="Z1513" s="5">
        <v>0</v>
      </c>
      <c r="AB1513" s="5">
        <v>0</v>
      </c>
      <c r="AC1513" s="5">
        <v>0</v>
      </c>
      <c r="AE1513" s="5">
        <v>0</v>
      </c>
      <c r="AF1513" s="5">
        <v>0</v>
      </c>
      <c r="AH1513" s="5">
        <v>0</v>
      </c>
      <c r="AJ1513" s="7">
        <v>0</v>
      </c>
      <c r="AZ1513" s="5" t="s">
        <v>175</v>
      </c>
      <c r="BB1513" s="5" t="s">
        <v>77</v>
      </c>
      <c r="BD1513" s="5" t="s">
        <v>427</v>
      </c>
      <c r="BE1513" s="5" t="s">
        <v>67</v>
      </c>
    </row>
    <row r="1514" spans="1:57" x14ac:dyDescent="0.25">
      <c r="A1514" s="5">
        <v>1513</v>
      </c>
      <c r="B1514" s="6">
        <v>42603.468981481485</v>
      </c>
      <c r="D1514" s="5" t="s">
        <v>318</v>
      </c>
      <c r="E1514" s="5" t="s">
        <v>330</v>
      </c>
      <c r="G1514" s="5" t="s">
        <v>64</v>
      </c>
      <c r="H1514" s="5" t="s">
        <v>319</v>
      </c>
      <c r="I1514" s="5" t="s">
        <v>75</v>
      </c>
      <c r="J1514" s="5" t="s">
        <v>65</v>
      </c>
      <c r="K1514" s="5" t="s">
        <v>65</v>
      </c>
      <c r="M1514" s="5" t="s">
        <v>286</v>
      </c>
      <c r="N1514" s="5" t="s">
        <v>66</v>
      </c>
      <c r="O1514" s="7">
        <v>0</v>
      </c>
      <c r="P1514" s="7">
        <v>0</v>
      </c>
      <c r="Q1514" s="7">
        <v>0</v>
      </c>
      <c r="R1514" s="7">
        <v>0</v>
      </c>
      <c r="T1514" s="5">
        <v>0</v>
      </c>
      <c r="W1514" s="5">
        <v>0</v>
      </c>
      <c r="Y1514" s="5">
        <v>0</v>
      </c>
      <c r="Z1514" s="5">
        <v>0</v>
      </c>
      <c r="AB1514" s="5">
        <v>0</v>
      </c>
      <c r="AC1514" s="5">
        <v>0</v>
      </c>
      <c r="AE1514" s="5">
        <v>0</v>
      </c>
      <c r="AF1514" s="5">
        <v>0</v>
      </c>
      <c r="AH1514" s="5">
        <v>0</v>
      </c>
      <c r="AJ1514" s="7">
        <v>0</v>
      </c>
      <c r="AZ1514" s="5" t="s">
        <v>175</v>
      </c>
      <c r="BB1514" s="5" t="s">
        <v>77</v>
      </c>
      <c r="BD1514" s="5" t="s">
        <v>427</v>
      </c>
      <c r="BE1514" s="5" t="s">
        <v>67</v>
      </c>
    </row>
    <row r="1515" spans="1:57" x14ac:dyDescent="0.25">
      <c r="A1515" s="5">
        <v>1514</v>
      </c>
      <c r="B1515" s="6">
        <v>42603.468668981484</v>
      </c>
      <c r="D1515" s="5" t="s">
        <v>318</v>
      </c>
      <c r="E1515" s="5" t="s">
        <v>330</v>
      </c>
      <c r="G1515" s="5" t="s">
        <v>64</v>
      </c>
      <c r="H1515" s="5" t="s">
        <v>319</v>
      </c>
      <c r="I1515" s="5" t="s">
        <v>75</v>
      </c>
      <c r="J1515" s="5" t="s">
        <v>65</v>
      </c>
      <c r="K1515" s="5" t="s">
        <v>65</v>
      </c>
      <c r="M1515" s="5" t="s">
        <v>231</v>
      </c>
      <c r="N1515" s="5" t="s">
        <v>66</v>
      </c>
      <c r="O1515" s="7">
        <v>0</v>
      </c>
      <c r="P1515" s="7">
        <v>0</v>
      </c>
      <c r="Q1515" s="7">
        <v>0</v>
      </c>
      <c r="R1515" s="7">
        <v>0</v>
      </c>
      <c r="T1515" s="5">
        <v>0</v>
      </c>
      <c r="W1515" s="5">
        <v>0</v>
      </c>
      <c r="Y1515" s="5">
        <v>0</v>
      </c>
      <c r="Z1515" s="5">
        <v>0</v>
      </c>
      <c r="AB1515" s="5">
        <v>0</v>
      </c>
      <c r="AC1515" s="5">
        <v>0</v>
      </c>
      <c r="AE1515" s="5">
        <v>0</v>
      </c>
      <c r="AF1515" s="5">
        <v>0</v>
      </c>
      <c r="AH1515" s="5">
        <v>0</v>
      </c>
      <c r="AJ1515" s="7">
        <v>0</v>
      </c>
      <c r="AZ1515" s="5" t="s">
        <v>175</v>
      </c>
      <c r="BB1515" s="5" t="s">
        <v>77</v>
      </c>
      <c r="BD1515" s="5" t="s">
        <v>427</v>
      </c>
      <c r="BE1515" s="5" t="s">
        <v>67</v>
      </c>
    </row>
    <row r="1516" spans="1:57" x14ac:dyDescent="0.25">
      <c r="A1516" s="5">
        <v>1515</v>
      </c>
      <c r="B1516" s="6">
        <v>42603.453136574077</v>
      </c>
      <c r="C1516" s="6">
        <v>42603.523495370369</v>
      </c>
      <c r="D1516" s="5" t="s">
        <v>336</v>
      </c>
      <c r="E1516" s="5" t="s">
        <v>68</v>
      </c>
      <c r="G1516" s="5" t="s">
        <v>64</v>
      </c>
      <c r="H1516" s="5" t="s">
        <v>319</v>
      </c>
      <c r="I1516" s="5" t="s">
        <v>69</v>
      </c>
      <c r="J1516" s="5" t="s">
        <v>65</v>
      </c>
      <c r="K1516" s="5" t="s">
        <v>65</v>
      </c>
      <c r="L1516" s="5">
        <v>766268</v>
      </c>
      <c r="M1516" s="5" t="s">
        <v>70</v>
      </c>
      <c r="N1516" s="5" t="s">
        <v>70</v>
      </c>
      <c r="O1516" s="7">
        <v>0</v>
      </c>
      <c r="P1516" s="7">
        <v>0</v>
      </c>
      <c r="Q1516" s="7">
        <v>0</v>
      </c>
      <c r="R1516" s="7">
        <v>0</v>
      </c>
      <c r="T1516" s="5">
        <v>33</v>
      </c>
      <c r="U1516" s="5">
        <v>0</v>
      </c>
      <c r="V1516" s="5">
        <v>0</v>
      </c>
      <c r="W1516" s="5">
        <v>0</v>
      </c>
      <c r="Z1516" s="5">
        <v>0</v>
      </c>
      <c r="AC1516" s="5">
        <v>0</v>
      </c>
      <c r="AF1516" s="5">
        <v>0</v>
      </c>
      <c r="AI1516" s="7">
        <v>513.91099999999994</v>
      </c>
      <c r="AJ1516" s="7">
        <v>0.73140000000000005</v>
      </c>
      <c r="AK1516" s="5" t="s">
        <v>149</v>
      </c>
      <c r="AZ1516" s="5" t="s">
        <v>186</v>
      </c>
      <c r="BB1516" s="5" t="s">
        <v>71</v>
      </c>
    </row>
    <row r="1517" spans="1:57" x14ac:dyDescent="0.25">
      <c r="A1517" s="5">
        <v>1516</v>
      </c>
      <c r="B1517" s="6">
        <v>42603.452175925922</v>
      </c>
      <c r="C1517" s="6">
        <v>42603.523495370369</v>
      </c>
      <c r="D1517" s="5" t="s">
        <v>336</v>
      </c>
      <c r="E1517" s="5" t="s">
        <v>68</v>
      </c>
      <c r="G1517" s="5" t="s">
        <v>64</v>
      </c>
      <c r="H1517" s="5" t="s">
        <v>319</v>
      </c>
      <c r="I1517" s="5" t="s">
        <v>69</v>
      </c>
      <c r="J1517" s="5" t="s">
        <v>65</v>
      </c>
      <c r="K1517" s="5" t="s">
        <v>65</v>
      </c>
      <c r="L1517" s="5">
        <v>4489222</v>
      </c>
      <c r="M1517" s="5" t="s">
        <v>70</v>
      </c>
      <c r="N1517" s="5" t="s">
        <v>70</v>
      </c>
      <c r="O1517" s="7">
        <v>0</v>
      </c>
      <c r="P1517" s="7">
        <v>0</v>
      </c>
      <c r="Q1517" s="7">
        <v>0</v>
      </c>
      <c r="R1517" s="7">
        <v>0</v>
      </c>
      <c r="T1517" s="5">
        <v>33</v>
      </c>
      <c r="U1517" s="5">
        <v>0</v>
      </c>
      <c r="V1517" s="5">
        <v>0</v>
      </c>
      <c r="W1517" s="5">
        <v>0</v>
      </c>
      <c r="Z1517" s="5">
        <v>0</v>
      </c>
      <c r="AC1517" s="5">
        <v>0</v>
      </c>
      <c r="AF1517" s="5">
        <v>0</v>
      </c>
      <c r="AI1517" s="7">
        <v>518.08000000000004</v>
      </c>
      <c r="AJ1517" s="7">
        <v>4.2821999999999996</v>
      </c>
      <c r="AK1517" s="5" t="s">
        <v>148</v>
      </c>
      <c r="AZ1517" s="5" t="s">
        <v>185</v>
      </c>
      <c r="BB1517" s="5" t="s">
        <v>74</v>
      </c>
    </row>
    <row r="1518" spans="1:57" x14ac:dyDescent="0.25">
      <c r="A1518" s="5">
        <v>1517</v>
      </c>
      <c r="B1518" s="6">
        <v>42603.447094907409</v>
      </c>
      <c r="D1518" s="5" t="s">
        <v>317</v>
      </c>
      <c r="E1518" s="5" t="s">
        <v>318</v>
      </c>
      <c r="F1518" s="5" t="s">
        <v>317</v>
      </c>
      <c r="G1518" s="5" t="s">
        <v>80</v>
      </c>
      <c r="H1518" s="5" t="s">
        <v>319</v>
      </c>
      <c r="I1518" s="5" t="s">
        <v>320</v>
      </c>
      <c r="J1518" s="5" t="s">
        <v>65</v>
      </c>
      <c r="K1518" s="5" t="s">
        <v>65</v>
      </c>
      <c r="M1518" s="5" t="s">
        <v>664</v>
      </c>
      <c r="N1518" s="5" t="s">
        <v>66</v>
      </c>
      <c r="O1518" s="7">
        <v>0</v>
      </c>
      <c r="P1518" s="7">
        <v>0</v>
      </c>
      <c r="Q1518" s="7">
        <v>0</v>
      </c>
      <c r="R1518" s="7">
        <v>0</v>
      </c>
      <c r="T1518" s="5">
        <v>0</v>
      </c>
      <c r="W1518" s="5">
        <v>0</v>
      </c>
      <c r="Y1518" s="5">
        <v>0</v>
      </c>
      <c r="Z1518" s="5">
        <v>0</v>
      </c>
      <c r="AB1518" s="5">
        <v>0</v>
      </c>
      <c r="AC1518" s="5">
        <v>0</v>
      </c>
      <c r="AE1518" s="5">
        <v>0</v>
      </c>
      <c r="AF1518" s="5">
        <v>0</v>
      </c>
      <c r="AH1518" s="5">
        <v>0</v>
      </c>
      <c r="AJ1518" s="7">
        <v>0</v>
      </c>
      <c r="BB1518" s="5" t="s">
        <v>322</v>
      </c>
      <c r="BD1518" s="5" t="s">
        <v>323</v>
      </c>
      <c r="BE1518" s="5" t="s">
        <v>324</v>
      </c>
    </row>
    <row r="1519" spans="1:57" x14ac:dyDescent="0.25">
      <c r="A1519" s="5">
        <v>1518</v>
      </c>
      <c r="B1519" s="6">
        <v>42603.025787037041</v>
      </c>
      <c r="C1519" s="6">
        <v>42603.114016203705</v>
      </c>
      <c r="D1519" s="5" t="s">
        <v>336</v>
      </c>
      <c r="E1519" s="5" t="s">
        <v>68</v>
      </c>
      <c r="G1519" s="5" t="s">
        <v>64</v>
      </c>
      <c r="H1519" s="5" t="s">
        <v>319</v>
      </c>
      <c r="I1519" s="5" t="s">
        <v>69</v>
      </c>
      <c r="J1519" s="5" t="s">
        <v>65</v>
      </c>
      <c r="K1519" s="5" t="s">
        <v>65</v>
      </c>
      <c r="L1519" s="5">
        <v>166195</v>
      </c>
      <c r="M1519" s="5" t="s">
        <v>70</v>
      </c>
      <c r="N1519" s="5" t="s">
        <v>70</v>
      </c>
      <c r="O1519" s="7">
        <v>0</v>
      </c>
      <c r="P1519" s="7">
        <v>0</v>
      </c>
      <c r="Q1519" s="7">
        <v>0</v>
      </c>
      <c r="R1519" s="7">
        <v>0</v>
      </c>
      <c r="T1519" s="5">
        <v>33</v>
      </c>
      <c r="U1519" s="5">
        <v>0</v>
      </c>
      <c r="V1519" s="5">
        <v>0</v>
      </c>
      <c r="W1519" s="5">
        <v>0</v>
      </c>
      <c r="Z1519" s="5">
        <v>0</v>
      </c>
      <c r="AC1519" s="5">
        <v>0</v>
      </c>
      <c r="AF1519" s="5">
        <v>0</v>
      </c>
      <c r="AI1519" s="7">
        <v>518.24109999999996</v>
      </c>
      <c r="AJ1519" s="7">
        <v>0.15920000000000001</v>
      </c>
      <c r="AK1519" s="5" t="s">
        <v>148</v>
      </c>
      <c r="AZ1519" s="5" t="s">
        <v>185</v>
      </c>
      <c r="BB1519" s="5" t="s">
        <v>74</v>
      </c>
    </row>
    <row r="1520" spans="1:57" x14ac:dyDescent="0.25">
      <c r="A1520" s="5">
        <v>1519</v>
      </c>
      <c r="B1520" s="6">
        <v>42603.025787037041</v>
      </c>
      <c r="C1520" s="6">
        <v>42603.114016203705</v>
      </c>
      <c r="D1520" s="5" t="s">
        <v>336</v>
      </c>
      <c r="E1520" s="5" t="s">
        <v>68</v>
      </c>
      <c r="G1520" s="5" t="s">
        <v>64</v>
      </c>
      <c r="H1520" s="5" t="s">
        <v>319</v>
      </c>
      <c r="I1520" s="5" t="s">
        <v>69</v>
      </c>
      <c r="J1520" s="5" t="s">
        <v>65</v>
      </c>
      <c r="K1520" s="5" t="s">
        <v>65</v>
      </c>
      <c r="L1520" s="5">
        <v>654886</v>
      </c>
      <c r="M1520" s="5" t="s">
        <v>70</v>
      </c>
      <c r="N1520" s="5" t="s">
        <v>70</v>
      </c>
      <c r="O1520" s="7">
        <v>0</v>
      </c>
      <c r="P1520" s="7">
        <v>0</v>
      </c>
      <c r="Q1520" s="7">
        <v>0</v>
      </c>
      <c r="R1520" s="7">
        <v>0</v>
      </c>
      <c r="T1520" s="5">
        <v>33</v>
      </c>
      <c r="U1520" s="5">
        <v>0</v>
      </c>
      <c r="V1520" s="5">
        <v>0</v>
      </c>
      <c r="W1520" s="5">
        <v>0</v>
      </c>
      <c r="Z1520" s="5">
        <v>0</v>
      </c>
      <c r="AC1520" s="5">
        <v>0</v>
      </c>
      <c r="AF1520" s="5">
        <v>0</v>
      </c>
      <c r="AI1520" s="7">
        <v>518.86410000000001</v>
      </c>
      <c r="AJ1520" s="7">
        <v>0.625</v>
      </c>
      <c r="AK1520" s="5" t="s">
        <v>149</v>
      </c>
      <c r="AZ1520" s="5" t="s">
        <v>186</v>
      </c>
      <c r="BB1520" s="5" t="s">
        <v>71</v>
      </c>
    </row>
    <row r="1521" spans="1:57" x14ac:dyDescent="0.25">
      <c r="A1521" s="5">
        <v>1520</v>
      </c>
      <c r="B1521" s="6">
        <v>42602.930127314816</v>
      </c>
      <c r="D1521" s="5" t="s">
        <v>318</v>
      </c>
      <c r="E1521" s="5" t="s">
        <v>344</v>
      </c>
      <c r="G1521" s="5" t="s">
        <v>64</v>
      </c>
      <c r="H1521" s="5" t="s">
        <v>319</v>
      </c>
      <c r="I1521" s="5" t="s">
        <v>75</v>
      </c>
      <c r="J1521" s="5" t="s">
        <v>65</v>
      </c>
      <c r="K1521" s="5" t="s">
        <v>65</v>
      </c>
      <c r="M1521" s="5" t="s">
        <v>504</v>
      </c>
      <c r="N1521" s="5" t="s">
        <v>66</v>
      </c>
      <c r="O1521" s="7">
        <v>0</v>
      </c>
      <c r="P1521" s="7">
        <v>0</v>
      </c>
      <c r="Q1521" s="7">
        <v>0</v>
      </c>
      <c r="R1521" s="7">
        <v>0</v>
      </c>
      <c r="T1521" s="5">
        <v>0</v>
      </c>
      <c r="W1521" s="5">
        <v>0</v>
      </c>
      <c r="Y1521" s="5">
        <v>0</v>
      </c>
      <c r="Z1521" s="5">
        <v>0</v>
      </c>
      <c r="AB1521" s="5">
        <v>0</v>
      </c>
      <c r="AC1521" s="5">
        <v>0</v>
      </c>
      <c r="AE1521" s="5">
        <v>0</v>
      </c>
      <c r="AF1521" s="5">
        <v>0</v>
      </c>
      <c r="AH1521" s="5">
        <v>0</v>
      </c>
      <c r="AJ1521" s="7">
        <v>0</v>
      </c>
      <c r="AZ1521" s="5" t="s">
        <v>175</v>
      </c>
      <c r="BB1521" s="5" t="s">
        <v>77</v>
      </c>
      <c r="BD1521" s="5" t="s">
        <v>688</v>
      </c>
      <c r="BE1521" s="5" t="s">
        <v>67</v>
      </c>
    </row>
    <row r="1522" spans="1:57" x14ac:dyDescent="0.25">
      <c r="A1522" s="5">
        <v>1521</v>
      </c>
      <c r="B1522" s="6">
        <v>42602.903807870367</v>
      </c>
      <c r="D1522" s="5" t="s">
        <v>318</v>
      </c>
      <c r="E1522" s="5" t="s">
        <v>326</v>
      </c>
      <c r="G1522" s="5" t="s">
        <v>64</v>
      </c>
      <c r="H1522" s="5" t="s">
        <v>319</v>
      </c>
      <c r="I1522" s="5" t="s">
        <v>75</v>
      </c>
      <c r="J1522" s="5" t="s">
        <v>65</v>
      </c>
      <c r="K1522" s="5" t="s">
        <v>65</v>
      </c>
      <c r="M1522" s="5" t="s">
        <v>464</v>
      </c>
      <c r="N1522" s="5" t="s">
        <v>196</v>
      </c>
      <c r="O1522" s="7">
        <v>0</v>
      </c>
      <c r="P1522" s="7">
        <v>0</v>
      </c>
      <c r="Q1522" s="7">
        <v>0</v>
      </c>
      <c r="R1522" s="7">
        <v>0</v>
      </c>
      <c r="T1522" s="5">
        <v>0</v>
      </c>
      <c r="W1522" s="5">
        <v>0</v>
      </c>
      <c r="Y1522" s="5">
        <v>0</v>
      </c>
      <c r="Z1522" s="5">
        <v>0</v>
      </c>
      <c r="AB1522" s="5">
        <v>0</v>
      </c>
      <c r="AC1522" s="5">
        <v>0</v>
      </c>
      <c r="AE1522" s="5">
        <v>0</v>
      </c>
      <c r="AF1522" s="5">
        <v>0</v>
      </c>
      <c r="AH1522" s="5">
        <v>0</v>
      </c>
      <c r="AJ1522" s="7">
        <v>0</v>
      </c>
      <c r="AZ1522" s="5" t="s">
        <v>175</v>
      </c>
      <c r="BB1522" s="5" t="s">
        <v>77</v>
      </c>
      <c r="BD1522" s="5" t="s">
        <v>394</v>
      </c>
      <c r="BE1522" s="5" t="s">
        <v>67</v>
      </c>
    </row>
    <row r="1523" spans="1:57" x14ac:dyDescent="0.25">
      <c r="A1523" s="5">
        <v>1522</v>
      </c>
      <c r="B1523" s="6">
        <v>42602.90011574074</v>
      </c>
      <c r="C1523" s="6">
        <v>42603.033113425925</v>
      </c>
      <c r="D1523" s="5" t="s">
        <v>336</v>
      </c>
      <c r="E1523" s="5" t="s">
        <v>241</v>
      </c>
      <c r="F1523" s="5" t="s">
        <v>337</v>
      </c>
      <c r="G1523" s="5" t="s">
        <v>64</v>
      </c>
      <c r="H1523" s="5" t="s">
        <v>319</v>
      </c>
      <c r="I1523" s="5" t="s">
        <v>69</v>
      </c>
      <c r="J1523" s="5" t="s">
        <v>65</v>
      </c>
      <c r="K1523" s="5" t="s">
        <v>65</v>
      </c>
      <c r="L1523" s="5">
        <v>90364</v>
      </c>
      <c r="M1523" s="5" t="s">
        <v>70</v>
      </c>
      <c r="N1523" s="5" t="s">
        <v>70</v>
      </c>
      <c r="O1523" s="7">
        <v>0</v>
      </c>
      <c r="P1523" s="7">
        <v>0</v>
      </c>
      <c r="Q1523" s="7">
        <v>0</v>
      </c>
      <c r="R1523" s="7">
        <v>0</v>
      </c>
      <c r="T1523" s="5">
        <v>33</v>
      </c>
      <c r="U1523" s="5">
        <v>0</v>
      </c>
      <c r="V1523" s="5">
        <v>0</v>
      </c>
      <c r="W1523" s="5">
        <v>0</v>
      </c>
      <c r="Z1523" s="5">
        <v>0</v>
      </c>
      <c r="AC1523" s="5">
        <v>0</v>
      </c>
      <c r="AF1523" s="5">
        <v>0</v>
      </c>
      <c r="AI1523" s="7">
        <v>518.96569999999997</v>
      </c>
      <c r="AJ1523" s="7">
        <v>8.6900000000000005E-2</v>
      </c>
      <c r="AK1523" s="5" t="s">
        <v>148</v>
      </c>
      <c r="AZ1523" s="5" t="s">
        <v>185</v>
      </c>
      <c r="BB1523" s="5" t="s">
        <v>74</v>
      </c>
    </row>
    <row r="1524" spans="1:57" x14ac:dyDescent="0.25">
      <c r="A1524" s="5">
        <v>1523</v>
      </c>
      <c r="B1524" s="6">
        <v>42602.90011574074</v>
      </c>
      <c r="C1524" s="6">
        <v>42603.010648148149</v>
      </c>
      <c r="D1524" s="5" t="s">
        <v>336</v>
      </c>
      <c r="E1524" s="5" t="s">
        <v>241</v>
      </c>
      <c r="F1524" s="5" t="s">
        <v>337</v>
      </c>
      <c r="G1524" s="5" t="s">
        <v>64</v>
      </c>
      <c r="H1524" s="5" t="s">
        <v>319</v>
      </c>
      <c r="I1524" s="5" t="s">
        <v>69</v>
      </c>
      <c r="J1524" s="5" t="s">
        <v>65</v>
      </c>
      <c r="K1524" s="5" t="s">
        <v>65</v>
      </c>
      <c r="L1524" s="5">
        <v>124055</v>
      </c>
      <c r="M1524" s="5" t="s">
        <v>70</v>
      </c>
      <c r="N1524" s="5" t="s">
        <v>70</v>
      </c>
      <c r="O1524" s="7">
        <v>0</v>
      </c>
      <c r="P1524" s="7">
        <v>0</v>
      </c>
      <c r="Q1524" s="7">
        <v>0</v>
      </c>
      <c r="R1524" s="7">
        <v>0</v>
      </c>
      <c r="T1524" s="5">
        <v>33</v>
      </c>
      <c r="U1524" s="5">
        <v>0</v>
      </c>
      <c r="V1524" s="5">
        <v>0</v>
      </c>
      <c r="W1524" s="5">
        <v>0</v>
      </c>
      <c r="Z1524" s="5">
        <v>0</v>
      </c>
      <c r="AC1524" s="5">
        <v>0</v>
      </c>
      <c r="AF1524" s="5">
        <v>0</v>
      </c>
      <c r="AI1524" s="7">
        <v>519.0702</v>
      </c>
      <c r="AJ1524" s="7">
        <v>0.1191</v>
      </c>
      <c r="AK1524" s="5" t="s">
        <v>149</v>
      </c>
      <c r="AZ1524" s="5" t="s">
        <v>186</v>
      </c>
      <c r="BB1524" s="5" t="s">
        <v>71</v>
      </c>
    </row>
    <row r="1525" spans="1:57" x14ac:dyDescent="0.25">
      <c r="A1525" s="5">
        <v>1524</v>
      </c>
      <c r="B1525" s="6">
        <v>42602.857488425929</v>
      </c>
      <c r="D1525" s="5" t="s">
        <v>318</v>
      </c>
      <c r="E1525" s="5" t="s">
        <v>344</v>
      </c>
      <c r="G1525" s="5" t="s">
        <v>64</v>
      </c>
      <c r="H1525" s="5" t="s">
        <v>319</v>
      </c>
      <c r="I1525" s="5" t="s">
        <v>75</v>
      </c>
      <c r="J1525" s="5" t="s">
        <v>65</v>
      </c>
      <c r="K1525" s="5" t="s">
        <v>65</v>
      </c>
      <c r="M1525" s="5" t="s">
        <v>235</v>
      </c>
      <c r="N1525" s="5" t="s">
        <v>66</v>
      </c>
      <c r="O1525" s="7">
        <v>0</v>
      </c>
      <c r="P1525" s="7">
        <v>0</v>
      </c>
      <c r="Q1525" s="7">
        <v>0</v>
      </c>
      <c r="R1525" s="7">
        <v>0</v>
      </c>
      <c r="T1525" s="5">
        <v>0</v>
      </c>
      <c r="W1525" s="5">
        <v>0</v>
      </c>
      <c r="Y1525" s="5">
        <v>0</v>
      </c>
      <c r="Z1525" s="5">
        <v>0</v>
      </c>
      <c r="AB1525" s="5">
        <v>0</v>
      </c>
      <c r="AC1525" s="5">
        <v>0</v>
      </c>
      <c r="AE1525" s="5">
        <v>0</v>
      </c>
      <c r="AF1525" s="5">
        <v>0</v>
      </c>
      <c r="AH1525" s="5">
        <v>0</v>
      </c>
      <c r="AJ1525" s="7">
        <v>0</v>
      </c>
      <c r="AZ1525" s="5" t="s">
        <v>175</v>
      </c>
      <c r="BB1525" s="5" t="s">
        <v>77</v>
      </c>
      <c r="BD1525" s="5" t="s">
        <v>399</v>
      </c>
      <c r="BE1525" s="5" t="s">
        <v>67</v>
      </c>
    </row>
    <row r="1526" spans="1:57" x14ac:dyDescent="0.25">
      <c r="A1526" s="5">
        <v>1525</v>
      </c>
      <c r="B1526" s="6">
        <v>42602.843888888892</v>
      </c>
      <c r="C1526" s="6">
        <v>42602.849907407406</v>
      </c>
      <c r="D1526" s="5" t="s">
        <v>336</v>
      </c>
      <c r="E1526" s="5" t="s">
        <v>68</v>
      </c>
      <c r="G1526" s="5" t="s">
        <v>64</v>
      </c>
      <c r="H1526" s="5" t="s">
        <v>319</v>
      </c>
      <c r="I1526" s="5" t="s">
        <v>69</v>
      </c>
      <c r="J1526" s="5" t="s">
        <v>65</v>
      </c>
      <c r="K1526" s="5" t="s">
        <v>65</v>
      </c>
      <c r="L1526" s="5">
        <v>14741</v>
      </c>
      <c r="M1526" s="5" t="s">
        <v>70</v>
      </c>
      <c r="N1526" s="5" t="s">
        <v>70</v>
      </c>
      <c r="O1526" s="7">
        <v>0</v>
      </c>
      <c r="P1526" s="7">
        <v>0</v>
      </c>
      <c r="Q1526" s="7">
        <v>0</v>
      </c>
      <c r="R1526" s="7">
        <v>0</v>
      </c>
      <c r="T1526" s="5">
        <v>33</v>
      </c>
      <c r="U1526" s="5">
        <v>0</v>
      </c>
      <c r="V1526" s="5">
        <v>0</v>
      </c>
      <c r="W1526" s="5">
        <v>0</v>
      </c>
      <c r="Z1526" s="5">
        <v>0</v>
      </c>
      <c r="AC1526" s="5">
        <v>0</v>
      </c>
      <c r="AF1526" s="5">
        <v>0</v>
      </c>
      <c r="AI1526" s="7">
        <v>519.11410000000001</v>
      </c>
      <c r="AJ1526" s="7">
        <v>1.46E-2</v>
      </c>
      <c r="AK1526" s="5" t="s">
        <v>149</v>
      </c>
      <c r="AZ1526" s="5" t="s">
        <v>186</v>
      </c>
      <c r="BB1526" s="5" t="s">
        <v>71</v>
      </c>
    </row>
    <row r="1527" spans="1:57" x14ac:dyDescent="0.25">
      <c r="A1527" s="5">
        <v>1526</v>
      </c>
      <c r="B1527" s="6">
        <v>42602.843831018516</v>
      </c>
      <c r="C1527" s="6">
        <v>42602.849907407406</v>
      </c>
      <c r="D1527" s="5" t="s">
        <v>336</v>
      </c>
      <c r="E1527" s="5" t="s">
        <v>68</v>
      </c>
      <c r="G1527" s="5" t="s">
        <v>64</v>
      </c>
      <c r="H1527" s="5" t="s">
        <v>319</v>
      </c>
      <c r="I1527" s="5" t="s">
        <v>69</v>
      </c>
      <c r="J1527" s="5" t="s">
        <v>65</v>
      </c>
      <c r="K1527" s="5" t="s">
        <v>65</v>
      </c>
      <c r="L1527" s="5">
        <v>30675</v>
      </c>
      <c r="M1527" s="5" t="s">
        <v>70</v>
      </c>
      <c r="N1527" s="5" t="s">
        <v>70</v>
      </c>
      <c r="O1527" s="7">
        <v>0</v>
      </c>
      <c r="P1527" s="7">
        <v>0</v>
      </c>
      <c r="Q1527" s="7">
        <v>0</v>
      </c>
      <c r="R1527" s="7">
        <v>0</v>
      </c>
      <c r="T1527" s="5">
        <v>33</v>
      </c>
      <c r="U1527" s="5">
        <v>0</v>
      </c>
      <c r="V1527" s="5">
        <v>0</v>
      </c>
      <c r="W1527" s="5">
        <v>0</v>
      </c>
      <c r="Z1527" s="5">
        <v>0</v>
      </c>
      <c r="AC1527" s="5">
        <v>0</v>
      </c>
      <c r="AF1527" s="5">
        <v>0</v>
      </c>
      <c r="AI1527" s="7">
        <v>519.09950000000003</v>
      </c>
      <c r="AJ1527" s="7">
        <v>2.93E-2</v>
      </c>
      <c r="AK1527" s="5" t="s">
        <v>148</v>
      </c>
      <c r="AZ1527" s="5" t="s">
        <v>185</v>
      </c>
      <c r="BB1527" s="5" t="s">
        <v>74</v>
      </c>
    </row>
    <row r="1528" spans="1:57" x14ac:dyDescent="0.25">
      <c r="A1528" s="5">
        <v>1527</v>
      </c>
      <c r="B1528" s="6">
        <v>42602.840092592596</v>
      </c>
      <c r="D1528" s="5" t="s">
        <v>318</v>
      </c>
      <c r="E1528" s="5" t="s">
        <v>344</v>
      </c>
      <c r="G1528" s="5" t="s">
        <v>64</v>
      </c>
      <c r="H1528" s="5" t="s">
        <v>319</v>
      </c>
      <c r="I1528" s="5" t="s">
        <v>75</v>
      </c>
      <c r="J1528" s="5" t="s">
        <v>65</v>
      </c>
      <c r="K1528" s="5" t="s">
        <v>65</v>
      </c>
      <c r="M1528" s="5" t="s">
        <v>689</v>
      </c>
      <c r="N1528" s="5" t="s">
        <v>200</v>
      </c>
      <c r="O1528" s="7">
        <v>0</v>
      </c>
      <c r="P1528" s="7">
        <v>0</v>
      </c>
      <c r="Q1528" s="7">
        <v>0</v>
      </c>
      <c r="R1528" s="7">
        <v>0</v>
      </c>
      <c r="T1528" s="5">
        <v>0</v>
      </c>
      <c r="W1528" s="5">
        <v>0</v>
      </c>
      <c r="Y1528" s="5">
        <v>0</v>
      </c>
      <c r="Z1528" s="5">
        <v>0</v>
      </c>
      <c r="AB1528" s="5">
        <v>0</v>
      </c>
      <c r="AC1528" s="5">
        <v>0</v>
      </c>
      <c r="AE1528" s="5">
        <v>0</v>
      </c>
      <c r="AF1528" s="5">
        <v>0</v>
      </c>
      <c r="AH1528" s="5">
        <v>0</v>
      </c>
      <c r="AJ1528" s="7">
        <v>0</v>
      </c>
      <c r="AZ1528" s="5" t="s">
        <v>175</v>
      </c>
      <c r="BB1528" s="5" t="s">
        <v>77</v>
      </c>
      <c r="BD1528" s="5" t="s">
        <v>399</v>
      </c>
      <c r="BE1528" s="5" t="s">
        <v>67</v>
      </c>
    </row>
    <row r="1529" spans="1:57" x14ac:dyDescent="0.25">
      <c r="A1529" s="5">
        <v>1528</v>
      </c>
      <c r="B1529" s="6">
        <v>42602.839861111112</v>
      </c>
      <c r="D1529" s="5" t="s">
        <v>317</v>
      </c>
      <c r="E1529" s="5" t="s">
        <v>318</v>
      </c>
      <c r="F1529" s="5" t="s">
        <v>317</v>
      </c>
      <c r="G1529" s="5" t="s">
        <v>80</v>
      </c>
      <c r="H1529" s="5" t="s">
        <v>319</v>
      </c>
      <c r="I1529" s="5" t="s">
        <v>320</v>
      </c>
      <c r="J1529" s="5" t="s">
        <v>65</v>
      </c>
      <c r="K1529" s="5" t="s">
        <v>65</v>
      </c>
      <c r="M1529" s="5" t="s">
        <v>321</v>
      </c>
      <c r="N1529" s="5" t="s">
        <v>66</v>
      </c>
      <c r="O1529" s="7">
        <v>0</v>
      </c>
      <c r="P1529" s="7">
        <v>0</v>
      </c>
      <c r="Q1529" s="7">
        <v>0</v>
      </c>
      <c r="R1529" s="7">
        <v>0</v>
      </c>
      <c r="T1529" s="5">
        <v>0</v>
      </c>
      <c r="W1529" s="5">
        <v>0</v>
      </c>
      <c r="Y1529" s="5">
        <v>0</v>
      </c>
      <c r="Z1529" s="5">
        <v>0</v>
      </c>
      <c r="AB1529" s="5">
        <v>0</v>
      </c>
      <c r="AC1529" s="5">
        <v>0</v>
      </c>
      <c r="AE1529" s="5">
        <v>0</v>
      </c>
      <c r="AF1529" s="5">
        <v>0</v>
      </c>
      <c r="AH1529" s="5">
        <v>0</v>
      </c>
      <c r="AJ1529" s="7">
        <v>0</v>
      </c>
      <c r="BB1529" s="5" t="s">
        <v>322</v>
      </c>
      <c r="BD1529" s="5" t="s">
        <v>323</v>
      </c>
      <c r="BE1529" s="5" t="s">
        <v>324</v>
      </c>
    </row>
    <row r="1530" spans="1:57" x14ac:dyDescent="0.25">
      <c r="A1530" s="5">
        <v>1529</v>
      </c>
      <c r="B1530" s="6">
        <v>42602.833692129629</v>
      </c>
      <c r="C1530" s="6">
        <v>42602.849398148152</v>
      </c>
      <c r="D1530" s="5" t="s">
        <v>336</v>
      </c>
      <c r="E1530" s="5" t="s">
        <v>68</v>
      </c>
      <c r="G1530" s="5" t="s">
        <v>64</v>
      </c>
      <c r="H1530" s="5" t="s">
        <v>319</v>
      </c>
      <c r="I1530" s="5" t="s">
        <v>69</v>
      </c>
      <c r="J1530" s="5" t="s">
        <v>65</v>
      </c>
      <c r="K1530" s="5" t="s">
        <v>65</v>
      </c>
      <c r="L1530" s="5">
        <v>108042</v>
      </c>
      <c r="M1530" s="5" t="s">
        <v>70</v>
      </c>
      <c r="N1530" s="5" t="s">
        <v>70</v>
      </c>
      <c r="O1530" s="7">
        <v>0</v>
      </c>
      <c r="P1530" s="7">
        <v>0</v>
      </c>
      <c r="Q1530" s="7">
        <v>0</v>
      </c>
      <c r="R1530" s="7">
        <v>0</v>
      </c>
      <c r="T1530" s="5">
        <v>33</v>
      </c>
      <c r="U1530" s="5">
        <v>0</v>
      </c>
      <c r="V1530" s="5">
        <v>0</v>
      </c>
      <c r="W1530" s="5">
        <v>0</v>
      </c>
      <c r="Z1530" s="5">
        <v>0</v>
      </c>
      <c r="AC1530" s="5">
        <v>0</v>
      </c>
      <c r="AF1530" s="5">
        <v>0</v>
      </c>
      <c r="AI1530" s="7">
        <v>520.02819999999997</v>
      </c>
      <c r="AJ1530" s="7">
        <v>0.10349999999999999</v>
      </c>
      <c r="AK1530" s="5" t="s">
        <v>149</v>
      </c>
      <c r="AZ1530" s="5" t="s">
        <v>186</v>
      </c>
      <c r="BB1530" s="5" t="s">
        <v>71</v>
      </c>
    </row>
    <row r="1531" spans="1:57" x14ac:dyDescent="0.25">
      <c r="A1531" s="5">
        <v>1530</v>
      </c>
      <c r="B1531" s="6">
        <v>42602.831608796296</v>
      </c>
      <c r="C1531" s="6">
        <v>42602.849398148152</v>
      </c>
      <c r="D1531" s="5" t="s">
        <v>336</v>
      </c>
      <c r="E1531" s="5" t="s">
        <v>68</v>
      </c>
      <c r="G1531" s="5" t="s">
        <v>64</v>
      </c>
      <c r="H1531" s="5" t="s">
        <v>319</v>
      </c>
      <c r="I1531" s="5" t="s">
        <v>69</v>
      </c>
      <c r="J1531" s="5" t="s">
        <v>65</v>
      </c>
      <c r="K1531" s="5" t="s">
        <v>65</v>
      </c>
      <c r="L1531" s="5">
        <v>849416</v>
      </c>
      <c r="M1531" s="5" t="s">
        <v>70</v>
      </c>
      <c r="N1531" s="5" t="s">
        <v>70</v>
      </c>
      <c r="O1531" s="7">
        <v>0</v>
      </c>
      <c r="P1531" s="7">
        <v>0</v>
      </c>
      <c r="Q1531" s="7">
        <v>0</v>
      </c>
      <c r="R1531" s="7">
        <v>0</v>
      </c>
      <c r="T1531" s="5">
        <v>33</v>
      </c>
      <c r="U1531" s="5">
        <v>0</v>
      </c>
      <c r="V1531" s="5">
        <v>0</v>
      </c>
      <c r="W1531" s="5">
        <v>0</v>
      </c>
      <c r="Z1531" s="5">
        <v>0</v>
      </c>
      <c r="AC1531" s="5">
        <v>0</v>
      </c>
      <c r="AF1531" s="5">
        <v>0</v>
      </c>
      <c r="AI1531" s="7">
        <v>519.92470000000003</v>
      </c>
      <c r="AJ1531" s="7">
        <v>0.8105</v>
      </c>
      <c r="AK1531" s="5" t="s">
        <v>148</v>
      </c>
      <c r="AZ1531" s="5" t="s">
        <v>185</v>
      </c>
      <c r="BB1531" s="5" t="s">
        <v>74</v>
      </c>
    </row>
    <row r="1532" spans="1:57" x14ac:dyDescent="0.25">
      <c r="A1532" s="5">
        <v>1531</v>
      </c>
      <c r="B1532" s="6">
        <v>42602.809386574074</v>
      </c>
      <c r="D1532" s="5" t="s">
        <v>318</v>
      </c>
      <c r="E1532" s="5" t="s">
        <v>377</v>
      </c>
      <c r="G1532" s="5" t="s">
        <v>64</v>
      </c>
      <c r="H1532" s="5" t="s">
        <v>319</v>
      </c>
      <c r="I1532" s="5" t="s">
        <v>75</v>
      </c>
      <c r="J1532" s="5" t="s">
        <v>65</v>
      </c>
      <c r="K1532" s="5" t="s">
        <v>65</v>
      </c>
      <c r="M1532" s="5" t="s">
        <v>277</v>
      </c>
      <c r="N1532" s="5" t="s">
        <v>196</v>
      </c>
      <c r="O1532" s="7">
        <v>0</v>
      </c>
      <c r="P1532" s="7">
        <v>0</v>
      </c>
      <c r="Q1532" s="7">
        <v>0</v>
      </c>
      <c r="R1532" s="7">
        <v>0</v>
      </c>
      <c r="T1532" s="5">
        <v>0</v>
      </c>
      <c r="W1532" s="5">
        <v>0</v>
      </c>
      <c r="Y1532" s="5">
        <v>0</v>
      </c>
      <c r="Z1532" s="5">
        <v>0</v>
      </c>
      <c r="AB1532" s="5">
        <v>0</v>
      </c>
      <c r="AC1532" s="5">
        <v>0</v>
      </c>
      <c r="AE1532" s="5">
        <v>0</v>
      </c>
      <c r="AF1532" s="5">
        <v>0</v>
      </c>
      <c r="AH1532" s="5">
        <v>0</v>
      </c>
      <c r="AJ1532" s="7">
        <v>0</v>
      </c>
      <c r="AZ1532" s="5" t="s">
        <v>175</v>
      </c>
      <c r="BB1532" s="5" t="s">
        <v>77</v>
      </c>
      <c r="BD1532" s="5" t="s">
        <v>328</v>
      </c>
      <c r="BE1532" s="5" t="s">
        <v>67</v>
      </c>
    </row>
    <row r="1533" spans="1:57" x14ac:dyDescent="0.25">
      <c r="A1533" s="5">
        <v>1532</v>
      </c>
      <c r="B1533" s="6">
        <v>42602.805983796294</v>
      </c>
      <c r="D1533" s="5" t="s">
        <v>318</v>
      </c>
      <c r="E1533" s="5" t="s">
        <v>377</v>
      </c>
      <c r="G1533" s="5" t="s">
        <v>64</v>
      </c>
      <c r="H1533" s="5" t="s">
        <v>319</v>
      </c>
      <c r="I1533" s="5" t="s">
        <v>75</v>
      </c>
      <c r="J1533" s="5" t="s">
        <v>65</v>
      </c>
      <c r="K1533" s="5" t="s">
        <v>65</v>
      </c>
      <c r="M1533" s="5" t="s">
        <v>298</v>
      </c>
      <c r="N1533" s="5" t="s">
        <v>66</v>
      </c>
      <c r="O1533" s="7">
        <v>0</v>
      </c>
      <c r="P1533" s="7">
        <v>0</v>
      </c>
      <c r="Q1533" s="7">
        <v>0</v>
      </c>
      <c r="R1533" s="7">
        <v>0</v>
      </c>
      <c r="T1533" s="5">
        <v>0</v>
      </c>
      <c r="W1533" s="5">
        <v>0</v>
      </c>
      <c r="Y1533" s="5">
        <v>0</v>
      </c>
      <c r="Z1533" s="5">
        <v>0</v>
      </c>
      <c r="AB1533" s="5">
        <v>0</v>
      </c>
      <c r="AC1533" s="5">
        <v>0</v>
      </c>
      <c r="AE1533" s="5">
        <v>0</v>
      </c>
      <c r="AF1533" s="5">
        <v>0</v>
      </c>
      <c r="AH1533" s="5">
        <v>0</v>
      </c>
      <c r="AJ1533" s="7">
        <v>0</v>
      </c>
      <c r="AZ1533" s="5" t="s">
        <v>175</v>
      </c>
      <c r="BB1533" s="5" t="s">
        <v>77</v>
      </c>
      <c r="BD1533" s="5" t="s">
        <v>399</v>
      </c>
      <c r="BE1533" s="5" t="s">
        <v>67</v>
      </c>
    </row>
    <row r="1534" spans="1:57" x14ac:dyDescent="0.25">
      <c r="A1534" s="5">
        <v>1533</v>
      </c>
      <c r="B1534" s="6">
        <v>42602.803287037037</v>
      </c>
      <c r="D1534" s="5" t="s">
        <v>607</v>
      </c>
      <c r="E1534" s="5" t="s">
        <v>318</v>
      </c>
      <c r="G1534" s="5" t="s">
        <v>64</v>
      </c>
      <c r="H1534" s="5" t="s">
        <v>319</v>
      </c>
      <c r="I1534" s="5" t="s">
        <v>176</v>
      </c>
      <c r="J1534" s="5" t="s">
        <v>65</v>
      </c>
      <c r="K1534" s="5" t="s">
        <v>65</v>
      </c>
      <c r="M1534" s="5" t="s">
        <v>265</v>
      </c>
      <c r="N1534" s="5" t="s">
        <v>76</v>
      </c>
      <c r="O1534" s="7">
        <v>0</v>
      </c>
      <c r="P1534" s="7">
        <v>0</v>
      </c>
      <c r="Q1534" s="7">
        <v>0</v>
      </c>
      <c r="R1534" s="7">
        <v>0</v>
      </c>
      <c r="T1534" s="5">
        <v>0</v>
      </c>
      <c r="W1534" s="5">
        <v>0</v>
      </c>
      <c r="Y1534" s="5">
        <v>0</v>
      </c>
      <c r="Z1534" s="5">
        <v>0</v>
      </c>
      <c r="AB1534" s="5">
        <v>0</v>
      </c>
      <c r="AC1534" s="5">
        <v>0</v>
      </c>
      <c r="AE1534" s="5">
        <v>0</v>
      </c>
      <c r="AF1534" s="5">
        <v>0</v>
      </c>
      <c r="AH1534" s="5">
        <v>0</v>
      </c>
      <c r="AJ1534" s="7">
        <v>0</v>
      </c>
      <c r="AZ1534" s="5" t="s">
        <v>175</v>
      </c>
      <c r="BB1534" s="5" t="s">
        <v>178</v>
      </c>
      <c r="BD1534" s="5" t="s">
        <v>399</v>
      </c>
      <c r="BE1534" s="5" t="s">
        <v>67</v>
      </c>
    </row>
    <row r="1535" spans="1:57" x14ac:dyDescent="0.25">
      <c r="A1535" s="5">
        <v>1534</v>
      </c>
      <c r="B1535" s="6">
        <v>42602.768761574072</v>
      </c>
      <c r="C1535" s="6">
        <v>42602.776921296296</v>
      </c>
      <c r="D1535" s="5" t="s">
        <v>336</v>
      </c>
      <c r="E1535" s="5" t="s">
        <v>68</v>
      </c>
      <c r="F1535" s="5" t="s">
        <v>337</v>
      </c>
      <c r="G1535" s="5" t="s">
        <v>64</v>
      </c>
      <c r="H1535" s="5" t="s">
        <v>319</v>
      </c>
      <c r="I1535" s="5" t="s">
        <v>69</v>
      </c>
      <c r="J1535" s="5" t="s">
        <v>65</v>
      </c>
      <c r="K1535" s="5" t="s">
        <v>65</v>
      </c>
      <c r="L1535" s="5">
        <v>42405</v>
      </c>
      <c r="M1535" s="5" t="s">
        <v>70</v>
      </c>
      <c r="N1535" s="5" t="s">
        <v>70</v>
      </c>
      <c r="O1535" s="7">
        <v>0</v>
      </c>
      <c r="P1535" s="7">
        <v>0</v>
      </c>
      <c r="Q1535" s="7">
        <v>0</v>
      </c>
      <c r="R1535" s="7">
        <v>0</v>
      </c>
      <c r="T1535" s="5">
        <v>33</v>
      </c>
      <c r="U1535" s="5">
        <v>0</v>
      </c>
      <c r="V1535" s="5">
        <v>0</v>
      </c>
      <c r="W1535" s="5">
        <v>0</v>
      </c>
      <c r="Z1535" s="5">
        <v>0</v>
      </c>
      <c r="AC1535" s="5">
        <v>0</v>
      </c>
      <c r="AF1535" s="5">
        <v>0</v>
      </c>
      <c r="AI1535" s="7">
        <v>520.06920000000002</v>
      </c>
      <c r="AJ1535" s="7">
        <v>4.1000000000000002E-2</v>
      </c>
      <c r="AK1535" s="5" t="s">
        <v>148</v>
      </c>
      <c r="AZ1535" s="5" t="s">
        <v>185</v>
      </c>
      <c r="BB1535" s="5" t="s">
        <v>74</v>
      </c>
    </row>
    <row r="1536" spans="1:57" x14ac:dyDescent="0.25">
      <c r="A1536" s="5">
        <v>1535</v>
      </c>
      <c r="B1536" s="6">
        <v>42602.766145833331</v>
      </c>
      <c r="D1536" s="5" t="s">
        <v>318</v>
      </c>
      <c r="E1536" s="5" t="s">
        <v>417</v>
      </c>
      <c r="G1536" s="5" t="s">
        <v>64</v>
      </c>
      <c r="H1536" s="5" t="s">
        <v>319</v>
      </c>
      <c r="I1536" s="5" t="s">
        <v>75</v>
      </c>
      <c r="J1536" s="5" t="s">
        <v>65</v>
      </c>
      <c r="K1536" s="5" t="s">
        <v>65</v>
      </c>
      <c r="M1536" s="5" t="s">
        <v>224</v>
      </c>
      <c r="N1536" s="5" t="s">
        <v>66</v>
      </c>
      <c r="O1536" s="7">
        <v>0</v>
      </c>
      <c r="P1536" s="7">
        <v>0</v>
      </c>
      <c r="Q1536" s="7">
        <v>0</v>
      </c>
      <c r="R1536" s="7">
        <v>0</v>
      </c>
      <c r="T1536" s="5">
        <v>0</v>
      </c>
      <c r="W1536" s="5">
        <v>0</v>
      </c>
      <c r="Y1536" s="5">
        <v>0</v>
      </c>
      <c r="Z1536" s="5">
        <v>0</v>
      </c>
      <c r="AB1536" s="5">
        <v>0</v>
      </c>
      <c r="AC1536" s="5">
        <v>0</v>
      </c>
      <c r="AE1536" s="5">
        <v>0</v>
      </c>
      <c r="AF1536" s="5">
        <v>0</v>
      </c>
      <c r="AH1536" s="5">
        <v>0</v>
      </c>
      <c r="AJ1536" s="7">
        <v>0</v>
      </c>
      <c r="AZ1536" s="5" t="s">
        <v>175</v>
      </c>
      <c r="BB1536" s="5" t="s">
        <v>77</v>
      </c>
      <c r="BD1536" s="5" t="s">
        <v>661</v>
      </c>
      <c r="BE1536" s="5" t="s">
        <v>67</v>
      </c>
    </row>
    <row r="1537" spans="1:57" x14ac:dyDescent="0.25">
      <c r="A1537" s="5">
        <v>1536</v>
      </c>
      <c r="B1537" s="6">
        <v>42602.76116898148</v>
      </c>
      <c r="D1537" s="5" t="s">
        <v>318</v>
      </c>
      <c r="E1537" s="5" t="s">
        <v>690</v>
      </c>
      <c r="G1537" s="5" t="s">
        <v>64</v>
      </c>
      <c r="H1537" s="5" t="s">
        <v>319</v>
      </c>
      <c r="I1537" s="5" t="s">
        <v>75</v>
      </c>
      <c r="J1537" s="5" t="s">
        <v>65</v>
      </c>
      <c r="K1537" s="5" t="s">
        <v>65</v>
      </c>
      <c r="M1537" s="5" t="s">
        <v>270</v>
      </c>
      <c r="N1537" s="5" t="s">
        <v>76</v>
      </c>
      <c r="O1537" s="7">
        <v>0</v>
      </c>
      <c r="P1537" s="7">
        <v>0</v>
      </c>
      <c r="Q1537" s="7">
        <v>0</v>
      </c>
      <c r="R1537" s="7">
        <v>0</v>
      </c>
      <c r="T1537" s="5">
        <v>0</v>
      </c>
      <c r="W1537" s="5">
        <v>0</v>
      </c>
      <c r="Y1537" s="5">
        <v>0</v>
      </c>
      <c r="Z1537" s="5">
        <v>0</v>
      </c>
      <c r="AB1537" s="5">
        <v>0</v>
      </c>
      <c r="AC1537" s="5">
        <v>0</v>
      </c>
      <c r="AE1537" s="5">
        <v>0</v>
      </c>
      <c r="AF1537" s="5">
        <v>0</v>
      </c>
      <c r="AH1537" s="5">
        <v>0</v>
      </c>
      <c r="AJ1537" s="7">
        <v>0</v>
      </c>
      <c r="AZ1537" s="5" t="s">
        <v>175</v>
      </c>
      <c r="BB1537" s="5" t="s">
        <v>77</v>
      </c>
      <c r="BD1537" s="5" t="s">
        <v>661</v>
      </c>
      <c r="BE1537" s="5" t="s">
        <v>67</v>
      </c>
    </row>
    <row r="1538" spans="1:57" x14ac:dyDescent="0.25">
      <c r="A1538" s="5">
        <v>1537</v>
      </c>
      <c r="B1538" s="6">
        <v>42602.759143518517</v>
      </c>
      <c r="D1538" s="5" t="s">
        <v>317</v>
      </c>
      <c r="E1538" s="5" t="s">
        <v>318</v>
      </c>
      <c r="F1538" s="5" t="s">
        <v>317</v>
      </c>
      <c r="G1538" s="5" t="s">
        <v>80</v>
      </c>
      <c r="H1538" s="5" t="s">
        <v>319</v>
      </c>
      <c r="I1538" s="5" t="s">
        <v>320</v>
      </c>
      <c r="J1538" s="5" t="s">
        <v>65</v>
      </c>
      <c r="K1538" s="5" t="s">
        <v>65</v>
      </c>
      <c r="M1538" s="5" t="s">
        <v>321</v>
      </c>
      <c r="N1538" s="5" t="s">
        <v>66</v>
      </c>
      <c r="O1538" s="7">
        <v>0</v>
      </c>
      <c r="P1538" s="7">
        <v>0</v>
      </c>
      <c r="Q1538" s="7">
        <v>0</v>
      </c>
      <c r="R1538" s="7">
        <v>0</v>
      </c>
      <c r="T1538" s="5">
        <v>0</v>
      </c>
      <c r="W1538" s="5">
        <v>0</v>
      </c>
      <c r="Y1538" s="5">
        <v>0</v>
      </c>
      <c r="Z1538" s="5">
        <v>0</v>
      </c>
      <c r="AB1538" s="5">
        <v>0</v>
      </c>
      <c r="AC1538" s="5">
        <v>0</v>
      </c>
      <c r="AE1538" s="5">
        <v>0</v>
      </c>
      <c r="AF1538" s="5">
        <v>0</v>
      </c>
      <c r="AH1538" s="5">
        <v>0</v>
      </c>
      <c r="AJ1538" s="7">
        <v>0</v>
      </c>
      <c r="BB1538" s="5" t="s">
        <v>322</v>
      </c>
      <c r="BD1538" s="5" t="s">
        <v>323</v>
      </c>
      <c r="BE1538" s="5" t="s">
        <v>324</v>
      </c>
    </row>
    <row r="1539" spans="1:57" x14ac:dyDescent="0.25">
      <c r="A1539" s="5">
        <v>1538</v>
      </c>
      <c r="B1539" s="6">
        <v>42602.758703703701</v>
      </c>
      <c r="D1539" s="5" t="s">
        <v>317</v>
      </c>
      <c r="E1539" s="5" t="s">
        <v>318</v>
      </c>
      <c r="F1539" s="5" t="s">
        <v>317</v>
      </c>
      <c r="G1539" s="5" t="s">
        <v>80</v>
      </c>
      <c r="H1539" s="5" t="s">
        <v>319</v>
      </c>
      <c r="I1539" s="5" t="s">
        <v>320</v>
      </c>
      <c r="J1539" s="5" t="s">
        <v>65</v>
      </c>
      <c r="K1539" s="5" t="s">
        <v>65</v>
      </c>
      <c r="M1539" s="5" t="s">
        <v>222</v>
      </c>
      <c r="N1539" s="5" t="s">
        <v>66</v>
      </c>
      <c r="O1539" s="7">
        <v>0</v>
      </c>
      <c r="P1539" s="7">
        <v>0</v>
      </c>
      <c r="Q1539" s="7">
        <v>0</v>
      </c>
      <c r="R1539" s="7">
        <v>0</v>
      </c>
      <c r="T1539" s="5">
        <v>0</v>
      </c>
      <c r="W1539" s="5">
        <v>0</v>
      </c>
      <c r="Y1539" s="5">
        <v>0</v>
      </c>
      <c r="Z1539" s="5">
        <v>0</v>
      </c>
      <c r="AB1539" s="5">
        <v>0</v>
      </c>
      <c r="AC1539" s="5">
        <v>0</v>
      </c>
      <c r="AE1539" s="5">
        <v>0</v>
      </c>
      <c r="AF1539" s="5">
        <v>0</v>
      </c>
      <c r="AH1539" s="5">
        <v>0</v>
      </c>
      <c r="AJ1539" s="7">
        <v>0</v>
      </c>
      <c r="BB1539" s="5" t="s">
        <v>322</v>
      </c>
      <c r="BD1539" s="5" t="s">
        <v>323</v>
      </c>
      <c r="BE1539" s="5" t="s">
        <v>324</v>
      </c>
    </row>
    <row r="1540" spans="1:57" x14ac:dyDescent="0.25">
      <c r="A1540" s="5">
        <v>1539</v>
      </c>
      <c r="B1540" s="6">
        <v>42602.755624999998</v>
      </c>
      <c r="D1540" s="5" t="s">
        <v>318</v>
      </c>
      <c r="E1540" s="5" t="s">
        <v>417</v>
      </c>
      <c r="G1540" s="5" t="s">
        <v>64</v>
      </c>
      <c r="H1540" s="5" t="s">
        <v>319</v>
      </c>
      <c r="I1540" s="5" t="s">
        <v>75</v>
      </c>
      <c r="J1540" s="5" t="s">
        <v>65</v>
      </c>
      <c r="K1540" s="5" t="s">
        <v>65</v>
      </c>
      <c r="M1540" s="5" t="s">
        <v>233</v>
      </c>
      <c r="N1540" s="5" t="s">
        <v>66</v>
      </c>
      <c r="O1540" s="7">
        <v>0</v>
      </c>
      <c r="P1540" s="7">
        <v>0</v>
      </c>
      <c r="Q1540" s="7">
        <v>0</v>
      </c>
      <c r="R1540" s="7">
        <v>0</v>
      </c>
      <c r="T1540" s="5">
        <v>0</v>
      </c>
      <c r="W1540" s="5">
        <v>0</v>
      </c>
      <c r="Y1540" s="5">
        <v>0</v>
      </c>
      <c r="Z1540" s="5">
        <v>0</v>
      </c>
      <c r="AB1540" s="5">
        <v>0</v>
      </c>
      <c r="AC1540" s="5">
        <v>0</v>
      </c>
      <c r="AE1540" s="5">
        <v>0</v>
      </c>
      <c r="AF1540" s="5">
        <v>0</v>
      </c>
      <c r="AH1540" s="5">
        <v>0</v>
      </c>
      <c r="AJ1540" s="7">
        <v>0</v>
      </c>
      <c r="AZ1540" s="5" t="s">
        <v>175</v>
      </c>
      <c r="BB1540" s="5" t="s">
        <v>77</v>
      </c>
      <c r="BD1540" s="5" t="s">
        <v>394</v>
      </c>
      <c r="BE1540" s="5" t="s">
        <v>67</v>
      </c>
    </row>
    <row r="1541" spans="1:57" x14ac:dyDescent="0.25">
      <c r="A1541" s="5">
        <v>1540</v>
      </c>
      <c r="B1541" s="6">
        <v>42602.755243055559</v>
      </c>
      <c r="D1541" s="5" t="s">
        <v>317</v>
      </c>
      <c r="E1541" s="5" t="s">
        <v>318</v>
      </c>
      <c r="F1541" s="5" t="s">
        <v>317</v>
      </c>
      <c r="G1541" s="5" t="s">
        <v>80</v>
      </c>
      <c r="H1541" s="5" t="s">
        <v>319</v>
      </c>
      <c r="I1541" s="5" t="s">
        <v>320</v>
      </c>
      <c r="J1541" s="5" t="s">
        <v>65</v>
      </c>
      <c r="K1541" s="5" t="s">
        <v>65</v>
      </c>
      <c r="M1541" s="5" t="s">
        <v>349</v>
      </c>
      <c r="N1541" s="5" t="s">
        <v>66</v>
      </c>
      <c r="O1541" s="7">
        <v>0</v>
      </c>
      <c r="P1541" s="7">
        <v>0</v>
      </c>
      <c r="Q1541" s="7">
        <v>0</v>
      </c>
      <c r="R1541" s="7">
        <v>0</v>
      </c>
      <c r="T1541" s="5">
        <v>0</v>
      </c>
      <c r="W1541" s="5">
        <v>0</v>
      </c>
      <c r="Y1541" s="5">
        <v>0</v>
      </c>
      <c r="Z1541" s="5">
        <v>0</v>
      </c>
      <c r="AB1541" s="5">
        <v>0</v>
      </c>
      <c r="AC1541" s="5">
        <v>0</v>
      </c>
      <c r="AE1541" s="5">
        <v>0</v>
      </c>
      <c r="AF1541" s="5">
        <v>0</v>
      </c>
      <c r="AH1541" s="5">
        <v>0</v>
      </c>
      <c r="AJ1541" s="7">
        <v>0</v>
      </c>
      <c r="BB1541" s="5" t="s">
        <v>322</v>
      </c>
      <c r="BD1541" s="5" t="s">
        <v>323</v>
      </c>
      <c r="BE1541" s="5" t="s">
        <v>324</v>
      </c>
    </row>
    <row r="1542" spans="1:57" x14ac:dyDescent="0.25">
      <c r="A1542" s="5">
        <v>1541</v>
      </c>
      <c r="B1542" s="6">
        <v>42602.752060185187</v>
      </c>
      <c r="D1542" s="5" t="s">
        <v>417</v>
      </c>
      <c r="E1542" s="5" t="s">
        <v>318</v>
      </c>
      <c r="G1542" s="5" t="s">
        <v>64</v>
      </c>
      <c r="H1542" s="5" t="s">
        <v>319</v>
      </c>
      <c r="I1542" s="5" t="s">
        <v>176</v>
      </c>
      <c r="J1542" s="5" t="s">
        <v>65</v>
      </c>
      <c r="K1542" s="5" t="s">
        <v>65</v>
      </c>
      <c r="M1542" s="5" t="s">
        <v>620</v>
      </c>
      <c r="N1542" s="5" t="s">
        <v>196</v>
      </c>
      <c r="O1542" s="7">
        <v>0</v>
      </c>
      <c r="P1542" s="7">
        <v>0</v>
      </c>
      <c r="Q1542" s="7">
        <v>0</v>
      </c>
      <c r="R1542" s="7">
        <v>0</v>
      </c>
      <c r="T1542" s="5">
        <v>0</v>
      </c>
      <c r="W1542" s="5">
        <v>0</v>
      </c>
      <c r="Y1542" s="5">
        <v>0</v>
      </c>
      <c r="Z1542" s="5">
        <v>0</v>
      </c>
      <c r="AB1542" s="5">
        <v>0</v>
      </c>
      <c r="AC1542" s="5">
        <v>0</v>
      </c>
      <c r="AE1542" s="5">
        <v>0</v>
      </c>
      <c r="AF1542" s="5">
        <v>0</v>
      </c>
      <c r="AH1542" s="5">
        <v>0</v>
      </c>
      <c r="AJ1542" s="7">
        <v>0</v>
      </c>
      <c r="AZ1542" s="5" t="s">
        <v>175</v>
      </c>
      <c r="BB1542" s="5" t="s">
        <v>178</v>
      </c>
      <c r="BD1542" s="5" t="s">
        <v>394</v>
      </c>
      <c r="BE1542" s="5" t="s">
        <v>67</v>
      </c>
    </row>
    <row r="1543" spans="1:57" x14ac:dyDescent="0.25">
      <c r="A1543" s="5">
        <v>1542</v>
      </c>
      <c r="B1543" s="6">
        <v>42602.736458333333</v>
      </c>
      <c r="D1543" s="5" t="s">
        <v>318</v>
      </c>
      <c r="E1543" s="5" t="s">
        <v>691</v>
      </c>
      <c r="G1543" s="5" t="s">
        <v>64</v>
      </c>
      <c r="H1543" s="5" t="s">
        <v>319</v>
      </c>
      <c r="I1543" s="5" t="s">
        <v>75</v>
      </c>
      <c r="J1543" s="5" t="s">
        <v>65</v>
      </c>
      <c r="K1543" s="5" t="s">
        <v>65</v>
      </c>
      <c r="M1543" s="5" t="s">
        <v>473</v>
      </c>
      <c r="N1543" s="5" t="s">
        <v>174</v>
      </c>
      <c r="O1543" s="7">
        <v>0</v>
      </c>
      <c r="P1543" s="7">
        <v>0</v>
      </c>
      <c r="Q1543" s="7">
        <v>0</v>
      </c>
      <c r="R1543" s="7">
        <v>0</v>
      </c>
      <c r="T1543" s="5">
        <v>0</v>
      </c>
      <c r="W1543" s="5">
        <v>0</v>
      </c>
      <c r="Y1543" s="5">
        <v>0</v>
      </c>
      <c r="Z1543" s="5">
        <v>0</v>
      </c>
      <c r="AB1543" s="5">
        <v>0</v>
      </c>
      <c r="AC1543" s="5">
        <v>0</v>
      </c>
      <c r="AE1543" s="5">
        <v>0</v>
      </c>
      <c r="AF1543" s="5">
        <v>0</v>
      </c>
      <c r="AH1543" s="5">
        <v>0</v>
      </c>
      <c r="AJ1543" s="7">
        <v>0</v>
      </c>
      <c r="AZ1543" s="5" t="s">
        <v>175</v>
      </c>
      <c r="BB1543" s="5" t="s">
        <v>77</v>
      </c>
      <c r="BD1543" s="5" t="s">
        <v>394</v>
      </c>
      <c r="BE1543" s="5" t="s">
        <v>67</v>
      </c>
    </row>
    <row r="1544" spans="1:57" x14ac:dyDescent="0.25">
      <c r="A1544" s="5">
        <v>1543</v>
      </c>
      <c r="B1544" s="6">
        <v>42602.733749999999</v>
      </c>
      <c r="D1544" s="5" t="s">
        <v>318</v>
      </c>
      <c r="E1544" s="5" t="s">
        <v>691</v>
      </c>
      <c r="G1544" s="5" t="s">
        <v>64</v>
      </c>
      <c r="H1544" s="5" t="s">
        <v>319</v>
      </c>
      <c r="I1544" s="5" t="s">
        <v>75</v>
      </c>
      <c r="J1544" s="5" t="s">
        <v>65</v>
      </c>
      <c r="K1544" s="5" t="s">
        <v>65</v>
      </c>
      <c r="M1544" s="5" t="s">
        <v>467</v>
      </c>
      <c r="N1544" s="5" t="s">
        <v>196</v>
      </c>
      <c r="O1544" s="7">
        <v>0</v>
      </c>
      <c r="P1544" s="7">
        <v>0</v>
      </c>
      <c r="Q1544" s="7">
        <v>0</v>
      </c>
      <c r="R1544" s="7">
        <v>0</v>
      </c>
      <c r="T1544" s="5">
        <v>0</v>
      </c>
      <c r="W1544" s="5">
        <v>0</v>
      </c>
      <c r="Y1544" s="5">
        <v>0</v>
      </c>
      <c r="Z1544" s="5">
        <v>0</v>
      </c>
      <c r="AB1544" s="5">
        <v>0</v>
      </c>
      <c r="AC1544" s="5">
        <v>0</v>
      </c>
      <c r="AE1544" s="5">
        <v>0</v>
      </c>
      <c r="AF1544" s="5">
        <v>0</v>
      </c>
      <c r="AH1544" s="5">
        <v>0</v>
      </c>
      <c r="AJ1544" s="7">
        <v>0</v>
      </c>
      <c r="AZ1544" s="5" t="s">
        <v>175</v>
      </c>
      <c r="BB1544" s="5" t="s">
        <v>77</v>
      </c>
      <c r="BD1544" s="5" t="s">
        <v>327</v>
      </c>
      <c r="BE1544" s="5" t="s">
        <v>67</v>
      </c>
    </row>
    <row r="1545" spans="1:57" x14ac:dyDescent="0.25">
      <c r="A1545" s="5">
        <v>1544</v>
      </c>
      <c r="B1545" s="6">
        <v>42602.659108796295</v>
      </c>
      <c r="D1545" s="5" t="s">
        <v>318</v>
      </c>
      <c r="E1545" s="5" t="s">
        <v>377</v>
      </c>
      <c r="G1545" s="5" t="s">
        <v>64</v>
      </c>
      <c r="H1545" s="5" t="s">
        <v>319</v>
      </c>
      <c r="I1545" s="5" t="s">
        <v>75</v>
      </c>
      <c r="J1545" s="5" t="s">
        <v>65</v>
      </c>
      <c r="K1545" s="5" t="s">
        <v>65</v>
      </c>
      <c r="M1545" s="5" t="s">
        <v>203</v>
      </c>
      <c r="N1545" s="5" t="s">
        <v>66</v>
      </c>
      <c r="O1545" s="7">
        <v>0</v>
      </c>
      <c r="P1545" s="7">
        <v>0</v>
      </c>
      <c r="Q1545" s="7">
        <v>0</v>
      </c>
      <c r="R1545" s="7">
        <v>0</v>
      </c>
      <c r="T1545" s="5">
        <v>0</v>
      </c>
      <c r="W1545" s="5">
        <v>0</v>
      </c>
      <c r="Y1545" s="5">
        <v>0</v>
      </c>
      <c r="Z1545" s="5">
        <v>0</v>
      </c>
      <c r="AB1545" s="5">
        <v>0</v>
      </c>
      <c r="AC1545" s="5">
        <v>0</v>
      </c>
      <c r="AE1545" s="5">
        <v>0</v>
      </c>
      <c r="AF1545" s="5">
        <v>0</v>
      </c>
      <c r="AH1545" s="5">
        <v>0</v>
      </c>
      <c r="AJ1545" s="7">
        <v>0</v>
      </c>
      <c r="AZ1545" s="5" t="s">
        <v>175</v>
      </c>
      <c r="BB1545" s="5" t="s">
        <v>77</v>
      </c>
      <c r="BD1545" s="5" t="s">
        <v>353</v>
      </c>
      <c r="BE1545" s="5" t="s">
        <v>67</v>
      </c>
    </row>
    <row r="1546" spans="1:57" x14ac:dyDescent="0.25">
      <c r="A1546" s="5">
        <v>1545</v>
      </c>
      <c r="B1546" s="6">
        <v>42602.656423611108</v>
      </c>
      <c r="D1546" s="5" t="s">
        <v>318</v>
      </c>
      <c r="E1546" s="5" t="s">
        <v>330</v>
      </c>
      <c r="G1546" s="5" t="s">
        <v>64</v>
      </c>
      <c r="H1546" s="5" t="s">
        <v>319</v>
      </c>
      <c r="I1546" s="5" t="s">
        <v>75</v>
      </c>
      <c r="J1546" s="5" t="s">
        <v>65</v>
      </c>
      <c r="K1546" s="5" t="s">
        <v>65</v>
      </c>
      <c r="M1546" s="5" t="s">
        <v>692</v>
      </c>
      <c r="N1546" s="5" t="s">
        <v>200</v>
      </c>
      <c r="O1546" s="7">
        <v>0</v>
      </c>
      <c r="P1546" s="7">
        <v>0</v>
      </c>
      <c r="Q1546" s="7">
        <v>0</v>
      </c>
      <c r="R1546" s="7">
        <v>0</v>
      </c>
      <c r="T1546" s="5">
        <v>0</v>
      </c>
      <c r="W1546" s="5">
        <v>0</v>
      </c>
      <c r="Y1546" s="5">
        <v>0</v>
      </c>
      <c r="Z1546" s="5">
        <v>0</v>
      </c>
      <c r="AB1546" s="5">
        <v>0</v>
      </c>
      <c r="AC1546" s="5">
        <v>0</v>
      </c>
      <c r="AE1546" s="5">
        <v>0</v>
      </c>
      <c r="AF1546" s="5">
        <v>0</v>
      </c>
      <c r="AH1546" s="5">
        <v>0</v>
      </c>
      <c r="AJ1546" s="7">
        <v>0</v>
      </c>
      <c r="AZ1546" s="5" t="s">
        <v>175</v>
      </c>
      <c r="BB1546" s="5" t="s">
        <v>77</v>
      </c>
      <c r="BD1546" s="5" t="s">
        <v>331</v>
      </c>
      <c r="BE1546" s="5" t="s">
        <v>67</v>
      </c>
    </row>
    <row r="1547" spans="1:57" x14ac:dyDescent="0.25">
      <c r="A1547" s="5">
        <v>1546</v>
      </c>
      <c r="B1547" s="6">
        <v>42602.652766203704</v>
      </c>
      <c r="D1547" s="5" t="s">
        <v>318</v>
      </c>
      <c r="E1547" s="5" t="s">
        <v>330</v>
      </c>
      <c r="G1547" s="5" t="s">
        <v>64</v>
      </c>
      <c r="H1547" s="5" t="s">
        <v>319</v>
      </c>
      <c r="I1547" s="5" t="s">
        <v>75</v>
      </c>
      <c r="J1547" s="5" t="s">
        <v>65</v>
      </c>
      <c r="K1547" s="5" t="s">
        <v>65</v>
      </c>
      <c r="M1547" s="5" t="s">
        <v>483</v>
      </c>
      <c r="N1547" s="5" t="s">
        <v>196</v>
      </c>
      <c r="O1547" s="7">
        <v>0</v>
      </c>
      <c r="P1547" s="7">
        <v>0</v>
      </c>
      <c r="Q1547" s="7">
        <v>0</v>
      </c>
      <c r="R1547" s="7">
        <v>0</v>
      </c>
      <c r="T1547" s="5">
        <v>0</v>
      </c>
      <c r="W1547" s="5">
        <v>0</v>
      </c>
      <c r="Y1547" s="5">
        <v>0</v>
      </c>
      <c r="Z1547" s="5">
        <v>0</v>
      </c>
      <c r="AB1547" s="5">
        <v>0</v>
      </c>
      <c r="AC1547" s="5">
        <v>0</v>
      </c>
      <c r="AE1547" s="5">
        <v>0</v>
      </c>
      <c r="AF1547" s="5">
        <v>0</v>
      </c>
      <c r="AH1547" s="5">
        <v>0</v>
      </c>
      <c r="AJ1547" s="7">
        <v>0</v>
      </c>
      <c r="AZ1547" s="5" t="s">
        <v>175</v>
      </c>
      <c r="BB1547" s="5" t="s">
        <v>77</v>
      </c>
      <c r="BD1547" s="5" t="s">
        <v>331</v>
      </c>
      <c r="BE1547" s="5" t="s">
        <v>67</v>
      </c>
    </row>
    <row r="1548" spans="1:57" x14ac:dyDescent="0.25">
      <c r="A1548" s="5">
        <v>1547</v>
      </c>
      <c r="B1548" s="6">
        <v>42602.635347222225</v>
      </c>
      <c r="D1548" s="5" t="s">
        <v>318</v>
      </c>
      <c r="E1548" s="5" t="s">
        <v>377</v>
      </c>
      <c r="G1548" s="5" t="s">
        <v>64</v>
      </c>
      <c r="H1548" s="5" t="s">
        <v>319</v>
      </c>
      <c r="I1548" s="5" t="s">
        <v>75</v>
      </c>
      <c r="J1548" s="5" t="s">
        <v>65</v>
      </c>
      <c r="K1548" s="5" t="s">
        <v>65</v>
      </c>
      <c r="M1548" s="5" t="s">
        <v>184</v>
      </c>
      <c r="N1548" s="5" t="s">
        <v>66</v>
      </c>
      <c r="O1548" s="7">
        <v>0</v>
      </c>
      <c r="P1548" s="7">
        <v>0</v>
      </c>
      <c r="Q1548" s="7">
        <v>0</v>
      </c>
      <c r="R1548" s="7">
        <v>0</v>
      </c>
      <c r="T1548" s="5">
        <v>0</v>
      </c>
      <c r="W1548" s="5">
        <v>0</v>
      </c>
      <c r="Y1548" s="5">
        <v>0</v>
      </c>
      <c r="Z1548" s="5">
        <v>0</v>
      </c>
      <c r="AB1548" s="5">
        <v>0</v>
      </c>
      <c r="AC1548" s="5">
        <v>0</v>
      </c>
      <c r="AE1548" s="5">
        <v>0</v>
      </c>
      <c r="AF1548" s="5">
        <v>0</v>
      </c>
      <c r="AH1548" s="5">
        <v>0</v>
      </c>
      <c r="AJ1548" s="7">
        <v>0</v>
      </c>
      <c r="AZ1548" s="5" t="s">
        <v>175</v>
      </c>
      <c r="BB1548" s="5" t="s">
        <v>77</v>
      </c>
      <c r="BD1548" s="5" t="s">
        <v>331</v>
      </c>
      <c r="BE1548" s="5" t="s">
        <v>67</v>
      </c>
    </row>
    <row r="1549" spans="1:57" x14ac:dyDescent="0.25">
      <c r="A1549" s="5">
        <v>1548</v>
      </c>
      <c r="B1549" s="6">
        <v>42602.634375000001</v>
      </c>
      <c r="C1549" s="6">
        <v>42602.740555555552</v>
      </c>
      <c r="D1549" s="5" t="s">
        <v>336</v>
      </c>
      <c r="E1549" s="5" t="s">
        <v>241</v>
      </c>
      <c r="F1549" s="5" t="s">
        <v>337</v>
      </c>
      <c r="G1549" s="5" t="s">
        <v>64</v>
      </c>
      <c r="H1549" s="5" t="s">
        <v>319</v>
      </c>
      <c r="I1549" s="5" t="s">
        <v>69</v>
      </c>
      <c r="J1549" s="5" t="s">
        <v>65</v>
      </c>
      <c r="K1549" s="5" t="s">
        <v>65</v>
      </c>
      <c r="L1549" s="5">
        <v>566415</v>
      </c>
      <c r="M1549" s="5" t="s">
        <v>70</v>
      </c>
      <c r="N1549" s="5" t="s">
        <v>70</v>
      </c>
      <c r="O1549" s="7">
        <v>0</v>
      </c>
      <c r="P1549" s="7">
        <v>0</v>
      </c>
      <c r="Q1549" s="7">
        <v>0</v>
      </c>
      <c r="R1549" s="7">
        <v>0</v>
      </c>
      <c r="T1549" s="5">
        <v>33</v>
      </c>
      <c r="U1549" s="5">
        <v>0</v>
      </c>
      <c r="V1549" s="5">
        <v>0</v>
      </c>
      <c r="W1549" s="5">
        <v>0</v>
      </c>
      <c r="Z1549" s="5">
        <v>0</v>
      </c>
      <c r="AC1549" s="5">
        <v>0</v>
      </c>
      <c r="AF1549" s="5">
        <v>0</v>
      </c>
      <c r="AI1549" s="7">
        <v>520.76059999999995</v>
      </c>
      <c r="AJ1549" s="7">
        <v>0.54100000000000004</v>
      </c>
      <c r="AK1549" s="5" t="s">
        <v>149</v>
      </c>
      <c r="AZ1549" s="5" t="s">
        <v>186</v>
      </c>
      <c r="BB1549" s="5" t="s">
        <v>71</v>
      </c>
    </row>
    <row r="1550" spans="1:57" x14ac:dyDescent="0.25">
      <c r="A1550" s="5">
        <v>1549</v>
      </c>
      <c r="B1550" s="6">
        <v>42602.63386574074</v>
      </c>
      <c r="C1550" s="6">
        <v>42602.740555555552</v>
      </c>
      <c r="D1550" s="5" t="s">
        <v>336</v>
      </c>
      <c r="E1550" s="5" t="s">
        <v>241</v>
      </c>
      <c r="F1550" s="5" t="s">
        <v>337</v>
      </c>
      <c r="G1550" s="5" t="s">
        <v>64</v>
      </c>
      <c r="H1550" s="5" t="s">
        <v>319</v>
      </c>
      <c r="I1550" s="5" t="s">
        <v>69</v>
      </c>
      <c r="J1550" s="5" t="s">
        <v>65</v>
      </c>
      <c r="K1550" s="5" t="s">
        <v>65</v>
      </c>
      <c r="L1550" s="5">
        <v>349488</v>
      </c>
      <c r="M1550" s="5" t="s">
        <v>70</v>
      </c>
      <c r="N1550" s="5" t="s">
        <v>70</v>
      </c>
      <c r="O1550" s="7">
        <v>0</v>
      </c>
      <c r="P1550" s="7">
        <v>0</v>
      </c>
      <c r="Q1550" s="7">
        <v>0</v>
      </c>
      <c r="R1550" s="7">
        <v>0</v>
      </c>
      <c r="T1550" s="5">
        <v>33</v>
      </c>
      <c r="U1550" s="5">
        <v>0</v>
      </c>
      <c r="V1550" s="5">
        <v>0</v>
      </c>
      <c r="W1550" s="5">
        <v>0</v>
      </c>
      <c r="Z1550" s="5">
        <v>0</v>
      </c>
      <c r="AC1550" s="5">
        <v>0</v>
      </c>
      <c r="AF1550" s="5">
        <v>0</v>
      </c>
      <c r="AI1550" s="7">
        <v>520.94420000000002</v>
      </c>
      <c r="AJ1550" s="7">
        <v>0.33400000000000002</v>
      </c>
      <c r="AK1550" s="5" t="s">
        <v>148</v>
      </c>
      <c r="AZ1550" s="5" t="s">
        <v>185</v>
      </c>
      <c r="BB1550" s="5" t="s">
        <v>74</v>
      </c>
    </row>
    <row r="1551" spans="1:57" x14ac:dyDescent="0.25">
      <c r="A1551" s="5">
        <v>1550</v>
      </c>
      <c r="B1551" s="6">
        <v>42602.568692129629</v>
      </c>
      <c r="D1551" s="5" t="s">
        <v>469</v>
      </c>
      <c r="E1551" s="5" t="s">
        <v>318</v>
      </c>
      <c r="G1551" s="5" t="s">
        <v>64</v>
      </c>
      <c r="H1551" s="5" t="s">
        <v>319</v>
      </c>
      <c r="I1551" s="5" t="s">
        <v>176</v>
      </c>
      <c r="J1551" s="5" t="s">
        <v>65</v>
      </c>
      <c r="K1551" s="5" t="s">
        <v>65</v>
      </c>
      <c r="M1551" s="5" t="s">
        <v>401</v>
      </c>
      <c r="N1551" s="5" t="s">
        <v>76</v>
      </c>
      <c r="O1551" s="7">
        <v>0</v>
      </c>
      <c r="P1551" s="7">
        <v>0</v>
      </c>
      <c r="Q1551" s="7">
        <v>0</v>
      </c>
      <c r="R1551" s="7">
        <v>0</v>
      </c>
      <c r="T1551" s="5">
        <v>0</v>
      </c>
      <c r="W1551" s="5">
        <v>0</v>
      </c>
      <c r="Y1551" s="5">
        <v>0</v>
      </c>
      <c r="Z1551" s="5">
        <v>0</v>
      </c>
      <c r="AB1551" s="5">
        <v>0</v>
      </c>
      <c r="AC1551" s="5">
        <v>0</v>
      </c>
      <c r="AE1551" s="5">
        <v>0</v>
      </c>
      <c r="AF1551" s="5">
        <v>0</v>
      </c>
      <c r="AH1551" s="5">
        <v>0</v>
      </c>
      <c r="AJ1551" s="7">
        <v>0</v>
      </c>
      <c r="AZ1551" s="5" t="s">
        <v>175</v>
      </c>
      <c r="BB1551" s="5" t="s">
        <v>178</v>
      </c>
      <c r="BD1551" s="5" t="s">
        <v>427</v>
      </c>
      <c r="BE1551" s="5" t="s">
        <v>67</v>
      </c>
    </row>
    <row r="1552" spans="1:57" x14ac:dyDescent="0.25">
      <c r="A1552" s="5">
        <v>1551</v>
      </c>
      <c r="B1552" s="6">
        <v>42602.568078703705</v>
      </c>
      <c r="D1552" s="5" t="s">
        <v>317</v>
      </c>
      <c r="E1552" s="5" t="s">
        <v>318</v>
      </c>
      <c r="F1552" s="5" t="s">
        <v>317</v>
      </c>
      <c r="G1552" s="5" t="s">
        <v>80</v>
      </c>
      <c r="H1552" s="5" t="s">
        <v>319</v>
      </c>
      <c r="I1552" s="5" t="s">
        <v>320</v>
      </c>
      <c r="J1552" s="5" t="s">
        <v>65</v>
      </c>
      <c r="K1552" s="5" t="s">
        <v>65</v>
      </c>
      <c r="M1552" s="5" t="s">
        <v>664</v>
      </c>
      <c r="N1552" s="5" t="s">
        <v>66</v>
      </c>
      <c r="O1552" s="7">
        <v>0</v>
      </c>
      <c r="P1552" s="7">
        <v>0</v>
      </c>
      <c r="Q1552" s="7">
        <v>0</v>
      </c>
      <c r="R1552" s="7">
        <v>0</v>
      </c>
      <c r="T1552" s="5">
        <v>0</v>
      </c>
      <c r="W1552" s="5">
        <v>0</v>
      </c>
      <c r="Y1552" s="5">
        <v>0</v>
      </c>
      <c r="Z1552" s="5">
        <v>0</v>
      </c>
      <c r="AB1552" s="5">
        <v>0</v>
      </c>
      <c r="AC1552" s="5">
        <v>0</v>
      </c>
      <c r="AE1552" s="5">
        <v>0</v>
      </c>
      <c r="AF1552" s="5">
        <v>0</v>
      </c>
      <c r="AH1552" s="5">
        <v>0</v>
      </c>
      <c r="AJ1552" s="7">
        <v>0</v>
      </c>
      <c r="BB1552" s="5" t="s">
        <v>322</v>
      </c>
      <c r="BD1552" s="5" t="s">
        <v>323</v>
      </c>
      <c r="BE1552" s="5" t="s">
        <v>324</v>
      </c>
    </row>
    <row r="1553" spans="1:57" x14ac:dyDescent="0.25">
      <c r="A1553" s="5">
        <v>1552</v>
      </c>
      <c r="B1553" s="6">
        <v>42602.567673611113</v>
      </c>
      <c r="D1553" s="5" t="s">
        <v>501</v>
      </c>
      <c r="E1553" s="5" t="s">
        <v>318</v>
      </c>
      <c r="G1553" s="5">
        <v>0</v>
      </c>
      <c r="H1553" s="5" t="s">
        <v>319</v>
      </c>
      <c r="I1553" s="5" t="s">
        <v>176</v>
      </c>
      <c r="J1553" s="5" t="s">
        <v>65</v>
      </c>
      <c r="K1553" s="5" t="s">
        <v>65</v>
      </c>
      <c r="M1553" s="5" t="s">
        <v>424</v>
      </c>
      <c r="N1553" s="5" t="s">
        <v>76</v>
      </c>
      <c r="O1553" s="7">
        <v>0</v>
      </c>
      <c r="P1553" s="7">
        <v>0</v>
      </c>
      <c r="Q1553" s="7">
        <v>0</v>
      </c>
      <c r="R1553" s="7">
        <v>0</v>
      </c>
      <c r="T1553" s="5">
        <v>0</v>
      </c>
      <c r="W1553" s="5">
        <v>0</v>
      </c>
      <c r="Y1553" s="5">
        <v>0</v>
      </c>
      <c r="Z1553" s="5">
        <v>0</v>
      </c>
      <c r="AB1553" s="5">
        <v>0</v>
      </c>
      <c r="AC1553" s="5">
        <v>0</v>
      </c>
      <c r="AE1553" s="5">
        <v>0</v>
      </c>
      <c r="AF1553" s="5">
        <v>0</v>
      </c>
      <c r="AH1553" s="5">
        <v>0</v>
      </c>
      <c r="AJ1553" s="7">
        <v>0</v>
      </c>
      <c r="AZ1553" s="5" t="s">
        <v>175</v>
      </c>
      <c r="BB1553" s="5" t="s">
        <v>413</v>
      </c>
      <c r="BD1553" s="5" t="s">
        <v>427</v>
      </c>
      <c r="BE1553" s="5" t="s">
        <v>67</v>
      </c>
    </row>
    <row r="1554" spans="1:57" x14ac:dyDescent="0.25">
      <c r="A1554" s="5">
        <v>1553</v>
      </c>
      <c r="B1554" s="6">
        <v>42602.567013888889</v>
      </c>
      <c r="D1554" s="5" t="s">
        <v>318</v>
      </c>
      <c r="E1554" s="5" t="s">
        <v>326</v>
      </c>
      <c r="G1554" s="5" t="s">
        <v>64</v>
      </c>
      <c r="H1554" s="5" t="s">
        <v>319</v>
      </c>
      <c r="I1554" s="5" t="s">
        <v>75</v>
      </c>
      <c r="J1554" s="5" t="s">
        <v>65</v>
      </c>
      <c r="K1554" s="5" t="s">
        <v>65</v>
      </c>
      <c r="M1554" s="5" t="s">
        <v>495</v>
      </c>
      <c r="N1554" s="5" t="s">
        <v>76</v>
      </c>
      <c r="O1554" s="7">
        <v>0</v>
      </c>
      <c r="P1554" s="7">
        <v>0</v>
      </c>
      <c r="Q1554" s="7">
        <v>0</v>
      </c>
      <c r="R1554" s="7">
        <v>0</v>
      </c>
      <c r="T1554" s="5">
        <v>0</v>
      </c>
      <c r="W1554" s="5">
        <v>0</v>
      </c>
      <c r="Y1554" s="5">
        <v>0</v>
      </c>
      <c r="Z1554" s="5">
        <v>0</v>
      </c>
      <c r="AB1554" s="5">
        <v>0</v>
      </c>
      <c r="AC1554" s="5">
        <v>0</v>
      </c>
      <c r="AE1554" s="5">
        <v>0</v>
      </c>
      <c r="AF1554" s="5">
        <v>0</v>
      </c>
      <c r="AH1554" s="5">
        <v>0</v>
      </c>
      <c r="AJ1554" s="7">
        <v>0</v>
      </c>
      <c r="AZ1554" s="5" t="s">
        <v>175</v>
      </c>
      <c r="BB1554" s="5" t="s">
        <v>77</v>
      </c>
      <c r="BD1554" s="5" t="s">
        <v>427</v>
      </c>
      <c r="BE1554" s="5" t="s">
        <v>67</v>
      </c>
    </row>
    <row r="1555" spans="1:57" x14ac:dyDescent="0.25">
      <c r="A1555" s="5">
        <v>1554</v>
      </c>
      <c r="B1555" s="6">
        <v>42602.563125000001</v>
      </c>
      <c r="D1555" s="5" t="s">
        <v>318</v>
      </c>
      <c r="E1555" s="5" t="s">
        <v>501</v>
      </c>
      <c r="G1555" s="5" t="s">
        <v>64</v>
      </c>
      <c r="H1555" s="5" t="s">
        <v>319</v>
      </c>
      <c r="I1555" s="5" t="s">
        <v>75</v>
      </c>
      <c r="J1555" s="5" t="s">
        <v>65</v>
      </c>
      <c r="K1555" s="5" t="s">
        <v>65</v>
      </c>
      <c r="M1555" s="5" t="s">
        <v>302</v>
      </c>
      <c r="N1555" s="5" t="s">
        <v>76</v>
      </c>
      <c r="O1555" s="7">
        <v>0</v>
      </c>
      <c r="P1555" s="7">
        <v>0</v>
      </c>
      <c r="Q1555" s="7">
        <v>0</v>
      </c>
      <c r="R1555" s="7">
        <v>0</v>
      </c>
      <c r="T1555" s="5">
        <v>0</v>
      </c>
      <c r="W1555" s="5">
        <v>0</v>
      </c>
      <c r="Y1555" s="5">
        <v>0</v>
      </c>
      <c r="Z1555" s="5">
        <v>0</v>
      </c>
      <c r="AB1555" s="5">
        <v>0</v>
      </c>
      <c r="AC1555" s="5">
        <v>0</v>
      </c>
      <c r="AE1555" s="5">
        <v>0</v>
      </c>
      <c r="AF1555" s="5">
        <v>0</v>
      </c>
      <c r="AH1555" s="5">
        <v>0</v>
      </c>
      <c r="AJ1555" s="7">
        <v>0</v>
      </c>
      <c r="AZ1555" s="5" t="s">
        <v>175</v>
      </c>
      <c r="BB1555" s="5" t="s">
        <v>77</v>
      </c>
      <c r="BD1555" s="5" t="s">
        <v>437</v>
      </c>
      <c r="BE1555" s="5" t="s">
        <v>67</v>
      </c>
    </row>
    <row r="1556" spans="1:57" x14ac:dyDescent="0.25">
      <c r="A1556" s="5">
        <v>1555</v>
      </c>
      <c r="B1556" s="6">
        <v>42602.545995370368</v>
      </c>
      <c r="D1556" s="5" t="s">
        <v>318</v>
      </c>
      <c r="E1556" s="5" t="s">
        <v>344</v>
      </c>
      <c r="G1556" s="5" t="s">
        <v>64</v>
      </c>
      <c r="H1556" s="5" t="s">
        <v>319</v>
      </c>
      <c r="I1556" s="5" t="s">
        <v>75</v>
      </c>
      <c r="J1556" s="5" t="s">
        <v>65</v>
      </c>
      <c r="K1556" s="5" t="s">
        <v>65</v>
      </c>
      <c r="M1556" s="5" t="s">
        <v>242</v>
      </c>
      <c r="N1556" s="5" t="s">
        <v>66</v>
      </c>
      <c r="O1556" s="7">
        <v>0</v>
      </c>
      <c r="P1556" s="7">
        <v>0</v>
      </c>
      <c r="Q1556" s="7">
        <v>0</v>
      </c>
      <c r="R1556" s="7">
        <v>0</v>
      </c>
      <c r="T1556" s="5">
        <v>0</v>
      </c>
      <c r="W1556" s="5">
        <v>0</v>
      </c>
      <c r="Y1556" s="5">
        <v>0</v>
      </c>
      <c r="Z1556" s="5">
        <v>0</v>
      </c>
      <c r="AB1556" s="5">
        <v>0</v>
      </c>
      <c r="AC1556" s="5">
        <v>0</v>
      </c>
      <c r="AE1556" s="5">
        <v>0</v>
      </c>
      <c r="AF1556" s="5">
        <v>0</v>
      </c>
      <c r="AH1556" s="5">
        <v>0</v>
      </c>
      <c r="AJ1556" s="7">
        <v>0</v>
      </c>
      <c r="AZ1556" s="5" t="s">
        <v>175</v>
      </c>
      <c r="BB1556" s="5" t="s">
        <v>77</v>
      </c>
      <c r="BD1556" s="5" t="s">
        <v>432</v>
      </c>
      <c r="BE1556" s="5" t="s">
        <v>67</v>
      </c>
    </row>
    <row r="1557" spans="1:57" x14ac:dyDescent="0.25">
      <c r="A1557" s="5">
        <v>1556</v>
      </c>
      <c r="B1557" s="6">
        <v>42602.534861111111</v>
      </c>
      <c r="D1557" s="5" t="s">
        <v>317</v>
      </c>
      <c r="E1557" s="5" t="s">
        <v>318</v>
      </c>
      <c r="F1557" s="5" t="s">
        <v>317</v>
      </c>
      <c r="G1557" s="5" t="s">
        <v>80</v>
      </c>
      <c r="H1557" s="5" t="s">
        <v>319</v>
      </c>
      <c r="I1557" s="5" t="s">
        <v>320</v>
      </c>
      <c r="J1557" s="5" t="s">
        <v>65</v>
      </c>
      <c r="K1557" s="5" t="s">
        <v>65</v>
      </c>
      <c r="M1557" s="5" t="s">
        <v>237</v>
      </c>
      <c r="N1557" s="5" t="s">
        <v>66</v>
      </c>
      <c r="O1557" s="7">
        <v>0</v>
      </c>
      <c r="P1557" s="7">
        <v>0</v>
      </c>
      <c r="Q1557" s="7">
        <v>0</v>
      </c>
      <c r="R1557" s="7">
        <v>0</v>
      </c>
      <c r="T1557" s="5">
        <v>0</v>
      </c>
      <c r="W1557" s="5">
        <v>0</v>
      </c>
      <c r="Y1557" s="5">
        <v>0</v>
      </c>
      <c r="Z1557" s="5">
        <v>0</v>
      </c>
      <c r="AB1557" s="5">
        <v>0</v>
      </c>
      <c r="AC1557" s="5">
        <v>0</v>
      </c>
      <c r="AE1557" s="5">
        <v>0</v>
      </c>
      <c r="AF1557" s="5">
        <v>0</v>
      </c>
      <c r="AH1557" s="5">
        <v>0</v>
      </c>
      <c r="AJ1557" s="7">
        <v>0</v>
      </c>
      <c r="BB1557" s="5" t="s">
        <v>322</v>
      </c>
      <c r="BD1557" s="5" t="s">
        <v>323</v>
      </c>
      <c r="BE1557" s="5" t="s">
        <v>324</v>
      </c>
    </row>
    <row r="1558" spans="1:57" x14ac:dyDescent="0.25">
      <c r="A1558" s="5">
        <v>1557</v>
      </c>
      <c r="B1558" s="6">
        <v>42602.532418981478</v>
      </c>
      <c r="D1558" s="5" t="s">
        <v>318</v>
      </c>
      <c r="E1558" s="5" t="s">
        <v>344</v>
      </c>
      <c r="G1558" s="5" t="s">
        <v>64</v>
      </c>
      <c r="H1558" s="5" t="s">
        <v>319</v>
      </c>
      <c r="I1558" s="5" t="s">
        <v>75</v>
      </c>
      <c r="J1558" s="5" t="s">
        <v>65</v>
      </c>
      <c r="K1558" s="5" t="s">
        <v>65</v>
      </c>
      <c r="M1558" s="5" t="s">
        <v>397</v>
      </c>
      <c r="N1558" s="5" t="s">
        <v>208</v>
      </c>
      <c r="O1558" s="7">
        <v>0</v>
      </c>
      <c r="P1558" s="7">
        <v>0</v>
      </c>
      <c r="Q1558" s="7">
        <v>0</v>
      </c>
      <c r="R1558" s="7">
        <v>0</v>
      </c>
      <c r="T1558" s="5">
        <v>0</v>
      </c>
      <c r="W1558" s="5">
        <v>0</v>
      </c>
      <c r="Y1558" s="5">
        <v>0</v>
      </c>
      <c r="Z1558" s="5">
        <v>0</v>
      </c>
      <c r="AB1558" s="5">
        <v>0</v>
      </c>
      <c r="AC1558" s="5">
        <v>0</v>
      </c>
      <c r="AE1558" s="5">
        <v>0</v>
      </c>
      <c r="AF1558" s="5">
        <v>0</v>
      </c>
      <c r="AH1558" s="5">
        <v>0</v>
      </c>
      <c r="AJ1558" s="7">
        <v>0</v>
      </c>
      <c r="AZ1558" s="5" t="s">
        <v>175</v>
      </c>
      <c r="BB1558" s="5" t="s">
        <v>77</v>
      </c>
      <c r="BD1558" s="5" t="s">
        <v>427</v>
      </c>
      <c r="BE1558" s="5" t="s">
        <v>67</v>
      </c>
    </row>
    <row r="1559" spans="1:57" x14ac:dyDescent="0.25">
      <c r="A1559" s="5">
        <v>1558</v>
      </c>
      <c r="B1559" s="6">
        <v>42602.506203703706</v>
      </c>
      <c r="D1559" s="5" t="s">
        <v>317</v>
      </c>
      <c r="E1559" s="5" t="s">
        <v>318</v>
      </c>
      <c r="F1559" s="5" t="s">
        <v>317</v>
      </c>
      <c r="G1559" s="5" t="s">
        <v>80</v>
      </c>
      <c r="H1559" s="5" t="s">
        <v>319</v>
      </c>
      <c r="I1559" s="5" t="s">
        <v>320</v>
      </c>
      <c r="J1559" s="5" t="s">
        <v>65</v>
      </c>
      <c r="K1559" s="5" t="s">
        <v>65</v>
      </c>
      <c r="M1559" s="5" t="s">
        <v>363</v>
      </c>
      <c r="N1559" s="5" t="s">
        <v>66</v>
      </c>
      <c r="O1559" s="7">
        <v>0</v>
      </c>
      <c r="P1559" s="7">
        <v>0</v>
      </c>
      <c r="Q1559" s="7">
        <v>0</v>
      </c>
      <c r="R1559" s="7">
        <v>0</v>
      </c>
      <c r="T1559" s="5">
        <v>0</v>
      </c>
      <c r="W1559" s="5">
        <v>0</v>
      </c>
      <c r="Y1559" s="5">
        <v>0</v>
      </c>
      <c r="Z1559" s="5">
        <v>0</v>
      </c>
      <c r="AB1559" s="5">
        <v>0</v>
      </c>
      <c r="AC1559" s="5">
        <v>0</v>
      </c>
      <c r="AE1559" s="5">
        <v>0</v>
      </c>
      <c r="AF1559" s="5">
        <v>0</v>
      </c>
      <c r="AH1559" s="5">
        <v>0</v>
      </c>
      <c r="AJ1559" s="7">
        <v>0</v>
      </c>
      <c r="BB1559" s="5" t="s">
        <v>322</v>
      </c>
      <c r="BD1559" s="5" t="s">
        <v>323</v>
      </c>
      <c r="BE1559" s="5" t="s">
        <v>324</v>
      </c>
    </row>
    <row r="1560" spans="1:57" x14ac:dyDescent="0.25">
      <c r="A1560" s="5">
        <v>1559</v>
      </c>
      <c r="B1560" s="6">
        <v>42602.490011574075</v>
      </c>
      <c r="C1560" s="6">
        <v>42602.581574074073</v>
      </c>
      <c r="D1560" s="5" t="s">
        <v>336</v>
      </c>
      <c r="E1560" s="5" t="s">
        <v>68</v>
      </c>
      <c r="G1560" s="5" t="s">
        <v>64</v>
      </c>
      <c r="H1560" s="5" t="s">
        <v>319</v>
      </c>
      <c r="I1560" s="5" t="s">
        <v>69</v>
      </c>
      <c r="J1560" s="5" t="s">
        <v>65</v>
      </c>
      <c r="K1560" s="5" t="s">
        <v>65</v>
      </c>
      <c r="L1560" s="5">
        <v>726896</v>
      </c>
      <c r="M1560" s="5" t="s">
        <v>70</v>
      </c>
      <c r="N1560" s="5" t="s">
        <v>70</v>
      </c>
      <c r="O1560" s="7">
        <v>0</v>
      </c>
      <c r="P1560" s="7">
        <v>0</v>
      </c>
      <c r="Q1560" s="7">
        <v>0</v>
      </c>
      <c r="R1560" s="7">
        <v>0</v>
      </c>
      <c r="T1560" s="5">
        <v>33</v>
      </c>
      <c r="U1560" s="5">
        <v>0</v>
      </c>
      <c r="V1560" s="5">
        <v>0</v>
      </c>
      <c r="W1560" s="5">
        <v>0</v>
      </c>
      <c r="Z1560" s="5">
        <v>0</v>
      </c>
      <c r="AC1560" s="5">
        <v>0</v>
      </c>
      <c r="AF1560" s="5">
        <v>0</v>
      </c>
      <c r="AI1560" s="7">
        <v>522.29769999999996</v>
      </c>
      <c r="AJ1560" s="7">
        <v>0.69340000000000002</v>
      </c>
      <c r="AK1560" s="5" t="s">
        <v>149</v>
      </c>
      <c r="AZ1560" s="5" t="s">
        <v>186</v>
      </c>
      <c r="BB1560" s="5" t="s">
        <v>71</v>
      </c>
    </row>
    <row r="1561" spans="1:57" x14ac:dyDescent="0.25">
      <c r="A1561" s="5">
        <v>1560</v>
      </c>
      <c r="B1561" s="6">
        <v>42602.489895833336</v>
      </c>
      <c r="C1561" s="6">
        <v>42602.581574074073</v>
      </c>
      <c r="D1561" s="5" t="s">
        <v>336</v>
      </c>
      <c r="E1561" s="5" t="s">
        <v>68</v>
      </c>
      <c r="G1561" s="5" t="s">
        <v>64</v>
      </c>
      <c r="H1561" s="5" t="s">
        <v>319</v>
      </c>
      <c r="I1561" s="5" t="s">
        <v>69</v>
      </c>
      <c r="J1561" s="5" t="s">
        <v>65</v>
      </c>
      <c r="K1561" s="5" t="s">
        <v>65</v>
      </c>
      <c r="L1561" s="5">
        <v>832835</v>
      </c>
      <c r="M1561" s="5" t="s">
        <v>70</v>
      </c>
      <c r="N1561" s="5" t="s">
        <v>70</v>
      </c>
      <c r="O1561" s="7">
        <v>0</v>
      </c>
      <c r="P1561" s="7">
        <v>0</v>
      </c>
      <c r="Q1561" s="7">
        <v>0</v>
      </c>
      <c r="R1561" s="7">
        <v>0</v>
      </c>
      <c r="T1561" s="5">
        <v>33</v>
      </c>
      <c r="U1561" s="5">
        <v>0</v>
      </c>
      <c r="V1561" s="5">
        <v>0</v>
      </c>
      <c r="W1561" s="5">
        <v>0</v>
      </c>
      <c r="Z1561" s="5">
        <v>0</v>
      </c>
      <c r="AC1561" s="5">
        <v>0</v>
      </c>
      <c r="AF1561" s="5">
        <v>0</v>
      </c>
      <c r="AI1561" s="7">
        <v>522.4325</v>
      </c>
      <c r="AJ1561" s="7">
        <v>0.79490000000000005</v>
      </c>
      <c r="AK1561" s="5" t="s">
        <v>148</v>
      </c>
      <c r="AZ1561" s="5" t="s">
        <v>185</v>
      </c>
      <c r="BB1561" s="5" t="s">
        <v>74</v>
      </c>
    </row>
    <row r="1562" spans="1:57" x14ac:dyDescent="0.25">
      <c r="A1562" s="5">
        <v>1561</v>
      </c>
      <c r="B1562" s="6">
        <v>42602.464421296296</v>
      </c>
      <c r="D1562" s="5" t="s">
        <v>318</v>
      </c>
      <c r="E1562" s="5" t="s">
        <v>330</v>
      </c>
      <c r="G1562" s="5" t="s">
        <v>64</v>
      </c>
      <c r="H1562" s="5" t="s">
        <v>319</v>
      </c>
      <c r="I1562" s="5" t="s">
        <v>75</v>
      </c>
      <c r="J1562" s="5" t="s">
        <v>65</v>
      </c>
      <c r="K1562" s="5" t="s">
        <v>65</v>
      </c>
      <c r="M1562" s="5" t="s">
        <v>234</v>
      </c>
      <c r="N1562" s="5" t="s">
        <v>196</v>
      </c>
      <c r="O1562" s="7">
        <v>0</v>
      </c>
      <c r="P1562" s="7">
        <v>0</v>
      </c>
      <c r="Q1562" s="7">
        <v>0</v>
      </c>
      <c r="R1562" s="7">
        <v>0</v>
      </c>
      <c r="T1562" s="5">
        <v>0</v>
      </c>
      <c r="W1562" s="5">
        <v>0</v>
      </c>
      <c r="Y1562" s="5">
        <v>0</v>
      </c>
      <c r="Z1562" s="5">
        <v>0</v>
      </c>
      <c r="AB1562" s="5">
        <v>0</v>
      </c>
      <c r="AC1562" s="5">
        <v>0</v>
      </c>
      <c r="AE1562" s="5">
        <v>0</v>
      </c>
      <c r="AF1562" s="5">
        <v>0</v>
      </c>
      <c r="AH1562" s="5">
        <v>0</v>
      </c>
      <c r="AJ1562" s="7">
        <v>0</v>
      </c>
      <c r="AZ1562" s="5" t="s">
        <v>175</v>
      </c>
      <c r="BB1562" s="5" t="s">
        <v>77</v>
      </c>
      <c r="BD1562" s="5" t="s">
        <v>432</v>
      </c>
      <c r="BE1562" s="5" t="s">
        <v>67</v>
      </c>
    </row>
    <row r="1563" spans="1:57" x14ac:dyDescent="0.25">
      <c r="A1563" s="5">
        <v>1562</v>
      </c>
      <c r="B1563" s="6">
        <v>42602.432986111111</v>
      </c>
      <c r="C1563" s="6">
        <v>42602.495138888888</v>
      </c>
      <c r="D1563" s="5" t="s">
        <v>336</v>
      </c>
      <c r="E1563" s="5" t="s">
        <v>68</v>
      </c>
      <c r="G1563" s="5" t="s">
        <v>64</v>
      </c>
      <c r="H1563" s="5" t="s">
        <v>319</v>
      </c>
      <c r="I1563" s="5" t="s">
        <v>69</v>
      </c>
      <c r="J1563" s="5" t="s">
        <v>65</v>
      </c>
      <c r="K1563" s="5" t="s">
        <v>65</v>
      </c>
      <c r="L1563" s="5">
        <v>26867381</v>
      </c>
      <c r="M1563" s="5" t="s">
        <v>70</v>
      </c>
      <c r="N1563" s="5" t="s">
        <v>70</v>
      </c>
      <c r="O1563" s="7">
        <v>0</v>
      </c>
      <c r="P1563" s="7">
        <v>0</v>
      </c>
      <c r="Q1563" s="7">
        <v>0</v>
      </c>
      <c r="R1563" s="7">
        <v>0</v>
      </c>
      <c r="T1563" s="5">
        <v>33</v>
      </c>
      <c r="U1563" s="5">
        <v>0</v>
      </c>
      <c r="V1563" s="5">
        <v>0</v>
      </c>
      <c r="W1563" s="5">
        <v>0</v>
      </c>
      <c r="Z1563" s="5">
        <v>0</v>
      </c>
      <c r="AC1563" s="5">
        <v>0</v>
      </c>
      <c r="AF1563" s="5">
        <v>0</v>
      </c>
      <c r="AI1563" s="7">
        <v>548.13760000000002</v>
      </c>
      <c r="AJ1563" s="7">
        <v>25.623000000000001</v>
      </c>
      <c r="AK1563" s="5" t="s">
        <v>148</v>
      </c>
      <c r="AZ1563" s="5" t="s">
        <v>185</v>
      </c>
      <c r="BB1563" s="5" t="s">
        <v>74</v>
      </c>
    </row>
    <row r="1564" spans="1:57" x14ac:dyDescent="0.25">
      <c r="A1564" s="5">
        <v>1563</v>
      </c>
      <c r="B1564" s="6">
        <v>42602.432835648149</v>
      </c>
      <c r="C1564" s="6">
        <v>42602.495138888888</v>
      </c>
      <c r="D1564" s="5" t="s">
        <v>336</v>
      </c>
      <c r="E1564" s="5" t="s">
        <v>68</v>
      </c>
      <c r="G1564" s="5" t="s">
        <v>64</v>
      </c>
      <c r="H1564" s="5" t="s">
        <v>319</v>
      </c>
      <c r="I1564" s="5" t="s">
        <v>69</v>
      </c>
      <c r="J1564" s="5" t="s">
        <v>65</v>
      </c>
      <c r="K1564" s="5" t="s">
        <v>65</v>
      </c>
      <c r="L1564" s="5">
        <v>1571375</v>
      </c>
      <c r="M1564" s="5" t="s">
        <v>70</v>
      </c>
      <c r="N1564" s="5" t="s">
        <v>70</v>
      </c>
      <c r="O1564" s="7">
        <v>0</v>
      </c>
      <c r="P1564" s="7">
        <v>0</v>
      </c>
      <c r="Q1564" s="7">
        <v>0</v>
      </c>
      <c r="R1564" s="7">
        <v>0</v>
      </c>
      <c r="T1564" s="5">
        <v>33</v>
      </c>
      <c r="U1564" s="5">
        <v>0</v>
      </c>
      <c r="V1564" s="5">
        <v>0</v>
      </c>
      <c r="W1564" s="5">
        <v>0</v>
      </c>
      <c r="Z1564" s="5">
        <v>0</v>
      </c>
      <c r="AC1564" s="5">
        <v>0</v>
      </c>
      <c r="AF1564" s="5">
        <v>0</v>
      </c>
      <c r="AI1564" s="7">
        <v>549.55460000000005</v>
      </c>
      <c r="AJ1564" s="7">
        <v>1.4990000000000001</v>
      </c>
      <c r="AK1564" s="5" t="s">
        <v>149</v>
      </c>
      <c r="AZ1564" s="5" t="s">
        <v>186</v>
      </c>
      <c r="BB1564" s="5" t="s">
        <v>71</v>
      </c>
    </row>
    <row r="1565" spans="1:57" x14ac:dyDescent="0.25">
      <c r="A1565" s="5">
        <v>1564</v>
      </c>
      <c r="B1565" s="6">
        <v>42602.078240740739</v>
      </c>
      <c r="C1565" s="6">
        <v>42602.130706018521</v>
      </c>
      <c r="D1565" s="5" t="s">
        <v>336</v>
      </c>
      <c r="E1565" s="5" t="s">
        <v>68</v>
      </c>
      <c r="G1565" s="5" t="s">
        <v>64</v>
      </c>
      <c r="H1565" s="5" t="s">
        <v>319</v>
      </c>
      <c r="I1565" s="5" t="s">
        <v>69</v>
      </c>
      <c r="J1565" s="5" t="s">
        <v>65</v>
      </c>
      <c r="K1565" s="5" t="s">
        <v>65</v>
      </c>
      <c r="L1565" s="5">
        <v>332252</v>
      </c>
      <c r="M1565" s="5" t="s">
        <v>70</v>
      </c>
      <c r="N1565" s="5" t="s">
        <v>70</v>
      </c>
      <c r="O1565" s="7">
        <v>0</v>
      </c>
      <c r="P1565" s="7">
        <v>0</v>
      </c>
      <c r="Q1565" s="7">
        <v>0</v>
      </c>
      <c r="R1565" s="7">
        <v>0</v>
      </c>
      <c r="T1565" s="5">
        <v>33</v>
      </c>
      <c r="U1565" s="5">
        <v>0</v>
      </c>
      <c r="V1565" s="5">
        <v>0</v>
      </c>
      <c r="W1565" s="5">
        <v>0</v>
      </c>
      <c r="Z1565" s="5">
        <v>0</v>
      </c>
      <c r="AC1565" s="5">
        <v>0</v>
      </c>
      <c r="AF1565" s="5">
        <v>0</v>
      </c>
      <c r="AI1565" s="7">
        <v>549.87189999999998</v>
      </c>
      <c r="AJ1565" s="7">
        <v>0.31740000000000002</v>
      </c>
      <c r="AK1565" s="5" t="s">
        <v>149</v>
      </c>
      <c r="AZ1565" s="5" t="s">
        <v>186</v>
      </c>
      <c r="BB1565" s="5" t="s">
        <v>71</v>
      </c>
    </row>
    <row r="1566" spans="1:57" x14ac:dyDescent="0.25">
      <c r="A1566" s="5">
        <v>1565</v>
      </c>
      <c r="B1566" s="6">
        <v>42602.077916666669</v>
      </c>
      <c r="D1566" s="5" t="s">
        <v>318</v>
      </c>
      <c r="E1566" s="5" t="s">
        <v>344</v>
      </c>
      <c r="G1566" s="5" t="s">
        <v>64</v>
      </c>
      <c r="H1566" s="5" t="s">
        <v>319</v>
      </c>
      <c r="I1566" s="5" t="s">
        <v>75</v>
      </c>
      <c r="J1566" s="5" t="s">
        <v>65</v>
      </c>
      <c r="K1566" s="5" t="s">
        <v>65</v>
      </c>
      <c r="M1566" s="5" t="s">
        <v>280</v>
      </c>
      <c r="N1566" s="5" t="s">
        <v>66</v>
      </c>
      <c r="O1566" s="7">
        <v>0</v>
      </c>
      <c r="P1566" s="7">
        <v>0</v>
      </c>
      <c r="Q1566" s="7">
        <v>0</v>
      </c>
      <c r="R1566" s="7">
        <v>0</v>
      </c>
      <c r="T1566" s="5">
        <v>0</v>
      </c>
      <c r="W1566" s="5">
        <v>0</v>
      </c>
      <c r="Y1566" s="5">
        <v>0</v>
      </c>
      <c r="Z1566" s="5">
        <v>0</v>
      </c>
      <c r="AB1566" s="5">
        <v>0</v>
      </c>
      <c r="AC1566" s="5">
        <v>0</v>
      </c>
      <c r="AE1566" s="5">
        <v>0</v>
      </c>
      <c r="AF1566" s="5">
        <v>0</v>
      </c>
      <c r="AH1566" s="5">
        <v>0</v>
      </c>
      <c r="AJ1566" s="7">
        <v>0</v>
      </c>
      <c r="AZ1566" s="5" t="s">
        <v>175</v>
      </c>
      <c r="BB1566" s="5" t="s">
        <v>77</v>
      </c>
      <c r="BD1566" s="5" t="s">
        <v>427</v>
      </c>
      <c r="BE1566" s="5" t="s">
        <v>67</v>
      </c>
    </row>
    <row r="1567" spans="1:57" x14ac:dyDescent="0.25">
      <c r="A1567" s="5">
        <v>1566</v>
      </c>
      <c r="B1567" s="6">
        <v>42602.07744212963</v>
      </c>
      <c r="C1567" s="6">
        <v>42602.130706018521</v>
      </c>
      <c r="D1567" s="5" t="s">
        <v>336</v>
      </c>
      <c r="E1567" s="5" t="s">
        <v>68</v>
      </c>
      <c r="G1567" s="5" t="s">
        <v>64</v>
      </c>
      <c r="H1567" s="5" t="s">
        <v>319</v>
      </c>
      <c r="I1567" s="5" t="s">
        <v>69</v>
      </c>
      <c r="J1567" s="5" t="s">
        <v>65</v>
      </c>
      <c r="K1567" s="5" t="s">
        <v>65</v>
      </c>
      <c r="L1567" s="5">
        <v>74697</v>
      </c>
      <c r="M1567" s="5" t="s">
        <v>70</v>
      </c>
      <c r="N1567" s="5" t="s">
        <v>70</v>
      </c>
      <c r="O1567" s="7">
        <v>0</v>
      </c>
      <c r="P1567" s="7">
        <v>0</v>
      </c>
      <c r="Q1567" s="7">
        <v>0</v>
      </c>
      <c r="R1567" s="7">
        <v>0</v>
      </c>
      <c r="T1567" s="5">
        <v>33</v>
      </c>
      <c r="U1567" s="5">
        <v>0</v>
      </c>
      <c r="V1567" s="5">
        <v>0</v>
      </c>
      <c r="W1567" s="5">
        <v>0</v>
      </c>
      <c r="Z1567" s="5">
        <v>0</v>
      </c>
      <c r="AC1567" s="5">
        <v>0</v>
      </c>
      <c r="AF1567" s="5">
        <v>0</v>
      </c>
      <c r="AI1567" s="7">
        <v>549.94320000000005</v>
      </c>
      <c r="AJ1567" s="7">
        <v>7.1300000000000002E-2</v>
      </c>
      <c r="AK1567" s="5" t="s">
        <v>148</v>
      </c>
      <c r="AZ1567" s="5" t="s">
        <v>185</v>
      </c>
      <c r="BB1567" s="5" t="s">
        <v>74</v>
      </c>
    </row>
    <row r="1568" spans="1:57" x14ac:dyDescent="0.25">
      <c r="A1568" s="5">
        <v>1567</v>
      </c>
      <c r="B1568" s="6">
        <v>42601.990578703706</v>
      </c>
      <c r="D1568" s="5" t="s">
        <v>318</v>
      </c>
      <c r="E1568" s="5" t="s">
        <v>417</v>
      </c>
      <c r="G1568" s="5" t="s">
        <v>64</v>
      </c>
      <c r="H1568" s="5" t="s">
        <v>319</v>
      </c>
      <c r="I1568" s="5" t="s">
        <v>75</v>
      </c>
      <c r="J1568" s="5" t="s">
        <v>65</v>
      </c>
      <c r="K1568" s="5" t="s">
        <v>65</v>
      </c>
      <c r="M1568" s="5" t="s">
        <v>693</v>
      </c>
      <c r="N1568" s="5" t="s">
        <v>244</v>
      </c>
      <c r="O1568" s="7">
        <v>0</v>
      </c>
      <c r="P1568" s="7">
        <v>0</v>
      </c>
      <c r="Q1568" s="7">
        <v>0</v>
      </c>
      <c r="R1568" s="7">
        <v>0</v>
      </c>
      <c r="T1568" s="5">
        <v>0</v>
      </c>
      <c r="W1568" s="5">
        <v>0</v>
      </c>
      <c r="Y1568" s="5">
        <v>0</v>
      </c>
      <c r="Z1568" s="5">
        <v>0</v>
      </c>
      <c r="AB1568" s="5">
        <v>0</v>
      </c>
      <c r="AC1568" s="5">
        <v>0</v>
      </c>
      <c r="AE1568" s="5">
        <v>0</v>
      </c>
      <c r="AF1568" s="5">
        <v>0</v>
      </c>
      <c r="AH1568" s="5">
        <v>0</v>
      </c>
      <c r="AJ1568" s="7">
        <v>0</v>
      </c>
      <c r="AZ1568" s="5" t="s">
        <v>175</v>
      </c>
      <c r="BB1568" s="5" t="s">
        <v>77</v>
      </c>
      <c r="BD1568" s="5" t="s">
        <v>437</v>
      </c>
      <c r="BE1568" s="5" t="s">
        <v>67</v>
      </c>
    </row>
    <row r="1569" spans="1:57" x14ac:dyDescent="0.25">
      <c r="A1569" s="5">
        <v>1568</v>
      </c>
      <c r="B1569" s="6">
        <v>42601.979814814818</v>
      </c>
      <c r="D1569" s="5" t="s">
        <v>317</v>
      </c>
      <c r="E1569" s="5" t="s">
        <v>318</v>
      </c>
      <c r="F1569" s="5" t="s">
        <v>317</v>
      </c>
      <c r="G1569" s="5" t="s">
        <v>80</v>
      </c>
      <c r="H1569" s="5" t="s">
        <v>319</v>
      </c>
      <c r="I1569" s="5" t="s">
        <v>320</v>
      </c>
      <c r="J1569" s="5" t="s">
        <v>65</v>
      </c>
      <c r="K1569" s="5" t="s">
        <v>65</v>
      </c>
      <c r="M1569" s="5" t="s">
        <v>349</v>
      </c>
      <c r="N1569" s="5" t="s">
        <v>66</v>
      </c>
      <c r="O1569" s="7">
        <v>0</v>
      </c>
      <c r="P1569" s="7">
        <v>0</v>
      </c>
      <c r="Q1569" s="7">
        <v>0</v>
      </c>
      <c r="R1569" s="7">
        <v>0</v>
      </c>
      <c r="T1569" s="5">
        <v>0</v>
      </c>
      <c r="W1569" s="5">
        <v>0</v>
      </c>
      <c r="Y1569" s="5">
        <v>0</v>
      </c>
      <c r="Z1569" s="5">
        <v>0</v>
      </c>
      <c r="AB1569" s="5">
        <v>0</v>
      </c>
      <c r="AC1569" s="5">
        <v>0</v>
      </c>
      <c r="AE1569" s="5">
        <v>0</v>
      </c>
      <c r="AF1569" s="5">
        <v>0</v>
      </c>
      <c r="AH1569" s="5">
        <v>0</v>
      </c>
      <c r="AJ1569" s="7">
        <v>0</v>
      </c>
      <c r="BB1569" s="5" t="s">
        <v>322</v>
      </c>
      <c r="BD1569" s="5" t="s">
        <v>323</v>
      </c>
      <c r="BE1569" s="5" t="s">
        <v>324</v>
      </c>
    </row>
    <row r="1570" spans="1:57" x14ac:dyDescent="0.25">
      <c r="A1570" s="5">
        <v>1569</v>
      </c>
      <c r="B1570" s="6">
        <v>42601.979085648149</v>
      </c>
      <c r="D1570" s="5" t="s">
        <v>317</v>
      </c>
      <c r="E1570" s="5" t="s">
        <v>318</v>
      </c>
      <c r="F1570" s="5" t="s">
        <v>317</v>
      </c>
      <c r="G1570" s="5" t="s">
        <v>80</v>
      </c>
      <c r="H1570" s="5" t="s">
        <v>319</v>
      </c>
      <c r="I1570" s="5" t="s">
        <v>320</v>
      </c>
      <c r="J1570" s="5" t="s">
        <v>65</v>
      </c>
      <c r="K1570" s="5" t="s">
        <v>65</v>
      </c>
      <c r="M1570" s="5" t="s">
        <v>349</v>
      </c>
      <c r="N1570" s="5" t="s">
        <v>66</v>
      </c>
      <c r="O1570" s="7">
        <v>0</v>
      </c>
      <c r="P1570" s="7">
        <v>0</v>
      </c>
      <c r="Q1570" s="7">
        <v>0</v>
      </c>
      <c r="R1570" s="7">
        <v>0</v>
      </c>
      <c r="T1570" s="5">
        <v>0</v>
      </c>
      <c r="W1570" s="5">
        <v>0</v>
      </c>
      <c r="Y1570" s="5">
        <v>0</v>
      </c>
      <c r="Z1570" s="5">
        <v>0</v>
      </c>
      <c r="AB1570" s="5">
        <v>0</v>
      </c>
      <c r="AC1570" s="5">
        <v>0</v>
      </c>
      <c r="AE1570" s="5">
        <v>0</v>
      </c>
      <c r="AF1570" s="5">
        <v>0</v>
      </c>
      <c r="AH1570" s="5">
        <v>0</v>
      </c>
      <c r="AJ1570" s="7">
        <v>0</v>
      </c>
      <c r="BB1570" s="5" t="s">
        <v>322</v>
      </c>
      <c r="BD1570" s="5" t="s">
        <v>323</v>
      </c>
      <c r="BE1570" s="5" t="s">
        <v>324</v>
      </c>
    </row>
    <row r="1571" spans="1:57" x14ac:dyDescent="0.25">
      <c r="A1571" s="5">
        <v>1570</v>
      </c>
      <c r="B1571" s="6">
        <v>42601.978078703702</v>
      </c>
      <c r="D1571" s="5" t="s">
        <v>317</v>
      </c>
      <c r="E1571" s="5" t="s">
        <v>318</v>
      </c>
      <c r="F1571" s="5" t="s">
        <v>317</v>
      </c>
      <c r="G1571" s="5" t="s">
        <v>80</v>
      </c>
      <c r="H1571" s="5" t="s">
        <v>319</v>
      </c>
      <c r="I1571" s="5" t="s">
        <v>320</v>
      </c>
      <c r="J1571" s="5" t="s">
        <v>65</v>
      </c>
      <c r="K1571" s="5" t="s">
        <v>65</v>
      </c>
      <c r="M1571" s="5" t="s">
        <v>349</v>
      </c>
      <c r="N1571" s="5" t="s">
        <v>66</v>
      </c>
      <c r="O1571" s="7">
        <v>0</v>
      </c>
      <c r="P1571" s="7">
        <v>0</v>
      </c>
      <c r="Q1571" s="7">
        <v>0</v>
      </c>
      <c r="R1571" s="7">
        <v>0</v>
      </c>
      <c r="T1571" s="5">
        <v>0</v>
      </c>
      <c r="W1571" s="5">
        <v>0</v>
      </c>
      <c r="Y1571" s="5">
        <v>0</v>
      </c>
      <c r="Z1571" s="5">
        <v>0</v>
      </c>
      <c r="AB1571" s="5">
        <v>0</v>
      </c>
      <c r="AC1571" s="5">
        <v>0</v>
      </c>
      <c r="AE1571" s="5">
        <v>0</v>
      </c>
      <c r="AF1571" s="5">
        <v>0</v>
      </c>
      <c r="AH1571" s="5">
        <v>0</v>
      </c>
      <c r="AJ1571" s="7">
        <v>0</v>
      </c>
      <c r="BB1571" s="5" t="s">
        <v>322</v>
      </c>
      <c r="BD1571" s="5" t="s">
        <v>323</v>
      </c>
      <c r="BE1571" s="5" t="s">
        <v>324</v>
      </c>
    </row>
    <row r="1572" spans="1:57" x14ac:dyDescent="0.25">
      <c r="A1572" s="5">
        <v>1571</v>
      </c>
      <c r="B1572" s="6">
        <v>42601.977696759262</v>
      </c>
      <c r="D1572" s="5" t="s">
        <v>317</v>
      </c>
      <c r="E1572" s="5" t="s">
        <v>318</v>
      </c>
      <c r="F1572" s="5" t="s">
        <v>317</v>
      </c>
      <c r="G1572" s="5" t="s">
        <v>80</v>
      </c>
      <c r="H1572" s="5" t="s">
        <v>319</v>
      </c>
      <c r="I1572" s="5" t="s">
        <v>320</v>
      </c>
      <c r="J1572" s="5" t="s">
        <v>65</v>
      </c>
      <c r="K1572" s="5" t="s">
        <v>65</v>
      </c>
      <c r="M1572" s="5" t="s">
        <v>349</v>
      </c>
      <c r="N1572" s="5" t="s">
        <v>66</v>
      </c>
      <c r="O1572" s="7">
        <v>0</v>
      </c>
      <c r="P1572" s="7">
        <v>0</v>
      </c>
      <c r="Q1572" s="7">
        <v>0</v>
      </c>
      <c r="R1572" s="7">
        <v>0</v>
      </c>
      <c r="T1572" s="5">
        <v>0</v>
      </c>
      <c r="W1572" s="5">
        <v>0</v>
      </c>
      <c r="Y1572" s="5">
        <v>0</v>
      </c>
      <c r="Z1572" s="5">
        <v>0</v>
      </c>
      <c r="AB1572" s="5">
        <v>0</v>
      </c>
      <c r="AC1572" s="5">
        <v>0</v>
      </c>
      <c r="AE1572" s="5">
        <v>0</v>
      </c>
      <c r="AF1572" s="5">
        <v>0</v>
      </c>
      <c r="AH1572" s="5">
        <v>0</v>
      </c>
      <c r="AJ1572" s="7">
        <v>0</v>
      </c>
      <c r="BB1572" s="5" t="s">
        <v>322</v>
      </c>
      <c r="BD1572" s="5" t="s">
        <v>323</v>
      </c>
      <c r="BE1572" s="5" t="s">
        <v>324</v>
      </c>
    </row>
    <row r="1573" spans="1:57" x14ac:dyDescent="0.25">
      <c r="A1573" s="5">
        <v>1572</v>
      </c>
      <c r="B1573" s="6">
        <v>42601.976967592593</v>
      </c>
      <c r="D1573" s="5" t="s">
        <v>317</v>
      </c>
      <c r="E1573" s="5" t="s">
        <v>318</v>
      </c>
      <c r="F1573" s="5" t="s">
        <v>317</v>
      </c>
      <c r="G1573" s="5" t="s">
        <v>80</v>
      </c>
      <c r="H1573" s="5" t="s">
        <v>319</v>
      </c>
      <c r="I1573" s="5" t="s">
        <v>320</v>
      </c>
      <c r="J1573" s="5" t="s">
        <v>65</v>
      </c>
      <c r="K1573" s="5" t="s">
        <v>65</v>
      </c>
      <c r="M1573" s="5" t="s">
        <v>349</v>
      </c>
      <c r="N1573" s="5" t="s">
        <v>66</v>
      </c>
      <c r="O1573" s="7">
        <v>0</v>
      </c>
      <c r="P1573" s="7">
        <v>0</v>
      </c>
      <c r="Q1573" s="7">
        <v>0</v>
      </c>
      <c r="R1573" s="7">
        <v>0</v>
      </c>
      <c r="T1573" s="5">
        <v>0</v>
      </c>
      <c r="W1573" s="5">
        <v>0</v>
      </c>
      <c r="Y1573" s="5">
        <v>0</v>
      </c>
      <c r="Z1573" s="5">
        <v>0</v>
      </c>
      <c r="AB1573" s="5">
        <v>0</v>
      </c>
      <c r="AC1573" s="5">
        <v>0</v>
      </c>
      <c r="AE1573" s="5">
        <v>0</v>
      </c>
      <c r="AF1573" s="5">
        <v>0</v>
      </c>
      <c r="AH1573" s="5">
        <v>0</v>
      </c>
      <c r="AJ1573" s="7">
        <v>0</v>
      </c>
      <c r="BB1573" s="5" t="s">
        <v>322</v>
      </c>
      <c r="BD1573" s="5" t="s">
        <v>323</v>
      </c>
      <c r="BE1573" s="5" t="s">
        <v>324</v>
      </c>
    </row>
    <row r="1574" spans="1:57" x14ac:dyDescent="0.25">
      <c r="A1574" s="5">
        <v>1573</v>
      </c>
      <c r="B1574" s="6">
        <v>42601.976527777777</v>
      </c>
      <c r="D1574" s="5" t="s">
        <v>317</v>
      </c>
      <c r="E1574" s="5" t="s">
        <v>318</v>
      </c>
      <c r="F1574" s="5" t="s">
        <v>317</v>
      </c>
      <c r="G1574" s="5" t="s">
        <v>80</v>
      </c>
      <c r="H1574" s="5" t="s">
        <v>319</v>
      </c>
      <c r="I1574" s="5" t="s">
        <v>320</v>
      </c>
      <c r="J1574" s="5" t="s">
        <v>65</v>
      </c>
      <c r="K1574" s="5" t="s">
        <v>65</v>
      </c>
      <c r="M1574" s="5" t="s">
        <v>349</v>
      </c>
      <c r="N1574" s="5" t="s">
        <v>66</v>
      </c>
      <c r="O1574" s="7">
        <v>0</v>
      </c>
      <c r="P1574" s="7">
        <v>0</v>
      </c>
      <c r="Q1574" s="7">
        <v>0</v>
      </c>
      <c r="R1574" s="7">
        <v>0</v>
      </c>
      <c r="T1574" s="5">
        <v>0</v>
      </c>
      <c r="W1574" s="5">
        <v>0</v>
      </c>
      <c r="Y1574" s="5">
        <v>0</v>
      </c>
      <c r="Z1574" s="5">
        <v>0</v>
      </c>
      <c r="AB1574" s="5">
        <v>0</v>
      </c>
      <c r="AC1574" s="5">
        <v>0</v>
      </c>
      <c r="AE1574" s="5">
        <v>0</v>
      </c>
      <c r="AF1574" s="5">
        <v>0</v>
      </c>
      <c r="AH1574" s="5">
        <v>0</v>
      </c>
      <c r="AJ1574" s="7">
        <v>0</v>
      </c>
      <c r="BB1574" s="5" t="s">
        <v>322</v>
      </c>
      <c r="BD1574" s="5" t="s">
        <v>323</v>
      </c>
      <c r="BE1574" s="5" t="s">
        <v>324</v>
      </c>
    </row>
    <row r="1575" spans="1:57" x14ac:dyDescent="0.25">
      <c r="A1575" s="5">
        <v>1574</v>
      </c>
      <c r="B1575" s="6">
        <v>42601.976157407407</v>
      </c>
      <c r="D1575" s="5" t="s">
        <v>317</v>
      </c>
      <c r="E1575" s="5" t="s">
        <v>318</v>
      </c>
      <c r="F1575" s="5" t="s">
        <v>317</v>
      </c>
      <c r="G1575" s="5" t="s">
        <v>80</v>
      </c>
      <c r="H1575" s="5" t="s">
        <v>319</v>
      </c>
      <c r="I1575" s="5" t="s">
        <v>320</v>
      </c>
      <c r="J1575" s="5" t="s">
        <v>65</v>
      </c>
      <c r="K1575" s="5" t="s">
        <v>65</v>
      </c>
      <c r="M1575" s="5" t="s">
        <v>446</v>
      </c>
      <c r="N1575" s="5" t="s">
        <v>66</v>
      </c>
      <c r="O1575" s="7">
        <v>0</v>
      </c>
      <c r="P1575" s="7">
        <v>0</v>
      </c>
      <c r="Q1575" s="7">
        <v>0</v>
      </c>
      <c r="R1575" s="7">
        <v>0</v>
      </c>
      <c r="T1575" s="5">
        <v>0</v>
      </c>
      <c r="W1575" s="5">
        <v>0</v>
      </c>
      <c r="Y1575" s="5">
        <v>0</v>
      </c>
      <c r="Z1575" s="5">
        <v>0</v>
      </c>
      <c r="AB1575" s="5">
        <v>0</v>
      </c>
      <c r="AC1575" s="5">
        <v>0</v>
      </c>
      <c r="AE1575" s="5">
        <v>0</v>
      </c>
      <c r="AF1575" s="5">
        <v>0</v>
      </c>
      <c r="AH1575" s="5">
        <v>0</v>
      </c>
      <c r="AJ1575" s="7">
        <v>0</v>
      </c>
      <c r="BB1575" s="5" t="s">
        <v>322</v>
      </c>
      <c r="BD1575" s="5" t="s">
        <v>323</v>
      </c>
      <c r="BE1575" s="5" t="s">
        <v>324</v>
      </c>
    </row>
    <row r="1576" spans="1:57" x14ac:dyDescent="0.25">
      <c r="A1576" s="5">
        <v>1575</v>
      </c>
      <c r="B1576" s="6">
        <v>42601.975798611114</v>
      </c>
      <c r="D1576" s="5" t="s">
        <v>317</v>
      </c>
      <c r="E1576" s="5" t="s">
        <v>318</v>
      </c>
      <c r="F1576" s="5" t="s">
        <v>317</v>
      </c>
      <c r="G1576" s="5" t="s">
        <v>80</v>
      </c>
      <c r="H1576" s="5" t="s">
        <v>319</v>
      </c>
      <c r="I1576" s="5" t="s">
        <v>320</v>
      </c>
      <c r="J1576" s="5" t="s">
        <v>65</v>
      </c>
      <c r="K1576" s="5" t="s">
        <v>65</v>
      </c>
      <c r="M1576" s="5" t="s">
        <v>349</v>
      </c>
      <c r="N1576" s="5" t="s">
        <v>66</v>
      </c>
      <c r="O1576" s="7">
        <v>0</v>
      </c>
      <c r="P1576" s="7">
        <v>0</v>
      </c>
      <c r="Q1576" s="7">
        <v>0</v>
      </c>
      <c r="R1576" s="7">
        <v>0</v>
      </c>
      <c r="T1576" s="5">
        <v>0</v>
      </c>
      <c r="W1576" s="5">
        <v>0</v>
      </c>
      <c r="Y1576" s="5">
        <v>0</v>
      </c>
      <c r="Z1576" s="5">
        <v>0</v>
      </c>
      <c r="AB1576" s="5">
        <v>0</v>
      </c>
      <c r="AC1576" s="5">
        <v>0</v>
      </c>
      <c r="AE1576" s="5">
        <v>0</v>
      </c>
      <c r="AF1576" s="5">
        <v>0</v>
      </c>
      <c r="AH1576" s="5">
        <v>0</v>
      </c>
      <c r="AJ1576" s="7">
        <v>0</v>
      </c>
      <c r="BB1576" s="5" t="s">
        <v>322</v>
      </c>
      <c r="BD1576" s="5" t="s">
        <v>323</v>
      </c>
      <c r="BE1576" s="5" t="s">
        <v>324</v>
      </c>
    </row>
    <row r="1577" spans="1:57" x14ac:dyDescent="0.25">
      <c r="A1577" s="5">
        <v>1576</v>
      </c>
      <c r="B1577" s="6">
        <v>42601.974849537037</v>
      </c>
      <c r="D1577" s="5" t="s">
        <v>317</v>
      </c>
      <c r="E1577" s="5" t="s">
        <v>318</v>
      </c>
      <c r="F1577" s="5" t="s">
        <v>317</v>
      </c>
      <c r="G1577" s="5" t="s">
        <v>80</v>
      </c>
      <c r="H1577" s="5" t="s">
        <v>319</v>
      </c>
      <c r="I1577" s="5" t="s">
        <v>320</v>
      </c>
      <c r="J1577" s="5" t="s">
        <v>65</v>
      </c>
      <c r="K1577" s="5" t="s">
        <v>65</v>
      </c>
      <c r="M1577" s="5" t="s">
        <v>321</v>
      </c>
      <c r="N1577" s="5" t="s">
        <v>66</v>
      </c>
      <c r="O1577" s="7">
        <v>0</v>
      </c>
      <c r="P1577" s="7">
        <v>0</v>
      </c>
      <c r="Q1577" s="7">
        <v>0</v>
      </c>
      <c r="R1577" s="7">
        <v>0</v>
      </c>
      <c r="T1577" s="5">
        <v>0</v>
      </c>
      <c r="W1577" s="5">
        <v>0</v>
      </c>
      <c r="Y1577" s="5">
        <v>0</v>
      </c>
      <c r="Z1577" s="5">
        <v>0</v>
      </c>
      <c r="AB1577" s="5">
        <v>0</v>
      </c>
      <c r="AC1577" s="5">
        <v>0</v>
      </c>
      <c r="AE1577" s="5">
        <v>0</v>
      </c>
      <c r="AF1577" s="5">
        <v>0</v>
      </c>
      <c r="AH1577" s="5">
        <v>0</v>
      </c>
      <c r="AJ1577" s="7">
        <v>0</v>
      </c>
      <c r="BB1577" s="5" t="s">
        <v>322</v>
      </c>
      <c r="BD1577" s="5" t="s">
        <v>323</v>
      </c>
      <c r="BE1577" s="5" t="s">
        <v>324</v>
      </c>
    </row>
    <row r="1578" spans="1:57" x14ac:dyDescent="0.25">
      <c r="A1578" s="5">
        <v>1577</v>
      </c>
      <c r="B1578" s="6">
        <v>42601.930358796293</v>
      </c>
      <c r="D1578" s="5" t="s">
        <v>318</v>
      </c>
      <c r="E1578" s="5" t="s">
        <v>377</v>
      </c>
      <c r="G1578" s="5" t="s">
        <v>64</v>
      </c>
      <c r="H1578" s="5" t="s">
        <v>319</v>
      </c>
      <c r="I1578" s="5" t="s">
        <v>75</v>
      </c>
      <c r="J1578" s="5" t="s">
        <v>65</v>
      </c>
      <c r="K1578" s="5" t="s">
        <v>65</v>
      </c>
      <c r="M1578" s="5" t="s">
        <v>403</v>
      </c>
      <c r="N1578" s="5" t="s">
        <v>66</v>
      </c>
      <c r="O1578" s="7">
        <v>0</v>
      </c>
      <c r="P1578" s="7">
        <v>0</v>
      </c>
      <c r="Q1578" s="7">
        <v>0</v>
      </c>
      <c r="R1578" s="7">
        <v>0</v>
      </c>
      <c r="T1578" s="5">
        <v>0</v>
      </c>
      <c r="W1578" s="5">
        <v>0</v>
      </c>
      <c r="Y1578" s="5">
        <v>0</v>
      </c>
      <c r="Z1578" s="5">
        <v>0</v>
      </c>
      <c r="AB1578" s="5">
        <v>0</v>
      </c>
      <c r="AC1578" s="5">
        <v>0</v>
      </c>
      <c r="AE1578" s="5">
        <v>0</v>
      </c>
      <c r="AF1578" s="5">
        <v>0</v>
      </c>
      <c r="AH1578" s="5">
        <v>0</v>
      </c>
      <c r="AJ1578" s="7">
        <v>0</v>
      </c>
      <c r="AZ1578" s="5" t="s">
        <v>175</v>
      </c>
      <c r="BB1578" s="5" t="s">
        <v>77</v>
      </c>
      <c r="BD1578" s="5" t="s">
        <v>686</v>
      </c>
      <c r="BE1578" s="5" t="s">
        <v>67</v>
      </c>
    </row>
    <row r="1579" spans="1:57" x14ac:dyDescent="0.25">
      <c r="A1579" s="5">
        <v>1578</v>
      </c>
      <c r="B1579" s="6">
        <v>42601.929236111115</v>
      </c>
      <c r="D1579" s="5" t="s">
        <v>318</v>
      </c>
      <c r="E1579" s="5" t="s">
        <v>356</v>
      </c>
      <c r="G1579" s="5" t="s">
        <v>64</v>
      </c>
      <c r="H1579" s="5" t="s">
        <v>319</v>
      </c>
      <c r="I1579" s="5" t="s">
        <v>75</v>
      </c>
      <c r="J1579" s="5" t="s">
        <v>65</v>
      </c>
      <c r="K1579" s="5" t="s">
        <v>65</v>
      </c>
      <c r="M1579" s="5" t="s">
        <v>348</v>
      </c>
      <c r="N1579" s="5" t="s">
        <v>76</v>
      </c>
      <c r="O1579" s="7">
        <v>0</v>
      </c>
      <c r="P1579" s="7">
        <v>0</v>
      </c>
      <c r="Q1579" s="7">
        <v>0</v>
      </c>
      <c r="R1579" s="7">
        <v>0</v>
      </c>
      <c r="T1579" s="5">
        <v>0</v>
      </c>
      <c r="W1579" s="5">
        <v>0</v>
      </c>
      <c r="Y1579" s="5">
        <v>0</v>
      </c>
      <c r="Z1579" s="5">
        <v>0</v>
      </c>
      <c r="AB1579" s="5">
        <v>0</v>
      </c>
      <c r="AC1579" s="5">
        <v>0</v>
      </c>
      <c r="AE1579" s="5">
        <v>0</v>
      </c>
      <c r="AF1579" s="5">
        <v>0</v>
      </c>
      <c r="AH1579" s="5">
        <v>0</v>
      </c>
      <c r="AJ1579" s="7">
        <v>0</v>
      </c>
      <c r="AZ1579" s="5" t="s">
        <v>175</v>
      </c>
      <c r="BB1579" s="5" t="s">
        <v>77</v>
      </c>
      <c r="BD1579" s="5" t="s">
        <v>577</v>
      </c>
      <c r="BE1579" s="5" t="s">
        <v>67</v>
      </c>
    </row>
    <row r="1580" spans="1:57" x14ac:dyDescent="0.25">
      <c r="A1580" s="5">
        <v>1579</v>
      </c>
      <c r="B1580" s="6">
        <v>42601.928437499999</v>
      </c>
      <c r="D1580" s="5" t="s">
        <v>318</v>
      </c>
      <c r="E1580" s="5" t="s">
        <v>377</v>
      </c>
      <c r="G1580" s="5" t="s">
        <v>64</v>
      </c>
      <c r="H1580" s="5" t="s">
        <v>319</v>
      </c>
      <c r="I1580" s="5" t="s">
        <v>75</v>
      </c>
      <c r="J1580" s="5" t="s">
        <v>65</v>
      </c>
      <c r="K1580" s="5" t="s">
        <v>65</v>
      </c>
      <c r="M1580" s="5" t="s">
        <v>502</v>
      </c>
      <c r="N1580" s="5" t="s">
        <v>66</v>
      </c>
      <c r="O1580" s="7">
        <v>0</v>
      </c>
      <c r="P1580" s="7">
        <v>0</v>
      </c>
      <c r="Q1580" s="7">
        <v>0</v>
      </c>
      <c r="R1580" s="7">
        <v>0</v>
      </c>
      <c r="T1580" s="5">
        <v>0</v>
      </c>
      <c r="W1580" s="5">
        <v>0</v>
      </c>
      <c r="Y1580" s="5">
        <v>0</v>
      </c>
      <c r="Z1580" s="5">
        <v>0</v>
      </c>
      <c r="AB1580" s="5">
        <v>0</v>
      </c>
      <c r="AC1580" s="5">
        <v>0</v>
      </c>
      <c r="AE1580" s="5">
        <v>0</v>
      </c>
      <c r="AF1580" s="5">
        <v>0</v>
      </c>
      <c r="AH1580" s="5">
        <v>0</v>
      </c>
      <c r="AJ1580" s="7">
        <v>0</v>
      </c>
      <c r="AZ1580" s="5" t="s">
        <v>175</v>
      </c>
      <c r="BB1580" s="5" t="s">
        <v>77</v>
      </c>
      <c r="BD1580" s="5" t="s">
        <v>577</v>
      </c>
      <c r="BE1580" s="5" t="s">
        <v>67</v>
      </c>
    </row>
    <row r="1581" spans="1:57" x14ac:dyDescent="0.25">
      <c r="A1581" s="5">
        <v>1580</v>
      </c>
      <c r="B1581" s="6">
        <v>42601.927997685183</v>
      </c>
      <c r="D1581" s="5" t="s">
        <v>317</v>
      </c>
      <c r="E1581" s="5" t="s">
        <v>318</v>
      </c>
      <c r="F1581" s="5" t="s">
        <v>317</v>
      </c>
      <c r="G1581" s="5" t="s">
        <v>80</v>
      </c>
      <c r="H1581" s="5" t="s">
        <v>319</v>
      </c>
      <c r="I1581" s="5" t="s">
        <v>320</v>
      </c>
      <c r="J1581" s="5" t="s">
        <v>65</v>
      </c>
      <c r="K1581" s="5" t="s">
        <v>65</v>
      </c>
      <c r="M1581" s="5" t="s">
        <v>363</v>
      </c>
      <c r="N1581" s="5" t="s">
        <v>66</v>
      </c>
      <c r="O1581" s="7">
        <v>0</v>
      </c>
      <c r="P1581" s="7">
        <v>0</v>
      </c>
      <c r="Q1581" s="7">
        <v>0</v>
      </c>
      <c r="R1581" s="7">
        <v>0</v>
      </c>
      <c r="T1581" s="5">
        <v>0</v>
      </c>
      <c r="W1581" s="5">
        <v>0</v>
      </c>
      <c r="Y1581" s="5">
        <v>0</v>
      </c>
      <c r="Z1581" s="5">
        <v>0</v>
      </c>
      <c r="AB1581" s="5">
        <v>0</v>
      </c>
      <c r="AC1581" s="5">
        <v>0</v>
      </c>
      <c r="AE1581" s="5">
        <v>0</v>
      </c>
      <c r="AF1581" s="5">
        <v>0</v>
      </c>
      <c r="AH1581" s="5">
        <v>0</v>
      </c>
      <c r="AJ1581" s="7">
        <v>0</v>
      </c>
      <c r="BB1581" s="5" t="s">
        <v>322</v>
      </c>
      <c r="BD1581" s="5" t="s">
        <v>323</v>
      </c>
      <c r="BE1581" s="5" t="s">
        <v>324</v>
      </c>
    </row>
    <row r="1582" spans="1:57" x14ac:dyDescent="0.25">
      <c r="A1582" s="5">
        <v>1581</v>
      </c>
      <c r="B1582" s="6">
        <v>42601.927835648145</v>
      </c>
      <c r="D1582" s="5" t="s">
        <v>317</v>
      </c>
      <c r="E1582" s="5" t="s">
        <v>318</v>
      </c>
      <c r="F1582" s="5" t="s">
        <v>317</v>
      </c>
      <c r="G1582" s="5" t="s">
        <v>80</v>
      </c>
      <c r="H1582" s="5" t="s">
        <v>319</v>
      </c>
      <c r="I1582" s="5" t="s">
        <v>320</v>
      </c>
      <c r="J1582" s="5" t="s">
        <v>65</v>
      </c>
      <c r="K1582" s="5" t="s">
        <v>65</v>
      </c>
      <c r="M1582" s="5" t="s">
        <v>363</v>
      </c>
      <c r="N1582" s="5" t="s">
        <v>66</v>
      </c>
      <c r="O1582" s="7">
        <v>0</v>
      </c>
      <c r="P1582" s="7">
        <v>0</v>
      </c>
      <c r="Q1582" s="7">
        <v>0</v>
      </c>
      <c r="R1582" s="7">
        <v>0</v>
      </c>
      <c r="T1582" s="5">
        <v>0</v>
      </c>
      <c r="W1582" s="5">
        <v>0</v>
      </c>
      <c r="Y1582" s="5">
        <v>0</v>
      </c>
      <c r="Z1582" s="5">
        <v>0</v>
      </c>
      <c r="AB1582" s="5">
        <v>0</v>
      </c>
      <c r="AC1582" s="5">
        <v>0</v>
      </c>
      <c r="AE1582" s="5">
        <v>0</v>
      </c>
      <c r="AF1582" s="5">
        <v>0</v>
      </c>
      <c r="AH1582" s="5">
        <v>0</v>
      </c>
      <c r="AJ1582" s="7">
        <v>0</v>
      </c>
      <c r="BB1582" s="5" t="s">
        <v>322</v>
      </c>
      <c r="BD1582" s="5" t="s">
        <v>323</v>
      </c>
      <c r="BE1582" s="5" t="s">
        <v>324</v>
      </c>
    </row>
    <row r="1583" spans="1:57" x14ac:dyDescent="0.25">
      <c r="A1583" s="5">
        <v>1582</v>
      </c>
      <c r="B1583" s="6">
        <v>42601.894062500003</v>
      </c>
      <c r="D1583" s="5" t="s">
        <v>318</v>
      </c>
      <c r="E1583" s="5" t="s">
        <v>344</v>
      </c>
      <c r="G1583" s="5" t="s">
        <v>64</v>
      </c>
      <c r="H1583" s="5" t="s">
        <v>319</v>
      </c>
      <c r="I1583" s="5" t="s">
        <v>75</v>
      </c>
      <c r="J1583" s="5" t="s">
        <v>65</v>
      </c>
      <c r="K1583" s="5" t="s">
        <v>65</v>
      </c>
      <c r="M1583" s="5" t="s">
        <v>694</v>
      </c>
      <c r="N1583" s="5" t="s">
        <v>76</v>
      </c>
      <c r="O1583" s="7">
        <v>0</v>
      </c>
      <c r="P1583" s="7">
        <v>0</v>
      </c>
      <c r="Q1583" s="7">
        <v>0</v>
      </c>
      <c r="R1583" s="7">
        <v>0</v>
      </c>
      <c r="T1583" s="5">
        <v>0</v>
      </c>
      <c r="W1583" s="5">
        <v>0</v>
      </c>
      <c r="Y1583" s="5">
        <v>0</v>
      </c>
      <c r="Z1583" s="5">
        <v>0</v>
      </c>
      <c r="AB1583" s="5">
        <v>0</v>
      </c>
      <c r="AC1583" s="5">
        <v>0</v>
      </c>
      <c r="AE1583" s="5">
        <v>0</v>
      </c>
      <c r="AF1583" s="5">
        <v>0</v>
      </c>
      <c r="AH1583" s="5">
        <v>0</v>
      </c>
      <c r="AJ1583" s="7">
        <v>0</v>
      </c>
      <c r="AZ1583" s="5" t="s">
        <v>175</v>
      </c>
      <c r="BB1583" s="5" t="s">
        <v>77</v>
      </c>
      <c r="BD1583" s="5" t="s">
        <v>439</v>
      </c>
      <c r="BE1583" s="5" t="s">
        <v>67</v>
      </c>
    </row>
    <row r="1584" spans="1:57" x14ac:dyDescent="0.25">
      <c r="A1584" s="5">
        <v>1583</v>
      </c>
      <c r="B1584" s="6">
        <v>42601.871817129628</v>
      </c>
      <c r="D1584" s="5" t="s">
        <v>318</v>
      </c>
      <c r="E1584" s="5" t="s">
        <v>346</v>
      </c>
      <c r="G1584" s="5" t="s">
        <v>64</v>
      </c>
      <c r="H1584" s="5" t="s">
        <v>319</v>
      </c>
      <c r="I1584" s="5" t="s">
        <v>75</v>
      </c>
      <c r="J1584" s="5" t="s">
        <v>65</v>
      </c>
      <c r="K1584" s="5" t="s">
        <v>65</v>
      </c>
      <c r="M1584" s="5" t="s">
        <v>620</v>
      </c>
      <c r="N1584" s="5" t="s">
        <v>196</v>
      </c>
      <c r="O1584" s="7">
        <v>0</v>
      </c>
      <c r="P1584" s="7">
        <v>0</v>
      </c>
      <c r="Q1584" s="7">
        <v>0</v>
      </c>
      <c r="R1584" s="7">
        <v>0</v>
      </c>
      <c r="T1584" s="5">
        <v>0</v>
      </c>
      <c r="W1584" s="5">
        <v>0</v>
      </c>
      <c r="Y1584" s="5">
        <v>0</v>
      </c>
      <c r="Z1584" s="5">
        <v>0</v>
      </c>
      <c r="AB1584" s="5">
        <v>0</v>
      </c>
      <c r="AC1584" s="5">
        <v>0</v>
      </c>
      <c r="AE1584" s="5">
        <v>0</v>
      </c>
      <c r="AF1584" s="5">
        <v>0</v>
      </c>
      <c r="AH1584" s="5">
        <v>0</v>
      </c>
      <c r="AJ1584" s="7">
        <v>0</v>
      </c>
      <c r="AZ1584" s="5" t="s">
        <v>175</v>
      </c>
      <c r="BB1584" s="5" t="s">
        <v>77</v>
      </c>
      <c r="BD1584" s="5" t="s">
        <v>437</v>
      </c>
      <c r="BE1584" s="5" t="s">
        <v>67</v>
      </c>
    </row>
    <row r="1585" spans="1:57" x14ac:dyDescent="0.25">
      <c r="A1585" s="5">
        <v>1584</v>
      </c>
      <c r="B1585" s="6">
        <v>42601.871655092589</v>
      </c>
      <c r="D1585" s="5" t="s">
        <v>318</v>
      </c>
      <c r="E1585" s="5" t="s">
        <v>346</v>
      </c>
      <c r="G1585" s="5" t="s">
        <v>64</v>
      </c>
      <c r="H1585" s="5" t="s">
        <v>319</v>
      </c>
      <c r="I1585" s="5" t="s">
        <v>75</v>
      </c>
      <c r="J1585" s="5" t="s">
        <v>65</v>
      </c>
      <c r="K1585" s="5" t="s">
        <v>65</v>
      </c>
      <c r="M1585" s="5" t="s">
        <v>195</v>
      </c>
      <c r="N1585" s="5" t="s">
        <v>66</v>
      </c>
      <c r="O1585" s="7">
        <v>0</v>
      </c>
      <c r="P1585" s="7">
        <v>0</v>
      </c>
      <c r="Q1585" s="7">
        <v>0</v>
      </c>
      <c r="R1585" s="7">
        <v>0</v>
      </c>
      <c r="T1585" s="5">
        <v>0</v>
      </c>
      <c r="W1585" s="5">
        <v>0</v>
      </c>
      <c r="Y1585" s="5">
        <v>0</v>
      </c>
      <c r="Z1585" s="5">
        <v>0</v>
      </c>
      <c r="AB1585" s="5">
        <v>0</v>
      </c>
      <c r="AC1585" s="5">
        <v>0</v>
      </c>
      <c r="AE1585" s="5">
        <v>0</v>
      </c>
      <c r="AF1585" s="5">
        <v>0</v>
      </c>
      <c r="AH1585" s="5">
        <v>0</v>
      </c>
      <c r="AJ1585" s="7">
        <v>0</v>
      </c>
      <c r="AZ1585" s="5" t="s">
        <v>175</v>
      </c>
      <c r="BB1585" s="5" t="s">
        <v>77</v>
      </c>
      <c r="BD1585" s="5" t="s">
        <v>432</v>
      </c>
      <c r="BE1585" s="5" t="s">
        <v>67</v>
      </c>
    </row>
    <row r="1586" spans="1:57" x14ac:dyDescent="0.25">
      <c r="A1586" s="5">
        <v>1585</v>
      </c>
      <c r="B1586" s="6">
        <v>42601.860243055555</v>
      </c>
      <c r="D1586" s="5" t="s">
        <v>318</v>
      </c>
      <c r="E1586" s="5" t="s">
        <v>356</v>
      </c>
      <c r="G1586" s="5" t="s">
        <v>64</v>
      </c>
      <c r="H1586" s="5" t="s">
        <v>319</v>
      </c>
      <c r="I1586" s="5" t="s">
        <v>75</v>
      </c>
      <c r="J1586" s="5" t="s">
        <v>65</v>
      </c>
      <c r="K1586" s="5" t="s">
        <v>65</v>
      </c>
      <c r="M1586" s="5" t="s">
        <v>695</v>
      </c>
      <c r="N1586" s="5" t="s">
        <v>174</v>
      </c>
      <c r="O1586" s="7">
        <v>0</v>
      </c>
      <c r="P1586" s="7">
        <v>0</v>
      </c>
      <c r="Q1586" s="7">
        <v>0</v>
      </c>
      <c r="R1586" s="7">
        <v>0</v>
      </c>
      <c r="T1586" s="5">
        <v>0</v>
      </c>
      <c r="W1586" s="5">
        <v>0</v>
      </c>
      <c r="Y1586" s="5">
        <v>0</v>
      </c>
      <c r="Z1586" s="5">
        <v>0</v>
      </c>
      <c r="AB1586" s="5">
        <v>0</v>
      </c>
      <c r="AC1586" s="5">
        <v>0</v>
      </c>
      <c r="AE1586" s="5">
        <v>0</v>
      </c>
      <c r="AF1586" s="5">
        <v>0</v>
      </c>
      <c r="AH1586" s="5">
        <v>0</v>
      </c>
      <c r="AJ1586" s="7">
        <v>0</v>
      </c>
      <c r="AZ1586" s="5" t="s">
        <v>175</v>
      </c>
      <c r="BB1586" s="5" t="s">
        <v>77</v>
      </c>
      <c r="BD1586" s="5" t="s">
        <v>437</v>
      </c>
      <c r="BE1586" s="5" t="s">
        <v>67</v>
      </c>
    </row>
    <row r="1587" spans="1:57" x14ac:dyDescent="0.25">
      <c r="A1587" s="5">
        <v>1586</v>
      </c>
      <c r="B1587" s="6">
        <v>42601.818668981483</v>
      </c>
      <c r="D1587" s="5" t="s">
        <v>318</v>
      </c>
      <c r="E1587" s="5" t="s">
        <v>330</v>
      </c>
      <c r="G1587" s="5" t="s">
        <v>64</v>
      </c>
      <c r="H1587" s="5" t="s">
        <v>319</v>
      </c>
      <c r="I1587" s="5" t="s">
        <v>75</v>
      </c>
      <c r="J1587" s="5" t="s">
        <v>65</v>
      </c>
      <c r="K1587" s="5" t="s">
        <v>65</v>
      </c>
      <c r="M1587" s="5" t="s">
        <v>429</v>
      </c>
      <c r="N1587" s="5" t="s">
        <v>66</v>
      </c>
      <c r="O1587" s="7">
        <v>0</v>
      </c>
      <c r="P1587" s="7">
        <v>0</v>
      </c>
      <c r="Q1587" s="7">
        <v>0</v>
      </c>
      <c r="R1587" s="7">
        <v>0</v>
      </c>
      <c r="T1587" s="5">
        <v>0</v>
      </c>
      <c r="W1587" s="5">
        <v>0</v>
      </c>
      <c r="Y1587" s="5">
        <v>0</v>
      </c>
      <c r="Z1587" s="5">
        <v>0</v>
      </c>
      <c r="AB1587" s="5">
        <v>0</v>
      </c>
      <c r="AC1587" s="5">
        <v>0</v>
      </c>
      <c r="AE1587" s="5">
        <v>0</v>
      </c>
      <c r="AF1587" s="5">
        <v>0</v>
      </c>
      <c r="AH1587" s="5">
        <v>0</v>
      </c>
      <c r="AJ1587" s="7">
        <v>0</v>
      </c>
      <c r="AZ1587" s="5" t="s">
        <v>175</v>
      </c>
      <c r="BB1587" s="5" t="s">
        <v>77</v>
      </c>
      <c r="BD1587" s="5" t="s">
        <v>427</v>
      </c>
      <c r="BE1587" s="5" t="s">
        <v>67</v>
      </c>
    </row>
    <row r="1588" spans="1:57" x14ac:dyDescent="0.25">
      <c r="A1588" s="5">
        <v>1587</v>
      </c>
      <c r="B1588" s="6">
        <v>42601.818055555559</v>
      </c>
      <c r="D1588" s="5" t="s">
        <v>318</v>
      </c>
      <c r="E1588" s="5" t="s">
        <v>330</v>
      </c>
      <c r="G1588" s="5" t="s">
        <v>64</v>
      </c>
      <c r="H1588" s="5" t="s">
        <v>319</v>
      </c>
      <c r="I1588" s="5" t="s">
        <v>75</v>
      </c>
      <c r="J1588" s="5" t="s">
        <v>65</v>
      </c>
      <c r="K1588" s="5" t="s">
        <v>65</v>
      </c>
      <c r="M1588" s="5" t="s">
        <v>187</v>
      </c>
      <c r="N1588" s="5" t="s">
        <v>66</v>
      </c>
      <c r="O1588" s="7">
        <v>0</v>
      </c>
      <c r="P1588" s="7">
        <v>0</v>
      </c>
      <c r="Q1588" s="7">
        <v>0</v>
      </c>
      <c r="R1588" s="7">
        <v>0</v>
      </c>
      <c r="T1588" s="5">
        <v>0</v>
      </c>
      <c r="W1588" s="5">
        <v>0</v>
      </c>
      <c r="Y1588" s="5">
        <v>0</v>
      </c>
      <c r="Z1588" s="5">
        <v>0</v>
      </c>
      <c r="AB1588" s="5">
        <v>0</v>
      </c>
      <c r="AC1588" s="5">
        <v>0</v>
      </c>
      <c r="AE1588" s="5">
        <v>0</v>
      </c>
      <c r="AF1588" s="5">
        <v>0</v>
      </c>
      <c r="AH1588" s="5">
        <v>0</v>
      </c>
      <c r="AJ1588" s="7">
        <v>0</v>
      </c>
      <c r="AZ1588" s="5" t="s">
        <v>175</v>
      </c>
      <c r="BB1588" s="5" t="s">
        <v>77</v>
      </c>
      <c r="BD1588" s="5" t="s">
        <v>439</v>
      </c>
      <c r="BE1588" s="5" t="s">
        <v>67</v>
      </c>
    </row>
    <row r="1589" spans="1:57" x14ac:dyDescent="0.25">
      <c r="A1589" s="5">
        <v>1588</v>
      </c>
      <c r="B1589" s="6">
        <v>42601.815474537034</v>
      </c>
      <c r="D1589" s="5" t="s">
        <v>318</v>
      </c>
      <c r="E1589" s="5" t="s">
        <v>696</v>
      </c>
      <c r="G1589" s="5" t="s">
        <v>64</v>
      </c>
      <c r="H1589" s="5" t="s">
        <v>319</v>
      </c>
      <c r="I1589" s="5" t="s">
        <v>75</v>
      </c>
      <c r="J1589" s="5" t="s">
        <v>65</v>
      </c>
      <c r="K1589" s="5" t="s">
        <v>65</v>
      </c>
      <c r="M1589" s="5" t="s">
        <v>191</v>
      </c>
      <c r="N1589" s="5" t="s">
        <v>66</v>
      </c>
      <c r="O1589" s="7">
        <v>0</v>
      </c>
      <c r="P1589" s="7">
        <v>0</v>
      </c>
      <c r="Q1589" s="7">
        <v>0</v>
      </c>
      <c r="R1589" s="7">
        <v>0</v>
      </c>
      <c r="T1589" s="5">
        <v>0</v>
      </c>
      <c r="W1589" s="5">
        <v>0</v>
      </c>
      <c r="Y1589" s="5">
        <v>0</v>
      </c>
      <c r="Z1589" s="5">
        <v>0</v>
      </c>
      <c r="AB1589" s="5">
        <v>0</v>
      </c>
      <c r="AC1589" s="5">
        <v>0</v>
      </c>
      <c r="AE1589" s="5">
        <v>0</v>
      </c>
      <c r="AF1589" s="5">
        <v>0</v>
      </c>
      <c r="AH1589" s="5">
        <v>0</v>
      </c>
      <c r="AJ1589" s="7">
        <v>0</v>
      </c>
      <c r="AZ1589" s="5" t="s">
        <v>175</v>
      </c>
      <c r="BB1589" s="5" t="s">
        <v>77</v>
      </c>
      <c r="BD1589" s="5" t="s">
        <v>432</v>
      </c>
      <c r="BE1589" s="5" t="s">
        <v>67</v>
      </c>
    </row>
    <row r="1590" spans="1:57" x14ac:dyDescent="0.25">
      <c r="A1590" s="5">
        <v>1589</v>
      </c>
      <c r="B1590" s="6">
        <v>42601.81181712963</v>
      </c>
      <c r="C1590" s="6">
        <v>42602.108425925922</v>
      </c>
      <c r="D1590" s="5" t="s">
        <v>336</v>
      </c>
      <c r="E1590" s="5" t="s">
        <v>68</v>
      </c>
      <c r="F1590" s="5" t="s">
        <v>337</v>
      </c>
      <c r="G1590" s="5" t="s">
        <v>64</v>
      </c>
      <c r="H1590" s="5" t="s">
        <v>319</v>
      </c>
      <c r="I1590" s="5" t="s">
        <v>69</v>
      </c>
      <c r="J1590" s="5" t="s">
        <v>65</v>
      </c>
      <c r="K1590" s="5" t="s">
        <v>65</v>
      </c>
      <c r="L1590" s="5">
        <v>3196011</v>
      </c>
      <c r="M1590" s="5" t="s">
        <v>70</v>
      </c>
      <c r="N1590" s="5" t="s">
        <v>70</v>
      </c>
      <c r="O1590" s="7">
        <v>0</v>
      </c>
      <c r="P1590" s="7">
        <v>0</v>
      </c>
      <c r="Q1590" s="7">
        <v>0</v>
      </c>
      <c r="R1590" s="7">
        <v>0</v>
      </c>
      <c r="T1590" s="5">
        <v>33</v>
      </c>
      <c r="U1590" s="5">
        <v>0</v>
      </c>
      <c r="V1590" s="5">
        <v>0</v>
      </c>
      <c r="W1590" s="5">
        <v>0</v>
      </c>
      <c r="Z1590" s="5">
        <v>0</v>
      </c>
      <c r="AC1590" s="5">
        <v>0</v>
      </c>
      <c r="AF1590" s="5">
        <v>0</v>
      </c>
      <c r="AI1590" s="7">
        <v>567.85140000000001</v>
      </c>
      <c r="AJ1590" s="7">
        <v>3.0478999999999998</v>
      </c>
      <c r="AK1590" s="5" t="s">
        <v>149</v>
      </c>
      <c r="AZ1590" s="5" t="s">
        <v>186</v>
      </c>
      <c r="BB1590" s="5" t="s">
        <v>71</v>
      </c>
    </row>
    <row r="1591" spans="1:57" x14ac:dyDescent="0.25">
      <c r="A1591" s="5">
        <v>1590</v>
      </c>
      <c r="B1591" s="6">
        <v>42601.810486111113</v>
      </c>
      <c r="C1591" s="6">
        <v>42602.092291666668</v>
      </c>
      <c r="D1591" s="5" t="s">
        <v>336</v>
      </c>
      <c r="E1591" s="5" t="s">
        <v>68</v>
      </c>
      <c r="F1591" s="5" t="s">
        <v>337</v>
      </c>
      <c r="G1591" s="5" t="s">
        <v>64</v>
      </c>
      <c r="H1591" s="5" t="s">
        <v>319</v>
      </c>
      <c r="I1591" s="5" t="s">
        <v>69</v>
      </c>
      <c r="J1591" s="5" t="s">
        <v>65</v>
      </c>
      <c r="K1591" s="5" t="s">
        <v>65</v>
      </c>
      <c r="L1591" s="5">
        <v>15769667</v>
      </c>
      <c r="M1591" s="5" t="s">
        <v>70</v>
      </c>
      <c r="N1591" s="5" t="s">
        <v>70</v>
      </c>
      <c r="O1591" s="7">
        <v>0</v>
      </c>
      <c r="P1591" s="7">
        <v>0</v>
      </c>
      <c r="Q1591" s="7">
        <v>0</v>
      </c>
      <c r="R1591" s="7">
        <v>0</v>
      </c>
      <c r="T1591" s="5">
        <v>33</v>
      </c>
      <c r="U1591" s="5">
        <v>0</v>
      </c>
      <c r="V1591" s="5">
        <v>0</v>
      </c>
      <c r="W1591" s="5">
        <v>0</v>
      </c>
      <c r="Z1591" s="5">
        <v>0</v>
      </c>
      <c r="AC1591" s="5">
        <v>0</v>
      </c>
      <c r="AF1591" s="5">
        <v>0</v>
      </c>
      <c r="AI1591" s="7">
        <v>568.03020000000004</v>
      </c>
      <c r="AJ1591" s="7">
        <v>15.039099999999999</v>
      </c>
      <c r="AK1591" s="5" t="s">
        <v>148</v>
      </c>
      <c r="AZ1591" s="5" t="s">
        <v>185</v>
      </c>
      <c r="BB1591" s="5" t="s">
        <v>74</v>
      </c>
    </row>
    <row r="1592" spans="1:57" x14ac:dyDescent="0.25">
      <c r="A1592" s="5">
        <v>1591</v>
      </c>
      <c r="B1592" s="6">
        <v>42601.756435185183</v>
      </c>
      <c r="D1592" s="5" t="s">
        <v>317</v>
      </c>
      <c r="E1592" s="5" t="s">
        <v>318</v>
      </c>
      <c r="F1592" s="5" t="s">
        <v>317</v>
      </c>
      <c r="G1592" s="5" t="s">
        <v>80</v>
      </c>
      <c r="H1592" s="5" t="s">
        <v>319</v>
      </c>
      <c r="I1592" s="5" t="s">
        <v>320</v>
      </c>
      <c r="J1592" s="5" t="s">
        <v>65</v>
      </c>
      <c r="K1592" s="5" t="s">
        <v>65</v>
      </c>
      <c r="M1592" s="5" t="s">
        <v>446</v>
      </c>
      <c r="N1592" s="5" t="s">
        <v>66</v>
      </c>
      <c r="O1592" s="7">
        <v>0</v>
      </c>
      <c r="P1592" s="7">
        <v>0</v>
      </c>
      <c r="Q1592" s="7">
        <v>0</v>
      </c>
      <c r="R1592" s="7">
        <v>0</v>
      </c>
      <c r="T1592" s="5">
        <v>0</v>
      </c>
      <c r="W1592" s="5">
        <v>0</v>
      </c>
      <c r="Y1592" s="5">
        <v>0</v>
      </c>
      <c r="Z1592" s="5">
        <v>0</v>
      </c>
      <c r="AB1592" s="5">
        <v>0</v>
      </c>
      <c r="AC1592" s="5">
        <v>0</v>
      </c>
      <c r="AE1592" s="5">
        <v>0</v>
      </c>
      <c r="AF1592" s="5">
        <v>0</v>
      </c>
      <c r="AH1592" s="5">
        <v>0</v>
      </c>
      <c r="AJ1592" s="7">
        <v>0</v>
      </c>
      <c r="BB1592" s="5" t="s">
        <v>322</v>
      </c>
      <c r="BD1592" s="5" t="s">
        <v>323</v>
      </c>
      <c r="BE1592" s="5" t="s">
        <v>324</v>
      </c>
    </row>
    <row r="1593" spans="1:57" x14ac:dyDescent="0.25">
      <c r="A1593" s="5">
        <v>1592</v>
      </c>
      <c r="B1593" s="6">
        <v>42601.744328703702</v>
      </c>
      <c r="D1593" s="5" t="s">
        <v>317</v>
      </c>
      <c r="E1593" s="5" t="s">
        <v>318</v>
      </c>
      <c r="F1593" s="5" t="s">
        <v>317</v>
      </c>
      <c r="G1593" s="5" t="s">
        <v>80</v>
      </c>
      <c r="H1593" s="5" t="s">
        <v>319</v>
      </c>
      <c r="I1593" s="5" t="s">
        <v>320</v>
      </c>
      <c r="J1593" s="5" t="s">
        <v>65</v>
      </c>
      <c r="K1593" s="5" t="s">
        <v>65</v>
      </c>
      <c r="M1593" s="5" t="s">
        <v>446</v>
      </c>
      <c r="N1593" s="5" t="s">
        <v>66</v>
      </c>
      <c r="O1593" s="7">
        <v>0</v>
      </c>
      <c r="P1593" s="7">
        <v>0</v>
      </c>
      <c r="Q1593" s="7">
        <v>0</v>
      </c>
      <c r="R1593" s="7">
        <v>0</v>
      </c>
      <c r="T1593" s="5">
        <v>0</v>
      </c>
      <c r="W1593" s="5">
        <v>0</v>
      </c>
      <c r="Y1593" s="5">
        <v>0</v>
      </c>
      <c r="Z1593" s="5">
        <v>0</v>
      </c>
      <c r="AB1593" s="5">
        <v>0</v>
      </c>
      <c r="AC1593" s="5">
        <v>0</v>
      </c>
      <c r="AE1593" s="5">
        <v>0</v>
      </c>
      <c r="AF1593" s="5">
        <v>0</v>
      </c>
      <c r="AH1593" s="5">
        <v>0</v>
      </c>
      <c r="AJ1593" s="7">
        <v>0</v>
      </c>
      <c r="BB1593" s="5" t="s">
        <v>322</v>
      </c>
      <c r="BD1593" s="5" t="s">
        <v>323</v>
      </c>
      <c r="BE1593" s="5" t="s">
        <v>324</v>
      </c>
    </row>
    <row r="1594" spans="1:57" x14ac:dyDescent="0.25">
      <c r="A1594" s="5">
        <v>1593</v>
      </c>
      <c r="B1594" s="6">
        <v>42601.676550925928</v>
      </c>
      <c r="D1594" s="5" t="s">
        <v>317</v>
      </c>
      <c r="E1594" s="5" t="s">
        <v>318</v>
      </c>
      <c r="F1594" s="5" t="s">
        <v>317</v>
      </c>
      <c r="G1594" s="5" t="s">
        <v>80</v>
      </c>
      <c r="H1594" s="5" t="s">
        <v>319</v>
      </c>
      <c r="I1594" s="5" t="s">
        <v>320</v>
      </c>
      <c r="J1594" s="5" t="s">
        <v>65</v>
      </c>
      <c r="K1594" s="5" t="s">
        <v>65</v>
      </c>
      <c r="M1594" s="5" t="s">
        <v>363</v>
      </c>
      <c r="N1594" s="5" t="s">
        <v>66</v>
      </c>
      <c r="O1594" s="7">
        <v>0</v>
      </c>
      <c r="P1594" s="7">
        <v>0</v>
      </c>
      <c r="Q1594" s="7">
        <v>0</v>
      </c>
      <c r="R1594" s="7">
        <v>0</v>
      </c>
      <c r="T1594" s="5">
        <v>0</v>
      </c>
      <c r="W1594" s="5">
        <v>0</v>
      </c>
      <c r="Y1594" s="5">
        <v>0</v>
      </c>
      <c r="Z1594" s="5">
        <v>0</v>
      </c>
      <c r="AB1594" s="5">
        <v>0</v>
      </c>
      <c r="AC1594" s="5">
        <v>0</v>
      </c>
      <c r="AE1594" s="5">
        <v>0</v>
      </c>
      <c r="AF1594" s="5">
        <v>0</v>
      </c>
      <c r="AH1594" s="5">
        <v>0</v>
      </c>
      <c r="AJ1594" s="7">
        <v>0</v>
      </c>
      <c r="BB1594" s="5" t="s">
        <v>322</v>
      </c>
      <c r="BD1594" s="5" t="s">
        <v>323</v>
      </c>
      <c r="BE1594" s="5" t="s">
        <v>324</v>
      </c>
    </row>
    <row r="1595" spans="1:57" x14ac:dyDescent="0.25">
      <c r="A1595" s="5">
        <v>1594</v>
      </c>
      <c r="B1595" s="6">
        <v>42601.676157407404</v>
      </c>
      <c r="D1595" s="5" t="s">
        <v>317</v>
      </c>
      <c r="E1595" s="5" t="s">
        <v>318</v>
      </c>
      <c r="F1595" s="5" t="s">
        <v>317</v>
      </c>
      <c r="G1595" s="5" t="s">
        <v>80</v>
      </c>
      <c r="H1595" s="5" t="s">
        <v>319</v>
      </c>
      <c r="I1595" s="5" t="s">
        <v>320</v>
      </c>
      <c r="J1595" s="5" t="s">
        <v>65</v>
      </c>
      <c r="K1595" s="5" t="s">
        <v>65</v>
      </c>
      <c r="M1595" s="5" t="s">
        <v>321</v>
      </c>
      <c r="N1595" s="5" t="s">
        <v>66</v>
      </c>
      <c r="O1595" s="7">
        <v>0</v>
      </c>
      <c r="P1595" s="7">
        <v>0</v>
      </c>
      <c r="Q1595" s="7">
        <v>0</v>
      </c>
      <c r="R1595" s="7">
        <v>0</v>
      </c>
      <c r="T1595" s="5">
        <v>0</v>
      </c>
      <c r="W1595" s="5">
        <v>0</v>
      </c>
      <c r="Y1595" s="5">
        <v>0</v>
      </c>
      <c r="Z1595" s="5">
        <v>0</v>
      </c>
      <c r="AB1595" s="5">
        <v>0</v>
      </c>
      <c r="AC1595" s="5">
        <v>0</v>
      </c>
      <c r="AE1595" s="5">
        <v>0</v>
      </c>
      <c r="AF1595" s="5">
        <v>0</v>
      </c>
      <c r="AH1595" s="5">
        <v>0</v>
      </c>
      <c r="AJ1595" s="7">
        <v>0</v>
      </c>
      <c r="BB1595" s="5" t="s">
        <v>322</v>
      </c>
      <c r="BD1595" s="5" t="s">
        <v>323</v>
      </c>
      <c r="BE1595" s="5" t="s">
        <v>324</v>
      </c>
    </row>
    <row r="1596" spans="1:57" x14ac:dyDescent="0.25">
      <c r="A1596" s="5">
        <v>1595</v>
      </c>
      <c r="B1596" s="6">
        <v>42601.631099537037</v>
      </c>
      <c r="D1596" s="5" t="s">
        <v>318</v>
      </c>
      <c r="E1596" s="5" t="s">
        <v>326</v>
      </c>
      <c r="G1596" s="5" t="s">
        <v>64</v>
      </c>
      <c r="H1596" s="5" t="s">
        <v>319</v>
      </c>
      <c r="I1596" s="5" t="s">
        <v>75</v>
      </c>
      <c r="J1596" s="5" t="s">
        <v>65</v>
      </c>
      <c r="K1596" s="5" t="s">
        <v>65</v>
      </c>
      <c r="M1596" s="5" t="s">
        <v>616</v>
      </c>
      <c r="N1596" s="5" t="s">
        <v>76</v>
      </c>
      <c r="O1596" s="7">
        <v>0</v>
      </c>
      <c r="P1596" s="7">
        <v>0</v>
      </c>
      <c r="Q1596" s="7">
        <v>0</v>
      </c>
      <c r="R1596" s="7">
        <v>0</v>
      </c>
      <c r="T1596" s="5">
        <v>0</v>
      </c>
      <c r="W1596" s="5">
        <v>0</v>
      </c>
      <c r="Y1596" s="5">
        <v>0</v>
      </c>
      <c r="Z1596" s="5">
        <v>0</v>
      </c>
      <c r="AB1596" s="5">
        <v>0</v>
      </c>
      <c r="AC1596" s="5">
        <v>0</v>
      </c>
      <c r="AE1596" s="5">
        <v>0</v>
      </c>
      <c r="AF1596" s="5">
        <v>0</v>
      </c>
      <c r="AH1596" s="5">
        <v>0</v>
      </c>
      <c r="AJ1596" s="7">
        <v>0</v>
      </c>
      <c r="AZ1596" s="5" t="s">
        <v>175</v>
      </c>
      <c r="BB1596" s="5" t="s">
        <v>77</v>
      </c>
      <c r="BD1596" s="5" t="s">
        <v>697</v>
      </c>
      <c r="BE1596" s="5" t="s">
        <v>67</v>
      </c>
    </row>
    <row r="1597" spans="1:57" x14ac:dyDescent="0.25">
      <c r="A1597" s="5">
        <v>1596</v>
      </c>
      <c r="B1597" s="6">
        <v>42601.629687499997</v>
      </c>
      <c r="D1597" s="5" t="s">
        <v>684</v>
      </c>
      <c r="E1597" s="5" t="s">
        <v>318</v>
      </c>
      <c r="G1597" s="5" t="s">
        <v>64</v>
      </c>
      <c r="H1597" s="5" t="s">
        <v>319</v>
      </c>
      <c r="I1597" s="5" t="s">
        <v>176</v>
      </c>
      <c r="J1597" s="5" t="s">
        <v>65</v>
      </c>
      <c r="K1597" s="5" t="s">
        <v>65</v>
      </c>
      <c r="M1597" s="5" t="s">
        <v>237</v>
      </c>
      <c r="N1597" s="5" t="s">
        <v>66</v>
      </c>
      <c r="O1597" s="7">
        <v>0</v>
      </c>
      <c r="P1597" s="7">
        <v>0</v>
      </c>
      <c r="Q1597" s="7">
        <v>0</v>
      </c>
      <c r="R1597" s="7">
        <v>0</v>
      </c>
      <c r="T1597" s="5">
        <v>0</v>
      </c>
      <c r="W1597" s="5">
        <v>0</v>
      </c>
      <c r="Y1597" s="5">
        <v>0</v>
      </c>
      <c r="Z1597" s="5">
        <v>0</v>
      </c>
      <c r="AB1597" s="5">
        <v>0</v>
      </c>
      <c r="AC1597" s="5">
        <v>0</v>
      </c>
      <c r="AE1597" s="5">
        <v>0</v>
      </c>
      <c r="AF1597" s="5">
        <v>0</v>
      </c>
      <c r="AH1597" s="5">
        <v>0</v>
      </c>
      <c r="AJ1597" s="7">
        <v>0</v>
      </c>
      <c r="AZ1597" s="5" t="s">
        <v>175</v>
      </c>
      <c r="BB1597" s="5" t="s">
        <v>178</v>
      </c>
      <c r="BD1597" s="5" t="s">
        <v>475</v>
      </c>
      <c r="BE1597" s="5" t="s">
        <v>67</v>
      </c>
    </row>
    <row r="1598" spans="1:57" x14ac:dyDescent="0.25">
      <c r="A1598" s="5">
        <v>1597</v>
      </c>
      <c r="B1598" s="6">
        <v>42601.609212962961</v>
      </c>
      <c r="D1598" s="5" t="s">
        <v>318</v>
      </c>
      <c r="E1598" s="5" t="s">
        <v>344</v>
      </c>
      <c r="G1598" s="5" t="s">
        <v>64</v>
      </c>
      <c r="H1598" s="5" t="s">
        <v>319</v>
      </c>
      <c r="I1598" s="5" t="s">
        <v>75</v>
      </c>
      <c r="J1598" s="5" t="s">
        <v>65</v>
      </c>
      <c r="K1598" s="5" t="s">
        <v>65</v>
      </c>
      <c r="M1598" s="5" t="s">
        <v>698</v>
      </c>
      <c r="N1598" s="5" t="s">
        <v>365</v>
      </c>
      <c r="O1598" s="7">
        <v>0</v>
      </c>
      <c r="P1598" s="7">
        <v>0</v>
      </c>
      <c r="Q1598" s="7">
        <v>0</v>
      </c>
      <c r="R1598" s="7">
        <v>0</v>
      </c>
      <c r="T1598" s="5">
        <v>0</v>
      </c>
      <c r="W1598" s="5">
        <v>0</v>
      </c>
      <c r="Y1598" s="5">
        <v>0</v>
      </c>
      <c r="Z1598" s="5">
        <v>0</v>
      </c>
      <c r="AB1598" s="5">
        <v>0</v>
      </c>
      <c r="AC1598" s="5">
        <v>0</v>
      </c>
      <c r="AE1598" s="5">
        <v>0</v>
      </c>
      <c r="AF1598" s="5">
        <v>0</v>
      </c>
      <c r="AH1598" s="5">
        <v>0</v>
      </c>
      <c r="AJ1598" s="7">
        <v>0</v>
      </c>
      <c r="AZ1598" s="5" t="s">
        <v>175</v>
      </c>
      <c r="BB1598" s="5" t="s">
        <v>77</v>
      </c>
      <c r="BD1598" s="5" t="s">
        <v>427</v>
      </c>
      <c r="BE1598" s="5" t="s">
        <v>67</v>
      </c>
    </row>
    <row r="1599" spans="1:57" x14ac:dyDescent="0.25">
      <c r="A1599" s="5">
        <v>1598</v>
      </c>
      <c r="B1599" s="6">
        <v>42601.597349537034</v>
      </c>
      <c r="D1599" s="5" t="s">
        <v>569</v>
      </c>
      <c r="E1599" s="5" t="s">
        <v>318</v>
      </c>
      <c r="G1599" s="5" t="s">
        <v>64</v>
      </c>
      <c r="H1599" s="5" t="s">
        <v>319</v>
      </c>
      <c r="I1599" s="5" t="s">
        <v>176</v>
      </c>
      <c r="J1599" s="5" t="s">
        <v>65</v>
      </c>
      <c r="K1599" s="5" t="s">
        <v>65</v>
      </c>
      <c r="M1599" s="5" t="s">
        <v>699</v>
      </c>
      <c r="N1599" s="5" t="s">
        <v>208</v>
      </c>
      <c r="O1599" s="7">
        <v>0</v>
      </c>
      <c r="P1599" s="7">
        <v>0</v>
      </c>
      <c r="Q1599" s="7">
        <v>0</v>
      </c>
      <c r="R1599" s="7">
        <v>0</v>
      </c>
      <c r="T1599" s="5">
        <v>0</v>
      </c>
      <c r="W1599" s="5">
        <v>0</v>
      </c>
      <c r="Y1599" s="5">
        <v>0</v>
      </c>
      <c r="Z1599" s="5">
        <v>0</v>
      </c>
      <c r="AB1599" s="5">
        <v>0</v>
      </c>
      <c r="AC1599" s="5">
        <v>0</v>
      </c>
      <c r="AE1599" s="5">
        <v>0</v>
      </c>
      <c r="AF1599" s="5">
        <v>0</v>
      </c>
      <c r="AH1599" s="5">
        <v>0</v>
      </c>
      <c r="AJ1599" s="7">
        <v>0</v>
      </c>
      <c r="AZ1599" s="5" t="s">
        <v>175</v>
      </c>
      <c r="BB1599" s="5" t="s">
        <v>178</v>
      </c>
      <c r="BD1599" s="5" t="s">
        <v>475</v>
      </c>
      <c r="BE1599" s="5" t="s">
        <v>67</v>
      </c>
    </row>
    <row r="1600" spans="1:57" x14ac:dyDescent="0.25">
      <c r="A1600" s="5">
        <v>1599</v>
      </c>
      <c r="B1600" s="6">
        <v>42601.591990740744</v>
      </c>
      <c r="D1600" s="5" t="s">
        <v>318</v>
      </c>
      <c r="E1600" s="5" t="s">
        <v>330</v>
      </c>
      <c r="G1600" s="5" t="s">
        <v>64</v>
      </c>
      <c r="H1600" s="5" t="s">
        <v>319</v>
      </c>
      <c r="I1600" s="5" t="s">
        <v>75</v>
      </c>
      <c r="J1600" s="5" t="s">
        <v>65</v>
      </c>
      <c r="K1600" s="5" t="s">
        <v>65</v>
      </c>
      <c r="M1600" s="5" t="s">
        <v>700</v>
      </c>
      <c r="N1600" s="5" t="s">
        <v>196</v>
      </c>
      <c r="O1600" s="7">
        <v>0</v>
      </c>
      <c r="P1600" s="7">
        <v>0</v>
      </c>
      <c r="Q1600" s="7">
        <v>0</v>
      </c>
      <c r="R1600" s="7">
        <v>0</v>
      </c>
      <c r="T1600" s="5">
        <v>0</v>
      </c>
      <c r="W1600" s="5">
        <v>0</v>
      </c>
      <c r="Y1600" s="5">
        <v>0</v>
      </c>
      <c r="Z1600" s="5">
        <v>0</v>
      </c>
      <c r="AB1600" s="5">
        <v>0</v>
      </c>
      <c r="AC1600" s="5">
        <v>0</v>
      </c>
      <c r="AE1600" s="5">
        <v>0</v>
      </c>
      <c r="AF1600" s="5">
        <v>0</v>
      </c>
      <c r="AH1600" s="5">
        <v>0</v>
      </c>
      <c r="AJ1600" s="7">
        <v>0</v>
      </c>
      <c r="AZ1600" s="5" t="s">
        <v>175</v>
      </c>
      <c r="BB1600" s="5" t="s">
        <v>77</v>
      </c>
      <c r="BD1600" s="5" t="s">
        <v>437</v>
      </c>
      <c r="BE1600" s="5" t="s">
        <v>67</v>
      </c>
    </row>
    <row r="1601" spans="1:57" x14ac:dyDescent="0.25">
      <c r="A1601" s="5">
        <v>1600</v>
      </c>
      <c r="B1601" s="6">
        <v>42601.561805555553</v>
      </c>
      <c r="C1601" s="6">
        <v>42601.930173611108</v>
      </c>
      <c r="D1601" s="5" t="s">
        <v>336</v>
      </c>
      <c r="E1601" s="5" t="s">
        <v>241</v>
      </c>
      <c r="F1601" s="5" t="s">
        <v>337</v>
      </c>
      <c r="G1601" s="5" t="s">
        <v>64</v>
      </c>
      <c r="H1601" s="5" t="s">
        <v>319</v>
      </c>
      <c r="I1601" s="5" t="s">
        <v>69</v>
      </c>
      <c r="J1601" s="5" t="s">
        <v>65</v>
      </c>
      <c r="K1601" s="5" t="s">
        <v>65</v>
      </c>
      <c r="L1601" s="5">
        <v>2269599</v>
      </c>
      <c r="M1601" s="5" t="s">
        <v>70</v>
      </c>
      <c r="N1601" s="5" t="s">
        <v>70</v>
      </c>
      <c r="O1601" s="7">
        <v>0</v>
      </c>
      <c r="P1601" s="7">
        <v>0</v>
      </c>
      <c r="Q1601" s="7">
        <v>0</v>
      </c>
      <c r="R1601" s="7">
        <v>0</v>
      </c>
      <c r="T1601" s="5">
        <v>33</v>
      </c>
      <c r="U1601" s="5">
        <v>0</v>
      </c>
      <c r="V1601" s="5">
        <v>0</v>
      </c>
      <c r="W1601" s="5">
        <v>0</v>
      </c>
      <c r="Z1601" s="5">
        <v>0</v>
      </c>
      <c r="AC1601" s="5">
        <v>0</v>
      </c>
      <c r="AF1601" s="5">
        <v>0</v>
      </c>
      <c r="AI1601" s="7">
        <v>573.99210000000005</v>
      </c>
      <c r="AJ1601" s="7">
        <v>2.1640999999999999</v>
      </c>
      <c r="AK1601" s="5" t="s">
        <v>149</v>
      </c>
      <c r="AZ1601" s="5" t="s">
        <v>186</v>
      </c>
      <c r="BB1601" s="5" t="s">
        <v>71</v>
      </c>
    </row>
    <row r="1602" spans="1:57" x14ac:dyDescent="0.25">
      <c r="A1602" s="5">
        <v>1601</v>
      </c>
      <c r="B1602" s="6">
        <v>42601.560474537036</v>
      </c>
      <c r="C1602" s="6">
        <v>42601.899733796294</v>
      </c>
      <c r="D1602" s="5" t="s">
        <v>336</v>
      </c>
      <c r="E1602" s="5" t="s">
        <v>68</v>
      </c>
      <c r="F1602" s="5" t="s">
        <v>337</v>
      </c>
      <c r="G1602" s="5" t="s">
        <v>64</v>
      </c>
      <c r="H1602" s="5" t="s">
        <v>319</v>
      </c>
      <c r="I1602" s="5" t="s">
        <v>69</v>
      </c>
      <c r="J1602" s="5" t="s">
        <v>65</v>
      </c>
      <c r="K1602" s="5" t="s">
        <v>65</v>
      </c>
      <c r="L1602" s="5">
        <v>24892522</v>
      </c>
      <c r="M1602" s="5" t="s">
        <v>70</v>
      </c>
      <c r="N1602" s="5" t="s">
        <v>70</v>
      </c>
      <c r="O1602" s="7">
        <v>0</v>
      </c>
      <c r="P1602" s="7">
        <v>0</v>
      </c>
      <c r="Q1602" s="7">
        <v>0</v>
      </c>
      <c r="R1602" s="7">
        <v>0</v>
      </c>
      <c r="T1602" s="5">
        <v>33</v>
      </c>
      <c r="U1602" s="5">
        <v>0</v>
      </c>
      <c r="V1602" s="5">
        <v>0</v>
      </c>
      <c r="W1602" s="5">
        <v>0</v>
      </c>
      <c r="Z1602" s="5">
        <v>0</v>
      </c>
      <c r="AC1602" s="5">
        <v>0</v>
      </c>
      <c r="AF1602" s="5">
        <v>0</v>
      </c>
      <c r="AI1602" s="7">
        <v>593.93349999999998</v>
      </c>
      <c r="AJ1602" s="7">
        <v>23.7393</v>
      </c>
      <c r="AK1602" s="5" t="s">
        <v>148</v>
      </c>
      <c r="AZ1602" s="5" t="s">
        <v>185</v>
      </c>
      <c r="BB1602" s="5" t="s">
        <v>74</v>
      </c>
    </row>
    <row r="1603" spans="1:57" x14ac:dyDescent="0.25">
      <c r="A1603" s="5">
        <v>1602</v>
      </c>
      <c r="B1603" s="6">
        <v>42601.489328703705</v>
      </c>
      <c r="D1603" s="5" t="s">
        <v>318</v>
      </c>
      <c r="E1603" s="5" t="s">
        <v>532</v>
      </c>
      <c r="G1603" s="5" t="s">
        <v>64</v>
      </c>
      <c r="H1603" s="5" t="s">
        <v>319</v>
      </c>
      <c r="I1603" s="5" t="s">
        <v>75</v>
      </c>
      <c r="J1603" s="5" t="s">
        <v>65</v>
      </c>
      <c r="K1603" s="5" t="s">
        <v>65</v>
      </c>
      <c r="M1603" s="5" t="s">
        <v>658</v>
      </c>
      <c r="N1603" s="5" t="s">
        <v>174</v>
      </c>
      <c r="O1603" s="7">
        <v>0</v>
      </c>
      <c r="P1603" s="7">
        <v>0</v>
      </c>
      <c r="Q1603" s="7">
        <v>0</v>
      </c>
      <c r="R1603" s="7">
        <v>0</v>
      </c>
      <c r="T1603" s="5">
        <v>0</v>
      </c>
      <c r="W1603" s="5">
        <v>0</v>
      </c>
      <c r="Y1603" s="5">
        <v>0</v>
      </c>
      <c r="Z1603" s="5">
        <v>0</v>
      </c>
      <c r="AB1603" s="5">
        <v>0</v>
      </c>
      <c r="AC1603" s="5">
        <v>0</v>
      </c>
      <c r="AE1603" s="5">
        <v>0</v>
      </c>
      <c r="AF1603" s="5">
        <v>0</v>
      </c>
      <c r="AH1603" s="5">
        <v>0</v>
      </c>
      <c r="AJ1603" s="7">
        <v>0</v>
      </c>
      <c r="AZ1603" s="5" t="s">
        <v>175</v>
      </c>
      <c r="BB1603" s="5" t="s">
        <v>77</v>
      </c>
      <c r="BD1603" s="5" t="s">
        <v>432</v>
      </c>
      <c r="BE1603" s="5" t="s">
        <v>67</v>
      </c>
    </row>
    <row r="1604" spans="1:57" x14ac:dyDescent="0.25">
      <c r="A1604" s="5">
        <v>1603</v>
      </c>
      <c r="B1604" s="6">
        <v>42601.487129629626</v>
      </c>
      <c r="D1604" s="5" t="s">
        <v>318</v>
      </c>
      <c r="E1604" s="5" t="s">
        <v>346</v>
      </c>
      <c r="G1604" s="5" t="s">
        <v>64</v>
      </c>
      <c r="H1604" s="5" t="s">
        <v>319</v>
      </c>
      <c r="I1604" s="5" t="s">
        <v>75</v>
      </c>
      <c r="J1604" s="5" t="s">
        <v>65</v>
      </c>
      <c r="K1604" s="5" t="s">
        <v>65</v>
      </c>
      <c r="M1604" s="5" t="s">
        <v>375</v>
      </c>
      <c r="N1604" s="5" t="s">
        <v>76</v>
      </c>
      <c r="O1604" s="7">
        <v>0</v>
      </c>
      <c r="P1604" s="7">
        <v>0</v>
      </c>
      <c r="Q1604" s="7">
        <v>0</v>
      </c>
      <c r="R1604" s="7">
        <v>0</v>
      </c>
      <c r="T1604" s="5">
        <v>0</v>
      </c>
      <c r="W1604" s="5">
        <v>0</v>
      </c>
      <c r="Y1604" s="5">
        <v>0</v>
      </c>
      <c r="Z1604" s="5">
        <v>0</v>
      </c>
      <c r="AB1604" s="5">
        <v>0</v>
      </c>
      <c r="AC1604" s="5">
        <v>0</v>
      </c>
      <c r="AE1604" s="5">
        <v>0</v>
      </c>
      <c r="AF1604" s="5">
        <v>0</v>
      </c>
      <c r="AH1604" s="5">
        <v>0</v>
      </c>
      <c r="AJ1604" s="7">
        <v>0</v>
      </c>
      <c r="AZ1604" s="5" t="s">
        <v>175</v>
      </c>
      <c r="BB1604" s="5" t="s">
        <v>77</v>
      </c>
      <c r="BD1604" s="5" t="s">
        <v>432</v>
      </c>
      <c r="BE1604" s="5" t="s">
        <v>67</v>
      </c>
    </row>
    <row r="1605" spans="1:57" x14ac:dyDescent="0.25">
      <c r="A1605" s="5">
        <v>1604</v>
      </c>
      <c r="B1605" s="6">
        <v>42601.486180555556</v>
      </c>
      <c r="D1605" s="5" t="s">
        <v>318</v>
      </c>
      <c r="E1605" s="5" t="s">
        <v>344</v>
      </c>
      <c r="G1605" s="5" t="s">
        <v>64</v>
      </c>
      <c r="H1605" s="5" t="s">
        <v>319</v>
      </c>
      <c r="I1605" s="5" t="s">
        <v>75</v>
      </c>
      <c r="J1605" s="5" t="s">
        <v>65</v>
      </c>
      <c r="K1605" s="5" t="s">
        <v>65</v>
      </c>
      <c r="M1605" s="5" t="s">
        <v>495</v>
      </c>
      <c r="N1605" s="5" t="s">
        <v>76</v>
      </c>
      <c r="O1605" s="7">
        <v>0</v>
      </c>
      <c r="P1605" s="7">
        <v>0</v>
      </c>
      <c r="Q1605" s="7">
        <v>0</v>
      </c>
      <c r="R1605" s="7">
        <v>0</v>
      </c>
      <c r="T1605" s="5">
        <v>0</v>
      </c>
      <c r="W1605" s="5">
        <v>0</v>
      </c>
      <c r="Y1605" s="5">
        <v>0</v>
      </c>
      <c r="Z1605" s="5">
        <v>0</v>
      </c>
      <c r="AB1605" s="5">
        <v>0</v>
      </c>
      <c r="AC1605" s="5">
        <v>0</v>
      </c>
      <c r="AE1605" s="5">
        <v>0</v>
      </c>
      <c r="AF1605" s="5">
        <v>0</v>
      </c>
      <c r="AH1605" s="5">
        <v>0</v>
      </c>
      <c r="AJ1605" s="7">
        <v>0</v>
      </c>
      <c r="AZ1605" s="5" t="s">
        <v>175</v>
      </c>
      <c r="BB1605" s="5" t="s">
        <v>77</v>
      </c>
      <c r="BD1605" s="5" t="s">
        <v>432</v>
      </c>
      <c r="BE1605" s="5" t="s">
        <v>67</v>
      </c>
    </row>
    <row r="1606" spans="1:57" x14ac:dyDescent="0.25">
      <c r="A1606" s="5">
        <v>1605</v>
      </c>
      <c r="B1606" s="6">
        <v>42601.4766087963</v>
      </c>
      <c r="D1606" s="5" t="s">
        <v>317</v>
      </c>
      <c r="E1606" s="5" t="s">
        <v>318</v>
      </c>
      <c r="F1606" s="5" t="s">
        <v>317</v>
      </c>
      <c r="G1606" s="5" t="s">
        <v>80</v>
      </c>
      <c r="H1606" s="5" t="s">
        <v>319</v>
      </c>
      <c r="I1606" s="5" t="s">
        <v>320</v>
      </c>
      <c r="J1606" s="5" t="s">
        <v>65</v>
      </c>
      <c r="K1606" s="5" t="s">
        <v>65</v>
      </c>
      <c r="M1606" s="5" t="s">
        <v>363</v>
      </c>
      <c r="N1606" s="5" t="s">
        <v>66</v>
      </c>
      <c r="O1606" s="7">
        <v>0</v>
      </c>
      <c r="P1606" s="7">
        <v>0</v>
      </c>
      <c r="Q1606" s="7">
        <v>0</v>
      </c>
      <c r="R1606" s="7">
        <v>0</v>
      </c>
      <c r="T1606" s="5">
        <v>0</v>
      </c>
      <c r="W1606" s="5">
        <v>0</v>
      </c>
      <c r="Y1606" s="5">
        <v>0</v>
      </c>
      <c r="Z1606" s="5">
        <v>0</v>
      </c>
      <c r="AB1606" s="5">
        <v>0</v>
      </c>
      <c r="AC1606" s="5">
        <v>0</v>
      </c>
      <c r="AE1606" s="5">
        <v>0</v>
      </c>
      <c r="AF1606" s="5">
        <v>0</v>
      </c>
      <c r="AH1606" s="5">
        <v>0</v>
      </c>
      <c r="AJ1606" s="7">
        <v>0</v>
      </c>
      <c r="BB1606" s="5" t="s">
        <v>322</v>
      </c>
      <c r="BD1606" s="5" t="s">
        <v>323</v>
      </c>
      <c r="BE1606" s="5" t="s">
        <v>324</v>
      </c>
    </row>
    <row r="1607" spans="1:57" x14ac:dyDescent="0.25">
      <c r="A1607" s="5">
        <v>1606</v>
      </c>
      <c r="B1607" s="6">
        <v>42601.456099537034</v>
      </c>
      <c r="D1607" s="5" t="s">
        <v>317</v>
      </c>
      <c r="E1607" s="5" t="s">
        <v>318</v>
      </c>
      <c r="F1607" s="5" t="s">
        <v>317</v>
      </c>
      <c r="G1607" s="5" t="s">
        <v>80</v>
      </c>
      <c r="H1607" s="5" t="s">
        <v>319</v>
      </c>
      <c r="I1607" s="5" t="s">
        <v>320</v>
      </c>
      <c r="J1607" s="5" t="s">
        <v>65</v>
      </c>
      <c r="K1607" s="5" t="s">
        <v>65</v>
      </c>
      <c r="M1607" s="5" t="s">
        <v>325</v>
      </c>
      <c r="N1607" s="5" t="s">
        <v>66</v>
      </c>
      <c r="O1607" s="7">
        <v>0</v>
      </c>
      <c r="P1607" s="7">
        <v>0</v>
      </c>
      <c r="Q1607" s="7">
        <v>0</v>
      </c>
      <c r="R1607" s="7">
        <v>0</v>
      </c>
      <c r="T1607" s="5">
        <v>0</v>
      </c>
      <c r="W1607" s="5">
        <v>0</v>
      </c>
      <c r="Y1607" s="5">
        <v>0</v>
      </c>
      <c r="Z1607" s="5">
        <v>0</v>
      </c>
      <c r="AB1607" s="5">
        <v>0</v>
      </c>
      <c r="AC1607" s="5">
        <v>0</v>
      </c>
      <c r="AE1607" s="5">
        <v>0</v>
      </c>
      <c r="AF1607" s="5">
        <v>0</v>
      </c>
      <c r="AH1607" s="5">
        <v>0</v>
      </c>
      <c r="AJ1607" s="7">
        <v>0</v>
      </c>
      <c r="BB1607" s="5" t="s">
        <v>322</v>
      </c>
      <c r="BD1607" s="5" t="s">
        <v>323</v>
      </c>
      <c r="BE1607" s="5" t="s">
        <v>324</v>
      </c>
    </row>
    <row r="1608" spans="1:57" x14ac:dyDescent="0.25">
      <c r="A1608" s="5">
        <v>1607</v>
      </c>
      <c r="B1608" s="6">
        <v>42601.436805555553</v>
      </c>
      <c r="C1608" s="6">
        <v>42601.687662037039</v>
      </c>
      <c r="D1608" s="5" t="s">
        <v>336</v>
      </c>
      <c r="E1608" s="5" t="s">
        <v>68</v>
      </c>
      <c r="F1608" s="5" t="s">
        <v>337</v>
      </c>
      <c r="G1608" s="5" t="s">
        <v>64</v>
      </c>
      <c r="H1608" s="5" t="s">
        <v>319</v>
      </c>
      <c r="I1608" s="5" t="s">
        <v>69</v>
      </c>
      <c r="J1608" s="5" t="s">
        <v>65</v>
      </c>
      <c r="K1608" s="5" t="s">
        <v>65</v>
      </c>
      <c r="L1608" s="5">
        <v>5507693</v>
      </c>
      <c r="M1608" s="5" t="s">
        <v>70</v>
      </c>
      <c r="N1608" s="5" t="s">
        <v>70</v>
      </c>
      <c r="O1608" s="7">
        <v>0</v>
      </c>
      <c r="P1608" s="7">
        <v>0</v>
      </c>
      <c r="Q1608" s="7">
        <v>0</v>
      </c>
      <c r="R1608" s="7">
        <v>0</v>
      </c>
      <c r="T1608" s="5">
        <v>33</v>
      </c>
      <c r="U1608" s="5">
        <v>0</v>
      </c>
      <c r="V1608" s="5">
        <v>0</v>
      </c>
      <c r="W1608" s="5">
        <v>0</v>
      </c>
      <c r="Z1608" s="5">
        <v>0</v>
      </c>
      <c r="AC1608" s="5">
        <v>0</v>
      </c>
      <c r="AF1608" s="5">
        <v>0</v>
      </c>
      <c r="AI1608" s="7">
        <v>600.55460000000005</v>
      </c>
      <c r="AJ1608" s="7">
        <v>5.2529000000000003</v>
      </c>
      <c r="AK1608" s="5" t="s">
        <v>189</v>
      </c>
      <c r="AZ1608" s="5" t="s">
        <v>186</v>
      </c>
      <c r="BB1608" s="5" t="s">
        <v>71</v>
      </c>
    </row>
    <row r="1609" spans="1:57" x14ac:dyDescent="0.25">
      <c r="A1609" s="5">
        <v>1608</v>
      </c>
      <c r="B1609" s="6">
        <v>42601.435474537036</v>
      </c>
      <c r="C1609" s="6">
        <v>42601.678923611114</v>
      </c>
      <c r="D1609" s="5" t="s">
        <v>336</v>
      </c>
      <c r="E1609" s="5" t="s">
        <v>68</v>
      </c>
      <c r="F1609" s="5" t="s">
        <v>337</v>
      </c>
      <c r="G1609" s="5" t="s">
        <v>64</v>
      </c>
      <c r="H1609" s="5" t="s">
        <v>319</v>
      </c>
      <c r="I1609" s="5" t="s">
        <v>69</v>
      </c>
      <c r="J1609" s="5" t="s">
        <v>65</v>
      </c>
      <c r="K1609" s="5" t="s">
        <v>65</v>
      </c>
      <c r="L1609" s="5">
        <v>1545523</v>
      </c>
      <c r="M1609" s="5" t="s">
        <v>70</v>
      </c>
      <c r="N1609" s="5" t="s">
        <v>70</v>
      </c>
      <c r="O1609" s="7">
        <v>0</v>
      </c>
      <c r="P1609" s="7">
        <v>0</v>
      </c>
      <c r="Q1609" s="7">
        <v>0</v>
      </c>
      <c r="R1609" s="7">
        <v>0</v>
      </c>
      <c r="T1609" s="5">
        <v>33</v>
      </c>
      <c r="U1609" s="5">
        <v>0</v>
      </c>
      <c r="V1609" s="5">
        <v>0</v>
      </c>
      <c r="W1609" s="5">
        <v>0</v>
      </c>
      <c r="Z1609" s="5">
        <v>0</v>
      </c>
      <c r="AC1609" s="5">
        <v>0</v>
      </c>
      <c r="AF1609" s="5">
        <v>0</v>
      </c>
      <c r="AI1609" s="7">
        <v>600.66</v>
      </c>
      <c r="AJ1609" s="7">
        <v>1.4736</v>
      </c>
      <c r="AK1609" s="5" t="s">
        <v>190</v>
      </c>
      <c r="AZ1609" s="5" t="s">
        <v>185</v>
      </c>
      <c r="BB1609" s="5" t="s">
        <v>74</v>
      </c>
    </row>
    <row r="1610" spans="1:57" x14ac:dyDescent="0.25">
      <c r="A1610" s="5">
        <v>1609</v>
      </c>
      <c r="B1610" s="6">
        <v>42601.311805555553</v>
      </c>
      <c r="C1610" s="6">
        <v>42601.548807870371</v>
      </c>
      <c r="D1610" s="5" t="s">
        <v>336</v>
      </c>
      <c r="E1610" s="5" t="s">
        <v>241</v>
      </c>
      <c r="F1610" s="5" t="s">
        <v>337</v>
      </c>
      <c r="G1610" s="5" t="s">
        <v>64</v>
      </c>
      <c r="H1610" s="5" t="s">
        <v>319</v>
      </c>
      <c r="I1610" s="5" t="s">
        <v>69</v>
      </c>
      <c r="J1610" s="5" t="s">
        <v>65</v>
      </c>
      <c r="K1610" s="5" t="s">
        <v>65</v>
      </c>
      <c r="L1610" s="5">
        <v>1272351</v>
      </c>
      <c r="M1610" s="5" t="s">
        <v>70</v>
      </c>
      <c r="N1610" s="5" t="s">
        <v>70</v>
      </c>
      <c r="O1610" s="7">
        <v>0</v>
      </c>
      <c r="P1610" s="7">
        <v>0</v>
      </c>
      <c r="Q1610" s="7">
        <v>0</v>
      </c>
      <c r="R1610" s="7">
        <v>0</v>
      </c>
      <c r="T1610" s="5">
        <v>33</v>
      </c>
      <c r="U1610" s="5">
        <v>0</v>
      </c>
      <c r="V1610" s="5">
        <v>0</v>
      </c>
      <c r="W1610" s="5">
        <v>0</v>
      </c>
      <c r="Z1610" s="5">
        <v>0</v>
      </c>
      <c r="AC1610" s="5">
        <v>0</v>
      </c>
      <c r="AF1610" s="5">
        <v>0</v>
      </c>
      <c r="AI1610" s="7">
        <v>602.17660000000001</v>
      </c>
      <c r="AJ1610" s="7">
        <v>1.2139</v>
      </c>
      <c r="AK1610" s="5" t="s">
        <v>189</v>
      </c>
      <c r="AZ1610" s="5" t="s">
        <v>186</v>
      </c>
      <c r="BB1610" s="5" t="s">
        <v>71</v>
      </c>
    </row>
    <row r="1611" spans="1:57" x14ac:dyDescent="0.25">
      <c r="A1611" s="5">
        <v>1610</v>
      </c>
      <c r="B1611" s="6">
        <v>42601.310474537036</v>
      </c>
      <c r="C1611" s="6">
        <v>42601.542037037034</v>
      </c>
      <c r="D1611" s="5" t="s">
        <v>336</v>
      </c>
      <c r="E1611" s="5" t="s">
        <v>241</v>
      </c>
      <c r="F1611" s="5" t="s">
        <v>337</v>
      </c>
      <c r="G1611" s="5" t="s">
        <v>64</v>
      </c>
      <c r="H1611" s="5" t="s">
        <v>319</v>
      </c>
      <c r="I1611" s="5" t="s">
        <v>69</v>
      </c>
      <c r="J1611" s="5" t="s">
        <v>65</v>
      </c>
      <c r="K1611" s="5" t="s">
        <v>65</v>
      </c>
      <c r="L1611" s="5">
        <v>6404115</v>
      </c>
      <c r="M1611" s="5" t="s">
        <v>70</v>
      </c>
      <c r="N1611" s="5" t="s">
        <v>70</v>
      </c>
      <c r="O1611" s="7">
        <v>0</v>
      </c>
      <c r="P1611" s="7">
        <v>0</v>
      </c>
      <c r="Q1611" s="7">
        <v>0</v>
      </c>
      <c r="R1611" s="7">
        <v>0</v>
      </c>
      <c r="T1611" s="5">
        <v>33</v>
      </c>
      <c r="U1611" s="5">
        <v>0</v>
      </c>
      <c r="V1611" s="5">
        <v>0</v>
      </c>
      <c r="W1611" s="5">
        <v>0</v>
      </c>
      <c r="Z1611" s="5">
        <v>0</v>
      </c>
      <c r="AC1611" s="5">
        <v>0</v>
      </c>
      <c r="AF1611" s="5">
        <v>0</v>
      </c>
      <c r="AI1611" s="7">
        <v>607.98230000000001</v>
      </c>
      <c r="AJ1611" s="7">
        <v>6.1083999999999996</v>
      </c>
      <c r="AK1611" s="5" t="s">
        <v>190</v>
      </c>
      <c r="AZ1611" s="5" t="s">
        <v>185</v>
      </c>
      <c r="BB1611" s="5" t="s">
        <v>74</v>
      </c>
    </row>
    <row r="1612" spans="1:57" x14ac:dyDescent="0.25">
      <c r="A1612" s="5">
        <v>1611</v>
      </c>
      <c r="B1612" s="6">
        <v>42600.939432870371</v>
      </c>
      <c r="C1612" s="6">
        <v>42601.002546296295</v>
      </c>
      <c r="D1612" s="5" t="s">
        <v>336</v>
      </c>
      <c r="E1612" s="5" t="s">
        <v>241</v>
      </c>
      <c r="F1612" s="5" t="s">
        <v>337</v>
      </c>
      <c r="G1612" s="5" t="s">
        <v>64</v>
      </c>
      <c r="H1612" s="5" t="s">
        <v>319</v>
      </c>
      <c r="I1612" s="5" t="s">
        <v>69</v>
      </c>
      <c r="J1612" s="5" t="s">
        <v>65</v>
      </c>
      <c r="K1612" s="5" t="s">
        <v>65</v>
      </c>
      <c r="L1612" s="5">
        <v>16125</v>
      </c>
      <c r="M1612" s="5" t="s">
        <v>70</v>
      </c>
      <c r="N1612" s="5" t="s">
        <v>70</v>
      </c>
      <c r="O1612" s="7">
        <v>0</v>
      </c>
      <c r="P1612" s="7">
        <v>0</v>
      </c>
      <c r="Q1612" s="7">
        <v>0</v>
      </c>
      <c r="R1612" s="7">
        <v>0</v>
      </c>
      <c r="T1612" s="5">
        <v>33</v>
      </c>
      <c r="U1612" s="5">
        <v>0</v>
      </c>
      <c r="V1612" s="5">
        <v>0</v>
      </c>
      <c r="W1612" s="5">
        <v>0</v>
      </c>
      <c r="Z1612" s="5">
        <v>0</v>
      </c>
      <c r="AC1612" s="5">
        <v>0</v>
      </c>
      <c r="AF1612" s="5">
        <v>0</v>
      </c>
      <c r="AI1612" s="7">
        <v>608.08870000000002</v>
      </c>
      <c r="AJ1612" s="7">
        <v>1.5599999999999999E-2</v>
      </c>
      <c r="AK1612" s="5" t="s">
        <v>149</v>
      </c>
      <c r="AZ1612" s="5" t="s">
        <v>186</v>
      </c>
      <c r="BB1612" s="5" t="s">
        <v>71</v>
      </c>
    </row>
    <row r="1613" spans="1:57" x14ac:dyDescent="0.25">
      <c r="A1613" s="5">
        <v>1612</v>
      </c>
      <c r="B1613" s="6">
        <v>42600.938750000001</v>
      </c>
      <c r="C1613" s="6">
        <v>42601.002546296295</v>
      </c>
      <c r="D1613" s="5" t="s">
        <v>336</v>
      </c>
      <c r="E1613" s="5" t="s">
        <v>241</v>
      </c>
      <c r="F1613" s="5" t="s">
        <v>337</v>
      </c>
      <c r="G1613" s="5" t="s">
        <v>64</v>
      </c>
      <c r="H1613" s="5" t="s">
        <v>319</v>
      </c>
      <c r="I1613" s="5" t="s">
        <v>69</v>
      </c>
      <c r="J1613" s="5" t="s">
        <v>65</v>
      </c>
      <c r="K1613" s="5" t="s">
        <v>65</v>
      </c>
      <c r="L1613" s="5">
        <v>555720</v>
      </c>
      <c r="M1613" s="5" t="s">
        <v>70</v>
      </c>
      <c r="N1613" s="5" t="s">
        <v>70</v>
      </c>
      <c r="O1613" s="7">
        <v>0</v>
      </c>
      <c r="P1613" s="7">
        <v>0</v>
      </c>
      <c r="Q1613" s="7">
        <v>0</v>
      </c>
      <c r="R1613" s="7">
        <v>0</v>
      </c>
      <c r="T1613" s="5">
        <v>33</v>
      </c>
      <c r="U1613" s="5">
        <v>0</v>
      </c>
      <c r="V1613" s="5">
        <v>0</v>
      </c>
      <c r="W1613" s="5">
        <v>0</v>
      </c>
      <c r="Z1613" s="5">
        <v>0</v>
      </c>
      <c r="AC1613" s="5">
        <v>0</v>
      </c>
      <c r="AF1613" s="5">
        <v>0</v>
      </c>
      <c r="AI1613" s="7">
        <v>608.52819999999997</v>
      </c>
      <c r="AJ1613" s="7">
        <v>0.53029999999999999</v>
      </c>
      <c r="AK1613" s="5" t="s">
        <v>148</v>
      </c>
      <c r="AZ1613" s="5" t="s">
        <v>185</v>
      </c>
      <c r="BB1613" s="5" t="s">
        <v>74</v>
      </c>
    </row>
    <row r="1614" spans="1:57" x14ac:dyDescent="0.25">
      <c r="A1614" s="5">
        <v>1613</v>
      </c>
      <c r="B1614" s="6">
        <v>42600.827349537038</v>
      </c>
      <c r="D1614" s="5" t="s">
        <v>318</v>
      </c>
      <c r="E1614" s="5" t="s">
        <v>344</v>
      </c>
      <c r="G1614" s="5" t="s">
        <v>64</v>
      </c>
      <c r="H1614" s="5" t="s">
        <v>319</v>
      </c>
      <c r="I1614" s="5" t="s">
        <v>75</v>
      </c>
      <c r="J1614" s="5" t="s">
        <v>65</v>
      </c>
      <c r="K1614" s="5" t="s">
        <v>65</v>
      </c>
      <c r="M1614" s="5" t="s">
        <v>291</v>
      </c>
      <c r="N1614" s="5" t="s">
        <v>76</v>
      </c>
      <c r="O1614" s="7">
        <v>0</v>
      </c>
      <c r="P1614" s="7">
        <v>0</v>
      </c>
      <c r="Q1614" s="7">
        <v>0</v>
      </c>
      <c r="R1614" s="7">
        <v>0</v>
      </c>
      <c r="T1614" s="5">
        <v>0</v>
      </c>
      <c r="W1614" s="5">
        <v>0</v>
      </c>
      <c r="Y1614" s="5">
        <v>0</v>
      </c>
      <c r="Z1614" s="5">
        <v>0</v>
      </c>
      <c r="AB1614" s="5">
        <v>0</v>
      </c>
      <c r="AC1614" s="5">
        <v>0</v>
      </c>
      <c r="AE1614" s="5">
        <v>0</v>
      </c>
      <c r="AF1614" s="5">
        <v>0</v>
      </c>
      <c r="AH1614" s="5">
        <v>0</v>
      </c>
      <c r="AJ1614" s="7">
        <v>0</v>
      </c>
      <c r="AZ1614" s="5" t="s">
        <v>175</v>
      </c>
      <c r="BB1614" s="5" t="s">
        <v>77</v>
      </c>
      <c r="BD1614" s="5" t="s">
        <v>432</v>
      </c>
      <c r="BE1614" s="5" t="s">
        <v>67</v>
      </c>
    </row>
    <row r="1615" spans="1:57" x14ac:dyDescent="0.25">
      <c r="A1615" s="5">
        <v>1614</v>
      </c>
      <c r="B1615" s="6">
        <v>42600.824803240743</v>
      </c>
      <c r="D1615" s="5" t="s">
        <v>318</v>
      </c>
      <c r="E1615" s="5" t="s">
        <v>344</v>
      </c>
      <c r="G1615" s="5" t="s">
        <v>64</v>
      </c>
      <c r="H1615" s="5" t="s">
        <v>319</v>
      </c>
      <c r="I1615" s="5" t="s">
        <v>75</v>
      </c>
      <c r="J1615" s="5" t="s">
        <v>65</v>
      </c>
      <c r="K1615" s="5" t="s">
        <v>65</v>
      </c>
      <c r="M1615" s="5" t="s">
        <v>270</v>
      </c>
      <c r="N1615" s="5" t="s">
        <v>76</v>
      </c>
      <c r="O1615" s="7">
        <v>0</v>
      </c>
      <c r="P1615" s="7">
        <v>0</v>
      </c>
      <c r="Q1615" s="7">
        <v>0</v>
      </c>
      <c r="R1615" s="7">
        <v>0</v>
      </c>
      <c r="T1615" s="5">
        <v>0</v>
      </c>
      <c r="W1615" s="5">
        <v>0</v>
      </c>
      <c r="Y1615" s="5">
        <v>0</v>
      </c>
      <c r="Z1615" s="5">
        <v>0</v>
      </c>
      <c r="AB1615" s="5">
        <v>0</v>
      </c>
      <c r="AC1615" s="5">
        <v>0</v>
      </c>
      <c r="AE1615" s="5">
        <v>0</v>
      </c>
      <c r="AF1615" s="5">
        <v>0</v>
      </c>
      <c r="AH1615" s="5">
        <v>0</v>
      </c>
      <c r="AJ1615" s="7">
        <v>0</v>
      </c>
      <c r="AZ1615" s="5" t="s">
        <v>175</v>
      </c>
      <c r="BB1615" s="5" t="s">
        <v>77</v>
      </c>
      <c r="BD1615" s="5" t="s">
        <v>427</v>
      </c>
      <c r="BE1615" s="5" t="s">
        <v>67</v>
      </c>
    </row>
    <row r="1616" spans="1:57" x14ac:dyDescent="0.25">
      <c r="A1616" s="5">
        <v>1615</v>
      </c>
      <c r="B1616" s="6">
        <v>42600.824062500003</v>
      </c>
      <c r="D1616" s="5" t="s">
        <v>317</v>
      </c>
      <c r="E1616" s="5" t="s">
        <v>318</v>
      </c>
      <c r="F1616" s="5" t="s">
        <v>317</v>
      </c>
      <c r="G1616" s="5" t="s">
        <v>80</v>
      </c>
      <c r="H1616" s="5" t="s">
        <v>319</v>
      </c>
      <c r="I1616" s="5" t="s">
        <v>320</v>
      </c>
      <c r="J1616" s="5" t="s">
        <v>65</v>
      </c>
      <c r="K1616" s="5" t="s">
        <v>65</v>
      </c>
      <c r="M1616" s="5" t="s">
        <v>349</v>
      </c>
      <c r="N1616" s="5" t="s">
        <v>66</v>
      </c>
      <c r="O1616" s="7">
        <v>0</v>
      </c>
      <c r="P1616" s="7">
        <v>0</v>
      </c>
      <c r="Q1616" s="7">
        <v>0</v>
      </c>
      <c r="R1616" s="7">
        <v>0</v>
      </c>
      <c r="T1616" s="5">
        <v>0</v>
      </c>
      <c r="W1616" s="5">
        <v>0</v>
      </c>
      <c r="Y1616" s="5">
        <v>0</v>
      </c>
      <c r="Z1616" s="5">
        <v>0</v>
      </c>
      <c r="AB1616" s="5">
        <v>0</v>
      </c>
      <c r="AC1616" s="5">
        <v>0</v>
      </c>
      <c r="AE1616" s="5">
        <v>0</v>
      </c>
      <c r="AF1616" s="5">
        <v>0</v>
      </c>
      <c r="AH1616" s="5">
        <v>0</v>
      </c>
      <c r="AJ1616" s="7">
        <v>0</v>
      </c>
      <c r="BB1616" s="5" t="s">
        <v>322</v>
      </c>
      <c r="BD1616" s="5" t="s">
        <v>323</v>
      </c>
      <c r="BE1616" s="5" t="s">
        <v>324</v>
      </c>
    </row>
    <row r="1617" spans="1:57" x14ac:dyDescent="0.25">
      <c r="A1617" s="5">
        <v>1616</v>
      </c>
      <c r="B1617" s="6">
        <v>42600.823125000003</v>
      </c>
      <c r="D1617" s="5" t="s">
        <v>317</v>
      </c>
      <c r="E1617" s="5" t="s">
        <v>318</v>
      </c>
      <c r="F1617" s="5" t="s">
        <v>317</v>
      </c>
      <c r="G1617" s="5" t="s">
        <v>80</v>
      </c>
      <c r="H1617" s="5" t="s">
        <v>319</v>
      </c>
      <c r="I1617" s="5" t="s">
        <v>320</v>
      </c>
      <c r="J1617" s="5" t="s">
        <v>65</v>
      </c>
      <c r="K1617" s="5" t="s">
        <v>65</v>
      </c>
      <c r="M1617" s="5" t="s">
        <v>321</v>
      </c>
      <c r="N1617" s="5" t="s">
        <v>66</v>
      </c>
      <c r="O1617" s="7">
        <v>0</v>
      </c>
      <c r="P1617" s="7">
        <v>0</v>
      </c>
      <c r="Q1617" s="7">
        <v>0</v>
      </c>
      <c r="R1617" s="7">
        <v>0</v>
      </c>
      <c r="T1617" s="5">
        <v>0</v>
      </c>
      <c r="W1617" s="5">
        <v>0</v>
      </c>
      <c r="Y1617" s="5">
        <v>0</v>
      </c>
      <c r="Z1617" s="5">
        <v>0</v>
      </c>
      <c r="AB1617" s="5">
        <v>0</v>
      </c>
      <c r="AC1617" s="5">
        <v>0</v>
      </c>
      <c r="AE1617" s="5">
        <v>0</v>
      </c>
      <c r="AF1617" s="5">
        <v>0</v>
      </c>
      <c r="AH1617" s="5">
        <v>0</v>
      </c>
      <c r="AJ1617" s="7">
        <v>0</v>
      </c>
      <c r="BB1617" s="5" t="s">
        <v>322</v>
      </c>
      <c r="BD1617" s="5" t="s">
        <v>323</v>
      </c>
      <c r="BE1617" s="5" t="s">
        <v>324</v>
      </c>
    </row>
    <row r="1618" spans="1:57" x14ac:dyDescent="0.25">
      <c r="A1618" s="5">
        <v>1617</v>
      </c>
      <c r="B1618" s="6">
        <v>42600.743831018517</v>
      </c>
      <c r="D1618" s="5" t="s">
        <v>318</v>
      </c>
      <c r="E1618" s="5" t="s">
        <v>417</v>
      </c>
      <c r="G1618" s="5" t="s">
        <v>64</v>
      </c>
      <c r="H1618" s="5" t="s">
        <v>319</v>
      </c>
      <c r="I1618" s="5" t="s">
        <v>75</v>
      </c>
      <c r="J1618" s="5" t="s">
        <v>65</v>
      </c>
      <c r="K1618" s="5" t="s">
        <v>65</v>
      </c>
      <c r="M1618" s="5" t="s">
        <v>525</v>
      </c>
      <c r="N1618" s="5" t="s">
        <v>76</v>
      </c>
      <c r="O1618" s="7">
        <v>0</v>
      </c>
      <c r="P1618" s="7">
        <v>0</v>
      </c>
      <c r="Q1618" s="7">
        <v>0</v>
      </c>
      <c r="R1618" s="7">
        <v>0</v>
      </c>
      <c r="T1618" s="5">
        <v>0</v>
      </c>
      <c r="W1618" s="5">
        <v>0</v>
      </c>
      <c r="Y1618" s="5">
        <v>0</v>
      </c>
      <c r="Z1618" s="5">
        <v>0</v>
      </c>
      <c r="AB1618" s="5">
        <v>0</v>
      </c>
      <c r="AC1618" s="5">
        <v>0</v>
      </c>
      <c r="AE1618" s="5">
        <v>0</v>
      </c>
      <c r="AF1618" s="5">
        <v>0</v>
      </c>
      <c r="AH1618" s="5">
        <v>0</v>
      </c>
      <c r="AJ1618" s="7">
        <v>0</v>
      </c>
      <c r="AZ1618" s="5" t="s">
        <v>175</v>
      </c>
      <c r="BB1618" s="5" t="s">
        <v>77</v>
      </c>
      <c r="BD1618" s="5" t="s">
        <v>427</v>
      </c>
      <c r="BE1618" s="5" t="s">
        <v>67</v>
      </c>
    </row>
    <row r="1619" spans="1:57" x14ac:dyDescent="0.25">
      <c r="A1619" s="5">
        <v>1618</v>
      </c>
      <c r="B1619" s="6">
        <v>42600.742754629631</v>
      </c>
      <c r="D1619" s="5" t="s">
        <v>318</v>
      </c>
      <c r="E1619" s="5" t="s">
        <v>344</v>
      </c>
      <c r="G1619" s="5" t="s">
        <v>64</v>
      </c>
      <c r="H1619" s="5" t="s">
        <v>319</v>
      </c>
      <c r="I1619" s="5" t="s">
        <v>75</v>
      </c>
      <c r="J1619" s="5" t="s">
        <v>65</v>
      </c>
      <c r="K1619" s="5" t="s">
        <v>65</v>
      </c>
      <c r="M1619" s="5" t="s">
        <v>240</v>
      </c>
      <c r="N1619" s="5" t="s">
        <v>76</v>
      </c>
      <c r="O1619" s="7">
        <v>0</v>
      </c>
      <c r="P1619" s="7">
        <v>0</v>
      </c>
      <c r="Q1619" s="7">
        <v>0</v>
      </c>
      <c r="R1619" s="7">
        <v>0</v>
      </c>
      <c r="T1619" s="5">
        <v>0</v>
      </c>
      <c r="W1619" s="5">
        <v>0</v>
      </c>
      <c r="Y1619" s="5">
        <v>0</v>
      </c>
      <c r="Z1619" s="5">
        <v>0</v>
      </c>
      <c r="AB1619" s="5">
        <v>0</v>
      </c>
      <c r="AC1619" s="5">
        <v>0</v>
      </c>
      <c r="AE1619" s="5">
        <v>0</v>
      </c>
      <c r="AF1619" s="5">
        <v>0</v>
      </c>
      <c r="AH1619" s="5">
        <v>0</v>
      </c>
      <c r="AJ1619" s="7">
        <v>0</v>
      </c>
      <c r="AZ1619" s="5" t="s">
        <v>175</v>
      </c>
      <c r="BB1619" s="5" t="s">
        <v>77</v>
      </c>
      <c r="BD1619" s="5" t="s">
        <v>427</v>
      </c>
      <c r="BE1619" s="5" t="s">
        <v>67</v>
      </c>
    </row>
    <row r="1620" spans="1:57" x14ac:dyDescent="0.25">
      <c r="A1620" s="5">
        <v>1619</v>
      </c>
      <c r="B1620" s="6">
        <v>42600.739953703705</v>
      </c>
      <c r="D1620" s="5" t="s">
        <v>417</v>
      </c>
      <c r="E1620" s="5" t="s">
        <v>318</v>
      </c>
      <c r="G1620" s="5" t="s">
        <v>64</v>
      </c>
      <c r="H1620" s="5" t="s">
        <v>319</v>
      </c>
      <c r="I1620" s="5" t="s">
        <v>176</v>
      </c>
      <c r="J1620" s="5" t="s">
        <v>65</v>
      </c>
      <c r="K1620" s="5" t="s">
        <v>65</v>
      </c>
      <c r="M1620" s="5" t="s">
        <v>560</v>
      </c>
      <c r="N1620" s="5" t="s">
        <v>200</v>
      </c>
      <c r="O1620" s="7">
        <v>0</v>
      </c>
      <c r="P1620" s="7">
        <v>0</v>
      </c>
      <c r="Q1620" s="7">
        <v>0</v>
      </c>
      <c r="R1620" s="7">
        <v>0</v>
      </c>
      <c r="T1620" s="5">
        <v>0</v>
      </c>
      <c r="W1620" s="5">
        <v>0</v>
      </c>
      <c r="Y1620" s="5">
        <v>0</v>
      </c>
      <c r="Z1620" s="5">
        <v>0</v>
      </c>
      <c r="AB1620" s="5">
        <v>0</v>
      </c>
      <c r="AC1620" s="5">
        <v>0</v>
      </c>
      <c r="AE1620" s="5">
        <v>0</v>
      </c>
      <c r="AF1620" s="5">
        <v>0</v>
      </c>
      <c r="AH1620" s="5">
        <v>0</v>
      </c>
      <c r="AJ1620" s="7">
        <v>0</v>
      </c>
      <c r="AZ1620" s="5" t="s">
        <v>175</v>
      </c>
      <c r="BB1620" s="5" t="s">
        <v>178</v>
      </c>
      <c r="BD1620" s="5" t="s">
        <v>427</v>
      </c>
      <c r="BE1620" s="5" t="s">
        <v>67</v>
      </c>
    </row>
    <row r="1621" spans="1:57" x14ac:dyDescent="0.25">
      <c r="A1621" s="5">
        <v>1620</v>
      </c>
      <c r="B1621" s="6">
        <v>42600.739363425928</v>
      </c>
      <c r="D1621" s="5" t="s">
        <v>317</v>
      </c>
      <c r="E1621" s="5" t="s">
        <v>318</v>
      </c>
      <c r="F1621" s="5" t="s">
        <v>317</v>
      </c>
      <c r="G1621" s="5" t="s">
        <v>80</v>
      </c>
      <c r="H1621" s="5" t="s">
        <v>319</v>
      </c>
      <c r="I1621" s="5" t="s">
        <v>320</v>
      </c>
      <c r="J1621" s="5" t="s">
        <v>65</v>
      </c>
      <c r="K1621" s="5" t="s">
        <v>65</v>
      </c>
      <c r="M1621" s="5" t="s">
        <v>349</v>
      </c>
      <c r="N1621" s="5" t="s">
        <v>66</v>
      </c>
      <c r="O1621" s="7">
        <v>0</v>
      </c>
      <c r="P1621" s="7">
        <v>0</v>
      </c>
      <c r="Q1621" s="7">
        <v>0</v>
      </c>
      <c r="R1621" s="7">
        <v>0</v>
      </c>
      <c r="T1621" s="5">
        <v>0</v>
      </c>
      <c r="W1621" s="5">
        <v>0</v>
      </c>
      <c r="Y1621" s="5">
        <v>0</v>
      </c>
      <c r="Z1621" s="5">
        <v>0</v>
      </c>
      <c r="AB1621" s="5">
        <v>0</v>
      </c>
      <c r="AC1621" s="5">
        <v>0</v>
      </c>
      <c r="AE1621" s="5">
        <v>0</v>
      </c>
      <c r="AF1621" s="5">
        <v>0</v>
      </c>
      <c r="AH1621" s="5">
        <v>0</v>
      </c>
      <c r="AJ1621" s="7">
        <v>0</v>
      </c>
      <c r="BB1621" s="5" t="s">
        <v>322</v>
      </c>
      <c r="BD1621" s="5" t="s">
        <v>323</v>
      </c>
      <c r="BE1621" s="5" t="s">
        <v>324</v>
      </c>
    </row>
    <row r="1622" spans="1:57" x14ac:dyDescent="0.25">
      <c r="A1622" s="5">
        <v>1621</v>
      </c>
      <c r="B1622" s="6">
        <v>42600.733055555553</v>
      </c>
      <c r="D1622" s="5" t="s">
        <v>318</v>
      </c>
      <c r="E1622" s="5" t="s">
        <v>330</v>
      </c>
      <c r="G1622" s="5" t="s">
        <v>64</v>
      </c>
      <c r="H1622" s="5" t="s">
        <v>319</v>
      </c>
      <c r="I1622" s="5" t="s">
        <v>75</v>
      </c>
      <c r="J1622" s="5" t="s">
        <v>65</v>
      </c>
      <c r="K1622" s="5" t="s">
        <v>65</v>
      </c>
      <c r="M1622" s="5" t="s">
        <v>425</v>
      </c>
      <c r="N1622" s="5" t="s">
        <v>196</v>
      </c>
      <c r="O1622" s="7">
        <v>0</v>
      </c>
      <c r="P1622" s="7">
        <v>0</v>
      </c>
      <c r="Q1622" s="7">
        <v>0</v>
      </c>
      <c r="R1622" s="7">
        <v>0</v>
      </c>
      <c r="T1622" s="5">
        <v>0</v>
      </c>
      <c r="W1622" s="5">
        <v>0</v>
      </c>
      <c r="Y1622" s="5">
        <v>0</v>
      </c>
      <c r="Z1622" s="5">
        <v>0</v>
      </c>
      <c r="AB1622" s="5">
        <v>0</v>
      </c>
      <c r="AC1622" s="5">
        <v>0</v>
      </c>
      <c r="AE1622" s="5">
        <v>0</v>
      </c>
      <c r="AF1622" s="5">
        <v>0</v>
      </c>
      <c r="AH1622" s="5">
        <v>0</v>
      </c>
      <c r="AJ1622" s="7">
        <v>0</v>
      </c>
      <c r="AZ1622" s="5" t="s">
        <v>175</v>
      </c>
      <c r="BB1622" s="5" t="s">
        <v>77</v>
      </c>
      <c r="BD1622" s="5" t="s">
        <v>427</v>
      </c>
      <c r="BE1622" s="5" t="s">
        <v>67</v>
      </c>
    </row>
    <row r="1623" spans="1:57" x14ac:dyDescent="0.25">
      <c r="A1623" s="5">
        <v>1622</v>
      </c>
      <c r="B1623" s="6">
        <v>42600.73060185185</v>
      </c>
      <c r="C1623" s="6">
        <v>42600.896932870368</v>
      </c>
      <c r="D1623" s="5" t="s">
        <v>336</v>
      </c>
      <c r="E1623" s="5" t="s">
        <v>241</v>
      </c>
      <c r="F1623" s="5" t="s">
        <v>337</v>
      </c>
      <c r="G1623" s="5" t="s">
        <v>64</v>
      </c>
      <c r="H1623" s="5" t="s">
        <v>319</v>
      </c>
      <c r="I1623" s="5" t="s">
        <v>69</v>
      </c>
      <c r="J1623" s="5" t="s">
        <v>65</v>
      </c>
      <c r="K1623" s="5" t="s">
        <v>65</v>
      </c>
      <c r="L1623" s="5">
        <v>149962</v>
      </c>
      <c r="M1623" s="5" t="s">
        <v>70</v>
      </c>
      <c r="N1623" s="5" t="s">
        <v>70</v>
      </c>
      <c r="O1623" s="7">
        <v>0</v>
      </c>
      <c r="P1623" s="7">
        <v>0</v>
      </c>
      <c r="Q1623" s="7">
        <v>0</v>
      </c>
      <c r="R1623" s="7">
        <v>0</v>
      </c>
      <c r="T1623" s="5">
        <v>33</v>
      </c>
      <c r="U1623" s="5">
        <v>0</v>
      </c>
      <c r="V1623" s="5">
        <v>0</v>
      </c>
      <c r="W1623" s="5">
        <v>0</v>
      </c>
      <c r="Z1623" s="5">
        <v>0</v>
      </c>
      <c r="AC1623" s="5">
        <v>0</v>
      </c>
      <c r="AF1623" s="5">
        <v>0</v>
      </c>
      <c r="AI1623" s="7">
        <v>609.08000000000004</v>
      </c>
      <c r="AJ1623" s="7">
        <v>0.14360000000000001</v>
      </c>
      <c r="AK1623" s="5" t="s">
        <v>149</v>
      </c>
      <c r="AZ1623" s="5" t="s">
        <v>186</v>
      </c>
      <c r="BB1623" s="5" t="s">
        <v>71</v>
      </c>
    </row>
    <row r="1624" spans="1:57" x14ac:dyDescent="0.25">
      <c r="A1624" s="5">
        <v>1623</v>
      </c>
      <c r="B1624" s="6">
        <v>42600.730486111112</v>
      </c>
      <c r="C1624" s="6">
        <v>42600.896932870368</v>
      </c>
      <c r="D1624" s="5" t="s">
        <v>336</v>
      </c>
      <c r="E1624" s="5" t="s">
        <v>241</v>
      </c>
      <c r="F1624" s="5" t="s">
        <v>337</v>
      </c>
      <c r="G1624" s="5" t="s">
        <v>64</v>
      </c>
      <c r="H1624" s="5" t="s">
        <v>319</v>
      </c>
      <c r="I1624" s="5" t="s">
        <v>69</v>
      </c>
      <c r="J1624" s="5" t="s">
        <v>65</v>
      </c>
      <c r="K1624" s="5" t="s">
        <v>65</v>
      </c>
      <c r="L1624" s="5">
        <v>646856</v>
      </c>
      <c r="M1624" s="5" t="s">
        <v>70</v>
      </c>
      <c r="N1624" s="5" t="s">
        <v>70</v>
      </c>
      <c r="O1624" s="7">
        <v>0</v>
      </c>
      <c r="P1624" s="7">
        <v>0</v>
      </c>
      <c r="Q1624" s="7">
        <v>0</v>
      </c>
      <c r="R1624" s="7">
        <v>0</v>
      </c>
      <c r="T1624" s="5">
        <v>33</v>
      </c>
      <c r="U1624" s="5">
        <v>0</v>
      </c>
      <c r="V1624" s="5">
        <v>0</v>
      </c>
      <c r="W1624" s="5">
        <v>0</v>
      </c>
      <c r="Z1624" s="5">
        <v>0</v>
      </c>
      <c r="AC1624" s="5">
        <v>0</v>
      </c>
      <c r="AF1624" s="5">
        <v>0</v>
      </c>
      <c r="AI1624" s="7">
        <v>609.28890000000001</v>
      </c>
      <c r="AJ1624" s="7">
        <v>0.61719999999999997</v>
      </c>
      <c r="AK1624" s="5" t="s">
        <v>148</v>
      </c>
      <c r="AZ1624" s="5" t="s">
        <v>185</v>
      </c>
      <c r="BB1624" s="5" t="s">
        <v>74</v>
      </c>
    </row>
    <row r="1625" spans="1:57" x14ac:dyDescent="0.25">
      <c r="A1625" s="5">
        <v>1624</v>
      </c>
      <c r="B1625" s="6">
        <v>42600.672650462962</v>
      </c>
      <c r="C1625" s="6">
        <v>42600.726747685185</v>
      </c>
      <c r="D1625" s="5" t="s">
        <v>336</v>
      </c>
      <c r="E1625" s="5" t="s">
        <v>68</v>
      </c>
      <c r="G1625" s="5" t="s">
        <v>64</v>
      </c>
      <c r="H1625" s="5" t="s">
        <v>319</v>
      </c>
      <c r="I1625" s="5" t="s">
        <v>69</v>
      </c>
      <c r="J1625" s="5" t="s">
        <v>65</v>
      </c>
      <c r="K1625" s="5" t="s">
        <v>65</v>
      </c>
      <c r="L1625" s="5">
        <v>101007</v>
      </c>
      <c r="M1625" s="5" t="s">
        <v>70</v>
      </c>
      <c r="N1625" s="5" t="s">
        <v>70</v>
      </c>
      <c r="O1625" s="7">
        <v>0</v>
      </c>
      <c r="P1625" s="7">
        <v>0</v>
      </c>
      <c r="Q1625" s="7">
        <v>0</v>
      </c>
      <c r="R1625" s="7">
        <v>0</v>
      </c>
      <c r="T1625" s="5">
        <v>33</v>
      </c>
      <c r="U1625" s="5">
        <v>0</v>
      </c>
      <c r="V1625" s="5">
        <v>0</v>
      </c>
      <c r="W1625" s="5">
        <v>0</v>
      </c>
      <c r="Z1625" s="5">
        <v>0</v>
      </c>
      <c r="AC1625" s="5">
        <v>0</v>
      </c>
      <c r="AF1625" s="5">
        <v>0</v>
      </c>
      <c r="AI1625" s="7">
        <v>609.38559999999995</v>
      </c>
      <c r="AJ1625" s="7">
        <v>9.6699999999999994E-2</v>
      </c>
      <c r="AK1625" s="5" t="s">
        <v>149</v>
      </c>
      <c r="AZ1625" s="5" t="s">
        <v>186</v>
      </c>
      <c r="BB1625" s="5" t="s">
        <v>71</v>
      </c>
    </row>
    <row r="1626" spans="1:57" x14ac:dyDescent="0.25">
      <c r="A1626" s="5">
        <v>1625</v>
      </c>
      <c r="B1626" s="6">
        <v>42600.651886574073</v>
      </c>
      <c r="C1626" s="6">
        <v>42600.726747685185</v>
      </c>
      <c r="D1626" s="5" t="s">
        <v>336</v>
      </c>
      <c r="E1626" s="5" t="s">
        <v>68</v>
      </c>
      <c r="G1626" s="5" t="s">
        <v>64</v>
      </c>
      <c r="H1626" s="5" t="s">
        <v>319</v>
      </c>
      <c r="I1626" s="5" t="s">
        <v>69</v>
      </c>
      <c r="J1626" s="5" t="s">
        <v>65</v>
      </c>
      <c r="K1626" s="5" t="s">
        <v>65</v>
      </c>
      <c r="L1626" s="5">
        <v>104978</v>
      </c>
      <c r="M1626" s="5" t="s">
        <v>70</v>
      </c>
      <c r="N1626" s="5" t="s">
        <v>70</v>
      </c>
      <c r="O1626" s="7">
        <v>0</v>
      </c>
      <c r="P1626" s="7">
        <v>0</v>
      </c>
      <c r="Q1626" s="7">
        <v>0</v>
      </c>
      <c r="R1626" s="7">
        <v>0</v>
      </c>
      <c r="T1626" s="5">
        <v>33</v>
      </c>
      <c r="U1626" s="5">
        <v>0</v>
      </c>
      <c r="V1626" s="5">
        <v>0</v>
      </c>
      <c r="W1626" s="5">
        <v>0</v>
      </c>
      <c r="Z1626" s="5">
        <v>0</v>
      </c>
      <c r="AC1626" s="5">
        <v>0</v>
      </c>
      <c r="AF1626" s="5">
        <v>0</v>
      </c>
      <c r="AI1626" s="7">
        <v>609.48620000000005</v>
      </c>
      <c r="AJ1626" s="7">
        <v>0.10059999999999999</v>
      </c>
      <c r="AK1626" s="5" t="s">
        <v>148</v>
      </c>
      <c r="AZ1626" s="5" t="s">
        <v>185</v>
      </c>
      <c r="BB1626" s="5" t="s">
        <v>74</v>
      </c>
    </row>
    <row r="1627" spans="1:57" x14ac:dyDescent="0.25">
      <c r="A1627" s="5">
        <v>1626</v>
      </c>
      <c r="B1627" s="6">
        <v>42600.633113425924</v>
      </c>
      <c r="C1627" s="6">
        <v>42600.682546296295</v>
      </c>
      <c r="D1627" s="5" t="s">
        <v>336</v>
      </c>
      <c r="E1627" s="5" t="s">
        <v>241</v>
      </c>
      <c r="G1627" s="5" t="s">
        <v>64</v>
      </c>
      <c r="H1627" s="5" t="s">
        <v>319</v>
      </c>
      <c r="I1627" s="5" t="s">
        <v>69</v>
      </c>
      <c r="J1627" s="5" t="s">
        <v>65</v>
      </c>
      <c r="K1627" s="5" t="s">
        <v>65</v>
      </c>
      <c r="L1627" s="5">
        <v>0</v>
      </c>
      <c r="M1627" s="5" t="s">
        <v>70</v>
      </c>
      <c r="N1627" s="5" t="s">
        <v>70</v>
      </c>
      <c r="O1627" s="7">
        <v>0</v>
      </c>
      <c r="P1627" s="7">
        <v>0</v>
      </c>
      <c r="Q1627" s="7">
        <v>0</v>
      </c>
      <c r="R1627" s="7">
        <v>0</v>
      </c>
      <c r="T1627" s="5">
        <v>0</v>
      </c>
      <c r="U1627" s="5">
        <v>0</v>
      </c>
      <c r="V1627" s="5">
        <v>0</v>
      </c>
      <c r="W1627" s="5">
        <v>0</v>
      </c>
      <c r="Z1627" s="5">
        <v>0</v>
      </c>
      <c r="AC1627" s="5">
        <v>0</v>
      </c>
      <c r="AF1627" s="5">
        <v>0</v>
      </c>
      <c r="AK1627" s="5" t="s">
        <v>148</v>
      </c>
      <c r="AZ1627" s="5" t="s">
        <v>185</v>
      </c>
      <c r="BB1627" s="5" t="s">
        <v>74</v>
      </c>
    </row>
    <row r="1628" spans="1:57" x14ac:dyDescent="0.25">
      <c r="A1628" s="5">
        <v>1627</v>
      </c>
      <c r="B1628" s="6">
        <v>42600.631898148145</v>
      </c>
      <c r="C1628" s="6">
        <v>42600.680972222224</v>
      </c>
      <c r="D1628" s="5" t="s">
        <v>336</v>
      </c>
      <c r="E1628" s="5" t="s">
        <v>241</v>
      </c>
      <c r="G1628" s="5" t="s">
        <v>64</v>
      </c>
      <c r="H1628" s="5" t="s">
        <v>319</v>
      </c>
      <c r="I1628" s="5" t="s">
        <v>69</v>
      </c>
      <c r="J1628" s="5" t="s">
        <v>65</v>
      </c>
      <c r="K1628" s="5" t="s">
        <v>65</v>
      </c>
      <c r="L1628" s="5">
        <v>0</v>
      </c>
      <c r="M1628" s="5" t="s">
        <v>70</v>
      </c>
      <c r="N1628" s="5" t="s">
        <v>70</v>
      </c>
      <c r="O1628" s="7">
        <v>0</v>
      </c>
      <c r="P1628" s="7">
        <v>0</v>
      </c>
      <c r="Q1628" s="7">
        <v>0</v>
      </c>
      <c r="R1628" s="7">
        <v>0</v>
      </c>
      <c r="T1628" s="5">
        <v>0</v>
      </c>
      <c r="U1628" s="5">
        <v>0</v>
      </c>
      <c r="V1628" s="5">
        <v>0</v>
      </c>
      <c r="W1628" s="5">
        <v>0</v>
      </c>
      <c r="Z1628" s="5">
        <v>0</v>
      </c>
      <c r="AC1628" s="5">
        <v>0</v>
      </c>
      <c r="AF1628" s="5">
        <v>0</v>
      </c>
      <c r="AK1628" s="5" t="s">
        <v>149</v>
      </c>
      <c r="AZ1628" s="5" t="s">
        <v>186</v>
      </c>
      <c r="BB1628" s="5" t="s">
        <v>71</v>
      </c>
    </row>
    <row r="1629" spans="1:57" x14ac:dyDescent="0.25">
      <c r="A1629" s="5">
        <v>1628</v>
      </c>
      <c r="B1629" s="6">
        <v>42600.600243055553</v>
      </c>
      <c r="D1629" s="5" t="s">
        <v>317</v>
      </c>
      <c r="E1629" s="5" t="s">
        <v>318</v>
      </c>
      <c r="F1629" s="5" t="s">
        <v>317</v>
      </c>
      <c r="G1629" s="5" t="s">
        <v>80</v>
      </c>
      <c r="H1629" s="5" t="s">
        <v>319</v>
      </c>
      <c r="I1629" s="5" t="s">
        <v>320</v>
      </c>
      <c r="J1629" s="5" t="s">
        <v>65</v>
      </c>
      <c r="K1629" s="5" t="s">
        <v>65</v>
      </c>
      <c r="M1629" s="5" t="s">
        <v>222</v>
      </c>
      <c r="N1629" s="5" t="s">
        <v>66</v>
      </c>
      <c r="O1629" s="7">
        <v>0</v>
      </c>
      <c r="P1629" s="7">
        <v>0</v>
      </c>
      <c r="Q1629" s="7">
        <v>0</v>
      </c>
      <c r="R1629" s="7">
        <v>0</v>
      </c>
      <c r="T1629" s="5">
        <v>0</v>
      </c>
      <c r="W1629" s="5">
        <v>0</v>
      </c>
      <c r="Y1629" s="5">
        <v>0</v>
      </c>
      <c r="Z1629" s="5">
        <v>0</v>
      </c>
      <c r="AB1629" s="5">
        <v>0</v>
      </c>
      <c r="AC1629" s="5">
        <v>0</v>
      </c>
      <c r="AE1629" s="5">
        <v>0</v>
      </c>
      <c r="AF1629" s="5">
        <v>0</v>
      </c>
      <c r="AH1629" s="5">
        <v>0</v>
      </c>
      <c r="AJ1629" s="7">
        <v>0</v>
      </c>
      <c r="BB1629" s="5" t="s">
        <v>322</v>
      </c>
      <c r="BD1629" s="5" t="s">
        <v>323</v>
      </c>
      <c r="BE1629" s="5" t="s">
        <v>324</v>
      </c>
    </row>
    <row r="1630" spans="1:57" x14ac:dyDescent="0.25">
      <c r="A1630" s="5">
        <v>1629</v>
      </c>
      <c r="B1630" s="6">
        <v>42600.572326388887</v>
      </c>
      <c r="C1630" s="6">
        <v>42600.57916666667</v>
      </c>
      <c r="D1630" s="5" t="s">
        <v>336</v>
      </c>
      <c r="E1630" s="5" t="s">
        <v>68</v>
      </c>
      <c r="G1630" s="5" t="s">
        <v>64</v>
      </c>
      <c r="H1630" s="5" t="s">
        <v>319</v>
      </c>
      <c r="I1630" s="5" t="s">
        <v>69</v>
      </c>
      <c r="J1630" s="5" t="s">
        <v>65</v>
      </c>
      <c r="K1630" s="5" t="s">
        <v>65</v>
      </c>
      <c r="L1630" s="5">
        <v>6480</v>
      </c>
      <c r="M1630" s="5" t="s">
        <v>70</v>
      </c>
      <c r="N1630" s="5" t="s">
        <v>70</v>
      </c>
      <c r="O1630" s="7">
        <v>0</v>
      </c>
      <c r="P1630" s="7">
        <v>0</v>
      </c>
      <c r="Q1630" s="7">
        <v>0</v>
      </c>
      <c r="R1630" s="7">
        <v>0</v>
      </c>
      <c r="T1630" s="5">
        <v>33</v>
      </c>
      <c r="U1630" s="5">
        <v>0</v>
      </c>
      <c r="V1630" s="5">
        <v>0</v>
      </c>
      <c r="W1630" s="5">
        <v>0</v>
      </c>
      <c r="Z1630" s="5">
        <v>0</v>
      </c>
      <c r="AC1630" s="5">
        <v>0</v>
      </c>
      <c r="AF1630" s="5">
        <v>0</v>
      </c>
      <c r="AI1630" s="7">
        <v>609.51549999999997</v>
      </c>
      <c r="AJ1630" s="7">
        <v>6.7999999999999996E-3</v>
      </c>
      <c r="AK1630" s="5" t="s">
        <v>149</v>
      </c>
      <c r="AZ1630" s="5" t="s">
        <v>186</v>
      </c>
      <c r="BB1630" s="5" t="s">
        <v>71</v>
      </c>
    </row>
    <row r="1631" spans="1:57" x14ac:dyDescent="0.25">
      <c r="A1631" s="5">
        <v>1630</v>
      </c>
      <c r="B1631" s="6">
        <v>42600.571782407409</v>
      </c>
      <c r="C1631" s="6">
        <v>42600.57916666667</v>
      </c>
      <c r="D1631" s="5" t="s">
        <v>336</v>
      </c>
      <c r="E1631" s="5" t="s">
        <v>68</v>
      </c>
      <c r="G1631" s="5" t="s">
        <v>64</v>
      </c>
      <c r="H1631" s="5" t="s">
        <v>319</v>
      </c>
      <c r="I1631" s="5" t="s">
        <v>69</v>
      </c>
      <c r="J1631" s="5" t="s">
        <v>65</v>
      </c>
      <c r="K1631" s="5" t="s">
        <v>65</v>
      </c>
      <c r="L1631" s="5">
        <v>23129</v>
      </c>
      <c r="M1631" s="5" t="s">
        <v>70</v>
      </c>
      <c r="N1631" s="5" t="s">
        <v>70</v>
      </c>
      <c r="O1631" s="7">
        <v>0</v>
      </c>
      <c r="P1631" s="7">
        <v>0</v>
      </c>
      <c r="Q1631" s="7">
        <v>0</v>
      </c>
      <c r="R1631" s="7">
        <v>0</v>
      </c>
      <c r="T1631" s="5">
        <v>33</v>
      </c>
      <c r="U1631" s="5">
        <v>0</v>
      </c>
      <c r="V1631" s="5">
        <v>0</v>
      </c>
      <c r="W1631" s="5">
        <v>0</v>
      </c>
      <c r="Z1631" s="5">
        <v>0</v>
      </c>
      <c r="AC1631" s="5">
        <v>0</v>
      </c>
      <c r="AF1631" s="5">
        <v>0</v>
      </c>
      <c r="AI1631" s="7">
        <v>609.50869999999998</v>
      </c>
      <c r="AJ1631" s="7">
        <v>2.2499999999999999E-2</v>
      </c>
      <c r="AK1631" s="5" t="s">
        <v>148</v>
      </c>
      <c r="AZ1631" s="5" t="s">
        <v>185</v>
      </c>
      <c r="BB1631" s="5" t="s">
        <v>74</v>
      </c>
    </row>
    <row r="1632" spans="1:57" x14ac:dyDescent="0.25">
      <c r="A1632" s="5">
        <v>1631</v>
      </c>
      <c r="B1632" s="6">
        <v>42600.486666666664</v>
      </c>
      <c r="C1632" s="6">
        <v>42600.703518518516</v>
      </c>
      <c r="D1632" s="5" t="s">
        <v>336</v>
      </c>
      <c r="E1632" s="5" t="s">
        <v>68</v>
      </c>
      <c r="F1632" s="5" t="s">
        <v>337</v>
      </c>
      <c r="G1632" s="5" t="s">
        <v>64</v>
      </c>
      <c r="H1632" s="5" t="s">
        <v>319</v>
      </c>
      <c r="I1632" s="5" t="s">
        <v>69</v>
      </c>
      <c r="J1632" s="5" t="s">
        <v>65</v>
      </c>
      <c r="K1632" s="5" t="s">
        <v>65</v>
      </c>
      <c r="L1632" s="5">
        <v>106248</v>
      </c>
      <c r="M1632" s="5" t="s">
        <v>70</v>
      </c>
      <c r="N1632" s="5" t="s">
        <v>70</v>
      </c>
      <c r="O1632" s="7">
        <v>0</v>
      </c>
      <c r="P1632" s="7">
        <v>0</v>
      </c>
      <c r="Q1632" s="7">
        <v>0</v>
      </c>
      <c r="R1632" s="7">
        <v>0</v>
      </c>
      <c r="T1632" s="5">
        <v>33</v>
      </c>
      <c r="U1632" s="5">
        <v>0</v>
      </c>
      <c r="V1632" s="5">
        <v>0</v>
      </c>
      <c r="W1632" s="5">
        <v>0</v>
      </c>
      <c r="Z1632" s="5">
        <v>0</v>
      </c>
      <c r="AC1632" s="5">
        <v>0</v>
      </c>
      <c r="AF1632" s="5">
        <v>0</v>
      </c>
      <c r="AI1632" s="7">
        <v>614.15219999999999</v>
      </c>
      <c r="AJ1632" s="7">
        <v>0.1016</v>
      </c>
      <c r="AK1632" s="5" t="s">
        <v>149</v>
      </c>
      <c r="AZ1632" s="5" t="s">
        <v>186</v>
      </c>
      <c r="BB1632" s="5" t="s">
        <v>71</v>
      </c>
    </row>
    <row r="1633" spans="1:57" x14ac:dyDescent="0.25">
      <c r="A1633" s="5">
        <v>1632</v>
      </c>
      <c r="B1633" s="6">
        <v>42600.486145833333</v>
      </c>
      <c r="C1633" s="6">
        <v>42600.690266203703</v>
      </c>
      <c r="D1633" s="5" t="s">
        <v>336</v>
      </c>
      <c r="E1633" s="5" t="s">
        <v>68</v>
      </c>
      <c r="F1633" s="5" t="s">
        <v>337</v>
      </c>
      <c r="G1633" s="5" t="s">
        <v>64</v>
      </c>
      <c r="H1633" s="5" t="s">
        <v>319</v>
      </c>
      <c r="I1633" s="5" t="s">
        <v>69</v>
      </c>
      <c r="J1633" s="5" t="s">
        <v>65</v>
      </c>
      <c r="K1633" s="5" t="s">
        <v>65</v>
      </c>
      <c r="L1633" s="5">
        <v>4942319</v>
      </c>
      <c r="M1633" s="5" t="s">
        <v>70</v>
      </c>
      <c r="N1633" s="5" t="s">
        <v>70</v>
      </c>
      <c r="O1633" s="7">
        <v>0</v>
      </c>
      <c r="P1633" s="7">
        <v>0</v>
      </c>
      <c r="Q1633" s="7">
        <v>0</v>
      </c>
      <c r="R1633" s="7">
        <v>0</v>
      </c>
      <c r="T1633" s="5">
        <v>33</v>
      </c>
      <c r="U1633" s="5">
        <v>0</v>
      </c>
      <c r="V1633" s="5">
        <v>0</v>
      </c>
      <c r="W1633" s="5">
        <v>0</v>
      </c>
      <c r="Z1633" s="5">
        <v>0</v>
      </c>
      <c r="AC1633" s="5">
        <v>0</v>
      </c>
      <c r="AF1633" s="5">
        <v>0</v>
      </c>
      <c r="AI1633" s="7">
        <v>614.33090000000004</v>
      </c>
      <c r="AJ1633" s="7">
        <v>4.7138999999999998</v>
      </c>
      <c r="AK1633" s="5" t="s">
        <v>148</v>
      </c>
      <c r="AZ1633" s="5" t="s">
        <v>185</v>
      </c>
      <c r="BB1633" s="5" t="s">
        <v>74</v>
      </c>
    </row>
    <row r="1634" spans="1:57" x14ac:dyDescent="0.25">
      <c r="A1634" s="5">
        <v>1633</v>
      </c>
      <c r="B1634" s="6">
        <v>42600.455092592594</v>
      </c>
      <c r="D1634" s="5" t="s">
        <v>318</v>
      </c>
      <c r="E1634" s="5" t="s">
        <v>344</v>
      </c>
      <c r="G1634" s="5" t="s">
        <v>64</v>
      </c>
      <c r="H1634" s="5" t="s">
        <v>319</v>
      </c>
      <c r="I1634" s="5" t="s">
        <v>75</v>
      </c>
      <c r="J1634" s="5" t="s">
        <v>65</v>
      </c>
      <c r="K1634" s="5" t="s">
        <v>65</v>
      </c>
      <c r="M1634" s="5" t="s">
        <v>388</v>
      </c>
      <c r="N1634" s="5" t="s">
        <v>66</v>
      </c>
      <c r="O1634" s="7">
        <v>0</v>
      </c>
      <c r="P1634" s="7">
        <v>0</v>
      </c>
      <c r="Q1634" s="7">
        <v>0</v>
      </c>
      <c r="R1634" s="7">
        <v>0</v>
      </c>
      <c r="T1634" s="5">
        <v>0</v>
      </c>
      <c r="W1634" s="5">
        <v>0</v>
      </c>
      <c r="Y1634" s="5">
        <v>0</v>
      </c>
      <c r="Z1634" s="5">
        <v>0</v>
      </c>
      <c r="AB1634" s="5">
        <v>0</v>
      </c>
      <c r="AC1634" s="5">
        <v>0</v>
      </c>
      <c r="AE1634" s="5">
        <v>0</v>
      </c>
      <c r="AF1634" s="5">
        <v>0</v>
      </c>
      <c r="AH1634" s="5">
        <v>0</v>
      </c>
      <c r="AJ1634" s="7">
        <v>0</v>
      </c>
      <c r="AZ1634" s="5" t="s">
        <v>175</v>
      </c>
      <c r="BB1634" s="5" t="s">
        <v>77</v>
      </c>
      <c r="BD1634" s="5" t="s">
        <v>498</v>
      </c>
      <c r="BE1634" s="5" t="s">
        <v>67</v>
      </c>
    </row>
    <row r="1635" spans="1:57" x14ac:dyDescent="0.25">
      <c r="A1635" s="5">
        <v>1634</v>
      </c>
      <c r="B1635" s="6">
        <v>42600.453101851854</v>
      </c>
      <c r="D1635" s="5" t="s">
        <v>318</v>
      </c>
      <c r="E1635" s="5" t="s">
        <v>344</v>
      </c>
      <c r="G1635" s="5" t="s">
        <v>64</v>
      </c>
      <c r="H1635" s="5" t="s">
        <v>319</v>
      </c>
      <c r="I1635" s="5" t="s">
        <v>75</v>
      </c>
      <c r="J1635" s="5" t="s">
        <v>65</v>
      </c>
      <c r="K1635" s="5" t="s">
        <v>65</v>
      </c>
      <c r="M1635" s="5" t="s">
        <v>217</v>
      </c>
      <c r="N1635" s="5" t="s">
        <v>196</v>
      </c>
      <c r="O1635" s="7">
        <v>0</v>
      </c>
      <c r="P1635" s="7">
        <v>0</v>
      </c>
      <c r="Q1635" s="7">
        <v>0</v>
      </c>
      <c r="R1635" s="7">
        <v>0</v>
      </c>
      <c r="T1635" s="5">
        <v>0</v>
      </c>
      <c r="W1635" s="5">
        <v>0</v>
      </c>
      <c r="Y1635" s="5">
        <v>0</v>
      </c>
      <c r="Z1635" s="5">
        <v>0</v>
      </c>
      <c r="AB1635" s="5">
        <v>0</v>
      </c>
      <c r="AC1635" s="5">
        <v>0</v>
      </c>
      <c r="AE1635" s="5">
        <v>0</v>
      </c>
      <c r="AF1635" s="5">
        <v>0</v>
      </c>
      <c r="AH1635" s="5">
        <v>0</v>
      </c>
      <c r="AJ1635" s="7">
        <v>0</v>
      </c>
      <c r="AZ1635" s="5" t="s">
        <v>175</v>
      </c>
      <c r="BB1635" s="5" t="s">
        <v>77</v>
      </c>
      <c r="BD1635" s="5" t="s">
        <v>437</v>
      </c>
      <c r="BE1635" s="5" t="s">
        <v>67</v>
      </c>
    </row>
    <row r="1636" spans="1:57" x14ac:dyDescent="0.25">
      <c r="A1636" s="5">
        <v>1635</v>
      </c>
      <c r="B1636" s="6">
        <v>42600.452708333331</v>
      </c>
      <c r="D1636" s="5" t="s">
        <v>318</v>
      </c>
      <c r="E1636" s="5" t="s">
        <v>344</v>
      </c>
      <c r="G1636" s="5" t="s">
        <v>64</v>
      </c>
      <c r="H1636" s="5" t="s">
        <v>319</v>
      </c>
      <c r="I1636" s="5" t="s">
        <v>75</v>
      </c>
      <c r="J1636" s="5" t="s">
        <v>65</v>
      </c>
      <c r="K1636" s="5" t="s">
        <v>65</v>
      </c>
      <c r="M1636" s="5" t="s">
        <v>204</v>
      </c>
      <c r="N1636" s="5" t="s">
        <v>66</v>
      </c>
      <c r="O1636" s="7">
        <v>0</v>
      </c>
      <c r="P1636" s="7">
        <v>0</v>
      </c>
      <c r="Q1636" s="7">
        <v>0</v>
      </c>
      <c r="R1636" s="7">
        <v>0</v>
      </c>
      <c r="T1636" s="5">
        <v>0</v>
      </c>
      <c r="W1636" s="5">
        <v>0</v>
      </c>
      <c r="Y1636" s="5">
        <v>0</v>
      </c>
      <c r="Z1636" s="5">
        <v>0</v>
      </c>
      <c r="AB1636" s="5">
        <v>0</v>
      </c>
      <c r="AC1636" s="5">
        <v>0</v>
      </c>
      <c r="AE1636" s="5">
        <v>0</v>
      </c>
      <c r="AF1636" s="5">
        <v>0</v>
      </c>
      <c r="AH1636" s="5">
        <v>0</v>
      </c>
      <c r="AJ1636" s="7">
        <v>0</v>
      </c>
      <c r="AZ1636" s="5" t="s">
        <v>175</v>
      </c>
      <c r="BB1636" s="5" t="s">
        <v>77</v>
      </c>
      <c r="BD1636" s="5" t="s">
        <v>432</v>
      </c>
      <c r="BE1636" s="5" t="s">
        <v>67</v>
      </c>
    </row>
    <row r="1637" spans="1:57" x14ac:dyDescent="0.25">
      <c r="A1637" s="5">
        <v>1636</v>
      </c>
      <c r="B1637" s="6">
        <v>42600.451643518521</v>
      </c>
      <c r="D1637" s="5" t="s">
        <v>318</v>
      </c>
      <c r="E1637" s="5" t="s">
        <v>330</v>
      </c>
      <c r="G1637" s="5" t="s">
        <v>64</v>
      </c>
      <c r="H1637" s="5" t="s">
        <v>319</v>
      </c>
      <c r="I1637" s="5" t="s">
        <v>75</v>
      </c>
      <c r="J1637" s="5" t="s">
        <v>65</v>
      </c>
      <c r="K1637" s="5" t="s">
        <v>65</v>
      </c>
      <c r="M1637" s="5" t="s">
        <v>654</v>
      </c>
      <c r="N1637" s="5" t="s">
        <v>66</v>
      </c>
      <c r="O1637" s="7">
        <v>0</v>
      </c>
      <c r="P1637" s="7">
        <v>0</v>
      </c>
      <c r="Q1637" s="7">
        <v>0</v>
      </c>
      <c r="R1637" s="7">
        <v>0</v>
      </c>
      <c r="T1637" s="5">
        <v>0</v>
      </c>
      <c r="W1637" s="5">
        <v>0</v>
      </c>
      <c r="Y1637" s="5">
        <v>0</v>
      </c>
      <c r="Z1637" s="5">
        <v>0</v>
      </c>
      <c r="AB1637" s="5">
        <v>0</v>
      </c>
      <c r="AC1637" s="5">
        <v>0</v>
      </c>
      <c r="AE1637" s="5">
        <v>0</v>
      </c>
      <c r="AF1637" s="5">
        <v>0</v>
      </c>
      <c r="AH1637" s="5">
        <v>0</v>
      </c>
      <c r="AJ1637" s="7">
        <v>0</v>
      </c>
      <c r="AZ1637" s="5" t="s">
        <v>175</v>
      </c>
      <c r="BB1637" s="5" t="s">
        <v>77</v>
      </c>
      <c r="BD1637" s="5" t="s">
        <v>427</v>
      </c>
      <c r="BE1637" s="5" t="s">
        <v>67</v>
      </c>
    </row>
    <row r="1638" spans="1:57" x14ac:dyDescent="0.25">
      <c r="A1638" s="5">
        <v>1637</v>
      </c>
      <c r="B1638" s="6">
        <v>42600.451006944444</v>
      </c>
      <c r="D1638" s="5" t="s">
        <v>318</v>
      </c>
      <c r="E1638" s="5" t="s">
        <v>330</v>
      </c>
      <c r="G1638" s="5" t="s">
        <v>64</v>
      </c>
      <c r="H1638" s="5" t="s">
        <v>319</v>
      </c>
      <c r="I1638" s="5" t="s">
        <v>75</v>
      </c>
      <c r="J1638" s="5" t="s">
        <v>65</v>
      </c>
      <c r="K1638" s="5" t="s">
        <v>65</v>
      </c>
      <c r="M1638" s="5" t="s">
        <v>381</v>
      </c>
      <c r="N1638" s="5" t="s">
        <v>66</v>
      </c>
      <c r="O1638" s="7">
        <v>0</v>
      </c>
      <c r="P1638" s="7">
        <v>0</v>
      </c>
      <c r="Q1638" s="7">
        <v>0</v>
      </c>
      <c r="R1638" s="7">
        <v>0</v>
      </c>
      <c r="T1638" s="5">
        <v>0</v>
      </c>
      <c r="W1638" s="5">
        <v>0</v>
      </c>
      <c r="Y1638" s="5">
        <v>0</v>
      </c>
      <c r="Z1638" s="5">
        <v>0</v>
      </c>
      <c r="AB1638" s="5">
        <v>0</v>
      </c>
      <c r="AC1638" s="5">
        <v>0</v>
      </c>
      <c r="AE1638" s="5">
        <v>0</v>
      </c>
      <c r="AF1638" s="5">
        <v>0</v>
      </c>
      <c r="AH1638" s="5">
        <v>0</v>
      </c>
      <c r="AJ1638" s="7">
        <v>0</v>
      </c>
      <c r="AZ1638" s="5" t="s">
        <v>175</v>
      </c>
      <c r="BB1638" s="5" t="s">
        <v>77</v>
      </c>
      <c r="BD1638" s="5" t="s">
        <v>427</v>
      </c>
      <c r="BE1638" s="5" t="s">
        <v>67</v>
      </c>
    </row>
    <row r="1639" spans="1:57" x14ac:dyDescent="0.25">
      <c r="A1639" s="5">
        <v>1638</v>
      </c>
      <c r="B1639" s="6">
        <v>42600.44804398148</v>
      </c>
      <c r="D1639" s="5" t="s">
        <v>318</v>
      </c>
      <c r="E1639" s="5" t="s">
        <v>330</v>
      </c>
      <c r="G1639" s="5" t="s">
        <v>64</v>
      </c>
      <c r="H1639" s="5" t="s">
        <v>319</v>
      </c>
      <c r="I1639" s="5" t="s">
        <v>75</v>
      </c>
      <c r="J1639" s="5" t="s">
        <v>65</v>
      </c>
      <c r="K1639" s="5" t="s">
        <v>65</v>
      </c>
      <c r="M1639" s="5" t="s">
        <v>701</v>
      </c>
      <c r="N1639" s="5" t="s">
        <v>196</v>
      </c>
      <c r="O1639" s="7">
        <v>0</v>
      </c>
      <c r="P1639" s="7">
        <v>0</v>
      </c>
      <c r="Q1639" s="7">
        <v>0</v>
      </c>
      <c r="R1639" s="7">
        <v>0</v>
      </c>
      <c r="T1639" s="5">
        <v>0</v>
      </c>
      <c r="W1639" s="5">
        <v>0</v>
      </c>
      <c r="Y1639" s="5">
        <v>0</v>
      </c>
      <c r="Z1639" s="5">
        <v>0</v>
      </c>
      <c r="AB1639" s="5">
        <v>0</v>
      </c>
      <c r="AC1639" s="5">
        <v>0</v>
      </c>
      <c r="AE1639" s="5">
        <v>0</v>
      </c>
      <c r="AF1639" s="5">
        <v>0</v>
      </c>
      <c r="AH1639" s="5">
        <v>0</v>
      </c>
      <c r="AJ1639" s="7">
        <v>0</v>
      </c>
      <c r="AZ1639" s="5" t="s">
        <v>175</v>
      </c>
      <c r="BB1639" s="5" t="s">
        <v>77</v>
      </c>
      <c r="BD1639" s="5" t="s">
        <v>427</v>
      </c>
      <c r="BE1639" s="5" t="s">
        <v>67</v>
      </c>
    </row>
    <row r="1640" spans="1:57" x14ac:dyDescent="0.25">
      <c r="A1640" s="5">
        <v>1639</v>
      </c>
      <c r="B1640" s="6">
        <v>42600.440601851849</v>
      </c>
      <c r="D1640" s="5" t="s">
        <v>318</v>
      </c>
      <c r="E1640" s="5" t="s">
        <v>344</v>
      </c>
      <c r="G1640" s="5" t="s">
        <v>64</v>
      </c>
      <c r="H1640" s="5" t="s">
        <v>319</v>
      </c>
      <c r="I1640" s="5" t="s">
        <v>75</v>
      </c>
      <c r="J1640" s="5" t="s">
        <v>65</v>
      </c>
      <c r="K1640" s="5" t="s">
        <v>65</v>
      </c>
      <c r="M1640" s="5" t="s">
        <v>580</v>
      </c>
      <c r="N1640" s="5" t="s">
        <v>365</v>
      </c>
      <c r="O1640" s="7">
        <v>0</v>
      </c>
      <c r="P1640" s="7">
        <v>0</v>
      </c>
      <c r="Q1640" s="7">
        <v>0</v>
      </c>
      <c r="R1640" s="7">
        <v>0</v>
      </c>
      <c r="T1640" s="5">
        <v>0</v>
      </c>
      <c r="W1640" s="5">
        <v>0</v>
      </c>
      <c r="Y1640" s="5">
        <v>0</v>
      </c>
      <c r="Z1640" s="5">
        <v>0</v>
      </c>
      <c r="AB1640" s="5">
        <v>0</v>
      </c>
      <c r="AC1640" s="5">
        <v>0</v>
      </c>
      <c r="AE1640" s="5">
        <v>0</v>
      </c>
      <c r="AF1640" s="5">
        <v>0</v>
      </c>
      <c r="AH1640" s="5">
        <v>0</v>
      </c>
      <c r="AJ1640" s="7">
        <v>0</v>
      </c>
      <c r="AZ1640" s="5" t="s">
        <v>175</v>
      </c>
      <c r="BB1640" s="5" t="s">
        <v>77</v>
      </c>
      <c r="BD1640" s="5" t="s">
        <v>427</v>
      </c>
      <c r="BE1640" s="5" t="s">
        <v>67</v>
      </c>
    </row>
    <row r="1641" spans="1:57" x14ac:dyDescent="0.25">
      <c r="A1641" s="5">
        <v>1640</v>
      </c>
      <c r="B1641" s="6">
        <v>42600.437905092593</v>
      </c>
      <c r="D1641" s="5" t="s">
        <v>318</v>
      </c>
      <c r="E1641" s="5" t="s">
        <v>344</v>
      </c>
      <c r="G1641" s="5" t="s">
        <v>64</v>
      </c>
      <c r="H1641" s="5" t="s">
        <v>319</v>
      </c>
      <c r="I1641" s="5" t="s">
        <v>75</v>
      </c>
      <c r="J1641" s="5" t="s">
        <v>65</v>
      </c>
      <c r="K1641" s="5" t="s">
        <v>65</v>
      </c>
      <c r="M1641" s="5" t="s">
        <v>702</v>
      </c>
      <c r="N1641" s="5" t="s">
        <v>200</v>
      </c>
      <c r="O1641" s="7">
        <v>0</v>
      </c>
      <c r="P1641" s="7">
        <v>0</v>
      </c>
      <c r="Q1641" s="7">
        <v>0</v>
      </c>
      <c r="R1641" s="7">
        <v>0</v>
      </c>
      <c r="T1641" s="5">
        <v>0</v>
      </c>
      <c r="W1641" s="5">
        <v>0</v>
      </c>
      <c r="Y1641" s="5">
        <v>0</v>
      </c>
      <c r="Z1641" s="5">
        <v>0</v>
      </c>
      <c r="AB1641" s="5">
        <v>0</v>
      </c>
      <c r="AC1641" s="5">
        <v>0</v>
      </c>
      <c r="AE1641" s="5">
        <v>0</v>
      </c>
      <c r="AF1641" s="5">
        <v>0</v>
      </c>
      <c r="AH1641" s="5">
        <v>0</v>
      </c>
      <c r="AJ1641" s="7">
        <v>0</v>
      </c>
      <c r="AZ1641" s="5" t="s">
        <v>175</v>
      </c>
      <c r="BB1641" s="5" t="s">
        <v>77</v>
      </c>
      <c r="BD1641" s="5" t="s">
        <v>427</v>
      </c>
      <c r="BE1641" s="5" t="s">
        <v>67</v>
      </c>
    </row>
    <row r="1642" spans="1:57" x14ac:dyDescent="0.25">
      <c r="A1642" s="5">
        <v>1641</v>
      </c>
      <c r="B1642" s="6">
        <v>42600.42527777778</v>
      </c>
      <c r="D1642" s="5" t="s">
        <v>318</v>
      </c>
      <c r="E1642" s="5" t="s">
        <v>344</v>
      </c>
      <c r="G1642" s="5" t="s">
        <v>64</v>
      </c>
      <c r="H1642" s="5" t="s">
        <v>319</v>
      </c>
      <c r="I1642" s="5" t="s">
        <v>75</v>
      </c>
      <c r="J1642" s="5" t="s">
        <v>65</v>
      </c>
      <c r="K1642" s="5" t="s">
        <v>65</v>
      </c>
      <c r="M1642" s="5" t="s">
        <v>203</v>
      </c>
      <c r="N1642" s="5" t="s">
        <v>66</v>
      </c>
      <c r="O1642" s="7">
        <v>0</v>
      </c>
      <c r="P1642" s="7">
        <v>0</v>
      </c>
      <c r="Q1642" s="7">
        <v>0</v>
      </c>
      <c r="R1642" s="7">
        <v>0</v>
      </c>
      <c r="T1642" s="5">
        <v>0</v>
      </c>
      <c r="W1642" s="5">
        <v>0</v>
      </c>
      <c r="Y1642" s="5">
        <v>0</v>
      </c>
      <c r="Z1642" s="5">
        <v>0</v>
      </c>
      <c r="AB1642" s="5">
        <v>0</v>
      </c>
      <c r="AC1642" s="5">
        <v>0</v>
      </c>
      <c r="AE1642" s="5">
        <v>0</v>
      </c>
      <c r="AF1642" s="5">
        <v>0</v>
      </c>
      <c r="AH1642" s="5">
        <v>0</v>
      </c>
      <c r="AJ1642" s="7">
        <v>0</v>
      </c>
      <c r="AZ1642" s="5" t="s">
        <v>175</v>
      </c>
      <c r="BB1642" s="5" t="s">
        <v>77</v>
      </c>
      <c r="BD1642" s="5" t="s">
        <v>432</v>
      </c>
      <c r="BE1642" s="5" t="s">
        <v>67</v>
      </c>
    </row>
    <row r="1643" spans="1:57" x14ac:dyDescent="0.25">
      <c r="A1643" s="5">
        <v>1642</v>
      </c>
      <c r="B1643" s="6">
        <v>42600.418819444443</v>
      </c>
      <c r="D1643" s="5" t="s">
        <v>344</v>
      </c>
      <c r="E1643" s="5" t="s">
        <v>318</v>
      </c>
      <c r="G1643" s="5" t="s">
        <v>64</v>
      </c>
      <c r="H1643" s="5" t="s">
        <v>319</v>
      </c>
      <c r="I1643" s="5" t="s">
        <v>176</v>
      </c>
      <c r="J1643" s="5" t="s">
        <v>65</v>
      </c>
      <c r="K1643" s="5" t="s">
        <v>65</v>
      </c>
      <c r="M1643" s="5" t="s">
        <v>703</v>
      </c>
      <c r="N1643" s="5" t="s">
        <v>200</v>
      </c>
      <c r="O1643" s="7">
        <v>0</v>
      </c>
      <c r="P1643" s="7">
        <v>0</v>
      </c>
      <c r="Q1643" s="7">
        <v>0</v>
      </c>
      <c r="R1643" s="7">
        <v>0</v>
      </c>
      <c r="T1643" s="5">
        <v>0</v>
      </c>
      <c r="W1643" s="5">
        <v>0</v>
      </c>
      <c r="Y1643" s="5">
        <v>0</v>
      </c>
      <c r="Z1643" s="5">
        <v>0</v>
      </c>
      <c r="AB1643" s="5">
        <v>0</v>
      </c>
      <c r="AC1643" s="5">
        <v>0</v>
      </c>
      <c r="AE1643" s="5">
        <v>0</v>
      </c>
      <c r="AF1643" s="5">
        <v>0</v>
      </c>
      <c r="AH1643" s="5">
        <v>0</v>
      </c>
      <c r="AJ1643" s="7">
        <v>0</v>
      </c>
      <c r="AZ1643" s="5" t="s">
        <v>175</v>
      </c>
      <c r="BB1643" s="5" t="s">
        <v>178</v>
      </c>
      <c r="BD1643" s="5" t="s">
        <v>432</v>
      </c>
      <c r="BE1643" s="5" t="s">
        <v>67</v>
      </c>
    </row>
    <row r="1644" spans="1:57" x14ac:dyDescent="0.25">
      <c r="A1644" s="5">
        <v>1643</v>
      </c>
      <c r="B1644" s="6">
        <v>42600.403333333335</v>
      </c>
      <c r="C1644" s="6">
        <v>42600.576643518521</v>
      </c>
      <c r="D1644" s="5" t="s">
        <v>336</v>
      </c>
      <c r="E1644" s="5" t="s">
        <v>68</v>
      </c>
      <c r="F1644" s="5" t="s">
        <v>337</v>
      </c>
      <c r="G1644" s="5" t="s">
        <v>64</v>
      </c>
      <c r="H1644" s="5" t="s">
        <v>319</v>
      </c>
      <c r="I1644" s="5" t="s">
        <v>69</v>
      </c>
      <c r="J1644" s="5" t="s">
        <v>65</v>
      </c>
      <c r="K1644" s="5" t="s">
        <v>65</v>
      </c>
      <c r="L1644" s="5">
        <v>90478</v>
      </c>
      <c r="M1644" s="5" t="s">
        <v>70</v>
      </c>
      <c r="N1644" s="5" t="s">
        <v>70</v>
      </c>
      <c r="O1644" s="7">
        <v>0</v>
      </c>
      <c r="P1644" s="7">
        <v>0</v>
      </c>
      <c r="Q1644" s="7">
        <v>0</v>
      </c>
      <c r="R1644" s="7">
        <v>0</v>
      </c>
      <c r="T1644" s="5">
        <v>33</v>
      </c>
      <c r="U1644" s="5">
        <v>0</v>
      </c>
      <c r="V1644" s="5">
        <v>0</v>
      </c>
      <c r="W1644" s="5">
        <v>0</v>
      </c>
      <c r="Z1644" s="5">
        <v>0</v>
      </c>
      <c r="AC1644" s="5">
        <v>0</v>
      </c>
      <c r="AF1644" s="5">
        <v>0</v>
      </c>
      <c r="AI1644" s="7">
        <v>614.59559999999999</v>
      </c>
      <c r="AJ1644" s="7">
        <v>8.5900000000000004E-2</v>
      </c>
      <c r="AK1644" s="5" t="s">
        <v>189</v>
      </c>
      <c r="AZ1644" s="5" t="s">
        <v>186</v>
      </c>
      <c r="BB1644" s="5" t="s">
        <v>71</v>
      </c>
    </row>
    <row r="1645" spans="1:57" x14ac:dyDescent="0.25">
      <c r="A1645" s="5">
        <v>1644</v>
      </c>
      <c r="B1645" s="6">
        <v>42600.402800925927</v>
      </c>
      <c r="C1645" s="6">
        <v>42600.560763888891</v>
      </c>
      <c r="D1645" s="5" t="s">
        <v>336</v>
      </c>
      <c r="E1645" s="5" t="s">
        <v>68</v>
      </c>
      <c r="F1645" s="5" t="s">
        <v>337</v>
      </c>
      <c r="G1645" s="5" t="s">
        <v>64</v>
      </c>
      <c r="H1645" s="5" t="s">
        <v>319</v>
      </c>
      <c r="I1645" s="5" t="s">
        <v>69</v>
      </c>
      <c r="J1645" s="5" t="s">
        <v>65</v>
      </c>
      <c r="K1645" s="5" t="s">
        <v>65</v>
      </c>
      <c r="L1645" s="5">
        <v>1850634</v>
      </c>
      <c r="M1645" s="5" t="s">
        <v>70</v>
      </c>
      <c r="N1645" s="5" t="s">
        <v>70</v>
      </c>
      <c r="O1645" s="7">
        <v>0</v>
      </c>
      <c r="P1645" s="7">
        <v>0</v>
      </c>
      <c r="Q1645" s="7">
        <v>0</v>
      </c>
      <c r="R1645" s="7">
        <v>0</v>
      </c>
      <c r="T1645" s="5">
        <v>33</v>
      </c>
      <c r="U1645" s="5">
        <v>0</v>
      </c>
      <c r="V1645" s="5">
        <v>0</v>
      </c>
      <c r="W1645" s="5">
        <v>0</v>
      </c>
      <c r="Z1645" s="5">
        <v>0</v>
      </c>
      <c r="AC1645" s="5">
        <v>0</v>
      </c>
      <c r="AF1645" s="5">
        <v>0</v>
      </c>
      <c r="AI1645" s="7">
        <v>616.18150000000003</v>
      </c>
      <c r="AJ1645" s="7">
        <v>1.7645999999999999</v>
      </c>
      <c r="AK1645" s="5" t="s">
        <v>190</v>
      </c>
      <c r="AZ1645" s="5" t="s">
        <v>185</v>
      </c>
      <c r="BB1645" s="5" t="s">
        <v>74</v>
      </c>
    </row>
    <row r="1646" spans="1:57" x14ac:dyDescent="0.25">
      <c r="A1646" s="5">
        <v>1645</v>
      </c>
      <c r="B1646" s="6">
        <v>42600.325266203705</v>
      </c>
      <c r="D1646" s="5" t="s">
        <v>318</v>
      </c>
      <c r="E1646" s="5" t="s">
        <v>344</v>
      </c>
      <c r="G1646" s="5" t="s">
        <v>64</v>
      </c>
      <c r="H1646" s="5" t="s">
        <v>319</v>
      </c>
      <c r="I1646" s="5" t="s">
        <v>75</v>
      </c>
      <c r="J1646" s="5" t="s">
        <v>65</v>
      </c>
      <c r="K1646" s="5" t="s">
        <v>65</v>
      </c>
      <c r="M1646" s="5" t="s">
        <v>242</v>
      </c>
      <c r="N1646" s="5" t="s">
        <v>66</v>
      </c>
      <c r="O1646" s="7">
        <v>0</v>
      </c>
      <c r="P1646" s="7">
        <v>0</v>
      </c>
      <c r="Q1646" s="7">
        <v>0</v>
      </c>
      <c r="R1646" s="7">
        <v>0</v>
      </c>
      <c r="T1646" s="5">
        <v>0</v>
      </c>
      <c r="W1646" s="5">
        <v>0</v>
      </c>
      <c r="Y1646" s="5">
        <v>0</v>
      </c>
      <c r="Z1646" s="5">
        <v>0</v>
      </c>
      <c r="AB1646" s="5">
        <v>0</v>
      </c>
      <c r="AC1646" s="5">
        <v>0</v>
      </c>
      <c r="AE1646" s="5">
        <v>0</v>
      </c>
      <c r="AF1646" s="5">
        <v>0</v>
      </c>
      <c r="AH1646" s="5">
        <v>0</v>
      </c>
      <c r="AJ1646" s="7">
        <v>0</v>
      </c>
      <c r="AZ1646" s="5" t="s">
        <v>175</v>
      </c>
      <c r="BB1646" s="5" t="s">
        <v>77</v>
      </c>
      <c r="BD1646" s="5" t="s">
        <v>432</v>
      </c>
      <c r="BE1646" s="5" t="s">
        <v>67</v>
      </c>
    </row>
    <row r="1647" spans="1:57" x14ac:dyDescent="0.25">
      <c r="A1647" s="5">
        <v>1646</v>
      </c>
      <c r="B1647" s="6">
        <v>42600.323460648149</v>
      </c>
      <c r="D1647" s="5" t="s">
        <v>318</v>
      </c>
      <c r="E1647" s="5" t="s">
        <v>344</v>
      </c>
      <c r="G1647" s="5" t="s">
        <v>64</v>
      </c>
      <c r="H1647" s="5" t="s">
        <v>319</v>
      </c>
      <c r="I1647" s="5" t="s">
        <v>75</v>
      </c>
      <c r="J1647" s="5" t="s">
        <v>65</v>
      </c>
      <c r="K1647" s="5" t="s">
        <v>65</v>
      </c>
      <c r="M1647" s="5" t="s">
        <v>271</v>
      </c>
      <c r="N1647" s="5" t="s">
        <v>66</v>
      </c>
      <c r="O1647" s="7">
        <v>0</v>
      </c>
      <c r="P1647" s="7">
        <v>0</v>
      </c>
      <c r="Q1647" s="7">
        <v>0</v>
      </c>
      <c r="R1647" s="7">
        <v>0</v>
      </c>
      <c r="T1647" s="5">
        <v>0</v>
      </c>
      <c r="W1647" s="5">
        <v>0</v>
      </c>
      <c r="Y1647" s="5">
        <v>0</v>
      </c>
      <c r="Z1647" s="5">
        <v>0</v>
      </c>
      <c r="AB1647" s="5">
        <v>0</v>
      </c>
      <c r="AC1647" s="5">
        <v>0</v>
      </c>
      <c r="AE1647" s="5">
        <v>0</v>
      </c>
      <c r="AF1647" s="5">
        <v>0</v>
      </c>
      <c r="AH1647" s="5">
        <v>0</v>
      </c>
      <c r="AJ1647" s="7">
        <v>0</v>
      </c>
      <c r="AZ1647" s="5" t="s">
        <v>175</v>
      </c>
      <c r="BB1647" s="5" t="s">
        <v>77</v>
      </c>
      <c r="BD1647" s="5" t="s">
        <v>432</v>
      </c>
      <c r="BE1647" s="5" t="s">
        <v>67</v>
      </c>
    </row>
    <row r="1648" spans="1:57" x14ac:dyDescent="0.25">
      <c r="A1648" s="5">
        <v>1647</v>
      </c>
      <c r="B1648" s="6">
        <v>42600.321805555555</v>
      </c>
      <c r="D1648" s="5" t="s">
        <v>318</v>
      </c>
      <c r="E1648" s="5" t="s">
        <v>344</v>
      </c>
      <c r="G1648" s="5" t="s">
        <v>64</v>
      </c>
      <c r="H1648" s="5" t="s">
        <v>319</v>
      </c>
      <c r="I1648" s="5" t="s">
        <v>75</v>
      </c>
      <c r="J1648" s="5" t="s">
        <v>65</v>
      </c>
      <c r="K1648" s="5" t="s">
        <v>65</v>
      </c>
      <c r="M1648" s="5" t="s">
        <v>192</v>
      </c>
      <c r="N1648" s="5" t="s">
        <v>66</v>
      </c>
      <c r="O1648" s="7">
        <v>0</v>
      </c>
      <c r="P1648" s="7">
        <v>0</v>
      </c>
      <c r="Q1648" s="7">
        <v>0</v>
      </c>
      <c r="R1648" s="7">
        <v>0</v>
      </c>
      <c r="T1648" s="5">
        <v>0</v>
      </c>
      <c r="W1648" s="5">
        <v>0</v>
      </c>
      <c r="Y1648" s="5">
        <v>0</v>
      </c>
      <c r="Z1648" s="5">
        <v>0</v>
      </c>
      <c r="AB1648" s="5">
        <v>0</v>
      </c>
      <c r="AC1648" s="5">
        <v>0</v>
      </c>
      <c r="AE1648" s="5">
        <v>0</v>
      </c>
      <c r="AF1648" s="5">
        <v>0</v>
      </c>
      <c r="AH1648" s="5">
        <v>0</v>
      </c>
      <c r="AJ1648" s="7">
        <v>0</v>
      </c>
      <c r="AZ1648" s="5" t="s">
        <v>175</v>
      </c>
      <c r="BB1648" s="5" t="s">
        <v>77</v>
      </c>
      <c r="BD1648" s="5" t="s">
        <v>432</v>
      </c>
      <c r="BE1648" s="5" t="s">
        <v>67</v>
      </c>
    </row>
    <row r="1649" spans="1:57" x14ac:dyDescent="0.25">
      <c r="A1649" s="5">
        <v>1648</v>
      </c>
      <c r="B1649" s="6">
        <v>42600.32</v>
      </c>
      <c r="C1649" s="6">
        <v>42600.457303240742</v>
      </c>
      <c r="D1649" s="5" t="s">
        <v>336</v>
      </c>
      <c r="E1649" s="5" t="s">
        <v>68</v>
      </c>
      <c r="G1649" s="5" t="s">
        <v>64</v>
      </c>
      <c r="H1649" s="5" t="s">
        <v>319</v>
      </c>
      <c r="I1649" s="5" t="s">
        <v>69</v>
      </c>
      <c r="J1649" s="5" t="s">
        <v>65</v>
      </c>
      <c r="K1649" s="5" t="s">
        <v>65</v>
      </c>
      <c r="L1649" s="5">
        <v>42634</v>
      </c>
      <c r="M1649" s="5" t="s">
        <v>70</v>
      </c>
      <c r="N1649" s="5" t="s">
        <v>70</v>
      </c>
      <c r="O1649" s="7">
        <v>0</v>
      </c>
      <c r="P1649" s="7">
        <v>0</v>
      </c>
      <c r="Q1649" s="7">
        <v>0</v>
      </c>
      <c r="R1649" s="7">
        <v>0</v>
      </c>
      <c r="T1649" s="5">
        <v>33</v>
      </c>
      <c r="U1649" s="5">
        <v>0</v>
      </c>
      <c r="V1649" s="5">
        <v>0</v>
      </c>
      <c r="W1649" s="5">
        <v>0</v>
      </c>
      <c r="Z1649" s="5">
        <v>0</v>
      </c>
      <c r="AC1649" s="5">
        <v>0</v>
      </c>
      <c r="AF1649" s="5">
        <v>0</v>
      </c>
      <c r="AI1649" s="7">
        <v>616.33190000000002</v>
      </c>
      <c r="AJ1649" s="7">
        <v>4.1000000000000002E-2</v>
      </c>
      <c r="AK1649" s="5" t="s">
        <v>189</v>
      </c>
      <c r="AZ1649" s="5" t="s">
        <v>186</v>
      </c>
      <c r="BB1649" s="5" t="s">
        <v>71</v>
      </c>
    </row>
    <row r="1650" spans="1:57" x14ac:dyDescent="0.25">
      <c r="A1650" s="5">
        <v>1649</v>
      </c>
      <c r="B1650" s="6">
        <v>42600.319467592592</v>
      </c>
      <c r="C1650" s="6">
        <v>42600.476481481484</v>
      </c>
      <c r="D1650" s="5" t="s">
        <v>336</v>
      </c>
      <c r="E1650" s="5" t="s">
        <v>68</v>
      </c>
      <c r="G1650" s="5" t="s">
        <v>64</v>
      </c>
      <c r="H1650" s="5" t="s">
        <v>319</v>
      </c>
      <c r="I1650" s="5" t="s">
        <v>69</v>
      </c>
      <c r="J1650" s="5" t="s">
        <v>65</v>
      </c>
      <c r="K1650" s="5" t="s">
        <v>65</v>
      </c>
      <c r="L1650" s="5">
        <v>14354054</v>
      </c>
      <c r="M1650" s="5" t="s">
        <v>70</v>
      </c>
      <c r="N1650" s="5" t="s">
        <v>70</v>
      </c>
      <c r="O1650" s="7">
        <v>0</v>
      </c>
      <c r="P1650" s="7">
        <v>0</v>
      </c>
      <c r="Q1650" s="7">
        <v>0</v>
      </c>
      <c r="R1650" s="7">
        <v>0</v>
      </c>
      <c r="T1650" s="5">
        <v>33</v>
      </c>
      <c r="U1650" s="5">
        <v>0</v>
      </c>
      <c r="V1650" s="5">
        <v>0</v>
      </c>
      <c r="W1650" s="5">
        <v>0</v>
      </c>
      <c r="Z1650" s="5">
        <v>0</v>
      </c>
      <c r="AC1650" s="5">
        <v>0</v>
      </c>
      <c r="AF1650" s="5">
        <v>0</v>
      </c>
      <c r="AI1650" s="7">
        <v>629.91200000000003</v>
      </c>
      <c r="AJ1650" s="7">
        <v>13.689500000000001</v>
      </c>
      <c r="AK1650" s="5" t="s">
        <v>190</v>
      </c>
      <c r="AZ1650" s="5" t="s">
        <v>185</v>
      </c>
      <c r="BB1650" s="5" t="s">
        <v>74</v>
      </c>
    </row>
    <row r="1651" spans="1:57" x14ac:dyDescent="0.25">
      <c r="A1651" s="5">
        <v>1650</v>
      </c>
      <c r="B1651" s="6">
        <v>42599.962291666663</v>
      </c>
      <c r="D1651" s="5" t="s">
        <v>318</v>
      </c>
      <c r="E1651" s="5" t="s">
        <v>330</v>
      </c>
      <c r="G1651" s="5" t="s">
        <v>64</v>
      </c>
      <c r="H1651" s="5" t="s">
        <v>319</v>
      </c>
      <c r="I1651" s="5" t="s">
        <v>75</v>
      </c>
      <c r="J1651" s="5" t="s">
        <v>65</v>
      </c>
      <c r="K1651" s="5" t="s">
        <v>65</v>
      </c>
      <c r="M1651" s="5" t="s">
        <v>507</v>
      </c>
      <c r="N1651" s="5" t="s">
        <v>76</v>
      </c>
      <c r="O1651" s="7">
        <v>0</v>
      </c>
      <c r="P1651" s="7">
        <v>0</v>
      </c>
      <c r="Q1651" s="7">
        <v>0</v>
      </c>
      <c r="R1651" s="7">
        <v>0</v>
      </c>
      <c r="T1651" s="5">
        <v>0</v>
      </c>
      <c r="W1651" s="5">
        <v>0</v>
      </c>
      <c r="Y1651" s="5">
        <v>0</v>
      </c>
      <c r="Z1651" s="5">
        <v>0</v>
      </c>
      <c r="AB1651" s="5">
        <v>0</v>
      </c>
      <c r="AC1651" s="5">
        <v>0</v>
      </c>
      <c r="AE1651" s="5">
        <v>0</v>
      </c>
      <c r="AF1651" s="5">
        <v>0</v>
      </c>
      <c r="AH1651" s="5">
        <v>0</v>
      </c>
      <c r="AJ1651" s="7">
        <v>0</v>
      </c>
      <c r="AZ1651" s="5" t="s">
        <v>175</v>
      </c>
      <c r="BB1651" s="5" t="s">
        <v>77</v>
      </c>
      <c r="BD1651" s="5" t="s">
        <v>577</v>
      </c>
      <c r="BE1651" s="5" t="s">
        <v>67</v>
      </c>
    </row>
    <row r="1652" spans="1:57" x14ac:dyDescent="0.25">
      <c r="A1652" s="5">
        <v>1651</v>
      </c>
      <c r="B1652" s="6">
        <v>42599.952881944446</v>
      </c>
      <c r="D1652" s="5" t="s">
        <v>377</v>
      </c>
      <c r="E1652" s="5" t="s">
        <v>318</v>
      </c>
      <c r="G1652" s="5" t="s">
        <v>64</v>
      </c>
      <c r="H1652" s="5" t="s">
        <v>319</v>
      </c>
      <c r="I1652" s="5" t="s">
        <v>176</v>
      </c>
      <c r="J1652" s="5" t="s">
        <v>65</v>
      </c>
      <c r="K1652" s="5" t="s">
        <v>65</v>
      </c>
      <c r="M1652" s="5" t="s">
        <v>181</v>
      </c>
      <c r="N1652" s="5" t="s">
        <v>66</v>
      </c>
      <c r="O1652" s="7">
        <v>0</v>
      </c>
      <c r="P1652" s="7">
        <v>0</v>
      </c>
      <c r="Q1652" s="7">
        <v>0</v>
      </c>
      <c r="R1652" s="7">
        <v>0</v>
      </c>
      <c r="T1652" s="5">
        <v>0</v>
      </c>
      <c r="W1652" s="5">
        <v>0</v>
      </c>
      <c r="Y1652" s="5">
        <v>0</v>
      </c>
      <c r="Z1652" s="5">
        <v>0</v>
      </c>
      <c r="AB1652" s="5">
        <v>0</v>
      </c>
      <c r="AC1652" s="5">
        <v>0</v>
      </c>
      <c r="AE1652" s="5">
        <v>0</v>
      </c>
      <c r="AF1652" s="5">
        <v>0</v>
      </c>
      <c r="AH1652" s="5">
        <v>0</v>
      </c>
      <c r="AJ1652" s="7">
        <v>0</v>
      </c>
      <c r="AZ1652" s="5" t="s">
        <v>175</v>
      </c>
      <c r="BB1652" s="5" t="s">
        <v>178</v>
      </c>
      <c r="BD1652" s="5" t="s">
        <v>361</v>
      </c>
      <c r="BE1652" s="5" t="s">
        <v>67</v>
      </c>
    </row>
    <row r="1653" spans="1:57" x14ac:dyDescent="0.25">
      <c r="A1653" s="5">
        <v>1652</v>
      </c>
      <c r="B1653" s="6">
        <v>42599.95045138889</v>
      </c>
      <c r="D1653" s="5" t="s">
        <v>318</v>
      </c>
      <c r="E1653" s="5" t="s">
        <v>356</v>
      </c>
      <c r="G1653" s="5" t="s">
        <v>64</v>
      </c>
      <c r="H1653" s="5" t="s">
        <v>319</v>
      </c>
      <c r="I1653" s="5" t="s">
        <v>75</v>
      </c>
      <c r="J1653" s="5" t="s">
        <v>65</v>
      </c>
      <c r="K1653" s="5" t="s">
        <v>65</v>
      </c>
      <c r="M1653" s="5" t="s">
        <v>381</v>
      </c>
      <c r="N1653" s="5" t="s">
        <v>66</v>
      </c>
      <c r="O1653" s="7">
        <v>0</v>
      </c>
      <c r="P1653" s="7">
        <v>0</v>
      </c>
      <c r="Q1653" s="7">
        <v>0</v>
      </c>
      <c r="R1653" s="7">
        <v>0</v>
      </c>
      <c r="T1653" s="5">
        <v>0</v>
      </c>
      <c r="W1653" s="5">
        <v>0</v>
      </c>
      <c r="Y1653" s="5">
        <v>0</v>
      </c>
      <c r="Z1653" s="5">
        <v>0</v>
      </c>
      <c r="AB1653" s="5">
        <v>0</v>
      </c>
      <c r="AC1653" s="5">
        <v>0</v>
      </c>
      <c r="AE1653" s="5">
        <v>0</v>
      </c>
      <c r="AF1653" s="5">
        <v>0</v>
      </c>
      <c r="AH1653" s="5">
        <v>0</v>
      </c>
      <c r="AJ1653" s="7">
        <v>0</v>
      </c>
      <c r="AZ1653" s="5" t="s">
        <v>175</v>
      </c>
      <c r="BB1653" s="5" t="s">
        <v>77</v>
      </c>
      <c r="BD1653" s="5" t="s">
        <v>331</v>
      </c>
      <c r="BE1653" s="5" t="s">
        <v>67</v>
      </c>
    </row>
    <row r="1654" spans="1:57" x14ac:dyDescent="0.25">
      <c r="A1654" s="5">
        <v>1653</v>
      </c>
      <c r="B1654" s="6">
        <v>42599.949664351851</v>
      </c>
      <c r="D1654" s="5" t="s">
        <v>377</v>
      </c>
      <c r="E1654" s="5" t="s">
        <v>318</v>
      </c>
      <c r="G1654" s="5" t="s">
        <v>64</v>
      </c>
      <c r="H1654" s="5" t="s">
        <v>319</v>
      </c>
      <c r="I1654" s="5" t="s">
        <v>176</v>
      </c>
      <c r="J1654" s="5" t="s">
        <v>65</v>
      </c>
      <c r="K1654" s="5" t="s">
        <v>65</v>
      </c>
      <c r="M1654" s="5" t="s">
        <v>388</v>
      </c>
      <c r="N1654" s="5" t="s">
        <v>66</v>
      </c>
      <c r="O1654" s="7">
        <v>0</v>
      </c>
      <c r="P1654" s="7">
        <v>0</v>
      </c>
      <c r="Q1654" s="7">
        <v>0</v>
      </c>
      <c r="R1654" s="7">
        <v>0</v>
      </c>
      <c r="T1654" s="5">
        <v>0</v>
      </c>
      <c r="W1654" s="5">
        <v>0</v>
      </c>
      <c r="Y1654" s="5">
        <v>0</v>
      </c>
      <c r="Z1654" s="5">
        <v>0</v>
      </c>
      <c r="AB1654" s="5">
        <v>0</v>
      </c>
      <c r="AC1654" s="5">
        <v>0</v>
      </c>
      <c r="AE1654" s="5">
        <v>0</v>
      </c>
      <c r="AF1654" s="5">
        <v>0</v>
      </c>
      <c r="AH1654" s="5">
        <v>0</v>
      </c>
      <c r="AJ1654" s="7">
        <v>0</v>
      </c>
      <c r="AZ1654" s="5" t="s">
        <v>175</v>
      </c>
      <c r="BB1654" s="5" t="s">
        <v>178</v>
      </c>
      <c r="BD1654" s="5" t="s">
        <v>331</v>
      </c>
      <c r="BE1654" s="5" t="s">
        <v>67</v>
      </c>
    </row>
    <row r="1655" spans="1:57" x14ac:dyDescent="0.25">
      <c r="A1655" s="5">
        <v>1654</v>
      </c>
      <c r="B1655" s="6">
        <v>42599.948761574073</v>
      </c>
      <c r="D1655" s="5" t="s">
        <v>377</v>
      </c>
      <c r="E1655" s="5" t="s">
        <v>318</v>
      </c>
      <c r="G1655" s="5" t="s">
        <v>64</v>
      </c>
      <c r="H1655" s="5" t="s">
        <v>319</v>
      </c>
      <c r="I1655" s="5" t="s">
        <v>176</v>
      </c>
      <c r="J1655" s="5" t="s">
        <v>65</v>
      </c>
      <c r="K1655" s="5" t="s">
        <v>65</v>
      </c>
      <c r="M1655" s="5" t="s">
        <v>271</v>
      </c>
      <c r="N1655" s="5" t="s">
        <v>66</v>
      </c>
      <c r="O1655" s="7">
        <v>0</v>
      </c>
      <c r="P1655" s="7">
        <v>0</v>
      </c>
      <c r="Q1655" s="7">
        <v>0</v>
      </c>
      <c r="R1655" s="7">
        <v>0</v>
      </c>
      <c r="T1655" s="5">
        <v>0</v>
      </c>
      <c r="W1655" s="5">
        <v>0</v>
      </c>
      <c r="Y1655" s="5">
        <v>0</v>
      </c>
      <c r="Z1655" s="5">
        <v>0</v>
      </c>
      <c r="AB1655" s="5">
        <v>0</v>
      </c>
      <c r="AC1655" s="5">
        <v>0</v>
      </c>
      <c r="AE1655" s="5">
        <v>0</v>
      </c>
      <c r="AF1655" s="5">
        <v>0</v>
      </c>
      <c r="AH1655" s="5">
        <v>0</v>
      </c>
      <c r="AJ1655" s="7">
        <v>0</v>
      </c>
      <c r="AZ1655" s="5" t="s">
        <v>175</v>
      </c>
      <c r="BB1655" s="5" t="s">
        <v>178</v>
      </c>
      <c r="BD1655" s="5" t="s">
        <v>331</v>
      </c>
      <c r="BE1655" s="5" t="s">
        <v>67</v>
      </c>
    </row>
    <row r="1656" spans="1:57" x14ac:dyDescent="0.25">
      <c r="A1656" s="5">
        <v>1655</v>
      </c>
      <c r="B1656" s="6">
        <v>42599.947662037041</v>
      </c>
      <c r="D1656" s="5" t="s">
        <v>317</v>
      </c>
      <c r="E1656" s="5" t="s">
        <v>318</v>
      </c>
      <c r="F1656" s="5" t="s">
        <v>317</v>
      </c>
      <c r="G1656" s="5" t="s">
        <v>80</v>
      </c>
      <c r="H1656" s="5" t="s">
        <v>319</v>
      </c>
      <c r="I1656" s="5" t="s">
        <v>320</v>
      </c>
      <c r="J1656" s="5" t="s">
        <v>65</v>
      </c>
      <c r="K1656" s="5" t="s">
        <v>65</v>
      </c>
      <c r="M1656" s="5" t="s">
        <v>363</v>
      </c>
      <c r="N1656" s="5" t="s">
        <v>66</v>
      </c>
      <c r="O1656" s="7">
        <v>0</v>
      </c>
      <c r="P1656" s="7">
        <v>0</v>
      </c>
      <c r="Q1656" s="7">
        <v>0</v>
      </c>
      <c r="R1656" s="7">
        <v>0</v>
      </c>
      <c r="T1656" s="5">
        <v>0</v>
      </c>
      <c r="W1656" s="5">
        <v>0</v>
      </c>
      <c r="Y1656" s="5">
        <v>0</v>
      </c>
      <c r="Z1656" s="5">
        <v>0</v>
      </c>
      <c r="AB1656" s="5">
        <v>0</v>
      </c>
      <c r="AC1656" s="5">
        <v>0</v>
      </c>
      <c r="AE1656" s="5">
        <v>0</v>
      </c>
      <c r="AF1656" s="5">
        <v>0</v>
      </c>
      <c r="AH1656" s="5">
        <v>0</v>
      </c>
      <c r="AJ1656" s="7">
        <v>0</v>
      </c>
      <c r="BB1656" s="5" t="s">
        <v>322</v>
      </c>
      <c r="BD1656" s="5" t="s">
        <v>323</v>
      </c>
      <c r="BE1656" s="5" t="s">
        <v>324</v>
      </c>
    </row>
    <row r="1657" spans="1:57" x14ac:dyDescent="0.25">
      <c r="A1657" s="5">
        <v>1656</v>
      </c>
      <c r="B1657" s="6">
        <v>42599.939710648148</v>
      </c>
      <c r="D1657" s="5" t="s">
        <v>318</v>
      </c>
      <c r="E1657" s="5" t="s">
        <v>344</v>
      </c>
      <c r="G1657" s="5" t="s">
        <v>64</v>
      </c>
      <c r="H1657" s="5" t="s">
        <v>319</v>
      </c>
      <c r="I1657" s="5" t="s">
        <v>75</v>
      </c>
      <c r="J1657" s="5" t="s">
        <v>65</v>
      </c>
      <c r="K1657" s="5" t="s">
        <v>65</v>
      </c>
      <c r="M1657" s="5" t="s">
        <v>231</v>
      </c>
      <c r="N1657" s="5" t="s">
        <v>66</v>
      </c>
      <c r="O1657" s="7">
        <v>0</v>
      </c>
      <c r="P1657" s="7">
        <v>0</v>
      </c>
      <c r="Q1657" s="7">
        <v>0</v>
      </c>
      <c r="R1657" s="7">
        <v>0</v>
      </c>
      <c r="T1657" s="5">
        <v>0</v>
      </c>
      <c r="W1657" s="5">
        <v>0</v>
      </c>
      <c r="Y1657" s="5">
        <v>0</v>
      </c>
      <c r="Z1657" s="5">
        <v>0</v>
      </c>
      <c r="AB1657" s="5">
        <v>0</v>
      </c>
      <c r="AC1657" s="5">
        <v>0</v>
      </c>
      <c r="AE1657" s="5">
        <v>0</v>
      </c>
      <c r="AF1657" s="5">
        <v>0</v>
      </c>
      <c r="AH1657" s="5">
        <v>0</v>
      </c>
      <c r="AJ1657" s="7">
        <v>0</v>
      </c>
      <c r="AZ1657" s="5" t="s">
        <v>175</v>
      </c>
      <c r="BB1657" s="5" t="s">
        <v>77</v>
      </c>
      <c r="BD1657" s="5" t="s">
        <v>328</v>
      </c>
      <c r="BE1657" s="5" t="s">
        <v>67</v>
      </c>
    </row>
    <row r="1658" spans="1:57" x14ac:dyDescent="0.25">
      <c r="A1658" s="5">
        <v>1657</v>
      </c>
      <c r="B1658" s="6">
        <v>42599.935868055552</v>
      </c>
      <c r="C1658" s="6">
        <v>42600.081516203703</v>
      </c>
      <c r="D1658" s="5" t="s">
        <v>336</v>
      </c>
      <c r="E1658" s="5" t="s">
        <v>241</v>
      </c>
      <c r="F1658" s="5" t="s">
        <v>337</v>
      </c>
      <c r="G1658" s="5" t="s">
        <v>64</v>
      </c>
      <c r="H1658" s="5" t="s">
        <v>319</v>
      </c>
      <c r="I1658" s="5" t="s">
        <v>69</v>
      </c>
      <c r="J1658" s="5" t="s">
        <v>65</v>
      </c>
      <c r="K1658" s="5" t="s">
        <v>65</v>
      </c>
      <c r="L1658" s="5">
        <v>2999030</v>
      </c>
      <c r="M1658" s="5" t="s">
        <v>70</v>
      </c>
      <c r="N1658" s="5" t="s">
        <v>70</v>
      </c>
      <c r="O1658" s="7">
        <v>0</v>
      </c>
      <c r="P1658" s="7">
        <v>0</v>
      </c>
      <c r="Q1658" s="7">
        <v>0</v>
      </c>
      <c r="R1658" s="7">
        <v>0</v>
      </c>
      <c r="T1658" s="5">
        <v>33</v>
      </c>
      <c r="U1658" s="5">
        <v>0</v>
      </c>
      <c r="V1658" s="5">
        <v>0</v>
      </c>
      <c r="W1658" s="5">
        <v>0</v>
      </c>
      <c r="Z1658" s="5">
        <v>0</v>
      </c>
      <c r="AC1658" s="5">
        <v>0</v>
      </c>
      <c r="AF1658" s="5">
        <v>0</v>
      </c>
      <c r="AI1658" s="7">
        <v>633.08000000000004</v>
      </c>
      <c r="AJ1658" s="7">
        <v>2.8603999999999998</v>
      </c>
      <c r="AK1658" s="5" t="s">
        <v>148</v>
      </c>
      <c r="AZ1658" s="5" t="s">
        <v>185</v>
      </c>
      <c r="BB1658" s="5" t="s">
        <v>74</v>
      </c>
    </row>
    <row r="1659" spans="1:57" x14ac:dyDescent="0.25">
      <c r="A1659" s="5">
        <v>1658</v>
      </c>
      <c r="B1659" s="6">
        <v>42599.933240740742</v>
      </c>
      <c r="D1659" s="5" t="s">
        <v>318</v>
      </c>
      <c r="E1659" s="5" t="s">
        <v>344</v>
      </c>
      <c r="G1659" s="5" t="s">
        <v>64</v>
      </c>
      <c r="H1659" s="5" t="s">
        <v>319</v>
      </c>
      <c r="I1659" s="5" t="s">
        <v>75</v>
      </c>
      <c r="J1659" s="5" t="s">
        <v>65</v>
      </c>
      <c r="K1659" s="5" t="s">
        <v>65</v>
      </c>
      <c r="M1659" s="5" t="s">
        <v>537</v>
      </c>
      <c r="N1659" s="5" t="s">
        <v>365</v>
      </c>
      <c r="O1659" s="7">
        <v>0</v>
      </c>
      <c r="P1659" s="7">
        <v>0</v>
      </c>
      <c r="Q1659" s="7">
        <v>0</v>
      </c>
      <c r="R1659" s="7">
        <v>0</v>
      </c>
      <c r="T1659" s="5">
        <v>0</v>
      </c>
      <c r="W1659" s="5">
        <v>0</v>
      </c>
      <c r="Y1659" s="5">
        <v>0</v>
      </c>
      <c r="Z1659" s="5">
        <v>0</v>
      </c>
      <c r="AB1659" s="5">
        <v>0</v>
      </c>
      <c r="AC1659" s="5">
        <v>0</v>
      </c>
      <c r="AE1659" s="5">
        <v>0</v>
      </c>
      <c r="AF1659" s="5">
        <v>0</v>
      </c>
      <c r="AH1659" s="5">
        <v>0</v>
      </c>
      <c r="AJ1659" s="7">
        <v>0</v>
      </c>
      <c r="AZ1659" s="5" t="s">
        <v>175</v>
      </c>
      <c r="BB1659" s="5" t="s">
        <v>77</v>
      </c>
      <c r="BD1659" s="5" t="s">
        <v>704</v>
      </c>
      <c r="BE1659" s="5" t="s">
        <v>67</v>
      </c>
    </row>
    <row r="1660" spans="1:57" x14ac:dyDescent="0.25">
      <c r="A1660" s="5">
        <v>1659</v>
      </c>
      <c r="B1660" s="6">
        <v>42599.930555555555</v>
      </c>
      <c r="D1660" s="5" t="s">
        <v>318</v>
      </c>
      <c r="E1660" s="5" t="s">
        <v>356</v>
      </c>
      <c r="G1660" s="5" t="s">
        <v>64</v>
      </c>
      <c r="H1660" s="5" t="s">
        <v>319</v>
      </c>
      <c r="I1660" s="5" t="s">
        <v>75</v>
      </c>
      <c r="J1660" s="5" t="s">
        <v>65</v>
      </c>
      <c r="K1660" s="5" t="s">
        <v>65</v>
      </c>
      <c r="M1660" s="5" t="s">
        <v>280</v>
      </c>
      <c r="N1660" s="5" t="s">
        <v>66</v>
      </c>
      <c r="O1660" s="7">
        <v>0</v>
      </c>
      <c r="P1660" s="7">
        <v>0</v>
      </c>
      <c r="Q1660" s="7">
        <v>0</v>
      </c>
      <c r="R1660" s="7">
        <v>0</v>
      </c>
      <c r="T1660" s="5">
        <v>0</v>
      </c>
      <c r="W1660" s="5">
        <v>0</v>
      </c>
      <c r="Y1660" s="5">
        <v>0</v>
      </c>
      <c r="Z1660" s="5">
        <v>0</v>
      </c>
      <c r="AB1660" s="5">
        <v>0</v>
      </c>
      <c r="AC1660" s="5">
        <v>0</v>
      </c>
      <c r="AE1660" s="5">
        <v>0</v>
      </c>
      <c r="AF1660" s="5">
        <v>0</v>
      </c>
      <c r="AH1660" s="5">
        <v>0</v>
      </c>
      <c r="AJ1660" s="7">
        <v>0</v>
      </c>
      <c r="AZ1660" s="5" t="s">
        <v>175</v>
      </c>
      <c r="BB1660" s="5" t="s">
        <v>77</v>
      </c>
      <c r="BD1660" s="5" t="s">
        <v>427</v>
      </c>
      <c r="BE1660" s="5" t="s">
        <v>67</v>
      </c>
    </row>
    <row r="1661" spans="1:57" x14ac:dyDescent="0.25">
      <c r="A1661" s="5">
        <v>1660</v>
      </c>
      <c r="B1661" s="6">
        <v>42599.92119212963</v>
      </c>
      <c r="D1661" s="5" t="s">
        <v>318</v>
      </c>
      <c r="E1661" s="5" t="s">
        <v>356</v>
      </c>
      <c r="G1661" s="5" t="s">
        <v>64</v>
      </c>
      <c r="H1661" s="5" t="s">
        <v>319</v>
      </c>
      <c r="I1661" s="5" t="s">
        <v>75</v>
      </c>
      <c r="J1661" s="5" t="s">
        <v>65</v>
      </c>
      <c r="K1661" s="5" t="s">
        <v>65</v>
      </c>
      <c r="M1661" s="5" t="s">
        <v>242</v>
      </c>
      <c r="N1661" s="5" t="s">
        <v>66</v>
      </c>
      <c r="O1661" s="7">
        <v>0</v>
      </c>
      <c r="P1661" s="7">
        <v>0</v>
      </c>
      <c r="Q1661" s="7">
        <v>0</v>
      </c>
      <c r="R1661" s="7">
        <v>0</v>
      </c>
      <c r="T1661" s="5">
        <v>0</v>
      </c>
      <c r="W1661" s="5">
        <v>0</v>
      </c>
      <c r="Y1661" s="5">
        <v>0</v>
      </c>
      <c r="Z1661" s="5">
        <v>0</v>
      </c>
      <c r="AB1661" s="5">
        <v>0</v>
      </c>
      <c r="AC1661" s="5">
        <v>0</v>
      </c>
      <c r="AE1661" s="5">
        <v>0</v>
      </c>
      <c r="AF1661" s="5">
        <v>0</v>
      </c>
      <c r="AH1661" s="5">
        <v>0</v>
      </c>
      <c r="AJ1661" s="7">
        <v>0</v>
      </c>
      <c r="AZ1661" s="5" t="s">
        <v>175</v>
      </c>
      <c r="BB1661" s="5" t="s">
        <v>77</v>
      </c>
      <c r="BD1661" s="5" t="s">
        <v>432</v>
      </c>
      <c r="BE1661" s="5" t="s">
        <v>67</v>
      </c>
    </row>
    <row r="1662" spans="1:57" x14ac:dyDescent="0.25">
      <c r="A1662" s="5">
        <v>1661</v>
      </c>
      <c r="B1662" s="6">
        <v>42599.889398148145</v>
      </c>
      <c r="D1662" s="5" t="s">
        <v>344</v>
      </c>
      <c r="E1662" s="5" t="s">
        <v>318</v>
      </c>
      <c r="G1662" s="5" t="s">
        <v>64</v>
      </c>
      <c r="H1662" s="5" t="s">
        <v>319</v>
      </c>
      <c r="I1662" s="5" t="s">
        <v>176</v>
      </c>
      <c r="J1662" s="5" t="s">
        <v>65</v>
      </c>
      <c r="K1662" s="5" t="s">
        <v>65</v>
      </c>
      <c r="M1662" s="5" t="s">
        <v>601</v>
      </c>
      <c r="N1662" s="5" t="s">
        <v>76</v>
      </c>
      <c r="O1662" s="7">
        <v>0</v>
      </c>
      <c r="P1662" s="7">
        <v>0</v>
      </c>
      <c r="Q1662" s="7">
        <v>0</v>
      </c>
      <c r="R1662" s="7">
        <v>0</v>
      </c>
      <c r="T1662" s="5">
        <v>0</v>
      </c>
      <c r="W1662" s="5">
        <v>0</v>
      </c>
      <c r="Y1662" s="5">
        <v>0</v>
      </c>
      <c r="Z1662" s="5">
        <v>0</v>
      </c>
      <c r="AB1662" s="5">
        <v>0</v>
      </c>
      <c r="AC1662" s="5">
        <v>0</v>
      </c>
      <c r="AE1662" s="5">
        <v>0</v>
      </c>
      <c r="AF1662" s="5">
        <v>0</v>
      </c>
      <c r="AH1662" s="5">
        <v>0</v>
      </c>
      <c r="AJ1662" s="7">
        <v>0</v>
      </c>
      <c r="AZ1662" s="5" t="s">
        <v>175</v>
      </c>
      <c r="BB1662" s="5" t="s">
        <v>178</v>
      </c>
      <c r="BD1662" s="5" t="s">
        <v>432</v>
      </c>
      <c r="BE1662" s="5" t="s">
        <v>67</v>
      </c>
    </row>
    <row r="1663" spans="1:57" x14ac:dyDescent="0.25">
      <c r="A1663" s="5">
        <v>1662</v>
      </c>
      <c r="B1663" s="6">
        <v>42599.852523148147</v>
      </c>
      <c r="C1663" s="6">
        <v>42600.04959490741</v>
      </c>
      <c r="D1663" s="5" t="s">
        <v>336</v>
      </c>
      <c r="E1663" s="5" t="s">
        <v>68</v>
      </c>
      <c r="F1663" s="5" t="s">
        <v>337</v>
      </c>
      <c r="G1663" s="5" t="s">
        <v>64</v>
      </c>
      <c r="H1663" s="5" t="s">
        <v>319</v>
      </c>
      <c r="I1663" s="5" t="s">
        <v>69</v>
      </c>
      <c r="J1663" s="5" t="s">
        <v>65</v>
      </c>
      <c r="K1663" s="5" t="s">
        <v>65</v>
      </c>
      <c r="L1663" s="5">
        <v>387797</v>
      </c>
      <c r="M1663" s="5" t="s">
        <v>70</v>
      </c>
      <c r="N1663" s="5" t="s">
        <v>70</v>
      </c>
      <c r="O1663" s="7">
        <v>0</v>
      </c>
      <c r="P1663" s="7">
        <v>0</v>
      </c>
      <c r="Q1663" s="7">
        <v>0</v>
      </c>
      <c r="R1663" s="7">
        <v>0</v>
      </c>
      <c r="T1663" s="5">
        <v>33</v>
      </c>
      <c r="U1663" s="5">
        <v>0</v>
      </c>
      <c r="V1663" s="5">
        <v>0</v>
      </c>
      <c r="W1663" s="5">
        <v>0</v>
      </c>
      <c r="Z1663" s="5">
        <v>0</v>
      </c>
      <c r="AC1663" s="5">
        <v>0</v>
      </c>
      <c r="AF1663" s="5">
        <v>0</v>
      </c>
      <c r="AI1663" s="7">
        <v>636.12490000000003</v>
      </c>
      <c r="AJ1663" s="7">
        <v>0.37009999999999998</v>
      </c>
      <c r="AK1663" s="5" t="s">
        <v>149</v>
      </c>
      <c r="AZ1663" s="5" t="s">
        <v>186</v>
      </c>
      <c r="BB1663" s="5" t="s">
        <v>71</v>
      </c>
    </row>
    <row r="1664" spans="1:57" x14ac:dyDescent="0.25">
      <c r="A1664" s="5">
        <v>1663</v>
      </c>
      <c r="B1664" s="6">
        <v>42599.785949074074</v>
      </c>
      <c r="D1664" s="5" t="s">
        <v>318</v>
      </c>
      <c r="E1664" s="5" t="s">
        <v>344</v>
      </c>
      <c r="G1664" s="5" t="s">
        <v>64</v>
      </c>
      <c r="H1664" s="5" t="s">
        <v>319</v>
      </c>
      <c r="I1664" s="5" t="s">
        <v>75</v>
      </c>
      <c r="J1664" s="5" t="s">
        <v>65</v>
      </c>
      <c r="K1664" s="5" t="s">
        <v>65</v>
      </c>
      <c r="M1664" s="5" t="s">
        <v>392</v>
      </c>
      <c r="N1664" s="5" t="s">
        <v>66</v>
      </c>
      <c r="O1664" s="7">
        <v>0</v>
      </c>
      <c r="P1664" s="7">
        <v>0</v>
      </c>
      <c r="Q1664" s="7">
        <v>0</v>
      </c>
      <c r="R1664" s="7">
        <v>0</v>
      </c>
      <c r="T1664" s="5">
        <v>0</v>
      </c>
      <c r="W1664" s="5">
        <v>0</v>
      </c>
      <c r="Y1664" s="5">
        <v>0</v>
      </c>
      <c r="Z1664" s="5">
        <v>0</v>
      </c>
      <c r="AB1664" s="5">
        <v>0</v>
      </c>
      <c r="AC1664" s="5">
        <v>0</v>
      </c>
      <c r="AE1664" s="5">
        <v>0</v>
      </c>
      <c r="AF1664" s="5">
        <v>0</v>
      </c>
      <c r="AH1664" s="5">
        <v>0</v>
      </c>
      <c r="AJ1664" s="7">
        <v>0</v>
      </c>
      <c r="AZ1664" s="5" t="s">
        <v>175</v>
      </c>
      <c r="BB1664" s="5" t="s">
        <v>77</v>
      </c>
      <c r="BD1664" s="5" t="s">
        <v>475</v>
      </c>
      <c r="BE1664" s="5" t="s">
        <v>67</v>
      </c>
    </row>
    <row r="1665" spans="1:57" x14ac:dyDescent="0.25">
      <c r="A1665" s="5">
        <v>1664</v>
      </c>
      <c r="B1665" s="6">
        <v>42599.769189814811</v>
      </c>
      <c r="C1665" s="6">
        <v>42600.028854166667</v>
      </c>
      <c r="D1665" s="5" t="s">
        <v>336</v>
      </c>
      <c r="E1665" s="5" t="s">
        <v>241</v>
      </c>
      <c r="F1665" s="5" t="s">
        <v>337</v>
      </c>
      <c r="G1665" s="5" t="s">
        <v>64</v>
      </c>
      <c r="H1665" s="5" t="s">
        <v>319</v>
      </c>
      <c r="I1665" s="5" t="s">
        <v>69</v>
      </c>
      <c r="J1665" s="5" t="s">
        <v>65</v>
      </c>
      <c r="K1665" s="5" t="s">
        <v>65</v>
      </c>
      <c r="L1665" s="5">
        <v>14242675</v>
      </c>
      <c r="M1665" s="5" t="s">
        <v>70</v>
      </c>
      <c r="N1665" s="5" t="s">
        <v>70</v>
      </c>
      <c r="O1665" s="7">
        <v>0</v>
      </c>
      <c r="P1665" s="7">
        <v>0</v>
      </c>
      <c r="Q1665" s="7">
        <v>0</v>
      </c>
      <c r="R1665" s="7">
        <v>0</v>
      </c>
      <c r="T1665" s="5">
        <v>33</v>
      </c>
      <c r="U1665" s="5">
        <v>0</v>
      </c>
      <c r="V1665" s="5">
        <v>0</v>
      </c>
      <c r="W1665" s="5">
        <v>0</v>
      </c>
      <c r="Z1665" s="5">
        <v>0</v>
      </c>
      <c r="AC1665" s="5">
        <v>0</v>
      </c>
      <c r="AF1665" s="5">
        <v>0</v>
      </c>
      <c r="AI1665" s="7">
        <v>646.74210000000005</v>
      </c>
      <c r="AJ1665" s="7">
        <v>13.583</v>
      </c>
      <c r="AK1665" s="5" t="s">
        <v>148</v>
      </c>
      <c r="AZ1665" s="5" t="s">
        <v>185</v>
      </c>
      <c r="BB1665" s="5" t="s">
        <v>74</v>
      </c>
    </row>
    <row r="1666" spans="1:57" x14ac:dyDescent="0.25">
      <c r="A1666" s="5">
        <v>1665</v>
      </c>
      <c r="B1666" s="6">
        <v>42599.758148148147</v>
      </c>
      <c r="D1666" s="5" t="s">
        <v>318</v>
      </c>
      <c r="E1666" s="5" t="s">
        <v>705</v>
      </c>
      <c r="G1666" s="5" t="s">
        <v>64</v>
      </c>
      <c r="H1666" s="5" t="s">
        <v>319</v>
      </c>
      <c r="I1666" s="5" t="s">
        <v>75</v>
      </c>
      <c r="J1666" s="5" t="s">
        <v>65</v>
      </c>
      <c r="K1666" s="5" t="s">
        <v>65</v>
      </c>
      <c r="M1666" s="5" t="s">
        <v>630</v>
      </c>
      <c r="N1666" s="5" t="s">
        <v>196</v>
      </c>
      <c r="O1666" s="7">
        <v>0</v>
      </c>
      <c r="P1666" s="7">
        <v>0</v>
      </c>
      <c r="Q1666" s="7">
        <v>0</v>
      </c>
      <c r="R1666" s="7">
        <v>0</v>
      </c>
      <c r="T1666" s="5">
        <v>0</v>
      </c>
      <c r="W1666" s="5">
        <v>0</v>
      </c>
      <c r="Y1666" s="5">
        <v>0</v>
      </c>
      <c r="Z1666" s="5">
        <v>0</v>
      </c>
      <c r="AB1666" s="5">
        <v>0</v>
      </c>
      <c r="AC1666" s="5">
        <v>0</v>
      </c>
      <c r="AE1666" s="5">
        <v>0</v>
      </c>
      <c r="AF1666" s="5">
        <v>0</v>
      </c>
      <c r="AH1666" s="5">
        <v>0</v>
      </c>
      <c r="AJ1666" s="7">
        <v>0</v>
      </c>
      <c r="AZ1666" s="5" t="s">
        <v>175</v>
      </c>
      <c r="BB1666" s="5" t="s">
        <v>77</v>
      </c>
      <c r="BD1666" s="5" t="s">
        <v>475</v>
      </c>
      <c r="BE1666" s="5" t="s">
        <v>67</v>
      </c>
    </row>
    <row r="1667" spans="1:57" x14ac:dyDescent="0.25">
      <c r="A1667" s="5">
        <v>1666</v>
      </c>
      <c r="B1667" s="6">
        <v>42599.753472222219</v>
      </c>
      <c r="D1667" s="5" t="s">
        <v>317</v>
      </c>
      <c r="E1667" s="5" t="s">
        <v>318</v>
      </c>
      <c r="F1667" s="5" t="s">
        <v>317</v>
      </c>
      <c r="G1667" s="5" t="s">
        <v>80</v>
      </c>
      <c r="H1667" s="5" t="s">
        <v>319</v>
      </c>
      <c r="I1667" s="5" t="s">
        <v>320</v>
      </c>
      <c r="J1667" s="5" t="s">
        <v>65</v>
      </c>
      <c r="K1667" s="5" t="s">
        <v>65</v>
      </c>
      <c r="M1667" s="5" t="s">
        <v>191</v>
      </c>
      <c r="N1667" s="5" t="s">
        <v>66</v>
      </c>
      <c r="O1667" s="7">
        <v>0</v>
      </c>
      <c r="P1667" s="7">
        <v>0</v>
      </c>
      <c r="Q1667" s="7">
        <v>0</v>
      </c>
      <c r="R1667" s="7">
        <v>0</v>
      </c>
      <c r="T1667" s="5">
        <v>0</v>
      </c>
      <c r="W1667" s="5">
        <v>0</v>
      </c>
      <c r="Y1667" s="5">
        <v>0</v>
      </c>
      <c r="Z1667" s="5">
        <v>0</v>
      </c>
      <c r="AB1667" s="5">
        <v>0</v>
      </c>
      <c r="AC1667" s="5">
        <v>0</v>
      </c>
      <c r="AE1667" s="5">
        <v>0</v>
      </c>
      <c r="AF1667" s="5">
        <v>0</v>
      </c>
      <c r="AH1667" s="5">
        <v>0</v>
      </c>
      <c r="AJ1667" s="7">
        <v>0</v>
      </c>
      <c r="BB1667" s="5" t="s">
        <v>322</v>
      </c>
      <c r="BD1667" s="5" t="s">
        <v>323</v>
      </c>
      <c r="BE1667" s="5" t="s">
        <v>324</v>
      </c>
    </row>
    <row r="1668" spans="1:57" x14ac:dyDescent="0.25">
      <c r="A1668" s="5">
        <v>1667</v>
      </c>
      <c r="B1668" s="6">
        <v>42599.753425925926</v>
      </c>
      <c r="D1668" s="5" t="s">
        <v>318</v>
      </c>
      <c r="E1668" s="5" t="s">
        <v>344</v>
      </c>
      <c r="G1668" s="5" t="s">
        <v>64</v>
      </c>
      <c r="H1668" s="5" t="s">
        <v>319</v>
      </c>
      <c r="I1668" s="5" t="s">
        <v>75</v>
      </c>
      <c r="J1668" s="5" t="s">
        <v>65</v>
      </c>
      <c r="K1668" s="5" t="s">
        <v>65</v>
      </c>
      <c r="M1668" s="5" t="s">
        <v>211</v>
      </c>
      <c r="N1668" s="5" t="s">
        <v>76</v>
      </c>
      <c r="O1668" s="7">
        <v>0</v>
      </c>
      <c r="P1668" s="7">
        <v>0</v>
      </c>
      <c r="Q1668" s="7">
        <v>0</v>
      </c>
      <c r="R1668" s="7">
        <v>0</v>
      </c>
      <c r="T1668" s="5">
        <v>0</v>
      </c>
      <c r="W1668" s="5">
        <v>0</v>
      </c>
      <c r="Y1668" s="5">
        <v>0</v>
      </c>
      <c r="Z1668" s="5">
        <v>0</v>
      </c>
      <c r="AB1668" s="5">
        <v>0</v>
      </c>
      <c r="AC1668" s="5">
        <v>0</v>
      </c>
      <c r="AE1668" s="5">
        <v>0</v>
      </c>
      <c r="AF1668" s="5">
        <v>0</v>
      </c>
      <c r="AH1668" s="5">
        <v>0</v>
      </c>
      <c r="AJ1668" s="7">
        <v>0</v>
      </c>
      <c r="AZ1668" s="5" t="s">
        <v>175</v>
      </c>
      <c r="BB1668" s="5" t="s">
        <v>77</v>
      </c>
      <c r="BD1668" s="5" t="s">
        <v>432</v>
      </c>
      <c r="BE1668" s="5" t="s">
        <v>67</v>
      </c>
    </row>
    <row r="1669" spans="1:57" x14ac:dyDescent="0.25">
      <c r="A1669" s="5">
        <v>1668</v>
      </c>
      <c r="B1669" s="6">
        <v>42599.711747685185</v>
      </c>
      <c r="D1669" s="5" t="s">
        <v>318</v>
      </c>
      <c r="E1669" s="5" t="s">
        <v>356</v>
      </c>
      <c r="G1669" s="5" t="s">
        <v>64</v>
      </c>
      <c r="H1669" s="5" t="s">
        <v>319</v>
      </c>
      <c r="I1669" s="5" t="s">
        <v>75</v>
      </c>
      <c r="J1669" s="5" t="s">
        <v>65</v>
      </c>
      <c r="K1669" s="5" t="s">
        <v>65</v>
      </c>
      <c r="M1669" s="5" t="s">
        <v>654</v>
      </c>
      <c r="N1669" s="5" t="s">
        <v>66</v>
      </c>
      <c r="O1669" s="7">
        <v>0</v>
      </c>
      <c r="P1669" s="7">
        <v>0</v>
      </c>
      <c r="Q1669" s="7">
        <v>0</v>
      </c>
      <c r="R1669" s="7">
        <v>0</v>
      </c>
      <c r="T1669" s="5">
        <v>0</v>
      </c>
      <c r="W1669" s="5">
        <v>0</v>
      </c>
      <c r="Y1669" s="5">
        <v>0</v>
      </c>
      <c r="Z1669" s="5">
        <v>0</v>
      </c>
      <c r="AB1669" s="5">
        <v>0</v>
      </c>
      <c r="AC1669" s="5">
        <v>0</v>
      </c>
      <c r="AE1669" s="5">
        <v>0</v>
      </c>
      <c r="AF1669" s="5">
        <v>0</v>
      </c>
      <c r="AH1669" s="5">
        <v>0</v>
      </c>
      <c r="AJ1669" s="7">
        <v>0</v>
      </c>
      <c r="AZ1669" s="5" t="s">
        <v>175</v>
      </c>
      <c r="BB1669" s="5" t="s">
        <v>77</v>
      </c>
      <c r="BD1669" s="5" t="s">
        <v>577</v>
      </c>
      <c r="BE1669" s="5" t="s">
        <v>67</v>
      </c>
    </row>
    <row r="1670" spans="1:57" x14ac:dyDescent="0.25">
      <c r="A1670" s="5">
        <v>1669</v>
      </c>
      <c r="B1670" s="6">
        <v>42599.705868055556</v>
      </c>
      <c r="D1670" s="5" t="s">
        <v>344</v>
      </c>
      <c r="E1670" s="5" t="s">
        <v>318</v>
      </c>
      <c r="G1670" s="5" t="s">
        <v>64</v>
      </c>
      <c r="H1670" s="5" t="s">
        <v>319</v>
      </c>
      <c r="I1670" s="5" t="s">
        <v>176</v>
      </c>
      <c r="J1670" s="5" t="s">
        <v>65</v>
      </c>
      <c r="K1670" s="5" t="s">
        <v>65</v>
      </c>
      <c r="M1670" s="5" t="s">
        <v>534</v>
      </c>
      <c r="N1670" s="5" t="s">
        <v>76</v>
      </c>
      <c r="O1670" s="7">
        <v>0</v>
      </c>
      <c r="P1670" s="7">
        <v>0</v>
      </c>
      <c r="Q1670" s="7">
        <v>0</v>
      </c>
      <c r="R1670" s="7">
        <v>0</v>
      </c>
      <c r="T1670" s="5">
        <v>0</v>
      </c>
      <c r="W1670" s="5">
        <v>0</v>
      </c>
      <c r="Y1670" s="5">
        <v>0</v>
      </c>
      <c r="Z1670" s="5">
        <v>0</v>
      </c>
      <c r="AB1670" s="5">
        <v>0</v>
      </c>
      <c r="AC1670" s="5">
        <v>0</v>
      </c>
      <c r="AE1670" s="5">
        <v>0</v>
      </c>
      <c r="AF1670" s="5">
        <v>0</v>
      </c>
      <c r="AH1670" s="5">
        <v>0</v>
      </c>
      <c r="AJ1670" s="7">
        <v>0</v>
      </c>
      <c r="AZ1670" s="5" t="s">
        <v>175</v>
      </c>
      <c r="BB1670" s="5" t="s">
        <v>178</v>
      </c>
      <c r="BD1670" s="5" t="s">
        <v>706</v>
      </c>
      <c r="BE1670" s="5" t="s">
        <v>67</v>
      </c>
    </row>
    <row r="1671" spans="1:57" x14ac:dyDescent="0.25">
      <c r="A1671" s="5">
        <v>1670</v>
      </c>
      <c r="B1671" s="6">
        <v>42599.634143518517</v>
      </c>
      <c r="D1671" s="5" t="s">
        <v>318</v>
      </c>
      <c r="E1671" s="5" t="s">
        <v>344</v>
      </c>
      <c r="G1671" s="5" t="s">
        <v>64</v>
      </c>
      <c r="H1671" s="5" t="s">
        <v>319</v>
      </c>
      <c r="I1671" s="5" t="s">
        <v>75</v>
      </c>
      <c r="J1671" s="5" t="s">
        <v>65</v>
      </c>
      <c r="K1671" s="5" t="s">
        <v>65</v>
      </c>
      <c r="M1671" s="5" t="s">
        <v>257</v>
      </c>
      <c r="N1671" s="5" t="s">
        <v>196</v>
      </c>
      <c r="O1671" s="7">
        <v>0</v>
      </c>
      <c r="P1671" s="7">
        <v>0</v>
      </c>
      <c r="Q1671" s="7">
        <v>0</v>
      </c>
      <c r="R1671" s="7">
        <v>0</v>
      </c>
      <c r="T1671" s="5">
        <v>0</v>
      </c>
      <c r="W1671" s="5">
        <v>0</v>
      </c>
      <c r="Y1671" s="5">
        <v>0</v>
      </c>
      <c r="Z1671" s="5">
        <v>0</v>
      </c>
      <c r="AB1671" s="5">
        <v>0</v>
      </c>
      <c r="AC1671" s="5">
        <v>0</v>
      </c>
      <c r="AE1671" s="5">
        <v>0</v>
      </c>
      <c r="AF1671" s="5">
        <v>0</v>
      </c>
      <c r="AH1671" s="5">
        <v>0</v>
      </c>
      <c r="AJ1671" s="7">
        <v>0</v>
      </c>
      <c r="AZ1671" s="5" t="s">
        <v>175</v>
      </c>
      <c r="BB1671" s="5" t="s">
        <v>77</v>
      </c>
      <c r="BD1671" s="5" t="s">
        <v>707</v>
      </c>
      <c r="BE1671" s="5" t="s">
        <v>67</v>
      </c>
    </row>
    <row r="1672" spans="1:57" x14ac:dyDescent="0.25">
      <c r="A1672" s="5">
        <v>1671</v>
      </c>
      <c r="B1672" s="6">
        <v>42599.618414351855</v>
      </c>
      <c r="D1672" s="5" t="s">
        <v>318</v>
      </c>
      <c r="E1672" s="5" t="s">
        <v>708</v>
      </c>
      <c r="G1672" s="5" t="s">
        <v>64</v>
      </c>
      <c r="H1672" s="5" t="s">
        <v>319</v>
      </c>
      <c r="I1672" s="5" t="s">
        <v>75</v>
      </c>
      <c r="J1672" s="5" t="s">
        <v>65</v>
      </c>
      <c r="K1672" s="5" t="s">
        <v>65</v>
      </c>
      <c r="M1672" s="5" t="s">
        <v>601</v>
      </c>
      <c r="N1672" s="5" t="s">
        <v>76</v>
      </c>
      <c r="O1672" s="7">
        <v>0</v>
      </c>
      <c r="P1672" s="7">
        <v>0</v>
      </c>
      <c r="Q1672" s="7">
        <v>0</v>
      </c>
      <c r="R1672" s="7">
        <v>0</v>
      </c>
      <c r="T1672" s="5">
        <v>0</v>
      </c>
      <c r="W1672" s="5">
        <v>0</v>
      </c>
      <c r="Y1672" s="5">
        <v>0</v>
      </c>
      <c r="Z1672" s="5">
        <v>0</v>
      </c>
      <c r="AB1672" s="5">
        <v>0</v>
      </c>
      <c r="AC1672" s="5">
        <v>0</v>
      </c>
      <c r="AE1672" s="5">
        <v>0</v>
      </c>
      <c r="AF1672" s="5">
        <v>0</v>
      </c>
      <c r="AH1672" s="5">
        <v>0</v>
      </c>
      <c r="AJ1672" s="7">
        <v>0</v>
      </c>
      <c r="AZ1672" s="5" t="s">
        <v>175</v>
      </c>
      <c r="BB1672" s="5" t="s">
        <v>77</v>
      </c>
      <c r="BD1672" s="5" t="s">
        <v>517</v>
      </c>
      <c r="BE1672" s="5" t="s">
        <v>67</v>
      </c>
    </row>
    <row r="1673" spans="1:57" x14ac:dyDescent="0.25">
      <c r="A1673" s="5">
        <v>1672</v>
      </c>
      <c r="B1673" s="6">
        <v>42599.612500000003</v>
      </c>
      <c r="D1673" s="5" t="s">
        <v>318</v>
      </c>
      <c r="E1673" s="5" t="s">
        <v>709</v>
      </c>
      <c r="G1673" s="5" t="s">
        <v>64</v>
      </c>
      <c r="H1673" s="5" t="s">
        <v>319</v>
      </c>
      <c r="I1673" s="5" t="s">
        <v>75</v>
      </c>
      <c r="J1673" s="5" t="s">
        <v>65</v>
      </c>
      <c r="K1673" s="5" t="s">
        <v>65</v>
      </c>
      <c r="M1673" s="5" t="s">
        <v>381</v>
      </c>
      <c r="N1673" s="5" t="s">
        <v>66</v>
      </c>
      <c r="O1673" s="7">
        <v>0</v>
      </c>
      <c r="P1673" s="7">
        <v>0</v>
      </c>
      <c r="Q1673" s="7">
        <v>0</v>
      </c>
      <c r="R1673" s="7">
        <v>0</v>
      </c>
      <c r="T1673" s="5">
        <v>0</v>
      </c>
      <c r="W1673" s="5">
        <v>0</v>
      </c>
      <c r="Y1673" s="5">
        <v>0</v>
      </c>
      <c r="Z1673" s="5">
        <v>0</v>
      </c>
      <c r="AB1673" s="5">
        <v>0</v>
      </c>
      <c r="AC1673" s="5">
        <v>0</v>
      </c>
      <c r="AE1673" s="5">
        <v>0</v>
      </c>
      <c r="AF1673" s="5">
        <v>0</v>
      </c>
      <c r="AH1673" s="5">
        <v>0</v>
      </c>
      <c r="AJ1673" s="7">
        <v>0</v>
      </c>
      <c r="AZ1673" s="5" t="s">
        <v>175</v>
      </c>
      <c r="BB1673" s="5" t="s">
        <v>77</v>
      </c>
      <c r="BD1673" s="5" t="s">
        <v>394</v>
      </c>
      <c r="BE1673" s="5" t="s">
        <v>67</v>
      </c>
    </row>
    <row r="1674" spans="1:57" x14ac:dyDescent="0.25">
      <c r="A1674" s="5">
        <v>1673</v>
      </c>
      <c r="B1674" s="6">
        <v>42599.602523148147</v>
      </c>
      <c r="C1674" s="6">
        <v>42599.963796296295</v>
      </c>
      <c r="D1674" s="5" t="s">
        <v>336</v>
      </c>
      <c r="E1674" s="5" t="s">
        <v>68</v>
      </c>
      <c r="F1674" s="5" t="s">
        <v>337</v>
      </c>
      <c r="G1674" s="5" t="s">
        <v>64</v>
      </c>
      <c r="H1674" s="5" t="s">
        <v>319</v>
      </c>
      <c r="I1674" s="5" t="s">
        <v>69</v>
      </c>
      <c r="J1674" s="5" t="s">
        <v>65</v>
      </c>
      <c r="K1674" s="5" t="s">
        <v>65</v>
      </c>
      <c r="L1674" s="5">
        <v>465399</v>
      </c>
      <c r="M1674" s="5" t="s">
        <v>70</v>
      </c>
      <c r="N1674" s="5" t="s">
        <v>70</v>
      </c>
      <c r="O1674" s="7">
        <v>0</v>
      </c>
      <c r="P1674" s="7">
        <v>0</v>
      </c>
      <c r="Q1674" s="7">
        <v>0</v>
      </c>
      <c r="R1674" s="7">
        <v>0</v>
      </c>
      <c r="T1674" s="5">
        <v>33</v>
      </c>
      <c r="U1674" s="5">
        <v>0</v>
      </c>
      <c r="V1674" s="5">
        <v>0</v>
      </c>
      <c r="W1674" s="5">
        <v>0</v>
      </c>
      <c r="Z1674" s="5">
        <v>0</v>
      </c>
      <c r="AC1674" s="5">
        <v>0</v>
      </c>
      <c r="AF1674" s="5">
        <v>0</v>
      </c>
      <c r="AI1674" s="7">
        <v>651.75570000000005</v>
      </c>
      <c r="AJ1674" s="7">
        <v>0.44429999999999997</v>
      </c>
      <c r="AK1674" s="5" t="s">
        <v>149</v>
      </c>
      <c r="AZ1674" s="5" t="s">
        <v>186</v>
      </c>
      <c r="BB1674" s="5" t="s">
        <v>71</v>
      </c>
    </row>
    <row r="1675" spans="1:57" x14ac:dyDescent="0.25">
      <c r="A1675" s="5">
        <v>1674</v>
      </c>
      <c r="B1675" s="6">
        <v>42599.602523148147</v>
      </c>
      <c r="C1675" s="6">
        <v>42599.922453703701</v>
      </c>
      <c r="D1675" s="5" t="s">
        <v>336</v>
      </c>
      <c r="E1675" s="5" t="s">
        <v>68</v>
      </c>
      <c r="F1675" s="5" t="s">
        <v>337</v>
      </c>
      <c r="G1675" s="5" t="s">
        <v>64</v>
      </c>
      <c r="H1675" s="5" t="s">
        <v>319</v>
      </c>
      <c r="I1675" s="5" t="s">
        <v>69</v>
      </c>
      <c r="J1675" s="5" t="s">
        <v>65</v>
      </c>
      <c r="K1675" s="5" t="s">
        <v>65</v>
      </c>
      <c r="L1675" s="5">
        <v>4808696</v>
      </c>
      <c r="M1675" s="5" t="s">
        <v>70</v>
      </c>
      <c r="N1675" s="5" t="s">
        <v>70</v>
      </c>
      <c r="O1675" s="7">
        <v>0</v>
      </c>
      <c r="P1675" s="7">
        <v>0</v>
      </c>
      <c r="Q1675" s="7">
        <v>0</v>
      </c>
      <c r="R1675" s="7">
        <v>0</v>
      </c>
      <c r="T1675" s="5">
        <v>33</v>
      </c>
      <c r="U1675" s="5">
        <v>0</v>
      </c>
      <c r="V1675" s="5">
        <v>0</v>
      </c>
      <c r="W1675" s="5">
        <v>0</v>
      </c>
      <c r="Z1675" s="5">
        <v>0</v>
      </c>
      <c r="AC1675" s="5">
        <v>0</v>
      </c>
      <c r="AF1675" s="5">
        <v>0</v>
      </c>
      <c r="AI1675" s="7">
        <v>651.61019999999996</v>
      </c>
      <c r="AJ1675" s="7">
        <v>4.5858999999999996</v>
      </c>
      <c r="AK1675" s="5" t="s">
        <v>148</v>
      </c>
      <c r="AZ1675" s="5" t="s">
        <v>185</v>
      </c>
      <c r="BB1675" s="5" t="s">
        <v>74</v>
      </c>
    </row>
    <row r="1676" spans="1:57" x14ac:dyDescent="0.25">
      <c r="A1676" s="5">
        <v>1675</v>
      </c>
      <c r="B1676" s="6">
        <v>42599.596331018518</v>
      </c>
      <c r="C1676" s="6">
        <v>42599.607719907406</v>
      </c>
      <c r="D1676" s="5" t="s">
        <v>336</v>
      </c>
      <c r="E1676" s="5" t="s">
        <v>68</v>
      </c>
      <c r="G1676" s="5" t="s">
        <v>64</v>
      </c>
      <c r="H1676" s="5" t="s">
        <v>319</v>
      </c>
      <c r="I1676" s="5" t="s">
        <v>69</v>
      </c>
      <c r="J1676" s="5" t="s">
        <v>65</v>
      </c>
      <c r="K1676" s="5" t="s">
        <v>65</v>
      </c>
      <c r="L1676" s="5">
        <v>55029</v>
      </c>
      <c r="M1676" s="5" t="s">
        <v>70</v>
      </c>
      <c r="N1676" s="5" t="s">
        <v>70</v>
      </c>
      <c r="O1676" s="7">
        <v>0</v>
      </c>
      <c r="P1676" s="7">
        <v>0</v>
      </c>
      <c r="Q1676" s="7">
        <v>0</v>
      </c>
      <c r="R1676" s="7">
        <v>0</v>
      </c>
      <c r="T1676" s="5">
        <v>33</v>
      </c>
      <c r="U1676" s="5">
        <v>0</v>
      </c>
      <c r="V1676" s="5">
        <v>0</v>
      </c>
      <c r="W1676" s="5">
        <v>0</v>
      </c>
      <c r="Z1676" s="5">
        <v>0</v>
      </c>
      <c r="AC1676" s="5">
        <v>0</v>
      </c>
      <c r="AF1676" s="5">
        <v>0</v>
      </c>
      <c r="AI1676" s="7">
        <v>651.80849999999998</v>
      </c>
      <c r="AJ1676" s="7">
        <v>5.2699999999999997E-2</v>
      </c>
      <c r="AK1676" s="5" t="s">
        <v>148</v>
      </c>
      <c r="AZ1676" s="5" t="s">
        <v>185</v>
      </c>
      <c r="BB1676" s="5" t="s">
        <v>74</v>
      </c>
    </row>
    <row r="1677" spans="1:57" x14ac:dyDescent="0.25">
      <c r="A1677" s="5">
        <v>1676</v>
      </c>
      <c r="B1677" s="6">
        <v>42599.579837962963</v>
      </c>
      <c r="D1677" s="5" t="s">
        <v>318</v>
      </c>
      <c r="E1677" s="5" t="s">
        <v>344</v>
      </c>
      <c r="G1677" s="5" t="s">
        <v>64</v>
      </c>
      <c r="H1677" s="5" t="s">
        <v>319</v>
      </c>
      <c r="I1677" s="5" t="s">
        <v>75</v>
      </c>
      <c r="J1677" s="5" t="s">
        <v>65</v>
      </c>
      <c r="K1677" s="5" t="s">
        <v>65</v>
      </c>
      <c r="M1677" s="5" t="s">
        <v>710</v>
      </c>
      <c r="N1677" s="5" t="s">
        <v>245</v>
      </c>
      <c r="O1677" s="7">
        <v>0</v>
      </c>
      <c r="P1677" s="7">
        <v>0</v>
      </c>
      <c r="Q1677" s="7">
        <v>0</v>
      </c>
      <c r="R1677" s="7">
        <v>0</v>
      </c>
      <c r="T1677" s="5">
        <v>0</v>
      </c>
      <c r="W1677" s="5">
        <v>0</v>
      </c>
      <c r="Y1677" s="5">
        <v>0</v>
      </c>
      <c r="Z1677" s="5">
        <v>0</v>
      </c>
      <c r="AB1677" s="5">
        <v>0</v>
      </c>
      <c r="AC1677" s="5">
        <v>0</v>
      </c>
      <c r="AE1677" s="5">
        <v>0</v>
      </c>
      <c r="AF1677" s="5">
        <v>0</v>
      </c>
      <c r="AH1677" s="5">
        <v>0</v>
      </c>
      <c r="AJ1677" s="7">
        <v>0</v>
      </c>
      <c r="AZ1677" s="5" t="s">
        <v>175</v>
      </c>
      <c r="BB1677" s="5" t="s">
        <v>77</v>
      </c>
      <c r="BD1677" s="5" t="s">
        <v>427</v>
      </c>
      <c r="BE1677" s="5" t="s">
        <v>67</v>
      </c>
    </row>
    <row r="1678" spans="1:57" x14ac:dyDescent="0.25">
      <c r="A1678" s="5">
        <v>1677</v>
      </c>
      <c r="B1678" s="6">
        <v>42599.578761574077</v>
      </c>
      <c r="C1678" s="6">
        <v>42599.753518518519</v>
      </c>
      <c r="D1678" s="5" t="s">
        <v>336</v>
      </c>
      <c r="E1678" s="5" t="s">
        <v>68</v>
      </c>
      <c r="F1678" s="5" t="s">
        <v>337</v>
      </c>
      <c r="G1678" s="5" t="s">
        <v>64</v>
      </c>
      <c r="H1678" s="5" t="s">
        <v>319</v>
      </c>
      <c r="I1678" s="5" t="s">
        <v>69</v>
      </c>
      <c r="J1678" s="5" t="s">
        <v>65</v>
      </c>
      <c r="K1678" s="5" t="s">
        <v>65</v>
      </c>
      <c r="L1678" s="5">
        <v>430094</v>
      </c>
      <c r="M1678" s="5" t="s">
        <v>70</v>
      </c>
      <c r="N1678" s="5" t="s">
        <v>70</v>
      </c>
      <c r="O1678" s="7">
        <v>0</v>
      </c>
      <c r="P1678" s="7">
        <v>0</v>
      </c>
      <c r="Q1678" s="7">
        <v>0</v>
      </c>
      <c r="R1678" s="7">
        <v>0</v>
      </c>
      <c r="T1678" s="5">
        <v>33</v>
      </c>
      <c r="U1678" s="5">
        <v>0</v>
      </c>
      <c r="V1678" s="5">
        <v>0</v>
      </c>
      <c r="W1678" s="5">
        <v>0</v>
      </c>
      <c r="Z1678" s="5">
        <v>0</v>
      </c>
      <c r="AC1678" s="5">
        <v>0</v>
      </c>
      <c r="AF1678" s="5">
        <v>0</v>
      </c>
      <c r="AI1678" s="7">
        <v>652.6884</v>
      </c>
      <c r="AJ1678" s="7">
        <v>0.41110000000000002</v>
      </c>
      <c r="AK1678" s="5" t="s">
        <v>149</v>
      </c>
      <c r="AZ1678" s="5" t="s">
        <v>186</v>
      </c>
      <c r="BB1678" s="5" t="s">
        <v>71</v>
      </c>
    </row>
    <row r="1679" spans="1:57" x14ac:dyDescent="0.25">
      <c r="A1679" s="5">
        <v>1678</v>
      </c>
      <c r="B1679" s="6">
        <v>42599.577824074076</v>
      </c>
      <c r="C1679" s="6">
        <v>42599.753518518519</v>
      </c>
      <c r="D1679" s="5" t="s">
        <v>336</v>
      </c>
      <c r="E1679" s="5" t="s">
        <v>68</v>
      </c>
      <c r="F1679" s="5" t="s">
        <v>337</v>
      </c>
      <c r="G1679" s="5" t="s">
        <v>64</v>
      </c>
      <c r="H1679" s="5" t="s">
        <v>319</v>
      </c>
      <c r="I1679" s="5" t="s">
        <v>69</v>
      </c>
      <c r="J1679" s="5" t="s">
        <v>65</v>
      </c>
      <c r="K1679" s="5" t="s">
        <v>65</v>
      </c>
      <c r="L1679" s="5">
        <v>490577</v>
      </c>
      <c r="M1679" s="5" t="s">
        <v>70</v>
      </c>
      <c r="N1679" s="5" t="s">
        <v>70</v>
      </c>
      <c r="O1679" s="7">
        <v>0</v>
      </c>
      <c r="P1679" s="7">
        <v>0</v>
      </c>
      <c r="Q1679" s="7">
        <v>0</v>
      </c>
      <c r="R1679" s="7">
        <v>0</v>
      </c>
      <c r="T1679" s="5">
        <v>33</v>
      </c>
      <c r="U1679" s="5">
        <v>0</v>
      </c>
      <c r="V1679" s="5">
        <v>0</v>
      </c>
      <c r="W1679" s="5">
        <v>0</v>
      </c>
      <c r="Z1679" s="5">
        <v>0</v>
      </c>
      <c r="AC1679" s="5">
        <v>0</v>
      </c>
      <c r="AF1679" s="5">
        <v>0</v>
      </c>
      <c r="AI1679" s="7">
        <v>652.27719999999999</v>
      </c>
      <c r="AJ1679" s="7">
        <v>0.46879999999999999</v>
      </c>
      <c r="AK1679" s="5" t="s">
        <v>148</v>
      </c>
      <c r="AZ1679" s="5" t="s">
        <v>185</v>
      </c>
      <c r="BB1679" s="5" t="s">
        <v>74</v>
      </c>
    </row>
    <row r="1680" spans="1:57" x14ac:dyDescent="0.25">
      <c r="A1680" s="5">
        <v>1679</v>
      </c>
      <c r="B1680" s="6">
        <v>42599.518136574072</v>
      </c>
      <c r="D1680" s="5" t="s">
        <v>317</v>
      </c>
      <c r="E1680" s="5" t="s">
        <v>318</v>
      </c>
      <c r="F1680" s="5" t="s">
        <v>317</v>
      </c>
      <c r="G1680" s="5" t="s">
        <v>80</v>
      </c>
      <c r="H1680" s="5" t="s">
        <v>319</v>
      </c>
      <c r="I1680" s="5" t="s">
        <v>320</v>
      </c>
      <c r="J1680" s="5" t="s">
        <v>65</v>
      </c>
      <c r="K1680" s="5" t="s">
        <v>65</v>
      </c>
      <c r="M1680" s="5" t="s">
        <v>363</v>
      </c>
      <c r="N1680" s="5" t="s">
        <v>66</v>
      </c>
      <c r="O1680" s="7">
        <v>0</v>
      </c>
      <c r="P1680" s="7">
        <v>0</v>
      </c>
      <c r="Q1680" s="7">
        <v>0</v>
      </c>
      <c r="R1680" s="7">
        <v>0</v>
      </c>
      <c r="T1680" s="5">
        <v>0</v>
      </c>
      <c r="W1680" s="5">
        <v>0</v>
      </c>
      <c r="Y1680" s="5">
        <v>0</v>
      </c>
      <c r="Z1680" s="5">
        <v>0</v>
      </c>
      <c r="AB1680" s="5">
        <v>0</v>
      </c>
      <c r="AC1680" s="5">
        <v>0</v>
      </c>
      <c r="AE1680" s="5">
        <v>0</v>
      </c>
      <c r="AF1680" s="5">
        <v>0</v>
      </c>
      <c r="AH1680" s="5">
        <v>0</v>
      </c>
      <c r="AJ1680" s="7">
        <v>0</v>
      </c>
      <c r="BB1680" s="5" t="s">
        <v>322</v>
      </c>
      <c r="BD1680" s="5" t="s">
        <v>323</v>
      </c>
      <c r="BE1680" s="5" t="s">
        <v>324</v>
      </c>
    </row>
    <row r="1681" spans="1:57" x14ac:dyDescent="0.25">
      <c r="A1681" s="5">
        <v>1680</v>
      </c>
      <c r="B1681" s="6">
        <v>42599.516122685185</v>
      </c>
      <c r="D1681" s="5" t="s">
        <v>317</v>
      </c>
      <c r="E1681" s="5" t="s">
        <v>318</v>
      </c>
      <c r="F1681" s="5" t="s">
        <v>317</v>
      </c>
      <c r="G1681" s="5" t="s">
        <v>80</v>
      </c>
      <c r="H1681" s="5" t="s">
        <v>319</v>
      </c>
      <c r="I1681" s="5" t="s">
        <v>320</v>
      </c>
      <c r="J1681" s="5" t="s">
        <v>65</v>
      </c>
      <c r="K1681" s="5" t="s">
        <v>65</v>
      </c>
      <c r="M1681" s="5" t="s">
        <v>363</v>
      </c>
      <c r="N1681" s="5" t="s">
        <v>66</v>
      </c>
      <c r="O1681" s="7">
        <v>0</v>
      </c>
      <c r="P1681" s="7">
        <v>0</v>
      </c>
      <c r="Q1681" s="7">
        <v>0</v>
      </c>
      <c r="R1681" s="7">
        <v>0</v>
      </c>
      <c r="T1681" s="5">
        <v>0</v>
      </c>
      <c r="W1681" s="5">
        <v>0</v>
      </c>
      <c r="Y1681" s="5">
        <v>0</v>
      </c>
      <c r="Z1681" s="5">
        <v>0</v>
      </c>
      <c r="AB1681" s="5">
        <v>0</v>
      </c>
      <c r="AC1681" s="5">
        <v>0</v>
      </c>
      <c r="AE1681" s="5">
        <v>0</v>
      </c>
      <c r="AF1681" s="5">
        <v>0</v>
      </c>
      <c r="AH1681" s="5">
        <v>0</v>
      </c>
      <c r="AJ1681" s="7">
        <v>0</v>
      </c>
      <c r="BB1681" s="5" t="s">
        <v>322</v>
      </c>
      <c r="BD1681" s="5" t="s">
        <v>323</v>
      </c>
      <c r="BE1681" s="5" t="s">
        <v>324</v>
      </c>
    </row>
    <row r="1682" spans="1:57" x14ac:dyDescent="0.25">
      <c r="A1682" s="5">
        <v>1681</v>
      </c>
      <c r="B1682" s="6">
        <v>42599.329502314817</v>
      </c>
      <c r="D1682" s="5" t="s">
        <v>317</v>
      </c>
      <c r="E1682" s="5" t="s">
        <v>318</v>
      </c>
      <c r="F1682" s="5" t="s">
        <v>317</v>
      </c>
      <c r="G1682" s="5" t="s">
        <v>80</v>
      </c>
      <c r="H1682" s="5" t="s">
        <v>319</v>
      </c>
      <c r="I1682" s="5" t="s">
        <v>320</v>
      </c>
      <c r="J1682" s="5" t="s">
        <v>65</v>
      </c>
      <c r="K1682" s="5" t="s">
        <v>65</v>
      </c>
      <c r="M1682" s="5" t="s">
        <v>222</v>
      </c>
      <c r="N1682" s="5" t="s">
        <v>66</v>
      </c>
      <c r="O1682" s="7">
        <v>0</v>
      </c>
      <c r="P1682" s="7">
        <v>0</v>
      </c>
      <c r="Q1682" s="7">
        <v>0</v>
      </c>
      <c r="R1682" s="7">
        <v>0</v>
      </c>
      <c r="T1682" s="5">
        <v>0</v>
      </c>
      <c r="W1682" s="5">
        <v>0</v>
      </c>
      <c r="Y1682" s="5">
        <v>0</v>
      </c>
      <c r="Z1682" s="5">
        <v>0</v>
      </c>
      <c r="AB1682" s="5">
        <v>0</v>
      </c>
      <c r="AC1682" s="5">
        <v>0</v>
      </c>
      <c r="AE1682" s="5">
        <v>0</v>
      </c>
      <c r="AF1682" s="5">
        <v>0</v>
      </c>
      <c r="AH1682" s="5">
        <v>0</v>
      </c>
      <c r="AJ1682" s="7">
        <v>0</v>
      </c>
      <c r="BB1682" s="5" t="s">
        <v>322</v>
      </c>
      <c r="BD1682" s="5" t="s">
        <v>323</v>
      </c>
      <c r="BE1682" s="5" t="s">
        <v>324</v>
      </c>
    </row>
    <row r="1683" spans="1:57" x14ac:dyDescent="0.25">
      <c r="A1683" s="5">
        <v>1682</v>
      </c>
      <c r="B1683" s="6">
        <v>42599.31726851852</v>
      </c>
      <c r="D1683" s="5" t="s">
        <v>317</v>
      </c>
      <c r="E1683" s="5" t="s">
        <v>318</v>
      </c>
      <c r="F1683" s="5" t="s">
        <v>317</v>
      </c>
      <c r="G1683" s="5" t="s">
        <v>80</v>
      </c>
      <c r="H1683" s="5" t="s">
        <v>319</v>
      </c>
      <c r="I1683" s="5" t="s">
        <v>320</v>
      </c>
      <c r="J1683" s="5" t="s">
        <v>65</v>
      </c>
      <c r="K1683" s="5" t="s">
        <v>65</v>
      </c>
      <c r="M1683" s="5" t="s">
        <v>222</v>
      </c>
      <c r="N1683" s="5" t="s">
        <v>66</v>
      </c>
      <c r="O1683" s="7">
        <v>0</v>
      </c>
      <c r="P1683" s="7">
        <v>0</v>
      </c>
      <c r="Q1683" s="7">
        <v>0</v>
      </c>
      <c r="R1683" s="7">
        <v>0</v>
      </c>
      <c r="T1683" s="5">
        <v>0</v>
      </c>
      <c r="W1683" s="5">
        <v>0</v>
      </c>
      <c r="Y1683" s="5">
        <v>0</v>
      </c>
      <c r="Z1683" s="5">
        <v>0</v>
      </c>
      <c r="AB1683" s="5">
        <v>0</v>
      </c>
      <c r="AC1683" s="5">
        <v>0</v>
      </c>
      <c r="AE1683" s="5">
        <v>0</v>
      </c>
      <c r="AF1683" s="5">
        <v>0</v>
      </c>
      <c r="AH1683" s="5">
        <v>0</v>
      </c>
      <c r="AJ1683" s="7">
        <v>0</v>
      </c>
      <c r="BB1683" s="5" t="s">
        <v>322</v>
      </c>
      <c r="BD1683" s="5" t="s">
        <v>323</v>
      </c>
      <c r="BE1683" s="5" t="s">
        <v>324</v>
      </c>
    </row>
    <row r="1684" spans="1:57" x14ac:dyDescent="0.25">
      <c r="A1684" s="5">
        <v>1683</v>
      </c>
      <c r="B1684" s="6">
        <v>42599.298483796294</v>
      </c>
      <c r="D1684" s="5" t="s">
        <v>317</v>
      </c>
      <c r="E1684" s="5" t="s">
        <v>318</v>
      </c>
      <c r="F1684" s="5" t="s">
        <v>317</v>
      </c>
      <c r="G1684" s="5" t="s">
        <v>80</v>
      </c>
      <c r="H1684" s="5" t="s">
        <v>319</v>
      </c>
      <c r="I1684" s="5" t="s">
        <v>320</v>
      </c>
      <c r="J1684" s="5" t="s">
        <v>65</v>
      </c>
      <c r="K1684" s="5" t="s">
        <v>65</v>
      </c>
      <c r="M1684" s="5" t="s">
        <v>349</v>
      </c>
      <c r="N1684" s="5" t="s">
        <v>66</v>
      </c>
      <c r="O1684" s="7">
        <v>0</v>
      </c>
      <c r="P1684" s="7">
        <v>0</v>
      </c>
      <c r="Q1684" s="7">
        <v>0</v>
      </c>
      <c r="R1684" s="7">
        <v>0</v>
      </c>
      <c r="T1684" s="5">
        <v>0</v>
      </c>
      <c r="W1684" s="5">
        <v>0</v>
      </c>
      <c r="Y1684" s="5">
        <v>0</v>
      </c>
      <c r="Z1684" s="5">
        <v>0</v>
      </c>
      <c r="AB1684" s="5">
        <v>0</v>
      </c>
      <c r="AC1684" s="5">
        <v>0</v>
      </c>
      <c r="AE1684" s="5">
        <v>0</v>
      </c>
      <c r="AF1684" s="5">
        <v>0</v>
      </c>
      <c r="AH1684" s="5">
        <v>0</v>
      </c>
      <c r="AJ1684" s="7">
        <v>0</v>
      </c>
      <c r="BB1684" s="5" t="s">
        <v>322</v>
      </c>
      <c r="BD1684" s="5" t="s">
        <v>323</v>
      </c>
      <c r="BE1684" s="5" t="s">
        <v>324</v>
      </c>
    </row>
    <row r="1685" spans="1:57" x14ac:dyDescent="0.25">
      <c r="A1685" s="5">
        <v>1684</v>
      </c>
      <c r="B1685" s="6">
        <v>42599.298333333332</v>
      </c>
      <c r="D1685" s="5" t="s">
        <v>317</v>
      </c>
      <c r="E1685" s="5" t="s">
        <v>318</v>
      </c>
      <c r="F1685" s="5" t="s">
        <v>317</v>
      </c>
      <c r="G1685" s="5" t="s">
        <v>80</v>
      </c>
      <c r="H1685" s="5" t="s">
        <v>319</v>
      </c>
      <c r="I1685" s="5" t="s">
        <v>320</v>
      </c>
      <c r="J1685" s="5" t="s">
        <v>65</v>
      </c>
      <c r="K1685" s="5" t="s">
        <v>65</v>
      </c>
      <c r="M1685" s="5" t="s">
        <v>363</v>
      </c>
      <c r="N1685" s="5" t="s">
        <v>66</v>
      </c>
      <c r="O1685" s="7">
        <v>0</v>
      </c>
      <c r="P1685" s="7">
        <v>0</v>
      </c>
      <c r="Q1685" s="7">
        <v>0</v>
      </c>
      <c r="R1685" s="7">
        <v>0</v>
      </c>
      <c r="T1685" s="5">
        <v>0</v>
      </c>
      <c r="W1685" s="5">
        <v>0</v>
      </c>
      <c r="Y1685" s="5">
        <v>0</v>
      </c>
      <c r="Z1685" s="5">
        <v>0</v>
      </c>
      <c r="AB1685" s="5">
        <v>0</v>
      </c>
      <c r="AC1685" s="5">
        <v>0</v>
      </c>
      <c r="AE1685" s="5">
        <v>0</v>
      </c>
      <c r="AF1685" s="5">
        <v>0</v>
      </c>
      <c r="AH1685" s="5">
        <v>0</v>
      </c>
      <c r="AJ1685" s="7">
        <v>0</v>
      </c>
      <c r="BB1685" s="5" t="s">
        <v>322</v>
      </c>
      <c r="BD1685" s="5" t="s">
        <v>323</v>
      </c>
      <c r="BE1685" s="5" t="s">
        <v>324</v>
      </c>
    </row>
    <row r="1686" spans="1:57" x14ac:dyDescent="0.25">
      <c r="A1686" s="5">
        <v>1685</v>
      </c>
      <c r="B1686" s="6">
        <v>42599.148263888892</v>
      </c>
      <c r="C1686" s="6">
        <v>42599.200636574074</v>
      </c>
      <c r="D1686" s="5" t="s">
        <v>336</v>
      </c>
      <c r="E1686" s="5" t="s">
        <v>241</v>
      </c>
      <c r="F1686" s="5" t="s">
        <v>337</v>
      </c>
      <c r="G1686" s="5" t="s">
        <v>64</v>
      </c>
      <c r="H1686" s="5" t="s">
        <v>319</v>
      </c>
      <c r="I1686" s="5" t="s">
        <v>69</v>
      </c>
      <c r="J1686" s="5" t="s">
        <v>65</v>
      </c>
      <c r="K1686" s="5" t="s">
        <v>65</v>
      </c>
      <c r="L1686" s="5">
        <v>30694</v>
      </c>
      <c r="M1686" s="5" t="s">
        <v>70</v>
      </c>
      <c r="N1686" s="5" t="s">
        <v>70</v>
      </c>
      <c r="O1686" s="7">
        <v>0</v>
      </c>
      <c r="P1686" s="7">
        <v>0</v>
      </c>
      <c r="Q1686" s="7">
        <v>0</v>
      </c>
      <c r="R1686" s="7">
        <v>0</v>
      </c>
      <c r="T1686" s="5">
        <v>33</v>
      </c>
      <c r="U1686" s="5">
        <v>0</v>
      </c>
      <c r="V1686" s="5">
        <v>0</v>
      </c>
      <c r="W1686" s="5">
        <v>0</v>
      </c>
      <c r="Z1686" s="5">
        <v>0</v>
      </c>
      <c r="AC1686" s="5">
        <v>0</v>
      </c>
      <c r="AF1686" s="5">
        <v>0</v>
      </c>
      <c r="AI1686" s="7">
        <v>652.745</v>
      </c>
      <c r="AJ1686" s="7">
        <v>2.93E-2</v>
      </c>
      <c r="AK1686" s="5" t="s">
        <v>149</v>
      </c>
      <c r="AZ1686" s="5" t="s">
        <v>186</v>
      </c>
      <c r="BB1686" s="5" t="s">
        <v>71</v>
      </c>
    </row>
    <row r="1687" spans="1:57" x14ac:dyDescent="0.25">
      <c r="A1687" s="5">
        <v>1686</v>
      </c>
      <c r="B1687" s="6">
        <v>42599.147673611114</v>
      </c>
      <c r="C1687" s="6">
        <v>42599.200636574074</v>
      </c>
      <c r="D1687" s="5" t="s">
        <v>336</v>
      </c>
      <c r="E1687" s="5" t="s">
        <v>241</v>
      </c>
      <c r="F1687" s="5" t="s">
        <v>337</v>
      </c>
      <c r="G1687" s="5" t="s">
        <v>64</v>
      </c>
      <c r="H1687" s="5" t="s">
        <v>319</v>
      </c>
      <c r="I1687" s="5" t="s">
        <v>69</v>
      </c>
      <c r="J1687" s="5" t="s">
        <v>65</v>
      </c>
      <c r="K1687" s="5" t="s">
        <v>65</v>
      </c>
      <c r="L1687" s="5">
        <v>6253120</v>
      </c>
      <c r="M1687" s="5" t="s">
        <v>70</v>
      </c>
      <c r="N1687" s="5" t="s">
        <v>70</v>
      </c>
      <c r="O1687" s="7">
        <v>0</v>
      </c>
      <c r="P1687" s="7">
        <v>0</v>
      </c>
      <c r="Q1687" s="7">
        <v>0</v>
      </c>
      <c r="R1687" s="7">
        <v>0</v>
      </c>
      <c r="T1687" s="5">
        <v>33</v>
      </c>
      <c r="U1687" s="5">
        <v>0</v>
      </c>
      <c r="V1687" s="5">
        <v>0</v>
      </c>
      <c r="W1687" s="5">
        <v>0</v>
      </c>
      <c r="Z1687" s="5">
        <v>0</v>
      </c>
      <c r="AC1687" s="5">
        <v>0</v>
      </c>
      <c r="AF1687" s="5">
        <v>0</v>
      </c>
      <c r="AI1687" s="7">
        <v>658.68150000000003</v>
      </c>
      <c r="AJ1687" s="7">
        <v>5.9638999999999998</v>
      </c>
      <c r="AK1687" s="5" t="s">
        <v>148</v>
      </c>
      <c r="AZ1687" s="5" t="s">
        <v>185</v>
      </c>
      <c r="BB1687" s="5" t="s">
        <v>74</v>
      </c>
    </row>
    <row r="1688" spans="1:57" x14ac:dyDescent="0.25">
      <c r="A1688" s="5">
        <v>1687</v>
      </c>
      <c r="B1688" s="6">
        <v>42599.095914351848</v>
      </c>
      <c r="C1688" s="6">
        <v>42599.223564814813</v>
      </c>
      <c r="D1688" s="5" t="s">
        <v>336</v>
      </c>
      <c r="E1688" s="5" t="s">
        <v>241</v>
      </c>
      <c r="F1688" s="5" t="s">
        <v>337</v>
      </c>
      <c r="G1688" s="5" t="s">
        <v>64</v>
      </c>
      <c r="H1688" s="5" t="s">
        <v>319</v>
      </c>
      <c r="I1688" s="5" t="s">
        <v>69</v>
      </c>
      <c r="J1688" s="5" t="s">
        <v>65</v>
      </c>
      <c r="K1688" s="5" t="s">
        <v>65</v>
      </c>
      <c r="L1688" s="5">
        <v>120130</v>
      </c>
      <c r="M1688" s="5" t="s">
        <v>70</v>
      </c>
      <c r="N1688" s="5" t="s">
        <v>70</v>
      </c>
      <c r="O1688" s="7">
        <v>0</v>
      </c>
      <c r="P1688" s="7">
        <v>0</v>
      </c>
      <c r="Q1688" s="7">
        <v>0</v>
      </c>
      <c r="R1688" s="7">
        <v>0</v>
      </c>
      <c r="T1688" s="5">
        <v>33</v>
      </c>
      <c r="U1688" s="5">
        <v>0</v>
      </c>
      <c r="V1688" s="5">
        <v>0</v>
      </c>
      <c r="W1688" s="5">
        <v>0</v>
      </c>
      <c r="Z1688" s="5">
        <v>0</v>
      </c>
      <c r="AC1688" s="5">
        <v>0</v>
      </c>
      <c r="AF1688" s="5">
        <v>0</v>
      </c>
      <c r="AI1688" s="7">
        <v>658.79970000000003</v>
      </c>
      <c r="AJ1688" s="7">
        <v>0.1143</v>
      </c>
      <c r="AK1688" s="5" t="s">
        <v>148</v>
      </c>
      <c r="AZ1688" s="5" t="s">
        <v>185</v>
      </c>
      <c r="BB1688" s="5" t="s">
        <v>74</v>
      </c>
    </row>
    <row r="1689" spans="1:57" x14ac:dyDescent="0.25">
      <c r="A1689" s="5">
        <v>1688</v>
      </c>
      <c r="B1689" s="6">
        <v>42599.013784722221</v>
      </c>
      <c r="C1689" s="6">
        <v>42599.158506944441</v>
      </c>
      <c r="D1689" s="5" t="s">
        <v>336</v>
      </c>
      <c r="E1689" s="5" t="s">
        <v>241</v>
      </c>
      <c r="F1689" s="5" t="s">
        <v>337</v>
      </c>
      <c r="G1689" s="5" t="s">
        <v>64</v>
      </c>
      <c r="H1689" s="5" t="s">
        <v>319</v>
      </c>
      <c r="I1689" s="5" t="s">
        <v>69</v>
      </c>
      <c r="J1689" s="5" t="s">
        <v>65</v>
      </c>
      <c r="K1689" s="5" t="s">
        <v>65</v>
      </c>
      <c r="L1689" s="5">
        <v>14980</v>
      </c>
      <c r="M1689" s="5" t="s">
        <v>70</v>
      </c>
      <c r="N1689" s="5" t="s">
        <v>70</v>
      </c>
      <c r="O1689" s="7">
        <v>0</v>
      </c>
      <c r="P1689" s="7">
        <v>0</v>
      </c>
      <c r="Q1689" s="7">
        <v>0</v>
      </c>
      <c r="R1689" s="7">
        <v>0</v>
      </c>
      <c r="T1689" s="5">
        <v>33</v>
      </c>
      <c r="U1689" s="5">
        <v>0</v>
      </c>
      <c r="V1689" s="5">
        <v>0</v>
      </c>
      <c r="W1689" s="5">
        <v>0</v>
      </c>
      <c r="Z1689" s="5">
        <v>0</v>
      </c>
      <c r="AC1689" s="5">
        <v>0</v>
      </c>
      <c r="AF1689" s="5">
        <v>0</v>
      </c>
      <c r="AI1689" s="7">
        <v>659.06820000000005</v>
      </c>
      <c r="AJ1689" s="7">
        <v>1.46E-2</v>
      </c>
      <c r="AK1689" s="5" t="s">
        <v>149</v>
      </c>
      <c r="AZ1689" s="5" t="s">
        <v>186</v>
      </c>
      <c r="BB1689" s="5" t="s">
        <v>71</v>
      </c>
    </row>
    <row r="1690" spans="1:57" x14ac:dyDescent="0.25">
      <c r="A1690" s="5">
        <v>1689</v>
      </c>
      <c r="B1690" s="6">
        <v>42599.01258101852</v>
      </c>
      <c r="C1690" s="6">
        <v>42599.155960648146</v>
      </c>
      <c r="D1690" s="5" t="s">
        <v>336</v>
      </c>
      <c r="E1690" s="5" t="s">
        <v>241</v>
      </c>
      <c r="F1690" s="5" t="s">
        <v>337</v>
      </c>
      <c r="G1690" s="5" t="s">
        <v>64</v>
      </c>
      <c r="H1690" s="5" t="s">
        <v>319</v>
      </c>
      <c r="I1690" s="5" t="s">
        <v>69</v>
      </c>
      <c r="J1690" s="5" t="s">
        <v>65</v>
      </c>
      <c r="K1690" s="5" t="s">
        <v>65</v>
      </c>
      <c r="L1690" s="5">
        <v>539215</v>
      </c>
      <c r="M1690" s="5" t="s">
        <v>70</v>
      </c>
      <c r="N1690" s="5" t="s">
        <v>70</v>
      </c>
      <c r="O1690" s="7">
        <v>0</v>
      </c>
      <c r="P1690" s="7">
        <v>0</v>
      </c>
      <c r="Q1690" s="7">
        <v>0</v>
      </c>
      <c r="R1690" s="7">
        <v>0</v>
      </c>
      <c r="T1690" s="5">
        <v>33</v>
      </c>
      <c r="U1690" s="5">
        <v>0</v>
      </c>
      <c r="V1690" s="5">
        <v>0</v>
      </c>
      <c r="W1690" s="5">
        <v>0</v>
      </c>
      <c r="Z1690" s="5">
        <v>0</v>
      </c>
      <c r="AC1690" s="5">
        <v>0</v>
      </c>
      <c r="AF1690" s="5">
        <v>0</v>
      </c>
      <c r="AI1690" s="7">
        <v>659.32510000000002</v>
      </c>
      <c r="AJ1690" s="7">
        <v>0.51459999999999995</v>
      </c>
      <c r="AK1690" s="5" t="s">
        <v>190</v>
      </c>
      <c r="AZ1690" s="5" t="s">
        <v>185</v>
      </c>
      <c r="BB1690" s="5" t="s">
        <v>74</v>
      </c>
    </row>
    <row r="1691" spans="1:57" x14ac:dyDescent="0.25">
      <c r="A1691" s="5">
        <v>1690</v>
      </c>
      <c r="B1691" s="6">
        <v>42598.947615740741</v>
      </c>
      <c r="D1691" s="5" t="s">
        <v>318</v>
      </c>
      <c r="E1691" s="5" t="s">
        <v>344</v>
      </c>
      <c r="G1691" s="5" t="s">
        <v>64</v>
      </c>
      <c r="H1691" s="5" t="s">
        <v>319</v>
      </c>
      <c r="I1691" s="5" t="s">
        <v>75</v>
      </c>
      <c r="J1691" s="5" t="s">
        <v>65</v>
      </c>
      <c r="K1691" s="5" t="s">
        <v>65</v>
      </c>
      <c r="M1691" s="5" t="s">
        <v>347</v>
      </c>
      <c r="N1691" s="5" t="s">
        <v>196</v>
      </c>
      <c r="O1691" s="7">
        <v>0</v>
      </c>
      <c r="P1691" s="7">
        <v>0</v>
      </c>
      <c r="Q1691" s="7">
        <v>0</v>
      </c>
      <c r="R1691" s="7">
        <v>0</v>
      </c>
      <c r="T1691" s="5">
        <v>0</v>
      </c>
      <c r="W1691" s="5">
        <v>0</v>
      </c>
      <c r="Y1691" s="5">
        <v>0</v>
      </c>
      <c r="Z1691" s="5">
        <v>0</v>
      </c>
      <c r="AB1691" s="5">
        <v>0</v>
      </c>
      <c r="AC1691" s="5">
        <v>0</v>
      </c>
      <c r="AE1691" s="5">
        <v>0</v>
      </c>
      <c r="AF1691" s="5">
        <v>0</v>
      </c>
      <c r="AH1691" s="5">
        <v>0</v>
      </c>
      <c r="AJ1691" s="7">
        <v>0</v>
      </c>
      <c r="AZ1691" s="5" t="s">
        <v>175</v>
      </c>
      <c r="BB1691" s="5" t="s">
        <v>77</v>
      </c>
      <c r="BD1691" s="5" t="s">
        <v>576</v>
      </c>
      <c r="BE1691" s="5" t="s">
        <v>67</v>
      </c>
    </row>
    <row r="1692" spans="1:57" x14ac:dyDescent="0.25">
      <c r="A1692" s="5">
        <v>1691</v>
      </c>
      <c r="B1692" s="6">
        <v>42598.930451388886</v>
      </c>
      <c r="C1692" s="6">
        <v>42599.095543981479</v>
      </c>
      <c r="D1692" s="5" t="s">
        <v>336</v>
      </c>
      <c r="E1692" s="5" t="s">
        <v>241</v>
      </c>
      <c r="F1692" s="5" t="s">
        <v>337</v>
      </c>
      <c r="G1692" s="5" t="s">
        <v>64</v>
      </c>
      <c r="H1692" s="5" t="s">
        <v>319</v>
      </c>
      <c r="I1692" s="5" t="s">
        <v>69</v>
      </c>
      <c r="J1692" s="5" t="s">
        <v>65</v>
      </c>
      <c r="K1692" s="5" t="s">
        <v>65</v>
      </c>
      <c r="L1692" s="5">
        <v>79336</v>
      </c>
      <c r="M1692" s="5" t="s">
        <v>70</v>
      </c>
      <c r="N1692" s="5" t="s">
        <v>70</v>
      </c>
      <c r="O1692" s="7">
        <v>0</v>
      </c>
      <c r="P1692" s="7">
        <v>0</v>
      </c>
      <c r="Q1692" s="7">
        <v>0</v>
      </c>
      <c r="R1692" s="7">
        <v>0</v>
      </c>
      <c r="T1692" s="5">
        <v>33</v>
      </c>
      <c r="U1692" s="5">
        <v>0</v>
      </c>
      <c r="V1692" s="5">
        <v>0</v>
      </c>
      <c r="W1692" s="5">
        <v>0</v>
      </c>
      <c r="Z1692" s="5">
        <v>0</v>
      </c>
      <c r="AC1692" s="5">
        <v>0</v>
      </c>
      <c r="AF1692" s="5">
        <v>0</v>
      </c>
      <c r="AI1692" s="7">
        <v>659.49109999999996</v>
      </c>
      <c r="AJ1692" s="7">
        <v>7.5200000000000003E-2</v>
      </c>
      <c r="AK1692" s="5" t="s">
        <v>189</v>
      </c>
      <c r="AZ1692" s="5" t="s">
        <v>186</v>
      </c>
      <c r="BB1692" s="5" t="s">
        <v>71</v>
      </c>
    </row>
    <row r="1693" spans="1:57" x14ac:dyDescent="0.25">
      <c r="A1693" s="5">
        <v>1692</v>
      </c>
      <c r="B1693" s="6">
        <v>42598.929247685184</v>
      </c>
      <c r="C1693" s="6">
        <v>42599.09</v>
      </c>
      <c r="D1693" s="5" t="s">
        <v>336</v>
      </c>
      <c r="E1693" s="5" t="s">
        <v>241</v>
      </c>
      <c r="F1693" s="5" t="s">
        <v>337</v>
      </c>
      <c r="G1693" s="5" t="s">
        <v>64</v>
      </c>
      <c r="H1693" s="5" t="s">
        <v>319</v>
      </c>
      <c r="I1693" s="5" t="s">
        <v>69</v>
      </c>
      <c r="J1693" s="5" t="s">
        <v>65</v>
      </c>
      <c r="K1693" s="5" t="s">
        <v>65</v>
      </c>
      <c r="L1693" s="5">
        <v>301397</v>
      </c>
      <c r="M1693" s="5" t="s">
        <v>70</v>
      </c>
      <c r="N1693" s="5" t="s">
        <v>70</v>
      </c>
      <c r="O1693" s="7">
        <v>0</v>
      </c>
      <c r="P1693" s="7">
        <v>0</v>
      </c>
      <c r="Q1693" s="7">
        <v>0</v>
      </c>
      <c r="R1693" s="7">
        <v>0</v>
      </c>
      <c r="T1693" s="5">
        <v>33</v>
      </c>
      <c r="U1693" s="5">
        <v>0</v>
      </c>
      <c r="V1693" s="5">
        <v>0</v>
      </c>
      <c r="W1693" s="5">
        <v>0</v>
      </c>
      <c r="Z1693" s="5">
        <v>0</v>
      </c>
      <c r="AC1693" s="5">
        <v>0</v>
      </c>
      <c r="AF1693" s="5">
        <v>0</v>
      </c>
      <c r="AI1693" s="7">
        <v>659.68740000000003</v>
      </c>
      <c r="AJ1693" s="7">
        <v>0.28710000000000002</v>
      </c>
      <c r="AK1693" s="5" t="s">
        <v>190</v>
      </c>
      <c r="AZ1693" s="5" t="s">
        <v>185</v>
      </c>
      <c r="BB1693" s="5" t="s">
        <v>74</v>
      </c>
    </row>
    <row r="1694" spans="1:57" x14ac:dyDescent="0.25">
      <c r="A1694" s="5">
        <v>1693</v>
      </c>
      <c r="B1694" s="6">
        <v>42598.917615740742</v>
      </c>
      <c r="D1694" s="5" t="s">
        <v>318</v>
      </c>
      <c r="E1694" s="5" t="s">
        <v>356</v>
      </c>
      <c r="G1694" s="5" t="s">
        <v>64</v>
      </c>
      <c r="H1694" s="5" t="s">
        <v>319</v>
      </c>
      <c r="I1694" s="5" t="s">
        <v>75</v>
      </c>
      <c r="J1694" s="5" t="s">
        <v>65</v>
      </c>
      <c r="K1694" s="5" t="s">
        <v>65</v>
      </c>
      <c r="M1694" s="5" t="s">
        <v>212</v>
      </c>
      <c r="N1694" s="5" t="s">
        <v>196</v>
      </c>
      <c r="O1694" s="7">
        <v>0</v>
      </c>
      <c r="P1694" s="7">
        <v>0</v>
      </c>
      <c r="Q1694" s="7">
        <v>0</v>
      </c>
      <c r="R1694" s="7">
        <v>0</v>
      </c>
      <c r="T1694" s="5">
        <v>0</v>
      </c>
      <c r="W1694" s="5">
        <v>0</v>
      </c>
      <c r="Y1694" s="5">
        <v>0</v>
      </c>
      <c r="Z1694" s="5">
        <v>0</v>
      </c>
      <c r="AB1694" s="5">
        <v>0</v>
      </c>
      <c r="AC1694" s="5">
        <v>0</v>
      </c>
      <c r="AE1694" s="5">
        <v>0</v>
      </c>
      <c r="AF1694" s="5">
        <v>0</v>
      </c>
      <c r="AH1694" s="5">
        <v>0</v>
      </c>
      <c r="AJ1694" s="7">
        <v>0</v>
      </c>
      <c r="AZ1694" s="5" t="s">
        <v>175</v>
      </c>
      <c r="BB1694" s="5" t="s">
        <v>77</v>
      </c>
      <c r="BD1694" s="5" t="s">
        <v>711</v>
      </c>
      <c r="BE1694" s="5" t="s">
        <v>67</v>
      </c>
    </row>
    <row r="1695" spans="1:57" x14ac:dyDescent="0.25">
      <c r="A1695" s="5">
        <v>1694</v>
      </c>
      <c r="B1695" s="6">
        <v>42598.898263888892</v>
      </c>
      <c r="D1695" s="5" t="s">
        <v>318</v>
      </c>
      <c r="E1695" s="5" t="s">
        <v>712</v>
      </c>
      <c r="G1695" s="5" t="s">
        <v>64</v>
      </c>
      <c r="H1695" s="5" t="s">
        <v>319</v>
      </c>
      <c r="I1695" s="5" t="s">
        <v>75</v>
      </c>
      <c r="J1695" s="5" t="s">
        <v>65</v>
      </c>
      <c r="K1695" s="5" t="s">
        <v>65</v>
      </c>
      <c r="M1695" s="5" t="s">
        <v>495</v>
      </c>
      <c r="N1695" s="5" t="s">
        <v>76</v>
      </c>
      <c r="O1695" s="7">
        <v>0</v>
      </c>
      <c r="P1695" s="7">
        <v>0</v>
      </c>
      <c r="Q1695" s="7">
        <v>0</v>
      </c>
      <c r="R1695" s="7">
        <v>0</v>
      </c>
      <c r="T1695" s="5">
        <v>0</v>
      </c>
      <c r="W1695" s="5">
        <v>0</v>
      </c>
      <c r="Y1695" s="5">
        <v>0</v>
      </c>
      <c r="Z1695" s="5">
        <v>0</v>
      </c>
      <c r="AB1695" s="5">
        <v>0</v>
      </c>
      <c r="AC1695" s="5">
        <v>0</v>
      </c>
      <c r="AE1695" s="5">
        <v>0</v>
      </c>
      <c r="AF1695" s="5">
        <v>0</v>
      </c>
      <c r="AH1695" s="5">
        <v>0</v>
      </c>
      <c r="AJ1695" s="7">
        <v>0</v>
      </c>
      <c r="AZ1695" s="5" t="s">
        <v>175</v>
      </c>
      <c r="BB1695" s="5" t="s">
        <v>77</v>
      </c>
      <c r="BD1695" s="5" t="s">
        <v>355</v>
      </c>
      <c r="BE1695" s="5" t="s">
        <v>67</v>
      </c>
    </row>
    <row r="1696" spans="1:57" x14ac:dyDescent="0.25">
      <c r="A1696" s="5">
        <v>1695</v>
      </c>
      <c r="B1696" s="6">
        <v>42598.871608796297</v>
      </c>
      <c r="D1696" s="5" t="s">
        <v>318</v>
      </c>
      <c r="E1696" s="5" t="s">
        <v>712</v>
      </c>
      <c r="G1696" s="5" t="s">
        <v>64</v>
      </c>
      <c r="H1696" s="5" t="s">
        <v>319</v>
      </c>
      <c r="I1696" s="5" t="s">
        <v>75</v>
      </c>
      <c r="J1696" s="5" t="s">
        <v>65</v>
      </c>
      <c r="K1696" s="5" t="s">
        <v>65</v>
      </c>
      <c r="M1696" s="5" t="s">
        <v>713</v>
      </c>
      <c r="N1696" s="5" t="s">
        <v>202</v>
      </c>
      <c r="O1696" s="7">
        <v>0</v>
      </c>
      <c r="P1696" s="7">
        <v>0</v>
      </c>
      <c r="Q1696" s="7">
        <v>0</v>
      </c>
      <c r="R1696" s="7">
        <v>0</v>
      </c>
      <c r="T1696" s="5">
        <v>0</v>
      </c>
      <c r="W1696" s="5">
        <v>0</v>
      </c>
      <c r="Y1696" s="5">
        <v>0</v>
      </c>
      <c r="Z1696" s="5">
        <v>0</v>
      </c>
      <c r="AB1696" s="5">
        <v>0</v>
      </c>
      <c r="AC1696" s="5">
        <v>0</v>
      </c>
      <c r="AE1696" s="5">
        <v>0</v>
      </c>
      <c r="AF1696" s="5">
        <v>0</v>
      </c>
      <c r="AH1696" s="5">
        <v>0</v>
      </c>
      <c r="AJ1696" s="7">
        <v>0</v>
      </c>
      <c r="AZ1696" s="5" t="s">
        <v>175</v>
      </c>
      <c r="BB1696" s="5" t="s">
        <v>77</v>
      </c>
      <c r="BD1696" s="5" t="s">
        <v>393</v>
      </c>
      <c r="BE1696" s="5" t="s">
        <v>67</v>
      </c>
    </row>
    <row r="1697" spans="1:57" x14ac:dyDescent="0.25">
      <c r="A1697" s="5">
        <v>1696</v>
      </c>
      <c r="B1697" s="6">
        <v>42598.860856481479</v>
      </c>
      <c r="D1697" s="5" t="s">
        <v>318</v>
      </c>
      <c r="E1697" s="5" t="s">
        <v>712</v>
      </c>
      <c r="G1697" s="5" t="s">
        <v>64</v>
      </c>
      <c r="H1697" s="5" t="s">
        <v>319</v>
      </c>
      <c r="I1697" s="5" t="s">
        <v>75</v>
      </c>
      <c r="J1697" s="5" t="s">
        <v>65</v>
      </c>
      <c r="K1697" s="5" t="s">
        <v>65</v>
      </c>
      <c r="M1697" s="5" t="s">
        <v>714</v>
      </c>
      <c r="N1697" s="5" t="s">
        <v>245</v>
      </c>
      <c r="O1697" s="7">
        <v>0</v>
      </c>
      <c r="P1697" s="7">
        <v>0</v>
      </c>
      <c r="Q1697" s="7">
        <v>0</v>
      </c>
      <c r="R1697" s="7">
        <v>0</v>
      </c>
      <c r="T1697" s="5">
        <v>0</v>
      </c>
      <c r="W1697" s="5">
        <v>0</v>
      </c>
      <c r="Y1697" s="5">
        <v>0</v>
      </c>
      <c r="Z1697" s="5">
        <v>0</v>
      </c>
      <c r="AB1697" s="5">
        <v>0</v>
      </c>
      <c r="AC1697" s="5">
        <v>0</v>
      </c>
      <c r="AE1697" s="5">
        <v>0</v>
      </c>
      <c r="AF1697" s="5">
        <v>0</v>
      </c>
      <c r="AH1697" s="5">
        <v>0</v>
      </c>
      <c r="AJ1697" s="7">
        <v>0</v>
      </c>
      <c r="AZ1697" s="5" t="s">
        <v>175</v>
      </c>
      <c r="BB1697" s="5" t="s">
        <v>77</v>
      </c>
      <c r="BD1697" s="5" t="s">
        <v>394</v>
      </c>
      <c r="BE1697" s="5" t="s">
        <v>67</v>
      </c>
    </row>
    <row r="1698" spans="1:57" x14ac:dyDescent="0.25">
      <c r="A1698" s="5">
        <v>1697</v>
      </c>
      <c r="B1698" s="6">
        <v>42598.857071759259</v>
      </c>
      <c r="D1698" s="5" t="s">
        <v>318</v>
      </c>
      <c r="E1698" s="5" t="s">
        <v>356</v>
      </c>
      <c r="G1698" s="5" t="s">
        <v>64</v>
      </c>
      <c r="H1698" s="5" t="s">
        <v>319</v>
      </c>
      <c r="I1698" s="5" t="s">
        <v>75</v>
      </c>
      <c r="J1698" s="5" t="s">
        <v>65</v>
      </c>
      <c r="K1698" s="5" t="s">
        <v>65</v>
      </c>
      <c r="M1698" s="5" t="s">
        <v>674</v>
      </c>
      <c r="N1698" s="5" t="s">
        <v>365</v>
      </c>
      <c r="O1698" s="7">
        <v>0</v>
      </c>
      <c r="P1698" s="7">
        <v>0</v>
      </c>
      <c r="Q1698" s="7">
        <v>0</v>
      </c>
      <c r="R1698" s="7">
        <v>0</v>
      </c>
      <c r="T1698" s="5">
        <v>0</v>
      </c>
      <c r="W1698" s="5">
        <v>0</v>
      </c>
      <c r="Y1698" s="5">
        <v>0</v>
      </c>
      <c r="Z1698" s="5">
        <v>0</v>
      </c>
      <c r="AB1698" s="5">
        <v>0</v>
      </c>
      <c r="AC1698" s="5">
        <v>0</v>
      </c>
      <c r="AE1698" s="5">
        <v>0</v>
      </c>
      <c r="AF1698" s="5">
        <v>0</v>
      </c>
      <c r="AH1698" s="5">
        <v>0</v>
      </c>
      <c r="AJ1698" s="7">
        <v>0</v>
      </c>
      <c r="AZ1698" s="5" t="s">
        <v>175</v>
      </c>
      <c r="BB1698" s="5" t="s">
        <v>77</v>
      </c>
      <c r="BD1698" s="5" t="s">
        <v>394</v>
      </c>
      <c r="BE1698" s="5" t="s">
        <v>67</v>
      </c>
    </row>
    <row r="1699" spans="1:57" x14ac:dyDescent="0.25">
      <c r="A1699" s="5">
        <v>1698</v>
      </c>
      <c r="B1699" s="6">
        <v>42598.856886574074</v>
      </c>
      <c r="D1699" s="5" t="s">
        <v>318</v>
      </c>
      <c r="E1699" s="5" t="s">
        <v>356</v>
      </c>
      <c r="G1699" s="5" t="s">
        <v>64</v>
      </c>
      <c r="H1699" s="5" t="s">
        <v>319</v>
      </c>
      <c r="I1699" s="5" t="s">
        <v>75</v>
      </c>
      <c r="J1699" s="5" t="s">
        <v>65</v>
      </c>
      <c r="K1699" s="5" t="s">
        <v>65</v>
      </c>
      <c r="M1699" s="5" t="s">
        <v>298</v>
      </c>
      <c r="N1699" s="5" t="s">
        <v>66</v>
      </c>
      <c r="O1699" s="7">
        <v>0</v>
      </c>
      <c r="P1699" s="7">
        <v>0</v>
      </c>
      <c r="Q1699" s="7">
        <v>0</v>
      </c>
      <c r="R1699" s="7">
        <v>0</v>
      </c>
      <c r="T1699" s="5">
        <v>0</v>
      </c>
      <c r="W1699" s="5">
        <v>0</v>
      </c>
      <c r="Y1699" s="5">
        <v>0</v>
      </c>
      <c r="Z1699" s="5">
        <v>0</v>
      </c>
      <c r="AB1699" s="5">
        <v>0</v>
      </c>
      <c r="AC1699" s="5">
        <v>0</v>
      </c>
      <c r="AE1699" s="5">
        <v>0</v>
      </c>
      <c r="AF1699" s="5">
        <v>0</v>
      </c>
      <c r="AH1699" s="5">
        <v>0</v>
      </c>
      <c r="AJ1699" s="7">
        <v>0</v>
      </c>
      <c r="AZ1699" s="5" t="s">
        <v>175</v>
      </c>
      <c r="BB1699" s="5" t="s">
        <v>77</v>
      </c>
      <c r="BD1699" s="5" t="s">
        <v>331</v>
      </c>
      <c r="BE1699" s="5" t="s">
        <v>67</v>
      </c>
    </row>
    <row r="1700" spans="1:57" x14ac:dyDescent="0.25">
      <c r="A1700" s="5">
        <v>1699</v>
      </c>
      <c r="B1700" s="6">
        <v>42598.854050925926</v>
      </c>
      <c r="D1700" s="5" t="s">
        <v>318</v>
      </c>
      <c r="E1700" s="5" t="s">
        <v>344</v>
      </c>
      <c r="G1700" s="5" t="s">
        <v>64</v>
      </c>
      <c r="H1700" s="5" t="s">
        <v>319</v>
      </c>
      <c r="I1700" s="5" t="s">
        <v>75</v>
      </c>
      <c r="J1700" s="5" t="s">
        <v>65</v>
      </c>
      <c r="K1700" s="5" t="s">
        <v>65</v>
      </c>
      <c r="M1700" s="5" t="s">
        <v>630</v>
      </c>
      <c r="N1700" s="5" t="s">
        <v>196</v>
      </c>
      <c r="O1700" s="7">
        <v>0</v>
      </c>
      <c r="P1700" s="7">
        <v>0</v>
      </c>
      <c r="Q1700" s="7">
        <v>0</v>
      </c>
      <c r="R1700" s="7">
        <v>0</v>
      </c>
      <c r="T1700" s="5">
        <v>0</v>
      </c>
      <c r="W1700" s="5">
        <v>0</v>
      </c>
      <c r="Y1700" s="5">
        <v>0</v>
      </c>
      <c r="Z1700" s="5">
        <v>0</v>
      </c>
      <c r="AB1700" s="5">
        <v>0</v>
      </c>
      <c r="AC1700" s="5">
        <v>0</v>
      </c>
      <c r="AE1700" s="5">
        <v>0</v>
      </c>
      <c r="AF1700" s="5">
        <v>0</v>
      </c>
      <c r="AH1700" s="5">
        <v>0</v>
      </c>
      <c r="AJ1700" s="7">
        <v>0</v>
      </c>
      <c r="AZ1700" s="5" t="s">
        <v>175</v>
      </c>
      <c r="BB1700" s="5" t="s">
        <v>77</v>
      </c>
      <c r="BD1700" s="5" t="s">
        <v>331</v>
      </c>
      <c r="BE1700" s="5" t="s">
        <v>67</v>
      </c>
    </row>
    <row r="1701" spans="1:57" x14ac:dyDescent="0.25">
      <c r="A1701" s="5">
        <v>1700</v>
      </c>
      <c r="B1701" s="6">
        <v>42598.847118055557</v>
      </c>
      <c r="C1701" s="6">
        <v>42599.022372685184</v>
      </c>
      <c r="D1701" s="5" t="s">
        <v>336</v>
      </c>
      <c r="E1701" s="5" t="s">
        <v>68</v>
      </c>
      <c r="F1701" s="5" t="s">
        <v>337</v>
      </c>
      <c r="G1701" s="5" t="s">
        <v>64</v>
      </c>
      <c r="H1701" s="5" t="s">
        <v>319</v>
      </c>
      <c r="I1701" s="5" t="s">
        <v>69</v>
      </c>
      <c r="J1701" s="5" t="s">
        <v>65</v>
      </c>
      <c r="K1701" s="5" t="s">
        <v>65</v>
      </c>
      <c r="L1701" s="5">
        <v>78120</v>
      </c>
      <c r="M1701" s="5" t="s">
        <v>70</v>
      </c>
      <c r="N1701" s="5" t="s">
        <v>70</v>
      </c>
      <c r="O1701" s="7">
        <v>0</v>
      </c>
      <c r="P1701" s="7">
        <v>0</v>
      </c>
      <c r="Q1701" s="7">
        <v>0</v>
      </c>
      <c r="R1701" s="7">
        <v>0</v>
      </c>
      <c r="T1701" s="5">
        <v>33</v>
      </c>
      <c r="U1701" s="5">
        <v>0</v>
      </c>
      <c r="V1701" s="5">
        <v>0</v>
      </c>
      <c r="W1701" s="5">
        <v>0</v>
      </c>
      <c r="Z1701" s="5">
        <v>0</v>
      </c>
      <c r="AC1701" s="5">
        <v>0</v>
      </c>
      <c r="AF1701" s="5">
        <v>0</v>
      </c>
      <c r="AI1701" s="7">
        <v>659.97249999999997</v>
      </c>
      <c r="AJ1701" s="7">
        <v>7.5200000000000003E-2</v>
      </c>
      <c r="AK1701" s="5" t="s">
        <v>189</v>
      </c>
      <c r="AZ1701" s="5" t="s">
        <v>186</v>
      </c>
      <c r="BB1701" s="5" t="s">
        <v>71</v>
      </c>
    </row>
    <row r="1702" spans="1:57" x14ac:dyDescent="0.25">
      <c r="A1702" s="5">
        <v>1701</v>
      </c>
      <c r="B1702" s="6">
        <v>42598.845914351848</v>
      </c>
      <c r="C1702" s="6">
        <v>42599.015763888892</v>
      </c>
      <c r="D1702" s="5" t="s">
        <v>336</v>
      </c>
      <c r="E1702" s="5" t="s">
        <v>68</v>
      </c>
      <c r="F1702" s="5" t="s">
        <v>337</v>
      </c>
      <c r="G1702" s="5" t="s">
        <v>64</v>
      </c>
      <c r="H1702" s="5" t="s">
        <v>319</v>
      </c>
      <c r="I1702" s="5" t="s">
        <v>69</v>
      </c>
      <c r="J1702" s="5" t="s">
        <v>65</v>
      </c>
      <c r="K1702" s="5" t="s">
        <v>65</v>
      </c>
      <c r="L1702" s="5">
        <v>397580</v>
      </c>
      <c r="M1702" s="5" t="s">
        <v>70</v>
      </c>
      <c r="N1702" s="5" t="s">
        <v>70</v>
      </c>
      <c r="O1702" s="7">
        <v>0</v>
      </c>
      <c r="P1702" s="7">
        <v>0</v>
      </c>
      <c r="Q1702" s="7">
        <v>0</v>
      </c>
      <c r="R1702" s="7">
        <v>0</v>
      </c>
      <c r="T1702" s="5">
        <v>33</v>
      </c>
      <c r="U1702" s="5">
        <v>0</v>
      </c>
      <c r="V1702" s="5">
        <v>0</v>
      </c>
      <c r="W1702" s="5">
        <v>0</v>
      </c>
      <c r="Z1702" s="5">
        <v>0</v>
      </c>
      <c r="AC1702" s="5">
        <v>0</v>
      </c>
      <c r="AF1702" s="5">
        <v>0</v>
      </c>
      <c r="AI1702" s="7">
        <v>660.14149999999995</v>
      </c>
      <c r="AJ1702" s="7">
        <v>0.37890000000000001</v>
      </c>
      <c r="AK1702" s="5" t="s">
        <v>190</v>
      </c>
      <c r="AZ1702" s="5" t="s">
        <v>185</v>
      </c>
      <c r="BB1702" s="5" t="s">
        <v>74</v>
      </c>
    </row>
    <row r="1703" spans="1:57" x14ac:dyDescent="0.25">
      <c r="A1703" s="5">
        <v>1702</v>
      </c>
      <c r="B1703" s="6">
        <v>42598.834594907406</v>
      </c>
      <c r="D1703" s="5" t="s">
        <v>344</v>
      </c>
      <c r="E1703" s="5" t="s">
        <v>318</v>
      </c>
      <c r="G1703" s="5" t="s">
        <v>64</v>
      </c>
      <c r="H1703" s="5" t="s">
        <v>319</v>
      </c>
      <c r="I1703" s="5" t="s">
        <v>176</v>
      </c>
      <c r="J1703" s="5" t="s">
        <v>65</v>
      </c>
      <c r="K1703" s="5" t="s">
        <v>65</v>
      </c>
      <c r="M1703" s="5" t="s">
        <v>715</v>
      </c>
      <c r="N1703" s="5" t="s">
        <v>183</v>
      </c>
      <c r="O1703" s="7">
        <v>0</v>
      </c>
      <c r="P1703" s="7">
        <v>0</v>
      </c>
      <c r="Q1703" s="7">
        <v>0</v>
      </c>
      <c r="R1703" s="7">
        <v>0</v>
      </c>
      <c r="T1703" s="5">
        <v>0</v>
      </c>
      <c r="W1703" s="5">
        <v>0</v>
      </c>
      <c r="Y1703" s="5">
        <v>0</v>
      </c>
      <c r="Z1703" s="5">
        <v>0</v>
      </c>
      <c r="AB1703" s="5">
        <v>0</v>
      </c>
      <c r="AC1703" s="5">
        <v>0</v>
      </c>
      <c r="AE1703" s="5">
        <v>0</v>
      </c>
      <c r="AF1703" s="5">
        <v>0</v>
      </c>
      <c r="AH1703" s="5">
        <v>0</v>
      </c>
      <c r="AJ1703" s="7">
        <v>0</v>
      </c>
      <c r="AZ1703" s="5" t="s">
        <v>175</v>
      </c>
      <c r="BB1703" s="5" t="s">
        <v>178</v>
      </c>
      <c r="BD1703" s="5" t="s">
        <v>355</v>
      </c>
      <c r="BE1703" s="5" t="s">
        <v>67</v>
      </c>
    </row>
    <row r="1704" spans="1:57" x14ac:dyDescent="0.25">
      <c r="A1704" s="5">
        <v>1703</v>
      </c>
      <c r="B1704" s="6">
        <v>42598.834444444445</v>
      </c>
      <c r="D1704" s="5" t="s">
        <v>317</v>
      </c>
      <c r="E1704" s="5" t="s">
        <v>318</v>
      </c>
      <c r="F1704" s="5" t="s">
        <v>317</v>
      </c>
      <c r="G1704" s="5" t="s">
        <v>80</v>
      </c>
      <c r="H1704" s="5" t="s">
        <v>319</v>
      </c>
      <c r="I1704" s="5" t="s">
        <v>320</v>
      </c>
      <c r="J1704" s="5" t="s">
        <v>65</v>
      </c>
      <c r="K1704" s="5" t="s">
        <v>65</v>
      </c>
      <c r="M1704" s="5" t="s">
        <v>446</v>
      </c>
      <c r="N1704" s="5" t="s">
        <v>66</v>
      </c>
      <c r="O1704" s="7">
        <v>0</v>
      </c>
      <c r="P1704" s="7">
        <v>0</v>
      </c>
      <c r="Q1704" s="7">
        <v>0</v>
      </c>
      <c r="R1704" s="7">
        <v>0</v>
      </c>
      <c r="T1704" s="5">
        <v>0</v>
      </c>
      <c r="W1704" s="5">
        <v>0</v>
      </c>
      <c r="Y1704" s="5">
        <v>0</v>
      </c>
      <c r="Z1704" s="5">
        <v>0</v>
      </c>
      <c r="AB1704" s="5">
        <v>0</v>
      </c>
      <c r="AC1704" s="5">
        <v>0</v>
      </c>
      <c r="AE1704" s="5">
        <v>0</v>
      </c>
      <c r="AF1704" s="5">
        <v>0</v>
      </c>
      <c r="AH1704" s="5">
        <v>0</v>
      </c>
      <c r="AJ1704" s="7">
        <v>0</v>
      </c>
      <c r="BB1704" s="5" t="s">
        <v>322</v>
      </c>
      <c r="BD1704" s="5" t="s">
        <v>323</v>
      </c>
      <c r="BE1704" s="5" t="s">
        <v>324</v>
      </c>
    </row>
    <row r="1705" spans="1:57" x14ac:dyDescent="0.25">
      <c r="A1705" s="5">
        <v>1704</v>
      </c>
      <c r="B1705" s="6">
        <v>42598.83185185185</v>
      </c>
      <c r="D1705" s="5" t="s">
        <v>318</v>
      </c>
      <c r="E1705" s="5" t="s">
        <v>708</v>
      </c>
      <c r="G1705" s="5" t="s">
        <v>64</v>
      </c>
      <c r="H1705" s="5" t="s">
        <v>319</v>
      </c>
      <c r="I1705" s="5" t="s">
        <v>75</v>
      </c>
      <c r="J1705" s="5" t="s">
        <v>65</v>
      </c>
      <c r="K1705" s="5" t="s">
        <v>65</v>
      </c>
      <c r="M1705" s="5" t="s">
        <v>429</v>
      </c>
      <c r="N1705" s="5" t="s">
        <v>66</v>
      </c>
      <c r="O1705" s="7">
        <v>0</v>
      </c>
      <c r="P1705" s="7">
        <v>0</v>
      </c>
      <c r="Q1705" s="7">
        <v>0</v>
      </c>
      <c r="R1705" s="7">
        <v>0</v>
      </c>
      <c r="T1705" s="5">
        <v>0</v>
      </c>
      <c r="W1705" s="5">
        <v>0</v>
      </c>
      <c r="Y1705" s="5">
        <v>0</v>
      </c>
      <c r="Z1705" s="5">
        <v>0</v>
      </c>
      <c r="AB1705" s="5">
        <v>0</v>
      </c>
      <c r="AC1705" s="5">
        <v>0</v>
      </c>
      <c r="AE1705" s="5">
        <v>0</v>
      </c>
      <c r="AF1705" s="5">
        <v>0</v>
      </c>
      <c r="AH1705" s="5">
        <v>0</v>
      </c>
      <c r="AJ1705" s="7">
        <v>0</v>
      </c>
      <c r="AZ1705" s="5" t="s">
        <v>175</v>
      </c>
      <c r="BB1705" s="5" t="s">
        <v>77</v>
      </c>
      <c r="BD1705" s="5" t="s">
        <v>331</v>
      </c>
      <c r="BE1705" s="5" t="s">
        <v>67</v>
      </c>
    </row>
    <row r="1706" spans="1:57" x14ac:dyDescent="0.25">
      <c r="A1706" s="5">
        <v>1705</v>
      </c>
      <c r="B1706" s="6">
        <v>42598.828113425923</v>
      </c>
      <c r="D1706" s="5" t="s">
        <v>318</v>
      </c>
      <c r="E1706" s="5" t="s">
        <v>712</v>
      </c>
      <c r="G1706" s="5" t="s">
        <v>64</v>
      </c>
      <c r="H1706" s="5" t="s">
        <v>319</v>
      </c>
      <c r="I1706" s="5" t="s">
        <v>75</v>
      </c>
      <c r="J1706" s="5" t="s">
        <v>65</v>
      </c>
      <c r="K1706" s="5" t="s">
        <v>65</v>
      </c>
      <c r="M1706" s="5" t="s">
        <v>372</v>
      </c>
      <c r="N1706" s="5" t="s">
        <v>196</v>
      </c>
      <c r="O1706" s="7">
        <v>0</v>
      </c>
      <c r="P1706" s="7">
        <v>0</v>
      </c>
      <c r="Q1706" s="7">
        <v>0</v>
      </c>
      <c r="R1706" s="7">
        <v>0</v>
      </c>
      <c r="T1706" s="5">
        <v>0</v>
      </c>
      <c r="W1706" s="5">
        <v>0</v>
      </c>
      <c r="Y1706" s="5">
        <v>0</v>
      </c>
      <c r="Z1706" s="5">
        <v>0</v>
      </c>
      <c r="AB1706" s="5">
        <v>0</v>
      </c>
      <c r="AC1706" s="5">
        <v>0</v>
      </c>
      <c r="AE1706" s="5">
        <v>0</v>
      </c>
      <c r="AF1706" s="5">
        <v>0</v>
      </c>
      <c r="AH1706" s="5">
        <v>0</v>
      </c>
      <c r="AJ1706" s="7">
        <v>0</v>
      </c>
      <c r="AZ1706" s="5" t="s">
        <v>175</v>
      </c>
      <c r="BB1706" s="5" t="s">
        <v>77</v>
      </c>
      <c r="BD1706" s="5" t="s">
        <v>361</v>
      </c>
      <c r="BE1706" s="5" t="s">
        <v>67</v>
      </c>
    </row>
    <row r="1707" spans="1:57" x14ac:dyDescent="0.25">
      <c r="A1707" s="5">
        <v>1706</v>
      </c>
      <c r="B1707" s="6">
        <v>42598.815844907411</v>
      </c>
      <c r="D1707" s="5" t="s">
        <v>318</v>
      </c>
      <c r="E1707" s="5" t="s">
        <v>708</v>
      </c>
      <c r="G1707" s="5" t="s">
        <v>64</v>
      </c>
      <c r="H1707" s="5" t="s">
        <v>319</v>
      </c>
      <c r="I1707" s="5" t="s">
        <v>75</v>
      </c>
      <c r="J1707" s="5" t="s">
        <v>65</v>
      </c>
      <c r="K1707" s="5" t="s">
        <v>65</v>
      </c>
      <c r="M1707" s="5" t="s">
        <v>252</v>
      </c>
      <c r="N1707" s="5" t="s">
        <v>76</v>
      </c>
      <c r="O1707" s="7">
        <v>0</v>
      </c>
      <c r="P1707" s="7">
        <v>0</v>
      </c>
      <c r="Q1707" s="7">
        <v>0</v>
      </c>
      <c r="R1707" s="7">
        <v>0</v>
      </c>
      <c r="T1707" s="5">
        <v>0</v>
      </c>
      <c r="W1707" s="5">
        <v>0</v>
      </c>
      <c r="Y1707" s="5">
        <v>0</v>
      </c>
      <c r="Z1707" s="5">
        <v>0</v>
      </c>
      <c r="AB1707" s="5">
        <v>0</v>
      </c>
      <c r="AC1707" s="5">
        <v>0</v>
      </c>
      <c r="AE1707" s="5">
        <v>0</v>
      </c>
      <c r="AF1707" s="5">
        <v>0</v>
      </c>
      <c r="AH1707" s="5">
        <v>0</v>
      </c>
      <c r="AJ1707" s="7">
        <v>0</v>
      </c>
      <c r="AZ1707" s="5" t="s">
        <v>175</v>
      </c>
      <c r="BB1707" s="5" t="s">
        <v>77</v>
      </c>
      <c r="BD1707" s="5" t="s">
        <v>361</v>
      </c>
      <c r="BE1707" s="5" t="s">
        <v>67</v>
      </c>
    </row>
    <row r="1708" spans="1:57" x14ac:dyDescent="0.25">
      <c r="A1708" s="5">
        <v>1707</v>
      </c>
      <c r="B1708" s="6">
        <v>42598.807314814818</v>
      </c>
      <c r="D1708" s="5" t="s">
        <v>318</v>
      </c>
      <c r="E1708" s="5" t="s">
        <v>330</v>
      </c>
      <c r="G1708" s="5" t="s">
        <v>64</v>
      </c>
      <c r="H1708" s="5" t="s">
        <v>319</v>
      </c>
      <c r="I1708" s="5" t="s">
        <v>75</v>
      </c>
      <c r="J1708" s="5" t="s">
        <v>65</v>
      </c>
      <c r="K1708" s="5" t="s">
        <v>65</v>
      </c>
      <c r="M1708" s="5" t="s">
        <v>204</v>
      </c>
      <c r="N1708" s="5" t="s">
        <v>66</v>
      </c>
      <c r="O1708" s="7">
        <v>0</v>
      </c>
      <c r="P1708" s="7">
        <v>0</v>
      </c>
      <c r="Q1708" s="7">
        <v>0</v>
      </c>
      <c r="R1708" s="7">
        <v>0</v>
      </c>
      <c r="T1708" s="5">
        <v>0</v>
      </c>
      <c r="W1708" s="5">
        <v>0</v>
      </c>
      <c r="Y1708" s="5">
        <v>0</v>
      </c>
      <c r="Z1708" s="5">
        <v>0</v>
      </c>
      <c r="AB1708" s="5">
        <v>0</v>
      </c>
      <c r="AC1708" s="5">
        <v>0</v>
      </c>
      <c r="AE1708" s="5">
        <v>0</v>
      </c>
      <c r="AF1708" s="5">
        <v>0</v>
      </c>
      <c r="AH1708" s="5">
        <v>0</v>
      </c>
      <c r="AJ1708" s="7">
        <v>0</v>
      </c>
      <c r="AZ1708" s="5" t="s">
        <v>175</v>
      </c>
      <c r="BB1708" s="5" t="s">
        <v>77</v>
      </c>
      <c r="BD1708" s="5" t="s">
        <v>361</v>
      </c>
      <c r="BE1708" s="5" t="s">
        <v>67</v>
      </c>
    </row>
    <row r="1709" spans="1:57" x14ac:dyDescent="0.25">
      <c r="A1709" s="5">
        <v>1708</v>
      </c>
      <c r="B1709" s="6">
        <v>42598.806516203702</v>
      </c>
      <c r="D1709" s="5" t="s">
        <v>330</v>
      </c>
      <c r="E1709" s="5" t="s">
        <v>318</v>
      </c>
      <c r="G1709" s="5" t="s">
        <v>64</v>
      </c>
      <c r="H1709" s="5" t="s">
        <v>319</v>
      </c>
      <c r="I1709" s="5" t="s">
        <v>176</v>
      </c>
      <c r="J1709" s="5" t="s">
        <v>65</v>
      </c>
      <c r="K1709" s="5" t="s">
        <v>65</v>
      </c>
      <c r="M1709" s="5" t="s">
        <v>214</v>
      </c>
      <c r="N1709" s="5" t="s">
        <v>66</v>
      </c>
      <c r="O1709" s="7">
        <v>0</v>
      </c>
      <c r="P1709" s="7">
        <v>0</v>
      </c>
      <c r="Q1709" s="7">
        <v>0</v>
      </c>
      <c r="R1709" s="7">
        <v>0</v>
      </c>
      <c r="T1709" s="5">
        <v>0</v>
      </c>
      <c r="W1709" s="5">
        <v>0</v>
      </c>
      <c r="Y1709" s="5">
        <v>0</v>
      </c>
      <c r="Z1709" s="5">
        <v>0</v>
      </c>
      <c r="AB1709" s="5">
        <v>0</v>
      </c>
      <c r="AC1709" s="5">
        <v>0</v>
      </c>
      <c r="AE1709" s="5">
        <v>0</v>
      </c>
      <c r="AF1709" s="5">
        <v>0</v>
      </c>
      <c r="AH1709" s="5">
        <v>0</v>
      </c>
      <c r="AJ1709" s="7">
        <v>0</v>
      </c>
      <c r="AZ1709" s="5" t="s">
        <v>175</v>
      </c>
      <c r="BB1709" s="5" t="s">
        <v>178</v>
      </c>
      <c r="BD1709" s="5" t="s">
        <v>361</v>
      </c>
      <c r="BE1709" s="5" t="s">
        <v>67</v>
      </c>
    </row>
    <row r="1710" spans="1:57" x14ac:dyDescent="0.25">
      <c r="A1710" s="5">
        <v>1709</v>
      </c>
      <c r="B1710" s="6">
        <v>42598.765613425923</v>
      </c>
      <c r="D1710" s="5" t="s">
        <v>317</v>
      </c>
      <c r="E1710" s="5" t="s">
        <v>318</v>
      </c>
      <c r="F1710" s="5" t="s">
        <v>317</v>
      </c>
      <c r="G1710" s="5" t="s">
        <v>80</v>
      </c>
      <c r="H1710" s="5" t="s">
        <v>319</v>
      </c>
      <c r="I1710" s="5" t="s">
        <v>320</v>
      </c>
      <c r="J1710" s="5" t="s">
        <v>65</v>
      </c>
      <c r="K1710" s="5" t="s">
        <v>65</v>
      </c>
      <c r="M1710" s="5" t="s">
        <v>243</v>
      </c>
      <c r="N1710" s="5" t="s">
        <v>66</v>
      </c>
      <c r="O1710" s="7">
        <v>0</v>
      </c>
      <c r="P1710" s="7">
        <v>0</v>
      </c>
      <c r="Q1710" s="7">
        <v>0</v>
      </c>
      <c r="R1710" s="7">
        <v>0</v>
      </c>
      <c r="T1710" s="5">
        <v>0</v>
      </c>
      <c r="W1710" s="5">
        <v>0</v>
      </c>
      <c r="Y1710" s="5">
        <v>0</v>
      </c>
      <c r="Z1710" s="5">
        <v>0</v>
      </c>
      <c r="AB1710" s="5">
        <v>0</v>
      </c>
      <c r="AC1710" s="5">
        <v>0</v>
      </c>
      <c r="AE1710" s="5">
        <v>0</v>
      </c>
      <c r="AF1710" s="5">
        <v>0</v>
      </c>
      <c r="AH1710" s="5">
        <v>0</v>
      </c>
      <c r="AJ1710" s="7">
        <v>0</v>
      </c>
      <c r="BB1710" s="5" t="s">
        <v>322</v>
      </c>
      <c r="BD1710" s="5" t="s">
        <v>323</v>
      </c>
      <c r="BE1710" s="5" t="s">
        <v>324</v>
      </c>
    </row>
    <row r="1711" spans="1:57" x14ac:dyDescent="0.25">
      <c r="A1711" s="5">
        <v>1710</v>
      </c>
      <c r="B1711" s="6">
        <v>42598.764525462961</v>
      </c>
      <c r="D1711" s="5" t="s">
        <v>318</v>
      </c>
      <c r="E1711" s="5" t="s">
        <v>344</v>
      </c>
      <c r="G1711" s="5" t="s">
        <v>64</v>
      </c>
      <c r="H1711" s="5" t="s">
        <v>319</v>
      </c>
      <c r="I1711" s="5" t="s">
        <v>75</v>
      </c>
      <c r="J1711" s="5" t="s">
        <v>65</v>
      </c>
      <c r="K1711" s="5" t="s">
        <v>65</v>
      </c>
      <c r="M1711" s="5" t="s">
        <v>488</v>
      </c>
      <c r="N1711" s="5" t="s">
        <v>76</v>
      </c>
      <c r="O1711" s="7">
        <v>0</v>
      </c>
      <c r="P1711" s="7">
        <v>0</v>
      </c>
      <c r="Q1711" s="7">
        <v>0</v>
      </c>
      <c r="R1711" s="7">
        <v>0</v>
      </c>
      <c r="T1711" s="5">
        <v>0</v>
      </c>
      <c r="W1711" s="5">
        <v>0</v>
      </c>
      <c r="Y1711" s="5">
        <v>0</v>
      </c>
      <c r="Z1711" s="5">
        <v>0</v>
      </c>
      <c r="AB1711" s="5">
        <v>0</v>
      </c>
      <c r="AC1711" s="5">
        <v>0</v>
      </c>
      <c r="AE1711" s="5">
        <v>0</v>
      </c>
      <c r="AF1711" s="5">
        <v>0</v>
      </c>
      <c r="AH1711" s="5">
        <v>0</v>
      </c>
      <c r="AJ1711" s="7">
        <v>0</v>
      </c>
      <c r="AZ1711" s="5" t="s">
        <v>175</v>
      </c>
      <c r="BB1711" s="5" t="s">
        <v>77</v>
      </c>
      <c r="BD1711" s="5" t="s">
        <v>361</v>
      </c>
      <c r="BE1711" s="5" t="s">
        <v>67</v>
      </c>
    </row>
    <row r="1712" spans="1:57" x14ac:dyDescent="0.25">
      <c r="A1712" s="5">
        <v>1711</v>
      </c>
      <c r="B1712" s="6">
        <v>42598.764293981483</v>
      </c>
      <c r="D1712" s="5" t="s">
        <v>318</v>
      </c>
      <c r="E1712" s="5" t="s">
        <v>344</v>
      </c>
      <c r="G1712" s="5" t="s">
        <v>64</v>
      </c>
      <c r="H1712" s="5" t="s">
        <v>319</v>
      </c>
      <c r="I1712" s="5" t="s">
        <v>75</v>
      </c>
      <c r="J1712" s="5" t="s">
        <v>65</v>
      </c>
      <c r="K1712" s="5" t="s">
        <v>65</v>
      </c>
      <c r="M1712" s="5" t="s">
        <v>287</v>
      </c>
      <c r="N1712" s="5" t="s">
        <v>66</v>
      </c>
      <c r="O1712" s="7">
        <v>0</v>
      </c>
      <c r="P1712" s="7">
        <v>0</v>
      </c>
      <c r="Q1712" s="7">
        <v>0</v>
      </c>
      <c r="R1712" s="7">
        <v>0</v>
      </c>
      <c r="T1712" s="5">
        <v>0</v>
      </c>
      <c r="W1712" s="5">
        <v>0</v>
      </c>
      <c r="Y1712" s="5">
        <v>0</v>
      </c>
      <c r="Z1712" s="5">
        <v>0</v>
      </c>
      <c r="AB1712" s="5">
        <v>0</v>
      </c>
      <c r="AC1712" s="5">
        <v>0</v>
      </c>
      <c r="AE1712" s="5">
        <v>0</v>
      </c>
      <c r="AF1712" s="5">
        <v>0</v>
      </c>
      <c r="AH1712" s="5">
        <v>0</v>
      </c>
      <c r="AJ1712" s="7">
        <v>0</v>
      </c>
      <c r="AZ1712" s="5" t="s">
        <v>175</v>
      </c>
      <c r="BB1712" s="5" t="s">
        <v>77</v>
      </c>
      <c r="BD1712" s="5" t="s">
        <v>361</v>
      </c>
      <c r="BE1712" s="5" t="s">
        <v>67</v>
      </c>
    </row>
    <row r="1713" spans="1:57" x14ac:dyDescent="0.25">
      <c r="A1713" s="5">
        <v>1712</v>
      </c>
      <c r="B1713" s="6">
        <v>42598.763784722221</v>
      </c>
      <c r="C1713" s="6">
        <v>42598.924907407411</v>
      </c>
      <c r="D1713" s="5" t="s">
        <v>336</v>
      </c>
      <c r="E1713" s="5" t="s">
        <v>68</v>
      </c>
      <c r="G1713" s="5" t="s">
        <v>64</v>
      </c>
      <c r="H1713" s="5" t="s">
        <v>319</v>
      </c>
      <c r="I1713" s="5" t="s">
        <v>69</v>
      </c>
      <c r="J1713" s="5" t="s">
        <v>65</v>
      </c>
      <c r="K1713" s="5" t="s">
        <v>65</v>
      </c>
      <c r="L1713" s="5">
        <v>755554</v>
      </c>
      <c r="M1713" s="5" t="s">
        <v>70</v>
      </c>
      <c r="N1713" s="5" t="s">
        <v>70</v>
      </c>
      <c r="O1713" s="7">
        <v>0</v>
      </c>
      <c r="P1713" s="7">
        <v>0</v>
      </c>
      <c r="Q1713" s="7">
        <v>0</v>
      </c>
      <c r="R1713" s="7">
        <v>0</v>
      </c>
      <c r="T1713" s="5">
        <v>33</v>
      </c>
      <c r="U1713" s="5">
        <v>0</v>
      </c>
      <c r="V1713" s="5">
        <v>0</v>
      </c>
      <c r="W1713" s="5">
        <v>0</v>
      </c>
      <c r="Z1713" s="5">
        <v>0</v>
      </c>
      <c r="AC1713" s="5">
        <v>0</v>
      </c>
      <c r="AF1713" s="5">
        <v>0</v>
      </c>
      <c r="AI1713" s="7">
        <v>662.16200000000003</v>
      </c>
      <c r="AJ1713" s="7">
        <v>0.72070000000000001</v>
      </c>
      <c r="AK1713" s="5" t="s">
        <v>189</v>
      </c>
      <c r="AZ1713" s="5" t="s">
        <v>186</v>
      </c>
      <c r="BB1713" s="5" t="s">
        <v>71</v>
      </c>
    </row>
    <row r="1714" spans="1:57" x14ac:dyDescent="0.25">
      <c r="A1714" s="5">
        <v>1713</v>
      </c>
      <c r="B1714" s="6">
        <v>42598.762777777774</v>
      </c>
      <c r="D1714" s="5" t="s">
        <v>318</v>
      </c>
      <c r="E1714" s="5" t="s">
        <v>330</v>
      </c>
      <c r="G1714" s="5" t="s">
        <v>64</v>
      </c>
      <c r="H1714" s="5" t="s">
        <v>319</v>
      </c>
      <c r="I1714" s="5" t="s">
        <v>75</v>
      </c>
      <c r="J1714" s="5" t="s">
        <v>65</v>
      </c>
      <c r="K1714" s="5" t="s">
        <v>65</v>
      </c>
      <c r="M1714" s="5" t="s">
        <v>508</v>
      </c>
      <c r="N1714" s="5" t="s">
        <v>76</v>
      </c>
      <c r="O1714" s="7">
        <v>0</v>
      </c>
      <c r="P1714" s="7">
        <v>0</v>
      </c>
      <c r="Q1714" s="7">
        <v>0</v>
      </c>
      <c r="R1714" s="7">
        <v>0</v>
      </c>
      <c r="T1714" s="5">
        <v>0</v>
      </c>
      <c r="W1714" s="5">
        <v>0</v>
      </c>
      <c r="Y1714" s="5">
        <v>0</v>
      </c>
      <c r="Z1714" s="5">
        <v>0</v>
      </c>
      <c r="AB1714" s="5">
        <v>0</v>
      </c>
      <c r="AC1714" s="5">
        <v>0</v>
      </c>
      <c r="AE1714" s="5">
        <v>0</v>
      </c>
      <c r="AF1714" s="5">
        <v>0</v>
      </c>
      <c r="AH1714" s="5">
        <v>0</v>
      </c>
      <c r="AJ1714" s="7">
        <v>0</v>
      </c>
      <c r="AZ1714" s="5" t="s">
        <v>175</v>
      </c>
      <c r="BB1714" s="5" t="s">
        <v>77</v>
      </c>
      <c r="BD1714" s="5" t="s">
        <v>361</v>
      </c>
      <c r="BE1714" s="5" t="s">
        <v>67</v>
      </c>
    </row>
    <row r="1715" spans="1:57" x14ac:dyDescent="0.25">
      <c r="A1715" s="5">
        <v>1714</v>
      </c>
      <c r="B1715" s="6">
        <v>42598.762569444443</v>
      </c>
      <c r="C1715" s="6">
        <v>42598.908773148149</v>
      </c>
      <c r="D1715" s="5" t="s">
        <v>336</v>
      </c>
      <c r="E1715" s="5" t="s">
        <v>68</v>
      </c>
      <c r="G1715" s="5" t="s">
        <v>64</v>
      </c>
      <c r="H1715" s="5" t="s">
        <v>319</v>
      </c>
      <c r="I1715" s="5" t="s">
        <v>69</v>
      </c>
      <c r="J1715" s="5" t="s">
        <v>65</v>
      </c>
      <c r="K1715" s="5" t="s">
        <v>65</v>
      </c>
      <c r="L1715" s="5">
        <v>1997964</v>
      </c>
      <c r="M1715" s="5" t="s">
        <v>70</v>
      </c>
      <c r="N1715" s="5" t="s">
        <v>70</v>
      </c>
      <c r="O1715" s="7">
        <v>0</v>
      </c>
      <c r="P1715" s="7">
        <v>0</v>
      </c>
      <c r="Q1715" s="7">
        <v>0</v>
      </c>
      <c r="R1715" s="7">
        <v>0</v>
      </c>
      <c r="T1715" s="5">
        <v>33</v>
      </c>
      <c r="U1715" s="5">
        <v>0</v>
      </c>
      <c r="V1715" s="5">
        <v>0</v>
      </c>
      <c r="W1715" s="5">
        <v>0</v>
      </c>
      <c r="Z1715" s="5">
        <v>0</v>
      </c>
      <c r="AC1715" s="5">
        <v>0</v>
      </c>
      <c r="AF1715" s="5">
        <v>0</v>
      </c>
      <c r="AI1715" s="7">
        <v>662.76840000000004</v>
      </c>
      <c r="AJ1715" s="7">
        <v>1.9063000000000001</v>
      </c>
      <c r="AK1715" s="5" t="s">
        <v>190</v>
      </c>
      <c r="AZ1715" s="5" t="s">
        <v>185</v>
      </c>
      <c r="BB1715" s="5" t="s">
        <v>74</v>
      </c>
    </row>
    <row r="1716" spans="1:57" x14ac:dyDescent="0.25">
      <c r="A1716" s="5">
        <v>1715</v>
      </c>
      <c r="B1716" s="6">
        <v>42598.723553240743</v>
      </c>
      <c r="D1716" s="5" t="s">
        <v>317</v>
      </c>
      <c r="E1716" s="5" t="s">
        <v>318</v>
      </c>
      <c r="F1716" s="5" t="s">
        <v>317</v>
      </c>
      <c r="G1716" s="5" t="s">
        <v>80</v>
      </c>
      <c r="H1716" s="5" t="s">
        <v>319</v>
      </c>
      <c r="I1716" s="5" t="s">
        <v>320</v>
      </c>
      <c r="J1716" s="5" t="s">
        <v>65</v>
      </c>
      <c r="K1716" s="5" t="s">
        <v>65</v>
      </c>
      <c r="M1716" s="5" t="s">
        <v>222</v>
      </c>
      <c r="N1716" s="5" t="s">
        <v>66</v>
      </c>
      <c r="O1716" s="7">
        <v>0</v>
      </c>
      <c r="P1716" s="7">
        <v>0</v>
      </c>
      <c r="Q1716" s="7">
        <v>0</v>
      </c>
      <c r="R1716" s="7">
        <v>0</v>
      </c>
      <c r="T1716" s="5">
        <v>0</v>
      </c>
      <c r="W1716" s="5">
        <v>0</v>
      </c>
      <c r="Y1716" s="5">
        <v>0</v>
      </c>
      <c r="Z1716" s="5">
        <v>0</v>
      </c>
      <c r="AB1716" s="5">
        <v>0</v>
      </c>
      <c r="AC1716" s="5">
        <v>0</v>
      </c>
      <c r="AE1716" s="5">
        <v>0</v>
      </c>
      <c r="AF1716" s="5">
        <v>0</v>
      </c>
      <c r="AH1716" s="5">
        <v>0</v>
      </c>
      <c r="AJ1716" s="7">
        <v>0</v>
      </c>
      <c r="BB1716" s="5" t="s">
        <v>322</v>
      </c>
      <c r="BD1716" s="5" t="s">
        <v>323</v>
      </c>
      <c r="BE1716" s="5" t="s">
        <v>324</v>
      </c>
    </row>
    <row r="1717" spans="1:57" x14ac:dyDescent="0.25">
      <c r="A1717" s="5">
        <v>1716</v>
      </c>
      <c r="B1717" s="6">
        <v>42598.69699074074</v>
      </c>
      <c r="D1717" s="5" t="s">
        <v>317</v>
      </c>
      <c r="E1717" s="5" t="s">
        <v>318</v>
      </c>
      <c r="F1717" s="5" t="s">
        <v>317</v>
      </c>
      <c r="G1717" s="5" t="s">
        <v>80</v>
      </c>
      <c r="H1717" s="5" t="s">
        <v>319</v>
      </c>
      <c r="I1717" s="5" t="s">
        <v>320</v>
      </c>
      <c r="J1717" s="5" t="s">
        <v>65</v>
      </c>
      <c r="K1717" s="5" t="s">
        <v>65</v>
      </c>
      <c r="M1717" s="5" t="s">
        <v>222</v>
      </c>
      <c r="N1717" s="5" t="s">
        <v>66</v>
      </c>
      <c r="O1717" s="7">
        <v>0</v>
      </c>
      <c r="P1717" s="7">
        <v>0</v>
      </c>
      <c r="Q1717" s="7">
        <v>0</v>
      </c>
      <c r="R1717" s="7">
        <v>0</v>
      </c>
      <c r="T1717" s="5">
        <v>0</v>
      </c>
      <c r="W1717" s="5">
        <v>0</v>
      </c>
      <c r="Y1717" s="5">
        <v>0</v>
      </c>
      <c r="Z1717" s="5">
        <v>0</v>
      </c>
      <c r="AB1717" s="5">
        <v>0</v>
      </c>
      <c r="AC1717" s="5">
        <v>0</v>
      </c>
      <c r="AE1717" s="5">
        <v>0</v>
      </c>
      <c r="AF1717" s="5">
        <v>0</v>
      </c>
      <c r="AH1717" s="5">
        <v>0</v>
      </c>
      <c r="AJ1717" s="7">
        <v>0</v>
      </c>
      <c r="BB1717" s="5" t="s">
        <v>322</v>
      </c>
      <c r="BD1717" s="5" t="s">
        <v>323</v>
      </c>
      <c r="BE1717" s="5" t="s">
        <v>324</v>
      </c>
    </row>
    <row r="1718" spans="1:57" x14ac:dyDescent="0.25">
      <c r="A1718" s="5">
        <v>1717</v>
      </c>
      <c r="B1718" s="6">
        <v>42598.694386574076</v>
      </c>
      <c r="D1718" s="5" t="s">
        <v>317</v>
      </c>
      <c r="E1718" s="5" t="s">
        <v>318</v>
      </c>
      <c r="F1718" s="5" t="s">
        <v>317</v>
      </c>
      <c r="G1718" s="5" t="s">
        <v>80</v>
      </c>
      <c r="H1718" s="5" t="s">
        <v>319</v>
      </c>
      <c r="I1718" s="5" t="s">
        <v>320</v>
      </c>
      <c r="J1718" s="5" t="s">
        <v>65</v>
      </c>
      <c r="K1718" s="5" t="s">
        <v>65</v>
      </c>
      <c r="M1718" s="5" t="s">
        <v>222</v>
      </c>
      <c r="N1718" s="5" t="s">
        <v>66</v>
      </c>
      <c r="O1718" s="7">
        <v>0</v>
      </c>
      <c r="P1718" s="7">
        <v>0</v>
      </c>
      <c r="Q1718" s="7">
        <v>0</v>
      </c>
      <c r="R1718" s="7">
        <v>0</v>
      </c>
      <c r="T1718" s="5">
        <v>0</v>
      </c>
      <c r="W1718" s="5">
        <v>0</v>
      </c>
      <c r="Y1718" s="5">
        <v>0</v>
      </c>
      <c r="Z1718" s="5">
        <v>0</v>
      </c>
      <c r="AB1718" s="5">
        <v>0</v>
      </c>
      <c r="AC1718" s="5">
        <v>0</v>
      </c>
      <c r="AE1718" s="5">
        <v>0</v>
      </c>
      <c r="AF1718" s="5">
        <v>0</v>
      </c>
      <c r="AH1718" s="5">
        <v>0</v>
      </c>
      <c r="AJ1718" s="7">
        <v>0</v>
      </c>
      <c r="BB1718" s="5" t="s">
        <v>322</v>
      </c>
      <c r="BD1718" s="5" t="s">
        <v>323</v>
      </c>
      <c r="BE1718" s="5" t="s">
        <v>324</v>
      </c>
    </row>
    <row r="1719" spans="1:57" x14ac:dyDescent="0.25">
      <c r="A1719" s="5">
        <v>1718</v>
      </c>
      <c r="B1719" s="6">
        <v>42598.692129629628</v>
      </c>
      <c r="D1719" s="5" t="s">
        <v>317</v>
      </c>
      <c r="E1719" s="5" t="s">
        <v>318</v>
      </c>
      <c r="F1719" s="5" t="s">
        <v>317</v>
      </c>
      <c r="G1719" s="5" t="s">
        <v>80</v>
      </c>
      <c r="H1719" s="5" t="s">
        <v>319</v>
      </c>
      <c r="I1719" s="5" t="s">
        <v>320</v>
      </c>
      <c r="J1719" s="5" t="s">
        <v>65</v>
      </c>
      <c r="K1719" s="5" t="s">
        <v>65</v>
      </c>
      <c r="M1719" s="5" t="s">
        <v>363</v>
      </c>
      <c r="N1719" s="5" t="s">
        <v>66</v>
      </c>
      <c r="O1719" s="7">
        <v>0</v>
      </c>
      <c r="P1719" s="7">
        <v>0</v>
      </c>
      <c r="Q1719" s="7">
        <v>0</v>
      </c>
      <c r="R1719" s="7">
        <v>0</v>
      </c>
      <c r="T1719" s="5">
        <v>0</v>
      </c>
      <c r="W1719" s="5">
        <v>0</v>
      </c>
      <c r="Y1719" s="5">
        <v>0</v>
      </c>
      <c r="Z1719" s="5">
        <v>0</v>
      </c>
      <c r="AB1719" s="5">
        <v>0</v>
      </c>
      <c r="AC1719" s="5">
        <v>0</v>
      </c>
      <c r="AE1719" s="5">
        <v>0</v>
      </c>
      <c r="AF1719" s="5">
        <v>0</v>
      </c>
      <c r="AH1719" s="5">
        <v>0</v>
      </c>
      <c r="AJ1719" s="7">
        <v>0</v>
      </c>
      <c r="BB1719" s="5" t="s">
        <v>322</v>
      </c>
      <c r="BD1719" s="5" t="s">
        <v>323</v>
      </c>
      <c r="BE1719" s="5" t="s">
        <v>324</v>
      </c>
    </row>
    <row r="1720" spans="1:57" x14ac:dyDescent="0.25">
      <c r="A1720" s="5">
        <v>1719</v>
      </c>
      <c r="B1720" s="6">
        <v>42598.691990740743</v>
      </c>
      <c r="D1720" s="5" t="s">
        <v>317</v>
      </c>
      <c r="E1720" s="5" t="s">
        <v>318</v>
      </c>
      <c r="F1720" s="5" t="s">
        <v>317</v>
      </c>
      <c r="G1720" s="5" t="s">
        <v>80</v>
      </c>
      <c r="H1720" s="5" t="s">
        <v>319</v>
      </c>
      <c r="I1720" s="5" t="s">
        <v>320</v>
      </c>
      <c r="J1720" s="5" t="s">
        <v>65</v>
      </c>
      <c r="K1720" s="5" t="s">
        <v>65</v>
      </c>
      <c r="M1720" s="5" t="s">
        <v>325</v>
      </c>
      <c r="N1720" s="5" t="s">
        <v>66</v>
      </c>
      <c r="O1720" s="7">
        <v>0</v>
      </c>
      <c r="P1720" s="7">
        <v>0</v>
      </c>
      <c r="Q1720" s="7">
        <v>0</v>
      </c>
      <c r="R1720" s="7">
        <v>0</v>
      </c>
      <c r="T1720" s="5">
        <v>0</v>
      </c>
      <c r="W1720" s="5">
        <v>0</v>
      </c>
      <c r="Y1720" s="5">
        <v>0</v>
      </c>
      <c r="Z1720" s="5">
        <v>0</v>
      </c>
      <c r="AB1720" s="5">
        <v>0</v>
      </c>
      <c r="AC1720" s="5">
        <v>0</v>
      </c>
      <c r="AE1720" s="5">
        <v>0</v>
      </c>
      <c r="AF1720" s="5">
        <v>0</v>
      </c>
      <c r="AH1720" s="5">
        <v>0</v>
      </c>
      <c r="AJ1720" s="7">
        <v>0</v>
      </c>
      <c r="BB1720" s="5" t="s">
        <v>322</v>
      </c>
      <c r="BD1720" s="5" t="s">
        <v>323</v>
      </c>
      <c r="BE1720" s="5" t="s">
        <v>324</v>
      </c>
    </row>
    <row r="1721" spans="1:57" x14ac:dyDescent="0.25">
      <c r="A1721" s="5">
        <v>1720</v>
      </c>
      <c r="B1721" s="6">
        <v>42598.691828703704</v>
      </c>
      <c r="D1721" s="5" t="s">
        <v>317</v>
      </c>
      <c r="E1721" s="5" t="s">
        <v>318</v>
      </c>
      <c r="F1721" s="5" t="s">
        <v>317</v>
      </c>
      <c r="G1721" s="5" t="s">
        <v>80</v>
      </c>
      <c r="H1721" s="5" t="s">
        <v>319</v>
      </c>
      <c r="I1721" s="5" t="s">
        <v>320</v>
      </c>
      <c r="J1721" s="5" t="s">
        <v>65</v>
      </c>
      <c r="K1721" s="5" t="s">
        <v>65</v>
      </c>
      <c r="M1721" s="5" t="s">
        <v>664</v>
      </c>
      <c r="N1721" s="5" t="s">
        <v>66</v>
      </c>
      <c r="O1721" s="7">
        <v>0</v>
      </c>
      <c r="P1721" s="7">
        <v>0</v>
      </c>
      <c r="Q1721" s="7">
        <v>0</v>
      </c>
      <c r="R1721" s="7">
        <v>0</v>
      </c>
      <c r="T1721" s="5">
        <v>0</v>
      </c>
      <c r="W1721" s="5">
        <v>0</v>
      </c>
      <c r="Y1721" s="5">
        <v>0</v>
      </c>
      <c r="Z1721" s="5">
        <v>0</v>
      </c>
      <c r="AB1721" s="5">
        <v>0</v>
      </c>
      <c r="AC1721" s="5">
        <v>0</v>
      </c>
      <c r="AE1721" s="5">
        <v>0</v>
      </c>
      <c r="AF1721" s="5">
        <v>0</v>
      </c>
      <c r="AH1721" s="5">
        <v>0</v>
      </c>
      <c r="AJ1721" s="7">
        <v>0</v>
      </c>
      <c r="BB1721" s="5" t="s">
        <v>322</v>
      </c>
      <c r="BD1721" s="5" t="s">
        <v>323</v>
      </c>
      <c r="BE1721" s="5" t="s">
        <v>324</v>
      </c>
    </row>
    <row r="1722" spans="1:57" x14ac:dyDescent="0.25">
      <c r="A1722" s="5">
        <v>1721</v>
      </c>
      <c r="B1722" s="6">
        <v>42598.691620370373</v>
      </c>
      <c r="D1722" s="5" t="s">
        <v>317</v>
      </c>
      <c r="E1722" s="5" t="s">
        <v>318</v>
      </c>
      <c r="F1722" s="5" t="s">
        <v>317</v>
      </c>
      <c r="G1722" s="5" t="s">
        <v>80</v>
      </c>
      <c r="H1722" s="5" t="s">
        <v>319</v>
      </c>
      <c r="I1722" s="5" t="s">
        <v>320</v>
      </c>
      <c r="J1722" s="5" t="s">
        <v>65</v>
      </c>
      <c r="K1722" s="5" t="s">
        <v>65</v>
      </c>
      <c r="M1722" s="5" t="s">
        <v>664</v>
      </c>
      <c r="N1722" s="5" t="s">
        <v>66</v>
      </c>
      <c r="O1722" s="7">
        <v>0</v>
      </c>
      <c r="P1722" s="7">
        <v>0</v>
      </c>
      <c r="Q1722" s="7">
        <v>0</v>
      </c>
      <c r="R1722" s="7">
        <v>0</v>
      </c>
      <c r="T1722" s="5">
        <v>0</v>
      </c>
      <c r="W1722" s="5">
        <v>0</v>
      </c>
      <c r="Y1722" s="5">
        <v>0</v>
      </c>
      <c r="Z1722" s="5">
        <v>0</v>
      </c>
      <c r="AB1722" s="5">
        <v>0</v>
      </c>
      <c r="AC1722" s="5">
        <v>0</v>
      </c>
      <c r="AE1722" s="5">
        <v>0</v>
      </c>
      <c r="AF1722" s="5">
        <v>0</v>
      </c>
      <c r="AH1722" s="5">
        <v>0</v>
      </c>
      <c r="AJ1722" s="7">
        <v>0</v>
      </c>
      <c r="BB1722" s="5" t="s">
        <v>322</v>
      </c>
      <c r="BD1722" s="5" t="s">
        <v>323</v>
      </c>
      <c r="BE1722" s="5" t="s">
        <v>324</v>
      </c>
    </row>
    <row r="1723" spans="1:57" x14ac:dyDescent="0.25">
      <c r="A1723" s="5">
        <v>1722</v>
      </c>
      <c r="B1723" s="6">
        <v>42598.668935185182</v>
      </c>
      <c r="D1723" s="5" t="s">
        <v>317</v>
      </c>
      <c r="E1723" s="5" t="s">
        <v>318</v>
      </c>
      <c r="F1723" s="5" t="s">
        <v>317</v>
      </c>
      <c r="G1723" s="5" t="s">
        <v>80</v>
      </c>
      <c r="H1723" s="5" t="s">
        <v>319</v>
      </c>
      <c r="I1723" s="5" t="s">
        <v>320</v>
      </c>
      <c r="J1723" s="5" t="s">
        <v>65</v>
      </c>
      <c r="K1723" s="5" t="s">
        <v>65</v>
      </c>
      <c r="M1723" s="5" t="s">
        <v>664</v>
      </c>
      <c r="N1723" s="5" t="s">
        <v>66</v>
      </c>
      <c r="O1723" s="7">
        <v>0</v>
      </c>
      <c r="P1723" s="7">
        <v>0</v>
      </c>
      <c r="Q1723" s="7">
        <v>0</v>
      </c>
      <c r="R1723" s="7">
        <v>0</v>
      </c>
      <c r="T1723" s="5">
        <v>0</v>
      </c>
      <c r="W1723" s="5">
        <v>0</v>
      </c>
      <c r="Y1723" s="5">
        <v>0</v>
      </c>
      <c r="Z1723" s="5">
        <v>0</v>
      </c>
      <c r="AB1723" s="5">
        <v>0</v>
      </c>
      <c r="AC1723" s="5">
        <v>0</v>
      </c>
      <c r="AE1723" s="5">
        <v>0</v>
      </c>
      <c r="AF1723" s="5">
        <v>0</v>
      </c>
      <c r="AH1723" s="5">
        <v>0</v>
      </c>
      <c r="AJ1723" s="7">
        <v>0</v>
      </c>
      <c r="BB1723" s="5" t="s">
        <v>322</v>
      </c>
      <c r="BD1723" s="5" t="s">
        <v>323</v>
      </c>
      <c r="BE1723" s="5" t="s">
        <v>324</v>
      </c>
    </row>
    <row r="1724" spans="1:57" x14ac:dyDescent="0.25">
      <c r="A1724" s="5">
        <v>1723</v>
      </c>
      <c r="B1724" s="6">
        <v>42598.668645833335</v>
      </c>
      <c r="D1724" s="5" t="s">
        <v>317</v>
      </c>
      <c r="E1724" s="5" t="s">
        <v>318</v>
      </c>
      <c r="F1724" s="5" t="s">
        <v>317</v>
      </c>
      <c r="G1724" s="5" t="s">
        <v>80</v>
      </c>
      <c r="H1724" s="5" t="s">
        <v>319</v>
      </c>
      <c r="I1724" s="5" t="s">
        <v>320</v>
      </c>
      <c r="J1724" s="5" t="s">
        <v>65</v>
      </c>
      <c r="K1724" s="5" t="s">
        <v>65</v>
      </c>
      <c r="M1724" s="5" t="s">
        <v>602</v>
      </c>
      <c r="N1724" s="5" t="s">
        <v>66</v>
      </c>
      <c r="O1724" s="7">
        <v>0</v>
      </c>
      <c r="P1724" s="7">
        <v>0</v>
      </c>
      <c r="Q1724" s="7">
        <v>0</v>
      </c>
      <c r="R1724" s="7">
        <v>0</v>
      </c>
      <c r="T1724" s="5">
        <v>0</v>
      </c>
      <c r="W1724" s="5">
        <v>0</v>
      </c>
      <c r="Y1724" s="5">
        <v>0</v>
      </c>
      <c r="Z1724" s="5">
        <v>0</v>
      </c>
      <c r="AB1724" s="5">
        <v>0</v>
      </c>
      <c r="AC1724" s="5">
        <v>0</v>
      </c>
      <c r="AE1724" s="5">
        <v>0</v>
      </c>
      <c r="AF1724" s="5">
        <v>0</v>
      </c>
      <c r="AH1724" s="5">
        <v>0</v>
      </c>
      <c r="AJ1724" s="7">
        <v>0</v>
      </c>
      <c r="BB1724" s="5" t="s">
        <v>322</v>
      </c>
      <c r="BD1724" s="5" t="s">
        <v>323</v>
      </c>
      <c r="BE1724" s="5" t="s">
        <v>324</v>
      </c>
    </row>
    <row r="1725" spans="1:57" x14ac:dyDescent="0.25">
      <c r="A1725" s="5">
        <v>1724</v>
      </c>
      <c r="B1725" s="6">
        <v>42598.593842592592</v>
      </c>
      <c r="D1725" s="5" t="s">
        <v>318</v>
      </c>
      <c r="E1725" s="5" t="s">
        <v>326</v>
      </c>
      <c r="G1725" s="5" t="s">
        <v>64</v>
      </c>
      <c r="H1725" s="5" t="s">
        <v>319</v>
      </c>
      <c r="I1725" s="5" t="s">
        <v>75</v>
      </c>
      <c r="J1725" s="5" t="s">
        <v>65</v>
      </c>
      <c r="K1725" s="5" t="s">
        <v>65</v>
      </c>
      <c r="M1725" s="5" t="s">
        <v>716</v>
      </c>
      <c r="N1725" s="5" t="s">
        <v>183</v>
      </c>
      <c r="O1725" s="7">
        <v>0</v>
      </c>
      <c r="P1725" s="7">
        <v>0</v>
      </c>
      <c r="Q1725" s="7">
        <v>0</v>
      </c>
      <c r="R1725" s="7">
        <v>0</v>
      </c>
      <c r="T1725" s="5">
        <v>0</v>
      </c>
      <c r="W1725" s="5">
        <v>0</v>
      </c>
      <c r="Y1725" s="5">
        <v>0</v>
      </c>
      <c r="Z1725" s="5">
        <v>0</v>
      </c>
      <c r="AB1725" s="5">
        <v>0</v>
      </c>
      <c r="AC1725" s="5">
        <v>0</v>
      </c>
      <c r="AE1725" s="5">
        <v>0</v>
      </c>
      <c r="AF1725" s="5">
        <v>0</v>
      </c>
      <c r="AH1725" s="5">
        <v>0</v>
      </c>
      <c r="AJ1725" s="7">
        <v>0</v>
      </c>
      <c r="AZ1725" s="5" t="s">
        <v>175</v>
      </c>
      <c r="BB1725" s="5" t="s">
        <v>77</v>
      </c>
      <c r="BD1725" s="5" t="s">
        <v>361</v>
      </c>
      <c r="BE1725" s="5" t="s">
        <v>67</v>
      </c>
    </row>
    <row r="1726" spans="1:57" x14ac:dyDescent="0.25">
      <c r="A1726" s="5">
        <v>1725</v>
      </c>
      <c r="B1726" s="6">
        <v>42598.557557870372</v>
      </c>
      <c r="D1726" s="5" t="s">
        <v>330</v>
      </c>
      <c r="E1726" s="5" t="s">
        <v>318</v>
      </c>
      <c r="G1726" s="5" t="s">
        <v>64</v>
      </c>
      <c r="H1726" s="5" t="s">
        <v>319</v>
      </c>
      <c r="I1726" s="5" t="s">
        <v>176</v>
      </c>
      <c r="J1726" s="5" t="s">
        <v>65</v>
      </c>
      <c r="K1726" s="5" t="s">
        <v>65</v>
      </c>
      <c r="M1726" s="5" t="s">
        <v>214</v>
      </c>
      <c r="N1726" s="5" t="s">
        <v>66</v>
      </c>
      <c r="O1726" s="7">
        <v>0</v>
      </c>
      <c r="P1726" s="7">
        <v>0</v>
      </c>
      <c r="Q1726" s="7">
        <v>0</v>
      </c>
      <c r="R1726" s="7">
        <v>0</v>
      </c>
      <c r="T1726" s="5">
        <v>0</v>
      </c>
      <c r="W1726" s="5">
        <v>0</v>
      </c>
      <c r="Y1726" s="5">
        <v>0</v>
      </c>
      <c r="Z1726" s="5">
        <v>0</v>
      </c>
      <c r="AB1726" s="5">
        <v>0</v>
      </c>
      <c r="AC1726" s="5">
        <v>0</v>
      </c>
      <c r="AE1726" s="5">
        <v>0</v>
      </c>
      <c r="AF1726" s="5">
        <v>0</v>
      </c>
      <c r="AH1726" s="5">
        <v>0</v>
      </c>
      <c r="AJ1726" s="7">
        <v>0</v>
      </c>
      <c r="AZ1726" s="5" t="s">
        <v>175</v>
      </c>
      <c r="BB1726" s="5" t="s">
        <v>178</v>
      </c>
      <c r="BD1726" s="5" t="s">
        <v>677</v>
      </c>
      <c r="BE1726" s="5" t="s">
        <v>67</v>
      </c>
    </row>
    <row r="1727" spans="1:57" x14ac:dyDescent="0.25">
      <c r="A1727" s="5">
        <v>1726</v>
      </c>
      <c r="B1727" s="6">
        <v>42598.55741898148</v>
      </c>
      <c r="D1727" s="5" t="s">
        <v>317</v>
      </c>
      <c r="E1727" s="5" t="s">
        <v>318</v>
      </c>
      <c r="F1727" s="5" t="s">
        <v>317</v>
      </c>
      <c r="G1727" s="5" t="s">
        <v>80</v>
      </c>
      <c r="H1727" s="5" t="s">
        <v>319</v>
      </c>
      <c r="I1727" s="5" t="s">
        <v>320</v>
      </c>
      <c r="J1727" s="5" t="s">
        <v>65</v>
      </c>
      <c r="K1727" s="5" t="s">
        <v>65</v>
      </c>
      <c r="M1727" s="5" t="s">
        <v>446</v>
      </c>
      <c r="N1727" s="5" t="s">
        <v>66</v>
      </c>
      <c r="O1727" s="7">
        <v>0</v>
      </c>
      <c r="P1727" s="7">
        <v>0</v>
      </c>
      <c r="Q1727" s="7">
        <v>0</v>
      </c>
      <c r="R1727" s="7">
        <v>0</v>
      </c>
      <c r="T1727" s="5">
        <v>0</v>
      </c>
      <c r="W1727" s="5">
        <v>0</v>
      </c>
      <c r="Y1727" s="5">
        <v>0</v>
      </c>
      <c r="Z1727" s="5">
        <v>0</v>
      </c>
      <c r="AB1727" s="5">
        <v>0</v>
      </c>
      <c r="AC1727" s="5">
        <v>0</v>
      </c>
      <c r="AE1727" s="5">
        <v>0</v>
      </c>
      <c r="AF1727" s="5">
        <v>0</v>
      </c>
      <c r="AH1727" s="5">
        <v>0</v>
      </c>
      <c r="AJ1727" s="7">
        <v>0</v>
      </c>
      <c r="BB1727" s="5" t="s">
        <v>322</v>
      </c>
      <c r="BD1727" s="5" t="s">
        <v>323</v>
      </c>
      <c r="BE1727" s="5" t="s">
        <v>324</v>
      </c>
    </row>
    <row r="1728" spans="1:57" x14ac:dyDescent="0.25">
      <c r="A1728" s="5">
        <v>1727</v>
      </c>
      <c r="B1728" s="6">
        <v>42598.552314814813</v>
      </c>
      <c r="D1728" s="5" t="s">
        <v>318</v>
      </c>
      <c r="E1728" s="5" t="s">
        <v>330</v>
      </c>
      <c r="G1728" s="5" t="s">
        <v>64</v>
      </c>
      <c r="H1728" s="5" t="s">
        <v>319</v>
      </c>
      <c r="I1728" s="5" t="s">
        <v>75</v>
      </c>
      <c r="J1728" s="5" t="s">
        <v>65</v>
      </c>
      <c r="K1728" s="5" t="s">
        <v>65</v>
      </c>
      <c r="M1728" s="5" t="s">
        <v>717</v>
      </c>
      <c r="N1728" s="5" t="s">
        <v>200</v>
      </c>
      <c r="O1728" s="7">
        <v>0</v>
      </c>
      <c r="P1728" s="7">
        <v>0</v>
      </c>
      <c r="Q1728" s="7">
        <v>0</v>
      </c>
      <c r="R1728" s="7">
        <v>0</v>
      </c>
      <c r="T1728" s="5">
        <v>0</v>
      </c>
      <c r="W1728" s="5">
        <v>0</v>
      </c>
      <c r="Y1728" s="5">
        <v>0</v>
      </c>
      <c r="Z1728" s="5">
        <v>0</v>
      </c>
      <c r="AB1728" s="5">
        <v>0</v>
      </c>
      <c r="AC1728" s="5">
        <v>0</v>
      </c>
      <c r="AE1728" s="5">
        <v>0</v>
      </c>
      <c r="AF1728" s="5">
        <v>0</v>
      </c>
      <c r="AH1728" s="5">
        <v>0</v>
      </c>
      <c r="AJ1728" s="7">
        <v>0</v>
      </c>
      <c r="AZ1728" s="5" t="s">
        <v>175</v>
      </c>
      <c r="BB1728" s="5" t="s">
        <v>77</v>
      </c>
      <c r="BD1728" s="5" t="s">
        <v>589</v>
      </c>
      <c r="BE1728" s="5" t="s">
        <v>67</v>
      </c>
    </row>
    <row r="1729" spans="1:57" x14ac:dyDescent="0.25">
      <c r="A1729" s="5">
        <v>1728</v>
      </c>
      <c r="B1729" s="6">
        <v>42598.550520833334</v>
      </c>
      <c r="D1729" s="5" t="s">
        <v>318</v>
      </c>
      <c r="E1729" s="5" t="s">
        <v>356</v>
      </c>
      <c r="G1729" s="5" t="s">
        <v>64</v>
      </c>
      <c r="H1729" s="5" t="s">
        <v>319</v>
      </c>
      <c r="I1729" s="5" t="s">
        <v>75</v>
      </c>
      <c r="J1729" s="5" t="s">
        <v>65</v>
      </c>
      <c r="K1729" s="5" t="s">
        <v>65</v>
      </c>
      <c r="M1729" s="5" t="s">
        <v>260</v>
      </c>
      <c r="N1729" s="5" t="s">
        <v>76</v>
      </c>
      <c r="O1729" s="7">
        <v>0</v>
      </c>
      <c r="P1729" s="7">
        <v>0</v>
      </c>
      <c r="Q1729" s="7">
        <v>0</v>
      </c>
      <c r="R1729" s="7">
        <v>0</v>
      </c>
      <c r="T1729" s="5">
        <v>0</v>
      </c>
      <c r="W1729" s="5">
        <v>0</v>
      </c>
      <c r="Y1729" s="5">
        <v>0</v>
      </c>
      <c r="Z1729" s="5">
        <v>0</v>
      </c>
      <c r="AB1729" s="5">
        <v>0</v>
      </c>
      <c r="AC1729" s="5">
        <v>0</v>
      </c>
      <c r="AE1729" s="5">
        <v>0</v>
      </c>
      <c r="AF1729" s="5">
        <v>0</v>
      </c>
      <c r="AH1729" s="5">
        <v>0</v>
      </c>
      <c r="AJ1729" s="7">
        <v>0</v>
      </c>
      <c r="AZ1729" s="5" t="s">
        <v>175</v>
      </c>
      <c r="BB1729" s="5" t="s">
        <v>77</v>
      </c>
      <c r="BD1729" s="5" t="s">
        <v>394</v>
      </c>
      <c r="BE1729" s="5" t="s">
        <v>67</v>
      </c>
    </row>
    <row r="1730" spans="1:57" x14ac:dyDescent="0.25">
      <c r="A1730" s="5">
        <v>1729</v>
      </c>
      <c r="B1730" s="6">
        <v>42598.545532407406</v>
      </c>
      <c r="D1730" s="5" t="s">
        <v>330</v>
      </c>
      <c r="E1730" s="5" t="s">
        <v>318</v>
      </c>
      <c r="G1730" s="5" t="s">
        <v>64</v>
      </c>
      <c r="H1730" s="5" t="s">
        <v>319</v>
      </c>
      <c r="I1730" s="5" t="s">
        <v>176</v>
      </c>
      <c r="J1730" s="5" t="s">
        <v>65</v>
      </c>
      <c r="K1730" s="5" t="s">
        <v>65</v>
      </c>
      <c r="M1730" s="5" t="s">
        <v>280</v>
      </c>
      <c r="N1730" s="5" t="s">
        <v>66</v>
      </c>
      <c r="O1730" s="7">
        <v>0</v>
      </c>
      <c r="P1730" s="7">
        <v>0</v>
      </c>
      <c r="Q1730" s="7">
        <v>0</v>
      </c>
      <c r="R1730" s="7">
        <v>0</v>
      </c>
      <c r="T1730" s="5">
        <v>0</v>
      </c>
      <c r="W1730" s="5">
        <v>0</v>
      </c>
      <c r="Y1730" s="5">
        <v>0</v>
      </c>
      <c r="Z1730" s="5">
        <v>0</v>
      </c>
      <c r="AB1730" s="5">
        <v>0</v>
      </c>
      <c r="AC1730" s="5">
        <v>0</v>
      </c>
      <c r="AE1730" s="5">
        <v>0</v>
      </c>
      <c r="AF1730" s="5">
        <v>0</v>
      </c>
      <c r="AH1730" s="5">
        <v>0</v>
      </c>
      <c r="AJ1730" s="7">
        <v>0</v>
      </c>
      <c r="AZ1730" s="5" t="s">
        <v>175</v>
      </c>
      <c r="BB1730" s="5" t="s">
        <v>178</v>
      </c>
      <c r="BD1730" s="5" t="s">
        <v>331</v>
      </c>
      <c r="BE1730" s="5" t="s">
        <v>67</v>
      </c>
    </row>
    <row r="1731" spans="1:57" x14ac:dyDescent="0.25">
      <c r="A1731" s="5">
        <v>1730</v>
      </c>
      <c r="B1731" s="6">
        <v>42598.541296296295</v>
      </c>
      <c r="D1731" s="5" t="s">
        <v>330</v>
      </c>
      <c r="E1731" s="5" t="s">
        <v>318</v>
      </c>
      <c r="G1731" s="5" t="s">
        <v>64</v>
      </c>
      <c r="H1731" s="5" t="s">
        <v>319</v>
      </c>
      <c r="I1731" s="5" t="s">
        <v>176</v>
      </c>
      <c r="J1731" s="5" t="s">
        <v>65</v>
      </c>
      <c r="K1731" s="5" t="s">
        <v>65</v>
      </c>
      <c r="M1731" s="5" t="s">
        <v>601</v>
      </c>
      <c r="N1731" s="5" t="s">
        <v>76</v>
      </c>
      <c r="O1731" s="7">
        <v>0</v>
      </c>
      <c r="P1731" s="7">
        <v>0</v>
      </c>
      <c r="Q1731" s="7">
        <v>0</v>
      </c>
      <c r="R1731" s="7">
        <v>0</v>
      </c>
      <c r="T1731" s="5">
        <v>0</v>
      </c>
      <c r="W1731" s="5">
        <v>0</v>
      </c>
      <c r="Y1731" s="5">
        <v>0</v>
      </c>
      <c r="Z1731" s="5">
        <v>0</v>
      </c>
      <c r="AB1731" s="5">
        <v>0</v>
      </c>
      <c r="AC1731" s="5">
        <v>0</v>
      </c>
      <c r="AE1731" s="5">
        <v>0</v>
      </c>
      <c r="AF1731" s="5">
        <v>0</v>
      </c>
      <c r="AH1731" s="5">
        <v>0</v>
      </c>
      <c r="AJ1731" s="7">
        <v>0</v>
      </c>
      <c r="AZ1731" s="5" t="s">
        <v>175</v>
      </c>
      <c r="BB1731" s="5" t="s">
        <v>178</v>
      </c>
      <c r="BD1731" s="5" t="s">
        <v>361</v>
      </c>
      <c r="BE1731" s="5" t="s">
        <v>67</v>
      </c>
    </row>
    <row r="1732" spans="1:57" x14ac:dyDescent="0.25">
      <c r="A1732" s="5">
        <v>1731</v>
      </c>
      <c r="B1732" s="6">
        <v>42598.517384259256</v>
      </c>
      <c r="D1732" s="5" t="s">
        <v>318</v>
      </c>
      <c r="E1732" s="5" t="s">
        <v>346</v>
      </c>
      <c r="G1732" s="5" t="s">
        <v>64</v>
      </c>
      <c r="H1732" s="5" t="s">
        <v>319</v>
      </c>
      <c r="I1732" s="5" t="s">
        <v>75</v>
      </c>
      <c r="J1732" s="5" t="s">
        <v>65</v>
      </c>
      <c r="K1732" s="5" t="s">
        <v>65</v>
      </c>
      <c r="M1732" s="5" t="s">
        <v>534</v>
      </c>
      <c r="N1732" s="5" t="s">
        <v>76</v>
      </c>
      <c r="O1732" s="7">
        <v>0</v>
      </c>
      <c r="P1732" s="7">
        <v>0</v>
      </c>
      <c r="Q1732" s="7">
        <v>0</v>
      </c>
      <c r="R1732" s="7">
        <v>0</v>
      </c>
      <c r="T1732" s="5">
        <v>0</v>
      </c>
      <c r="W1732" s="5">
        <v>0</v>
      </c>
      <c r="Y1732" s="5">
        <v>0</v>
      </c>
      <c r="Z1732" s="5">
        <v>0</v>
      </c>
      <c r="AB1732" s="5">
        <v>0</v>
      </c>
      <c r="AC1732" s="5">
        <v>0</v>
      </c>
      <c r="AE1732" s="5">
        <v>0</v>
      </c>
      <c r="AF1732" s="5">
        <v>0</v>
      </c>
      <c r="AH1732" s="5">
        <v>0</v>
      </c>
      <c r="AJ1732" s="7">
        <v>0</v>
      </c>
      <c r="AZ1732" s="5" t="s">
        <v>175</v>
      </c>
      <c r="BB1732" s="5" t="s">
        <v>77</v>
      </c>
      <c r="BD1732" s="5" t="s">
        <v>331</v>
      </c>
      <c r="BE1732" s="5" t="s">
        <v>67</v>
      </c>
    </row>
    <row r="1733" spans="1:57" x14ac:dyDescent="0.25">
      <c r="A1733" s="5">
        <v>1732</v>
      </c>
      <c r="B1733" s="6">
        <v>42598.517025462963</v>
      </c>
      <c r="D1733" s="5" t="s">
        <v>318</v>
      </c>
      <c r="E1733" s="5" t="s">
        <v>346</v>
      </c>
      <c r="G1733" s="5" t="s">
        <v>64</v>
      </c>
      <c r="H1733" s="5" t="s">
        <v>319</v>
      </c>
      <c r="I1733" s="5" t="s">
        <v>75</v>
      </c>
      <c r="J1733" s="5" t="s">
        <v>65</v>
      </c>
      <c r="K1733" s="5" t="s">
        <v>65</v>
      </c>
      <c r="M1733" s="5" t="s">
        <v>195</v>
      </c>
      <c r="N1733" s="5" t="s">
        <v>66</v>
      </c>
      <c r="O1733" s="7">
        <v>0</v>
      </c>
      <c r="P1733" s="7">
        <v>0</v>
      </c>
      <c r="Q1733" s="7">
        <v>0</v>
      </c>
      <c r="R1733" s="7">
        <v>0</v>
      </c>
      <c r="T1733" s="5">
        <v>0</v>
      </c>
      <c r="W1733" s="5">
        <v>0</v>
      </c>
      <c r="Y1733" s="5">
        <v>0</v>
      </c>
      <c r="Z1733" s="5">
        <v>0</v>
      </c>
      <c r="AB1733" s="5">
        <v>0</v>
      </c>
      <c r="AC1733" s="5">
        <v>0</v>
      </c>
      <c r="AE1733" s="5">
        <v>0</v>
      </c>
      <c r="AF1733" s="5">
        <v>0</v>
      </c>
      <c r="AH1733" s="5">
        <v>0</v>
      </c>
      <c r="AJ1733" s="7">
        <v>0</v>
      </c>
      <c r="AZ1733" s="5" t="s">
        <v>175</v>
      </c>
      <c r="BB1733" s="5" t="s">
        <v>77</v>
      </c>
      <c r="BD1733" s="5" t="s">
        <v>676</v>
      </c>
      <c r="BE1733" s="5" t="s">
        <v>67</v>
      </c>
    </row>
    <row r="1734" spans="1:57" x14ac:dyDescent="0.25">
      <c r="A1734" s="5">
        <v>1733</v>
      </c>
      <c r="B1734" s="6">
        <v>42598.51525462963</v>
      </c>
      <c r="D1734" s="5" t="s">
        <v>318</v>
      </c>
      <c r="E1734" s="5" t="s">
        <v>356</v>
      </c>
      <c r="G1734" s="5" t="s">
        <v>64</v>
      </c>
      <c r="H1734" s="5" t="s">
        <v>319</v>
      </c>
      <c r="I1734" s="5" t="s">
        <v>75</v>
      </c>
      <c r="J1734" s="5" t="s">
        <v>65</v>
      </c>
      <c r="K1734" s="5" t="s">
        <v>65</v>
      </c>
      <c r="M1734" s="5" t="s">
        <v>262</v>
      </c>
      <c r="N1734" s="5" t="s">
        <v>76</v>
      </c>
      <c r="O1734" s="7">
        <v>0</v>
      </c>
      <c r="P1734" s="7">
        <v>0</v>
      </c>
      <c r="Q1734" s="7">
        <v>0</v>
      </c>
      <c r="R1734" s="7">
        <v>0</v>
      </c>
      <c r="T1734" s="5">
        <v>0</v>
      </c>
      <c r="W1734" s="5">
        <v>0</v>
      </c>
      <c r="Y1734" s="5">
        <v>0</v>
      </c>
      <c r="Z1734" s="5">
        <v>0</v>
      </c>
      <c r="AB1734" s="5">
        <v>0</v>
      </c>
      <c r="AC1734" s="5">
        <v>0</v>
      </c>
      <c r="AE1734" s="5">
        <v>0</v>
      </c>
      <c r="AF1734" s="5">
        <v>0</v>
      </c>
      <c r="AH1734" s="5">
        <v>0</v>
      </c>
      <c r="AJ1734" s="7">
        <v>0</v>
      </c>
      <c r="AZ1734" s="5" t="s">
        <v>175</v>
      </c>
      <c r="BB1734" s="5" t="s">
        <v>77</v>
      </c>
      <c r="BD1734" s="5" t="s">
        <v>331</v>
      </c>
      <c r="BE1734" s="5" t="s">
        <v>67</v>
      </c>
    </row>
    <row r="1735" spans="1:57" x14ac:dyDescent="0.25">
      <c r="A1735" s="5">
        <v>1734</v>
      </c>
      <c r="B1735" s="6">
        <v>42598.514201388891</v>
      </c>
      <c r="D1735" s="5" t="s">
        <v>318</v>
      </c>
      <c r="E1735" s="5" t="s">
        <v>330</v>
      </c>
      <c r="G1735" s="5" t="s">
        <v>64</v>
      </c>
      <c r="H1735" s="5" t="s">
        <v>319</v>
      </c>
      <c r="I1735" s="5" t="s">
        <v>75</v>
      </c>
      <c r="J1735" s="5" t="s">
        <v>65</v>
      </c>
      <c r="K1735" s="5" t="s">
        <v>65</v>
      </c>
      <c r="M1735" s="5" t="s">
        <v>291</v>
      </c>
      <c r="N1735" s="5" t="s">
        <v>76</v>
      </c>
      <c r="O1735" s="7">
        <v>0</v>
      </c>
      <c r="P1735" s="7">
        <v>0</v>
      </c>
      <c r="Q1735" s="7">
        <v>0</v>
      </c>
      <c r="R1735" s="7">
        <v>0</v>
      </c>
      <c r="T1735" s="5">
        <v>0</v>
      </c>
      <c r="W1735" s="5">
        <v>0</v>
      </c>
      <c r="Y1735" s="5">
        <v>0</v>
      </c>
      <c r="Z1735" s="5">
        <v>0</v>
      </c>
      <c r="AB1735" s="5">
        <v>0</v>
      </c>
      <c r="AC1735" s="5">
        <v>0</v>
      </c>
      <c r="AE1735" s="5">
        <v>0</v>
      </c>
      <c r="AF1735" s="5">
        <v>0</v>
      </c>
      <c r="AH1735" s="5">
        <v>0</v>
      </c>
      <c r="AJ1735" s="7">
        <v>0</v>
      </c>
      <c r="AZ1735" s="5" t="s">
        <v>175</v>
      </c>
      <c r="BB1735" s="5" t="s">
        <v>77</v>
      </c>
      <c r="BD1735" s="5" t="s">
        <v>331</v>
      </c>
      <c r="BE1735" s="5" t="s">
        <v>67</v>
      </c>
    </row>
    <row r="1736" spans="1:57" x14ac:dyDescent="0.25">
      <c r="A1736" s="5">
        <v>1735</v>
      </c>
      <c r="B1736" s="6">
        <v>42598.511678240742</v>
      </c>
      <c r="D1736" s="5" t="s">
        <v>318</v>
      </c>
      <c r="E1736" s="5" t="s">
        <v>356</v>
      </c>
      <c r="G1736" s="5" t="s">
        <v>64</v>
      </c>
      <c r="H1736" s="5" t="s">
        <v>319</v>
      </c>
      <c r="I1736" s="5" t="s">
        <v>75</v>
      </c>
      <c r="J1736" s="5" t="s">
        <v>65</v>
      </c>
      <c r="K1736" s="5" t="s">
        <v>65</v>
      </c>
      <c r="M1736" s="5" t="s">
        <v>196</v>
      </c>
      <c r="N1736" s="5" t="s">
        <v>196</v>
      </c>
      <c r="O1736" s="7">
        <v>0</v>
      </c>
      <c r="P1736" s="7">
        <v>0</v>
      </c>
      <c r="Q1736" s="7">
        <v>0</v>
      </c>
      <c r="R1736" s="7">
        <v>0</v>
      </c>
      <c r="T1736" s="5">
        <v>0</v>
      </c>
      <c r="W1736" s="5">
        <v>0</v>
      </c>
      <c r="Y1736" s="5">
        <v>0</v>
      </c>
      <c r="Z1736" s="5">
        <v>0</v>
      </c>
      <c r="AB1736" s="5">
        <v>0</v>
      </c>
      <c r="AC1736" s="5">
        <v>0</v>
      </c>
      <c r="AE1736" s="5">
        <v>0</v>
      </c>
      <c r="AF1736" s="5">
        <v>0</v>
      </c>
      <c r="AH1736" s="5">
        <v>0</v>
      </c>
      <c r="AJ1736" s="7">
        <v>0</v>
      </c>
      <c r="AZ1736" s="5" t="s">
        <v>175</v>
      </c>
      <c r="BB1736" s="5" t="s">
        <v>77</v>
      </c>
      <c r="BD1736" s="5" t="s">
        <v>361</v>
      </c>
      <c r="BE1736" s="5" t="s">
        <v>67</v>
      </c>
    </row>
    <row r="1737" spans="1:57" x14ac:dyDescent="0.25">
      <c r="A1737" s="5">
        <v>1736</v>
      </c>
      <c r="B1737" s="6">
        <v>42598.50712962963</v>
      </c>
      <c r="D1737" s="5" t="s">
        <v>317</v>
      </c>
      <c r="E1737" s="5" t="s">
        <v>318</v>
      </c>
      <c r="F1737" s="5" t="s">
        <v>317</v>
      </c>
      <c r="G1737" s="5" t="s">
        <v>80</v>
      </c>
      <c r="H1737" s="5" t="s">
        <v>319</v>
      </c>
      <c r="I1737" s="5" t="s">
        <v>320</v>
      </c>
      <c r="J1737" s="5" t="s">
        <v>65</v>
      </c>
      <c r="K1737" s="5" t="s">
        <v>65</v>
      </c>
      <c r="M1737" s="5" t="s">
        <v>446</v>
      </c>
      <c r="N1737" s="5" t="s">
        <v>66</v>
      </c>
      <c r="O1737" s="7">
        <v>0</v>
      </c>
      <c r="P1737" s="7">
        <v>0</v>
      </c>
      <c r="Q1737" s="7">
        <v>0</v>
      </c>
      <c r="R1737" s="7">
        <v>0</v>
      </c>
      <c r="T1737" s="5">
        <v>0</v>
      </c>
      <c r="W1737" s="5">
        <v>0</v>
      </c>
      <c r="Y1737" s="5">
        <v>0</v>
      </c>
      <c r="Z1737" s="5">
        <v>0</v>
      </c>
      <c r="AB1737" s="5">
        <v>0</v>
      </c>
      <c r="AC1737" s="5">
        <v>0</v>
      </c>
      <c r="AE1737" s="5">
        <v>0</v>
      </c>
      <c r="AF1737" s="5">
        <v>0</v>
      </c>
      <c r="AH1737" s="5">
        <v>0</v>
      </c>
      <c r="AJ1737" s="7">
        <v>0</v>
      </c>
      <c r="BB1737" s="5" t="s">
        <v>322</v>
      </c>
      <c r="BD1737" s="5" t="s">
        <v>323</v>
      </c>
      <c r="BE1737" s="5" t="s">
        <v>324</v>
      </c>
    </row>
    <row r="1738" spans="1:57" x14ac:dyDescent="0.25">
      <c r="A1738" s="5">
        <v>1737</v>
      </c>
      <c r="B1738" s="6">
        <v>42598.466354166667</v>
      </c>
      <c r="D1738" s="5" t="s">
        <v>318</v>
      </c>
      <c r="E1738" s="5" t="s">
        <v>344</v>
      </c>
      <c r="G1738" s="5" t="s">
        <v>64</v>
      </c>
      <c r="H1738" s="5" t="s">
        <v>319</v>
      </c>
      <c r="I1738" s="5" t="s">
        <v>75</v>
      </c>
      <c r="J1738" s="5" t="s">
        <v>65</v>
      </c>
      <c r="K1738" s="5" t="s">
        <v>65</v>
      </c>
      <c r="M1738" s="5" t="s">
        <v>203</v>
      </c>
      <c r="N1738" s="5" t="s">
        <v>66</v>
      </c>
      <c r="O1738" s="7">
        <v>0</v>
      </c>
      <c r="P1738" s="7">
        <v>0</v>
      </c>
      <c r="Q1738" s="7">
        <v>0</v>
      </c>
      <c r="R1738" s="7">
        <v>0</v>
      </c>
      <c r="T1738" s="5">
        <v>0</v>
      </c>
      <c r="W1738" s="5">
        <v>0</v>
      </c>
      <c r="Y1738" s="5">
        <v>0</v>
      </c>
      <c r="Z1738" s="5">
        <v>0</v>
      </c>
      <c r="AB1738" s="5">
        <v>0</v>
      </c>
      <c r="AC1738" s="5">
        <v>0</v>
      </c>
      <c r="AE1738" s="5">
        <v>0</v>
      </c>
      <c r="AF1738" s="5">
        <v>0</v>
      </c>
      <c r="AH1738" s="5">
        <v>0</v>
      </c>
      <c r="AJ1738" s="7">
        <v>0</v>
      </c>
      <c r="AZ1738" s="5" t="s">
        <v>175</v>
      </c>
      <c r="BB1738" s="5" t="s">
        <v>77</v>
      </c>
      <c r="BD1738" s="5" t="s">
        <v>361</v>
      </c>
      <c r="BE1738" s="5" t="s">
        <v>67</v>
      </c>
    </row>
    <row r="1739" spans="1:57" x14ac:dyDescent="0.25">
      <c r="A1739" s="5">
        <v>1738</v>
      </c>
      <c r="B1739" s="6">
        <v>42598.458645833336</v>
      </c>
      <c r="D1739" s="5" t="s">
        <v>317</v>
      </c>
      <c r="E1739" s="5" t="s">
        <v>318</v>
      </c>
      <c r="F1739" s="5" t="s">
        <v>317</v>
      </c>
      <c r="G1739" s="5" t="s">
        <v>80</v>
      </c>
      <c r="H1739" s="5" t="s">
        <v>319</v>
      </c>
      <c r="I1739" s="5" t="s">
        <v>320</v>
      </c>
      <c r="J1739" s="5" t="s">
        <v>65</v>
      </c>
      <c r="K1739" s="5" t="s">
        <v>65</v>
      </c>
      <c r="M1739" s="5" t="s">
        <v>349</v>
      </c>
      <c r="N1739" s="5" t="s">
        <v>66</v>
      </c>
      <c r="O1739" s="7">
        <v>0</v>
      </c>
      <c r="P1739" s="7">
        <v>0</v>
      </c>
      <c r="Q1739" s="7">
        <v>0</v>
      </c>
      <c r="R1739" s="7">
        <v>0</v>
      </c>
      <c r="T1739" s="5">
        <v>0</v>
      </c>
      <c r="W1739" s="5">
        <v>0</v>
      </c>
      <c r="Y1739" s="5">
        <v>0</v>
      </c>
      <c r="Z1739" s="5">
        <v>0</v>
      </c>
      <c r="AB1739" s="5">
        <v>0</v>
      </c>
      <c r="AC1739" s="5">
        <v>0</v>
      </c>
      <c r="AE1739" s="5">
        <v>0</v>
      </c>
      <c r="AF1739" s="5">
        <v>0</v>
      </c>
      <c r="AH1739" s="5">
        <v>0</v>
      </c>
      <c r="AJ1739" s="7">
        <v>0</v>
      </c>
      <c r="BB1739" s="5" t="s">
        <v>322</v>
      </c>
      <c r="BD1739" s="5" t="s">
        <v>323</v>
      </c>
      <c r="BE1739" s="5" t="s">
        <v>324</v>
      </c>
    </row>
    <row r="1740" spans="1:57" x14ac:dyDescent="0.25">
      <c r="A1740" s="5">
        <v>1739</v>
      </c>
      <c r="B1740" s="6">
        <v>42598.450416666667</v>
      </c>
      <c r="D1740" s="5" t="s">
        <v>317</v>
      </c>
      <c r="E1740" s="5" t="s">
        <v>318</v>
      </c>
      <c r="F1740" s="5" t="s">
        <v>317</v>
      </c>
      <c r="G1740" s="5" t="s">
        <v>80</v>
      </c>
      <c r="H1740" s="5" t="s">
        <v>319</v>
      </c>
      <c r="I1740" s="5" t="s">
        <v>320</v>
      </c>
      <c r="J1740" s="5" t="s">
        <v>65</v>
      </c>
      <c r="K1740" s="5" t="s">
        <v>65</v>
      </c>
      <c r="M1740" s="5" t="s">
        <v>321</v>
      </c>
      <c r="N1740" s="5" t="s">
        <v>66</v>
      </c>
      <c r="O1740" s="7">
        <v>0</v>
      </c>
      <c r="P1740" s="7">
        <v>0</v>
      </c>
      <c r="Q1740" s="7">
        <v>0</v>
      </c>
      <c r="R1740" s="7">
        <v>0</v>
      </c>
      <c r="T1740" s="5">
        <v>0</v>
      </c>
      <c r="W1740" s="5">
        <v>0</v>
      </c>
      <c r="Y1740" s="5">
        <v>0</v>
      </c>
      <c r="Z1740" s="5">
        <v>0</v>
      </c>
      <c r="AB1740" s="5">
        <v>0</v>
      </c>
      <c r="AC1740" s="5">
        <v>0</v>
      </c>
      <c r="AE1740" s="5">
        <v>0</v>
      </c>
      <c r="AF1740" s="5">
        <v>0</v>
      </c>
      <c r="AH1740" s="5">
        <v>0</v>
      </c>
      <c r="AJ1740" s="7">
        <v>0</v>
      </c>
      <c r="BB1740" s="5" t="s">
        <v>322</v>
      </c>
      <c r="BD1740" s="5" t="s">
        <v>323</v>
      </c>
      <c r="BE1740" s="5" t="s">
        <v>324</v>
      </c>
    </row>
    <row r="1741" spans="1:57" x14ac:dyDescent="0.25">
      <c r="A1741" s="5">
        <v>1740</v>
      </c>
      <c r="B1741" s="6">
        <v>42598.429849537039</v>
      </c>
      <c r="C1741" s="6">
        <v>42598.682326388887</v>
      </c>
      <c r="D1741" s="5" t="s">
        <v>336</v>
      </c>
      <c r="E1741" s="5" t="s">
        <v>241</v>
      </c>
      <c r="F1741" s="5" t="s">
        <v>337</v>
      </c>
      <c r="G1741" s="5" t="s">
        <v>64</v>
      </c>
      <c r="H1741" s="5" t="s">
        <v>319</v>
      </c>
      <c r="I1741" s="5" t="s">
        <v>69</v>
      </c>
      <c r="J1741" s="5" t="s">
        <v>65</v>
      </c>
      <c r="K1741" s="5" t="s">
        <v>65</v>
      </c>
      <c r="L1741" s="5">
        <v>299601</v>
      </c>
      <c r="M1741" s="5" t="s">
        <v>70</v>
      </c>
      <c r="N1741" s="5" t="s">
        <v>70</v>
      </c>
      <c r="O1741" s="7">
        <v>0</v>
      </c>
      <c r="P1741" s="7">
        <v>0</v>
      </c>
      <c r="Q1741" s="7">
        <v>0</v>
      </c>
      <c r="R1741" s="7">
        <v>0</v>
      </c>
      <c r="T1741" s="5">
        <v>33</v>
      </c>
      <c r="U1741" s="5">
        <v>0</v>
      </c>
      <c r="V1741" s="5">
        <v>0</v>
      </c>
      <c r="W1741" s="5">
        <v>0</v>
      </c>
      <c r="Z1741" s="5">
        <v>0</v>
      </c>
      <c r="AC1741" s="5">
        <v>0</v>
      </c>
      <c r="AF1741" s="5">
        <v>0</v>
      </c>
      <c r="AI1741" s="7">
        <v>676.48820000000001</v>
      </c>
      <c r="AJ1741" s="7">
        <v>0.28520000000000001</v>
      </c>
      <c r="AK1741" s="5" t="s">
        <v>149</v>
      </c>
      <c r="AZ1741" s="5" t="s">
        <v>186</v>
      </c>
      <c r="BB1741" s="5" t="s">
        <v>71</v>
      </c>
    </row>
    <row r="1742" spans="1:57" x14ac:dyDescent="0.25">
      <c r="A1742" s="5">
        <v>1741</v>
      </c>
      <c r="B1742" s="6">
        <v>42598.429236111115</v>
      </c>
      <c r="C1742" s="6">
        <v>42598.713553240741</v>
      </c>
      <c r="D1742" s="5" t="s">
        <v>336</v>
      </c>
      <c r="E1742" s="5" t="s">
        <v>241</v>
      </c>
      <c r="F1742" s="5" t="s">
        <v>337</v>
      </c>
      <c r="G1742" s="5" t="s">
        <v>64</v>
      </c>
      <c r="H1742" s="5" t="s">
        <v>319</v>
      </c>
      <c r="I1742" s="5" t="s">
        <v>69</v>
      </c>
      <c r="J1742" s="5" t="s">
        <v>65</v>
      </c>
      <c r="K1742" s="5" t="s">
        <v>65</v>
      </c>
      <c r="L1742" s="5">
        <v>19381174</v>
      </c>
      <c r="M1742" s="5" t="s">
        <v>70</v>
      </c>
      <c r="N1742" s="5" t="s">
        <v>70</v>
      </c>
      <c r="O1742" s="7">
        <v>0</v>
      </c>
      <c r="P1742" s="7">
        <v>0</v>
      </c>
      <c r="Q1742" s="7">
        <v>0</v>
      </c>
      <c r="R1742" s="7">
        <v>0</v>
      </c>
      <c r="T1742" s="5">
        <v>33</v>
      </c>
      <c r="U1742" s="5">
        <v>0</v>
      </c>
      <c r="V1742" s="5">
        <v>0</v>
      </c>
      <c r="W1742" s="5">
        <v>0</v>
      </c>
      <c r="Z1742" s="5">
        <v>0</v>
      </c>
      <c r="AC1742" s="5">
        <v>0</v>
      </c>
      <c r="AF1742" s="5">
        <v>0</v>
      </c>
      <c r="AI1742" s="7">
        <v>681.53700000000003</v>
      </c>
      <c r="AJ1742" s="7">
        <v>18.4834</v>
      </c>
      <c r="AK1742" s="5" t="s">
        <v>148</v>
      </c>
      <c r="AZ1742" s="5" t="s">
        <v>185</v>
      </c>
      <c r="BB1742" s="5" t="s">
        <v>74</v>
      </c>
    </row>
    <row r="1743" spans="1:57" x14ac:dyDescent="0.25">
      <c r="A1743" s="5">
        <v>1742</v>
      </c>
      <c r="B1743" s="6">
        <v>42598.304849537039</v>
      </c>
      <c r="C1743" s="6">
        <v>42598.561412037037</v>
      </c>
      <c r="D1743" s="5" t="s">
        <v>336</v>
      </c>
      <c r="E1743" s="5" t="s">
        <v>68</v>
      </c>
      <c r="F1743" s="5" t="s">
        <v>337</v>
      </c>
      <c r="G1743" s="5" t="s">
        <v>64</v>
      </c>
      <c r="H1743" s="5" t="s">
        <v>319</v>
      </c>
      <c r="I1743" s="5" t="s">
        <v>69</v>
      </c>
      <c r="J1743" s="5" t="s">
        <v>65</v>
      </c>
      <c r="K1743" s="5" t="s">
        <v>65</v>
      </c>
      <c r="L1743" s="5">
        <v>95750</v>
      </c>
      <c r="M1743" s="5" t="s">
        <v>70</v>
      </c>
      <c r="N1743" s="5" t="s">
        <v>70</v>
      </c>
      <c r="O1743" s="7">
        <v>0</v>
      </c>
      <c r="P1743" s="7">
        <v>0</v>
      </c>
      <c r="Q1743" s="7">
        <v>0</v>
      </c>
      <c r="R1743" s="7">
        <v>0</v>
      </c>
      <c r="T1743" s="5">
        <v>33</v>
      </c>
      <c r="U1743" s="5">
        <v>0</v>
      </c>
      <c r="V1743" s="5">
        <v>0</v>
      </c>
      <c r="W1743" s="5">
        <v>0</v>
      </c>
      <c r="Z1743" s="5">
        <v>0</v>
      </c>
      <c r="AC1743" s="5">
        <v>0</v>
      </c>
      <c r="AF1743" s="5">
        <v>0</v>
      </c>
      <c r="AI1743" s="7">
        <v>682.78989999999999</v>
      </c>
      <c r="AJ1743" s="7">
        <v>9.1800000000000007E-2</v>
      </c>
      <c r="AK1743" s="5" t="s">
        <v>189</v>
      </c>
      <c r="AZ1743" s="5" t="s">
        <v>186</v>
      </c>
      <c r="BB1743" s="5" t="s">
        <v>71</v>
      </c>
    </row>
    <row r="1744" spans="1:57" x14ac:dyDescent="0.25">
      <c r="A1744" s="5">
        <v>1743</v>
      </c>
      <c r="B1744" s="6">
        <v>42598.304236111115</v>
      </c>
      <c r="C1744" s="6">
        <v>42598.590509259258</v>
      </c>
      <c r="D1744" s="5" t="s">
        <v>336</v>
      </c>
      <c r="E1744" s="5" t="s">
        <v>68</v>
      </c>
      <c r="F1744" s="5" t="s">
        <v>337</v>
      </c>
      <c r="G1744" s="5" t="s">
        <v>64</v>
      </c>
      <c r="H1744" s="5" t="s">
        <v>319</v>
      </c>
      <c r="I1744" s="5" t="s">
        <v>69</v>
      </c>
      <c r="J1744" s="5" t="s">
        <v>65</v>
      </c>
      <c r="K1744" s="5" t="s">
        <v>65</v>
      </c>
      <c r="L1744" s="5">
        <v>20495675</v>
      </c>
      <c r="M1744" s="5" t="s">
        <v>70</v>
      </c>
      <c r="N1744" s="5" t="s">
        <v>70</v>
      </c>
      <c r="O1744" s="7">
        <v>0</v>
      </c>
      <c r="P1744" s="7">
        <v>0</v>
      </c>
      <c r="Q1744" s="7">
        <v>0</v>
      </c>
      <c r="R1744" s="7">
        <v>0</v>
      </c>
      <c r="T1744" s="5">
        <v>33</v>
      </c>
      <c r="U1744" s="5">
        <v>0</v>
      </c>
      <c r="V1744" s="5">
        <v>0</v>
      </c>
      <c r="W1744" s="5">
        <v>0</v>
      </c>
      <c r="Z1744" s="5">
        <v>0</v>
      </c>
      <c r="AC1744" s="5">
        <v>0</v>
      </c>
      <c r="AF1744" s="5">
        <v>0</v>
      </c>
      <c r="AI1744" s="7">
        <v>701.17470000000003</v>
      </c>
      <c r="AJ1744" s="7">
        <v>19.5459</v>
      </c>
      <c r="AK1744" s="5" t="s">
        <v>190</v>
      </c>
      <c r="AZ1744" s="5" t="s">
        <v>185</v>
      </c>
      <c r="BB1744" s="5" t="s">
        <v>74</v>
      </c>
    </row>
    <row r="1745" spans="1:57" x14ac:dyDescent="0.25">
      <c r="A1745" s="5">
        <v>1744</v>
      </c>
      <c r="B1745" s="6">
        <v>42598.179837962962</v>
      </c>
      <c r="C1745" s="6">
        <v>42598.400243055556</v>
      </c>
      <c r="D1745" s="5" t="s">
        <v>336</v>
      </c>
      <c r="E1745" s="5" t="s">
        <v>68</v>
      </c>
      <c r="F1745" s="5" t="s">
        <v>337</v>
      </c>
      <c r="G1745" s="5" t="s">
        <v>64</v>
      </c>
      <c r="H1745" s="5" t="s">
        <v>319</v>
      </c>
      <c r="I1745" s="5" t="s">
        <v>69</v>
      </c>
      <c r="J1745" s="5" t="s">
        <v>65</v>
      </c>
      <c r="K1745" s="5" t="s">
        <v>65</v>
      </c>
      <c r="L1745" s="5">
        <v>14090</v>
      </c>
      <c r="M1745" s="5" t="s">
        <v>70</v>
      </c>
      <c r="N1745" s="5" t="s">
        <v>70</v>
      </c>
      <c r="O1745" s="7">
        <v>0</v>
      </c>
      <c r="P1745" s="7">
        <v>0</v>
      </c>
      <c r="Q1745" s="7">
        <v>0</v>
      </c>
      <c r="R1745" s="7">
        <v>0</v>
      </c>
      <c r="T1745" s="5">
        <v>33</v>
      </c>
      <c r="U1745" s="5">
        <v>0</v>
      </c>
      <c r="V1745" s="5">
        <v>0</v>
      </c>
      <c r="W1745" s="5">
        <v>0</v>
      </c>
      <c r="Z1745" s="5">
        <v>0</v>
      </c>
      <c r="AC1745" s="5">
        <v>0</v>
      </c>
      <c r="AF1745" s="5">
        <v>0</v>
      </c>
      <c r="AI1745" s="7">
        <v>701.40319999999997</v>
      </c>
      <c r="AJ1745" s="7">
        <v>1.37E-2</v>
      </c>
      <c r="AK1745" s="5" t="s">
        <v>189</v>
      </c>
      <c r="AZ1745" s="5" t="s">
        <v>186</v>
      </c>
      <c r="BB1745" s="5" t="s">
        <v>71</v>
      </c>
    </row>
    <row r="1746" spans="1:57" x14ac:dyDescent="0.25">
      <c r="A1746" s="5">
        <v>1745</v>
      </c>
      <c r="B1746" s="6">
        <v>42598.179236111115</v>
      </c>
      <c r="C1746" s="6">
        <v>42598.422754629632</v>
      </c>
      <c r="D1746" s="5" t="s">
        <v>336</v>
      </c>
      <c r="E1746" s="5" t="s">
        <v>68</v>
      </c>
      <c r="F1746" s="5" t="s">
        <v>337</v>
      </c>
      <c r="G1746" s="5" t="s">
        <v>64</v>
      </c>
      <c r="H1746" s="5" t="s">
        <v>319</v>
      </c>
      <c r="I1746" s="5" t="s">
        <v>69</v>
      </c>
      <c r="J1746" s="5" t="s">
        <v>65</v>
      </c>
      <c r="K1746" s="5" t="s">
        <v>65</v>
      </c>
      <c r="L1746" s="5">
        <v>301605</v>
      </c>
      <c r="M1746" s="5" t="s">
        <v>70</v>
      </c>
      <c r="N1746" s="5" t="s">
        <v>70</v>
      </c>
      <c r="O1746" s="7">
        <v>0</v>
      </c>
      <c r="P1746" s="7">
        <v>0</v>
      </c>
      <c r="Q1746" s="7">
        <v>0</v>
      </c>
      <c r="R1746" s="7">
        <v>0</v>
      </c>
      <c r="T1746" s="5">
        <v>33</v>
      </c>
      <c r="U1746" s="5">
        <v>0</v>
      </c>
      <c r="V1746" s="5">
        <v>0</v>
      </c>
      <c r="W1746" s="5">
        <v>0</v>
      </c>
      <c r="Z1746" s="5">
        <v>0</v>
      </c>
      <c r="AC1746" s="5">
        <v>0</v>
      </c>
      <c r="AF1746" s="5">
        <v>0</v>
      </c>
      <c r="AI1746" s="7">
        <v>701.47640000000001</v>
      </c>
      <c r="AJ1746" s="7">
        <v>0.28810000000000002</v>
      </c>
      <c r="AK1746" s="5" t="s">
        <v>190</v>
      </c>
      <c r="AZ1746" s="5" t="s">
        <v>185</v>
      </c>
      <c r="BB1746" s="5" t="s">
        <v>74</v>
      </c>
    </row>
    <row r="1747" spans="1:57" x14ac:dyDescent="0.25">
      <c r="A1747" s="5">
        <v>1746</v>
      </c>
      <c r="B1747" s="6">
        <v>42598.054837962962</v>
      </c>
      <c r="C1747" s="6">
        <v>42598.276724537034</v>
      </c>
      <c r="D1747" s="5" t="s">
        <v>336</v>
      </c>
      <c r="E1747" s="5" t="s">
        <v>68</v>
      </c>
      <c r="F1747" s="5" t="s">
        <v>337</v>
      </c>
      <c r="G1747" s="5" t="s">
        <v>64</v>
      </c>
      <c r="H1747" s="5" t="s">
        <v>319</v>
      </c>
      <c r="I1747" s="5" t="s">
        <v>69</v>
      </c>
      <c r="J1747" s="5" t="s">
        <v>65</v>
      </c>
      <c r="K1747" s="5" t="s">
        <v>65</v>
      </c>
      <c r="L1747" s="5">
        <v>20063</v>
      </c>
      <c r="M1747" s="5" t="s">
        <v>70</v>
      </c>
      <c r="N1747" s="5" t="s">
        <v>70</v>
      </c>
      <c r="O1747" s="7">
        <v>0</v>
      </c>
      <c r="P1747" s="7">
        <v>0</v>
      </c>
      <c r="Q1747" s="7">
        <v>0</v>
      </c>
      <c r="R1747" s="7">
        <v>0</v>
      </c>
      <c r="T1747" s="5">
        <v>33</v>
      </c>
      <c r="U1747" s="5">
        <v>0</v>
      </c>
      <c r="V1747" s="5">
        <v>0</v>
      </c>
      <c r="W1747" s="5">
        <v>0</v>
      </c>
      <c r="Z1747" s="5">
        <v>0</v>
      </c>
      <c r="AC1747" s="5">
        <v>0</v>
      </c>
      <c r="AF1747" s="5">
        <v>0</v>
      </c>
      <c r="AI1747" s="7">
        <v>701.75869999999998</v>
      </c>
      <c r="AJ1747" s="7">
        <v>1.8599999999999998E-2</v>
      </c>
      <c r="AK1747" s="5" t="s">
        <v>189</v>
      </c>
      <c r="AZ1747" s="5" t="s">
        <v>186</v>
      </c>
      <c r="BB1747" s="5" t="s">
        <v>71</v>
      </c>
    </row>
    <row r="1748" spans="1:57" x14ac:dyDescent="0.25">
      <c r="A1748" s="5">
        <v>1747</v>
      </c>
      <c r="B1748" s="6">
        <v>42598.054224537038</v>
      </c>
      <c r="C1748" s="6">
        <v>42598.272847222222</v>
      </c>
      <c r="D1748" s="5" t="s">
        <v>336</v>
      </c>
      <c r="E1748" s="5" t="s">
        <v>68</v>
      </c>
      <c r="F1748" s="5" t="s">
        <v>337</v>
      </c>
      <c r="G1748" s="5" t="s">
        <v>64</v>
      </c>
      <c r="H1748" s="5" t="s">
        <v>319</v>
      </c>
      <c r="I1748" s="5" t="s">
        <v>69</v>
      </c>
      <c r="J1748" s="5" t="s">
        <v>65</v>
      </c>
      <c r="K1748" s="5" t="s">
        <v>65</v>
      </c>
      <c r="L1748" s="5">
        <v>310178</v>
      </c>
      <c r="M1748" s="5" t="s">
        <v>70</v>
      </c>
      <c r="N1748" s="5" t="s">
        <v>70</v>
      </c>
      <c r="O1748" s="7">
        <v>0</v>
      </c>
      <c r="P1748" s="7">
        <v>0</v>
      </c>
      <c r="Q1748" s="7">
        <v>0</v>
      </c>
      <c r="R1748" s="7">
        <v>0</v>
      </c>
      <c r="T1748" s="5">
        <v>33</v>
      </c>
      <c r="U1748" s="5">
        <v>0</v>
      </c>
      <c r="V1748" s="5">
        <v>0</v>
      </c>
      <c r="W1748" s="5">
        <v>0</v>
      </c>
      <c r="Z1748" s="5">
        <v>0</v>
      </c>
      <c r="AC1748" s="5">
        <v>0</v>
      </c>
      <c r="AF1748" s="5">
        <v>0</v>
      </c>
      <c r="AI1748" s="7">
        <v>701.79089999999997</v>
      </c>
      <c r="AJ1748" s="7">
        <v>0.2959</v>
      </c>
      <c r="AK1748" s="5" t="s">
        <v>190</v>
      </c>
      <c r="AZ1748" s="5" t="s">
        <v>185</v>
      </c>
      <c r="BB1748" s="5" t="s">
        <v>74</v>
      </c>
    </row>
    <row r="1749" spans="1:57" x14ac:dyDescent="0.25">
      <c r="A1749" s="5">
        <v>1748</v>
      </c>
      <c r="B1749" s="6">
        <v>42597.935127314813</v>
      </c>
      <c r="D1749" s="5" t="s">
        <v>318</v>
      </c>
      <c r="E1749" s="5" t="s">
        <v>356</v>
      </c>
      <c r="G1749" s="5" t="s">
        <v>64</v>
      </c>
      <c r="H1749" s="5" t="s">
        <v>319</v>
      </c>
      <c r="I1749" s="5" t="s">
        <v>75</v>
      </c>
      <c r="J1749" s="5" t="s">
        <v>65</v>
      </c>
      <c r="K1749" s="5" t="s">
        <v>65</v>
      </c>
      <c r="M1749" s="5" t="s">
        <v>631</v>
      </c>
      <c r="N1749" s="5" t="s">
        <v>76</v>
      </c>
      <c r="O1749" s="7">
        <v>0</v>
      </c>
      <c r="P1749" s="7">
        <v>0</v>
      </c>
      <c r="Q1749" s="7">
        <v>0</v>
      </c>
      <c r="R1749" s="7">
        <v>0</v>
      </c>
      <c r="T1749" s="5">
        <v>0</v>
      </c>
      <c r="W1749" s="5">
        <v>0</v>
      </c>
      <c r="Y1749" s="5">
        <v>0</v>
      </c>
      <c r="Z1749" s="5">
        <v>0</v>
      </c>
      <c r="AB1749" s="5">
        <v>0</v>
      </c>
      <c r="AC1749" s="5">
        <v>0</v>
      </c>
      <c r="AE1749" s="5">
        <v>0</v>
      </c>
      <c r="AF1749" s="5">
        <v>0</v>
      </c>
      <c r="AH1749" s="5">
        <v>0</v>
      </c>
      <c r="AJ1749" s="7">
        <v>0</v>
      </c>
      <c r="AZ1749" s="5" t="s">
        <v>175</v>
      </c>
      <c r="BB1749" s="5" t="s">
        <v>77</v>
      </c>
      <c r="BD1749" s="5" t="s">
        <v>590</v>
      </c>
      <c r="BE1749" s="5" t="s">
        <v>67</v>
      </c>
    </row>
    <row r="1750" spans="1:57" x14ac:dyDescent="0.25">
      <c r="A1750" s="5">
        <v>1749</v>
      </c>
      <c r="B1750" s="6">
        <v>42597.929837962962</v>
      </c>
      <c r="C1750" s="6">
        <v>42598.154432870368</v>
      </c>
      <c r="D1750" s="5" t="s">
        <v>336</v>
      </c>
      <c r="E1750" s="5" t="s">
        <v>241</v>
      </c>
      <c r="F1750" s="5" t="s">
        <v>337</v>
      </c>
      <c r="G1750" s="5" t="s">
        <v>64</v>
      </c>
      <c r="H1750" s="5" t="s">
        <v>319</v>
      </c>
      <c r="I1750" s="5" t="s">
        <v>69</v>
      </c>
      <c r="J1750" s="5" t="s">
        <v>65</v>
      </c>
      <c r="K1750" s="5" t="s">
        <v>65</v>
      </c>
      <c r="L1750" s="5">
        <v>151414</v>
      </c>
      <c r="M1750" s="5" t="s">
        <v>70</v>
      </c>
      <c r="N1750" s="5" t="s">
        <v>70</v>
      </c>
      <c r="O1750" s="7">
        <v>0</v>
      </c>
      <c r="P1750" s="7">
        <v>0</v>
      </c>
      <c r="Q1750" s="7">
        <v>0</v>
      </c>
      <c r="R1750" s="7">
        <v>0</v>
      </c>
      <c r="T1750" s="5">
        <v>33</v>
      </c>
      <c r="U1750" s="5">
        <v>0</v>
      </c>
      <c r="V1750" s="5">
        <v>0</v>
      </c>
      <c r="W1750" s="5">
        <v>0</v>
      </c>
      <c r="Z1750" s="5">
        <v>0</v>
      </c>
      <c r="AC1750" s="5">
        <v>0</v>
      </c>
      <c r="AF1750" s="5">
        <v>0</v>
      </c>
      <c r="AI1750" s="7">
        <v>702.35829999999999</v>
      </c>
      <c r="AJ1750" s="7">
        <v>0.14449999999999999</v>
      </c>
      <c r="AK1750" s="5" t="s">
        <v>189</v>
      </c>
      <c r="AZ1750" s="5" t="s">
        <v>186</v>
      </c>
      <c r="BB1750" s="5" t="s">
        <v>71</v>
      </c>
    </row>
    <row r="1751" spans="1:57" x14ac:dyDescent="0.25">
      <c r="A1751" s="5">
        <v>1750</v>
      </c>
      <c r="B1751" s="6">
        <v>42597.929224537038</v>
      </c>
      <c r="C1751" s="6">
        <v>42598.166226851848</v>
      </c>
      <c r="D1751" s="5" t="s">
        <v>336</v>
      </c>
      <c r="E1751" s="5" t="s">
        <v>241</v>
      </c>
      <c r="F1751" s="5" t="s">
        <v>337</v>
      </c>
      <c r="G1751" s="5" t="s">
        <v>64</v>
      </c>
      <c r="H1751" s="5" t="s">
        <v>319</v>
      </c>
      <c r="I1751" s="5" t="s">
        <v>69</v>
      </c>
      <c r="J1751" s="5" t="s">
        <v>65</v>
      </c>
      <c r="K1751" s="5" t="s">
        <v>65</v>
      </c>
      <c r="L1751" s="5">
        <v>12737172</v>
      </c>
      <c r="M1751" s="5" t="s">
        <v>70</v>
      </c>
      <c r="N1751" s="5" t="s">
        <v>70</v>
      </c>
      <c r="O1751" s="7">
        <v>0</v>
      </c>
      <c r="P1751" s="7">
        <v>0</v>
      </c>
      <c r="Q1751" s="7">
        <v>0</v>
      </c>
      <c r="R1751" s="7">
        <v>0</v>
      </c>
      <c r="T1751" s="5">
        <v>33</v>
      </c>
      <c r="U1751" s="5">
        <v>0</v>
      </c>
      <c r="V1751" s="5">
        <v>0</v>
      </c>
      <c r="W1751" s="5">
        <v>0</v>
      </c>
      <c r="Z1751" s="5">
        <v>0</v>
      </c>
      <c r="AC1751" s="5">
        <v>0</v>
      </c>
      <c r="AF1751" s="5">
        <v>0</v>
      </c>
      <c r="AI1751" s="7">
        <v>714.08190000000002</v>
      </c>
      <c r="AJ1751" s="7">
        <v>12.1465</v>
      </c>
      <c r="AK1751" s="5" t="s">
        <v>190</v>
      </c>
      <c r="AZ1751" s="5" t="s">
        <v>185</v>
      </c>
      <c r="BB1751" s="5" t="s">
        <v>74</v>
      </c>
    </row>
    <row r="1752" spans="1:57" x14ac:dyDescent="0.25">
      <c r="A1752" s="5">
        <v>1751</v>
      </c>
      <c r="B1752" s="6">
        <v>42597.842511574076</v>
      </c>
      <c r="D1752" s="5" t="s">
        <v>317</v>
      </c>
      <c r="E1752" s="5" t="s">
        <v>318</v>
      </c>
      <c r="F1752" s="5" t="s">
        <v>317</v>
      </c>
      <c r="G1752" s="5" t="s">
        <v>80</v>
      </c>
      <c r="H1752" s="5" t="s">
        <v>319</v>
      </c>
      <c r="I1752" s="5" t="s">
        <v>320</v>
      </c>
      <c r="J1752" s="5" t="s">
        <v>65</v>
      </c>
      <c r="K1752" s="5" t="s">
        <v>65</v>
      </c>
      <c r="M1752" s="5" t="s">
        <v>191</v>
      </c>
      <c r="N1752" s="5" t="s">
        <v>66</v>
      </c>
      <c r="O1752" s="7">
        <v>0</v>
      </c>
      <c r="P1752" s="7">
        <v>0</v>
      </c>
      <c r="Q1752" s="7">
        <v>0</v>
      </c>
      <c r="R1752" s="7">
        <v>0</v>
      </c>
      <c r="T1752" s="5">
        <v>0</v>
      </c>
      <c r="W1752" s="5">
        <v>0</v>
      </c>
      <c r="Y1752" s="5">
        <v>0</v>
      </c>
      <c r="Z1752" s="5">
        <v>0</v>
      </c>
      <c r="AB1752" s="5">
        <v>0</v>
      </c>
      <c r="AC1752" s="5">
        <v>0</v>
      </c>
      <c r="AE1752" s="5">
        <v>0</v>
      </c>
      <c r="AF1752" s="5">
        <v>0</v>
      </c>
      <c r="AH1752" s="5">
        <v>0</v>
      </c>
      <c r="AJ1752" s="7">
        <v>0</v>
      </c>
      <c r="BB1752" s="5" t="s">
        <v>322</v>
      </c>
      <c r="BD1752" s="5" t="s">
        <v>323</v>
      </c>
      <c r="BE1752" s="5" t="s">
        <v>324</v>
      </c>
    </row>
    <row r="1753" spans="1:57" x14ac:dyDescent="0.25">
      <c r="A1753" s="5">
        <v>1752</v>
      </c>
      <c r="B1753" s="6">
        <v>42597.828263888892</v>
      </c>
      <c r="D1753" s="5" t="s">
        <v>317</v>
      </c>
      <c r="E1753" s="5" t="s">
        <v>318</v>
      </c>
      <c r="F1753" s="5" t="s">
        <v>317</v>
      </c>
      <c r="G1753" s="5" t="s">
        <v>80</v>
      </c>
      <c r="H1753" s="5" t="s">
        <v>319</v>
      </c>
      <c r="I1753" s="5" t="s">
        <v>320</v>
      </c>
      <c r="J1753" s="5" t="s">
        <v>65</v>
      </c>
      <c r="K1753" s="5" t="s">
        <v>65</v>
      </c>
      <c r="M1753" s="5" t="s">
        <v>222</v>
      </c>
      <c r="N1753" s="5" t="s">
        <v>66</v>
      </c>
      <c r="O1753" s="7">
        <v>0</v>
      </c>
      <c r="P1753" s="7">
        <v>0</v>
      </c>
      <c r="Q1753" s="7">
        <v>0</v>
      </c>
      <c r="R1753" s="7">
        <v>0</v>
      </c>
      <c r="T1753" s="5">
        <v>0</v>
      </c>
      <c r="W1753" s="5">
        <v>0</v>
      </c>
      <c r="Y1753" s="5">
        <v>0</v>
      </c>
      <c r="Z1753" s="5">
        <v>0</v>
      </c>
      <c r="AB1753" s="5">
        <v>0</v>
      </c>
      <c r="AC1753" s="5">
        <v>0</v>
      </c>
      <c r="AE1753" s="5">
        <v>0</v>
      </c>
      <c r="AF1753" s="5">
        <v>0</v>
      </c>
      <c r="AH1753" s="5">
        <v>0</v>
      </c>
      <c r="AJ1753" s="7">
        <v>0</v>
      </c>
      <c r="BB1753" s="5" t="s">
        <v>322</v>
      </c>
      <c r="BD1753" s="5" t="s">
        <v>323</v>
      </c>
      <c r="BE1753" s="5" t="s">
        <v>324</v>
      </c>
    </row>
    <row r="1754" spans="1:57" x14ac:dyDescent="0.25">
      <c r="A1754" s="5">
        <v>1753</v>
      </c>
      <c r="B1754" s="6">
        <v>42597.804826388892</v>
      </c>
      <c r="C1754" s="6">
        <v>42598.082905092589</v>
      </c>
      <c r="D1754" s="5" t="s">
        <v>336</v>
      </c>
      <c r="E1754" s="5" t="s">
        <v>68</v>
      </c>
      <c r="G1754" s="5" t="s">
        <v>64</v>
      </c>
      <c r="H1754" s="5" t="s">
        <v>319</v>
      </c>
      <c r="I1754" s="5" t="s">
        <v>69</v>
      </c>
      <c r="J1754" s="5" t="s">
        <v>65</v>
      </c>
      <c r="K1754" s="5" t="s">
        <v>65</v>
      </c>
      <c r="L1754" s="5">
        <v>39370</v>
      </c>
      <c r="M1754" s="5" t="s">
        <v>70</v>
      </c>
      <c r="N1754" s="5" t="s">
        <v>70</v>
      </c>
      <c r="O1754" s="7">
        <v>0</v>
      </c>
      <c r="P1754" s="7">
        <v>0</v>
      </c>
      <c r="Q1754" s="7">
        <v>0</v>
      </c>
      <c r="R1754" s="7">
        <v>0</v>
      </c>
      <c r="T1754" s="5">
        <v>33</v>
      </c>
      <c r="U1754" s="5">
        <v>0</v>
      </c>
      <c r="V1754" s="5">
        <v>0</v>
      </c>
      <c r="W1754" s="5">
        <v>0</v>
      </c>
      <c r="Z1754" s="5">
        <v>0</v>
      </c>
      <c r="AC1754" s="5">
        <v>0</v>
      </c>
      <c r="AF1754" s="5">
        <v>0</v>
      </c>
      <c r="AI1754" s="7">
        <v>714.43740000000003</v>
      </c>
      <c r="AJ1754" s="7">
        <v>3.8100000000000002E-2</v>
      </c>
      <c r="AK1754" s="5" t="s">
        <v>189</v>
      </c>
      <c r="AZ1754" s="5" t="s">
        <v>186</v>
      </c>
      <c r="BB1754" s="5" t="s">
        <v>71</v>
      </c>
    </row>
    <row r="1755" spans="1:57" x14ac:dyDescent="0.25">
      <c r="A1755" s="5">
        <v>1754</v>
      </c>
      <c r="B1755" s="6">
        <v>42597.804224537038</v>
      </c>
      <c r="C1755" s="6">
        <v>42598.075706018521</v>
      </c>
      <c r="D1755" s="5" t="s">
        <v>336</v>
      </c>
      <c r="E1755" s="5" t="s">
        <v>68</v>
      </c>
      <c r="G1755" s="5" t="s">
        <v>64</v>
      </c>
      <c r="H1755" s="5" t="s">
        <v>319</v>
      </c>
      <c r="I1755" s="5" t="s">
        <v>69</v>
      </c>
      <c r="J1755" s="5" t="s">
        <v>65</v>
      </c>
      <c r="K1755" s="5" t="s">
        <v>65</v>
      </c>
      <c r="L1755" s="5">
        <v>555307</v>
      </c>
      <c r="M1755" s="5" t="s">
        <v>70</v>
      </c>
      <c r="N1755" s="5" t="s">
        <v>70</v>
      </c>
      <c r="O1755" s="7">
        <v>0</v>
      </c>
      <c r="P1755" s="7">
        <v>0</v>
      </c>
      <c r="Q1755" s="7">
        <v>0</v>
      </c>
      <c r="R1755" s="7">
        <v>0</v>
      </c>
      <c r="T1755" s="5">
        <v>33</v>
      </c>
      <c r="U1755" s="5">
        <v>0</v>
      </c>
      <c r="V1755" s="5">
        <v>0</v>
      </c>
      <c r="W1755" s="5">
        <v>0</v>
      </c>
      <c r="Z1755" s="5">
        <v>0</v>
      </c>
      <c r="AC1755" s="5">
        <v>0</v>
      </c>
      <c r="AF1755" s="5">
        <v>0</v>
      </c>
      <c r="AI1755" s="7">
        <v>714.65030000000002</v>
      </c>
      <c r="AJ1755" s="7">
        <v>0.53029999999999999</v>
      </c>
      <c r="AK1755" s="5" t="s">
        <v>190</v>
      </c>
      <c r="AZ1755" s="5" t="s">
        <v>185</v>
      </c>
      <c r="BB1755" s="5" t="s">
        <v>74</v>
      </c>
    </row>
    <row r="1756" spans="1:57" x14ac:dyDescent="0.25">
      <c r="A1756" s="5">
        <v>1755</v>
      </c>
      <c r="B1756" s="6">
        <v>42597.790914351855</v>
      </c>
      <c r="C1756" s="6">
        <v>42597.807951388888</v>
      </c>
      <c r="D1756" s="5" t="s">
        <v>336</v>
      </c>
      <c r="E1756" s="5" t="s">
        <v>68</v>
      </c>
      <c r="G1756" s="5" t="s">
        <v>64</v>
      </c>
      <c r="H1756" s="5" t="s">
        <v>319</v>
      </c>
      <c r="I1756" s="5" t="s">
        <v>69</v>
      </c>
      <c r="J1756" s="5" t="s">
        <v>65</v>
      </c>
      <c r="K1756" s="5" t="s">
        <v>65</v>
      </c>
      <c r="L1756" s="5">
        <v>18523</v>
      </c>
      <c r="M1756" s="5" t="s">
        <v>70</v>
      </c>
      <c r="N1756" s="5" t="s">
        <v>70</v>
      </c>
      <c r="O1756" s="7">
        <v>0</v>
      </c>
      <c r="P1756" s="7">
        <v>0</v>
      </c>
      <c r="Q1756" s="7">
        <v>0</v>
      </c>
      <c r="R1756" s="7">
        <v>0</v>
      </c>
      <c r="T1756" s="5">
        <v>33</v>
      </c>
      <c r="U1756" s="5">
        <v>0</v>
      </c>
      <c r="V1756" s="5">
        <v>0</v>
      </c>
      <c r="W1756" s="5">
        <v>0</v>
      </c>
      <c r="Z1756" s="5">
        <v>0</v>
      </c>
      <c r="AC1756" s="5">
        <v>0</v>
      </c>
      <c r="AF1756" s="5">
        <v>0</v>
      </c>
      <c r="AI1756" s="7">
        <v>714.86710000000005</v>
      </c>
      <c r="AJ1756" s="7">
        <v>1.8599999999999998E-2</v>
      </c>
      <c r="AK1756" s="5" t="s">
        <v>149</v>
      </c>
      <c r="AZ1756" s="5" t="s">
        <v>186</v>
      </c>
      <c r="BB1756" s="5" t="s">
        <v>71</v>
      </c>
    </row>
    <row r="1757" spans="1:57" x14ac:dyDescent="0.25">
      <c r="A1757" s="5">
        <v>1756</v>
      </c>
      <c r="B1757" s="6">
        <v>42597.79042824074</v>
      </c>
      <c r="C1757" s="6">
        <v>42597.807951388888</v>
      </c>
      <c r="D1757" s="5" t="s">
        <v>336</v>
      </c>
      <c r="E1757" s="5" t="s">
        <v>68</v>
      </c>
      <c r="G1757" s="5" t="s">
        <v>64</v>
      </c>
      <c r="H1757" s="5" t="s">
        <v>319</v>
      </c>
      <c r="I1757" s="5" t="s">
        <v>69</v>
      </c>
      <c r="J1757" s="5" t="s">
        <v>65</v>
      </c>
      <c r="K1757" s="5" t="s">
        <v>65</v>
      </c>
      <c r="L1757" s="5">
        <v>207217</v>
      </c>
      <c r="M1757" s="5" t="s">
        <v>70</v>
      </c>
      <c r="N1757" s="5" t="s">
        <v>70</v>
      </c>
      <c r="O1757" s="7">
        <v>0</v>
      </c>
      <c r="P1757" s="7">
        <v>0</v>
      </c>
      <c r="Q1757" s="7">
        <v>0</v>
      </c>
      <c r="R1757" s="7">
        <v>0</v>
      </c>
      <c r="T1757" s="5">
        <v>33</v>
      </c>
      <c r="U1757" s="5">
        <v>0</v>
      </c>
      <c r="V1757" s="5">
        <v>0</v>
      </c>
      <c r="W1757" s="5">
        <v>0</v>
      </c>
      <c r="Z1757" s="5">
        <v>0</v>
      </c>
      <c r="AC1757" s="5">
        <v>0</v>
      </c>
      <c r="AF1757" s="5">
        <v>0</v>
      </c>
      <c r="AI1757" s="7">
        <v>714.84849999999994</v>
      </c>
      <c r="AJ1757" s="7">
        <v>0.19819999999999999</v>
      </c>
      <c r="AK1757" s="5" t="s">
        <v>148</v>
      </c>
      <c r="AZ1757" s="5" t="s">
        <v>185</v>
      </c>
      <c r="BB1757" s="5" t="s">
        <v>74</v>
      </c>
    </row>
    <row r="1758" spans="1:57" x14ac:dyDescent="0.25">
      <c r="A1758" s="5">
        <v>1757</v>
      </c>
      <c r="B1758" s="6">
        <v>42597.765231481484</v>
      </c>
      <c r="D1758" s="5" t="s">
        <v>317</v>
      </c>
      <c r="E1758" s="5" t="s">
        <v>318</v>
      </c>
      <c r="F1758" s="5" t="s">
        <v>317</v>
      </c>
      <c r="G1758" s="5" t="s">
        <v>80</v>
      </c>
      <c r="H1758" s="5" t="s">
        <v>319</v>
      </c>
      <c r="I1758" s="5" t="s">
        <v>320</v>
      </c>
      <c r="J1758" s="5" t="s">
        <v>65</v>
      </c>
      <c r="K1758" s="5" t="s">
        <v>65</v>
      </c>
      <c r="M1758" s="5" t="s">
        <v>222</v>
      </c>
      <c r="N1758" s="5" t="s">
        <v>66</v>
      </c>
      <c r="O1758" s="7">
        <v>0</v>
      </c>
      <c r="P1758" s="7">
        <v>0</v>
      </c>
      <c r="Q1758" s="7">
        <v>0</v>
      </c>
      <c r="R1758" s="7">
        <v>0</v>
      </c>
      <c r="T1758" s="5">
        <v>0</v>
      </c>
      <c r="W1758" s="5">
        <v>0</v>
      </c>
      <c r="Y1758" s="5">
        <v>0</v>
      </c>
      <c r="Z1758" s="5">
        <v>0</v>
      </c>
      <c r="AB1758" s="5">
        <v>0</v>
      </c>
      <c r="AC1758" s="5">
        <v>0</v>
      </c>
      <c r="AE1758" s="5">
        <v>0</v>
      </c>
      <c r="AF1758" s="5">
        <v>0</v>
      </c>
      <c r="AH1758" s="5">
        <v>0</v>
      </c>
      <c r="AJ1758" s="7">
        <v>0</v>
      </c>
      <c r="BB1758" s="5" t="s">
        <v>322</v>
      </c>
      <c r="BD1758" s="5" t="s">
        <v>323</v>
      </c>
      <c r="BE1758" s="5" t="s">
        <v>324</v>
      </c>
    </row>
    <row r="1759" spans="1:57" x14ac:dyDescent="0.25">
      <c r="A1759" s="5">
        <v>1758</v>
      </c>
      <c r="B1759" s="6">
        <v>42597.732164351852</v>
      </c>
      <c r="C1759" s="6">
        <v>42597.739317129628</v>
      </c>
      <c r="D1759" s="5" t="s">
        <v>336</v>
      </c>
      <c r="E1759" s="5" t="s">
        <v>68</v>
      </c>
      <c r="G1759" s="5" t="s">
        <v>64</v>
      </c>
      <c r="H1759" s="5" t="s">
        <v>319</v>
      </c>
      <c r="I1759" s="5" t="s">
        <v>69</v>
      </c>
      <c r="J1759" s="5" t="s">
        <v>65</v>
      </c>
      <c r="K1759" s="5" t="s">
        <v>65</v>
      </c>
      <c r="L1759" s="5">
        <v>3981</v>
      </c>
      <c r="M1759" s="5" t="s">
        <v>70</v>
      </c>
      <c r="N1759" s="5" t="s">
        <v>70</v>
      </c>
      <c r="O1759" s="7">
        <v>0</v>
      </c>
      <c r="P1759" s="7">
        <v>0</v>
      </c>
      <c r="Q1759" s="7">
        <v>0</v>
      </c>
      <c r="R1759" s="7">
        <v>0</v>
      </c>
      <c r="T1759" s="5">
        <v>33</v>
      </c>
      <c r="U1759" s="5">
        <v>0</v>
      </c>
      <c r="V1759" s="5">
        <v>0</v>
      </c>
      <c r="W1759" s="5">
        <v>0</v>
      </c>
      <c r="Z1759" s="5">
        <v>0</v>
      </c>
      <c r="AC1759" s="5">
        <v>0</v>
      </c>
      <c r="AF1759" s="5">
        <v>0</v>
      </c>
      <c r="AI1759" s="7">
        <v>714.87099999999998</v>
      </c>
      <c r="AJ1759" s="7">
        <v>3.8999999999999998E-3</v>
      </c>
      <c r="AK1759" s="5" t="s">
        <v>148</v>
      </c>
      <c r="AZ1759" s="5" t="s">
        <v>185</v>
      </c>
      <c r="BB1759" s="5" t="s">
        <v>74</v>
      </c>
    </row>
    <row r="1760" spans="1:57" x14ac:dyDescent="0.25">
      <c r="A1760" s="5">
        <v>1759</v>
      </c>
      <c r="B1760" s="6">
        <v>42597.703587962962</v>
      </c>
      <c r="D1760" s="5" t="s">
        <v>318</v>
      </c>
      <c r="E1760" s="5" t="s">
        <v>344</v>
      </c>
      <c r="G1760" s="5" t="s">
        <v>64</v>
      </c>
      <c r="H1760" s="5" t="s">
        <v>319</v>
      </c>
      <c r="I1760" s="5" t="s">
        <v>75</v>
      </c>
      <c r="J1760" s="5" t="s">
        <v>65</v>
      </c>
      <c r="K1760" s="5" t="s">
        <v>65</v>
      </c>
      <c r="M1760" s="5" t="s">
        <v>204</v>
      </c>
      <c r="N1760" s="5" t="s">
        <v>66</v>
      </c>
      <c r="O1760" s="7">
        <v>0</v>
      </c>
      <c r="P1760" s="7">
        <v>0</v>
      </c>
      <c r="Q1760" s="7">
        <v>0</v>
      </c>
      <c r="R1760" s="7">
        <v>0</v>
      </c>
      <c r="T1760" s="5">
        <v>0</v>
      </c>
      <c r="W1760" s="5">
        <v>0</v>
      </c>
      <c r="Y1760" s="5">
        <v>0</v>
      </c>
      <c r="Z1760" s="5">
        <v>0</v>
      </c>
      <c r="AB1760" s="5">
        <v>0</v>
      </c>
      <c r="AC1760" s="5">
        <v>0</v>
      </c>
      <c r="AE1760" s="5">
        <v>0</v>
      </c>
      <c r="AF1760" s="5">
        <v>0</v>
      </c>
      <c r="AH1760" s="5">
        <v>0</v>
      </c>
      <c r="AJ1760" s="7">
        <v>0</v>
      </c>
      <c r="AZ1760" s="5" t="s">
        <v>175</v>
      </c>
      <c r="BB1760" s="5" t="s">
        <v>77</v>
      </c>
      <c r="BD1760" s="5" t="s">
        <v>718</v>
      </c>
      <c r="BE1760" s="5" t="s">
        <v>67</v>
      </c>
    </row>
    <row r="1761" spans="1:57" x14ac:dyDescent="0.25">
      <c r="A1761" s="5">
        <v>1760</v>
      </c>
      <c r="B1761" s="6">
        <v>42597.682523148149</v>
      </c>
      <c r="D1761" s="5" t="s">
        <v>318</v>
      </c>
      <c r="E1761" s="5" t="s">
        <v>356</v>
      </c>
      <c r="G1761" s="5" t="s">
        <v>64</v>
      </c>
      <c r="H1761" s="5" t="s">
        <v>319</v>
      </c>
      <c r="I1761" s="5" t="s">
        <v>75</v>
      </c>
      <c r="J1761" s="5" t="s">
        <v>65</v>
      </c>
      <c r="K1761" s="5" t="s">
        <v>65</v>
      </c>
      <c r="M1761" s="5" t="s">
        <v>422</v>
      </c>
      <c r="N1761" s="5" t="s">
        <v>76</v>
      </c>
      <c r="O1761" s="7">
        <v>0</v>
      </c>
      <c r="P1761" s="7">
        <v>0</v>
      </c>
      <c r="Q1761" s="7">
        <v>0</v>
      </c>
      <c r="R1761" s="7">
        <v>0</v>
      </c>
      <c r="T1761" s="5">
        <v>0</v>
      </c>
      <c r="W1761" s="5">
        <v>0</v>
      </c>
      <c r="Y1761" s="5">
        <v>0</v>
      </c>
      <c r="Z1761" s="5">
        <v>0</v>
      </c>
      <c r="AB1761" s="5">
        <v>0</v>
      </c>
      <c r="AC1761" s="5">
        <v>0</v>
      </c>
      <c r="AE1761" s="5">
        <v>0</v>
      </c>
      <c r="AF1761" s="5">
        <v>0</v>
      </c>
      <c r="AH1761" s="5">
        <v>0</v>
      </c>
      <c r="AJ1761" s="7">
        <v>0</v>
      </c>
      <c r="AZ1761" s="5" t="s">
        <v>175</v>
      </c>
      <c r="BB1761" s="5" t="s">
        <v>77</v>
      </c>
      <c r="BD1761" s="5" t="s">
        <v>711</v>
      </c>
      <c r="BE1761" s="5" t="s">
        <v>67</v>
      </c>
    </row>
    <row r="1762" spans="1:57" x14ac:dyDescent="0.25">
      <c r="A1762" s="5">
        <v>1761</v>
      </c>
      <c r="B1762" s="6">
        <v>42597.655023148145</v>
      </c>
      <c r="C1762" s="6">
        <v>42597.726770833331</v>
      </c>
      <c r="D1762" s="5" t="s">
        <v>336</v>
      </c>
      <c r="E1762" s="5" t="s">
        <v>68</v>
      </c>
      <c r="G1762" s="5" t="s">
        <v>64</v>
      </c>
      <c r="H1762" s="5" t="s">
        <v>319</v>
      </c>
      <c r="I1762" s="5" t="s">
        <v>69</v>
      </c>
      <c r="J1762" s="5" t="s">
        <v>65</v>
      </c>
      <c r="K1762" s="5" t="s">
        <v>65</v>
      </c>
      <c r="L1762" s="5">
        <v>287253</v>
      </c>
      <c r="M1762" s="5" t="s">
        <v>70</v>
      </c>
      <c r="N1762" s="5" t="s">
        <v>70</v>
      </c>
      <c r="O1762" s="7">
        <v>0</v>
      </c>
      <c r="P1762" s="7">
        <v>0</v>
      </c>
      <c r="Q1762" s="7">
        <v>0</v>
      </c>
      <c r="R1762" s="7">
        <v>0</v>
      </c>
      <c r="T1762" s="5">
        <v>33</v>
      </c>
      <c r="U1762" s="5">
        <v>0</v>
      </c>
      <c r="V1762" s="5">
        <v>0</v>
      </c>
      <c r="W1762" s="5">
        <v>0</v>
      </c>
      <c r="Z1762" s="5">
        <v>0</v>
      </c>
      <c r="AC1762" s="5">
        <v>0</v>
      </c>
      <c r="AF1762" s="5">
        <v>0</v>
      </c>
      <c r="AI1762" s="7">
        <v>715.24400000000003</v>
      </c>
      <c r="AJ1762" s="7">
        <v>0.27439999999999998</v>
      </c>
      <c r="AK1762" s="5" t="s">
        <v>149</v>
      </c>
      <c r="AZ1762" s="5" t="s">
        <v>186</v>
      </c>
      <c r="BB1762" s="5" t="s">
        <v>71</v>
      </c>
    </row>
    <row r="1763" spans="1:57" x14ac:dyDescent="0.25">
      <c r="A1763" s="5">
        <v>1762</v>
      </c>
      <c r="B1763" s="6">
        <v>42597.654224537036</v>
      </c>
      <c r="C1763" s="6">
        <v>42597.726770833331</v>
      </c>
      <c r="D1763" s="5" t="s">
        <v>336</v>
      </c>
      <c r="E1763" s="5" t="s">
        <v>68</v>
      </c>
      <c r="G1763" s="5" t="s">
        <v>64</v>
      </c>
      <c r="H1763" s="5" t="s">
        <v>319</v>
      </c>
      <c r="I1763" s="5" t="s">
        <v>69</v>
      </c>
      <c r="J1763" s="5" t="s">
        <v>65</v>
      </c>
      <c r="K1763" s="5" t="s">
        <v>65</v>
      </c>
      <c r="L1763" s="5">
        <v>441914</v>
      </c>
      <c r="M1763" s="5" t="s">
        <v>70</v>
      </c>
      <c r="N1763" s="5" t="s">
        <v>70</v>
      </c>
      <c r="O1763" s="7">
        <v>0</v>
      </c>
      <c r="P1763" s="7">
        <v>0</v>
      </c>
      <c r="Q1763" s="7">
        <v>0</v>
      </c>
      <c r="R1763" s="7">
        <v>0</v>
      </c>
      <c r="T1763" s="5">
        <v>33</v>
      </c>
      <c r="U1763" s="5">
        <v>0</v>
      </c>
      <c r="V1763" s="5">
        <v>0</v>
      </c>
      <c r="W1763" s="5">
        <v>0</v>
      </c>
      <c r="Z1763" s="5">
        <v>0</v>
      </c>
      <c r="AC1763" s="5">
        <v>0</v>
      </c>
      <c r="AF1763" s="5">
        <v>0</v>
      </c>
      <c r="AI1763" s="7">
        <v>715.56730000000005</v>
      </c>
      <c r="AJ1763" s="7">
        <v>0.4219</v>
      </c>
      <c r="AK1763" s="5" t="s">
        <v>148</v>
      </c>
      <c r="AZ1763" s="5" t="s">
        <v>185</v>
      </c>
      <c r="BB1763" s="5" t="s">
        <v>74</v>
      </c>
    </row>
    <row r="1764" spans="1:57" x14ac:dyDescent="0.25">
      <c r="A1764" s="5">
        <v>1763</v>
      </c>
      <c r="B1764" s="6">
        <v>42597.611643518518</v>
      </c>
      <c r="D1764" s="5" t="s">
        <v>317</v>
      </c>
      <c r="E1764" s="5" t="s">
        <v>318</v>
      </c>
      <c r="F1764" s="5" t="s">
        <v>317</v>
      </c>
      <c r="G1764" s="5" t="s">
        <v>80</v>
      </c>
      <c r="H1764" s="5" t="s">
        <v>319</v>
      </c>
      <c r="I1764" s="5" t="s">
        <v>320</v>
      </c>
      <c r="J1764" s="5" t="s">
        <v>65</v>
      </c>
      <c r="K1764" s="5" t="s">
        <v>65</v>
      </c>
      <c r="M1764" s="5" t="s">
        <v>203</v>
      </c>
      <c r="N1764" s="5" t="s">
        <v>66</v>
      </c>
      <c r="O1764" s="7">
        <v>0</v>
      </c>
      <c r="P1764" s="7">
        <v>0</v>
      </c>
      <c r="Q1764" s="7">
        <v>0</v>
      </c>
      <c r="R1764" s="7">
        <v>0</v>
      </c>
      <c r="T1764" s="5">
        <v>0</v>
      </c>
      <c r="W1764" s="5">
        <v>0</v>
      </c>
      <c r="Y1764" s="5">
        <v>0</v>
      </c>
      <c r="Z1764" s="5">
        <v>0</v>
      </c>
      <c r="AB1764" s="5">
        <v>0</v>
      </c>
      <c r="AC1764" s="5">
        <v>0</v>
      </c>
      <c r="AE1764" s="5">
        <v>0</v>
      </c>
      <c r="AF1764" s="5">
        <v>0</v>
      </c>
      <c r="AH1764" s="5">
        <v>0</v>
      </c>
      <c r="AJ1764" s="7">
        <v>0</v>
      </c>
      <c r="BB1764" s="5" t="s">
        <v>322</v>
      </c>
      <c r="BD1764" s="5" t="s">
        <v>323</v>
      </c>
      <c r="BE1764" s="5" t="s">
        <v>324</v>
      </c>
    </row>
    <row r="1765" spans="1:57" x14ac:dyDescent="0.25">
      <c r="A1765" s="5">
        <v>1764</v>
      </c>
      <c r="B1765" s="6">
        <v>42597.533668981479</v>
      </c>
      <c r="C1765" s="6">
        <v>42597.606493055559</v>
      </c>
      <c r="D1765" s="5" t="s">
        <v>336</v>
      </c>
      <c r="E1765" s="5" t="s">
        <v>241</v>
      </c>
      <c r="F1765" s="5" t="s">
        <v>337</v>
      </c>
      <c r="G1765" s="5" t="s">
        <v>64</v>
      </c>
      <c r="H1765" s="5" t="s">
        <v>319</v>
      </c>
      <c r="I1765" s="5" t="s">
        <v>69</v>
      </c>
      <c r="J1765" s="5" t="s">
        <v>65</v>
      </c>
      <c r="K1765" s="5" t="s">
        <v>65</v>
      </c>
      <c r="L1765" s="5">
        <v>27504</v>
      </c>
      <c r="M1765" s="5" t="s">
        <v>70</v>
      </c>
      <c r="N1765" s="5" t="s">
        <v>70</v>
      </c>
      <c r="O1765" s="7">
        <v>0</v>
      </c>
      <c r="P1765" s="7">
        <v>0</v>
      </c>
      <c r="Q1765" s="7">
        <v>0</v>
      </c>
      <c r="R1765" s="7">
        <v>0</v>
      </c>
      <c r="T1765" s="5">
        <v>33</v>
      </c>
      <c r="U1765" s="5">
        <v>0</v>
      </c>
      <c r="V1765" s="5">
        <v>0</v>
      </c>
      <c r="W1765" s="5">
        <v>0</v>
      </c>
      <c r="Z1765" s="5">
        <v>0</v>
      </c>
      <c r="AC1765" s="5">
        <v>0</v>
      </c>
      <c r="AF1765" s="5">
        <v>0</v>
      </c>
      <c r="AI1765" s="7">
        <v>715.59360000000004</v>
      </c>
      <c r="AJ1765" s="7">
        <v>2.64E-2</v>
      </c>
      <c r="AK1765" s="5" t="s">
        <v>149</v>
      </c>
      <c r="AZ1765" s="5" t="s">
        <v>186</v>
      </c>
      <c r="BB1765" s="5" t="s">
        <v>71</v>
      </c>
    </row>
    <row r="1766" spans="1:57" x14ac:dyDescent="0.25">
      <c r="A1766" s="5">
        <v>1765</v>
      </c>
      <c r="B1766" s="6">
        <v>42597.533067129632</v>
      </c>
      <c r="C1766" s="6">
        <v>42597.606493055559</v>
      </c>
      <c r="D1766" s="5" t="s">
        <v>336</v>
      </c>
      <c r="E1766" s="5" t="s">
        <v>241</v>
      </c>
      <c r="F1766" s="5" t="s">
        <v>337</v>
      </c>
      <c r="G1766" s="5" t="s">
        <v>64</v>
      </c>
      <c r="H1766" s="5" t="s">
        <v>319</v>
      </c>
      <c r="I1766" s="5" t="s">
        <v>69</v>
      </c>
      <c r="J1766" s="5" t="s">
        <v>65</v>
      </c>
      <c r="K1766" s="5" t="s">
        <v>65</v>
      </c>
      <c r="L1766" s="5">
        <v>139565</v>
      </c>
      <c r="M1766" s="5" t="s">
        <v>70</v>
      </c>
      <c r="N1766" s="5" t="s">
        <v>70</v>
      </c>
      <c r="O1766" s="7">
        <v>0</v>
      </c>
      <c r="P1766" s="7">
        <v>0</v>
      </c>
      <c r="Q1766" s="7">
        <v>0</v>
      </c>
      <c r="R1766" s="7">
        <v>0</v>
      </c>
      <c r="T1766" s="5">
        <v>33</v>
      </c>
      <c r="U1766" s="5">
        <v>0</v>
      </c>
      <c r="V1766" s="5">
        <v>0</v>
      </c>
      <c r="W1766" s="5">
        <v>0</v>
      </c>
      <c r="Z1766" s="5">
        <v>0</v>
      </c>
      <c r="AC1766" s="5">
        <v>0</v>
      </c>
      <c r="AF1766" s="5">
        <v>0</v>
      </c>
      <c r="AI1766" s="7">
        <v>715.72739999999999</v>
      </c>
      <c r="AJ1766" s="7">
        <v>0.1338</v>
      </c>
      <c r="AK1766" s="5" t="s">
        <v>148</v>
      </c>
      <c r="AZ1766" s="5" t="s">
        <v>185</v>
      </c>
      <c r="BB1766" s="5" t="s">
        <v>74</v>
      </c>
    </row>
    <row r="1767" spans="1:57" x14ac:dyDescent="0.25">
      <c r="A1767" s="5">
        <v>1766</v>
      </c>
      <c r="B1767" s="6">
        <v>42597.516643518517</v>
      </c>
      <c r="D1767" s="5" t="s">
        <v>318</v>
      </c>
      <c r="E1767" s="5" t="s">
        <v>496</v>
      </c>
      <c r="G1767" s="5" t="s">
        <v>64</v>
      </c>
      <c r="H1767" s="5" t="s">
        <v>319</v>
      </c>
      <c r="I1767" s="5" t="s">
        <v>75</v>
      </c>
      <c r="J1767" s="5" t="s">
        <v>65</v>
      </c>
      <c r="K1767" s="5" t="s">
        <v>65</v>
      </c>
      <c r="M1767" s="5" t="s">
        <v>211</v>
      </c>
      <c r="N1767" s="5" t="s">
        <v>76</v>
      </c>
      <c r="O1767" s="7">
        <v>0</v>
      </c>
      <c r="P1767" s="7">
        <v>0</v>
      </c>
      <c r="Q1767" s="7">
        <v>0</v>
      </c>
      <c r="R1767" s="7">
        <v>0</v>
      </c>
      <c r="T1767" s="5">
        <v>0</v>
      </c>
      <c r="W1767" s="5">
        <v>0</v>
      </c>
      <c r="Y1767" s="5">
        <v>0</v>
      </c>
      <c r="Z1767" s="5">
        <v>0</v>
      </c>
      <c r="AB1767" s="5">
        <v>0</v>
      </c>
      <c r="AC1767" s="5">
        <v>0</v>
      </c>
      <c r="AE1767" s="5">
        <v>0</v>
      </c>
      <c r="AF1767" s="5">
        <v>0</v>
      </c>
      <c r="AH1767" s="5">
        <v>0</v>
      </c>
      <c r="AJ1767" s="7">
        <v>0</v>
      </c>
      <c r="AZ1767" s="5" t="s">
        <v>175</v>
      </c>
      <c r="BB1767" s="5" t="s">
        <v>77</v>
      </c>
      <c r="BD1767" s="5" t="s">
        <v>331</v>
      </c>
      <c r="BE1767" s="5" t="s">
        <v>67</v>
      </c>
    </row>
    <row r="1768" spans="1:57" x14ac:dyDescent="0.25">
      <c r="A1768" s="5">
        <v>1767</v>
      </c>
      <c r="B1768" s="6">
        <v>42597.488043981481</v>
      </c>
      <c r="D1768" s="5" t="s">
        <v>719</v>
      </c>
      <c r="E1768" s="5" t="s">
        <v>318</v>
      </c>
      <c r="G1768" s="5" t="s">
        <v>64</v>
      </c>
      <c r="H1768" s="5" t="s">
        <v>319</v>
      </c>
      <c r="I1768" s="5" t="s">
        <v>176</v>
      </c>
      <c r="J1768" s="5" t="s">
        <v>65</v>
      </c>
      <c r="K1768" s="5" t="s">
        <v>65</v>
      </c>
      <c r="M1768" s="5" t="s">
        <v>243</v>
      </c>
      <c r="N1768" s="5" t="s">
        <v>66</v>
      </c>
      <c r="O1768" s="7">
        <v>0</v>
      </c>
      <c r="P1768" s="7">
        <v>0</v>
      </c>
      <c r="Q1768" s="7">
        <v>0</v>
      </c>
      <c r="R1768" s="7">
        <v>0</v>
      </c>
      <c r="T1768" s="5">
        <v>0</v>
      </c>
      <c r="W1768" s="5">
        <v>0</v>
      </c>
      <c r="Y1768" s="5">
        <v>0</v>
      </c>
      <c r="Z1768" s="5">
        <v>0</v>
      </c>
      <c r="AB1768" s="5">
        <v>0</v>
      </c>
      <c r="AC1768" s="5">
        <v>0</v>
      </c>
      <c r="AE1768" s="5">
        <v>0</v>
      </c>
      <c r="AF1768" s="5">
        <v>0</v>
      </c>
      <c r="AH1768" s="5">
        <v>0</v>
      </c>
      <c r="AJ1768" s="7">
        <v>0</v>
      </c>
      <c r="AZ1768" s="5" t="s">
        <v>175</v>
      </c>
      <c r="BB1768" s="5" t="s">
        <v>178</v>
      </c>
      <c r="BD1768" s="5" t="s">
        <v>331</v>
      </c>
      <c r="BE1768" s="5" t="s">
        <v>67</v>
      </c>
    </row>
    <row r="1769" spans="1:57" x14ac:dyDescent="0.25">
      <c r="A1769" s="5">
        <v>1768</v>
      </c>
      <c r="B1769" s="6">
        <v>42597.487222222226</v>
      </c>
      <c r="D1769" s="5" t="s">
        <v>719</v>
      </c>
      <c r="E1769" s="5" t="s">
        <v>318</v>
      </c>
      <c r="G1769" s="5" t="s">
        <v>64</v>
      </c>
      <c r="H1769" s="5" t="s">
        <v>319</v>
      </c>
      <c r="I1769" s="5" t="s">
        <v>176</v>
      </c>
      <c r="J1769" s="5" t="s">
        <v>65</v>
      </c>
      <c r="K1769" s="5" t="s">
        <v>65</v>
      </c>
      <c r="M1769" s="5" t="s">
        <v>298</v>
      </c>
      <c r="N1769" s="5" t="s">
        <v>66</v>
      </c>
      <c r="O1769" s="7">
        <v>0</v>
      </c>
      <c r="P1769" s="7">
        <v>0</v>
      </c>
      <c r="Q1769" s="7">
        <v>0</v>
      </c>
      <c r="R1769" s="7">
        <v>0</v>
      </c>
      <c r="T1769" s="5">
        <v>0</v>
      </c>
      <c r="W1769" s="5">
        <v>0</v>
      </c>
      <c r="Y1769" s="5">
        <v>0</v>
      </c>
      <c r="Z1769" s="5">
        <v>0</v>
      </c>
      <c r="AB1769" s="5">
        <v>0</v>
      </c>
      <c r="AC1769" s="5">
        <v>0</v>
      </c>
      <c r="AE1769" s="5">
        <v>0</v>
      </c>
      <c r="AF1769" s="5">
        <v>0</v>
      </c>
      <c r="AH1769" s="5">
        <v>0</v>
      </c>
      <c r="AJ1769" s="7">
        <v>0</v>
      </c>
      <c r="AZ1769" s="5" t="s">
        <v>175</v>
      </c>
      <c r="BB1769" s="5" t="s">
        <v>178</v>
      </c>
      <c r="BD1769" s="5" t="s">
        <v>331</v>
      </c>
      <c r="BE1769" s="5" t="s">
        <v>67</v>
      </c>
    </row>
    <row r="1770" spans="1:57" x14ac:dyDescent="0.25">
      <c r="A1770" s="5">
        <v>1769</v>
      </c>
      <c r="B1770" s="6">
        <v>42597.454710648148</v>
      </c>
      <c r="D1770" s="5" t="s">
        <v>318</v>
      </c>
      <c r="E1770" s="5" t="s">
        <v>344</v>
      </c>
      <c r="G1770" s="5" t="s">
        <v>64</v>
      </c>
      <c r="H1770" s="5" t="s">
        <v>319</v>
      </c>
      <c r="I1770" s="5" t="s">
        <v>75</v>
      </c>
      <c r="J1770" s="5" t="s">
        <v>65</v>
      </c>
      <c r="K1770" s="5" t="s">
        <v>65</v>
      </c>
      <c r="M1770" s="5" t="s">
        <v>230</v>
      </c>
      <c r="N1770" s="5" t="s">
        <v>196</v>
      </c>
      <c r="O1770" s="7">
        <v>0</v>
      </c>
      <c r="P1770" s="7">
        <v>0</v>
      </c>
      <c r="Q1770" s="7">
        <v>0</v>
      </c>
      <c r="R1770" s="7">
        <v>0</v>
      </c>
      <c r="T1770" s="5">
        <v>0</v>
      </c>
      <c r="W1770" s="5">
        <v>0</v>
      </c>
      <c r="Y1770" s="5">
        <v>0</v>
      </c>
      <c r="Z1770" s="5">
        <v>0</v>
      </c>
      <c r="AB1770" s="5">
        <v>0</v>
      </c>
      <c r="AC1770" s="5">
        <v>0</v>
      </c>
      <c r="AE1770" s="5">
        <v>0</v>
      </c>
      <c r="AF1770" s="5">
        <v>0</v>
      </c>
      <c r="AH1770" s="5">
        <v>0</v>
      </c>
      <c r="AJ1770" s="7">
        <v>0</v>
      </c>
      <c r="AZ1770" s="5" t="s">
        <v>175</v>
      </c>
      <c r="BB1770" s="5" t="s">
        <v>77</v>
      </c>
      <c r="BD1770" s="5" t="s">
        <v>418</v>
      </c>
      <c r="BE1770" s="5" t="s">
        <v>67</v>
      </c>
    </row>
    <row r="1771" spans="1:57" x14ac:dyDescent="0.25">
      <c r="A1771" s="5">
        <v>1770</v>
      </c>
      <c r="B1771" s="6">
        <v>42597.421053240738</v>
      </c>
      <c r="D1771" s="5" t="s">
        <v>346</v>
      </c>
      <c r="E1771" s="5" t="s">
        <v>318</v>
      </c>
      <c r="G1771" s="5" t="s">
        <v>64</v>
      </c>
      <c r="H1771" s="5" t="s">
        <v>319</v>
      </c>
      <c r="I1771" s="5" t="s">
        <v>176</v>
      </c>
      <c r="J1771" s="5" t="s">
        <v>65</v>
      </c>
      <c r="K1771" s="5" t="s">
        <v>65</v>
      </c>
      <c r="M1771" s="5" t="s">
        <v>263</v>
      </c>
      <c r="N1771" s="5" t="s">
        <v>66</v>
      </c>
      <c r="O1771" s="7">
        <v>0</v>
      </c>
      <c r="P1771" s="7">
        <v>0</v>
      </c>
      <c r="Q1771" s="7">
        <v>0</v>
      </c>
      <c r="R1771" s="7">
        <v>0</v>
      </c>
      <c r="T1771" s="5">
        <v>0</v>
      </c>
      <c r="W1771" s="5">
        <v>0</v>
      </c>
      <c r="Y1771" s="5">
        <v>0</v>
      </c>
      <c r="Z1771" s="5">
        <v>0</v>
      </c>
      <c r="AB1771" s="5">
        <v>0</v>
      </c>
      <c r="AC1771" s="5">
        <v>0</v>
      </c>
      <c r="AE1771" s="5">
        <v>0</v>
      </c>
      <c r="AF1771" s="5">
        <v>0</v>
      </c>
      <c r="AH1771" s="5">
        <v>0</v>
      </c>
      <c r="AJ1771" s="7">
        <v>0</v>
      </c>
      <c r="AZ1771" s="5" t="s">
        <v>175</v>
      </c>
      <c r="BB1771" s="5" t="s">
        <v>178</v>
      </c>
      <c r="BD1771" s="5" t="s">
        <v>427</v>
      </c>
      <c r="BE1771" s="5" t="s">
        <v>67</v>
      </c>
    </row>
    <row r="1772" spans="1:57" x14ac:dyDescent="0.25">
      <c r="A1772" s="5">
        <v>1771</v>
      </c>
      <c r="B1772" s="6">
        <v>42597.419733796298</v>
      </c>
      <c r="C1772" s="6">
        <v>42597.530428240738</v>
      </c>
      <c r="D1772" s="5" t="s">
        <v>336</v>
      </c>
      <c r="E1772" s="5" t="s">
        <v>241</v>
      </c>
      <c r="F1772" s="5" t="s">
        <v>337</v>
      </c>
      <c r="G1772" s="5" t="s">
        <v>64</v>
      </c>
      <c r="H1772" s="5" t="s">
        <v>319</v>
      </c>
      <c r="I1772" s="5" t="s">
        <v>69</v>
      </c>
      <c r="J1772" s="5" t="s">
        <v>65</v>
      </c>
      <c r="K1772" s="5" t="s">
        <v>65</v>
      </c>
      <c r="L1772" s="5">
        <v>7910485</v>
      </c>
      <c r="M1772" s="5" t="s">
        <v>70</v>
      </c>
      <c r="N1772" s="5" t="s">
        <v>70</v>
      </c>
      <c r="O1772" s="7">
        <v>0</v>
      </c>
      <c r="P1772" s="7">
        <v>0</v>
      </c>
      <c r="Q1772" s="7">
        <v>0</v>
      </c>
      <c r="R1772" s="7">
        <v>0</v>
      </c>
      <c r="T1772" s="5">
        <v>33</v>
      </c>
      <c r="U1772" s="5">
        <v>0</v>
      </c>
      <c r="V1772" s="5">
        <v>0</v>
      </c>
      <c r="W1772" s="5">
        <v>0</v>
      </c>
      <c r="Z1772" s="5">
        <v>0</v>
      </c>
      <c r="AC1772" s="5">
        <v>0</v>
      </c>
      <c r="AF1772" s="5">
        <v>0</v>
      </c>
      <c r="AI1772" s="7">
        <v>741.60440000000006</v>
      </c>
      <c r="AJ1772" s="7">
        <v>7.5449000000000002</v>
      </c>
      <c r="AK1772" s="5" t="s">
        <v>149</v>
      </c>
      <c r="AZ1772" s="5" t="s">
        <v>186</v>
      </c>
      <c r="BB1772" s="5" t="s">
        <v>71</v>
      </c>
    </row>
    <row r="1773" spans="1:57" x14ac:dyDescent="0.25">
      <c r="A1773" s="5">
        <v>1772</v>
      </c>
      <c r="B1773" s="6">
        <v>42597.418715277781</v>
      </c>
      <c r="C1773" s="6">
        <v>42597.530428240738</v>
      </c>
      <c r="D1773" s="5" t="s">
        <v>336</v>
      </c>
      <c r="E1773" s="5" t="s">
        <v>241</v>
      </c>
      <c r="F1773" s="5" t="s">
        <v>337</v>
      </c>
      <c r="G1773" s="5" t="s">
        <v>64</v>
      </c>
      <c r="H1773" s="5" t="s">
        <v>319</v>
      </c>
      <c r="I1773" s="5" t="s">
        <v>69</v>
      </c>
      <c r="J1773" s="5" t="s">
        <v>65</v>
      </c>
      <c r="K1773" s="5" t="s">
        <v>65</v>
      </c>
      <c r="L1773" s="5">
        <v>34839263</v>
      </c>
      <c r="M1773" s="5" t="s">
        <v>70</v>
      </c>
      <c r="N1773" s="5" t="s">
        <v>70</v>
      </c>
      <c r="O1773" s="7">
        <v>0</v>
      </c>
      <c r="P1773" s="7">
        <v>0</v>
      </c>
      <c r="Q1773" s="7">
        <v>0</v>
      </c>
      <c r="R1773" s="7">
        <v>0</v>
      </c>
      <c r="T1773" s="5">
        <v>33</v>
      </c>
      <c r="U1773" s="5">
        <v>0</v>
      </c>
      <c r="V1773" s="5">
        <v>0</v>
      </c>
      <c r="W1773" s="5">
        <v>0</v>
      </c>
      <c r="Z1773" s="5">
        <v>0</v>
      </c>
      <c r="AC1773" s="5">
        <v>0</v>
      </c>
      <c r="AF1773" s="5">
        <v>0</v>
      </c>
      <c r="AI1773" s="7">
        <v>756.49789999999996</v>
      </c>
      <c r="AJ1773" s="7">
        <v>33.2256</v>
      </c>
      <c r="AK1773" s="5" t="s">
        <v>148</v>
      </c>
      <c r="AZ1773" s="5" t="s">
        <v>185</v>
      </c>
      <c r="BB1773" s="5" t="s">
        <v>74</v>
      </c>
    </row>
    <row r="1774" spans="1:57" x14ac:dyDescent="0.25">
      <c r="A1774" s="5">
        <v>1773</v>
      </c>
      <c r="B1774" s="6">
        <v>42597.415949074071</v>
      </c>
      <c r="D1774" s="5" t="s">
        <v>317</v>
      </c>
      <c r="E1774" s="5" t="s">
        <v>318</v>
      </c>
      <c r="F1774" s="5" t="s">
        <v>317</v>
      </c>
      <c r="G1774" s="5" t="s">
        <v>80</v>
      </c>
      <c r="H1774" s="5" t="s">
        <v>319</v>
      </c>
      <c r="I1774" s="5" t="s">
        <v>320</v>
      </c>
      <c r="J1774" s="5" t="s">
        <v>65</v>
      </c>
      <c r="K1774" s="5" t="s">
        <v>65</v>
      </c>
      <c r="M1774" s="5" t="s">
        <v>349</v>
      </c>
      <c r="N1774" s="5" t="s">
        <v>66</v>
      </c>
      <c r="O1774" s="7">
        <v>0</v>
      </c>
      <c r="P1774" s="7">
        <v>0</v>
      </c>
      <c r="Q1774" s="7">
        <v>0</v>
      </c>
      <c r="R1774" s="7">
        <v>0</v>
      </c>
      <c r="T1774" s="5">
        <v>0</v>
      </c>
      <c r="W1774" s="5">
        <v>0</v>
      </c>
      <c r="Y1774" s="5">
        <v>0</v>
      </c>
      <c r="Z1774" s="5">
        <v>0</v>
      </c>
      <c r="AB1774" s="5">
        <v>0</v>
      </c>
      <c r="AC1774" s="5">
        <v>0</v>
      </c>
      <c r="AE1774" s="5">
        <v>0</v>
      </c>
      <c r="AF1774" s="5">
        <v>0</v>
      </c>
      <c r="AH1774" s="5">
        <v>0</v>
      </c>
      <c r="AJ1774" s="7">
        <v>0</v>
      </c>
      <c r="BB1774" s="5" t="s">
        <v>322</v>
      </c>
      <c r="BD1774" s="5" t="s">
        <v>323</v>
      </c>
      <c r="BE1774" s="5" t="s">
        <v>324</v>
      </c>
    </row>
    <row r="1775" spans="1:57" x14ac:dyDescent="0.25">
      <c r="A1775" s="5">
        <v>1774</v>
      </c>
      <c r="B1775" s="6">
        <v>42597.41578703704</v>
      </c>
      <c r="D1775" s="5" t="s">
        <v>317</v>
      </c>
      <c r="E1775" s="5" t="s">
        <v>318</v>
      </c>
      <c r="F1775" s="5" t="s">
        <v>317</v>
      </c>
      <c r="G1775" s="5" t="s">
        <v>80</v>
      </c>
      <c r="H1775" s="5" t="s">
        <v>319</v>
      </c>
      <c r="I1775" s="5" t="s">
        <v>320</v>
      </c>
      <c r="J1775" s="5" t="s">
        <v>65</v>
      </c>
      <c r="K1775" s="5" t="s">
        <v>65</v>
      </c>
      <c r="M1775" s="5" t="s">
        <v>363</v>
      </c>
      <c r="N1775" s="5" t="s">
        <v>66</v>
      </c>
      <c r="O1775" s="7">
        <v>0</v>
      </c>
      <c r="P1775" s="7">
        <v>0</v>
      </c>
      <c r="Q1775" s="7">
        <v>0</v>
      </c>
      <c r="R1775" s="7">
        <v>0</v>
      </c>
      <c r="T1775" s="5">
        <v>0</v>
      </c>
      <c r="W1775" s="5">
        <v>0</v>
      </c>
      <c r="Y1775" s="5">
        <v>0</v>
      </c>
      <c r="Z1775" s="5">
        <v>0</v>
      </c>
      <c r="AB1775" s="5">
        <v>0</v>
      </c>
      <c r="AC1775" s="5">
        <v>0</v>
      </c>
      <c r="AE1775" s="5">
        <v>0</v>
      </c>
      <c r="AF1775" s="5">
        <v>0</v>
      </c>
      <c r="AH1775" s="5">
        <v>0</v>
      </c>
      <c r="AJ1775" s="7">
        <v>0</v>
      </c>
      <c r="BB1775" s="5" t="s">
        <v>322</v>
      </c>
      <c r="BD1775" s="5" t="s">
        <v>323</v>
      </c>
      <c r="BE1775" s="5" t="s">
        <v>324</v>
      </c>
    </row>
    <row r="1776" spans="1:57" x14ac:dyDescent="0.25">
      <c r="A1776" s="5">
        <v>1775</v>
      </c>
      <c r="B1776" s="6">
        <v>42597.029641203706</v>
      </c>
      <c r="C1776" s="6">
        <v>42597.06355324074</v>
      </c>
      <c r="D1776" s="5" t="s">
        <v>336</v>
      </c>
      <c r="E1776" s="5" t="s">
        <v>68</v>
      </c>
      <c r="F1776" s="5" t="s">
        <v>337</v>
      </c>
      <c r="G1776" s="5" t="s">
        <v>64</v>
      </c>
      <c r="H1776" s="5" t="s">
        <v>319</v>
      </c>
      <c r="I1776" s="5" t="s">
        <v>69</v>
      </c>
      <c r="J1776" s="5" t="s">
        <v>65</v>
      </c>
      <c r="K1776" s="5" t="s">
        <v>65</v>
      </c>
      <c r="L1776" s="5">
        <v>46453</v>
      </c>
      <c r="M1776" s="5" t="s">
        <v>70</v>
      </c>
      <c r="N1776" s="5" t="s">
        <v>70</v>
      </c>
      <c r="O1776" s="7">
        <v>0</v>
      </c>
      <c r="P1776" s="7">
        <v>0</v>
      </c>
      <c r="Q1776" s="7">
        <v>0</v>
      </c>
      <c r="R1776" s="7">
        <v>0</v>
      </c>
      <c r="T1776" s="5">
        <v>33</v>
      </c>
      <c r="U1776" s="5">
        <v>0</v>
      </c>
      <c r="V1776" s="5">
        <v>0</v>
      </c>
      <c r="W1776" s="5">
        <v>0</v>
      </c>
      <c r="Z1776" s="5">
        <v>0</v>
      </c>
      <c r="AC1776" s="5">
        <v>0</v>
      </c>
      <c r="AF1776" s="5">
        <v>0</v>
      </c>
      <c r="AI1776" s="7">
        <v>766.6395</v>
      </c>
      <c r="AJ1776" s="7">
        <v>4.4900000000000002E-2</v>
      </c>
      <c r="AK1776" s="5" t="s">
        <v>149</v>
      </c>
      <c r="AZ1776" s="5" t="s">
        <v>186</v>
      </c>
      <c r="BB1776" s="5" t="s">
        <v>71</v>
      </c>
    </row>
    <row r="1777" spans="1:57" x14ac:dyDescent="0.25">
      <c r="A1777" s="5">
        <v>1776</v>
      </c>
      <c r="B1777" s="6">
        <v>42597.028969907406</v>
      </c>
      <c r="C1777" s="6">
        <v>42597.06355324074</v>
      </c>
      <c r="D1777" s="5" t="s">
        <v>336</v>
      </c>
      <c r="E1777" s="5" t="s">
        <v>68</v>
      </c>
      <c r="F1777" s="5" t="s">
        <v>337</v>
      </c>
      <c r="G1777" s="5" t="s">
        <v>64</v>
      </c>
      <c r="H1777" s="5" t="s">
        <v>319</v>
      </c>
      <c r="I1777" s="5" t="s">
        <v>69</v>
      </c>
      <c r="J1777" s="5" t="s">
        <v>65</v>
      </c>
      <c r="K1777" s="5" t="s">
        <v>65</v>
      </c>
      <c r="L1777" s="5">
        <v>10586545</v>
      </c>
      <c r="M1777" s="5" t="s">
        <v>70</v>
      </c>
      <c r="N1777" s="5" t="s">
        <v>70</v>
      </c>
      <c r="O1777" s="7">
        <v>0</v>
      </c>
      <c r="P1777" s="7">
        <v>0</v>
      </c>
      <c r="Q1777" s="7">
        <v>0</v>
      </c>
      <c r="R1777" s="7">
        <v>0</v>
      </c>
      <c r="T1777" s="5">
        <v>33</v>
      </c>
      <c r="U1777" s="5">
        <v>0</v>
      </c>
      <c r="V1777" s="5">
        <v>0</v>
      </c>
      <c r="W1777" s="5">
        <v>0</v>
      </c>
      <c r="Z1777" s="5">
        <v>0</v>
      </c>
      <c r="AC1777" s="5">
        <v>0</v>
      </c>
      <c r="AF1777" s="5">
        <v>0</v>
      </c>
      <c r="AI1777" s="7">
        <v>766.59460000000001</v>
      </c>
      <c r="AJ1777" s="7">
        <v>10.0967</v>
      </c>
      <c r="AK1777" s="5" t="s">
        <v>148</v>
      </c>
      <c r="AZ1777" s="5" t="s">
        <v>185</v>
      </c>
      <c r="BB1777" s="5" t="s">
        <v>74</v>
      </c>
    </row>
    <row r="1778" spans="1:57" x14ac:dyDescent="0.25">
      <c r="A1778" s="5">
        <v>1777</v>
      </c>
      <c r="B1778" s="6">
        <v>42596.772604166668</v>
      </c>
      <c r="D1778" s="5" t="s">
        <v>317</v>
      </c>
      <c r="E1778" s="5" t="s">
        <v>318</v>
      </c>
      <c r="F1778" s="5" t="s">
        <v>317</v>
      </c>
      <c r="G1778" s="5" t="s">
        <v>80</v>
      </c>
      <c r="H1778" s="5" t="s">
        <v>319</v>
      </c>
      <c r="I1778" s="5" t="s">
        <v>320</v>
      </c>
      <c r="J1778" s="5" t="s">
        <v>65</v>
      </c>
      <c r="K1778" s="5" t="s">
        <v>65</v>
      </c>
      <c r="M1778" s="5" t="s">
        <v>222</v>
      </c>
      <c r="N1778" s="5" t="s">
        <v>66</v>
      </c>
      <c r="O1778" s="7">
        <v>0</v>
      </c>
      <c r="P1778" s="7">
        <v>0</v>
      </c>
      <c r="Q1778" s="7">
        <v>0</v>
      </c>
      <c r="R1778" s="7">
        <v>0</v>
      </c>
      <c r="T1778" s="5">
        <v>0</v>
      </c>
      <c r="W1778" s="5">
        <v>0</v>
      </c>
      <c r="Y1778" s="5">
        <v>0</v>
      </c>
      <c r="Z1778" s="5">
        <v>0</v>
      </c>
      <c r="AB1778" s="5">
        <v>0</v>
      </c>
      <c r="AC1778" s="5">
        <v>0</v>
      </c>
      <c r="AE1778" s="5">
        <v>0</v>
      </c>
      <c r="AF1778" s="5">
        <v>0</v>
      </c>
      <c r="AH1778" s="5">
        <v>0</v>
      </c>
      <c r="AJ1778" s="7">
        <v>0</v>
      </c>
      <c r="BB1778" s="5" t="s">
        <v>322</v>
      </c>
      <c r="BD1778" s="5" t="s">
        <v>323</v>
      </c>
      <c r="BE1778" s="5" t="s">
        <v>324</v>
      </c>
    </row>
    <row r="1779" spans="1:57" x14ac:dyDescent="0.25">
      <c r="A1779" s="5">
        <v>1778</v>
      </c>
      <c r="B1779" s="6">
        <v>42596.679837962962</v>
      </c>
      <c r="D1779" s="5" t="s">
        <v>317</v>
      </c>
      <c r="E1779" s="5" t="s">
        <v>318</v>
      </c>
      <c r="F1779" s="5" t="s">
        <v>317</v>
      </c>
      <c r="G1779" s="5" t="s">
        <v>80</v>
      </c>
      <c r="H1779" s="5" t="s">
        <v>319</v>
      </c>
      <c r="I1779" s="5" t="s">
        <v>320</v>
      </c>
      <c r="J1779" s="5" t="s">
        <v>65</v>
      </c>
      <c r="K1779" s="5" t="s">
        <v>65</v>
      </c>
      <c r="M1779" s="5" t="s">
        <v>321</v>
      </c>
      <c r="N1779" s="5" t="s">
        <v>66</v>
      </c>
      <c r="O1779" s="7">
        <v>0</v>
      </c>
      <c r="P1779" s="7">
        <v>0</v>
      </c>
      <c r="Q1779" s="7">
        <v>0</v>
      </c>
      <c r="R1779" s="7">
        <v>0</v>
      </c>
      <c r="T1779" s="5">
        <v>0</v>
      </c>
      <c r="W1779" s="5">
        <v>0</v>
      </c>
      <c r="Y1779" s="5">
        <v>0</v>
      </c>
      <c r="Z1779" s="5">
        <v>0</v>
      </c>
      <c r="AB1779" s="5">
        <v>0</v>
      </c>
      <c r="AC1779" s="5">
        <v>0</v>
      </c>
      <c r="AE1779" s="5">
        <v>0</v>
      </c>
      <c r="AF1779" s="5">
        <v>0</v>
      </c>
      <c r="AH1779" s="5">
        <v>0</v>
      </c>
      <c r="AJ1779" s="7">
        <v>0</v>
      </c>
      <c r="BB1779" s="5" t="s">
        <v>322</v>
      </c>
      <c r="BD1779" s="5" t="s">
        <v>323</v>
      </c>
      <c r="BE1779" s="5" t="s">
        <v>324</v>
      </c>
    </row>
    <row r="1780" spans="1:57" x14ac:dyDescent="0.25">
      <c r="A1780" s="5">
        <v>1779</v>
      </c>
      <c r="B1780" s="6">
        <v>42596.677719907406</v>
      </c>
      <c r="C1780" s="6">
        <v>42596.880844907406</v>
      </c>
      <c r="D1780" s="5" t="s">
        <v>336</v>
      </c>
      <c r="E1780" s="5" t="s">
        <v>241</v>
      </c>
      <c r="F1780" s="5" t="s">
        <v>337</v>
      </c>
      <c r="G1780" s="5" t="s">
        <v>64</v>
      </c>
      <c r="H1780" s="5" t="s">
        <v>319</v>
      </c>
      <c r="I1780" s="5" t="s">
        <v>69</v>
      </c>
      <c r="J1780" s="5" t="s">
        <v>65</v>
      </c>
      <c r="K1780" s="5" t="s">
        <v>65</v>
      </c>
      <c r="L1780" s="5">
        <v>0</v>
      </c>
      <c r="M1780" s="5" t="s">
        <v>70</v>
      </c>
      <c r="N1780" s="5" t="s">
        <v>70</v>
      </c>
      <c r="O1780" s="7">
        <v>0</v>
      </c>
      <c r="P1780" s="7">
        <v>0</v>
      </c>
      <c r="Q1780" s="7">
        <v>0</v>
      </c>
      <c r="R1780" s="7">
        <v>0</v>
      </c>
      <c r="T1780" s="5">
        <v>0</v>
      </c>
      <c r="U1780" s="5">
        <v>0</v>
      </c>
      <c r="V1780" s="5">
        <v>0</v>
      </c>
      <c r="W1780" s="5">
        <v>0</v>
      </c>
      <c r="Z1780" s="5">
        <v>0</v>
      </c>
      <c r="AC1780" s="5">
        <v>0</v>
      </c>
      <c r="AF1780" s="5">
        <v>0</v>
      </c>
      <c r="AK1780" s="5" t="s">
        <v>78</v>
      </c>
      <c r="BB1780" s="5" t="s">
        <v>79</v>
      </c>
    </row>
    <row r="1781" spans="1:57" x14ac:dyDescent="0.25">
      <c r="A1781" s="5">
        <v>1780</v>
      </c>
      <c r="B1781" s="6">
        <v>42596.63559027778</v>
      </c>
      <c r="C1781" s="6">
        <v>42596.851574074077</v>
      </c>
      <c r="D1781" s="5" t="s">
        <v>336</v>
      </c>
      <c r="E1781" s="5" t="s">
        <v>241</v>
      </c>
      <c r="F1781" s="5" t="s">
        <v>337</v>
      </c>
      <c r="G1781" s="5" t="s">
        <v>64</v>
      </c>
      <c r="H1781" s="5" t="s">
        <v>319</v>
      </c>
      <c r="I1781" s="5" t="s">
        <v>69</v>
      </c>
      <c r="J1781" s="5" t="s">
        <v>65</v>
      </c>
      <c r="K1781" s="5" t="s">
        <v>65</v>
      </c>
      <c r="L1781" s="5">
        <v>29467</v>
      </c>
      <c r="M1781" s="5" t="s">
        <v>70</v>
      </c>
      <c r="N1781" s="5" t="s">
        <v>70</v>
      </c>
      <c r="O1781" s="7">
        <v>0</v>
      </c>
      <c r="P1781" s="7">
        <v>0</v>
      </c>
      <c r="Q1781" s="7">
        <v>0</v>
      </c>
      <c r="R1781" s="7">
        <v>0</v>
      </c>
      <c r="T1781" s="5">
        <v>33</v>
      </c>
      <c r="U1781" s="5">
        <v>0</v>
      </c>
      <c r="V1781" s="5">
        <v>0</v>
      </c>
      <c r="W1781" s="5">
        <v>0</v>
      </c>
      <c r="Z1781" s="5">
        <v>0</v>
      </c>
      <c r="AC1781" s="5">
        <v>0</v>
      </c>
      <c r="AF1781" s="5">
        <v>0</v>
      </c>
      <c r="AI1781" s="7">
        <v>766.91780000000006</v>
      </c>
      <c r="AJ1781" s="7">
        <v>2.7300000000000001E-2</v>
      </c>
      <c r="AK1781" s="5" t="s">
        <v>149</v>
      </c>
      <c r="AZ1781" s="5" t="s">
        <v>186</v>
      </c>
      <c r="BB1781" s="5" t="s">
        <v>71</v>
      </c>
    </row>
    <row r="1782" spans="1:57" x14ac:dyDescent="0.25">
      <c r="A1782" s="5">
        <v>1781</v>
      </c>
      <c r="B1782" s="6">
        <v>42596.635381944441</v>
      </c>
      <c r="C1782" s="6">
        <v>42596.802766203706</v>
      </c>
      <c r="D1782" s="5" t="s">
        <v>336</v>
      </c>
      <c r="E1782" s="5" t="s">
        <v>241</v>
      </c>
      <c r="F1782" s="5" t="s">
        <v>337</v>
      </c>
      <c r="G1782" s="5" t="s">
        <v>64</v>
      </c>
      <c r="H1782" s="5" t="s">
        <v>319</v>
      </c>
      <c r="I1782" s="5" t="s">
        <v>69</v>
      </c>
      <c r="J1782" s="5" t="s">
        <v>65</v>
      </c>
      <c r="K1782" s="5" t="s">
        <v>65</v>
      </c>
      <c r="L1782" s="5">
        <v>466059</v>
      </c>
      <c r="M1782" s="5" t="s">
        <v>70</v>
      </c>
      <c r="N1782" s="5" t="s">
        <v>70</v>
      </c>
      <c r="O1782" s="7">
        <v>0</v>
      </c>
      <c r="P1782" s="7">
        <v>0</v>
      </c>
      <c r="Q1782" s="7">
        <v>0</v>
      </c>
      <c r="R1782" s="7">
        <v>0</v>
      </c>
      <c r="T1782" s="5">
        <v>33</v>
      </c>
      <c r="U1782" s="5">
        <v>0</v>
      </c>
      <c r="V1782" s="5">
        <v>0</v>
      </c>
      <c r="W1782" s="5">
        <v>0</v>
      </c>
      <c r="Z1782" s="5">
        <v>0</v>
      </c>
      <c r="AC1782" s="5">
        <v>0</v>
      </c>
      <c r="AF1782" s="5">
        <v>0</v>
      </c>
      <c r="AI1782" s="7">
        <v>767.11120000000005</v>
      </c>
      <c r="AJ1782" s="7">
        <v>0.44429999999999997</v>
      </c>
      <c r="AK1782" s="5" t="s">
        <v>148</v>
      </c>
      <c r="AZ1782" s="5" t="s">
        <v>185</v>
      </c>
      <c r="BB1782" s="5" t="s">
        <v>74</v>
      </c>
    </row>
    <row r="1783" spans="1:57" x14ac:dyDescent="0.25">
      <c r="A1783" s="5">
        <v>1782</v>
      </c>
      <c r="B1783" s="6">
        <v>42596.594386574077</v>
      </c>
      <c r="C1783" s="6">
        <v>42596.712511574071</v>
      </c>
      <c r="D1783" s="5" t="s">
        <v>336</v>
      </c>
      <c r="E1783" s="5" t="s">
        <v>241</v>
      </c>
      <c r="F1783" s="5" t="s">
        <v>337</v>
      </c>
      <c r="G1783" s="5" t="s">
        <v>64</v>
      </c>
      <c r="H1783" s="5" t="s">
        <v>319</v>
      </c>
      <c r="I1783" s="5" t="s">
        <v>69</v>
      </c>
      <c r="J1783" s="5" t="s">
        <v>65</v>
      </c>
      <c r="K1783" s="5" t="s">
        <v>65</v>
      </c>
      <c r="L1783" s="5">
        <v>0</v>
      </c>
      <c r="M1783" s="5" t="s">
        <v>70</v>
      </c>
      <c r="N1783" s="5" t="s">
        <v>70</v>
      </c>
      <c r="O1783" s="7">
        <v>0</v>
      </c>
      <c r="P1783" s="7">
        <v>0</v>
      </c>
      <c r="Q1783" s="7">
        <v>0</v>
      </c>
      <c r="R1783" s="7">
        <v>0</v>
      </c>
      <c r="T1783" s="5">
        <v>0</v>
      </c>
      <c r="U1783" s="5">
        <v>0</v>
      </c>
      <c r="V1783" s="5">
        <v>0</v>
      </c>
      <c r="W1783" s="5">
        <v>0</v>
      </c>
      <c r="Z1783" s="5">
        <v>0</v>
      </c>
      <c r="AC1783" s="5">
        <v>0</v>
      </c>
      <c r="AF1783" s="5">
        <v>0</v>
      </c>
      <c r="AK1783" s="5" t="s">
        <v>78</v>
      </c>
      <c r="BB1783" s="5" t="s">
        <v>79</v>
      </c>
    </row>
    <row r="1784" spans="1:57" x14ac:dyDescent="0.25">
      <c r="A1784" s="5">
        <v>1783</v>
      </c>
      <c r="B1784" s="6">
        <v>42596.5934837963</v>
      </c>
      <c r="D1784" s="5" t="s">
        <v>318</v>
      </c>
      <c r="E1784" s="5" t="s">
        <v>344</v>
      </c>
      <c r="G1784" s="5" t="s">
        <v>64</v>
      </c>
      <c r="H1784" s="5" t="s">
        <v>319</v>
      </c>
      <c r="I1784" s="5" t="s">
        <v>75</v>
      </c>
      <c r="J1784" s="5" t="s">
        <v>65</v>
      </c>
      <c r="K1784" s="5" t="s">
        <v>65</v>
      </c>
      <c r="M1784" s="5" t="s">
        <v>480</v>
      </c>
      <c r="N1784" s="5" t="s">
        <v>76</v>
      </c>
      <c r="O1784" s="7">
        <v>0</v>
      </c>
      <c r="P1784" s="7">
        <v>0</v>
      </c>
      <c r="Q1784" s="7">
        <v>0</v>
      </c>
      <c r="R1784" s="7">
        <v>0</v>
      </c>
      <c r="T1784" s="5">
        <v>0</v>
      </c>
      <c r="W1784" s="5">
        <v>0</v>
      </c>
      <c r="Y1784" s="5">
        <v>0</v>
      </c>
      <c r="Z1784" s="5">
        <v>0</v>
      </c>
      <c r="AB1784" s="5">
        <v>0</v>
      </c>
      <c r="AC1784" s="5">
        <v>0</v>
      </c>
      <c r="AE1784" s="5">
        <v>0</v>
      </c>
      <c r="AF1784" s="5">
        <v>0</v>
      </c>
      <c r="AH1784" s="5">
        <v>0</v>
      </c>
      <c r="AJ1784" s="7">
        <v>0</v>
      </c>
      <c r="AZ1784" s="5" t="s">
        <v>175</v>
      </c>
      <c r="BB1784" s="5" t="s">
        <v>77</v>
      </c>
      <c r="BD1784" s="5" t="s">
        <v>353</v>
      </c>
      <c r="BE1784" s="5" t="s">
        <v>67</v>
      </c>
    </row>
    <row r="1785" spans="1:57" x14ac:dyDescent="0.25">
      <c r="A1785" s="5">
        <v>1784</v>
      </c>
      <c r="B1785" s="6">
        <v>42596.59269675926</v>
      </c>
      <c r="D1785" s="5" t="s">
        <v>344</v>
      </c>
      <c r="E1785" s="5" t="s">
        <v>318</v>
      </c>
      <c r="G1785" s="5" t="s">
        <v>64</v>
      </c>
      <c r="H1785" s="5" t="s">
        <v>319</v>
      </c>
      <c r="I1785" s="5" t="s">
        <v>176</v>
      </c>
      <c r="J1785" s="5" t="s">
        <v>65</v>
      </c>
      <c r="K1785" s="5" t="s">
        <v>65</v>
      </c>
      <c r="M1785" s="5" t="s">
        <v>504</v>
      </c>
      <c r="N1785" s="5" t="s">
        <v>66</v>
      </c>
      <c r="O1785" s="7">
        <v>0</v>
      </c>
      <c r="P1785" s="7">
        <v>0</v>
      </c>
      <c r="Q1785" s="7">
        <v>0</v>
      </c>
      <c r="R1785" s="7">
        <v>0</v>
      </c>
      <c r="T1785" s="5">
        <v>0</v>
      </c>
      <c r="W1785" s="5">
        <v>0</v>
      </c>
      <c r="Y1785" s="5">
        <v>0</v>
      </c>
      <c r="Z1785" s="5">
        <v>0</v>
      </c>
      <c r="AB1785" s="5">
        <v>0</v>
      </c>
      <c r="AC1785" s="5">
        <v>0</v>
      </c>
      <c r="AE1785" s="5">
        <v>0</v>
      </c>
      <c r="AF1785" s="5">
        <v>0</v>
      </c>
      <c r="AH1785" s="5">
        <v>0</v>
      </c>
      <c r="AJ1785" s="7">
        <v>0</v>
      </c>
      <c r="AZ1785" s="5" t="s">
        <v>175</v>
      </c>
      <c r="BB1785" s="5" t="s">
        <v>178</v>
      </c>
      <c r="BD1785" s="5" t="s">
        <v>361</v>
      </c>
      <c r="BE1785" s="5" t="s">
        <v>67</v>
      </c>
    </row>
    <row r="1786" spans="1:57" x14ac:dyDescent="0.25">
      <c r="A1786" s="5">
        <v>1785</v>
      </c>
      <c r="B1786" s="6">
        <v>42596.59238425926</v>
      </c>
      <c r="D1786" s="5" t="s">
        <v>318</v>
      </c>
      <c r="E1786" s="5" t="s">
        <v>344</v>
      </c>
      <c r="G1786" s="5" t="s">
        <v>64</v>
      </c>
      <c r="H1786" s="5" t="s">
        <v>319</v>
      </c>
      <c r="I1786" s="5" t="s">
        <v>75</v>
      </c>
      <c r="J1786" s="5" t="s">
        <v>65</v>
      </c>
      <c r="K1786" s="5" t="s">
        <v>65</v>
      </c>
      <c r="M1786" s="5" t="s">
        <v>213</v>
      </c>
      <c r="N1786" s="5" t="s">
        <v>66</v>
      </c>
      <c r="O1786" s="7">
        <v>0</v>
      </c>
      <c r="P1786" s="7">
        <v>0</v>
      </c>
      <c r="Q1786" s="7">
        <v>0</v>
      </c>
      <c r="R1786" s="7">
        <v>0</v>
      </c>
      <c r="T1786" s="5">
        <v>0</v>
      </c>
      <c r="W1786" s="5">
        <v>0</v>
      </c>
      <c r="Y1786" s="5">
        <v>0</v>
      </c>
      <c r="Z1786" s="5">
        <v>0</v>
      </c>
      <c r="AB1786" s="5">
        <v>0</v>
      </c>
      <c r="AC1786" s="5">
        <v>0</v>
      </c>
      <c r="AE1786" s="5">
        <v>0</v>
      </c>
      <c r="AF1786" s="5">
        <v>0</v>
      </c>
      <c r="AH1786" s="5">
        <v>0</v>
      </c>
      <c r="AJ1786" s="7">
        <v>0</v>
      </c>
      <c r="AZ1786" s="5" t="s">
        <v>175</v>
      </c>
      <c r="BB1786" s="5" t="s">
        <v>77</v>
      </c>
      <c r="BD1786" s="5" t="s">
        <v>361</v>
      </c>
      <c r="BE1786" s="5" t="s">
        <v>67</v>
      </c>
    </row>
    <row r="1787" spans="1:57" x14ac:dyDescent="0.25">
      <c r="A1787" s="5">
        <v>1786</v>
      </c>
      <c r="B1787" s="6">
        <v>42596.591886574075</v>
      </c>
      <c r="D1787" s="5" t="s">
        <v>318</v>
      </c>
      <c r="E1787" s="5" t="s">
        <v>344</v>
      </c>
      <c r="G1787" s="5" t="s">
        <v>64</v>
      </c>
      <c r="H1787" s="5" t="s">
        <v>319</v>
      </c>
      <c r="I1787" s="5" t="s">
        <v>75</v>
      </c>
      <c r="J1787" s="5" t="s">
        <v>65</v>
      </c>
      <c r="K1787" s="5" t="s">
        <v>65</v>
      </c>
      <c r="M1787" s="5" t="s">
        <v>204</v>
      </c>
      <c r="N1787" s="5" t="s">
        <v>66</v>
      </c>
      <c r="O1787" s="7">
        <v>0</v>
      </c>
      <c r="P1787" s="7">
        <v>0</v>
      </c>
      <c r="Q1787" s="7">
        <v>0</v>
      </c>
      <c r="R1787" s="7">
        <v>0</v>
      </c>
      <c r="T1787" s="5">
        <v>0</v>
      </c>
      <c r="W1787" s="5">
        <v>0</v>
      </c>
      <c r="Y1787" s="5">
        <v>0</v>
      </c>
      <c r="Z1787" s="5">
        <v>0</v>
      </c>
      <c r="AB1787" s="5">
        <v>0</v>
      </c>
      <c r="AC1787" s="5">
        <v>0</v>
      </c>
      <c r="AE1787" s="5">
        <v>0</v>
      </c>
      <c r="AF1787" s="5">
        <v>0</v>
      </c>
      <c r="AH1787" s="5">
        <v>0</v>
      </c>
      <c r="AJ1787" s="7">
        <v>0</v>
      </c>
      <c r="AZ1787" s="5" t="s">
        <v>175</v>
      </c>
      <c r="BB1787" s="5" t="s">
        <v>77</v>
      </c>
      <c r="BD1787" s="5" t="s">
        <v>331</v>
      </c>
      <c r="BE1787" s="5" t="s">
        <v>67</v>
      </c>
    </row>
    <row r="1788" spans="1:57" x14ac:dyDescent="0.25">
      <c r="A1788" s="5">
        <v>1787</v>
      </c>
      <c r="B1788" s="6">
        <v>42596.569895833331</v>
      </c>
      <c r="D1788" s="5" t="s">
        <v>318</v>
      </c>
      <c r="E1788" s="5" t="s">
        <v>344</v>
      </c>
      <c r="G1788" s="5" t="s">
        <v>64</v>
      </c>
      <c r="H1788" s="5" t="s">
        <v>319</v>
      </c>
      <c r="I1788" s="5" t="s">
        <v>75</v>
      </c>
      <c r="J1788" s="5" t="s">
        <v>65</v>
      </c>
      <c r="K1788" s="5" t="s">
        <v>65</v>
      </c>
      <c r="M1788" s="5" t="s">
        <v>240</v>
      </c>
      <c r="N1788" s="5" t="s">
        <v>76</v>
      </c>
      <c r="O1788" s="7">
        <v>0</v>
      </c>
      <c r="P1788" s="7">
        <v>0</v>
      </c>
      <c r="Q1788" s="7">
        <v>0</v>
      </c>
      <c r="R1788" s="7">
        <v>0</v>
      </c>
      <c r="T1788" s="5">
        <v>0</v>
      </c>
      <c r="W1788" s="5">
        <v>0</v>
      </c>
      <c r="Y1788" s="5">
        <v>0</v>
      </c>
      <c r="Z1788" s="5">
        <v>0</v>
      </c>
      <c r="AB1788" s="5">
        <v>0</v>
      </c>
      <c r="AC1788" s="5">
        <v>0</v>
      </c>
      <c r="AE1788" s="5">
        <v>0</v>
      </c>
      <c r="AF1788" s="5">
        <v>0</v>
      </c>
      <c r="AH1788" s="5">
        <v>0</v>
      </c>
      <c r="AJ1788" s="7">
        <v>0</v>
      </c>
      <c r="AZ1788" s="5" t="s">
        <v>175</v>
      </c>
      <c r="BB1788" s="5" t="s">
        <v>77</v>
      </c>
      <c r="BD1788" s="5" t="s">
        <v>720</v>
      </c>
      <c r="BE1788" s="5" t="s">
        <v>67</v>
      </c>
    </row>
    <row r="1789" spans="1:57" x14ac:dyDescent="0.25">
      <c r="A1789" s="5">
        <v>1788</v>
      </c>
      <c r="B1789" s="6">
        <v>42596.568391203706</v>
      </c>
      <c r="D1789" s="5" t="s">
        <v>318</v>
      </c>
      <c r="E1789" s="5" t="s">
        <v>346</v>
      </c>
      <c r="G1789" s="5" t="s">
        <v>64</v>
      </c>
      <c r="H1789" s="5" t="s">
        <v>319</v>
      </c>
      <c r="I1789" s="5" t="s">
        <v>75</v>
      </c>
      <c r="J1789" s="5" t="s">
        <v>65</v>
      </c>
      <c r="K1789" s="5" t="s">
        <v>65</v>
      </c>
      <c r="M1789" s="5" t="s">
        <v>641</v>
      </c>
      <c r="N1789" s="5" t="s">
        <v>76</v>
      </c>
      <c r="O1789" s="7">
        <v>0</v>
      </c>
      <c r="P1789" s="7">
        <v>0</v>
      </c>
      <c r="Q1789" s="7">
        <v>0</v>
      </c>
      <c r="R1789" s="7">
        <v>0</v>
      </c>
      <c r="T1789" s="5">
        <v>0</v>
      </c>
      <c r="W1789" s="5">
        <v>0</v>
      </c>
      <c r="Y1789" s="5">
        <v>0</v>
      </c>
      <c r="Z1789" s="5">
        <v>0</v>
      </c>
      <c r="AB1789" s="5">
        <v>0</v>
      </c>
      <c r="AC1789" s="5">
        <v>0</v>
      </c>
      <c r="AE1789" s="5">
        <v>0</v>
      </c>
      <c r="AF1789" s="5">
        <v>0</v>
      </c>
      <c r="AH1789" s="5">
        <v>0</v>
      </c>
      <c r="AJ1789" s="7">
        <v>0</v>
      </c>
      <c r="AZ1789" s="5" t="s">
        <v>175</v>
      </c>
      <c r="BB1789" s="5" t="s">
        <v>77</v>
      </c>
    </row>
    <row r="1790" spans="1:57" x14ac:dyDescent="0.25">
      <c r="A1790" s="5">
        <v>1789</v>
      </c>
      <c r="B1790" s="6">
        <v>42596.567407407405</v>
      </c>
      <c r="D1790" s="5" t="s">
        <v>318</v>
      </c>
      <c r="E1790" s="5" t="s">
        <v>607</v>
      </c>
      <c r="G1790" s="5" t="s">
        <v>64</v>
      </c>
      <c r="H1790" s="5" t="s">
        <v>319</v>
      </c>
      <c r="I1790" s="5" t="s">
        <v>75</v>
      </c>
      <c r="J1790" s="5" t="s">
        <v>65</v>
      </c>
      <c r="K1790" s="5" t="s">
        <v>65</v>
      </c>
      <c r="M1790" s="5" t="s">
        <v>265</v>
      </c>
      <c r="N1790" s="5" t="s">
        <v>76</v>
      </c>
      <c r="O1790" s="7">
        <v>0</v>
      </c>
      <c r="P1790" s="7">
        <v>0</v>
      </c>
      <c r="Q1790" s="7">
        <v>0</v>
      </c>
      <c r="R1790" s="7">
        <v>0</v>
      </c>
      <c r="T1790" s="5">
        <v>0</v>
      </c>
      <c r="W1790" s="5">
        <v>0</v>
      </c>
      <c r="Y1790" s="5">
        <v>0</v>
      </c>
      <c r="Z1790" s="5">
        <v>0</v>
      </c>
      <c r="AB1790" s="5">
        <v>0</v>
      </c>
      <c r="AC1790" s="5">
        <v>0</v>
      </c>
      <c r="AE1790" s="5">
        <v>0</v>
      </c>
      <c r="AF1790" s="5">
        <v>0</v>
      </c>
      <c r="AH1790" s="5">
        <v>0</v>
      </c>
      <c r="AJ1790" s="7">
        <v>0</v>
      </c>
      <c r="AZ1790" s="5" t="s">
        <v>175</v>
      </c>
      <c r="BB1790" s="5" t="s">
        <v>77</v>
      </c>
      <c r="BD1790" s="5" t="s">
        <v>361</v>
      </c>
      <c r="BE1790" s="5" t="s">
        <v>67</v>
      </c>
    </row>
    <row r="1791" spans="1:57" x14ac:dyDescent="0.25">
      <c r="A1791" s="5">
        <v>1790</v>
      </c>
      <c r="B1791" s="6">
        <v>42596.565208333333</v>
      </c>
      <c r="D1791" s="5" t="s">
        <v>317</v>
      </c>
      <c r="E1791" s="5" t="s">
        <v>318</v>
      </c>
      <c r="F1791" s="5" t="s">
        <v>317</v>
      </c>
      <c r="G1791" s="5" t="s">
        <v>80</v>
      </c>
      <c r="H1791" s="5" t="s">
        <v>319</v>
      </c>
      <c r="I1791" s="5" t="s">
        <v>320</v>
      </c>
      <c r="J1791" s="5" t="s">
        <v>65</v>
      </c>
      <c r="K1791" s="5" t="s">
        <v>65</v>
      </c>
      <c r="M1791" s="5" t="s">
        <v>222</v>
      </c>
      <c r="N1791" s="5" t="s">
        <v>66</v>
      </c>
      <c r="O1791" s="7">
        <v>0</v>
      </c>
      <c r="P1791" s="7">
        <v>0</v>
      </c>
      <c r="Q1791" s="7">
        <v>0</v>
      </c>
      <c r="R1791" s="7">
        <v>0</v>
      </c>
      <c r="T1791" s="5">
        <v>0</v>
      </c>
      <c r="W1791" s="5">
        <v>0</v>
      </c>
      <c r="Y1791" s="5">
        <v>0</v>
      </c>
      <c r="Z1791" s="5">
        <v>0</v>
      </c>
      <c r="AB1791" s="5">
        <v>0</v>
      </c>
      <c r="AC1791" s="5">
        <v>0</v>
      </c>
      <c r="AE1791" s="5">
        <v>0</v>
      </c>
      <c r="AF1791" s="5">
        <v>0</v>
      </c>
      <c r="AH1791" s="5">
        <v>0</v>
      </c>
      <c r="AJ1791" s="7">
        <v>0</v>
      </c>
      <c r="BB1791" s="5" t="s">
        <v>322</v>
      </c>
      <c r="BD1791" s="5" t="s">
        <v>323</v>
      </c>
      <c r="BE1791" s="5" t="s">
        <v>324</v>
      </c>
    </row>
    <row r="1792" spans="1:57" x14ac:dyDescent="0.25">
      <c r="A1792" s="5">
        <v>1791</v>
      </c>
      <c r="B1792" s="6">
        <v>42596.564155092594</v>
      </c>
      <c r="D1792" s="5" t="s">
        <v>317</v>
      </c>
      <c r="E1792" s="5" t="s">
        <v>318</v>
      </c>
      <c r="F1792" s="5" t="s">
        <v>317</v>
      </c>
      <c r="G1792" s="5" t="s">
        <v>80</v>
      </c>
      <c r="H1792" s="5" t="s">
        <v>319</v>
      </c>
      <c r="I1792" s="5" t="s">
        <v>320</v>
      </c>
      <c r="J1792" s="5" t="s">
        <v>65</v>
      </c>
      <c r="K1792" s="5" t="s">
        <v>65</v>
      </c>
      <c r="M1792" s="5" t="s">
        <v>363</v>
      </c>
      <c r="N1792" s="5" t="s">
        <v>66</v>
      </c>
      <c r="O1792" s="7">
        <v>0</v>
      </c>
      <c r="P1792" s="7">
        <v>0</v>
      </c>
      <c r="Q1792" s="7">
        <v>0</v>
      </c>
      <c r="R1792" s="7">
        <v>0</v>
      </c>
      <c r="T1792" s="5">
        <v>0</v>
      </c>
      <c r="W1792" s="5">
        <v>0</v>
      </c>
      <c r="Y1792" s="5">
        <v>0</v>
      </c>
      <c r="Z1792" s="5">
        <v>0</v>
      </c>
      <c r="AB1792" s="5">
        <v>0</v>
      </c>
      <c r="AC1792" s="5">
        <v>0</v>
      </c>
      <c r="AE1792" s="5">
        <v>0</v>
      </c>
      <c r="AF1792" s="5">
        <v>0</v>
      </c>
      <c r="AH1792" s="5">
        <v>0</v>
      </c>
      <c r="AJ1792" s="7">
        <v>0</v>
      </c>
      <c r="BB1792" s="5" t="s">
        <v>322</v>
      </c>
      <c r="BD1792" s="5" t="s">
        <v>323</v>
      </c>
      <c r="BE1792" s="5" t="s">
        <v>324</v>
      </c>
    </row>
    <row r="1793" spans="1:57" x14ac:dyDescent="0.25">
      <c r="A1793" s="5">
        <v>1792</v>
      </c>
      <c r="B1793" s="6">
        <v>42596.562638888892</v>
      </c>
      <c r="D1793" s="5" t="s">
        <v>317</v>
      </c>
      <c r="E1793" s="5" t="s">
        <v>318</v>
      </c>
      <c r="F1793" s="5" t="s">
        <v>317</v>
      </c>
      <c r="G1793" s="5" t="s">
        <v>80</v>
      </c>
      <c r="H1793" s="5" t="s">
        <v>319</v>
      </c>
      <c r="I1793" s="5" t="s">
        <v>320</v>
      </c>
      <c r="J1793" s="5" t="s">
        <v>65</v>
      </c>
      <c r="K1793" s="5" t="s">
        <v>65</v>
      </c>
      <c r="M1793" s="5" t="s">
        <v>363</v>
      </c>
      <c r="N1793" s="5" t="s">
        <v>66</v>
      </c>
      <c r="O1793" s="7">
        <v>0</v>
      </c>
      <c r="P1793" s="7">
        <v>0</v>
      </c>
      <c r="Q1793" s="7">
        <v>0</v>
      </c>
      <c r="R1793" s="7">
        <v>0</v>
      </c>
      <c r="T1793" s="5">
        <v>0</v>
      </c>
      <c r="W1793" s="5">
        <v>0</v>
      </c>
      <c r="Y1793" s="5">
        <v>0</v>
      </c>
      <c r="Z1793" s="5">
        <v>0</v>
      </c>
      <c r="AB1793" s="5">
        <v>0</v>
      </c>
      <c r="AC1793" s="5">
        <v>0</v>
      </c>
      <c r="AE1793" s="5">
        <v>0</v>
      </c>
      <c r="AF1793" s="5">
        <v>0</v>
      </c>
      <c r="AH1793" s="5">
        <v>0</v>
      </c>
      <c r="AJ1793" s="7">
        <v>0</v>
      </c>
      <c r="BB1793" s="5" t="s">
        <v>322</v>
      </c>
      <c r="BD1793" s="5" t="s">
        <v>323</v>
      </c>
      <c r="BE1793" s="5" t="s">
        <v>324</v>
      </c>
    </row>
    <row r="1794" spans="1:57" x14ac:dyDescent="0.25">
      <c r="A1794" s="5">
        <v>1793</v>
      </c>
      <c r="B1794" s="6">
        <v>42596.562268518515</v>
      </c>
      <c r="D1794" s="5" t="s">
        <v>317</v>
      </c>
      <c r="E1794" s="5" t="s">
        <v>318</v>
      </c>
      <c r="F1794" s="5" t="s">
        <v>317</v>
      </c>
      <c r="G1794" s="5" t="s">
        <v>80</v>
      </c>
      <c r="H1794" s="5" t="s">
        <v>319</v>
      </c>
      <c r="I1794" s="5" t="s">
        <v>320</v>
      </c>
      <c r="J1794" s="5" t="s">
        <v>65</v>
      </c>
      <c r="K1794" s="5" t="s">
        <v>65</v>
      </c>
      <c r="M1794" s="5" t="s">
        <v>222</v>
      </c>
      <c r="N1794" s="5" t="s">
        <v>66</v>
      </c>
      <c r="O1794" s="7">
        <v>0</v>
      </c>
      <c r="P1794" s="7">
        <v>0</v>
      </c>
      <c r="Q1794" s="7">
        <v>0</v>
      </c>
      <c r="R1794" s="7">
        <v>0</v>
      </c>
      <c r="T1794" s="5">
        <v>0</v>
      </c>
      <c r="W1794" s="5">
        <v>0</v>
      </c>
      <c r="Y1794" s="5">
        <v>0</v>
      </c>
      <c r="Z1794" s="5">
        <v>0</v>
      </c>
      <c r="AB1794" s="5">
        <v>0</v>
      </c>
      <c r="AC1794" s="5">
        <v>0</v>
      </c>
      <c r="AE1794" s="5">
        <v>0</v>
      </c>
      <c r="AF1794" s="5">
        <v>0</v>
      </c>
      <c r="AH1794" s="5">
        <v>0</v>
      </c>
      <c r="AJ1794" s="7">
        <v>0</v>
      </c>
      <c r="BB1794" s="5" t="s">
        <v>322</v>
      </c>
      <c r="BD1794" s="5" t="s">
        <v>323</v>
      </c>
      <c r="BE1794" s="5" t="s">
        <v>324</v>
      </c>
    </row>
    <row r="1795" spans="1:57" x14ac:dyDescent="0.25">
      <c r="A1795" s="5">
        <v>1794</v>
      </c>
      <c r="B1795" s="6">
        <v>42596.56144675926</v>
      </c>
      <c r="D1795" s="5" t="s">
        <v>317</v>
      </c>
      <c r="E1795" s="5" t="s">
        <v>318</v>
      </c>
      <c r="F1795" s="5" t="s">
        <v>317</v>
      </c>
      <c r="G1795" s="5" t="s">
        <v>80</v>
      </c>
      <c r="H1795" s="5" t="s">
        <v>319</v>
      </c>
      <c r="I1795" s="5" t="s">
        <v>320</v>
      </c>
      <c r="J1795" s="5" t="s">
        <v>65</v>
      </c>
      <c r="K1795" s="5" t="s">
        <v>65</v>
      </c>
      <c r="M1795" s="5" t="s">
        <v>222</v>
      </c>
      <c r="N1795" s="5" t="s">
        <v>66</v>
      </c>
      <c r="O1795" s="7">
        <v>0</v>
      </c>
      <c r="P1795" s="7">
        <v>0</v>
      </c>
      <c r="Q1795" s="7">
        <v>0</v>
      </c>
      <c r="R1795" s="7">
        <v>0</v>
      </c>
      <c r="T1795" s="5">
        <v>0</v>
      </c>
      <c r="W1795" s="5">
        <v>0</v>
      </c>
      <c r="Y1795" s="5">
        <v>0</v>
      </c>
      <c r="Z1795" s="5">
        <v>0</v>
      </c>
      <c r="AB1795" s="5">
        <v>0</v>
      </c>
      <c r="AC1795" s="5">
        <v>0</v>
      </c>
      <c r="AE1795" s="5">
        <v>0</v>
      </c>
      <c r="AF1795" s="5">
        <v>0</v>
      </c>
      <c r="AH1795" s="5">
        <v>0</v>
      </c>
      <c r="AJ1795" s="7">
        <v>0</v>
      </c>
      <c r="BB1795" s="5" t="s">
        <v>322</v>
      </c>
      <c r="BD1795" s="5" t="s">
        <v>323</v>
      </c>
      <c r="BE1795" s="5" t="s">
        <v>324</v>
      </c>
    </row>
    <row r="1796" spans="1:57" x14ac:dyDescent="0.25">
      <c r="A1796" s="5">
        <v>1795</v>
      </c>
      <c r="B1796" s="6">
        <v>42596.560972222222</v>
      </c>
      <c r="D1796" s="5" t="s">
        <v>317</v>
      </c>
      <c r="E1796" s="5" t="s">
        <v>318</v>
      </c>
      <c r="F1796" s="5" t="s">
        <v>317</v>
      </c>
      <c r="G1796" s="5" t="s">
        <v>80</v>
      </c>
      <c r="H1796" s="5" t="s">
        <v>319</v>
      </c>
      <c r="I1796" s="5" t="s">
        <v>320</v>
      </c>
      <c r="J1796" s="5" t="s">
        <v>65</v>
      </c>
      <c r="K1796" s="5" t="s">
        <v>65</v>
      </c>
      <c r="M1796" s="5" t="s">
        <v>664</v>
      </c>
      <c r="N1796" s="5" t="s">
        <v>66</v>
      </c>
      <c r="O1796" s="7">
        <v>0</v>
      </c>
      <c r="P1796" s="7">
        <v>0</v>
      </c>
      <c r="Q1796" s="7">
        <v>0</v>
      </c>
      <c r="R1796" s="7">
        <v>0</v>
      </c>
      <c r="T1796" s="5">
        <v>0</v>
      </c>
      <c r="W1796" s="5">
        <v>0</v>
      </c>
      <c r="Y1796" s="5">
        <v>0</v>
      </c>
      <c r="Z1796" s="5">
        <v>0</v>
      </c>
      <c r="AB1796" s="5">
        <v>0</v>
      </c>
      <c r="AC1796" s="5">
        <v>0</v>
      </c>
      <c r="AE1796" s="5">
        <v>0</v>
      </c>
      <c r="AF1796" s="5">
        <v>0</v>
      </c>
      <c r="AH1796" s="5">
        <v>0</v>
      </c>
      <c r="AJ1796" s="7">
        <v>0</v>
      </c>
      <c r="BB1796" s="5" t="s">
        <v>322</v>
      </c>
      <c r="BD1796" s="5" t="s">
        <v>323</v>
      </c>
      <c r="BE1796" s="5" t="s">
        <v>324</v>
      </c>
    </row>
    <row r="1797" spans="1:57" x14ac:dyDescent="0.25">
      <c r="A1797" s="5">
        <v>1796</v>
      </c>
      <c r="B1797" s="6">
        <v>42596.558425925927</v>
      </c>
      <c r="D1797" s="5" t="s">
        <v>317</v>
      </c>
      <c r="E1797" s="5" t="s">
        <v>318</v>
      </c>
      <c r="F1797" s="5" t="s">
        <v>317</v>
      </c>
      <c r="G1797" s="5" t="s">
        <v>80</v>
      </c>
      <c r="H1797" s="5" t="s">
        <v>319</v>
      </c>
      <c r="I1797" s="5" t="s">
        <v>320</v>
      </c>
      <c r="J1797" s="5" t="s">
        <v>65</v>
      </c>
      <c r="K1797" s="5" t="s">
        <v>65</v>
      </c>
      <c r="M1797" s="5" t="s">
        <v>664</v>
      </c>
      <c r="N1797" s="5" t="s">
        <v>66</v>
      </c>
      <c r="O1797" s="7">
        <v>0</v>
      </c>
      <c r="P1797" s="7">
        <v>0</v>
      </c>
      <c r="Q1797" s="7">
        <v>0</v>
      </c>
      <c r="R1797" s="7">
        <v>0</v>
      </c>
      <c r="T1797" s="5">
        <v>0</v>
      </c>
      <c r="W1797" s="5">
        <v>0</v>
      </c>
      <c r="Y1797" s="5">
        <v>0</v>
      </c>
      <c r="Z1797" s="5">
        <v>0</v>
      </c>
      <c r="AB1797" s="5">
        <v>0</v>
      </c>
      <c r="AC1797" s="5">
        <v>0</v>
      </c>
      <c r="AE1797" s="5">
        <v>0</v>
      </c>
      <c r="AF1797" s="5">
        <v>0</v>
      </c>
      <c r="AH1797" s="5">
        <v>0</v>
      </c>
      <c r="AJ1797" s="7">
        <v>0</v>
      </c>
      <c r="BB1797" s="5" t="s">
        <v>322</v>
      </c>
      <c r="BD1797" s="5" t="s">
        <v>323</v>
      </c>
      <c r="BE1797" s="5" t="s">
        <v>324</v>
      </c>
    </row>
    <row r="1798" spans="1:57" x14ac:dyDescent="0.25">
      <c r="A1798" s="5">
        <v>1797</v>
      </c>
      <c r="B1798" s="6">
        <v>42596.556122685186</v>
      </c>
      <c r="D1798" s="5" t="s">
        <v>317</v>
      </c>
      <c r="E1798" s="5" t="s">
        <v>318</v>
      </c>
      <c r="F1798" s="5" t="s">
        <v>317</v>
      </c>
      <c r="G1798" s="5" t="s">
        <v>80</v>
      </c>
      <c r="H1798" s="5" t="s">
        <v>319</v>
      </c>
      <c r="I1798" s="5" t="s">
        <v>320</v>
      </c>
      <c r="J1798" s="5" t="s">
        <v>65</v>
      </c>
      <c r="K1798" s="5" t="s">
        <v>65</v>
      </c>
      <c r="M1798" s="5" t="s">
        <v>363</v>
      </c>
      <c r="N1798" s="5" t="s">
        <v>66</v>
      </c>
      <c r="O1798" s="7">
        <v>0</v>
      </c>
      <c r="P1798" s="7">
        <v>0</v>
      </c>
      <c r="Q1798" s="7">
        <v>0</v>
      </c>
      <c r="R1798" s="7">
        <v>0</v>
      </c>
      <c r="T1798" s="5">
        <v>0</v>
      </c>
      <c r="W1798" s="5">
        <v>0</v>
      </c>
      <c r="Y1798" s="5">
        <v>0</v>
      </c>
      <c r="Z1798" s="5">
        <v>0</v>
      </c>
      <c r="AB1798" s="5">
        <v>0</v>
      </c>
      <c r="AC1798" s="5">
        <v>0</v>
      </c>
      <c r="AE1798" s="5">
        <v>0</v>
      </c>
      <c r="AF1798" s="5">
        <v>0</v>
      </c>
      <c r="AH1798" s="5">
        <v>0</v>
      </c>
      <c r="AJ1798" s="7">
        <v>0</v>
      </c>
      <c r="BB1798" s="5" t="s">
        <v>322</v>
      </c>
      <c r="BD1798" s="5" t="s">
        <v>323</v>
      </c>
      <c r="BE1798" s="5" t="s">
        <v>324</v>
      </c>
    </row>
    <row r="1799" spans="1:57" x14ac:dyDescent="0.25">
      <c r="A1799" s="5">
        <v>1798</v>
      </c>
      <c r="B1799" s="6">
        <v>42596.555486111109</v>
      </c>
      <c r="D1799" s="5" t="s">
        <v>317</v>
      </c>
      <c r="E1799" s="5" t="s">
        <v>318</v>
      </c>
      <c r="F1799" s="5" t="s">
        <v>317</v>
      </c>
      <c r="G1799" s="5" t="s">
        <v>80</v>
      </c>
      <c r="H1799" s="5" t="s">
        <v>319</v>
      </c>
      <c r="I1799" s="5" t="s">
        <v>320</v>
      </c>
      <c r="J1799" s="5" t="s">
        <v>65</v>
      </c>
      <c r="K1799" s="5" t="s">
        <v>65</v>
      </c>
      <c r="M1799" s="5" t="s">
        <v>222</v>
      </c>
      <c r="N1799" s="5" t="s">
        <v>66</v>
      </c>
      <c r="O1799" s="7">
        <v>0</v>
      </c>
      <c r="P1799" s="7">
        <v>0</v>
      </c>
      <c r="Q1799" s="7">
        <v>0</v>
      </c>
      <c r="R1799" s="7">
        <v>0</v>
      </c>
      <c r="T1799" s="5">
        <v>0</v>
      </c>
      <c r="W1799" s="5">
        <v>0</v>
      </c>
      <c r="Y1799" s="5">
        <v>0</v>
      </c>
      <c r="Z1799" s="5">
        <v>0</v>
      </c>
      <c r="AB1799" s="5">
        <v>0</v>
      </c>
      <c r="AC1799" s="5">
        <v>0</v>
      </c>
      <c r="AE1799" s="5">
        <v>0</v>
      </c>
      <c r="AF1799" s="5">
        <v>0</v>
      </c>
      <c r="AH1799" s="5">
        <v>0</v>
      </c>
      <c r="AJ1799" s="7">
        <v>0</v>
      </c>
      <c r="BB1799" s="5" t="s">
        <v>322</v>
      </c>
      <c r="BD1799" s="5" t="s">
        <v>323</v>
      </c>
      <c r="BE1799" s="5" t="s">
        <v>324</v>
      </c>
    </row>
    <row r="1800" spans="1:57" x14ac:dyDescent="0.25">
      <c r="A1800" s="5">
        <v>1799</v>
      </c>
      <c r="B1800" s="6">
        <v>42596.552256944444</v>
      </c>
      <c r="C1800" s="6">
        <v>42596.717037037037</v>
      </c>
      <c r="D1800" s="5" t="s">
        <v>336</v>
      </c>
      <c r="E1800" s="5" t="s">
        <v>68</v>
      </c>
      <c r="F1800" s="5" t="s">
        <v>337</v>
      </c>
      <c r="G1800" s="5" t="s">
        <v>64</v>
      </c>
      <c r="H1800" s="5" t="s">
        <v>319</v>
      </c>
      <c r="I1800" s="5" t="s">
        <v>69</v>
      </c>
      <c r="J1800" s="5" t="s">
        <v>65</v>
      </c>
      <c r="K1800" s="5" t="s">
        <v>65</v>
      </c>
      <c r="L1800" s="5">
        <v>176806</v>
      </c>
      <c r="M1800" s="5" t="s">
        <v>70</v>
      </c>
      <c r="N1800" s="5" t="s">
        <v>70</v>
      </c>
      <c r="O1800" s="7">
        <v>0</v>
      </c>
      <c r="P1800" s="7">
        <v>0</v>
      </c>
      <c r="Q1800" s="7">
        <v>0</v>
      </c>
      <c r="R1800" s="7">
        <v>0</v>
      </c>
      <c r="T1800" s="5">
        <v>33</v>
      </c>
      <c r="U1800" s="5">
        <v>0</v>
      </c>
      <c r="V1800" s="5">
        <v>0</v>
      </c>
      <c r="W1800" s="5">
        <v>0</v>
      </c>
      <c r="Z1800" s="5">
        <v>0</v>
      </c>
      <c r="AC1800" s="5">
        <v>0</v>
      </c>
      <c r="AF1800" s="5">
        <v>0</v>
      </c>
      <c r="AI1800" s="7">
        <v>767.44910000000004</v>
      </c>
      <c r="AJ1800" s="7">
        <v>0.16889999999999999</v>
      </c>
      <c r="AK1800" s="5" t="s">
        <v>189</v>
      </c>
      <c r="AZ1800" s="5" t="s">
        <v>186</v>
      </c>
      <c r="BB1800" s="5" t="s">
        <v>71</v>
      </c>
    </row>
    <row r="1801" spans="1:57" x14ac:dyDescent="0.25">
      <c r="A1801" s="5">
        <v>1800</v>
      </c>
      <c r="B1801" s="6">
        <v>42596.552048611113</v>
      </c>
      <c r="C1801" s="6">
        <v>42596.707939814813</v>
      </c>
      <c r="D1801" s="5" t="s">
        <v>336</v>
      </c>
      <c r="E1801" s="5" t="s">
        <v>68</v>
      </c>
      <c r="F1801" s="5" t="s">
        <v>337</v>
      </c>
      <c r="G1801" s="5" t="s">
        <v>64</v>
      </c>
      <c r="H1801" s="5" t="s">
        <v>319</v>
      </c>
      <c r="I1801" s="5" t="s">
        <v>69</v>
      </c>
      <c r="J1801" s="5" t="s">
        <v>65</v>
      </c>
      <c r="K1801" s="5" t="s">
        <v>65</v>
      </c>
      <c r="L1801" s="5">
        <v>506570</v>
      </c>
      <c r="M1801" s="5" t="s">
        <v>70</v>
      </c>
      <c r="N1801" s="5" t="s">
        <v>70</v>
      </c>
      <c r="O1801" s="7">
        <v>0</v>
      </c>
      <c r="P1801" s="7">
        <v>0</v>
      </c>
      <c r="Q1801" s="7">
        <v>0</v>
      </c>
      <c r="R1801" s="7">
        <v>0</v>
      </c>
      <c r="T1801" s="5">
        <v>33</v>
      </c>
      <c r="U1801" s="5">
        <v>0</v>
      </c>
      <c r="V1801" s="5">
        <v>0</v>
      </c>
      <c r="W1801" s="5">
        <v>0</v>
      </c>
      <c r="Z1801" s="5">
        <v>0</v>
      </c>
      <c r="AC1801" s="5">
        <v>0</v>
      </c>
      <c r="AF1801" s="5">
        <v>0</v>
      </c>
      <c r="AI1801" s="7">
        <v>767.7636</v>
      </c>
      <c r="AJ1801" s="7">
        <v>0.4834</v>
      </c>
      <c r="AK1801" s="5" t="s">
        <v>190</v>
      </c>
      <c r="AZ1801" s="5" t="s">
        <v>185</v>
      </c>
      <c r="BB1801" s="5" t="s">
        <v>74</v>
      </c>
    </row>
    <row r="1802" spans="1:57" x14ac:dyDescent="0.25">
      <c r="A1802" s="5">
        <v>1801</v>
      </c>
      <c r="B1802" s="6">
        <v>42596.551134259258</v>
      </c>
      <c r="D1802" s="5" t="s">
        <v>317</v>
      </c>
      <c r="E1802" s="5" t="s">
        <v>318</v>
      </c>
      <c r="F1802" s="5" t="s">
        <v>317</v>
      </c>
      <c r="G1802" s="5" t="s">
        <v>80</v>
      </c>
      <c r="H1802" s="5" t="s">
        <v>319</v>
      </c>
      <c r="I1802" s="5" t="s">
        <v>320</v>
      </c>
      <c r="J1802" s="5" t="s">
        <v>65</v>
      </c>
      <c r="K1802" s="5" t="s">
        <v>65</v>
      </c>
      <c r="M1802" s="5" t="s">
        <v>664</v>
      </c>
      <c r="N1802" s="5" t="s">
        <v>66</v>
      </c>
      <c r="O1802" s="7">
        <v>0</v>
      </c>
      <c r="P1802" s="7">
        <v>0</v>
      </c>
      <c r="Q1802" s="7">
        <v>0</v>
      </c>
      <c r="R1802" s="7">
        <v>0</v>
      </c>
      <c r="T1802" s="5">
        <v>0</v>
      </c>
      <c r="W1802" s="5">
        <v>0</v>
      </c>
      <c r="Y1802" s="5">
        <v>0</v>
      </c>
      <c r="Z1802" s="5">
        <v>0</v>
      </c>
      <c r="AB1802" s="5">
        <v>0</v>
      </c>
      <c r="AC1802" s="5">
        <v>0</v>
      </c>
      <c r="AE1802" s="5">
        <v>0</v>
      </c>
      <c r="AF1802" s="5">
        <v>0</v>
      </c>
      <c r="AH1802" s="5">
        <v>0</v>
      </c>
      <c r="AJ1802" s="7">
        <v>0</v>
      </c>
      <c r="BB1802" s="5" t="s">
        <v>322</v>
      </c>
      <c r="BD1802" s="5" t="s">
        <v>323</v>
      </c>
      <c r="BE1802" s="5" t="s">
        <v>324</v>
      </c>
    </row>
    <row r="1803" spans="1:57" x14ac:dyDescent="0.25">
      <c r="A1803" s="5">
        <v>1802</v>
      </c>
      <c r="B1803" s="6">
        <v>42596.550011574072</v>
      </c>
      <c r="D1803" s="5" t="s">
        <v>317</v>
      </c>
      <c r="E1803" s="5" t="s">
        <v>318</v>
      </c>
      <c r="F1803" s="5" t="s">
        <v>317</v>
      </c>
      <c r="G1803" s="5" t="s">
        <v>80</v>
      </c>
      <c r="H1803" s="5" t="s">
        <v>319</v>
      </c>
      <c r="I1803" s="5" t="s">
        <v>320</v>
      </c>
      <c r="J1803" s="5" t="s">
        <v>65</v>
      </c>
      <c r="K1803" s="5" t="s">
        <v>65</v>
      </c>
      <c r="M1803" s="5" t="s">
        <v>222</v>
      </c>
      <c r="N1803" s="5" t="s">
        <v>66</v>
      </c>
      <c r="O1803" s="7">
        <v>0</v>
      </c>
      <c r="P1803" s="7">
        <v>0</v>
      </c>
      <c r="Q1803" s="7">
        <v>0</v>
      </c>
      <c r="R1803" s="7">
        <v>0</v>
      </c>
      <c r="T1803" s="5">
        <v>0</v>
      </c>
      <c r="W1803" s="5">
        <v>0</v>
      </c>
      <c r="Y1803" s="5">
        <v>0</v>
      </c>
      <c r="Z1803" s="5">
        <v>0</v>
      </c>
      <c r="AB1803" s="5">
        <v>0</v>
      </c>
      <c r="AC1803" s="5">
        <v>0</v>
      </c>
      <c r="AE1803" s="5">
        <v>0</v>
      </c>
      <c r="AF1803" s="5">
        <v>0</v>
      </c>
      <c r="AH1803" s="5">
        <v>0</v>
      </c>
      <c r="AJ1803" s="7">
        <v>0</v>
      </c>
      <c r="BB1803" s="5" t="s">
        <v>322</v>
      </c>
      <c r="BD1803" s="5" t="s">
        <v>323</v>
      </c>
      <c r="BE1803" s="5" t="s">
        <v>324</v>
      </c>
    </row>
    <row r="1804" spans="1:57" x14ac:dyDescent="0.25">
      <c r="A1804" s="5">
        <v>1803</v>
      </c>
      <c r="B1804" s="6">
        <v>42596.54954861111</v>
      </c>
      <c r="D1804" s="5" t="s">
        <v>317</v>
      </c>
      <c r="E1804" s="5" t="s">
        <v>318</v>
      </c>
      <c r="F1804" s="5" t="s">
        <v>317</v>
      </c>
      <c r="G1804" s="5" t="s">
        <v>80</v>
      </c>
      <c r="H1804" s="5" t="s">
        <v>319</v>
      </c>
      <c r="I1804" s="5" t="s">
        <v>320</v>
      </c>
      <c r="J1804" s="5" t="s">
        <v>65</v>
      </c>
      <c r="K1804" s="5" t="s">
        <v>65</v>
      </c>
      <c r="M1804" s="5" t="s">
        <v>325</v>
      </c>
      <c r="N1804" s="5" t="s">
        <v>66</v>
      </c>
      <c r="O1804" s="7">
        <v>0</v>
      </c>
      <c r="P1804" s="7">
        <v>0</v>
      </c>
      <c r="Q1804" s="7">
        <v>0</v>
      </c>
      <c r="R1804" s="7">
        <v>0</v>
      </c>
      <c r="T1804" s="5">
        <v>0</v>
      </c>
      <c r="W1804" s="5">
        <v>0</v>
      </c>
      <c r="Y1804" s="5">
        <v>0</v>
      </c>
      <c r="Z1804" s="5">
        <v>0</v>
      </c>
      <c r="AB1804" s="5">
        <v>0</v>
      </c>
      <c r="AC1804" s="5">
        <v>0</v>
      </c>
      <c r="AE1804" s="5">
        <v>0</v>
      </c>
      <c r="AF1804" s="5">
        <v>0</v>
      </c>
      <c r="AH1804" s="5">
        <v>0</v>
      </c>
      <c r="AJ1804" s="7">
        <v>0</v>
      </c>
      <c r="BB1804" s="5" t="s">
        <v>322</v>
      </c>
      <c r="BD1804" s="5" t="s">
        <v>323</v>
      </c>
      <c r="BE1804" s="5" t="s">
        <v>324</v>
      </c>
    </row>
    <row r="1805" spans="1:57" x14ac:dyDescent="0.25">
      <c r="A1805" s="5">
        <v>1804</v>
      </c>
      <c r="B1805" s="6">
        <v>42596.547754629632</v>
      </c>
      <c r="D1805" s="5" t="s">
        <v>317</v>
      </c>
      <c r="E1805" s="5" t="s">
        <v>318</v>
      </c>
      <c r="F1805" s="5" t="s">
        <v>317</v>
      </c>
      <c r="G1805" s="5" t="s">
        <v>80</v>
      </c>
      <c r="H1805" s="5" t="s">
        <v>319</v>
      </c>
      <c r="I1805" s="5" t="s">
        <v>320</v>
      </c>
      <c r="J1805" s="5" t="s">
        <v>65</v>
      </c>
      <c r="K1805" s="5" t="s">
        <v>65</v>
      </c>
      <c r="M1805" s="5" t="s">
        <v>321</v>
      </c>
      <c r="N1805" s="5" t="s">
        <v>66</v>
      </c>
      <c r="O1805" s="7">
        <v>0</v>
      </c>
      <c r="P1805" s="7">
        <v>0</v>
      </c>
      <c r="Q1805" s="7">
        <v>0</v>
      </c>
      <c r="R1805" s="7">
        <v>0</v>
      </c>
      <c r="T1805" s="5">
        <v>0</v>
      </c>
      <c r="W1805" s="5">
        <v>0</v>
      </c>
      <c r="Y1805" s="5">
        <v>0</v>
      </c>
      <c r="Z1805" s="5">
        <v>0</v>
      </c>
      <c r="AB1805" s="5">
        <v>0</v>
      </c>
      <c r="AC1805" s="5">
        <v>0</v>
      </c>
      <c r="AE1805" s="5">
        <v>0</v>
      </c>
      <c r="AF1805" s="5">
        <v>0</v>
      </c>
      <c r="AH1805" s="5">
        <v>0</v>
      </c>
      <c r="AJ1805" s="7">
        <v>0</v>
      </c>
      <c r="BB1805" s="5" t="s">
        <v>322</v>
      </c>
      <c r="BD1805" s="5" t="s">
        <v>323</v>
      </c>
      <c r="BE1805" s="5" t="s">
        <v>324</v>
      </c>
    </row>
    <row r="1806" spans="1:57" x14ac:dyDescent="0.25">
      <c r="A1806" s="5">
        <v>1805</v>
      </c>
      <c r="B1806" s="6">
        <v>42596.546099537038</v>
      </c>
      <c r="D1806" s="5" t="s">
        <v>317</v>
      </c>
      <c r="E1806" s="5" t="s">
        <v>318</v>
      </c>
      <c r="F1806" s="5" t="s">
        <v>317</v>
      </c>
      <c r="G1806" s="5" t="s">
        <v>80</v>
      </c>
      <c r="H1806" s="5" t="s">
        <v>319</v>
      </c>
      <c r="I1806" s="5" t="s">
        <v>320</v>
      </c>
      <c r="J1806" s="5" t="s">
        <v>65</v>
      </c>
      <c r="K1806" s="5" t="s">
        <v>65</v>
      </c>
      <c r="M1806" s="5" t="s">
        <v>222</v>
      </c>
      <c r="N1806" s="5" t="s">
        <v>66</v>
      </c>
      <c r="O1806" s="7">
        <v>0</v>
      </c>
      <c r="P1806" s="7">
        <v>0</v>
      </c>
      <c r="Q1806" s="7">
        <v>0</v>
      </c>
      <c r="R1806" s="7">
        <v>0</v>
      </c>
      <c r="T1806" s="5">
        <v>0</v>
      </c>
      <c r="W1806" s="5">
        <v>0</v>
      </c>
      <c r="Y1806" s="5">
        <v>0</v>
      </c>
      <c r="Z1806" s="5">
        <v>0</v>
      </c>
      <c r="AB1806" s="5">
        <v>0</v>
      </c>
      <c r="AC1806" s="5">
        <v>0</v>
      </c>
      <c r="AE1806" s="5">
        <v>0</v>
      </c>
      <c r="AF1806" s="5">
        <v>0</v>
      </c>
      <c r="AH1806" s="5">
        <v>0</v>
      </c>
      <c r="AJ1806" s="7">
        <v>0</v>
      </c>
      <c r="BB1806" s="5" t="s">
        <v>322</v>
      </c>
      <c r="BD1806" s="5" t="s">
        <v>323</v>
      </c>
      <c r="BE1806" s="5" t="s">
        <v>324</v>
      </c>
    </row>
    <row r="1807" spans="1:57" x14ac:dyDescent="0.25">
      <c r="A1807" s="5">
        <v>1806</v>
      </c>
      <c r="B1807" s="6">
        <v>42596.543171296296</v>
      </c>
      <c r="D1807" s="5" t="s">
        <v>317</v>
      </c>
      <c r="E1807" s="5" t="s">
        <v>318</v>
      </c>
      <c r="F1807" s="5" t="s">
        <v>317</v>
      </c>
      <c r="G1807" s="5" t="s">
        <v>80</v>
      </c>
      <c r="H1807" s="5" t="s">
        <v>319</v>
      </c>
      <c r="I1807" s="5" t="s">
        <v>320</v>
      </c>
      <c r="J1807" s="5" t="s">
        <v>65</v>
      </c>
      <c r="K1807" s="5" t="s">
        <v>65</v>
      </c>
      <c r="M1807" s="5" t="s">
        <v>222</v>
      </c>
      <c r="N1807" s="5" t="s">
        <v>66</v>
      </c>
      <c r="O1807" s="7">
        <v>0</v>
      </c>
      <c r="P1807" s="7">
        <v>0</v>
      </c>
      <c r="Q1807" s="7">
        <v>0</v>
      </c>
      <c r="R1807" s="7">
        <v>0</v>
      </c>
      <c r="T1807" s="5">
        <v>0</v>
      </c>
      <c r="W1807" s="5">
        <v>0</v>
      </c>
      <c r="Y1807" s="5">
        <v>0</v>
      </c>
      <c r="Z1807" s="5">
        <v>0</v>
      </c>
      <c r="AB1807" s="5">
        <v>0</v>
      </c>
      <c r="AC1807" s="5">
        <v>0</v>
      </c>
      <c r="AE1807" s="5">
        <v>0</v>
      </c>
      <c r="AF1807" s="5">
        <v>0</v>
      </c>
      <c r="AH1807" s="5">
        <v>0</v>
      </c>
      <c r="AJ1807" s="7">
        <v>0</v>
      </c>
      <c r="BB1807" s="5" t="s">
        <v>322</v>
      </c>
      <c r="BD1807" s="5" t="s">
        <v>323</v>
      </c>
      <c r="BE1807" s="5" t="s">
        <v>324</v>
      </c>
    </row>
    <row r="1808" spans="1:57" x14ac:dyDescent="0.25">
      <c r="A1808" s="5">
        <v>1807</v>
      </c>
      <c r="B1808" s="6">
        <v>42596.54314814815</v>
      </c>
      <c r="D1808" s="5" t="s">
        <v>317</v>
      </c>
      <c r="E1808" s="5" t="s">
        <v>318</v>
      </c>
      <c r="F1808" s="5" t="s">
        <v>317</v>
      </c>
      <c r="G1808" s="5" t="s">
        <v>80</v>
      </c>
      <c r="H1808" s="5" t="s">
        <v>319</v>
      </c>
      <c r="I1808" s="5" t="s">
        <v>320</v>
      </c>
      <c r="J1808" s="5" t="s">
        <v>65</v>
      </c>
      <c r="K1808" s="5" t="s">
        <v>65</v>
      </c>
      <c r="M1808" s="5" t="s">
        <v>664</v>
      </c>
      <c r="N1808" s="5" t="s">
        <v>66</v>
      </c>
      <c r="O1808" s="7">
        <v>0</v>
      </c>
      <c r="P1808" s="7">
        <v>0</v>
      </c>
      <c r="Q1808" s="7">
        <v>0</v>
      </c>
      <c r="R1808" s="7">
        <v>0</v>
      </c>
      <c r="T1808" s="5">
        <v>0</v>
      </c>
      <c r="W1808" s="5">
        <v>0</v>
      </c>
      <c r="Y1808" s="5">
        <v>0</v>
      </c>
      <c r="Z1808" s="5">
        <v>0</v>
      </c>
      <c r="AB1808" s="5">
        <v>0</v>
      </c>
      <c r="AC1808" s="5">
        <v>0</v>
      </c>
      <c r="AE1808" s="5">
        <v>0</v>
      </c>
      <c r="AF1808" s="5">
        <v>0</v>
      </c>
      <c r="AH1808" s="5">
        <v>0</v>
      </c>
      <c r="AJ1808" s="7">
        <v>0</v>
      </c>
      <c r="BB1808" s="5" t="s">
        <v>322</v>
      </c>
      <c r="BD1808" s="5" t="s">
        <v>323</v>
      </c>
      <c r="BE1808" s="5" t="s">
        <v>324</v>
      </c>
    </row>
    <row r="1809" spans="1:57" x14ac:dyDescent="0.25">
      <c r="A1809" s="5">
        <v>1808</v>
      </c>
      <c r="B1809" s="6">
        <v>42596.542916666665</v>
      </c>
      <c r="D1809" s="5" t="s">
        <v>317</v>
      </c>
      <c r="E1809" s="5" t="s">
        <v>318</v>
      </c>
      <c r="F1809" s="5" t="s">
        <v>317</v>
      </c>
      <c r="G1809" s="5" t="s">
        <v>80</v>
      </c>
      <c r="H1809" s="5" t="s">
        <v>319</v>
      </c>
      <c r="I1809" s="5" t="s">
        <v>320</v>
      </c>
      <c r="J1809" s="5" t="s">
        <v>65</v>
      </c>
      <c r="K1809" s="5" t="s">
        <v>65</v>
      </c>
      <c r="M1809" s="5" t="s">
        <v>664</v>
      </c>
      <c r="N1809" s="5" t="s">
        <v>66</v>
      </c>
      <c r="O1809" s="7">
        <v>0</v>
      </c>
      <c r="P1809" s="7">
        <v>0</v>
      </c>
      <c r="Q1809" s="7">
        <v>0</v>
      </c>
      <c r="R1809" s="7">
        <v>0</v>
      </c>
      <c r="T1809" s="5">
        <v>0</v>
      </c>
      <c r="W1809" s="5">
        <v>0</v>
      </c>
      <c r="Y1809" s="5">
        <v>0</v>
      </c>
      <c r="Z1809" s="5">
        <v>0</v>
      </c>
      <c r="AB1809" s="5">
        <v>0</v>
      </c>
      <c r="AC1809" s="5">
        <v>0</v>
      </c>
      <c r="AE1809" s="5">
        <v>0</v>
      </c>
      <c r="AF1809" s="5">
        <v>0</v>
      </c>
      <c r="AH1809" s="5">
        <v>0</v>
      </c>
      <c r="AJ1809" s="7">
        <v>0</v>
      </c>
      <c r="BB1809" s="5" t="s">
        <v>322</v>
      </c>
      <c r="BD1809" s="5" t="s">
        <v>323</v>
      </c>
      <c r="BE1809" s="5" t="s">
        <v>324</v>
      </c>
    </row>
    <row r="1810" spans="1:57" x14ac:dyDescent="0.25">
      <c r="A1810" s="5">
        <v>1809</v>
      </c>
      <c r="B1810" s="6">
        <v>42596.542754629627</v>
      </c>
      <c r="D1810" s="5" t="s">
        <v>317</v>
      </c>
      <c r="E1810" s="5" t="s">
        <v>318</v>
      </c>
      <c r="F1810" s="5" t="s">
        <v>317</v>
      </c>
      <c r="G1810" s="5" t="s">
        <v>80</v>
      </c>
      <c r="H1810" s="5" t="s">
        <v>319</v>
      </c>
      <c r="I1810" s="5" t="s">
        <v>320</v>
      </c>
      <c r="J1810" s="5" t="s">
        <v>65</v>
      </c>
      <c r="K1810" s="5" t="s">
        <v>65</v>
      </c>
      <c r="M1810" s="5" t="s">
        <v>243</v>
      </c>
      <c r="N1810" s="5" t="s">
        <v>66</v>
      </c>
      <c r="O1810" s="7">
        <v>0</v>
      </c>
      <c r="P1810" s="7">
        <v>0</v>
      </c>
      <c r="Q1810" s="7">
        <v>0</v>
      </c>
      <c r="R1810" s="7">
        <v>0</v>
      </c>
      <c r="T1810" s="5">
        <v>0</v>
      </c>
      <c r="W1810" s="5">
        <v>0</v>
      </c>
      <c r="Y1810" s="5">
        <v>0</v>
      </c>
      <c r="Z1810" s="5">
        <v>0</v>
      </c>
      <c r="AB1810" s="5">
        <v>0</v>
      </c>
      <c r="AC1810" s="5">
        <v>0</v>
      </c>
      <c r="AE1810" s="5">
        <v>0</v>
      </c>
      <c r="AF1810" s="5">
        <v>0</v>
      </c>
      <c r="AH1810" s="5">
        <v>0</v>
      </c>
      <c r="AJ1810" s="7">
        <v>0</v>
      </c>
      <c r="BB1810" s="5" t="s">
        <v>322</v>
      </c>
      <c r="BD1810" s="5" t="s">
        <v>323</v>
      </c>
      <c r="BE1810" s="5" t="s">
        <v>324</v>
      </c>
    </row>
    <row r="1811" spans="1:57" x14ac:dyDescent="0.25">
      <c r="A1811" s="5">
        <v>1810</v>
      </c>
      <c r="B1811" s="6">
        <v>42596.542708333334</v>
      </c>
      <c r="D1811" s="5" t="s">
        <v>317</v>
      </c>
      <c r="E1811" s="5" t="s">
        <v>318</v>
      </c>
      <c r="F1811" s="5" t="s">
        <v>317</v>
      </c>
      <c r="G1811" s="5" t="s">
        <v>80</v>
      </c>
      <c r="H1811" s="5" t="s">
        <v>319</v>
      </c>
      <c r="I1811" s="5" t="s">
        <v>320</v>
      </c>
      <c r="J1811" s="5" t="s">
        <v>65</v>
      </c>
      <c r="K1811" s="5" t="s">
        <v>65</v>
      </c>
      <c r="M1811" s="5" t="s">
        <v>325</v>
      </c>
      <c r="N1811" s="5" t="s">
        <v>66</v>
      </c>
      <c r="O1811" s="7">
        <v>0</v>
      </c>
      <c r="P1811" s="7">
        <v>0</v>
      </c>
      <c r="Q1811" s="7">
        <v>0</v>
      </c>
      <c r="R1811" s="7">
        <v>0</v>
      </c>
      <c r="T1811" s="5">
        <v>0</v>
      </c>
      <c r="W1811" s="5">
        <v>0</v>
      </c>
      <c r="Y1811" s="5">
        <v>0</v>
      </c>
      <c r="Z1811" s="5">
        <v>0</v>
      </c>
      <c r="AB1811" s="5">
        <v>0</v>
      </c>
      <c r="AC1811" s="5">
        <v>0</v>
      </c>
      <c r="AE1811" s="5">
        <v>0</v>
      </c>
      <c r="AF1811" s="5">
        <v>0</v>
      </c>
      <c r="AH1811" s="5">
        <v>0</v>
      </c>
      <c r="AJ1811" s="7">
        <v>0</v>
      </c>
      <c r="BB1811" s="5" t="s">
        <v>322</v>
      </c>
      <c r="BD1811" s="5" t="s">
        <v>323</v>
      </c>
      <c r="BE1811" s="5" t="s">
        <v>324</v>
      </c>
    </row>
    <row r="1812" spans="1:57" x14ac:dyDescent="0.25">
      <c r="A1812" s="5">
        <v>1811</v>
      </c>
      <c r="B1812" s="6">
        <v>42596.542534722219</v>
      </c>
      <c r="D1812" s="5" t="s">
        <v>317</v>
      </c>
      <c r="E1812" s="5" t="s">
        <v>318</v>
      </c>
      <c r="F1812" s="5" t="s">
        <v>317</v>
      </c>
      <c r="G1812" s="5" t="s">
        <v>80</v>
      </c>
      <c r="H1812" s="5" t="s">
        <v>319</v>
      </c>
      <c r="I1812" s="5" t="s">
        <v>320</v>
      </c>
      <c r="J1812" s="5" t="s">
        <v>65</v>
      </c>
      <c r="K1812" s="5" t="s">
        <v>65</v>
      </c>
      <c r="M1812" s="5" t="s">
        <v>222</v>
      </c>
      <c r="N1812" s="5" t="s">
        <v>66</v>
      </c>
      <c r="O1812" s="7">
        <v>0</v>
      </c>
      <c r="P1812" s="7">
        <v>0</v>
      </c>
      <c r="Q1812" s="7">
        <v>0</v>
      </c>
      <c r="R1812" s="7">
        <v>0</v>
      </c>
      <c r="T1812" s="5">
        <v>0</v>
      </c>
      <c r="W1812" s="5">
        <v>0</v>
      </c>
      <c r="Y1812" s="5">
        <v>0</v>
      </c>
      <c r="Z1812" s="5">
        <v>0</v>
      </c>
      <c r="AB1812" s="5">
        <v>0</v>
      </c>
      <c r="AC1812" s="5">
        <v>0</v>
      </c>
      <c r="AE1812" s="5">
        <v>0</v>
      </c>
      <c r="AF1812" s="5">
        <v>0</v>
      </c>
      <c r="AH1812" s="5">
        <v>0</v>
      </c>
      <c r="AJ1812" s="7">
        <v>0</v>
      </c>
      <c r="BB1812" s="5" t="s">
        <v>322</v>
      </c>
      <c r="BD1812" s="5" t="s">
        <v>323</v>
      </c>
      <c r="BE1812" s="5" t="s">
        <v>324</v>
      </c>
    </row>
    <row r="1813" spans="1:57" x14ac:dyDescent="0.25">
      <c r="A1813" s="5">
        <v>1812</v>
      </c>
      <c r="B1813" s="6">
        <v>42596.539942129632</v>
      </c>
      <c r="D1813" s="5" t="s">
        <v>317</v>
      </c>
      <c r="E1813" s="5" t="s">
        <v>318</v>
      </c>
      <c r="F1813" s="5" t="s">
        <v>317</v>
      </c>
      <c r="G1813" s="5" t="s">
        <v>80</v>
      </c>
      <c r="H1813" s="5" t="s">
        <v>319</v>
      </c>
      <c r="I1813" s="5" t="s">
        <v>320</v>
      </c>
      <c r="J1813" s="5" t="s">
        <v>65</v>
      </c>
      <c r="K1813" s="5" t="s">
        <v>65</v>
      </c>
      <c r="M1813" s="5" t="s">
        <v>363</v>
      </c>
      <c r="N1813" s="5" t="s">
        <v>66</v>
      </c>
      <c r="O1813" s="7">
        <v>0</v>
      </c>
      <c r="P1813" s="7">
        <v>0</v>
      </c>
      <c r="Q1813" s="7">
        <v>0</v>
      </c>
      <c r="R1813" s="7">
        <v>0</v>
      </c>
      <c r="T1813" s="5">
        <v>0</v>
      </c>
      <c r="W1813" s="5">
        <v>0</v>
      </c>
      <c r="Y1813" s="5">
        <v>0</v>
      </c>
      <c r="Z1813" s="5">
        <v>0</v>
      </c>
      <c r="AB1813" s="5">
        <v>0</v>
      </c>
      <c r="AC1813" s="5">
        <v>0</v>
      </c>
      <c r="AE1813" s="5">
        <v>0</v>
      </c>
      <c r="AF1813" s="5">
        <v>0</v>
      </c>
      <c r="AH1813" s="5">
        <v>0</v>
      </c>
      <c r="AJ1813" s="7">
        <v>0</v>
      </c>
      <c r="BB1813" s="5" t="s">
        <v>322</v>
      </c>
      <c r="BD1813" s="5" t="s">
        <v>323</v>
      </c>
      <c r="BE1813" s="5" t="s">
        <v>324</v>
      </c>
    </row>
    <row r="1814" spans="1:57" x14ac:dyDescent="0.25">
      <c r="A1814" s="5">
        <v>1813</v>
      </c>
      <c r="B1814" s="6">
        <v>42596.539571759262</v>
      </c>
      <c r="D1814" s="5" t="s">
        <v>317</v>
      </c>
      <c r="E1814" s="5" t="s">
        <v>318</v>
      </c>
      <c r="F1814" s="5" t="s">
        <v>317</v>
      </c>
      <c r="G1814" s="5" t="s">
        <v>80</v>
      </c>
      <c r="H1814" s="5" t="s">
        <v>319</v>
      </c>
      <c r="I1814" s="5" t="s">
        <v>320</v>
      </c>
      <c r="J1814" s="5" t="s">
        <v>65</v>
      </c>
      <c r="K1814" s="5" t="s">
        <v>65</v>
      </c>
      <c r="M1814" s="5" t="s">
        <v>321</v>
      </c>
      <c r="N1814" s="5" t="s">
        <v>66</v>
      </c>
      <c r="O1814" s="7">
        <v>0</v>
      </c>
      <c r="P1814" s="7">
        <v>0</v>
      </c>
      <c r="Q1814" s="7">
        <v>0</v>
      </c>
      <c r="R1814" s="7">
        <v>0</v>
      </c>
      <c r="T1814" s="5">
        <v>0</v>
      </c>
      <c r="W1814" s="5">
        <v>0</v>
      </c>
      <c r="Y1814" s="5">
        <v>0</v>
      </c>
      <c r="Z1814" s="5">
        <v>0</v>
      </c>
      <c r="AB1814" s="5">
        <v>0</v>
      </c>
      <c r="AC1814" s="5">
        <v>0</v>
      </c>
      <c r="AE1814" s="5">
        <v>0</v>
      </c>
      <c r="AF1814" s="5">
        <v>0</v>
      </c>
      <c r="AH1814" s="5">
        <v>0</v>
      </c>
      <c r="AJ1814" s="7">
        <v>0</v>
      </c>
      <c r="BB1814" s="5" t="s">
        <v>322</v>
      </c>
      <c r="BD1814" s="5" t="s">
        <v>323</v>
      </c>
      <c r="BE1814" s="5" t="s">
        <v>324</v>
      </c>
    </row>
    <row r="1815" spans="1:57" x14ac:dyDescent="0.25">
      <c r="A1815" s="5">
        <v>1814</v>
      </c>
      <c r="B1815" s="6">
        <v>42596.536226851851</v>
      </c>
      <c r="D1815" s="5" t="s">
        <v>317</v>
      </c>
      <c r="E1815" s="5" t="s">
        <v>318</v>
      </c>
      <c r="F1815" s="5" t="s">
        <v>317</v>
      </c>
      <c r="G1815" s="5" t="s">
        <v>80</v>
      </c>
      <c r="H1815" s="5" t="s">
        <v>319</v>
      </c>
      <c r="I1815" s="5" t="s">
        <v>320</v>
      </c>
      <c r="J1815" s="5" t="s">
        <v>65</v>
      </c>
      <c r="K1815" s="5" t="s">
        <v>65</v>
      </c>
      <c r="M1815" s="5" t="s">
        <v>363</v>
      </c>
      <c r="N1815" s="5" t="s">
        <v>66</v>
      </c>
      <c r="O1815" s="7">
        <v>0</v>
      </c>
      <c r="P1815" s="7">
        <v>0</v>
      </c>
      <c r="Q1815" s="7">
        <v>0</v>
      </c>
      <c r="R1815" s="7">
        <v>0</v>
      </c>
      <c r="T1815" s="5">
        <v>0</v>
      </c>
      <c r="W1815" s="5">
        <v>0</v>
      </c>
      <c r="Y1815" s="5">
        <v>0</v>
      </c>
      <c r="Z1815" s="5">
        <v>0</v>
      </c>
      <c r="AB1815" s="5">
        <v>0</v>
      </c>
      <c r="AC1815" s="5">
        <v>0</v>
      </c>
      <c r="AE1815" s="5">
        <v>0</v>
      </c>
      <c r="AF1815" s="5">
        <v>0</v>
      </c>
      <c r="AH1815" s="5">
        <v>0</v>
      </c>
      <c r="AJ1815" s="7">
        <v>0</v>
      </c>
      <c r="BB1815" s="5" t="s">
        <v>322</v>
      </c>
      <c r="BD1815" s="5" t="s">
        <v>323</v>
      </c>
      <c r="BE1815" s="5" t="s">
        <v>324</v>
      </c>
    </row>
    <row r="1816" spans="1:57" x14ac:dyDescent="0.25">
      <c r="A1816" s="5">
        <v>1815</v>
      </c>
      <c r="B1816" s="6">
        <v>42596.535844907405</v>
      </c>
      <c r="D1816" s="5" t="s">
        <v>317</v>
      </c>
      <c r="E1816" s="5" t="s">
        <v>318</v>
      </c>
      <c r="F1816" s="5" t="s">
        <v>317</v>
      </c>
      <c r="G1816" s="5" t="s">
        <v>80</v>
      </c>
      <c r="H1816" s="5" t="s">
        <v>319</v>
      </c>
      <c r="I1816" s="5" t="s">
        <v>320</v>
      </c>
      <c r="J1816" s="5" t="s">
        <v>65</v>
      </c>
      <c r="K1816" s="5" t="s">
        <v>65</v>
      </c>
      <c r="M1816" s="5" t="s">
        <v>664</v>
      </c>
      <c r="N1816" s="5" t="s">
        <v>66</v>
      </c>
      <c r="O1816" s="7">
        <v>0</v>
      </c>
      <c r="P1816" s="7">
        <v>0</v>
      </c>
      <c r="Q1816" s="7">
        <v>0</v>
      </c>
      <c r="R1816" s="7">
        <v>0</v>
      </c>
      <c r="T1816" s="5">
        <v>0</v>
      </c>
      <c r="W1816" s="5">
        <v>0</v>
      </c>
      <c r="Y1816" s="5">
        <v>0</v>
      </c>
      <c r="Z1816" s="5">
        <v>0</v>
      </c>
      <c r="AB1816" s="5">
        <v>0</v>
      </c>
      <c r="AC1816" s="5">
        <v>0</v>
      </c>
      <c r="AE1816" s="5">
        <v>0</v>
      </c>
      <c r="AF1816" s="5">
        <v>0</v>
      </c>
      <c r="AH1816" s="5">
        <v>0</v>
      </c>
      <c r="AJ1816" s="7">
        <v>0</v>
      </c>
      <c r="BB1816" s="5" t="s">
        <v>322</v>
      </c>
      <c r="BD1816" s="5" t="s">
        <v>323</v>
      </c>
      <c r="BE1816" s="5" t="s">
        <v>324</v>
      </c>
    </row>
    <row r="1817" spans="1:57" x14ac:dyDescent="0.25">
      <c r="A1817" s="5">
        <v>1816</v>
      </c>
      <c r="B1817" s="6">
        <v>42596.535451388889</v>
      </c>
      <c r="D1817" s="5" t="s">
        <v>317</v>
      </c>
      <c r="E1817" s="5" t="s">
        <v>318</v>
      </c>
      <c r="F1817" s="5" t="s">
        <v>317</v>
      </c>
      <c r="G1817" s="5" t="s">
        <v>80</v>
      </c>
      <c r="H1817" s="5" t="s">
        <v>319</v>
      </c>
      <c r="I1817" s="5" t="s">
        <v>320</v>
      </c>
      <c r="J1817" s="5" t="s">
        <v>65</v>
      </c>
      <c r="K1817" s="5" t="s">
        <v>65</v>
      </c>
      <c r="M1817" s="5" t="s">
        <v>222</v>
      </c>
      <c r="N1817" s="5" t="s">
        <v>66</v>
      </c>
      <c r="O1817" s="7">
        <v>0</v>
      </c>
      <c r="P1817" s="7">
        <v>0</v>
      </c>
      <c r="Q1817" s="7">
        <v>0</v>
      </c>
      <c r="R1817" s="7">
        <v>0</v>
      </c>
      <c r="T1817" s="5">
        <v>0</v>
      </c>
      <c r="W1817" s="5">
        <v>0</v>
      </c>
      <c r="Y1817" s="5">
        <v>0</v>
      </c>
      <c r="Z1817" s="5">
        <v>0</v>
      </c>
      <c r="AB1817" s="5">
        <v>0</v>
      </c>
      <c r="AC1817" s="5">
        <v>0</v>
      </c>
      <c r="AE1817" s="5">
        <v>0</v>
      </c>
      <c r="AF1817" s="5">
        <v>0</v>
      </c>
      <c r="AH1817" s="5">
        <v>0</v>
      </c>
      <c r="AJ1817" s="7">
        <v>0</v>
      </c>
      <c r="BB1817" s="5" t="s">
        <v>322</v>
      </c>
      <c r="BD1817" s="5" t="s">
        <v>323</v>
      </c>
      <c r="BE1817" s="5" t="s">
        <v>324</v>
      </c>
    </row>
    <row r="1818" spans="1:57" x14ac:dyDescent="0.25">
      <c r="A1818" s="5">
        <v>1817</v>
      </c>
      <c r="B1818" s="6">
        <v>42596.535069444442</v>
      </c>
      <c r="D1818" s="5" t="s">
        <v>317</v>
      </c>
      <c r="E1818" s="5" t="s">
        <v>318</v>
      </c>
      <c r="F1818" s="5" t="s">
        <v>317</v>
      </c>
      <c r="G1818" s="5" t="s">
        <v>80</v>
      </c>
      <c r="H1818" s="5" t="s">
        <v>319</v>
      </c>
      <c r="I1818" s="5" t="s">
        <v>320</v>
      </c>
      <c r="J1818" s="5" t="s">
        <v>65</v>
      </c>
      <c r="K1818" s="5" t="s">
        <v>65</v>
      </c>
      <c r="M1818" s="5" t="s">
        <v>363</v>
      </c>
      <c r="N1818" s="5" t="s">
        <v>66</v>
      </c>
      <c r="O1818" s="7">
        <v>0</v>
      </c>
      <c r="P1818" s="7">
        <v>0</v>
      </c>
      <c r="Q1818" s="7">
        <v>0</v>
      </c>
      <c r="R1818" s="7">
        <v>0</v>
      </c>
      <c r="T1818" s="5">
        <v>0</v>
      </c>
      <c r="W1818" s="5">
        <v>0</v>
      </c>
      <c r="Y1818" s="5">
        <v>0</v>
      </c>
      <c r="Z1818" s="5">
        <v>0</v>
      </c>
      <c r="AB1818" s="5">
        <v>0</v>
      </c>
      <c r="AC1818" s="5">
        <v>0</v>
      </c>
      <c r="AE1818" s="5">
        <v>0</v>
      </c>
      <c r="AF1818" s="5">
        <v>0</v>
      </c>
      <c r="AH1818" s="5">
        <v>0</v>
      </c>
      <c r="AJ1818" s="7">
        <v>0</v>
      </c>
      <c r="BB1818" s="5" t="s">
        <v>322</v>
      </c>
      <c r="BD1818" s="5" t="s">
        <v>323</v>
      </c>
      <c r="BE1818" s="5" t="s">
        <v>324</v>
      </c>
    </row>
    <row r="1819" spans="1:57" x14ac:dyDescent="0.25">
      <c r="A1819" s="5">
        <v>1818</v>
      </c>
      <c r="B1819" s="6">
        <v>42596.532939814817</v>
      </c>
      <c r="D1819" s="5" t="s">
        <v>317</v>
      </c>
      <c r="E1819" s="5" t="s">
        <v>318</v>
      </c>
      <c r="F1819" s="5" t="s">
        <v>317</v>
      </c>
      <c r="G1819" s="5" t="s">
        <v>80</v>
      </c>
      <c r="H1819" s="5" t="s">
        <v>319</v>
      </c>
      <c r="I1819" s="5" t="s">
        <v>320</v>
      </c>
      <c r="J1819" s="5" t="s">
        <v>65</v>
      </c>
      <c r="K1819" s="5" t="s">
        <v>65</v>
      </c>
      <c r="M1819" s="5" t="s">
        <v>222</v>
      </c>
      <c r="N1819" s="5" t="s">
        <v>66</v>
      </c>
      <c r="O1819" s="7">
        <v>0</v>
      </c>
      <c r="P1819" s="7">
        <v>0</v>
      </c>
      <c r="Q1819" s="7">
        <v>0</v>
      </c>
      <c r="R1819" s="7">
        <v>0</v>
      </c>
      <c r="T1819" s="5">
        <v>0</v>
      </c>
      <c r="W1819" s="5">
        <v>0</v>
      </c>
      <c r="Y1819" s="5">
        <v>0</v>
      </c>
      <c r="Z1819" s="5">
        <v>0</v>
      </c>
      <c r="AB1819" s="5">
        <v>0</v>
      </c>
      <c r="AC1819" s="5">
        <v>0</v>
      </c>
      <c r="AE1819" s="5">
        <v>0</v>
      </c>
      <c r="AF1819" s="5">
        <v>0</v>
      </c>
      <c r="AH1819" s="5">
        <v>0</v>
      </c>
      <c r="AJ1819" s="7">
        <v>0</v>
      </c>
      <c r="BB1819" s="5" t="s">
        <v>322</v>
      </c>
      <c r="BD1819" s="5" t="s">
        <v>323</v>
      </c>
      <c r="BE1819" s="5" t="s">
        <v>324</v>
      </c>
    </row>
    <row r="1820" spans="1:57" x14ac:dyDescent="0.25">
      <c r="A1820" s="5">
        <v>1819</v>
      </c>
      <c r="B1820" s="6">
        <v>42596.516770833332</v>
      </c>
      <c r="D1820" s="5" t="s">
        <v>317</v>
      </c>
      <c r="E1820" s="5" t="s">
        <v>318</v>
      </c>
      <c r="F1820" s="5" t="s">
        <v>317</v>
      </c>
      <c r="G1820" s="5" t="s">
        <v>80</v>
      </c>
      <c r="H1820" s="5" t="s">
        <v>319</v>
      </c>
      <c r="I1820" s="5" t="s">
        <v>320</v>
      </c>
      <c r="J1820" s="5" t="s">
        <v>65</v>
      </c>
      <c r="K1820" s="5" t="s">
        <v>65</v>
      </c>
      <c r="M1820" s="5" t="s">
        <v>363</v>
      </c>
      <c r="N1820" s="5" t="s">
        <v>66</v>
      </c>
      <c r="O1820" s="7">
        <v>0</v>
      </c>
      <c r="P1820" s="7">
        <v>0</v>
      </c>
      <c r="Q1820" s="7">
        <v>0</v>
      </c>
      <c r="R1820" s="7">
        <v>0</v>
      </c>
      <c r="T1820" s="5">
        <v>0</v>
      </c>
      <c r="W1820" s="5">
        <v>0</v>
      </c>
      <c r="Y1820" s="5">
        <v>0</v>
      </c>
      <c r="Z1820" s="5">
        <v>0</v>
      </c>
      <c r="AB1820" s="5">
        <v>0</v>
      </c>
      <c r="AC1820" s="5">
        <v>0</v>
      </c>
      <c r="AE1820" s="5">
        <v>0</v>
      </c>
      <c r="AF1820" s="5">
        <v>0</v>
      </c>
      <c r="AH1820" s="5">
        <v>0</v>
      </c>
      <c r="AJ1820" s="7">
        <v>0</v>
      </c>
      <c r="BB1820" s="5" t="s">
        <v>322</v>
      </c>
      <c r="BD1820" s="5" t="s">
        <v>323</v>
      </c>
      <c r="BE1820" s="5" t="s">
        <v>324</v>
      </c>
    </row>
    <row r="1821" spans="1:57" x14ac:dyDescent="0.25">
      <c r="A1821" s="5">
        <v>1820</v>
      </c>
      <c r="B1821" s="6">
        <v>42596.511041666665</v>
      </c>
      <c r="C1821" s="6">
        <v>42596.626655092594</v>
      </c>
      <c r="D1821" s="5" t="s">
        <v>336</v>
      </c>
      <c r="E1821" s="5" t="s">
        <v>68</v>
      </c>
      <c r="F1821" s="5" t="s">
        <v>337</v>
      </c>
      <c r="G1821" s="5" t="s">
        <v>64</v>
      </c>
      <c r="H1821" s="5" t="s">
        <v>319</v>
      </c>
      <c r="I1821" s="5" t="s">
        <v>69</v>
      </c>
      <c r="J1821" s="5" t="s">
        <v>65</v>
      </c>
      <c r="K1821" s="5" t="s">
        <v>65</v>
      </c>
      <c r="L1821" s="5">
        <v>0</v>
      </c>
      <c r="M1821" s="5" t="s">
        <v>70</v>
      </c>
      <c r="N1821" s="5" t="s">
        <v>70</v>
      </c>
      <c r="O1821" s="7">
        <v>0</v>
      </c>
      <c r="P1821" s="7">
        <v>0</v>
      </c>
      <c r="Q1821" s="7">
        <v>0</v>
      </c>
      <c r="R1821" s="7">
        <v>0</v>
      </c>
      <c r="T1821" s="5">
        <v>0</v>
      </c>
      <c r="U1821" s="5">
        <v>0</v>
      </c>
      <c r="V1821" s="5">
        <v>0</v>
      </c>
      <c r="W1821" s="5">
        <v>0</v>
      </c>
      <c r="Z1821" s="5">
        <v>0</v>
      </c>
      <c r="AC1821" s="5">
        <v>0</v>
      </c>
      <c r="AF1821" s="5">
        <v>0</v>
      </c>
      <c r="AK1821" s="5" t="s">
        <v>78</v>
      </c>
      <c r="BB1821" s="5" t="s">
        <v>79</v>
      </c>
    </row>
    <row r="1822" spans="1:57" x14ac:dyDescent="0.25">
      <c r="A1822" s="5">
        <v>1821</v>
      </c>
      <c r="B1822" s="6">
        <v>42596.509143518517</v>
      </c>
      <c r="D1822" s="5" t="s">
        <v>317</v>
      </c>
      <c r="E1822" s="5" t="s">
        <v>318</v>
      </c>
      <c r="F1822" s="5" t="s">
        <v>317</v>
      </c>
      <c r="G1822" s="5" t="s">
        <v>80</v>
      </c>
      <c r="H1822" s="5" t="s">
        <v>319</v>
      </c>
      <c r="I1822" s="5" t="s">
        <v>320</v>
      </c>
      <c r="J1822" s="5" t="s">
        <v>65</v>
      </c>
      <c r="K1822" s="5" t="s">
        <v>65</v>
      </c>
      <c r="M1822" s="5" t="s">
        <v>243</v>
      </c>
      <c r="N1822" s="5" t="s">
        <v>66</v>
      </c>
      <c r="O1822" s="7">
        <v>0</v>
      </c>
      <c r="P1822" s="7">
        <v>0</v>
      </c>
      <c r="Q1822" s="7">
        <v>0</v>
      </c>
      <c r="R1822" s="7">
        <v>0</v>
      </c>
      <c r="T1822" s="5">
        <v>0</v>
      </c>
      <c r="W1822" s="5">
        <v>0</v>
      </c>
      <c r="Y1822" s="5">
        <v>0</v>
      </c>
      <c r="Z1822" s="5">
        <v>0</v>
      </c>
      <c r="AB1822" s="5">
        <v>0</v>
      </c>
      <c r="AC1822" s="5">
        <v>0</v>
      </c>
      <c r="AE1822" s="5">
        <v>0</v>
      </c>
      <c r="AF1822" s="5">
        <v>0</v>
      </c>
      <c r="AH1822" s="5">
        <v>0</v>
      </c>
      <c r="AJ1822" s="7">
        <v>0</v>
      </c>
      <c r="BB1822" s="5" t="s">
        <v>322</v>
      </c>
      <c r="BD1822" s="5" t="s">
        <v>323</v>
      </c>
      <c r="BE1822" s="5" t="s">
        <v>324</v>
      </c>
    </row>
    <row r="1823" spans="1:57" x14ac:dyDescent="0.25">
      <c r="A1823" s="5">
        <v>1822</v>
      </c>
      <c r="B1823" s="6">
        <v>42596.507060185184</v>
      </c>
      <c r="D1823" s="5" t="s">
        <v>317</v>
      </c>
      <c r="E1823" s="5" t="s">
        <v>318</v>
      </c>
      <c r="F1823" s="5" t="s">
        <v>317</v>
      </c>
      <c r="G1823" s="5" t="s">
        <v>80</v>
      </c>
      <c r="H1823" s="5" t="s">
        <v>319</v>
      </c>
      <c r="I1823" s="5" t="s">
        <v>320</v>
      </c>
      <c r="J1823" s="5" t="s">
        <v>65</v>
      </c>
      <c r="K1823" s="5" t="s">
        <v>65</v>
      </c>
      <c r="M1823" s="5" t="s">
        <v>664</v>
      </c>
      <c r="N1823" s="5" t="s">
        <v>66</v>
      </c>
      <c r="O1823" s="7">
        <v>0</v>
      </c>
      <c r="P1823" s="7">
        <v>0</v>
      </c>
      <c r="Q1823" s="7">
        <v>0</v>
      </c>
      <c r="R1823" s="7">
        <v>0</v>
      </c>
      <c r="T1823" s="5">
        <v>0</v>
      </c>
      <c r="W1823" s="5">
        <v>0</v>
      </c>
      <c r="Y1823" s="5">
        <v>0</v>
      </c>
      <c r="Z1823" s="5">
        <v>0</v>
      </c>
      <c r="AB1823" s="5">
        <v>0</v>
      </c>
      <c r="AC1823" s="5">
        <v>0</v>
      </c>
      <c r="AE1823" s="5">
        <v>0</v>
      </c>
      <c r="AF1823" s="5">
        <v>0</v>
      </c>
      <c r="AH1823" s="5">
        <v>0</v>
      </c>
      <c r="AJ1823" s="7">
        <v>0</v>
      </c>
      <c r="BB1823" s="5" t="s">
        <v>322</v>
      </c>
      <c r="BD1823" s="5" t="s">
        <v>323</v>
      </c>
      <c r="BE1823" s="5" t="s">
        <v>324</v>
      </c>
    </row>
    <row r="1824" spans="1:57" x14ac:dyDescent="0.25">
      <c r="A1824" s="5">
        <v>1823</v>
      </c>
      <c r="B1824" s="6">
        <v>42596.506932870368</v>
      </c>
      <c r="D1824" s="5" t="s">
        <v>317</v>
      </c>
      <c r="E1824" s="5" t="s">
        <v>318</v>
      </c>
      <c r="F1824" s="5" t="s">
        <v>317</v>
      </c>
      <c r="G1824" s="5" t="s">
        <v>80</v>
      </c>
      <c r="H1824" s="5" t="s">
        <v>319</v>
      </c>
      <c r="I1824" s="5" t="s">
        <v>320</v>
      </c>
      <c r="J1824" s="5" t="s">
        <v>65</v>
      </c>
      <c r="K1824" s="5" t="s">
        <v>65</v>
      </c>
      <c r="M1824" s="5" t="s">
        <v>363</v>
      </c>
      <c r="N1824" s="5" t="s">
        <v>66</v>
      </c>
      <c r="O1824" s="7">
        <v>0</v>
      </c>
      <c r="P1824" s="7">
        <v>0</v>
      </c>
      <c r="Q1824" s="7">
        <v>0</v>
      </c>
      <c r="R1824" s="7">
        <v>0</v>
      </c>
      <c r="T1824" s="5">
        <v>0</v>
      </c>
      <c r="W1824" s="5">
        <v>0</v>
      </c>
      <c r="Y1824" s="5">
        <v>0</v>
      </c>
      <c r="Z1824" s="5">
        <v>0</v>
      </c>
      <c r="AB1824" s="5">
        <v>0</v>
      </c>
      <c r="AC1824" s="5">
        <v>0</v>
      </c>
      <c r="AE1824" s="5">
        <v>0</v>
      </c>
      <c r="AF1824" s="5">
        <v>0</v>
      </c>
      <c r="AH1824" s="5">
        <v>0</v>
      </c>
      <c r="AJ1824" s="7">
        <v>0</v>
      </c>
      <c r="BB1824" s="5" t="s">
        <v>322</v>
      </c>
      <c r="BD1824" s="5" t="s">
        <v>323</v>
      </c>
      <c r="BE1824" s="5" t="s">
        <v>324</v>
      </c>
    </row>
    <row r="1825" spans="1:57" x14ac:dyDescent="0.25">
      <c r="A1825" s="5">
        <v>1824</v>
      </c>
      <c r="B1825" s="6">
        <v>42596.505891203706</v>
      </c>
      <c r="D1825" s="5" t="s">
        <v>317</v>
      </c>
      <c r="E1825" s="5" t="s">
        <v>318</v>
      </c>
      <c r="F1825" s="5" t="s">
        <v>317</v>
      </c>
      <c r="G1825" s="5" t="s">
        <v>80</v>
      </c>
      <c r="H1825" s="5" t="s">
        <v>319</v>
      </c>
      <c r="I1825" s="5" t="s">
        <v>320</v>
      </c>
      <c r="J1825" s="5" t="s">
        <v>65</v>
      </c>
      <c r="K1825" s="5" t="s">
        <v>65</v>
      </c>
      <c r="M1825" s="5" t="s">
        <v>363</v>
      </c>
      <c r="N1825" s="5" t="s">
        <v>66</v>
      </c>
      <c r="O1825" s="7">
        <v>0</v>
      </c>
      <c r="P1825" s="7">
        <v>0</v>
      </c>
      <c r="Q1825" s="7">
        <v>0</v>
      </c>
      <c r="R1825" s="7">
        <v>0</v>
      </c>
      <c r="T1825" s="5">
        <v>0</v>
      </c>
      <c r="W1825" s="5">
        <v>0</v>
      </c>
      <c r="Y1825" s="5">
        <v>0</v>
      </c>
      <c r="Z1825" s="5">
        <v>0</v>
      </c>
      <c r="AB1825" s="5">
        <v>0</v>
      </c>
      <c r="AC1825" s="5">
        <v>0</v>
      </c>
      <c r="AE1825" s="5">
        <v>0</v>
      </c>
      <c r="AF1825" s="5">
        <v>0</v>
      </c>
      <c r="AH1825" s="5">
        <v>0</v>
      </c>
      <c r="AJ1825" s="7">
        <v>0</v>
      </c>
      <c r="BB1825" s="5" t="s">
        <v>322</v>
      </c>
      <c r="BD1825" s="5" t="s">
        <v>323</v>
      </c>
      <c r="BE1825" s="5" t="s">
        <v>324</v>
      </c>
    </row>
    <row r="1826" spans="1:57" x14ac:dyDescent="0.25">
      <c r="A1826" s="5">
        <v>1825</v>
      </c>
      <c r="B1826" s="6">
        <v>42596.505381944444</v>
      </c>
      <c r="D1826" s="5" t="s">
        <v>317</v>
      </c>
      <c r="E1826" s="5" t="s">
        <v>318</v>
      </c>
      <c r="F1826" s="5" t="s">
        <v>317</v>
      </c>
      <c r="G1826" s="5" t="s">
        <v>80</v>
      </c>
      <c r="H1826" s="5" t="s">
        <v>319</v>
      </c>
      <c r="I1826" s="5" t="s">
        <v>320</v>
      </c>
      <c r="J1826" s="5" t="s">
        <v>65</v>
      </c>
      <c r="K1826" s="5" t="s">
        <v>65</v>
      </c>
      <c r="M1826" s="5" t="s">
        <v>363</v>
      </c>
      <c r="N1826" s="5" t="s">
        <v>66</v>
      </c>
      <c r="O1826" s="7">
        <v>0</v>
      </c>
      <c r="P1826" s="7">
        <v>0</v>
      </c>
      <c r="Q1826" s="7">
        <v>0</v>
      </c>
      <c r="R1826" s="7">
        <v>0</v>
      </c>
      <c r="T1826" s="5">
        <v>0</v>
      </c>
      <c r="W1826" s="5">
        <v>0</v>
      </c>
      <c r="Y1826" s="5">
        <v>0</v>
      </c>
      <c r="Z1826" s="5">
        <v>0</v>
      </c>
      <c r="AB1826" s="5">
        <v>0</v>
      </c>
      <c r="AC1826" s="5">
        <v>0</v>
      </c>
      <c r="AE1826" s="5">
        <v>0</v>
      </c>
      <c r="AF1826" s="5">
        <v>0</v>
      </c>
      <c r="AH1826" s="5">
        <v>0</v>
      </c>
      <c r="AJ1826" s="7">
        <v>0</v>
      </c>
      <c r="BB1826" s="5" t="s">
        <v>322</v>
      </c>
      <c r="BD1826" s="5" t="s">
        <v>323</v>
      </c>
      <c r="BE1826" s="5" t="s">
        <v>324</v>
      </c>
    </row>
    <row r="1827" spans="1:57" x14ac:dyDescent="0.25">
      <c r="A1827" s="5">
        <v>1826</v>
      </c>
      <c r="B1827" s="6">
        <v>42596.503483796296</v>
      </c>
      <c r="D1827" s="5" t="s">
        <v>317</v>
      </c>
      <c r="E1827" s="5" t="s">
        <v>318</v>
      </c>
      <c r="F1827" s="5" t="s">
        <v>317</v>
      </c>
      <c r="G1827" s="5" t="s">
        <v>80</v>
      </c>
      <c r="H1827" s="5" t="s">
        <v>319</v>
      </c>
      <c r="I1827" s="5" t="s">
        <v>320</v>
      </c>
      <c r="J1827" s="5" t="s">
        <v>65</v>
      </c>
      <c r="K1827" s="5" t="s">
        <v>65</v>
      </c>
      <c r="M1827" s="5" t="s">
        <v>363</v>
      </c>
      <c r="N1827" s="5" t="s">
        <v>66</v>
      </c>
      <c r="O1827" s="7">
        <v>0</v>
      </c>
      <c r="P1827" s="7">
        <v>0</v>
      </c>
      <c r="Q1827" s="7">
        <v>0</v>
      </c>
      <c r="R1827" s="7">
        <v>0</v>
      </c>
      <c r="T1827" s="5">
        <v>0</v>
      </c>
      <c r="W1827" s="5">
        <v>0</v>
      </c>
      <c r="Y1827" s="5">
        <v>0</v>
      </c>
      <c r="Z1827" s="5">
        <v>0</v>
      </c>
      <c r="AB1827" s="5">
        <v>0</v>
      </c>
      <c r="AC1827" s="5">
        <v>0</v>
      </c>
      <c r="AE1827" s="5">
        <v>0</v>
      </c>
      <c r="AF1827" s="5">
        <v>0</v>
      </c>
      <c r="AH1827" s="5">
        <v>0</v>
      </c>
      <c r="AJ1827" s="7">
        <v>0</v>
      </c>
      <c r="BB1827" s="5" t="s">
        <v>322</v>
      </c>
      <c r="BD1827" s="5" t="s">
        <v>323</v>
      </c>
      <c r="BE1827" s="5" t="s">
        <v>324</v>
      </c>
    </row>
    <row r="1828" spans="1:57" x14ac:dyDescent="0.25">
      <c r="A1828" s="5">
        <v>1827</v>
      </c>
      <c r="B1828" s="6">
        <v>42596.502928240741</v>
      </c>
      <c r="D1828" s="5" t="s">
        <v>317</v>
      </c>
      <c r="E1828" s="5" t="s">
        <v>318</v>
      </c>
      <c r="F1828" s="5" t="s">
        <v>317</v>
      </c>
      <c r="G1828" s="5" t="s">
        <v>80</v>
      </c>
      <c r="H1828" s="5" t="s">
        <v>319</v>
      </c>
      <c r="I1828" s="5" t="s">
        <v>320</v>
      </c>
      <c r="J1828" s="5" t="s">
        <v>65</v>
      </c>
      <c r="K1828" s="5" t="s">
        <v>65</v>
      </c>
      <c r="M1828" s="5" t="s">
        <v>363</v>
      </c>
      <c r="N1828" s="5" t="s">
        <v>66</v>
      </c>
      <c r="O1828" s="7">
        <v>0</v>
      </c>
      <c r="P1828" s="7">
        <v>0</v>
      </c>
      <c r="Q1828" s="7">
        <v>0</v>
      </c>
      <c r="R1828" s="7">
        <v>0</v>
      </c>
      <c r="T1828" s="5">
        <v>0</v>
      </c>
      <c r="W1828" s="5">
        <v>0</v>
      </c>
      <c r="Y1828" s="5">
        <v>0</v>
      </c>
      <c r="Z1828" s="5">
        <v>0</v>
      </c>
      <c r="AB1828" s="5">
        <v>0</v>
      </c>
      <c r="AC1828" s="5">
        <v>0</v>
      </c>
      <c r="AE1828" s="5">
        <v>0</v>
      </c>
      <c r="AF1828" s="5">
        <v>0</v>
      </c>
      <c r="AH1828" s="5">
        <v>0</v>
      </c>
      <c r="AJ1828" s="7">
        <v>0</v>
      </c>
      <c r="BB1828" s="5" t="s">
        <v>322</v>
      </c>
      <c r="BD1828" s="5" t="s">
        <v>323</v>
      </c>
      <c r="BE1828" s="5" t="s">
        <v>324</v>
      </c>
    </row>
    <row r="1829" spans="1:57" x14ac:dyDescent="0.25">
      <c r="A1829" s="5">
        <v>1828</v>
      </c>
      <c r="B1829" s="6">
        <v>42596.500694444447</v>
      </c>
      <c r="D1829" s="5" t="s">
        <v>317</v>
      </c>
      <c r="E1829" s="5" t="s">
        <v>318</v>
      </c>
      <c r="F1829" s="5" t="s">
        <v>317</v>
      </c>
      <c r="G1829" s="5" t="s">
        <v>80</v>
      </c>
      <c r="H1829" s="5" t="s">
        <v>319</v>
      </c>
      <c r="I1829" s="5" t="s">
        <v>320</v>
      </c>
      <c r="J1829" s="5" t="s">
        <v>65</v>
      </c>
      <c r="K1829" s="5" t="s">
        <v>65</v>
      </c>
      <c r="M1829" s="5" t="s">
        <v>321</v>
      </c>
      <c r="N1829" s="5" t="s">
        <v>66</v>
      </c>
      <c r="O1829" s="7">
        <v>0</v>
      </c>
      <c r="P1829" s="7">
        <v>0</v>
      </c>
      <c r="Q1829" s="7">
        <v>0</v>
      </c>
      <c r="R1829" s="7">
        <v>0</v>
      </c>
      <c r="T1829" s="5">
        <v>0</v>
      </c>
      <c r="W1829" s="5">
        <v>0</v>
      </c>
      <c r="Y1829" s="5">
        <v>0</v>
      </c>
      <c r="Z1829" s="5">
        <v>0</v>
      </c>
      <c r="AB1829" s="5">
        <v>0</v>
      </c>
      <c r="AC1829" s="5">
        <v>0</v>
      </c>
      <c r="AE1829" s="5">
        <v>0</v>
      </c>
      <c r="AF1829" s="5">
        <v>0</v>
      </c>
      <c r="AH1829" s="5">
        <v>0</v>
      </c>
      <c r="AJ1829" s="7">
        <v>0</v>
      </c>
      <c r="BB1829" s="5" t="s">
        <v>322</v>
      </c>
      <c r="BD1829" s="5" t="s">
        <v>323</v>
      </c>
      <c r="BE1829" s="5" t="s">
        <v>324</v>
      </c>
    </row>
    <row r="1830" spans="1:57" x14ac:dyDescent="0.25">
      <c r="A1830" s="5">
        <v>1829</v>
      </c>
      <c r="B1830" s="6">
        <v>42596.498831018522</v>
      </c>
      <c r="D1830" s="5" t="s">
        <v>317</v>
      </c>
      <c r="E1830" s="5" t="s">
        <v>318</v>
      </c>
      <c r="F1830" s="5" t="s">
        <v>317</v>
      </c>
      <c r="G1830" s="5" t="s">
        <v>80</v>
      </c>
      <c r="H1830" s="5" t="s">
        <v>319</v>
      </c>
      <c r="I1830" s="5" t="s">
        <v>320</v>
      </c>
      <c r="J1830" s="5" t="s">
        <v>65</v>
      </c>
      <c r="K1830" s="5" t="s">
        <v>65</v>
      </c>
      <c r="M1830" s="5" t="s">
        <v>363</v>
      </c>
      <c r="N1830" s="5" t="s">
        <v>66</v>
      </c>
      <c r="O1830" s="7">
        <v>0</v>
      </c>
      <c r="P1830" s="7">
        <v>0</v>
      </c>
      <c r="Q1830" s="7">
        <v>0</v>
      </c>
      <c r="R1830" s="7">
        <v>0</v>
      </c>
      <c r="T1830" s="5">
        <v>0</v>
      </c>
      <c r="W1830" s="5">
        <v>0</v>
      </c>
      <c r="Y1830" s="5">
        <v>0</v>
      </c>
      <c r="Z1830" s="5">
        <v>0</v>
      </c>
      <c r="AB1830" s="5">
        <v>0</v>
      </c>
      <c r="AC1830" s="5">
        <v>0</v>
      </c>
      <c r="AE1830" s="5">
        <v>0</v>
      </c>
      <c r="AF1830" s="5">
        <v>0</v>
      </c>
      <c r="AH1830" s="5">
        <v>0</v>
      </c>
      <c r="AJ1830" s="7">
        <v>0</v>
      </c>
      <c r="BB1830" s="5" t="s">
        <v>322</v>
      </c>
      <c r="BD1830" s="5" t="s">
        <v>323</v>
      </c>
      <c r="BE1830" s="5" t="s">
        <v>324</v>
      </c>
    </row>
    <row r="1831" spans="1:57" x14ac:dyDescent="0.25">
      <c r="A1831" s="5">
        <v>1830</v>
      </c>
      <c r="B1831" s="6">
        <v>42596.496793981481</v>
      </c>
      <c r="D1831" s="5" t="s">
        <v>317</v>
      </c>
      <c r="E1831" s="5" t="s">
        <v>318</v>
      </c>
      <c r="F1831" s="5" t="s">
        <v>317</v>
      </c>
      <c r="G1831" s="5" t="s">
        <v>80</v>
      </c>
      <c r="H1831" s="5" t="s">
        <v>319</v>
      </c>
      <c r="I1831" s="5" t="s">
        <v>320</v>
      </c>
      <c r="J1831" s="5" t="s">
        <v>65</v>
      </c>
      <c r="K1831" s="5" t="s">
        <v>65</v>
      </c>
      <c r="M1831" s="5" t="s">
        <v>664</v>
      </c>
      <c r="N1831" s="5" t="s">
        <v>66</v>
      </c>
      <c r="O1831" s="7">
        <v>0</v>
      </c>
      <c r="P1831" s="7">
        <v>0</v>
      </c>
      <c r="Q1831" s="7">
        <v>0</v>
      </c>
      <c r="R1831" s="7">
        <v>0</v>
      </c>
      <c r="T1831" s="5">
        <v>0</v>
      </c>
      <c r="W1831" s="5">
        <v>0</v>
      </c>
      <c r="Y1831" s="5">
        <v>0</v>
      </c>
      <c r="Z1831" s="5">
        <v>0</v>
      </c>
      <c r="AB1831" s="5">
        <v>0</v>
      </c>
      <c r="AC1831" s="5">
        <v>0</v>
      </c>
      <c r="AE1831" s="5">
        <v>0</v>
      </c>
      <c r="AF1831" s="5">
        <v>0</v>
      </c>
      <c r="AH1831" s="5">
        <v>0</v>
      </c>
      <c r="AJ1831" s="7">
        <v>0</v>
      </c>
      <c r="BB1831" s="5" t="s">
        <v>322</v>
      </c>
      <c r="BD1831" s="5" t="s">
        <v>323</v>
      </c>
      <c r="BE1831" s="5" t="s">
        <v>324</v>
      </c>
    </row>
    <row r="1832" spans="1:57" x14ac:dyDescent="0.25">
      <c r="A1832" s="5">
        <v>1831</v>
      </c>
      <c r="B1832" s="6">
        <v>42596.492766203701</v>
      </c>
      <c r="D1832" s="5" t="s">
        <v>317</v>
      </c>
      <c r="E1832" s="5" t="s">
        <v>318</v>
      </c>
      <c r="F1832" s="5" t="s">
        <v>317</v>
      </c>
      <c r="G1832" s="5" t="s">
        <v>80</v>
      </c>
      <c r="H1832" s="5" t="s">
        <v>319</v>
      </c>
      <c r="I1832" s="5" t="s">
        <v>320</v>
      </c>
      <c r="J1832" s="5" t="s">
        <v>65</v>
      </c>
      <c r="K1832" s="5" t="s">
        <v>65</v>
      </c>
      <c r="M1832" s="5" t="s">
        <v>302</v>
      </c>
      <c r="N1832" s="5" t="s">
        <v>76</v>
      </c>
      <c r="O1832" s="7">
        <v>0</v>
      </c>
      <c r="P1832" s="7">
        <v>0</v>
      </c>
      <c r="Q1832" s="7">
        <v>0</v>
      </c>
      <c r="R1832" s="7">
        <v>0</v>
      </c>
      <c r="T1832" s="5">
        <v>0</v>
      </c>
      <c r="W1832" s="5">
        <v>0</v>
      </c>
      <c r="Y1832" s="5">
        <v>0</v>
      </c>
      <c r="Z1832" s="5">
        <v>0</v>
      </c>
      <c r="AB1832" s="5">
        <v>0</v>
      </c>
      <c r="AC1832" s="5">
        <v>0</v>
      </c>
      <c r="AE1832" s="5">
        <v>0</v>
      </c>
      <c r="AF1832" s="5">
        <v>0</v>
      </c>
      <c r="AH1832" s="5">
        <v>0</v>
      </c>
      <c r="AJ1832" s="7">
        <v>0</v>
      </c>
      <c r="BB1832" s="5" t="s">
        <v>322</v>
      </c>
      <c r="BD1832" s="5" t="s">
        <v>323</v>
      </c>
      <c r="BE1832" s="5" t="s">
        <v>324</v>
      </c>
    </row>
    <row r="1833" spans="1:57" x14ac:dyDescent="0.25">
      <c r="A1833" s="5">
        <v>1832</v>
      </c>
      <c r="B1833" s="6">
        <v>42596.492361111108</v>
      </c>
      <c r="D1833" s="5" t="s">
        <v>317</v>
      </c>
      <c r="E1833" s="5" t="s">
        <v>318</v>
      </c>
      <c r="F1833" s="5" t="s">
        <v>317</v>
      </c>
      <c r="G1833" s="5" t="s">
        <v>80</v>
      </c>
      <c r="H1833" s="5" t="s">
        <v>319</v>
      </c>
      <c r="I1833" s="5" t="s">
        <v>320</v>
      </c>
      <c r="J1833" s="5" t="s">
        <v>65</v>
      </c>
      <c r="K1833" s="5" t="s">
        <v>65</v>
      </c>
      <c r="M1833" s="5" t="s">
        <v>425</v>
      </c>
      <c r="N1833" s="5" t="s">
        <v>196</v>
      </c>
      <c r="O1833" s="7">
        <v>0</v>
      </c>
      <c r="P1833" s="7">
        <v>0</v>
      </c>
      <c r="Q1833" s="7">
        <v>0</v>
      </c>
      <c r="R1833" s="7">
        <v>0</v>
      </c>
      <c r="T1833" s="5">
        <v>0</v>
      </c>
      <c r="W1833" s="5">
        <v>0</v>
      </c>
      <c r="Y1833" s="5">
        <v>0</v>
      </c>
      <c r="Z1833" s="5">
        <v>0</v>
      </c>
      <c r="AB1833" s="5">
        <v>0</v>
      </c>
      <c r="AC1833" s="5">
        <v>0</v>
      </c>
      <c r="AE1833" s="5">
        <v>0</v>
      </c>
      <c r="AF1833" s="5">
        <v>0</v>
      </c>
      <c r="AH1833" s="5">
        <v>0</v>
      </c>
      <c r="AJ1833" s="7">
        <v>0</v>
      </c>
      <c r="BB1833" s="5" t="s">
        <v>322</v>
      </c>
      <c r="BD1833" s="5" t="s">
        <v>323</v>
      </c>
      <c r="BE1833" s="5" t="s">
        <v>324</v>
      </c>
    </row>
    <row r="1834" spans="1:57" x14ac:dyDescent="0.25">
      <c r="A1834" s="5">
        <v>1833</v>
      </c>
      <c r="B1834" s="6">
        <v>42596.492326388892</v>
      </c>
      <c r="D1834" s="5" t="s">
        <v>317</v>
      </c>
      <c r="E1834" s="5" t="s">
        <v>318</v>
      </c>
      <c r="F1834" s="5" t="s">
        <v>317</v>
      </c>
      <c r="G1834" s="5" t="s">
        <v>80</v>
      </c>
      <c r="H1834" s="5" t="s">
        <v>319</v>
      </c>
      <c r="I1834" s="5" t="s">
        <v>320</v>
      </c>
      <c r="J1834" s="5" t="s">
        <v>65</v>
      </c>
      <c r="K1834" s="5" t="s">
        <v>65</v>
      </c>
      <c r="M1834" s="5" t="s">
        <v>282</v>
      </c>
      <c r="N1834" s="5" t="s">
        <v>66</v>
      </c>
      <c r="O1834" s="7">
        <v>0</v>
      </c>
      <c r="P1834" s="7">
        <v>0</v>
      </c>
      <c r="Q1834" s="7">
        <v>0</v>
      </c>
      <c r="R1834" s="7">
        <v>0</v>
      </c>
      <c r="T1834" s="5">
        <v>0</v>
      </c>
      <c r="W1834" s="5">
        <v>0</v>
      </c>
      <c r="Y1834" s="5">
        <v>0</v>
      </c>
      <c r="Z1834" s="5">
        <v>0</v>
      </c>
      <c r="AB1834" s="5">
        <v>0</v>
      </c>
      <c r="AC1834" s="5">
        <v>0</v>
      </c>
      <c r="AE1834" s="5">
        <v>0</v>
      </c>
      <c r="AF1834" s="5">
        <v>0</v>
      </c>
      <c r="AH1834" s="5">
        <v>0</v>
      </c>
      <c r="AJ1834" s="7">
        <v>0</v>
      </c>
      <c r="BB1834" s="5" t="s">
        <v>322</v>
      </c>
      <c r="BD1834" s="5" t="s">
        <v>323</v>
      </c>
      <c r="BE1834" s="5" t="s">
        <v>324</v>
      </c>
    </row>
    <row r="1835" spans="1:57" x14ac:dyDescent="0.25">
      <c r="A1835" s="5">
        <v>1834</v>
      </c>
      <c r="B1835" s="6">
        <v>42596.486666666664</v>
      </c>
      <c r="D1835" s="5" t="s">
        <v>317</v>
      </c>
      <c r="E1835" s="5" t="s">
        <v>318</v>
      </c>
      <c r="F1835" s="5" t="s">
        <v>317</v>
      </c>
      <c r="G1835" s="5" t="s">
        <v>80</v>
      </c>
      <c r="H1835" s="5" t="s">
        <v>319</v>
      </c>
      <c r="I1835" s="5" t="s">
        <v>320</v>
      </c>
      <c r="J1835" s="5" t="s">
        <v>65</v>
      </c>
      <c r="K1835" s="5" t="s">
        <v>65</v>
      </c>
      <c r="M1835" s="5" t="s">
        <v>243</v>
      </c>
      <c r="N1835" s="5" t="s">
        <v>66</v>
      </c>
      <c r="O1835" s="7">
        <v>0</v>
      </c>
      <c r="P1835" s="7">
        <v>0</v>
      </c>
      <c r="Q1835" s="7">
        <v>0</v>
      </c>
      <c r="R1835" s="7">
        <v>0</v>
      </c>
      <c r="T1835" s="5">
        <v>0</v>
      </c>
      <c r="W1835" s="5">
        <v>0</v>
      </c>
      <c r="Y1835" s="5">
        <v>0</v>
      </c>
      <c r="Z1835" s="5">
        <v>0</v>
      </c>
      <c r="AB1835" s="5">
        <v>0</v>
      </c>
      <c r="AC1835" s="5">
        <v>0</v>
      </c>
      <c r="AE1835" s="5">
        <v>0</v>
      </c>
      <c r="AF1835" s="5">
        <v>0</v>
      </c>
      <c r="AH1835" s="5">
        <v>0</v>
      </c>
      <c r="AJ1835" s="7">
        <v>0</v>
      </c>
      <c r="BB1835" s="5" t="s">
        <v>322</v>
      </c>
      <c r="BD1835" s="5" t="s">
        <v>323</v>
      </c>
      <c r="BE1835" s="5" t="s">
        <v>324</v>
      </c>
    </row>
    <row r="1836" spans="1:57" x14ac:dyDescent="0.25">
      <c r="A1836" s="5">
        <v>1835</v>
      </c>
      <c r="B1836" s="6">
        <v>42596.474872685183</v>
      </c>
      <c r="D1836" s="5" t="s">
        <v>317</v>
      </c>
      <c r="E1836" s="5" t="s">
        <v>318</v>
      </c>
      <c r="F1836" s="5" t="s">
        <v>317</v>
      </c>
      <c r="G1836" s="5" t="s">
        <v>80</v>
      </c>
      <c r="H1836" s="5" t="s">
        <v>319</v>
      </c>
      <c r="I1836" s="5" t="s">
        <v>320</v>
      </c>
      <c r="J1836" s="5" t="s">
        <v>65</v>
      </c>
      <c r="K1836" s="5" t="s">
        <v>65</v>
      </c>
      <c r="M1836" s="5" t="s">
        <v>408</v>
      </c>
      <c r="N1836" s="5" t="s">
        <v>66</v>
      </c>
      <c r="O1836" s="7">
        <v>0</v>
      </c>
      <c r="P1836" s="7">
        <v>0</v>
      </c>
      <c r="Q1836" s="7">
        <v>0</v>
      </c>
      <c r="R1836" s="7">
        <v>0</v>
      </c>
      <c r="T1836" s="5">
        <v>0</v>
      </c>
      <c r="W1836" s="5">
        <v>0</v>
      </c>
      <c r="Y1836" s="5">
        <v>0</v>
      </c>
      <c r="Z1836" s="5">
        <v>0</v>
      </c>
      <c r="AB1836" s="5">
        <v>0</v>
      </c>
      <c r="AC1836" s="5">
        <v>0</v>
      </c>
      <c r="AE1836" s="5">
        <v>0</v>
      </c>
      <c r="AF1836" s="5">
        <v>0</v>
      </c>
      <c r="AH1836" s="5">
        <v>0</v>
      </c>
      <c r="AJ1836" s="7">
        <v>0</v>
      </c>
      <c r="BB1836" s="5" t="s">
        <v>322</v>
      </c>
      <c r="BD1836" s="5" t="s">
        <v>323</v>
      </c>
      <c r="BE1836" s="5" t="s">
        <v>324</v>
      </c>
    </row>
    <row r="1837" spans="1:57" x14ac:dyDescent="0.25">
      <c r="A1837" s="5">
        <v>1836</v>
      </c>
      <c r="B1837" s="6">
        <v>42596.474398148152</v>
      </c>
      <c r="D1837" s="5" t="s">
        <v>317</v>
      </c>
      <c r="E1837" s="5" t="s">
        <v>318</v>
      </c>
      <c r="F1837" s="5" t="s">
        <v>317</v>
      </c>
      <c r="G1837" s="5" t="s">
        <v>80</v>
      </c>
      <c r="H1837" s="5" t="s">
        <v>319</v>
      </c>
      <c r="I1837" s="5" t="s">
        <v>320</v>
      </c>
      <c r="J1837" s="5" t="s">
        <v>65</v>
      </c>
      <c r="K1837" s="5" t="s">
        <v>65</v>
      </c>
      <c r="M1837" s="5" t="s">
        <v>602</v>
      </c>
      <c r="N1837" s="5" t="s">
        <v>66</v>
      </c>
      <c r="O1837" s="7">
        <v>0</v>
      </c>
      <c r="P1837" s="7">
        <v>0</v>
      </c>
      <c r="Q1837" s="7">
        <v>0</v>
      </c>
      <c r="R1837" s="7">
        <v>0</v>
      </c>
      <c r="T1837" s="5">
        <v>0</v>
      </c>
      <c r="W1837" s="5">
        <v>0</v>
      </c>
      <c r="Y1837" s="5">
        <v>0</v>
      </c>
      <c r="Z1837" s="5">
        <v>0</v>
      </c>
      <c r="AB1837" s="5">
        <v>0</v>
      </c>
      <c r="AC1837" s="5">
        <v>0</v>
      </c>
      <c r="AE1837" s="5">
        <v>0</v>
      </c>
      <c r="AF1837" s="5">
        <v>0</v>
      </c>
      <c r="AH1837" s="5">
        <v>0</v>
      </c>
      <c r="AJ1837" s="7">
        <v>0</v>
      </c>
      <c r="BB1837" s="5" t="s">
        <v>322</v>
      </c>
      <c r="BD1837" s="5" t="s">
        <v>323</v>
      </c>
      <c r="BE1837" s="5" t="s">
        <v>324</v>
      </c>
    </row>
    <row r="1838" spans="1:57" x14ac:dyDescent="0.25">
      <c r="A1838" s="5">
        <v>1837</v>
      </c>
      <c r="B1838" s="6">
        <v>42596.474027777775</v>
      </c>
      <c r="D1838" s="5" t="s">
        <v>317</v>
      </c>
      <c r="E1838" s="5" t="s">
        <v>318</v>
      </c>
      <c r="F1838" s="5" t="s">
        <v>317</v>
      </c>
      <c r="G1838" s="5" t="s">
        <v>80</v>
      </c>
      <c r="H1838" s="5" t="s">
        <v>319</v>
      </c>
      <c r="I1838" s="5" t="s">
        <v>320</v>
      </c>
      <c r="J1838" s="5" t="s">
        <v>65</v>
      </c>
      <c r="K1838" s="5" t="s">
        <v>65</v>
      </c>
      <c r="M1838" s="5" t="s">
        <v>403</v>
      </c>
      <c r="N1838" s="5" t="s">
        <v>66</v>
      </c>
      <c r="O1838" s="7">
        <v>0</v>
      </c>
      <c r="P1838" s="7">
        <v>0</v>
      </c>
      <c r="Q1838" s="7">
        <v>0</v>
      </c>
      <c r="R1838" s="7">
        <v>0</v>
      </c>
      <c r="T1838" s="5">
        <v>0</v>
      </c>
      <c r="W1838" s="5">
        <v>0</v>
      </c>
      <c r="Y1838" s="5">
        <v>0</v>
      </c>
      <c r="Z1838" s="5">
        <v>0</v>
      </c>
      <c r="AB1838" s="5">
        <v>0</v>
      </c>
      <c r="AC1838" s="5">
        <v>0</v>
      </c>
      <c r="AE1838" s="5">
        <v>0</v>
      </c>
      <c r="AF1838" s="5">
        <v>0</v>
      </c>
      <c r="AH1838" s="5">
        <v>0</v>
      </c>
      <c r="AJ1838" s="7">
        <v>0</v>
      </c>
      <c r="BB1838" s="5" t="s">
        <v>322</v>
      </c>
      <c r="BD1838" s="5" t="s">
        <v>323</v>
      </c>
      <c r="BE1838" s="5" t="s">
        <v>324</v>
      </c>
    </row>
    <row r="1839" spans="1:57" x14ac:dyDescent="0.25">
      <c r="A1839" s="5">
        <v>1838</v>
      </c>
      <c r="B1839" s="6">
        <v>42596.468923611108</v>
      </c>
      <c r="C1839" s="6">
        <v>42596.630370370367</v>
      </c>
      <c r="D1839" s="5" t="s">
        <v>336</v>
      </c>
      <c r="E1839" s="5" t="s">
        <v>68</v>
      </c>
      <c r="F1839" s="5" t="s">
        <v>337</v>
      </c>
      <c r="G1839" s="5" t="s">
        <v>64</v>
      </c>
      <c r="H1839" s="5" t="s">
        <v>319</v>
      </c>
      <c r="I1839" s="5" t="s">
        <v>69</v>
      </c>
      <c r="J1839" s="5" t="s">
        <v>65</v>
      </c>
      <c r="K1839" s="5" t="s">
        <v>65</v>
      </c>
      <c r="L1839" s="5">
        <v>66071</v>
      </c>
      <c r="M1839" s="5" t="s">
        <v>70</v>
      </c>
      <c r="N1839" s="5" t="s">
        <v>70</v>
      </c>
      <c r="O1839" s="7">
        <v>0</v>
      </c>
      <c r="P1839" s="7">
        <v>0</v>
      </c>
      <c r="Q1839" s="7">
        <v>0</v>
      </c>
      <c r="R1839" s="7">
        <v>0</v>
      </c>
      <c r="T1839" s="5">
        <v>33</v>
      </c>
      <c r="U1839" s="5">
        <v>0</v>
      </c>
      <c r="V1839" s="5">
        <v>0</v>
      </c>
      <c r="W1839" s="5">
        <v>0</v>
      </c>
      <c r="Z1839" s="5">
        <v>0</v>
      </c>
      <c r="AC1839" s="5">
        <v>0</v>
      </c>
      <c r="AF1839" s="5">
        <v>0</v>
      </c>
      <c r="AI1839" s="7">
        <v>767.92079999999999</v>
      </c>
      <c r="AJ1839" s="7">
        <v>6.3500000000000001E-2</v>
      </c>
      <c r="AK1839" s="5" t="s">
        <v>189</v>
      </c>
      <c r="AZ1839" s="5" t="s">
        <v>186</v>
      </c>
      <c r="BB1839" s="5" t="s">
        <v>71</v>
      </c>
    </row>
    <row r="1840" spans="1:57" x14ac:dyDescent="0.25">
      <c r="A1840" s="5">
        <v>1839</v>
      </c>
      <c r="B1840" s="6">
        <v>42596.468715277777</v>
      </c>
      <c r="C1840" s="6">
        <v>42596.623217592591</v>
      </c>
      <c r="D1840" s="5" t="s">
        <v>336</v>
      </c>
      <c r="E1840" s="5" t="s">
        <v>68</v>
      </c>
      <c r="F1840" s="5" t="s">
        <v>337</v>
      </c>
      <c r="G1840" s="5" t="s">
        <v>64</v>
      </c>
      <c r="H1840" s="5" t="s">
        <v>319</v>
      </c>
      <c r="I1840" s="5" t="s">
        <v>69</v>
      </c>
      <c r="J1840" s="5" t="s">
        <v>65</v>
      </c>
      <c r="K1840" s="5" t="s">
        <v>65</v>
      </c>
      <c r="L1840" s="5">
        <v>201849</v>
      </c>
      <c r="M1840" s="5" t="s">
        <v>70</v>
      </c>
      <c r="N1840" s="5" t="s">
        <v>70</v>
      </c>
      <c r="O1840" s="7">
        <v>0</v>
      </c>
      <c r="P1840" s="7">
        <v>0</v>
      </c>
      <c r="Q1840" s="7">
        <v>0</v>
      </c>
      <c r="R1840" s="7">
        <v>0</v>
      </c>
      <c r="T1840" s="5">
        <v>33</v>
      </c>
      <c r="U1840" s="5">
        <v>0</v>
      </c>
      <c r="V1840" s="5">
        <v>0</v>
      </c>
      <c r="W1840" s="5">
        <v>0</v>
      </c>
      <c r="Z1840" s="5">
        <v>0</v>
      </c>
      <c r="AC1840" s="5">
        <v>0</v>
      </c>
      <c r="AF1840" s="5">
        <v>0</v>
      </c>
      <c r="AI1840" s="7">
        <v>768.01940000000002</v>
      </c>
      <c r="AJ1840" s="7">
        <v>0.19239999999999999</v>
      </c>
      <c r="AK1840" s="5" t="s">
        <v>190</v>
      </c>
      <c r="AZ1840" s="5" t="s">
        <v>185</v>
      </c>
      <c r="BB1840" s="5" t="s">
        <v>74</v>
      </c>
    </row>
    <row r="1841" spans="1:57" x14ac:dyDescent="0.25">
      <c r="A1841" s="5">
        <v>1840</v>
      </c>
      <c r="B1841" s="6">
        <v>42596.461886574078</v>
      </c>
      <c r="D1841" s="5" t="s">
        <v>318</v>
      </c>
      <c r="E1841" s="5" t="s">
        <v>344</v>
      </c>
      <c r="G1841" s="5" t="s">
        <v>64</v>
      </c>
      <c r="H1841" s="5" t="s">
        <v>319</v>
      </c>
      <c r="I1841" s="5" t="s">
        <v>75</v>
      </c>
      <c r="J1841" s="5" t="s">
        <v>65</v>
      </c>
      <c r="K1841" s="5" t="s">
        <v>65</v>
      </c>
      <c r="M1841" s="5" t="s">
        <v>629</v>
      </c>
      <c r="N1841" s="5" t="s">
        <v>196</v>
      </c>
      <c r="O1841" s="7">
        <v>0</v>
      </c>
      <c r="P1841" s="7">
        <v>0</v>
      </c>
      <c r="Q1841" s="7">
        <v>0</v>
      </c>
      <c r="R1841" s="7">
        <v>0</v>
      </c>
      <c r="T1841" s="5">
        <v>0</v>
      </c>
      <c r="W1841" s="5">
        <v>0</v>
      </c>
      <c r="Y1841" s="5">
        <v>0</v>
      </c>
      <c r="Z1841" s="5">
        <v>0</v>
      </c>
      <c r="AB1841" s="5">
        <v>0</v>
      </c>
      <c r="AC1841" s="5">
        <v>0</v>
      </c>
      <c r="AE1841" s="5">
        <v>0</v>
      </c>
      <c r="AF1841" s="5">
        <v>0</v>
      </c>
      <c r="AH1841" s="5">
        <v>0</v>
      </c>
      <c r="AJ1841" s="7">
        <v>0</v>
      </c>
      <c r="AZ1841" s="5" t="s">
        <v>175</v>
      </c>
      <c r="BB1841" s="5" t="s">
        <v>77</v>
      </c>
      <c r="BD1841" s="5" t="s">
        <v>590</v>
      </c>
      <c r="BE1841" s="5" t="s">
        <v>67</v>
      </c>
    </row>
    <row r="1842" spans="1:57" x14ac:dyDescent="0.25">
      <c r="A1842" s="5">
        <v>1841</v>
      </c>
      <c r="B1842" s="6">
        <v>42596.456122685187</v>
      </c>
      <c r="D1842" s="5" t="s">
        <v>318</v>
      </c>
      <c r="E1842" s="5" t="s">
        <v>356</v>
      </c>
      <c r="G1842" s="5" t="s">
        <v>64</v>
      </c>
      <c r="H1842" s="5" t="s">
        <v>319</v>
      </c>
      <c r="I1842" s="5" t="s">
        <v>75</v>
      </c>
      <c r="J1842" s="5" t="s">
        <v>65</v>
      </c>
      <c r="K1842" s="5" t="s">
        <v>65</v>
      </c>
      <c r="M1842" s="5" t="s">
        <v>721</v>
      </c>
      <c r="N1842" s="5" t="s">
        <v>200</v>
      </c>
      <c r="O1842" s="7">
        <v>0</v>
      </c>
      <c r="P1842" s="7">
        <v>0</v>
      </c>
      <c r="Q1842" s="7">
        <v>0</v>
      </c>
      <c r="R1842" s="7">
        <v>0</v>
      </c>
      <c r="T1842" s="5">
        <v>0</v>
      </c>
      <c r="W1842" s="5">
        <v>0</v>
      </c>
      <c r="Y1842" s="5">
        <v>0</v>
      </c>
      <c r="Z1842" s="5">
        <v>0</v>
      </c>
      <c r="AB1842" s="5">
        <v>0</v>
      </c>
      <c r="AC1842" s="5">
        <v>0</v>
      </c>
      <c r="AE1842" s="5">
        <v>0</v>
      </c>
      <c r="AF1842" s="5">
        <v>0</v>
      </c>
      <c r="AH1842" s="5">
        <v>0</v>
      </c>
      <c r="AJ1842" s="7">
        <v>0</v>
      </c>
      <c r="AZ1842" s="5" t="s">
        <v>175</v>
      </c>
      <c r="BB1842" s="5" t="s">
        <v>77</v>
      </c>
      <c r="BD1842" s="5" t="s">
        <v>331</v>
      </c>
      <c r="BE1842" s="5" t="s">
        <v>67</v>
      </c>
    </row>
    <row r="1843" spans="1:57" x14ac:dyDescent="0.25">
      <c r="A1843" s="5">
        <v>1842</v>
      </c>
      <c r="B1843" s="6">
        <v>42596.38559027778</v>
      </c>
      <c r="C1843" s="6">
        <v>42596.530717592592</v>
      </c>
      <c r="D1843" s="5" t="s">
        <v>336</v>
      </c>
      <c r="E1843" s="5" t="s">
        <v>68</v>
      </c>
      <c r="F1843" s="5" t="s">
        <v>337</v>
      </c>
      <c r="G1843" s="5" t="s">
        <v>64</v>
      </c>
      <c r="H1843" s="5" t="s">
        <v>319</v>
      </c>
      <c r="I1843" s="5" t="s">
        <v>69</v>
      </c>
      <c r="J1843" s="5" t="s">
        <v>65</v>
      </c>
      <c r="K1843" s="5" t="s">
        <v>65</v>
      </c>
      <c r="L1843" s="5">
        <v>34200</v>
      </c>
      <c r="M1843" s="5" t="s">
        <v>70</v>
      </c>
      <c r="N1843" s="5" t="s">
        <v>70</v>
      </c>
      <c r="O1843" s="7">
        <v>0</v>
      </c>
      <c r="P1843" s="7">
        <v>0</v>
      </c>
      <c r="Q1843" s="7">
        <v>0</v>
      </c>
      <c r="R1843" s="7">
        <v>0</v>
      </c>
      <c r="T1843" s="5">
        <v>33</v>
      </c>
      <c r="U1843" s="5">
        <v>0</v>
      </c>
      <c r="V1843" s="5">
        <v>0</v>
      </c>
      <c r="W1843" s="5">
        <v>0</v>
      </c>
      <c r="Z1843" s="5">
        <v>0</v>
      </c>
      <c r="AC1843" s="5">
        <v>0</v>
      </c>
      <c r="AF1843" s="5">
        <v>0</v>
      </c>
      <c r="AI1843" s="7">
        <v>768.16099999999994</v>
      </c>
      <c r="AJ1843" s="7">
        <v>3.2199999999999999E-2</v>
      </c>
      <c r="AK1843" s="5" t="s">
        <v>189</v>
      </c>
      <c r="AZ1843" s="5" t="s">
        <v>186</v>
      </c>
      <c r="BB1843" s="5" t="s">
        <v>71</v>
      </c>
    </row>
    <row r="1844" spans="1:57" x14ac:dyDescent="0.25">
      <c r="A1844" s="5">
        <v>1843</v>
      </c>
      <c r="B1844" s="6">
        <v>42596.385381944441</v>
      </c>
      <c r="C1844" s="6">
        <v>42596.550532407404</v>
      </c>
      <c r="D1844" s="5" t="s">
        <v>336</v>
      </c>
      <c r="E1844" s="5" t="s">
        <v>68</v>
      </c>
      <c r="F1844" s="5" t="s">
        <v>337</v>
      </c>
      <c r="G1844" s="5" t="s">
        <v>64</v>
      </c>
      <c r="H1844" s="5" t="s">
        <v>319</v>
      </c>
      <c r="I1844" s="5" t="s">
        <v>69</v>
      </c>
      <c r="J1844" s="5" t="s">
        <v>65</v>
      </c>
      <c r="K1844" s="5" t="s">
        <v>65</v>
      </c>
      <c r="L1844" s="5">
        <v>191969</v>
      </c>
      <c r="M1844" s="5" t="s">
        <v>70</v>
      </c>
      <c r="N1844" s="5" t="s">
        <v>70</v>
      </c>
      <c r="O1844" s="7">
        <v>0</v>
      </c>
      <c r="P1844" s="7">
        <v>0</v>
      </c>
      <c r="Q1844" s="7">
        <v>0</v>
      </c>
      <c r="R1844" s="7">
        <v>0</v>
      </c>
      <c r="T1844" s="5">
        <v>33</v>
      </c>
      <c r="U1844" s="5">
        <v>0</v>
      </c>
      <c r="V1844" s="5">
        <v>0</v>
      </c>
      <c r="W1844" s="5">
        <v>0</v>
      </c>
      <c r="Z1844" s="5">
        <v>0</v>
      </c>
      <c r="AC1844" s="5">
        <v>0</v>
      </c>
      <c r="AF1844" s="5">
        <v>0</v>
      </c>
      <c r="AI1844" s="7">
        <v>768.23429999999996</v>
      </c>
      <c r="AJ1844" s="7">
        <v>0.18260000000000001</v>
      </c>
      <c r="AK1844" s="5" t="s">
        <v>190</v>
      </c>
      <c r="AZ1844" s="5" t="s">
        <v>185</v>
      </c>
      <c r="BB1844" s="5" t="s">
        <v>74</v>
      </c>
    </row>
    <row r="1845" spans="1:57" x14ac:dyDescent="0.25">
      <c r="A1845" s="5">
        <v>1844</v>
      </c>
      <c r="B1845" s="6">
        <v>42596.359525462962</v>
      </c>
      <c r="D1845" s="5" t="s">
        <v>318</v>
      </c>
      <c r="E1845" s="5" t="s">
        <v>346</v>
      </c>
      <c r="G1845" s="5" t="s">
        <v>64</v>
      </c>
      <c r="H1845" s="5" t="s">
        <v>319</v>
      </c>
      <c r="I1845" s="5" t="s">
        <v>75</v>
      </c>
      <c r="J1845" s="5" t="s">
        <v>65</v>
      </c>
      <c r="K1845" s="5" t="s">
        <v>65</v>
      </c>
      <c r="M1845" s="5" t="s">
        <v>177</v>
      </c>
      <c r="N1845" s="5" t="s">
        <v>76</v>
      </c>
      <c r="O1845" s="7">
        <v>0</v>
      </c>
      <c r="P1845" s="7">
        <v>0</v>
      </c>
      <c r="Q1845" s="7">
        <v>0</v>
      </c>
      <c r="R1845" s="7">
        <v>0</v>
      </c>
      <c r="T1845" s="5">
        <v>0</v>
      </c>
      <c r="W1845" s="5">
        <v>0</v>
      </c>
      <c r="Y1845" s="5">
        <v>0</v>
      </c>
      <c r="Z1845" s="5">
        <v>0</v>
      </c>
      <c r="AB1845" s="5">
        <v>0</v>
      </c>
      <c r="AC1845" s="5">
        <v>0</v>
      </c>
      <c r="AE1845" s="5">
        <v>0</v>
      </c>
      <c r="AF1845" s="5">
        <v>0</v>
      </c>
      <c r="AH1845" s="5">
        <v>0</v>
      </c>
      <c r="AJ1845" s="7">
        <v>0</v>
      </c>
      <c r="AZ1845" s="5" t="s">
        <v>175</v>
      </c>
      <c r="BB1845" s="5" t="s">
        <v>77</v>
      </c>
      <c r="BD1845" s="5" t="s">
        <v>331</v>
      </c>
      <c r="BE1845" s="5" t="s">
        <v>67</v>
      </c>
    </row>
    <row r="1846" spans="1:57" x14ac:dyDescent="0.25">
      <c r="A1846" s="5">
        <v>1845</v>
      </c>
      <c r="B1846" s="6">
        <v>42596.305763888886</v>
      </c>
      <c r="D1846" s="5" t="s">
        <v>317</v>
      </c>
      <c r="E1846" s="5" t="s">
        <v>318</v>
      </c>
      <c r="F1846" s="5" t="s">
        <v>317</v>
      </c>
      <c r="G1846" s="5" t="s">
        <v>80</v>
      </c>
      <c r="H1846" s="5" t="s">
        <v>319</v>
      </c>
      <c r="I1846" s="5" t="s">
        <v>320</v>
      </c>
      <c r="J1846" s="5" t="s">
        <v>65</v>
      </c>
      <c r="K1846" s="5" t="s">
        <v>65</v>
      </c>
      <c r="M1846" s="5" t="s">
        <v>325</v>
      </c>
      <c r="N1846" s="5" t="s">
        <v>66</v>
      </c>
      <c r="O1846" s="7">
        <v>0</v>
      </c>
      <c r="P1846" s="7">
        <v>0</v>
      </c>
      <c r="Q1846" s="7">
        <v>0</v>
      </c>
      <c r="R1846" s="7">
        <v>0</v>
      </c>
      <c r="T1846" s="5">
        <v>0</v>
      </c>
      <c r="W1846" s="5">
        <v>0</v>
      </c>
      <c r="Y1846" s="5">
        <v>0</v>
      </c>
      <c r="Z1846" s="5">
        <v>0</v>
      </c>
      <c r="AB1846" s="5">
        <v>0</v>
      </c>
      <c r="AC1846" s="5">
        <v>0</v>
      </c>
      <c r="AE1846" s="5">
        <v>0</v>
      </c>
      <c r="AF1846" s="5">
        <v>0</v>
      </c>
      <c r="AH1846" s="5">
        <v>0</v>
      </c>
      <c r="AJ1846" s="7">
        <v>0</v>
      </c>
      <c r="BB1846" s="5" t="s">
        <v>322</v>
      </c>
      <c r="BD1846" s="5" t="s">
        <v>323</v>
      </c>
      <c r="BE1846" s="5" t="s">
        <v>324</v>
      </c>
    </row>
    <row r="1847" spans="1:57" x14ac:dyDescent="0.25">
      <c r="A1847" s="5">
        <v>1846</v>
      </c>
      <c r="B1847" s="6">
        <v>42596.305335648147</v>
      </c>
      <c r="D1847" s="5" t="s">
        <v>317</v>
      </c>
      <c r="E1847" s="5" t="s">
        <v>318</v>
      </c>
      <c r="F1847" s="5" t="s">
        <v>317</v>
      </c>
      <c r="G1847" s="5" t="s">
        <v>80</v>
      </c>
      <c r="H1847" s="5" t="s">
        <v>319</v>
      </c>
      <c r="I1847" s="5" t="s">
        <v>320</v>
      </c>
      <c r="J1847" s="5" t="s">
        <v>65</v>
      </c>
      <c r="K1847" s="5" t="s">
        <v>65</v>
      </c>
      <c r="M1847" s="5" t="s">
        <v>222</v>
      </c>
      <c r="N1847" s="5" t="s">
        <v>66</v>
      </c>
      <c r="O1847" s="7">
        <v>0</v>
      </c>
      <c r="P1847" s="7">
        <v>0</v>
      </c>
      <c r="Q1847" s="7">
        <v>0</v>
      </c>
      <c r="R1847" s="7">
        <v>0</v>
      </c>
      <c r="T1847" s="5">
        <v>0</v>
      </c>
      <c r="W1847" s="5">
        <v>0</v>
      </c>
      <c r="Y1847" s="5">
        <v>0</v>
      </c>
      <c r="Z1847" s="5">
        <v>0</v>
      </c>
      <c r="AB1847" s="5">
        <v>0</v>
      </c>
      <c r="AC1847" s="5">
        <v>0</v>
      </c>
      <c r="AE1847" s="5">
        <v>0</v>
      </c>
      <c r="AF1847" s="5">
        <v>0</v>
      </c>
      <c r="AH1847" s="5">
        <v>0</v>
      </c>
      <c r="AJ1847" s="7">
        <v>0</v>
      </c>
      <c r="BB1847" s="5" t="s">
        <v>322</v>
      </c>
      <c r="BD1847" s="5" t="s">
        <v>323</v>
      </c>
      <c r="BE1847" s="5" t="s">
        <v>324</v>
      </c>
    </row>
    <row r="1848" spans="1:57" x14ac:dyDescent="0.25">
      <c r="A1848" s="5">
        <v>1847</v>
      </c>
      <c r="B1848" s="6">
        <v>42596.304884259262</v>
      </c>
      <c r="D1848" s="5" t="s">
        <v>317</v>
      </c>
      <c r="E1848" s="5" t="s">
        <v>318</v>
      </c>
      <c r="F1848" s="5" t="s">
        <v>317</v>
      </c>
      <c r="G1848" s="5" t="s">
        <v>80</v>
      </c>
      <c r="H1848" s="5" t="s">
        <v>319</v>
      </c>
      <c r="I1848" s="5" t="s">
        <v>320</v>
      </c>
      <c r="J1848" s="5" t="s">
        <v>65</v>
      </c>
      <c r="K1848" s="5" t="s">
        <v>65</v>
      </c>
      <c r="M1848" s="5" t="s">
        <v>222</v>
      </c>
      <c r="N1848" s="5" t="s">
        <v>66</v>
      </c>
      <c r="O1848" s="7">
        <v>0</v>
      </c>
      <c r="P1848" s="7">
        <v>0</v>
      </c>
      <c r="Q1848" s="7">
        <v>0</v>
      </c>
      <c r="R1848" s="7">
        <v>0</v>
      </c>
      <c r="T1848" s="5">
        <v>0</v>
      </c>
      <c r="W1848" s="5">
        <v>0</v>
      </c>
      <c r="Y1848" s="5">
        <v>0</v>
      </c>
      <c r="Z1848" s="5">
        <v>0</v>
      </c>
      <c r="AB1848" s="5">
        <v>0</v>
      </c>
      <c r="AC1848" s="5">
        <v>0</v>
      </c>
      <c r="AE1848" s="5">
        <v>0</v>
      </c>
      <c r="AF1848" s="5">
        <v>0</v>
      </c>
      <c r="AH1848" s="5">
        <v>0</v>
      </c>
      <c r="AJ1848" s="7">
        <v>0</v>
      </c>
      <c r="BB1848" s="5" t="s">
        <v>322</v>
      </c>
      <c r="BD1848" s="5" t="s">
        <v>323</v>
      </c>
      <c r="BE1848" s="5" t="s">
        <v>324</v>
      </c>
    </row>
    <row r="1849" spans="1:57" x14ac:dyDescent="0.25">
      <c r="A1849" s="5">
        <v>1848</v>
      </c>
      <c r="B1849" s="6">
        <v>42596.304444444446</v>
      </c>
      <c r="D1849" s="5" t="s">
        <v>317</v>
      </c>
      <c r="E1849" s="5" t="s">
        <v>318</v>
      </c>
      <c r="F1849" s="5" t="s">
        <v>317</v>
      </c>
      <c r="G1849" s="5" t="s">
        <v>80</v>
      </c>
      <c r="H1849" s="5" t="s">
        <v>319</v>
      </c>
      <c r="I1849" s="5" t="s">
        <v>320</v>
      </c>
      <c r="J1849" s="5" t="s">
        <v>65</v>
      </c>
      <c r="K1849" s="5" t="s">
        <v>65</v>
      </c>
      <c r="M1849" s="5" t="s">
        <v>222</v>
      </c>
      <c r="N1849" s="5" t="s">
        <v>66</v>
      </c>
      <c r="O1849" s="7">
        <v>0</v>
      </c>
      <c r="P1849" s="7">
        <v>0</v>
      </c>
      <c r="Q1849" s="7">
        <v>0</v>
      </c>
      <c r="R1849" s="7">
        <v>0</v>
      </c>
      <c r="T1849" s="5">
        <v>0</v>
      </c>
      <c r="W1849" s="5">
        <v>0</v>
      </c>
      <c r="Y1849" s="5">
        <v>0</v>
      </c>
      <c r="Z1849" s="5">
        <v>0</v>
      </c>
      <c r="AB1849" s="5">
        <v>0</v>
      </c>
      <c r="AC1849" s="5">
        <v>0</v>
      </c>
      <c r="AE1849" s="5">
        <v>0</v>
      </c>
      <c r="AF1849" s="5">
        <v>0</v>
      </c>
      <c r="AH1849" s="5">
        <v>0</v>
      </c>
      <c r="AJ1849" s="7">
        <v>0</v>
      </c>
      <c r="BB1849" s="5" t="s">
        <v>322</v>
      </c>
      <c r="BD1849" s="5" t="s">
        <v>323</v>
      </c>
      <c r="BE1849" s="5" t="s">
        <v>324</v>
      </c>
    </row>
    <row r="1850" spans="1:57" x14ac:dyDescent="0.25">
      <c r="A1850" s="5">
        <v>1849</v>
      </c>
      <c r="B1850" s="6">
        <v>42596.304016203707</v>
      </c>
      <c r="D1850" s="5" t="s">
        <v>317</v>
      </c>
      <c r="E1850" s="5" t="s">
        <v>318</v>
      </c>
      <c r="F1850" s="5" t="s">
        <v>317</v>
      </c>
      <c r="G1850" s="5" t="s">
        <v>80</v>
      </c>
      <c r="H1850" s="5" t="s">
        <v>319</v>
      </c>
      <c r="I1850" s="5" t="s">
        <v>320</v>
      </c>
      <c r="J1850" s="5" t="s">
        <v>65</v>
      </c>
      <c r="K1850" s="5" t="s">
        <v>65</v>
      </c>
      <c r="M1850" s="5" t="s">
        <v>325</v>
      </c>
      <c r="N1850" s="5" t="s">
        <v>66</v>
      </c>
      <c r="O1850" s="7">
        <v>0</v>
      </c>
      <c r="P1850" s="7">
        <v>0</v>
      </c>
      <c r="Q1850" s="7">
        <v>0</v>
      </c>
      <c r="R1850" s="7">
        <v>0</v>
      </c>
      <c r="T1850" s="5">
        <v>0</v>
      </c>
      <c r="W1850" s="5">
        <v>0</v>
      </c>
      <c r="Y1850" s="5">
        <v>0</v>
      </c>
      <c r="Z1850" s="5">
        <v>0</v>
      </c>
      <c r="AB1850" s="5">
        <v>0</v>
      </c>
      <c r="AC1850" s="5">
        <v>0</v>
      </c>
      <c r="AE1850" s="5">
        <v>0</v>
      </c>
      <c r="AF1850" s="5">
        <v>0</v>
      </c>
      <c r="AH1850" s="5">
        <v>0</v>
      </c>
      <c r="AJ1850" s="7">
        <v>0</v>
      </c>
      <c r="BB1850" s="5" t="s">
        <v>322</v>
      </c>
      <c r="BD1850" s="5" t="s">
        <v>323</v>
      </c>
      <c r="BE1850" s="5" t="s">
        <v>324</v>
      </c>
    </row>
    <row r="1851" spans="1:57" x14ac:dyDescent="0.25">
      <c r="A1851" s="5">
        <v>1850</v>
      </c>
      <c r="B1851" s="6">
        <v>42596.30269675926</v>
      </c>
      <c r="C1851" s="6">
        <v>42596.526782407411</v>
      </c>
      <c r="D1851" s="5" t="s">
        <v>336</v>
      </c>
      <c r="E1851" s="5" t="s">
        <v>241</v>
      </c>
      <c r="F1851" s="5" t="s">
        <v>337</v>
      </c>
      <c r="G1851" s="5" t="s">
        <v>64</v>
      </c>
      <c r="H1851" s="5" t="s">
        <v>319</v>
      </c>
      <c r="I1851" s="5" t="s">
        <v>69</v>
      </c>
      <c r="J1851" s="5" t="s">
        <v>65</v>
      </c>
      <c r="K1851" s="5" t="s">
        <v>65</v>
      </c>
      <c r="L1851" s="5">
        <v>17395</v>
      </c>
      <c r="M1851" s="5" t="s">
        <v>70</v>
      </c>
      <c r="N1851" s="5" t="s">
        <v>70</v>
      </c>
      <c r="O1851" s="7">
        <v>0</v>
      </c>
      <c r="P1851" s="7">
        <v>0</v>
      </c>
      <c r="Q1851" s="7">
        <v>0</v>
      </c>
      <c r="R1851" s="7">
        <v>0</v>
      </c>
      <c r="T1851" s="5">
        <v>39</v>
      </c>
      <c r="U1851" s="5">
        <v>0</v>
      </c>
      <c r="V1851" s="5">
        <v>0</v>
      </c>
      <c r="W1851" s="5">
        <v>0</v>
      </c>
      <c r="Z1851" s="5">
        <v>0</v>
      </c>
      <c r="AC1851" s="5">
        <v>0</v>
      </c>
      <c r="AF1851" s="5">
        <v>0</v>
      </c>
      <c r="AI1851" s="7">
        <v>0.1953</v>
      </c>
      <c r="AJ1851" s="7">
        <v>1.66E-2</v>
      </c>
      <c r="AK1851" s="5" t="s">
        <v>78</v>
      </c>
      <c r="BB1851" s="5" t="s">
        <v>79</v>
      </c>
    </row>
    <row r="1852" spans="1:57" x14ac:dyDescent="0.25">
      <c r="A1852" s="5">
        <v>1851</v>
      </c>
      <c r="B1852" s="6">
        <v>42596.302245370367</v>
      </c>
      <c r="C1852" s="6">
        <v>42596.442083333335</v>
      </c>
      <c r="D1852" s="5" t="s">
        <v>336</v>
      </c>
      <c r="E1852" s="5" t="s">
        <v>68</v>
      </c>
      <c r="F1852" s="5" t="s">
        <v>337</v>
      </c>
      <c r="G1852" s="5" t="s">
        <v>64</v>
      </c>
      <c r="H1852" s="5" t="s">
        <v>319</v>
      </c>
      <c r="I1852" s="5" t="s">
        <v>69</v>
      </c>
      <c r="J1852" s="5" t="s">
        <v>65</v>
      </c>
      <c r="K1852" s="5" t="s">
        <v>65</v>
      </c>
      <c r="L1852" s="5">
        <v>21354</v>
      </c>
      <c r="M1852" s="5" t="s">
        <v>70</v>
      </c>
      <c r="N1852" s="5" t="s">
        <v>70</v>
      </c>
      <c r="O1852" s="7">
        <v>0</v>
      </c>
      <c r="P1852" s="7">
        <v>0</v>
      </c>
      <c r="Q1852" s="7">
        <v>0</v>
      </c>
      <c r="R1852" s="7">
        <v>0</v>
      </c>
      <c r="T1852" s="5">
        <v>33</v>
      </c>
      <c r="U1852" s="5">
        <v>0</v>
      </c>
      <c r="V1852" s="5">
        <v>0</v>
      </c>
      <c r="W1852" s="5">
        <v>0</v>
      </c>
      <c r="Z1852" s="5">
        <v>0</v>
      </c>
      <c r="AC1852" s="5">
        <v>0</v>
      </c>
      <c r="AF1852" s="5">
        <v>0</v>
      </c>
      <c r="AI1852" s="7">
        <v>768.45299999999997</v>
      </c>
      <c r="AJ1852" s="7">
        <v>2.0500000000000001E-2</v>
      </c>
      <c r="AK1852" s="5" t="s">
        <v>189</v>
      </c>
      <c r="AZ1852" s="5" t="s">
        <v>186</v>
      </c>
      <c r="BB1852" s="5" t="s">
        <v>71</v>
      </c>
    </row>
    <row r="1853" spans="1:57" x14ac:dyDescent="0.25">
      <c r="A1853" s="5">
        <v>1852</v>
      </c>
      <c r="B1853" s="6">
        <v>42596.302037037036</v>
      </c>
      <c r="C1853" s="6">
        <v>42596.457499999997</v>
      </c>
      <c r="D1853" s="5" t="s">
        <v>336</v>
      </c>
      <c r="E1853" s="5" t="s">
        <v>68</v>
      </c>
      <c r="F1853" s="5" t="s">
        <v>337</v>
      </c>
      <c r="G1853" s="5" t="s">
        <v>64</v>
      </c>
      <c r="H1853" s="5" t="s">
        <v>319</v>
      </c>
      <c r="I1853" s="5" t="s">
        <v>69</v>
      </c>
      <c r="J1853" s="5" t="s">
        <v>65</v>
      </c>
      <c r="K1853" s="5" t="s">
        <v>65</v>
      </c>
      <c r="L1853" s="5">
        <v>436240</v>
      </c>
      <c r="M1853" s="5" t="s">
        <v>70</v>
      </c>
      <c r="N1853" s="5" t="s">
        <v>70</v>
      </c>
      <c r="O1853" s="7">
        <v>0</v>
      </c>
      <c r="P1853" s="7">
        <v>0</v>
      </c>
      <c r="Q1853" s="7">
        <v>0</v>
      </c>
      <c r="R1853" s="7">
        <v>0</v>
      </c>
      <c r="T1853" s="5">
        <v>33</v>
      </c>
      <c r="U1853" s="5">
        <v>0</v>
      </c>
      <c r="V1853" s="5">
        <v>0</v>
      </c>
      <c r="W1853" s="5">
        <v>0</v>
      </c>
      <c r="Z1853" s="5">
        <v>0</v>
      </c>
      <c r="AC1853" s="5">
        <v>0</v>
      </c>
      <c r="AF1853" s="5">
        <v>0</v>
      </c>
      <c r="AI1853" s="7">
        <v>768.67079999999999</v>
      </c>
      <c r="AJ1853" s="7">
        <v>0.41599999999999998</v>
      </c>
      <c r="AK1853" s="5" t="s">
        <v>190</v>
      </c>
      <c r="AZ1853" s="5" t="s">
        <v>185</v>
      </c>
      <c r="BB1853" s="5" t="s">
        <v>74</v>
      </c>
    </row>
    <row r="1854" spans="1:57" x14ac:dyDescent="0.25">
      <c r="A1854" s="5">
        <v>1853</v>
      </c>
      <c r="B1854" s="6">
        <v>42596.290810185186</v>
      </c>
      <c r="D1854" s="5" t="s">
        <v>317</v>
      </c>
      <c r="E1854" s="5" t="s">
        <v>318</v>
      </c>
      <c r="F1854" s="5" t="s">
        <v>317</v>
      </c>
      <c r="G1854" s="5" t="s">
        <v>80</v>
      </c>
      <c r="H1854" s="5" t="s">
        <v>319</v>
      </c>
      <c r="I1854" s="5" t="s">
        <v>320</v>
      </c>
      <c r="J1854" s="5" t="s">
        <v>65</v>
      </c>
      <c r="K1854" s="5" t="s">
        <v>65</v>
      </c>
      <c r="M1854" s="5" t="s">
        <v>222</v>
      </c>
      <c r="N1854" s="5" t="s">
        <v>66</v>
      </c>
      <c r="O1854" s="7">
        <v>0</v>
      </c>
      <c r="P1854" s="7">
        <v>0</v>
      </c>
      <c r="Q1854" s="7">
        <v>0</v>
      </c>
      <c r="R1854" s="7">
        <v>0</v>
      </c>
      <c r="T1854" s="5">
        <v>0</v>
      </c>
      <c r="W1854" s="5">
        <v>0</v>
      </c>
      <c r="Y1854" s="5">
        <v>0</v>
      </c>
      <c r="Z1854" s="5">
        <v>0</v>
      </c>
      <c r="AB1854" s="5">
        <v>0</v>
      </c>
      <c r="AC1854" s="5">
        <v>0</v>
      </c>
      <c r="AE1854" s="5">
        <v>0</v>
      </c>
      <c r="AF1854" s="5">
        <v>0</v>
      </c>
      <c r="AH1854" s="5">
        <v>0</v>
      </c>
      <c r="AJ1854" s="7">
        <v>0</v>
      </c>
      <c r="BB1854" s="5" t="s">
        <v>322</v>
      </c>
      <c r="BD1854" s="5" t="s">
        <v>323</v>
      </c>
      <c r="BE1854" s="5" t="s">
        <v>324</v>
      </c>
    </row>
    <row r="1855" spans="1:57" x14ac:dyDescent="0.25">
      <c r="A1855" s="5">
        <v>1854</v>
      </c>
      <c r="B1855" s="6">
        <v>42596.290347222224</v>
      </c>
      <c r="D1855" s="5" t="s">
        <v>317</v>
      </c>
      <c r="E1855" s="5" t="s">
        <v>318</v>
      </c>
      <c r="F1855" s="5" t="s">
        <v>317</v>
      </c>
      <c r="G1855" s="5" t="s">
        <v>80</v>
      </c>
      <c r="H1855" s="5" t="s">
        <v>319</v>
      </c>
      <c r="I1855" s="5" t="s">
        <v>320</v>
      </c>
      <c r="J1855" s="5" t="s">
        <v>65</v>
      </c>
      <c r="K1855" s="5" t="s">
        <v>65</v>
      </c>
      <c r="M1855" s="5" t="s">
        <v>222</v>
      </c>
      <c r="N1855" s="5" t="s">
        <v>66</v>
      </c>
      <c r="O1855" s="7">
        <v>0</v>
      </c>
      <c r="P1855" s="7">
        <v>0</v>
      </c>
      <c r="Q1855" s="7">
        <v>0</v>
      </c>
      <c r="R1855" s="7">
        <v>0</v>
      </c>
      <c r="T1855" s="5">
        <v>0</v>
      </c>
      <c r="W1855" s="5">
        <v>0</v>
      </c>
      <c r="Y1855" s="5">
        <v>0</v>
      </c>
      <c r="Z1855" s="5">
        <v>0</v>
      </c>
      <c r="AB1855" s="5">
        <v>0</v>
      </c>
      <c r="AC1855" s="5">
        <v>0</v>
      </c>
      <c r="AE1855" s="5">
        <v>0</v>
      </c>
      <c r="AF1855" s="5">
        <v>0</v>
      </c>
      <c r="AH1855" s="5">
        <v>0</v>
      </c>
      <c r="AJ1855" s="7">
        <v>0</v>
      </c>
      <c r="BB1855" s="5" t="s">
        <v>322</v>
      </c>
      <c r="BD1855" s="5" t="s">
        <v>323</v>
      </c>
      <c r="BE1855" s="5" t="s">
        <v>324</v>
      </c>
    </row>
    <row r="1856" spans="1:57" x14ac:dyDescent="0.25">
      <c r="A1856" s="5">
        <v>1855</v>
      </c>
      <c r="B1856" s="6">
        <v>42596.289861111109</v>
      </c>
      <c r="D1856" s="5" t="s">
        <v>317</v>
      </c>
      <c r="E1856" s="5" t="s">
        <v>318</v>
      </c>
      <c r="F1856" s="5" t="s">
        <v>317</v>
      </c>
      <c r="G1856" s="5" t="s">
        <v>80</v>
      </c>
      <c r="H1856" s="5" t="s">
        <v>319</v>
      </c>
      <c r="I1856" s="5" t="s">
        <v>320</v>
      </c>
      <c r="J1856" s="5" t="s">
        <v>65</v>
      </c>
      <c r="K1856" s="5" t="s">
        <v>65</v>
      </c>
      <c r="M1856" s="5" t="s">
        <v>325</v>
      </c>
      <c r="N1856" s="5" t="s">
        <v>66</v>
      </c>
      <c r="O1856" s="7">
        <v>0</v>
      </c>
      <c r="P1856" s="7">
        <v>0</v>
      </c>
      <c r="Q1856" s="7">
        <v>0</v>
      </c>
      <c r="R1856" s="7">
        <v>0</v>
      </c>
      <c r="T1856" s="5">
        <v>0</v>
      </c>
      <c r="W1856" s="5">
        <v>0</v>
      </c>
      <c r="Y1856" s="5">
        <v>0</v>
      </c>
      <c r="Z1856" s="5">
        <v>0</v>
      </c>
      <c r="AB1856" s="5">
        <v>0</v>
      </c>
      <c r="AC1856" s="5">
        <v>0</v>
      </c>
      <c r="AE1856" s="5">
        <v>0</v>
      </c>
      <c r="AF1856" s="5">
        <v>0</v>
      </c>
      <c r="AH1856" s="5">
        <v>0</v>
      </c>
      <c r="AJ1856" s="7">
        <v>0</v>
      </c>
      <c r="BB1856" s="5" t="s">
        <v>322</v>
      </c>
      <c r="BD1856" s="5" t="s">
        <v>323</v>
      </c>
      <c r="BE1856" s="5" t="s">
        <v>324</v>
      </c>
    </row>
    <row r="1857" spans="1:57" x14ac:dyDescent="0.25">
      <c r="A1857" s="5">
        <v>1856</v>
      </c>
      <c r="B1857" s="6">
        <v>42596.219351851854</v>
      </c>
      <c r="C1857" s="6">
        <v>42596.324826388889</v>
      </c>
      <c r="D1857" s="5" t="s">
        <v>336</v>
      </c>
      <c r="E1857" s="5" t="s">
        <v>241</v>
      </c>
      <c r="F1857" s="5" t="s">
        <v>337</v>
      </c>
      <c r="G1857" s="5" t="s">
        <v>64</v>
      </c>
      <c r="H1857" s="5" t="s">
        <v>319</v>
      </c>
      <c r="I1857" s="5" t="s">
        <v>69</v>
      </c>
      <c r="J1857" s="5" t="s">
        <v>65</v>
      </c>
      <c r="K1857" s="5" t="s">
        <v>65</v>
      </c>
      <c r="L1857" s="5">
        <v>0</v>
      </c>
      <c r="M1857" s="5" t="s">
        <v>70</v>
      </c>
      <c r="N1857" s="5" t="s">
        <v>70</v>
      </c>
      <c r="O1857" s="7">
        <v>0</v>
      </c>
      <c r="P1857" s="7">
        <v>0</v>
      </c>
      <c r="Q1857" s="7">
        <v>0</v>
      </c>
      <c r="R1857" s="7">
        <v>0</v>
      </c>
      <c r="T1857" s="5">
        <v>0</v>
      </c>
      <c r="U1857" s="5">
        <v>0</v>
      </c>
      <c r="V1857" s="5">
        <v>0</v>
      </c>
      <c r="W1857" s="5">
        <v>0</v>
      </c>
      <c r="Z1857" s="5">
        <v>0</v>
      </c>
      <c r="AC1857" s="5">
        <v>0</v>
      </c>
      <c r="AF1857" s="5">
        <v>0</v>
      </c>
      <c r="AK1857" s="5" t="s">
        <v>78</v>
      </c>
      <c r="BB1857" s="5" t="s">
        <v>79</v>
      </c>
    </row>
    <row r="1858" spans="1:57" x14ac:dyDescent="0.25">
      <c r="A1858" s="5">
        <v>1857</v>
      </c>
      <c r="B1858" s="6">
        <v>42596.218912037039</v>
      </c>
      <c r="C1858" s="6">
        <v>42596.382488425923</v>
      </c>
      <c r="D1858" s="5" t="s">
        <v>336</v>
      </c>
      <c r="E1858" s="5" t="s">
        <v>241</v>
      </c>
      <c r="F1858" s="5" t="s">
        <v>337</v>
      </c>
      <c r="G1858" s="5" t="s">
        <v>64</v>
      </c>
      <c r="H1858" s="5" t="s">
        <v>319</v>
      </c>
      <c r="I1858" s="5" t="s">
        <v>69</v>
      </c>
      <c r="J1858" s="5" t="s">
        <v>65</v>
      </c>
      <c r="K1858" s="5" t="s">
        <v>65</v>
      </c>
      <c r="L1858" s="5">
        <v>10279</v>
      </c>
      <c r="M1858" s="5" t="s">
        <v>70</v>
      </c>
      <c r="N1858" s="5" t="s">
        <v>70</v>
      </c>
      <c r="O1858" s="7">
        <v>0</v>
      </c>
      <c r="P1858" s="7">
        <v>0</v>
      </c>
      <c r="Q1858" s="7">
        <v>0</v>
      </c>
      <c r="R1858" s="7">
        <v>0</v>
      </c>
      <c r="T1858" s="5">
        <v>33</v>
      </c>
      <c r="U1858" s="5">
        <v>0</v>
      </c>
      <c r="V1858" s="5">
        <v>0</v>
      </c>
      <c r="W1858" s="5">
        <v>0</v>
      </c>
      <c r="Z1858" s="5">
        <v>0</v>
      </c>
      <c r="AC1858" s="5">
        <v>0</v>
      </c>
      <c r="AF1858" s="5">
        <v>0</v>
      </c>
      <c r="AI1858" s="7">
        <v>768.72640000000001</v>
      </c>
      <c r="AJ1858" s="7">
        <v>9.7999999999999997E-3</v>
      </c>
      <c r="AK1858" s="5" t="s">
        <v>189</v>
      </c>
      <c r="AZ1858" s="5" t="s">
        <v>186</v>
      </c>
      <c r="BB1858" s="5" t="s">
        <v>71</v>
      </c>
    </row>
    <row r="1859" spans="1:57" x14ac:dyDescent="0.25">
      <c r="A1859" s="5">
        <v>1858</v>
      </c>
      <c r="B1859" s="6">
        <v>42596.2187037037</v>
      </c>
      <c r="C1859" s="6">
        <v>42596.377129629633</v>
      </c>
      <c r="D1859" s="5" t="s">
        <v>336</v>
      </c>
      <c r="E1859" s="5" t="s">
        <v>241</v>
      </c>
      <c r="F1859" s="5" t="s">
        <v>337</v>
      </c>
      <c r="G1859" s="5" t="s">
        <v>64</v>
      </c>
      <c r="H1859" s="5" t="s">
        <v>319</v>
      </c>
      <c r="I1859" s="5" t="s">
        <v>69</v>
      </c>
      <c r="J1859" s="5" t="s">
        <v>65</v>
      </c>
      <c r="K1859" s="5" t="s">
        <v>65</v>
      </c>
      <c r="L1859" s="5">
        <v>85216</v>
      </c>
      <c r="M1859" s="5" t="s">
        <v>70</v>
      </c>
      <c r="N1859" s="5" t="s">
        <v>70</v>
      </c>
      <c r="O1859" s="7">
        <v>0</v>
      </c>
      <c r="P1859" s="7">
        <v>0</v>
      </c>
      <c r="Q1859" s="7">
        <v>0</v>
      </c>
      <c r="R1859" s="7">
        <v>0</v>
      </c>
      <c r="T1859" s="5">
        <v>33</v>
      </c>
      <c r="U1859" s="5">
        <v>0</v>
      </c>
      <c r="V1859" s="5">
        <v>0</v>
      </c>
      <c r="W1859" s="5">
        <v>0</v>
      </c>
      <c r="Z1859" s="5">
        <v>0</v>
      </c>
      <c r="AC1859" s="5">
        <v>0</v>
      </c>
      <c r="AF1859" s="5">
        <v>0</v>
      </c>
      <c r="AI1859" s="7">
        <v>768.76260000000002</v>
      </c>
      <c r="AJ1859" s="7">
        <v>8.2000000000000003E-2</v>
      </c>
      <c r="AK1859" s="5" t="s">
        <v>190</v>
      </c>
      <c r="AZ1859" s="5" t="s">
        <v>185</v>
      </c>
      <c r="BB1859" s="5" t="s">
        <v>74</v>
      </c>
    </row>
    <row r="1860" spans="1:57" x14ac:dyDescent="0.25">
      <c r="A1860" s="5">
        <v>1859</v>
      </c>
      <c r="B1860" s="6">
        <v>42596.136006944442</v>
      </c>
      <c r="C1860" s="6">
        <v>42596.239571759259</v>
      </c>
      <c r="D1860" s="5" t="s">
        <v>336</v>
      </c>
      <c r="E1860" s="5" t="s">
        <v>241</v>
      </c>
      <c r="F1860" s="5" t="s">
        <v>337</v>
      </c>
      <c r="G1860" s="5" t="s">
        <v>64</v>
      </c>
      <c r="H1860" s="5" t="s">
        <v>319</v>
      </c>
      <c r="I1860" s="5" t="s">
        <v>69</v>
      </c>
      <c r="J1860" s="5" t="s">
        <v>65</v>
      </c>
      <c r="K1860" s="5" t="s">
        <v>65</v>
      </c>
      <c r="L1860" s="5">
        <v>16963</v>
      </c>
      <c r="M1860" s="5" t="s">
        <v>70</v>
      </c>
      <c r="N1860" s="5" t="s">
        <v>70</v>
      </c>
      <c r="O1860" s="7">
        <v>0</v>
      </c>
      <c r="P1860" s="7">
        <v>0</v>
      </c>
      <c r="Q1860" s="7">
        <v>0</v>
      </c>
      <c r="R1860" s="7">
        <v>0</v>
      </c>
      <c r="T1860" s="5">
        <v>39</v>
      </c>
      <c r="U1860" s="5">
        <v>0</v>
      </c>
      <c r="V1860" s="5">
        <v>0</v>
      </c>
      <c r="W1860" s="5">
        <v>0</v>
      </c>
      <c r="Z1860" s="5">
        <v>0</v>
      </c>
      <c r="AC1860" s="5">
        <v>0</v>
      </c>
      <c r="AF1860" s="5">
        <v>0</v>
      </c>
      <c r="AI1860" s="7">
        <v>6.5712999999999999</v>
      </c>
      <c r="AJ1860" s="7">
        <v>1.66E-2</v>
      </c>
      <c r="AK1860" s="5" t="s">
        <v>78</v>
      </c>
      <c r="BB1860" s="5" t="s">
        <v>79</v>
      </c>
    </row>
    <row r="1861" spans="1:57" x14ac:dyDescent="0.25">
      <c r="A1861" s="5">
        <v>1860</v>
      </c>
      <c r="B1861" s="6">
        <v>42596.135578703703</v>
      </c>
      <c r="C1861" s="6">
        <v>42596.294120370374</v>
      </c>
      <c r="D1861" s="5" t="s">
        <v>336</v>
      </c>
      <c r="E1861" s="5" t="s">
        <v>241</v>
      </c>
      <c r="F1861" s="5" t="s">
        <v>337</v>
      </c>
      <c r="G1861" s="5" t="s">
        <v>64</v>
      </c>
      <c r="H1861" s="5" t="s">
        <v>319</v>
      </c>
      <c r="I1861" s="5" t="s">
        <v>69</v>
      </c>
      <c r="J1861" s="5" t="s">
        <v>65</v>
      </c>
      <c r="K1861" s="5" t="s">
        <v>65</v>
      </c>
      <c r="L1861" s="5">
        <v>137872</v>
      </c>
      <c r="M1861" s="5" t="s">
        <v>70</v>
      </c>
      <c r="N1861" s="5" t="s">
        <v>70</v>
      </c>
      <c r="O1861" s="7">
        <v>0</v>
      </c>
      <c r="P1861" s="7">
        <v>0</v>
      </c>
      <c r="Q1861" s="7">
        <v>0</v>
      </c>
      <c r="R1861" s="7">
        <v>0</v>
      </c>
      <c r="T1861" s="5">
        <v>33</v>
      </c>
      <c r="U1861" s="5">
        <v>0</v>
      </c>
      <c r="V1861" s="5">
        <v>0</v>
      </c>
      <c r="W1861" s="5">
        <v>0</v>
      </c>
      <c r="Z1861" s="5">
        <v>0</v>
      </c>
      <c r="AC1861" s="5">
        <v>0</v>
      </c>
      <c r="AF1861" s="5">
        <v>0</v>
      </c>
      <c r="AI1861" s="7">
        <v>768.92079999999999</v>
      </c>
      <c r="AJ1861" s="7">
        <v>0.1318</v>
      </c>
      <c r="AK1861" s="5" t="s">
        <v>189</v>
      </c>
      <c r="AZ1861" s="5" t="s">
        <v>186</v>
      </c>
      <c r="BB1861" s="5" t="s">
        <v>71</v>
      </c>
    </row>
    <row r="1862" spans="1:57" x14ac:dyDescent="0.25">
      <c r="A1862" s="5">
        <v>1861</v>
      </c>
      <c r="B1862" s="6">
        <v>42596.135370370372</v>
      </c>
      <c r="C1862" s="6">
        <v>42596.289560185185</v>
      </c>
      <c r="D1862" s="5" t="s">
        <v>336</v>
      </c>
      <c r="E1862" s="5" t="s">
        <v>241</v>
      </c>
      <c r="F1862" s="5" t="s">
        <v>337</v>
      </c>
      <c r="G1862" s="5" t="s">
        <v>64</v>
      </c>
      <c r="H1862" s="5" t="s">
        <v>319</v>
      </c>
      <c r="I1862" s="5" t="s">
        <v>69</v>
      </c>
      <c r="J1862" s="5" t="s">
        <v>65</v>
      </c>
      <c r="K1862" s="5" t="s">
        <v>65</v>
      </c>
      <c r="L1862" s="5">
        <v>23550773</v>
      </c>
      <c r="M1862" s="5" t="s">
        <v>70</v>
      </c>
      <c r="N1862" s="5" t="s">
        <v>70</v>
      </c>
      <c r="O1862" s="7">
        <v>0</v>
      </c>
      <c r="P1862" s="7">
        <v>0</v>
      </c>
      <c r="Q1862" s="7">
        <v>0</v>
      </c>
      <c r="R1862" s="7">
        <v>0</v>
      </c>
      <c r="T1862" s="5">
        <v>33</v>
      </c>
      <c r="U1862" s="5">
        <v>0</v>
      </c>
      <c r="V1862" s="5">
        <v>0</v>
      </c>
      <c r="W1862" s="5">
        <v>0</v>
      </c>
      <c r="Z1862" s="5">
        <v>0</v>
      </c>
      <c r="AC1862" s="5">
        <v>0</v>
      </c>
      <c r="AF1862" s="5">
        <v>0</v>
      </c>
      <c r="AI1862" s="7">
        <v>791.35440000000006</v>
      </c>
      <c r="AJ1862" s="7">
        <v>22.46</v>
      </c>
      <c r="AK1862" s="5" t="s">
        <v>190</v>
      </c>
      <c r="AZ1862" s="5" t="s">
        <v>185</v>
      </c>
      <c r="BB1862" s="5" t="s">
        <v>74</v>
      </c>
    </row>
    <row r="1863" spans="1:57" x14ac:dyDescent="0.25">
      <c r="A1863" s="5">
        <v>1862</v>
      </c>
      <c r="B1863" s="6">
        <v>42596.13517361111</v>
      </c>
      <c r="C1863" s="6">
        <v>42596.197916666664</v>
      </c>
      <c r="D1863" s="5" t="s">
        <v>336</v>
      </c>
      <c r="E1863" s="5" t="s">
        <v>68</v>
      </c>
      <c r="F1863" s="5" t="s">
        <v>337</v>
      </c>
      <c r="G1863" s="5" t="s">
        <v>64</v>
      </c>
      <c r="H1863" s="5" t="s">
        <v>319</v>
      </c>
      <c r="I1863" s="5" t="s">
        <v>69</v>
      </c>
      <c r="J1863" s="5" t="s">
        <v>65</v>
      </c>
      <c r="K1863" s="5" t="s">
        <v>65</v>
      </c>
      <c r="L1863" s="5">
        <v>7716777</v>
      </c>
      <c r="M1863" s="5" t="s">
        <v>70</v>
      </c>
      <c r="N1863" s="5" t="s">
        <v>70</v>
      </c>
      <c r="O1863" s="7">
        <v>0</v>
      </c>
      <c r="P1863" s="7">
        <v>1E-3</v>
      </c>
      <c r="Q1863" s="7">
        <v>0</v>
      </c>
      <c r="R1863" s="7">
        <v>0</v>
      </c>
      <c r="S1863" s="5" t="s">
        <v>350</v>
      </c>
      <c r="T1863" s="5">
        <v>39</v>
      </c>
      <c r="U1863" s="5">
        <v>0</v>
      </c>
      <c r="V1863" s="5">
        <v>0</v>
      </c>
      <c r="W1863" s="5">
        <v>1</v>
      </c>
      <c r="X1863" s="5">
        <v>2.5999999999999999E-3</v>
      </c>
      <c r="Y1863" s="5">
        <v>1E-3</v>
      </c>
      <c r="Z1863" s="5">
        <v>0</v>
      </c>
      <c r="AC1863" s="5">
        <v>0</v>
      </c>
      <c r="AF1863" s="5">
        <v>0</v>
      </c>
      <c r="AI1863" s="7">
        <v>7.5712999999999999</v>
      </c>
      <c r="AJ1863" s="7">
        <v>7.3593999999999999</v>
      </c>
      <c r="AK1863" s="5" t="s">
        <v>72</v>
      </c>
      <c r="BB1863" s="5" t="s">
        <v>73</v>
      </c>
    </row>
    <row r="1864" spans="1:57" x14ac:dyDescent="0.25">
      <c r="A1864" s="5">
        <v>1863</v>
      </c>
      <c r="B1864" s="6">
        <v>42596.117893518516</v>
      </c>
      <c r="D1864" s="5" t="s">
        <v>317</v>
      </c>
      <c r="E1864" s="5" t="s">
        <v>318</v>
      </c>
      <c r="F1864" s="5" t="s">
        <v>317</v>
      </c>
      <c r="G1864" s="5" t="s">
        <v>80</v>
      </c>
      <c r="H1864" s="5" t="s">
        <v>319</v>
      </c>
      <c r="I1864" s="5" t="s">
        <v>320</v>
      </c>
      <c r="J1864" s="5" t="s">
        <v>65</v>
      </c>
      <c r="K1864" s="5" t="s">
        <v>65</v>
      </c>
      <c r="M1864" s="5" t="s">
        <v>349</v>
      </c>
      <c r="N1864" s="5" t="s">
        <v>66</v>
      </c>
      <c r="O1864" s="7">
        <v>0</v>
      </c>
      <c r="P1864" s="7">
        <v>0</v>
      </c>
      <c r="Q1864" s="7">
        <v>0</v>
      </c>
      <c r="R1864" s="7">
        <v>0</v>
      </c>
      <c r="T1864" s="5">
        <v>0</v>
      </c>
      <c r="W1864" s="5">
        <v>0</v>
      </c>
      <c r="Y1864" s="5">
        <v>0</v>
      </c>
      <c r="Z1864" s="5">
        <v>0</v>
      </c>
      <c r="AB1864" s="5">
        <v>0</v>
      </c>
      <c r="AC1864" s="5">
        <v>0</v>
      </c>
      <c r="AE1864" s="5">
        <v>0</v>
      </c>
      <c r="AF1864" s="5">
        <v>0</v>
      </c>
      <c r="AH1864" s="5">
        <v>0</v>
      </c>
      <c r="AJ1864" s="7">
        <v>0</v>
      </c>
      <c r="BB1864" s="5" t="s">
        <v>322</v>
      </c>
      <c r="BD1864" s="5" t="s">
        <v>323</v>
      </c>
      <c r="BE1864" s="5" t="s">
        <v>324</v>
      </c>
    </row>
    <row r="1865" spans="1:57" x14ac:dyDescent="0.25">
      <c r="A1865" s="5">
        <v>1864</v>
      </c>
      <c r="B1865" s="6">
        <v>42595.997245370374</v>
      </c>
      <c r="C1865" s="6">
        <v>42596.024722222224</v>
      </c>
      <c r="D1865" s="5" t="s">
        <v>336</v>
      </c>
      <c r="E1865" s="5" t="s">
        <v>241</v>
      </c>
      <c r="F1865" s="5" t="s">
        <v>337</v>
      </c>
      <c r="G1865" s="5" t="s">
        <v>64</v>
      </c>
      <c r="H1865" s="5" t="s">
        <v>319</v>
      </c>
      <c r="I1865" s="5" t="s">
        <v>69</v>
      </c>
      <c r="J1865" s="5" t="s">
        <v>65</v>
      </c>
      <c r="K1865" s="5" t="s">
        <v>65</v>
      </c>
      <c r="L1865" s="5">
        <v>6579</v>
      </c>
      <c r="M1865" s="5" t="s">
        <v>70</v>
      </c>
      <c r="N1865" s="5" t="s">
        <v>70</v>
      </c>
      <c r="O1865" s="7">
        <v>0</v>
      </c>
      <c r="P1865" s="7">
        <v>0</v>
      </c>
      <c r="Q1865" s="7">
        <v>0</v>
      </c>
      <c r="R1865" s="7">
        <v>0</v>
      </c>
      <c r="T1865" s="5">
        <v>39</v>
      </c>
      <c r="U1865" s="5">
        <v>0</v>
      </c>
      <c r="V1865" s="5">
        <v>0</v>
      </c>
      <c r="W1865" s="5">
        <v>0</v>
      </c>
      <c r="Z1865" s="5">
        <v>0</v>
      </c>
      <c r="AC1865" s="5">
        <v>0</v>
      </c>
      <c r="AF1865" s="5">
        <v>0</v>
      </c>
      <c r="AI1865" s="7">
        <v>7.7686000000000002</v>
      </c>
      <c r="AJ1865" s="7">
        <v>6.7999999999999996E-3</v>
      </c>
      <c r="AK1865" s="5" t="s">
        <v>78</v>
      </c>
      <c r="BB1865" s="5" t="s">
        <v>79</v>
      </c>
    </row>
    <row r="1866" spans="1:57" x14ac:dyDescent="0.25">
      <c r="A1866" s="5">
        <v>1865</v>
      </c>
      <c r="B1866" s="6">
        <v>42595.99664351852</v>
      </c>
      <c r="C1866" s="6">
        <v>42596.024722222224</v>
      </c>
      <c r="D1866" s="5" t="s">
        <v>336</v>
      </c>
      <c r="E1866" s="5" t="s">
        <v>241</v>
      </c>
      <c r="F1866" s="5" t="s">
        <v>337</v>
      </c>
      <c r="G1866" s="5" t="s">
        <v>64</v>
      </c>
      <c r="H1866" s="5" t="s">
        <v>319</v>
      </c>
      <c r="I1866" s="5" t="s">
        <v>69</v>
      </c>
      <c r="J1866" s="5" t="s">
        <v>65</v>
      </c>
      <c r="K1866" s="5" t="s">
        <v>65</v>
      </c>
      <c r="L1866" s="5">
        <v>55848</v>
      </c>
      <c r="M1866" s="5" t="s">
        <v>70</v>
      </c>
      <c r="N1866" s="5" t="s">
        <v>70</v>
      </c>
      <c r="O1866" s="7">
        <v>0</v>
      </c>
      <c r="P1866" s="7">
        <v>0</v>
      </c>
      <c r="Q1866" s="7">
        <v>0</v>
      </c>
      <c r="R1866" s="7">
        <v>0</v>
      </c>
      <c r="T1866" s="5">
        <v>33</v>
      </c>
      <c r="U1866" s="5">
        <v>0</v>
      </c>
      <c r="V1866" s="5">
        <v>0</v>
      </c>
      <c r="W1866" s="5">
        <v>0</v>
      </c>
      <c r="Z1866" s="5">
        <v>0</v>
      </c>
      <c r="AC1866" s="5">
        <v>0</v>
      </c>
      <c r="AF1866" s="5">
        <v>0</v>
      </c>
      <c r="AI1866" s="7">
        <v>791.40809999999999</v>
      </c>
      <c r="AJ1866" s="7">
        <v>5.3699999999999998E-2</v>
      </c>
      <c r="AK1866" s="5" t="s">
        <v>148</v>
      </c>
      <c r="AZ1866" s="5" t="s">
        <v>185</v>
      </c>
      <c r="BB1866" s="5" t="s">
        <v>74</v>
      </c>
    </row>
    <row r="1867" spans="1:57" x14ac:dyDescent="0.25">
      <c r="A1867" s="5">
        <v>1866</v>
      </c>
      <c r="B1867" s="6">
        <v>42595.996423611112</v>
      </c>
      <c r="C1867" s="6">
        <v>42596.024722222224</v>
      </c>
      <c r="D1867" s="5" t="s">
        <v>336</v>
      </c>
      <c r="E1867" s="5" t="s">
        <v>241</v>
      </c>
      <c r="F1867" s="5" t="s">
        <v>337</v>
      </c>
      <c r="G1867" s="5" t="s">
        <v>64</v>
      </c>
      <c r="H1867" s="5" t="s">
        <v>319</v>
      </c>
      <c r="I1867" s="5" t="s">
        <v>69</v>
      </c>
      <c r="J1867" s="5" t="s">
        <v>65</v>
      </c>
      <c r="K1867" s="5" t="s">
        <v>65</v>
      </c>
      <c r="L1867" s="5">
        <v>199212</v>
      </c>
      <c r="M1867" s="5" t="s">
        <v>70</v>
      </c>
      <c r="N1867" s="5" t="s">
        <v>70</v>
      </c>
      <c r="O1867" s="7">
        <v>0</v>
      </c>
      <c r="P1867" s="7">
        <v>0</v>
      </c>
      <c r="Q1867" s="7">
        <v>0</v>
      </c>
      <c r="R1867" s="7">
        <v>0</v>
      </c>
      <c r="T1867" s="5">
        <v>39</v>
      </c>
      <c r="U1867" s="5">
        <v>0</v>
      </c>
      <c r="V1867" s="5">
        <v>0</v>
      </c>
      <c r="W1867" s="5">
        <v>0</v>
      </c>
      <c r="Z1867" s="5">
        <v>0</v>
      </c>
      <c r="AC1867" s="5">
        <v>0</v>
      </c>
      <c r="AF1867" s="5">
        <v>0</v>
      </c>
      <c r="AI1867" s="7">
        <v>7.7617000000000003</v>
      </c>
      <c r="AJ1867" s="7">
        <v>0.19040000000000001</v>
      </c>
      <c r="AK1867" s="5" t="s">
        <v>72</v>
      </c>
      <c r="BB1867" s="5" t="s">
        <v>73</v>
      </c>
    </row>
    <row r="1868" spans="1:57" x14ac:dyDescent="0.25">
      <c r="A1868" s="5">
        <v>1867</v>
      </c>
      <c r="B1868" s="6">
        <v>42595.990312499998</v>
      </c>
      <c r="D1868" s="5" t="s">
        <v>318</v>
      </c>
      <c r="E1868" s="5" t="s">
        <v>344</v>
      </c>
      <c r="G1868" s="5" t="s">
        <v>64</v>
      </c>
      <c r="H1868" s="5" t="s">
        <v>319</v>
      </c>
      <c r="I1868" s="5" t="s">
        <v>75</v>
      </c>
      <c r="J1868" s="5" t="s">
        <v>65</v>
      </c>
      <c r="K1868" s="5" t="s">
        <v>65</v>
      </c>
      <c r="M1868" s="5" t="s">
        <v>507</v>
      </c>
      <c r="N1868" s="5" t="s">
        <v>76</v>
      </c>
      <c r="O1868" s="7">
        <v>0</v>
      </c>
      <c r="P1868" s="7">
        <v>0</v>
      </c>
      <c r="Q1868" s="7">
        <v>0</v>
      </c>
      <c r="R1868" s="7">
        <v>0</v>
      </c>
      <c r="T1868" s="5">
        <v>0</v>
      </c>
      <c r="W1868" s="5">
        <v>0</v>
      </c>
      <c r="Y1868" s="5">
        <v>0</v>
      </c>
      <c r="Z1868" s="5">
        <v>0</v>
      </c>
      <c r="AB1868" s="5">
        <v>0</v>
      </c>
      <c r="AC1868" s="5">
        <v>0</v>
      </c>
      <c r="AE1868" s="5">
        <v>0</v>
      </c>
      <c r="AF1868" s="5">
        <v>0</v>
      </c>
      <c r="AH1868" s="5">
        <v>0</v>
      </c>
      <c r="AJ1868" s="7">
        <v>0</v>
      </c>
      <c r="AZ1868" s="5" t="s">
        <v>175</v>
      </c>
      <c r="BB1868" s="5" t="s">
        <v>77</v>
      </c>
      <c r="BD1868" s="5" t="s">
        <v>722</v>
      </c>
      <c r="BE1868" s="5" t="s">
        <v>67</v>
      </c>
    </row>
    <row r="1869" spans="1:57" x14ac:dyDescent="0.25">
      <c r="A1869" s="5">
        <v>1868</v>
      </c>
      <c r="B1869" s="6">
        <v>42595.948240740741</v>
      </c>
      <c r="D1869" s="5" t="s">
        <v>318</v>
      </c>
      <c r="E1869" s="5" t="s">
        <v>326</v>
      </c>
      <c r="G1869" s="5" t="s">
        <v>64</v>
      </c>
      <c r="H1869" s="5" t="s">
        <v>319</v>
      </c>
      <c r="I1869" s="5" t="s">
        <v>75</v>
      </c>
      <c r="J1869" s="5" t="s">
        <v>65</v>
      </c>
      <c r="K1869" s="5" t="s">
        <v>65</v>
      </c>
      <c r="M1869" s="5" t="s">
        <v>66</v>
      </c>
      <c r="N1869" s="5" t="s">
        <v>66</v>
      </c>
      <c r="O1869" s="7">
        <v>0</v>
      </c>
      <c r="P1869" s="7">
        <v>0</v>
      </c>
      <c r="Q1869" s="7">
        <v>0</v>
      </c>
      <c r="R1869" s="7">
        <v>0</v>
      </c>
      <c r="T1869" s="5">
        <v>0</v>
      </c>
      <c r="W1869" s="5">
        <v>0</v>
      </c>
      <c r="Y1869" s="5">
        <v>0</v>
      </c>
      <c r="Z1869" s="5">
        <v>0</v>
      </c>
      <c r="AB1869" s="5">
        <v>0</v>
      </c>
      <c r="AC1869" s="5">
        <v>0</v>
      </c>
      <c r="AE1869" s="5">
        <v>0</v>
      </c>
      <c r="AF1869" s="5">
        <v>0</v>
      </c>
      <c r="AH1869" s="5">
        <v>0</v>
      </c>
      <c r="AJ1869" s="7">
        <v>0</v>
      </c>
      <c r="AZ1869" s="5" t="s">
        <v>175</v>
      </c>
      <c r="BB1869" s="5" t="s">
        <v>77</v>
      </c>
      <c r="BD1869" s="5" t="s">
        <v>723</v>
      </c>
      <c r="BE1869" s="5" t="s">
        <v>67</v>
      </c>
    </row>
    <row r="1870" spans="1:57" x14ac:dyDescent="0.25">
      <c r="A1870" s="5">
        <v>1869</v>
      </c>
      <c r="B1870" s="6">
        <v>42595.940451388888</v>
      </c>
      <c r="D1870" s="5" t="s">
        <v>318</v>
      </c>
      <c r="E1870" s="5" t="s">
        <v>712</v>
      </c>
      <c r="G1870" s="5" t="s">
        <v>64</v>
      </c>
      <c r="H1870" s="5" t="s">
        <v>319</v>
      </c>
      <c r="I1870" s="5" t="s">
        <v>75</v>
      </c>
      <c r="J1870" s="5" t="s">
        <v>65</v>
      </c>
      <c r="K1870" s="5" t="s">
        <v>65</v>
      </c>
      <c r="M1870" s="5" t="s">
        <v>724</v>
      </c>
      <c r="N1870" s="5" t="s">
        <v>365</v>
      </c>
      <c r="O1870" s="7">
        <v>0</v>
      </c>
      <c r="P1870" s="7">
        <v>0</v>
      </c>
      <c r="Q1870" s="7">
        <v>0</v>
      </c>
      <c r="R1870" s="7">
        <v>0</v>
      </c>
      <c r="T1870" s="5">
        <v>0</v>
      </c>
      <c r="W1870" s="5">
        <v>0</v>
      </c>
      <c r="Y1870" s="5">
        <v>0</v>
      </c>
      <c r="Z1870" s="5">
        <v>0</v>
      </c>
      <c r="AB1870" s="5">
        <v>0</v>
      </c>
      <c r="AC1870" s="5">
        <v>0</v>
      </c>
      <c r="AE1870" s="5">
        <v>0</v>
      </c>
      <c r="AF1870" s="5">
        <v>0</v>
      </c>
      <c r="AH1870" s="5">
        <v>0</v>
      </c>
      <c r="AJ1870" s="7">
        <v>0</v>
      </c>
      <c r="AZ1870" s="5" t="s">
        <v>175</v>
      </c>
      <c r="BB1870" s="5" t="s">
        <v>77</v>
      </c>
      <c r="BD1870" s="5" t="s">
        <v>722</v>
      </c>
      <c r="BE1870" s="5" t="s">
        <v>67</v>
      </c>
    </row>
    <row r="1871" spans="1:57" x14ac:dyDescent="0.25">
      <c r="A1871" s="5">
        <v>1870</v>
      </c>
      <c r="B1871" s="6">
        <v>42595.939953703702</v>
      </c>
      <c r="D1871" s="5" t="s">
        <v>318</v>
      </c>
      <c r="E1871" s="5" t="s">
        <v>356</v>
      </c>
      <c r="G1871" s="5" t="s">
        <v>64</v>
      </c>
      <c r="H1871" s="5" t="s">
        <v>319</v>
      </c>
      <c r="I1871" s="5" t="s">
        <v>75</v>
      </c>
      <c r="J1871" s="5" t="s">
        <v>65</v>
      </c>
      <c r="K1871" s="5" t="s">
        <v>65</v>
      </c>
      <c r="M1871" s="5" t="s">
        <v>298</v>
      </c>
      <c r="N1871" s="5" t="s">
        <v>66</v>
      </c>
      <c r="O1871" s="7">
        <v>0</v>
      </c>
      <c r="P1871" s="7">
        <v>0</v>
      </c>
      <c r="Q1871" s="7">
        <v>0</v>
      </c>
      <c r="R1871" s="7">
        <v>0</v>
      </c>
      <c r="T1871" s="5">
        <v>0</v>
      </c>
      <c r="W1871" s="5">
        <v>0</v>
      </c>
      <c r="Y1871" s="5">
        <v>0</v>
      </c>
      <c r="Z1871" s="5">
        <v>0</v>
      </c>
      <c r="AB1871" s="5">
        <v>0</v>
      </c>
      <c r="AC1871" s="5">
        <v>0</v>
      </c>
      <c r="AE1871" s="5">
        <v>0</v>
      </c>
      <c r="AF1871" s="5">
        <v>0</v>
      </c>
      <c r="AH1871" s="5">
        <v>0</v>
      </c>
      <c r="AJ1871" s="7">
        <v>0</v>
      </c>
      <c r="AZ1871" s="5" t="s">
        <v>175</v>
      </c>
      <c r="BB1871" s="5" t="s">
        <v>77</v>
      </c>
      <c r="BD1871" s="5" t="s">
        <v>722</v>
      </c>
      <c r="BE1871" s="5" t="s">
        <v>67</v>
      </c>
    </row>
    <row r="1872" spans="1:57" x14ac:dyDescent="0.25">
      <c r="A1872" s="5">
        <v>1871</v>
      </c>
      <c r="B1872" s="6">
        <v>42595.917569444442</v>
      </c>
      <c r="C1872" s="6">
        <v>42595.998599537037</v>
      </c>
      <c r="D1872" s="5" t="s">
        <v>336</v>
      </c>
      <c r="E1872" s="5" t="s">
        <v>241</v>
      </c>
      <c r="F1872" s="5" t="s">
        <v>337</v>
      </c>
      <c r="G1872" s="5" t="s">
        <v>64</v>
      </c>
      <c r="H1872" s="5" t="s">
        <v>319</v>
      </c>
      <c r="I1872" s="5" t="s">
        <v>69</v>
      </c>
      <c r="J1872" s="5" t="s">
        <v>65</v>
      </c>
      <c r="K1872" s="5" t="s">
        <v>65</v>
      </c>
      <c r="L1872" s="5">
        <v>80653</v>
      </c>
      <c r="M1872" s="5" t="s">
        <v>70</v>
      </c>
      <c r="N1872" s="5" t="s">
        <v>70</v>
      </c>
      <c r="O1872" s="7">
        <v>0</v>
      </c>
      <c r="P1872" s="7">
        <v>0</v>
      </c>
      <c r="Q1872" s="7">
        <v>0</v>
      </c>
      <c r="R1872" s="7">
        <v>0</v>
      </c>
      <c r="T1872" s="5">
        <v>33</v>
      </c>
      <c r="U1872" s="5">
        <v>0</v>
      </c>
      <c r="V1872" s="5">
        <v>0</v>
      </c>
      <c r="W1872" s="5">
        <v>0</v>
      </c>
      <c r="Z1872" s="5">
        <v>0</v>
      </c>
      <c r="AC1872" s="5">
        <v>0</v>
      </c>
      <c r="AF1872" s="5">
        <v>0</v>
      </c>
      <c r="AI1872" s="7">
        <v>791.56920000000002</v>
      </c>
      <c r="AJ1872" s="7">
        <v>7.7100000000000002E-2</v>
      </c>
      <c r="AK1872" s="5" t="s">
        <v>149</v>
      </c>
      <c r="AZ1872" s="5" t="s">
        <v>186</v>
      </c>
      <c r="BB1872" s="5" t="s">
        <v>71</v>
      </c>
    </row>
    <row r="1873" spans="1:57" x14ac:dyDescent="0.25">
      <c r="A1873" s="5">
        <v>1872</v>
      </c>
      <c r="B1873" s="6">
        <v>42595.915497685186</v>
      </c>
      <c r="D1873" s="5" t="s">
        <v>318</v>
      </c>
      <c r="E1873" s="5" t="s">
        <v>356</v>
      </c>
      <c r="G1873" s="5" t="s">
        <v>64</v>
      </c>
      <c r="H1873" s="5" t="s">
        <v>319</v>
      </c>
      <c r="I1873" s="5" t="s">
        <v>75</v>
      </c>
      <c r="J1873" s="5" t="s">
        <v>65</v>
      </c>
      <c r="K1873" s="5" t="s">
        <v>65</v>
      </c>
      <c r="M1873" s="5" t="s">
        <v>725</v>
      </c>
      <c r="N1873" s="5" t="s">
        <v>245</v>
      </c>
      <c r="O1873" s="7">
        <v>0</v>
      </c>
      <c r="P1873" s="7">
        <v>0</v>
      </c>
      <c r="Q1873" s="7">
        <v>0</v>
      </c>
      <c r="R1873" s="7">
        <v>0</v>
      </c>
      <c r="T1873" s="5">
        <v>0</v>
      </c>
      <c r="W1873" s="5">
        <v>0</v>
      </c>
      <c r="Y1873" s="5">
        <v>0</v>
      </c>
      <c r="Z1873" s="5">
        <v>0</v>
      </c>
      <c r="AB1873" s="5">
        <v>0</v>
      </c>
      <c r="AC1873" s="5">
        <v>0</v>
      </c>
      <c r="AE1873" s="5">
        <v>0</v>
      </c>
      <c r="AF1873" s="5">
        <v>0</v>
      </c>
      <c r="AH1873" s="5">
        <v>0</v>
      </c>
      <c r="AJ1873" s="7">
        <v>0</v>
      </c>
      <c r="AZ1873" s="5" t="s">
        <v>175</v>
      </c>
      <c r="BB1873" s="5" t="s">
        <v>77</v>
      </c>
      <c r="BD1873" s="5" t="s">
        <v>722</v>
      </c>
      <c r="BE1873" s="5" t="s">
        <v>67</v>
      </c>
    </row>
    <row r="1874" spans="1:57" x14ac:dyDescent="0.25">
      <c r="A1874" s="5">
        <v>1873</v>
      </c>
      <c r="B1874" s="6">
        <v>42595.915023148147</v>
      </c>
      <c r="C1874" s="6">
        <v>42595.998599537037</v>
      </c>
      <c r="D1874" s="5" t="s">
        <v>336</v>
      </c>
      <c r="E1874" s="5" t="s">
        <v>241</v>
      </c>
      <c r="F1874" s="5" t="s">
        <v>337</v>
      </c>
      <c r="G1874" s="5" t="s">
        <v>64</v>
      </c>
      <c r="H1874" s="5" t="s">
        <v>319</v>
      </c>
      <c r="I1874" s="5" t="s">
        <v>69</v>
      </c>
      <c r="J1874" s="5" t="s">
        <v>65</v>
      </c>
      <c r="K1874" s="5" t="s">
        <v>65</v>
      </c>
      <c r="L1874" s="5">
        <v>596292</v>
      </c>
      <c r="M1874" s="5" t="s">
        <v>70</v>
      </c>
      <c r="N1874" s="5" t="s">
        <v>70</v>
      </c>
      <c r="O1874" s="7">
        <v>0</v>
      </c>
      <c r="P1874" s="7">
        <v>0</v>
      </c>
      <c r="Q1874" s="7">
        <v>0</v>
      </c>
      <c r="R1874" s="7">
        <v>0</v>
      </c>
      <c r="T1874" s="5">
        <v>33</v>
      </c>
      <c r="U1874" s="5">
        <v>0</v>
      </c>
      <c r="V1874" s="5">
        <v>0</v>
      </c>
      <c r="W1874" s="5">
        <v>0</v>
      </c>
      <c r="Z1874" s="5">
        <v>0</v>
      </c>
      <c r="AC1874" s="5">
        <v>0</v>
      </c>
      <c r="AF1874" s="5">
        <v>0</v>
      </c>
      <c r="AI1874" s="7">
        <v>792.05460000000005</v>
      </c>
      <c r="AJ1874" s="7">
        <v>0.56930000000000003</v>
      </c>
      <c r="AK1874" s="5" t="s">
        <v>148</v>
      </c>
      <c r="AZ1874" s="5" t="s">
        <v>185</v>
      </c>
      <c r="BB1874" s="5" t="s">
        <v>74</v>
      </c>
    </row>
    <row r="1875" spans="1:57" x14ac:dyDescent="0.25">
      <c r="A1875" s="5">
        <v>1874</v>
      </c>
      <c r="B1875" s="6">
        <v>42595.914722222224</v>
      </c>
      <c r="C1875" s="6">
        <v>42596.027002314811</v>
      </c>
      <c r="D1875" s="5" t="s">
        <v>336</v>
      </c>
      <c r="E1875" s="5" t="s">
        <v>241</v>
      </c>
      <c r="F1875" s="5" t="s">
        <v>337</v>
      </c>
      <c r="G1875" s="5" t="s">
        <v>64</v>
      </c>
      <c r="H1875" s="5" t="s">
        <v>319</v>
      </c>
      <c r="I1875" s="5" t="s">
        <v>69</v>
      </c>
      <c r="J1875" s="5" t="s">
        <v>65</v>
      </c>
      <c r="K1875" s="5" t="s">
        <v>65</v>
      </c>
      <c r="L1875" s="5">
        <v>1953178</v>
      </c>
      <c r="M1875" s="5" t="s">
        <v>70</v>
      </c>
      <c r="N1875" s="5" t="s">
        <v>70</v>
      </c>
      <c r="O1875" s="7">
        <v>0</v>
      </c>
      <c r="P1875" s="7">
        <v>0</v>
      </c>
      <c r="Q1875" s="7">
        <v>0</v>
      </c>
      <c r="R1875" s="7">
        <v>0</v>
      </c>
      <c r="T1875" s="5">
        <v>39</v>
      </c>
      <c r="U1875" s="5">
        <v>0</v>
      </c>
      <c r="V1875" s="5">
        <v>0</v>
      </c>
      <c r="W1875" s="5">
        <v>0</v>
      </c>
      <c r="Z1875" s="5">
        <v>0</v>
      </c>
      <c r="AC1875" s="5">
        <v>0</v>
      </c>
      <c r="AF1875" s="5">
        <v>0</v>
      </c>
      <c r="AI1875" s="7">
        <v>9.6318000000000001</v>
      </c>
      <c r="AJ1875" s="7">
        <v>1.8633</v>
      </c>
      <c r="AK1875" s="5" t="s">
        <v>72</v>
      </c>
      <c r="BB1875" s="5" t="s">
        <v>73</v>
      </c>
    </row>
    <row r="1876" spans="1:57" x14ac:dyDescent="0.25">
      <c r="A1876" s="5">
        <v>1875</v>
      </c>
      <c r="B1876" s="6">
        <v>42595.912777777776</v>
      </c>
      <c r="D1876" s="5" t="s">
        <v>317</v>
      </c>
      <c r="E1876" s="5" t="s">
        <v>318</v>
      </c>
      <c r="F1876" s="5" t="s">
        <v>317</v>
      </c>
      <c r="G1876" s="5" t="s">
        <v>80</v>
      </c>
      <c r="H1876" s="5" t="s">
        <v>319</v>
      </c>
      <c r="I1876" s="5" t="s">
        <v>320</v>
      </c>
      <c r="J1876" s="5" t="s">
        <v>65</v>
      </c>
      <c r="K1876" s="5" t="s">
        <v>65</v>
      </c>
      <c r="M1876" s="5" t="s">
        <v>280</v>
      </c>
      <c r="N1876" s="5" t="s">
        <v>66</v>
      </c>
      <c r="O1876" s="7">
        <v>0</v>
      </c>
      <c r="P1876" s="7">
        <v>0</v>
      </c>
      <c r="Q1876" s="7">
        <v>0</v>
      </c>
      <c r="R1876" s="7">
        <v>0</v>
      </c>
      <c r="T1876" s="5">
        <v>0</v>
      </c>
      <c r="W1876" s="5">
        <v>0</v>
      </c>
      <c r="Y1876" s="5">
        <v>0</v>
      </c>
      <c r="Z1876" s="5">
        <v>0</v>
      </c>
      <c r="AB1876" s="5">
        <v>0</v>
      </c>
      <c r="AC1876" s="5">
        <v>0</v>
      </c>
      <c r="AE1876" s="5">
        <v>0</v>
      </c>
      <c r="AF1876" s="5">
        <v>0</v>
      </c>
      <c r="AH1876" s="5">
        <v>0</v>
      </c>
      <c r="AJ1876" s="7">
        <v>0</v>
      </c>
      <c r="BB1876" s="5" t="s">
        <v>322</v>
      </c>
      <c r="BD1876" s="5" t="s">
        <v>323</v>
      </c>
      <c r="BE1876" s="5" t="s">
        <v>324</v>
      </c>
    </row>
    <row r="1877" spans="1:57" x14ac:dyDescent="0.25">
      <c r="A1877" s="5">
        <v>1876</v>
      </c>
      <c r="B1877" s="6">
        <v>42595.904895833337</v>
      </c>
      <c r="D1877" s="5" t="s">
        <v>317</v>
      </c>
      <c r="E1877" s="5" t="s">
        <v>318</v>
      </c>
      <c r="F1877" s="5" t="s">
        <v>317</v>
      </c>
      <c r="G1877" s="5" t="s">
        <v>80</v>
      </c>
      <c r="H1877" s="5" t="s">
        <v>319</v>
      </c>
      <c r="I1877" s="5" t="s">
        <v>320</v>
      </c>
      <c r="J1877" s="5" t="s">
        <v>65</v>
      </c>
      <c r="K1877" s="5" t="s">
        <v>65</v>
      </c>
      <c r="M1877" s="5" t="s">
        <v>243</v>
      </c>
      <c r="N1877" s="5" t="s">
        <v>66</v>
      </c>
      <c r="O1877" s="7">
        <v>0</v>
      </c>
      <c r="P1877" s="7">
        <v>0</v>
      </c>
      <c r="Q1877" s="7">
        <v>0</v>
      </c>
      <c r="R1877" s="7">
        <v>0</v>
      </c>
      <c r="T1877" s="5">
        <v>0</v>
      </c>
      <c r="W1877" s="5">
        <v>0</v>
      </c>
      <c r="Y1877" s="5">
        <v>0</v>
      </c>
      <c r="Z1877" s="5">
        <v>0</v>
      </c>
      <c r="AB1877" s="5">
        <v>0</v>
      </c>
      <c r="AC1877" s="5">
        <v>0</v>
      </c>
      <c r="AE1877" s="5">
        <v>0</v>
      </c>
      <c r="AF1877" s="5">
        <v>0</v>
      </c>
      <c r="AH1877" s="5">
        <v>0</v>
      </c>
      <c r="AJ1877" s="7">
        <v>0</v>
      </c>
      <c r="BB1877" s="5" t="s">
        <v>322</v>
      </c>
      <c r="BD1877" s="5" t="s">
        <v>323</v>
      </c>
      <c r="BE1877" s="5" t="s">
        <v>324</v>
      </c>
    </row>
    <row r="1878" spans="1:57" x14ac:dyDescent="0.25">
      <c r="A1878" s="5">
        <v>1877</v>
      </c>
      <c r="B1878" s="6">
        <v>42595.904664351852</v>
      </c>
      <c r="D1878" s="5" t="s">
        <v>317</v>
      </c>
      <c r="E1878" s="5" t="s">
        <v>318</v>
      </c>
      <c r="F1878" s="5" t="s">
        <v>317</v>
      </c>
      <c r="G1878" s="5" t="s">
        <v>80</v>
      </c>
      <c r="H1878" s="5" t="s">
        <v>319</v>
      </c>
      <c r="I1878" s="5" t="s">
        <v>320</v>
      </c>
      <c r="J1878" s="5" t="s">
        <v>65</v>
      </c>
      <c r="K1878" s="5" t="s">
        <v>65</v>
      </c>
      <c r="M1878" s="5" t="s">
        <v>243</v>
      </c>
      <c r="N1878" s="5" t="s">
        <v>66</v>
      </c>
      <c r="O1878" s="7">
        <v>0</v>
      </c>
      <c r="P1878" s="7">
        <v>0</v>
      </c>
      <c r="Q1878" s="7">
        <v>0</v>
      </c>
      <c r="R1878" s="7">
        <v>0</v>
      </c>
      <c r="T1878" s="5">
        <v>0</v>
      </c>
      <c r="W1878" s="5">
        <v>0</v>
      </c>
      <c r="Y1878" s="5">
        <v>0</v>
      </c>
      <c r="Z1878" s="5">
        <v>0</v>
      </c>
      <c r="AB1878" s="5">
        <v>0</v>
      </c>
      <c r="AC1878" s="5">
        <v>0</v>
      </c>
      <c r="AE1878" s="5">
        <v>0</v>
      </c>
      <c r="AF1878" s="5">
        <v>0</v>
      </c>
      <c r="AH1878" s="5">
        <v>0</v>
      </c>
      <c r="AJ1878" s="7">
        <v>0</v>
      </c>
      <c r="BB1878" s="5" t="s">
        <v>322</v>
      </c>
      <c r="BD1878" s="5" t="s">
        <v>323</v>
      </c>
      <c r="BE1878" s="5" t="s">
        <v>324</v>
      </c>
    </row>
    <row r="1879" spans="1:57" x14ac:dyDescent="0.25">
      <c r="A1879" s="5">
        <v>1878</v>
      </c>
      <c r="B1879" s="6">
        <v>42595.874432870369</v>
      </c>
      <c r="D1879" s="5" t="s">
        <v>330</v>
      </c>
      <c r="E1879" s="5" t="s">
        <v>318</v>
      </c>
      <c r="G1879" s="5" t="s">
        <v>64</v>
      </c>
      <c r="H1879" s="5" t="s">
        <v>319</v>
      </c>
      <c r="I1879" s="5" t="s">
        <v>176</v>
      </c>
      <c r="J1879" s="5" t="s">
        <v>65</v>
      </c>
      <c r="K1879" s="5" t="s">
        <v>65</v>
      </c>
      <c r="M1879" s="5" t="s">
        <v>502</v>
      </c>
      <c r="N1879" s="5" t="s">
        <v>66</v>
      </c>
      <c r="O1879" s="7">
        <v>0</v>
      </c>
      <c r="P1879" s="7">
        <v>0</v>
      </c>
      <c r="Q1879" s="7">
        <v>0</v>
      </c>
      <c r="R1879" s="7">
        <v>0</v>
      </c>
      <c r="T1879" s="5">
        <v>0</v>
      </c>
      <c r="W1879" s="5">
        <v>0</v>
      </c>
      <c r="Y1879" s="5">
        <v>0</v>
      </c>
      <c r="Z1879" s="5">
        <v>0</v>
      </c>
      <c r="AB1879" s="5">
        <v>0</v>
      </c>
      <c r="AC1879" s="5">
        <v>0</v>
      </c>
      <c r="AE1879" s="5">
        <v>0</v>
      </c>
      <c r="AF1879" s="5">
        <v>0</v>
      </c>
      <c r="AH1879" s="5">
        <v>0</v>
      </c>
      <c r="AJ1879" s="7">
        <v>0</v>
      </c>
      <c r="AZ1879" s="5" t="s">
        <v>175</v>
      </c>
      <c r="BB1879" s="5" t="s">
        <v>178</v>
      </c>
      <c r="BD1879" s="5" t="s">
        <v>726</v>
      </c>
      <c r="BE1879" s="5" t="s">
        <v>67</v>
      </c>
    </row>
    <row r="1880" spans="1:57" x14ac:dyDescent="0.25">
      <c r="A1880" s="5">
        <v>1879</v>
      </c>
      <c r="B1880" s="6">
        <v>42595.865671296298</v>
      </c>
      <c r="C1880" s="6">
        <v>42595.988969907405</v>
      </c>
      <c r="D1880" s="5" t="s">
        <v>336</v>
      </c>
      <c r="E1880" s="5" t="s">
        <v>241</v>
      </c>
      <c r="F1880" s="5" t="s">
        <v>337</v>
      </c>
      <c r="G1880" s="5" t="s">
        <v>64</v>
      </c>
      <c r="H1880" s="5" t="s">
        <v>319</v>
      </c>
      <c r="I1880" s="5" t="s">
        <v>69</v>
      </c>
      <c r="J1880" s="5" t="s">
        <v>65</v>
      </c>
      <c r="K1880" s="5" t="s">
        <v>65</v>
      </c>
      <c r="L1880" s="5">
        <v>809191</v>
      </c>
      <c r="M1880" s="5" t="s">
        <v>70</v>
      </c>
      <c r="N1880" s="5" t="s">
        <v>70</v>
      </c>
      <c r="O1880" s="7">
        <v>0</v>
      </c>
      <c r="P1880" s="7">
        <v>0</v>
      </c>
      <c r="Q1880" s="7">
        <v>0</v>
      </c>
      <c r="R1880" s="7">
        <v>0</v>
      </c>
      <c r="T1880" s="5">
        <v>39</v>
      </c>
      <c r="U1880" s="5">
        <v>0</v>
      </c>
      <c r="V1880" s="5">
        <v>0</v>
      </c>
      <c r="W1880" s="5">
        <v>0</v>
      </c>
      <c r="Z1880" s="5">
        <v>0</v>
      </c>
      <c r="AC1880" s="5">
        <v>0</v>
      </c>
      <c r="AF1880" s="5">
        <v>0</v>
      </c>
      <c r="AI1880" s="7">
        <v>10.453099999999999</v>
      </c>
      <c r="AJ1880" s="7">
        <v>0.77149999999999996</v>
      </c>
      <c r="AK1880" s="5" t="s">
        <v>72</v>
      </c>
      <c r="BB1880" s="5" t="s">
        <v>73</v>
      </c>
    </row>
    <row r="1881" spans="1:57" x14ac:dyDescent="0.25">
      <c r="A1881" s="5">
        <v>1880</v>
      </c>
      <c r="B1881" s="6">
        <v>42595.858275462961</v>
      </c>
      <c r="C1881" s="6">
        <v>42595.982523148145</v>
      </c>
      <c r="D1881" s="5" t="s">
        <v>336</v>
      </c>
      <c r="E1881" s="5" t="s">
        <v>241</v>
      </c>
      <c r="F1881" s="5" t="s">
        <v>337</v>
      </c>
      <c r="G1881" s="5" t="s">
        <v>64</v>
      </c>
      <c r="H1881" s="5" t="s">
        <v>319</v>
      </c>
      <c r="I1881" s="5" t="s">
        <v>69</v>
      </c>
      <c r="J1881" s="5" t="s">
        <v>65</v>
      </c>
      <c r="K1881" s="5" t="s">
        <v>65</v>
      </c>
      <c r="L1881" s="5">
        <v>52371</v>
      </c>
      <c r="M1881" s="5" t="s">
        <v>70</v>
      </c>
      <c r="N1881" s="5" t="s">
        <v>70</v>
      </c>
      <c r="O1881" s="7">
        <v>0</v>
      </c>
      <c r="P1881" s="7">
        <v>0</v>
      </c>
      <c r="Q1881" s="7">
        <v>0</v>
      </c>
      <c r="R1881" s="7">
        <v>0</v>
      </c>
      <c r="T1881" s="5">
        <v>39</v>
      </c>
      <c r="U1881" s="5">
        <v>0</v>
      </c>
      <c r="V1881" s="5">
        <v>0</v>
      </c>
      <c r="W1881" s="5">
        <v>0</v>
      </c>
      <c r="Z1881" s="5">
        <v>0</v>
      </c>
      <c r="AC1881" s="5">
        <v>0</v>
      </c>
      <c r="AF1881" s="5">
        <v>0</v>
      </c>
      <c r="AI1881" s="7">
        <v>9.9678000000000004</v>
      </c>
      <c r="AJ1881" s="7">
        <v>4.9799999999999997E-2</v>
      </c>
      <c r="AK1881" s="5" t="s">
        <v>78</v>
      </c>
      <c r="BB1881" s="5" t="s">
        <v>79</v>
      </c>
    </row>
    <row r="1882" spans="1:57" x14ac:dyDescent="0.25">
      <c r="A1882" s="5">
        <v>1881</v>
      </c>
      <c r="B1882" s="6">
        <v>42595.833726851852</v>
      </c>
      <c r="D1882" s="5" t="s">
        <v>317</v>
      </c>
      <c r="E1882" s="5" t="s">
        <v>318</v>
      </c>
      <c r="F1882" s="5" t="s">
        <v>317</v>
      </c>
      <c r="G1882" s="5" t="s">
        <v>80</v>
      </c>
      <c r="H1882" s="5" t="s">
        <v>319</v>
      </c>
      <c r="I1882" s="5" t="s">
        <v>320</v>
      </c>
      <c r="J1882" s="5" t="s">
        <v>65</v>
      </c>
      <c r="K1882" s="5" t="s">
        <v>65</v>
      </c>
      <c r="M1882" s="5" t="s">
        <v>191</v>
      </c>
      <c r="N1882" s="5" t="s">
        <v>66</v>
      </c>
      <c r="O1882" s="7">
        <v>0</v>
      </c>
      <c r="P1882" s="7">
        <v>0</v>
      </c>
      <c r="Q1882" s="7">
        <v>0</v>
      </c>
      <c r="R1882" s="7">
        <v>0</v>
      </c>
      <c r="T1882" s="5">
        <v>0</v>
      </c>
      <c r="W1882" s="5">
        <v>0</v>
      </c>
      <c r="Y1882" s="5">
        <v>0</v>
      </c>
      <c r="Z1882" s="5">
        <v>0</v>
      </c>
      <c r="AB1882" s="5">
        <v>0</v>
      </c>
      <c r="AC1882" s="5">
        <v>0</v>
      </c>
      <c r="AE1882" s="5">
        <v>0</v>
      </c>
      <c r="AF1882" s="5">
        <v>0</v>
      </c>
      <c r="AH1882" s="5">
        <v>0</v>
      </c>
      <c r="AJ1882" s="7">
        <v>0</v>
      </c>
      <c r="BB1882" s="5" t="s">
        <v>322</v>
      </c>
      <c r="BD1882" s="5" t="s">
        <v>323</v>
      </c>
      <c r="BE1882" s="5" t="s">
        <v>324</v>
      </c>
    </row>
    <row r="1883" spans="1:57" x14ac:dyDescent="0.25">
      <c r="A1883" s="5">
        <v>1882</v>
      </c>
      <c r="B1883" s="6">
        <v>42595.825694444444</v>
      </c>
      <c r="D1883" s="5" t="s">
        <v>501</v>
      </c>
      <c r="E1883" s="5" t="s">
        <v>318</v>
      </c>
      <c r="G1883" s="5" t="s">
        <v>64</v>
      </c>
      <c r="H1883" s="5" t="s">
        <v>319</v>
      </c>
      <c r="I1883" s="5" t="s">
        <v>176</v>
      </c>
      <c r="J1883" s="5" t="s">
        <v>65</v>
      </c>
      <c r="K1883" s="5" t="s">
        <v>65</v>
      </c>
      <c r="M1883" s="5" t="s">
        <v>182</v>
      </c>
      <c r="N1883" s="5" t="s">
        <v>66</v>
      </c>
      <c r="O1883" s="7">
        <v>0</v>
      </c>
      <c r="P1883" s="7">
        <v>0</v>
      </c>
      <c r="Q1883" s="7">
        <v>0</v>
      </c>
      <c r="R1883" s="7">
        <v>0</v>
      </c>
      <c r="T1883" s="5">
        <v>0</v>
      </c>
      <c r="W1883" s="5">
        <v>0</v>
      </c>
      <c r="Y1883" s="5">
        <v>0</v>
      </c>
      <c r="Z1883" s="5">
        <v>0</v>
      </c>
      <c r="AB1883" s="5">
        <v>0</v>
      </c>
      <c r="AC1883" s="5">
        <v>0</v>
      </c>
      <c r="AE1883" s="5">
        <v>0</v>
      </c>
      <c r="AF1883" s="5">
        <v>0</v>
      </c>
      <c r="AH1883" s="5">
        <v>0</v>
      </c>
      <c r="AJ1883" s="7">
        <v>0</v>
      </c>
      <c r="AZ1883" s="5" t="s">
        <v>175</v>
      </c>
      <c r="BB1883" s="5" t="s">
        <v>178</v>
      </c>
      <c r="BD1883" s="5" t="s">
        <v>722</v>
      </c>
      <c r="BE1883" s="5" t="s">
        <v>67</v>
      </c>
    </row>
    <row r="1884" spans="1:57" x14ac:dyDescent="0.25">
      <c r="A1884" s="5">
        <v>1883</v>
      </c>
      <c r="B1884" s="6">
        <v>42595.819166666668</v>
      </c>
      <c r="D1884" s="5" t="s">
        <v>318</v>
      </c>
      <c r="E1884" s="5" t="s">
        <v>501</v>
      </c>
      <c r="G1884" s="5" t="s">
        <v>64</v>
      </c>
      <c r="H1884" s="5" t="s">
        <v>319</v>
      </c>
      <c r="I1884" s="5" t="s">
        <v>75</v>
      </c>
      <c r="J1884" s="5" t="s">
        <v>65</v>
      </c>
      <c r="K1884" s="5" t="s">
        <v>65</v>
      </c>
      <c r="M1884" s="5" t="s">
        <v>507</v>
      </c>
      <c r="N1884" s="5" t="s">
        <v>76</v>
      </c>
      <c r="O1884" s="7">
        <v>0</v>
      </c>
      <c r="P1884" s="7">
        <v>0</v>
      </c>
      <c r="Q1884" s="7">
        <v>0</v>
      </c>
      <c r="R1884" s="7">
        <v>0</v>
      </c>
      <c r="T1884" s="5">
        <v>0</v>
      </c>
      <c r="W1884" s="5">
        <v>0</v>
      </c>
      <c r="Y1884" s="5">
        <v>0</v>
      </c>
      <c r="Z1884" s="5">
        <v>0</v>
      </c>
      <c r="AB1884" s="5">
        <v>0</v>
      </c>
      <c r="AC1884" s="5">
        <v>0</v>
      </c>
      <c r="AE1884" s="5">
        <v>0</v>
      </c>
      <c r="AF1884" s="5">
        <v>0</v>
      </c>
      <c r="AH1884" s="5">
        <v>0</v>
      </c>
      <c r="AJ1884" s="7">
        <v>0</v>
      </c>
      <c r="AZ1884" s="5" t="s">
        <v>175</v>
      </c>
      <c r="BB1884" s="5" t="s">
        <v>77</v>
      </c>
      <c r="BD1884" s="5" t="s">
        <v>722</v>
      </c>
      <c r="BE1884" s="5" t="s">
        <v>67</v>
      </c>
    </row>
    <row r="1885" spans="1:57" x14ac:dyDescent="0.25">
      <c r="A1885" s="5">
        <v>1884</v>
      </c>
      <c r="B1885" s="6">
        <v>42595.818344907406</v>
      </c>
      <c r="D1885" s="5" t="s">
        <v>318</v>
      </c>
      <c r="E1885" s="5" t="s">
        <v>329</v>
      </c>
      <c r="G1885" s="5" t="s">
        <v>64</v>
      </c>
      <c r="H1885" s="5" t="s">
        <v>319</v>
      </c>
      <c r="I1885" s="5" t="s">
        <v>75</v>
      </c>
      <c r="J1885" s="5" t="s">
        <v>65</v>
      </c>
      <c r="K1885" s="5" t="s">
        <v>65</v>
      </c>
      <c r="M1885" s="5" t="s">
        <v>381</v>
      </c>
      <c r="N1885" s="5" t="s">
        <v>66</v>
      </c>
      <c r="O1885" s="7">
        <v>0</v>
      </c>
      <c r="P1885" s="7">
        <v>0</v>
      </c>
      <c r="Q1885" s="7">
        <v>0</v>
      </c>
      <c r="R1885" s="7">
        <v>0</v>
      </c>
      <c r="T1885" s="5">
        <v>0</v>
      </c>
      <c r="W1885" s="5">
        <v>0</v>
      </c>
      <c r="Y1885" s="5">
        <v>0</v>
      </c>
      <c r="Z1885" s="5">
        <v>0</v>
      </c>
      <c r="AB1885" s="5">
        <v>0</v>
      </c>
      <c r="AC1885" s="5">
        <v>0</v>
      </c>
      <c r="AE1885" s="5">
        <v>0</v>
      </c>
      <c r="AF1885" s="5">
        <v>0</v>
      </c>
      <c r="AH1885" s="5">
        <v>0</v>
      </c>
      <c r="AJ1885" s="7">
        <v>0</v>
      </c>
      <c r="AZ1885" s="5" t="s">
        <v>175</v>
      </c>
      <c r="BB1885" s="5" t="s">
        <v>77</v>
      </c>
      <c r="BD1885" s="5" t="s">
        <v>727</v>
      </c>
      <c r="BE1885" s="5" t="s">
        <v>67</v>
      </c>
    </row>
    <row r="1886" spans="1:57" x14ac:dyDescent="0.25">
      <c r="A1886" s="5">
        <v>1885</v>
      </c>
      <c r="B1886" s="6">
        <v>42595.815879629627</v>
      </c>
      <c r="D1886" s="5" t="s">
        <v>318</v>
      </c>
      <c r="E1886" s="5" t="s">
        <v>356</v>
      </c>
      <c r="G1886" s="5" t="s">
        <v>64</v>
      </c>
      <c r="H1886" s="5" t="s">
        <v>319</v>
      </c>
      <c r="I1886" s="5" t="s">
        <v>75</v>
      </c>
      <c r="J1886" s="5" t="s">
        <v>65</v>
      </c>
      <c r="K1886" s="5" t="s">
        <v>65</v>
      </c>
      <c r="M1886" s="5" t="s">
        <v>400</v>
      </c>
      <c r="N1886" s="5" t="s">
        <v>196</v>
      </c>
      <c r="O1886" s="7">
        <v>0</v>
      </c>
      <c r="P1886" s="7">
        <v>0</v>
      </c>
      <c r="Q1886" s="7">
        <v>0</v>
      </c>
      <c r="R1886" s="7">
        <v>0</v>
      </c>
      <c r="T1886" s="5">
        <v>0</v>
      </c>
      <c r="W1886" s="5">
        <v>0</v>
      </c>
      <c r="Y1886" s="5">
        <v>0</v>
      </c>
      <c r="Z1886" s="5">
        <v>0</v>
      </c>
      <c r="AB1886" s="5">
        <v>0</v>
      </c>
      <c r="AC1886" s="5">
        <v>0</v>
      </c>
      <c r="AE1886" s="5">
        <v>0</v>
      </c>
      <c r="AF1886" s="5">
        <v>0</v>
      </c>
      <c r="AH1886" s="5">
        <v>0</v>
      </c>
      <c r="AJ1886" s="7">
        <v>0</v>
      </c>
      <c r="AZ1886" s="5" t="s">
        <v>175</v>
      </c>
      <c r="BB1886" s="5" t="s">
        <v>77</v>
      </c>
      <c r="BD1886" s="5" t="s">
        <v>722</v>
      </c>
      <c r="BE1886" s="5" t="s">
        <v>67</v>
      </c>
    </row>
    <row r="1887" spans="1:57" x14ac:dyDescent="0.25">
      <c r="A1887" s="5">
        <v>1886</v>
      </c>
      <c r="B1887" s="6">
        <v>42595.804039351853</v>
      </c>
      <c r="D1887" s="5" t="s">
        <v>501</v>
      </c>
      <c r="E1887" s="5" t="s">
        <v>318</v>
      </c>
      <c r="G1887" s="5" t="s">
        <v>64</v>
      </c>
      <c r="H1887" s="5" t="s">
        <v>319</v>
      </c>
      <c r="I1887" s="5" t="s">
        <v>176</v>
      </c>
      <c r="J1887" s="5" t="s">
        <v>65</v>
      </c>
      <c r="K1887" s="5" t="s">
        <v>65</v>
      </c>
      <c r="M1887" s="5" t="s">
        <v>335</v>
      </c>
      <c r="N1887" s="5" t="s">
        <v>196</v>
      </c>
      <c r="O1887" s="7">
        <v>0</v>
      </c>
      <c r="P1887" s="7">
        <v>0</v>
      </c>
      <c r="Q1887" s="7">
        <v>0</v>
      </c>
      <c r="R1887" s="7">
        <v>0</v>
      </c>
      <c r="T1887" s="5">
        <v>0</v>
      </c>
      <c r="W1887" s="5">
        <v>0</v>
      </c>
      <c r="Y1887" s="5">
        <v>0</v>
      </c>
      <c r="Z1887" s="5">
        <v>0</v>
      </c>
      <c r="AB1887" s="5">
        <v>0</v>
      </c>
      <c r="AC1887" s="5">
        <v>0</v>
      </c>
      <c r="AE1887" s="5">
        <v>0</v>
      </c>
      <c r="AF1887" s="5">
        <v>0</v>
      </c>
      <c r="AH1887" s="5">
        <v>0</v>
      </c>
      <c r="AJ1887" s="7">
        <v>0</v>
      </c>
      <c r="AZ1887" s="5" t="s">
        <v>175</v>
      </c>
      <c r="BB1887" s="5" t="s">
        <v>178</v>
      </c>
      <c r="BD1887" s="5" t="s">
        <v>727</v>
      </c>
      <c r="BE1887" s="5" t="s">
        <v>67</v>
      </c>
    </row>
    <row r="1888" spans="1:57" x14ac:dyDescent="0.25">
      <c r="A1888" s="5">
        <v>1887</v>
      </c>
      <c r="B1888" s="6">
        <v>42595.802164351851</v>
      </c>
      <c r="D1888" s="5" t="s">
        <v>318</v>
      </c>
      <c r="E1888" s="5" t="s">
        <v>356</v>
      </c>
      <c r="G1888" s="5" t="s">
        <v>64</v>
      </c>
      <c r="H1888" s="5" t="s">
        <v>319</v>
      </c>
      <c r="I1888" s="5" t="s">
        <v>75</v>
      </c>
      <c r="J1888" s="5" t="s">
        <v>65</v>
      </c>
      <c r="K1888" s="5" t="s">
        <v>65</v>
      </c>
      <c r="M1888" s="5" t="s">
        <v>728</v>
      </c>
      <c r="N1888" s="5" t="s">
        <v>196</v>
      </c>
      <c r="O1888" s="7">
        <v>0</v>
      </c>
      <c r="P1888" s="7">
        <v>0</v>
      </c>
      <c r="Q1888" s="7">
        <v>0</v>
      </c>
      <c r="R1888" s="7">
        <v>0</v>
      </c>
      <c r="T1888" s="5">
        <v>0</v>
      </c>
      <c r="W1888" s="5">
        <v>0</v>
      </c>
      <c r="Y1888" s="5">
        <v>0</v>
      </c>
      <c r="Z1888" s="5">
        <v>0</v>
      </c>
      <c r="AB1888" s="5">
        <v>0</v>
      </c>
      <c r="AC1888" s="5">
        <v>0</v>
      </c>
      <c r="AE1888" s="5">
        <v>0</v>
      </c>
      <c r="AF1888" s="5">
        <v>0</v>
      </c>
      <c r="AH1888" s="5">
        <v>0</v>
      </c>
      <c r="AJ1888" s="7">
        <v>0</v>
      </c>
      <c r="AZ1888" s="5" t="s">
        <v>175</v>
      </c>
      <c r="BB1888" s="5" t="s">
        <v>77</v>
      </c>
      <c r="BD1888" s="5" t="s">
        <v>727</v>
      </c>
      <c r="BE1888" s="5" t="s">
        <v>67</v>
      </c>
    </row>
    <row r="1889" spans="1:57" x14ac:dyDescent="0.25">
      <c r="A1889" s="5">
        <v>1888</v>
      </c>
      <c r="B1889" s="6">
        <v>42595.776192129626</v>
      </c>
      <c r="D1889" s="5" t="s">
        <v>318</v>
      </c>
      <c r="E1889" s="5" t="s">
        <v>356</v>
      </c>
      <c r="G1889" s="5" t="s">
        <v>64</v>
      </c>
      <c r="H1889" s="5" t="s">
        <v>319</v>
      </c>
      <c r="I1889" s="5" t="s">
        <v>75</v>
      </c>
      <c r="J1889" s="5" t="s">
        <v>65</v>
      </c>
      <c r="K1889" s="5" t="s">
        <v>65</v>
      </c>
      <c r="M1889" s="5" t="s">
        <v>729</v>
      </c>
      <c r="N1889" s="5" t="s">
        <v>365</v>
      </c>
      <c r="O1889" s="7">
        <v>0</v>
      </c>
      <c r="P1889" s="7">
        <v>0</v>
      </c>
      <c r="Q1889" s="7">
        <v>0</v>
      </c>
      <c r="R1889" s="7">
        <v>0</v>
      </c>
      <c r="T1889" s="5">
        <v>0</v>
      </c>
      <c r="W1889" s="5">
        <v>0</v>
      </c>
      <c r="Y1889" s="5">
        <v>0</v>
      </c>
      <c r="Z1889" s="5">
        <v>0</v>
      </c>
      <c r="AB1889" s="5">
        <v>0</v>
      </c>
      <c r="AC1889" s="5">
        <v>0</v>
      </c>
      <c r="AE1889" s="5">
        <v>0</v>
      </c>
      <c r="AF1889" s="5">
        <v>0</v>
      </c>
      <c r="AH1889" s="5">
        <v>0</v>
      </c>
      <c r="AJ1889" s="7">
        <v>0</v>
      </c>
      <c r="AZ1889" s="5" t="s">
        <v>175</v>
      </c>
      <c r="BB1889" s="5" t="s">
        <v>77</v>
      </c>
      <c r="BD1889" s="5" t="s">
        <v>722</v>
      </c>
      <c r="BE1889" s="5" t="s">
        <v>67</v>
      </c>
    </row>
    <row r="1890" spans="1:57" x14ac:dyDescent="0.25">
      <c r="A1890" s="5">
        <v>1889</v>
      </c>
      <c r="B1890" s="6">
        <v>42595.775023148148</v>
      </c>
      <c r="C1890" s="6">
        <v>42595.911678240744</v>
      </c>
      <c r="D1890" s="5" t="s">
        <v>336</v>
      </c>
      <c r="E1890" s="5" t="s">
        <v>68</v>
      </c>
      <c r="F1890" s="5" t="s">
        <v>337</v>
      </c>
      <c r="G1890" s="5" t="s">
        <v>64</v>
      </c>
      <c r="H1890" s="5" t="s">
        <v>319</v>
      </c>
      <c r="I1890" s="5" t="s">
        <v>69</v>
      </c>
      <c r="J1890" s="5" t="s">
        <v>65</v>
      </c>
      <c r="K1890" s="5" t="s">
        <v>65</v>
      </c>
      <c r="L1890" s="5">
        <v>579887</v>
      </c>
      <c r="M1890" s="5" t="s">
        <v>70</v>
      </c>
      <c r="N1890" s="5" t="s">
        <v>70</v>
      </c>
      <c r="O1890" s="7">
        <v>0</v>
      </c>
      <c r="P1890" s="7">
        <v>0</v>
      </c>
      <c r="Q1890" s="7">
        <v>0</v>
      </c>
      <c r="R1890" s="7">
        <v>0</v>
      </c>
      <c r="T1890" s="5">
        <v>33</v>
      </c>
      <c r="U1890" s="5">
        <v>0</v>
      </c>
      <c r="V1890" s="5">
        <v>0</v>
      </c>
      <c r="W1890" s="5">
        <v>0</v>
      </c>
      <c r="Z1890" s="5">
        <v>0</v>
      </c>
      <c r="AC1890" s="5">
        <v>0</v>
      </c>
      <c r="AF1890" s="5">
        <v>0</v>
      </c>
      <c r="AI1890" s="7">
        <v>793.86220000000003</v>
      </c>
      <c r="AJ1890" s="7">
        <v>0.55369999999999997</v>
      </c>
      <c r="AK1890" s="5" t="s">
        <v>149</v>
      </c>
      <c r="AZ1890" s="5" t="s">
        <v>186</v>
      </c>
      <c r="BB1890" s="5" t="s">
        <v>71</v>
      </c>
    </row>
    <row r="1891" spans="1:57" x14ac:dyDescent="0.25">
      <c r="A1891" s="5">
        <v>1890</v>
      </c>
      <c r="B1891" s="6">
        <v>42595.774930555555</v>
      </c>
      <c r="C1891" s="6">
        <v>42595.905798611115</v>
      </c>
      <c r="D1891" s="5" t="s">
        <v>336</v>
      </c>
      <c r="E1891" s="5" t="s">
        <v>241</v>
      </c>
      <c r="F1891" s="5" t="s">
        <v>337</v>
      </c>
      <c r="G1891" s="5" t="s">
        <v>64</v>
      </c>
      <c r="H1891" s="5" t="s">
        <v>319</v>
      </c>
      <c r="I1891" s="5" t="s">
        <v>69</v>
      </c>
      <c r="J1891" s="5" t="s">
        <v>65</v>
      </c>
      <c r="K1891" s="5" t="s">
        <v>65</v>
      </c>
      <c r="L1891" s="5">
        <v>6684</v>
      </c>
      <c r="M1891" s="5" t="s">
        <v>70</v>
      </c>
      <c r="N1891" s="5" t="s">
        <v>70</v>
      </c>
      <c r="O1891" s="7">
        <v>0</v>
      </c>
      <c r="P1891" s="7">
        <v>0</v>
      </c>
      <c r="Q1891" s="7">
        <v>0</v>
      </c>
      <c r="R1891" s="7">
        <v>0</v>
      </c>
      <c r="T1891" s="5">
        <v>39</v>
      </c>
      <c r="U1891" s="5">
        <v>0</v>
      </c>
      <c r="V1891" s="5">
        <v>0</v>
      </c>
      <c r="W1891" s="5">
        <v>0</v>
      </c>
      <c r="Z1891" s="5">
        <v>0</v>
      </c>
      <c r="AC1891" s="5">
        <v>0</v>
      </c>
      <c r="AF1891" s="5">
        <v>0</v>
      </c>
      <c r="AI1891" s="7">
        <v>12.182600000000001</v>
      </c>
      <c r="AJ1891" s="7">
        <v>6.7999999999999996E-3</v>
      </c>
      <c r="AK1891" s="5" t="s">
        <v>78</v>
      </c>
      <c r="BB1891" s="5" t="s">
        <v>79</v>
      </c>
    </row>
    <row r="1892" spans="1:57" x14ac:dyDescent="0.25">
      <c r="A1892" s="5">
        <v>1891</v>
      </c>
      <c r="B1892" s="6">
        <v>42595.774108796293</v>
      </c>
      <c r="C1892" s="6">
        <v>42595.939837962964</v>
      </c>
      <c r="D1892" s="5" t="s">
        <v>336</v>
      </c>
      <c r="E1892" s="5" t="s">
        <v>68</v>
      </c>
      <c r="F1892" s="5" t="s">
        <v>337</v>
      </c>
      <c r="G1892" s="5" t="s">
        <v>64</v>
      </c>
      <c r="H1892" s="5" t="s">
        <v>319</v>
      </c>
      <c r="I1892" s="5" t="s">
        <v>69</v>
      </c>
      <c r="J1892" s="5" t="s">
        <v>65</v>
      </c>
      <c r="K1892" s="5" t="s">
        <v>65</v>
      </c>
      <c r="L1892" s="5">
        <v>1525052</v>
      </c>
      <c r="M1892" s="5" t="s">
        <v>70</v>
      </c>
      <c r="N1892" s="5" t="s">
        <v>70</v>
      </c>
      <c r="O1892" s="7">
        <v>0</v>
      </c>
      <c r="P1892" s="7">
        <v>0</v>
      </c>
      <c r="Q1892" s="7">
        <v>0</v>
      </c>
      <c r="R1892" s="7">
        <v>0</v>
      </c>
      <c r="T1892" s="5">
        <v>33</v>
      </c>
      <c r="U1892" s="5">
        <v>0</v>
      </c>
      <c r="V1892" s="5">
        <v>0</v>
      </c>
      <c r="W1892" s="5">
        <v>0</v>
      </c>
      <c r="Z1892" s="5">
        <v>0</v>
      </c>
      <c r="AC1892" s="5">
        <v>0</v>
      </c>
      <c r="AF1892" s="5">
        <v>0</v>
      </c>
      <c r="AI1892" s="7">
        <v>794.0634</v>
      </c>
      <c r="AJ1892" s="7">
        <v>1.4551000000000001</v>
      </c>
      <c r="AK1892" s="5" t="s">
        <v>148</v>
      </c>
      <c r="AZ1892" s="5" t="s">
        <v>185</v>
      </c>
      <c r="BB1892" s="5" t="s">
        <v>74</v>
      </c>
    </row>
    <row r="1893" spans="1:57" x14ac:dyDescent="0.25">
      <c r="A1893" s="5">
        <v>1892</v>
      </c>
      <c r="B1893" s="6">
        <v>42595.773900462962</v>
      </c>
      <c r="C1893" s="6">
        <v>42595.910405092596</v>
      </c>
      <c r="D1893" s="5" t="s">
        <v>336</v>
      </c>
      <c r="E1893" s="5" t="s">
        <v>241</v>
      </c>
      <c r="F1893" s="5" t="s">
        <v>337</v>
      </c>
      <c r="G1893" s="5" t="s">
        <v>64</v>
      </c>
      <c r="H1893" s="5" t="s">
        <v>319</v>
      </c>
      <c r="I1893" s="5" t="s">
        <v>69</v>
      </c>
      <c r="J1893" s="5" t="s">
        <v>65</v>
      </c>
      <c r="K1893" s="5" t="s">
        <v>65</v>
      </c>
      <c r="L1893" s="5">
        <v>2854598</v>
      </c>
      <c r="M1893" s="5" t="s">
        <v>70</v>
      </c>
      <c r="N1893" s="5" t="s">
        <v>70</v>
      </c>
      <c r="O1893" s="7">
        <v>0</v>
      </c>
      <c r="P1893" s="7">
        <v>0</v>
      </c>
      <c r="Q1893" s="7">
        <v>0</v>
      </c>
      <c r="R1893" s="7">
        <v>0</v>
      </c>
      <c r="T1893" s="5">
        <v>39</v>
      </c>
      <c r="U1893" s="5">
        <v>0</v>
      </c>
      <c r="V1893" s="5">
        <v>0</v>
      </c>
      <c r="W1893" s="5">
        <v>0</v>
      </c>
      <c r="Z1893" s="5">
        <v>0</v>
      </c>
      <c r="AC1893" s="5">
        <v>0</v>
      </c>
      <c r="AF1893" s="5">
        <v>0</v>
      </c>
      <c r="AI1893" s="7">
        <v>13.182600000000001</v>
      </c>
      <c r="AJ1893" s="7">
        <v>2.7227000000000001</v>
      </c>
      <c r="AK1893" s="5" t="s">
        <v>72</v>
      </c>
      <c r="BB1893" s="5" t="s">
        <v>73</v>
      </c>
    </row>
    <row r="1894" spans="1:57" x14ac:dyDescent="0.25">
      <c r="A1894" s="5">
        <v>1893</v>
      </c>
      <c r="B1894" s="6">
        <v>42595.765185185184</v>
      </c>
      <c r="C1894" s="6">
        <v>42595.771817129629</v>
      </c>
      <c r="D1894" s="5" t="s">
        <v>336</v>
      </c>
      <c r="E1894" s="5" t="s">
        <v>241</v>
      </c>
      <c r="F1894" s="5" t="s">
        <v>337</v>
      </c>
      <c r="G1894" s="5" t="s">
        <v>64</v>
      </c>
      <c r="H1894" s="5" t="s">
        <v>319</v>
      </c>
      <c r="I1894" s="5" t="s">
        <v>69</v>
      </c>
      <c r="J1894" s="5" t="s">
        <v>65</v>
      </c>
      <c r="K1894" s="5" t="s">
        <v>65</v>
      </c>
      <c r="L1894" s="5">
        <v>6682</v>
      </c>
      <c r="M1894" s="5" t="s">
        <v>70</v>
      </c>
      <c r="N1894" s="5" t="s">
        <v>70</v>
      </c>
      <c r="O1894" s="7">
        <v>0</v>
      </c>
      <c r="P1894" s="7">
        <v>0</v>
      </c>
      <c r="Q1894" s="7">
        <v>0</v>
      </c>
      <c r="R1894" s="7">
        <v>0</v>
      </c>
      <c r="T1894" s="5">
        <v>39</v>
      </c>
      <c r="U1894" s="5">
        <v>0</v>
      </c>
      <c r="V1894" s="5">
        <v>0</v>
      </c>
      <c r="W1894" s="5">
        <v>0</v>
      </c>
      <c r="Z1894" s="5">
        <v>0</v>
      </c>
      <c r="AC1894" s="5">
        <v>0</v>
      </c>
      <c r="AF1894" s="5">
        <v>0</v>
      </c>
      <c r="AI1894" s="7">
        <v>13.375</v>
      </c>
      <c r="AJ1894" s="7">
        <v>6.7999999999999996E-3</v>
      </c>
      <c r="AK1894" s="5" t="s">
        <v>78</v>
      </c>
      <c r="BB1894" s="5" t="s">
        <v>79</v>
      </c>
    </row>
    <row r="1895" spans="1:57" x14ac:dyDescent="0.25">
      <c r="A1895" s="5">
        <v>1894</v>
      </c>
      <c r="B1895" s="6">
        <v>42595.764918981484</v>
      </c>
      <c r="C1895" s="6">
        <v>42595.771817129629</v>
      </c>
      <c r="D1895" s="5" t="s">
        <v>336</v>
      </c>
      <c r="E1895" s="5" t="s">
        <v>241</v>
      </c>
      <c r="F1895" s="5" t="s">
        <v>337</v>
      </c>
      <c r="G1895" s="5" t="s">
        <v>64</v>
      </c>
      <c r="H1895" s="5" t="s">
        <v>319</v>
      </c>
      <c r="I1895" s="5" t="s">
        <v>69</v>
      </c>
      <c r="J1895" s="5" t="s">
        <v>65</v>
      </c>
      <c r="K1895" s="5" t="s">
        <v>65</v>
      </c>
      <c r="L1895" s="5">
        <v>3877</v>
      </c>
      <c r="M1895" s="5" t="s">
        <v>70</v>
      </c>
      <c r="N1895" s="5" t="s">
        <v>70</v>
      </c>
      <c r="O1895" s="7">
        <v>0</v>
      </c>
      <c r="P1895" s="7">
        <v>0</v>
      </c>
      <c r="Q1895" s="7">
        <v>0</v>
      </c>
      <c r="R1895" s="7">
        <v>0</v>
      </c>
      <c r="T1895" s="5">
        <v>33</v>
      </c>
      <c r="U1895" s="5">
        <v>0</v>
      </c>
      <c r="V1895" s="5">
        <v>0</v>
      </c>
      <c r="W1895" s="5">
        <v>0</v>
      </c>
      <c r="Z1895" s="5">
        <v>0</v>
      </c>
      <c r="AC1895" s="5">
        <v>0</v>
      </c>
      <c r="AF1895" s="5">
        <v>0</v>
      </c>
      <c r="AI1895" s="7">
        <v>794.077</v>
      </c>
      <c r="AJ1895" s="7">
        <v>3.8999999999999998E-3</v>
      </c>
      <c r="AK1895" s="5" t="s">
        <v>149</v>
      </c>
      <c r="AZ1895" s="5" t="s">
        <v>186</v>
      </c>
      <c r="BB1895" s="5" t="s">
        <v>71</v>
      </c>
    </row>
    <row r="1896" spans="1:57" x14ac:dyDescent="0.25">
      <c r="A1896" s="5">
        <v>1895</v>
      </c>
      <c r="B1896" s="6">
        <v>42595.764733796299</v>
      </c>
      <c r="C1896" s="6">
        <v>42595.771817129629</v>
      </c>
      <c r="D1896" s="5" t="s">
        <v>336</v>
      </c>
      <c r="E1896" s="5" t="s">
        <v>241</v>
      </c>
      <c r="F1896" s="5" t="s">
        <v>337</v>
      </c>
      <c r="G1896" s="5" t="s">
        <v>64</v>
      </c>
      <c r="H1896" s="5" t="s">
        <v>319</v>
      </c>
      <c r="I1896" s="5" t="s">
        <v>69</v>
      </c>
      <c r="J1896" s="5" t="s">
        <v>65</v>
      </c>
      <c r="K1896" s="5" t="s">
        <v>65</v>
      </c>
      <c r="L1896" s="5">
        <v>10229</v>
      </c>
      <c r="M1896" s="5" t="s">
        <v>70</v>
      </c>
      <c r="N1896" s="5" t="s">
        <v>70</v>
      </c>
      <c r="O1896" s="7">
        <v>0</v>
      </c>
      <c r="P1896" s="7">
        <v>0</v>
      </c>
      <c r="Q1896" s="7">
        <v>0</v>
      </c>
      <c r="R1896" s="7">
        <v>0</v>
      </c>
      <c r="T1896" s="5">
        <v>33</v>
      </c>
      <c r="U1896" s="5">
        <v>0</v>
      </c>
      <c r="V1896" s="5">
        <v>0</v>
      </c>
      <c r="W1896" s="5">
        <v>0</v>
      </c>
      <c r="Z1896" s="5">
        <v>0</v>
      </c>
      <c r="AC1896" s="5">
        <v>0</v>
      </c>
      <c r="AF1896" s="5">
        <v>0</v>
      </c>
      <c r="AI1896" s="7">
        <v>794.07309999999995</v>
      </c>
      <c r="AJ1896" s="7">
        <v>9.7999999999999997E-3</v>
      </c>
      <c r="AK1896" s="5" t="s">
        <v>148</v>
      </c>
      <c r="AZ1896" s="5" t="s">
        <v>185</v>
      </c>
      <c r="BB1896" s="5" t="s">
        <v>74</v>
      </c>
    </row>
    <row r="1897" spans="1:57" x14ac:dyDescent="0.25">
      <c r="A1897" s="5">
        <v>1896</v>
      </c>
      <c r="B1897" s="6">
        <v>42595.764594907407</v>
      </c>
      <c r="C1897" s="6">
        <v>42595.771817129629</v>
      </c>
      <c r="D1897" s="5" t="s">
        <v>336</v>
      </c>
      <c r="E1897" s="5" t="s">
        <v>241</v>
      </c>
      <c r="F1897" s="5" t="s">
        <v>337</v>
      </c>
      <c r="G1897" s="5" t="s">
        <v>64</v>
      </c>
      <c r="H1897" s="5" t="s">
        <v>319</v>
      </c>
      <c r="I1897" s="5" t="s">
        <v>69</v>
      </c>
      <c r="J1897" s="5" t="s">
        <v>65</v>
      </c>
      <c r="K1897" s="5" t="s">
        <v>65</v>
      </c>
      <c r="L1897" s="5">
        <v>194207</v>
      </c>
      <c r="M1897" s="5" t="s">
        <v>70</v>
      </c>
      <c r="N1897" s="5" t="s">
        <v>70</v>
      </c>
      <c r="O1897" s="7">
        <v>0</v>
      </c>
      <c r="P1897" s="7">
        <v>0</v>
      </c>
      <c r="Q1897" s="7">
        <v>0</v>
      </c>
      <c r="R1897" s="7">
        <v>0</v>
      </c>
      <c r="T1897" s="5">
        <v>39</v>
      </c>
      <c r="U1897" s="5">
        <v>0</v>
      </c>
      <c r="V1897" s="5">
        <v>0</v>
      </c>
      <c r="W1897" s="5">
        <v>0</v>
      </c>
      <c r="Z1897" s="5">
        <v>0</v>
      </c>
      <c r="AC1897" s="5">
        <v>0</v>
      </c>
      <c r="AF1897" s="5">
        <v>0</v>
      </c>
      <c r="AI1897" s="7">
        <v>13.3682</v>
      </c>
      <c r="AJ1897" s="7">
        <v>0.1855</v>
      </c>
      <c r="AK1897" s="5" t="s">
        <v>72</v>
      </c>
      <c r="BB1897" s="5" t="s">
        <v>73</v>
      </c>
    </row>
    <row r="1898" spans="1:57" x14ac:dyDescent="0.25">
      <c r="A1898" s="5">
        <v>1897</v>
      </c>
      <c r="B1898" s="6">
        <v>42595.760914351849</v>
      </c>
      <c r="C1898" s="6">
        <v>42595.767071759263</v>
      </c>
      <c r="D1898" s="5" t="s">
        <v>336</v>
      </c>
      <c r="E1898" s="5" t="s">
        <v>241</v>
      </c>
      <c r="F1898" s="5" t="s">
        <v>337</v>
      </c>
      <c r="G1898" s="5" t="s">
        <v>64</v>
      </c>
      <c r="H1898" s="5" t="s">
        <v>319</v>
      </c>
      <c r="I1898" s="5" t="s">
        <v>69</v>
      </c>
      <c r="J1898" s="5" t="s">
        <v>65</v>
      </c>
      <c r="K1898" s="5" t="s">
        <v>65</v>
      </c>
      <c r="L1898" s="5">
        <v>1854</v>
      </c>
      <c r="M1898" s="5" t="s">
        <v>70</v>
      </c>
      <c r="N1898" s="5" t="s">
        <v>70</v>
      </c>
      <c r="O1898" s="7">
        <v>0</v>
      </c>
      <c r="P1898" s="7">
        <v>0</v>
      </c>
      <c r="Q1898" s="7">
        <v>0</v>
      </c>
      <c r="R1898" s="7">
        <v>0</v>
      </c>
      <c r="T1898" s="5">
        <v>33</v>
      </c>
      <c r="U1898" s="5">
        <v>0</v>
      </c>
      <c r="V1898" s="5">
        <v>0</v>
      </c>
      <c r="W1898" s="5">
        <v>0</v>
      </c>
      <c r="Z1898" s="5">
        <v>0</v>
      </c>
      <c r="AC1898" s="5">
        <v>0</v>
      </c>
      <c r="AF1898" s="5">
        <v>0</v>
      </c>
      <c r="AI1898" s="7">
        <v>794.09849999999994</v>
      </c>
      <c r="AJ1898" s="7">
        <v>2E-3</v>
      </c>
      <c r="AK1898" s="5" t="s">
        <v>149</v>
      </c>
      <c r="AZ1898" s="5" t="s">
        <v>186</v>
      </c>
      <c r="BB1898" s="5" t="s">
        <v>71</v>
      </c>
    </row>
    <row r="1899" spans="1:57" x14ac:dyDescent="0.25">
      <c r="A1899" s="5">
        <v>1898</v>
      </c>
      <c r="B1899" s="6">
        <v>42595.760775462964</v>
      </c>
      <c r="C1899" s="6">
        <v>42595.767071759263</v>
      </c>
      <c r="D1899" s="5" t="s">
        <v>336</v>
      </c>
      <c r="E1899" s="5" t="s">
        <v>241</v>
      </c>
      <c r="F1899" s="5" t="s">
        <v>337</v>
      </c>
      <c r="G1899" s="5" t="s">
        <v>64</v>
      </c>
      <c r="H1899" s="5" t="s">
        <v>319</v>
      </c>
      <c r="I1899" s="5" t="s">
        <v>69</v>
      </c>
      <c r="J1899" s="5" t="s">
        <v>65</v>
      </c>
      <c r="K1899" s="5" t="s">
        <v>65</v>
      </c>
      <c r="L1899" s="5">
        <v>20190</v>
      </c>
      <c r="M1899" s="5" t="s">
        <v>70</v>
      </c>
      <c r="N1899" s="5" t="s">
        <v>70</v>
      </c>
      <c r="O1899" s="7">
        <v>0</v>
      </c>
      <c r="P1899" s="7">
        <v>0</v>
      </c>
      <c r="Q1899" s="7">
        <v>0</v>
      </c>
      <c r="R1899" s="7">
        <v>0</v>
      </c>
      <c r="T1899" s="5">
        <v>33</v>
      </c>
      <c r="U1899" s="5">
        <v>0</v>
      </c>
      <c r="V1899" s="5">
        <v>0</v>
      </c>
      <c r="W1899" s="5">
        <v>0</v>
      </c>
      <c r="Z1899" s="5">
        <v>0</v>
      </c>
      <c r="AC1899" s="5">
        <v>0</v>
      </c>
      <c r="AF1899" s="5">
        <v>0</v>
      </c>
      <c r="AI1899" s="7">
        <v>794.09659999999997</v>
      </c>
      <c r="AJ1899" s="7">
        <v>1.95E-2</v>
      </c>
      <c r="AK1899" s="5" t="s">
        <v>148</v>
      </c>
      <c r="AZ1899" s="5" t="s">
        <v>185</v>
      </c>
      <c r="BB1899" s="5" t="s">
        <v>74</v>
      </c>
    </row>
    <row r="1900" spans="1:57" x14ac:dyDescent="0.25">
      <c r="A1900" s="5">
        <v>1899</v>
      </c>
      <c r="B1900" s="6">
        <v>42595.760578703703</v>
      </c>
      <c r="C1900" s="6">
        <v>42595.767071759263</v>
      </c>
      <c r="D1900" s="5" t="s">
        <v>336</v>
      </c>
      <c r="E1900" s="5" t="s">
        <v>241</v>
      </c>
      <c r="F1900" s="5" t="s">
        <v>337</v>
      </c>
      <c r="G1900" s="5" t="s">
        <v>64</v>
      </c>
      <c r="H1900" s="5" t="s">
        <v>319</v>
      </c>
      <c r="I1900" s="5" t="s">
        <v>69</v>
      </c>
      <c r="J1900" s="5" t="s">
        <v>65</v>
      </c>
      <c r="K1900" s="5" t="s">
        <v>65</v>
      </c>
      <c r="L1900" s="5">
        <v>134554</v>
      </c>
      <c r="M1900" s="5" t="s">
        <v>70</v>
      </c>
      <c r="N1900" s="5" t="s">
        <v>70</v>
      </c>
      <c r="O1900" s="7">
        <v>0</v>
      </c>
      <c r="P1900" s="7">
        <v>0</v>
      </c>
      <c r="Q1900" s="7">
        <v>0</v>
      </c>
      <c r="R1900" s="7">
        <v>0</v>
      </c>
      <c r="T1900" s="5">
        <v>39</v>
      </c>
      <c r="U1900" s="5">
        <v>0</v>
      </c>
      <c r="V1900" s="5">
        <v>0</v>
      </c>
      <c r="W1900" s="5">
        <v>0</v>
      </c>
      <c r="Z1900" s="5">
        <v>0</v>
      </c>
      <c r="AC1900" s="5">
        <v>0</v>
      </c>
      <c r="AF1900" s="5">
        <v>0</v>
      </c>
      <c r="AI1900" s="7">
        <v>13.5039</v>
      </c>
      <c r="AJ1900" s="7">
        <v>0.12889999999999999</v>
      </c>
      <c r="AK1900" s="5" t="s">
        <v>72</v>
      </c>
      <c r="BB1900" s="5" t="s">
        <v>73</v>
      </c>
    </row>
    <row r="1901" spans="1:57" x14ac:dyDescent="0.25">
      <c r="A1901" s="5">
        <v>1900</v>
      </c>
      <c r="B1901" s="6">
        <v>42595.758726851855</v>
      </c>
      <c r="D1901" s="5" t="s">
        <v>318</v>
      </c>
      <c r="E1901" s="5" t="s">
        <v>356</v>
      </c>
      <c r="G1901" s="5" t="s">
        <v>64</v>
      </c>
      <c r="H1901" s="5" t="s">
        <v>319</v>
      </c>
      <c r="I1901" s="5" t="s">
        <v>75</v>
      </c>
      <c r="J1901" s="5" t="s">
        <v>65</v>
      </c>
      <c r="K1901" s="5" t="s">
        <v>65</v>
      </c>
      <c r="M1901" s="5" t="s">
        <v>66</v>
      </c>
      <c r="N1901" s="5" t="s">
        <v>66</v>
      </c>
      <c r="O1901" s="7">
        <v>0</v>
      </c>
      <c r="P1901" s="7">
        <v>0</v>
      </c>
      <c r="Q1901" s="7">
        <v>0</v>
      </c>
      <c r="R1901" s="7">
        <v>0</v>
      </c>
      <c r="T1901" s="5">
        <v>0</v>
      </c>
      <c r="W1901" s="5">
        <v>0</v>
      </c>
      <c r="Y1901" s="5">
        <v>0</v>
      </c>
      <c r="Z1901" s="5">
        <v>0</v>
      </c>
      <c r="AB1901" s="5">
        <v>0</v>
      </c>
      <c r="AC1901" s="5">
        <v>0</v>
      </c>
      <c r="AE1901" s="5">
        <v>0</v>
      </c>
      <c r="AF1901" s="5">
        <v>0</v>
      </c>
      <c r="AH1901" s="5">
        <v>0</v>
      </c>
      <c r="AJ1901" s="7">
        <v>0</v>
      </c>
      <c r="AZ1901" s="5" t="s">
        <v>175</v>
      </c>
      <c r="BB1901" s="5" t="s">
        <v>77</v>
      </c>
      <c r="BD1901" s="5" t="s">
        <v>727</v>
      </c>
      <c r="BE1901" s="5" t="s">
        <v>67</v>
      </c>
    </row>
    <row r="1902" spans="1:57" x14ac:dyDescent="0.25">
      <c r="A1902" s="5">
        <v>1901</v>
      </c>
      <c r="B1902" s="6">
        <v>42595.717083333337</v>
      </c>
      <c r="D1902" s="5" t="s">
        <v>318</v>
      </c>
      <c r="E1902" s="5" t="s">
        <v>344</v>
      </c>
      <c r="G1902" s="5" t="s">
        <v>64</v>
      </c>
      <c r="H1902" s="5" t="s">
        <v>319</v>
      </c>
      <c r="I1902" s="5" t="s">
        <v>75</v>
      </c>
      <c r="J1902" s="5" t="s">
        <v>65</v>
      </c>
      <c r="K1902" s="5" t="s">
        <v>65</v>
      </c>
      <c r="M1902" s="5" t="s">
        <v>239</v>
      </c>
      <c r="N1902" s="5" t="s">
        <v>76</v>
      </c>
      <c r="O1902" s="7">
        <v>0</v>
      </c>
      <c r="P1902" s="7">
        <v>0</v>
      </c>
      <c r="Q1902" s="7">
        <v>0</v>
      </c>
      <c r="R1902" s="7">
        <v>0</v>
      </c>
      <c r="T1902" s="5">
        <v>0</v>
      </c>
      <c r="W1902" s="5">
        <v>0</v>
      </c>
      <c r="Y1902" s="5">
        <v>0</v>
      </c>
      <c r="Z1902" s="5">
        <v>0</v>
      </c>
      <c r="AB1902" s="5">
        <v>0</v>
      </c>
      <c r="AC1902" s="5">
        <v>0</v>
      </c>
      <c r="AE1902" s="5">
        <v>0</v>
      </c>
      <c r="AF1902" s="5">
        <v>0</v>
      </c>
      <c r="AH1902" s="5">
        <v>0</v>
      </c>
      <c r="AJ1902" s="7">
        <v>0</v>
      </c>
      <c r="AZ1902" s="5" t="s">
        <v>175</v>
      </c>
      <c r="BB1902" s="5" t="s">
        <v>77</v>
      </c>
      <c r="BD1902" s="5" t="s">
        <v>730</v>
      </c>
      <c r="BE1902" s="5" t="s">
        <v>67</v>
      </c>
    </row>
    <row r="1903" spans="1:57" x14ac:dyDescent="0.25">
      <c r="A1903" s="5">
        <v>1902</v>
      </c>
      <c r="B1903" s="6">
        <v>42595.706284722219</v>
      </c>
      <c r="D1903" s="5" t="s">
        <v>318</v>
      </c>
      <c r="E1903" s="5" t="s">
        <v>330</v>
      </c>
      <c r="G1903" s="5" t="s">
        <v>64</v>
      </c>
      <c r="H1903" s="5" t="s">
        <v>319</v>
      </c>
      <c r="I1903" s="5" t="s">
        <v>75</v>
      </c>
      <c r="J1903" s="5" t="s">
        <v>65</v>
      </c>
      <c r="K1903" s="5" t="s">
        <v>65</v>
      </c>
      <c r="M1903" s="5" t="s">
        <v>280</v>
      </c>
      <c r="N1903" s="5" t="s">
        <v>66</v>
      </c>
      <c r="O1903" s="7">
        <v>0</v>
      </c>
      <c r="P1903" s="7">
        <v>0</v>
      </c>
      <c r="Q1903" s="7">
        <v>0</v>
      </c>
      <c r="R1903" s="7">
        <v>0</v>
      </c>
      <c r="T1903" s="5">
        <v>0</v>
      </c>
      <c r="W1903" s="5">
        <v>0</v>
      </c>
      <c r="Y1903" s="5">
        <v>0</v>
      </c>
      <c r="Z1903" s="5">
        <v>0</v>
      </c>
      <c r="AB1903" s="5">
        <v>0</v>
      </c>
      <c r="AC1903" s="5">
        <v>0</v>
      </c>
      <c r="AE1903" s="5">
        <v>0</v>
      </c>
      <c r="AF1903" s="5">
        <v>0</v>
      </c>
      <c r="AH1903" s="5">
        <v>0</v>
      </c>
      <c r="AJ1903" s="7">
        <v>0</v>
      </c>
      <c r="AZ1903" s="5" t="s">
        <v>175</v>
      </c>
      <c r="BB1903" s="5" t="s">
        <v>77</v>
      </c>
      <c r="BD1903" s="5" t="s">
        <v>539</v>
      </c>
      <c r="BE1903" s="5" t="s">
        <v>67</v>
      </c>
    </row>
    <row r="1904" spans="1:57" x14ac:dyDescent="0.25">
      <c r="A1904" s="5">
        <v>1903</v>
      </c>
      <c r="B1904" s="6">
        <v>42595.695231481484</v>
      </c>
      <c r="D1904" s="5" t="s">
        <v>318</v>
      </c>
      <c r="E1904" s="5" t="s">
        <v>731</v>
      </c>
      <c r="G1904" s="5" t="s">
        <v>64</v>
      </c>
      <c r="H1904" s="5" t="s">
        <v>319</v>
      </c>
      <c r="I1904" s="5" t="s">
        <v>75</v>
      </c>
      <c r="J1904" s="5" t="s">
        <v>65</v>
      </c>
      <c r="K1904" s="5" t="s">
        <v>65</v>
      </c>
      <c r="M1904" s="5" t="s">
        <v>66</v>
      </c>
      <c r="N1904" s="5" t="s">
        <v>66</v>
      </c>
      <c r="O1904" s="7">
        <v>0</v>
      </c>
      <c r="P1904" s="7">
        <v>0</v>
      </c>
      <c r="Q1904" s="7">
        <v>0</v>
      </c>
      <c r="R1904" s="7">
        <v>0</v>
      </c>
      <c r="T1904" s="5">
        <v>0</v>
      </c>
      <c r="W1904" s="5">
        <v>0</v>
      </c>
      <c r="Y1904" s="5">
        <v>0</v>
      </c>
      <c r="Z1904" s="5">
        <v>0</v>
      </c>
      <c r="AB1904" s="5">
        <v>0</v>
      </c>
      <c r="AC1904" s="5">
        <v>0</v>
      </c>
      <c r="AE1904" s="5">
        <v>0</v>
      </c>
      <c r="AF1904" s="5">
        <v>0</v>
      </c>
      <c r="AH1904" s="5">
        <v>0</v>
      </c>
      <c r="AJ1904" s="7">
        <v>0</v>
      </c>
      <c r="AZ1904" s="5" t="s">
        <v>175</v>
      </c>
      <c r="BB1904" s="5" t="s">
        <v>77</v>
      </c>
      <c r="BD1904" s="5" t="s">
        <v>732</v>
      </c>
      <c r="BE1904" s="5" t="s">
        <v>67</v>
      </c>
    </row>
    <row r="1905" spans="1:57" x14ac:dyDescent="0.25">
      <c r="A1905" s="5">
        <v>1904</v>
      </c>
      <c r="B1905" s="6">
        <v>42595.692418981482</v>
      </c>
      <c r="D1905" s="5" t="s">
        <v>330</v>
      </c>
      <c r="E1905" s="5" t="s">
        <v>318</v>
      </c>
      <c r="G1905" s="5" t="s">
        <v>64</v>
      </c>
      <c r="H1905" s="5" t="s">
        <v>319</v>
      </c>
      <c r="I1905" s="5" t="s">
        <v>176</v>
      </c>
      <c r="J1905" s="5" t="s">
        <v>65</v>
      </c>
      <c r="K1905" s="5" t="s">
        <v>65</v>
      </c>
      <c r="M1905" s="5" t="s">
        <v>287</v>
      </c>
      <c r="N1905" s="5" t="s">
        <v>66</v>
      </c>
      <c r="O1905" s="7">
        <v>0</v>
      </c>
      <c r="P1905" s="7">
        <v>0</v>
      </c>
      <c r="Q1905" s="7">
        <v>0</v>
      </c>
      <c r="R1905" s="7">
        <v>0</v>
      </c>
      <c r="T1905" s="5">
        <v>0</v>
      </c>
      <c r="W1905" s="5">
        <v>0</v>
      </c>
      <c r="Y1905" s="5">
        <v>0</v>
      </c>
      <c r="Z1905" s="5">
        <v>0</v>
      </c>
      <c r="AB1905" s="5">
        <v>0</v>
      </c>
      <c r="AC1905" s="5">
        <v>0</v>
      </c>
      <c r="AE1905" s="5">
        <v>0</v>
      </c>
      <c r="AF1905" s="5">
        <v>0</v>
      </c>
      <c r="AH1905" s="5">
        <v>0</v>
      </c>
      <c r="AJ1905" s="7">
        <v>0</v>
      </c>
      <c r="AZ1905" s="5" t="s">
        <v>175</v>
      </c>
      <c r="BB1905" s="5" t="s">
        <v>178</v>
      </c>
    </row>
    <row r="1906" spans="1:57" x14ac:dyDescent="0.25">
      <c r="A1906" s="5">
        <v>1905</v>
      </c>
      <c r="B1906" s="6">
        <v>42595.692175925928</v>
      </c>
      <c r="D1906" s="5" t="s">
        <v>317</v>
      </c>
      <c r="E1906" s="5" t="s">
        <v>318</v>
      </c>
      <c r="F1906" s="5" t="s">
        <v>317</v>
      </c>
      <c r="G1906" s="5" t="s">
        <v>80</v>
      </c>
      <c r="H1906" s="5" t="s">
        <v>319</v>
      </c>
      <c r="I1906" s="5" t="s">
        <v>320</v>
      </c>
      <c r="J1906" s="5" t="s">
        <v>65</v>
      </c>
      <c r="K1906" s="5" t="s">
        <v>65</v>
      </c>
      <c r="M1906" s="5" t="s">
        <v>349</v>
      </c>
      <c r="N1906" s="5" t="s">
        <v>66</v>
      </c>
      <c r="O1906" s="7">
        <v>0</v>
      </c>
      <c r="P1906" s="7">
        <v>0</v>
      </c>
      <c r="Q1906" s="7">
        <v>0</v>
      </c>
      <c r="R1906" s="7">
        <v>0</v>
      </c>
      <c r="T1906" s="5">
        <v>0</v>
      </c>
      <c r="W1906" s="5">
        <v>0</v>
      </c>
      <c r="Y1906" s="5">
        <v>0</v>
      </c>
      <c r="Z1906" s="5">
        <v>0</v>
      </c>
      <c r="AB1906" s="5">
        <v>0</v>
      </c>
      <c r="AC1906" s="5">
        <v>0</v>
      </c>
      <c r="AE1906" s="5">
        <v>0</v>
      </c>
      <c r="AF1906" s="5">
        <v>0</v>
      </c>
      <c r="AH1906" s="5">
        <v>0</v>
      </c>
      <c r="AJ1906" s="7">
        <v>0</v>
      </c>
      <c r="BB1906" s="5" t="s">
        <v>322</v>
      </c>
      <c r="BD1906" s="5" t="s">
        <v>323</v>
      </c>
      <c r="BE1906" s="5" t="s">
        <v>324</v>
      </c>
    </row>
    <row r="1907" spans="1:57" x14ac:dyDescent="0.25">
      <c r="A1907" s="5">
        <v>1906</v>
      </c>
      <c r="B1907" s="6">
        <v>42595.691921296297</v>
      </c>
      <c r="D1907" s="5" t="s">
        <v>317</v>
      </c>
      <c r="E1907" s="5" t="s">
        <v>318</v>
      </c>
      <c r="F1907" s="5" t="s">
        <v>317</v>
      </c>
      <c r="G1907" s="5" t="s">
        <v>80</v>
      </c>
      <c r="H1907" s="5" t="s">
        <v>319</v>
      </c>
      <c r="I1907" s="5" t="s">
        <v>320</v>
      </c>
      <c r="J1907" s="5" t="s">
        <v>65</v>
      </c>
      <c r="K1907" s="5" t="s">
        <v>65</v>
      </c>
      <c r="M1907" s="5" t="s">
        <v>321</v>
      </c>
      <c r="N1907" s="5" t="s">
        <v>66</v>
      </c>
      <c r="O1907" s="7">
        <v>0</v>
      </c>
      <c r="P1907" s="7">
        <v>0</v>
      </c>
      <c r="Q1907" s="7">
        <v>0</v>
      </c>
      <c r="R1907" s="7">
        <v>0</v>
      </c>
      <c r="T1907" s="5">
        <v>0</v>
      </c>
      <c r="W1907" s="5">
        <v>0</v>
      </c>
      <c r="Y1907" s="5">
        <v>0</v>
      </c>
      <c r="Z1907" s="5">
        <v>0</v>
      </c>
      <c r="AB1907" s="5">
        <v>0</v>
      </c>
      <c r="AC1907" s="5">
        <v>0</v>
      </c>
      <c r="AE1907" s="5">
        <v>0</v>
      </c>
      <c r="AF1907" s="5">
        <v>0</v>
      </c>
      <c r="AH1907" s="5">
        <v>0</v>
      </c>
      <c r="AJ1907" s="7">
        <v>0</v>
      </c>
      <c r="BB1907" s="5" t="s">
        <v>322</v>
      </c>
      <c r="BD1907" s="5" t="s">
        <v>323</v>
      </c>
      <c r="BE1907" s="5" t="s">
        <v>324</v>
      </c>
    </row>
    <row r="1908" spans="1:57" x14ac:dyDescent="0.25">
      <c r="A1908" s="5">
        <v>1907</v>
      </c>
      <c r="B1908" s="6">
        <v>42595.687395833331</v>
      </c>
      <c r="D1908" s="5" t="s">
        <v>318</v>
      </c>
      <c r="E1908" s="5" t="s">
        <v>731</v>
      </c>
      <c r="G1908" s="5" t="s">
        <v>64</v>
      </c>
      <c r="H1908" s="5" t="s">
        <v>319</v>
      </c>
      <c r="I1908" s="5" t="s">
        <v>75</v>
      </c>
      <c r="J1908" s="5" t="s">
        <v>65</v>
      </c>
      <c r="K1908" s="5" t="s">
        <v>65</v>
      </c>
      <c r="M1908" s="5" t="s">
        <v>240</v>
      </c>
      <c r="N1908" s="5" t="s">
        <v>76</v>
      </c>
      <c r="O1908" s="7">
        <v>0</v>
      </c>
      <c r="P1908" s="7">
        <v>0</v>
      </c>
      <c r="Q1908" s="7">
        <v>0</v>
      </c>
      <c r="R1908" s="7">
        <v>0</v>
      </c>
      <c r="T1908" s="5">
        <v>0</v>
      </c>
      <c r="W1908" s="5">
        <v>0</v>
      </c>
      <c r="Y1908" s="5">
        <v>0</v>
      </c>
      <c r="Z1908" s="5">
        <v>0</v>
      </c>
      <c r="AB1908" s="5">
        <v>0</v>
      </c>
      <c r="AC1908" s="5">
        <v>0</v>
      </c>
      <c r="AE1908" s="5">
        <v>0</v>
      </c>
      <c r="AF1908" s="5">
        <v>0</v>
      </c>
      <c r="AH1908" s="5">
        <v>0</v>
      </c>
      <c r="AJ1908" s="7">
        <v>0</v>
      </c>
      <c r="AZ1908" s="5" t="s">
        <v>175</v>
      </c>
      <c r="BB1908" s="5" t="s">
        <v>77</v>
      </c>
      <c r="BD1908" s="5" t="s">
        <v>590</v>
      </c>
      <c r="BE1908" s="5" t="s">
        <v>67</v>
      </c>
    </row>
    <row r="1909" spans="1:57" x14ac:dyDescent="0.25">
      <c r="A1909" s="5">
        <v>1908</v>
      </c>
      <c r="B1909" s="6">
        <v>42595.680474537039</v>
      </c>
      <c r="D1909" s="5" t="s">
        <v>330</v>
      </c>
      <c r="E1909" s="5" t="s">
        <v>318</v>
      </c>
      <c r="G1909" s="5" t="s">
        <v>64</v>
      </c>
      <c r="H1909" s="5" t="s">
        <v>319</v>
      </c>
      <c r="I1909" s="5" t="s">
        <v>176</v>
      </c>
      <c r="J1909" s="5" t="s">
        <v>65</v>
      </c>
      <c r="K1909" s="5" t="s">
        <v>65</v>
      </c>
      <c r="M1909" s="5" t="s">
        <v>242</v>
      </c>
      <c r="N1909" s="5" t="s">
        <v>66</v>
      </c>
      <c r="O1909" s="7">
        <v>0</v>
      </c>
      <c r="P1909" s="7">
        <v>0</v>
      </c>
      <c r="Q1909" s="7">
        <v>0</v>
      </c>
      <c r="R1909" s="7">
        <v>0</v>
      </c>
      <c r="T1909" s="5">
        <v>0</v>
      </c>
      <c r="W1909" s="5">
        <v>0</v>
      </c>
      <c r="Y1909" s="5">
        <v>0</v>
      </c>
      <c r="Z1909" s="5">
        <v>0</v>
      </c>
      <c r="AB1909" s="5">
        <v>0</v>
      </c>
      <c r="AC1909" s="5">
        <v>0</v>
      </c>
      <c r="AE1909" s="5">
        <v>0</v>
      </c>
      <c r="AF1909" s="5">
        <v>0</v>
      </c>
      <c r="AH1909" s="5">
        <v>0</v>
      </c>
      <c r="AJ1909" s="7">
        <v>0</v>
      </c>
      <c r="AZ1909" s="5" t="s">
        <v>175</v>
      </c>
      <c r="BB1909" s="5" t="s">
        <v>178</v>
      </c>
      <c r="BD1909" s="5" t="s">
        <v>361</v>
      </c>
      <c r="BE1909" s="5" t="s">
        <v>67</v>
      </c>
    </row>
    <row r="1910" spans="1:57" x14ac:dyDescent="0.25">
      <c r="A1910" s="5">
        <v>1909</v>
      </c>
      <c r="B1910" s="6">
        <v>42595.673263888886</v>
      </c>
      <c r="D1910" s="5" t="s">
        <v>330</v>
      </c>
      <c r="E1910" s="5" t="s">
        <v>318</v>
      </c>
      <c r="G1910" s="5" t="s">
        <v>64</v>
      </c>
      <c r="H1910" s="5" t="s">
        <v>319</v>
      </c>
      <c r="I1910" s="5" t="s">
        <v>176</v>
      </c>
      <c r="J1910" s="5" t="s">
        <v>65</v>
      </c>
      <c r="K1910" s="5" t="s">
        <v>65</v>
      </c>
      <c r="M1910" s="5" t="s">
        <v>631</v>
      </c>
      <c r="N1910" s="5" t="s">
        <v>76</v>
      </c>
      <c r="O1910" s="7">
        <v>0</v>
      </c>
      <c r="P1910" s="7">
        <v>0</v>
      </c>
      <c r="Q1910" s="7">
        <v>0</v>
      </c>
      <c r="R1910" s="7">
        <v>0</v>
      </c>
      <c r="T1910" s="5">
        <v>0</v>
      </c>
      <c r="W1910" s="5">
        <v>0</v>
      </c>
      <c r="Y1910" s="5">
        <v>0</v>
      </c>
      <c r="Z1910" s="5">
        <v>0</v>
      </c>
      <c r="AB1910" s="5">
        <v>0</v>
      </c>
      <c r="AC1910" s="5">
        <v>0</v>
      </c>
      <c r="AE1910" s="5">
        <v>0</v>
      </c>
      <c r="AF1910" s="5">
        <v>0</v>
      </c>
      <c r="AH1910" s="5">
        <v>0</v>
      </c>
      <c r="AJ1910" s="7">
        <v>0</v>
      </c>
      <c r="AZ1910" s="5" t="s">
        <v>175</v>
      </c>
      <c r="BB1910" s="5" t="s">
        <v>178</v>
      </c>
      <c r="BD1910" s="5" t="s">
        <v>331</v>
      </c>
      <c r="BE1910" s="5" t="s">
        <v>67</v>
      </c>
    </row>
    <row r="1911" spans="1:57" x14ac:dyDescent="0.25">
      <c r="A1911" s="5">
        <v>1910</v>
      </c>
      <c r="B1911" s="6">
        <v>42595.667881944442</v>
      </c>
      <c r="D1911" s="5" t="s">
        <v>318</v>
      </c>
      <c r="E1911" s="5" t="s">
        <v>469</v>
      </c>
      <c r="G1911" s="5" t="s">
        <v>64</v>
      </c>
      <c r="H1911" s="5" t="s">
        <v>319</v>
      </c>
      <c r="I1911" s="5" t="s">
        <v>75</v>
      </c>
      <c r="J1911" s="5" t="s">
        <v>65</v>
      </c>
      <c r="K1911" s="5" t="s">
        <v>65</v>
      </c>
      <c r="M1911" s="5" t="s">
        <v>504</v>
      </c>
      <c r="N1911" s="5" t="s">
        <v>66</v>
      </c>
      <c r="O1911" s="7">
        <v>0</v>
      </c>
      <c r="P1911" s="7">
        <v>0</v>
      </c>
      <c r="Q1911" s="7">
        <v>0</v>
      </c>
      <c r="R1911" s="7">
        <v>0</v>
      </c>
      <c r="T1911" s="5">
        <v>0</v>
      </c>
      <c r="W1911" s="5">
        <v>0</v>
      </c>
      <c r="Y1911" s="5">
        <v>0</v>
      </c>
      <c r="Z1911" s="5">
        <v>0</v>
      </c>
      <c r="AB1911" s="5">
        <v>0</v>
      </c>
      <c r="AC1911" s="5">
        <v>0</v>
      </c>
      <c r="AE1911" s="5">
        <v>0</v>
      </c>
      <c r="AF1911" s="5">
        <v>0</v>
      </c>
      <c r="AH1911" s="5">
        <v>0</v>
      </c>
      <c r="AJ1911" s="7">
        <v>0</v>
      </c>
      <c r="AZ1911" s="5" t="s">
        <v>175</v>
      </c>
      <c r="BB1911" s="5" t="s">
        <v>77</v>
      </c>
      <c r="BD1911" s="5" t="s">
        <v>361</v>
      </c>
      <c r="BE1911" s="5" t="s">
        <v>67</v>
      </c>
    </row>
    <row r="1912" spans="1:57" x14ac:dyDescent="0.25">
      <c r="A1912" s="5">
        <v>1911</v>
      </c>
      <c r="B1912" s="6">
        <v>42595.658009259256</v>
      </c>
      <c r="C1912" s="6">
        <v>42595.858888888892</v>
      </c>
      <c r="D1912" s="5" t="s">
        <v>336</v>
      </c>
      <c r="E1912" s="5" t="s">
        <v>68</v>
      </c>
      <c r="F1912" s="5" t="s">
        <v>337</v>
      </c>
      <c r="G1912" s="5" t="s">
        <v>64</v>
      </c>
      <c r="H1912" s="5" t="s">
        <v>319</v>
      </c>
      <c r="I1912" s="5" t="s">
        <v>69</v>
      </c>
      <c r="J1912" s="5" t="s">
        <v>65</v>
      </c>
      <c r="K1912" s="5" t="s">
        <v>65</v>
      </c>
      <c r="L1912" s="5">
        <v>0</v>
      </c>
      <c r="M1912" s="5" t="s">
        <v>70</v>
      </c>
      <c r="N1912" s="5" t="s">
        <v>70</v>
      </c>
      <c r="O1912" s="7">
        <v>0</v>
      </c>
      <c r="P1912" s="7">
        <v>0</v>
      </c>
      <c r="Q1912" s="7">
        <v>0</v>
      </c>
      <c r="R1912" s="7">
        <v>0</v>
      </c>
      <c r="T1912" s="5">
        <v>0</v>
      </c>
      <c r="U1912" s="5">
        <v>0</v>
      </c>
      <c r="V1912" s="5">
        <v>0</v>
      </c>
      <c r="W1912" s="5">
        <v>0</v>
      </c>
      <c r="Z1912" s="5">
        <v>0</v>
      </c>
      <c r="AC1912" s="5">
        <v>0</v>
      </c>
      <c r="AF1912" s="5">
        <v>0</v>
      </c>
      <c r="AK1912" s="5" t="s">
        <v>78</v>
      </c>
      <c r="BB1912" s="5" t="s">
        <v>79</v>
      </c>
    </row>
    <row r="1913" spans="1:57" x14ac:dyDescent="0.25">
      <c r="A1913" s="5">
        <v>1912</v>
      </c>
      <c r="B1913" s="6">
        <v>42595.657986111109</v>
      </c>
      <c r="D1913" s="5" t="s">
        <v>417</v>
      </c>
      <c r="E1913" s="5" t="s">
        <v>318</v>
      </c>
      <c r="G1913" s="5" t="s">
        <v>64</v>
      </c>
      <c r="H1913" s="5" t="s">
        <v>319</v>
      </c>
      <c r="I1913" s="5" t="s">
        <v>176</v>
      </c>
      <c r="J1913" s="5" t="s">
        <v>65</v>
      </c>
      <c r="K1913" s="5" t="s">
        <v>65</v>
      </c>
      <c r="M1913" s="5" t="s">
        <v>733</v>
      </c>
      <c r="N1913" s="5" t="s">
        <v>174</v>
      </c>
      <c r="O1913" s="7">
        <v>0</v>
      </c>
      <c r="P1913" s="7">
        <v>0</v>
      </c>
      <c r="Q1913" s="7">
        <v>0</v>
      </c>
      <c r="R1913" s="7">
        <v>0</v>
      </c>
      <c r="T1913" s="5">
        <v>0</v>
      </c>
      <c r="W1913" s="5">
        <v>0</v>
      </c>
      <c r="Y1913" s="5">
        <v>0</v>
      </c>
      <c r="Z1913" s="5">
        <v>0</v>
      </c>
      <c r="AB1913" s="5">
        <v>0</v>
      </c>
      <c r="AC1913" s="5">
        <v>0</v>
      </c>
      <c r="AE1913" s="5">
        <v>0</v>
      </c>
      <c r="AF1913" s="5">
        <v>0</v>
      </c>
      <c r="AH1913" s="5">
        <v>0</v>
      </c>
      <c r="AJ1913" s="7">
        <v>0</v>
      </c>
      <c r="AZ1913" s="5" t="s">
        <v>175</v>
      </c>
      <c r="BB1913" s="5" t="s">
        <v>178</v>
      </c>
      <c r="BD1913" s="5" t="s">
        <v>711</v>
      </c>
      <c r="BE1913" s="5" t="s">
        <v>67</v>
      </c>
    </row>
    <row r="1914" spans="1:57" x14ac:dyDescent="0.25">
      <c r="A1914" s="5">
        <v>1913</v>
      </c>
      <c r="B1914" s="6">
        <v>42595.657210648147</v>
      </c>
      <c r="C1914" s="6">
        <v>42595.850069444445</v>
      </c>
      <c r="D1914" s="5" t="s">
        <v>336</v>
      </c>
      <c r="E1914" s="5" t="s">
        <v>68</v>
      </c>
      <c r="F1914" s="5" t="s">
        <v>337</v>
      </c>
      <c r="G1914" s="5" t="s">
        <v>64</v>
      </c>
      <c r="H1914" s="5" t="s">
        <v>319</v>
      </c>
      <c r="I1914" s="5" t="s">
        <v>69</v>
      </c>
      <c r="J1914" s="5" t="s">
        <v>65</v>
      </c>
      <c r="K1914" s="5" t="s">
        <v>65</v>
      </c>
      <c r="L1914" s="5">
        <v>3666915</v>
      </c>
      <c r="M1914" s="5" t="s">
        <v>70</v>
      </c>
      <c r="N1914" s="5" t="s">
        <v>70</v>
      </c>
      <c r="O1914" s="7">
        <v>0</v>
      </c>
      <c r="P1914" s="7">
        <v>0</v>
      </c>
      <c r="Q1914" s="7">
        <v>0</v>
      </c>
      <c r="R1914" s="7">
        <v>0</v>
      </c>
      <c r="T1914" s="5">
        <v>39</v>
      </c>
      <c r="U1914" s="5">
        <v>0</v>
      </c>
      <c r="V1914" s="5">
        <v>0</v>
      </c>
      <c r="W1914" s="5">
        <v>0</v>
      </c>
      <c r="Z1914" s="5">
        <v>0</v>
      </c>
      <c r="AC1914" s="5">
        <v>0</v>
      </c>
      <c r="AF1914" s="5">
        <v>0</v>
      </c>
      <c r="AI1914" s="7">
        <v>17.001000000000001</v>
      </c>
      <c r="AJ1914" s="7">
        <v>3.4971000000000001</v>
      </c>
      <c r="AK1914" s="5" t="s">
        <v>72</v>
      </c>
      <c r="BB1914" s="5" t="s">
        <v>73</v>
      </c>
    </row>
    <row r="1915" spans="1:57" x14ac:dyDescent="0.25">
      <c r="A1915" s="5">
        <v>1914</v>
      </c>
      <c r="B1915" s="6">
        <v>42595.654016203705</v>
      </c>
      <c r="D1915" s="5" t="s">
        <v>318</v>
      </c>
      <c r="E1915" s="5" t="s">
        <v>330</v>
      </c>
      <c r="G1915" s="5" t="s">
        <v>64</v>
      </c>
      <c r="H1915" s="5" t="s">
        <v>319</v>
      </c>
      <c r="I1915" s="5" t="s">
        <v>75</v>
      </c>
      <c r="J1915" s="5" t="s">
        <v>65</v>
      </c>
      <c r="K1915" s="5" t="s">
        <v>65</v>
      </c>
      <c r="M1915" s="5" t="s">
        <v>483</v>
      </c>
      <c r="N1915" s="5" t="s">
        <v>196</v>
      </c>
      <c r="O1915" s="7">
        <v>0</v>
      </c>
      <c r="P1915" s="7">
        <v>0</v>
      </c>
      <c r="Q1915" s="7">
        <v>0</v>
      </c>
      <c r="R1915" s="7">
        <v>0</v>
      </c>
      <c r="T1915" s="5">
        <v>0</v>
      </c>
      <c r="W1915" s="5">
        <v>0</v>
      </c>
      <c r="Y1915" s="5">
        <v>0</v>
      </c>
      <c r="Z1915" s="5">
        <v>0</v>
      </c>
      <c r="AB1915" s="5">
        <v>0</v>
      </c>
      <c r="AC1915" s="5">
        <v>0</v>
      </c>
      <c r="AE1915" s="5">
        <v>0</v>
      </c>
      <c r="AF1915" s="5">
        <v>0</v>
      </c>
      <c r="AH1915" s="5">
        <v>0</v>
      </c>
      <c r="AJ1915" s="7">
        <v>0</v>
      </c>
      <c r="AZ1915" s="5" t="s">
        <v>175</v>
      </c>
      <c r="BB1915" s="5" t="s">
        <v>77</v>
      </c>
      <c r="BD1915" s="5" t="s">
        <v>355</v>
      </c>
      <c r="BE1915" s="5" t="s">
        <v>67</v>
      </c>
    </row>
    <row r="1916" spans="1:57" x14ac:dyDescent="0.25">
      <c r="A1916" s="5">
        <v>1915</v>
      </c>
      <c r="B1916" s="6">
        <v>42595.653124999997</v>
      </c>
      <c r="D1916" s="5" t="s">
        <v>330</v>
      </c>
      <c r="E1916" s="5" t="s">
        <v>318</v>
      </c>
      <c r="G1916" s="5" t="s">
        <v>64</v>
      </c>
      <c r="H1916" s="5" t="s">
        <v>319</v>
      </c>
      <c r="I1916" s="5" t="s">
        <v>176</v>
      </c>
      <c r="J1916" s="5" t="s">
        <v>65</v>
      </c>
      <c r="K1916" s="5" t="s">
        <v>65</v>
      </c>
      <c r="M1916" s="5" t="s">
        <v>502</v>
      </c>
      <c r="N1916" s="5" t="s">
        <v>66</v>
      </c>
      <c r="O1916" s="7">
        <v>0</v>
      </c>
      <c r="P1916" s="7">
        <v>0</v>
      </c>
      <c r="Q1916" s="7">
        <v>0</v>
      </c>
      <c r="R1916" s="7">
        <v>0</v>
      </c>
      <c r="T1916" s="5">
        <v>0</v>
      </c>
      <c r="W1916" s="5">
        <v>0</v>
      </c>
      <c r="Y1916" s="5">
        <v>0</v>
      </c>
      <c r="Z1916" s="5">
        <v>0</v>
      </c>
      <c r="AB1916" s="5">
        <v>0</v>
      </c>
      <c r="AC1916" s="5">
        <v>0</v>
      </c>
      <c r="AE1916" s="5">
        <v>0</v>
      </c>
      <c r="AF1916" s="5">
        <v>0</v>
      </c>
      <c r="AH1916" s="5">
        <v>0</v>
      </c>
      <c r="AJ1916" s="7">
        <v>0</v>
      </c>
      <c r="AZ1916" s="5" t="s">
        <v>175</v>
      </c>
      <c r="BB1916" s="5" t="s">
        <v>178</v>
      </c>
      <c r="BD1916" s="5" t="s">
        <v>394</v>
      </c>
      <c r="BE1916" s="5" t="s">
        <v>67</v>
      </c>
    </row>
    <row r="1917" spans="1:57" x14ac:dyDescent="0.25">
      <c r="A1917" s="5">
        <v>1916</v>
      </c>
      <c r="B1917" s="6">
        <v>42595.652986111112</v>
      </c>
      <c r="D1917" s="5" t="s">
        <v>317</v>
      </c>
      <c r="E1917" s="5" t="s">
        <v>318</v>
      </c>
      <c r="F1917" s="5" t="s">
        <v>317</v>
      </c>
      <c r="G1917" s="5" t="s">
        <v>80</v>
      </c>
      <c r="H1917" s="5" t="s">
        <v>319</v>
      </c>
      <c r="I1917" s="5" t="s">
        <v>320</v>
      </c>
      <c r="J1917" s="5" t="s">
        <v>65</v>
      </c>
      <c r="K1917" s="5" t="s">
        <v>65</v>
      </c>
      <c r="M1917" s="5" t="s">
        <v>446</v>
      </c>
      <c r="N1917" s="5" t="s">
        <v>66</v>
      </c>
      <c r="O1917" s="7">
        <v>0</v>
      </c>
      <c r="P1917" s="7">
        <v>0</v>
      </c>
      <c r="Q1917" s="7">
        <v>0</v>
      </c>
      <c r="R1917" s="7">
        <v>0</v>
      </c>
      <c r="T1917" s="5">
        <v>0</v>
      </c>
      <c r="W1917" s="5">
        <v>0</v>
      </c>
      <c r="Y1917" s="5">
        <v>0</v>
      </c>
      <c r="Z1917" s="5">
        <v>0</v>
      </c>
      <c r="AB1917" s="5">
        <v>0</v>
      </c>
      <c r="AC1917" s="5">
        <v>0</v>
      </c>
      <c r="AE1917" s="5">
        <v>0</v>
      </c>
      <c r="AF1917" s="5">
        <v>0</v>
      </c>
      <c r="AH1917" s="5">
        <v>0</v>
      </c>
      <c r="AJ1917" s="7">
        <v>0</v>
      </c>
      <c r="BB1917" s="5" t="s">
        <v>322</v>
      </c>
      <c r="BD1917" s="5" t="s">
        <v>323</v>
      </c>
      <c r="BE1917" s="5" t="s">
        <v>324</v>
      </c>
    </row>
    <row r="1918" spans="1:57" x14ac:dyDescent="0.25">
      <c r="A1918" s="5">
        <v>1917</v>
      </c>
      <c r="B1918" s="6">
        <v>42595.650092592594</v>
      </c>
      <c r="D1918" s="5" t="s">
        <v>317</v>
      </c>
      <c r="E1918" s="5" t="s">
        <v>318</v>
      </c>
      <c r="F1918" s="5" t="s">
        <v>317</v>
      </c>
      <c r="G1918" s="5" t="s">
        <v>80</v>
      </c>
      <c r="H1918" s="5" t="s">
        <v>319</v>
      </c>
      <c r="I1918" s="5" t="s">
        <v>320</v>
      </c>
      <c r="J1918" s="5" t="s">
        <v>65</v>
      </c>
      <c r="K1918" s="5" t="s">
        <v>65</v>
      </c>
      <c r="M1918" s="5" t="s">
        <v>349</v>
      </c>
      <c r="N1918" s="5" t="s">
        <v>66</v>
      </c>
      <c r="O1918" s="7">
        <v>0</v>
      </c>
      <c r="P1918" s="7">
        <v>0</v>
      </c>
      <c r="Q1918" s="7">
        <v>0</v>
      </c>
      <c r="R1918" s="7">
        <v>0</v>
      </c>
      <c r="T1918" s="5">
        <v>0</v>
      </c>
      <c r="W1918" s="5">
        <v>0</v>
      </c>
      <c r="Y1918" s="5">
        <v>0</v>
      </c>
      <c r="Z1918" s="5">
        <v>0</v>
      </c>
      <c r="AB1918" s="5">
        <v>0</v>
      </c>
      <c r="AC1918" s="5">
        <v>0</v>
      </c>
      <c r="AE1918" s="5">
        <v>0</v>
      </c>
      <c r="AF1918" s="5">
        <v>0</v>
      </c>
      <c r="AH1918" s="5">
        <v>0</v>
      </c>
      <c r="AJ1918" s="7">
        <v>0</v>
      </c>
      <c r="BB1918" s="5" t="s">
        <v>322</v>
      </c>
      <c r="BD1918" s="5" t="s">
        <v>323</v>
      </c>
      <c r="BE1918" s="5" t="s">
        <v>324</v>
      </c>
    </row>
    <row r="1919" spans="1:57" x14ac:dyDescent="0.25">
      <c r="A1919" s="5">
        <v>1918</v>
      </c>
      <c r="B1919" s="6">
        <v>42595.649976851855</v>
      </c>
      <c r="D1919" s="5" t="s">
        <v>317</v>
      </c>
      <c r="E1919" s="5" t="s">
        <v>318</v>
      </c>
      <c r="F1919" s="5" t="s">
        <v>317</v>
      </c>
      <c r="G1919" s="5" t="s">
        <v>80</v>
      </c>
      <c r="H1919" s="5" t="s">
        <v>319</v>
      </c>
      <c r="I1919" s="5" t="s">
        <v>320</v>
      </c>
      <c r="J1919" s="5" t="s">
        <v>65</v>
      </c>
      <c r="K1919" s="5" t="s">
        <v>65</v>
      </c>
      <c r="M1919" s="5" t="s">
        <v>349</v>
      </c>
      <c r="N1919" s="5" t="s">
        <v>66</v>
      </c>
      <c r="O1919" s="7">
        <v>0</v>
      </c>
      <c r="P1919" s="7">
        <v>0</v>
      </c>
      <c r="Q1919" s="7">
        <v>0</v>
      </c>
      <c r="R1919" s="7">
        <v>0</v>
      </c>
      <c r="T1919" s="5">
        <v>0</v>
      </c>
      <c r="W1919" s="5">
        <v>0</v>
      </c>
      <c r="Y1919" s="5">
        <v>0</v>
      </c>
      <c r="Z1919" s="5">
        <v>0</v>
      </c>
      <c r="AB1919" s="5">
        <v>0</v>
      </c>
      <c r="AC1919" s="5">
        <v>0</v>
      </c>
      <c r="AE1919" s="5">
        <v>0</v>
      </c>
      <c r="AF1919" s="5">
        <v>0</v>
      </c>
      <c r="AH1919" s="5">
        <v>0</v>
      </c>
      <c r="AJ1919" s="7">
        <v>0</v>
      </c>
      <c r="BB1919" s="5" t="s">
        <v>322</v>
      </c>
      <c r="BD1919" s="5" t="s">
        <v>323</v>
      </c>
      <c r="BE1919" s="5" t="s">
        <v>324</v>
      </c>
    </row>
    <row r="1920" spans="1:57" x14ac:dyDescent="0.25">
      <c r="A1920" s="5">
        <v>1919</v>
      </c>
      <c r="B1920" s="6">
        <v>42595.649965277778</v>
      </c>
      <c r="D1920" s="5" t="s">
        <v>317</v>
      </c>
      <c r="E1920" s="5" t="s">
        <v>318</v>
      </c>
      <c r="F1920" s="5" t="s">
        <v>317</v>
      </c>
      <c r="G1920" s="5" t="s">
        <v>80</v>
      </c>
      <c r="H1920" s="5" t="s">
        <v>319</v>
      </c>
      <c r="I1920" s="5" t="s">
        <v>320</v>
      </c>
      <c r="J1920" s="5" t="s">
        <v>65</v>
      </c>
      <c r="K1920" s="5" t="s">
        <v>65</v>
      </c>
      <c r="M1920" s="5" t="s">
        <v>363</v>
      </c>
      <c r="N1920" s="5" t="s">
        <v>66</v>
      </c>
      <c r="O1920" s="7">
        <v>0</v>
      </c>
      <c r="P1920" s="7">
        <v>0</v>
      </c>
      <c r="Q1920" s="7">
        <v>0</v>
      </c>
      <c r="R1920" s="7">
        <v>0</v>
      </c>
      <c r="T1920" s="5">
        <v>0</v>
      </c>
      <c r="W1920" s="5">
        <v>0</v>
      </c>
      <c r="Y1920" s="5">
        <v>0</v>
      </c>
      <c r="Z1920" s="5">
        <v>0</v>
      </c>
      <c r="AB1920" s="5">
        <v>0</v>
      </c>
      <c r="AC1920" s="5">
        <v>0</v>
      </c>
      <c r="AE1920" s="5">
        <v>0</v>
      </c>
      <c r="AF1920" s="5">
        <v>0</v>
      </c>
      <c r="AH1920" s="5">
        <v>0</v>
      </c>
      <c r="AJ1920" s="7">
        <v>0</v>
      </c>
      <c r="BB1920" s="5" t="s">
        <v>322</v>
      </c>
      <c r="BD1920" s="5" t="s">
        <v>323</v>
      </c>
      <c r="BE1920" s="5" t="s">
        <v>324</v>
      </c>
    </row>
    <row r="1921" spans="1:57" x14ac:dyDescent="0.25">
      <c r="A1921" s="5">
        <v>1920</v>
      </c>
      <c r="B1921" s="6">
        <v>42595.649837962963</v>
      </c>
      <c r="D1921" s="5" t="s">
        <v>317</v>
      </c>
      <c r="E1921" s="5" t="s">
        <v>318</v>
      </c>
      <c r="F1921" s="5" t="s">
        <v>317</v>
      </c>
      <c r="G1921" s="5" t="s">
        <v>80</v>
      </c>
      <c r="H1921" s="5" t="s">
        <v>319</v>
      </c>
      <c r="I1921" s="5" t="s">
        <v>320</v>
      </c>
      <c r="J1921" s="5" t="s">
        <v>65</v>
      </c>
      <c r="K1921" s="5" t="s">
        <v>65</v>
      </c>
      <c r="M1921" s="5" t="s">
        <v>321</v>
      </c>
      <c r="N1921" s="5" t="s">
        <v>66</v>
      </c>
      <c r="O1921" s="7">
        <v>0</v>
      </c>
      <c r="P1921" s="7">
        <v>0</v>
      </c>
      <c r="Q1921" s="7">
        <v>0</v>
      </c>
      <c r="R1921" s="7">
        <v>0</v>
      </c>
      <c r="T1921" s="5">
        <v>0</v>
      </c>
      <c r="W1921" s="5">
        <v>0</v>
      </c>
      <c r="Y1921" s="5">
        <v>0</v>
      </c>
      <c r="Z1921" s="5">
        <v>0</v>
      </c>
      <c r="AB1921" s="5">
        <v>0</v>
      </c>
      <c r="AC1921" s="5">
        <v>0</v>
      </c>
      <c r="AE1921" s="5">
        <v>0</v>
      </c>
      <c r="AF1921" s="5">
        <v>0</v>
      </c>
      <c r="AH1921" s="5">
        <v>0</v>
      </c>
      <c r="AJ1921" s="7">
        <v>0</v>
      </c>
      <c r="BB1921" s="5" t="s">
        <v>322</v>
      </c>
      <c r="BD1921" s="5" t="s">
        <v>323</v>
      </c>
      <c r="BE1921" s="5" t="s">
        <v>324</v>
      </c>
    </row>
    <row r="1922" spans="1:57" x14ac:dyDescent="0.25">
      <c r="A1922" s="5">
        <v>1921</v>
      </c>
      <c r="B1922" s="6">
        <v>42595.649421296293</v>
      </c>
      <c r="D1922" s="5" t="s">
        <v>318</v>
      </c>
      <c r="E1922" s="5" t="s">
        <v>712</v>
      </c>
      <c r="G1922" s="5" t="s">
        <v>64</v>
      </c>
      <c r="H1922" s="5" t="s">
        <v>319</v>
      </c>
      <c r="I1922" s="5" t="s">
        <v>75</v>
      </c>
      <c r="J1922" s="5" t="s">
        <v>65</v>
      </c>
      <c r="K1922" s="5" t="s">
        <v>65</v>
      </c>
      <c r="M1922" s="5" t="s">
        <v>734</v>
      </c>
      <c r="N1922" s="5" t="s">
        <v>200</v>
      </c>
      <c r="O1922" s="7">
        <v>0</v>
      </c>
      <c r="P1922" s="7">
        <v>0</v>
      </c>
      <c r="Q1922" s="7">
        <v>0</v>
      </c>
      <c r="R1922" s="7">
        <v>0</v>
      </c>
      <c r="T1922" s="5">
        <v>0</v>
      </c>
      <c r="W1922" s="5">
        <v>0</v>
      </c>
      <c r="Y1922" s="5">
        <v>0</v>
      </c>
      <c r="Z1922" s="5">
        <v>0</v>
      </c>
      <c r="AB1922" s="5">
        <v>0</v>
      </c>
      <c r="AC1922" s="5">
        <v>0</v>
      </c>
      <c r="AE1922" s="5">
        <v>0</v>
      </c>
      <c r="AF1922" s="5">
        <v>0</v>
      </c>
      <c r="AH1922" s="5">
        <v>0</v>
      </c>
      <c r="AJ1922" s="7">
        <v>0</v>
      </c>
      <c r="AZ1922" s="5" t="s">
        <v>175</v>
      </c>
      <c r="BB1922" s="5" t="s">
        <v>77</v>
      </c>
      <c r="BD1922" s="5" t="s">
        <v>361</v>
      </c>
      <c r="BE1922" s="5" t="s">
        <v>67</v>
      </c>
    </row>
    <row r="1923" spans="1:57" x14ac:dyDescent="0.25">
      <c r="A1923" s="5">
        <v>1922</v>
      </c>
      <c r="B1923" s="6">
        <v>42595.646921296298</v>
      </c>
      <c r="D1923" s="5" t="s">
        <v>318</v>
      </c>
      <c r="E1923" s="5" t="s">
        <v>356</v>
      </c>
      <c r="G1923" s="5" t="s">
        <v>64</v>
      </c>
      <c r="H1923" s="5" t="s">
        <v>319</v>
      </c>
      <c r="I1923" s="5" t="s">
        <v>75</v>
      </c>
      <c r="J1923" s="5" t="s">
        <v>65</v>
      </c>
      <c r="K1923" s="5" t="s">
        <v>65</v>
      </c>
      <c r="M1923" s="5" t="s">
        <v>460</v>
      </c>
      <c r="N1923" s="5" t="s">
        <v>196</v>
      </c>
      <c r="O1923" s="7">
        <v>0</v>
      </c>
      <c r="P1923" s="7">
        <v>0</v>
      </c>
      <c r="Q1923" s="7">
        <v>0</v>
      </c>
      <c r="R1923" s="7">
        <v>0</v>
      </c>
      <c r="T1923" s="5">
        <v>0</v>
      </c>
      <c r="W1923" s="5">
        <v>0</v>
      </c>
      <c r="Y1923" s="5">
        <v>0</v>
      </c>
      <c r="Z1923" s="5">
        <v>0</v>
      </c>
      <c r="AB1923" s="5">
        <v>0</v>
      </c>
      <c r="AC1923" s="5">
        <v>0</v>
      </c>
      <c r="AE1923" s="5">
        <v>0</v>
      </c>
      <c r="AF1923" s="5">
        <v>0</v>
      </c>
      <c r="AH1923" s="5">
        <v>0</v>
      </c>
      <c r="AJ1923" s="7">
        <v>0</v>
      </c>
      <c r="AZ1923" s="5" t="s">
        <v>175</v>
      </c>
      <c r="BB1923" s="5" t="s">
        <v>77</v>
      </c>
      <c r="BD1923" s="5" t="s">
        <v>353</v>
      </c>
      <c r="BE1923" s="5" t="s">
        <v>67</v>
      </c>
    </row>
    <row r="1924" spans="1:57" x14ac:dyDescent="0.25">
      <c r="A1924" s="5">
        <v>1923</v>
      </c>
      <c r="B1924" s="6">
        <v>42595.644363425927</v>
      </c>
      <c r="D1924" s="5" t="s">
        <v>318</v>
      </c>
      <c r="E1924" s="5" t="s">
        <v>330</v>
      </c>
      <c r="G1924" s="5" t="s">
        <v>64</v>
      </c>
      <c r="H1924" s="5" t="s">
        <v>319</v>
      </c>
      <c r="I1924" s="5" t="s">
        <v>75</v>
      </c>
      <c r="J1924" s="5" t="s">
        <v>65</v>
      </c>
      <c r="K1924" s="5" t="s">
        <v>65</v>
      </c>
      <c r="M1924" s="5" t="s">
        <v>510</v>
      </c>
      <c r="N1924" s="5" t="s">
        <v>76</v>
      </c>
      <c r="O1924" s="7">
        <v>0</v>
      </c>
      <c r="P1924" s="7">
        <v>0</v>
      </c>
      <c r="Q1924" s="7">
        <v>0</v>
      </c>
      <c r="R1924" s="7">
        <v>0</v>
      </c>
      <c r="T1924" s="5">
        <v>0</v>
      </c>
      <c r="W1924" s="5">
        <v>0</v>
      </c>
      <c r="Y1924" s="5">
        <v>0</v>
      </c>
      <c r="Z1924" s="5">
        <v>0</v>
      </c>
      <c r="AB1924" s="5">
        <v>0</v>
      </c>
      <c r="AC1924" s="5">
        <v>0</v>
      </c>
      <c r="AE1924" s="5">
        <v>0</v>
      </c>
      <c r="AF1924" s="5">
        <v>0</v>
      </c>
      <c r="AH1924" s="5">
        <v>0</v>
      </c>
      <c r="AJ1924" s="7">
        <v>0</v>
      </c>
      <c r="AZ1924" s="5" t="s">
        <v>175</v>
      </c>
      <c r="BB1924" s="5" t="s">
        <v>77</v>
      </c>
      <c r="BD1924" s="5" t="s">
        <v>361</v>
      </c>
      <c r="BE1924" s="5" t="s">
        <v>67</v>
      </c>
    </row>
    <row r="1925" spans="1:57" x14ac:dyDescent="0.25">
      <c r="A1925" s="5">
        <v>1924</v>
      </c>
      <c r="B1925" s="6">
        <v>42595.63449074074</v>
      </c>
      <c r="D1925" s="5" t="s">
        <v>317</v>
      </c>
      <c r="E1925" s="5" t="s">
        <v>318</v>
      </c>
      <c r="F1925" s="5" t="s">
        <v>317</v>
      </c>
      <c r="G1925" s="5" t="s">
        <v>80</v>
      </c>
      <c r="H1925" s="5" t="s">
        <v>319</v>
      </c>
      <c r="I1925" s="5" t="s">
        <v>320</v>
      </c>
      <c r="J1925" s="5" t="s">
        <v>65</v>
      </c>
      <c r="K1925" s="5" t="s">
        <v>65</v>
      </c>
      <c r="M1925" s="5" t="s">
        <v>349</v>
      </c>
      <c r="N1925" s="5" t="s">
        <v>66</v>
      </c>
      <c r="O1925" s="7">
        <v>0</v>
      </c>
      <c r="P1925" s="7">
        <v>0</v>
      </c>
      <c r="Q1925" s="7">
        <v>0</v>
      </c>
      <c r="R1925" s="7">
        <v>0</v>
      </c>
      <c r="T1925" s="5">
        <v>0</v>
      </c>
      <c r="W1925" s="5">
        <v>0</v>
      </c>
      <c r="Y1925" s="5">
        <v>0</v>
      </c>
      <c r="Z1925" s="5">
        <v>0</v>
      </c>
      <c r="AB1925" s="5">
        <v>0</v>
      </c>
      <c r="AC1925" s="5">
        <v>0</v>
      </c>
      <c r="AE1925" s="5">
        <v>0</v>
      </c>
      <c r="AF1925" s="5">
        <v>0</v>
      </c>
      <c r="AH1925" s="5">
        <v>0</v>
      </c>
      <c r="AJ1925" s="7">
        <v>0</v>
      </c>
      <c r="BB1925" s="5" t="s">
        <v>322</v>
      </c>
      <c r="BD1925" s="5" t="s">
        <v>323</v>
      </c>
      <c r="BE1925" s="5" t="s">
        <v>324</v>
      </c>
    </row>
    <row r="1926" spans="1:57" x14ac:dyDescent="0.25">
      <c r="A1926" s="5">
        <v>1925</v>
      </c>
      <c r="B1926" s="6">
        <v>42595.634016203701</v>
      </c>
      <c r="D1926" s="5" t="s">
        <v>317</v>
      </c>
      <c r="E1926" s="5" t="s">
        <v>318</v>
      </c>
      <c r="F1926" s="5" t="s">
        <v>317</v>
      </c>
      <c r="G1926" s="5" t="s">
        <v>80</v>
      </c>
      <c r="H1926" s="5" t="s">
        <v>319</v>
      </c>
      <c r="I1926" s="5" t="s">
        <v>320</v>
      </c>
      <c r="J1926" s="5" t="s">
        <v>65</v>
      </c>
      <c r="K1926" s="5" t="s">
        <v>65</v>
      </c>
      <c r="M1926" s="5" t="s">
        <v>349</v>
      </c>
      <c r="N1926" s="5" t="s">
        <v>66</v>
      </c>
      <c r="O1926" s="7">
        <v>0</v>
      </c>
      <c r="P1926" s="7">
        <v>0</v>
      </c>
      <c r="Q1926" s="7">
        <v>0</v>
      </c>
      <c r="R1926" s="7">
        <v>0</v>
      </c>
      <c r="T1926" s="5">
        <v>0</v>
      </c>
      <c r="W1926" s="5">
        <v>0</v>
      </c>
      <c r="Y1926" s="5">
        <v>0</v>
      </c>
      <c r="Z1926" s="5">
        <v>0</v>
      </c>
      <c r="AB1926" s="5">
        <v>0</v>
      </c>
      <c r="AC1926" s="5">
        <v>0</v>
      </c>
      <c r="AE1926" s="5">
        <v>0</v>
      </c>
      <c r="AF1926" s="5">
        <v>0</v>
      </c>
      <c r="AH1926" s="5">
        <v>0</v>
      </c>
      <c r="AJ1926" s="7">
        <v>0</v>
      </c>
      <c r="BB1926" s="5" t="s">
        <v>322</v>
      </c>
      <c r="BD1926" s="5" t="s">
        <v>323</v>
      </c>
      <c r="BE1926" s="5" t="s">
        <v>324</v>
      </c>
    </row>
    <row r="1927" spans="1:57" x14ac:dyDescent="0.25">
      <c r="A1927" s="5">
        <v>1926</v>
      </c>
      <c r="B1927" s="6">
        <v>42595.589965277781</v>
      </c>
      <c r="D1927" s="5" t="s">
        <v>318</v>
      </c>
      <c r="E1927" s="5" t="s">
        <v>330</v>
      </c>
      <c r="G1927" s="5" t="s">
        <v>64</v>
      </c>
      <c r="H1927" s="5" t="s">
        <v>319</v>
      </c>
      <c r="I1927" s="5" t="s">
        <v>75</v>
      </c>
      <c r="J1927" s="5" t="s">
        <v>65</v>
      </c>
      <c r="K1927" s="5" t="s">
        <v>65</v>
      </c>
      <c r="M1927" s="5" t="s">
        <v>735</v>
      </c>
      <c r="N1927" s="5" t="s">
        <v>200</v>
      </c>
      <c r="O1927" s="7">
        <v>0</v>
      </c>
      <c r="P1927" s="7">
        <v>0</v>
      </c>
      <c r="Q1927" s="7">
        <v>0</v>
      </c>
      <c r="R1927" s="7">
        <v>0</v>
      </c>
      <c r="T1927" s="5">
        <v>0</v>
      </c>
      <c r="W1927" s="5">
        <v>0</v>
      </c>
      <c r="Y1927" s="5">
        <v>0</v>
      </c>
      <c r="Z1927" s="5">
        <v>0</v>
      </c>
      <c r="AB1927" s="5">
        <v>0</v>
      </c>
      <c r="AC1927" s="5">
        <v>0</v>
      </c>
      <c r="AE1927" s="5">
        <v>0</v>
      </c>
      <c r="AF1927" s="5">
        <v>0</v>
      </c>
      <c r="AH1927" s="5">
        <v>0</v>
      </c>
      <c r="AJ1927" s="7">
        <v>0</v>
      </c>
      <c r="AZ1927" s="5" t="s">
        <v>175</v>
      </c>
      <c r="BB1927" s="5" t="s">
        <v>77</v>
      </c>
      <c r="BD1927" s="5" t="s">
        <v>361</v>
      </c>
      <c r="BE1927" s="5" t="s">
        <v>67</v>
      </c>
    </row>
    <row r="1928" spans="1:57" x14ac:dyDescent="0.25">
      <c r="A1928" s="5">
        <v>1927</v>
      </c>
      <c r="B1928" s="6">
        <v>42595.580833333333</v>
      </c>
      <c r="D1928" s="5" t="s">
        <v>318</v>
      </c>
      <c r="E1928" s="5" t="s">
        <v>346</v>
      </c>
      <c r="G1928" s="5" t="s">
        <v>64</v>
      </c>
      <c r="H1928" s="5" t="s">
        <v>319</v>
      </c>
      <c r="I1928" s="5" t="s">
        <v>75</v>
      </c>
      <c r="J1928" s="5" t="s">
        <v>65</v>
      </c>
      <c r="K1928" s="5" t="s">
        <v>65</v>
      </c>
      <c r="M1928" s="5" t="s">
        <v>302</v>
      </c>
      <c r="N1928" s="5" t="s">
        <v>76</v>
      </c>
      <c r="O1928" s="7">
        <v>0</v>
      </c>
      <c r="P1928" s="7">
        <v>0</v>
      </c>
      <c r="Q1928" s="7">
        <v>0</v>
      </c>
      <c r="R1928" s="7">
        <v>0</v>
      </c>
      <c r="T1928" s="5">
        <v>0</v>
      </c>
      <c r="W1928" s="5">
        <v>0</v>
      </c>
      <c r="Y1928" s="5">
        <v>0</v>
      </c>
      <c r="Z1928" s="5">
        <v>0</v>
      </c>
      <c r="AB1928" s="5">
        <v>0</v>
      </c>
      <c r="AC1928" s="5">
        <v>0</v>
      </c>
      <c r="AE1928" s="5">
        <v>0</v>
      </c>
      <c r="AF1928" s="5">
        <v>0</v>
      </c>
      <c r="AH1928" s="5">
        <v>0</v>
      </c>
      <c r="AJ1928" s="7">
        <v>0</v>
      </c>
      <c r="AZ1928" s="5" t="s">
        <v>175</v>
      </c>
      <c r="BB1928" s="5" t="s">
        <v>77</v>
      </c>
      <c r="BD1928" s="5" t="s">
        <v>361</v>
      </c>
      <c r="BE1928" s="5" t="s">
        <v>67</v>
      </c>
    </row>
    <row r="1929" spans="1:57" x14ac:dyDescent="0.25">
      <c r="A1929" s="5">
        <v>1928</v>
      </c>
      <c r="B1929" s="6">
        <v>42595.55363425926</v>
      </c>
      <c r="D1929" s="5" t="s">
        <v>318</v>
      </c>
      <c r="E1929" s="5" t="s">
        <v>356</v>
      </c>
      <c r="G1929" s="5" t="s">
        <v>64</v>
      </c>
      <c r="H1929" s="5" t="s">
        <v>319</v>
      </c>
      <c r="I1929" s="5" t="s">
        <v>75</v>
      </c>
      <c r="J1929" s="5" t="s">
        <v>65</v>
      </c>
      <c r="K1929" s="5" t="s">
        <v>65</v>
      </c>
      <c r="M1929" s="5" t="s">
        <v>248</v>
      </c>
      <c r="N1929" s="5" t="s">
        <v>76</v>
      </c>
      <c r="O1929" s="7">
        <v>0</v>
      </c>
      <c r="P1929" s="7">
        <v>0</v>
      </c>
      <c r="Q1929" s="7">
        <v>0</v>
      </c>
      <c r="R1929" s="7">
        <v>0</v>
      </c>
      <c r="T1929" s="5">
        <v>0</v>
      </c>
      <c r="W1929" s="5">
        <v>0</v>
      </c>
      <c r="Y1929" s="5">
        <v>0</v>
      </c>
      <c r="Z1929" s="5">
        <v>0</v>
      </c>
      <c r="AB1929" s="5">
        <v>0</v>
      </c>
      <c r="AC1929" s="5">
        <v>0</v>
      </c>
      <c r="AE1929" s="5">
        <v>0</v>
      </c>
      <c r="AF1929" s="5">
        <v>0</v>
      </c>
      <c r="AH1929" s="5">
        <v>0</v>
      </c>
      <c r="AJ1929" s="7">
        <v>0</v>
      </c>
      <c r="AZ1929" s="5" t="s">
        <v>175</v>
      </c>
      <c r="BB1929" s="5" t="s">
        <v>77</v>
      </c>
      <c r="BD1929" s="5" t="s">
        <v>355</v>
      </c>
      <c r="BE1929" s="5" t="s">
        <v>67</v>
      </c>
    </row>
    <row r="1930" spans="1:57" x14ac:dyDescent="0.25">
      <c r="A1930" s="5">
        <v>1929</v>
      </c>
      <c r="B1930" s="6">
        <v>42595.549409722225</v>
      </c>
      <c r="D1930" s="5" t="s">
        <v>318</v>
      </c>
      <c r="E1930" s="5" t="s">
        <v>607</v>
      </c>
      <c r="G1930" s="5" t="s">
        <v>64</v>
      </c>
      <c r="H1930" s="5" t="s">
        <v>319</v>
      </c>
      <c r="I1930" s="5" t="s">
        <v>75</v>
      </c>
      <c r="J1930" s="5" t="s">
        <v>65</v>
      </c>
      <c r="K1930" s="5" t="s">
        <v>65</v>
      </c>
      <c r="M1930" s="5" t="s">
        <v>701</v>
      </c>
      <c r="N1930" s="5" t="s">
        <v>196</v>
      </c>
      <c r="O1930" s="7">
        <v>0</v>
      </c>
      <c r="P1930" s="7">
        <v>0</v>
      </c>
      <c r="Q1930" s="7">
        <v>0</v>
      </c>
      <c r="R1930" s="7">
        <v>0</v>
      </c>
      <c r="T1930" s="5">
        <v>0</v>
      </c>
      <c r="W1930" s="5">
        <v>0</v>
      </c>
      <c r="Y1930" s="5">
        <v>0</v>
      </c>
      <c r="Z1930" s="5">
        <v>0</v>
      </c>
      <c r="AB1930" s="5">
        <v>0</v>
      </c>
      <c r="AC1930" s="5">
        <v>0</v>
      </c>
      <c r="AE1930" s="5">
        <v>0</v>
      </c>
      <c r="AF1930" s="5">
        <v>0</v>
      </c>
      <c r="AH1930" s="5">
        <v>0</v>
      </c>
      <c r="AJ1930" s="7">
        <v>0</v>
      </c>
      <c r="AZ1930" s="5" t="s">
        <v>175</v>
      </c>
      <c r="BB1930" s="5" t="s">
        <v>77</v>
      </c>
      <c r="BD1930" s="5" t="s">
        <v>361</v>
      </c>
      <c r="BE1930" s="5" t="s">
        <v>67</v>
      </c>
    </row>
    <row r="1931" spans="1:57" x14ac:dyDescent="0.25">
      <c r="A1931" s="5">
        <v>1930</v>
      </c>
      <c r="B1931" s="6">
        <v>42595.547025462962</v>
      </c>
      <c r="C1931" s="6">
        <v>42595.789664351854</v>
      </c>
      <c r="D1931" s="5" t="s">
        <v>336</v>
      </c>
      <c r="E1931" s="5" t="s">
        <v>241</v>
      </c>
      <c r="F1931" s="5" t="s">
        <v>337</v>
      </c>
      <c r="G1931" s="5" t="s">
        <v>64</v>
      </c>
      <c r="H1931" s="5" t="s">
        <v>319</v>
      </c>
      <c r="I1931" s="5" t="s">
        <v>69</v>
      </c>
      <c r="J1931" s="5" t="s">
        <v>65</v>
      </c>
      <c r="K1931" s="5" t="s">
        <v>65</v>
      </c>
      <c r="L1931" s="5">
        <v>1191742</v>
      </c>
      <c r="M1931" s="5" t="s">
        <v>70</v>
      </c>
      <c r="N1931" s="5" t="s">
        <v>70</v>
      </c>
      <c r="O1931" s="7">
        <v>0</v>
      </c>
      <c r="P1931" s="7">
        <v>0</v>
      </c>
      <c r="Q1931" s="7">
        <v>0</v>
      </c>
      <c r="R1931" s="7">
        <v>0</v>
      </c>
      <c r="T1931" s="5">
        <v>33</v>
      </c>
      <c r="U1931" s="5">
        <v>0</v>
      </c>
      <c r="V1931" s="5">
        <v>0</v>
      </c>
      <c r="W1931" s="5">
        <v>0</v>
      </c>
      <c r="Z1931" s="5">
        <v>0</v>
      </c>
      <c r="AC1931" s="5">
        <v>0</v>
      </c>
      <c r="AF1931" s="5">
        <v>0</v>
      </c>
      <c r="AI1931" s="7">
        <v>813.71079999999995</v>
      </c>
      <c r="AJ1931" s="7">
        <v>1.1367</v>
      </c>
      <c r="AK1931" s="5" t="s">
        <v>149</v>
      </c>
      <c r="AZ1931" s="5" t="s">
        <v>186</v>
      </c>
      <c r="BB1931" s="5" t="s">
        <v>71</v>
      </c>
    </row>
    <row r="1932" spans="1:57" x14ac:dyDescent="0.25">
      <c r="A1932" s="5">
        <v>1931</v>
      </c>
      <c r="B1932" s="6">
        <v>42595.546886574077</v>
      </c>
      <c r="C1932" s="6">
        <v>42595.753136574072</v>
      </c>
      <c r="D1932" s="5" t="s">
        <v>336</v>
      </c>
      <c r="E1932" s="5" t="s">
        <v>241</v>
      </c>
      <c r="F1932" s="5" t="s">
        <v>337</v>
      </c>
      <c r="G1932" s="5" t="s">
        <v>64</v>
      </c>
      <c r="H1932" s="5" t="s">
        <v>319</v>
      </c>
      <c r="I1932" s="5" t="s">
        <v>69</v>
      </c>
      <c r="J1932" s="5" t="s">
        <v>65</v>
      </c>
      <c r="K1932" s="5" t="s">
        <v>65</v>
      </c>
      <c r="L1932" s="5">
        <v>13562</v>
      </c>
      <c r="M1932" s="5" t="s">
        <v>70</v>
      </c>
      <c r="N1932" s="5" t="s">
        <v>70</v>
      </c>
      <c r="O1932" s="7">
        <v>0</v>
      </c>
      <c r="P1932" s="7">
        <v>0</v>
      </c>
      <c r="Q1932" s="7">
        <v>0</v>
      </c>
      <c r="R1932" s="7">
        <v>0</v>
      </c>
      <c r="T1932" s="5">
        <v>39</v>
      </c>
      <c r="U1932" s="5">
        <v>0</v>
      </c>
      <c r="V1932" s="5">
        <v>0</v>
      </c>
      <c r="W1932" s="5">
        <v>0</v>
      </c>
      <c r="Z1932" s="5">
        <v>0</v>
      </c>
      <c r="AC1932" s="5">
        <v>0</v>
      </c>
      <c r="AF1932" s="5">
        <v>0</v>
      </c>
      <c r="AI1932" s="7">
        <v>19.952100000000002</v>
      </c>
      <c r="AJ1932" s="7">
        <v>1.37E-2</v>
      </c>
      <c r="AK1932" s="5" t="s">
        <v>436</v>
      </c>
      <c r="BB1932" s="5" t="s">
        <v>79</v>
      </c>
    </row>
    <row r="1933" spans="1:57" x14ac:dyDescent="0.25">
      <c r="A1933" s="5">
        <v>1932</v>
      </c>
      <c r="B1933" s="6">
        <v>42595.546331018515</v>
      </c>
      <c r="C1933" s="6">
        <v>42595.778217592589</v>
      </c>
      <c r="D1933" s="5" t="s">
        <v>336</v>
      </c>
      <c r="E1933" s="5" t="s">
        <v>241</v>
      </c>
      <c r="F1933" s="5" t="s">
        <v>337</v>
      </c>
      <c r="G1933" s="5" t="s">
        <v>64</v>
      </c>
      <c r="H1933" s="5" t="s">
        <v>319</v>
      </c>
      <c r="I1933" s="5" t="s">
        <v>69</v>
      </c>
      <c r="J1933" s="5" t="s">
        <v>65</v>
      </c>
      <c r="K1933" s="5" t="s">
        <v>65</v>
      </c>
      <c r="L1933" s="5">
        <v>19442784</v>
      </c>
      <c r="M1933" s="5" t="s">
        <v>70</v>
      </c>
      <c r="N1933" s="5" t="s">
        <v>70</v>
      </c>
      <c r="O1933" s="7">
        <v>0</v>
      </c>
      <c r="P1933" s="7">
        <v>0</v>
      </c>
      <c r="Q1933" s="7">
        <v>0</v>
      </c>
      <c r="R1933" s="7">
        <v>0</v>
      </c>
      <c r="T1933" s="5">
        <v>33</v>
      </c>
      <c r="U1933" s="5">
        <v>0</v>
      </c>
      <c r="V1933" s="5">
        <v>0</v>
      </c>
      <c r="W1933" s="5">
        <v>0</v>
      </c>
      <c r="Z1933" s="5">
        <v>0</v>
      </c>
      <c r="AC1933" s="5">
        <v>0</v>
      </c>
      <c r="AF1933" s="5">
        <v>0</v>
      </c>
      <c r="AI1933" s="7">
        <v>813.77819999999997</v>
      </c>
      <c r="AJ1933" s="7">
        <v>18.542999999999999</v>
      </c>
      <c r="AK1933" s="5" t="s">
        <v>148</v>
      </c>
      <c r="AZ1933" s="5" t="s">
        <v>185</v>
      </c>
      <c r="BB1933" s="5" t="s">
        <v>74</v>
      </c>
    </row>
    <row r="1934" spans="1:57" x14ac:dyDescent="0.25">
      <c r="A1934" s="5">
        <v>1933</v>
      </c>
      <c r="B1934" s="6">
        <v>42595.546087962961</v>
      </c>
      <c r="C1934" s="6">
        <v>42595.747881944444</v>
      </c>
      <c r="D1934" s="5" t="s">
        <v>336</v>
      </c>
      <c r="E1934" s="5" t="s">
        <v>241</v>
      </c>
      <c r="F1934" s="5" t="s">
        <v>337</v>
      </c>
      <c r="G1934" s="5" t="s">
        <v>64</v>
      </c>
      <c r="H1934" s="5" t="s">
        <v>319</v>
      </c>
      <c r="I1934" s="5" t="s">
        <v>69</v>
      </c>
      <c r="J1934" s="5" t="s">
        <v>65</v>
      </c>
      <c r="K1934" s="5" t="s">
        <v>65</v>
      </c>
      <c r="L1934" s="5">
        <v>4076074</v>
      </c>
      <c r="M1934" s="5" t="s">
        <v>70</v>
      </c>
      <c r="N1934" s="5" t="s">
        <v>70</v>
      </c>
      <c r="O1934" s="7">
        <v>0</v>
      </c>
      <c r="P1934" s="7">
        <v>0</v>
      </c>
      <c r="Q1934" s="7">
        <v>0</v>
      </c>
      <c r="R1934" s="7">
        <v>0</v>
      </c>
      <c r="T1934" s="5">
        <v>39</v>
      </c>
      <c r="U1934" s="5">
        <v>0</v>
      </c>
      <c r="V1934" s="5">
        <v>0</v>
      </c>
      <c r="W1934" s="5">
        <v>0</v>
      </c>
      <c r="Z1934" s="5">
        <v>0</v>
      </c>
      <c r="AC1934" s="5">
        <v>0</v>
      </c>
      <c r="AF1934" s="5">
        <v>0</v>
      </c>
      <c r="AI1934" s="7">
        <v>20.9023</v>
      </c>
      <c r="AJ1934" s="7">
        <v>3.8877000000000002</v>
      </c>
      <c r="AK1934" s="5" t="s">
        <v>206</v>
      </c>
      <c r="BB1934" s="5" t="s">
        <v>73</v>
      </c>
    </row>
    <row r="1935" spans="1:57" x14ac:dyDescent="0.25">
      <c r="A1935" s="5">
        <v>1934</v>
      </c>
      <c r="B1935" s="6">
        <v>42595.530474537038</v>
      </c>
      <c r="D1935" s="5" t="s">
        <v>318</v>
      </c>
      <c r="E1935" s="5" t="s">
        <v>607</v>
      </c>
      <c r="G1935" s="5" t="s">
        <v>64</v>
      </c>
      <c r="H1935" s="5" t="s">
        <v>319</v>
      </c>
      <c r="I1935" s="5" t="s">
        <v>75</v>
      </c>
      <c r="J1935" s="5" t="s">
        <v>65</v>
      </c>
      <c r="K1935" s="5" t="s">
        <v>65</v>
      </c>
      <c r="M1935" s="5" t="s">
        <v>270</v>
      </c>
      <c r="N1935" s="5" t="s">
        <v>76</v>
      </c>
      <c r="O1935" s="7">
        <v>0</v>
      </c>
      <c r="P1935" s="7">
        <v>0</v>
      </c>
      <c r="Q1935" s="7">
        <v>0</v>
      </c>
      <c r="R1935" s="7">
        <v>0</v>
      </c>
      <c r="T1935" s="5">
        <v>0</v>
      </c>
      <c r="W1935" s="5">
        <v>0</v>
      </c>
      <c r="Y1935" s="5">
        <v>0</v>
      </c>
      <c r="Z1935" s="5">
        <v>0</v>
      </c>
      <c r="AB1935" s="5">
        <v>0</v>
      </c>
      <c r="AC1935" s="5">
        <v>0</v>
      </c>
      <c r="AE1935" s="5">
        <v>0</v>
      </c>
      <c r="AF1935" s="5">
        <v>0</v>
      </c>
      <c r="AH1935" s="5">
        <v>0</v>
      </c>
      <c r="AJ1935" s="7">
        <v>0</v>
      </c>
      <c r="AZ1935" s="5" t="s">
        <v>175</v>
      </c>
      <c r="BB1935" s="5" t="s">
        <v>77</v>
      </c>
      <c r="BD1935" s="5" t="s">
        <v>361</v>
      </c>
      <c r="BE1935" s="5" t="s">
        <v>67</v>
      </c>
    </row>
    <row r="1936" spans="1:57" x14ac:dyDescent="0.25">
      <c r="A1936" s="5">
        <v>1935</v>
      </c>
      <c r="B1936" s="6">
        <v>42595.480405092596</v>
      </c>
      <c r="D1936" s="5" t="s">
        <v>318</v>
      </c>
      <c r="E1936" s="5" t="s">
        <v>607</v>
      </c>
      <c r="G1936" s="5" t="s">
        <v>64</v>
      </c>
      <c r="H1936" s="5" t="s">
        <v>319</v>
      </c>
      <c r="I1936" s="5" t="s">
        <v>75</v>
      </c>
      <c r="J1936" s="5" t="s">
        <v>65</v>
      </c>
      <c r="K1936" s="5" t="s">
        <v>65</v>
      </c>
      <c r="M1936" s="5" t="s">
        <v>516</v>
      </c>
      <c r="N1936" s="5" t="s">
        <v>76</v>
      </c>
      <c r="O1936" s="7">
        <v>0</v>
      </c>
      <c r="P1936" s="7">
        <v>0</v>
      </c>
      <c r="Q1936" s="7">
        <v>0</v>
      </c>
      <c r="R1936" s="7">
        <v>0</v>
      </c>
      <c r="T1936" s="5">
        <v>0</v>
      </c>
      <c r="W1936" s="5">
        <v>0</v>
      </c>
      <c r="Y1936" s="5">
        <v>0</v>
      </c>
      <c r="Z1936" s="5">
        <v>0</v>
      </c>
      <c r="AB1936" s="5">
        <v>0</v>
      </c>
      <c r="AC1936" s="5">
        <v>0</v>
      </c>
      <c r="AE1936" s="5">
        <v>0</v>
      </c>
      <c r="AF1936" s="5">
        <v>0</v>
      </c>
      <c r="AH1936" s="5">
        <v>0</v>
      </c>
      <c r="AJ1936" s="7">
        <v>0</v>
      </c>
      <c r="AZ1936" s="5" t="s">
        <v>175</v>
      </c>
      <c r="BB1936" s="5" t="s">
        <v>77</v>
      </c>
      <c r="BD1936" s="5" t="s">
        <v>711</v>
      </c>
      <c r="BE1936" s="5" t="s">
        <v>67</v>
      </c>
    </row>
    <row r="1937" spans="1:57" x14ac:dyDescent="0.25">
      <c r="A1937" s="5">
        <v>1936</v>
      </c>
      <c r="B1937" s="6">
        <v>42595.478877314818</v>
      </c>
      <c r="D1937" s="5" t="s">
        <v>318</v>
      </c>
      <c r="E1937" s="5" t="s">
        <v>326</v>
      </c>
      <c r="G1937" s="5" t="s">
        <v>64</v>
      </c>
      <c r="H1937" s="5" t="s">
        <v>319</v>
      </c>
      <c r="I1937" s="5" t="s">
        <v>75</v>
      </c>
      <c r="J1937" s="5" t="s">
        <v>65</v>
      </c>
      <c r="K1937" s="5" t="s">
        <v>65</v>
      </c>
      <c r="M1937" s="5" t="s">
        <v>467</v>
      </c>
      <c r="N1937" s="5" t="s">
        <v>196</v>
      </c>
      <c r="O1937" s="7">
        <v>0</v>
      </c>
      <c r="P1937" s="7">
        <v>0</v>
      </c>
      <c r="Q1937" s="7">
        <v>0</v>
      </c>
      <c r="R1937" s="7">
        <v>0</v>
      </c>
      <c r="T1937" s="5">
        <v>0</v>
      </c>
      <c r="W1937" s="5">
        <v>0</v>
      </c>
      <c r="Y1937" s="5">
        <v>0</v>
      </c>
      <c r="Z1937" s="5">
        <v>0</v>
      </c>
      <c r="AB1937" s="5">
        <v>0</v>
      </c>
      <c r="AC1937" s="5">
        <v>0</v>
      </c>
      <c r="AE1937" s="5">
        <v>0</v>
      </c>
      <c r="AF1937" s="5">
        <v>0</v>
      </c>
      <c r="AH1937" s="5">
        <v>0</v>
      </c>
      <c r="AJ1937" s="7">
        <v>0</v>
      </c>
      <c r="AZ1937" s="5" t="s">
        <v>175</v>
      </c>
      <c r="BB1937" s="5" t="s">
        <v>77</v>
      </c>
      <c r="BD1937" s="5" t="s">
        <v>711</v>
      </c>
      <c r="BE1937" s="5" t="s">
        <v>67</v>
      </c>
    </row>
    <row r="1938" spans="1:57" x14ac:dyDescent="0.25">
      <c r="A1938" s="5">
        <v>1937</v>
      </c>
      <c r="B1938" s="6">
        <v>42595.45753472222</v>
      </c>
      <c r="D1938" s="5" t="s">
        <v>318</v>
      </c>
      <c r="E1938" s="5" t="s">
        <v>736</v>
      </c>
      <c r="G1938" s="5" t="s">
        <v>64</v>
      </c>
      <c r="H1938" s="5" t="s">
        <v>319</v>
      </c>
      <c r="I1938" s="5" t="s">
        <v>75</v>
      </c>
      <c r="J1938" s="5" t="s">
        <v>65</v>
      </c>
      <c r="K1938" s="5" t="s">
        <v>65</v>
      </c>
      <c r="M1938" s="5" t="s">
        <v>429</v>
      </c>
      <c r="N1938" s="5" t="s">
        <v>66</v>
      </c>
      <c r="O1938" s="7">
        <v>0</v>
      </c>
      <c r="P1938" s="7">
        <v>0</v>
      </c>
      <c r="Q1938" s="7">
        <v>0</v>
      </c>
      <c r="R1938" s="7">
        <v>0</v>
      </c>
      <c r="T1938" s="5">
        <v>0</v>
      </c>
      <c r="W1938" s="5">
        <v>0</v>
      </c>
      <c r="Y1938" s="5">
        <v>0</v>
      </c>
      <c r="Z1938" s="5">
        <v>0</v>
      </c>
      <c r="AB1938" s="5">
        <v>0</v>
      </c>
      <c r="AC1938" s="5">
        <v>0</v>
      </c>
      <c r="AE1938" s="5">
        <v>0</v>
      </c>
      <c r="AF1938" s="5">
        <v>0</v>
      </c>
      <c r="AH1938" s="5">
        <v>0</v>
      </c>
      <c r="AJ1938" s="7">
        <v>0</v>
      </c>
      <c r="AZ1938" s="5" t="s">
        <v>175</v>
      </c>
      <c r="BB1938" s="5" t="s">
        <v>77</v>
      </c>
      <c r="BD1938" s="5" t="s">
        <v>331</v>
      </c>
      <c r="BE1938" s="5" t="s">
        <v>67</v>
      </c>
    </row>
    <row r="1939" spans="1:57" x14ac:dyDescent="0.25">
      <c r="A1939" s="5">
        <v>1938</v>
      </c>
      <c r="B1939" s="6">
        <v>42595.455694444441</v>
      </c>
      <c r="D1939" s="5" t="s">
        <v>318</v>
      </c>
      <c r="E1939" s="5" t="s">
        <v>607</v>
      </c>
      <c r="G1939" s="5" t="s">
        <v>64</v>
      </c>
      <c r="H1939" s="5" t="s">
        <v>319</v>
      </c>
      <c r="I1939" s="5" t="s">
        <v>75</v>
      </c>
      <c r="J1939" s="5" t="s">
        <v>65</v>
      </c>
      <c r="K1939" s="5" t="s">
        <v>65</v>
      </c>
      <c r="M1939" s="5" t="s">
        <v>737</v>
      </c>
      <c r="N1939" s="5" t="s">
        <v>76</v>
      </c>
      <c r="O1939" s="7">
        <v>0</v>
      </c>
      <c r="P1939" s="7">
        <v>0</v>
      </c>
      <c r="Q1939" s="7">
        <v>0</v>
      </c>
      <c r="R1939" s="7">
        <v>0</v>
      </c>
      <c r="T1939" s="5">
        <v>0</v>
      </c>
      <c r="W1939" s="5">
        <v>0</v>
      </c>
      <c r="Y1939" s="5">
        <v>0</v>
      </c>
      <c r="Z1939" s="5">
        <v>0</v>
      </c>
      <c r="AB1939" s="5">
        <v>0</v>
      </c>
      <c r="AC1939" s="5">
        <v>0</v>
      </c>
      <c r="AE1939" s="5">
        <v>0</v>
      </c>
      <c r="AF1939" s="5">
        <v>0</v>
      </c>
      <c r="AH1939" s="5">
        <v>0</v>
      </c>
      <c r="AJ1939" s="7">
        <v>0</v>
      </c>
      <c r="AZ1939" s="5" t="s">
        <v>175</v>
      </c>
      <c r="BB1939" s="5" t="s">
        <v>77</v>
      </c>
      <c r="BD1939" s="5" t="s">
        <v>361</v>
      </c>
      <c r="BE1939" s="5" t="s">
        <v>67</v>
      </c>
    </row>
    <row r="1940" spans="1:57" x14ac:dyDescent="0.25">
      <c r="A1940" s="5">
        <v>1939</v>
      </c>
      <c r="B1940" s="6">
        <v>42595.435914351852</v>
      </c>
      <c r="C1940" s="6">
        <v>42595.629895833335</v>
      </c>
      <c r="D1940" s="5" t="s">
        <v>336</v>
      </c>
      <c r="E1940" s="5" t="s">
        <v>68</v>
      </c>
      <c r="F1940" s="5" t="s">
        <v>337</v>
      </c>
      <c r="G1940" s="5" t="s">
        <v>64</v>
      </c>
      <c r="H1940" s="5" t="s">
        <v>319</v>
      </c>
      <c r="I1940" s="5" t="s">
        <v>69</v>
      </c>
      <c r="J1940" s="5" t="s">
        <v>65</v>
      </c>
      <c r="K1940" s="5" t="s">
        <v>65</v>
      </c>
      <c r="L1940" s="5">
        <v>110927939</v>
      </c>
      <c r="M1940" s="5" t="s">
        <v>70</v>
      </c>
      <c r="N1940" s="5" t="s">
        <v>70</v>
      </c>
      <c r="O1940" s="7">
        <v>0</v>
      </c>
      <c r="P1940" s="7">
        <v>0</v>
      </c>
      <c r="Q1940" s="7">
        <v>0</v>
      </c>
      <c r="R1940" s="7">
        <v>0</v>
      </c>
      <c r="T1940" s="5">
        <v>33</v>
      </c>
      <c r="U1940" s="5">
        <v>0</v>
      </c>
      <c r="V1940" s="5">
        <v>0</v>
      </c>
      <c r="W1940" s="5">
        <v>0</v>
      </c>
      <c r="Z1940" s="5">
        <v>0</v>
      </c>
      <c r="AC1940" s="5">
        <v>0</v>
      </c>
      <c r="AF1940" s="5">
        <v>0</v>
      </c>
      <c r="AI1940" s="7">
        <v>937.32309999999995</v>
      </c>
      <c r="AJ1940" s="7">
        <v>105.7891</v>
      </c>
      <c r="AK1940" s="5" t="s">
        <v>148</v>
      </c>
      <c r="AZ1940" s="5" t="s">
        <v>185</v>
      </c>
      <c r="BB1940" s="5" t="s">
        <v>74</v>
      </c>
    </row>
    <row r="1941" spans="1:57" x14ac:dyDescent="0.25">
      <c r="A1941" s="5">
        <v>1940</v>
      </c>
      <c r="B1941" s="6">
        <v>42595.422615740739</v>
      </c>
      <c r="C1941" s="6">
        <v>42595.63449074074</v>
      </c>
      <c r="D1941" s="5" t="s">
        <v>336</v>
      </c>
      <c r="E1941" s="5" t="s">
        <v>241</v>
      </c>
      <c r="F1941" s="5" t="s">
        <v>337</v>
      </c>
      <c r="G1941" s="5" t="s">
        <v>64</v>
      </c>
      <c r="H1941" s="5" t="s">
        <v>319</v>
      </c>
      <c r="I1941" s="5" t="s">
        <v>69</v>
      </c>
      <c r="J1941" s="5" t="s">
        <v>65</v>
      </c>
      <c r="K1941" s="5" t="s">
        <v>65</v>
      </c>
      <c r="L1941" s="5">
        <v>8507</v>
      </c>
      <c r="M1941" s="5" t="s">
        <v>70</v>
      </c>
      <c r="N1941" s="5" t="s">
        <v>70</v>
      </c>
      <c r="O1941" s="7">
        <v>0</v>
      </c>
      <c r="P1941" s="7">
        <v>0</v>
      </c>
      <c r="Q1941" s="7">
        <v>0</v>
      </c>
      <c r="R1941" s="7">
        <v>0</v>
      </c>
      <c r="T1941" s="5">
        <v>39</v>
      </c>
      <c r="U1941" s="5">
        <v>0</v>
      </c>
      <c r="V1941" s="5">
        <v>0</v>
      </c>
      <c r="W1941" s="5">
        <v>0</v>
      </c>
      <c r="Z1941" s="5">
        <v>0</v>
      </c>
      <c r="AC1941" s="5">
        <v>0</v>
      </c>
      <c r="AF1941" s="5">
        <v>0</v>
      </c>
      <c r="AI1941" s="7">
        <v>23.675799999999999</v>
      </c>
      <c r="AJ1941" s="7">
        <v>7.7999999999999996E-3</v>
      </c>
      <c r="AK1941" s="5" t="s">
        <v>78</v>
      </c>
      <c r="BB1941" s="5" t="s">
        <v>79</v>
      </c>
    </row>
    <row r="1942" spans="1:57" x14ac:dyDescent="0.25">
      <c r="A1942" s="5">
        <v>1941</v>
      </c>
      <c r="B1942" s="6">
        <v>42595.421875</v>
      </c>
      <c r="C1942" s="6">
        <v>42595.634340277778</v>
      </c>
      <c r="D1942" s="5" t="s">
        <v>336</v>
      </c>
      <c r="E1942" s="5" t="s">
        <v>241</v>
      </c>
      <c r="F1942" s="5" t="s">
        <v>337</v>
      </c>
      <c r="G1942" s="5" t="s">
        <v>64</v>
      </c>
      <c r="H1942" s="5" t="s">
        <v>319</v>
      </c>
      <c r="I1942" s="5" t="s">
        <v>69</v>
      </c>
      <c r="J1942" s="5" t="s">
        <v>65</v>
      </c>
      <c r="K1942" s="5" t="s">
        <v>65</v>
      </c>
      <c r="L1942" s="5">
        <v>3809742</v>
      </c>
      <c r="M1942" s="5" t="s">
        <v>70</v>
      </c>
      <c r="N1942" s="5" t="s">
        <v>70</v>
      </c>
      <c r="O1942" s="7">
        <v>0</v>
      </c>
      <c r="P1942" s="7">
        <v>0</v>
      </c>
      <c r="Q1942" s="7">
        <v>0</v>
      </c>
      <c r="R1942" s="7">
        <v>0</v>
      </c>
      <c r="T1942" s="5">
        <v>39</v>
      </c>
      <c r="U1942" s="5">
        <v>0</v>
      </c>
      <c r="V1942" s="5">
        <v>0</v>
      </c>
      <c r="W1942" s="5">
        <v>0</v>
      </c>
      <c r="Z1942" s="5">
        <v>0</v>
      </c>
      <c r="AC1942" s="5">
        <v>0</v>
      </c>
      <c r="AF1942" s="5">
        <v>0</v>
      </c>
      <c r="AI1942" s="7">
        <v>24.542999999999999</v>
      </c>
      <c r="AJ1942" s="7">
        <v>3.6328</v>
      </c>
      <c r="AK1942" s="5" t="s">
        <v>72</v>
      </c>
      <c r="BB1942" s="5" t="s">
        <v>73</v>
      </c>
    </row>
    <row r="1943" spans="1:57" x14ac:dyDescent="0.25">
      <c r="A1943" s="5">
        <v>1942</v>
      </c>
      <c r="B1943" s="6">
        <v>42595.311493055553</v>
      </c>
      <c r="C1943" s="6">
        <v>42595.475011574075</v>
      </c>
      <c r="D1943" s="5" t="s">
        <v>336</v>
      </c>
      <c r="E1943" s="5" t="s">
        <v>241</v>
      </c>
      <c r="F1943" s="5" t="s">
        <v>337</v>
      </c>
      <c r="G1943" s="5" t="s">
        <v>64</v>
      </c>
      <c r="H1943" s="5" t="s">
        <v>319</v>
      </c>
      <c r="I1943" s="5" t="s">
        <v>69</v>
      </c>
      <c r="J1943" s="5" t="s">
        <v>65</v>
      </c>
      <c r="K1943" s="5" t="s">
        <v>65</v>
      </c>
      <c r="L1943" s="5">
        <v>26024</v>
      </c>
      <c r="M1943" s="5" t="s">
        <v>70</v>
      </c>
      <c r="N1943" s="5" t="s">
        <v>70</v>
      </c>
      <c r="O1943" s="7">
        <v>0</v>
      </c>
      <c r="P1943" s="7">
        <v>0</v>
      </c>
      <c r="Q1943" s="7">
        <v>0</v>
      </c>
      <c r="R1943" s="7">
        <v>0</v>
      </c>
      <c r="T1943" s="5">
        <v>39</v>
      </c>
      <c r="U1943" s="5">
        <v>0</v>
      </c>
      <c r="V1943" s="5">
        <v>0</v>
      </c>
      <c r="W1943" s="5">
        <v>0</v>
      </c>
      <c r="Z1943" s="5">
        <v>0</v>
      </c>
      <c r="AC1943" s="5">
        <v>0</v>
      </c>
      <c r="AF1943" s="5">
        <v>0</v>
      </c>
      <c r="AI1943" s="7">
        <v>25.348600000000001</v>
      </c>
      <c r="AJ1943" s="7">
        <v>2.5399999999999999E-2</v>
      </c>
      <c r="AK1943" s="5" t="s">
        <v>436</v>
      </c>
      <c r="BB1943" s="5" t="s">
        <v>79</v>
      </c>
    </row>
    <row r="1944" spans="1:57" x14ac:dyDescent="0.25">
      <c r="A1944" s="5">
        <v>1943</v>
      </c>
      <c r="B1944" s="6">
        <v>42595.311145833337</v>
      </c>
      <c r="C1944" s="6">
        <v>42595.546458333331</v>
      </c>
      <c r="D1944" s="5" t="s">
        <v>336</v>
      </c>
      <c r="E1944" s="5" t="s">
        <v>241</v>
      </c>
      <c r="F1944" s="5" t="s">
        <v>337</v>
      </c>
      <c r="G1944" s="5" t="s">
        <v>64</v>
      </c>
      <c r="H1944" s="5" t="s">
        <v>319</v>
      </c>
      <c r="I1944" s="5" t="s">
        <v>69</v>
      </c>
      <c r="J1944" s="5" t="s">
        <v>65</v>
      </c>
      <c r="K1944" s="5" t="s">
        <v>65</v>
      </c>
      <c r="L1944" s="5">
        <v>18797556</v>
      </c>
      <c r="M1944" s="5" t="s">
        <v>70</v>
      </c>
      <c r="N1944" s="5" t="s">
        <v>70</v>
      </c>
      <c r="O1944" s="7">
        <v>0</v>
      </c>
      <c r="P1944" s="7">
        <v>0</v>
      </c>
      <c r="Q1944" s="7">
        <v>0</v>
      </c>
      <c r="R1944" s="7">
        <v>0</v>
      </c>
      <c r="T1944" s="5">
        <v>33</v>
      </c>
      <c r="U1944" s="5">
        <v>0</v>
      </c>
      <c r="V1944" s="5">
        <v>0</v>
      </c>
      <c r="W1944" s="5">
        <v>0</v>
      </c>
      <c r="Z1944" s="5">
        <v>0</v>
      </c>
      <c r="AC1944" s="5">
        <v>0</v>
      </c>
      <c r="AF1944" s="5">
        <v>0</v>
      </c>
      <c r="AI1944" s="7">
        <v>937.73429999999996</v>
      </c>
      <c r="AJ1944" s="7">
        <v>17.9268</v>
      </c>
      <c r="AK1944" s="5" t="s">
        <v>149</v>
      </c>
      <c r="AZ1944" s="5" t="s">
        <v>186</v>
      </c>
      <c r="BB1944" s="5" t="s">
        <v>71</v>
      </c>
    </row>
    <row r="1945" spans="1:57" x14ac:dyDescent="0.25">
      <c r="A1945" s="5">
        <v>1944</v>
      </c>
      <c r="B1945" s="6">
        <v>42595.310914351852</v>
      </c>
      <c r="C1945" s="6">
        <v>42595.54277777778</v>
      </c>
      <c r="D1945" s="5" t="s">
        <v>336</v>
      </c>
      <c r="E1945" s="5" t="s">
        <v>241</v>
      </c>
      <c r="F1945" s="5" t="s">
        <v>337</v>
      </c>
      <c r="G1945" s="5" t="s">
        <v>64</v>
      </c>
      <c r="H1945" s="5" t="s">
        <v>319</v>
      </c>
      <c r="I1945" s="5" t="s">
        <v>69</v>
      </c>
      <c r="J1945" s="5" t="s">
        <v>65</v>
      </c>
      <c r="K1945" s="5" t="s">
        <v>65</v>
      </c>
      <c r="L1945" s="5">
        <v>8146755</v>
      </c>
      <c r="M1945" s="5" t="s">
        <v>70</v>
      </c>
      <c r="N1945" s="5" t="s">
        <v>70</v>
      </c>
      <c r="O1945" s="7">
        <v>0</v>
      </c>
      <c r="P1945" s="7">
        <v>0</v>
      </c>
      <c r="Q1945" s="7">
        <v>0</v>
      </c>
      <c r="R1945" s="7">
        <v>0</v>
      </c>
      <c r="T1945" s="5">
        <v>33</v>
      </c>
      <c r="U1945" s="5">
        <v>0</v>
      </c>
      <c r="V1945" s="5">
        <v>0</v>
      </c>
      <c r="W1945" s="5">
        <v>0</v>
      </c>
      <c r="Z1945" s="5">
        <v>0</v>
      </c>
      <c r="AC1945" s="5">
        <v>0</v>
      </c>
      <c r="AF1945" s="5">
        <v>0</v>
      </c>
      <c r="AI1945" s="7">
        <v>945.2636</v>
      </c>
      <c r="AJ1945" s="7">
        <v>7.7694999999999999</v>
      </c>
      <c r="AK1945" s="5" t="s">
        <v>190</v>
      </c>
      <c r="AZ1945" s="5" t="s">
        <v>185</v>
      </c>
      <c r="BB1945" s="5" t="s">
        <v>74</v>
      </c>
    </row>
    <row r="1946" spans="1:57" x14ac:dyDescent="0.25">
      <c r="A1946" s="5">
        <v>1945</v>
      </c>
      <c r="B1946" s="6">
        <v>42595.310752314814</v>
      </c>
      <c r="C1946" s="6">
        <v>42595.474942129629</v>
      </c>
      <c r="D1946" s="5" t="s">
        <v>336</v>
      </c>
      <c r="E1946" s="5" t="s">
        <v>241</v>
      </c>
      <c r="F1946" s="5" t="s">
        <v>337</v>
      </c>
      <c r="G1946" s="5" t="s">
        <v>64</v>
      </c>
      <c r="H1946" s="5" t="s">
        <v>319</v>
      </c>
      <c r="I1946" s="5" t="s">
        <v>69</v>
      </c>
      <c r="J1946" s="5" t="s">
        <v>65</v>
      </c>
      <c r="K1946" s="5" t="s">
        <v>65</v>
      </c>
      <c r="L1946" s="5">
        <v>1542298</v>
      </c>
      <c r="M1946" s="5" t="s">
        <v>70</v>
      </c>
      <c r="N1946" s="5" t="s">
        <v>70</v>
      </c>
      <c r="O1946" s="7">
        <v>0</v>
      </c>
      <c r="P1946" s="7">
        <v>0</v>
      </c>
      <c r="Q1946" s="7">
        <v>0</v>
      </c>
      <c r="R1946" s="7">
        <v>0</v>
      </c>
      <c r="T1946" s="5">
        <v>39</v>
      </c>
      <c r="U1946" s="5">
        <v>0</v>
      </c>
      <c r="V1946" s="5">
        <v>0</v>
      </c>
      <c r="W1946" s="5">
        <v>0</v>
      </c>
      <c r="Z1946" s="5">
        <v>0</v>
      </c>
      <c r="AC1946" s="5">
        <v>0</v>
      </c>
      <c r="AF1946" s="5">
        <v>0</v>
      </c>
      <c r="AI1946" s="7">
        <v>26.04</v>
      </c>
      <c r="AJ1946" s="7">
        <v>1.4717</v>
      </c>
      <c r="AK1946" s="5" t="s">
        <v>206</v>
      </c>
      <c r="BB1946" s="5" t="s">
        <v>73</v>
      </c>
    </row>
    <row r="1947" spans="1:57" x14ac:dyDescent="0.25">
      <c r="A1947" s="5">
        <v>1946</v>
      </c>
      <c r="B1947" s="6">
        <v>42595.114571759259</v>
      </c>
      <c r="C1947" s="6">
        <v>42595.139988425923</v>
      </c>
      <c r="D1947" s="5" t="s">
        <v>336</v>
      </c>
      <c r="E1947" s="5" t="s">
        <v>241</v>
      </c>
      <c r="F1947" s="5" t="s">
        <v>337</v>
      </c>
      <c r="G1947" s="5" t="s">
        <v>64</v>
      </c>
      <c r="H1947" s="5" t="s">
        <v>319</v>
      </c>
      <c r="I1947" s="5" t="s">
        <v>69</v>
      </c>
      <c r="J1947" s="5" t="s">
        <v>65</v>
      </c>
      <c r="K1947" s="5" t="s">
        <v>65</v>
      </c>
      <c r="L1947" s="5">
        <v>1102936</v>
      </c>
      <c r="M1947" s="5" t="s">
        <v>70</v>
      </c>
      <c r="N1947" s="5" t="s">
        <v>70</v>
      </c>
      <c r="O1947" s="7">
        <v>0</v>
      </c>
      <c r="P1947" s="7">
        <v>0</v>
      </c>
      <c r="Q1947" s="7">
        <v>0</v>
      </c>
      <c r="R1947" s="7">
        <v>0</v>
      </c>
      <c r="T1947" s="5">
        <v>39</v>
      </c>
      <c r="U1947" s="5">
        <v>0</v>
      </c>
      <c r="V1947" s="5">
        <v>0</v>
      </c>
      <c r="W1947" s="5">
        <v>0</v>
      </c>
      <c r="Z1947" s="5">
        <v>0</v>
      </c>
      <c r="AC1947" s="5">
        <v>0</v>
      </c>
      <c r="AF1947" s="5">
        <v>0</v>
      </c>
      <c r="AI1947" s="7">
        <v>27.246099999999998</v>
      </c>
      <c r="AJ1947" s="7">
        <v>1.0527</v>
      </c>
      <c r="AK1947" s="5" t="s">
        <v>78</v>
      </c>
      <c r="BB1947" s="5" t="s">
        <v>79</v>
      </c>
    </row>
    <row r="1948" spans="1:57" x14ac:dyDescent="0.25">
      <c r="A1948" s="5">
        <v>1947</v>
      </c>
      <c r="B1948" s="6">
        <v>42595.114525462966</v>
      </c>
      <c r="C1948" s="6">
        <v>42595.139988425923</v>
      </c>
      <c r="D1948" s="5" t="s">
        <v>336</v>
      </c>
      <c r="E1948" s="5" t="s">
        <v>241</v>
      </c>
      <c r="F1948" s="5" t="s">
        <v>337</v>
      </c>
      <c r="G1948" s="5" t="s">
        <v>64</v>
      </c>
      <c r="H1948" s="5" t="s">
        <v>319</v>
      </c>
      <c r="I1948" s="5" t="s">
        <v>69</v>
      </c>
      <c r="J1948" s="5" t="s">
        <v>65</v>
      </c>
      <c r="K1948" s="5" t="s">
        <v>65</v>
      </c>
      <c r="L1948" s="5">
        <v>23795</v>
      </c>
      <c r="M1948" s="5" t="s">
        <v>70</v>
      </c>
      <c r="N1948" s="5" t="s">
        <v>70</v>
      </c>
      <c r="O1948" s="7">
        <v>0</v>
      </c>
      <c r="P1948" s="7">
        <v>0</v>
      </c>
      <c r="Q1948" s="7">
        <v>0</v>
      </c>
      <c r="R1948" s="7">
        <v>0</v>
      </c>
      <c r="T1948" s="5">
        <v>33</v>
      </c>
      <c r="U1948" s="5">
        <v>0</v>
      </c>
      <c r="V1948" s="5">
        <v>0</v>
      </c>
      <c r="W1948" s="5">
        <v>0</v>
      </c>
      <c r="Z1948" s="5">
        <v>0</v>
      </c>
      <c r="AC1948" s="5">
        <v>0</v>
      </c>
      <c r="AF1948" s="5">
        <v>0</v>
      </c>
      <c r="AI1948" s="7">
        <v>945.28700000000003</v>
      </c>
      <c r="AJ1948" s="7">
        <v>2.3400000000000001E-2</v>
      </c>
      <c r="AK1948" s="5" t="s">
        <v>148</v>
      </c>
      <c r="AZ1948" s="5" t="s">
        <v>185</v>
      </c>
      <c r="BB1948" s="5" t="s">
        <v>74</v>
      </c>
    </row>
    <row r="1949" spans="1:57" x14ac:dyDescent="0.25">
      <c r="A1949" s="5">
        <v>1948</v>
      </c>
      <c r="B1949" s="6">
        <v>42595.114525462966</v>
      </c>
      <c r="C1949" s="6">
        <v>42595.139988425923</v>
      </c>
      <c r="D1949" s="5" t="s">
        <v>336</v>
      </c>
      <c r="E1949" s="5" t="s">
        <v>241</v>
      </c>
      <c r="F1949" s="5" t="s">
        <v>337</v>
      </c>
      <c r="G1949" s="5" t="s">
        <v>64</v>
      </c>
      <c r="H1949" s="5" t="s">
        <v>319</v>
      </c>
      <c r="I1949" s="5" t="s">
        <v>69</v>
      </c>
      <c r="J1949" s="5" t="s">
        <v>65</v>
      </c>
      <c r="K1949" s="5" t="s">
        <v>65</v>
      </c>
      <c r="L1949" s="5">
        <v>160120</v>
      </c>
      <c r="M1949" s="5" t="s">
        <v>70</v>
      </c>
      <c r="N1949" s="5" t="s">
        <v>70</v>
      </c>
      <c r="O1949" s="7">
        <v>0</v>
      </c>
      <c r="P1949" s="7">
        <v>0</v>
      </c>
      <c r="Q1949" s="7">
        <v>0</v>
      </c>
      <c r="R1949" s="7">
        <v>0</v>
      </c>
      <c r="T1949" s="5">
        <v>39</v>
      </c>
      <c r="U1949" s="5">
        <v>0</v>
      </c>
      <c r="V1949" s="5">
        <v>0</v>
      </c>
      <c r="W1949" s="5">
        <v>0</v>
      </c>
      <c r="Z1949" s="5">
        <v>0</v>
      </c>
      <c r="AC1949" s="5">
        <v>0</v>
      </c>
      <c r="AF1949" s="5">
        <v>0</v>
      </c>
      <c r="AI1949" s="7">
        <v>26.1934</v>
      </c>
      <c r="AJ1949" s="7">
        <v>0.15329999999999999</v>
      </c>
      <c r="AK1949" s="5" t="s">
        <v>72</v>
      </c>
      <c r="BB1949" s="5" t="s">
        <v>73</v>
      </c>
    </row>
    <row r="1950" spans="1:57" x14ac:dyDescent="0.25">
      <c r="A1950" s="5">
        <v>1949</v>
      </c>
      <c r="B1950" s="6">
        <v>42594.924571759257</v>
      </c>
      <c r="D1950" s="5" t="s">
        <v>318</v>
      </c>
      <c r="E1950" s="5" t="s">
        <v>330</v>
      </c>
      <c r="G1950" s="5" t="s">
        <v>64</v>
      </c>
      <c r="H1950" s="5" t="s">
        <v>319</v>
      </c>
      <c r="I1950" s="5" t="s">
        <v>75</v>
      </c>
      <c r="J1950" s="5" t="s">
        <v>65</v>
      </c>
      <c r="K1950" s="5" t="s">
        <v>65</v>
      </c>
      <c r="M1950" s="5" t="s">
        <v>258</v>
      </c>
      <c r="N1950" s="5" t="s">
        <v>76</v>
      </c>
      <c r="O1950" s="7">
        <v>0</v>
      </c>
      <c r="P1950" s="7">
        <v>0</v>
      </c>
      <c r="Q1950" s="7">
        <v>0</v>
      </c>
      <c r="R1950" s="7">
        <v>0</v>
      </c>
      <c r="T1950" s="5">
        <v>0</v>
      </c>
      <c r="W1950" s="5">
        <v>0</v>
      </c>
      <c r="Y1950" s="5">
        <v>0</v>
      </c>
      <c r="Z1950" s="5">
        <v>0</v>
      </c>
      <c r="AB1950" s="5">
        <v>0</v>
      </c>
      <c r="AC1950" s="5">
        <v>0</v>
      </c>
      <c r="AE1950" s="5">
        <v>0</v>
      </c>
      <c r="AF1950" s="5">
        <v>0</v>
      </c>
      <c r="AH1950" s="5">
        <v>0</v>
      </c>
      <c r="AJ1950" s="7">
        <v>0</v>
      </c>
      <c r="AZ1950" s="5" t="s">
        <v>175</v>
      </c>
      <c r="BB1950" s="5" t="s">
        <v>77</v>
      </c>
      <c r="BD1950" s="5" t="s">
        <v>391</v>
      </c>
      <c r="BE1950" s="5" t="s">
        <v>67</v>
      </c>
    </row>
    <row r="1951" spans="1:57" x14ac:dyDescent="0.25">
      <c r="A1951" s="5">
        <v>1950</v>
      </c>
      <c r="B1951" s="6">
        <v>42594.918067129627</v>
      </c>
      <c r="D1951" s="5" t="s">
        <v>330</v>
      </c>
      <c r="E1951" s="5" t="s">
        <v>318</v>
      </c>
      <c r="G1951" s="5" t="s">
        <v>64</v>
      </c>
      <c r="H1951" s="5" t="s">
        <v>319</v>
      </c>
      <c r="I1951" s="5" t="s">
        <v>176</v>
      </c>
      <c r="J1951" s="5" t="s">
        <v>65</v>
      </c>
      <c r="K1951" s="5" t="s">
        <v>65</v>
      </c>
      <c r="M1951" s="5" t="s">
        <v>622</v>
      </c>
      <c r="N1951" s="5" t="s">
        <v>200</v>
      </c>
      <c r="O1951" s="7">
        <v>0</v>
      </c>
      <c r="P1951" s="7">
        <v>0</v>
      </c>
      <c r="Q1951" s="7">
        <v>0</v>
      </c>
      <c r="R1951" s="7">
        <v>0</v>
      </c>
      <c r="T1951" s="5">
        <v>0</v>
      </c>
      <c r="W1951" s="5">
        <v>0</v>
      </c>
      <c r="Y1951" s="5">
        <v>0</v>
      </c>
      <c r="Z1951" s="5">
        <v>0</v>
      </c>
      <c r="AB1951" s="5">
        <v>0</v>
      </c>
      <c r="AC1951" s="5">
        <v>0</v>
      </c>
      <c r="AE1951" s="5">
        <v>0</v>
      </c>
      <c r="AF1951" s="5">
        <v>0</v>
      </c>
      <c r="AH1951" s="5">
        <v>0</v>
      </c>
      <c r="AJ1951" s="7">
        <v>0</v>
      </c>
      <c r="AZ1951" s="5" t="s">
        <v>175</v>
      </c>
      <c r="BB1951" s="5" t="s">
        <v>178</v>
      </c>
      <c r="BD1951" s="5" t="s">
        <v>661</v>
      </c>
      <c r="BE1951" s="5" t="s">
        <v>67</v>
      </c>
    </row>
    <row r="1952" spans="1:57" x14ac:dyDescent="0.25">
      <c r="A1952" s="5">
        <v>1951</v>
      </c>
      <c r="B1952" s="6">
        <v>42594.915555555555</v>
      </c>
      <c r="D1952" s="5" t="s">
        <v>318</v>
      </c>
      <c r="E1952" s="5" t="s">
        <v>330</v>
      </c>
      <c r="G1952" s="5" t="s">
        <v>64</v>
      </c>
      <c r="H1952" s="5" t="s">
        <v>319</v>
      </c>
      <c r="I1952" s="5" t="s">
        <v>75</v>
      </c>
      <c r="J1952" s="5" t="s">
        <v>65</v>
      </c>
      <c r="K1952" s="5" t="s">
        <v>65</v>
      </c>
      <c r="M1952" s="5" t="s">
        <v>291</v>
      </c>
      <c r="N1952" s="5" t="s">
        <v>76</v>
      </c>
      <c r="O1952" s="7">
        <v>0</v>
      </c>
      <c r="P1952" s="7">
        <v>0</v>
      </c>
      <c r="Q1952" s="7">
        <v>0</v>
      </c>
      <c r="R1952" s="7">
        <v>0</v>
      </c>
      <c r="T1952" s="5">
        <v>0</v>
      </c>
      <c r="W1952" s="5">
        <v>0</v>
      </c>
      <c r="Y1952" s="5">
        <v>0</v>
      </c>
      <c r="Z1952" s="5">
        <v>0</v>
      </c>
      <c r="AB1952" s="5">
        <v>0</v>
      </c>
      <c r="AC1952" s="5">
        <v>0</v>
      </c>
      <c r="AE1952" s="5">
        <v>0</v>
      </c>
      <c r="AF1952" s="5">
        <v>0</v>
      </c>
      <c r="AH1952" s="5">
        <v>0</v>
      </c>
      <c r="AJ1952" s="7">
        <v>0</v>
      </c>
      <c r="AZ1952" s="5" t="s">
        <v>175</v>
      </c>
      <c r="BB1952" s="5" t="s">
        <v>77</v>
      </c>
      <c r="BD1952" s="5" t="s">
        <v>661</v>
      </c>
      <c r="BE1952" s="5" t="s">
        <v>67</v>
      </c>
    </row>
    <row r="1953" spans="1:57" x14ac:dyDescent="0.25">
      <c r="A1953" s="5">
        <v>1952</v>
      </c>
      <c r="B1953" s="6">
        <v>42594.903495370374</v>
      </c>
      <c r="C1953" s="6">
        <v>42594.910555555558</v>
      </c>
      <c r="D1953" s="5" t="s">
        <v>336</v>
      </c>
      <c r="E1953" s="5" t="s">
        <v>68</v>
      </c>
      <c r="G1953" s="5" t="s">
        <v>64</v>
      </c>
      <c r="H1953" s="5" t="s">
        <v>319</v>
      </c>
      <c r="I1953" s="5" t="s">
        <v>69</v>
      </c>
      <c r="J1953" s="5" t="s">
        <v>65</v>
      </c>
      <c r="K1953" s="5" t="s">
        <v>65</v>
      </c>
      <c r="L1953" s="5">
        <v>0</v>
      </c>
      <c r="M1953" s="5" t="s">
        <v>70</v>
      </c>
      <c r="N1953" s="5" t="s">
        <v>70</v>
      </c>
      <c r="O1953" s="7">
        <v>0</v>
      </c>
      <c r="P1953" s="7">
        <v>0</v>
      </c>
      <c r="Q1953" s="7">
        <v>0</v>
      </c>
      <c r="R1953" s="7">
        <v>0</v>
      </c>
      <c r="T1953" s="5">
        <v>0</v>
      </c>
      <c r="U1953" s="5">
        <v>0</v>
      </c>
      <c r="V1953" s="5">
        <v>0</v>
      </c>
      <c r="W1953" s="5">
        <v>0</v>
      </c>
      <c r="Z1953" s="5">
        <v>0</v>
      </c>
      <c r="AC1953" s="5">
        <v>0</v>
      </c>
      <c r="AF1953" s="5">
        <v>0</v>
      </c>
      <c r="AK1953" s="5" t="s">
        <v>72</v>
      </c>
      <c r="BB1953" s="5" t="s">
        <v>73</v>
      </c>
    </row>
    <row r="1954" spans="1:57" x14ac:dyDescent="0.25">
      <c r="A1954" s="5">
        <v>1953</v>
      </c>
      <c r="B1954" s="6">
        <v>42594.903356481482</v>
      </c>
      <c r="C1954" s="6">
        <v>42594.908865740741</v>
      </c>
      <c r="D1954" s="5" t="s">
        <v>336</v>
      </c>
      <c r="E1954" s="5" t="s">
        <v>68</v>
      </c>
      <c r="G1954" s="5" t="s">
        <v>64</v>
      </c>
      <c r="H1954" s="5" t="s">
        <v>319</v>
      </c>
      <c r="I1954" s="5" t="s">
        <v>69</v>
      </c>
      <c r="J1954" s="5" t="s">
        <v>65</v>
      </c>
      <c r="K1954" s="5" t="s">
        <v>65</v>
      </c>
      <c r="L1954" s="5">
        <v>1235</v>
      </c>
      <c r="M1954" s="5" t="s">
        <v>70</v>
      </c>
      <c r="N1954" s="5" t="s">
        <v>70</v>
      </c>
      <c r="O1954" s="7">
        <v>0</v>
      </c>
      <c r="P1954" s="7">
        <v>0</v>
      </c>
      <c r="Q1954" s="7">
        <v>0</v>
      </c>
      <c r="R1954" s="7">
        <v>0</v>
      </c>
      <c r="T1954" s="5">
        <v>39</v>
      </c>
      <c r="U1954" s="5">
        <v>0</v>
      </c>
      <c r="V1954" s="5">
        <v>0</v>
      </c>
      <c r="W1954" s="5">
        <v>0</v>
      </c>
      <c r="Z1954" s="5">
        <v>0</v>
      </c>
      <c r="AC1954" s="5">
        <v>0</v>
      </c>
      <c r="AF1954" s="5">
        <v>0</v>
      </c>
      <c r="AI1954" s="7">
        <v>27.248000000000001</v>
      </c>
      <c r="AJ1954" s="7">
        <v>2E-3</v>
      </c>
      <c r="AK1954" s="5" t="s">
        <v>72</v>
      </c>
      <c r="BB1954" s="5" t="s">
        <v>73</v>
      </c>
    </row>
    <row r="1955" spans="1:57" x14ac:dyDescent="0.25">
      <c r="A1955" s="5">
        <v>1954</v>
      </c>
      <c r="B1955" s="6">
        <v>42594.903333333335</v>
      </c>
      <c r="C1955" s="6">
        <v>42594.908865740741</v>
      </c>
      <c r="D1955" s="5" t="s">
        <v>336</v>
      </c>
      <c r="E1955" s="5" t="s">
        <v>68</v>
      </c>
      <c r="G1955" s="5" t="s">
        <v>64</v>
      </c>
      <c r="H1955" s="5" t="s">
        <v>319</v>
      </c>
      <c r="I1955" s="5" t="s">
        <v>69</v>
      </c>
      <c r="J1955" s="5" t="s">
        <v>65</v>
      </c>
      <c r="K1955" s="5" t="s">
        <v>65</v>
      </c>
      <c r="L1955" s="5">
        <v>116</v>
      </c>
      <c r="M1955" s="5" t="s">
        <v>70</v>
      </c>
      <c r="N1955" s="5" t="s">
        <v>70</v>
      </c>
      <c r="O1955" s="7">
        <v>0</v>
      </c>
      <c r="P1955" s="7">
        <v>0</v>
      </c>
      <c r="Q1955" s="7">
        <v>0</v>
      </c>
      <c r="R1955" s="7">
        <v>0</v>
      </c>
      <c r="T1955" s="5">
        <v>33</v>
      </c>
      <c r="U1955" s="5">
        <v>0</v>
      </c>
      <c r="V1955" s="5">
        <v>0</v>
      </c>
      <c r="W1955" s="5">
        <v>0</v>
      </c>
      <c r="Z1955" s="5">
        <v>0</v>
      </c>
      <c r="AC1955" s="5">
        <v>0</v>
      </c>
      <c r="AF1955" s="5">
        <v>0</v>
      </c>
      <c r="AI1955" s="7">
        <v>945.28800000000001</v>
      </c>
      <c r="AJ1955" s="7">
        <v>1E-3</v>
      </c>
      <c r="AK1955" s="5" t="s">
        <v>148</v>
      </c>
      <c r="AZ1955" s="5" t="s">
        <v>185</v>
      </c>
      <c r="BB1955" s="5" t="s">
        <v>74</v>
      </c>
    </row>
    <row r="1956" spans="1:57" x14ac:dyDescent="0.25">
      <c r="A1956" s="5">
        <v>1955</v>
      </c>
      <c r="B1956" s="6">
        <v>42594.903217592589</v>
      </c>
      <c r="D1956" s="5" t="s">
        <v>318</v>
      </c>
      <c r="E1956" s="5" t="s">
        <v>330</v>
      </c>
      <c r="G1956" s="5" t="s">
        <v>64</v>
      </c>
      <c r="H1956" s="5" t="s">
        <v>319</v>
      </c>
      <c r="I1956" s="5" t="s">
        <v>75</v>
      </c>
      <c r="J1956" s="5" t="s">
        <v>65</v>
      </c>
      <c r="K1956" s="5" t="s">
        <v>65</v>
      </c>
      <c r="M1956" s="5" t="s">
        <v>556</v>
      </c>
      <c r="N1956" s="5" t="s">
        <v>200</v>
      </c>
      <c r="O1956" s="7">
        <v>0</v>
      </c>
      <c r="P1956" s="7">
        <v>0</v>
      </c>
      <c r="Q1956" s="7">
        <v>0</v>
      </c>
      <c r="R1956" s="7">
        <v>0</v>
      </c>
      <c r="T1956" s="5">
        <v>0</v>
      </c>
      <c r="W1956" s="5">
        <v>0</v>
      </c>
      <c r="Y1956" s="5">
        <v>0</v>
      </c>
      <c r="Z1956" s="5">
        <v>0</v>
      </c>
      <c r="AB1956" s="5">
        <v>0</v>
      </c>
      <c r="AC1956" s="5">
        <v>0</v>
      </c>
      <c r="AE1956" s="5">
        <v>0</v>
      </c>
      <c r="AF1956" s="5">
        <v>0</v>
      </c>
      <c r="AH1956" s="5">
        <v>0</v>
      </c>
      <c r="AJ1956" s="7">
        <v>0</v>
      </c>
      <c r="AZ1956" s="5" t="s">
        <v>175</v>
      </c>
      <c r="BB1956" s="5" t="s">
        <v>77</v>
      </c>
      <c r="BD1956" s="5" t="s">
        <v>399</v>
      </c>
      <c r="BE1956" s="5" t="s">
        <v>67</v>
      </c>
    </row>
    <row r="1957" spans="1:57" x14ac:dyDescent="0.25">
      <c r="A1957" s="5">
        <v>1956</v>
      </c>
      <c r="B1957" s="6">
        <v>42594.903032407405</v>
      </c>
      <c r="C1957" s="6">
        <v>42594.933449074073</v>
      </c>
      <c r="D1957" s="5" t="s">
        <v>336</v>
      </c>
      <c r="E1957" s="5" t="s">
        <v>68</v>
      </c>
      <c r="G1957" s="5" t="s">
        <v>64</v>
      </c>
      <c r="H1957" s="5" t="s">
        <v>319</v>
      </c>
      <c r="I1957" s="5" t="s">
        <v>69</v>
      </c>
      <c r="J1957" s="5" t="s">
        <v>65</v>
      </c>
      <c r="K1957" s="5" t="s">
        <v>65</v>
      </c>
      <c r="L1957" s="5">
        <v>1189</v>
      </c>
      <c r="M1957" s="5" t="s">
        <v>70</v>
      </c>
      <c r="N1957" s="5" t="s">
        <v>70</v>
      </c>
      <c r="O1957" s="7">
        <v>0</v>
      </c>
      <c r="P1957" s="7">
        <v>0</v>
      </c>
      <c r="Q1957" s="7">
        <v>0</v>
      </c>
      <c r="R1957" s="7">
        <v>0</v>
      </c>
      <c r="T1957" s="5">
        <v>33</v>
      </c>
      <c r="U1957" s="5">
        <v>0</v>
      </c>
      <c r="V1957" s="5">
        <v>0</v>
      </c>
      <c r="W1957" s="5">
        <v>0</v>
      </c>
      <c r="Z1957" s="5">
        <v>0</v>
      </c>
      <c r="AC1957" s="5">
        <v>0</v>
      </c>
      <c r="AF1957" s="5">
        <v>0</v>
      </c>
      <c r="AI1957" s="7">
        <v>945.3202</v>
      </c>
      <c r="AJ1957" s="7">
        <v>2E-3</v>
      </c>
      <c r="AK1957" s="5" t="s">
        <v>149</v>
      </c>
      <c r="AZ1957" s="5" t="s">
        <v>186</v>
      </c>
      <c r="BB1957" s="5" t="s">
        <v>71</v>
      </c>
    </row>
    <row r="1958" spans="1:57" x14ac:dyDescent="0.25">
      <c r="A1958" s="5">
        <v>1957</v>
      </c>
      <c r="B1958" s="6">
        <v>42594.902731481481</v>
      </c>
      <c r="C1958" s="6">
        <v>42594.933449074073</v>
      </c>
      <c r="D1958" s="5" t="s">
        <v>336</v>
      </c>
      <c r="E1958" s="5" t="s">
        <v>68</v>
      </c>
      <c r="G1958" s="5" t="s">
        <v>64</v>
      </c>
      <c r="H1958" s="5" t="s">
        <v>319</v>
      </c>
      <c r="I1958" s="5" t="s">
        <v>69</v>
      </c>
      <c r="J1958" s="5" t="s">
        <v>65</v>
      </c>
      <c r="K1958" s="5" t="s">
        <v>65</v>
      </c>
      <c r="L1958" s="5">
        <v>70243</v>
      </c>
      <c r="M1958" s="5" t="s">
        <v>70</v>
      </c>
      <c r="N1958" s="5" t="s">
        <v>70</v>
      </c>
      <c r="O1958" s="7">
        <v>0</v>
      </c>
      <c r="P1958" s="7">
        <v>0</v>
      </c>
      <c r="Q1958" s="7">
        <v>0</v>
      </c>
      <c r="R1958" s="7">
        <v>0</v>
      </c>
      <c r="T1958" s="5">
        <v>39</v>
      </c>
      <c r="U1958" s="5">
        <v>0</v>
      </c>
      <c r="V1958" s="5">
        <v>0</v>
      </c>
      <c r="W1958" s="5">
        <v>0</v>
      </c>
      <c r="Z1958" s="5">
        <v>0</v>
      </c>
      <c r="AC1958" s="5">
        <v>0</v>
      </c>
      <c r="AF1958" s="5">
        <v>0</v>
      </c>
      <c r="AI1958" s="7">
        <v>27.3154</v>
      </c>
      <c r="AJ1958" s="7">
        <v>6.7400000000000002E-2</v>
      </c>
      <c r="AK1958" s="5" t="s">
        <v>72</v>
      </c>
      <c r="BB1958" s="5" t="s">
        <v>73</v>
      </c>
    </row>
    <row r="1959" spans="1:57" x14ac:dyDescent="0.25">
      <c r="A1959" s="5">
        <v>1958</v>
      </c>
      <c r="B1959" s="6">
        <v>42594.902569444443</v>
      </c>
      <c r="D1959" s="5" t="s">
        <v>318</v>
      </c>
      <c r="E1959" s="5" t="s">
        <v>330</v>
      </c>
      <c r="G1959" s="5" t="s">
        <v>64</v>
      </c>
      <c r="H1959" s="5" t="s">
        <v>319</v>
      </c>
      <c r="I1959" s="5" t="s">
        <v>75</v>
      </c>
      <c r="J1959" s="5" t="s">
        <v>65</v>
      </c>
      <c r="K1959" s="5" t="s">
        <v>65</v>
      </c>
      <c r="M1959" s="5" t="s">
        <v>654</v>
      </c>
      <c r="N1959" s="5" t="s">
        <v>66</v>
      </c>
      <c r="O1959" s="7">
        <v>0</v>
      </c>
      <c r="P1959" s="7">
        <v>0</v>
      </c>
      <c r="Q1959" s="7">
        <v>0</v>
      </c>
      <c r="R1959" s="7">
        <v>0</v>
      </c>
      <c r="T1959" s="5">
        <v>0</v>
      </c>
      <c r="W1959" s="5">
        <v>0</v>
      </c>
      <c r="Y1959" s="5">
        <v>0</v>
      </c>
      <c r="Z1959" s="5">
        <v>0</v>
      </c>
      <c r="AB1959" s="5">
        <v>0</v>
      </c>
      <c r="AC1959" s="5">
        <v>0</v>
      </c>
      <c r="AE1959" s="5">
        <v>0</v>
      </c>
      <c r="AF1959" s="5">
        <v>0</v>
      </c>
      <c r="AH1959" s="5">
        <v>0</v>
      </c>
      <c r="AJ1959" s="7">
        <v>0</v>
      </c>
      <c r="AZ1959" s="5" t="s">
        <v>175</v>
      </c>
      <c r="BB1959" s="5" t="s">
        <v>77</v>
      </c>
      <c r="BD1959" s="5" t="s">
        <v>399</v>
      </c>
      <c r="BE1959" s="5" t="s">
        <v>67</v>
      </c>
    </row>
    <row r="1960" spans="1:57" x14ac:dyDescent="0.25">
      <c r="A1960" s="5">
        <v>1959</v>
      </c>
      <c r="B1960" s="6">
        <v>42594.90252314815</v>
      </c>
      <c r="C1960" s="6">
        <v>42594.933449074073</v>
      </c>
      <c r="D1960" s="5" t="s">
        <v>336</v>
      </c>
      <c r="E1960" s="5" t="s">
        <v>68</v>
      </c>
      <c r="G1960" s="5" t="s">
        <v>64</v>
      </c>
      <c r="H1960" s="5" t="s">
        <v>319</v>
      </c>
      <c r="I1960" s="5" t="s">
        <v>69</v>
      </c>
      <c r="J1960" s="5" t="s">
        <v>65</v>
      </c>
      <c r="K1960" s="5" t="s">
        <v>65</v>
      </c>
      <c r="L1960" s="5">
        <v>31469</v>
      </c>
      <c r="M1960" s="5" t="s">
        <v>70</v>
      </c>
      <c r="N1960" s="5" t="s">
        <v>70</v>
      </c>
      <c r="O1960" s="7">
        <v>0</v>
      </c>
      <c r="P1960" s="7">
        <v>0</v>
      </c>
      <c r="Q1960" s="7">
        <v>0</v>
      </c>
      <c r="R1960" s="7">
        <v>0</v>
      </c>
      <c r="T1960" s="5">
        <v>33</v>
      </c>
      <c r="U1960" s="5">
        <v>0</v>
      </c>
      <c r="V1960" s="5">
        <v>0</v>
      </c>
      <c r="W1960" s="5">
        <v>0</v>
      </c>
      <c r="Z1960" s="5">
        <v>0</v>
      </c>
      <c r="AC1960" s="5">
        <v>0</v>
      </c>
      <c r="AF1960" s="5">
        <v>0</v>
      </c>
      <c r="AI1960" s="7">
        <v>945.31820000000005</v>
      </c>
      <c r="AJ1960" s="7">
        <v>3.0300000000000001E-2</v>
      </c>
      <c r="AK1960" s="5" t="s">
        <v>148</v>
      </c>
      <c r="AZ1960" s="5" t="s">
        <v>185</v>
      </c>
      <c r="BB1960" s="5" t="s">
        <v>74</v>
      </c>
    </row>
    <row r="1961" spans="1:57" x14ac:dyDescent="0.25">
      <c r="A1961" s="5">
        <v>1960</v>
      </c>
      <c r="B1961" s="6">
        <v>42594.90016203704</v>
      </c>
      <c r="C1961" s="6">
        <v>42594.907002314816</v>
      </c>
      <c r="D1961" s="5" t="s">
        <v>336</v>
      </c>
      <c r="E1961" s="5" t="s">
        <v>68</v>
      </c>
      <c r="G1961" s="5" t="s">
        <v>64</v>
      </c>
      <c r="H1961" s="5" t="s">
        <v>319</v>
      </c>
      <c r="I1961" s="5" t="s">
        <v>69</v>
      </c>
      <c r="J1961" s="5" t="s">
        <v>65</v>
      </c>
      <c r="K1961" s="5" t="s">
        <v>65</v>
      </c>
      <c r="L1961" s="5">
        <v>194499</v>
      </c>
      <c r="M1961" s="5" t="s">
        <v>70</v>
      </c>
      <c r="N1961" s="5" t="s">
        <v>70</v>
      </c>
      <c r="O1961" s="7">
        <v>0</v>
      </c>
      <c r="P1961" s="7">
        <v>0</v>
      </c>
      <c r="Q1961" s="7">
        <v>0</v>
      </c>
      <c r="R1961" s="7">
        <v>0</v>
      </c>
      <c r="T1961" s="5">
        <v>33</v>
      </c>
      <c r="U1961" s="5">
        <v>0</v>
      </c>
      <c r="V1961" s="5">
        <v>0</v>
      </c>
      <c r="W1961" s="5">
        <v>0</v>
      </c>
      <c r="Z1961" s="5">
        <v>0</v>
      </c>
      <c r="AC1961" s="5">
        <v>0</v>
      </c>
      <c r="AF1961" s="5">
        <v>0</v>
      </c>
      <c r="AI1961" s="7">
        <v>945.50570000000005</v>
      </c>
      <c r="AJ1961" s="7">
        <v>0.1855</v>
      </c>
      <c r="AK1961" s="5" t="s">
        <v>148</v>
      </c>
      <c r="AZ1961" s="5" t="s">
        <v>185</v>
      </c>
      <c r="BB1961" s="5" t="s">
        <v>74</v>
      </c>
    </row>
    <row r="1962" spans="1:57" x14ac:dyDescent="0.25">
      <c r="A1962" s="5">
        <v>1961</v>
      </c>
      <c r="B1962" s="6">
        <v>42594.900150462963</v>
      </c>
      <c r="C1962" s="6">
        <v>42594.907002314816</v>
      </c>
      <c r="D1962" s="5" t="s">
        <v>336</v>
      </c>
      <c r="E1962" s="5" t="s">
        <v>68</v>
      </c>
      <c r="G1962" s="5" t="s">
        <v>64</v>
      </c>
      <c r="H1962" s="5" t="s">
        <v>319</v>
      </c>
      <c r="I1962" s="5" t="s">
        <v>69</v>
      </c>
      <c r="J1962" s="5" t="s">
        <v>65</v>
      </c>
      <c r="K1962" s="5" t="s">
        <v>65</v>
      </c>
      <c r="L1962" s="5">
        <v>30155</v>
      </c>
      <c r="M1962" s="5" t="s">
        <v>70</v>
      </c>
      <c r="N1962" s="5" t="s">
        <v>70</v>
      </c>
      <c r="O1962" s="7">
        <v>0</v>
      </c>
      <c r="P1962" s="7">
        <v>0</v>
      </c>
      <c r="Q1962" s="7">
        <v>0</v>
      </c>
      <c r="R1962" s="7">
        <v>0</v>
      </c>
      <c r="T1962" s="5">
        <v>39</v>
      </c>
      <c r="U1962" s="5">
        <v>0</v>
      </c>
      <c r="V1962" s="5">
        <v>0</v>
      </c>
      <c r="W1962" s="5">
        <v>0</v>
      </c>
      <c r="Z1962" s="5">
        <v>0</v>
      </c>
      <c r="AC1962" s="5">
        <v>0</v>
      </c>
      <c r="AF1962" s="5">
        <v>0</v>
      </c>
      <c r="AI1962" s="7">
        <v>27.3447</v>
      </c>
      <c r="AJ1962" s="7">
        <v>2.93E-2</v>
      </c>
      <c r="AK1962" s="5" t="s">
        <v>72</v>
      </c>
      <c r="BB1962" s="5" t="s">
        <v>73</v>
      </c>
    </row>
    <row r="1963" spans="1:57" x14ac:dyDescent="0.25">
      <c r="A1963" s="5">
        <v>1962</v>
      </c>
      <c r="B1963" s="6">
        <v>42594.883472222224</v>
      </c>
      <c r="C1963" s="6">
        <v>42594.915254629632</v>
      </c>
      <c r="D1963" s="5" t="s">
        <v>336</v>
      </c>
      <c r="E1963" s="5" t="s">
        <v>68</v>
      </c>
      <c r="G1963" s="5" t="s">
        <v>64</v>
      </c>
      <c r="H1963" s="5" t="s">
        <v>319</v>
      </c>
      <c r="I1963" s="5" t="s">
        <v>69</v>
      </c>
      <c r="J1963" s="5" t="s">
        <v>65</v>
      </c>
      <c r="K1963" s="5" t="s">
        <v>65</v>
      </c>
      <c r="L1963" s="5">
        <v>124742</v>
      </c>
      <c r="M1963" s="5" t="s">
        <v>70</v>
      </c>
      <c r="N1963" s="5" t="s">
        <v>70</v>
      </c>
      <c r="O1963" s="7">
        <v>0</v>
      </c>
      <c r="P1963" s="7">
        <v>0</v>
      </c>
      <c r="Q1963" s="7">
        <v>0</v>
      </c>
      <c r="R1963" s="7">
        <v>0</v>
      </c>
      <c r="T1963" s="5">
        <v>33</v>
      </c>
      <c r="U1963" s="5">
        <v>0</v>
      </c>
      <c r="V1963" s="5">
        <v>0</v>
      </c>
      <c r="W1963" s="5">
        <v>0</v>
      </c>
      <c r="Z1963" s="5">
        <v>0</v>
      </c>
      <c r="AC1963" s="5">
        <v>0</v>
      </c>
      <c r="AF1963" s="5">
        <v>0</v>
      </c>
      <c r="AI1963" s="7">
        <v>945.62490000000003</v>
      </c>
      <c r="AJ1963" s="7">
        <v>0.1191</v>
      </c>
      <c r="AK1963" s="5" t="s">
        <v>148</v>
      </c>
      <c r="AZ1963" s="5" t="s">
        <v>185</v>
      </c>
      <c r="BB1963" s="5" t="s">
        <v>74</v>
      </c>
    </row>
    <row r="1964" spans="1:57" x14ac:dyDescent="0.25">
      <c r="A1964" s="5">
        <v>1963</v>
      </c>
      <c r="B1964" s="6">
        <v>42594.883437500001</v>
      </c>
      <c r="C1964" s="6">
        <v>42594.915254629632</v>
      </c>
      <c r="D1964" s="5" t="s">
        <v>336</v>
      </c>
      <c r="E1964" s="5" t="s">
        <v>68</v>
      </c>
      <c r="G1964" s="5" t="s">
        <v>64</v>
      </c>
      <c r="H1964" s="5" t="s">
        <v>319</v>
      </c>
      <c r="I1964" s="5" t="s">
        <v>69</v>
      </c>
      <c r="J1964" s="5" t="s">
        <v>65</v>
      </c>
      <c r="K1964" s="5" t="s">
        <v>65</v>
      </c>
      <c r="L1964" s="5">
        <v>88770</v>
      </c>
      <c r="M1964" s="5" t="s">
        <v>70</v>
      </c>
      <c r="N1964" s="5" t="s">
        <v>70</v>
      </c>
      <c r="O1964" s="7">
        <v>0</v>
      </c>
      <c r="P1964" s="7">
        <v>0</v>
      </c>
      <c r="Q1964" s="7">
        <v>0</v>
      </c>
      <c r="R1964" s="7">
        <v>0</v>
      </c>
      <c r="T1964" s="5">
        <v>39</v>
      </c>
      <c r="U1964" s="5">
        <v>0</v>
      </c>
      <c r="V1964" s="5">
        <v>0</v>
      </c>
      <c r="W1964" s="5">
        <v>0</v>
      </c>
      <c r="Z1964" s="5">
        <v>0</v>
      </c>
      <c r="AC1964" s="5">
        <v>0</v>
      </c>
      <c r="AF1964" s="5">
        <v>0</v>
      </c>
      <c r="AI1964" s="7">
        <v>27.4297</v>
      </c>
      <c r="AJ1964" s="7">
        <v>8.5000000000000006E-2</v>
      </c>
      <c r="AK1964" s="5" t="s">
        <v>72</v>
      </c>
      <c r="BB1964" s="5" t="s">
        <v>73</v>
      </c>
    </row>
    <row r="1965" spans="1:57" x14ac:dyDescent="0.25">
      <c r="A1965" s="5">
        <v>1964</v>
      </c>
      <c r="B1965" s="6">
        <v>42594.883136574077</v>
      </c>
      <c r="D1965" s="5" t="s">
        <v>318</v>
      </c>
      <c r="E1965" s="5" t="s">
        <v>330</v>
      </c>
      <c r="G1965" s="5" t="s">
        <v>64</v>
      </c>
      <c r="H1965" s="5" t="s">
        <v>319</v>
      </c>
      <c r="I1965" s="5" t="s">
        <v>75</v>
      </c>
      <c r="J1965" s="5" t="s">
        <v>65</v>
      </c>
      <c r="K1965" s="5" t="s">
        <v>65</v>
      </c>
      <c r="M1965" s="5" t="s">
        <v>700</v>
      </c>
      <c r="N1965" s="5" t="s">
        <v>196</v>
      </c>
      <c r="O1965" s="7">
        <v>0</v>
      </c>
      <c r="P1965" s="7">
        <v>0</v>
      </c>
      <c r="Q1965" s="7">
        <v>0</v>
      </c>
      <c r="R1965" s="7">
        <v>0</v>
      </c>
      <c r="T1965" s="5">
        <v>0</v>
      </c>
      <c r="W1965" s="5">
        <v>0</v>
      </c>
      <c r="Y1965" s="5">
        <v>0</v>
      </c>
      <c r="Z1965" s="5">
        <v>0</v>
      </c>
      <c r="AB1965" s="5">
        <v>0</v>
      </c>
      <c r="AC1965" s="5">
        <v>0</v>
      </c>
      <c r="AE1965" s="5">
        <v>0</v>
      </c>
      <c r="AF1965" s="5">
        <v>0</v>
      </c>
      <c r="AH1965" s="5">
        <v>0</v>
      </c>
      <c r="AJ1965" s="7">
        <v>0</v>
      </c>
      <c r="AZ1965" s="5" t="s">
        <v>175</v>
      </c>
      <c r="BB1965" s="5" t="s">
        <v>77</v>
      </c>
      <c r="BD1965" s="5" t="s">
        <v>328</v>
      </c>
      <c r="BE1965" s="5" t="s">
        <v>67</v>
      </c>
    </row>
    <row r="1966" spans="1:57" x14ac:dyDescent="0.25">
      <c r="A1966" s="5">
        <v>1965</v>
      </c>
      <c r="B1966" s="6">
        <v>42594.878692129627</v>
      </c>
      <c r="D1966" s="5" t="s">
        <v>318</v>
      </c>
      <c r="E1966" s="5" t="s">
        <v>344</v>
      </c>
      <c r="G1966" s="5" t="s">
        <v>64</v>
      </c>
      <c r="H1966" s="5" t="s">
        <v>319</v>
      </c>
      <c r="I1966" s="5" t="s">
        <v>75</v>
      </c>
      <c r="J1966" s="5" t="s">
        <v>65</v>
      </c>
      <c r="K1966" s="5" t="s">
        <v>65</v>
      </c>
      <c r="M1966" s="5" t="s">
        <v>199</v>
      </c>
      <c r="N1966" s="5" t="s">
        <v>66</v>
      </c>
      <c r="O1966" s="7">
        <v>0</v>
      </c>
      <c r="P1966" s="7">
        <v>0</v>
      </c>
      <c r="Q1966" s="7">
        <v>0</v>
      </c>
      <c r="R1966" s="7">
        <v>0</v>
      </c>
      <c r="T1966" s="5">
        <v>0</v>
      </c>
      <c r="W1966" s="5">
        <v>0</v>
      </c>
      <c r="Y1966" s="5">
        <v>0</v>
      </c>
      <c r="Z1966" s="5">
        <v>0</v>
      </c>
      <c r="AB1966" s="5">
        <v>0</v>
      </c>
      <c r="AC1966" s="5">
        <v>0</v>
      </c>
      <c r="AE1966" s="5">
        <v>0</v>
      </c>
      <c r="AF1966" s="5">
        <v>0</v>
      </c>
      <c r="AH1966" s="5">
        <v>0</v>
      </c>
      <c r="AJ1966" s="7">
        <v>0</v>
      </c>
      <c r="AZ1966" s="5" t="s">
        <v>175</v>
      </c>
      <c r="BB1966" s="5" t="s">
        <v>77</v>
      </c>
      <c r="BD1966" s="5" t="s">
        <v>328</v>
      </c>
      <c r="BE1966" s="5" t="s">
        <v>67</v>
      </c>
    </row>
    <row r="1967" spans="1:57" x14ac:dyDescent="0.25">
      <c r="A1967" s="5">
        <v>1966</v>
      </c>
      <c r="B1967" s="6">
        <v>42594.860092592593</v>
      </c>
      <c r="C1967" s="6">
        <v>42594.867291666669</v>
      </c>
      <c r="D1967" s="5" t="s">
        <v>336</v>
      </c>
      <c r="E1967" s="5" t="s">
        <v>68</v>
      </c>
      <c r="G1967" s="5" t="s">
        <v>64</v>
      </c>
      <c r="H1967" s="5" t="s">
        <v>319</v>
      </c>
      <c r="I1967" s="5" t="s">
        <v>69</v>
      </c>
      <c r="J1967" s="5" t="s">
        <v>65</v>
      </c>
      <c r="K1967" s="5" t="s">
        <v>65</v>
      </c>
      <c r="L1967" s="5">
        <v>152</v>
      </c>
      <c r="M1967" s="5" t="s">
        <v>70</v>
      </c>
      <c r="N1967" s="5" t="s">
        <v>70</v>
      </c>
      <c r="O1967" s="7">
        <v>0</v>
      </c>
      <c r="P1967" s="7">
        <v>0</v>
      </c>
      <c r="Q1967" s="7">
        <v>0</v>
      </c>
      <c r="R1967" s="7">
        <v>0</v>
      </c>
      <c r="T1967" s="5">
        <v>39</v>
      </c>
      <c r="U1967" s="5">
        <v>0</v>
      </c>
      <c r="V1967" s="5">
        <v>0</v>
      </c>
      <c r="W1967" s="5">
        <v>0</v>
      </c>
      <c r="Z1967" s="5">
        <v>0</v>
      </c>
      <c r="AC1967" s="5">
        <v>0</v>
      </c>
      <c r="AF1967" s="5">
        <v>0</v>
      </c>
      <c r="AI1967" s="7">
        <v>27.430700000000002</v>
      </c>
      <c r="AJ1967" s="7">
        <v>1E-3</v>
      </c>
      <c r="AK1967" s="5" t="s">
        <v>72</v>
      </c>
      <c r="BB1967" s="5" t="s">
        <v>73</v>
      </c>
    </row>
    <row r="1968" spans="1:57" x14ac:dyDescent="0.25">
      <c r="A1968" s="5">
        <v>1967</v>
      </c>
      <c r="B1968" s="6">
        <v>42594.843877314815</v>
      </c>
      <c r="C1968" s="6">
        <v>42594.855509259258</v>
      </c>
      <c r="D1968" s="5" t="s">
        <v>336</v>
      </c>
      <c r="E1968" s="5" t="s">
        <v>68</v>
      </c>
      <c r="G1968" s="5" t="s">
        <v>64</v>
      </c>
      <c r="H1968" s="5" t="s">
        <v>319</v>
      </c>
      <c r="I1968" s="5" t="s">
        <v>69</v>
      </c>
      <c r="J1968" s="5" t="s">
        <v>65</v>
      </c>
      <c r="K1968" s="5" t="s">
        <v>65</v>
      </c>
      <c r="L1968" s="5">
        <v>111635</v>
      </c>
      <c r="M1968" s="5" t="s">
        <v>70</v>
      </c>
      <c r="N1968" s="5" t="s">
        <v>70</v>
      </c>
      <c r="O1968" s="7">
        <v>0</v>
      </c>
      <c r="P1968" s="7">
        <v>0</v>
      </c>
      <c r="Q1968" s="7">
        <v>0</v>
      </c>
      <c r="R1968" s="7">
        <v>0</v>
      </c>
      <c r="T1968" s="5">
        <v>39</v>
      </c>
      <c r="U1968" s="5">
        <v>0</v>
      </c>
      <c r="V1968" s="5">
        <v>0</v>
      </c>
      <c r="W1968" s="5">
        <v>0</v>
      </c>
      <c r="Z1968" s="5">
        <v>0</v>
      </c>
      <c r="AC1968" s="5">
        <v>0</v>
      </c>
      <c r="AF1968" s="5">
        <v>0</v>
      </c>
      <c r="AI1968" s="7">
        <v>27.5381</v>
      </c>
      <c r="AJ1968" s="7">
        <v>0.1074</v>
      </c>
      <c r="AK1968" s="5" t="s">
        <v>72</v>
      </c>
      <c r="BB1968" s="5" t="s">
        <v>73</v>
      </c>
    </row>
    <row r="1969" spans="1:54" x14ac:dyDescent="0.25">
      <c r="A1969" s="5">
        <v>1968</v>
      </c>
      <c r="B1969" s="6">
        <v>42594.843877314815</v>
      </c>
      <c r="C1969" s="6">
        <v>42594.855509259258</v>
      </c>
      <c r="D1969" s="5" t="s">
        <v>336</v>
      </c>
      <c r="E1969" s="5" t="s">
        <v>68</v>
      </c>
      <c r="G1969" s="5" t="s">
        <v>64</v>
      </c>
      <c r="H1969" s="5" t="s">
        <v>319</v>
      </c>
      <c r="I1969" s="5" t="s">
        <v>69</v>
      </c>
      <c r="J1969" s="5" t="s">
        <v>65</v>
      </c>
      <c r="K1969" s="5" t="s">
        <v>65</v>
      </c>
      <c r="L1969" s="5">
        <v>13820</v>
      </c>
      <c r="M1969" s="5" t="s">
        <v>70</v>
      </c>
      <c r="N1969" s="5" t="s">
        <v>70</v>
      </c>
      <c r="O1969" s="7">
        <v>0</v>
      </c>
      <c r="P1969" s="7">
        <v>0</v>
      </c>
      <c r="Q1969" s="7">
        <v>0</v>
      </c>
      <c r="R1969" s="7">
        <v>0</v>
      </c>
      <c r="T1969" s="5">
        <v>33</v>
      </c>
      <c r="U1969" s="5">
        <v>0</v>
      </c>
      <c r="V1969" s="5">
        <v>0</v>
      </c>
      <c r="W1969" s="5">
        <v>0</v>
      </c>
      <c r="Z1969" s="5">
        <v>0</v>
      </c>
      <c r="AC1969" s="5">
        <v>0</v>
      </c>
      <c r="AF1969" s="5">
        <v>0</v>
      </c>
      <c r="AI1969" s="7">
        <v>945.68050000000005</v>
      </c>
      <c r="AJ1969" s="7">
        <v>1.37E-2</v>
      </c>
      <c r="AK1969" s="5" t="s">
        <v>149</v>
      </c>
      <c r="AZ1969" s="5" t="s">
        <v>186</v>
      </c>
      <c r="BB1969" s="5" t="s">
        <v>71</v>
      </c>
    </row>
    <row r="1970" spans="1:54" x14ac:dyDescent="0.25">
      <c r="A1970" s="5">
        <v>1969</v>
      </c>
      <c r="B1970" s="6">
        <v>42594.843865740739</v>
      </c>
      <c r="C1970" s="6">
        <v>42594.855509259258</v>
      </c>
      <c r="D1970" s="5" t="s">
        <v>336</v>
      </c>
      <c r="E1970" s="5" t="s">
        <v>68</v>
      </c>
      <c r="G1970" s="5" t="s">
        <v>64</v>
      </c>
      <c r="H1970" s="5" t="s">
        <v>319</v>
      </c>
      <c r="I1970" s="5" t="s">
        <v>69</v>
      </c>
      <c r="J1970" s="5" t="s">
        <v>65</v>
      </c>
      <c r="K1970" s="5" t="s">
        <v>65</v>
      </c>
      <c r="L1970" s="5">
        <v>43710</v>
      </c>
      <c r="M1970" s="5" t="s">
        <v>70</v>
      </c>
      <c r="N1970" s="5" t="s">
        <v>70</v>
      </c>
      <c r="O1970" s="7">
        <v>0</v>
      </c>
      <c r="P1970" s="7">
        <v>0</v>
      </c>
      <c r="Q1970" s="7">
        <v>0</v>
      </c>
      <c r="R1970" s="7">
        <v>0</v>
      </c>
      <c r="T1970" s="5">
        <v>33</v>
      </c>
      <c r="U1970" s="5">
        <v>0</v>
      </c>
      <c r="V1970" s="5">
        <v>0</v>
      </c>
      <c r="W1970" s="5">
        <v>0</v>
      </c>
      <c r="Z1970" s="5">
        <v>0</v>
      </c>
      <c r="AC1970" s="5">
        <v>0</v>
      </c>
      <c r="AF1970" s="5">
        <v>0</v>
      </c>
      <c r="AI1970" s="7">
        <v>945.66690000000006</v>
      </c>
      <c r="AJ1970" s="7">
        <v>4.2000000000000003E-2</v>
      </c>
      <c r="AK1970" s="5" t="s">
        <v>148</v>
      </c>
      <c r="AZ1970" s="5" t="s">
        <v>185</v>
      </c>
      <c r="BB1970" s="5" t="s">
        <v>74</v>
      </c>
    </row>
    <row r="1971" spans="1:54" x14ac:dyDescent="0.25">
      <c r="A1971" s="5">
        <v>1970</v>
      </c>
      <c r="B1971" s="6">
        <v>42594.84103009259</v>
      </c>
      <c r="C1971" s="6">
        <v>42594.846851851849</v>
      </c>
      <c r="D1971" s="5" t="s">
        <v>336</v>
      </c>
      <c r="E1971" s="5" t="s">
        <v>68</v>
      </c>
      <c r="G1971" s="5" t="s">
        <v>64</v>
      </c>
      <c r="H1971" s="5" t="s">
        <v>319</v>
      </c>
      <c r="I1971" s="5" t="s">
        <v>69</v>
      </c>
      <c r="J1971" s="5" t="s">
        <v>65</v>
      </c>
      <c r="K1971" s="5" t="s">
        <v>65</v>
      </c>
      <c r="L1971" s="5">
        <v>129429</v>
      </c>
      <c r="M1971" s="5" t="s">
        <v>70</v>
      </c>
      <c r="N1971" s="5" t="s">
        <v>70</v>
      </c>
      <c r="O1971" s="7">
        <v>0</v>
      </c>
      <c r="P1971" s="7">
        <v>0</v>
      </c>
      <c r="Q1971" s="7">
        <v>0</v>
      </c>
      <c r="R1971" s="7">
        <v>0</v>
      </c>
      <c r="T1971" s="5">
        <v>39</v>
      </c>
      <c r="U1971" s="5">
        <v>0</v>
      </c>
      <c r="V1971" s="5">
        <v>0</v>
      </c>
      <c r="W1971" s="5">
        <v>0</v>
      </c>
      <c r="Z1971" s="5">
        <v>0</v>
      </c>
      <c r="AC1971" s="5">
        <v>0</v>
      </c>
      <c r="AF1971" s="5">
        <v>0</v>
      </c>
      <c r="AI1971" s="7">
        <v>27.662099999999999</v>
      </c>
      <c r="AJ1971" s="7">
        <v>0.124</v>
      </c>
      <c r="AK1971" s="5" t="s">
        <v>72</v>
      </c>
      <c r="BB1971" s="5" t="s">
        <v>73</v>
      </c>
    </row>
    <row r="1972" spans="1:54" x14ac:dyDescent="0.25">
      <c r="A1972" s="5">
        <v>1971</v>
      </c>
      <c r="B1972" s="6">
        <v>42594.84103009259</v>
      </c>
      <c r="C1972" s="6">
        <v>42594.846851851849</v>
      </c>
      <c r="D1972" s="5" t="s">
        <v>336</v>
      </c>
      <c r="E1972" s="5" t="s">
        <v>68</v>
      </c>
      <c r="G1972" s="5" t="s">
        <v>64</v>
      </c>
      <c r="H1972" s="5" t="s">
        <v>319</v>
      </c>
      <c r="I1972" s="5" t="s">
        <v>69</v>
      </c>
      <c r="J1972" s="5" t="s">
        <v>65</v>
      </c>
      <c r="K1972" s="5" t="s">
        <v>65</v>
      </c>
      <c r="L1972" s="5">
        <v>2200</v>
      </c>
      <c r="M1972" s="5" t="s">
        <v>70</v>
      </c>
      <c r="N1972" s="5" t="s">
        <v>70</v>
      </c>
      <c r="O1972" s="7">
        <v>0</v>
      </c>
      <c r="P1972" s="7">
        <v>0</v>
      </c>
      <c r="Q1972" s="7">
        <v>0</v>
      </c>
      <c r="R1972" s="7">
        <v>0</v>
      </c>
      <c r="T1972" s="5">
        <v>33</v>
      </c>
      <c r="U1972" s="5">
        <v>0</v>
      </c>
      <c r="V1972" s="5">
        <v>0</v>
      </c>
      <c r="W1972" s="5">
        <v>0</v>
      </c>
      <c r="Z1972" s="5">
        <v>0</v>
      </c>
      <c r="AC1972" s="5">
        <v>0</v>
      </c>
      <c r="AF1972" s="5">
        <v>0</v>
      </c>
      <c r="AI1972" s="7">
        <v>945.7011</v>
      </c>
      <c r="AJ1972" s="7">
        <v>2.8999999999999998E-3</v>
      </c>
      <c r="AK1972" s="5" t="s">
        <v>149</v>
      </c>
      <c r="AZ1972" s="5" t="s">
        <v>186</v>
      </c>
      <c r="BB1972" s="5" t="s">
        <v>71</v>
      </c>
    </row>
    <row r="1973" spans="1:54" x14ac:dyDescent="0.25">
      <c r="A1973" s="5">
        <v>1972</v>
      </c>
      <c r="B1973" s="6">
        <v>42594.84103009259</v>
      </c>
      <c r="C1973" s="6">
        <v>42594.846851851849</v>
      </c>
      <c r="D1973" s="5" t="s">
        <v>336</v>
      </c>
      <c r="E1973" s="5" t="s">
        <v>68</v>
      </c>
      <c r="G1973" s="5" t="s">
        <v>64</v>
      </c>
      <c r="H1973" s="5" t="s">
        <v>319</v>
      </c>
      <c r="I1973" s="5" t="s">
        <v>69</v>
      </c>
      <c r="J1973" s="5" t="s">
        <v>65</v>
      </c>
      <c r="K1973" s="5" t="s">
        <v>65</v>
      </c>
      <c r="L1973" s="5">
        <v>18371</v>
      </c>
      <c r="M1973" s="5" t="s">
        <v>70</v>
      </c>
      <c r="N1973" s="5" t="s">
        <v>70</v>
      </c>
      <c r="O1973" s="7">
        <v>0</v>
      </c>
      <c r="P1973" s="7">
        <v>0</v>
      </c>
      <c r="Q1973" s="7">
        <v>0</v>
      </c>
      <c r="R1973" s="7">
        <v>0</v>
      </c>
      <c r="T1973" s="5">
        <v>33</v>
      </c>
      <c r="U1973" s="5">
        <v>0</v>
      </c>
      <c r="V1973" s="5">
        <v>0</v>
      </c>
      <c r="W1973" s="5">
        <v>0</v>
      </c>
      <c r="Z1973" s="5">
        <v>0</v>
      </c>
      <c r="AC1973" s="5">
        <v>0</v>
      </c>
      <c r="AF1973" s="5">
        <v>0</v>
      </c>
      <c r="AI1973" s="7">
        <v>945.69809999999995</v>
      </c>
      <c r="AJ1973" s="7">
        <v>1.7600000000000001E-2</v>
      </c>
      <c r="AK1973" s="5" t="s">
        <v>148</v>
      </c>
      <c r="AZ1973" s="5" t="s">
        <v>185</v>
      </c>
      <c r="BB1973" s="5" t="s">
        <v>74</v>
      </c>
    </row>
    <row r="1974" spans="1:54" x14ac:dyDescent="0.25">
      <c r="A1974" s="5">
        <v>1973</v>
      </c>
      <c r="B1974" s="6">
        <v>42594.836087962962</v>
      </c>
      <c r="C1974" s="6">
        <v>42594.905729166669</v>
      </c>
      <c r="D1974" s="5" t="s">
        <v>336</v>
      </c>
      <c r="E1974" s="5" t="s">
        <v>68</v>
      </c>
      <c r="G1974" s="5" t="s">
        <v>64</v>
      </c>
      <c r="H1974" s="5" t="s">
        <v>319</v>
      </c>
      <c r="I1974" s="5" t="s">
        <v>69</v>
      </c>
      <c r="J1974" s="5" t="s">
        <v>65</v>
      </c>
      <c r="K1974" s="5" t="s">
        <v>65</v>
      </c>
      <c r="L1974" s="5">
        <v>15730</v>
      </c>
      <c r="M1974" s="5" t="s">
        <v>70</v>
      </c>
      <c r="N1974" s="5" t="s">
        <v>70</v>
      </c>
      <c r="O1974" s="7">
        <v>0</v>
      </c>
      <c r="P1974" s="7">
        <v>0</v>
      </c>
      <c r="Q1974" s="7">
        <v>0</v>
      </c>
      <c r="R1974" s="7">
        <v>0</v>
      </c>
      <c r="T1974" s="5">
        <v>33</v>
      </c>
      <c r="U1974" s="5">
        <v>0</v>
      </c>
      <c r="V1974" s="5">
        <v>0</v>
      </c>
      <c r="W1974" s="5">
        <v>0</v>
      </c>
      <c r="Z1974" s="5">
        <v>0</v>
      </c>
      <c r="AC1974" s="5">
        <v>0</v>
      </c>
      <c r="AF1974" s="5">
        <v>0</v>
      </c>
      <c r="AI1974" s="7">
        <v>945.71669999999995</v>
      </c>
      <c r="AJ1974" s="7">
        <v>1.5599999999999999E-2</v>
      </c>
      <c r="AK1974" s="5" t="s">
        <v>148</v>
      </c>
      <c r="AZ1974" s="5" t="s">
        <v>185</v>
      </c>
      <c r="BB1974" s="5" t="s">
        <v>74</v>
      </c>
    </row>
    <row r="1975" spans="1:54" x14ac:dyDescent="0.25">
      <c r="A1975" s="5">
        <v>1974</v>
      </c>
      <c r="B1975" s="6">
        <v>42594.836087962962</v>
      </c>
      <c r="C1975" s="6">
        <v>42594.905729166669</v>
      </c>
      <c r="D1975" s="5" t="s">
        <v>336</v>
      </c>
      <c r="E1975" s="5" t="s">
        <v>68</v>
      </c>
      <c r="G1975" s="5" t="s">
        <v>64</v>
      </c>
      <c r="H1975" s="5" t="s">
        <v>319</v>
      </c>
      <c r="I1975" s="5" t="s">
        <v>69</v>
      </c>
      <c r="J1975" s="5" t="s">
        <v>65</v>
      </c>
      <c r="K1975" s="5" t="s">
        <v>65</v>
      </c>
      <c r="L1975" s="5">
        <v>5460</v>
      </c>
      <c r="M1975" s="5" t="s">
        <v>70</v>
      </c>
      <c r="N1975" s="5" t="s">
        <v>70</v>
      </c>
      <c r="O1975" s="7">
        <v>0</v>
      </c>
      <c r="P1975" s="7">
        <v>0</v>
      </c>
      <c r="Q1975" s="7">
        <v>0</v>
      </c>
      <c r="R1975" s="7">
        <v>0</v>
      </c>
      <c r="T1975" s="5">
        <v>39</v>
      </c>
      <c r="U1975" s="5">
        <v>0</v>
      </c>
      <c r="V1975" s="5">
        <v>0</v>
      </c>
      <c r="W1975" s="5">
        <v>0</v>
      </c>
      <c r="Z1975" s="5">
        <v>0</v>
      </c>
      <c r="AC1975" s="5">
        <v>0</v>
      </c>
      <c r="AF1975" s="5">
        <v>0</v>
      </c>
      <c r="AI1975" s="7">
        <v>27.667999999999999</v>
      </c>
      <c r="AJ1975" s="7">
        <v>5.8999999999999999E-3</v>
      </c>
      <c r="AK1975" s="5" t="s">
        <v>72</v>
      </c>
      <c r="BB1975" s="5" t="s">
        <v>73</v>
      </c>
    </row>
    <row r="1976" spans="1:54" x14ac:dyDescent="0.25">
      <c r="A1976" s="5">
        <v>1975</v>
      </c>
      <c r="B1976" s="6">
        <v>42594.834282407406</v>
      </c>
      <c r="C1976" s="6">
        <v>42594.841597222221</v>
      </c>
      <c r="D1976" s="5" t="s">
        <v>336</v>
      </c>
      <c r="E1976" s="5" t="s">
        <v>68</v>
      </c>
      <c r="G1976" s="5" t="s">
        <v>64</v>
      </c>
      <c r="H1976" s="5" t="s">
        <v>319</v>
      </c>
      <c r="I1976" s="5" t="s">
        <v>69</v>
      </c>
      <c r="J1976" s="5" t="s">
        <v>65</v>
      </c>
      <c r="K1976" s="5" t="s">
        <v>65</v>
      </c>
      <c r="L1976" s="5">
        <v>149</v>
      </c>
      <c r="M1976" s="5" t="s">
        <v>70</v>
      </c>
      <c r="N1976" s="5" t="s">
        <v>70</v>
      </c>
      <c r="O1976" s="7">
        <v>0</v>
      </c>
      <c r="P1976" s="7">
        <v>0</v>
      </c>
      <c r="Q1976" s="7">
        <v>0</v>
      </c>
      <c r="R1976" s="7">
        <v>0</v>
      </c>
      <c r="T1976" s="5">
        <v>33</v>
      </c>
      <c r="U1976" s="5">
        <v>0</v>
      </c>
      <c r="V1976" s="5">
        <v>0</v>
      </c>
      <c r="W1976" s="5">
        <v>0</v>
      </c>
      <c r="Z1976" s="5">
        <v>0</v>
      </c>
      <c r="AC1976" s="5">
        <v>0</v>
      </c>
      <c r="AF1976" s="5">
        <v>0</v>
      </c>
      <c r="AI1976" s="7">
        <v>945.74789999999996</v>
      </c>
      <c r="AJ1976" s="7">
        <v>1E-3</v>
      </c>
      <c r="AK1976" s="5" t="s">
        <v>149</v>
      </c>
      <c r="AZ1976" s="5" t="s">
        <v>186</v>
      </c>
      <c r="BB1976" s="5" t="s">
        <v>71</v>
      </c>
    </row>
    <row r="1977" spans="1:54" x14ac:dyDescent="0.25">
      <c r="A1977" s="5">
        <v>1976</v>
      </c>
      <c r="B1977" s="6">
        <v>42594.834236111114</v>
      </c>
      <c r="C1977" s="6">
        <v>42594.841597222221</v>
      </c>
      <c r="D1977" s="5" t="s">
        <v>336</v>
      </c>
      <c r="E1977" s="5" t="s">
        <v>68</v>
      </c>
      <c r="G1977" s="5" t="s">
        <v>64</v>
      </c>
      <c r="H1977" s="5" t="s">
        <v>319</v>
      </c>
      <c r="I1977" s="5" t="s">
        <v>69</v>
      </c>
      <c r="J1977" s="5" t="s">
        <v>65</v>
      </c>
      <c r="K1977" s="5" t="s">
        <v>65</v>
      </c>
      <c r="L1977" s="5">
        <v>112822</v>
      </c>
      <c r="M1977" s="5" t="s">
        <v>70</v>
      </c>
      <c r="N1977" s="5" t="s">
        <v>70</v>
      </c>
      <c r="O1977" s="7">
        <v>0</v>
      </c>
      <c r="P1977" s="7">
        <v>0</v>
      </c>
      <c r="Q1977" s="7">
        <v>0</v>
      </c>
      <c r="R1977" s="7">
        <v>0</v>
      </c>
      <c r="T1977" s="5">
        <v>39</v>
      </c>
      <c r="U1977" s="5">
        <v>0</v>
      </c>
      <c r="V1977" s="5">
        <v>0</v>
      </c>
      <c r="W1977" s="5">
        <v>0</v>
      </c>
      <c r="Z1977" s="5">
        <v>0</v>
      </c>
      <c r="AC1977" s="5">
        <v>0</v>
      </c>
      <c r="AF1977" s="5">
        <v>0</v>
      </c>
      <c r="AI1977" s="7">
        <v>27.776399999999999</v>
      </c>
      <c r="AJ1977" s="7">
        <v>0.1084</v>
      </c>
      <c r="AK1977" s="5" t="s">
        <v>72</v>
      </c>
      <c r="BB1977" s="5" t="s">
        <v>73</v>
      </c>
    </row>
    <row r="1978" spans="1:54" x14ac:dyDescent="0.25">
      <c r="A1978" s="5">
        <v>1977</v>
      </c>
      <c r="B1978" s="6">
        <v>42594.83421296296</v>
      </c>
      <c r="C1978" s="6">
        <v>42594.841597222221</v>
      </c>
      <c r="D1978" s="5" t="s">
        <v>336</v>
      </c>
      <c r="E1978" s="5" t="s">
        <v>68</v>
      </c>
      <c r="G1978" s="5" t="s">
        <v>64</v>
      </c>
      <c r="H1978" s="5" t="s">
        <v>319</v>
      </c>
      <c r="I1978" s="5" t="s">
        <v>69</v>
      </c>
      <c r="J1978" s="5" t="s">
        <v>65</v>
      </c>
      <c r="K1978" s="5" t="s">
        <v>65</v>
      </c>
      <c r="L1978" s="5">
        <v>31427</v>
      </c>
      <c r="M1978" s="5" t="s">
        <v>70</v>
      </c>
      <c r="N1978" s="5" t="s">
        <v>70</v>
      </c>
      <c r="O1978" s="7">
        <v>0</v>
      </c>
      <c r="P1978" s="7">
        <v>0</v>
      </c>
      <c r="Q1978" s="7">
        <v>0</v>
      </c>
      <c r="R1978" s="7">
        <v>0</v>
      </c>
      <c r="T1978" s="5">
        <v>33</v>
      </c>
      <c r="U1978" s="5">
        <v>0</v>
      </c>
      <c r="V1978" s="5">
        <v>0</v>
      </c>
      <c r="W1978" s="5">
        <v>0</v>
      </c>
      <c r="Z1978" s="5">
        <v>0</v>
      </c>
      <c r="AC1978" s="5">
        <v>0</v>
      </c>
      <c r="AF1978" s="5">
        <v>0</v>
      </c>
      <c r="AI1978" s="7">
        <v>945.74699999999996</v>
      </c>
      <c r="AJ1978" s="7">
        <v>3.0300000000000001E-2</v>
      </c>
      <c r="AK1978" s="5" t="s">
        <v>148</v>
      </c>
      <c r="AZ1978" s="5" t="s">
        <v>185</v>
      </c>
      <c r="BB1978" s="5" t="s">
        <v>74</v>
      </c>
    </row>
    <row r="1979" spans="1:54" x14ac:dyDescent="0.25">
      <c r="A1979" s="5">
        <v>1978</v>
      </c>
      <c r="B1979" s="6">
        <v>42594.833414351851</v>
      </c>
      <c r="C1979" s="6">
        <v>42594.90520833333</v>
      </c>
      <c r="D1979" s="5" t="s">
        <v>336</v>
      </c>
      <c r="E1979" s="5" t="s">
        <v>68</v>
      </c>
      <c r="G1979" s="5" t="s">
        <v>64</v>
      </c>
      <c r="H1979" s="5" t="s">
        <v>319</v>
      </c>
      <c r="I1979" s="5" t="s">
        <v>69</v>
      </c>
      <c r="J1979" s="5" t="s">
        <v>65</v>
      </c>
      <c r="K1979" s="5" t="s">
        <v>65</v>
      </c>
      <c r="L1979" s="5">
        <v>2080</v>
      </c>
      <c r="M1979" s="5" t="s">
        <v>70</v>
      </c>
      <c r="N1979" s="5" t="s">
        <v>70</v>
      </c>
      <c r="O1979" s="7">
        <v>0</v>
      </c>
      <c r="P1979" s="7">
        <v>0</v>
      </c>
      <c r="Q1979" s="7">
        <v>0</v>
      </c>
      <c r="R1979" s="7">
        <v>0</v>
      </c>
      <c r="T1979" s="5">
        <v>33</v>
      </c>
      <c r="U1979" s="5">
        <v>0</v>
      </c>
      <c r="V1979" s="5">
        <v>0</v>
      </c>
      <c r="W1979" s="5">
        <v>0</v>
      </c>
      <c r="Z1979" s="5">
        <v>0</v>
      </c>
      <c r="AC1979" s="5">
        <v>0</v>
      </c>
      <c r="AF1979" s="5">
        <v>0</v>
      </c>
      <c r="AI1979" s="7">
        <v>945.77229999999997</v>
      </c>
      <c r="AJ1979" s="7">
        <v>2.8999999999999998E-3</v>
      </c>
      <c r="AK1979" s="5" t="s">
        <v>149</v>
      </c>
      <c r="AZ1979" s="5" t="s">
        <v>186</v>
      </c>
      <c r="BB1979" s="5" t="s">
        <v>71</v>
      </c>
    </row>
    <row r="1980" spans="1:54" x14ac:dyDescent="0.25">
      <c r="A1980" s="5">
        <v>1979</v>
      </c>
      <c r="B1980" s="6">
        <v>42594.833368055559</v>
      </c>
      <c r="C1980" s="6">
        <v>42594.90520833333</v>
      </c>
      <c r="D1980" s="5" t="s">
        <v>336</v>
      </c>
      <c r="E1980" s="5" t="s">
        <v>68</v>
      </c>
      <c r="G1980" s="5" t="s">
        <v>64</v>
      </c>
      <c r="H1980" s="5" t="s">
        <v>319</v>
      </c>
      <c r="I1980" s="5" t="s">
        <v>69</v>
      </c>
      <c r="J1980" s="5" t="s">
        <v>65</v>
      </c>
      <c r="K1980" s="5" t="s">
        <v>65</v>
      </c>
      <c r="L1980" s="5">
        <v>22219</v>
      </c>
      <c r="M1980" s="5" t="s">
        <v>70</v>
      </c>
      <c r="N1980" s="5" t="s">
        <v>70</v>
      </c>
      <c r="O1980" s="7">
        <v>0</v>
      </c>
      <c r="P1980" s="7">
        <v>0</v>
      </c>
      <c r="Q1980" s="7">
        <v>0</v>
      </c>
      <c r="R1980" s="7">
        <v>0</v>
      </c>
      <c r="T1980" s="5">
        <v>33</v>
      </c>
      <c r="U1980" s="5">
        <v>0</v>
      </c>
      <c r="V1980" s="5">
        <v>0</v>
      </c>
      <c r="W1980" s="5">
        <v>0</v>
      </c>
      <c r="Z1980" s="5">
        <v>0</v>
      </c>
      <c r="AC1980" s="5">
        <v>0</v>
      </c>
      <c r="AF1980" s="5">
        <v>0</v>
      </c>
      <c r="AI1980" s="7">
        <v>945.76940000000002</v>
      </c>
      <c r="AJ1980" s="7">
        <v>2.1499999999999998E-2</v>
      </c>
      <c r="AK1980" s="5" t="s">
        <v>148</v>
      </c>
      <c r="AZ1980" s="5" t="s">
        <v>185</v>
      </c>
      <c r="BB1980" s="5" t="s">
        <v>74</v>
      </c>
    </row>
    <row r="1981" spans="1:54" x14ac:dyDescent="0.25">
      <c r="A1981" s="5">
        <v>1980</v>
      </c>
      <c r="B1981" s="6">
        <v>42594.833368055559</v>
      </c>
      <c r="C1981" s="6">
        <v>42594.90520833333</v>
      </c>
      <c r="D1981" s="5" t="s">
        <v>336</v>
      </c>
      <c r="E1981" s="5" t="s">
        <v>68</v>
      </c>
      <c r="G1981" s="5" t="s">
        <v>64</v>
      </c>
      <c r="H1981" s="5" t="s">
        <v>319</v>
      </c>
      <c r="I1981" s="5" t="s">
        <v>69</v>
      </c>
      <c r="J1981" s="5" t="s">
        <v>65</v>
      </c>
      <c r="K1981" s="5" t="s">
        <v>65</v>
      </c>
      <c r="L1981" s="5">
        <v>9582</v>
      </c>
      <c r="M1981" s="5" t="s">
        <v>70</v>
      </c>
      <c r="N1981" s="5" t="s">
        <v>70</v>
      </c>
      <c r="O1981" s="7">
        <v>0</v>
      </c>
      <c r="P1981" s="7">
        <v>0</v>
      </c>
      <c r="Q1981" s="7">
        <v>0</v>
      </c>
      <c r="R1981" s="7">
        <v>0</v>
      </c>
      <c r="T1981" s="5">
        <v>39</v>
      </c>
      <c r="U1981" s="5">
        <v>0</v>
      </c>
      <c r="V1981" s="5">
        <v>0</v>
      </c>
      <c r="W1981" s="5">
        <v>0</v>
      </c>
      <c r="Z1981" s="5">
        <v>0</v>
      </c>
      <c r="AC1981" s="5">
        <v>0</v>
      </c>
      <c r="AF1981" s="5">
        <v>0</v>
      </c>
      <c r="AI1981" s="7">
        <v>27.786100000000001</v>
      </c>
      <c r="AJ1981" s="7">
        <v>9.7999999999999997E-3</v>
      </c>
      <c r="AK1981" s="5" t="s">
        <v>72</v>
      </c>
      <c r="BB1981" s="5" t="s">
        <v>73</v>
      </c>
    </row>
    <row r="1982" spans="1:54" x14ac:dyDescent="0.25">
      <c r="A1982" s="5">
        <v>1981</v>
      </c>
      <c r="B1982" s="6">
        <v>42594.830729166664</v>
      </c>
      <c r="C1982" s="6">
        <v>42594.837905092594</v>
      </c>
      <c r="D1982" s="5" t="s">
        <v>336</v>
      </c>
      <c r="E1982" s="5" t="s">
        <v>68</v>
      </c>
      <c r="G1982" s="5" t="s">
        <v>64</v>
      </c>
      <c r="H1982" s="5" t="s">
        <v>319</v>
      </c>
      <c r="I1982" s="5" t="s">
        <v>69</v>
      </c>
      <c r="J1982" s="5" t="s">
        <v>65</v>
      </c>
      <c r="K1982" s="5" t="s">
        <v>65</v>
      </c>
      <c r="L1982" s="5">
        <v>121224</v>
      </c>
      <c r="M1982" s="5" t="s">
        <v>70</v>
      </c>
      <c r="N1982" s="5" t="s">
        <v>70</v>
      </c>
      <c r="O1982" s="7">
        <v>0</v>
      </c>
      <c r="P1982" s="7">
        <v>0</v>
      </c>
      <c r="Q1982" s="7">
        <v>0</v>
      </c>
      <c r="R1982" s="7">
        <v>0</v>
      </c>
      <c r="T1982" s="5">
        <v>39</v>
      </c>
      <c r="U1982" s="5">
        <v>0</v>
      </c>
      <c r="V1982" s="5">
        <v>0</v>
      </c>
      <c r="W1982" s="5">
        <v>0</v>
      </c>
      <c r="Z1982" s="5">
        <v>0</v>
      </c>
      <c r="AC1982" s="5">
        <v>0</v>
      </c>
      <c r="AF1982" s="5">
        <v>0</v>
      </c>
      <c r="AI1982" s="7">
        <v>27.9023</v>
      </c>
      <c r="AJ1982" s="7">
        <v>0.1162</v>
      </c>
      <c r="AK1982" s="5" t="s">
        <v>72</v>
      </c>
      <c r="BB1982" s="5" t="s">
        <v>73</v>
      </c>
    </row>
    <row r="1983" spans="1:54" x14ac:dyDescent="0.25">
      <c r="A1983" s="5">
        <v>1982</v>
      </c>
      <c r="B1983" s="6">
        <v>42594.830729166664</v>
      </c>
      <c r="C1983" s="6">
        <v>42594.837905092594</v>
      </c>
      <c r="D1983" s="5" t="s">
        <v>336</v>
      </c>
      <c r="E1983" s="5" t="s">
        <v>68</v>
      </c>
      <c r="G1983" s="5" t="s">
        <v>64</v>
      </c>
      <c r="H1983" s="5" t="s">
        <v>319</v>
      </c>
      <c r="I1983" s="5" t="s">
        <v>69</v>
      </c>
      <c r="J1983" s="5" t="s">
        <v>65</v>
      </c>
      <c r="K1983" s="5" t="s">
        <v>65</v>
      </c>
      <c r="L1983" s="5">
        <v>22808</v>
      </c>
      <c r="M1983" s="5" t="s">
        <v>70</v>
      </c>
      <c r="N1983" s="5" t="s">
        <v>70</v>
      </c>
      <c r="O1983" s="7">
        <v>0</v>
      </c>
      <c r="P1983" s="7">
        <v>0</v>
      </c>
      <c r="Q1983" s="7">
        <v>0</v>
      </c>
      <c r="R1983" s="7">
        <v>0</v>
      </c>
      <c r="T1983" s="5">
        <v>33</v>
      </c>
      <c r="U1983" s="5">
        <v>0</v>
      </c>
      <c r="V1983" s="5">
        <v>0</v>
      </c>
      <c r="W1983" s="5">
        <v>0</v>
      </c>
      <c r="Z1983" s="5">
        <v>0</v>
      </c>
      <c r="AC1983" s="5">
        <v>0</v>
      </c>
      <c r="AF1983" s="5">
        <v>0</v>
      </c>
      <c r="AI1983" s="7">
        <v>945.79480000000001</v>
      </c>
      <c r="AJ1983" s="7">
        <v>2.2499999999999999E-2</v>
      </c>
      <c r="AK1983" s="5" t="s">
        <v>148</v>
      </c>
      <c r="AZ1983" s="5" t="s">
        <v>185</v>
      </c>
      <c r="BB1983" s="5" t="s">
        <v>74</v>
      </c>
    </row>
    <row r="1984" spans="1:54" x14ac:dyDescent="0.25">
      <c r="A1984" s="5">
        <v>1983</v>
      </c>
      <c r="B1984" s="6">
        <v>42594.828032407408</v>
      </c>
      <c r="C1984" s="6">
        <v>42594.834270833337</v>
      </c>
      <c r="D1984" s="5" t="s">
        <v>336</v>
      </c>
      <c r="E1984" s="5" t="s">
        <v>68</v>
      </c>
      <c r="G1984" s="5" t="s">
        <v>64</v>
      </c>
      <c r="H1984" s="5" t="s">
        <v>319</v>
      </c>
      <c r="I1984" s="5" t="s">
        <v>69</v>
      </c>
      <c r="J1984" s="5" t="s">
        <v>65</v>
      </c>
      <c r="K1984" s="5" t="s">
        <v>65</v>
      </c>
      <c r="L1984" s="5">
        <v>39396</v>
      </c>
      <c r="M1984" s="5" t="s">
        <v>70</v>
      </c>
      <c r="N1984" s="5" t="s">
        <v>70</v>
      </c>
      <c r="O1984" s="7">
        <v>0</v>
      </c>
      <c r="P1984" s="7">
        <v>0</v>
      </c>
      <c r="Q1984" s="7">
        <v>0</v>
      </c>
      <c r="R1984" s="7">
        <v>0</v>
      </c>
      <c r="T1984" s="5">
        <v>39</v>
      </c>
      <c r="U1984" s="5">
        <v>0</v>
      </c>
      <c r="V1984" s="5">
        <v>0</v>
      </c>
      <c r="W1984" s="5">
        <v>0</v>
      </c>
      <c r="Z1984" s="5">
        <v>0</v>
      </c>
      <c r="AC1984" s="5">
        <v>0</v>
      </c>
      <c r="AF1984" s="5">
        <v>0</v>
      </c>
      <c r="AI1984" s="7">
        <v>27.9404</v>
      </c>
      <c r="AJ1984" s="7">
        <v>3.8100000000000002E-2</v>
      </c>
      <c r="AK1984" s="5" t="s">
        <v>72</v>
      </c>
      <c r="BB1984" s="5" t="s">
        <v>73</v>
      </c>
    </row>
    <row r="1985" spans="1:57" x14ac:dyDescent="0.25">
      <c r="A1985" s="5">
        <v>1984</v>
      </c>
      <c r="B1985" s="6">
        <v>42594.828009259261</v>
      </c>
      <c r="C1985" s="6">
        <v>42594.834270833337</v>
      </c>
      <c r="D1985" s="5" t="s">
        <v>336</v>
      </c>
      <c r="E1985" s="5" t="s">
        <v>68</v>
      </c>
      <c r="G1985" s="5" t="s">
        <v>64</v>
      </c>
      <c r="H1985" s="5" t="s">
        <v>319</v>
      </c>
      <c r="I1985" s="5" t="s">
        <v>69</v>
      </c>
      <c r="J1985" s="5" t="s">
        <v>65</v>
      </c>
      <c r="K1985" s="5" t="s">
        <v>65</v>
      </c>
      <c r="L1985" s="5">
        <v>29081</v>
      </c>
      <c r="M1985" s="5" t="s">
        <v>70</v>
      </c>
      <c r="N1985" s="5" t="s">
        <v>70</v>
      </c>
      <c r="O1985" s="7">
        <v>0</v>
      </c>
      <c r="P1985" s="7">
        <v>0</v>
      </c>
      <c r="Q1985" s="7">
        <v>0</v>
      </c>
      <c r="R1985" s="7">
        <v>0</v>
      </c>
      <c r="T1985" s="5">
        <v>33</v>
      </c>
      <c r="U1985" s="5">
        <v>0</v>
      </c>
      <c r="V1985" s="5">
        <v>0</v>
      </c>
      <c r="W1985" s="5">
        <v>0</v>
      </c>
      <c r="Z1985" s="5">
        <v>0</v>
      </c>
      <c r="AC1985" s="5">
        <v>0</v>
      </c>
      <c r="AF1985" s="5">
        <v>0</v>
      </c>
      <c r="AI1985" s="7">
        <v>945.82309999999995</v>
      </c>
      <c r="AJ1985" s="7">
        <v>2.8299999999999999E-2</v>
      </c>
      <c r="AK1985" s="5" t="s">
        <v>148</v>
      </c>
      <c r="AZ1985" s="5" t="s">
        <v>185</v>
      </c>
      <c r="BB1985" s="5" t="s">
        <v>74</v>
      </c>
    </row>
    <row r="1986" spans="1:57" x14ac:dyDescent="0.25">
      <c r="A1986" s="5">
        <v>1985</v>
      </c>
      <c r="B1986" s="6">
        <v>42594.82712962963</v>
      </c>
      <c r="C1986" s="6">
        <v>42594.832106481481</v>
      </c>
      <c r="D1986" s="5" t="s">
        <v>336</v>
      </c>
      <c r="E1986" s="5" t="s">
        <v>68</v>
      </c>
      <c r="F1986" s="5" t="s">
        <v>337</v>
      </c>
      <c r="G1986" s="5" t="s">
        <v>64</v>
      </c>
      <c r="H1986" s="5" t="s">
        <v>319</v>
      </c>
      <c r="I1986" s="5" t="s">
        <v>69</v>
      </c>
      <c r="J1986" s="5" t="s">
        <v>65</v>
      </c>
      <c r="K1986" s="5" t="s">
        <v>65</v>
      </c>
      <c r="L1986" s="5">
        <v>118995</v>
      </c>
      <c r="M1986" s="5" t="s">
        <v>70</v>
      </c>
      <c r="N1986" s="5" t="s">
        <v>70</v>
      </c>
      <c r="O1986" s="7">
        <v>0</v>
      </c>
      <c r="P1986" s="7">
        <v>0</v>
      </c>
      <c r="Q1986" s="7">
        <v>0</v>
      </c>
      <c r="R1986" s="7">
        <v>0</v>
      </c>
      <c r="T1986" s="5">
        <v>39</v>
      </c>
      <c r="U1986" s="5">
        <v>0</v>
      </c>
      <c r="V1986" s="5">
        <v>0</v>
      </c>
      <c r="W1986" s="5">
        <v>0</v>
      </c>
      <c r="Z1986" s="5">
        <v>0</v>
      </c>
      <c r="AC1986" s="5">
        <v>0</v>
      </c>
      <c r="AF1986" s="5">
        <v>0</v>
      </c>
      <c r="AI1986" s="7">
        <v>28.0547</v>
      </c>
      <c r="AJ1986" s="7">
        <v>0.1143</v>
      </c>
      <c r="AK1986" s="5" t="s">
        <v>72</v>
      </c>
      <c r="BB1986" s="5" t="s">
        <v>73</v>
      </c>
    </row>
    <row r="1987" spans="1:57" x14ac:dyDescent="0.25">
      <c r="A1987" s="5">
        <v>1986</v>
      </c>
      <c r="B1987" s="6">
        <v>42594.827118055553</v>
      </c>
      <c r="C1987" s="6">
        <v>42594.832106481481</v>
      </c>
      <c r="D1987" s="5" t="s">
        <v>336</v>
      </c>
      <c r="E1987" s="5" t="s">
        <v>68</v>
      </c>
      <c r="F1987" s="5" t="s">
        <v>337</v>
      </c>
      <c r="G1987" s="5" t="s">
        <v>64</v>
      </c>
      <c r="H1987" s="5" t="s">
        <v>319</v>
      </c>
      <c r="I1987" s="5" t="s">
        <v>69</v>
      </c>
      <c r="J1987" s="5" t="s">
        <v>65</v>
      </c>
      <c r="K1987" s="5" t="s">
        <v>65</v>
      </c>
      <c r="L1987" s="5">
        <v>24559</v>
      </c>
      <c r="M1987" s="5" t="s">
        <v>70</v>
      </c>
      <c r="N1987" s="5" t="s">
        <v>70</v>
      </c>
      <c r="O1987" s="7">
        <v>0</v>
      </c>
      <c r="P1987" s="7">
        <v>0</v>
      </c>
      <c r="Q1987" s="7">
        <v>0</v>
      </c>
      <c r="R1987" s="7">
        <v>0</v>
      </c>
      <c r="T1987" s="5">
        <v>33</v>
      </c>
      <c r="U1987" s="5">
        <v>0</v>
      </c>
      <c r="V1987" s="5">
        <v>0</v>
      </c>
      <c r="W1987" s="5">
        <v>0</v>
      </c>
      <c r="Z1987" s="5">
        <v>0</v>
      </c>
      <c r="AC1987" s="5">
        <v>0</v>
      </c>
      <c r="AF1987" s="5">
        <v>0</v>
      </c>
      <c r="AI1987" s="7">
        <v>945.84659999999997</v>
      </c>
      <c r="AJ1987" s="7">
        <v>2.3400000000000001E-2</v>
      </c>
      <c r="AK1987" s="5" t="s">
        <v>148</v>
      </c>
      <c r="AZ1987" s="5" t="s">
        <v>185</v>
      </c>
      <c r="BB1987" s="5" t="s">
        <v>74</v>
      </c>
    </row>
    <row r="1988" spans="1:57" x14ac:dyDescent="0.25">
      <c r="A1988" s="5">
        <v>1987</v>
      </c>
      <c r="B1988" s="6">
        <v>42594.821782407409</v>
      </c>
      <c r="C1988" s="6">
        <v>42594.828460648147</v>
      </c>
      <c r="D1988" s="5" t="s">
        <v>336</v>
      </c>
      <c r="E1988" s="5" t="s">
        <v>68</v>
      </c>
      <c r="G1988" s="5" t="s">
        <v>64</v>
      </c>
      <c r="H1988" s="5" t="s">
        <v>319</v>
      </c>
      <c r="I1988" s="5" t="s">
        <v>69</v>
      </c>
      <c r="J1988" s="5" t="s">
        <v>65</v>
      </c>
      <c r="K1988" s="5" t="s">
        <v>65</v>
      </c>
      <c r="L1988" s="5">
        <v>10057</v>
      </c>
      <c r="M1988" s="5" t="s">
        <v>70</v>
      </c>
      <c r="N1988" s="5" t="s">
        <v>70</v>
      </c>
      <c r="O1988" s="7">
        <v>0</v>
      </c>
      <c r="P1988" s="7">
        <v>0</v>
      </c>
      <c r="Q1988" s="7">
        <v>0</v>
      </c>
      <c r="R1988" s="7">
        <v>0</v>
      </c>
      <c r="T1988" s="5">
        <v>33</v>
      </c>
      <c r="U1988" s="5">
        <v>0</v>
      </c>
      <c r="V1988" s="5">
        <v>0</v>
      </c>
      <c r="W1988" s="5">
        <v>0</v>
      </c>
      <c r="Z1988" s="5">
        <v>0</v>
      </c>
      <c r="AC1988" s="5">
        <v>0</v>
      </c>
      <c r="AF1988" s="5">
        <v>0</v>
      </c>
      <c r="AI1988" s="7">
        <v>945.85630000000003</v>
      </c>
      <c r="AJ1988" s="7">
        <v>9.7999999999999997E-3</v>
      </c>
      <c r="AK1988" s="5" t="s">
        <v>148</v>
      </c>
      <c r="AZ1988" s="5" t="s">
        <v>185</v>
      </c>
      <c r="BB1988" s="5" t="s">
        <v>74</v>
      </c>
    </row>
    <row r="1989" spans="1:57" x14ac:dyDescent="0.25">
      <c r="A1989" s="5">
        <v>1988</v>
      </c>
      <c r="B1989" s="6">
        <v>42594.821747685186</v>
      </c>
      <c r="C1989" s="6">
        <v>42594.828460648147</v>
      </c>
      <c r="D1989" s="5" t="s">
        <v>336</v>
      </c>
      <c r="E1989" s="5" t="s">
        <v>68</v>
      </c>
      <c r="G1989" s="5" t="s">
        <v>64</v>
      </c>
      <c r="H1989" s="5" t="s">
        <v>319</v>
      </c>
      <c r="I1989" s="5" t="s">
        <v>69</v>
      </c>
      <c r="J1989" s="5" t="s">
        <v>65</v>
      </c>
      <c r="K1989" s="5" t="s">
        <v>65</v>
      </c>
      <c r="L1989" s="5">
        <v>1709</v>
      </c>
      <c r="M1989" s="5" t="s">
        <v>70</v>
      </c>
      <c r="N1989" s="5" t="s">
        <v>70</v>
      </c>
      <c r="O1989" s="7">
        <v>0</v>
      </c>
      <c r="P1989" s="7">
        <v>0</v>
      </c>
      <c r="Q1989" s="7">
        <v>0</v>
      </c>
      <c r="R1989" s="7">
        <v>0</v>
      </c>
      <c r="T1989" s="5">
        <v>39</v>
      </c>
      <c r="U1989" s="5">
        <v>0</v>
      </c>
      <c r="V1989" s="5">
        <v>0</v>
      </c>
      <c r="W1989" s="5">
        <v>0</v>
      </c>
      <c r="Z1989" s="5">
        <v>0</v>
      </c>
      <c r="AC1989" s="5">
        <v>0</v>
      </c>
      <c r="AF1989" s="5">
        <v>0</v>
      </c>
      <c r="AI1989" s="7">
        <v>28.0566</v>
      </c>
      <c r="AJ1989" s="7">
        <v>2E-3</v>
      </c>
      <c r="AK1989" s="5" t="s">
        <v>72</v>
      </c>
      <c r="BB1989" s="5" t="s">
        <v>73</v>
      </c>
    </row>
    <row r="1990" spans="1:57" x14ac:dyDescent="0.25">
      <c r="A1990" s="5">
        <v>1989</v>
      </c>
      <c r="B1990" s="6">
        <v>42594.821574074071</v>
      </c>
      <c r="D1990" s="5" t="s">
        <v>318</v>
      </c>
      <c r="E1990" s="5" t="s">
        <v>344</v>
      </c>
      <c r="G1990" s="5" t="s">
        <v>64</v>
      </c>
      <c r="H1990" s="5" t="s">
        <v>319</v>
      </c>
      <c r="I1990" s="5" t="s">
        <v>75</v>
      </c>
      <c r="J1990" s="5" t="s">
        <v>65</v>
      </c>
      <c r="K1990" s="5" t="s">
        <v>65</v>
      </c>
      <c r="M1990" s="5" t="s">
        <v>247</v>
      </c>
      <c r="N1990" s="5" t="s">
        <v>66</v>
      </c>
      <c r="O1990" s="7">
        <v>0</v>
      </c>
      <c r="P1990" s="7">
        <v>0</v>
      </c>
      <c r="Q1990" s="7">
        <v>0</v>
      </c>
      <c r="R1990" s="7">
        <v>0</v>
      </c>
      <c r="T1990" s="5">
        <v>0</v>
      </c>
      <c r="W1990" s="5">
        <v>0</v>
      </c>
      <c r="Y1990" s="5">
        <v>0</v>
      </c>
      <c r="Z1990" s="5">
        <v>0</v>
      </c>
      <c r="AB1990" s="5">
        <v>0</v>
      </c>
      <c r="AC1990" s="5">
        <v>0</v>
      </c>
      <c r="AE1990" s="5">
        <v>0</v>
      </c>
      <c r="AF1990" s="5">
        <v>0</v>
      </c>
      <c r="AH1990" s="5">
        <v>0</v>
      </c>
      <c r="AJ1990" s="7">
        <v>0</v>
      </c>
      <c r="AZ1990" s="5" t="s">
        <v>175</v>
      </c>
      <c r="BB1990" s="5" t="s">
        <v>77</v>
      </c>
      <c r="BD1990" s="5" t="s">
        <v>399</v>
      </c>
      <c r="BE1990" s="5" t="s">
        <v>67</v>
      </c>
    </row>
    <row r="1991" spans="1:57" x14ac:dyDescent="0.25">
      <c r="A1991" s="5">
        <v>1990</v>
      </c>
      <c r="B1991" s="6">
        <v>42594.802928240744</v>
      </c>
      <c r="C1991" s="6">
        <v>42594.928310185183</v>
      </c>
      <c r="D1991" s="5" t="s">
        <v>336</v>
      </c>
      <c r="E1991" s="5" t="s">
        <v>241</v>
      </c>
      <c r="F1991" s="5" t="s">
        <v>337</v>
      </c>
      <c r="G1991" s="5" t="s">
        <v>64</v>
      </c>
      <c r="H1991" s="5" t="s">
        <v>319</v>
      </c>
      <c r="I1991" s="5" t="s">
        <v>69</v>
      </c>
      <c r="J1991" s="5" t="s">
        <v>65</v>
      </c>
      <c r="K1991" s="5" t="s">
        <v>65</v>
      </c>
      <c r="L1991" s="5">
        <v>0</v>
      </c>
      <c r="M1991" s="5" t="s">
        <v>70</v>
      </c>
      <c r="N1991" s="5" t="s">
        <v>70</v>
      </c>
      <c r="O1991" s="7">
        <v>0</v>
      </c>
      <c r="P1991" s="7">
        <v>0</v>
      </c>
      <c r="Q1991" s="7">
        <v>0</v>
      </c>
      <c r="R1991" s="7">
        <v>0</v>
      </c>
      <c r="T1991" s="5">
        <v>0</v>
      </c>
      <c r="U1991" s="5">
        <v>0</v>
      </c>
      <c r="V1991" s="5">
        <v>0</v>
      </c>
      <c r="W1991" s="5">
        <v>0</v>
      </c>
      <c r="Z1991" s="5">
        <v>0</v>
      </c>
      <c r="AC1991" s="5">
        <v>0</v>
      </c>
      <c r="AF1991" s="5">
        <v>0</v>
      </c>
      <c r="AK1991" s="5" t="s">
        <v>78</v>
      </c>
      <c r="BB1991" s="5" t="s">
        <v>79</v>
      </c>
    </row>
    <row r="1992" spans="1:57" x14ac:dyDescent="0.25">
      <c r="A1992" s="5">
        <v>1991</v>
      </c>
      <c r="B1992" s="6">
        <v>42594.80259259259</v>
      </c>
      <c r="C1992" s="6">
        <v>42594.936076388891</v>
      </c>
      <c r="D1992" s="5" t="s">
        <v>336</v>
      </c>
      <c r="E1992" s="5" t="s">
        <v>68</v>
      </c>
      <c r="F1992" s="5" t="s">
        <v>337</v>
      </c>
      <c r="G1992" s="5" t="s">
        <v>64</v>
      </c>
      <c r="H1992" s="5" t="s">
        <v>319</v>
      </c>
      <c r="I1992" s="5" t="s">
        <v>69</v>
      </c>
      <c r="J1992" s="5" t="s">
        <v>65</v>
      </c>
      <c r="K1992" s="5" t="s">
        <v>65</v>
      </c>
      <c r="L1992" s="5">
        <v>1674</v>
      </c>
      <c r="M1992" s="5" t="s">
        <v>70</v>
      </c>
      <c r="N1992" s="5" t="s">
        <v>70</v>
      </c>
      <c r="O1992" s="7">
        <v>0</v>
      </c>
      <c r="P1992" s="7">
        <v>0</v>
      </c>
      <c r="Q1992" s="7">
        <v>0</v>
      </c>
      <c r="R1992" s="7">
        <v>0</v>
      </c>
      <c r="T1992" s="5">
        <v>33</v>
      </c>
      <c r="U1992" s="5">
        <v>0</v>
      </c>
      <c r="V1992" s="5">
        <v>0</v>
      </c>
      <c r="W1992" s="5">
        <v>0</v>
      </c>
      <c r="Z1992" s="5">
        <v>0</v>
      </c>
      <c r="AC1992" s="5">
        <v>0</v>
      </c>
      <c r="AF1992" s="5">
        <v>0</v>
      </c>
      <c r="AI1992" s="7">
        <v>946.48130000000003</v>
      </c>
      <c r="AJ1992" s="7">
        <v>2E-3</v>
      </c>
      <c r="AK1992" s="5" t="s">
        <v>149</v>
      </c>
      <c r="AZ1992" s="5" t="s">
        <v>186</v>
      </c>
      <c r="BB1992" s="5" t="s">
        <v>71</v>
      </c>
    </row>
    <row r="1993" spans="1:57" x14ac:dyDescent="0.25">
      <c r="A1993" s="5">
        <v>1992</v>
      </c>
      <c r="B1993" s="6">
        <v>42594.795034722221</v>
      </c>
      <c r="C1993" s="6">
        <v>42594.9218287037</v>
      </c>
      <c r="D1993" s="5" t="s">
        <v>336</v>
      </c>
      <c r="E1993" s="5" t="s">
        <v>241</v>
      </c>
      <c r="F1993" s="5" t="s">
        <v>337</v>
      </c>
      <c r="G1993" s="5" t="s">
        <v>64</v>
      </c>
      <c r="H1993" s="5" t="s">
        <v>319</v>
      </c>
      <c r="I1993" s="5" t="s">
        <v>69</v>
      </c>
      <c r="J1993" s="5" t="s">
        <v>65</v>
      </c>
      <c r="K1993" s="5" t="s">
        <v>65</v>
      </c>
      <c r="L1993" s="5">
        <v>814562</v>
      </c>
      <c r="M1993" s="5" t="s">
        <v>70</v>
      </c>
      <c r="N1993" s="5" t="s">
        <v>70</v>
      </c>
      <c r="O1993" s="7">
        <v>0</v>
      </c>
      <c r="P1993" s="7">
        <v>0</v>
      </c>
      <c r="Q1993" s="7">
        <v>0</v>
      </c>
      <c r="R1993" s="7">
        <v>0</v>
      </c>
      <c r="T1993" s="5">
        <v>39</v>
      </c>
      <c r="U1993" s="5">
        <v>0</v>
      </c>
      <c r="V1993" s="5">
        <v>0</v>
      </c>
      <c r="W1993" s="5">
        <v>0</v>
      </c>
      <c r="Z1993" s="5">
        <v>0</v>
      </c>
      <c r="AC1993" s="5">
        <v>0</v>
      </c>
      <c r="AF1993" s="5">
        <v>0</v>
      </c>
      <c r="AI1993" s="7">
        <v>28.832999999999998</v>
      </c>
      <c r="AJ1993" s="7">
        <v>0.77639999999999998</v>
      </c>
      <c r="AK1993" s="5" t="s">
        <v>72</v>
      </c>
      <c r="BB1993" s="5" t="s">
        <v>73</v>
      </c>
    </row>
    <row r="1994" spans="1:57" x14ac:dyDescent="0.25">
      <c r="A1994" s="5">
        <v>1993</v>
      </c>
      <c r="B1994" s="6">
        <v>42594.792916666665</v>
      </c>
      <c r="D1994" s="5" t="s">
        <v>318</v>
      </c>
      <c r="E1994" s="5" t="s">
        <v>330</v>
      </c>
      <c r="G1994" s="5" t="s">
        <v>64</v>
      </c>
      <c r="H1994" s="5" t="s">
        <v>319</v>
      </c>
      <c r="I1994" s="5" t="s">
        <v>75</v>
      </c>
      <c r="J1994" s="5" t="s">
        <v>65</v>
      </c>
      <c r="K1994" s="5" t="s">
        <v>65</v>
      </c>
      <c r="M1994" s="5" t="s">
        <v>213</v>
      </c>
      <c r="N1994" s="5" t="s">
        <v>66</v>
      </c>
      <c r="O1994" s="7">
        <v>0</v>
      </c>
      <c r="P1994" s="7">
        <v>0</v>
      </c>
      <c r="Q1994" s="7">
        <v>0</v>
      </c>
      <c r="R1994" s="7">
        <v>0</v>
      </c>
      <c r="T1994" s="5">
        <v>0</v>
      </c>
      <c r="W1994" s="5">
        <v>0</v>
      </c>
      <c r="Y1994" s="5">
        <v>0</v>
      </c>
      <c r="Z1994" s="5">
        <v>0</v>
      </c>
      <c r="AB1994" s="5">
        <v>0</v>
      </c>
      <c r="AC1994" s="5">
        <v>0</v>
      </c>
      <c r="AE1994" s="5">
        <v>0</v>
      </c>
      <c r="AF1994" s="5">
        <v>0</v>
      </c>
      <c r="AH1994" s="5">
        <v>0</v>
      </c>
      <c r="AJ1994" s="7">
        <v>0</v>
      </c>
      <c r="AZ1994" s="5" t="s">
        <v>175</v>
      </c>
      <c r="BB1994" s="5" t="s">
        <v>77</v>
      </c>
      <c r="BD1994" s="5" t="s">
        <v>331</v>
      </c>
      <c r="BE1994" s="5" t="s">
        <v>67</v>
      </c>
    </row>
    <row r="1995" spans="1:57" x14ac:dyDescent="0.25">
      <c r="A1995" s="5">
        <v>1994</v>
      </c>
      <c r="B1995" s="6">
        <v>42594.785462962966</v>
      </c>
      <c r="D1995" s="5" t="s">
        <v>318</v>
      </c>
      <c r="E1995" s="5" t="s">
        <v>344</v>
      </c>
      <c r="G1995" s="5" t="s">
        <v>64</v>
      </c>
      <c r="H1995" s="5" t="s">
        <v>319</v>
      </c>
      <c r="I1995" s="5" t="s">
        <v>75</v>
      </c>
      <c r="J1995" s="5" t="s">
        <v>65</v>
      </c>
      <c r="K1995" s="5" t="s">
        <v>65</v>
      </c>
      <c r="M1995" s="5" t="s">
        <v>404</v>
      </c>
      <c r="N1995" s="5" t="s">
        <v>66</v>
      </c>
      <c r="O1995" s="7">
        <v>0</v>
      </c>
      <c r="P1995" s="7">
        <v>0</v>
      </c>
      <c r="Q1995" s="7">
        <v>0</v>
      </c>
      <c r="R1995" s="7">
        <v>0</v>
      </c>
      <c r="T1995" s="5">
        <v>0</v>
      </c>
      <c r="W1995" s="5">
        <v>0</v>
      </c>
      <c r="Y1995" s="5">
        <v>0</v>
      </c>
      <c r="Z1995" s="5">
        <v>0</v>
      </c>
      <c r="AB1995" s="5">
        <v>0</v>
      </c>
      <c r="AC1995" s="5">
        <v>0</v>
      </c>
      <c r="AE1995" s="5">
        <v>0</v>
      </c>
      <c r="AF1995" s="5">
        <v>0</v>
      </c>
      <c r="AH1995" s="5">
        <v>0</v>
      </c>
      <c r="AJ1995" s="7">
        <v>0</v>
      </c>
      <c r="AZ1995" s="5" t="s">
        <v>175</v>
      </c>
      <c r="BB1995" s="5" t="s">
        <v>77</v>
      </c>
      <c r="BD1995" s="5" t="s">
        <v>594</v>
      </c>
      <c r="BE1995" s="5" t="s">
        <v>67</v>
      </c>
    </row>
    <row r="1996" spans="1:57" x14ac:dyDescent="0.25">
      <c r="A1996" s="5">
        <v>1995</v>
      </c>
      <c r="B1996" s="6">
        <v>42594.785231481481</v>
      </c>
      <c r="D1996" s="5" t="s">
        <v>318</v>
      </c>
      <c r="E1996" s="5" t="s">
        <v>344</v>
      </c>
      <c r="G1996" s="5" t="s">
        <v>64</v>
      </c>
      <c r="H1996" s="5" t="s">
        <v>319</v>
      </c>
      <c r="I1996" s="5" t="s">
        <v>75</v>
      </c>
      <c r="J1996" s="5" t="s">
        <v>65</v>
      </c>
      <c r="K1996" s="5" t="s">
        <v>65</v>
      </c>
      <c r="M1996" s="5" t="s">
        <v>285</v>
      </c>
      <c r="N1996" s="5" t="s">
        <v>66</v>
      </c>
      <c r="O1996" s="7">
        <v>0</v>
      </c>
      <c r="P1996" s="7">
        <v>0</v>
      </c>
      <c r="Q1996" s="7">
        <v>0</v>
      </c>
      <c r="R1996" s="7">
        <v>0</v>
      </c>
      <c r="T1996" s="5">
        <v>0</v>
      </c>
      <c r="W1996" s="5">
        <v>0</v>
      </c>
      <c r="Y1996" s="5">
        <v>0</v>
      </c>
      <c r="Z1996" s="5">
        <v>0</v>
      </c>
      <c r="AB1996" s="5">
        <v>0</v>
      </c>
      <c r="AC1996" s="5">
        <v>0</v>
      </c>
      <c r="AE1996" s="5">
        <v>0</v>
      </c>
      <c r="AF1996" s="5">
        <v>0</v>
      </c>
      <c r="AH1996" s="5">
        <v>0</v>
      </c>
      <c r="AJ1996" s="7">
        <v>0</v>
      </c>
      <c r="AZ1996" s="5" t="s">
        <v>175</v>
      </c>
      <c r="BB1996" s="5" t="s">
        <v>77</v>
      </c>
      <c r="BD1996" s="5" t="s">
        <v>594</v>
      </c>
      <c r="BE1996" s="5" t="s">
        <v>67</v>
      </c>
    </row>
    <row r="1997" spans="1:57" x14ac:dyDescent="0.25">
      <c r="A1997" s="5">
        <v>1996</v>
      </c>
      <c r="B1997" s="6">
        <v>42594.7190625</v>
      </c>
      <c r="C1997" s="6">
        <v>42594.921736111108</v>
      </c>
      <c r="D1997" s="5" t="s">
        <v>336</v>
      </c>
      <c r="E1997" s="5" t="s">
        <v>241</v>
      </c>
      <c r="F1997" s="5" t="s">
        <v>337</v>
      </c>
      <c r="G1997" s="5" t="s">
        <v>64</v>
      </c>
      <c r="H1997" s="5" t="s">
        <v>319</v>
      </c>
      <c r="I1997" s="5" t="s">
        <v>69</v>
      </c>
      <c r="J1997" s="5" t="s">
        <v>65</v>
      </c>
      <c r="K1997" s="5" t="s">
        <v>65</v>
      </c>
      <c r="L1997" s="5">
        <v>1671489</v>
      </c>
      <c r="M1997" s="5" t="s">
        <v>70</v>
      </c>
      <c r="N1997" s="5" t="s">
        <v>70</v>
      </c>
      <c r="O1997" s="7">
        <v>0</v>
      </c>
      <c r="P1997" s="7">
        <v>0</v>
      </c>
      <c r="Q1997" s="7">
        <v>0</v>
      </c>
      <c r="R1997" s="7">
        <v>0</v>
      </c>
      <c r="T1997" s="5">
        <v>33</v>
      </c>
      <c r="U1997" s="5">
        <v>0</v>
      </c>
      <c r="V1997" s="5">
        <v>0</v>
      </c>
      <c r="W1997" s="5">
        <v>0</v>
      </c>
      <c r="Z1997" s="5">
        <v>0</v>
      </c>
      <c r="AC1997" s="5">
        <v>0</v>
      </c>
      <c r="AF1997" s="5">
        <v>0</v>
      </c>
      <c r="AI1997" s="7">
        <v>947.65120000000002</v>
      </c>
      <c r="AJ1997" s="7">
        <v>1.5938000000000001</v>
      </c>
      <c r="AK1997" s="5" t="s">
        <v>148</v>
      </c>
      <c r="AZ1997" s="5" t="s">
        <v>185</v>
      </c>
      <c r="BB1997" s="5" t="s">
        <v>74</v>
      </c>
    </row>
    <row r="1998" spans="1:57" x14ac:dyDescent="0.25">
      <c r="A1998" s="5">
        <v>1997</v>
      </c>
      <c r="B1998" s="6">
        <v>42594.636250000003</v>
      </c>
      <c r="C1998" s="6">
        <v>42594.847233796296</v>
      </c>
      <c r="D1998" s="5" t="s">
        <v>336</v>
      </c>
      <c r="E1998" s="5" t="s">
        <v>241</v>
      </c>
      <c r="F1998" s="5" t="s">
        <v>337</v>
      </c>
      <c r="G1998" s="5" t="s">
        <v>64</v>
      </c>
      <c r="H1998" s="5" t="s">
        <v>319</v>
      </c>
      <c r="I1998" s="5" t="s">
        <v>69</v>
      </c>
      <c r="J1998" s="5" t="s">
        <v>65</v>
      </c>
      <c r="K1998" s="5" t="s">
        <v>65</v>
      </c>
      <c r="L1998" s="5">
        <v>6695</v>
      </c>
      <c r="M1998" s="5" t="s">
        <v>70</v>
      </c>
      <c r="N1998" s="5" t="s">
        <v>70</v>
      </c>
      <c r="O1998" s="7">
        <v>0</v>
      </c>
      <c r="P1998" s="7">
        <v>0</v>
      </c>
      <c r="Q1998" s="7">
        <v>0</v>
      </c>
      <c r="R1998" s="7">
        <v>0</v>
      </c>
      <c r="T1998" s="5">
        <v>39</v>
      </c>
      <c r="U1998" s="5">
        <v>0</v>
      </c>
      <c r="V1998" s="5">
        <v>0</v>
      </c>
      <c r="W1998" s="5">
        <v>0</v>
      </c>
      <c r="Z1998" s="5">
        <v>0</v>
      </c>
      <c r="AC1998" s="5">
        <v>0</v>
      </c>
      <c r="AF1998" s="5">
        <v>0</v>
      </c>
      <c r="AI1998" s="7">
        <v>41.065399999999997</v>
      </c>
      <c r="AJ1998" s="7">
        <v>6.7999999999999996E-3</v>
      </c>
      <c r="AK1998" s="5" t="s">
        <v>78</v>
      </c>
      <c r="BB1998" s="5" t="s">
        <v>79</v>
      </c>
    </row>
    <row r="1999" spans="1:57" x14ac:dyDescent="0.25">
      <c r="A1999" s="5">
        <v>1998</v>
      </c>
      <c r="B1999" s="6">
        <v>42594.635914351849</v>
      </c>
      <c r="C1999" s="6">
        <v>42594.815104166664</v>
      </c>
      <c r="D1999" s="5" t="s">
        <v>336</v>
      </c>
      <c r="E1999" s="5" t="s">
        <v>241</v>
      </c>
      <c r="F1999" s="5" t="s">
        <v>337</v>
      </c>
      <c r="G1999" s="5" t="s">
        <v>64</v>
      </c>
      <c r="H1999" s="5" t="s">
        <v>319</v>
      </c>
      <c r="I1999" s="5" t="s">
        <v>69</v>
      </c>
      <c r="J1999" s="5" t="s">
        <v>65</v>
      </c>
      <c r="K1999" s="5" t="s">
        <v>65</v>
      </c>
      <c r="L1999" s="5">
        <v>444301</v>
      </c>
      <c r="M1999" s="5" t="s">
        <v>70</v>
      </c>
      <c r="N1999" s="5" t="s">
        <v>70</v>
      </c>
      <c r="O1999" s="7">
        <v>0</v>
      </c>
      <c r="P1999" s="7">
        <v>0</v>
      </c>
      <c r="Q1999" s="7">
        <v>0</v>
      </c>
      <c r="R1999" s="7">
        <v>0</v>
      </c>
      <c r="T1999" s="5">
        <v>33</v>
      </c>
      <c r="U1999" s="5">
        <v>0</v>
      </c>
      <c r="V1999" s="5">
        <v>0</v>
      </c>
      <c r="W1999" s="5">
        <v>0</v>
      </c>
      <c r="Z1999" s="5">
        <v>0</v>
      </c>
      <c r="AC1999" s="5">
        <v>0</v>
      </c>
      <c r="AF1999" s="5">
        <v>0</v>
      </c>
      <c r="AI1999" s="7">
        <v>964.92179999999996</v>
      </c>
      <c r="AJ1999" s="7">
        <v>0.42380000000000001</v>
      </c>
      <c r="AK1999" s="5" t="s">
        <v>149</v>
      </c>
      <c r="AZ1999" s="5" t="s">
        <v>186</v>
      </c>
      <c r="BB1999" s="5" t="s">
        <v>71</v>
      </c>
    </row>
    <row r="2000" spans="1:57" x14ac:dyDescent="0.25">
      <c r="A2000" s="5">
        <v>1999</v>
      </c>
      <c r="B2000" s="6">
        <v>42594.635729166665</v>
      </c>
      <c r="C2000" s="6">
        <v>42594.803460648145</v>
      </c>
      <c r="D2000" s="5" t="s">
        <v>336</v>
      </c>
      <c r="E2000" s="5" t="s">
        <v>241</v>
      </c>
      <c r="F2000" s="5" t="s">
        <v>337</v>
      </c>
      <c r="G2000" s="5" t="s">
        <v>64</v>
      </c>
      <c r="H2000" s="5" t="s">
        <v>319</v>
      </c>
      <c r="I2000" s="5" t="s">
        <v>69</v>
      </c>
      <c r="J2000" s="5" t="s">
        <v>65</v>
      </c>
      <c r="K2000" s="5" t="s">
        <v>65</v>
      </c>
      <c r="L2000" s="5">
        <v>18047435</v>
      </c>
      <c r="M2000" s="5" t="s">
        <v>70</v>
      </c>
      <c r="N2000" s="5" t="s">
        <v>70</v>
      </c>
      <c r="O2000" s="7">
        <v>0</v>
      </c>
      <c r="P2000" s="7">
        <v>0</v>
      </c>
      <c r="Q2000" s="7">
        <v>0</v>
      </c>
      <c r="R2000" s="7">
        <v>0</v>
      </c>
      <c r="T2000" s="5">
        <v>33</v>
      </c>
      <c r="U2000" s="5">
        <v>0</v>
      </c>
      <c r="V2000" s="5">
        <v>0</v>
      </c>
      <c r="W2000" s="5">
        <v>0</v>
      </c>
      <c r="Z2000" s="5">
        <v>0</v>
      </c>
      <c r="AC2000" s="5">
        <v>0</v>
      </c>
      <c r="AF2000" s="5">
        <v>0</v>
      </c>
      <c r="AI2000" s="7">
        <v>965.08780000000002</v>
      </c>
      <c r="AJ2000" s="7">
        <v>17.2119</v>
      </c>
      <c r="AK2000" s="5" t="s">
        <v>190</v>
      </c>
      <c r="AZ2000" s="5" t="s">
        <v>185</v>
      </c>
      <c r="BB2000" s="5" t="s">
        <v>74</v>
      </c>
    </row>
    <row r="2001" spans="1:57" x14ac:dyDescent="0.25">
      <c r="A2001" s="5">
        <v>2000</v>
      </c>
      <c r="B2001" s="6">
        <v>42594.63553240741</v>
      </c>
      <c r="C2001" s="6">
        <v>42594.843472222223</v>
      </c>
      <c r="D2001" s="5" t="s">
        <v>336</v>
      </c>
      <c r="E2001" s="5" t="s">
        <v>68</v>
      </c>
      <c r="G2001" s="5" t="s">
        <v>64</v>
      </c>
      <c r="H2001" s="5" t="s">
        <v>319</v>
      </c>
      <c r="I2001" s="5" t="s">
        <v>69</v>
      </c>
      <c r="J2001" s="5" t="s">
        <v>65</v>
      </c>
      <c r="K2001" s="5" t="s">
        <v>65</v>
      </c>
      <c r="L2001" s="5">
        <v>13022717</v>
      </c>
      <c r="M2001" s="5" t="s">
        <v>70</v>
      </c>
      <c r="N2001" s="5" t="s">
        <v>70</v>
      </c>
      <c r="O2001" s="7">
        <v>0</v>
      </c>
      <c r="P2001" s="7">
        <v>0</v>
      </c>
      <c r="Q2001" s="7">
        <v>0</v>
      </c>
      <c r="R2001" s="7">
        <v>0</v>
      </c>
      <c r="T2001" s="5">
        <v>39</v>
      </c>
      <c r="U2001" s="5">
        <v>0</v>
      </c>
      <c r="V2001" s="5">
        <v>0</v>
      </c>
      <c r="W2001" s="5">
        <v>0</v>
      </c>
      <c r="Z2001" s="5">
        <v>0</v>
      </c>
      <c r="AC2001" s="5">
        <v>0</v>
      </c>
      <c r="AF2001" s="5">
        <v>0</v>
      </c>
      <c r="AI2001" s="7">
        <v>41.259799999999998</v>
      </c>
      <c r="AJ2001" s="7">
        <v>12.4199</v>
      </c>
      <c r="AK2001" s="5" t="s">
        <v>72</v>
      </c>
      <c r="BB2001" s="5" t="s">
        <v>73</v>
      </c>
    </row>
    <row r="2002" spans="1:57" x14ac:dyDescent="0.25">
      <c r="A2002" s="5">
        <v>2001</v>
      </c>
      <c r="B2002" s="6">
        <v>42594.602384259262</v>
      </c>
      <c r="D2002" s="5" t="s">
        <v>318</v>
      </c>
      <c r="E2002" s="5" t="s">
        <v>356</v>
      </c>
      <c r="G2002" s="5" t="s">
        <v>64</v>
      </c>
      <c r="H2002" s="5" t="s">
        <v>319</v>
      </c>
      <c r="I2002" s="5" t="s">
        <v>75</v>
      </c>
      <c r="J2002" s="5" t="s">
        <v>65</v>
      </c>
      <c r="K2002" s="5" t="s">
        <v>65</v>
      </c>
      <c r="M2002" s="5" t="s">
        <v>294</v>
      </c>
      <c r="N2002" s="5" t="s">
        <v>76</v>
      </c>
      <c r="O2002" s="7">
        <v>0</v>
      </c>
      <c r="P2002" s="7">
        <v>0</v>
      </c>
      <c r="Q2002" s="7">
        <v>0</v>
      </c>
      <c r="R2002" s="7">
        <v>0</v>
      </c>
      <c r="T2002" s="5">
        <v>0</v>
      </c>
      <c r="W2002" s="5">
        <v>0</v>
      </c>
      <c r="Y2002" s="5">
        <v>0</v>
      </c>
      <c r="Z2002" s="5">
        <v>0</v>
      </c>
      <c r="AB2002" s="5">
        <v>0</v>
      </c>
      <c r="AC2002" s="5">
        <v>0</v>
      </c>
      <c r="AE2002" s="5">
        <v>0</v>
      </c>
      <c r="AF2002" s="5">
        <v>0</v>
      </c>
      <c r="AH2002" s="5">
        <v>0</v>
      </c>
      <c r="AJ2002" s="7">
        <v>0</v>
      </c>
      <c r="AZ2002" s="5" t="s">
        <v>175</v>
      </c>
      <c r="BB2002" s="5" t="s">
        <v>77</v>
      </c>
      <c r="BD2002" s="5" t="s">
        <v>331</v>
      </c>
      <c r="BE2002" s="5" t="s">
        <v>67</v>
      </c>
    </row>
    <row r="2003" spans="1:57" x14ac:dyDescent="0.25">
      <c r="A2003" s="5">
        <v>2002</v>
      </c>
      <c r="B2003" s="6">
        <v>42594.578182870369</v>
      </c>
      <c r="C2003" s="6">
        <v>42594.731631944444</v>
      </c>
      <c r="D2003" s="5" t="s">
        <v>336</v>
      </c>
      <c r="E2003" s="5" t="s">
        <v>241</v>
      </c>
      <c r="F2003" s="5" t="s">
        <v>337</v>
      </c>
      <c r="G2003" s="5" t="s">
        <v>64</v>
      </c>
      <c r="H2003" s="5" t="s">
        <v>319</v>
      </c>
      <c r="I2003" s="5" t="s">
        <v>69</v>
      </c>
      <c r="J2003" s="5" t="s">
        <v>65</v>
      </c>
      <c r="K2003" s="5" t="s">
        <v>65</v>
      </c>
      <c r="L2003" s="5">
        <v>6799</v>
      </c>
      <c r="M2003" s="5" t="s">
        <v>70</v>
      </c>
      <c r="N2003" s="5" t="s">
        <v>70</v>
      </c>
      <c r="O2003" s="7">
        <v>0</v>
      </c>
      <c r="P2003" s="7">
        <v>0</v>
      </c>
      <c r="Q2003" s="7">
        <v>0</v>
      </c>
      <c r="R2003" s="7">
        <v>0</v>
      </c>
      <c r="T2003" s="5">
        <v>39</v>
      </c>
      <c r="U2003" s="5">
        <v>0</v>
      </c>
      <c r="V2003" s="5">
        <v>0</v>
      </c>
      <c r="W2003" s="5">
        <v>0</v>
      </c>
      <c r="Z2003" s="5">
        <v>0</v>
      </c>
      <c r="AC2003" s="5">
        <v>0</v>
      </c>
      <c r="AF2003" s="5">
        <v>0</v>
      </c>
      <c r="AI2003" s="7">
        <v>42.838900000000002</v>
      </c>
      <c r="AJ2003" s="7">
        <v>6.7999999999999996E-3</v>
      </c>
      <c r="AK2003" s="5" t="s">
        <v>78</v>
      </c>
      <c r="BB2003" s="5" t="s">
        <v>79</v>
      </c>
    </row>
    <row r="2004" spans="1:57" x14ac:dyDescent="0.25">
      <c r="A2004" s="5">
        <v>2003</v>
      </c>
      <c r="B2004" s="6">
        <v>42594.577569444446</v>
      </c>
      <c r="C2004" s="6">
        <v>42594.641377314816</v>
      </c>
      <c r="D2004" s="5" t="s">
        <v>336</v>
      </c>
      <c r="E2004" s="5" t="s">
        <v>241</v>
      </c>
      <c r="F2004" s="5" t="s">
        <v>337</v>
      </c>
      <c r="G2004" s="5" t="s">
        <v>64</v>
      </c>
      <c r="H2004" s="5" t="s">
        <v>319</v>
      </c>
      <c r="I2004" s="5" t="s">
        <v>69</v>
      </c>
      <c r="J2004" s="5" t="s">
        <v>65</v>
      </c>
      <c r="K2004" s="5" t="s">
        <v>65</v>
      </c>
      <c r="L2004" s="5">
        <v>4287893</v>
      </c>
      <c r="M2004" s="5" t="s">
        <v>70</v>
      </c>
      <c r="N2004" s="5" t="s">
        <v>70</v>
      </c>
      <c r="O2004" s="7">
        <v>0</v>
      </c>
      <c r="P2004" s="7">
        <v>0</v>
      </c>
      <c r="Q2004" s="7">
        <v>0</v>
      </c>
      <c r="R2004" s="7">
        <v>0</v>
      </c>
      <c r="T2004" s="5">
        <v>33</v>
      </c>
      <c r="U2004" s="5">
        <v>0</v>
      </c>
      <c r="V2004" s="5">
        <v>0</v>
      </c>
      <c r="W2004" s="5">
        <v>0</v>
      </c>
      <c r="Z2004" s="5">
        <v>0</v>
      </c>
      <c r="AC2004" s="5">
        <v>0</v>
      </c>
      <c r="AF2004" s="5">
        <v>0</v>
      </c>
      <c r="AI2004" s="7">
        <v>969.18539999999996</v>
      </c>
      <c r="AJ2004" s="7">
        <v>4.0898000000000003</v>
      </c>
      <c r="AK2004" s="5" t="s">
        <v>148</v>
      </c>
      <c r="AZ2004" s="5" t="s">
        <v>185</v>
      </c>
      <c r="BB2004" s="5" t="s">
        <v>74</v>
      </c>
    </row>
    <row r="2005" spans="1:57" x14ac:dyDescent="0.25">
      <c r="A2005" s="5">
        <v>2004</v>
      </c>
      <c r="B2005" s="6">
        <v>42594.577418981484</v>
      </c>
      <c r="C2005" s="6">
        <v>42594.641377314816</v>
      </c>
      <c r="D2005" s="5" t="s">
        <v>336</v>
      </c>
      <c r="E2005" s="5" t="s">
        <v>241</v>
      </c>
      <c r="F2005" s="5" t="s">
        <v>337</v>
      </c>
      <c r="G2005" s="5" t="s">
        <v>64</v>
      </c>
      <c r="H2005" s="5" t="s">
        <v>319</v>
      </c>
      <c r="I2005" s="5" t="s">
        <v>69</v>
      </c>
      <c r="J2005" s="5" t="s">
        <v>65</v>
      </c>
      <c r="K2005" s="5" t="s">
        <v>65</v>
      </c>
      <c r="L2005" s="5">
        <v>152229</v>
      </c>
      <c r="M2005" s="5" t="s">
        <v>70</v>
      </c>
      <c r="N2005" s="5" t="s">
        <v>70</v>
      </c>
      <c r="O2005" s="7">
        <v>0</v>
      </c>
      <c r="P2005" s="7">
        <v>0</v>
      </c>
      <c r="Q2005" s="7">
        <v>0</v>
      </c>
      <c r="R2005" s="7">
        <v>0</v>
      </c>
      <c r="T2005" s="5">
        <v>33</v>
      </c>
      <c r="U2005" s="5">
        <v>0</v>
      </c>
      <c r="V2005" s="5">
        <v>0</v>
      </c>
      <c r="W2005" s="5">
        <v>0</v>
      </c>
      <c r="Z2005" s="5">
        <v>0</v>
      </c>
      <c r="AC2005" s="5">
        <v>0</v>
      </c>
      <c r="AF2005" s="5">
        <v>0</v>
      </c>
      <c r="AI2005" s="7">
        <v>969.32309999999995</v>
      </c>
      <c r="AJ2005" s="7">
        <v>0.14549999999999999</v>
      </c>
      <c r="AK2005" s="5" t="s">
        <v>149</v>
      </c>
      <c r="AZ2005" s="5" t="s">
        <v>186</v>
      </c>
      <c r="BB2005" s="5" t="s">
        <v>71</v>
      </c>
    </row>
    <row r="2006" spans="1:57" x14ac:dyDescent="0.25">
      <c r="A2006" s="5">
        <v>2005</v>
      </c>
      <c r="B2006" s="6">
        <v>42594.577326388891</v>
      </c>
      <c r="C2006" s="6">
        <v>42594.658576388887</v>
      </c>
      <c r="D2006" s="5" t="s">
        <v>336</v>
      </c>
      <c r="E2006" s="5" t="s">
        <v>68</v>
      </c>
      <c r="G2006" s="5" t="s">
        <v>64</v>
      </c>
      <c r="H2006" s="5" t="s">
        <v>319</v>
      </c>
      <c r="I2006" s="5" t="s">
        <v>69</v>
      </c>
      <c r="J2006" s="5" t="s">
        <v>65</v>
      </c>
      <c r="K2006" s="5" t="s">
        <v>65</v>
      </c>
      <c r="L2006" s="5">
        <v>1852937</v>
      </c>
      <c r="M2006" s="5" t="s">
        <v>70</v>
      </c>
      <c r="N2006" s="5" t="s">
        <v>70</v>
      </c>
      <c r="O2006" s="7">
        <v>0</v>
      </c>
      <c r="P2006" s="7">
        <v>0</v>
      </c>
      <c r="Q2006" s="7">
        <v>0</v>
      </c>
      <c r="R2006" s="7">
        <v>0</v>
      </c>
      <c r="T2006" s="5">
        <v>39</v>
      </c>
      <c r="U2006" s="5">
        <v>0</v>
      </c>
      <c r="V2006" s="5">
        <v>0</v>
      </c>
      <c r="W2006" s="5">
        <v>0</v>
      </c>
      <c r="Z2006" s="5">
        <v>0</v>
      </c>
      <c r="AC2006" s="5">
        <v>0</v>
      </c>
      <c r="AF2006" s="5">
        <v>0</v>
      </c>
      <c r="AI2006" s="7">
        <v>43.034199999999998</v>
      </c>
      <c r="AJ2006" s="7">
        <v>1.7676000000000001</v>
      </c>
      <c r="AK2006" s="5" t="s">
        <v>72</v>
      </c>
      <c r="BB2006" s="5" t="s">
        <v>73</v>
      </c>
    </row>
    <row r="2007" spans="1:57" x14ac:dyDescent="0.25">
      <c r="A2007" s="5">
        <v>2006</v>
      </c>
      <c r="B2007" s="6">
        <v>42594.564062500001</v>
      </c>
      <c r="D2007" s="5" t="s">
        <v>317</v>
      </c>
      <c r="E2007" s="5" t="s">
        <v>318</v>
      </c>
      <c r="F2007" s="5" t="s">
        <v>317</v>
      </c>
      <c r="G2007" s="5" t="s">
        <v>80</v>
      </c>
      <c r="H2007" s="5" t="s">
        <v>319</v>
      </c>
      <c r="I2007" s="5" t="s">
        <v>320</v>
      </c>
      <c r="J2007" s="5" t="s">
        <v>65</v>
      </c>
      <c r="K2007" s="5" t="s">
        <v>65</v>
      </c>
      <c r="M2007" s="5" t="s">
        <v>363</v>
      </c>
      <c r="N2007" s="5" t="s">
        <v>66</v>
      </c>
      <c r="O2007" s="7">
        <v>0</v>
      </c>
      <c r="P2007" s="7">
        <v>0</v>
      </c>
      <c r="Q2007" s="7">
        <v>0</v>
      </c>
      <c r="R2007" s="7">
        <v>0</v>
      </c>
      <c r="T2007" s="5">
        <v>0</v>
      </c>
      <c r="W2007" s="5">
        <v>0</v>
      </c>
      <c r="Y2007" s="5">
        <v>0</v>
      </c>
      <c r="Z2007" s="5">
        <v>0</v>
      </c>
      <c r="AB2007" s="5">
        <v>0</v>
      </c>
      <c r="AC2007" s="5">
        <v>0</v>
      </c>
      <c r="AE2007" s="5">
        <v>0</v>
      </c>
      <c r="AF2007" s="5">
        <v>0</v>
      </c>
      <c r="AH2007" s="5">
        <v>0</v>
      </c>
      <c r="AJ2007" s="7">
        <v>0</v>
      </c>
      <c r="BB2007" s="5" t="s">
        <v>322</v>
      </c>
      <c r="BD2007" s="5" t="s">
        <v>323</v>
      </c>
      <c r="BE2007" s="5" t="s">
        <v>324</v>
      </c>
    </row>
    <row r="2008" spans="1:57" x14ac:dyDescent="0.25">
      <c r="A2008" s="5">
        <v>2007</v>
      </c>
      <c r="B2008" s="6">
        <v>42594.487615740742</v>
      </c>
      <c r="D2008" s="5" t="s">
        <v>318</v>
      </c>
      <c r="E2008" s="5" t="s">
        <v>344</v>
      </c>
      <c r="G2008" s="5" t="s">
        <v>64</v>
      </c>
      <c r="H2008" s="5" t="s">
        <v>319</v>
      </c>
      <c r="I2008" s="5" t="s">
        <v>75</v>
      </c>
      <c r="J2008" s="5" t="s">
        <v>65</v>
      </c>
      <c r="K2008" s="5" t="s">
        <v>65</v>
      </c>
      <c r="M2008" s="5" t="s">
        <v>401</v>
      </c>
      <c r="N2008" s="5" t="s">
        <v>76</v>
      </c>
      <c r="O2008" s="7">
        <v>0</v>
      </c>
      <c r="P2008" s="7">
        <v>0</v>
      </c>
      <c r="Q2008" s="7">
        <v>0</v>
      </c>
      <c r="R2008" s="7">
        <v>0</v>
      </c>
      <c r="T2008" s="5">
        <v>0</v>
      </c>
      <c r="W2008" s="5">
        <v>0</v>
      </c>
      <c r="Y2008" s="5">
        <v>0</v>
      </c>
      <c r="Z2008" s="5">
        <v>0</v>
      </c>
      <c r="AB2008" s="5">
        <v>0</v>
      </c>
      <c r="AC2008" s="5">
        <v>0</v>
      </c>
      <c r="AE2008" s="5">
        <v>0</v>
      </c>
      <c r="AF2008" s="5">
        <v>0</v>
      </c>
      <c r="AH2008" s="5">
        <v>0</v>
      </c>
      <c r="AJ2008" s="7">
        <v>0</v>
      </c>
      <c r="AZ2008" s="5" t="s">
        <v>175</v>
      </c>
      <c r="BB2008" s="5" t="s">
        <v>77</v>
      </c>
      <c r="BD2008" s="5" t="s">
        <v>361</v>
      </c>
      <c r="BE2008" s="5" t="s">
        <v>67</v>
      </c>
    </row>
    <row r="2009" spans="1:57" x14ac:dyDescent="0.25">
      <c r="A2009" s="5">
        <v>2008</v>
      </c>
      <c r="B2009" s="6">
        <v>42594.484143518515</v>
      </c>
      <c r="D2009" s="5" t="s">
        <v>318</v>
      </c>
      <c r="E2009" s="5" t="s">
        <v>344</v>
      </c>
      <c r="G2009" s="5" t="s">
        <v>64</v>
      </c>
      <c r="H2009" s="5" t="s">
        <v>319</v>
      </c>
      <c r="I2009" s="5" t="s">
        <v>75</v>
      </c>
      <c r="J2009" s="5" t="s">
        <v>65</v>
      </c>
      <c r="K2009" s="5" t="s">
        <v>65</v>
      </c>
      <c r="M2009" s="5" t="s">
        <v>738</v>
      </c>
      <c r="N2009" s="5" t="s">
        <v>183</v>
      </c>
      <c r="O2009" s="7">
        <v>0</v>
      </c>
      <c r="P2009" s="7">
        <v>0</v>
      </c>
      <c r="Q2009" s="7">
        <v>0</v>
      </c>
      <c r="R2009" s="7">
        <v>0</v>
      </c>
      <c r="T2009" s="5">
        <v>0</v>
      </c>
      <c r="W2009" s="5">
        <v>0</v>
      </c>
      <c r="Y2009" s="5">
        <v>0</v>
      </c>
      <c r="Z2009" s="5">
        <v>0</v>
      </c>
      <c r="AB2009" s="5">
        <v>0</v>
      </c>
      <c r="AC2009" s="5">
        <v>0</v>
      </c>
      <c r="AE2009" s="5">
        <v>0</v>
      </c>
      <c r="AF2009" s="5">
        <v>0</v>
      </c>
      <c r="AH2009" s="5">
        <v>0</v>
      </c>
      <c r="AJ2009" s="7">
        <v>0</v>
      </c>
      <c r="AZ2009" s="5" t="s">
        <v>175</v>
      </c>
      <c r="BB2009" s="5" t="s">
        <v>77</v>
      </c>
      <c r="BD2009" s="5" t="s">
        <v>361</v>
      </c>
      <c r="BE2009" s="5" t="s">
        <v>67</v>
      </c>
    </row>
    <row r="2010" spans="1:57" x14ac:dyDescent="0.25">
      <c r="A2010" s="5">
        <v>2009</v>
      </c>
      <c r="B2010" s="6">
        <v>42594.474826388891</v>
      </c>
      <c r="D2010" s="5" t="s">
        <v>569</v>
      </c>
      <c r="E2010" s="5" t="s">
        <v>318</v>
      </c>
      <c r="G2010" s="5" t="s">
        <v>64</v>
      </c>
      <c r="H2010" s="5" t="s">
        <v>319</v>
      </c>
      <c r="I2010" s="5" t="s">
        <v>176</v>
      </c>
      <c r="J2010" s="5" t="s">
        <v>65</v>
      </c>
      <c r="K2010" s="5" t="s">
        <v>65</v>
      </c>
      <c r="M2010" s="5" t="s">
        <v>604</v>
      </c>
      <c r="N2010" s="5" t="s">
        <v>196</v>
      </c>
      <c r="O2010" s="7">
        <v>0</v>
      </c>
      <c r="P2010" s="7">
        <v>0</v>
      </c>
      <c r="Q2010" s="7">
        <v>0</v>
      </c>
      <c r="R2010" s="7">
        <v>0</v>
      </c>
      <c r="T2010" s="5">
        <v>0</v>
      </c>
      <c r="W2010" s="5">
        <v>0</v>
      </c>
      <c r="Y2010" s="5">
        <v>0</v>
      </c>
      <c r="Z2010" s="5">
        <v>0</v>
      </c>
      <c r="AB2010" s="5">
        <v>0</v>
      </c>
      <c r="AC2010" s="5">
        <v>0</v>
      </c>
      <c r="AE2010" s="5">
        <v>0</v>
      </c>
      <c r="AF2010" s="5">
        <v>0</v>
      </c>
      <c r="AH2010" s="5">
        <v>0</v>
      </c>
      <c r="AJ2010" s="7">
        <v>0</v>
      </c>
      <c r="AZ2010" s="5" t="s">
        <v>175</v>
      </c>
      <c r="BB2010" s="5" t="s">
        <v>178</v>
      </c>
      <c r="BD2010" s="5" t="s">
        <v>331</v>
      </c>
      <c r="BE2010" s="5" t="s">
        <v>67</v>
      </c>
    </row>
    <row r="2011" spans="1:57" x14ac:dyDescent="0.25">
      <c r="A2011" s="5">
        <v>2010</v>
      </c>
      <c r="B2011" s="6">
        <v>42594.463541666664</v>
      </c>
      <c r="D2011" s="5" t="s">
        <v>346</v>
      </c>
      <c r="E2011" s="5" t="s">
        <v>318</v>
      </c>
      <c r="G2011" s="5" t="s">
        <v>64</v>
      </c>
      <c r="H2011" s="5" t="s">
        <v>319</v>
      </c>
      <c r="I2011" s="5" t="s">
        <v>176</v>
      </c>
      <c r="J2011" s="5" t="s">
        <v>65</v>
      </c>
      <c r="K2011" s="5" t="s">
        <v>65</v>
      </c>
      <c r="M2011" s="5" t="s">
        <v>220</v>
      </c>
      <c r="N2011" s="5" t="s">
        <v>66</v>
      </c>
      <c r="O2011" s="7">
        <v>0</v>
      </c>
      <c r="P2011" s="7">
        <v>0</v>
      </c>
      <c r="Q2011" s="7">
        <v>0</v>
      </c>
      <c r="R2011" s="7">
        <v>0</v>
      </c>
      <c r="T2011" s="5">
        <v>0</v>
      </c>
      <c r="W2011" s="5">
        <v>0</v>
      </c>
      <c r="Y2011" s="5">
        <v>0</v>
      </c>
      <c r="Z2011" s="5">
        <v>0</v>
      </c>
      <c r="AB2011" s="5">
        <v>0</v>
      </c>
      <c r="AC2011" s="5">
        <v>0</v>
      </c>
      <c r="AE2011" s="5">
        <v>0</v>
      </c>
      <c r="AF2011" s="5">
        <v>0</v>
      </c>
      <c r="AH2011" s="5">
        <v>0</v>
      </c>
      <c r="AJ2011" s="7">
        <v>0</v>
      </c>
      <c r="AZ2011" s="5" t="s">
        <v>175</v>
      </c>
      <c r="BB2011" s="5" t="s">
        <v>178</v>
      </c>
      <c r="BD2011" s="5" t="s">
        <v>331</v>
      </c>
      <c r="BE2011" s="5" t="s">
        <v>67</v>
      </c>
    </row>
    <row r="2012" spans="1:57" x14ac:dyDescent="0.25">
      <c r="A2012" s="5">
        <v>2011</v>
      </c>
      <c r="B2012" s="6">
        <v>42594.432002314818</v>
      </c>
      <c r="C2012" s="6">
        <v>42594.581226851849</v>
      </c>
      <c r="D2012" s="5" t="s">
        <v>336</v>
      </c>
      <c r="E2012" s="5" t="s">
        <v>68</v>
      </c>
      <c r="F2012" s="5" t="s">
        <v>337</v>
      </c>
      <c r="G2012" s="5" t="s">
        <v>64</v>
      </c>
      <c r="H2012" s="5" t="s">
        <v>319</v>
      </c>
      <c r="I2012" s="5" t="s">
        <v>69</v>
      </c>
      <c r="J2012" s="5" t="s">
        <v>65</v>
      </c>
      <c r="K2012" s="5" t="s">
        <v>65</v>
      </c>
      <c r="L2012" s="5">
        <v>6787</v>
      </c>
      <c r="M2012" s="5" t="s">
        <v>70</v>
      </c>
      <c r="N2012" s="5" t="s">
        <v>70</v>
      </c>
      <c r="O2012" s="7">
        <v>0</v>
      </c>
      <c r="P2012" s="7">
        <v>0</v>
      </c>
      <c r="Q2012" s="7">
        <v>0</v>
      </c>
      <c r="R2012" s="7">
        <v>0</v>
      </c>
      <c r="T2012" s="5">
        <v>39</v>
      </c>
      <c r="U2012" s="5">
        <v>0</v>
      </c>
      <c r="V2012" s="5">
        <v>0</v>
      </c>
      <c r="W2012" s="5">
        <v>0</v>
      </c>
      <c r="Z2012" s="5">
        <v>0</v>
      </c>
      <c r="AC2012" s="5">
        <v>0</v>
      </c>
      <c r="AF2012" s="5">
        <v>0</v>
      </c>
      <c r="AI2012" s="7">
        <v>47.784199999999998</v>
      </c>
      <c r="AJ2012" s="7">
        <v>6.7999999999999996E-3</v>
      </c>
      <c r="AK2012" s="5" t="s">
        <v>78</v>
      </c>
      <c r="BB2012" s="5" t="s">
        <v>79</v>
      </c>
    </row>
    <row r="2013" spans="1:57" x14ac:dyDescent="0.25">
      <c r="A2013" s="5">
        <v>2012</v>
      </c>
      <c r="B2013" s="6">
        <v>42594.431435185186</v>
      </c>
      <c r="C2013" s="6">
        <v>42594.560104166667</v>
      </c>
      <c r="D2013" s="5" t="s">
        <v>336</v>
      </c>
      <c r="E2013" s="5" t="s">
        <v>241</v>
      </c>
      <c r="F2013" s="5" t="s">
        <v>337</v>
      </c>
      <c r="G2013" s="5" t="s">
        <v>64</v>
      </c>
      <c r="H2013" s="5" t="s">
        <v>319</v>
      </c>
      <c r="I2013" s="5" t="s">
        <v>69</v>
      </c>
      <c r="J2013" s="5" t="s">
        <v>65</v>
      </c>
      <c r="K2013" s="5" t="s">
        <v>65</v>
      </c>
      <c r="L2013" s="5">
        <v>18291309</v>
      </c>
      <c r="M2013" s="5" t="s">
        <v>70</v>
      </c>
      <c r="N2013" s="5" t="s">
        <v>70</v>
      </c>
      <c r="O2013" s="7">
        <v>0</v>
      </c>
      <c r="P2013" s="7">
        <v>0</v>
      </c>
      <c r="Q2013" s="7">
        <v>0</v>
      </c>
      <c r="R2013" s="7">
        <v>0</v>
      </c>
      <c r="T2013" s="5">
        <v>33</v>
      </c>
      <c r="U2013" s="5">
        <v>0</v>
      </c>
      <c r="V2013" s="5">
        <v>0</v>
      </c>
      <c r="W2013" s="5">
        <v>0</v>
      </c>
      <c r="Z2013" s="5">
        <v>0</v>
      </c>
      <c r="AC2013" s="5">
        <v>0</v>
      </c>
      <c r="AF2013" s="5">
        <v>0</v>
      </c>
      <c r="AI2013" s="7">
        <v>1004.1112000000001</v>
      </c>
      <c r="AJ2013" s="7">
        <v>17.444299999999998</v>
      </c>
      <c r="AK2013" s="5" t="s">
        <v>149</v>
      </c>
      <c r="AZ2013" s="5" t="s">
        <v>186</v>
      </c>
      <c r="BB2013" s="5" t="s">
        <v>71</v>
      </c>
    </row>
    <row r="2014" spans="1:57" x14ac:dyDescent="0.25">
      <c r="A2014" s="5">
        <v>2013</v>
      </c>
      <c r="B2014" s="6">
        <v>42594.431377314817</v>
      </c>
      <c r="C2014" s="6">
        <v>42594.560104166667</v>
      </c>
      <c r="D2014" s="5" t="s">
        <v>336</v>
      </c>
      <c r="E2014" s="5" t="s">
        <v>241</v>
      </c>
      <c r="F2014" s="5" t="s">
        <v>337</v>
      </c>
      <c r="G2014" s="5" t="s">
        <v>64</v>
      </c>
      <c r="H2014" s="5" t="s">
        <v>319</v>
      </c>
      <c r="I2014" s="5" t="s">
        <v>69</v>
      </c>
      <c r="J2014" s="5" t="s">
        <v>65</v>
      </c>
      <c r="K2014" s="5" t="s">
        <v>65</v>
      </c>
      <c r="L2014" s="5">
        <v>38930134</v>
      </c>
      <c r="M2014" s="5" t="s">
        <v>70</v>
      </c>
      <c r="N2014" s="5" t="s">
        <v>70</v>
      </c>
      <c r="O2014" s="7">
        <v>0</v>
      </c>
      <c r="P2014" s="7">
        <v>0</v>
      </c>
      <c r="Q2014" s="7">
        <v>0</v>
      </c>
      <c r="R2014" s="7">
        <v>0</v>
      </c>
      <c r="T2014" s="5">
        <v>33</v>
      </c>
      <c r="U2014" s="5">
        <v>0</v>
      </c>
      <c r="V2014" s="5">
        <v>0</v>
      </c>
      <c r="W2014" s="5">
        <v>0</v>
      </c>
      <c r="Z2014" s="5">
        <v>0</v>
      </c>
      <c r="AC2014" s="5">
        <v>0</v>
      </c>
      <c r="AF2014" s="5">
        <v>0</v>
      </c>
      <c r="AI2014" s="7">
        <v>1023.8944</v>
      </c>
      <c r="AJ2014" s="7">
        <v>37.127000000000002</v>
      </c>
      <c r="AK2014" s="5" t="s">
        <v>148</v>
      </c>
      <c r="AZ2014" s="5" t="s">
        <v>185</v>
      </c>
      <c r="BB2014" s="5" t="s">
        <v>74</v>
      </c>
    </row>
    <row r="2015" spans="1:57" x14ac:dyDescent="0.25">
      <c r="A2015" s="5">
        <v>2014</v>
      </c>
      <c r="B2015" s="6">
        <v>42594.431168981479</v>
      </c>
      <c r="C2015" s="6">
        <v>42594.585590277777</v>
      </c>
      <c r="D2015" s="5" t="s">
        <v>336</v>
      </c>
      <c r="E2015" s="5" t="s">
        <v>68</v>
      </c>
      <c r="G2015" s="5" t="s">
        <v>64</v>
      </c>
      <c r="H2015" s="5" t="s">
        <v>319</v>
      </c>
      <c r="I2015" s="5" t="s">
        <v>69</v>
      </c>
      <c r="J2015" s="5" t="s">
        <v>65</v>
      </c>
      <c r="K2015" s="5" t="s">
        <v>65</v>
      </c>
      <c r="L2015" s="5">
        <v>6226620</v>
      </c>
      <c r="M2015" s="5" t="s">
        <v>70</v>
      </c>
      <c r="N2015" s="5" t="s">
        <v>70</v>
      </c>
      <c r="O2015" s="7">
        <v>0</v>
      </c>
      <c r="P2015" s="7">
        <v>0</v>
      </c>
      <c r="Q2015" s="7">
        <v>0</v>
      </c>
      <c r="R2015" s="7">
        <v>0</v>
      </c>
      <c r="T2015" s="5">
        <v>39</v>
      </c>
      <c r="U2015" s="5">
        <v>0</v>
      </c>
      <c r="V2015" s="5">
        <v>0</v>
      </c>
      <c r="W2015" s="5">
        <v>0</v>
      </c>
      <c r="Z2015" s="5">
        <v>0</v>
      </c>
      <c r="AC2015" s="5">
        <v>0</v>
      </c>
      <c r="AF2015" s="5">
        <v>0</v>
      </c>
      <c r="AI2015" s="7">
        <v>48.979500000000002</v>
      </c>
      <c r="AJ2015" s="7">
        <v>5.9385000000000003</v>
      </c>
      <c r="AK2015" s="5" t="s">
        <v>72</v>
      </c>
      <c r="BB2015" s="5" t="s">
        <v>73</v>
      </c>
    </row>
    <row r="2016" spans="1:57" x14ac:dyDescent="0.25">
      <c r="A2016" s="5">
        <v>2015</v>
      </c>
      <c r="B2016" s="6">
        <v>42594.428229166668</v>
      </c>
      <c r="C2016" s="6">
        <v>42594.4534375</v>
      </c>
      <c r="D2016" s="5" t="s">
        <v>336</v>
      </c>
      <c r="E2016" s="5" t="s">
        <v>68</v>
      </c>
      <c r="G2016" s="5" t="s">
        <v>64</v>
      </c>
      <c r="H2016" s="5" t="s">
        <v>319</v>
      </c>
      <c r="I2016" s="5" t="s">
        <v>69</v>
      </c>
      <c r="J2016" s="5" t="s">
        <v>65</v>
      </c>
      <c r="K2016" s="5" t="s">
        <v>65</v>
      </c>
      <c r="L2016" s="5">
        <v>118908</v>
      </c>
      <c r="M2016" s="5" t="s">
        <v>70</v>
      </c>
      <c r="N2016" s="5" t="s">
        <v>70</v>
      </c>
      <c r="O2016" s="7">
        <v>0</v>
      </c>
      <c r="P2016" s="7">
        <v>0</v>
      </c>
      <c r="Q2016" s="7">
        <v>0</v>
      </c>
      <c r="R2016" s="7">
        <v>0</v>
      </c>
      <c r="T2016" s="5">
        <v>33</v>
      </c>
      <c r="U2016" s="5">
        <v>0</v>
      </c>
      <c r="V2016" s="5">
        <v>0</v>
      </c>
      <c r="W2016" s="5">
        <v>0</v>
      </c>
      <c r="Z2016" s="5">
        <v>0</v>
      </c>
      <c r="AC2016" s="5">
        <v>0</v>
      </c>
      <c r="AF2016" s="5">
        <v>0</v>
      </c>
      <c r="AI2016" s="7">
        <v>1024.0087000000001</v>
      </c>
      <c r="AJ2016" s="7">
        <v>0.1143</v>
      </c>
      <c r="AK2016" s="5" t="s">
        <v>148</v>
      </c>
      <c r="AZ2016" s="5" t="s">
        <v>185</v>
      </c>
      <c r="BB2016" s="5" t="s">
        <v>74</v>
      </c>
    </row>
    <row r="2017" spans="1:57" x14ac:dyDescent="0.25">
      <c r="A2017" s="5">
        <v>2016</v>
      </c>
      <c r="B2017" s="6">
        <v>42594.428067129629</v>
      </c>
      <c r="D2017" s="5" t="s">
        <v>317</v>
      </c>
      <c r="E2017" s="5" t="s">
        <v>318</v>
      </c>
      <c r="F2017" s="5" t="s">
        <v>317</v>
      </c>
      <c r="G2017" s="5" t="s">
        <v>80</v>
      </c>
      <c r="H2017" s="5" t="s">
        <v>319</v>
      </c>
      <c r="I2017" s="5" t="s">
        <v>320</v>
      </c>
      <c r="J2017" s="5" t="s">
        <v>65</v>
      </c>
      <c r="K2017" s="5" t="s">
        <v>65</v>
      </c>
      <c r="M2017" s="5" t="s">
        <v>222</v>
      </c>
      <c r="N2017" s="5" t="s">
        <v>66</v>
      </c>
      <c r="O2017" s="7">
        <v>0</v>
      </c>
      <c r="P2017" s="7">
        <v>0</v>
      </c>
      <c r="Q2017" s="7">
        <v>0</v>
      </c>
      <c r="R2017" s="7">
        <v>0</v>
      </c>
      <c r="T2017" s="5">
        <v>0</v>
      </c>
      <c r="W2017" s="5">
        <v>0</v>
      </c>
      <c r="Y2017" s="5">
        <v>0</v>
      </c>
      <c r="Z2017" s="5">
        <v>0</v>
      </c>
      <c r="AB2017" s="5">
        <v>0</v>
      </c>
      <c r="AC2017" s="5">
        <v>0</v>
      </c>
      <c r="AE2017" s="5">
        <v>0</v>
      </c>
      <c r="AF2017" s="5">
        <v>0</v>
      </c>
      <c r="AH2017" s="5">
        <v>0</v>
      </c>
      <c r="AJ2017" s="7">
        <v>0</v>
      </c>
      <c r="BB2017" s="5" t="s">
        <v>322</v>
      </c>
      <c r="BD2017" s="5" t="s">
        <v>323</v>
      </c>
      <c r="BE2017" s="5" t="s">
        <v>324</v>
      </c>
    </row>
    <row r="2018" spans="1:57" x14ac:dyDescent="0.25">
      <c r="A2018" s="5">
        <v>2017</v>
      </c>
      <c r="B2018" s="6">
        <v>42594.427881944444</v>
      </c>
      <c r="C2018" s="6">
        <v>42594.4534375</v>
      </c>
      <c r="D2018" s="5" t="s">
        <v>336</v>
      </c>
      <c r="E2018" s="5" t="s">
        <v>68</v>
      </c>
      <c r="G2018" s="5" t="s">
        <v>64</v>
      </c>
      <c r="H2018" s="5" t="s">
        <v>319</v>
      </c>
      <c r="I2018" s="5" t="s">
        <v>69</v>
      </c>
      <c r="J2018" s="5" t="s">
        <v>65</v>
      </c>
      <c r="K2018" s="5" t="s">
        <v>65</v>
      </c>
      <c r="L2018" s="5">
        <v>1069708</v>
      </c>
      <c r="M2018" s="5" t="s">
        <v>70</v>
      </c>
      <c r="N2018" s="5" t="s">
        <v>70</v>
      </c>
      <c r="O2018" s="7">
        <v>0</v>
      </c>
      <c r="P2018" s="7">
        <v>0</v>
      </c>
      <c r="Q2018" s="7">
        <v>0</v>
      </c>
      <c r="R2018" s="7">
        <v>0</v>
      </c>
      <c r="T2018" s="5">
        <v>39</v>
      </c>
      <c r="U2018" s="5">
        <v>0</v>
      </c>
      <c r="V2018" s="5">
        <v>0</v>
      </c>
      <c r="W2018" s="5">
        <v>0</v>
      </c>
      <c r="Z2018" s="5">
        <v>0</v>
      </c>
      <c r="AC2018" s="5">
        <v>0</v>
      </c>
      <c r="AF2018" s="5">
        <v>0</v>
      </c>
      <c r="AI2018" s="7">
        <v>50</v>
      </c>
      <c r="AJ2018" s="7">
        <v>1.0205</v>
      </c>
      <c r="AK2018" s="5" t="s">
        <v>72</v>
      </c>
      <c r="BB2018" s="5" t="s">
        <v>73</v>
      </c>
    </row>
    <row r="2019" spans="1:57" x14ac:dyDescent="0.25">
      <c r="A2019" s="5">
        <v>2018</v>
      </c>
      <c r="B2019" s="6">
        <v>42594.427812499998</v>
      </c>
      <c r="D2019" s="5" t="s">
        <v>317</v>
      </c>
      <c r="E2019" s="5" t="s">
        <v>318</v>
      </c>
      <c r="F2019" s="5" t="s">
        <v>317</v>
      </c>
      <c r="G2019" s="5" t="s">
        <v>80</v>
      </c>
      <c r="H2019" s="5" t="s">
        <v>319</v>
      </c>
      <c r="I2019" s="5" t="s">
        <v>320</v>
      </c>
      <c r="J2019" s="5" t="s">
        <v>65</v>
      </c>
      <c r="K2019" s="5" t="s">
        <v>65</v>
      </c>
      <c r="M2019" s="5" t="s">
        <v>325</v>
      </c>
      <c r="N2019" s="5" t="s">
        <v>66</v>
      </c>
      <c r="O2019" s="7">
        <v>0</v>
      </c>
      <c r="P2019" s="7">
        <v>0</v>
      </c>
      <c r="Q2019" s="7">
        <v>0</v>
      </c>
      <c r="R2019" s="7">
        <v>0</v>
      </c>
      <c r="T2019" s="5">
        <v>0</v>
      </c>
      <c r="W2019" s="5">
        <v>0</v>
      </c>
      <c r="Y2019" s="5">
        <v>0</v>
      </c>
      <c r="Z2019" s="5">
        <v>0</v>
      </c>
      <c r="AB2019" s="5">
        <v>0</v>
      </c>
      <c r="AC2019" s="5">
        <v>0</v>
      </c>
      <c r="AE2019" s="5">
        <v>0</v>
      </c>
      <c r="AF2019" s="5">
        <v>0</v>
      </c>
      <c r="AH2019" s="5">
        <v>0</v>
      </c>
      <c r="AJ2019" s="7">
        <v>0</v>
      </c>
      <c r="BB2019" s="5" t="s">
        <v>322</v>
      </c>
      <c r="BD2019" s="5" t="s">
        <v>323</v>
      </c>
      <c r="BE2019" s="5" t="s">
        <v>324</v>
      </c>
    </row>
    <row r="2020" spans="1:57" x14ac:dyDescent="0.25">
      <c r="A2020" s="5">
        <v>2019</v>
      </c>
      <c r="B2020" s="6">
        <v>42594.426319444443</v>
      </c>
      <c r="D2020" s="5" t="s">
        <v>607</v>
      </c>
      <c r="E2020" s="5" t="s">
        <v>318</v>
      </c>
      <c r="G2020" s="5" t="s">
        <v>64</v>
      </c>
      <c r="H2020" s="5" t="s">
        <v>319</v>
      </c>
      <c r="I2020" s="5" t="s">
        <v>176</v>
      </c>
      <c r="J2020" s="5" t="s">
        <v>65</v>
      </c>
      <c r="K2020" s="5" t="s">
        <v>65</v>
      </c>
      <c r="M2020" s="5" t="s">
        <v>269</v>
      </c>
      <c r="N2020" s="5" t="s">
        <v>183</v>
      </c>
      <c r="O2020" s="7">
        <v>0</v>
      </c>
      <c r="P2020" s="7">
        <v>0</v>
      </c>
      <c r="Q2020" s="7">
        <v>0</v>
      </c>
      <c r="R2020" s="7">
        <v>0</v>
      </c>
      <c r="T2020" s="5">
        <v>0</v>
      </c>
      <c r="W2020" s="5">
        <v>0</v>
      </c>
      <c r="Y2020" s="5">
        <v>0</v>
      </c>
      <c r="Z2020" s="5">
        <v>0</v>
      </c>
      <c r="AB2020" s="5">
        <v>0</v>
      </c>
      <c r="AC2020" s="5">
        <v>0</v>
      </c>
      <c r="AE2020" s="5">
        <v>0</v>
      </c>
      <c r="AF2020" s="5">
        <v>0</v>
      </c>
      <c r="AH2020" s="5">
        <v>0</v>
      </c>
      <c r="AJ2020" s="7">
        <v>0</v>
      </c>
      <c r="AZ2020" s="5" t="s">
        <v>175</v>
      </c>
      <c r="BB2020" s="5" t="s">
        <v>178</v>
      </c>
      <c r="BD2020" s="5" t="s">
        <v>361</v>
      </c>
      <c r="BE2020" s="5" t="s">
        <v>67</v>
      </c>
    </row>
    <row r="2021" spans="1:57" x14ac:dyDescent="0.25">
      <c r="A2021" s="5">
        <v>2020</v>
      </c>
      <c r="B2021" s="6">
        <v>42594.425347222219</v>
      </c>
      <c r="D2021" s="5" t="s">
        <v>607</v>
      </c>
      <c r="E2021" s="5" t="s">
        <v>318</v>
      </c>
      <c r="G2021" s="5" t="s">
        <v>64</v>
      </c>
      <c r="H2021" s="5" t="s">
        <v>319</v>
      </c>
      <c r="I2021" s="5" t="s">
        <v>176</v>
      </c>
      <c r="J2021" s="5" t="s">
        <v>65</v>
      </c>
      <c r="K2021" s="5" t="s">
        <v>65</v>
      </c>
      <c r="M2021" s="5" t="s">
        <v>739</v>
      </c>
      <c r="N2021" s="5" t="s">
        <v>66</v>
      </c>
      <c r="O2021" s="7">
        <v>0</v>
      </c>
      <c r="P2021" s="7">
        <v>0</v>
      </c>
      <c r="Q2021" s="7">
        <v>0</v>
      </c>
      <c r="R2021" s="7">
        <v>0</v>
      </c>
      <c r="T2021" s="5">
        <v>0</v>
      </c>
      <c r="W2021" s="5">
        <v>0</v>
      </c>
      <c r="Y2021" s="5">
        <v>0</v>
      </c>
      <c r="Z2021" s="5">
        <v>0</v>
      </c>
      <c r="AB2021" s="5">
        <v>0</v>
      </c>
      <c r="AC2021" s="5">
        <v>0</v>
      </c>
      <c r="AE2021" s="5">
        <v>0</v>
      </c>
      <c r="AF2021" s="5">
        <v>0</v>
      </c>
      <c r="AH2021" s="5">
        <v>0</v>
      </c>
      <c r="AJ2021" s="7">
        <v>0</v>
      </c>
      <c r="AZ2021" s="5" t="s">
        <v>175</v>
      </c>
      <c r="BB2021" s="5" t="s">
        <v>178</v>
      </c>
      <c r="BD2021" s="5" t="s">
        <v>355</v>
      </c>
      <c r="BE2021" s="5" t="s">
        <v>67</v>
      </c>
    </row>
    <row r="2022" spans="1:57" x14ac:dyDescent="0.25">
      <c r="A2022" s="5">
        <v>2021</v>
      </c>
      <c r="B2022" s="6">
        <v>42594.42496527778</v>
      </c>
      <c r="D2022" s="5" t="s">
        <v>317</v>
      </c>
      <c r="E2022" s="5" t="s">
        <v>318</v>
      </c>
      <c r="F2022" s="5" t="s">
        <v>317</v>
      </c>
      <c r="G2022" s="5" t="s">
        <v>80</v>
      </c>
      <c r="H2022" s="5" t="s">
        <v>319</v>
      </c>
      <c r="I2022" s="5" t="s">
        <v>320</v>
      </c>
      <c r="J2022" s="5" t="s">
        <v>65</v>
      </c>
      <c r="K2022" s="5" t="s">
        <v>65</v>
      </c>
      <c r="M2022" s="5" t="s">
        <v>195</v>
      </c>
      <c r="N2022" s="5" t="s">
        <v>66</v>
      </c>
      <c r="O2022" s="7">
        <v>0</v>
      </c>
      <c r="P2022" s="7">
        <v>0</v>
      </c>
      <c r="Q2022" s="7">
        <v>0</v>
      </c>
      <c r="R2022" s="7">
        <v>0</v>
      </c>
      <c r="T2022" s="5">
        <v>0</v>
      </c>
      <c r="W2022" s="5">
        <v>0</v>
      </c>
      <c r="Y2022" s="5">
        <v>0</v>
      </c>
      <c r="Z2022" s="5">
        <v>0</v>
      </c>
      <c r="AB2022" s="5">
        <v>0</v>
      </c>
      <c r="AC2022" s="5">
        <v>0</v>
      </c>
      <c r="AE2022" s="5">
        <v>0</v>
      </c>
      <c r="AF2022" s="5">
        <v>0</v>
      </c>
      <c r="AH2022" s="5">
        <v>0</v>
      </c>
      <c r="AJ2022" s="7">
        <v>0</v>
      </c>
      <c r="BB2022" s="5" t="s">
        <v>322</v>
      </c>
      <c r="BD2022" s="5" t="s">
        <v>323</v>
      </c>
      <c r="BE2022" s="5" t="s">
        <v>324</v>
      </c>
    </row>
    <row r="2023" spans="1:57" x14ac:dyDescent="0.25">
      <c r="A2023" s="5">
        <v>2022</v>
      </c>
      <c r="B2023" s="6">
        <v>42594.397106481483</v>
      </c>
      <c r="D2023" s="5" t="s">
        <v>344</v>
      </c>
      <c r="E2023" s="5" t="s">
        <v>318</v>
      </c>
      <c r="G2023" s="5" t="s">
        <v>64</v>
      </c>
      <c r="H2023" s="5" t="s">
        <v>319</v>
      </c>
      <c r="I2023" s="5" t="s">
        <v>176</v>
      </c>
      <c r="J2023" s="5" t="s">
        <v>65</v>
      </c>
      <c r="K2023" s="5" t="s">
        <v>65</v>
      </c>
      <c r="M2023" s="5" t="s">
        <v>232</v>
      </c>
      <c r="N2023" s="5" t="s">
        <v>76</v>
      </c>
      <c r="O2023" s="7">
        <v>0</v>
      </c>
      <c r="P2023" s="7">
        <v>0</v>
      </c>
      <c r="Q2023" s="7">
        <v>0</v>
      </c>
      <c r="R2023" s="7">
        <v>0</v>
      </c>
      <c r="T2023" s="5">
        <v>0</v>
      </c>
      <c r="W2023" s="5">
        <v>0</v>
      </c>
      <c r="Y2023" s="5">
        <v>0</v>
      </c>
      <c r="Z2023" s="5">
        <v>0</v>
      </c>
      <c r="AB2023" s="5">
        <v>0</v>
      </c>
      <c r="AC2023" s="5">
        <v>0</v>
      </c>
      <c r="AE2023" s="5">
        <v>0</v>
      </c>
      <c r="AF2023" s="5">
        <v>0</v>
      </c>
      <c r="AH2023" s="5">
        <v>0</v>
      </c>
      <c r="AJ2023" s="7">
        <v>0</v>
      </c>
      <c r="BB2023" s="5" t="s">
        <v>178</v>
      </c>
      <c r="BD2023" s="5" t="s">
        <v>361</v>
      </c>
      <c r="BE2023" s="5" t="s">
        <v>67</v>
      </c>
    </row>
    <row r="2024" spans="1:57" x14ac:dyDescent="0.25">
      <c r="A2024" s="5">
        <v>2023</v>
      </c>
      <c r="B2024" s="6">
        <v>42594.329988425925</v>
      </c>
      <c r="D2024" s="5" t="s">
        <v>344</v>
      </c>
      <c r="E2024" s="5" t="s">
        <v>318</v>
      </c>
      <c r="G2024" s="5" t="s">
        <v>64</v>
      </c>
      <c r="H2024" s="5" t="s">
        <v>319</v>
      </c>
      <c r="I2024" s="5" t="s">
        <v>176</v>
      </c>
      <c r="J2024" s="5" t="s">
        <v>65</v>
      </c>
      <c r="K2024" s="5" t="s">
        <v>65</v>
      </c>
      <c r="M2024" s="5" t="s">
        <v>184</v>
      </c>
      <c r="N2024" s="5" t="s">
        <v>66</v>
      </c>
      <c r="O2024" s="7">
        <v>0</v>
      </c>
      <c r="P2024" s="7">
        <v>0</v>
      </c>
      <c r="Q2024" s="7">
        <v>0</v>
      </c>
      <c r="R2024" s="7">
        <v>0</v>
      </c>
      <c r="T2024" s="5">
        <v>0</v>
      </c>
      <c r="W2024" s="5">
        <v>0</v>
      </c>
      <c r="Y2024" s="5">
        <v>0</v>
      </c>
      <c r="Z2024" s="5">
        <v>0</v>
      </c>
      <c r="AB2024" s="5">
        <v>0</v>
      </c>
      <c r="AC2024" s="5">
        <v>0</v>
      </c>
      <c r="AE2024" s="5">
        <v>0</v>
      </c>
      <c r="AF2024" s="5">
        <v>0</v>
      </c>
      <c r="AH2024" s="5">
        <v>0</v>
      </c>
      <c r="AJ2024" s="7">
        <v>0</v>
      </c>
      <c r="BB2024" s="5" t="s">
        <v>178</v>
      </c>
      <c r="BD2024" s="5" t="s">
        <v>361</v>
      </c>
      <c r="BE2024" s="5" t="s">
        <v>67</v>
      </c>
    </row>
    <row r="2025" spans="1:57" x14ac:dyDescent="0.25">
      <c r="A2025" s="5">
        <v>2024</v>
      </c>
      <c r="B2025" s="6">
        <v>42594.329282407409</v>
      </c>
      <c r="D2025" s="5" t="s">
        <v>318</v>
      </c>
      <c r="E2025" s="5" t="s">
        <v>449</v>
      </c>
      <c r="F2025" s="5">
        <v>0</v>
      </c>
      <c r="G2025" s="5" t="s">
        <v>64</v>
      </c>
      <c r="H2025" s="5" t="s">
        <v>319</v>
      </c>
      <c r="I2025" s="5" t="s">
        <v>81</v>
      </c>
      <c r="J2025" s="5" t="s">
        <v>65</v>
      </c>
      <c r="K2025" s="5" t="s">
        <v>65</v>
      </c>
      <c r="L2025" s="5">
        <v>0</v>
      </c>
      <c r="M2025" s="5" t="s">
        <v>70</v>
      </c>
      <c r="N2025" s="5" t="s">
        <v>70</v>
      </c>
      <c r="O2025" s="7">
        <v>0</v>
      </c>
      <c r="P2025" s="7">
        <v>0</v>
      </c>
      <c r="Q2025" s="7">
        <v>0</v>
      </c>
      <c r="R2025" s="7">
        <v>0</v>
      </c>
      <c r="T2025" s="5">
        <v>0</v>
      </c>
      <c r="U2025" s="5">
        <v>0</v>
      </c>
      <c r="V2025" s="5">
        <v>0</v>
      </c>
      <c r="W2025" s="5">
        <v>0</v>
      </c>
      <c r="Y2025" s="5">
        <v>0</v>
      </c>
      <c r="Z2025" s="5">
        <v>0</v>
      </c>
      <c r="AB2025" s="5">
        <v>0</v>
      </c>
      <c r="AC2025" s="5">
        <v>0</v>
      </c>
      <c r="AE2025" s="5">
        <v>0</v>
      </c>
      <c r="AF2025" s="5">
        <v>0</v>
      </c>
      <c r="AH2025" s="5">
        <v>0</v>
      </c>
      <c r="AJ2025" s="7">
        <v>0</v>
      </c>
      <c r="BB2025" s="5" t="s">
        <v>82</v>
      </c>
      <c r="BD2025" s="5">
        <v>0</v>
      </c>
      <c r="BE2025" s="5">
        <v>0</v>
      </c>
    </row>
    <row r="2026" spans="1:57" x14ac:dyDescent="0.25">
      <c r="A2026" s="5">
        <v>2025</v>
      </c>
      <c r="B2026" s="6">
        <v>42594.32916666667</v>
      </c>
      <c r="D2026" s="5" t="s">
        <v>318</v>
      </c>
      <c r="E2026" s="5" t="s">
        <v>449</v>
      </c>
      <c r="F2026" s="5">
        <v>0</v>
      </c>
      <c r="G2026" s="5" t="s">
        <v>64</v>
      </c>
      <c r="H2026" s="5" t="s">
        <v>319</v>
      </c>
      <c r="I2026" s="5" t="s">
        <v>81</v>
      </c>
      <c r="J2026" s="5" t="s">
        <v>65</v>
      </c>
      <c r="K2026" s="5" t="s">
        <v>65</v>
      </c>
      <c r="L2026" s="5">
        <v>0</v>
      </c>
      <c r="M2026" s="5" t="s">
        <v>70</v>
      </c>
      <c r="N2026" s="5" t="s">
        <v>70</v>
      </c>
      <c r="O2026" s="7">
        <v>0</v>
      </c>
      <c r="P2026" s="7">
        <v>0</v>
      </c>
      <c r="Q2026" s="7">
        <v>0</v>
      </c>
      <c r="R2026" s="7">
        <v>0</v>
      </c>
      <c r="T2026" s="5">
        <v>0</v>
      </c>
      <c r="U2026" s="5">
        <v>0</v>
      </c>
      <c r="V2026" s="5">
        <v>0</v>
      </c>
      <c r="W2026" s="5">
        <v>0</v>
      </c>
      <c r="Y2026" s="5">
        <v>0</v>
      </c>
      <c r="Z2026" s="5">
        <v>0</v>
      </c>
      <c r="AB2026" s="5">
        <v>0</v>
      </c>
      <c r="AC2026" s="5">
        <v>0</v>
      </c>
      <c r="AE2026" s="5">
        <v>0</v>
      </c>
      <c r="AF2026" s="5">
        <v>0</v>
      </c>
      <c r="AH2026" s="5">
        <v>0</v>
      </c>
      <c r="AJ2026" s="7">
        <v>0</v>
      </c>
      <c r="BB2026" s="5" t="s">
        <v>82</v>
      </c>
      <c r="BD2026" s="5">
        <v>0</v>
      </c>
      <c r="BE2026" s="5">
        <v>0</v>
      </c>
    </row>
    <row r="2027" spans="1:57" x14ac:dyDescent="0.25">
      <c r="A2027" s="5">
        <v>2026</v>
      </c>
      <c r="B2027" s="6">
        <v>42594.329085648147</v>
      </c>
      <c r="D2027" s="5" t="s">
        <v>318</v>
      </c>
      <c r="E2027" s="5" t="s">
        <v>449</v>
      </c>
      <c r="F2027" s="5">
        <v>0</v>
      </c>
      <c r="G2027" s="5" t="s">
        <v>64</v>
      </c>
      <c r="H2027" s="5" t="s">
        <v>319</v>
      </c>
      <c r="I2027" s="5" t="s">
        <v>81</v>
      </c>
      <c r="J2027" s="5" t="s">
        <v>65</v>
      </c>
      <c r="K2027" s="5" t="s">
        <v>65</v>
      </c>
      <c r="L2027" s="5">
        <v>0</v>
      </c>
      <c r="M2027" s="5" t="s">
        <v>70</v>
      </c>
      <c r="N2027" s="5" t="s">
        <v>70</v>
      </c>
      <c r="O2027" s="7">
        <v>0</v>
      </c>
      <c r="P2027" s="7">
        <v>0</v>
      </c>
      <c r="Q2027" s="7">
        <v>0</v>
      </c>
      <c r="R2027" s="7">
        <v>0</v>
      </c>
      <c r="T2027" s="5">
        <v>0</v>
      </c>
      <c r="U2027" s="5">
        <v>0</v>
      </c>
      <c r="V2027" s="5">
        <v>0</v>
      </c>
      <c r="W2027" s="5">
        <v>0</v>
      </c>
      <c r="Y2027" s="5">
        <v>0</v>
      </c>
      <c r="Z2027" s="5">
        <v>0</v>
      </c>
      <c r="AB2027" s="5">
        <v>0</v>
      </c>
      <c r="AC2027" s="5">
        <v>0</v>
      </c>
      <c r="AE2027" s="5">
        <v>0</v>
      </c>
      <c r="AF2027" s="5">
        <v>0</v>
      </c>
      <c r="AH2027" s="5">
        <v>0</v>
      </c>
      <c r="AJ2027" s="7">
        <v>0</v>
      </c>
      <c r="BB2027" s="5" t="s">
        <v>82</v>
      </c>
      <c r="BD2027" s="5">
        <v>0</v>
      </c>
      <c r="BE2027" s="5">
        <v>0</v>
      </c>
    </row>
    <row r="2028" spans="1:57" x14ac:dyDescent="0.25">
      <c r="A2028" s="5">
        <v>2027</v>
      </c>
      <c r="B2028" s="6">
        <v>42593.919803240744</v>
      </c>
      <c r="D2028" s="5" t="s">
        <v>318</v>
      </c>
      <c r="E2028" s="5">
        <v>2323</v>
      </c>
      <c r="F2028" s="5">
        <v>0</v>
      </c>
      <c r="G2028" s="5" t="s">
        <v>64</v>
      </c>
      <c r="H2028" s="5" t="s">
        <v>319</v>
      </c>
      <c r="I2028" s="5" t="s">
        <v>81</v>
      </c>
      <c r="J2028" s="5" t="s">
        <v>65</v>
      </c>
      <c r="K2028" s="5" t="s">
        <v>65</v>
      </c>
      <c r="L2028" s="5">
        <v>0</v>
      </c>
      <c r="M2028" s="5" t="s">
        <v>70</v>
      </c>
      <c r="N2028" s="5" t="s">
        <v>70</v>
      </c>
      <c r="O2028" s="7">
        <v>0</v>
      </c>
      <c r="P2028" s="7">
        <v>0</v>
      </c>
      <c r="Q2028" s="7">
        <v>0</v>
      </c>
      <c r="R2028" s="7">
        <v>0</v>
      </c>
      <c r="T2028" s="5">
        <v>0</v>
      </c>
      <c r="U2028" s="5">
        <v>0</v>
      </c>
      <c r="V2028" s="5">
        <v>0</v>
      </c>
      <c r="W2028" s="5">
        <v>0</v>
      </c>
      <c r="Y2028" s="5">
        <v>0</v>
      </c>
      <c r="Z2028" s="5">
        <v>0</v>
      </c>
      <c r="AB2028" s="5">
        <v>0</v>
      </c>
      <c r="AC2028" s="5">
        <v>0</v>
      </c>
      <c r="AE2028" s="5">
        <v>0</v>
      </c>
      <c r="AF2028" s="5">
        <v>0</v>
      </c>
      <c r="AH2028" s="5">
        <v>0</v>
      </c>
      <c r="AJ2028" s="7">
        <v>0</v>
      </c>
      <c r="BB2028" s="5" t="s">
        <v>82</v>
      </c>
      <c r="BD2028" s="5">
        <v>0</v>
      </c>
      <c r="BE2028" s="5">
        <v>0</v>
      </c>
    </row>
    <row r="2029" spans="1:57" x14ac:dyDescent="0.25">
      <c r="A2029" s="5">
        <v>2028</v>
      </c>
      <c r="B2029" s="6">
        <v>42593.774976851855</v>
      </c>
      <c r="C2029" s="6">
        <v>42593.799305555556</v>
      </c>
      <c r="D2029" s="5" t="s">
        <v>336</v>
      </c>
      <c r="E2029" s="5" t="s">
        <v>68</v>
      </c>
      <c r="G2029" s="5" t="s">
        <v>64</v>
      </c>
      <c r="H2029" s="5" t="s">
        <v>319</v>
      </c>
      <c r="I2029" s="5" t="s">
        <v>69</v>
      </c>
      <c r="J2029" s="5" t="s">
        <v>65</v>
      </c>
      <c r="K2029" s="5" t="s">
        <v>65</v>
      </c>
      <c r="L2029" s="5">
        <v>187110</v>
      </c>
      <c r="M2029" s="5" t="s">
        <v>70</v>
      </c>
      <c r="N2029" s="5" t="s">
        <v>70</v>
      </c>
      <c r="O2029" s="7">
        <v>0</v>
      </c>
      <c r="P2029" s="7">
        <v>0</v>
      </c>
      <c r="Q2029" s="7">
        <v>0</v>
      </c>
      <c r="R2029" s="7">
        <v>0</v>
      </c>
      <c r="T2029" s="5">
        <v>33</v>
      </c>
      <c r="U2029" s="5">
        <v>0</v>
      </c>
      <c r="V2029" s="5">
        <v>0</v>
      </c>
      <c r="W2029" s="5">
        <v>0</v>
      </c>
      <c r="Z2029" s="5">
        <v>0</v>
      </c>
      <c r="AC2029" s="5">
        <v>0</v>
      </c>
      <c r="AF2029" s="5">
        <v>0</v>
      </c>
      <c r="AI2029" s="7">
        <v>0.51280000000000003</v>
      </c>
      <c r="AJ2029" s="7">
        <v>0.35410000000000003</v>
      </c>
      <c r="AK2029" s="5" t="s">
        <v>148</v>
      </c>
      <c r="BB2029" s="5" t="s">
        <v>74</v>
      </c>
    </row>
    <row r="2030" spans="1:57" x14ac:dyDescent="0.25">
      <c r="A2030" s="5">
        <v>2029</v>
      </c>
      <c r="B2030" s="6">
        <v>42593.715960648151</v>
      </c>
      <c r="D2030" s="5" t="s">
        <v>317</v>
      </c>
      <c r="E2030" s="5" t="s">
        <v>318</v>
      </c>
      <c r="F2030" s="5" t="s">
        <v>317</v>
      </c>
      <c r="G2030" s="5" t="s">
        <v>80</v>
      </c>
      <c r="H2030" s="5" t="s">
        <v>319</v>
      </c>
      <c r="I2030" s="5" t="s">
        <v>320</v>
      </c>
      <c r="J2030" s="5" t="s">
        <v>65</v>
      </c>
      <c r="K2030" s="5" t="s">
        <v>65</v>
      </c>
      <c r="M2030" s="5" t="s">
        <v>191</v>
      </c>
      <c r="N2030" s="5" t="s">
        <v>66</v>
      </c>
      <c r="O2030" s="7">
        <v>0</v>
      </c>
      <c r="P2030" s="7">
        <v>0</v>
      </c>
      <c r="Q2030" s="7">
        <v>0</v>
      </c>
      <c r="R2030" s="7">
        <v>0</v>
      </c>
      <c r="T2030" s="5">
        <v>0</v>
      </c>
      <c r="W2030" s="5">
        <v>0</v>
      </c>
      <c r="Y2030" s="5">
        <v>0</v>
      </c>
      <c r="Z2030" s="5">
        <v>0</v>
      </c>
      <c r="AB2030" s="5">
        <v>0</v>
      </c>
      <c r="AC2030" s="5">
        <v>0</v>
      </c>
      <c r="AE2030" s="5">
        <v>0</v>
      </c>
      <c r="AF2030" s="5">
        <v>0</v>
      </c>
      <c r="AH2030" s="5">
        <v>0</v>
      </c>
      <c r="AJ2030" s="7">
        <v>0</v>
      </c>
      <c r="BB2030" s="5" t="s">
        <v>322</v>
      </c>
      <c r="BD2030" s="5" t="s">
        <v>323</v>
      </c>
      <c r="BE2030" s="5" t="s">
        <v>324</v>
      </c>
    </row>
    <row r="2031" spans="1:57" x14ac:dyDescent="0.25">
      <c r="A2031" s="5">
        <v>2030</v>
      </c>
      <c r="B2031" s="6">
        <v>42593.641030092593</v>
      </c>
      <c r="C2031" s="6">
        <v>42593.761203703703</v>
      </c>
      <c r="D2031" s="5" t="s">
        <v>336</v>
      </c>
      <c r="E2031" s="5" t="s">
        <v>68</v>
      </c>
      <c r="F2031" s="5" t="s">
        <v>337</v>
      </c>
      <c r="G2031" s="5" t="s">
        <v>64</v>
      </c>
      <c r="H2031" s="5" t="s">
        <v>319</v>
      </c>
      <c r="I2031" s="5" t="s">
        <v>69</v>
      </c>
      <c r="J2031" s="5" t="s">
        <v>65</v>
      </c>
      <c r="K2031" s="5" t="s">
        <v>65</v>
      </c>
      <c r="L2031" s="5">
        <v>1832</v>
      </c>
      <c r="M2031" s="5" t="s">
        <v>70</v>
      </c>
      <c r="N2031" s="5" t="s">
        <v>70</v>
      </c>
      <c r="O2031" s="7">
        <v>0</v>
      </c>
      <c r="P2031" s="7">
        <v>0</v>
      </c>
      <c r="Q2031" s="7">
        <v>0</v>
      </c>
      <c r="R2031" s="7">
        <v>0</v>
      </c>
      <c r="T2031" s="5">
        <v>33</v>
      </c>
      <c r="U2031" s="5">
        <v>0</v>
      </c>
      <c r="V2031" s="5">
        <v>0</v>
      </c>
      <c r="W2031" s="5">
        <v>0</v>
      </c>
      <c r="Z2031" s="5">
        <v>0</v>
      </c>
      <c r="AC2031" s="5">
        <v>0</v>
      </c>
      <c r="AF2031" s="5">
        <v>0</v>
      </c>
      <c r="AI2031" s="7">
        <v>0.51659999999999995</v>
      </c>
      <c r="AJ2031" s="7">
        <v>3.8999999999999998E-3</v>
      </c>
      <c r="AK2031" s="5" t="s">
        <v>149</v>
      </c>
      <c r="BB2031" s="5" t="s">
        <v>71</v>
      </c>
    </row>
    <row r="2032" spans="1:57" x14ac:dyDescent="0.25">
      <c r="A2032" s="5">
        <v>2031</v>
      </c>
      <c r="B2032" s="6">
        <v>42593.558657407404</v>
      </c>
      <c r="D2032" s="5" t="s">
        <v>346</v>
      </c>
      <c r="E2032" s="5" t="s">
        <v>318</v>
      </c>
      <c r="G2032" s="5" t="s">
        <v>64</v>
      </c>
      <c r="H2032" s="5" t="s">
        <v>319</v>
      </c>
      <c r="I2032" s="5" t="s">
        <v>176</v>
      </c>
      <c r="J2032" s="5" t="s">
        <v>65</v>
      </c>
      <c r="K2032" s="5" t="s">
        <v>65</v>
      </c>
      <c r="M2032" s="5" t="s">
        <v>424</v>
      </c>
      <c r="N2032" s="5" t="s">
        <v>76</v>
      </c>
      <c r="O2032" s="7">
        <v>0</v>
      </c>
      <c r="P2032" s="7">
        <v>0</v>
      </c>
      <c r="Q2032" s="7">
        <v>0</v>
      </c>
      <c r="R2032" s="7">
        <v>0</v>
      </c>
      <c r="T2032" s="5">
        <v>0</v>
      </c>
      <c r="W2032" s="5">
        <v>0</v>
      </c>
      <c r="Y2032" s="5">
        <v>0</v>
      </c>
      <c r="Z2032" s="5">
        <v>0</v>
      </c>
      <c r="AB2032" s="5">
        <v>0</v>
      </c>
      <c r="AC2032" s="5">
        <v>0</v>
      </c>
      <c r="AE2032" s="5">
        <v>0</v>
      </c>
      <c r="AF2032" s="5">
        <v>0</v>
      </c>
      <c r="AH2032" s="5">
        <v>0</v>
      </c>
      <c r="AJ2032" s="7">
        <v>0</v>
      </c>
      <c r="BB2032" s="5" t="s">
        <v>178</v>
      </c>
      <c r="BD2032" s="5" t="s">
        <v>331</v>
      </c>
      <c r="BE2032" s="5" t="s">
        <v>67</v>
      </c>
    </row>
    <row r="2033" spans="1:57" x14ac:dyDescent="0.25">
      <c r="A2033" s="5">
        <v>2032</v>
      </c>
      <c r="B2033" s="6">
        <v>42593.558368055557</v>
      </c>
      <c r="D2033" s="5" t="s">
        <v>317</v>
      </c>
      <c r="E2033" s="5" t="s">
        <v>318</v>
      </c>
      <c r="F2033" s="5" t="s">
        <v>317</v>
      </c>
      <c r="G2033" s="5" t="s">
        <v>80</v>
      </c>
      <c r="H2033" s="5" t="s">
        <v>319</v>
      </c>
      <c r="I2033" s="5" t="s">
        <v>320</v>
      </c>
      <c r="J2033" s="5" t="s">
        <v>65</v>
      </c>
      <c r="K2033" s="5" t="s">
        <v>65</v>
      </c>
      <c r="M2033" s="5" t="s">
        <v>222</v>
      </c>
      <c r="N2033" s="5" t="s">
        <v>66</v>
      </c>
      <c r="O2033" s="7">
        <v>0</v>
      </c>
      <c r="P2033" s="7">
        <v>0</v>
      </c>
      <c r="Q2033" s="7">
        <v>0</v>
      </c>
      <c r="R2033" s="7">
        <v>0</v>
      </c>
      <c r="T2033" s="5">
        <v>0</v>
      </c>
      <c r="W2033" s="5">
        <v>0</v>
      </c>
      <c r="Y2033" s="5">
        <v>0</v>
      </c>
      <c r="Z2033" s="5">
        <v>0</v>
      </c>
      <c r="AB2033" s="5">
        <v>0</v>
      </c>
      <c r="AC2033" s="5">
        <v>0</v>
      </c>
      <c r="AE2033" s="5">
        <v>0</v>
      </c>
      <c r="AF2033" s="5">
        <v>0</v>
      </c>
      <c r="AH2033" s="5">
        <v>0</v>
      </c>
      <c r="AJ2033" s="7">
        <v>0</v>
      </c>
      <c r="BB2033" s="5" t="s">
        <v>322</v>
      </c>
      <c r="BD2033" s="5" t="s">
        <v>323</v>
      </c>
      <c r="BE2033" s="5" t="s">
        <v>324</v>
      </c>
    </row>
    <row r="2034" spans="1:57" x14ac:dyDescent="0.25">
      <c r="A2034" s="5">
        <v>2033</v>
      </c>
      <c r="B2034" s="6">
        <v>42593.514965277776</v>
      </c>
      <c r="C2034" s="6">
        <v>42593.678437499999</v>
      </c>
      <c r="D2034" s="5" t="s">
        <v>336</v>
      </c>
      <c r="E2034" s="5" t="s">
        <v>68</v>
      </c>
      <c r="F2034" s="5" t="s">
        <v>337</v>
      </c>
      <c r="G2034" s="5" t="s">
        <v>64</v>
      </c>
      <c r="H2034" s="5" t="s">
        <v>319</v>
      </c>
      <c r="I2034" s="5" t="s">
        <v>69</v>
      </c>
      <c r="J2034" s="5" t="s">
        <v>65</v>
      </c>
      <c r="K2034" s="5" t="s">
        <v>65</v>
      </c>
      <c r="L2034" s="5">
        <v>7212452</v>
      </c>
      <c r="M2034" s="5" t="s">
        <v>70</v>
      </c>
      <c r="N2034" s="5" t="s">
        <v>70</v>
      </c>
      <c r="O2034" s="7">
        <v>0</v>
      </c>
      <c r="P2034" s="7">
        <v>1E-4</v>
      </c>
      <c r="Q2034" s="7">
        <v>0</v>
      </c>
      <c r="R2034" s="7">
        <v>0</v>
      </c>
      <c r="S2034" s="5" t="s">
        <v>350</v>
      </c>
      <c r="T2034" s="5">
        <v>33</v>
      </c>
      <c r="U2034" s="5">
        <v>0</v>
      </c>
      <c r="V2034" s="5">
        <v>0</v>
      </c>
      <c r="W2034" s="5">
        <v>1</v>
      </c>
      <c r="X2034" s="5">
        <v>2.8E-3</v>
      </c>
      <c r="Y2034" s="5">
        <v>1E-4</v>
      </c>
      <c r="Z2034" s="5">
        <v>0</v>
      </c>
      <c r="AC2034" s="5">
        <v>0</v>
      </c>
      <c r="AF2034" s="5">
        <v>0</v>
      </c>
      <c r="AI2034" s="7">
        <v>15.6386</v>
      </c>
      <c r="AJ2034" s="7">
        <v>13.6281</v>
      </c>
      <c r="AK2034" s="5" t="s">
        <v>148</v>
      </c>
      <c r="BB2034" s="5" t="s">
        <v>74</v>
      </c>
    </row>
    <row r="2035" spans="1:57" x14ac:dyDescent="0.25">
      <c r="A2035" s="5">
        <v>2034</v>
      </c>
      <c r="B2035" s="6">
        <v>42593.507187499999</v>
      </c>
      <c r="D2035" s="5" t="s">
        <v>569</v>
      </c>
      <c r="E2035" s="5" t="s">
        <v>318</v>
      </c>
      <c r="G2035" s="5" t="s">
        <v>64</v>
      </c>
      <c r="H2035" s="5" t="s">
        <v>319</v>
      </c>
      <c r="I2035" s="5" t="s">
        <v>176</v>
      </c>
      <c r="J2035" s="5" t="s">
        <v>65</v>
      </c>
      <c r="K2035" s="5" t="s">
        <v>65</v>
      </c>
      <c r="M2035" s="5" t="s">
        <v>557</v>
      </c>
      <c r="N2035" s="5" t="s">
        <v>365</v>
      </c>
      <c r="O2035" s="7">
        <v>0</v>
      </c>
      <c r="P2035" s="7">
        <v>0</v>
      </c>
      <c r="Q2035" s="7">
        <v>0</v>
      </c>
      <c r="R2035" s="7">
        <v>0</v>
      </c>
      <c r="T2035" s="5">
        <v>0</v>
      </c>
      <c r="W2035" s="5">
        <v>0</v>
      </c>
      <c r="Y2035" s="5">
        <v>0</v>
      </c>
      <c r="Z2035" s="5">
        <v>0</v>
      </c>
      <c r="AB2035" s="5">
        <v>0</v>
      </c>
      <c r="AC2035" s="5">
        <v>0</v>
      </c>
      <c r="AE2035" s="5">
        <v>0</v>
      </c>
      <c r="AF2035" s="5">
        <v>0</v>
      </c>
      <c r="AH2035" s="5">
        <v>0</v>
      </c>
      <c r="AJ2035" s="7">
        <v>0</v>
      </c>
      <c r="BB2035" s="5" t="s">
        <v>178</v>
      </c>
      <c r="BD2035" s="5" t="s">
        <v>679</v>
      </c>
      <c r="BE2035" s="5" t="s">
        <v>67</v>
      </c>
    </row>
    <row r="2036" spans="1:57" x14ac:dyDescent="0.25">
      <c r="A2036" s="5">
        <v>2035</v>
      </c>
      <c r="B2036" s="6">
        <v>42593.506493055553</v>
      </c>
      <c r="D2036" s="5" t="s">
        <v>317</v>
      </c>
      <c r="E2036" s="5" t="s">
        <v>318</v>
      </c>
      <c r="F2036" s="5" t="s">
        <v>317</v>
      </c>
      <c r="G2036" s="5" t="s">
        <v>80</v>
      </c>
      <c r="H2036" s="5" t="s">
        <v>319</v>
      </c>
      <c r="I2036" s="5" t="s">
        <v>320</v>
      </c>
      <c r="J2036" s="5" t="s">
        <v>65</v>
      </c>
      <c r="K2036" s="5" t="s">
        <v>65</v>
      </c>
      <c r="M2036" s="5" t="s">
        <v>222</v>
      </c>
      <c r="N2036" s="5" t="s">
        <v>66</v>
      </c>
      <c r="O2036" s="7">
        <v>0</v>
      </c>
      <c r="P2036" s="7">
        <v>0</v>
      </c>
      <c r="Q2036" s="7">
        <v>0</v>
      </c>
      <c r="R2036" s="7">
        <v>0</v>
      </c>
      <c r="T2036" s="5">
        <v>0</v>
      </c>
      <c r="W2036" s="5">
        <v>0</v>
      </c>
      <c r="Y2036" s="5">
        <v>0</v>
      </c>
      <c r="Z2036" s="5">
        <v>0</v>
      </c>
      <c r="AB2036" s="5">
        <v>0</v>
      </c>
      <c r="AC2036" s="5">
        <v>0</v>
      </c>
      <c r="AE2036" s="5">
        <v>0</v>
      </c>
      <c r="AF2036" s="5">
        <v>0</v>
      </c>
      <c r="AH2036" s="5">
        <v>0</v>
      </c>
      <c r="AJ2036" s="7">
        <v>0</v>
      </c>
      <c r="BB2036" s="5" t="s">
        <v>322</v>
      </c>
      <c r="BD2036" s="5" t="s">
        <v>323</v>
      </c>
      <c r="BE2036" s="5" t="s">
        <v>324</v>
      </c>
    </row>
    <row r="2037" spans="1:57" x14ac:dyDescent="0.25">
      <c r="A2037" s="5">
        <v>2036</v>
      </c>
      <c r="B2037" s="6">
        <v>42593.489108796297</v>
      </c>
      <c r="D2037" s="5" t="s">
        <v>317</v>
      </c>
      <c r="E2037" s="5" t="s">
        <v>318</v>
      </c>
      <c r="F2037" s="5" t="s">
        <v>317</v>
      </c>
      <c r="G2037" s="5" t="s">
        <v>80</v>
      </c>
      <c r="H2037" s="5" t="s">
        <v>319</v>
      </c>
      <c r="I2037" s="5" t="s">
        <v>320</v>
      </c>
      <c r="J2037" s="5" t="s">
        <v>65</v>
      </c>
      <c r="K2037" s="5" t="s">
        <v>65</v>
      </c>
      <c r="M2037" s="5" t="s">
        <v>243</v>
      </c>
      <c r="N2037" s="5" t="s">
        <v>66</v>
      </c>
      <c r="O2037" s="7">
        <v>0</v>
      </c>
      <c r="P2037" s="7">
        <v>0</v>
      </c>
      <c r="Q2037" s="7">
        <v>0</v>
      </c>
      <c r="R2037" s="7">
        <v>0</v>
      </c>
      <c r="T2037" s="5">
        <v>0</v>
      </c>
      <c r="W2037" s="5">
        <v>0</v>
      </c>
      <c r="Y2037" s="5">
        <v>0</v>
      </c>
      <c r="Z2037" s="5">
        <v>0</v>
      </c>
      <c r="AB2037" s="5">
        <v>0</v>
      </c>
      <c r="AC2037" s="5">
        <v>0</v>
      </c>
      <c r="AE2037" s="5">
        <v>0</v>
      </c>
      <c r="AF2037" s="5">
        <v>0</v>
      </c>
      <c r="AH2037" s="5">
        <v>0</v>
      </c>
      <c r="AJ2037" s="7">
        <v>0</v>
      </c>
      <c r="BB2037" s="5" t="s">
        <v>322</v>
      </c>
      <c r="BD2037" s="5" t="s">
        <v>323</v>
      </c>
      <c r="BE2037" s="5" t="s">
        <v>324</v>
      </c>
    </row>
    <row r="2038" spans="1:57" x14ac:dyDescent="0.25">
      <c r="A2038" s="5">
        <v>2037</v>
      </c>
      <c r="B2038" s="6">
        <v>42593.485879629632</v>
      </c>
      <c r="D2038" s="5" t="s">
        <v>346</v>
      </c>
      <c r="E2038" s="5" t="s">
        <v>318</v>
      </c>
      <c r="G2038" s="5" t="s">
        <v>64</v>
      </c>
      <c r="H2038" s="5" t="s">
        <v>319</v>
      </c>
      <c r="I2038" s="5" t="s">
        <v>176</v>
      </c>
      <c r="J2038" s="5" t="s">
        <v>65</v>
      </c>
      <c r="K2038" s="5" t="s">
        <v>65</v>
      </c>
      <c r="M2038" s="5" t="s">
        <v>480</v>
      </c>
      <c r="N2038" s="5" t="s">
        <v>76</v>
      </c>
      <c r="O2038" s="7">
        <v>0</v>
      </c>
      <c r="P2038" s="7">
        <v>0</v>
      </c>
      <c r="Q2038" s="7">
        <v>0</v>
      </c>
      <c r="R2038" s="7">
        <v>0</v>
      </c>
      <c r="T2038" s="5">
        <v>0</v>
      </c>
      <c r="W2038" s="5">
        <v>0</v>
      </c>
      <c r="Y2038" s="5">
        <v>0</v>
      </c>
      <c r="Z2038" s="5">
        <v>0</v>
      </c>
      <c r="AB2038" s="5">
        <v>0</v>
      </c>
      <c r="AC2038" s="5">
        <v>0</v>
      </c>
      <c r="AE2038" s="5">
        <v>0</v>
      </c>
      <c r="AF2038" s="5">
        <v>0</v>
      </c>
      <c r="AH2038" s="5">
        <v>0</v>
      </c>
      <c r="AJ2038" s="7">
        <v>0</v>
      </c>
      <c r="BB2038" s="5" t="s">
        <v>178</v>
      </c>
      <c r="BD2038" s="5" t="s">
        <v>589</v>
      </c>
      <c r="BE2038" s="5" t="s">
        <v>67</v>
      </c>
    </row>
    <row r="2039" spans="1:57" x14ac:dyDescent="0.25">
      <c r="A2039" s="5">
        <v>2038</v>
      </c>
      <c r="B2039" s="6">
        <v>42593.474340277775</v>
      </c>
      <c r="C2039" s="6">
        <v>42593.685810185183</v>
      </c>
      <c r="D2039" s="5" t="s">
        <v>336</v>
      </c>
      <c r="E2039" s="5" t="s">
        <v>68</v>
      </c>
      <c r="F2039" s="5" t="s">
        <v>337</v>
      </c>
      <c r="G2039" s="5" t="s">
        <v>64</v>
      </c>
      <c r="H2039" s="5" t="s">
        <v>319</v>
      </c>
      <c r="I2039" s="5" t="s">
        <v>69</v>
      </c>
      <c r="J2039" s="5" t="s">
        <v>65</v>
      </c>
      <c r="K2039" s="5" t="s">
        <v>65</v>
      </c>
      <c r="L2039" s="5">
        <v>888808</v>
      </c>
      <c r="M2039" s="5" t="s">
        <v>70</v>
      </c>
      <c r="N2039" s="5" t="s">
        <v>70</v>
      </c>
      <c r="O2039" s="7">
        <v>0</v>
      </c>
      <c r="P2039" s="7">
        <v>0</v>
      </c>
      <c r="Q2039" s="7">
        <v>0</v>
      </c>
      <c r="R2039" s="7">
        <v>0</v>
      </c>
      <c r="T2039" s="5">
        <v>33</v>
      </c>
      <c r="U2039" s="5">
        <v>0</v>
      </c>
      <c r="V2039" s="5">
        <v>0</v>
      </c>
      <c r="W2039" s="5">
        <v>0</v>
      </c>
      <c r="Z2039" s="5">
        <v>0</v>
      </c>
      <c r="AC2039" s="5">
        <v>0</v>
      </c>
      <c r="AF2039" s="5">
        <v>0</v>
      </c>
      <c r="AI2039" s="7">
        <v>16.606100000000001</v>
      </c>
      <c r="AJ2039" s="7">
        <v>1.6796</v>
      </c>
      <c r="AK2039" s="5" t="s">
        <v>149</v>
      </c>
      <c r="BB2039" s="5" t="s">
        <v>71</v>
      </c>
    </row>
    <row r="2040" spans="1:57" x14ac:dyDescent="0.25">
      <c r="A2040" s="5">
        <v>2039</v>
      </c>
      <c r="B2040" s="6">
        <v>42593.436342592591</v>
      </c>
      <c r="C2040" s="6">
        <v>42593.541620370372</v>
      </c>
      <c r="D2040" s="5" t="s">
        <v>336</v>
      </c>
      <c r="E2040" s="5" t="s">
        <v>68</v>
      </c>
      <c r="F2040" s="5" t="s">
        <v>337</v>
      </c>
      <c r="G2040" s="5" t="s">
        <v>64</v>
      </c>
      <c r="H2040" s="5" t="s">
        <v>319</v>
      </c>
      <c r="I2040" s="5" t="s">
        <v>69</v>
      </c>
      <c r="J2040" s="5" t="s">
        <v>65</v>
      </c>
      <c r="K2040" s="5" t="s">
        <v>65</v>
      </c>
      <c r="L2040" s="5">
        <v>820953</v>
      </c>
      <c r="M2040" s="5" t="s">
        <v>70</v>
      </c>
      <c r="N2040" s="5" t="s">
        <v>70</v>
      </c>
      <c r="O2040" s="7">
        <v>0</v>
      </c>
      <c r="P2040" s="7">
        <v>0</v>
      </c>
      <c r="Q2040" s="7">
        <v>0</v>
      </c>
      <c r="R2040" s="7">
        <v>0</v>
      </c>
      <c r="T2040" s="5">
        <v>33</v>
      </c>
      <c r="U2040" s="5">
        <v>0</v>
      </c>
      <c r="V2040" s="5">
        <v>0</v>
      </c>
      <c r="W2040" s="5">
        <v>0</v>
      </c>
      <c r="Z2040" s="5">
        <v>0</v>
      </c>
      <c r="AC2040" s="5">
        <v>0</v>
      </c>
      <c r="AF2040" s="5">
        <v>0</v>
      </c>
      <c r="AI2040" s="7">
        <v>17.596800000000002</v>
      </c>
      <c r="AJ2040" s="7">
        <v>1.5519000000000001</v>
      </c>
      <c r="AK2040" s="5" t="s">
        <v>148</v>
      </c>
      <c r="BB2040" s="5" t="s">
        <v>74</v>
      </c>
    </row>
    <row r="2041" spans="1:57" x14ac:dyDescent="0.25">
      <c r="A2041" s="5">
        <v>2040</v>
      </c>
      <c r="B2041" s="6">
        <v>42593.391006944446</v>
      </c>
      <c r="C2041" s="6">
        <v>42593.495069444441</v>
      </c>
      <c r="D2041" s="5" t="s">
        <v>336</v>
      </c>
      <c r="E2041" s="5" t="s">
        <v>68</v>
      </c>
      <c r="F2041" s="5" t="s">
        <v>337</v>
      </c>
      <c r="G2041" s="5" t="s">
        <v>64</v>
      </c>
      <c r="H2041" s="5" t="s">
        <v>319</v>
      </c>
      <c r="I2041" s="5" t="s">
        <v>69</v>
      </c>
      <c r="J2041" s="5" t="s">
        <v>65</v>
      </c>
      <c r="K2041" s="5" t="s">
        <v>65</v>
      </c>
      <c r="L2041" s="5">
        <v>198206</v>
      </c>
      <c r="M2041" s="5" t="s">
        <v>70</v>
      </c>
      <c r="N2041" s="5" t="s">
        <v>70</v>
      </c>
      <c r="O2041" s="7">
        <v>0</v>
      </c>
      <c r="P2041" s="7">
        <v>0</v>
      </c>
      <c r="Q2041" s="7">
        <v>0</v>
      </c>
      <c r="R2041" s="7">
        <v>0</v>
      </c>
      <c r="T2041" s="5">
        <v>33</v>
      </c>
      <c r="U2041" s="5">
        <v>0</v>
      </c>
      <c r="V2041" s="5">
        <v>0</v>
      </c>
      <c r="W2041" s="5">
        <v>0</v>
      </c>
      <c r="Z2041" s="5">
        <v>0</v>
      </c>
      <c r="AC2041" s="5">
        <v>0</v>
      </c>
      <c r="AF2041" s="5">
        <v>0</v>
      </c>
      <c r="AI2041" s="7">
        <v>18.068899999999999</v>
      </c>
      <c r="AJ2041" s="7">
        <v>0.3735</v>
      </c>
      <c r="AK2041" s="5" t="s">
        <v>149</v>
      </c>
      <c r="BB2041" s="5" t="s">
        <v>71</v>
      </c>
    </row>
    <row r="2042" spans="1:57" x14ac:dyDescent="0.25">
      <c r="A2042" s="5">
        <v>2041</v>
      </c>
      <c r="B2042" s="6">
        <v>42593.361979166664</v>
      </c>
      <c r="D2042" s="5" t="s">
        <v>318</v>
      </c>
      <c r="E2042" s="5" t="s">
        <v>740</v>
      </c>
      <c r="G2042" s="5" t="s">
        <v>64</v>
      </c>
      <c r="H2042" s="5" t="s">
        <v>319</v>
      </c>
      <c r="I2042" s="5" t="s">
        <v>75</v>
      </c>
      <c r="J2042" s="5" t="s">
        <v>65</v>
      </c>
      <c r="K2042" s="5" t="s">
        <v>65</v>
      </c>
      <c r="M2042" s="5" t="s">
        <v>231</v>
      </c>
      <c r="N2042" s="5" t="s">
        <v>66</v>
      </c>
      <c r="O2042" s="7">
        <v>0</v>
      </c>
      <c r="P2042" s="7">
        <v>0</v>
      </c>
      <c r="Q2042" s="7">
        <v>0</v>
      </c>
      <c r="R2042" s="7">
        <v>0</v>
      </c>
      <c r="T2042" s="5">
        <v>0</v>
      </c>
      <c r="W2042" s="5">
        <v>0</v>
      </c>
      <c r="Y2042" s="5">
        <v>0</v>
      </c>
      <c r="Z2042" s="5">
        <v>0</v>
      </c>
      <c r="AB2042" s="5">
        <v>0</v>
      </c>
      <c r="AC2042" s="5">
        <v>0</v>
      </c>
      <c r="AE2042" s="5">
        <v>0</v>
      </c>
      <c r="AF2042" s="5">
        <v>0</v>
      </c>
      <c r="AH2042" s="5">
        <v>0</v>
      </c>
      <c r="AJ2042" s="7">
        <v>0</v>
      </c>
      <c r="BB2042" s="5" t="s">
        <v>77</v>
      </c>
      <c r="BD2042" s="5" t="s">
        <v>361</v>
      </c>
      <c r="BE2042" s="5" t="s">
        <v>67</v>
      </c>
    </row>
    <row r="2043" spans="1:57" x14ac:dyDescent="0.25">
      <c r="A2043" s="5">
        <v>2042</v>
      </c>
      <c r="B2043" s="6">
        <v>42593.357129629629</v>
      </c>
      <c r="D2043" s="5" t="s">
        <v>346</v>
      </c>
      <c r="E2043" s="5" t="s">
        <v>318</v>
      </c>
      <c r="G2043" s="5" t="s">
        <v>64</v>
      </c>
      <c r="H2043" s="5" t="s">
        <v>319</v>
      </c>
      <c r="I2043" s="5" t="s">
        <v>176</v>
      </c>
      <c r="J2043" s="5" t="s">
        <v>65</v>
      </c>
      <c r="K2043" s="5" t="s">
        <v>65</v>
      </c>
      <c r="M2043" s="5" t="s">
        <v>741</v>
      </c>
      <c r="N2043" s="5" t="s">
        <v>365</v>
      </c>
      <c r="O2043" s="7">
        <v>0</v>
      </c>
      <c r="P2043" s="7">
        <v>0</v>
      </c>
      <c r="Q2043" s="7">
        <v>0</v>
      </c>
      <c r="R2043" s="7">
        <v>0</v>
      </c>
      <c r="T2043" s="5">
        <v>0</v>
      </c>
      <c r="W2043" s="5">
        <v>0</v>
      </c>
      <c r="Y2043" s="5">
        <v>0</v>
      </c>
      <c r="Z2043" s="5">
        <v>0</v>
      </c>
      <c r="AB2043" s="5">
        <v>0</v>
      </c>
      <c r="AC2043" s="5">
        <v>0</v>
      </c>
      <c r="AE2043" s="5">
        <v>0</v>
      </c>
      <c r="AF2043" s="5">
        <v>0</v>
      </c>
      <c r="AH2043" s="5">
        <v>0</v>
      </c>
      <c r="AJ2043" s="7">
        <v>0</v>
      </c>
      <c r="BB2043" s="5" t="s">
        <v>178</v>
      </c>
      <c r="BD2043" s="5" t="s">
        <v>361</v>
      </c>
      <c r="BE2043" s="5" t="s">
        <v>67</v>
      </c>
    </row>
    <row r="2044" spans="1:57" x14ac:dyDescent="0.25">
      <c r="A2044" s="5">
        <v>2043</v>
      </c>
      <c r="B2044" s="6">
        <v>42593.345011574071</v>
      </c>
      <c r="C2044" s="6">
        <v>42593.463784722226</v>
      </c>
      <c r="D2044" s="5" t="s">
        <v>336</v>
      </c>
      <c r="E2044" s="5" t="s">
        <v>241</v>
      </c>
      <c r="F2044" s="5" t="s">
        <v>337</v>
      </c>
      <c r="G2044" s="5" t="s">
        <v>64</v>
      </c>
      <c r="H2044" s="5" t="s">
        <v>319</v>
      </c>
      <c r="I2044" s="5" t="s">
        <v>69</v>
      </c>
      <c r="J2044" s="5" t="s">
        <v>65</v>
      </c>
      <c r="K2044" s="5" t="s">
        <v>65</v>
      </c>
      <c r="L2044" s="5">
        <v>20911428</v>
      </c>
      <c r="M2044" s="5" t="s">
        <v>70</v>
      </c>
      <c r="N2044" s="5" t="s">
        <v>70</v>
      </c>
      <c r="O2044" s="7">
        <v>0</v>
      </c>
      <c r="P2044" s="7">
        <v>0</v>
      </c>
      <c r="Q2044" s="7">
        <v>0</v>
      </c>
      <c r="R2044" s="7">
        <v>0</v>
      </c>
      <c r="T2044" s="5">
        <v>33</v>
      </c>
      <c r="U2044" s="5">
        <v>0</v>
      </c>
      <c r="V2044" s="5">
        <v>0</v>
      </c>
      <c r="W2044" s="5">
        <v>0</v>
      </c>
      <c r="Z2044" s="5">
        <v>0</v>
      </c>
      <c r="AC2044" s="5">
        <v>0</v>
      </c>
      <c r="AF2044" s="5">
        <v>0</v>
      </c>
      <c r="AI2044" s="7">
        <v>57.5169</v>
      </c>
      <c r="AJ2044" s="7">
        <v>39.5002</v>
      </c>
      <c r="AK2044" s="5" t="s">
        <v>148</v>
      </c>
      <c r="BB2044" s="5" t="s">
        <v>74</v>
      </c>
    </row>
    <row r="2045" spans="1:57" x14ac:dyDescent="0.25">
      <c r="A2045" s="5">
        <v>2044</v>
      </c>
      <c r="B2045" s="6">
        <v>42593.299849537034</v>
      </c>
      <c r="C2045" s="6">
        <v>42593.399814814817</v>
      </c>
      <c r="D2045" s="5" t="s">
        <v>336</v>
      </c>
      <c r="E2045" s="5" t="s">
        <v>241</v>
      </c>
      <c r="F2045" s="5" t="s">
        <v>337</v>
      </c>
      <c r="G2045" s="5" t="s">
        <v>64</v>
      </c>
      <c r="H2045" s="5" t="s">
        <v>319</v>
      </c>
      <c r="I2045" s="5" t="s">
        <v>69</v>
      </c>
      <c r="J2045" s="5" t="s">
        <v>65</v>
      </c>
      <c r="K2045" s="5" t="s">
        <v>65</v>
      </c>
      <c r="L2045" s="5">
        <v>11639886</v>
      </c>
      <c r="M2045" s="5" t="s">
        <v>70</v>
      </c>
      <c r="N2045" s="5" t="s">
        <v>70</v>
      </c>
      <c r="O2045" s="7">
        <v>0</v>
      </c>
      <c r="P2045" s="7">
        <v>0</v>
      </c>
      <c r="Q2045" s="7">
        <v>0</v>
      </c>
      <c r="R2045" s="7">
        <v>0</v>
      </c>
      <c r="T2045" s="5">
        <v>33</v>
      </c>
      <c r="U2045" s="5">
        <v>0</v>
      </c>
      <c r="V2045" s="5">
        <v>0</v>
      </c>
      <c r="W2045" s="5">
        <v>0</v>
      </c>
      <c r="Z2045" s="5">
        <v>0</v>
      </c>
      <c r="AC2045" s="5">
        <v>0</v>
      </c>
      <c r="AF2045" s="5">
        <v>0</v>
      </c>
      <c r="AI2045" s="7">
        <v>79.534700000000001</v>
      </c>
      <c r="AJ2045" s="7">
        <v>21.979199999999999</v>
      </c>
      <c r="AK2045" s="5" t="s">
        <v>190</v>
      </c>
      <c r="BB2045" s="5" t="s">
        <v>74</v>
      </c>
    </row>
    <row r="2046" spans="1:57" x14ac:dyDescent="0.25">
      <c r="A2046" s="5">
        <v>2045</v>
      </c>
      <c r="B2046" s="6">
        <v>42593.26599537037</v>
      </c>
      <c r="C2046" s="6">
        <v>42593.405555555553</v>
      </c>
      <c r="D2046" s="5" t="s">
        <v>336</v>
      </c>
      <c r="E2046" s="5" t="s">
        <v>241</v>
      </c>
      <c r="F2046" s="5" t="s">
        <v>337</v>
      </c>
      <c r="G2046" s="5" t="s">
        <v>64</v>
      </c>
      <c r="H2046" s="5" t="s">
        <v>319</v>
      </c>
      <c r="I2046" s="5" t="s">
        <v>69</v>
      </c>
      <c r="J2046" s="5" t="s">
        <v>65</v>
      </c>
      <c r="K2046" s="5" t="s">
        <v>65</v>
      </c>
      <c r="L2046" s="5">
        <v>161313</v>
      </c>
      <c r="M2046" s="5" t="s">
        <v>70</v>
      </c>
      <c r="N2046" s="5" t="s">
        <v>70</v>
      </c>
      <c r="O2046" s="7">
        <v>0</v>
      </c>
      <c r="P2046" s="7">
        <v>0</v>
      </c>
      <c r="Q2046" s="7">
        <v>0</v>
      </c>
      <c r="R2046" s="7">
        <v>0</v>
      </c>
      <c r="T2046" s="5">
        <v>33</v>
      </c>
      <c r="U2046" s="5">
        <v>0</v>
      </c>
      <c r="V2046" s="5">
        <v>0</v>
      </c>
      <c r="W2046" s="5">
        <v>0</v>
      </c>
      <c r="Z2046" s="5">
        <v>0</v>
      </c>
      <c r="AC2046" s="5">
        <v>0</v>
      </c>
      <c r="AF2046" s="5">
        <v>0</v>
      </c>
      <c r="AI2046" s="7">
        <v>57.555500000000002</v>
      </c>
      <c r="AJ2046" s="7">
        <v>0.30570000000000003</v>
      </c>
      <c r="AK2046" s="5" t="s">
        <v>149</v>
      </c>
      <c r="BB2046" s="5" t="s">
        <v>71</v>
      </c>
    </row>
    <row r="2047" spans="1:57" x14ac:dyDescent="0.25">
      <c r="A2047" s="5">
        <v>2046</v>
      </c>
      <c r="B2047" s="6">
        <v>42593.216504629629</v>
      </c>
      <c r="C2047" s="6">
        <v>42593.322187500002</v>
      </c>
      <c r="D2047" s="5" t="s">
        <v>336</v>
      </c>
      <c r="E2047" s="5" t="s">
        <v>68</v>
      </c>
      <c r="F2047" s="5" t="s">
        <v>337</v>
      </c>
      <c r="G2047" s="5" t="s">
        <v>64</v>
      </c>
      <c r="H2047" s="5" t="s">
        <v>319</v>
      </c>
      <c r="I2047" s="5" t="s">
        <v>69</v>
      </c>
      <c r="J2047" s="5" t="s">
        <v>65</v>
      </c>
      <c r="K2047" s="5" t="s">
        <v>65</v>
      </c>
      <c r="L2047" s="5">
        <v>68251</v>
      </c>
      <c r="M2047" s="5" t="s">
        <v>70</v>
      </c>
      <c r="N2047" s="5" t="s">
        <v>70</v>
      </c>
      <c r="O2047" s="7">
        <v>0</v>
      </c>
      <c r="P2047" s="7">
        <v>0</v>
      </c>
      <c r="Q2047" s="7">
        <v>0</v>
      </c>
      <c r="R2047" s="7">
        <v>0</v>
      </c>
      <c r="T2047" s="5">
        <v>33</v>
      </c>
      <c r="U2047" s="5">
        <v>0</v>
      </c>
      <c r="V2047" s="5">
        <v>0</v>
      </c>
      <c r="W2047" s="5">
        <v>0</v>
      </c>
      <c r="Z2047" s="5">
        <v>0</v>
      </c>
      <c r="AC2047" s="5">
        <v>0</v>
      </c>
      <c r="AF2047" s="5">
        <v>0</v>
      </c>
      <c r="AI2047" s="7">
        <v>79.666200000000003</v>
      </c>
      <c r="AJ2047" s="7">
        <v>0.12959999999999999</v>
      </c>
      <c r="AK2047" s="5" t="s">
        <v>148</v>
      </c>
      <c r="BB2047" s="5" t="s">
        <v>74</v>
      </c>
    </row>
    <row r="2048" spans="1:57" x14ac:dyDescent="0.25">
      <c r="A2048" s="5">
        <v>2047</v>
      </c>
      <c r="B2048" s="6">
        <v>42593.182650462964</v>
      </c>
      <c r="C2048" s="6">
        <v>42593.278680555559</v>
      </c>
      <c r="D2048" s="5" t="s">
        <v>336</v>
      </c>
      <c r="E2048" s="5" t="s">
        <v>68</v>
      </c>
      <c r="F2048" s="5" t="s">
        <v>337</v>
      </c>
      <c r="G2048" s="5" t="s">
        <v>64</v>
      </c>
      <c r="H2048" s="5" t="s">
        <v>319</v>
      </c>
      <c r="I2048" s="5" t="s">
        <v>69</v>
      </c>
      <c r="J2048" s="5" t="s">
        <v>65</v>
      </c>
      <c r="K2048" s="5" t="s">
        <v>65</v>
      </c>
      <c r="L2048" s="5">
        <v>5466</v>
      </c>
      <c r="M2048" s="5" t="s">
        <v>70</v>
      </c>
      <c r="N2048" s="5" t="s">
        <v>70</v>
      </c>
      <c r="O2048" s="7">
        <v>0</v>
      </c>
      <c r="P2048" s="7">
        <v>0</v>
      </c>
      <c r="Q2048" s="7">
        <v>0</v>
      </c>
      <c r="R2048" s="7">
        <v>0</v>
      </c>
      <c r="T2048" s="5">
        <v>33</v>
      </c>
      <c r="U2048" s="5">
        <v>0</v>
      </c>
      <c r="V2048" s="5">
        <v>0</v>
      </c>
      <c r="W2048" s="5">
        <v>0</v>
      </c>
      <c r="Z2048" s="5">
        <v>0</v>
      </c>
      <c r="AC2048" s="5">
        <v>0</v>
      </c>
      <c r="AF2048" s="5">
        <v>0</v>
      </c>
      <c r="AI2048" s="7">
        <v>79.803600000000003</v>
      </c>
      <c r="AJ2048" s="7">
        <v>9.7000000000000003E-3</v>
      </c>
      <c r="AK2048" s="5" t="s">
        <v>149</v>
      </c>
      <c r="BB2048" s="5" t="s">
        <v>71</v>
      </c>
    </row>
    <row r="2049" spans="1:57" x14ac:dyDescent="0.25">
      <c r="A2049" s="5">
        <v>2048</v>
      </c>
      <c r="B2049" s="6">
        <v>42593.101342592592</v>
      </c>
      <c r="D2049" s="5" t="s">
        <v>318</v>
      </c>
      <c r="E2049" s="5" t="s">
        <v>742</v>
      </c>
      <c r="G2049" s="5" t="s">
        <v>80</v>
      </c>
      <c r="H2049" s="5" t="s">
        <v>319</v>
      </c>
      <c r="I2049" s="5" t="s">
        <v>75</v>
      </c>
      <c r="J2049" s="5" t="s">
        <v>65</v>
      </c>
      <c r="K2049" s="5" t="s">
        <v>65</v>
      </c>
      <c r="M2049" s="5" t="s">
        <v>233</v>
      </c>
      <c r="N2049" s="5" t="s">
        <v>66</v>
      </c>
      <c r="O2049" s="7">
        <v>0</v>
      </c>
      <c r="P2049" s="7">
        <v>0</v>
      </c>
      <c r="Q2049" s="14">
        <v>0</v>
      </c>
      <c r="R2049" s="14">
        <v>0</v>
      </c>
      <c r="T2049" s="5">
        <v>0</v>
      </c>
      <c r="W2049" s="5">
        <v>0</v>
      </c>
      <c r="Z2049" s="5">
        <v>0</v>
      </c>
      <c r="AC2049" s="5">
        <v>0</v>
      </c>
      <c r="AF2049" s="5">
        <v>0</v>
      </c>
      <c r="BB2049" s="5" t="s">
        <v>83</v>
      </c>
      <c r="BD2049" s="5" t="s">
        <v>355</v>
      </c>
      <c r="BE2049" s="5" t="s">
        <v>67</v>
      </c>
    </row>
    <row r="2050" spans="1:57" x14ac:dyDescent="0.25">
      <c r="A2050" s="5">
        <v>2049</v>
      </c>
      <c r="B2050" s="6">
        <v>42593.099317129629</v>
      </c>
      <c r="C2050" s="6">
        <v>42593.204988425925</v>
      </c>
      <c r="D2050" s="5" t="s">
        <v>336</v>
      </c>
      <c r="E2050" s="5" t="s">
        <v>68</v>
      </c>
      <c r="G2050" s="5" t="s">
        <v>64</v>
      </c>
      <c r="H2050" s="5" t="s">
        <v>319</v>
      </c>
      <c r="I2050" s="5" t="s">
        <v>69</v>
      </c>
      <c r="J2050" s="5" t="s">
        <v>65</v>
      </c>
      <c r="K2050" s="5" t="s">
        <v>65</v>
      </c>
      <c r="L2050" s="5">
        <v>19879</v>
      </c>
      <c r="M2050" s="5" t="s">
        <v>70</v>
      </c>
      <c r="N2050" s="5" t="s">
        <v>70</v>
      </c>
      <c r="O2050" s="7">
        <v>0</v>
      </c>
      <c r="P2050" s="7">
        <v>0</v>
      </c>
      <c r="Q2050" s="7">
        <v>0</v>
      </c>
      <c r="R2050" s="7">
        <v>0</v>
      </c>
      <c r="T2050" s="5">
        <v>33</v>
      </c>
      <c r="U2050" s="5">
        <v>0</v>
      </c>
      <c r="V2050" s="5">
        <v>0</v>
      </c>
      <c r="W2050" s="5">
        <v>0</v>
      </c>
      <c r="Z2050" s="5">
        <v>0</v>
      </c>
      <c r="AC2050" s="5">
        <v>0</v>
      </c>
      <c r="AF2050" s="5">
        <v>0</v>
      </c>
      <c r="AI2050" s="7">
        <v>80.649199999999993</v>
      </c>
      <c r="AJ2050" s="7">
        <v>3.8699999999999998E-2</v>
      </c>
      <c r="AK2050" s="5" t="s">
        <v>149</v>
      </c>
      <c r="BB2050" s="5" t="s">
        <v>71</v>
      </c>
    </row>
    <row r="2051" spans="1:57" x14ac:dyDescent="0.25">
      <c r="A2051" s="5">
        <v>2050</v>
      </c>
      <c r="B2051" s="6">
        <v>42593.098657407405</v>
      </c>
      <c r="C2051" s="6">
        <v>42593.231863425928</v>
      </c>
      <c r="D2051" s="5" t="s">
        <v>336</v>
      </c>
      <c r="E2051" s="5" t="s">
        <v>68</v>
      </c>
      <c r="G2051" s="5" t="s">
        <v>64</v>
      </c>
      <c r="H2051" s="5" t="s">
        <v>319</v>
      </c>
      <c r="I2051" s="5" t="s">
        <v>69</v>
      </c>
      <c r="J2051" s="5" t="s">
        <v>65</v>
      </c>
      <c r="K2051" s="5" t="s">
        <v>65</v>
      </c>
      <c r="L2051" s="5">
        <v>699831</v>
      </c>
      <c r="M2051" s="5" t="s">
        <v>70</v>
      </c>
      <c r="N2051" s="5" t="s">
        <v>70</v>
      </c>
      <c r="O2051" s="7">
        <v>0</v>
      </c>
      <c r="P2051" s="7">
        <v>0</v>
      </c>
      <c r="Q2051" s="7">
        <v>0</v>
      </c>
      <c r="R2051" s="7">
        <v>0</v>
      </c>
      <c r="T2051" s="5">
        <v>33</v>
      </c>
      <c r="U2051" s="5">
        <v>0</v>
      </c>
      <c r="V2051" s="5">
        <v>0</v>
      </c>
      <c r="W2051" s="5">
        <v>0</v>
      </c>
      <c r="Z2051" s="5">
        <v>0</v>
      </c>
      <c r="AC2051" s="5">
        <v>0</v>
      </c>
      <c r="AF2051" s="5">
        <v>0</v>
      </c>
      <c r="AI2051" s="7">
        <v>81.036199999999994</v>
      </c>
      <c r="AJ2051" s="7">
        <v>1.3234999999999999</v>
      </c>
      <c r="AK2051" s="5" t="s">
        <v>148</v>
      </c>
      <c r="BB2051" s="5" t="s">
        <v>74</v>
      </c>
    </row>
    <row r="2052" spans="1:57" x14ac:dyDescent="0.25">
      <c r="A2052" s="5">
        <v>2051</v>
      </c>
      <c r="B2052" s="6">
        <v>42592.932627314818</v>
      </c>
      <c r="D2052" s="5" t="s">
        <v>344</v>
      </c>
      <c r="E2052" s="5" t="s">
        <v>318</v>
      </c>
      <c r="G2052" s="5" t="s">
        <v>64</v>
      </c>
      <c r="H2052" s="5" t="s">
        <v>319</v>
      </c>
      <c r="I2052" s="5" t="s">
        <v>176</v>
      </c>
      <c r="J2052" s="5" t="s">
        <v>65</v>
      </c>
      <c r="K2052" s="5" t="s">
        <v>65</v>
      </c>
      <c r="M2052" s="5" t="s">
        <v>508</v>
      </c>
      <c r="N2052" s="5" t="s">
        <v>76</v>
      </c>
      <c r="O2052" s="7">
        <v>0</v>
      </c>
      <c r="P2052" s="7">
        <v>0</v>
      </c>
      <c r="Q2052" s="7">
        <v>0</v>
      </c>
      <c r="R2052" s="7">
        <v>0</v>
      </c>
      <c r="T2052" s="5">
        <v>0</v>
      </c>
      <c r="W2052" s="5">
        <v>0</v>
      </c>
      <c r="Y2052" s="5">
        <v>0</v>
      </c>
      <c r="Z2052" s="5">
        <v>0</v>
      </c>
      <c r="AB2052" s="5">
        <v>0</v>
      </c>
      <c r="AC2052" s="5">
        <v>0</v>
      </c>
      <c r="AE2052" s="5">
        <v>0</v>
      </c>
      <c r="AF2052" s="5">
        <v>0</v>
      </c>
      <c r="AH2052" s="5">
        <v>0</v>
      </c>
      <c r="AJ2052" s="7">
        <v>0</v>
      </c>
      <c r="BB2052" s="5" t="s">
        <v>178</v>
      </c>
      <c r="BD2052" s="5" t="s">
        <v>361</v>
      </c>
      <c r="BE2052" s="5" t="s">
        <v>67</v>
      </c>
    </row>
    <row r="2053" spans="1:57" x14ac:dyDescent="0.25">
      <c r="A2053" s="5">
        <v>2052</v>
      </c>
      <c r="B2053" s="6">
        <v>42592.902754629627</v>
      </c>
      <c r="C2053" s="6">
        <v>42592.958969907406</v>
      </c>
      <c r="D2053" s="5" t="s">
        <v>336</v>
      </c>
      <c r="E2053" s="5" t="s">
        <v>68</v>
      </c>
      <c r="G2053" s="5" t="s">
        <v>64</v>
      </c>
      <c r="H2053" s="5" t="s">
        <v>319</v>
      </c>
      <c r="I2053" s="5" t="s">
        <v>69</v>
      </c>
      <c r="J2053" s="5" t="s">
        <v>65</v>
      </c>
      <c r="K2053" s="5" t="s">
        <v>65</v>
      </c>
      <c r="L2053" s="5">
        <v>5688411</v>
      </c>
      <c r="M2053" s="5" t="s">
        <v>70</v>
      </c>
      <c r="N2053" s="5" t="s">
        <v>70</v>
      </c>
      <c r="O2053" s="7">
        <v>0</v>
      </c>
      <c r="P2053" s="7">
        <v>0</v>
      </c>
      <c r="Q2053" s="7">
        <v>0</v>
      </c>
      <c r="R2053" s="7">
        <v>0</v>
      </c>
      <c r="T2053" s="5">
        <v>33</v>
      </c>
      <c r="U2053" s="5">
        <v>0</v>
      </c>
      <c r="V2053" s="5">
        <v>0</v>
      </c>
      <c r="W2053" s="5">
        <v>0</v>
      </c>
      <c r="Z2053" s="5">
        <v>0</v>
      </c>
      <c r="AC2053" s="5">
        <v>0</v>
      </c>
      <c r="AF2053" s="5">
        <v>0</v>
      </c>
      <c r="AI2053" s="7">
        <v>93.694999999999993</v>
      </c>
      <c r="AJ2053" s="7">
        <v>10.7509</v>
      </c>
      <c r="AK2053" s="5" t="s">
        <v>148</v>
      </c>
      <c r="BB2053" s="5" t="s">
        <v>74</v>
      </c>
    </row>
    <row r="2054" spans="1:57" x14ac:dyDescent="0.25">
      <c r="A2054" s="5">
        <v>2053</v>
      </c>
      <c r="B2054" s="6">
        <v>42592.902615740742</v>
      </c>
      <c r="C2054" s="6">
        <v>42592.968298611115</v>
      </c>
      <c r="D2054" s="5" t="s">
        <v>336</v>
      </c>
      <c r="E2054" s="5" t="s">
        <v>68</v>
      </c>
      <c r="G2054" s="5" t="s">
        <v>64</v>
      </c>
      <c r="H2054" s="5" t="s">
        <v>319</v>
      </c>
      <c r="I2054" s="5" t="s">
        <v>69</v>
      </c>
      <c r="J2054" s="5" t="s">
        <v>65</v>
      </c>
      <c r="K2054" s="5" t="s">
        <v>65</v>
      </c>
      <c r="L2054" s="5">
        <v>1037592</v>
      </c>
      <c r="M2054" s="5" t="s">
        <v>70</v>
      </c>
      <c r="N2054" s="5" t="s">
        <v>70</v>
      </c>
      <c r="O2054" s="7">
        <v>0</v>
      </c>
      <c r="P2054" s="7">
        <v>0</v>
      </c>
      <c r="Q2054" s="7">
        <v>0</v>
      </c>
      <c r="R2054" s="7">
        <v>0</v>
      </c>
      <c r="T2054" s="5">
        <v>33</v>
      </c>
      <c r="U2054" s="5">
        <v>0</v>
      </c>
      <c r="V2054" s="5">
        <v>0</v>
      </c>
      <c r="W2054" s="5">
        <v>0</v>
      </c>
      <c r="Z2054" s="5">
        <v>0</v>
      </c>
      <c r="AC2054" s="5">
        <v>0</v>
      </c>
      <c r="AF2054" s="5">
        <v>0</v>
      </c>
      <c r="AI2054" s="7">
        <v>93.749200000000002</v>
      </c>
      <c r="AJ2054" s="7">
        <v>1.9621</v>
      </c>
      <c r="AK2054" s="5" t="s">
        <v>149</v>
      </c>
      <c r="BB2054" s="5" t="s">
        <v>71</v>
      </c>
    </row>
    <row r="2055" spans="1:57" x14ac:dyDescent="0.25">
      <c r="A2055" s="5">
        <v>2054</v>
      </c>
      <c r="B2055" s="6">
        <v>42592.855162037034</v>
      </c>
      <c r="C2055" s="6">
        <v>42592.982800925929</v>
      </c>
      <c r="D2055" s="5" t="s">
        <v>336</v>
      </c>
      <c r="E2055" s="5" t="s">
        <v>68</v>
      </c>
      <c r="F2055" s="5" t="s">
        <v>337</v>
      </c>
      <c r="G2055" s="5" t="s">
        <v>64</v>
      </c>
      <c r="H2055" s="5" t="s">
        <v>319</v>
      </c>
      <c r="I2055" s="5" t="s">
        <v>69</v>
      </c>
      <c r="J2055" s="5" t="s">
        <v>65</v>
      </c>
      <c r="K2055" s="5" t="s">
        <v>65</v>
      </c>
      <c r="L2055" s="5">
        <v>0</v>
      </c>
      <c r="M2055" s="5" t="s">
        <v>70</v>
      </c>
      <c r="N2055" s="5" t="s">
        <v>70</v>
      </c>
      <c r="O2055" s="7">
        <v>0</v>
      </c>
      <c r="P2055" s="7">
        <v>0</v>
      </c>
      <c r="Q2055" s="7">
        <v>0</v>
      </c>
      <c r="R2055" s="7">
        <v>0</v>
      </c>
      <c r="T2055" s="5">
        <v>0</v>
      </c>
      <c r="U2055" s="5">
        <v>0</v>
      </c>
      <c r="V2055" s="5">
        <v>0</v>
      </c>
      <c r="W2055" s="5">
        <v>0</v>
      </c>
      <c r="Z2055" s="5">
        <v>0</v>
      </c>
      <c r="AC2055" s="5">
        <v>0</v>
      </c>
      <c r="AF2055" s="5">
        <v>0</v>
      </c>
      <c r="AK2055" s="5" t="s">
        <v>149</v>
      </c>
      <c r="BB2055" s="5" t="s">
        <v>71</v>
      </c>
    </row>
    <row r="2056" spans="1:57" x14ac:dyDescent="0.25">
      <c r="A2056" s="5">
        <v>2055</v>
      </c>
      <c r="B2056" s="6">
        <v>42592.835300925923</v>
      </c>
      <c r="C2056" s="6">
        <v>42593.005324074074</v>
      </c>
      <c r="D2056" s="5" t="s">
        <v>336</v>
      </c>
      <c r="E2056" s="5" t="s">
        <v>68</v>
      </c>
      <c r="F2056" s="5" t="s">
        <v>337</v>
      </c>
      <c r="G2056" s="5" t="s">
        <v>64</v>
      </c>
      <c r="H2056" s="5" t="s">
        <v>319</v>
      </c>
      <c r="I2056" s="5" t="s">
        <v>69</v>
      </c>
      <c r="J2056" s="5" t="s">
        <v>65</v>
      </c>
      <c r="K2056" s="5" t="s">
        <v>65</v>
      </c>
      <c r="L2056" s="5">
        <v>6116489</v>
      </c>
      <c r="M2056" s="5" t="s">
        <v>70</v>
      </c>
      <c r="N2056" s="5" t="s">
        <v>70</v>
      </c>
      <c r="O2056" s="7">
        <v>0</v>
      </c>
      <c r="P2056" s="7">
        <v>0</v>
      </c>
      <c r="Q2056" s="7">
        <v>0</v>
      </c>
      <c r="R2056" s="7">
        <v>0</v>
      </c>
      <c r="T2056" s="5">
        <v>33</v>
      </c>
      <c r="U2056" s="5">
        <v>0</v>
      </c>
      <c r="V2056" s="5">
        <v>0</v>
      </c>
      <c r="W2056" s="5">
        <v>0</v>
      </c>
      <c r="Z2056" s="5">
        <v>0</v>
      </c>
      <c r="AC2056" s="5">
        <v>0</v>
      </c>
      <c r="AF2056" s="5">
        <v>0</v>
      </c>
      <c r="AI2056" s="7">
        <v>105.3069</v>
      </c>
      <c r="AJ2056" s="7">
        <v>11.5578</v>
      </c>
      <c r="AK2056" s="5" t="s">
        <v>148</v>
      </c>
      <c r="BB2056" s="5" t="s">
        <v>74</v>
      </c>
    </row>
    <row r="2057" spans="1:57" x14ac:dyDescent="0.25">
      <c r="A2057" s="5">
        <v>2056</v>
      </c>
      <c r="B2057" s="6">
        <v>42592.81422453704</v>
      </c>
      <c r="D2057" s="5" t="s">
        <v>417</v>
      </c>
      <c r="E2057" s="5" t="s">
        <v>318</v>
      </c>
      <c r="G2057" s="5" t="s">
        <v>64</v>
      </c>
      <c r="H2057" s="5" t="s">
        <v>319</v>
      </c>
      <c r="I2057" s="5" t="s">
        <v>176</v>
      </c>
      <c r="J2057" s="5" t="s">
        <v>65</v>
      </c>
      <c r="K2057" s="5" t="s">
        <v>65</v>
      </c>
      <c r="M2057" s="5" t="s">
        <v>187</v>
      </c>
      <c r="N2057" s="5" t="s">
        <v>66</v>
      </c>
      <c r="O2057" s="7">
        <v>0</v>
      </c>
      <c r="P2057" s="7">
        <v>0</v>
      </c>
      <c r="Q2057" s="7">
        <v>0</v>
      </c>
      <c r="R2057" s="7">
        <v>0</v>
      </c>
      <c r="T2057" s="5">
        <v>0</v>
      </c>
      <c r="W2057" s="5">
        <v>0</v>
      </c>
      <c r="Y2057" s="5">
        <v>0</v>
      </c>
      <c r="Z2057" s="5">
        <v>0</v>
      </c>
      <c r="AB2057" s="5">
        <v>0</v>
      </c>
      <c r="AC2057" s="5">
        <v>0</v>
      </c>
      <c r="AE2057" s="5">
        <v>0</v>
      </c>
      <c r="AF2057" s="5">
        <v>0</v>
      </c>
      <c r="AH2057" s="5">
        <v>0</v>
      </c>
      <c r="AJ2057" s="7">
        <v>0</v>
      </c>
      <c r="BB2057" s="5" t="s">
        <v>178</v>
      </c>
      <c r="BD2057" s="5" t="s">
        <v>361</v>
      </c>
      <c r="BE2057" s="5" t="s">
        <v>67</v>
      </c>
    </row>
    <row r="2058" spans="1:57" x14ac:dyDescent="0.25">
      <c r="A2058" s="5">
        <v>2057</v>
      </c>
      <c r="B2058" s="6">
        <v>42592.748819444445</v>
      </c>
      <c r="D2058" s="5" t="s">
        <v>346</v>
      </c>
      <c r="E2058" s="5" t="s">
        <v>318</v>
      </c>
      <c r="G2058" s="5" t="s">
        <v>64</v>
      </c>
      <c r="H2058" s="5" t="s">
        <v>319</v>
      </c>
      <c r="I2058" s="5" t="s">
        <v>176</v>
      </c>
      <c r="J2058" s="5" t="s">
        <v>65</v>
      </c>
      <c r="K2058" s="5" t="s">
        <v>65</v>
      </c>
      <c r="M2058" s="5" t="s">
        <v>737</v>
      </c>
      <c r="N2058" s="5" t="s">
        <v>76</v>
      </c>
      <c r="O2058" s="7">
        <v>0</v>
      </c>
      <c r="P2058" s="7">
        <v>0</v>
      </c>
      <c r="Q2058" s="7">
        <v>0</v>
      </c>
      <c r="R2058" s="7">
        <v>0</v>
      </c>
      <c r="T2058" s="5">
        <v>0</v>
      </c>
      <c r="W2058" s="5">
        <v>0</v>
      </c>
      <c r="Y2058" s="5">
        <v>0</v>
      </c>
      <c r="Z2058" s="5">
        <v>0</v>
      </c>
      <c r="AB2058" s="5">
        <v>0</v>
      </c>
      <c r="AC2058" s="5">
        <v>0</v>
      </c>
      <c r="AE2058" s="5">
        <v>0</v>
      </c>
      <c r="AF2058" s="5">
        <v>0</v>
      </c>
      <c r="AH2058" s="5">
        <v>0</v>
      </c>
      <c r="AJ2058" s="7">
        <v>0</v>
      </c>
      <c r="BB2058" s="5" t="s">
        <v>178</v>
      </c>
      <c r="BD2058" s="5" t="s">
        <v>500</v>
      </c>
      <c r="BE2058" s="5" t="s">
        <v>67</v>
      </c>
    </row>
    <row r="2059" spans="1:57" x14ac:dyDescent="0.25">
      <c r="A2059" s="5">
        <v>2058</v>
      </c>
      <c r="B2059" s="6">
        <v>42592.748391203706</v>
      </c>
      <c r="D2059" s="5" t="s">
        <v>317</v>
      </c>
      <c r="E2059" s="5" t="s">
        <v>318</v>
      </c>
      <c r="F2059" s="5" t="s">
        <v>317</v>
      </c>
      <c r="G2059" s="5" t="s">
        <v>80</v>
      </c>
      <c r="H2059" s="5" t="s">
        <v>319</v>
      </c>
      <c r="I2059" s="5" t="s">
        <v>320</v>
      </c>
      <c r="J2059" s="5" t="s">
        <v>65</v>
      </c>
      <c r="K2059" s="5" t="s">
        <v>65</v>
      </c>
      <c r="M2059" s="5" t="s">
        <v>222</v>
      </c>
      <c r="N2059" s="5" t="s">
        <v>66</v>
      </c>
      <c r="O2059" s="7">
        <v>0</v>
      </c>
      <c r="P2059" s="7">
        <v>0</v>
      </c>
      <c r="Q2059" s="7">
        <v>0</v>
      </c>
      <c r="R2059" s="7">
        <v>0</v>
      </c>
      <c r="T2059" s="5">
        <v>0</v>
      </c>
      <c r="W2059" s="5">
        <v>0</v>
      </c>
      <c r="Y2059" s="5">
        <v>0</v>
      </c>
      <c r="Z2059" s="5">
        <v>0</v>
      </c>
      <c r="AB2059" s="5">
        <v>0</v>
      </c>
      <c r="AC2059" s="5">
        <v>0</v>
      </c>
      <c r="AE2059" s="5">
        <v>0</v>
      </c>
      <c r="AF2059" s="5">
        <v>0</v>
      </c>
      <c r="AH2059" s="5">
        <v>0</v>
      </c>
      <c r="AJ2059" s="7">
        <v>0</v>
      </c>
      <c r="BB2059" s="5" t="s">
        <v>322</v>
      </c>
      <c r="BD2059" s="5" t="s">
        <v>323</v>
      </c>
      <c r="BE2059" s="5" t="s">
        <v>324</v>
      </c>
    </row>
    <row r="2060" spans="1:57" x14ac:dyDescent="0.25">
      <c r="A2060" s="5">
        <v>2059</v>
      </c>
      <c r="B2060" s="6">
        <v>42592.605127314811</v>
      </c>
      <c r="C2060" s="6">
        <v>42592.912268518521</v>
      </c>
      <c r="D2060" s="5" t="s">
        <v>336</v>
      </c>
      <c r="E2060" s="5" t="s">
        <v>68</v>
      </c>
      <c r="F2060" s="5" t="s">
        <v>337</v>
      </c>
      <c r="G2060" s="5" t="s">
        <v>64</v>
      </c>
      <c r="H2060" s="5" t="s">
        <v>319</v>
      </c>
      <c r="I2060" s="5" t="s">
        <v>69</v>
      </c>
      <c r="J2060" s="5" t="s">
        <v>65</v>
      </c>
      <c r="K2060" s="5" t="s">
        <v>65</v>
      </c>
      <c r="L2060" s="5">
        <v>206442</v>
      </c>
      <c r="M2060" s="5" t="s">
        <v>70</v>
      </c>
      <c r="N2060" s="5" t="s">
        <v>70</v>
      </c>
      <c r="O2060" s="7">
        <v>0</v>
      </c>
      <c r="P2060" s="7">
        <v>0</v>
      </c>
      <c r="Q2060" s="7">
        <v>0</v>
      </c>
      <c r="R2060" s="7">
        <v>0</v>
      </c>
      <c r="T2060" s="5">
        <v>33</v>
      </c>
      <c r="U2060" s="5">
        <v>0</v>
      </c>
      <c r="V2060" s="5">
        <v>0</v>
      </c>
      <c r="W2060" s="5">
        <v>0</v>
      </c>
      <c r="Z2060" s="5">
        <v>0</v>
      </c>
      <c r="AC2060" s="5">
        <v>0</v>
      </c>
      <c r="AF2060" s="5">
        <v>0</v>
      </c>
      <c r="AI2060" s="7">
        <v>112.1404</v>
      </c>
      <c r="AJ2060" s="7">
        <v>0.39069999999999999</v>
      </c>
      <c r="AK2060" s="5" t="s">
        <v>149</v>
      </c>
      <c r="BB2060" s="5" t="s">
        <v>71</v>
      </c>
    </row>
    <row r="2061" spans="1:57" x14ac:dyDescent="0.25">
      <c r="A2061" s="5">
        <v>2060</v>
      </c>
      <c r="B2061" s="6">
        <v>42592.596701388888</v>
      </c>
      <c r="C2061" s="6">
        <v>42592.901203703703</v>
      </c>
      <c r="D2061" s="5" t="s">
        <v>336</v>
      </c>
      <c r="E2061" s="5" t="s">
        <v>241</v>
      </c>
      <c r="F2061" s="5" t="s">
        <v>337</v>
      </c>
      <c r="G2061" s="5" t="s">
        <v>64</v>
      </c>
      <c r="H2061" s="5" t="s">
        <v>319</v>
      </c>
      <c r="I2061" s="5" t="s">
        <v>69</v>
      </c>
      <c r="J2061" s="5" t="s">
        <v>65</v>
      </c>
      <c r="K2061" s="5" t="s">
        <v>65</v>
      </c>
      <c r="L2061" s="5">
        <v>3450992</v>
      </c>
      <c r="M2061" s="5" t="s">
        <v>70</v>
      </c>
      <c r="N2061" s="5" t="s">
        <v>70</v>
      </c>
      <c r="O2061" s="7">
        <v>0</v>
      </c>
      <c r="P2061" s="7">
        <v>0</v>
      </c>
      <c r="Q2061" s="7">
        <v>0</v>
      </c>
      <c r="R2061" s="7">
        <v>0</v>
      </c>
      <c r="T2061" s="5">
        <v>33</v>
      </c>
      <c r="U2061" s="5">
        <v>0</v>
      </c>
      <c r="V2061" s="5">
        <v>0</v>
      </c>
      <c r="W2061" s="5">
        <v>0</v>
      </c>
      <c r="Z2061" s="5">
        <v>0</v>
      </c>
      <c r="AC2061" s="5">
        <v>0</v>
      </c>
      <c r="AF2061" s="5">
        <v>0</v>
      </c>
      <c r="AI2061" s="7">
        <v>112.2139</v>
      </c>
      <c r="AJ2061" s="7">
        <v>6.5163000000000002</v>
      </c>
      <c r="AK2061" s="5" t="s">
        <v>148</v>
      </c>
      <c r="BB2061" s="5" t="s">
        <v>74</v>
      </c>
    </row>
    <row r="2062" spans="1:57" x14ac:dyDescent="0.25">
      <c r="A2062" s="5">
        <v>2061</v>
      </c>
      <c r="B2062" s="6">
        <v>42592.563460648147</v>
      </c>
      <c r="C2062" s="6">
        <v>42592.798229166663</v>
      </c>
      <c r="D2062" s="5" t="s">
        <v>336</v>
      </c>
      <c r="E2062" s="5" t="s">
        <v>241</v>
      </c>
      <c r="F2062" s="5" t="s">
        <v>337</v>
      </c>
      <c r="G2062" s="5" t="s">
        <v>64</v>
      </c>
      <c r="H2062" s="5" t="s">
        <v>319</v>
      </c>
      <c r="I2062" s="5" t="s">
        <v>69</v>
      </c>
      <c r="J2062" s="5" t="s">
        <v>65</v>
      </c>
      <c r="K2062" s="5" t="s">
        <v>65</v>
      </c>
      <c r="L2062" s="5">
        <v>6683</v>
      </c>
      <c r="M2062" s="5" t="s">
        <v>70</v>
      </c>
      <c r="N2062" s="5" t="s">
        <v>70</v>
      </c>
      <c r="O2062" s="7">
        <v>0</v>
      </c>
      <c r="P2062" s="7">
        <v>0</v>
      </c>
      <c r="Q2062" s="7">
        <v>0</v>
      </c>
      <c r="R2062" s="7">
        <v>0</v>
      </c>
      <c r="T2062" s="5">
        <v>33</v>
      </c>
      <c r="U2062" s="5">
        <v>0</v>
      </c>
      <c r="V2062" s="5">
        <v>0</v>
      </c>
      <c r="W2062" s="5">
        <v>0</v>
      </c>
      <c r="Z2062" s="5">
        <v>0</v>
      </c>
      <c r="AC2062" s="5">
        <v>0</v>
      </c>
      <c r="AF2062" s="5">
        <v>0</v>
      </c>
      <c r="AI2062" s="7">
        <v>112.4421</v>
      </c>
      <c r="AJ2062" s="7">
        <v>1.1599999999999999E-2</v>
      </c>
      <c r="AK2062" s="5" t="s">
        <v>189</v>
      </c>
      <c r="BB2062" s="5" t="s">
        <v>71</v>
      </c>
    </row>
    <row r="2063" spans="1:57" x14ac:dyDescent="0.25">
      <c r="A2063" s="5">
        <v>2062</v>
      </c>
      <c r="B2063" s="6">
        <v>42592.555023148147</v>
      </c>
      <c r="C2063" s="6">
        <v>42592.712557870371</v>
      </c>
      <c r="D2063" s="5" t="s">
        <v>336</v>
      </c>
      <c r="E2063" s="5" t="s">
        <v>241</v>
      </c>
      <c r="F2063" s="5" t="s">
        <v>337</v>
      </c>
      <c r="G2063" s="5" t="s">
        <v>64</v>
      </c>
      <c r="H2063" s="5" t="s">
        <v>319</v>
      </c>
      <c r="I2063" s="5" t="s">
        <v>69</v>
      </c>
      <c r="J2063" s="5" t="s">
        <v>65</v>
      </c>
      <c r="K2063" s="5" t="s">
        <v>65</v>
      </c>
      <c r="L2063" s="5">
        <v>147679</v>
      </c>
      <c r="M2063" s="5" t="s">
        <v>70</v>
      </c>
      <c r="N2063" s="5" t="s">
        <v>70</v>
      </c>
      <c r="O2063" s="7">
        <v>0</v>
      </c>
      <c r="P2063" s="7">
        <v>0</v>
      </c>
      <c r="Q2063" s="7">
        <v>0</v>
      </c>
      <c r="R2063" s="7">
        <v>0</v>
      </c>
      <c r="T2063" s="5">
        <v>33</v>
      </c>
      <c r="U2063" s="5">
        <v>0</v>
      </c>
      <c r="V2063" s="5">
        <v>0</v>
      </c>
      <c r="W2063" s="5">
        <v>0</v>
      </c>
      <c r="Z2063" s="5">
        <v>0</v>
      </c>
      <c r="AC2063" s="5">
        <v>0</v>
      </c>
      <c r="AF2063" s="5">
        <v>0</v>
      </c>
      <c r="AI2063" s="7">
        <v>112.5039</v>
      </c>
      <c r="AJ2063" s="7">
        <v>0.27839999999999998</v>
      </c>
      <c r="AK2063" s="5" t="s">
        <v>190</v>
      </c>
      <c r="BB2063" s="5" t="s">
        <v>74</v>
      </c>
    </row>
    <row r="2064" spans="1:57" x14ac:dyDescent="0.25">
      <c r="A2064" s="5">
        <v>2063</v>
      </c>
      <c r="B2064" s="6">
        <v>42592.480115740742</v>
      </c>
      <c r="C2064" s="6">
        <v>42592.621446759258</v>
      </c>
      <c r="D2064" s="5" t="s">
        <v>336</v>
      </c>
      <c r="E2064" s="5" t="s">
        <v>241</v>
      </c>
      <c r="F2064" s="5" t="s">
        <v>337</v>
      </c>
      <c r="G2064" s="5" t="s">
        <v>64</v>
      </c>
      <c r="H2064" s="5" t="s">
        <v>319</v>
      </c>
      <c r="I2064" s="5" t="s">
        <v>69</v>
      </c>
      <c r="J2064" s="5" t="s">
        <v>65</v>
      </c>
      <c r="K2064" s="5" t="s">
        <v>65</v>
      </c>
      <c r="L2064" s="5">
        <v>51386</v>
      </c>
      <c r="M2064" s="5" t="s">
        <v>70</v>
      </c>
      <c r="N2064" s="5" t="s">
        <v>70</v>
      </c>
      <c r="O2064" s="7">
        <v>0</v>
      </c>
      <c r="P2064" s="7">
        <v>0</v>
      </c>
      <c r="Q2064" s="7">
        <v>0</v>
      </c>
      <c r="R2064" s="7">
        <v>0</v>
      </c>
      <c r="T2064" s="5">
        <v>33</v>
      </c>
      <c r="U2064" s="5">
        <v>0</v>
      </c>
      <c r="V2064" s="5">
        <v>0</v>
      </c>
      <c r="W2064" s="5">
        <v>0</v>
      </c>
      <c r="Z2064" s="5">
        <v>0</v>
      </c>
      <c r="AC2064" s="5">
        <v>0</v>
      </c>
      <c r="AF2064" s="5">
        <v>0</v>
      </c>
      <c r="AI2064" s="7">
        <v>113.316</v>
      </c>
      <c r="AJ2064" s="7">
        <v>9.6699999999999994E-2</v>
      </c>
      <c r="AK2064" s="5" t="s">
        <v>149</v>
      </c>
      <c r="BB2064" s="5" t="s">
        <v>71</v>
      </c>
    </row>
    <row r="2065" spans="1:57" x14ac:dyDescent="0.25">
      <c r="A2065" s="5">
        <v>2064</v>
      </c>
      <c r="B2065" s="6">
        <v>42592.459803240738</v>
      </c>
      <c r="D2065" s="5" t="s">
        <v>542</v>
      </c>
      <c r="E2065" s="5" t="s">
        <v>318</v>
      </c>
      <c r="G2065" s="5" t="s">
        <v>64</v>
      </c>
      <c r="H2065" s="5" t="s">
        <v>319</v>
      </c>
      <c r="I2065" s="5" t="s">
        <v>176</v>
      </c>
      <c r="J2065" s="5" t="s">
        <v>65</v>
      </c>
      <c r="K2065" s="5" t="s">
        <v>65</v>
      </c>
      <c r="M2065" s="5" t="s">
        <v>288</v>
      </c>
      <c r="N2065" s="5" t="s">
        <v>76</v>
      </c>
      <c r="O2065" s="7">
        <v>0</v>
      </c>
      <c r="P2065" s="7">
        <v>0</v>
      </c>
      <c r="Q2065" s="7">
        <v>0</v>
      </c>
      <c r="R2065" s="7">
        <v>0</v>
      </c>
      <c r="T2065" s="5">
        <v>0</v>
      </c>
      <c r="W2065" s="5">
        <v>0</v>
      </c>
      <c r="Y2065" s="5">
        <v>0</v>
      </c>
      <c r="Z2065" s="5">
        <v>0</v>
      </c>
      <c r="AB2065" s="5">
        <v>0</v>
      </c>
      <c r="AC2065" s="5">
        <v>0</v>
      </c>
      <c r="AE2065" s="5">
        <v>0</v>
      </c>
      <c r="AF2065" s="5">
        <v>0</v>
      </c>
      <c r="AH2065" s="5">
        <v>0</v>
      </c>
      <c r="AJ2065" s="7">
        <v>0</v>
      </c>
      <c r="BB2065" s="5" t="s">
        <v>178</v>
      </c>
      <c r="BD2065" s="5" t="s">
        <v>418</v>
      </c>
      <c r="BE2065" s="5" t="s">
        <v>67</v>
      </c>
    </row>
    <row r="2066" spans="1:57" x14ac:dyDescent="0.25">
      <c r="A2066" s="5">
        <v>2065</v>
      </c>
      <c r="B2066" s="6">
        <v>42592.455034722225</v>
      </c>
      <c r="D2066" s="5" t="s">
        <v>317</v>
      </c>
      <c r="E2066" s="5" t="s">
        <v>318</v>
      </c>
      <c r="F2066" s="5" t="s">
        <v>317</v>
      </c>
      <c r="G2066" s="5" t="s">
        <v>80</v>
      </c>
      <c r="H2066" s="5" t="s">
        <v>319</v>
      </c>
      <c r="I2066" s="5" t="s">
        <v>320</v>
      </c>
      <c r="J2066" s="5" t="s">
        <v>65</v>
      </c>
      <c r="K2066" s="5" t="s">
        <v>65</v>
      </c>
      <c r="M2066" s="5" t="s">
        <v>321</v>
      </c>
      <c r="N2066" s="5" t="s">
        <v>66</v>
      </c>
      <c r="O2066" s="7">
        <v>0</v>
      </c>
      <c r="P2066" s="7">
        <v>0</v>
      </c>
      <c r="Q2066" s="7">
        <v>0</v>
      </c>
      <c r="R2066" s="7">
        <v>0</v>
      </c>
      <c r="T2066" s="5">
        <v>0</v>
      </c>
      <c r="W2066" s="5">
        <v>0</v>
      </c>
      <c r="Y2066" s="5">
        <v>0</v>
      </c>
      <c r="Z2066" s="5">
        <v>0</v>
      </c>
      <c r="AB2066" s="5">
        <v>0</v>
      </c>
      <c r="AC2066" s="5">
        <v>0</v>
      </c>
      <c r="AE2066" s="5">
        <v>0</v>
      </c>
      <c r="AF2066" s="5">
        <v>0</v>
      </c>
      <c r="AH2066" s="5">
        <v>0</v>
      </c>
      <c r="AJ2066" s="7">
        <v>0</v>
      </c>
      <c r="BB2066" s="5" t="s">
        <v>322</v>
      </c>
      <c r="BD2066" s="5" t="s">
        <v>323</v>
      </c>
      <c r="BE2066" s="5" t="s">
        <v>324</v>
      </c>
    </row>
    <row r="2067" spans="1:57" x14ac:dyDescent="0.25">
      <c r="A2067" s="5">
        <v>2066</v>
      </c>
      <c r="B2067" s="6">
        <v>42592.454571759263</v>
      </c>
      <c r="D2067" s="5" t="s">
        <v>317</v>
      </c>
      <c r="E2067" s="5" t="s">
        <v>318</v>
      </c>
      <c r="F2067" s="5" t="s">
        <v>317</v>
      </c>
      <c r="G2067" s="5" t="s">
        <v>80</v>
      </c>
      <c r="H2067" s="5" t="s">
        <v>319</v>
      </c>
      <c r="I2067" s="5" t="s">
        <v>320</v>
      </c>
      <c r="J2067" s="5" t="s">
        <v>65</v>
      </c>
      <c r="K2067" s="5" t="s">
        <v>65</v>
      </c>
      <c r="M2067" s="5" t="s">
        <v>349</v>
      </c>
      <c r="N2067" s="5" t="s">
        <v>66</v>
      </c>
      <c r="O2067" s="7">
        <v>0</v>
      </c>
      <c r="P2067" s="7">
        <v>0</v>
      </c>
      <c r="Q2067" s="7">
        <v>0</v>
      </c>
      <c r="R2067" s="7">
        <v>0</v>
      </c>
      <c r="T2067" s="5">
        <v>0</v>
      </c>
      <c r="W2067" s="5">
        <v>0</v>
      </c>
      <c r="Y2067" s="5">
        <v>0</v>
      </c>
      <c r="Z2067" s="5">
        <v>0</v>
      </c>
      <c r="AB2067" s="5">
        <v>0</v>
      </c>
      <c r="AC2067" s="5">
        <v>0</v>
      </c>
      <c r="AE2067" s="5">
        <v>0</v>
      </c>
      <c r="AF2067" s="5">
        <v>0</v>
      </c>
      <c r="AH2067" s="5">
        <v>0</v>
      </c>
      <c r="AJ2067" s="7">
        <v>0</v>
      </c>
      <c r="BB2067" s="5" t="s">
        <v>322</v>
      </c>
      <c r="BD2067" s="5" t="s">
        <v>323</v>
      </c>
      <c r="BE2067" s="5" t="s">
        <v>324</v>
      </c>
    </row>
    <row r="2068" spans="1:57" x14ac:dyDescent="0.25">
      <c r="A2068" s="5">
        <v>2067</v>
      </c>
      <c r="B2068" s="6">
        <v>42592.444930555554</v>
      </c>
      <c r="D2068" s="5" t="s">
        <v>356</v>
      </c>
      <c r="E2068" s="5" t="s">
        <v>318</v>
      </c>
      <c r="G2068" s="5" t="s">
        <v>64</v>
      </c>
      <c r="H2068" s="5" t="s">
        <v>319</v>
      </c>
      <c r="I2068" s="5" t="s">
        <v>176</v>
      </c>
      <c r="J2068" s="5" t="s">
        <v>65</v>
      </c>
      <c r="K2068" s="5" t="s">
        <v>65</v>
      </c>
      <c r="M2068" s="5" t="s">
        <v>700</v>
      </c>
      <c r="N2068" s="5" t="s">
        <v>196</v>
      </c>
      <c r="O2068" s="7">
        <v>0</v>
      </c>
      <c r="P2068" s="7">
        <v>0</v>
      </c>
      <c r="Q2068" s="7">
        <v>0</v>
      </c>
      <c r="R2068" s="7">
        <v>0</v>
      </c>
      <c r="T2068" s="5">
        <v>0</v>
      </c>
      <c r="W2068" s="5">
        <v>0</v>
      </c>
      <c r="Y2068" s="5">
        <v>0</v>
      </c>
      <c r="Z2068" s="5">
        <v>0</v>
      </c>
      <c r="AB2068" s="5">
        <v>0</v>
      </c>
      <c r="AC2068" s="5">
        <v>0</v>
      </c>
      <c r="AE2068" s="5">
        <v>0</v>
      </c>
      <c r="AF2068" s="5">
        <v>0</v>
      </c>
      <c r="AH2068" s="5">
        <v>0</v>
      </c>
      <c r="AJ2068" s="7">
        <v>0</v>
      </c>
      <c r="BB2068" s="5" t="s">
        <v>178</v>
      </c>
      <c r="BD2068" s="5" t="s">
        <v>331</v>
      </c>
      <c r="BE2068" s="5" t="s">
        <v>67</v>
      </c>
    </row>
    <row r="2069" spans="1:57" x14ac:dyDescent="0.25">
      <c r="A2069" s="5">
        <v>2068</v>
      </c>
      <c r="B2069" s="6">
        <v>42592.407534722224</v>
      </c>
      <c r="D2069" s="5" t="s">
        <v>356</v>
      </c>
      <c r="E2069" s="5" t="s">
        <v>318</v>
      </c>
      <c r="G2069" s="5" t="s">
        <v>64</v>
      </c>
      <c r="H2069" s="5" t="s">
        <v>319</v>
      </c>
      <c r="I2069" s="5" t="s">
        <v>176</v>
      </c>
      <c r="J2069" s="5" t="s">
        <v>65</v>
      </c>
      <c r="K2069" s="5" t="s">
        <v>65</v>
      </c>
      <c r="M2069" s="5" t="s">
        <v>743</v>
      </c>
      <c r="N2069" s="5" t="s">
        <v>183</v>
      </c>
      <c r="O2069" s="7">
        <v>0</v>
      </c>
      <c r="P2069" s="7">
        <v>0</v>
      </c>
      <c r="Q2069" s="7">
        <v>0</v>
      </c>
      <c r="R2069" s="7">
        <v>0</v>
      </c>
      <c r="T2069" s="5">
        <v>0</v>
      </c>
      <c r="W2069" s="5">
        <v>0</v>
      </c>
      <c r="Y2069" s="5">
        <v>0</v>
      </c>
      <c r="Z2069" s="5">
        <v>0</v>
      </c>
      <c r="AB2069" s="5">
        <v>0</v>
      </c>
      <c r="AC2069" s="5">
        <v>0</v>
      </c>
      <c r="AE2069" s="5">
        <v>0</v>
      </c>
      <c r="AF2069" s="5">
        <v>0</v>
      </c>
      <c r="AH2069" s="5">
        <v>0</v>
      </c>
      <c r="AJ2069" s="7">
        <v>0</v>
      </c>
      <c r="BB2069" s="5" t="s">
        <v>178</v>
      </c>
      <c r="BD2069" s="5" t="s">
        <v>331</v>
      </c>
      <c r="BE2069" s="5" t="s">
        <v>67</v>
      </c>
    </row>
    <row r="2070" spans="1:57" x14ac:dyDescent="0.25">
      <c r="A2070" s="5">
        <v>2069</v>
      </c>
      <c r="B2070" s="6">
        <v>42592.407037037039</v>
      </c>
      <c r="D2070" s="5" t="s">
        <v>356</v>
      </c>
      <c r="E2070" s="5" t="s">
        <v>318</v>
      </c>
      <c r="G2070" s="5" t="s">
        <v>64</v>
      </c>
      <c r="H2070" s="5" t="s">
        <v>319</v>
      </c>
      <c r="I2070" s="5" t="s">
        <v>176</v>
      </c>
      <c r="J2070" s="5" t="s">
        <v>65</v>
      </c>
      <c r="K2070" s="5" t="s">
        <v>65</v>
      </c>
      <c r="M2070" s="5" t="s">
        <v>578</v>
      </c>
      <c r="N2070" s="5" t="s">
        <v>66</v>
      </c>
      <c r="O2070" s="7">
        <v>0</v>
      </c>
      <c r="P2070" s="7">
        <v>0</v>
      </c>
      <c r="Q2070" s="7">
        <v>0</v>
      </c>
      <c r="R2070" s="7">
        <v>0</v>
      </c>
      <c r="T2070" s="5">
        <v>0</v>
      </c>
      <c r="W2070" s="5">
        <v>0</v>
      </c>
      <c r="Y2070" s="5">
        <v>0</v>
      </c>
      <c r="Z2070" s="5">
        <v>0</v>
      </c>
      <c r="AB2070" s="5">
        <v>0</v>
      </c>
      <c r="AC2070" s="5">
        <v>0</v>
      </c>
      <c r="AE2070" s="5">
        <v>0</v>
      </c>
      <c r="AF2070" s="5">
        <v>0</v>
      </c>
      <c r="AH2070" s="5">
        <v>0</v>
      </c>
      <c r="AJ2070" s="7">
        <v>0</v>
      </c>
      <c r="BB2070" s="5" t="s">
        <v>178</v>
      </c>
      <c r="BD2070" s="5" t="s">
        <v>331</v>
      </c>
      <c r="BE2070" s="5" t="s">
        <v>67</v>
      </c>
    </row>
    <row r="2071" spans="1:57" x14ac:dyDescent="0.25">
      <c r="A2071" s="5">
        <v>2070</v>
      </c>
      <c r="B2071" s="6">
        <v>42592.364398148151</v>
      </c>
      <c r="C2071" s="6">
        <v>42592.527418981481</v>
      </c>
      <c r="D2071" s="5" t="s">
        <v>336</v>
      </c>
      <c r="E2071" s="5" t="s">
        <v>68</v>
      </c>
      <c r="G2071" s="5" t="s">
        <v>64</v>
      </c>
      <c r="H2071" s="5" t="s">
        <v>319</v>
      </c>
      <c r="I2071" s="5" t="s">
        <v>69</v>
      </c>
      <c r="J2071" s="5" t="s">
        <v>65</v>
      </c>
      <c r="K2071" s="5" t="s">
        <v>65</v>
      </c>
      <c r="L2071" s="5">
        <v>1672660</v>
      </c>
      <c r="M2071" s="5" t="s">
        <v>70</v>
      </c>
      <c r="N2071" s="5" t="s">
        <v>70</v>
      </c>
      <c r="O2071" s="7">
        <v>0</v>
      </c>
      <c r="P2071" s="7">
        <v>0</v>
      </c>
      <c r="Q2071" s="7">
        <v>0</v>
      </c>
      <c r="R2071" s="7">
        <v>0</v>
      </c>
      <c r="T2071" s="5">
        <v>33</v>
      </c>
      <c r="U2071" s="5">
        <v>0</v>
      </c>
      <c r="V2071" s="5">
        <v>0</v>
      </c>
      <c r="W2071" s="5">
        <v>0</v>
      </c>
      <c r="Z2071" s="5">
        <v>0</v>
      </c>
      <c r="AC2071" s="5">
        <v>0</v>
      </c>
      <c r="AF2071" s="5">
        <v>0</v>
      </c>
      <c r="AI2071" s="7">
        <v>189.82320000000001</v>
      </c>
      <c r="AJ2071" s="7">
        <v>3.1617999999999999</v>
      </c>
      <c r="AK2071" s="5" t="s">
        <v>149</v>
      </c>
      <c r="BB2071" s="5" t="s">
        <v>71</v>
      </c>
    </row>
    <row r="2072" spans="1:57" x14ac:dyDescent="0.25">
      <c r="A2072" s="5">
        <v>2071</v>
      </c>
      <c r="B2072" s="6">
        <v>42592.322731481479</v>
      </c>
      <c r="C2072" s="6">
        <v>42592.431851851848</v>
      </c>
      <c r="D2072" s="5" t="s">
        <v>336</v>
      </c>
      <c r="E2072" s="5" t="s">
        <v>68</v>
      </c>
      <c r="G2072" s="5" t="s">
        <v>64</v>
      </c>
      <c r="H2072" s="5" t="s">
        <v>319</v>
      </c>
      <c r="I2072" s="5" t="s">
        <v>69</v>
      </c>
      <c r="J2072" s="5" t="s">
        <v>65</v>
      </c>
      <c r="K2072" s="5" t="s">
        <v>65</v>
      </c>
      <c r="L2072" s="5">
        <v>8835</v>
      </c>
      <c r="M2072" s="5" t="s">
        <v>70</v>
      </c>
      <c r="N2072" s="5" t="s">
        <v>70</v>
      </c>
      <c r="O2072" s="7">
        <v>0</v>
      </c>
      <c r="P2072" s="7">
        <v>0</v>
      </c>
      <c r="Q2072" s="7">
        <v>0</v>
      </c>
      <c r="R2072" s="7">
        <v>0</v>
      </c>
      <c r="T2072" s="5">
        <v>33</v>
      </c>
      <c r="U2072" s="5">
        <v>0</v>
      </c>
      <c r="V2072" s="5">
        <v>0</v>
      </c>
      <c r="W2072" s="5">
        <v>0</v>
      </c>
      <c r="Z2072" s="5">
        <v>0</v>
      </c>
      <c r="AC2072" s="5">
        <v>0</v>
      </c>
      <c r="AF2072" s="5">
        <v>0</v>
      </c>
      <c r="AI2072" s="7">
        <v>190.68039999999999</v>
      </c>
      <c r="AJ2072" s="7">
        <v>1.7399999999999999E-2</v>
      </c>
      <c r="AK2072" s="5" t="s">
        <v>189</v>
      </c>
      <c r="BB2072" s="5" t="s">
        <v>71</v>
      </c>
    </row>
    <row r="2073" spans="1:57" x14ac:dyDescent="0.25">
      <c r="A2073" s="5">
        <v>2072</v>
      </c>
      <c r="B2073" s="6">
        <v>42592.32199074074</v>
      </c>
      <c r="C2073" s="6">
        <v>42592.61204861111</v>
      </c>
      <c r="D2073" s="5" t="s">
        <v>336</v>
      </c>
      <c r="E2073" s="5" t="s">
        <v>68</v>
      </c>
      <c r="G2073" s="5" t="s">
        <v>64</v>
      </c>
      <c r="H2073" s="5" t="s">
        <v>319</v>
      </c>
      <c r="I2073" s="5" t="s">
        <v>69</v>
      </c>
      <c r="J2073" s="5" t="s">
        <v>65</v>
      </c>
      <c r="K2073" s="5" t="s">
        <v>65</v>
      </c>
      <c r="L2073" s="5">
        <v>39740535</v>
      </c>
      <c r="M2073" s="5" t="s">
        <v>70</v>
      </c>
      <c r="N2073" s="5" t="s">
        <v>70</v>
      </c>
      <c r="O2073" s="7">
        <v>0</v>
      </c>
      <c r="P2073" s="7">
        <v>0</v>
      </c>
      <c r="Q2073" s="7">
        <v>0</v>
      </c>
      <c r="R2073" s="7">
        <v>0</v>
      </c>
      <c r="T2073" s="5">
        <v>33</v>
      </c>
      <c r="U2073" s="5">
        <v>0</v>
      </c>
      <c r="V2073" s="5">
        <v>0</v>
      </c>
      <c r="W2073" s="5">
        <v>0</v>
      </c>
      <c r="Z2073" s="5">
        <v>0</v>
      </c>
      <c r="AC2073" s="5">
        <v>0</v>
      </c>
      <c r="AF2073" s="5">
        <v>0</v>
      </c>
      <c r="AI2073" s="7">
        <v>190.8758</v>
      </c>
      <c r="AJ2073" s="7">
        <v>75.096000000000004</v>
      </c>
      <c r="AK2073" s="5" t="s">
        <v>148</v>
      </c>
      <c r="BB2073" s="5" t="s">
        <v>74</v>
      </c>
    </row>
    <row r="2074" spans="1:57" x14ac:dyDescent="0.25">
      <c r="A2074" s="5">
        <v>2073</v>
      </c>
      <c r="B2074" s="6">
        <v>42592.315046296295</v>
      </c>
      <c r="C2074" s="6">
        <v>42592.326631944445</v>
      </c>
      <c r="D2074" s="5" t="s">
        <v>336</v>
      </c>
      <c r="E2074" s="5" t="s">
        <v>68</v>
      </c>
      <c r="G2074" s="5" t="s">
        <v>64</v>
      </c>
      <c r="H2074" s="5" t="s">
        <v>319</v>
      </c>
      <c r="I2074" s="5" t="s">
        <v>69</v>
      </c>
      <c r="J2074" s="5" t="s">
        <v>65</v>
      </c>
      <c r="K2074" s="5" t="s">
        <v>65</v>
      </c>
      <c r="L2074" s="5">
        <v>14877</v>
      </c>
      <c r="M2074" s="5" t="s">
        <v>70</v>
      </c>
      <c r="N2074" s="5" t="s">
        <v>70</v>
      </c>
      <c r="O2074" s="7">
        <v>0</v>
      </c>
      <c r="P2074" s="7">
        <v>0</v>
      </c>
      <c r="Q2074" s="7">
        <v>0</v>
      </c>
      <c r="R2074" s="7">
        <v>0</v>
      </c>
      <c r="T2074" s="5">
        <v>33</v>
      </c>
      <c r="U2074" s="5">
        <v>0</v>
      </c>
      <c r="V2074" s="5">
        <v>0</v>
      </c>
      <c r="W2074" s="5">
        <v>0</v>
      </c>
      <c r="Z2074" s="5">
        <v>0</v>
      </c>
      <c r="AC2074" s="5">
        <v>0</v>
      </c>
      <c r="AF2074" s="5">
        <v>0</v>
      </c>
      <c r="AI2074" s="7">
        <v>192.61150000000001</v>
      </c>
      <c r="AJ2074" s="7">
        <v>2.9000000000000001E-2</v>
      </c>
      <c r="AK2074" s="5" t="s">
        <v>149</v>
      </c>
      <c r="BB2074" s="5" t="s">
        <v>71</v>
      </c>
    </row>
    <row r="2075" spans="1:57" x14ac:dyDescent="0.25">
      <c r="A2075" s="5">
        <v>2074</v>
      </c>
      <c r="B2075" s="6">
        <v>42592.314942129633</v>
      </c>
      <c r="C2075" s="6">
        <v>42592.326631944445</v>
      </c>
      <c r="D2075" s="5" t="s">
        <v>336</v>
      </c>
      <c r="E2075" s="5" t="s">
        <v>68</v>
      </c>
      <c r="G2075" s="5" t="s">
        <v>64</v>
      </c>
      <c r="H2075" s="5" t="s">
        <v>319</v>
      </c>
      <c r="I2075" s="5" t="s">
        <v>69</v>
      </c>
      <c r="J2075" s="5" t="s">
        <v>65</v>
      </c>
      <c r="K2075" s="5" t="s">
        <v>65</v>
      </c>
      <c r="L2075" s="5">
        <v>3204772</v>
      </c>
      <c r="M2075" s="5" t="s">
        <v>70</v>
      </c>
      <c r="N2075" s="5" t="s">
        <v>70</v>
      </c>
      <c r="O2075" s="7">
        <v>0</v>
      </c>
      <c r="P2075" s="7">
        <v>0</v>
      </c>
      <c r="Q2075" s="7">
        <v>0</v>
      </c>
      <c r="R2075" s="7">
        <v>0</v>
      </c>
      <c r="T2075" s="5">
        <v>33</v>
      </c>
      <c r="U2075" s="5">
        <v>0</v>
      </c>
      <c r="V2075" s="5">
        <v>0</v>
      </c>
      <c r="W2075" s="5">
        <v>0</v>
      </c>
      <c r="Z2075" s="5">
        <v>0</v>
      </c>
      <c r="AC2075" s="5">
        <v>0</v>
      </c>
      <c r="AF2075" s="5">
        <v>0</v>
      </c>
      <c r="AI2075" s="7">
        <v>196.9614</v>
      </c>
      <c r="AJ2075" s="7">
        <v>6.0566000000000004</v>
      </c>
      <c r="AK2075" s="5" t="s">
        <v>148</v>
      </c>
      <c r="BB2075" s="5" t="s">
        <v>74</v>
      </c>
    </row>
    <row r="2076" spans="1:57" x14ac:dyDescent="0.25">
      <c r="A2076" s="5">
        <v>2075</v>
      </c>
      <c r="B2076" s="6">
        <v>42592.313761574071</v>
      </c>
      <c r="D2076" s="5" t="s">
        <v>317</v>
      </c>
      <c r="E2076" s="5" t="s">
        <v>318</v>
      </c>
      <c r="F2076" s="5" t="s">
        <v>317</v>
      </c>
      <c r="G2076" s="5" t="s">
        <v>80</v>
      </c>
      <c r="H2076" s="5" t="s">
        <v>319</v>
      </c>
      <c r="I2076" s="5" t="s">
        <v>320</v>
      </c>
      <c r="J2076" s="5" t="s">
        <v>65</v>
      </c>
      <c r="K2076" s="5" t="s">
        <v>65</v>
      </c>
      <c r="M2076" s="5" t="s">
        <v>321</v>
      </c>
      <c r="N2076" s="5" t="s">
        <v>66</v>
      </c>
      <c r="O2076" s="7">
        <v>0</v>
      </c>
      <c r="P2076" s="7">
        <v>0</v>
      </c>
      <c r="Q2076" s="7">
        <v>0</v>
      </c>
      <c r="R2076" s="7">
        <v>0</v>
      </c>
      <c r="T2076" s="5">
        <v>0</v>
      </c>
      <c r="W2076" s="5">
        <v>0</v>
      </c>
      <c r="Y2076" s="5">
        <v>0</v>
      </c>
      <c r="Z2076" s="5">
        <v>0</v>
      </c>
      <c r="AB2076" s="5">
        <v>0</v>
      </c>
      <c r="AC2076" s="5">
        <v>0</v>
      </c>
      <c r="AE2076" s="5">
        <v>0</v>
      </c>
      <c r="AF2076" s="5">
        <v>0</v>
      </c>
      <c r="AH2076" s="5">
        <v>0</v>
      </c>
      <c r="AJ2076" s="7">
        <v>0</v>
      </c>
      <c r="BB2076" s="5" t="s">
        <v>322</v>
      </c>
      <c r="BD2076" s="5" t="s">
        <v>323</v>
      </c>
      <c r="BE2076" s="5" t="s">
        <v>324</v>
      </c>
    </row>
    <row r="2077" spans="1:57" x14ac:dyDescent="0.25">
      <c r="A2077" s="5">
        <v>2076</v>
      </c>
      <c r="B2077" s="6">
        <v>42592.298101851855</v>
      </c>
      <c r="C2077" s="6">
        <v>42592.311712962961</v>
      </c>
      <c r="D2077" s="5" t="s">
        <v>336</v>
      </c>
      <c r="E2077" s="5" t="s">
        <v>68</v>
      </c>
      <c r="G2077" s="5" t="s">
        <v>64</v>
      </c>
      <c r="H2077" s="5" t="s">
        <v>319</v>
      </c>
      <c r="I2077" s="5" t="s">
        <v>69</v>
      </c>
      <c r="J2077" s="5" t="s">
        <v>65</v>
      </c>
      <c r="K2077" s="5" t="s">
        <v>65</v>
      </c>
      <c r="L2077" s="5">
        <v>9381</v>
      </c>
      <c r="M2077" s="5" t="s">
        <v>70</v>
      </c>
      <c r="N2077" s="5" t="s">
        <v>70</v>
      </c>
      <c r="O2077" s="7">
        <v>0</v>
      </c>
      <c r="P2077" s="7">
        <v>0</v>
      </c>
      <c r="Q2077" s="7">
        <v>0</v>
      </c>
      <c r="R2077" s="7">
        <v>0</v>
      </c>
      <c r="T2077" s="5">
        <v>33</v>
      </c>
      <c r="U2077" s="5">
        <v>0</v>
      </c>
      <c r="V2077" s="5">
        <v>0</v>
      </c>
      <c r="W2077" s="5">
        <v>0</v>
      </c>
      <c r="Z2077" s="5">
        <v>0</v>
      </c>
      <c r="AC2077" s="5">
        <v>0</v>
      </c>
      <c r="AF2077" s="5">
        <v>0</v>
      </c>
      <c r="AI2077" s="7">
        <v>197.14330000000001</v>
      </c>
      <c r="AJ2077" s="7">
        <v>1.9400000000000001E-2</v>
      </c>
      <c r="AK2077" s="5" t="s">
        <v>149</v>
      </c>
      <c r="BB2077" s="5" t="s">
        <v>71</v>
      </c>
    </row>
    <row r="2078" spans="1:57" x14ac:dyDescent="0.25">
      <c r="A2078" s="5">
        <v>2077</v>
      </c>
      <c r="B2078" s="6">
        <v>42592.297569444447</v>
      </c>
      <c r="C2078" s="6">
        <v>42592.311712962961</v>
      </c>
      <c r="D2078" s="5" t="s">
        <v>336</v>
      </c>
      <c r="E2078" s="5" t="s">
        <v>68</v>
      </c>
      <c r="G2078" s="5" t="s">
        <v>64</v>
      </c>
      <c r="H2078" s="5" t="s">
        <v>319</v>
      </c>
      <c r="I2078" s="5" t="s">
        <v>69</v>
      </c>
      <c r="J2078" s="5" t="s">
        <v>65</v>
      </c>
      <c r="K2078" s="5" t="s">
        <v>65</v>
      </c>
      <c r="L2078" s="5">
        <v>290762</v>
      </c>
      <c r="M2078" s="5" t="s">
        <v>70</v>
      </c>
      <c r="N2078" s="5" t="s">
        <v>70</v>
      </c>
      <c r="O2078" s="7">
        <v>0</v>
      </c>
      <c r="P2078" s="7">
        <v>0</v>
      </c>
      <c r="Q2078" s="7">
        <v>0</v>
      </c>
      <c r="R2078" s="7">
        <v>0</v>
      </c>
      <c r="T2078" s="5">
        <v>33</v>
      </c>
      <c r="U2078" s="5">
        <v>0</v>
      </c>
      <c r="V2078" s="5">
        <v>0</v>
      </c>
      <c r="W2078" s="5">
        <v>0</v>
      </c>
      <c r="Z2078" s="5">
        <v>0</v>
      </c>
      <c r="AC2078" s="5">
        <v>0</v>
      </c>
      <c r="AF2078" s="5">
        <v>0</v>
      </c>
      <c r="AI2078" s="7">
        <v>197.53030000000001</v>
      </c>
      <c r="AJ2078" s="7">
        <v>0.54949999999999999</v>
      </c>
      <c r="AK2078" s="5" t="s">
        <v>148</v>
      </c>
      <c r="BB2078" s="5" t="s">
        <v>74</v>
      </c>
    </row>
    <row r="2079" spans="1:57" x14ac:dyDescent="0.25">
      <c r="A2079" s="5">
        <v>2078</v>
      </c>
      <c r="B2079" s="6">
        <v>42591.996979166666</v>
      </c>
      <c r="D2079" s="5" t="s">
        <v>317</v>
      </c>
      <c r="E2079" s="5" t="s">
        <v>318</v>
      </c>
      <c r="F2079" s="5" t="s">
        <v>317</v>
      </c>
      <c r="G2079" s="5" t="s">
        <v>80</v>
      </c>
      <c r="H2079" s="5" t="s">
        <v>319</v>
      </c>
      <c r="I2079" s="5" t="s">
        <v>320</v>
      </c>
      <c r="J2079" s="5" t="s">
        <v>65</v>
      </c>
      <c r="K2079" s="5" t="s">
        <v>65</v>
      </c>
      <c r="M2079" s="5" t="s">
        <v>222</v>
      </c>
      <c r="N2079" s="5" t="s">
        <v>66</v>
      </c>
      <c r="O2079" s="7">
        <v>0</v>
      </c>
      <c r="P2079" s="7">
        <v>0</v>
      </c>
      <c r="Q2079" s="7">
        <v>0</v>
      </c>
      <c r="R2079" s="7">
        <v>0</v>
      </c>
      <c r="T2079" s="5">
        <v>0</v>
      </c>
      <c r="W2079" s="5">
        <v>0</v>
      </c>
      <c r="Y2079" s="5">
        <v>0</v>
      </c>
      <c r="Z2079" s="5">
        <v>0</v>
      </c>
      <c r="AB2079" s="5">
        <v>0</v>
      </c>
      <c r="AC2079" s="5">
        <v>0</v>
      </c>
      <c r="AE2079" s="5">
        <v>0</v>
      </c>
      <c r="AF2079" s="5">
        <v>0</v>
      </c>
      <c r="AH2079" s="5">
        <v>0</v>
      </c>
      <c r="AJ2079" s="7">
        <v>0</v>
      </c>
      <c r="BB2079" s="5" t="s">
        <v>322</v>
      </c>
      <c r="BD2079" s="5" t="s">
        <v>323</v>
      </c>
      <c r="BE2079" s="5" t="s">
        <v>324</v>
      </c>
    </row>
    <row r="2080" spans="1:57" x14ac:dyDescent="0.25">
      <c r="A2080" s="5">
        <v>2079</v>
      </c>
      <c r="B2080" s="6">
        <v>42591.994652777779</v>
      </c>
      <c r="D2080" s="5" t="s">
        <v>317</v>
      </c>
      <c r="E2080" s="5" t="s">
        <v>318</v>
      </c>
      <c r="F2080" s="5" t="s">
        <v>317</v>
      </c>
      <c r="G2080" s="5" t="s">
        <v>80</v>
      </c>
      <c r="H2080" s="5" t="s">
        <v>319</v>
      </c>
      <c r="I2080" s="5" t="s">
        <v>320</v>
      </c>
      <c r="J2080" s="5" t="s">
        <v>65</v>
      </c>
      <c r="K2080" s="5" t="s">
        <v>65</v>
      </c>
      <c r="M2080" s="5" t="s">
        <v>321</v>
      </c>
      <c r="N2080" s="5" t="s">
        <v>66</v>
      </c>
      <c r="O2080" s="7">
        <v>0</v>
      </c>
      <c r="P2080" s="7">
        <v>0</v>
      </c>
      <c r="Q2080" s="7">
        <v>0</v>
      </c>
      <c r="R2080" s="7">
        <v>0</v>
      </c>
      <c r="T2080" s="5">
        <v>0</v>
      </c>
      <c r="W2080" s="5">
        <v>0</v>
      </c>
      <c r="Y2080" s="5">
        <v>0</v>
      </c>
      <c r="Z2080" s="5">
        <v>0</v>
      </c>
      <c r="AB2080" s="5">
        <v>0</v>
      </c>
      <c r="AC2080" s="5">
        <v>0</v>
      </c>
      <c r="AE2080" s="5">
        <v>0</v>
      </c>
      <c r="AF2080" s="5">
        <v>0</v>
      </c>
      <c r="AH2080" s="5">
        <v>0</v>
      </c>
      <c r="AJ2080" s="7">
        <v>0</v>
      </c>
      <c r="BB2080" s="5" t="s">
        <v>322</v>
      </c>
      <c r="BD2080" s="5" t="s">
        <v>323</v>
      </c>
      <c r="BE2080" s="5" t="s">
        <v>324</v>
      </c>
    </row>
    <row r="2081" spans="1:57" x14ac:dyDescent="0.25">
      <c r="A2081" s="5">
        <v>2080</v>
      </c>
      <c r="B2081" s="6">
        <v>42591.994120370371</v>
      </c>
      <c r="D2081" s="5" t="s">
        <v>317</v>
      </c>
      <c r="E2081" s="5" t="s">
        <v>318</v>
      </c>
      <c r="F2081" s="5" t="s">
        <v>317</v>
      </c>
      <c r="G2081" s="5" t="s">
        <v>80</v>
      </c>
      <c r="H2081" s="5" t="s">
        <v>319</v>
      </c>
      <c r="I2081" s="5" t="s">
        <v>320</v>
      </c>
      <c r="J2081" s="5" t="s">
        <v>65</v>
      </c>
      <c r="K2081" s="5" t="s">
        <v>65</v>
      </c>
      <c r="M2081" s="5" t="s">
        <v>222</v>
      </c>
      <c r="N2081" s="5" t="s">
        <v>66</v>
      </c>
      <c r="O2081" s="7">
        <v>0</v>
      </c>
      <c r="P2081" s="7">
        <v>0</v>
      </c>
      <c r="Q2081" s="7">
        <v>0</v>
      </c>
      <c r="R2081" s="7">
        <v>0</v>
      </c>
      <c r="T2081" s="5">
        <v>0</v>
      </c>
      <c r="W2081" s="5">
        <v>0</v>
      </c>
      <c r="Y2081" s="5">
        <v>0</v>
      </c>
      <c r="Z2081" s="5">
        <v>0</v>
      </c>
      <c r="AB2081" s="5">
        <v>0</v>
      </c>
      <c r="AC2081" s="5">
        <v>0</v>
      </c>
      <c r="AE2081" s="5">
        <v>0</v>
      </c>
      <c r="AF2081" s="5">
        <v>0</v>
      </c>
      <c r="AH2081" s="5">
        <v>0</v>
      </c>
      <c r="AJ2081" s="7">
        <v>0</v>
      </c>
      <c r="BB2081" s="5" t="s">
        <v>322</v>
      </c>
      <c r="BD2081" s="5" t="s">
        <v>323</v>
      </c>
      <c r="BE2081" s="5" t="s">
        <v>324</v>
      </c>
    </row>
    <row r="2082" spans="1:57" x14ac:dyDescent="0.25">
      <c r="A2082" s="5">
        <v>2081</v>
      </c>
      <c r="B2082" s="6">
        <v>42591.985277777778</v>
      </c>
      <c r="C2082" s="6">
        <v>42592.034502314818</v>
      </c>
      <c r="D2082" s="5" t="s">
        <v>336</v>
      </c>
      <c r="E2082" s="5" t="s">
        <v>68</v>
      </c>
      <c r="G2082" s="5" t="s">
        <v>64</v>
      </c>
      <c r="H2082" s="5" t="s">
        <v>319</v>
      </c>
      <c r="I2082" s="5" t="s">
        <v>69</v>
      </c>
      <c r="J2082" s="5" t="s">
        <v>65</v>
      </c>
      <c r="K2082" s="5" t="s">
        <v>65</v>
      </c>
      <c r="L2082" s="5">
        <v>82530</v>
      </c>
      <c r="M2082" s="5" t="s">
        <v>70</v>
      </c>
      <c r="N2082" s="5" t="s">
        <v>70</v>
      </c>
      <c r="O2082" s="7">
        <v>0</v>
      </c>
      <c r="P2082" s="7">
        <v>0</v>
      </c>
      <c r="Q2082" s="7">
        <v>0</v>
      </c>
      <c r="R2082" s="7">
        <v>0</v>
      </c>
      <c r="T2082" s="5">
        <v>33</v>
      </c>
      <c r="U2082" s="5">
        <v>0</v>
      </c>
      <c r="V2082" s="5">
        <v>0</v>
      </c>
      <c r="W2082" s="5">
        <v>0</v>
      </c>
      <c r="Z2082" s="5">
        <v>0</v>
      </c>
      <c r="AC2082" s="5">
        <v>0</v>
      </c>
      <c r="AF2082" s="5">
        <v>0</v>
      </c>
      <c r="AI2082" s="7">
        <v>197.9966</v>
      </c>
      <c r="AJ2082" s="7">
        <v>0.15670000000000001</v>
      </c>
      <c r="AK2082" s="5" t="s">
        <v>149</v>
      </c>
      <c r="BB2082" s="5" t="s">
        <v>71</v>
      </c>
    </row>
    <row r="2083" spans="1:57" x14ac:dyDescent="0.25">
      <c r="A2083" s="5">
        <v>2082</v>
      </c>
      <c r="B2083" s="6">
        <v>42591.985185185185</v>
      </c>
      <c r="D2083" s="5" t="s">
        <v>318</v>
      </c>
      <c r="E2083" s="5" t="s">
        <v>358</v>
      </c>
      <c r="G2083" s="5" t="s">
        <v>64</v>
      </c>
      <c r="H2083" s="5" t="s">
        <v>319</v>
      </c>
      <c r="I2083" s="5" t="s">
        <v>75</v>
      </c>
      <c r="J2083" s="5" t="s">
        <v>65</v>
      </c>
      <c r="K2083" s="5" t="s">
        <v>65</v>
      </c>
      <c r="M2083" s="5" t="s">
        <v>240</v>
      </c>
      <c r="N2083" s="5" t="s">
        <v>76</v>
      </c>
      <c r="O2083" s="7">
        <v>0</v>
      </c>
      <c r="P2083" s="7">
        <v>0</v>
      </c>
      <c r="Q2083" s="7">
        <v>0</v>
      </c>
      <c r="R2083" s="7">
        <v>0</v>
      </c>
      <c r="T2083" s="5">
        <v>0</v>
      </c>
      <c r="W2083" s="5">
        <v>0</v>
      </c>
      <c r="Y2083" s="5">
        <v>0</v>
      </c>
      <c r="Z2083" s="5">
        <v>0</v>
      </c>
      <c r="AB2083" s="5">
        <v>0</v>
      </c>
      <c r="AC2083" s="5">
        <v>0</v>
      </c>
      <c r="AE2083" s="5">
        <v>0</v>
      </c>
      <c r="AF2083" s="5">
        <v>0</v>
      </c>
      <c r="AH2083" s="5">
        <v>0</v>
      </c>
      <c r="AJ2083" s="7">
        <v>0</v>
      </c>
      <c r="AZ2083" s="5" t="s">
        <v>175</v>
      </c>
      <c r="BB2083" s="5" t="s">
        <v>77</v>
      </c>
      <c r="BD2083" s="5" t="s">
        <v>355</v>
      </c>
      <c r="BE2083" s="5" t="s">
        <v>67</v>
      </c>
    </row>
    <row r="2084" spans="1:57" x14ac:dyDescent="0.25">
      <c r="A2084" s="5">
        <v>2083</v>
      </c>
      <c r="B2084" s="6">
        <v>42591.984039351853</v>
      </c>
      <c r="C2084" s="6">
        <v>42592.034502314818</v>
      </c>
      <c r="D2084" s="5" t="s">
        <v>336</v>
      </c>
      <c r="E2084" s="5" t="s">
        <v>68</v>
      </c>
      <c r="G2084" s="5" t="s">
        <v>64</v>
      </c>
      <c r="H2084" s="5" t="s">
        <v>319</v>
      </c>
      <c r="I2084" s="5" t="s">
        <v>69</v>
      </c>
      <c r="J2084" s="5" t="s">
        <v>65</v>
      </c>
      <c r="K2084" s="5" t="s">
        <v>65</v>
      </c>
      <c r="L2084" s="5">
        <v>17124700</v>
      </c>
      <c r="M2084" s="5" t="s">
        <v>70</v>
      </c>
      <c r="N2084" s="5" t="s">
        <v>70</v>
      </c>
      <c r="O2084" s="7">
        <v>0</v>
      </c>
      <c r="P2084" s="7">
        <v>0</v>
      </c>
      <c r="Q2084" s="7">
        <v>0</v>
      </c>
      <c r="R2084" s="7">
        <v>0</v>
      </c>
      <c r="T2084" s="5">
        <v>33</v>
      </c>
      <c r="U2084" s="5">
        <v>0</v>
      </c>
      <c r="V2084" s="5">
        <v>0</v>
      </c>
      <c r="W2084" s="5">
        <v>0</v>
      </c>
      <c r="Z2084" s="5">
        <v>0</v>
      </c>
      <c r="AC2084" s="5">
        <v>0</v>
      </c>
      <c r="AF2084" s="5">
        <v>0</v>
      </c>
      <c r="AI2084" s="7">
        <v>230.048</v>
      </c>
      <c r="AJ2084" s="7">
        <v>32.360900000000001</v>
      </c>
      <c r="AK2084" s="5" t="s">
        <v>148</v>
      </c>
      <c r="BB2084" s="5" t="s">
        <v>74</v>
      </c>
    </row>
    <row r="2085" spans="1:57" x14ac:dyDescent="0.25">
      <c r="A2085" s="5">
        <v>2084</v>
      </c>
      <c r="B2085" s="6">
        <v>42591.949733796297</v>
      </c>
      <c r="D2085" s="5" t="s">
        <v>356</v>
      </c>
      <c r="E2085" s="5" t="s">
        <v>318</v>
      </c>
      <c r="G2085" s="5" t="s">
        <v>64</v>
      </c>
      <c r="H2085" s="5" t="s">
        <v>319</v>
      </c>
      <c r="I2085" s="5" t="s">
        <v>176</v>
      </c>
      <c r="J2085" s="5" t="s">
        <v>65</v>
      </c>
      <c r="K2085" s="5" t="s">
        <v>65</v>
      </c>
      <c r="M2085" s="5" t="s">
        <v>285</v>
      </c>
      <c r="N2085" s="5" t="s">
        <v>66</v>
      </c>
      <c r="O2085" s="7">
        <v>0</v>
      </c>
      <c r="P2085" s="7">
        <v>0</v>
      </c>
      <c r="Q2085" s="7">
        <v>0</v>
      </c>
      <c r="R2085" s="7">
        <v>0</v>
      </c>
      <c r="T2085" s="5">
        <v>0</v>
      </c>
      <c r="W2085" s="5">
        <v>0</v>
      </c>
      <c r="Y2085" s="5">
        <v>0</v>
      </c>
      <c r="Z2085" s="5">
        <v>0</v>
      </c>
      <c r="AB2085" s="5">
        <v>0</v>
      </c>
      <c r="AC2085" s="5">
        <v>0</v>
      </c>
      <c r="AE2085" s="5">
        <v>0</v>
      </c>
      <c r="AF2085" s="5">
        <v>0</v>
      </c>
      <c r="AH2085" s="5">
        <v>0</v>
      </c>
      <c r="AJ2085" s="7">
        <v>0</v>
      </c>
      <c r="AZ2085" s="5" t="s">
        <v>175</v>
      </c>
      <c r="BB2085" s="5" t="s">
        <v>178</v>
      </c>
      <c r="BD2085" s="5" t="s">
        <v>361</v>
      </c>
      <c r="BE2085" s="5" t="s">
        <v>67</v>
      </c>
    </row>
    <row r="2086" spans="1:57" x14ac:dyDescent="0.25">
      <c r="A2086" s="5">
        <v>2085</v>
      </c>
      <c r="B2086" s="6">
        <v>42591.906967592593</v>
      </c>
      <c r="D2086" s="5" t="s">
        <v>318</v>
      </c>
      <c r="E2086" s="5" t="s">
        <v>356</v>
      </c>
      <c r="G2086" s="5" t="s">
        <v>64</v>
      </c>
      <c r="H2086" s="5" t="s">
        <v>319</v>
      </c>
      <c r="I2086" s="5" t="s">
        <v>75</v>
      </c>
      <c r="J2086" s="5" t="s">
        <v>65</v>
      </c>
      <c r="K2086" s="5" t="s">
        <v>65</v>
      </c>
      <c r="M2086" s="5" t="s">
        <v>247</v>
      </c>
      <c r="N2086" s="5" t="s">
        <v>66</v>
      </c>
      <c r="O2086" s="7">
        <v>0</v>
      </c>
      <c r="P2086" s="7">
        <v>0</v>
      </c>
      <c r="Q2086" s="7">
        <v>0</v>
      </c>
      <c r="R2086" s="7">
        <v>0</v>
      </c>
      <c r="T2086" s="5">
        <v>0</v>
      </c>
      <c r="W2086" s="5">
        <v>0</v>
      </c>
      <c r="Y2086" s="5">
        <v>0</v>
      </c>
      <c r="Z2086" s="5">
        <v>0</v>
      </c>
      <c r="AB2086" s="5">
        <v>0</v>
      </c>
      <c r="AC2086" s="5">
        <v>0</v>
      </c>
      <c r="AE2086" s="5">
        <v>0</v>
      </c>
      <c r="AF2086" s="5">
        <v>0</v>
      </c>
      <c r="AH2086" s="5">
        <v>0</v>
      </c>
      <c r="AJ2086" s="7">
        <v>0</v>
      </c>
      <c r="AZ2086" s="5" t="s">
        <v>175</v>
      </c>
      <c r="BB2086" s="5" t="s">
        <v>77</v>
      </c>
      <c r="BD2086" s="5" t="s">
        <v>353</v>
      </c>
      <c r="BE2086" s="5" t="s">
        <v>67</v>
      </c>
    </row>
    <row r="2087" spans="1:57" x14ac:dyDescent="0.25">
      <c r="A2087" s="5">
        <v>2086</v>
      </c>
      <c r="B2087" s="6">
        <v>42591.846284722225</v>
      </c>
      <c r="D2087" s="5" t="s">
        <v>318</v>
      </c>
      <c r="E2087" s="5" t="s">
        <v>712</v>
      </c>
      <c r="G2087" s="5" t="s">
        <v>64</v>
      </c>
      <c r="H2087" s="5" t="s">
        <v>319</v>
      </c>
      <c r="I2087" s="5" t="s">
        <v>75</v>
      </c>
      <c r="J2087" s="5" t="s">
        <v>65</v>
      </c>
      <c r="K2087" s="5" t="s">
        <v>65</v>
      </c>
      <c r="M2087" s="5" t="s">
        <v>604</v>
      </c>
      <c r="N2087" s="5" t="s">
        <v>196</v>
      </c>
      <c r="O2087" s="7">
        <v>0</v>
      </c>
      <c r="P2087" s="7">
        <v>0</v>
      </c>
      <c r="Q2087" s="7">
        <v>0</v>
      </c>
      <c r="R2087" s="7">
        <v>0</v>
      </c>
      <c r="T2087" s="5">
        <v>0</v>
      </c>
      <c r="W2087" s="5">
        <v>0</v>
      </c>
      <c r="Y2087" s="5">
        <v>0</v>
      </c>
      <c r="Z2087" s="5">
        <v>0</v>
      </c>
      <c r="AB2087" s="5">
        <v>0</v>
      </c>
      <c r="AC2087" s="5">
        <v>0</v>
      </c>
      <c r="AE2087" s="5">
        <v>0</v>
      </c>
      <c r="AF2087" s="5">
        <v>0</v>
      </c>
      <c r="AH2087" s="5">
        <v>0</v>
      </c>
      <c r="AJ2087" s="7">
        <v>0</v>
      </c>
      <c r="AZ2087" s="5" t="s">
        <v>175</v>
      </c>
      <c r="BB2087" s="5" t="s">
        <v>77</v>
      </c>
      <c r="BD2087" s="5" t="s">
        <v>589</v>
      </c>
      <c r="BE2087" s="5" t="s">
        <v>67</v>
      </c>
    </row>
    <row r="2088" spans="1:57" x14ac:dyDescent="0.25">
      <c r="A2088" s="5">
        <v>2087</v>
      </c>
      <c r="B2088" s="6">
        <v>42591.80023148148</v>
      </c>
      <c r="C2088" s="6">
        <v>42591.967037037037</v>
      </c>
      <c r="D2088" s="5" t="s">
        <v>336</v>
      </c>
      <c r="E2088" s="5" t="s">
        <v>68</v>
      </c>
      <c r="F2088" s="5" t="s">
        <v>337</v>
      </c>
      <c r="G2088" s="5" t="s">
        <v>64</v>
      </c>
      <c r="H2088" s="5" t="s">
        <v>319</v>
      </c>
      <c r="I2088" s="5" t="s">
        <v>69</v>
      </c>
      <c r="J2088" s="5" t="s">
        <v>65</v>
      </c>
      <c r="K2088" s="5" t="s">
        <v>65</v>
      </c>
      <c r="L2088" s="5">
        <v>410682</v>
      </c>
      <c r="M2088" s="5" t="s">
        <v>70</v>
      </c>
      <c r="N2088" s="5" t="s">
        <v>70</v>
      </c>
      <c r="O2088" s="7">
        <v>0</v>
      </c>
      <c r="P2088" s="7">
        <v>0</v>
      </c>
      <c r="Q2088" s="7">
        <v>0</v>
      </c>
      <c r="R2088" s="7">
        <v>0</v>
      </c>
      <c r="T2088" s="5">
        <v>33</v>
      </c>
      <c r="U2088" s="5">
        <v>0</v>
      </c>
      <c r="V2088" s="5">
        <v>0</v>
      </c>
      <c r="W2088" s="5">
        <v>0</v>
      </c>
      <c r="Z2088" s="5">
        <v>0</v>
      </c>
      <c r="AC2088" s="5">
        <v>0</v>
      </c>
      <c r="AF2088" s="5">
        <v>0</v>
      </c>
      <c r="AI2088" s="7">
        <v>269.76769999999999</v>
      </c>
      <c r="AJ2088" s="7">
        <v>0.3926</v>
      </c>
      <c r="AK2088" s="5" t="s">
        <v>149</v>
      </c>
      <c r="AZ2088" s="5" t="s">
        <v>186</v>
      </c>
      <c r="BB2088" s="5" t="s">
        <v>71</v>
      </c>
    </row>
    <row r="2089" spans="1:57" x14ac:dyDescent="0.25">
      <c r="A2089" s="5">
        <v>2088</v>
      </c>
      <c r="B2089" s="6">
        <v>42591.800034722219</v>
      </c>
      <c r="C2089" s="6">
        <v>42591.967037037037</v>
      </c>
      <c r="D2089" s="5" t="s">
        <v>336</v>
      </c>
      <c r="E2089" s="5" t="s">
        <v>68</v>
      </c>
      <c r="F2089" s="5" t="s">
        <v>337</v>
      </c>
      <c r="G2089" s="5" t="s">
        <v>64</v>
      </c>
      <c r="H2089" s="5" t="s">
        <v>319</v>
      </c>
      <c r="I2089" s="5" t="s">
        <v>69</v>
      </c>
      <c r="J2089" s="5" t="s">
        <v>65</v>
      </c>
      <c r="K2089" s="5" t="s">
        <v>65</v>
      </c>
      <c r="L2089" s="5">
        <v>52519198</v>
      </c>
      <c r="M2089" s="5" t="s">
        <v>70</v>
      </c>
      <c r="N2089" s="5" t="s">
        <v>70</v>
      </c>
      <c r="O2089" s="7">
        <v>0</v>
      </c>
      <c r="P2089" s="7">
        <v>0</v>
      </c>
      <c r="Q2089" s="7">
        <v>0</v>
      </c>
      <c r="R2089" s="7">
        <v>0</v>
      </c>
      <c r="T2089" s="5">
        <v>33</v>
      </c>
      <c r="U2089" s="5">
        <v>0</v>
      </c>
      <c r="V2089" s="5">
        <v>0</v>
      </c>
      <c r="W2089" s="5">
        <v>0</v>
      </c>
      <c r="Z2089" s="5">
        <v>0</v>
      </c>
      <c r="AC2089" s="5">
        <v>0</v>
      </c>
      <c r="AF2089" s="5">
        <v>0</v>
      </c>
      <c r="AI2089" s="7">
        <v>280.52749999999997</v>
      </c>
      <c r="AJ2089" s="7">
        <v>50.0869</v>
      </c>
      <c r="AK2089" s="5" t="s">
        <v>148</v>
      </c>
      <c r="AZ2089" s="5" t="s">
        <v>185</v>
      </c>
      <c r="BB2089" s="5" t="s">
        <v>74</v>
      </c>
    </row>
    <row r="2090" spans="1:57" x14ac:dyDescent="0.25">
      <c r="A2090" s="5">
        <v>2089</v>
      </c>
      <c r="B2090" s="6">
        <v>42591.788958333331</v>
      </c>
      <c r="D2090" s="5" t="s">
        <v>317</v>
      </c>
      <c r="E2090" s="5" t="s">
        <v>318</v>
      </c>
      <c r="F2090" s="5" t="s">
        <v>317</v>
      </c>
      <c r="G2090" s="5" t="s">
        <v>80</v>
      </c>
      <c r="H2090" s="5" t="s">
        <v>319</v>
      </c>
      <c r="I2090" s="5" t="s">
        <v>320</v>
      </c>
      <c r="J2090" s="5" t="s">
        <v>65</v>
      </c>
      <c r="K2090" s="5" t="s">
        <v>65</v>
      </c>
      <c r="M2090" s="5" t="s">
        <v>363</v>
      </c>
      <c r="N2090" s="5" t="s">
        <v>66</v>
      </c>
      <c r="O2090" s="7">
        <v>0</v>
      </c>
      <c r="P2090" s="7">
        <v>0</v>
      </c>
      <c r="Q2090" s="7">
        <v>0</v>
      </c>
      <c r="R2090" s="7">
        <v>0</v>
      </c>
      <c r="T2090" s="5">
        <v>0</v>
      </c>
      <c r="W2090" s="5">
        <v>0</v>
      </c>
      <c r="Y2090" s="5">
        <v>0</v>
      </c>
      <c r="Z2090" s="5">
        <v>0</v>
      </c>
      <c r="AB2090" s="5">
        <v>0</v>
      </c>
      <c r="AC2090" s="5">
        <v>0</v>
      </c>
      <c r="AE2090" s="5">
        <v>0</v>
      </c>
      <c r="AF2090" s="5">
        <v>0</v>
      </c>
      <c r="AH2090" s="5">
        <v>0</v>
      </c>
      <c r="AJ2090" s="7">
        <v>0</v>
      </c>
      <c r="BB2090" s="5" t="s">
        <v>322</v>
      </c>
      <c r="BD2090" s="5" t="s">
        <v>323</v>
      </c>
      <c r="BE2090" s="5" t="s">
        <v>324</v>
      </c>
    </row>
    <row r="2091" spans="1:57" x14ac:dyDescent="0.25">
      <c r="A2091" s="5">
        <v>2090</v>
      </c>
      <c r="B2091" s="6">
        <v>42591.767025462963</v>
      </c>
      <c r="D2091" s="5" t="s">
        <v>317</v>
      </c>
      <c r="E2091" s="5" t="s">
        <v>318</v>
      </c>
      <c r="F2091" s="5" t="s">
        <v>317</v>
      </c>
      <c r="G2091" s="5" t="s">
        <v>80</v>
      </c>
      <c r="H2091" s="5" t="s">
        <v>319</v>
      </c>
      <c r="I2091" s="5" t="s">
        <v>320</v>
      </c>
      <c r="J2091" s="5" t="s">
        <v>65</v>
      </c>
      <c r="K2091" s="5" t="s">
        <v>65</v>
      </c>
      <c r="M2091" s="5" t="s">
        <v>349</v>
      </c>
      <c r="N2091" s="5" t="s">
        <v>66</v>
      </c>
      <c r="O2091" s="7">
        <v>0</v>
      </c>
      <c r="P2091" s="7">
        <v>0</v>
      </c>
      <c r="Q2091" s="7">
        <v>0</v>
      </c>
      <c r="R2091" s="7">
        <v>0</v>
      </c>
      <c r="T2091" s="5">
        <v>0</v>
      </c>
      <c r="W2091" s="5">
        <v>0</v>
      </c>
      <c r="Y2091" s="5">
        <v>0</v>
      </c>
      <c r="Z2091" s="5">
        <v>0</v>
      </c>
      <c r="AB2091" s="5">
        <v>0</v>
      </c>
      <c r="AC2091" s="5">
        <v>0</v>
      </c>
      <c r="AE2091" s="5">
        <v>0</v>
      </c>
      <c r="AF2091" s="5">
        <v>0</v>
      </c>
      <c r="AH2091" s="5">
        <v>0</v>
      </c>
      <c r="AJ2091" s="7">
        <v>0</v>
      </c>
      <c r="BB2091" s="5" t="s">
        <v>322</v>
      </c>
      <c r="BD2091" s="5" t="s">
        <v>323</v>
      </c>
      <c r="BE2091" s="5" t="s">
        <v>324</v>
      </c>
    </row>
    <row r="2092" spans="1:57" x14ac:dyDescent="0.25">
      <c r="A2092" s="5">
        <v>2091</v>
      </c>
      <c r="B2092" s="6">
        <v>42591.766898148147</v>
      </c>
      <c r="D2092" s="5" t="s">
        <v>317</v>
      </c>
      <c r="E2092" s="5" t="s">
        <v>318</v>
      </c>
      <c r="F2092" s="5" t="s">
        <v>317</v>
      </c>
      <c r="G2092" s="5" t="s">
        <v>80</v>
      </c>
      <c r="H2092" s="5" t="s">
        <v>319</v>
      </c>
      <c r="I2092" s="5" t="s">
        <v>320</v>
      </c>
      <c r="J2092" s="5" t="s">
        <v>65</v>
      </c>
      <c r="K2092" s="5" t="s">
        <v>65</v>
      </c>
      <c r="M2092" s="5" t="s">
        <v>363</v>
      </c>
      <c r="N2092" s="5" t="s">
        <v>66</v>
      </c>
      <c r="O2092" s="7">
        <v>0</v>
      </c>
      <c r="P2092" s="7">
        <v>0</v>
      </c>
      <c r="Q2092" s="7">
        <v>0</v>
      </c>
      <c r="R2092" s="7">
        <v>0</v>
      </c>
      <c r="T2092" s="5">
        <v>0</v>
      </c>
      <c r="W2092" s="5">
        <v>0</v>
      </c>
      <c r="Y2092" s="5">
        <v>0</v>
      </c>
      <c r="Z2092" s="5">
        <v>0</v>
      </c>
      <c r="AB2092" s="5">
        <v>0</v>
      </c>
      <c r="AC2092" s="5">
        <v>0</v>
      </c>
      <c r="AE2092" s="5">
        <v>0</v>
      </c>
      <c r="AF2092" s="5">
        <v>0</v>
      </c>
      <c r="AH2092" s="5">
        <v>0</v>
      </c>
      <c r="AJ2092" s="7">
        <v>0</v>
      </c>
      <c r="BB2092" s="5" t="s">
        <v>322</v>
      </c>
      <c r="BD2092" s="5" t="s">
        <v>323</v>
      </c>
      <c r="BE2092" s="5" t="s">
        <v>324</v>
      </c>
    </row>
    <row r="2093" spans="1:57" x14ac:dyDescent="0.25">
      <c r="A2093" s="5">
        <v>2092</v>
      </c>
      <c r="B2093" s="6">
        <v>42591.648587962962</v>
      </c>
      <c r="D2093" s="5" t="s">
        <v>318</v>
      </c>
      <c r="E2093" s="5" t="s">
        <v>344</v>
      </c>
      <c r="G2093" s="5" t="s">
        <v>64</v>
      </c>
      <c r="H2093" s="5" t="s">
        <v>319</v>
      </c>
      <c r="I2093" s="5" t="s">
        <v>75</v>
      </c>
      <c r="J2093" s="5" t="s">
        <v>65</v>
      </c>
      <c r="K2093" s="5" t="s">
        <v>65</v>
      </c>
      <c r="M2093" s="5" t="s">
        <v>215</v>
      </c>
      <c r="N2093" s="5" t="s">
        <v>66</v>
      </c>
      <c r="O2093" s="7">
        <v>0</v>
      </c>
      <c r="P2093" s="7">
        <v>0</v>
      </c>
      <c r="Q2093" s="7">
        <v>0</v>
      </c>
      <c r="R2093" s="7">
        <v>0</v>
      </c>
      <c r="T2093" s="5">
        <v>0</v>
      </c>
      <c r="W2093" s="5">
        <v>0</v>
      </c>
      <c r="Y2093" s="5">
        <v>0</v>
      </c>
      <c r="Z2093" s="5">
        <v>0</v>
      </c>
      <c r="AB2093" s="5">
        <v>0</v>
      </c>
      <c r="AC2093" s="5">
        <v>0</v>
      </c>
      <c r="AE2093" s="5">
        <v>0</v>
      </c>
      <c r="AF2093" s="5">
        <v>0</v>
      </c>
      <c r="AH2093" s="5">
        <v>0</v>
      </c>
      <c r="AJ2093" s="7">
        <v>0</v>
      </c>
      <c r="AZ2093" s="5" t="s">
        <v>175</v>
      </c>
      <c r="BB2093" s="5" t="s">
        <v>77</v>
      </c>
      <c r="BD2093" s="5" t="s">
        <v>361</v>
      </c>
      <c r="BE2093" s="5" t="s">
        <v>67</v>
      </c>
    </row>
    <row r="2094" spans="1:57" x14ac:dyDescent="0.25">
      <c r="A2094" s="5">
        <v>2093</v>
      </c>
      <c r="B2094" s="6">
        <v>42591.563611111109</v>
      </c>
      <c r="C2094" s="6">
        <v>42591.781597222223</v>
      </c>
      <c r="D2094" s="5" t="s">
        <v>336</v>
      </c>
      <c r="E2094" s="5" t="s">
        <v>68</v>
      </c>
      <c r="F2094" s="5" t="s">
        <v>337</v>
      </c>
      <c r="G2094" s="5" t="s">
        <v>64</v>
      </c>
      <c r="H2094" s="5" t="s">
        <v>319</v>
      </c>
      <c r="I2094" s="5" t="s">
        <v>69</v>
      </c>
      <c r="J2094" s="5" t="s">
        <v>65</v>
      </c>
      <c r="K2094" s="5" t="s">
        <v>65</v>
      </c>
      <c r="L2094" s="5">
        <v>130863</v>
      </c>
      <c r="M2094" s="5" t="s">
        <v>70</v>
      </c>
      <c r="N2094" s="5" t="s">
        <v>70</v>
      </c>
      <c r="O2094" s="7">
        <v>0</v>
      </c>
      <c r="P2094" s="7">
        <v>0</v>
      </c>
      <c r="Q2094" s="7">
        <v>0</v>
      </c>
      <c r="R2094" s="7">
        <v>0</v>
      </c>
      <c r="T2094" s="5">
        <v>33</v>
      </c>
      <c r="U2094" s="5">
        <v>0</v>
      </c>
      <c r="V2094" s="5">
        <v>0</v>
      </c>
      <c r="W2094" s="5">
        <v>0</v>
      </c>
      <c r="Z2094" s="5">
        <v>0</v>
      </c>
      <c r="AC2094" s="5">
        <v>0</v>
      </c>
      <c r="AF2094" s="5">
        <v>0</v>
      </c>
      <c r="AI2094" s="7">
        <v>281.07040000000001</v>
      </c>
      <c r="AJ2094" s="7">
        <v>0.125</v>
      </c>
      <c r="AK2094" s="5" t="s">
        <v>149</v>
      </c>
      <c r="AZ2094" s="5" t="s">
        <v>186</v>
      </c>
      <c r="BB2094" s="5" t="s">
        <v>71</v>
      </c>
    </row>
    <row r="2095" spans="1:57" x14ac:dyDescent="0.25">
      <c r="A2095" s="5">
        <v>2094</v>
      </c>
      <c r="B2095" s="6">
        <v>42591.551145833335</v>
      </c>
      <c r="C2095" s="6">
        <v>42591.772291666668</v>
      </c>
      <c r="D2095" s="5" t="s">
        <v>336</v>
      </c>
      <c r="E2095" s="5" t="s">
        <v>68</v>
      </c>
      <c r="F2095" s="5" t="s">
        <v>337</v>
      </c>
      <c r="G2095" s="5" t="s">
        <v>64</v>
      </c>
      <c r="H2095" s="5" t="s">
        <v>319</v>
      </c>
      <c r="I2095" s="5" t="s">
        <v>69</v>
      </c>
      <c r="J2095" s="5" t="s">
        <v>65</v>
      </c>
      <c r="K2095" s="5" t="s">
        <v>65</v>
      </c>
      <c r="L2095" s="5">
        <v>33060253</v>
      </c>
      <c r="M2095" s="5" t="s">
        <v>70</v>
      </c>
      <c r="N2095" s="5" t="s">
        <v>70</v>
      </c>
      <c r="O2095" s="7">
        <v>0</v>
      </c>
      <c r="P2095" s="7">
        <v>0</v>
      </c>
      <c r="Q2095" s="7">
        <v>0</v>
      </c>
      <c r="R2095" s="7">
        <v>0</v>
      </c>
      <c r="T2095" s="5">
        <v>33</v>
      </c>
      <c r="U2095" s="5">
        <v>0</v>
      </c>
      <c r="V2095" s="5">
        <v>0</v>
      </c>
      <c r="W2095" s="5">
        <v>0</v>
      </c>
      <c r="Z2095" s="5">
        <v>0</v>
      </c>
      <c r="AC2095" s="5">
        <v>0</v>
      </c>
      <c r="AF2095" s="5">
        <v>0</v>
      </c>
      <c r="AI2095" s="7">
        <v>312.18180000000001</v>
      </c>
      <c r="AJ2095" s="7">
        <v>31.529299999999999</v>
      </c>
      <c r="AK2095" s="5" t="s">
        <v>148</v>
      </c>
      <c r="AZ2095" s="5" t="s">
        <v>185</v>
      </c>
      <c r="BB2095" s="5" t="s">
        <v>74</v>
      </c>
    </row>
    <row r="2096" spans="1:57" x14ac:dyDescent="0.25">
      <c r="A2096" s="5">
        <v>2095</v>
      </c>
      <c r="B2096" s="6">
        <v>42591.537581018521</v>
      </c>
      <c r="D2096" s="5" t="s">
        <v>318</v>
      </c>
      <c r="E2096" s="5" t="s">
        <v>330</v>
      </c>
      <c r="G2096" s="5" t="s">
        <v>64</v>
      </c>
      <c r="H2096" s="5" t="s">
        <v>319</v>
      </c>
      <c r="I2096" s="5" t="s">
        <v>75</v>
      </c>
      <c r="J2096" s="5" t="s">
        <v>65</v>
      </c>
      <c r="K2096" s="5" t="s">
        <v>65</v>
      </c>
      <c r="M2096" s="5" t="s">
        <v>179</v>
      </c>
      <c r="N2096" s="5" t="s">
        <v>76</v>
      </c>
      <c r="O2096" s="7">
        <v>0</v>
      </c>
      <c r="P2096" s="7">
        <v>0</v>
      </c>
      <c r="Q2096" s="7">
        <v>0</v>
      </c>
      <c r="R2096" s="7">
        <v>0</v>
      </c>
      <c r="T2096" s="5">
        <v>0</v>
      </c>
      <c r="W2096" s="5">
        <v>0</v>
      </c>
      <c r="Y2096" s="5">
        <v>0</v>
      </c>
      <c r="Z2096" s="5">
        <v>0</v>
      </c>
      <c r="AB2096" s="5">
        <v>0</v>
      </c>
      <c r="AC2096" s="5">
        <v>0</v>
      </c>
      <c r="AE2096" s="5">
        <v>0</v>
      </c>
      <c r="AF2096" s="5">
        <v>0</v>
      </c>
      <c r="AH2096" s="5">
        <v>0</v>
      </c>
      <c r="AJ2096" s="7">
        <v>0</v>
      </c>
      <c r="AZ2096" s="5" t="s">
        <v>175</v>
      </c>
      <c r="BB2096" s="5" t="s">
        <v>77</v>
      </c>
      <c r="BD2096" s="5" t="s">
        <v>331</v>
      </c>
      <c r="BE2096" s="5" t="s">
        <v>67</v>
      </c>
    </row>
    <row r="2097" spans="1:57" x14ac:dyDescent="0.25">
      <c r="A2097" s="5">
        <v>2096</v>
      </c>
      <c r="B2097" s="6">
        <v>42591.535868055558</v>
      </c>
      <c r="D2097" s="5" t="s">
        <v>318</v>
      </c>
      <c r="E2097" s="5" t="s">
        <v>356</v>
      </c>
      <c r="G2097" s="5" t="s">
        <v>64</v>
      </c>
      <c r="H2097" s="5" t="s">
        <v>319</v>
      </c>
      <c r="I2097" s="5" t="s">
        <v>75</v>
      </c>
      <c r="J2097" s="5" t="s">
        <v>65</v>
      </c>
      <c r="K2097" s="5" t="s">
        <v>65</v>
      </c>
      <c r="M2097" s="5" t="s">
        <v>252</v>
      </c>
      <c r="N2097" s="5" t="s">
        <v>76</v>
      </c>
      <c r="O2097" s="7">
        <v>0</v>
      </c>
      <c r="P2097" s="7">
        <v>0</v>
      </c>
      <c r="Q2097" s="7">
        <v>0</v>
      </c>
      <c r="R2097" s="7">
        <v>0</v>
      </c>
      <c r="T2097" s="5">
        <v>0</v>
      </c>
      <c r="W2097" s="5">
        <v>0</v>
      </c>
      <c r="Y2097" s="5">
        <v>0</v>
      </c>
      <c r="Z2097" s="5">
        <v>0</v>
      </c>
      <c r="AB2097" s="5">
        <v>0</v>
      </c>
      <c r="AC2097" s="5">
        <v>0</v>
      </c>
      <c r="AE2097" s="5">
        <v>0</v>
      </c>
      <c r="AF2097" s="5">
        <v>0</v>
      </c>
      <c r="AH2097" s="5">
        <v>0</v>
      </c>
      <c r="AJ2097" s="7">
        <v>0</v>
      </c>
      <c r="AZ2097" s="5" t="s">
        <v>175</v>
      </c>
      <c r="BB2097" s="5" t="s">
        <v>77</v>
      </c>
      <c r="BD2097" s="5" t="s">
        <v>361</v>
      </c>
      <c r="BE2097" s="5" t="s">
        <v>67</v>
      </c>
    </row>
    <row r="2098" spans="1:57" x14ac:dyDescent="0.25">
      <c r="A2098" s="5">
        <v>2097</v>
      </c>
      <c r="B2098" s="6">
        <v>42591.535370370373</v>
      </c>
      <c r="D2098" s="5" t="s">
        <v>318</v>
      </c>
      <c r="E2098" s="5" t="s">
        <v>712</v>
      </c>
      <c r="G2098" s="5" t="s">
        <v>64</v>
      </c>
      <c r="H2098" s="5" t="s">
        <v>319</v>
      </c>
      <c r="I2098" s="5" t="s">
        <v>75</v>
      </c>
      <c r="J2098" s="5" t="s">
        <v>65</v>
      </c>
      <c r="K2098" s="5" t="s">
        <v>65</v>
      </c>
      <c r="M2098" s="5" t="s">
        <v>386</v>
      </c>
      <c r="N2098" s="5" t="s">
        <v>66</v>
      </c>
      <c r="O2098" s="7">
        <v>0</v>
      </c>
      <c r="P2098" s="7">
        <v>0</v>
      </c>
      <c r="Q2098" s="7">
        <v>0</v>
      </c>
      <c r="R2098" s="7">
        <v>0</v>
      </c>
      <c r="T2098" s="5">
        <v>0</v>
      </c>
      <c r="W2098" s="5">
        <v>0</v>
      </c>
      <c r="Y2098" s="5">
        <v>0</v>
      </c>
      <c r="Z2098" s="5">
        <v>0</v>
      </c>
      <c r="AB2098" s="5">
        <v>0</v>
      </c>
      <c r="AC2098" s="5">
        <v>0</v>
      </c>
      <c r="AE2098" s="5">
        <v>0</v>
      </c>
      <c r="AF2098" s="5">
        <v>0</v>
      </c>
      <c r="AH2098" s="5">
        <v>0</v>
      </c>
      <c r="AJ2098" s="7">
        <v>0</v>
      </c>
      <c r="AZ2098" s="5" t="s">
        <v>175</v>
      </c>
      <c r="BB2098" s="5" t="s">
        <v>77</v>
      </c>
      <c r="BD2098" s="5" t="s">
        <v>361</v>
      </c>
      <c r="BE2098" s="5" t="s">
        <v>67</v>
      </c>
    </row>
    <row r="2099" spans="1:57" x14ac:dyDescent="0.25">
      <c r="A2099" s="5">
        <v>2098</v>
      </c>
      <c r="B2099" s="6">
        <v>42591.530787037038</v>
      </c>
      <c r="D2099" s="5" t="s">
        <v>318</v>
      </c>
      <c r="E2099" s="5" t="s">
        <v>712</v>
      </c>
      <c r="G2099" s="5" t="s">
        <v>64</v>
      </c>
      <c r="H2099" s="5" t="s">
        <v>319</v>
      </c>
      <c r="I2099" s="5" t="s">
        <v>75</v>
      </c>
      <c r="J2099" s="5" t="s">
        <v>65</v>
      </c>
      <c r="K2099" s="5" t="s">
        <v>65</v>
      </c>
      <c r="M2099" s="5" t="s">
        <v>716</v>
      </c>
      <c r="N2099" s="5" t="s">
        <v>183</v>
      </c>
      <c r="O2099" s="7">
        <v>0</v>
      </c>
      <c r="P2099" s="7">
        <v>0</v>
      </c>
      <c r="Q2099" s="7">
        <v>0</v>
      </c>
      <c r="R2099" s="7">
        <v>0</v>
      </c>
      <c r="T2099" s="5">
        <v>0</v>
      </c>
      <c r="W2099" s="5">
        <v>0</v>
      </c>
      <c r="Y2099" s="5">
        <v>0</v>
      </c>
      <c r="Z2099" s="5">
        <v>0</v>
      </c>
      <c r="AB2099" s="5">
        <v>0</v>
      </c>
      <c r="AC2099" s="5">
        <v>0</v>
      </c>
      <c r="AE2099" s="5">
        <v>0</v>
      </c>
      <c r="AF2099" s="5">
        <v>0</v>
      </c>
      <c r="AH2099" s="5">
        <v>0</v>
      </c>
      <c r="AJ2099" s="7">
        <v>0</v>
      </c>
      <c r="AZ2099" s="5" t="s">
        <v>175</v>
      </c>
      <c r="BB2099" s="5" t="s">
        <v>77</v>
      </c>
      <c r="BD2099" s="5" t="s">
        <v>361</v>
      </c>
      <c r="BE2099" s="5" t="s">
        <v>67</v>
      </c>
    </row>
    <row r="2100" spans="1:57" x14ac:dyDescent="0.25">
      <c r="A2100" s="5">
        <v>2099</v>
      </c>
      <c r="B2100" s="6">
        <v>42591.52679398148</v>
      </c>
      <c r="D2100" s="5" t="s">
        <v>346</v>
      </c>
      <c r="E2100" s="5" t="s">
        <v>318</v>
      </c>
      <c r="G2100" s="5" t="s">
        <v>64</v>
      </c>
      <c r="H2100" s="5" t="s">
        <v>319</v>
      </c>
      <c r="I2100" s="5" t="s">
        <v>176</v>
      </c>
      <c r="J2100" s="5" t="s">
        <v>65</v>
      </c>
      <c r="K2100" s="5" t="s">
        <v>65</v>
      </c>
      <c r="M2100" s="5" t="s">
        <v>239</v>
      </c>
      <c r="N2100" s="5" t="s">
        <v>76</v>
      </c>
      <c r="O2100" s="7">
        <v>0</v>
      </c>
      <c r="P2100" s="7">
        <v>0</v>
      </c>
      <c r="Q2100" s="7">
        <v>0</v>
      </c>
      <c r="R2100" s="7">
        <v>0</v>
      </c>
      <c r="T2100" s="5">
        <v>0</v>
      </c>
      <c r="W2100" s="5">
        <v>0</v>
      </c>
      <c r="Y2100" s="5">
        <v>0</v>
      </c>
      <c r="Z2100" s="5">
        <v>0</v>
      </c>
      <c r="AB2100" s="5">
        <v>0</v>
      </c>
      <c r="AC2100" s="5">
        <v>0</v>
      </c>
      <c r="AE2100" s="5">
        <v>0</v>
      </c>
      <c r="AF2100" s="5">
        <v>0</v>
      </c>
      <c r="AH2100" s="5">
        <v>0</v>
      </c>
      <c r="AJ2100" s="7">
        <v>0</v>
      </c>
      <c r="AZ2100" s="5" t="s">
        <v>175</v>
      </c>
      <c r="BB2100" s="5" t="s">
        <v>178</v>
      </c>
      <c r="BD2100" s="5" t="s">
        <v>361</v>
      </c>
      <c r="BE2100" s="5" t="s">
        <v>67</v>
      </c>
    </row>
    <row r="2101" spans="1:57" x14ac:dyDescent="0.25">
      <c r="A2101" s="5">
        <v>2100</v>
      </c>
      <c r="B2101" s="6">
        <v>42591.521828703706</v>
      </c>
      <c r="D2101" s="5" t="s">
        <v>318</v>
      </c>
      <c r="E2101" s="5" t="s">
        <v>346</v>
      </c>
      <c r="G2101" s="5" t="s">
        <v>64</v>
      </c>
      <c r="H2101" s="5" t="s">
        <v>319</v>
      </c>
      <c r="I2101" s="5" t="s">
        <v>75</v>
      </c>
      <c r="J2101" s="5" t="s">
        <v>65</v>
      </c>
      <c r="K2101" s="5" t="s">
        <v>65</v>
      </c>
      <c r="M2101" s="5" t="s">
        <v>507</v>
      </c>
      <c r="N2101" s="5" t="s">
        <v>76</v>
      </c>
      <c r="O2101" s="7">
        <v>0</v>
      </c>
      <c r="P2101" s="7">
        <v>0</v>
      </c>
      <c r="Q2101" s="7">
        <v>0</v>
      </c>
      <c r="R2101" s="7">
        <v>0</v>
      </c>
      <c r="T2101" s="5">
        <v>0</v>
      </c>
      <c r="W2101" s="5">
        <v>0</v>
      </c>
      <c r="Y2101" s="5">
        <v>0</v>
      </c>
      <c r="Z2101" s="5">
        <v>0</v>
      </c>
      <c r="AB2101" s="5">
        <v>0</v>
      </c>
      <c r="AC2101" s="5">
        <v>0</v>
      </c>
      <c r="AE2101" s="5">
        <v>0</v>
      </c>
      <c r="AF2101" s="5">
        <v>0</v>
      </c>
      <c r="AH2101" s="5">
        <v>0</v>
      </c>
      <c r="AJ2101" s="7">
        <v>0</v>
      </c>
      <c r="AZ2101" s="5" t="s">
        <v>175</v>
      </c>
      <c r="BB2101" s="5" t="s">
        <v>77</v>
      </c>
      <c r="BD2101" s="5" t="s">
        <v>589</v>
      </c>
      <c r="BE2101" s="5" t="s">
        <v>67</v>
      </c>
    </row>
    <row r="2102" spans="1:57" x14ac:dyDescent="0.25">
      <c r="A2102" s="5">
        <v>2101</v>
      </c>
      <c r="B2102" s="6">
        <v>42591.509548611109</v>
      </c>
      <c r="D2102" s="5" t="s">
        <v>317</v>
      </c>
      <c r="E2102" s="5" t="s">
        <v>318</v>
      </c>
      <c r="F2102" s="5" t="s">
        <v>317</v>
      </c>
      <c r="G2102" s="5" t="s">
        <v>80</v>
      </c>
      <c r="H2102" s="5" t="s">
        <v>319</v>
      </c>
      <c r="I2102" s="5" t="s">
        <v>320</v>
      </c>
      <c r="J2102" s="5" t="s">
        <v>65</v>
      </c>
      <c r="K2102" s="5" t="s">
        <v>65</v>
      </c>
      <c r="M2102" s="5" t="s">
        <v>243</v>
      </c>
      <c r="N2102" s="5" t="s">
        <v>66</v>
      </c>
      <c r="O2102" s="7">
        <v>0</v>
      </c>
      <c r="P2102" s="7">
        <v>0</v>
      </c>
      <c r="Q2102" s="7">
        <v>0</v>
      </c>
      <c r="R2102" s="7">
        <v>0</v>
      </c>
      <c r="T2102" s="5">
        <v>0</v>
      </c>
      <c r="W2102" s="5">
        <v>0</v>
      </c>
      <c r="Y2102" s="5">
        <v>0</v>
      </c>
      <c r="Z2102" s="5">
        <v>0</v>
      </c>
      <c r="AB2102" s="5">
        <v>0</v>
      </c>
      <c r="AC2102" s="5">
        <v>0</v>
      </c>
      <c r="AE2102" s="5">
        <v>0</v>
      </c>
      <c r="AF2102" s="5">
        <v>0</v>
      </c>
      <c r="AH2102" s="5">
        <v>0</v>
      </c>
      <c r="AJ2102" s="7">
        <v>0</v>
      </c>
      <c r="BB2102" s="5" t="s">
        <v>322</v>
      </c>
      <c r="BD2102" s="5" t="s">
        <v>323</v>
      </c>
      <c r="BE2102" s="5" t="s">
        <v>324</v>
      </c>
    </row>
    <row r="2103" spans="1:57" x14ac:dyDescent="0.25">
      <c r="A2103" s="5">
        <v>2102</v>
      </c>
      <c r="B2103" s="6">
        <v>42591.48027777778</v>
      </c>
      <c r="C2103" s="6">
        <v>42591.640289351853</v>
      </c>
      <c r="D2103" s="5" t="s">
        <v>336</v>
      </c>
      <c r="E2103" s="5" t="s">
        <v>68</v>
      </c>
      <c r="F2103" s="5" t="s">
        <v>337</v>
      </c>
      <c r="G2103" s="5" t="s">
        <v>64</v>
      </c>
      <c r="H2103" s="5" t="s">
        <v>319</v>
      </c>
      <c r="I2103" s="5" t="s">
        <v>69</v>
      </c>
      <c r="J2103" s="5" t="s">
        <v>65</v>
      </c>
      <c r="K2103" s="5" t="s">
        <v>65</v>
      </c>
      <c r="L2103" s="5">
        <v>186326</v>
      </c>
      <c r="M2103" s="5" t="s">
        <v>70</v>
      </c>
      <c r="N2103" s="5" t="s">
        <v>70</v>
      </c>
      <c r="O2103" s="7">
        <v>0</v>
      </c>
      <c r="P2103" s="7">
        <v>0</v>
      </c>
      <c r="Q2103" s="7">
        <v>0</v>
      </c>
      <c r="R2103" s="7">
        <v>0</v>
      </c>
      <c r="T2103" s="5">
        <v>33</v>
      </c>
      <c r="U2103" s="5">
        <v>0</v>
      </c>
      <c r="V2103" s="5">
        <v>0</v>
      </c>
      <c r="W2103" s="5">
        <v>0</v>
      </c>
      <c r="Z2103" s="5">
        <v>0</v>
      </c>
      <c r="AC2103" s="5">
        <v>0</v>
      </c>
      <c r="AF2103" s="5">
        <v>0</v>
      </c>
      <c r="AI2103" s="7">
        <v>318.25110000000001</v>
      </c>
      <c r="AJ2103" s="7">
        <v>0.1777</v>
      </c>
      <c r="AK2103" s="5" t="s">
        <v>189</v>
      </c>
      <c r="AZ2103" s="5" t="s">
        <v>186</v>
      </c>
      <c r="BB2103" s="5" t="s">
        <v>71</v>
      </c>
    </row>
    <row r="2104" spans="1:57" x14ac:dyDescent="0.25">
      <c r="A2104" s="5">
        <v>2103</v>
      </c>
      <c r="B2104" s="6">
        <v>42591.471273148149</v>
      </c>
      <c r="D2104" s="5" t="s">
        <v>317</v>
      </c>
      <c r="E2104" s="5" t="s">
        <v>318</v>
      </c>
      <c r="F2104" s="5" t="s">
        <v>317</v>
      </c>
      <c r="G2104" s="5" t="s">
        <v>80</v>
      </c>
      <c r="H2104" s="5" t="s">
        <v>319</v>
      </c>
      <c r="I2104" s="5" t="s">
        <v>320</v>
      </c>
      <c r="J2104" s="5" t="s">
        <v>65</v>
      </c>
      <c r="K2104" s="5" t="s">
        <v>65</v>
      </c>
      <c r="M2104" s="5" t="s">
        <v>349</v>
      </c>
      <c r="N2104" s="5" t="s">
        <v>66</v>
      </c>
      <c r="O2104" s="7">
        <v>0</v>
      </c>
      <c r="P2104" s="7">
        <v>0</v>
      </c>
      <c r="Q2104" s="7">
        <v>0</v>
      </c>
      <c r="R2104" s="7">
        <v>0</v>
      </c>
      <c r="T2104" s="5">
        <v>0</v>
      </c>
      <c r="W2104" s="5">
        <v>0</v>
      </c>
      <c r="Y2104" s="5">
        <v>0</v>
      </c>
      <c r="Z2104" s="5">
        <v>0</v>
      </c>
      <c r="AB2104" s="5">
        <v>0</v>
      </c>
      <c r="AC2104" s="5">
        <v>0</v>
      </c>
      <c r="AE2104" s="5">
        <v>0</v>
      </c>
      <c r="AF2104" s="5">
        <v>0</v>
      </c>
      <c r="AH2104" s="5">
        <v>0</v>
      </c>
      <c r="AJ2104" s="7">
        <v>0</v>
      </c>
      <c r="BB2104" s="5" t="s">
        <v>322</v>
      </c>
      <c r="BD2104" s="5" t="s">
        <v>323</v>
      </c>
      <c r="BE2104" s="5" t="s">
        <v>324</v>
      </c>
    </row>
    <row r="2105" spans="1:57" x14ac:dyDescent="0.25">
      <c r="A2105" s="5">
        <v>2104</v>
      </c>
      <c r="B2105" s="6">
        <v>42591.467812499999</v>
      </c>
      <c r="C2105" s="6">
        <v>42591.630740740744</v>
      </c>
      <c r="D2105" s="5" t="s">
        <v>336</v>
      </c>
      <c r="E2105" s="5" t="s">
        <v>68</v>
      </c>
      <c r="F2105" s="5" t="s">
        <v>337</v>
      </c>
      <c r="G2105" s="5" t="s">
        <v>64</v>
      </c>
      <c r="H2105" s="5" t="s">
        <v>319</v>
      </c>
      <c r="I2105" s="5" t="s">
        <v>69</v>
      </c>
      <c r="J2105" s="5" t="s">
        <v>65</v>
      </c>
      <c r="K2105" s="5" t="s">
        <v>65</v>
      </c>
      <c r="L2105" s="5">
        <v>6276035</v>
      </c>
      <c r="M2105" s="5" t="s">
        <v>70</v>
      </c>
      <c r="N2105" s="5" t="s">
        <v>70</v>
      </c>
      <c r="O2105" s="7">
        <v>0</v>
      </c>
      <c r="P2105" s="7">
        <v>0</v>
      </c>
      <c r="Q2105" s="7">
        <v>0</v>
      </c>
      <c r="R2105" s="7">
        <v>0</v>
      </c>
      <c r="T2105" s="5">
        <v>33</v>
      </c>
      <c r="U2105" s="5">
        <v>0</v>
      </c>
      <c r="V2105" s="5">
        <v>0</v>
      </c>
      <c r="W2105" s="5">
        <v>0</v>
      </c>
      <c r="Z2105" s="5">
        <v>0</v>
      </c>
      <c r="AC2105" s="5">
        <v>0</v>
      </c>
      <c r="AF2105" s="5">
        <v>0</v>
      </c>
      <c r="AI2105" s="7">
        <v>318.3449</v>
      </c>
      <c r="AJ2105" s="7">
        <v>5.9854000000000003</v>
      </c>
      <c r="AK2105" s="5" t="s">
        <v>190</v>
      </c>
      <c r="AZ2105" s="5" t="s">
        <v>185</v>
      </c>
      <c r="BB2105" s="5" t="s">
        <v>74</v>
      </c>
    </row>
    <row r="2106" spans="1:57" x14ac:dyDescent="0.25">
      <c r="A2106" s="5">
        <v>2105</v>
      </c>
      <c r="B2106" s="6">
        <v>42591.464965277781</v>
      </c>
      <c r="D2106" s="5" t="s">
        <v>317</v>
      </c>
      <c r="E2106" s="5" t="s">
        <v>318</v>
      </c>
      <c r="F2106" s="5" t="s">
        <v>317</v>
      </c>
      <c r="G2106" s="5" t="s">
        <v>80</v>
      </c>
      <c r="H2106" s="5" t="s">
        <v>319</v>
      </c>
      <c r="I2106" s="5" t="s">
        <v>320</v>
      </c>
      <c r="J2106" s="5" t="s">
        <v>65</v>
      </c>
      <c r="K2106" s="5" t="s">
        <v>65</v>
      </c>
      <c r="M2106" s="5" t="s">
        <v>446</v>
      </c>
      <c r="N2106" s="5" t="s">
        <v>66</v>
      </c>
      <c r="O2106" s="7">
        <v>0</v>
      </c>
      <c r="P2106" s="7">
        <v>0</v>
      </c>
      <c r="Q2106" s="7">
        <v>0</v>
      </c>
      <c r="R2106" s="7">
        <v>0</v>
      </c>
      <c r="T2106" s="5">
        <v>0</v>
      </c>
      <c r="W2106" s="5">
        <v>0</v>
      </c>
      <c r="Y2106" s="5">
        <v>0</v>
      </c>
      <c r="Z2106" s="5">
        <v>0</v>
      </c>
      <c r="AB2106" s="5">
        <v>0</v>
      </c>
      <c r="AC2106" s="5">
        <v>0</v>
      </c>
      <c r="AE2106" s="5">
        <v>0</v>
      </c>
      <c r="AF2106" s="5">
        <v>0</v>
      </c>
      <c r="AH2106" s="5">
        <v>0</v>
      </c>
      <c r="AJ2106" s="7">
        <v>0</v>
      </c>
      <c r="BB2106" s="5" t="s">
        <v>322</v>
      </c>
      <c r="BD2106" s="5" t="s">
        <v>323</v>
      </c>
      <c r="BE2106" s="5" t="s">
        <v>324</v>
      </c>
    </row>
    <row r="2107" spans="1:57" x14ac:dyDescent="0.25">
      <c r="A2107" s="5">
        <v>2106</v>
      </c>
      <c r="B2107" s="6">
        <v>42591.438067129631</v>
      </c>
      <c r="D2107" s="5" t="s">
        <v>744</v>
      </c>
      <c r="E2107" s="5" t="s">
        <v>318</v>
      </c>
      <c r="G2107" s="5" t="s">
        <v>64</v>
      </c>
      <c r="H2107" s="5" t="s">
        <v>319</v>
      </c>
      <c r="I2107" s="5" t="s">
        <v>176</v>
      </c>
      <c r="J2107" s="5" t="s">
        <v>65</v>
      </c>
      <c r="K2107" s="5" t="s">
        <v>65</v>
      </c>
      <c r="M2107" s="5" t="s">
        <v>601</v>
      </c>
      <c r="N2107" s="5" t="s">
        <v>76</v>
      </c>
      <c r="O2107" s="7">
        <v>0</v>
      </c>
      <c r="P2107" s="7">
        <v>0</v>
      </c>
      <c r="Q2107" s="7">
        <v>0</v>
      </c>
      <c r="R2107" s="7">
        <v>0</v>
      </c>
      <c r="T2107" s="5">
        <v>0</v>
      </c>
      <c r="W2107" s="5">
        <v>0</v>
      </c>
      <c r="Y2107" s="5">
        <v>0</v>
      </c>
      <c r="Z2107" s="5">
        <v>0</v>
      </c>
      <c r="AB2107" s="5">
        <v>0</v>
      </c>
      <c r="AC2107" s="5">
        <v>0</v>
      </c>
      <c r="AE2107" s="5">
        <v>0</v>
      </c>
      <c r="AF2107" s="5">
        <v>0</v>
      </c>
      <c r="AH2107" s="5">
        <v>0</v>
      </c>
      <c r="AJ2107" s="7">
        <v>0</v>
      </c>
      <c r="AZ2107" s="5" t="s">
        <v>175</v>
      </c>
      <c r="BB2107" s="5" t="s">
        <v>178</v>
      </c>
      <c r="BD2107" s="5" t="s">
        <v>589</v>
      </c>
      <c r="BE2107" s="5" t="s">
        <v>67</v>
      </c>
    </row>
    <row r="2108" spans="1:57" x14ac:dyDescent="0.25">
      <c r="A2108" s="5">
        <v>2107</v>
      </c>
      <c r="B2108" s="6">
        <v>42591.384479166663</v>
      </c>
      <c r="C2108" s="6">
        <v>42591.539907407408</v>
      </c>
      <c r="D2108" s="5" t="s">
        <v>336</v>
      </c>
      <c r="E2108" s="5" t="s">
        <v>241</v>
      </c>
      <c r="F2108" s="5" t="s">
        <v>337</v>
      </c>
      <c r="G2108" s="5" t="s">
        <v>64</v>
      </c>
      <c r="H2108" s="5" t="s">
        <v>319</v>
      </c>
      <c r="I2108" s="5" t="s">
        <v>69</v>
      </c>
      <c r="J2108" s="5" t="s">
        <v>65</v>
      </c>
      <c r="K2108" s="5" t="s">
        <v>65</v>
      </c>
      <c r="L2108" s="5">
        <v>279960</v>
      </c>
      <c r="M2108" s="5" t="s">
        <v>70</v>
      </c>
      <c r="N2108" s="5" t="s">
        <v>70</v>
      </c>
      <c r="O2108" s="7">
        <v>0</v>
      </c>
      <c r="P2108" s="7">
        <v>0</v>
      </c>
      <c r="Q2108" s="7">
        <v>0</v>
      </c>
      <c r="R2108" s="7">
        <v>0</v>
      </c>
      <c r="T2108" s="5">
        <v>33</v>
      </c>
      <c r="U2108" s="5">
        <v>0</v>
      </c>
      <c r="V2108" s="5">
        <v>0</v>
      </c>
      <c r="W2108" s="5">
        <v>0</v>
      </c>
      <c r="Z2108" s="5">
        <v>0</v>
      </c>
      <c r="AC2108" s="5">
        <v>0</v>
      </c>
      <c r="AF2108" s="5">
        <v>0</v>
      </c>
      <c r="AI2108" s="7">
        <v>318.69839999999999</v>
      </c>
      <c r="AJ2108" s="7">
        <v>0.2666</v>
      </c>
      <c r="AK2108" s="5" t="s">
        <v>190</v>
      </c>
      <c r="AZ2108" s="5" t="s">
        <v>185</v>
      </c>
      <c r="BB2108" s="5" t="s">
        <v>74</v>
      </c>
    </row>
    <row r="2109" spans="1:57" x14ac:dyDescent="0.25">
      <c r="A2109" s="5">
        <v>2108</v>
      </c>
      <c r="B2109" s="6">
        <v>42591.313599537039</v>
      </c>
      <c r="C2109" s="6">
        <v>42591.490381944444</v>
      </c>
      <c r="D2109" s="5" t="s">
        <v>336</v>
      </c>
      <c r="E2109" s="5" t="s">
        <v>241</v>
      </c>
      <c r="F2109" s="5" t="s">
        <v>337</v>
      </c>
      <c r="G2109" s="5" t="s">
        <v>64</v>
      </c>
      <c r="H2109" s="5" t="s">
        <v>319</v>
      </c>
      <c r="I2109" s="5" t="s">
        <v>69</v>
      </c>
      <c r="J2109" s="5" t="s">
        <v>65</v>
      </c>
      <c r="K2109" s="5" t="s">
        <v>65</v>
      </c>
      <c r="L2109" s="5">
        <v>159005</v>
      </c>
      <c r="M2109" s="5" t="s">
        <v>70</v>
      </c>
      <c r="N2109" s="5" t="s">
        <v>70</v>
      </c>
      <c r="O2109" s="7">
        <v>0</v>
      </c>
      <c r="P2109" s="7">
        <v>0</v>
      </c>
      <c r="Q2109" s="7">
        <v>0</v>
      </c>
      <c r="R2109" s="7">
        <v>0</v>
      </c>
      <c r="T2109" s="5">
        <v>33</v>
      </c>
      <c r="U2109" s="5">
        <v>0</v>
      </c>
      <c r="V2109" s="5">
        <v>0</v>
      </c>
      <c r="W2109" s="5">
        <v>0</v>
      </c>
      <c r="Z2109" s="5">
        <v>0</v>
      </c>
      <c r="AC2109" s="5">
        <v>0</v>
      </c>
      <c r="AF2109" s="5">
        <v>0</v>
      </c>
      <c r="AI2109" s="7">
        <v>327.37509999999997</v>
      </c>
      <c r="AJ2109" s="7">
        <v>0.15229999999999999</v>
      </c>
      <c r="AK2109" s="5" t="s">
        <v>149</v>
      </c>
      <c r="AZ2109" s="5" t="s">
        <v>186</v>
      </c>
      <c r="BB2109" s="5" t="s">
        <v>71</v>
      </c>
    </row>
    <row r="2110" spans="1:57" x14ac:dyDescent="0.25">
      <c r="A2110" s="5">
        <v>2109</v>
      </c>
      <c r="B2110" s="6">
        <v>42591.313449074078</v>
      </c>
      <c r="C2110" s="6">
        <v>42591.443969907406</v>
      </c>
      <c r="D2110" s="5" t="s">
        <v>336</v>
      </c>
      <c r="E2110" s="5" t="s">
        <v>68</v>
      </c>
      <c r="F2110" s="5" t="s">
        <v>337</v>
      </c>
      <c r="G2110" s="5" t="s">
        <v>64</v>
      </c>
      <c r="H2110" s="5" t="s">
        <v>319</v>
      </c>
      <c r="I2110" s="5" t="s">
        <v>69</v>
      </c>
      <c r="J2110" s="5" t="s">
        <v>65</v>
      </c>
      <c r="K2110" s="5" t="s">
        <v>65</v>
      </c>
      <c r="L2110" s="5">
        <v>61456807</v>
      </c>
      <c r="M2110" s="5" t="s">
        <v>70</v>
      </c>
      <c r="N2110" s="5" t="s">
        <v>70</v>
      </c>
      <c r="O2110" s="7">
        <v>0</v>
      </c>
      <c r="P2110" s="7">
        <v>0</v>
      </c>
      <c r="Q2110" s="7">
        <v>0</v>
      </c>
      <c r="R2110" s="7">
        <v>0</v>
      </c>
      <c r="T2110" s="5">
        <v>33</v>
      </c>
      <c r="U2110" s="5">
        <v>0</v>
      </c>
      <c r="V2110" s="5">
        <v>0</v>
      </c>
      <c r="W2110" s="5">
        <v>0</v>
      </c>
      <c r="Z2110" s="5">
        <v>0</v>
      </c>
      <c r="AC2110" s="5">
        <v>0</v>
      </c>
      <c r="AF2110" s="5">
        <v>0</v>
      </c>
      <c r="AI2110" s="7">
        <v>377.37419999999997</v>
      </c>
      <c r="AJ2110" s="7">
        <v>58.610399999999998</v>
      </c>
      <c r="AK2110" s="5" t="s">
        <v>190</v>
      </c>
      <c r="AZ2110" s="5" t="s">
        <v>185</v>
      </c>
      <c r="BB2110" s="5" t="s">
        <v>74</v>
      </c>
    </row>
    <row r="2111" spans="1:57" x14ac:dyDescent="0.25">
      <c r="A2111" s="5">
        <v>2110</v>
      </c>
      <c r="B2111" s="6">
        <v>42590.985474537039</v>
      </c>
      <c r="C2111" s="6">
        <v>42591.093946759262</v>
      </c>
      <c r="D2111" s="5" t="s">
        <v>336</v>
      </c>
      <c r="E2111" s="5" t="s">
        <v>241</v>
      </c>
      <c r="F2111" s="5" t="s">
        <v>337</v>
      </c>
      <c r="G2111" s="5" t="s">
        <v>64</v>
      </c>
      <c r="H2111" s="5" t="s">
        <v>319</v>
      </c>
      <c r="I2111" s="5" t="s">
        <v>69</v>
      </c>
      <c r="J2111" s="5" t="s">
        <v>65</v>
      </c>
      <c r="K2111" s="5" t="s">
        <v>65</v>
      </c>
      <c r="L2111" s="5">
        <v>3586</v>
      </c>
      <c r="M2111" s="5" t="s">
        <v>70</v>
      </c>
      <c r="N2111" s="5" t="s">
        <v>70</v>
      </c>
      <c r="O2111" s="7">
        <v>0</v>
      </c>
      <c r="P2111" s="7">
        <v>0</v>
      </c>
      <c r="Q2111" s="7">
        <v>0</v>
      </c>
      <c r="R2111" s="7">
        <v>0</v>
      </c>
      <c r="T2111" s="5">
        <v>33</v>
      </c>
      <c r="U2111" s="5">
        <v>0</v>
      </c>
      <c r="V2111" s="5">
        <v>0</v>
      </c>
      <c r="W2111" s="5">
        <v>0</v>
      </c>
      <c r="Z2111" s="5">
        <v>0</v>
      </c>
      <c r="AC2111" s="5">
        <v>0</v>
      </c>
      <c r="AF2111" s="5">
        <v>0</v>
      </c>
      <c r="AI2111" s="7">
        <v>377.505</v>
      </c>
      <c r="AJ2111" s="7">
        <v>2.8999999999999998E-3</v>
      </c>
      <c r="AK2111" s="5" t="s">
        <v>149</v>
      </c>
      <c r="AZ2111" s="5" t="s">
        <v>186</v>
      </c>
      <c r="BB2111" s="5" t="s">
        <v>71</v>
      </c>
    </row>
    <row r="2112" spans="1:57" x14ac:dyDescent="0.25">
      <c r="A2112" s="5">
        <v>2111</v>
      </c>
      <c r="B2112" s="6">
        <v>42590.985266203701</v>
      </c>
      <c r="C2112" s="6">
        <v>42591.069479166668</v>
      </c>
      <c r="D2112" s="5" t="s">
        <v>336</v>
      </c>
      <c r="E2112" s="5" t="s">
        <v>241</v>
      </c>
      <c r="F2112" s="5" t="s">
        <v>337</v>
      </c>
      <c r="G2112" s="5" t="s">
        <v>64</v>
      </c>
      <c r="H2112" s="5" t="s">
        <v>319</v>
      </c>
      <c r="I2112" s="5" t="s">
        <v>69</v>
      </c>
      <c r="J2112" s="5" t="s">
        <v>65</v>
      </c>
      <c r="K2112" s="5" t="s">
        <v>65</v>
      </c>
      <c r="L2112" s="5">
        <v>134752</v>
      </c>
      <c r="M2112" s="5" t="s">
        <v>70</v>
      </c>
      <c r="N2112" s="5" t="s">
        <v>70</v>
      </c>
      <c r="O2112" s="7">
        <v>0</v>
      </c>
      <c r="P2112" s="7">
        <v>0</v>
      </c>
      <c r="Q2112" s="7">
        <v>0</v>
      </c>
      <c r="R2112" s="7">
        <v>0</v>
      </c>
      <c r="T2112" s="5">
        <v>33</v>
      </c>
      <c r="U2112" s="5">
        <v>0</v>
      </c>
      <c r="V2112" s="5">
        <v>0</v>
      </c>
      <c r="W2112" s="5">
        <v>0</v>
      </c>
      <c r="Z2112" s="5">
        <v>0</v>
      </c>
      <c r="AC2112" s="5">
        <v>0</v>
      </c>
      <c r="AF2112" s="5">
        <v>0</v>
      </c>
      <c r="AI2112" s="7">
        <v>377.50209999999998</v>
      </c>
      <c r="AJ2112" s="7">
        <v>0.12790000000000001</v>
      </c>
      <c r="AK2112" s="5" t="s">
        <v>148</v>
      </c>
      <c r="AZ2112" s="5" t="s">
        <v>185</v>
      </c>
      <c r="BB2112" s="5" t="s">
        <v>74</v>
      </c>
    </row>
    <row r="2113" spans="1:57" x14ac:dyDescent="0.25">
      <c r="A2113" s="5">
        <v>2112</v>
      </c>
      <c r="B2113" s="6">
        <v>42590.890567129631</v>
      </c>
      <c r="D2113" s="5" t="s">
        <v>318</v>
      </c>
      <c r="E2113" s="5" t="s">
        <v>344</v>
      </c>
      <c r="G2113" s="5" t="s">
        <v>64</v>
      </c>
      <c r="H2113" s="5" t="s">
        <v>319</v>
      </c>
      <c r="I2113" s="5" t="s">
        <v>75</v>
      </c>
      <c r="J2113" s="5" t="s">
        <v>65</v>
      </c>
      <c r="K2113" s="5" t="s">
        <v>65</v>
      </c>
      <c r="M2113" s="5" t="s">
        <v>246</v>
      </c>
      <c r="N2113" s="5" t="s">
        <v>66</v>
      </c>
      <c r="O2113" s="7">
        <v>0</v>
      </c>
      <c r="P2113" s="7">
        <v>0</v>
      </c>
      <c r="Q2113" s="7">
        <v>0</v>
      </c>
      <c r="R2113" s="7">
        <v>0</v>
      </c>
      <c r="T2113" s="5">
        <v>0</v>
      </c>
      <c r="W2113" s="5">
        <v>0</v>
      </c>
      <c r="Y2113" s="5">
        <v>0</v>
      </c>
      <c r="Z2113" s="5">
        <v>0</v>
      </c>
      <c r="AB2113" s="5">
        <v>0</v>
      </c>
      <c r="AC2113" s="5">
        <v>0</v>
      </c>
      <c r="AE2113" s="5">
        <v>0</v>
      </c>
      <c r="AF2113" s="5">
        <v>0</v>
      </c>
      <c r="AH2113" s="5">
        <v>0</v>
      </c>
      <c r="AJ2113" s="7">
        <v>0</v>
      </c>
      <c r="AZ2113" s="5" t="s">
        <v>175</v>
      </c>
      <c r="BB2113" s="5" t="s">
        <v>77</v>
      </c>
      <c r="BD2113" s="5" t="s">
        <v>589</v>
      </c>
      <c r="BE2113" s="5" t="s">
        <v>67</v>
      </c>
    </row>
    <row r="2114" spans="1:57" x14ac:dyDescent="0.25">
      <c r="A2114" s="5">
        <v>2113</v>
      </c>
      <c r="B2114" s="6">
        <v>42590.890289351853</v>
      </c>
      <c r="D2114" s="5" t="s">
        <v>318</v>
      </c>
      <c r="E2114" s="5" t="s">
        <v>344</v>
      </c>
      <c r="G2114" s="5" t="s">
        <v>64</v>
      </c>
      <c r="H2114" s="5" t="s">
        <v>319</v>
      </c>
      <c r="I2114" s="5" t="s">
        <v>75</v>
      </c>
      <c r="J2114" s="5" t="s">
        <v>65</v>
      </c>
      <c r="K2114" s="5" t="s">
        <v>65</v>
      </c>
      <c r="M2114" s="5" t="s">
        <v>192</v>
      </c>
      <c r="N2114" s="5" t="s">
        <v>66</v>
      </c>
      <c r="O2114" s="7">
        <v>0</v>
      </c>
      <c r="P2114" s="7">
        <v>0</v>
      </c>
      <c r="Q2114" s="7">
        <v>0</v>
      </c>
      <c r="R2114" s="7">
        <v>0</v>
      </c>
      <c r="T2114" s="5">
        <v>0</v>
      </c>
      <c r="W2114" s="5">
        <v>0</v>
      </c>
      <c r="Y2114" s="5">
        <v>0</v>
      </c>
      <c r="Z2114" s="5">
        <v>0</v>
      </c>
      <c r="AB2114" s="5">
        <v>0</v>
      </c>
      <c r="AC2114" s="5">
        <v>0</v>
      </c>
      <c r="AE2114" s="5">
        <v>0</v>
      </c>
      <c r="AF2114" s="5">
        <v>0</v>
      </c>
      <c r="AH2114" s="5">
        <v>0</v>
      </c>
      <c r="AJ2114" s="7">
        <v>0</v>
      </c>
      <c r="AZ2114" s="5" t="s">
        <v>175</v>
      </c>
      <c r="BB2114" s="5" t="s">
        <v>77</v>
      </c>
      <c r="BD2114" s="5" t="s">
        <v>590</v>
      </c>
      <c r="BE2114" s="5" t="s">
        <v>67</v>
      </c>
    </row>
    <row r="2115" spans="1:57" x14ac:dyDescent="0.25">
      <c r="A2115" s="5">
        <v>2114</v>
      </c>
      <c r="B2115" s="6">
        <v>42590.818807870368</v>
      </c>
      <c r="C2115" s="6">
        <v>42591.008032407408</v>
      </c>
      <c r="D2115" s="5" t="s">
        <v>336</v>
      </c>
      <c r="E2115" s="5" t="s">
        <v>241</v>
      </c>
      <c r="F2115" s="5" t="s">
        <v>337</v>
      </c>
      <c r="G2115" s="5" t="s">
        <v>64</v>
      </c>
      <c r="H2115" s="5" t="s">
        <v>319</v>
      </c>
      <c r="I2115" s="5" t="s">
        <v>69</v>
      </c>
      <c r="J2115" s="5" t="s">
        <v>65</v>
      </c>
      <c r="K2115" s="5" t="s">
        <v>65</v>
      </c>
      <c r="L2115" s="5">
        <v>277641</v>
      </c>
      <c r="M2115" s="5" t="s">
        <v>70</v>
      </c>
      <c r="N2115" s="5" t="s">
        <v>70</v>
      </c>
      <c r="O2115" s="7">
        <v>0</v>
      </c>
      <c r="P2115" s="7">
        <v>0</v>
      </c>
      <c r="Q2115" s="7">
        <v>0</v>
      </c>
      <c r="R2115" s="7">
        <v>0</v>
      </c>
      <c r="T2115" s="5">
        <v>33</v>
      </c>
      <c r="U2115" s="5">
        <v>0</v>
      </c>
      <c r="V2115" s="5">
        <v>0</v>
      </c>
      <c r="W2115" s="5">
        <v>0</v>
      </c>
      <c r="Z2115" s="5">
        <v>0</v>
      </c>
      <c r="AC2115" s="5">
        <v>0</v>
      </c>
      <c r="AF2115" s="5">
        <v>0</v>
      </c>
      <c r="AI2115" s="7">
        <v>378.0421</v>
      </c>
      <c r="AJ2115" s="7">
        <v>0.2656</v>
      </c>
      <c r="AK2115" s="5" t="s">
        <v>149</v>
      </c>
      <c r="AZ2115" s="5" t="s">
        <v>186</v>
      </c>
      <c r="BB2115" s="5" t="s">
        <v>71</v>
      </c>
    </row>
    <row r="2116" spans="1:57" x14ac:dyDescent="0.25">
      <c r="A2116" s="5">
        <v>2115</v>
      </c>
      <c r="B2116" s="6">
        <v>42590.818599537037</v>
      </c>
      <c r="C2116" s="6">
        <v>42590.99894675926</v>
      </c>
      <c r="D2116" s="5" t="s">
        <v>336</v>
      </c>
      <c r="E2116" s="5" t="s">
        <v>241</v>
      </c>
      <c r="F2116" s="5" t="s">
        <v>337</v>
      </c>
      <c r="G2116" s="5" t="s">
        <v>64</v>
      </c>
      <c r="H2116" s="5" t="s">
        <v>319</v>
      </c>
      <c r="I2116" s="5" t="s">
        <v>69</v>
      </c>
      <c r="J2116" s="5" t="s">
        <v>65</v>
      </c>
      <c r="K2116" s="5" t="s">
        <v>65</v>
      </c>
      <c r="L2116" s="5">
        <v>2994520</v>
      </c>
      <c r="M2116" s="5" t="s">
        <v>70</v>
      </c>
      <c r="N2116" s="5" t="s">
        <v>70</v>
      </c>
      <c r="O2116" s="7">
        <v>0</v>
      </c>
      <c r="P2116" s="7">
        <v>0</v>
      </c>
      <c r="Q2116" s="7">
        <v>0</v>
      </c>
      <c r="R2116" s="7">
        <v>0</v>
      </c>
      <c r="T2116" s="5">
        <v>33</v>
      </c>
      <c r="U2116" s="5">
        <v>0</v>
      </c>
      <c r="V2116" s="5">
        <v>0</v>
      </c>
      <c r="W2116" s="5">
        <v>0</v>
      </c>
      <c r="Z2116" s="5">
        <v>0</v>
      </c>
      <c r="AC2116" s="5">
        <v>0</v>
      </c>
      <c r="AF2116" s="5">
        <v>0</v>
      </c>
      <c r="AI2116" s="7">
        <v>380.62709999999998</v>
      </c>
      <c r="AJ2116" s="7">
        <v>2.8563999999999998</v>
      </c>
      <c r="AK2116" s="5" t="s">
        <v>148</v>
      </c>
      <c r="AZ2116" s="5" t="s">
        <v>185</v>
      </c>
      <c r="BB2116" s="5" t="s">
        <v>74</v>
      </c>
    </row>
    <row r="2117" spans="1:57" x14ac:dyDescent="0.25">
      <c r="A2117" s="5">
        <v>2116</v>
      </c>
      <c r="B2117" s="6">
        <v>42590.669664351852</v>
      </c>
      <c r="D2117" s="5" t="s">
        <v>318</v>
      </c>
      <c r="E2117" s="5" t="s">
        <v>705</v>
      </c>
      <c r="G2117" s="5" t="s">
        <v>64</v>
      </c>
      <c r="H2117" s="5" t="s">
        <v>319</v>
      </c>
      <c r="I2117" s="5" t="s">
        <v>75</v>
      </c>
      <c r="J2117" s="5" t="s">
        <v>65</v>
      </c>
      <c r="K2117" s="5" t="s">
        <v>65</v>
      </c>
      <c r="M2117" s="5" t="s">
        <v>745</v>
      </c>
      <c r="N2117" s="5" t="s">
        <v>183</v>
      </c>
      <c r="O2117" s="7">
        <v>0</v>
      </c>
      <c r="P2117" s="7">
        <v>0</v>
      </c>
      <c r="Q2117" s="7">
        <v>0</v>
      </c>
      <c r="R2117" s="7">
        <v>0</v>
      </c>
      <c r="T2117" s="5">
        <v>0</v>
      </c>
      <c r="W2117" s="5">
        <v>0</v>
      </c>
      <c r="Y2117" s="5">
        <v>0</v>
      </c>
      <c r="Z2117" s="5">
        <v>0</v>
      </c>
      <c r="AB2117" s="5">
        <v>0</v>
      </c>
      <c r="AC2117" s="5">
        <v>0</v>
      </c>
      <c r="AE2117" s="5">
        <v>0</v>
      </c>
      <c r="AF2117" s="5">
        <v>0</v>
      </c>
      <c r="AH2117" s="5">
        <v>0</v>
      </c>
      <c r="AJ2117" s="7">
        <v>0</v>
      </c>
      <c r="AZ2117" s="5" t="s">
        <v>175</v>
      </c>
      <c r="BB2117" s="5" t="s">
        <v>77</v>
      </c>
      <c r="BD2117" s="5" t="s">
        <v>361</v>
      </c>
      <c r="BE2117" s="5" t="s">
        <v>67</v>
      </c>
    </row>
    <row r="2118" spans="1:57" x14ac:dyDescent="0.25">
      <c r="A2118" s="5">
        <v>2117</v>
      </c>
      <c r="B2118" s="6">
        <v>42590.668923611112</v>
      </c>
      <c r="D2118" s="5" t="s">
        <v>318</v>
      </c>
      <c r="E2118" s="5" t="s">
        <v>746</v>
      </c>
      <c r="G2118" s="5" t="s">
        <v>64</v>
      </c>
      <c r="H2118" s="5" t="s">
        <v>319</v>
      </c>
      <c r="I2118" s="5" t="s">
        <v>75</v>
      </c>
      <c r="J2118" s="5" t="s">
        <v>65</v>
      </c>
      <c r="K2118" s="5" t="s">
        <v>65</v>
      </c>
      <c r="M2118" s="5" t="s">
        <v>495</v>
      </c>
      <c r="N2118" s="5" t="s">
        <v>76</v>
      </c>
      <c r="O2118" s="7">
        <v>0</v>
      </c>
      <c r="P2118" s="7">
        <v>0</v>
      </c>
      <c r="Q2118" s="7">
        <v>0</v>
      </c>
      <c r="R2118" s="7">
        <v>0</v>
      </c>
      <c r="T2118" s="5">
        <v>0</v>
      </c>
      <c r="W2118" s="5">
        <v>0</v>
      </c>
      <c r="Y2118" s="5">
        <v>0</v>
      </c>
      <c r="Z2118" s="5">
        <v>0</v>
      </c>
      <c r="AB2118" s="5">
        <v>0</v>
      </c>
      <c r="AC2118" s="5">
        <v>0</v>
      </c>
      <c r="AE2118" s="5">
        <v>0</v>
      </c>
      <c r="AF2118" s="5">
        <v>0</v>
      </c>
      <c r="AH2118" s="5">
        <v>0</v>
      </c>
      <c r="AJ2118" s="7">
        <v>0</v>
      </c>
      <c r="AZ2118" s="5" t="s">
        <v>175</v>
      </c>
      <c r="BB2118" s="5" t="s">
        <v>77</v>
      </c>
      <c r="BD2118" s="5" t="s">
        <v>361</v>
      </c>
      <c r="BE2118" s="5" t="s">
        <v>67</v>
      </c>
    </row>
    <row r="2119" spans="1:57" x14ac:dyDescent="0.25">
      <c r="A2119" s="5">
        <v>2118</v>
      </c>
      <c r="B2119" s="6">
        <v>42590.65452546296</v>
      </c>
      <c r="D2119" s="5" t="s">
        <v>318</v>
      </c>
      <c r="E2119" s="5" t="s">
        <v>344</v>
      </c>
      <c r="G2119" s="5" t="s">
        <v>64</v>
      </c>
      <c r="H2119" s="5" t="s">
        <v>319</v>
      </c>
      <c r="I2119" s="5" t="s">
        <v>75</v>
      </c>
      <c r="J2119" s="5" t="s">
        <v>65</v>
      </c>
      <c r="K2119" s="5" t="s">
        <v>65</v>
      </c>
      <c r="M2119" s="5" t="s">
        <v>400</v>
      </c>
      <c r="N2119" s="5" t="s">
        <v>196</v>
      </c>
      <c r="O2119" s="7">
        <v>0</v>
      </c>
      <c r="P2119" s="7">
        <v>0</v>
      </c>
      <c r="Q2119" s="7">
        <v>0</v>
      </c>
      <c r="R2119" s="7">
        <v>0</v>
      </c>
      <c r="T2119" s="5">
        <v>0</v>
      </c>
      <c r="W2119" s="5">
        <v>0</v>
      </c>
      <c r="Y2119" s="5">
        <v>0</v>
      </c>
      <c r="Z2119" s="5">
        <v>0</v>
      </c>
      <c r="AB2119" s="5">
        <v>0</v>
      </c>
      <c r="AC2119" s="5">
        <v>0</v>
      </c>
      <c r="AE2119" s="5">
        <v>0</v>
      </c>
      <c r="AF2119" s="5">
        <v>0</v>
      </c>
      <c r="AH2119" s="5">
        <v>0</v>
      </c>
      <c r="AJ2119" s="7">
        <v>0</v>
      </c>
      <c r="AZ2119" s="5" t="s">
        <v>175</v>
      </c>
      <c r="BB2119" s="5" t="s">
        <v>77</v>
      </c>
      <c r="BD2119" s="5" t="s">
        <v>331</v>
      </c>
      <c r="BE2119" s="5" t="s">
        <v>67</v>
      </c>
    </row>
    <row r="2120" spans="1:57" x14ac:dyDescent="0.25">
      <c r="A2120" s="5">
        <v>2119</v>
      </c>
      <c r="B2120" s="6">
        <v>42590.64366898148</v>
      </c>
      <c r="D2120" s="5" t="s">
        <v>318</v>
      </c>
      <c r="E2120" s="5" t="s">
        <v>346</v>
      </c>
      <c r="G2120" s="5" t="s">
        <v>64</v>
      </c>
      <c r="H2120" s="5" t="s">
        <v>319</v>
      </c>
      <c r="I2120" s="5" t="s">
        <v>75</v>
      </c>
      <c r="J2120" s="5" t="s">
        <v>65</v>
      </c>
      <c r="K2120" s="5" t="s">
        <v>65</v>
      </c>
      <c r="M2120" s="5" t="s">
        <v>197</v>
      </c>
      <c r="N2120" s="5" t="s">
        <v>66</v>
      </c>
      <c r="O2120" s="7">
        <v>0</v>
      </c>
      <c r="P2120" s="7">
        <v>0</v>
      </c>
      <c r="Q2120" s="7">
        <v>0</v>
      </c>
      <c r="R2120" s="7">
        <v>0</v>
      </c>
      <c r="T2120" s="5">
        <v>0</v>
      </c>
      <c r="W2120" s="5">
        <v>0</v>
      </c>
      <c r="Y2120" s="5">
        <v>0</v>
      </c>
      <c r="Z2120" s="5">
        <v>0</v>
      </c>
      <c r="AB2120" s="5">
        <v>0</v>
      </c>
      <c r="AC2120" s="5">
        <v>0</v>
      </c>
      <c r="AE2120" s="5">
        <v>0</v>
      </c>
      <c r="AF2120" s="5">
        <v>0</v>
      </c>
      <c r="AH2120" s="5">
        <v>0</v>
      </c>
      <c r="AJ2120" s="7">
        <v>0</v>
      </c>
      <c r="AZ2120" s="5" t="s">
        <v>175</v>
      </c>
      <c r="BB2120" s="5" t="s">
        <v>77</v>
      </c>
      <c r="BD2120" s="5" t="s">
        <v>361</v>
      </c>
      <c r="BE2120" s="5" t="s">
        <v>67</v>
      </c>
    </row>
    <row r="2121" spans="1:57" x14ac:dyDescent="0.25">
      <c r="A2121" s="5">
        <v>2120</v>
      </c>
      <c r="B2121" s="6">
        <v>42590.643576388888</v>
      </c>
      <c r="D2121" s="5" t="s">
        <v>318</v>
      </c>
      <c r="E2121" s="5" t="s">
        <v>346</v>
      </c>
      <c r="G2121" s="5" t="s">
        <v>64</v>
      </c>
      <c r="H2121" s="5" t="s">
        <v>319</v>
      </c>
      <c r="I2121" s="5" t="s">
        <v>75</v>
      </c>
      <c r="J2121" s="5" t="s">
        <v>65</v>
      </c>
      <c r="K2121" s="5" t="s">
        <v>65</v>
      </c>
      <c r="M2121" s="5" t="s">
        <v>195</v>
      </c>
      <c r="N2121" s="5" t="s">
        <v>66</v>
      </c>
      <c r="O2121" s="7">
        <v>0</v>
      </c>
      <c r="P2121" s="7">
        <v>0</v>
      </c>
      <c r="Q2121" s="7">
        <v>0</v>
      </c>
      <c r="R2121" s="7">
        <v>0</v>
      </c>
      <c r="T2121" s="5">
        <v>0</v>
      </c>
      <c r="W2121" s="5">
        <v>0</v>
      </c>
      <c r="Y2121" s="5">
        <v>0</v>
      </c>
      <c r="Z2121" s="5">
        <v>0</v>
      </c>
      <c r="AB2121" s="5">
        <v>0</v>
      </c>
      <c r="AC2121" s="5">
        <v>0</v>
      </c>
      <c r="AE2121" s="5">
        <v>0</v>
      </c>
      <c r="AF2121" s="5">
        <v>0</v>
      </c>
      <c r="AH2121" s="5">
        <v>0</v>
      </c>
      <c r="AJ2121" s="7">
        <v>0</v>
      </c>
      <c r="AZ2121" s="5" t="s">
        <v>175</v>
      </c>
      <c r="BB2121" s="5" t="s">
        <v>77</v>
      </c>
      <c r="BD2121" s="5" t="s">
        <v>361</v>
      </c>
      <c r="BE2121" s="5" t="s">
        <v>67</v>
      </c>
    </row>
    <row r="2122" spans="1:57" x14ac:dyDescent="0.25">
      <c r="A2122" s="5">
        <v>2121</v>
      </c>
      <c r="B2122" s="6">
        <v>42590.643483796295</v>
      </c>
      <c r="D2122" s="5" t="s">
        <v>318</v>
      </c>
      <c r="E2122" s="5" t="s">
        <v>346</v>
      </c>
      <c r="G2122" s="5" t="s">
        <v>64</v>
      </c>
      <c r="H2122" s="5" t="s">
        <v>319</v>
      </c>
      <c r="I2122" s="5" t="s">
        <v>75</v>
      </c>
      <c r="J2122" s="5" t="s">
        <v>65</v>
      </c>
      <c r="K2122" s="5" t="s">
        <v>65</v>
      </c>
      <c r="M2122" s="5" t="s">
        <v>195</v>
      </c>
      <c r="N2122" s="5" t="s">
        <v>66</v>
      </c>
      <c r="O2122" s="7">
        <v>0</v>
      </c>
      <c r="P2122" s="7">
        <v>0</v>
      </c>
      <c r="Q2122" s="7">
        <v>0</v>
      </c>
      <c r="R2122" s="7">
        <v>0</v>
      </c>
      <c r="T2122" s="5">
        <v>0</v>
      </c>
      <c r="W2122" s="5">
        <v>0</v>
      </c>
      <c r="Y2122" s="5">
        <v>0</v>
      </c>
      <c r="Z2122" s="5">
        <v>0</v>
      </c>
      <c r="AB2122" s="5">
        <v>0</v>
      </c>
      <c r="AC2122" s="5">
        <v>0</v>
      </c>
      <c r="AE2122" s="5">
        <v>0</v>
      </c>
      <c r="AF2122" s="5">
        <v>0</v>
      </c>
      <c r="AH2122" s="5">
        <v>0</v>
      </c>
      <c r="AJ2122" s="7">
        <v>0</v>
      </c>
      <c r="AZ2122" s="5" t="s">
        <v>175</v>
      </c>
      <c r="BB2122" s="5" t="s">
        <v>77</v>
      </c>
      <c r="BD2122" s="5" t="s">
        <v>361</v>
      </c>
      <c r="BE2122" s="5" t="s">
        <v>67</v>
      </c>
    </row>
    <row r="2123" spans="1:57" x14ac:dyDescent="0.25">
      <c r="A2123" s="5">
        <v>2122</v>
      </c>
      <c r="B2123" s="6">
        <v>42590.643379629626</v>
      </c>
      <c r="D2123" s="5" t="s">
        <v>318</v>
      </c>
      <c r="E2123" s="5" t="s">
        <v>346</v>
      </c>
      <c r="G2123" s="5" t="s">
        <v>64</v>
      </c>
      <c r="H2123" s="5" t="s">
        <v>319</v>
      </c>
      <c r="I2123" s="5" t="s">
        <v>75</v>
      </c>
      <c r="J2123" s="5" t="s">
        <v>65</v>
      </c>
      <c r="K2123" s="5" t="s">
        <v>65</v>
      </c>
      <c r="M2123" s="5" t="s">
        <v>195</v>
      </c>
      <c r="N2123" s="5" t="s">
        <v>66</v>
      </c>
      <c r="O2123" s="7">
        <v>0</v>
      </c>
      <c r="P2123" s="7">
        <v>0</v>
      </c>
      <c r="Q2123" s="7">
        <v>0</v>
      </c>
      <c r="R2123" s="7">
        <v>0</v>
      </c>
      <c r="T2123" s="5">
        <v>0</v>
      </c>
      <c r="W2123" s="5">
        <v>0</v>
      </c>
      <c r="Y2123" s="5">
        <v>0</v>
      </c>
      <c r="Z2123" s="5">
        <v>0</v>
      </c>
      <c r="AB2123" s="5">
        <v>0</v>
      </c>
      <c r="AC2123" s="5">
        <v>0</v>
      </c>
      <c r="AE2123" s="5">
        <v>0</v>
      </c>
      <c r="AF2123" s="5">
        <v>0</v>
      </c>
      <c r="AH2123" s="5">
        <v>0</v>
      </c>
      <c r="AJ2123" s="7">
        <v>0</v>
      </c>
      <c r="AZ2123" s="5" t="s">
        <v>175</v>
      </c>
      <c r="BB2123" s="5" t="s">
        <v>77</v>
      </c>
      <c r="BD2123" s="5" t="s">
        <v>361</v>
      </c>
      <c r="BE2123" s="5" t="s">
        <v>67</v>
      </c>
    </row>
    <row r="2124" spans="1:57" x14ac:dyDescent="0.25">
      <c r="A2124" s="5">
        <v>2123</v>
      </c>
      <c r="B2124" s="6">
        <v>42590.571944444448</v>
      </c>
      <c r="D2124" s="5" t="s">
        <v>317</v>
      </c>
      <c r="E2124" s="5" t="s">
        <v>318</v>
      </c>
      <c r="F2124" s="5" t="s">
        <v>317</v>
      </c>
      <c r="G2124" s="5" t="s">
        <v>80</v>
      </c>
      <c r="H2124" s="5" t="s">
        <v>319</v>
      </c>
      <c r="I2124" s="5" t="s">
        <v>320</v>
      </c>
      <c r="J2124" s="5" t="s">
        <v>65</v>
      </c>
      <c r="K2124" s="5" t="s">
        <v>65</v>
      </c>
      <c r="M2124" s="5" t="s">
        <v>222</v>
      </c>
      <c r="N2124" s="5" t="s">
        <v>66</v>
      </c>
      <c r="O2124" s="7">
        <v>0</v>
      </c>
      <c r="P2124" s="7">
        <v>0</v>
      </c>
      <c r="Q2124" s="7">
        <v>0</v>
      </c>
      <c r="R2124" s="7">
        <v>0</v>
      </c>
      <c r="T2124" s="5">
        <v>0</v>
      </c>
      <c r="W2124" s="5">
        <v>0</v>
      </c>
      <c r="Y2124" s="5">
        <v>0</v>
      </c>
      <c r="Z2124" s="5">
        <v>0</v>
      </c>
      <c r="AB2124" s="5">
        <v>0</v>
      </c>
      <c r="AC2124" s="5">
        <v>0</v>
      </c>
      <c r="AE2124" s="5">
        <v>0</v>
      </c>
      <c r="AF2124" s="5">
        <v>0</v>
      </c>
      <c r="AH2124" s="5">
        <v>0</v>
      </c>
      <c r="AJ2124" s="7">
        <v>0</v>
      </c>
      <c r="BB2124" s="5" t="s">
        <v>322</v>
      </c>
      <c r="BD2124" s="5" t="s">
        <v>323</v>
      </c>
      <c r="BE2124" s="5" t="s">
        <v>324</v>
      </c>
    </row>
    <row r="2125" spans="1:57" x14ac:dyDescent="0.25">
      <c r="A2125" s="5">
        <v>2124</v>
      </c>
      <c r="B2125" s="6">
        <v>42590.538680555554</v>
      </c>
      <c r="C2125" s="6">
        <v>42590.814791666664</v>
      </c>
      <c r="D2125" s="5" t="s">
        <v>336</v>
      </c>
      <c r="E2125" s="5" t="s">
        <v>241</v>
      </c>
      <c r="F2125" s="5" t="s">
        <v>337</v>
      </c>
      <c r="G2125" s="5" t="s">
        <v>64</v>
      </c>
      <c r="H2125" s="5" t="s">
        <v>319</v>
      </c>
      <c r="I2125" s="5" t="s">
        <v>69</v>
      </c>
      <c r="J2125" s="5" t="s">
        <v>65</v>
      </c>
      <c r="K2125" s="5" t="s">
        <v>65</v>
      </c>
      <c r="L2125" s="5">
        <v>189670</v>
      </c>
      <c r="M2125" s="5" t="s">
        <v>70</v>
      </c>
      <c r="N2125" s="5" t="s">
        <v>70</v>
      </c>
      <c r="O2125" s="7">
        <v>0</v>
      </c>
      <c r="P2125" s="7">
        <v>0</v>
      </c>
      <c r="Q2125" s="7">
        <v>0</v>
      </c>
      <c r="R2125" s="7">
        <v>0</v>
      </c>
      <c r="T2125" s="5">
        <v>33</v>
      </c>
      <c r="U2125" s="5">
        <v>0</v>
      </c>
      <c r="V2125" s="5">
        <v>0</v>
      </c>
      <c r="W2125" s="5">
        <v>0</v>
      </c>
      <c r="Z2125" s="5">
        <v>0</v>
      </c>
      <c r="AC2125" s="5">
        <v>0</v>
      </c>
      <c r="AF2125" s="5">
        <v>0</v>
      </c>
      <c r="AI2125" s="7">
        <v>388.6515</v>
      </c>
      <c r="AJ2125" s="7">
        <v>0.18160000000000001</v>
      </c>
      <c r="AK2125" s="5" t="s">
        <v>149</v>
      </c>
      <c r="AZ2125" s="5" t="s">
        <v>186</v>
      </c>
      <c r="BB2125" s="5" t="s">
        <v>71</v>
      </c>
    </row>
    <row r="2126" spans="1:57" x14ac:dyDescent="0.25">
      <c r="A2126" s="5">
        <v>2125</v>
      </c>
      <c r="B2126" s="6">
        <v>42590.53800925926</v>
      </c>
      <c r="C2126" s="6">
        <v>42590.84165509259</v>
      </c>
      <c r="D2126" s="5" t="s">
        <v>336</v>
      </c>
      <c r="E2126" s="5" t="s">
        <v>241</v>
      </c>
      <c r="F2126" s="5" t="s">
        <v>337</v>
      </c>
      <c r="G2126" s="5" t="s">
        <v>64</v>
      </c>
      <c r="H2126" s="5" t="s">
        <v>319</v>
      </c>
      <c r="I2126" s="5" t="s">
        <v>69</v>
      </c>
      <c r="J2126" s="5" t="s">
        <v>65</v>
      </c>
      <c r="K2126" s="5" t="s">
        <v>65</v>
      </c>
      <c r="L2126" s="5">
        <v>8361534</v>
      </c>
      <c r="M2126" s="5" t="s">
        <v>70</v>
      </c>
      <c r="N2126" s="5" t="s">
        <v>70</v>
      </c>
      <c r="O2126" s="7">
        <v>0</v>
      </c>
      <c r="P2126" s="7">
        <v>0</v>
      </c>
      <c r="Q2126" s="7">
        <v>0</v>
      </c>
      <c r="R2126" s="7">
        <v>0</v>
      </c>
      <c r="T2126" s="5">
        <v>33</v>
      </c>
      <c r="U2126" s="5">
        <v>0</v>
      </c>
      <c r="V2126" s="5">
        <v>0</v>
      </c>
      <c r="W2126" s="5">
        <v>0</v>
      </c>
      <c r="Z2126" s="5">
        <v>0</v>
      </c>
      <c r="AC2126" s="5">
        <v>0</v>
      </c>
      <c r="AF2126" s="5">
        <v>0</v>
      </c>
      <c r="AI2126" s="7">
        <v>388.7833</v>
      </c>
      <c r="AJ2126" s="7">
        <v>7.9745999999999997</v>
      </c>
      <c r="AK2126" s="5" t="s">
        <v>148</v>
      </c>
      <c r="AZ2126" s="5" t="s">
        <v>185</v>
      </c>
      <c r="BB2126" s="5" t="s">
        <v>74</v>
      </c>
    </row>
    <row r="2127" spans="1:57" x14ac:dyDescent="0.25">
      <c r="A2127" s="5">
        <v>2126</v>
      </c>
      <c r="B2127" s="6">
        <v>42590.528136574074</v>
      </c>
      <c r="D2127" s="5" t="s">
        <v>318</v>
      </c>
      <c r="E2127" s="5" t="s">
        <v>712</v>
      </c>
      <c r="G2127" s="5" t="s">
        <v>64</v>
      </c>
      <c r="H2127" s="5" t="s">
        <v>319</v>
      </c>
      <c r="I2127" s="5" t="s">
        <v>75</v>
      </c>
      <c r="J2127" s="5" t="s">
        <v>65</v>
      </c>
      <c r="K2127" s="5" t="s">
        <v>65</v>
      </c>
      <c r="M2127" s="5" t="s">
        <v>747</v>
      </c>
      <c r="N2127" s="5" t="s">
        <v>245</v>
      </c>
      <c r="O2127" s="7">
        <v>0</v>
      </c>
      <c r="P2127" s="7">
        <v>0</v>
      </c>
      <c r="Q2127" s="7">
        <v>0</v>
      </c>
      <c r="R2127" s="7">
        <v>0</v>
      </c>
      <c r="T2127" s="5">
        <v>0</v>
      </c>
      <c r="W2127" s="5">
        <v>0</v>
      </c>
      <c r="Y2127" s="5">
        <v>0</v>
      </c>
      <c r="Z2127" s="5">
        <v>0</v>
      </c>
      <c r="AB2127" s="5">
        <v>0</v>
      </c>
      <c r="AC2127" s="5">
        <v>0</v>
      </c>
      <c r="AE2127" s="5">
        <v>0</v>
      </c>
      <c r="AF2127" s="5">
        <v>0</v>
      </c>
      <c r="AH2127" s="5">
        <v>0</v>
      </c>
      <c r="AJ2127" s="7">
        <v>0</v>
      </c>
      <c r="AZ2127" s="5" t="s">
        <v>175</v>
      </c>
      <c r="BB2127" s="5" t="s">
        <v>77</v>
      </c>
      <c r="BD2127" s="5" t="s">
        <v>331</v>
      </c>
      <c r="BE2127" s="5" t="s">
        <v>67</v>
      </c>
    </row>
    <row r="2128" spans="1:57" x14ac:dyDescent="0.25">
      <c r="A2128" s="5">
        <v>2127</v>
      </c>
      <c r="B2128" s="6">
        <v>42590.527696759258</v>
      </c>
      <c r="D2128" s="5" t="s">
        <v>318</v>
      </c>
      <c r="E2128" s="5" t="s">
        <v>712</v>
      </c>
      <c r="G2128" s="5" t="s">
        <v>64</v>
      </c>
      <c r="H2128" s="5" t="s">
        <v>319</v>
      </c>
      <c r="I2128" s="5" t="s">
        <v>75</v>
      </c>
      <c r="J2128" s="5" t="s">
        <v>65</v>
      </c>
      <c r="K2128" s="5" t="s">
        <v>65</v>
      </c>
      <c r="M2128" s="5" t="s">
        <v>403</v>
      </c>
      <c r="N2128" s="5" t="s">
        <v>66</v>
      </c>
      <c r="O2128" s="7">
        <v>0</v>
      </c>
      <c r="P2128" s="7">
        <v>0</v>
      </c>
      <c r="Q2128" s="7">
        <v>0</v>
      </c>
      <c r="R2128" s="7">
        <v>0</v>
      </c>
      <c r="T2128" s="5">
        <v>0</v>
      </c>
      <c r="W2128" s="5">
        <v>0</v>
      </c>
      <c r="Y2128" s="5">
        <v>0</v>
      </c>
      <c r="Z2128" s="5">
        <v>0</v>
      </c>
      <c r="AB2128" s="5">
        <v>0</v>
      </c>
      <c r="AC2128" s="5">
        <v>0</v>
      </c>
      <c r="AE2128" s="5">
        <v>0</v>
      </c>
      <c r="AF2128" s="5">
        <v>0</v>
      </c>
      <c r="AH2128" s="5">
        <v>0</v>
      </c>
      <c r="AJ2128" s="7">
        <v>0</v>
      </c>
      <c r="AZ2128" s="5" t="s">
        <v>175</v>
      </c>
      <c r="BB2128" s="5" t="s">
        <v>77</v>
      </c>
      <c r="BD2128" s="5" t="s">
        <v>353</v>
      </c>
      <c r="BE2128" s="5" t="s">
        <v>67</v>
      </c>
    </row>
    <row r="2129" spans="1:57" x14ac:dyDescent="0.25">
      <c r="A2129" s="5">
        <v>2128</v>
      </c>
      <c r="B2129" s="6">
        <v>42590.517974537041</v>
      </c>
      <c r="D2129" s="5" t="s">
        <v>317</v>
      </c>
      <c r="E2129" s="5" t="s">
        <v>318</v>
      </c>
      <c r="F2129" s="5" t="s">
        <v>317</v>
      </c>
      <c r="G2129" s="5" t="s">
        <v>80</v>
      </c>
      <c r="H2129" s="5" t="s">
        <v>319</v>
      </c>
      <c r="I2129" s="5" t="s">
        <v>320</v>
      </c>
      <c r="J2129" s="5" t="s">
        <v>65</v>
      </c>
      <c r="K2129" s="5" t="s">
        <v>65</v>
      </c>
      <c r="M2129" s="5" t="s">
        <v>222</v>
      </c>
      <c r="N2129" s="5" t="s">
        <v>66</v>
      </c>
      <c r="O2129" s="7">
        <v>0</v>
      </c>
      <c r="P2129" s="7">
        <v>0</v>
      </c>
      <c r="Q2129" s="7">
        <v>0</v>
      </c>
      <c r="R2129" s="7">
        <v>0</v>
      </c>
      <c r="T2129" s="5">
        <v>0</v>
      </c>
      <c r="W2129" s="5">
        <v>0</v>
      </c>
      <c r="Y2129" s="5">
        <v>0</v>
      </c>
      <c r="Z2129" s="5">
        <v>0</v>
      </c>
      <c r="AB2129" s="5">
        <v>0</v>
      </c>
      <c r="AC2129" s="5">
        <v>0</v>
      </c>
      <c r="AE2129" s="5">
        <v>0</v>
      </c>
      <c r="AF2129" s="5">
        <v>0</v>
      </c>
      <c r="AH2129" s="5">
        <v>0</v>
      </c>
      <c r="AJ2129" s="7">
        <v>0</v>
      </c>
      <c r="BB2129" s="5" t="s">
        <v>322</v>
      </c>
      <c r="BD2129" s="5" t="s">
        <v>323</v>
      </c>
      <c r="BE2129" s="5" t="s">
        <v>324</v>
      </c>
    </row>
    <row r="2130" spans="1:57" x14ac:dyDescent="0.25">
      <c r="A2130" s="5">
        <v>2129</v>
      </c>
      <c r="B2130" s="6">
        <v>42590.517476851855</v>
      </c>
      <c r="D2130" s="5" t="s">
        <v>317</v>
      </c>
      <c r="E2130" s="5" t="s">
        <v>318</v>
      </c>
      <c r="F2130" s="5" t="s">
        <v>317</v>
      </c>
      <c r="G2130" s="5" t="s">
        <v>80</v>
      </c>
      <c r="H2130" s="5" t="s">
        <v>319</v>
      </c>
      <c r="I2130" s="5" t="s">
        <v>320</v>
      </c>
      <c r="J2130" s="5" t="s">
        <v>65</v>
      </c>
      <c r="K2130" s="5" t="s">
        <v>65</v>
      </c>
      <c r="M2130" s="5" t="s">
        <v>325</v>
      </c>
      <c r="N2130" s="5" t="s">
        <v>66</v>
      </c>
      <c r="O2130" s="7">
        <v>0</v>
      </c>
      <c r="P2130" s="7">
        <v>0</v>
      </c>
      <c r="Q2130" s="7">
        <v>0</v>
      </c>
      <c r="R2130" s="7">
        <v>0</v>
      </c>
      <c r="T2130" s="5">
        <v>0</v>
      </c>
      <c r="W2130" s="5">
        <v>0</v>
      </c>
      <c r="Y2130" s="5">
        <v>0</v>
      </c>
      <c r="Z2130" s="5">
        <v>0</v>
      </c>
      <c r="AB2130" s="5">
        <v>0</v>
      </c>
      <c r="AC2130" s="5">
        <v>0</v>
      </c>
      <c r="AE2130" s="5">
        <v>0</v>
      </c>
      <c r="AF2130" s="5">
        <v>0</v>
      </c>
      <c r="AH2130" s="5">
        <v>0</v>
      </c>
      <c r="AJ2130" s="7">
        <v>0</v>
      </c>
      <c r="BB2130" s="5" t="s">
        <v>322</v>
      </c>
      <c r="BD2130" s="5" t="s">
        <v>323</v>
      </c>
      <c r="BE2130" s="5" t="s">
        <v>324</v>
      </c>
    </row>
    <row r="2131" spans="1:57" x14ac:dyDescent="0.25">
      <c r="A2131" s="5">
        <v>2130</v>
      </c>
      <c r="B2131" s="6">
        <v>42590.413680555554</v>
      </c>
      <c r="C2131" s="6">
        <v>42590.668969907405</v>
      </c>
      <c r="D2131" s="5" t="s">
        <v>336</v>
      </c>
      <c r="E2131" s="5" t="s">
        <v>241</v>
      </c>
      <c r="F2131" s="5" t="s">
        <v>337</v>
      </c>
      <c r="G2131" s="5" t="s">
        <v>64</v>
      </c>
      <c r="H2131" s="5" t="s">
        <v>319</v>
      </c>
      <c r="I2131" s="5" t="s">
        <v>69</v>
      </c>
      <c r="J2131" s="5" t="s">
        <v>65</v>
      </c>
      <c r="K2131" s="5" t="s">
        <v>65</v>
      </c>
      <c r="L2131" s="5">
        <v>45682</v>
      </c>
      <c r="M2131" s="5" t="s">
        <v>70</v>
      </c>
      <c r="N2131" s="5" t="s">
        <v>70</v>
      </c>
      <c r="O2131" s="7">
        <v>0</v>
      </c>
      <c r="P2131" s="7">
        <v>0</v>
      </c>
      <c r="Q2131" s="7">
        <v>0</v>
      </c>
      <c r="R2131" s="7">
        <v>0</v>
      </c>
      <c r="T2131" s="5">
        <v>33</v>
      </c>
      <c r="U2131" s="5">
        <v>0</v>
      </c>
      <c r="V2131" s="5">
        <v>0</v>
      </c>
      <c r="W2131" s="5">
        <v>0</v>
      </c>
      <c r="Z2131" s="5">
        <v>0</v>
      </c>
      <c r="AC2131" s="5">
        <v>0</v>
      </c>
      <c r="AF2131" s="5">
        <v>0</v>
      </c>
      <c r="AI2131" s="7">
        <v>391.548</v>
      </c>
      <c r="AJ2131" s="7">
        <v>4.2999999999999997E-2</v>
      </c>
      <c r="AK2131" s="5" t="s">
        <v>189</v>
      </c>
      <c r="AZ2131" s="5" t="s">
        <v>186</v>
      </c>
      <c r="BB2131" s="5" t="s">
        <v>71</v>
      </c>
    </row>
    <row r="2132" spans="1:57" x14ac:dyDescent="0.25">
      <c r="A2132" s="5">
        <v>2131</v>
      </c>
      <c r="B2132" s="6">
        <v>42590.412997685184</v>
      </c>
      <c r="C2132" s="6">
        <v>42590.695497685185</v>
      </c>
      <c r="D2132" s="5" t="s">
        <v>336</v>
      </c>
      <c r="E2132" s="5" t="s">
        <v>241</v>
      </c>
      <c r="F2132" s="5" t="s">
        <v>337</v>
      </c>
      <c r="G2132" s="5" t="s">
        <v>64</v>
      </c>
      <c r="H2132" s="5" t="s">
        <v>319</v>
      </c>
      <c r="I2132" s="5" t="s">
        <v>69</v>
      </c>
      <c r="J2132" s="5" t="s">
        <v>65</v>
      </c>
      <c r="K2132" s="5" t="s">
        <v>65</v>
      </c>
      <c r="L2132" s="5">
        <v>3079118</v>
      </c>
      <c r="M2132" s="5" t="s">
        <v>70</v>
      </c>
      <c r="N2132" s="5" t="s">
        <v>70</v>
      </c>
      <c r="O2132" s="7">
        <v>0</v>
      </c>
      <c r="P2132" s="7">
        <v>0</v>
      </c>
      <c r="Q2132" s="7">
        <v>0</v>
      </c>
      <c r="R2132" s="7">
        <v>0</v>
      </c>
      <c r="T2132" s="5">
        <v>33</v>
      </c>
      <c r="U2132" s="5">
        <v>0</v>
      </c>
      <c r="V2132" s="5">
        <v>0</v>
      </c>
      <c r="W2132" s="5">
        <v>0</v>
      </c>
      <c r="Z2132" s="5">
        <v>0</v>
      </c>
      <c r="AC2132" s="5">
        <v>0</v>
      </c>
      <c r="AF2132" s="5">
        <v>0</v>
      </c>
      <c r="AI2132" s="7">
        <v>391.76280000000003</v>
      </c>
      <c r="AJ2132" s="7">
        <v>2.9365000000000001</v>
      </c>
      <c r="AK2132" s="5" t="s">
        <v>190</v>
      </c>
      <c r="AZ2132" s="5" t="s">
        <v>185</v>
      </c>
      <c r="BB2132" s="5" t="s">
        <v>74</v>
      </c>
    </row>
    <row r="2133" spans="1:57" x14ac:dyDescent="0.25">
      <c r="A2133" s="5">
        <v>2132</v>
      </c>
      <c r="B2133" s="6">
        <v>42590.354629629626</v>
      </c>
      <c r="D2133" s="5" t="s">
        <v>317</v>
      </c>
      <c r="E2133" s="5" t="s">
        <v>318</v>
      </c>
      <c r="F2133" s="5" t="s">
        <v>317</v>
      </c>
      <c r="G2133" s="5" t="s">
        <v>80</v>
      </c>
      <c r="H2133" s="5" t="s">
        <v>319</v>
      </c>
      <c r="I2133" s="5" t="s">
        <v>320</v>
      </c>
      <c r="J2133" s="5" t="s">
        <v>65</v>
      </c>
      <c r="K2133" s="5" t="s">
        <v>65</v>
      </c>
      <c r="M2133" s="5" t="s">
        <v>191</v>
      </c>
      <c r="N2133" s="5" t="s">
        <v>66</v>
      </c>
      <c r="O2133" s="7">
        <v>0</v>
      </c>
      <c r="P2133" s="7">
        <v>0</v>
      </c>
      <c r="Q2133" s="7">
        <v>0</v>
      </c>
      <c r="R2133" s="7">
        <v>0</v>
      </c>
      <c r="T2133" s="5">
        <v>0</v>
      </c>
      <c r="W2133" s="5">
        <v>0</v>
      </c>
      <c r="Y2133" s="5">
        <v>0</v>
      </c>
      <c r="Z2133" s="5">
        <v>0</v>
      </c>
      <c r="AB2133" s="5">
        <v>0</v>
      </c>
      <c r="AC2133" s="5">
        <v>0</v>
      </c>
      <c r="AE2133" s="5">
        <v>0</v>
      </c>
      <c r="AF2133" s="5">
        <v>0</v>
      </c>
      <c r="AH2133" s="5">
        <v>0</v>
      </c>
      <c r="AJ2133" s="7">
        <v>0</v>
      </c>
      <c r="BB2133" s="5" t="s">
        <v>322</v>
      </c>
      <c r="BD2133" s="5" t="s">
        <v>323</v>
      </c>
      <c r="BE2133" s="5" t="s">
        <v>324</v>
      </c>
    </row>
    <row r="2134" spans="1:57" x14ac:dyDescent="0.25">
      <c r="A2134" s="5">
        <v>2133</v>
      </c>
      <c r="B2134" s="6">
        <v>42590.288680555554</v>
      </c>
      <c r="C2134" s="6">
        <v>42590.535370370373</v>
      </c>
      <c r="D2134" s="5" t="s">
        <v>336</v>
      </c>
      <c r="E2134" s="5" t="s">
        <v>68</v>
      </c>
      <c r="F2134" s="5" t="s">
        <v>337</v>
      </c>
      <c r="G2134" s="5" t="s">
        <v>64</v>
      </c>
      <c r="H2134" s="5" t="s">
        <v>319</v>
      </c>
      <c r="I2134" s="5" t="s">
        <v>69</v>
      </c>
      <c r="J2134" s="5" t="s">
        <v>65</v>
      </c>
      <c r="K2134" s="5" t="s">
        <v>65</v>
      </c>
      <c r="L2134" s="5">
        <v>23064</v>
      </c>
      <c r="M2134" s="5" t="s">
        <v>70</v>
      </c>
      <c r="N2134" s="5" t="s">
        <v>70</v>
      </c>
      <c r="O2134" s="7">
        <v>0</v>
      </c>
      <c r="P2134" s="7">
        <v>0</v>
      </c>
      <c r="Q2134" s="7">
        <v>0</v>
      </c>
      <c r="R2134" s="7">
        <v>0</v>
      </c>
      <c r="T2134" s="5">
        <v>33</v>
      </c>
      <c r="U2134" s="5">
        <v>0</v>
      </c>
      <c r="V2134" s="5">
        <v>0</v>
      </c>
      <c r="W2134" s="5">
        <v>0</v>
      </c>
      <c r="Z2134" s="5">
        <v>0</v>
      </c>
      <c r="AC2134" s="5">
        <v>0</v>
      </c>
      <c r="AF2134" s="5">
        <v>0</v>
      </c>
      <c r="AI2134" s="7">
        <v>392.20909999999998</v>
      </c>
      <c r="AJ2134" s="7">
        <v>2.2499999999999999E-2</v>
      </c>
      <c r="AK2134" s="5" t="s">
        <v>189</v>
      </c>
      <c r="AZ2134" s="5" t="s">
        <v>186</v>
      </c>
      <c r="BB2134" s="5" t="s">
        <v>71</v>
      </c>
    </row>
    <row r="2135" spans="1:57" x14ac:dyDescent="0.25">
      <c r="A2135" s="5">
        <v>2134</v>
      </c>
      <c r="B2135" s="6">
        <v>42590.287997685184</v>
      </c>
      <c r="C2135" s="6">
        <v>42590.527407407404</v>
      </c>
      <c r="D2135" s="5" t="s">
        <v>336</v>
      </c>
      <c r="E2135" s="5" t="s">
        <v>68</v>
      </c>
      <c r="F2135" s="5" t="s">
        <v>337</v>
      </c>
      <c r="G2135" s="5" t="s">
        <v>64</v>
      </c>
      <c r="H2135" s="5" t="s">
        <v>319</v>
      </c>
      <c r="I2135" s="5" t="s">
        <v>69</v>
      </c>
      <c r="J2135" s="5" t="s">
        <v>65</v>
      </c>
      <c r="K2135" s="5" t="s">
        <v>65</v>
      </c>
      <c r="L2135" s="5">
        <v>535921</v>
      </c>
      <c r="M2135" s="5" t="s">
        <v>70</v>
      </c>
      <c r="N2135" s="5" t="s">
        <v>70</v>
      </c>
      <c r="O2135" s="7">
        <v>0</v>
      </c>
      <c r="P2135" s="7">
        <v>0</v>
      </c>
      <c r="Q2135" s="7">
        <v>0</v>
      </c>
      <c r="R2135" s="7">
        <v>0</v>
      </c>
      <c r="T2135" s="5">
        <v>33</v>
      </c>
      <c r="U2135" s="5">
        <v>0</v>
      </c>
      <c r="V2135" s="5">
        <v>0</v>
      </c>
      <c r="W2135" s="5">
        <v>0</v>
      </c>
      <c r="Z2135" s="5">
        <v>0</v>
      </c>
      <c r="AC2135" s="5">
        <v>0</v>
      </c>
      <c r="AF2135" s="5">
        <v>0</v>
      </c>
      <c r="AI2135" s="7">
        <v>392.29599999999999</v>
      </c>
      <c r="AJ2135" s="7">
        <v>0.51070000000000004</v>
      </c>
      <c r="AK2135" s="5" t="s">
        <v>190</v>
      </c>
      <c r="AZ2135" s="5" t="s">
        <v>185</v>
      </c>
      <c r="BB2135" s="5" t="s">
        <v>74</v>
      </c>
    </row>
    <row r="2136" spans="1:57" x14ac:dyDescent="0.25">
      <c r="A2136" s="5">
        <v>2135</v>
      </c>
      <c r="B2136" s="6">
        <v>42590.163668981484</v>
      </c>
      <c r="C2136" s="6">
        <v>42590.417650462965</v>
      </c>
      <c r="D2136" s="5" t="s">
        <v>336</v>
      </c>
      <c r="E2136" s="5" t="s">
        <v>68</v>
      </c>
      <c r="F2136" s="5" t="s">
        <v>337</v>
      </c>
      <c r="G2136" s="5" t="s">
        <v>64</v>
      </c>
      <c r="H2136" s="5" t="s">
        <v>319</v>
      </c>
      <c r="I2136" s="5" t="s">
        <v>69</v>
      </c>
      <c r="J2136" s="5" t="s">
        <v>65</v>
      </c>
      <c r="K2136" s="5" t="s">
        <v>65</v>
      </c>
      <c r="L2136" s="5">
        <v>10816</v>
      </c>
      <c r="M2136" s="5" t="s">
        <v>70</v>
      </c>
      <c r="N2136" s="5" t="s">
        <v>70</v>
      </c>
      <c r="O2136" s="7">
        <v>0</v>
      </c>
      <c r="P2136" s="7">
        <v>0</v>
      </c>
      <c r="Q2136" s="7">
        <v>0</v>
      </c>
      <c r="R2136" s="7">
        <v>0</v>
      </c>
      <c r="T2136" s="5">
        <v>33</v>
      </c>
      <c r="U2136" s="5">
        <v>0</v>
      </c>
      <c r="V2136" s="5">
        <v>0</v>
      </c>
      <c r="W2136" s="5">
        <v>0</v>
      </c>
      <c r="Z2136" s="5">
        <v>0</v>
      </c>
      <c r="AC2136" s="5">
        <v>0</v>
      </c>
      <c r="AF2136" s="5">
        <v>0</v>
      </c>
      <c r="AI2136" s="7">
        <v>392.53530000000001</v>
      </c>
      <c r="AJ2136" s="7">
        <v>9.7999999999999997E-3</v>
      </c>
      <c r="AK2136" s="5" t="s">
        <v>189</v>
      </c>
      <c r="AZ2136" s="5" t="s">
        <v>186</v>
      </c>
      <c r="BB2136" s="5" t="s">
        <v>71</v>
      </c>
    </row>
    <row r="2137" spans="1:57" x14ac:dyDescent="0.25">
      <c r="A2137" s="5">
        <v>2136</v>
      </c>
      <c r="B2137" s="6">
        <v>42590.162997685184</v>
      </c>
      <c r="C2137" s="6">
        <v>42590.41128472222</v>
      </c>
      <c r="D2137" s="5" t="s">
        <v>336</v>
      </c>
      <c r="E2137" s="5" t="s">
        <v>68</v>
      </c>
      <c r="F2137" s="5" t="s">
        <v>337</v>
      </c>
      <c r="G2137" s="5" t="s">
        <v>64</v>
      </c>
      <c r="H2137" s="5" t="s">
        <v>319</v>
      </c>
      <c r="I2137" s="5" t="s">
        <v>69</v>
      </c>
      <c r="J2137" s="5" t="s">
        <v>65</v>
      </c>
      <c r="K2137" s="5" t="s">
        <v>65</v>
      </c>
      <c r="L2137" s="5">
        <v>393500</v>
      </c>
      <c r="M2137" s="5" t="s">
        <v>70</v>
      </c>
      <c r="N2137" s="5" t="s">
        <v>70</v>
      </c>
      <c r="O2137" s="7">
        <v>0</v>
      </c>
      <c r="P2137" s="7">
        <v>0</v>
      </c>
      <c r="Q2137" s="7">
        <v>0</v>
      </c>
      <c r="R2137" s="7">
        <v>0</v>
      </c>
      <c r="T2137" s="5">
        <v>33</v>
      </c>
      <c r="U2137" s="5">
        <v>0</v>
      </c>
      <c r="V2137" s="5">
        <v>0</v>
      </c>
      <c r="W2137" s="5">
        <v>0</v>
      </c>
      <c r="Z2137" s="5">
        <v>0</v>
      </c>
      <c r="AC2137" s="5">
        <v>0</v>
      </c>
      <c r="AF2137" s="5">
        <v>0</v>
      </c>
      <c r="AI2137" s="7">
        <v>392.68180000000001</v>
      </c>
      <c r="AJ2137" s="7">
        <v>0.376</v>
      </c>
      <c r="AK2137" s="5" t="s">
        <v>190</v>
      </c>
      <c r="AZ2137" s="5" t="s">
        <v>185</v>
      </c>
      <c r="BB2137" s="5" t="s">
        <v>74</v>
      </c>
    </row>
    <row r="2138" spans="1:57" x14ac:dyDescent="0.25">
      <c r="A2138" s="5">
        <v>2137</v>
      </c>
      <c r="B2138" s="6">
        <v>42590.038668981484</v>
      </c>
      <c r="C2138" s="6">
        <v>42590.262928240743</v>
      </c>
      <c r="D2138" s="5" t="s">
        <v>336</v>
      </c>
      <c r="E2138" s="5" t="s">
        <v>241</v>
      </c>
      <c r="F2138" s="5" t="s">
        <v>337</v>
      </c>
      <c r="G2138" s="5" t="s">
        <v>64</v>
      </c>
      <c r="H2138" s="5" t="s">
        <v>319</v>
      </c>
      <c r="I2138" s="5" t="s">
        <v>69</v>
      </c>
      <c r="J2138" s="5" t="s">
        <v>65</v>
      </c>
      <c r="K2138" s="5" t="s">
        <v>65</v>
      </c>
      <c r="L2138" s="5">
        <v>108807</v>
      </c>
      <c r="M2138" s="5" t="s">
        <v>70</v>
      </c>
      <c r="N2138" s="5" t="s">
        <v>70</v>
      </c>
      <c r="O2138" s="7">
        <v>0</v>
      </c>
      <c r="P2138" s="7">
        <v>0</v>
      </c>
      <c r="Q2138" s="7">
        <v>0</v>
      </c>
      <c r="R2138" s="7">
        <v>0</v>
      </c>
      <c r="T2138" s="5">
        <v>33</v>
      </c>
      <c r="U2138" s="5">
        <v>0</v>
      </c>
      <c r="V2138" s="5">
        <v>0</v>
      </c>
      <c r="W2138" s="5">
        <v>0</v>
      </c>
      <c r="Z2138" s="5">
        <v>0</v>
      </c>
      <c r="AC2138" s="5">
        <v>0</v>
      </c>
      <c r="AF2138" s="5">
        <v>0</v>
      </c>
      <c r="AI2138" s="7">
        <v>408.64760000000001</v>
      </c>
      <c r="AJ2138" s="7">
        <v>0.1045</v>
      </c>
      <c r="AK2138" s="5" t="s">
        <v>189</v>
      </c>
      <c r="AZ2138" s="5" t="s">
        <v>186</v>
      </c>
      <c r="BB2138" s="5" t="s">
        <v>71</v>
      </c>
    </row>
    <row r="2139" spans="1:57" x14ac:dyDescent="0.25">
      <c r="A2139" s="5">
        <v>2138</v>
      </c>
      <c r="B2139" s="6">
        <v>42590.037986111114</v>
      </c>
      <c r="C2139" s="6">
        <v>42590.273032407407</v>
      </c>
      <c r="D2139" s="5" t="s">
        <v>336</v>
      </c>
      <c r="E2139" s="5" t="s">
        <v>241</v>
      </c>
      <c r="F2139" s="5" t="s">
        <v>337</v>
      </c>
      <c r="G2139" s="5" t="s">
        <v>64</v>
      </c>
      <c r="H2139" s="5" t="s">
        <v>319</v>
      </c>
      <c r="I2139" s="5" t="s">
        <v>69</v>
      </c>
      <c r="J2139" s="5" t="s">
        <v>65</v>
      </c>
      <c r="K2139" s="5" t="s">
        <v>65</v>
      </c>
      <c r="L2139" s="5">
        <v>16963482</v>
      </c>
      <c r="M2139" s="5" t="s">
        <v>70</v>
      </c>
      <c r="N2139" s="5" t="s">
        <v>70</v>
      </c>
      <c r="O2139" s="7">
        <v>0</v>
      </c>
      <c r="P2139" s="7">
        <v>0</v>
      </c>
      <c r="Q2139" s="7">
        <v>0</v>
      </c>
      <c r="R2139" s="7">
        <v>0</v>
      </c>
      <c r="T2139" s="5">
        <v>33</v>
      </c>
      <c r="U2139" s="5">
        <v>0</v>
      </c>
      <c r="V2139" s="5">
        <v>0</v>
      </c>
      <c r="W2139" s="5">
        <v>0</v>
      </c>
      <c r="Z2139" s="5">
        <v>0</v>
      </c>
      <c r="AC2139" s="5">
        <v>0</v>
      </c>
      <c r="AF2139" s="5">
        <v>0</v>
      </c>
      <c r="AI2139" s="7">
        <v>408.964</v>
      </c>
      <c r="AJ2139" s="7">
        <v>16.177700000000002</v>
      </c>
      <c r="AK2139" s="5" t="s">
        <v>190</v>
      </c>
      <c r="AZ2139" s="5" t="s">
        <v>185</v>
      </c>
      <c r="BB2139" s="5" t="s">
        <v>74</v>
      </c>
    </row>
    <row r="2140" spans="1:57" x14ac:dyDescent="0.25">
      <c r="A2140" s="5">
        <v>2139</v>
      </c>
      <c r="B2140" s="6">
        <v>42589.817256944443</v>
      </c>
      <c r="C2140" s="6">
        <v>42589.902453703704</v>
      </c>
      <c r="D2140" s="5" t="s">
        <v>336</v>
      </c>
      <c r="E2140" s="5" t="s">
        <v>241</v>
      </c>
      <c r="F2140" s="5" t="s">
        <v>337</v>
      </c>
      <c r="G2140" s="5" t="s">
        <v>64</v>
      </c>
      <c r="H2140" s="5" t="s">
        <v>319</v>
      </c>
      <c r="I2140" s="5" t="s">
        <v>69</v>
      </c>
      <c r="J2140" s="5" t="s">
        <v>65</v>
      </c>
      <c r="K2140" s="5" t="s">
        <v>65</v>
      </c>
      <c r="L2140" s="5">
        <v>24156</v>
      </c>
      <c r="M2140" s="5" t="s">
        <v>70</v>
      </c>
      <c r="N2140" s="5" t="s">
        <v>70</v>
      </c>
      <c r="O2140" s="7">
        <v>0</v>
      </c>
      <c r="P2140" s="7">
        <v>0</v>
      </c>
      <c r="Q2140" s="7">
        <v>0</v>
      </c>
      <c r="R2140" s="7">
        <v>0</v>
      </c>
      <c r="T2140" s="5">
        <v>33</v>
      </c>
      <c r="U2140" s="5">
        <v>0</v>
      </c>
      <c r="V2140" s="5">
        <v>0</v>
      </c>
      <c r="W2140" s="5">
        <v>0</v>
      </c>
      <c r="Z2140" s="5">
        <v>0</v>
      </c>
      <c r="AC2140" s="5">
        <v>0</v>
      </c>
      <c r="AF2140" s="5">
        <v>0</v>
      </c>
      <c r="AI2140" s="7">
        <v>409.29410000000001</v>
      </c>
      <c r="AJ2140" s="7">
        <v>2.3400000000000001E-2</v>
      </c>
      <c r="AK2140" s="5" t="s">
        <v>149</v>
      </c>
      <c r="AZ2140" s="5" t="s">
        <v>186</v>
      </c>
      <c r="BB2140" s="5" t="s">
        <v>71</v>
      </c>
    </row>
    <row r="2141" spans="1:57" x14ac:dyDescent="0.25">
      <c r="A2141" s="5">
        <v>2140</v>
      </c>
      <c r="B2141" s="6">
        <v>42589.785787037035</v>
      </c>
      <c r="C2141" s="6">
        <v>42589.975324074076</v>
      </c>
      <c r="D2141" s="5" t="s">
        <v>336</v>
      </c>
      <c r="E2141" s="5" t="s">
        <v>241</v>
      </c>
      <c r="F2141" s="5" t="s">
        <v>337</v>
      </c>
      <c r="G2141" s="5" t="s">
        <v>64</v>
      </c>
      <c r="H2141" s="5" t="s">
        <v>319</v>
      </c>
      <c r="I2141" s="5" t="s">
        <v>69</v>
      </c>
      <c r="J2141" s="5" t="s">
        <v>65</v>
      </c>
      <c r="K2141" s="5" t="s">
        <v>65</v>
      </c>
      <c r="L2141" s="5">
        <v>433457</v>
      </c>
      <c r="M2141" s="5" t="s">
        <v>70</v>
      </c>
      <c r="N2141" s="5" t="s">
        <v>70</v>
      </c>
      <c r="O2141" s="7">
        <v>0</v>
      </c>
      <c r="P2141" s="7">
        <v>0</v>
      </c>
      <c r="Q2141" s="7">
        <v>0</v>
      </c>
      <c r="R2141" s="7">
        <v>0</v>
      </c>
      <c r="T2141" s="5">
        <v>33</v>
      </c>
      <c r="U2141" s="5">
        <v>0</v>
      </c>
      <c r="V2141" s="5">
        <v>0</v>
      </c>
      <c r="W2141" s="5">
        <v>0</v>
      </c>
      <c r="Z2141" s="5">
        <v>0</v>
      </c>
      <c r="AC2141" s="5">
        <v>0</v>
      </c>
      <c r="AF2141" s="5">
        <v>0</v>
      </c>
      <c r="AI2141" s="7">
        <v>409.4015</v>
      </c>
      <c r="AJ2141" s="7">
        <v>0.41410000000000002</v>
      </c>
      <c r="AK2141" s="5" t="s">
        <v>148</v>
      </c>
      <c r="AZ2141" s="5" t="s">
        <v>185</v>
      </c>
      <c r="BB2141" s="5" t="s">
        <v>74</v>
      </c>
    </row>
    <row r="2142" spans="1:57" x14ac:dyDescent="0.25">
      <c r="A2142" s="5">
        <v>2141</v>
      </c>
      <c r="B2142" s="6">
        <v>42589.74015046296</v>
      </c>
      <c r="D2142" s="5" t="s">
        <v>318</v>
      </c>
      <c r="E2142" s="5" t="s">
        <v>358</v>
      </c>
      <c r="G2142" s="5" t="s">
        <v>64</v>
      </c>
      <c r="H2142" s="5" t="s">
        <v>319</v>
      </c>
      <c r="I2142" s="5" t="s">
        <v>75</v>
      </c>
      <c r="J2142" s="5" t="s">
        <v>65</v>
      </c>
      <c r="K2142" s="5" t="s">
        <v>65</v>
      </c>
      <c r="M2142" s="5" t="s">
        <v>246</v>
      </c>
      <c r="N2142" s="5" t="s">
        <v>66</v>
      </c>
      <c r="O2142" s="7">
        <v>0</v>
      </c>
      <c r="P2142" s="7">
        <v>0</v>
      </c>
      <c r="Q2142" s="7">
        <v>0</v>
      </c>
      <c r="R2142" s="7">
        <v>0</v>
      </c>
      <c r="T2142" s="5">
        <v>0</v>
      </c>
      <c r="W2142" s="5">
        <v>0</v>
      </c>
      <c r="Y2142" s="5">
        <v>0</v>
      </c>
      <c r="Z2142" s="5">
        <v>0</v>
      </c>
      <c r="AB2142" s="5">
        <v>0</v>
      </c>
      <c r="AC2142" s="5">
        <v>0</v>
      </c>
      <c r="AE2142" s="5">
        <v>0</v>
      </c>
      <c r="AF2142" s="5">
        <v>0</v>
      </c>
      <c r="AH2142" s="5">
        <v>0</v>
      </c>
      <c r="AJ2142" s="7">
        <v>0</v>
      </c>
      <c r="AZ2142" s="5" t="s">
        <v>175</v>
      </c>
      <c r="BB2142" s="5" t="s">
        <v>77</v>
      </c>
      <c r="BD2142" s="5" t="s">
        <v>343</v>
      </c>
      <c r="BE2142" s="5" t="s">
        <v>67</v>
      </c>
    </row>
    <row r="2143" spans="1:57" x14ac:dyDescent="0.25">
      <c r="A2143" s="5">
        <v>2142</v>
      </c>
      <c r="B2143" s="6">
        <v>42589.715092592596</v>
      </c>
      <c r="C2143" s="6">
        <v>42589.763680555552</v>
      </c>
      <c r="D2143" s="5" t="s">
        <v>336</v>
      </c>
      <c r="E2143" s="5" t="s">
        <v>241</v>
      </c>
      <c r="F2143" s="5" t="s">
        <v>337</v>
      </c>
      <c r="G2143" s="5" t="s">
        <v>64</v>
      </c>
      <c r="H2143" s="5" t="s">
        <v>319</v>
      </c>
      <c r="I2143" s="5" t="s">
        <v>69</v>
      </c>
      <c r="J2143" s="5" t="s">
        <v>65</v>
      </c>
      <c r="K2143" s="5" t="s">
        <v>65</v>
      </c>
      <c r="L2143" s="5">
        <v>1890776</v>
      </c>
      <c r="M2143" s="5" t="s">
        <v>70</v>
      </c>
      <c r="N2143" s="5" t="s">
        <v>70</v>
      </c>
      <c r="O2143" s="7">
        <v>0</v>
      </c>
      <c r="P2143" s="7">
        <v>0</v>
      </c>
      <c r="Q2143" s="7">
        <v>0</v>
      </c>
      <c r="R2143" s="7">
        <v>0</v>
      </c>
      <c r="T2143" s="5">
        <v>33</v>
      </c>
      <c r="U2143" s="5">
        <v>0</v>
      </c>
      <c r="V2143" s="5">
        <v>0</v>
      </c>
      <c r="W2143" s="5">
        <v>0</v>
      </c>
      <c r="Z2143" s="5">
        <v>0</v>
      </c>
      <c r="AC2143" s="5">
        <v>0</v>
      </c>
      <c r="AF2143" s="5">
        <v>0</v>
      </c>
      <c r="AI2143" s="7">
        <v>411.20519999999999</v>
      </c>
      <c r="AJ2143" s="7">
        <v>1.8037000000000001</v>
      </c>
      <c r="AK2143" s="5" t="s">
        <v>148</v>
      </c>
      <c r="AZ2143" s="5" t="s">
        <v>185</v>
      </c>
      <c r="BB2143" s="5" t="s">
        <v>74</v>
      </c>
    </row>
    <row r="2144" spans="1:57" x14ac:dyDescent="0.25">
      <c r="A2144" s="5">
        <v>2143</v>
      </c>
      <c r="B2144" s="6">
        <v>42589.70108796296</v>
      </c>
      <c r="D2144" s="5" t="s">
        <v>318</v>
      </c>
      <c r="E2144" s="5" t="s">
        <v>712</v>
      </c>
      <c r="G2144" s="5" t="s">
        <v>64</v>
      </c>
      <c r="H2144" s="5" t="s">
        <v>319</v>
      </c>
      <c r="I2144" s="5" t="s">
        <v>75</v>
      </c>
      <c r="J2144" s="5" t="s">
        <v>65</v>
      </c>
      <c r="K2144" s="5" t="s">
        <v>65</v>
      </c>
      <c r="M2144" s="5" t="s">
        <v>255</v>
      </c>
      <c r="N2144" s="5" t="s">
        <v>76</v>
      </c>
      <c r="O2144" s="7">
        <v>0</v>
      </c>
      <c r="P2144" s="7">
        <v>0</v>
      </c>
      <c r="Q2144" s="7">
        <v>0</v>
      </c>
      <c r="R2144" s="7">
        <v>0</v>
      </c>
      <c r="T2144" s="5">
        <v>0</v>
      </c>
      <c r="W2144" s="5">
        <v>0</v>
      </c>
      <c r="Y2144" s="5">
        <v>0</v>
      </c>
      <c r="Z2144" s="5">
        <v>0</v>
      </c>
      <c r="AB2144" s="5">
        <v>0</v>
      </c>
      <c r="AC2144" s="5">
        <v>0</v>
      </c>
      <c r="AE2144" s="5">
        <v>0</v>
      </c>
      <c r="AF2144" s="5">
        <v>0</v>
      </c>
      <c r="AH2144" s="5">
        <v>0</v>
      </c>
      <c r="AJ2144" s="7">
        <v>0</v>
      </c>
      <c r="AZ2144" s="5" t="s">
        <v>175</v>
      </c>
      <c r="BB2144" s="5" t="s">
        <v>77</v>
      </c>
      <c r="BD2144" s="5" t="s">
        <v>748</v>
      </c>
      <c r="BE2144" s="5" t="s">
        <v>67</v>
      </c>
    </row>
    <row r="2145" spans="1:57" x14ac:dyDescent="0.25">
      <c r="A2145" s="5">
        <v>2144</v>
      </c>
      <c r="B2145" s="6">
        <v>42589.695810185185</v>
      </c>
      <c r="D2145" s="5" t="s">
        <v>318</v>
      </c>
      <c r="E2145" s="5" t="s">
        <v>330</v>
      </c>
      <c r="G2145" s="5" t="s">
        <v>64</v>
      </c>
      <c r="H2145" s="5" t="s">
        <v>319</v>
      </c>
      <c r="I2145" s="5" t="s">
        <v>75</v>
      </c>
      <c r="J2145" s="5" t="s">
        <v>65</v>
      </c>
      <c r="K2145" s="5" t="s">
        <v>65</v>
      </c>
      <c r="M2145" s="5" t="s">
        <v>214</v>
      </c>
      <c r="N2145" s="5" t="s">
        <v>66</v>
      </c>
      <c r="O2145" s="7">
        <v>0</v>
      </c>
      <c r="P2145" s="7">
        <v>0</v>
      </c>
      <c r="Q2145" s="7">
        <v>0</v>
      </c>
      <c r="R2145" s="7">
        <v>0</v>
      </c>
      <c r="T2145" s="5">
        <v>0</v>
      </c>
      <c r="W2145" s="5">
        <v>0</v>
      </c>
      <c r="Y2145" s="5">
        <v>0</v>
      </c>
      <c r="Z2145" s="5">
        <v>0</v>
      </c>
      <c r="AB2145" s="5">
        <v>0</v>
      </c>
      <c r="AC2145" s="5">
        <v>0</v>
      </c>
      <c r="AE2145" s="5">
        <v>0</v>
      </c>
      <c r="AF2145" s="5">
        <v>0</v>
      </c>
      <c r="AH2145" s="5">
        <v>0</v>
      </c>
      <c r="AJ2145" s="7">
        <v>0</v>
      </c>
      <c r="AZ2145" s="5" t="s">
        <v>175</v>
      </c>
      <c r="BB2145" s="5" t="s">
        <v>77</v>
      </c>
      <c r="BD2145" s="5" t="s">
        <v>394</v>
      </c>
      <c r="BE2145" s="5" t="s">
        <v>67</v>
      </c>
    </row>
    <row r="2146" spans="1:57" x14ac:dyDescent="0.25">
      <c r="A2146" s="5">
        <v>2145</v>
      </c>
      <c r="B2146" s="6">
        <v>42589.69226851852</v>
      </c>
      <c r="C2146" s="6">
        <v>42589.70888888889</v>
      </c>
      <c r="D2146" s="5" t="s">
        <v>336</v>
      </c>
      <c r="E2146" s="5" t="s">
        <v>68</v>
      </c>
      <c r="F2146" s="5" t="s">
        <v>337</v>
      </c>
      <c r="G2146" s="5" t="s">
        <v>64</v>
      </c>
      <c r="H2146" s="5" t="s">
        <v>319</v>
      </c>
      <c r="I2146" s="5" t="s">
        <v>69</v>
      </c>
      <c r="J2146" s="5" t="s">
        <v>65</v>
      </c>
      <c r="K2146" s="5" t="s">
        <v>65</v>
      </c>
      <c r="L2146" s="5">
        <v>4309</v>
      </c>
      <c r="M2146" s="5" t="s">
        <v>70</v>
      </c>
      <c r="N2146" s="5" t="s">
        <v>70</v>
      </c>
      <c r="O2146" s="7">
        <v>0</v>
      </c>
      <c r="P2146" s="7">
        <v>0</v>
      </c>
      <c r="Q2146" s="7">
        <v>0</v>
      </c>
      <c r="R2146" s="7">
        <v>0</v>
      </c>
      <c r="T2146" s="5">
        <v>33</v>
      </c>
      <c r="U2146" s="5">
        <v>0</v>
      </c>
      <c r="V2146" s="5">
        <v>0</v>
      </c>
      <c r="W2146" s="5">
        <v>0</v>
      </c>
      <c r="Z2146" s="5">
        <v>0</v>
      </c>
      <c r="AC2146" s="5">
        <v>0</v>
      </c>
      <c r="AF2146" s="5">
        <v>0</v>
      </c>
      <c r="AI2146" s="7">
        <v>411.37810000000002</v>
      </c>
      <c r="AJ2146" s="7">
        <v>4.8999999999999998E-3</v>
      </c>
      <c r="AK2146" s="5" t="s">
        <v>149</v>
      </c>
      <c r="AZ2146" s="5" t="s">
        <v>186</v>
      </c>
      <c r="BB2146" s="5" t="s">
        <v>71</v>
      </c>
    </row>
    <row r="2147" spans="1:57" x14ac:dyDescent="0.25">
      <c r="A2147" s="5">
        <v>2146</v>
      </c>
      <c r="B2147" s="6">
        <v>42589.678946759261</v>
      </c>
      <c r="D2147" s="5" t="s">
        <v>684</v>
      </c>
      <c r="E2147" s="5" t="s">
        <v>318</v>
      </c>
      <c r="G2147" s="5" t="s">
        <v>64</v>
      </c>
      <c r="H2147" s="5" t="s">
        <v>319</v>
      </c>
      <c r="I2147" s="5" t="s">
        <v>176</v>
      </c>
      <c r="J2147" s="5" t="s">
        <v>65</v>
      </c>
      <c r="K2147" s="5" t="s">
        <v>65</v>
      </c>
      <c r="M2147" s="5" t="s">
        <v>602</v>
      </c>
      <c r="N2147" s="5" t="s">
        <v>66</v>
      </c>
      <c r="O2147" s="7">
        <v>0</v>
      </c>
      <c r="P2147" s="7">
        <v>0</v>
      </c>
      <c r="Q2147" s="7">
        <v>0</v>
      </c>
      <c r="R2147" s="7">
        <v>0</v>
      </c>
      <c r="T2147" s="5">
        <v>0</v>
      </c>
      <c r="W2147" s="5">
        <v>0</v>
      </c>
      <c r="Y2147" s="5">
        <v>0</v>
      </c>
      <c r="Z2147" s="5">
        <v>0</v>
      </c>
      <c r="AB2147" s="5">
        <v>0</v>
      </c>
      <c r="AC2147" s="5">
        <v>0</v>
      </c>
      <c r="AE2147" s="5">
        <v>0</v>
      </c>
      <c r="AF2147" s="5">
        <v>0</v>
      </c>
      <c r="AH2147" s="5">
        <v>0</v>
      </c>
      <c r="AJ2147" s="7">
        <v>0</v>
      </c>
      <c r="AZ2147" s="5" t="s">
        <v>175</v>
      </c>
      <c r="BB2147" s="5" t="s">
        <v>178</v>
      </c>
      <c r="BD2147" s="5" t="s">
        <v>343</v>
      </c>
      <c r="BE2147" s="5" t="s">
        <v>67</v>
      </c>
    </row>
    <row r="2148" spans="1:57" x14ac:dyDescent="0.25">
      <c r="A2148" s="5">
        <v>2147</v>
      </c>
      <c r="B2148" s="6">
        <v>42589.631898148145</v>
      </c>
      <c r="C2148" s="6">
        <v>42589.70888888889</v>
      </c>
      <c r="D2148" s="5" t="s">
        <v>336</v>
      </c>
      <c r="E2148" s="5" t="s">
        <v>241</v>
      </c>
      <c r="F2148" s="5" t="s">
        <v>337</v>
      </c>
      <c r="G2148" s="5" t="s">
        <v>64</v>
      </c>
      <c r="H2148" s="5" t="s">
        <v>319</v>
      </c>
      <c r="I2148" s="5" t="s">
        <v>69</v>
      </c>
      <c r="J2148" s="5" t="s">
        <v>65</v>
      </c>
      <c r="K2148" s="5" t="s">
        <v>65</v>
      </c>
      <c r="L2148" s="5">
        <v>182056</v>
      </c>
      <c r="M2148" s="5" t="s">
        <v>70</v>
      </c>
      <c r="N2148" s="5" t="s">
        <v>70</v>
      </c>
      <c r="O2148" s="7">
        <v>0</v>
      </c>
      <c r="P2148" s="7">
        <v>0</v>
      </c>
      <c r="Q2148" s="7">
        <v>0</v>
      </c>
      <c r="R2148" s="7">
        <v>0</v>
      </c>
      <c r="T2148" s="5">
        <v>33</v>
      </c>
      <c r="U2148" s="5">
        <v>0</v>
      </c>
      <c r="V2148" s="5">
        <v>0</v>
      </c>
      <c r="W2148" s="5">
        <v>0</v>
      </c>
      <c r="Z2148" s="5">
        <v>0</v>
      </c>
      <c r="AC2148" s="5">
        <v>0</v>
      </c>
      <c r="AF2148" s="5">
        <v>0</v>
      </c>
      <c r="AI2148" s="7">
        <v>411.38389999999998</v>
      </c>
      <c r="AJ2148" s="7">
        <v>0.17380000000000001</v>
      </c>
      <c r="AK2148" s="5" t="s">
        <v>148</v>
      </c>
      <c r="AZ2148" s="5" t="s">
        <v>185</v>
      </c>
      <c r="BB2148" s="5" t="s">
        <v>74</v>
      </c>
    </row>
    <row r="2149" spans="1:57" x14ac:dyDescent="0.25">
      <c r="A2149" s="5">
        <v>2148</v>
      </c>
      <c r="B2149" s="6">
        <v>42589.588113425925</v>
      </c>
      <c r="D2149" s="5" t="s">
        <v>318</v>
      </c>
      <c r="E2149" s="5" t="s">
        <v>344</v>
      </c>
      <c r="G2149" s="5" t="s">
        <v>64</v>
      </c>
      <c r="H2149" s="5" t="s">
        <v>319</v>
      </c>
      <c r="I2149" s="5" t="s">
        <v>75</v>
      </c>
      <c r="J2149" s="5" t="s">
        <v>65</v>
      </c>
      <c r="K2149" s="5" t="s">
        <v>65</v>
      </c>
      <c r="M2149" s="5" t="s">
        <v>280</v>
      </c>
      <c r="N2149" s="5" t="s">
        <v>66</v>
      </c>
      <c r="O2149" s="7">
        <v>0</v>
      </c>
      <c r="P2149" s="7">
        <v>0</v>
      </c>
      <c r="Q2149" s="7">
        <v>0</v>
      </c>
      <c r="R2149" s="7">
        <v>0</v>
      </c>
      <c r="T2149" s="5">
        <v>0</v>
      </c>
      <c r="W2149" s="5">
        <v>0</v>
      </c>
      <c r="Y2149" s="5">
        <v>0</v>
      </c>
      <c r="Z2149" s="5">
        <v>0</v>
      </c>
      <c r="AB2149" s="5">
        <v>0</v>
      </c>
      <c r="AC2149" s="5">
        <v>0</v>
      </c>
      <c r="AE2149" s="5">
        <v>0</v>
      </c>
      <c r="AF2149" s="5">
        <v>0</v>
      </c>
      <c r="AH2149" s="5">
        <v>0</v>
      </c>
      <c r="AJ2149" s="7">
        <v>0</v>
      </c>
      <c r="AZ2149" s="5" t="s">
        <v>175</v>
      </c>
      <c r="BB2149" s="5" t="s">
        <v>77</v>
      </c>
      <c r="BD2149" s="5" t="s">
        <v>749</v>
      </c>
      <c r="BE2149" s="5" t="s">
        <v>67</v>
      </c>
    </row>
    <row r="2150" spans="1:57" x14ac:dyDescent="0.25">
      <c r="A2150" s="5">
        <v>2149</v>
      </c>
      <c r="B2150" s="6">
        <v>42589.585173611114</v>
      </c>
      <c r="C2150" s="6">
        <v>42589.637129629627</v>
      </c>
      <c r="D2150" s="5" t="s">
        <v>336</v>
      </c>
      <c r="E2150" s="5" t="s">
        <v>241</v>
      </c>
      <c r="F2150" s="5" t="s">
        <v>337</v>
      </c>
      <c r="G2150" s="5" t="s">
        <v>64</v>
      </c>
      <c r="H2150" s="5" t="s">
        <v>319</v>
      </c>
      <c r="I2150" s="5" t="s">
        <v>69</v>
      </c>
      <c r="J2150" s="5" t="s">
        <v>65</v>
      </c>
      <c r="K2150" s="5" t="s">
        <v>65</v>
      </c>
      <c r="L2150" s="5">
        <v>116495</v>
      </c>
      <c r="M2150" s="5" t="s">
        <v>70</v>
      </c>
      <c r="N2150" s="5" t="s">
        <v>70</v>
      </c>
      <c r="O2150" s="7">
        <v>0</v>
      </c>
      <c r="P2150" s="7">
        <v>0</v>
      </c>
      <c r="Q2150" s="7">
        <v>0</v>
      </c>
      <c r="R2150" s="7">
        <v>0</v>
      </c>
      <c r="T2150" s="5">
        <v>33</v>
      </c>
      <c r="U2150" s="5">
        <v>0</v>
      </c>
      <c r="V2150" s="5">
        <v>0</v>
      </c>
      <c r="W2150" s="5">
        <v>0</v>
      </c>
      <c r="Z2150" s="5">
        <v>0</v>
      </c>
      <c r="AC2150" s="5">
        <v>0</v>
      </c>
      <c r="AF2150" s="5">
        <v>0</v>
      </c>
      <c r="AI2150" s="7">
        <v>411.49529999999999</v>
      </c>
      <c r="AJ2150" s="7">
        <v>0.1113</v>
      </c>
      <c r="AK2150" s="5" t="s">
        <v>149</v>
      </c>
      <c r="AZ2150" s="5" t="s">
        <v>186</v>
      </c>
      <c r="BB2150" s="5" t="s">
        <v>71</v>
      </c>
    </row>
    <row r="2151" spans="1:57" x14ac:dyDescent="0.25">
      <c r="A2151" s="5">
        <v>2150</v>
      </c>
      <c r="B2151" s="6">
        <v>42589.584537037037</v>
      </c>
      <c r="C2151" s="6">
        <v>42589.637129629627</v>
      </c>
      <c r="D2151" s="5" t="s">
        <v>336</v>
      </c>
      <c r="E2151" s="5" t="s">
        <v>241</v>
      </c>
      <c r="F2151" s="5" t="s">
        <v>337</v>
      </c>
      <c r="G2151" s="5" t="s">
        <v>64</v>
      </c>
      <c r="H2151" s="5" t="s">
        <v>319</v>
      </c>
      <c r="I2151" s="5" t="s">
        <v>69</v>
      </c>
      <c r="J2151" s="5" t="s">
        <v>65</v>
      </c>
      <c r="K2151" s="5" t="s">
        <v>65</v>
      </c>
      <c r="L2151" s="5">
        <v>251668</v>
      </c>
      <c r="M2151" s="5" t="s">
        <v>70</v>
      </c>
      <c r="N2151" s="5" t="s">
        <v>70</v>
      </c>
      <c r="O2151" s="7">
        <v>0</v>
      </c>
      <c r="P2151" s="7">
        <v>0</v>
      </c>
      <c r="Q2151" s="7">
        <v>0</v>
      </c>
      <c r="R2151" s="7">
        <v>0</v>
      </c>
      <c r="T2151" s="5">
        <v>33</v>
      </c>
      <c r="U2151" s="5">
        <v>0</v>
      </c>
      <c r="V2151" s="5">
        <v>0</v>
      </c>
      <c r="W2151" s="5">
        <v>0</v>
      </c>
      <c r="Z2151" s="5">
        <v>0</v>
      </c>
      <c r="AC2151" s="5">
        <v>0</v>
      </c>
      <c r="AF2151" s="5">
        <v>0</v>
      </c>
      <c r="AI2151" s="7">
        <v>411.7355</v>
      </c>
      <c r="AJ2151" s="7">
        <v>0.2402</v>
      </c>
      <c r="AK2151" s="5" t="s">
        <v>148</v>
      </c>
      <c r="AZ2151" s="5" t="s">
        <v>185</v>
      </c>
      <c r="BB2151" s="5" t="s">
        <v>74</v>
      </c>
    </row>
    <row r="2152" spans="1:57" x14ac:dyDescent="0.25">
      <c r="A2152" s="5">
        <v>2151</v>
      </c>
      <c r="B2152" s="6">
        <v>42589.505706018521</v>
      </c>
      <c r="D2152" s="5" t="s">
        <v>318</v>
      </c>
      <c r="E2152" s="5" t="s">
        <v>356</v>
      </c>
      <c r="G2152" s="5" t="s">
        <v>64</v>
      </c>
      <c r="H2152" s="5" t="s">
        <v>319</v>
      </c>
      <c r="I2152" s="5" t="s">
        <v>75</v>
      </c>
      <c r="J2152" s="5" t="s">
        <v>65</v>
      </c>
      <c r="K2152" s="5" t="s">
        <v>65</v>
      </c>
      <c r="M2152" s="5" t="s">
        <v>750</v>
      </c>
      <c r="N2152" s="5" t="s">
        <v>183</v>
      </c>
      <c r="O2152" s="7">
        <v>0</v>
      </c>
      <c r="P2152" s="7">
        <v>0</v>
      </c>
      <c r="Q2152" s="7">
        <v>0</v>
      </c>
      <c r="R2152" s="7">
        <v>0</v>
      </c>
      <c r="T2152" s="5">
        <v>0</v>
      </c>
      <c r="W2152" s="5">
        <v>0</v>
      </c>
      <c r="Y2152" s="5">
        <v>0</v>
      </c>
      <c r="Z2152" s="5">
        <v>0</v>
      </c>
      <c r="AB2152" s="5">
        <v>0</v>
      </c>
      <c r="AC2152" s="5">
        <v>0</v>
      </c>
      <c r="AE2152" s="5">
        <v>0</v>
      </c>
      <c r="AF2152" s="5">
        <v>0</v>
      </c>
      <c r="AH2152" s="5">
        <v>0</v>
      </c>
      <c r="AJ2152" s="7">
        <v>0</v>
      </c>
      <c r="AZ2152" s="5" t="s">
        <v>175</v>
      </c>
      <c r="BB2152" s="5" t="s">
        <v>77</v>
      </c>
      <c r="BD2152" s="5" t="s">
        <v>331</v>
      </c>
      <c r="BE2152" s="5" t="s">
        <v>67</v>
      </c>
    </row>
    <row r="2153" spans="1:57" x14ac:dyDescent="0.25">
      <c r="A2153" s="5">
        <v>2152</v>
      </c>
      <c r="B2153" s="6">
        <v>42589.47415509259</v>
      </c>
      <c r="C2153" s="6">
        <v>42589.528113425928</v>
      </c>
      <c r="D2153" s="5" t="s">
        <v>336</v>
      </c>
      <c r="E2153" s="5" t="s">
        <v>241</v>
      </c>
      <c r="F2153" s="5" t="s">
        <v>337</v>
      </c>
      <c r="G2153" s="5" t="s">
        <v>64</v>
      </c>
      <c r="H2153" s="5" t="s">
        <v>319</v>
      </c>
      <c r="I2153" s="5" t="s">
        <v>69</v>
      </c>
      <c r="J2153" s="5" t="s">
        <v>65</v>
      </c>
      <c r="K2153" s="5" t="s">
        <v>65</v>
      </c>
      <c r="L2153" s="5">
        <v>40334</v>
      </c>
      <c r="M2153" s="5" t="s">
        <v>70</v>
      </c>
      <c r="N2153" s="5" t="s">
        <v>70</v>
      </c>
      <c r="O2153" s="7">
        <v>0</v>
      </c>
      <c r="P2153" s="7">
        <v>0</v>
      </c>
      <c r="Q2153" s="7">
        <v>0</v>
      </c>
      <c r="R2153" s="7">
        <v>0</v>
      </c>
      <c r="T2153" s="5">
        <v>33</v>
      </c>
      <c r="U2153" s="5">
        <v>0</v>
      </c>
      <c r="V2153" s="5">
        <v>0</v>
      </c>
      <c r="W2153" s="5">
        <v>0</v>
      </c>
      <c r="Z2153" s="5">
        <v>0</v>
      </c>
      <c r="AC2153" s="5">
        <v>0</v>
      </c>
      <c r="AF2153" s="5">
        <v>0</v>
      </c>
      <c r="AI2153" s="7">
        <v>411.90539999999999</v>
      </c>
      <c r="AJ2153" s="7">
        <v>3.9100000000000003E-2</v>
      </c>
      <c r="AK2153" s="5" t="s">
        <v>149</v>
      </c>
      <c r="AZ2153" s="5" t="s">
        <v>186</v>
      </c>
      <c r="BB2153" s="5" t="s">
        <v>71</v>
      </c>
    </row>
    <row r="2154" spans="1:57" x14ac:dyDescent="0.25">
      <c r="A2154" s="5">
        <v>2153</v>
      </c>
      <c r="B2154" s="6">
        <v>42589.473715277774</v>
      </c>
      <c r="C2154" s="6">
        <v>42589.528113425928</v>
      </c>
      <c r="D2154" s="5" t="s">
        <v>336</v>
      </c>
      <c r="E2154" s="5" t="s">
        <v>241</v>
      </c>
      <c r="F2154" s="5" t="s">
        <v>337</v>
      </c>
      <c r="G2154" s="5" t="s">
        <v>64</v>
      </c>
      <c r="H2154" s="5" t="s">
        <v>319</v>
      </c>
      <c r="I2154" s="5" t="s">
        <v>69</v>
      </c>
      <c r="J2154" s="5" t="s">
        <v>65</v>
      </c>
      <c r="K2154" s="5" t="s">
        <v>65</v>
      </c>
      <c r="L2154" s="5">
        <v>136915</v>
      </c>
      <c r="M2154" s="5" t="s">
        <v>70</v>
      </c>
      <c r="N2154" s="5" t="s">
        <v>70</v>
      </c>
      <c r="O2154" s="7">
        <v>0</v>
      </c>
      <c r="P2154" s="7">
        <v>0</v>
      </c>
      <c r="Q2154" s="7">
        <v>0</v>
      </c>
      <c r="R2154" s="7">
        <v>0</v>
      </c>
      <c r="T2154" s="5">
        <v>33</v>
      </c>
      <c r="U2154" s="5">
        <v>0</v>
      </c>
      <c r="V2154" s="5">
        <v>0</v>
      </c>
      <c r="W2154" s="5">
        <v>0</v>
      </c>
      <c r="Z2154" s="5">
        <v>0</v>
      </c>
      <c r="AC2154" s="5">
        <v>0</v>
      </c>
      <c r="AF2154" s="5">
        <v>0</v>
      </c>
      <c r="AI2154" s="7">
        <v>411.86630000000002</v>
      </c>
      <c r="AJ2154" s="7">
        <v>0.13089999999999999</v>
      </c>
      <c r="AK2154" s="5" t="s">
        <v>148</v>
      </c>
      <c r="AZ2154" s="5" t="s">
        <v>185</v>
      </c>
      <c r="BB2154" s="5" t="s">
        <v>74</v>
      </c>
    </row>
    <row r="2155" spans="1:57" x14ac:dyDescent="0.25">
      <c r="A2155" s="5">
        <v>2154</v>
      </c>
      <c r="B2155" s="6">
        <v>42589.383831018517</v>
      </c>
      <c r="C2155" s="6">
        <v>42589.532731481479</v>
      </c>
      <c r="D2155" s="5" t="s">
        <v>336</v>
      </c>
      <c r="E2155" s="5" t="s">
        <v>68</v>
      </c>
      <c r="F2155" s="5" t="s">
        <v>337</v>
      </c>
      <c r="G2155" s="5" t="s">
        <v>64</v>
      </c>
      <c r="H2155" s="5" t="s">
        <v>319</v>
      </c>
      <c r="I2155" s="5" t="s">
        <v>69</v>
      </c>
      <c r="J2155" s="5" t="s">
        <v>65</v>
      </c>
      <c r="K2155" s="5" t="s">
        <v>65</v>
      </c>
      <c r="L2155" s="5">
        <v>0</v>
      </c>
      <c r="M2155" s="5" t="s">
        <v>70</v>
      </c>
      <c r="N2155" s="5" t="s">
        <v>70</v>
      </c>
      <c r="O2155" s="7">
        <v>0</v>
      </c>
      <c r="P2155" s="7">
        <v>0</v>
      </c>
      <c r="Q2155" s="7">
        <v>0</v>
      </c>
      <c r="R2155" s="7">
        <v>0</v>
      </c>
      <c r="T2155" s="5">
        <v>0</v>
      </c>
      <c r="U2155" s="5">
        <v>0</v>
      </c>
      <c r="V2155" s="5">
        <v>0</v>
      </c>
      <c r="W2155" s="5">
        <v>0</v>
      </c>
      <c r="Z2155" s="5">
        <v>0</v>
      </c>
      <c r="AC2155" s="5">
        <v>0</v>
      </c>
      <c r="AF2155" s="5">
        <v>0</v>
      </c>
      <c r="AK2155" s="5" t="s">
        <v>149</v>
      </c>
      <c r="AZ2155" s="5" t="s">
        <v>186</v>
      </c>
      <c r="BB2155" s="5" t="s">
        <v>71</v>
      </c>
    </row>
    <row r="2156" spans="1:57" x14ac:dyDescent="0.25">
      <c r="A2156" s="5">
        <v>2155</v>
      </c>
      <c r="B2156" s="6">
        <v>42589.382708333331</v>
      </c>
      <c r="C2156" s="6">
        <v>42589.526770833334</v>
      </c>
      <c r="D2156" s="5" t="s">
        <v>336</v>
      </c>
      <c r="E2156" s="5" t="s">
        <v>68</v>
      </c>
      <c r="F2156" s="5" t="s">
        <v>337</v>
      </c>
      <c r="G2156" s="5" t="s">
        <v>64</v>
      </c>
      <c r="H2156" s="5" t="s">
        <v>319</v>
      </c>
      <c r="I2156" s="5" t="s">
        <v>69</v>
      </c>
      <c r="J2156" s="5" t="s">
        <v>65</v>
      </c>
      <c r="K2156" s="5" t="s">
        <v>65</v>
      </c>
      <c r="L2156" s="5">
        <v>209116</v>
      </c>
      <c r="M2156" s="5" t="s">
        <v>70</v>
      </c>
      <c r="N2156" s="5" t="s">
        <v>70</v>
      </c>
      <c r="O2156" s="7">
        <v>0</v>
      </c>
      <c r="P2156" s="7">
        <v>0</v>
      </c>
      <c r="Q2156" s="7">
        <v>0</v>
      </c>
      <c r="R2156" s="7">
        <v>0</v>
      </c>
      <c r="T2156" s="5">
        <v>33</v>
      </c>
      <c r="U2156" s="5">
        <v>0</v>
      </c>
      <c r="V2156" s="5">
        <v>0</v>
      </c>
      <c r="W2156" s="5">
        <v>0</v>
      </c>
      <c r="Z2156" s="5">
        <v>0</v>
      </c>
      <c r="AC2156" s="5">
        <v>0</v>
      </c>
      <c r="AF2156" s="5">
        <v>0</v>
      </c>
      <c r="AI2156" s="7">
        <v>412.10559999999998</v>
      </c>
      <c r="AJ2156" s="7">
        <v>0.20019999999999999</v>
      </c>
      <c r="AK2156" s="5" t="s">
        <v>148</v>
      </c>
      <c r="AZ2156" s="5" t="s">
        <v>185</v>
      </c>
      <c r="BB2156" s="5" t="s">
        <v>74</v>
      </c>
    </row>
    <row r="2157" spans="1:57" x14ac:dyDescent="0.25">
      <c r="A2157" s="5">
        <v>2156</v>
      </c>
      <c r="B2157" s="6">
        <v>42589.300497685188</v>
      </c>
      <c r="C2157" s="6">
        <v>42589.46675925926</v>
      </c>
      <c r="D2157" s="5" t="s">
        <v>336</v>
      </c>
      <c r="E2157" s="5" t="s">
        <v>68</v>
      </c>
      <c r="F2157" s="5" t="s">
        <v>337</v>
      </c>
      <c r="G2157" s="5" t="s">
        <v>64</v>
      </c>
      <c r="H2157" s="5" t="s">
        <v>319</v>
      </c>
      <c r="I2157" s="5" t="s">
        <v>69</v>
      </c>
      <c r="J2157" s="5" t="s">
        <v>65</v>
      </c>
      <c r="K2157" s="5" t="s">
        <v>65</v>
      </c>
      <c r="L2157" s="5">
        <v>20903</v>
      </c>
      <c r="M2157" s="5" t="s">
        <v>70</v>
      </c>
      <c r="N2157" s="5" t="s">
        <v>70</v>
      </c>
      <c r="O2157" s="7">
        <v>0</v>
      </c>
      <c r="P2157" s="7">
        <v>0</v>
      </c>
      <c r="Q2157" s="7">
        <v>0</v>
      </c>
      <c r="R2157" s="7">
        <v>0</v>
      </c>
      <c r="T2157" s="5">
        <v>33</v>
      </c>
      <c r="U2157" s="5">
        <v>0</v>
      </c>
      <c r="V2157" s="5">
        <v>0</v>
      </c>
      <c r="W2157" s="5">
        <v>0</v>
      </c>
      <c r="Z2157" s="5">
        <v>0</v>
      </c>
      <c r="AC2157" s="5">
        <v>0</v>
      </c>
      <c r="AF2157" s="5">
        <v>0</v>
      </c>
      <c r="AI2157" s="7">
        <v>412.12509999999997</v>
      </c>
      <c r="AJ2157" s="7">
        <v>1.95E-2</v>
      </c>
      <c r="AK2157" s="5" t="s">
        <v>189</v>
      </c>
      <c r="AZ2157" s="5" t="s">
        <v>186</v>
      </c>
      <c r="BB2157" s="5" t="s">
        <v>71</v>
      </c>
    </row>
    <row r="2158" spans="1:57" x14ac:dyDescent="0.25">
      <c r="A2158" s="5">
        <v>2157</v>
      </c>
      <c r="B2158" s="6">
        <v>42589.299375000002</v>
      </c>
      <c r="C2158" s="6">
        <v>42589.460775462961</v>
      </c>
      <c r="D2158" s="5" t="s">
        <v>336</v>
      </c>
      <c r="E2158" s="5" t="s">
        <v>68</v>
      </c>
      <c r="F2158" s="5" t="s">
        <v>337</v>
      </c>
      <c r="G2158" s="5" t="s">
        <v>64</v>
      </c>
      <c r="H2158" s="5" t="s">
        <v>319</v>
      </c>
      <c r="I2158" s="5" t="s">
        <v>69</v>
      </c>
      <c r="J2158" s="5" t="s">
        <v>65</v>
      </c>
      <c r="K2158" s="5" t="s">
        <v>65</v>
      </c>
      <c r="L2158" s="5">
        <v>296728</v>
      </c>
      <c r="M2158" s="5" t="s">
        <v>70</v>
      </c>
      <c r="N2158" s="5" t="s">
        <v>70</v>
      </c>
      <c r="O2158" s="7">
        <v>0</v>
      </c>
      <c r="P2158" s="7">
        <v>0</v>
      </c>
      <c r="Q2158" s="7">
        <v>0</v>
      </c>
      <c r="R2158" s="7">
        <v>0</v>
      </c>
      <c r="T2158" s="5">
        <v>33</v>
      </c>
      <c r="U2158" s="5">
        <v>0</v>
      </c>
      <c r="V2158" s="5">
        <v>0</v>
      </c>
      <c r="W2158" s="5">
        <v>0</v>
      </c>
      <c r="Z2158" s="5">
        <v>0</v>
      </c>
      <c r="AC2158" s="5">
        <v>0</v>
      </c>
      <c r="AF2158" s="5">
        <v>0</v>
      </c>
      <c r="AI2158" s="7">
        <v>412.4074</v>
      </c>
      <c r="AJ2158" s="7">
        <v>0.28220000000000001</v>
      </c>
      <c r="AK2158" s="5" t="s">
        <v>190</v>
      </c>
      <c r="AZ2158" s="5" t="s">
        <v>185</v>
      </c>
      <c r="BB2158" s="5" t="s">
        <v>74</v>
      </c>
    </row>
    <row r="2159" spans="1:57" x14ac:dyDescent="0.25">
      <c r="A2159" s="5">
        <v>2158</v>
      </c>
      <c r="B2159" s="6">
        <v>42589.217152777775</v>
      </c>
      <c r="C2159" s="6">
        <v>42589.358680555553</v>
      </c>
      <c r="D2159" s="5" t="s">
        <v>336</v>
      </c>
      <c r="E2159" s="5" t="s">
        <v>68</v>
      </c>
      <c r="F2159" s="5" t="s">
        <v>337</v>
      </c>
      <c r="G2159" s="5" t="s">
        <v>64</v>
      </c>
      <c r="H2159" s="5" t="s">
        <v>319</v>
      </c>
      <c r="I2159" s="5" t="s">
        <v>69</v>
      </c>
      <c r="J2159" s="5" t="s">
        <v>65</v>
      </c>
      <c r="K2159" s="5" t="s">
        <v>65</v>
      </c>
      <c r="L2159" s="5">
        <v>7262</v>
      </c>
      <c r="M2159" s="5" t="s">
        <v>70</v>
      </c>
      <c r="N2159" s="5" t="s">
        <v>70</v>
      </c>
      <c r="O2159" s="7">
        <v>0</v>
      </c>
      <c r="P2159" s="7">
        <v>0</v>
      </c>
      <c r="Q2159" s="7">
        <v>0</v>
      </c>
      <c r="R2159" s="7">
        <v>0</v>
      </c>
      <c r="T2159" s="5">
        <v>33</v>
      </c>
      <c r="U2159" s="5">
        <v>0</v>
      </c>
      <c r="V2159" s="5">
        <v>0</v>
      </c>
      <c r="W2159" s="5">
        <v>0</v>
      </c>
      <c r="Z2159" s="5">
        <v>0</v>
      </c>
      <c r="AC2159" s="5">
        <v>0</v>
      </c>
      <c r="AF2159" s="5">
        <v>0</v>
      </c>
      <c r="AI2159" s="7">
        <v>412.43959999999998</v>
      </c>
      <c r="AJ2159" s="7">
        <v>6.7999999999999996E-3</v>
      </c>
      <c r="AK2159" s="5" t="s">
        <v>189</v>
      </c>
      <c r="AZ2159" s="5" t="s">
        <v>186</v>
      </c>
      <c r="BB2159" s="5" t="s">
        <v>71</v>
      </c>
    </row>
    <row r="2160" spans="1:57" x14ac:dyDescent="0.25">
      <c r="A2160" s="5">
        <v>2159</v>
      </c>
      <c r="B2160" s="6">
        <v>42589.21603009259</v>
      </c>
      <c r="C2160" s="6">
        <v>42589.370428240742</v>
      </c>
      <c r="D2160" s="5" t="s">
        <v>336</v>
      </c>
      <c r="E2160" s="5" t="s">
        <v>68</v>
      </c>
      <c r="F2160" s="5" t="s">
        <v>337</v>
      </c>
      <c r="G2160" s="5" t="s">
        <v>64</v>
      </c>
      <c r="H2160" s="5" t="s">
        <v>319</v>
      </c>
      <c r="I2160" s="5" t="s">
        <v>69</v>
      </c>
      <c r="J2160" s="5" t="s">
        <v>65</v>
      </c>
      <c r="K2160" s="5" t="s">
        <v>65</v>
      </c>
      <c r="L2160" s="5">
        <v>69657</v>
      </c>
      <c r="M2160" s="5" t="s">
        <v>70</v>
      </c>
      <c r="N2160" s="5" t="s">
        <v>70</v>
      </c>
      <c r="O2160" s="7">
        <v>0</v>
      </c>
      <c r="P2160" s="7">
        <v>0</v>
      </c>
      <c r="Q2160" s="7">
        <v>0</v>
      </c>
      <c r="R2160" s="7">
        <v>0</v>
      </c>
      <c r="T2160" s="5">
        <v>33</v>
      </c>
      <c r="U2160" s="5">
        <v>0</v>
      </c>
      <c r="V2160" s="5">
        <v>0</v>
      </c>
      <c r="W2160" s="5">
        <v>0</v>
      </c>
      <c r="Z2160" s="5">
        <v>0</v>
      </c>
      <c r="AC2160" s="5">
        <v>0</v>
      </c>
      <c r="AF2160" s="5">
        <v>0</v>
      </c>
      <c r="AI2160" s="7">
        <v>412.48059999999998</v>
      </c>
      <c r="AJ2160" s="7">
        <v>6.6400000000000001E-2</v>
      </c>
      <c r="AK2160" s="5" t="s">
        <v>190</v>
      </c>
      <c r="AZ2160" s="5" t="s">
        <v>185</v>
      </c>
      <c r="BB2160" s="5" t="s">
        <v>74</v>
      </c>
    </row>
    <row r="2161" spans="1:57" x14ac:dyDescent="0.25">
      <c r="A2161" s="5">
        <v>2160</v>
      </c>
      <c r="B2161" s="6">
        <v>42589.133819444447</v>
      </c>
      <c r="C2161" s="6">
        <v>42589.281192129631</v>
      </c>
      <c r="D2161" s="5" t="s">
        <v>336</v>
      </c>
      <c r="E2161" s="5" t="s">
        <v>68</v>
      </c>
      <c r="F2161" s="5" t="s">
        <v>337</v>
      </c>
      <c r="G2161" s="5" t="s">
        <v>64</v>
      </c>
      <c r="H2161" s="5" t="s">
        <v>319</v>
      </c>
      <c r="I2161" s="5" t="s">
        <v>69</v>
      </c>
      <c r="J2161" s="5" t="s">
        <v>65</v>
      </c>
      <c r="K2161" s="5" t="s">
        <v>65</v>
      </c>
      <c r="L2161" s="5">
        <v>11634</v>
      </c>
      <c r="M2161" s="5" t="s">
        <v>70</v>
      </c>
      <c r="N2161" s="5" t="s">
        <v>70</v>
      </c>
      <c r="O2161" s="7">
        <v>0</v>
      </c>
      <c r="P2161" s="7">
        <v>0</v>
      </c>
      <c r="Q2161" s="7">
        <v>0</v>
      </c>
      <c r="R2161" s="7">
        <v>0</v>
      </c>
      <c r="T2161" s="5">
        <v>33</v>
      </c>
      <c r="U2161" s="5">
        <v>0</v>
      </c>
      <c r="V2161" s="5">
        <v>0</v>
      </c>
      <c r="W2161" s="5">
        <v>0</v>
      </c>
      <c r="Z2161" s="5">
        <v>0</v>
      </c>
      <c r="AC2161" s="5">
        <v>0</v>
      </c>
      <c r="AF2161" s="5">
        <v>0</v>
      </c>
      <c r="AI2161" s="7">
        <v>412.5958</v>
      </c>
      <c r="AJ2161" s="7">
        <v>1.17E-2</v>
      </c>
      <c r="AK2161" s="5" t="s">
        <v>189</v>
      </c>
      <c r="AZ2161" s="5" t="s">
        <v>186</v>
      </c>
      <c r="BB2161" s="5" t="s">
        <v>71</v>
      </c>
    </row>
    <row r="2162" spans="1:57" x14ac:dyDescent="0.25">
      <c r="A2162" s="5">
        <v>2161</v>
      </c>
      <c r="B2162" s="6">
        <v>42589.132696759261</v>
      </c>
      <c r="C2162" s="6">
        <v>42589.276909722219</v>
      </c>
      <c r="D2162" s="5" t="s">
        <v>336</v>
      </c>
      <c r="E2162" s="5" t="s">
        <v>68</v>
      </c>
      <c r="F2162" s="5" t="s">
        <v>337</v>
      </c>
      <c r="G2162" s="5" t="s">
        <v>64</v>
      </c>
      <c r="H2162" s="5" t="s">
        <v>319</v>
      </c>
      <c r="I2162" s="5" t="s">
        <v>69</v>
      </c>
      <c r="J2162" s="5" t="s">
        <v>65</v>
      </c>
      <c r="K2162" s="5" t="s">
        <v>65</v>
      </c>
      <c r="L2162" s="5">
        <v>176054</v>
      </c>
      <c r="M2162" s="5" t="s">
        <v>70</v>
      </c>
      <c r="N2162" s="5" t="s">
        <v>70</v>
      </c>
      <c r="O2162" s="7">
        <v>0</v>
      </c>
      <c r="P2162" s="7">
        <v>0</v>
      </c>
      <c r="Q2162" s="7">
        <v>0</v>
      </c>
      <c r="R2162" s="7">
        <v>0</v>
      </c>
      <c r="T2162" s="5">
        <v>33</v>
      </c>
      <c r="U2162" s="5">
        <v>0</v>
      </c>
      <c r="V2162" s="5">
        <v>0</v>
      </c>
      <c r="W2162" s="5">
        <v>0</v>
      </c>
      <c r="Z2162" s="5">
        <v>0</v>
      </c>
      <c r="AC2162" s="5">
        <v>0</v>
      </c>
      <c r="AF2162" s="5">
        <v>0</v>
      </c>
      <c r="AI2162" s="7">
        <v>412.66030000000001</v>
      </c>
      <c r="AJ2162" s="7">
        <v>0.16800000000000001</v>
      </c>
      <c r="AK2162" s="5" t="s">
        <v>190</v>
      </c>
      <c r="AZ2162" s="5" t="s">
        <v>185</v>
      </c>
      <c r="BB2162" s="5" t="s">
        <v>74</v>
      </c>
    </row>
    <row r="2163" spans="1:57" x14ac:dyDescent="0.25">
      <c r="A2163" s="5">
        <v>2162</v>
      </c>
      <c r="B2163" s="6">
        <v>42589.050486111111</v>
      </c>
      <c r="C2163" s="6">
        <v>42589.198877314811</v>
      </c>
      <c r="D2163" s="5" t="s">
        <v>336</v>
      </c>
      <c r="E2163" s="5" t="s">
        <v>68</v>
      </c>
      <c r="F2163" s="5" t="s">
        <v>337</v>
      </c>
      <c r="G2163" s="5" t="s">
        <v>64</v>
      </c>
      <c r="H2163" s="5" t="s">
        <v>319</v>
      </c>
      <c r="I2163" s="5" t="s">
        <v>69</v>
      </c>
      <c r="J2163" s="5" t="s">
        <v>65</v>
      </c>
      <c r="K2163" s="5" t="s">
        <v>65</v>
      </c>
      <c r="L2163" s="5">
        <v>38873</v>
      </c>
      <c r="M2163" s="5" t="s">
        <v>70</v>
      </c>
      <c r="N2163" s="5" t="s">
        <v>70</v>
      </c>
      <c r="O2163" s="7">
        <v>0</v>
      </c>
      <c r="P2163" s="7">
        <v>0</v>
      </c>
      <c r="Q2163" s="7">
        <v>0</v>
      </c>
      <c r="R2163" s="7">
        <v>0</v>
      </c>
      <c r="T2163" s="5">
        <v>33</v>
      </c>
      <c r="U2163" s="5">
        <v>0</v>
      </c>
      <c r="V2163" s="5">
        <v>0</v>
      </c>
      <c r="W2163" s="5">
        <v>0</v>
      </c>
      <c r="Z2163" s="5">
        <v>0</v>
      </c>
      <c r="AC2163" s="5">
        <v>0</v>
      </c>
      <c r="AF2163" s="5">
        <v>0</v>
      </c>
      <c r="AI2163" s="7">
        <v>412.94740000000002</v>
      </c>
      <c r="AJ2163" s="7">
        <v>3.7100000000000001E-2</v>
      </c>
      <c r="AK2163" s="5" t="s">
        <v>189</v>
      </c>
      <c r="AZ2163" s="5" t="s">
        <v>186</v>
      </c>
      <c r="BB2163" s="5" t="s">
        <v>71</v>
      </c>
    </row>
    <row r="2164" spans="1:57" x14ac:dyDescent="0.25">
      <c r="A2164" s="5">
        <v>2163</v>
      </c>
      <c r="B2164" s="6">
        <v>42589.049363425926</v>
      </c>
      <c r="C2164" s="6">
        <v>42589.211087962962</v>
      </c>
      <c r="D2164" s="5" t="s">
        <v>336</v>
      </c>
      <c r="E2164" s="5" t="s">
        <v>68</v>
      </c>
      <c r="F2164" s="5" t="s">
        <v>337</v>
      </c>
      <c r="G2164" s="5" t="s">
        <v>64</v>
      </c>
      <c r="H2164" s="5" t="s">
        <v>319</v>
      </c>
      <c r="I2164" s="5" t="s">
        <v>69</v>
      </c>
      <c r="J2164" s="5" t="s">
        <v>65</v>
      </c>
      <c r="K2164" s="5" t="s">
        <v>65</v>
      </c>
      <c r="L2164" s="5">
        <v>408654</v>
      </c>
      <c r="M2164" s="5" t="s">
        <v>70</v>
      </c>
      <c r="N2164" s="5" t="s">
        <v>70</v>
      </c>
      <c r="O2164" s="7">
        <v>0</v>
      </c>
      <c r="P2164" s="7">
        <v>0</v>
      </c>
      <c r="Q2164" s="7">
        <v>0</v>
      </c>
      <c r="R2164" s="7">
        <v>0</v>
      </c>
      <c r="T2164" s="5">
        <v>33</v>
      </c>
      <c r="U2164" s="5">
        <v>0</v>
      </c>
      <c r="V2164" s="5">
        <v>0</v>
      </c>
      <c r="W2164" s="5">
        <v>0</v>
      </c>
      <c r="Z2164" s="5">
        <v>0</v>
      </c>
      <c r="AC2164" s="5">
        <v>0</v>
      </c>
      <c r="AF2164" s="5">
        <v>0</v>
      </c>
      <c r="AI2164" s="7">
        <v>413.08800000000002</v>
      </c>
      <c r="AJ2164" s="7">
        <v>0.3906</v>
      </c>
      <c r="AK2164" s="5" t="s">
        <v>190</v>
      </c>
      <c r="AZ2164" s="5" t="s">
        <v>185</v>
      </c>
      <c r="BB2164" s="5" t="s">
        <v>74</v>
      </c>
    </row>
    <row r="2165" spans="1:57" x14ac:dyDescent="0.25">
      <c r="A2165" s="5">
        <v>2164</v>
      </c>
      <c r="B2165" s="6">
        <v>42588.975011574075</v>
      </c>
      <c r="D2165" s="5" t="s">
        <v>318</v>
      </c>
      <c r="E2165" s="5" t="s">
        <v>423</v>
      </c>
      <c r="G2165" s="5" t="s">
        <v>64</v>
      </c>
      <c r="H2165" s="5" t="s">
        <v>319</v>
      </c>
      <c r="I2165" s="5" t="s">
        <v>75</v>
      </c>
      <c r="J2165" s="5" t="s">
        <v>65</v>
      </c>
      <c r="K2165" s="5" t="s">
        <v>65</v>
      </c>
      <c r="M2165" s="5" t="s">
        <v>260</v>
      </c>
      <c r="N2165" s="5" t="s">
        <v>76</v>
      </c>
      <c r="O2165" s="7">
        <v>0</v>
      </c>
      <c r="P2165" s="7">
        <v>0</v>
      </c>
      <c r="Q2165" s="7">
        <v>0</v>
      </c>
      <c r="R2165" s="7">
        <v>0</v>
      </c>
      <c r="T2165" s="5">
        <v>0</v>
      </c>
      <c r="W2165" s="5">
        <v>0</v>
      </c>
      <c r="Y2165" s="5">
        <v>0</v>
      </c>
      <c r="Z2165" s="5">
        <v>0</v>
      </c>
      <c r="AB2165" s="5">
        <v>0</v>
      </c>
      <c r="AC2165" s="5">
        <v>0</v>
      </c>
      <c r="AE2165" s="5">
        <v>0</v>
      </c>
      <c r="AF2165" s="5">
        <v>0</v>
      </c>
      <c r="AH2165" s="5">
        <v>0</v>
      </c>
      <c r="AJ2165" s="7">
        <v>0</v>
      </c>
      <c r="AZ2165" s="5" t="s">
        <v>175</v>
      </c>
      <c r="BB2165" s="5" t="s">
        <v>77</v>
      </c>
      <c r="BD2165" s="5" t="s">
        <v>355</v>
      </c>
      <c r="BE2165" s="5" t="s">
        <v>67</v>
      </c>
    </row>
    <row r="2166" spans="1:57" x14ac:dyDescent="0.25">
      <c r="A2166" s="5">
        <v>2165</v>
      </c>
      <c r="B2166" s="6">
        <v>42588.9690162037</v>
      </c>
      <c r="D2166" s="5" t="s">
        <v>751</v>
      </c>
      <c r="E2166" s="5" t="s">
        <v>318</v>
      </c>
      <c r="G2166" s="5" t="s">
        <v>64</v>
      </c>
      <c r="H2166" s="5" t="s">
        <v>319</v>
      </c>
      <c r="I2166" s="5" t="s">
        <v>176</v>
      </c>
      <c r="J2166" s="5" t="s">
        <v>65</v>
      </c>
      <c r="K2166" s="5" t="s">
        <v>65</v>
      </c>
      <c r="M2166" s="5" t="s">
        <v>247</v>
      </c>
      <c r="N2166" s="5" t="s">
        <v>66</v>
      </c>
      <c r="O2166" s="7">
        <v>0</v>
      </c>
      <c r="P2166" s="7">
        <v>0</v>
      </c>
      <c r="Q2166" s="7">
        <v>0</v>
      </c>
      <c r="R2166" s="7">
        <v>0</v>
      </c>
      <c r="T2166" s="5">
        <v>0</v>
      </c>
      <c r="W2166" s="5">
        <v>0</v>
      </c>
      <c r="Y2166" s="5">
        <v>0</v>
      </c>
      <c r="Z2166" s="5">
        <v>0</v>
      </c>
      <c r="AB2166" s="5">
        <v>0</v>
      </c>
      <c r="AC2166" s="5">
        <v>0</v>
      </c>
      <c r="AE2166" s="5">
        <v>0</v>
      </c>
      <c r="AF2166" s="5">
        <v>0</v>
      </c>
      <c r="AH2166" s="5">
        <v>0</v>
      </c>
      <c r="AJ2166" s="7">
        <v>0</v>
      </c>
      <c r="AZ2166" s="5" t="s">
        <v>175</v>
      </c>
      <c r="BB2166" s="5" t="s">
        <v>178</v>
      </c>
      <c r="BD2166" s="5" t="s">
        <v>353</v>
      </c>
      <c r="BE2166" s="5" t="s">
        <v>67</v>
      </c>
    </row>
    <row r="2167" spans="1:57" x14ac:dyDescent="0.25">
      <c r="A2167" s="5">
        <v>2166</v>
      </c>
      <c r="B2167" s="6">
        <v>42588.961064814815</v>
      </c>
      <c r="D2167" s="5" t="s">
        <v>751</v>
      </c>
      <c r="E2167" s="5" t="s">
        <v>318</v>
      </c>
      <c r="G2167" s="5" t="s">
        <v>64</v>
      </c>
      <c r="H2167" s="5" t="s">
        <v>319</v>
      </c>
      <c r="I2167" s="5" t="s">
        <v>176</v>
      </c>
      <c r="J2167" s="5" t="s">
        <v>65</v>
      </c>
      <c r="K2167" s="5" t="s">
        <v>65</v>
      </c>
      <c r="M2167" s="5" t="s">
        <v>203</v>
      </c>
      <c r="N2167" s="5" t="s">
        <v>66</v>
      </c>
      <c r="O2167" s="7">
        <v>0</v>
      </c>
      <c r="P2167" s="7">
        <v>0</v>
      </c>
      <c r="Q2167" s="7">
        <v>0</v>
      </c>
      <c r="R2167" s="7">
        <v>0</v>
      </c>
      <c r="T2167" s="5">
        <v>0</v>
      </c>
      <c r="W2167" s="5">
        <v>0</v>
      </c>
      <c r="Y2167" s="5">
        <v>0</v>
      </c>
      <c r="Z2167" s="5">
        <v>0</v>
      </c>
      <c r="AB2167" s="5">
        <v>0</v>
      </c>
      <c r="AC2167" s="5">
        <v>0</v>
      </c>
      <c r="AE2167" s="5">
        <v>0</v>
      </c>
      <c r="AF2167" s="5">
        <v>0</v>
      </c>
      <c r="AH2167" s="5">
        <v>0</v>
      </c>
      <c r="AJ2167" s="7">
        <v>0</v>
      </c>
      <c r="AZ2167" s="5" t="s">
        <v>175</v>
      </c>
      <c r="BB2167" s="5" t="s">
        <v>178</v>
      </c>
      <c r="BD2167" s="5" t="s">
        <v>355</v>
      </c>
      <c r="BE2167" s="5" t="s">
        <v>67</v>
      </c>
    </row>
    <row r="2168" spans="1:57" x14ac:dyDescent="0.25">
      <c r="A2168" s="5">
        <v>2167</v>
      </c>
      <c r="B2168" s="6">
        <v>42588.960821759261</v>
      </c>
      <c r="D2168" s="5" t="s">
        <v>317</v>
      </c>
      <c r="E2168" s="5" t="s">
        <v>318</v>
      </c>
      <c r="F2168" s="5" t="s">
        <v>317</v>
      </c>
      <c r="G2168" s="5" t="s">
        <v>80</v>
      </c>
      <c r="H2168" s="5" t="s">
        <v>319</v>
      </c>
      <c r="I2168" s="5" t="s">
        <v>320</v>
      </c>
      <c r="J2168" s="5" t="s">
        <v>65</v>
      </c>
      <c r="K2168" s="5" t="s">
        <v>65</v>
      </c>
      <c r="M2168" s="5" t="s">
        <v>325</v>
      </c>
      <c r="N2168" s="5" t="s">
        <v>66</v>
      </c>
      <c r="O2168" s="7">
        <v>0</v>
      </c>
      <c r="P2168" s="7">
        <v>0</v>
      </c>
      <c r="Q2168" s="7">
        <v>0</v>
      </c>
      <c r="R2168" s="7">
        <v>0</v>
      </c>
      <c r="T2168" s="5">
        <v>0</v>
      </c>
      <c r="W2168" s="5">
        <v>0</v>
      </c>
      <c r="Y2168" s="5">
        <v>0</v>
      </c>
      <c r="Z2168" s="5">
        <v>0</v>
      </c>
      <c r="AB2168" s="5">
        <v>0</v>
      </c>
      <c r="AC2168" s="5">
        <v>0</v>
      </c>
      <c r="AE2168" s="5">
        <v>0</v>
      </c>
      <c r="AF2168" s="5">
        <v>0</v>
      </c>
      <c r="AH2168" s="5">
        <v>0</v>
      </c>
      <c r="AJ2168" s="7">
        <v>0</v>
      </c>
      <c r="BB2168" s="5" t="s">
        <v>322</v>
      </c>
      <c r="BD2168" s="5" t="s">
        <v>323</v>
      </c>
      <c r="BE2168" s="5" t="s">
        <v>324</v>
      </c>
    </row>
    <row r="2169" spans="1:57" x14ac:dyDescent="0.25">
      <c r="A2169" s="5">
        <v>2168</v>
      </c>
      <c r="B2169" s="6">
        <v>42588.935833333337</v>
      </c>
      <c r="C2169" s="6">
        <v>42589.015046296299</v>
      </c>
      <c r="D2169" s="5" t="s">
        <v>336</v>
      </c>
      <c r="E2169" s="5" t="s">
        <v>241</v>
      </c>
      <c r="F2169" s="5" t="s">
        <v>337</v>
      </c>
      <c r="G2169" s="5" t="s">
        <v>64</v>
      </c>
      <c r="H2169" s="5" t="s">
        <v>319</v>
      </c>
      <c r="I2169" s="5" t="s">
        <v>69</v>
      </c>
      <c r="J2169" s="5" t="s">
        <v>65</v>
      </c>
      <c r="K2169" s="5" t="s">
        <v>65</v>
      </c>
      <c r="L2169" s="5">
        <v>29362</v>
      </c>
      <c r="M2169" s="5" t="s">
        <v>70</v>
      </c>
      <c r="N2169" s="5" t="s">
        <v>70</v>
      </c>
      <c r="O2169" s="7">
        <v>0</v>
      </c>
      <c r="P2169" s="7">
        <v>0</v>
      </c>
      <c r="Q2169" s="7">
        <v>0</v>
      </c>
      <c r="R2169" s="7">
        <v>0</v>
      </c>
      <c r="T2169" s="5">
        <v>33</v>
      </c>
      <c r="U2169" s="5">
        <v>0</v>
      </c>
      <c r="V2169" s="5">
        <v>0</v>
      </c>
      <c r="W2169" s="5">
        <v>0</v>
      </c>
      <c r="Z2169" s="5">
        <v>0</v>
      </c>
      <c r="AC2169" s="5">
        <v>0</v>
      </c>
      <c r="AF2169" s="5">
        <v>0</v>
      </c>
      <c r="AI2169" s="7">
        <v>413.11630000000002</v>
      </c>
      <c r="AJ2169" s="7">
        <v>2.8299999999999999E-2</v>
      </c>
      <c r="AK2169" s="5" t="s">
        <v>148</v>
      </c>
      <c r="AZ2169" s="5" t="s">
        <v>185</v>
      </c>
      <c r="BB2169" s="5" t="s">
        <v>74</v>
      </c>
    </row>
    <row r="2170" spans="1:57" x14ac:dyDescent="0.25">
      <c r="A2170" s="5">
        <v>2169</v>
      </c>
      <c r="B2170" s="6">
        <v>42588.922847222224</v>
      </c>
      <c r="C2170" s="6">
        <v>42588.929108796299</v>
      </c>
      <c r="D2170" s="5" t="s">
        <v>336</v>
      </c>
      <c r="E2170" s="5" t="s">
        <v>68</v>
      </c>
      <c r="G2170" s="5" t="s">
        <v>64</v>
      </c>
      <c r="H2170" s="5" t="s">
        <v>319</v>
      </c>
      <c r="I2170" s="5" t="s">
        <v>69</v>
      </c>
      <c r="J2170" s="5" t="s">
        <v>65</v>
      </c>
      <c r="K2170" s="5" t="s">
        <v>65</v>
      </c>
      <c r="L2170" s="5">
        <v>5560</v>
      </c>
      <c r="M2170" s="5" t="s">
        <v>70</v>
      </c>
      <c r="N2170" s="5" t="s">
        <v>70</v>
      </c>
      <c r="O2170" s="7">
        <v>0</v>
      </c>
      <c r="P2170" s="7">
        <v>0</v>
      </c>
      <c r="Q2170" s="7">
        <v>0</v>
      </c>
      <c r="R2170" s="7">
        <v>0</v>
      </c>
      <c r="T2170" s="5">
        <v>33</v>
      </c>
      <c r="U2170" s="5">
        <v>0</v>
      </c>
      <c r="V2170" s="5">
        <v>0</v>
      </c>
      <c r="W2170" s="5">
        <v>0</v>
      </c>
      <c r="Z2170" s="5">
        <v>0</v>
      </c>
      <c r="AC2170" s="5">
        <v>0</v>
      </c>
      <c r="AF2170" s="5">
        <v>0</v>
      </c>
      <c r="AI2170" s="7">
        <v>413.12220000000002</v>
      </c>
      <c r="AJ2170" s="7">
        <v>5.8999999999999999E-3</v>
      </c>
      <c r="AK2170" s="5" t="s">
        <v>148</v>
      </c>
      <c r="AZ2170" s="5" t="s">
        <v>185</v>
      </c>
      <c r="BB2170" s="5" t="s">
        <v>74</v>
      </c>
    </row>
    <row r="2171" spans="1:57" x14ac:dyDescent="0.25">
      <c r="A2171" s="5">
        <v>2170</v>
      </c>
      <c r="B2171" s="6">
        <v>42588.834999999999</v>
      </c>
      <c r="C2171" s="6">
        <v>42588.86042824074</v>
      </c>
      <c r="D2171" s="5" t="s">
        <v>336</v>
      </c>
      <c r="E2171" s="5" t="s">
        <v>68</v>
      </c>
      <c r="G2171" s="5" t="s">
        <v>64</v>
      </c>
      <c r="H2171" s="5" t="s">
        <v>319</v>
      </c>
      <c r="I2171" s="5" t="s">
        <v>69</v>
      </c>
      <c r="J2171" s="5" t="s">
        <v>65</v>
      </c>
      <c r="K2171" s="5" t="s">
        <v>65</v>
      </c>
      <c r="L2171" s="5">
        <v>133637</v>
      </c>
      <c r="M2171" s="5" t="s">
        <v>70</v>
      </c>
      <c r="N2171" s="5" t="s">
        <v>70</v>
      </c>
      <c r="O2171" s="7">
        <v>0</v>
      </c>
      <c r="P2171" s="7">
        <v>0</v>
      </c>
      <c r="Q2171" s="7">
        <v>0</v>
      </c>
      <c r="R2171" s="7">
        <v>0</v>
      </c>
      <c r="T2171" s="5">
        <v>33</v>
      </c>
      <c r="U2171" s="5">
        <v>0</v>
      </c>
      <c r="V2171" s="5">
        <v>0</v>
      </c>
      <c r="W2171" s="5">
        <v>0</v>
      </c>
      <c r="Z2171" s="5">
        <v>0</v>
      </c>
      <c r="AC2171" s="5">
        <v>0</v>
      </c>
      <c r="AF2171" s="5">
        <v>0</v>
      </c>
      <c r="AI2171" s="7">
        <v>413.25009999999997</v>
      </c>
      <c r="AJ2171" s="7">
        <v>0.12790000000000001</v>
      </c>
      <c r="AK2171" s="5" t="s">
        <v>148</v>
      </c>
      <c r="AZ2171" s="5" t="s">
        <v>185</v>
      </c>
      <c r="BB2171" s="5" t="s">
        <v>74</v>
      </c>
    </row>
    <row r="2172" spans="1:57" x14ac:dyDescent="0.25">
      <c r="A2172" s="5">
        <v>2171</v>
      </c>
      <c r="B2172" s="6">
        <v>42588.834861111114</v>
      </c>
      <c r="C2172" s="6">
        <v>42588.86042824074</v>
      </c>
      <c r="D2172" s="5" t="s">
        <v>336</v>
      </c>
      <c r="E2172" s="5" t="s">
        <v>68</v>
      </c>
      <c r="G2172" s="5" t="s">
        <v>64</v>
      </c>
      <c r="H2172" s="5" t="s">
        <v>319</v>
      </c>
      <c r="I2172" s="5" t="s">
        <v>69</v>
      </c>
      <c r="J2172" s="5" t="s">
        <v>65</v>
      </c>
      <c r="K2172" s="5" t="s">
        <v>65</v>
      </c>
      <c r="L2172" s="5">
        <v>91008</v>
      </c>
      <c r="M2172" s="5" t="s">
        <v>70</v>
      </c>
      <c r="N2172" s="5" t="s">
        <v>70</v>
      </c>
      <c r="O2172" s="7">
        <v>0</v>
      </c>
      <c r="P2172" s="7">
        <v>0</v>
      </c>
      <c r="Q2172" s="7">
        <v>0</v>
      </c>
      <c r="R2172" s="7">
        <v>0</v>
      </c>
      <c r="T2172" s="5">
        <v>33</v>
      </c>
      <c r="U2172" s="5">
        <v>0</v>
      </c>
      <c r="V2172" s="5">
        <v>0</v>
      </c>
      <c r="W2172" s="5">
        <v>0</v>
      </c>
      <c r="Z2172" s="5">
        <v>0</v>
      </c>
      <c r="AC2172" s="5">
        <v>0</v>
      </c>
      <c r="AF2172" s="5">
        <v>0</v>
      </c>
      <c r="AI2172" s="7">
        <v>413.33699999999999</v>
      </c>
      <c r="AJ2172" s="7">
        <v>8.6900000000000005E-2</v>
      </c>
      <c r="AK2172" s="5" t="s">
        <v>149</v>
      </c>
      <c r="AZ2172" s="5" t="s">
        <v>186</v>
      </c>
      <c r="BB2172" s="5" t="s">
        <v>71</v>
      </c>
    </row>
    <row r="2173" spans="1:57" x14ac:dyDescent="0.25">
      <c r="A2173" s="5">
        <v>2172</v>
      </c>
      <c r="B2173" s="6">
        <v>42588.722280092596</v>
      </c>
      <c r="C2173" s="6">
        <v>42588.72828703704</v>
      </c>
      <c r="D2173" s="5" t="s">
        <v>336</v>
      </c>
      <c r="E2173" s="5" t="s">
        <v>68</v>
      </c>
      <c r="G2173" s="5" t="s">
        <v>64</v>
      </c>
      <c r="H2173" s="5" t="s">
        <v>319</v>
      </c>
      <c r="I2173" s="5" t="s">
        <v>69</v>
      </c>
      <c r="J2173" s="5" t="s">
        <v>65</v>
      </c>
      <c r="K2173" s="5" t="s">
        <v>65</v>
      </c>
      <c r="L2173" s="5">
        <v>26958</v>
      </c>
      <c r="M2173" s="5" t="s">
        <v>70</v>
      </c>
      <c r="N2173" s="5" t="s">
        <v>70</v>
      </c>
      <c r="O2173" s="7">
        <v>0</v>
      </c>
      <c r="P2173" s="7">
        <v>0</v>
      </c>
      <c r="Q2173" s="7">
        <v>0</v>
      </c>
      <c r="R2173" s="7">
        <v>0</v>
      </c>
      <c r="T2173" s="5">
        <v>33</v>
      </c>
      <c r="U2173" s="5">
        <v>0</v>
      </c>
      <c r="V2173" s="5">
        <v>0</v>
      </c>
      <c r="W2173" s="5">
        <v>0</v>
      </c>
      <c r="Z2173" s="5">
        <v>0</v>
      </c>
      <c r="AC2173" s="5">
        <v>0</v>
      </c>
      <c r="AF2173" s="5">
        <v>0</v>
      </c>
      <c r="AI2173" s="7">
        <v>413.36340000000001</v>
      </c>
      <c r="AJ2173" s="7">
        <v>2.64E-2</v>
      </c>
      <c r="AK2173" s="5" t="s">
        <v>148</v>
      </c>
      <c r="AZ2173" s="5" t="s">
        <v>185</v>
      </c>
      <c r="BB2173" s="5" t="s">
        <v>74</v>
      </c>
    </row>
    <row r="2174" spans="1:57" x14ac:dyDescent="0.25">
      <c r="A2174" s="5">
        <v>2173</v>
      </c>
      <c r="B2174" s="6">
        <v>42588.692152777781</v>
      </c>
      <c r="D2174" s="5" t="s">
        <v>318</v>
      </c>
      <c r="E2174" s="5" t="s">
        <v>712</v>
      </c>
      <c r="G2174" s="5" t="s">
        <v>64</v>
      </c>
      <c r="H2174" s="5" t="s">
        <v>319</v>
      </c>
      <c r="I2174" s="5" t="s">
        <v>75</v>
      </c>
      <c r="J2174" s="5" t="s">
        <v>65</v>
      </c>
      <c r="K2174" s="5" t="s">
        <v>65</v>
      </c>
      <c r="M2174" s="5" t="s">
        <v>66</v>
      </c>
      <c r="N2174" s="5" t="s">
        <v>66</v>
      </c>
      <c r="O2174" s="7">
        <v>0</v>
      </c>
      <c r="P2174" s="7">
        <v>0</v>
      </c>
      <c r="Q2174" s="7">
        <v>0</v>
      </c>
      <c r="R2174" s="7">
        <v>0</v>
      </c>
      <c r="T2174" s="5">
        <v>0</v>
      </c>
      <c r="W2174" s="5">
        <v>0</v>
      </c>
      <c r="Y2174" s="5">
        <v>0</v>
      </c>
      <c r="Z2174" s="5">
        <v>0</v>
      </c>
      <c r="AB2174" s="5">
        <v>0</v>
      </c>
      <c r="AC2174" s="5">
        <v>0</v>
      </c>
      <c r="AE2174" s="5">
        <v>0</v>
      </c>
      <c r="AF2174" s="5">
        <v>0</v>
      </c>
      <c r="AH2174" s="5">
        <v>0</v>
      </c>
      <c r="AJ2174" s="7">
        <v>0</v>
      </c>
      <c r="AZ2174" s="5" t="s">
        <v>175</v>
      </c>
      <c r="BB2174" s="5" t="s">
        <v>77</v>
      </c>
      <c r="BD2174" s="5" t="s">
        <v>752</v>
      </c>
      <c r="BE2174" s="5" t="s">
        <v>67</v>
      </c>
    </row>
    <row r="2175" spans="1:57" x14ac:dyDescent="0.25">
      <c r="A2175" s="5">
        <v>2174</v>
      </c>
      <c r="B2175" s="6">
        <v>42588.684803240743</v>
      </c>
      <c r="D2175" s="5" t="s">
        <v>318</v>
      </c>
      <c r="E2175" s="5" t="s">
        <v>330</v>
      </c>
      <c r="G2175" s="5" t="s">
        <v>64</v>
      </c>
      <c r="H2175" s="5" t="s">
        <v>319</v>
      </c>
      <c r="I2175" s="5" t="s">
        <v>75</v>
      </c>
      <c r="J2175" s="5" t="s">
        <v>65</v>
      </c>
      <c r="K2175" s="5" t="s">
        <v>65</v>
      </c>
      <c r="M2175" s="5" t="s">
        <v>737</v>
      </c>
      <c r="N2175" s="5" t="s">
        <v>76</v>
      </c>
      <c r="O2175" s="7">
        <v>0</v>
      </c>
      <c r="P2175" s="7">
        <v>0</v>
      </c>
      <c r="Q2175" s="7">
        <v>0</v>
      </c>
      <c r="R2175" s="7">
        <v>0</v>
      </c>
      <c r="T2175" s="5">
        <v>0</v>
      </c>
      <c r="W2175" s="5">
        <v>0</v>
      </c>
      <c r="Y2175" s="5">
        <v>0</v>
      </c>
      <c r="Z2175" s="5">
        <v>0</v>
      </c>
      <c r="AB2175" s="5">
        <v>0</v>
      </c>
      <c r="AC2175" s="5">
        <v>0</v>
      </c>
      <c r="AE2175" s="5">
        <v>0</v>
      </c>
      <c r="AF2175" s="5">
        <v>0</v>
      </c>
      <c r="AH2175" s="5">
        <v>0</v>
      </c>
      <c r="AJ2175" s="7">
        <v>0</v>
      </c>
      <c r="AZ2175" s="5" t="s">
        <v>175</v>
      </c>
      <c r="BB2175" s="5" t="s">
        <v>77</v>
      </c>
      <c r="BD2175" s="5" t="s">
        <v>753</v>
      </c>
      <c r="BE2175" s="5" t="s">
        <v>67</v>
      </c>
    </row>
    <row r="2176" spans="1:57" x14ac:dyDescent="0.25">
      <c r="A2176" s="5">
        <v>2175</v>
      </c>
      <c r="B2176" s="6">
        <v>42588.673993055556</v>
      </c>
      <c r="C2176" s="6">
        <v>42588.681087962963</v>
      </c>
      <c r="D2176" s="5" t="s">
        <v>336</v>
      </c>
      <c r="E2176" s="5" t="s">
        <v>68</v>
      </c>
      <c r="F2176" s="5" t="s">
        <v>337</v>
      </c>
      <c r="G2176" s="5" t="s">
        <v>64</v>
      </c>
      <c r="H2176" s="5" t="s">
        <v>319</v>
      </c>
      <c r="I2176" s="5" t="s">
        <v>69</v>
      </c>
      <c r="J2176" s="5" t="s">
        <v>65</v>
      </c>
      <c r="K2176" s="5" t="s">
        <v>65</v>
      </c>
      <c r="L2176" s="5">
        <v>38500</v>
      </c>
      <c r="M2176" s="5" t="s">
        <v>70</v>
      </c>
      <c r="N2176" s="5" t="s">
        <v>70</v>
      </c>
      <c r="O2176" s="7">
        <v>0</v>
      </c>
      <c r="P2176" s="7">
        <v>0</v>
      </c>
      <c r="Q2176" s="7">
        <v>0</v>
      </c>
      <c r="R2176" s="7">
        <v>0</v>
      </c>
      <c r="T2176" s="5">
        <v>33</v>
      </c>
      <c r="U2176" s="5">
        <v>0</v>
      </c>
      <c r="V2176" s="5">
        <v>0</v>
      </c>
      <c r="W2176" s="5">
        <v>0</v>
      </c>
      <c r="Z2176" s="5">
        <v>0</v>
      </c>
      <c r="AC2176" s="5">
        <v>0</v>
      </c>
      <c r="AF2176" s="5">
        <v>0</v>
      </c>
      <c r="AI2176" s="7">
        <v>413.40050000000002</v>
      </c>
      <c r="AJ2176" s="7">
        <v>3.7100000000000001E-2</v>
      </c>
      <c r="AK2176" s="5" t="s">
        <v>148</v>
      </c>
      <c r="AZ2176" s="5" t="s">
        <v>185</v>
      </c>
      <c r="BB2176" s="5" t="s">
        <v>74</v>
      </c>
    </row>
    <row r="2177" spans="1:57" x14ac:dyDescent="0.25">
      <c r="A2177" s="5">
        <v>2176</v>
      </c>
      <c r="B2177" s="6">
        <v>42588.650138888886</v>
      </c>
      <c r="D2177" s="5" t="s">
        <v>318</v>
      </c>
      <c r="E2177" s="5" t="s">
        <v>344</v>
      </c>
      <c r="G2177" s="5" t="s">
        <v>64</v>
      </c>
      <c r="H2177" s="5" t="s">
        <v>319</v>
      </c>
      <c r="I2177" s="5" t="s">
        <v>75</v>
      </c>
      <c r="J2177" s="5" t="s">
        <v>65</v>
      </c>
      <c r="K2177" s="5" t="s">
        <v>65</v>
      </c>
      <c r="M2177" s="5" t="s">
        <v>224</v>
      </c>
      <c r="N2177" s="5" t="s">
        <v>66</v>
      </c>
      <c r="O2177" s="7">
        <v>0</v>
      </c>
      <c r="P2177" s="7">
        <v>0</v>
      </c>
      <c r="Q2177" s="7">
        <v>0</v>
      </c>
      <c r="R2177" s="7">
        <v>0</v>
      </c>
      <c r="T2177" s="5">
        <v>0</v>
      </c>
      <c r="W2177" s="5">
        <v>0</v>
      </c>
      <c r="Y2177" s="5">
        <v>0</v>
      </c>
      <c r="Z2177" s="5">
        <v>0</v>
      </c>
      <c r="AB2177" s="5">
        <v>0</v>
      </c>
      <c r="AC2177" s="5">
        <v>0</v>
      </c>
      <c r="AE2177" s="5">
        <v>0</v>
      </c>
      <c r="AF2177" s="5">
        <v>0</v>
      </c>
      <c r="AH2177" s="5">
        <v>0</v>
      </c>
      <c r="AJ2177" s="7">
        <v>0</v>
      </c>
      <c r="AZ2177" s="5" t="s">
        <v>175</v>
      </c>
      <c r="BB2177" s="5" t="s">
        <v>77</v>
      </c>
      <c r="BD2177" s="5" t="s">
        <v>361</v>
      </c>
      <c r="BE2177" s="5" t="s">
        <v>67</v>
      </c>
    </row>
    <row r="2178" spans="1:57" x14ac:dyDescent="0.25">
      <c r="A2178" s="5">
        <v>2177</v>
      </c>
      <c r="B2178" s="6">
        <v>42588.646099537036</v>
      </c>
      <c r="D2178" s="5" t="s">
        <v>318</v>
      </c>
      <c r="E2178" s="5" t="s">
        <v>712</v>
      </c>
      <c r="G2178" s="5" t="s">
        <v>64</v>
      </c>
      <c r="H2178" s="5" t="s">
        <v>319</v>
      </c>
      <c r="I2178" s="5" t="s">
        <v>75</v>
      </c>
      <c r="J2178" s="5" t="s">
        <v>65</v>
      </c>
      <c r="K2178" s="5" t="s">
        <v>65</v>
      </c>
      <c r="M2178" s="5" t="s">
        <v>754</v>
      </c>
      <c r="N2178" s="5" t="s">
        <v>365</v>
      </c>
      <c r="O2178" s="7">
        <v>0</v>
      </c>
      <c r="P2178" s="7">
        <v>0</v>
      </c>
      <c r="Q2178" s="7">
        <v>0</v>
      </c>
      <c r="R2178" s="7">
        <v>0</v>
      </c>
      <c r="T2178" s="5">
        <v>0</v>
      </c>
      <c r="W2178" s="5">
        <v>0</v>
      </c>
      <c r="Y2178" s="5">
        <v>0</v>
      </c>
      <c r="Z2178" s="5">
        <v>0</v>
      </c>
      <c r="AB2178" s="5">
        <v>0</v>
      </c>
      <c r="AC2178" s="5">
        <v>0</v>
      </c>
      <c r="AE2178" s="5">
        <v>0</v>
      </c>
      <c r="AF2178" s="5">
        <v>0</v>
      </c>
      <c r="AH2178" s="5">
        <v>0</v>
      </c>
      <c r="AJ2178" s="7">
        <v>0</v>
      </c>
      <c r="AZ2178" s="5" t="s">
        <v>175</v>
      </c>
      <c r="BB2178" s="5" t="s">
        <v>77</v>
      </c>
      <c r="BD2178" s="5" t="s">
        <v>361</v>
      </c>
      <c r="BE2178" s="5" t="s">
        <v>67</v>
      </c>
    </row>
    <row r="2179" spans="1:57" x14ac:dyDescent="0.25">
      <c r="A2179" s="5">
        <v>2178</v>
      </c>
      <c r="B2179" s="6">
        <v>42588.639768518522</v>
      </c>
      <c r="D2179" s="5" t="s">
        <v>684</v>
      </c>
      <c r="E2179" s="5" t="s">
        <v>318</v>
      </c>
      <c r="G2179" s="5" t="s">
        <v>64</v>
      </c>
      <c r="H2179" s="5" t="s">
        <v>319</v>
      </c>
      <c r="I2179" s="5" t="s">
        <v>176</v>
      </c>
      <c r="J2179" s="5" t="s">
        <v>65</v>
      </c>
      <c r="K2179" s="5" t="s">
        <v>65</v>
      </c>
      <c r="M2179" s="5" t="s">
        <v>429</v>
      </c>
      <c r="N2179" s="5" t="s">
        <v>66</v>
      </c>
      <c r="O2179" s="7">
        <v>0</v>
      </c>
      <c r="P2179" s="7">
        <v>0</v>
      </c>
      <c r="Q2179" s="7">
        <v>0</v>
      </c>
      <c r="R2179" s="7">
        <v>0</v>
      </c>
      <c r="T2179" s="5">
        <v>0</v>
      </c>
      <c r="W2179" s="5">
        <v>0</v>
      </c>
      <c r="Y2179" s="5">
        <v>0</v>
      </c>
      <c r="Z2179" s="5">
        <v>0</v>
      </c>
      <c r="AB2179" s="5">
        <v>0</v>
      </c>
      <c r="AC2179" s="5">
        <v>0</v>
      </c>
      <c r="AE2179" s="5">
        <v>0</v>
      </c>
      <c r="AF2179" s="5">
        <v>0</v>
      </c>
      <c r="AH2179" s="5">
        <v>0</v>
      </c>
      <c r="AJ2179" s="7">
        <v>0</v>
      </c>
      <c r="AZ2179" s="5" t="s">
        <v>175</v>
      </c>
      <c r="BB2179" s="5" t="s">
        <v>178</v>
      </c>
      <c r="BD2179" s="5" t="s">
        <v>361</v>
      </c>
      <c r="BE2179" s="5" t="s">
        <v>67</v>
      </c>
    </row>
    <row r="2180" spans="1:57" x14ac:dyDescent="0.25">
      <c r="A2180" s="5">
        <v>2179</v>
      </c>
      <c r="B2180" s="6">
        <v>42588.620057870372</v>
      </c>
      <c r="C2180" s="6">
        <v>42588.665706018517</v>
      </c>
      <c r="D2180" s="5" t="s">
        <v>336</v>
      </c>
      <c r="E2180" s="5" t="s">
        <v>68</v>
      </c>
      <c r="G2180" s="5" t="s">
        <v>64</v>
      </c>
      <c r="H2180" s="5" t="s">
        <v>319</v>
      </c>
      <c r="I2180" s="5" t="s">
        <v>69</v>
      </c>
      <c r="J2180" s="5" t="s">
        <v>65</v>
      </c>
      <c r="K2180" s="5" t="s">
        <v>65</v>
      </c>
      <c r="L2180" s="5">
        <v>240667</v>
      </c>
      <c r="M2180" s="5" t="s">
        <v>70</v>
      </c>
      <c r="N2180" s="5" t="s">
        <v>70</v>
      </c>
      <c r="O2180" s="7">
        <v>0</v>
      </c>
      <c r="P2180" s="7">
        <v>0</v>
      </c>
      <c r="Q2180" s="7">
        <v>0</v>
      </c>
      <c r="R2180" s="7">
        <v>0</v>
      </c>
      <c r="T2180" s="5">
        <v>33</v>
      </c>
      <c r="U2180" s="5">
        <v>0</v>
      </c>
      <c r="V2180" s="5">
        <v>0</v>
      </c>
      <c r="W2180" s="5">
        <v>0</v>
      </c>
      <c r="Z2180" s="5">
        <v>0</v>
      </c>
      <c r="AC2180" s="5">
        <v>0</v>
      </c>
      <c r="AF2180" s="5">
        <v>0</v>
      </c>
      <c r="AI2180" s="7">
        <v>414.5206</v>
      </c>
      <c r="AJ2180" s="7">
        <v>0.23050000000000001</v>
      </c>
      <c r="AK2180" s="5" t="s">
        <v>149</v>
      </c>
      <c r="AZ2180" s="5" t="s">
        <v>186</v>
      </c>
      <c r="BB2180" s="5" t="s">
        <v>71</v>
      </c>
    </row>
    <row r="2181" spans="1:57" x14ac:dyDescent="0.25">
      <c r="A2181" s="5">
        <v>2180</v>
      </c>
      <c r="B2181" s="6">
        <v>42588.619513888887</v>
      </c>
      <c r="C2181" s="6">
        <v>42588.665706018517</v>
      </c>
      <c r="D2181" s="5" t="s">
        <v>336</v>
      </c>
      <c r="E2181" s="5" t="s">
        <v>68</v>
      </c>
      <c r="G2181" s="5" t="s">
        <v>64</v>
      </c>
      <c r="H2181" s="5" t="s">
        <v>319</v>
      </c>
      <c r="I2181" s="5" t="s">
        <v>69</v>
      </c>
      <c r="J2181" s="5" t="s">
        <v>65</v>
      </c>
      <c r="K2181" s="5" t="s">
        <v>65</v>
      </c>
      <c r="L2181" s="5">
        <v>932388</v>
      </c>
      <c r="M2181" s="5" t="s">
        <v>70</v>
      </c>
      <c r="N2181" s="5" t="s">
        <v>70</v>
      </c>
      <c r="O2181" s="7">
        <v>0</v>
      </c>
      <c r="P2181" s="7">
        <v>0</v>
      </c>
      <c r="Q2181" s="7">
        <v>0</v>
      </c>
      <c r="R2181" s="7">
        <v>0</v>
      </c>
      <c r="T2181" s="5">
        <v>33</v>
      </c>
      <c r="U2181" s="5">
        <v>0</v>
      </c>
      <c r="V2181" s="5">
        <v>0</v>
      </c>
      <c r="W2181" s="5">
        <v>0</v>
      </c>
      <c r="Z2181" s="5">
        <v>0</v>
      </c>
      <c r="AC2181" s="5">
        <v>0</v>
      </c>
      <c r="AF2181" s="5">
        <v>0</v>
      </c>
      <c r="AI2181" s="7">
        <v>414.29020000000003</v>
      </c>
      <c r="AJ2181" s="7">
        <v>0.88959999999999995</v>
      </c>
      <c r="AK2181" s="5" t="s">
        <v>148</v>
      </c>
      <c r="AZ2181" s="5" t="s">
        <v>185</v>
      </c>
      <c r="BB2181" s="5" t="s">
        <v>74</v>
      </c>
    </row>
    <row r="2182" spans="1:57" x14ac:dyDescent="0.25">
      <c r="A2182" s="5">
        <v>2181</v>
      </c>
      <c r="B2182" s="6">
        <v>42588.59716435185</v>
      </c>
      <c r="C2182" s="6">
        <v>42588.603252314817</v>
      </c>
      <c r="D2182" s="5" t="s">
        <v>336</v>
      </c>
      <c r="E2182" s="5" t="s">
        <v>68</v>
      </c>
      <c r="G2182" s="5" t="s">
        <v>64</v>
      </c>
      <c r="H2182" s="5" t="s">
        <v>319</v>
      </c>
      <c r="I2182" s="5" t="s">
        <v>69</v>
      </c>
      <c r="J2182" s="5" t="s">
        <v>65</v>
      </c>
      <c r="K2182" s="5" t="s">
        <v>65</v>
      </c>
      <c r="L2182" s="5">
        <v>13154</v>
      </c>
      <c r="M2182" s="5" t="s">
        <v>70</v>
      </c>
      <c r="N2182" s="5" t="s">
        <v>70</v>
      </c>
      <c r="O2182" s="7">
        <v>0</v>
      </c>
      <c r="P2182" s="7">
        <v>0</v>
      </c>
      <c r="Q2182" s="7">
        <v>0</v>
      </c>
      <c r="R2182" s="7">
        <v>0</v>
      </c>
      <c r="T2182" s="5">
        <v>33</v>
      </c>
      <c r="U2182" s="5">
        <v>0</v>
      </c>
      <c r="V2182" s="5">
        <v>0</v>
      </c>
      <c r="W2182" s="5">
        <v>0</v>
      </c>
      <c r="Z2182" s="5">
        <v>0</v>
      </c>
      <c r="AC2182" s="5">
        <v>0</v>
      </c>
      <c r="AF2182" s="5">
        <v>0</v>
      </c>
      <c r="AI2182" s="7">
        <v>414.5333</v>
      </c>
      <c r="AJ2182" s="7">
        <v>1.2699999999999999E-2</v>
      </c>
      <c r="AK2182" s="5" t="s">
        <v>148</v>
      </c>
      <c r="AZ2182" s="5" t="s">
        <v>185</v>
      </c>
      <c r="BB2182" s="5" t="s">
        <v>74</v>
      </c>
    </row>
    <row r="2183" spans="1:57" x14ac:dyDescent="0.25">
      <c r="A2183" s="5">
        <v>2182</v>
      </c>
      <c r="B2183" s="6">
        <v>42588.594837962963</v>
      </c>
      <c r="D2183" s="5" t="s">
        <v>317</v>
      </c>
      <c r="E2183" s="5" t="s">
        <v>318</v>
      </c>
      <c r="F2183" s="5" t="s">
        <v>317</v>
      </c>
      <c r="G2183" s="5" t="s">
        <v>80</v>
      </c>
      <c r="H2183" s="5" t="s">
        <v>319</v>
      </c>
      <c r="I2183" s="5" t="s">
        <v>320</v>
      </c>
      <c r="J2183" s="5" t="s">
        <v>65</v>
      </c>
      <c r="K2183" s="5" t="s">
        <v>65</v>
      </c>
      <c r="M2183" s="5" t="s">
        <v>363</v>
      </c>
      <c r="N2183" s="5" t="s">
        <v>66</v>
      </c>
      <c r="O2183" s="7">
        <v>0</v>
      </c>
      <c r="P2183" s="7">
        <v>0</v>
      </c>
      <c r="Q2183" s="7">
        <v>0</v>
      </c>
      <c r="R2183" s="7">
        <v>0</v>
      </c>
      <c r="T2183" s="5">
        <v>0</v>
      </c>
      <c r="W2183" s="5">
        <v>0</v>
      </c>
      <c r="Y2183" s="5">
        <v>0</v>
      </c>
      <c r="Z2183" s="5">
        <v>0</v>
      </c>
      <c r="AB2183" s="5">
        <v>0</v>
      </c>
      <c r="AC2183" s="5">
        <v>0</v>
      </c>
      <c r="AE2183" s="5">
        <v>0</v>
      </c>
      <c r="AF2183" s="5">
        <v>0</v>
      </c>
      <c r="AH2183" s="5">
        <v>0</v>
      </c>
      <c r="AJ2183" s="7">
        <v>0</v>
      </c>
      <c r="BB2183" s="5" t="s">
        <v>322</v>
      </c>
      <c r="BD2183" s="5" t="s">
        <v>323</v>
      </c>
      <c r="BE2183" s="5" t="s">
        <v>324</v>
      </c>
    </row>
    <row r="2184" spans="1:57" x14ac:dyDescent="0.25">
      <c r="A2184" s="5">
        <v>2183</v>
      </c>
      <c r="B2184" s="6">
        <v>42588.594490740739</v>
      </c>
      <c r="D2184" s="5" t="s">
        <v>318</v>
      </c>
      <c r="E2184" s="5" t="s">
        <v>344</v>
      </c>
      <c r="G2184" s="5" t="s">
        <v>64</v>
      </c>
      <c r="H2184" s="5" t="s">
        <v>319</v>
      </c>
      <c r="I2184" s="5" t="s">
        <v>75</v>
      </c>
      <c r="J2184" s="5" t="s">
        <v>65</v>
      </c>
      <c r="K2184" s="5" t="s">
        <v>65</v>
      </c>
      <c r="M2184" s="5" t="s">
        <v>502</v>
      </c>
      <c r="N2184" s="5" t="s">
        <v>66</v>
      </c>
      <c r="O2184" s="7">
        <v>0</v>
      </c>
      <c r="P2184" s="7">
        <v>0</v>
      </c>
      <c r="Q2184" s="7">
        <v>0</v>
      </c>
      <c r="R2184" s="7">
        <v>0</v>
      </c>
      <c r="T2184" s="5">
        <v>0</v>
      </c>
      <c r="W2184" s="5">
        <v>0</v>
      </c>
      <c r="Y2184" s="5">
        <v>0</v>
      </c>
      <c r="Z2184" s="5">
        <v>0</v>
      </c>
      <c r="AB2184" s="5">
        <v>0</v>
      </c>
      <c r="AC2184" s="5">
        <v>0</v>
      </c>
      <c r="AE2184" s="5">
        <v>0</v>
      </c>
      <c r="AF2184" s="5">
        <v>0</v>
      </c>
      <c r="AH2184" s="5">
        <v>0</v>
      </c>
      <c r="AJ2184" s="7">
        <v>0</v>
      </c>
      <c r="AZ2184" s="5" t="s">
        <v>175</v>
      </c>
      <c r="BB2184" s="5" t="s">
        <v>77</v>
      </c>
      <c r="BD2184" s="5" t="s">
        <v>399</v>
      </c>
      <c r="BE2184" s="5" t="s">
        <v>67</v>
      </c>
    </row>
    <row r="2185" spans="1:57" x14ac:dyDescent="0.25">
      <c r="A2185" s="5">
        <v>2184</v>
      </c>
      <c r="B2185" s="6">
        <v>42588.594027777777</v>
      </c>
      <c r="C2185" s="6">
        <v>42588.600543981483</v>
      </c>
      <c r="D2185" s="5" t="s">
        <v>336</v>
      </c>
      <c r="E2185" s="5" t="s">
        <v>68</v>
      </c>
      <c r="G2185" s="5" t="s">
        <v>64</v>
      </c>
      <c r="H2185" s="5" t="s">
        <v>319</v>
      </c>
      <c r="I2185" s="5" t="s">
        <v>69</v>
      </c>
      <c r="J2185" s="5" t="s">
        <v>65</v>
      </c>
      <c r="K2185" s="5" t="s">
        <v>65</v>
      </c>
      <c r="L2185" s="5">
        <v>36905</v>
      </c>
      <c r="M2185" s="5" t="s">
        <v>70</v>
      </c>
      <c r="N2185" s="5" t="s">
        <v>70</v>
      </c>
      <c r="O2185" s="7">
        <v>0</v>
      </c>
      <c r="P2185" s="7">
        <v>0</v>
      </c>
      <c r="Q2185" s="7">
        <v>0</v>
      </c>
      <c r="R2185" s="7">
        <v>0</v>
      </c>
      <c r="T2185" s="5">
        <v>33</v>
      </c>
      <c r="U2185" s="5">
        <v>0</v>
      </c>
      <c r="V2185" s="5">
        <v>0</v>
      </c>
      <c r="W2185" s="5">
        <v>0</v>
      </c>
      <c r="Z2185" s="5">
        <v>0</v>
      </c>
      <c r="AC2185" s="5">
        <v>0</v>
      </c>
      <c r="AF2185" s="5">
        <v>0</v>
      </c>
      <c r="AI2185" s="7">
        <v>414.56950000000001</v>
      </c>
      <c r="AJ2185" s="7">
        <v>3.61E-2</v>
      </c>
      <c r="AK2185" s="5" t="s">
        <v>148</v>
      </c>
      <c r="AZ2185" s="5" t="s">
        <v>185</v>
      </c>
      <c r="BB2185" s="5" t="s">
        <v>74</v>
      </c>
    </row>
    <row r="2186" spans="1:57" x14ac:dyDescent="0.25">
      <c r="A2186" s="5">
        <v>2185</v>
      </c>
      <c r="B2186" s="6">
        <v>42588.592280092591</v>
      </c>
      <c r="C2186" s="6">
        <v>42588.59752314815</v>
      </c>
      <c r="D2186" s="5" t="s">
        <v>336</v>
      </c>
      <c r="E2186" s="5" t="s">
        <v>68</v>
      </c>
      <c r="G2186" s="5" t="s">
        <v>64</v>
      </c>
      <c r="H2186" s="5" t="s">
        <v>319</v>
      </c>
      <c r="I2186" s="5" t="s">
        <v>69</v>
      </c>
      <c r="J2186" s="5" t="s">
        <v>65</v>
      </c>
      <c r="K2186" s="5" t="s">
        <v>65</v>
      </c>
      <c r="L2186" s="5">
        <v>14700</v>
      </c>
      <c r="M2186" s="5" t="s">
        <v>70</v>
      </c>
      <c r="N2186" s="5" t="s">
        <v>70</v>
      </c>
      <c r="O2186" s="7">
        <v>0</v>
      </c>
      <c r="P2186" s="7">
        <v>0</v>
      </c>
      <c r="Q2186" s="7">
        <v>0</v>
      </c>
      <c r="R2186" s="7">
        <v>0</v>
      </c>
      <c r="T2186" s="5">
        <v>33</v>
      </c>
      <c r="U2186" s="5">
        <v>0</v>
      </c>
      <c r="V2186" s="5">
        <v>0</v>
      </c>
      <c r="W2186" s="5">
        <v>0</v>
      </c>
      <c r="Z2186" s="5">
        <v>0</v>
      </c>
      <c r="AC2186" s="5">
        <v>0</v>
      </c>
      <c r="AF2186" s="5">
        <v>0</v>
      </c>
      <c r="AI2186" s="7">
        <v>414.58409999999998</v>
      </c>
      <c r="AJ2186" s="7">
        <v>1.46E-2</v>
      </c>
      <c r="AK2186" s="5" t="s">
        <v>148</v>
      </c>
      <c r="AZ2186" s="5" t="s">
        <v>185</v>
      </c>
      <c r="BB2186" s="5" t="s">
        <v>74</v>
      </c>
    </row>
    <row r="2187" spans="1:57" x14ac:dyDescent="0.25">
      <c r="A2187" s="5">
        <v>2186</v>
      </c>
      <c r="B2187" s="6">
        <v>42588.586909722224</v>
      </c>
      <c r="D2187" s="5" t="s">
        <v>318</v>
      </c>
      <c r="E2187" s="5" t="s">
        <v>330</v>
      </c>
      <c r="G2187" s="5" t="s">
        <v>64</v>
      </c>
      <c r="H2187" s="5" t="s">
        <v>319</v>
      </c>
      <c r="I2187" s="5" t="s">
        <v>75</v>
      </c>
      <c r="J2187" s="5" t="s">
        <v>65</v>
      </c>
      <c r="K2187" s="5" t="s">
        <v>65</v>
      </c>
      <c r="M2187" s="5" t="s">
        <v>510</v>
      </c>
      <c r="N2187" s="5" t="s">
        <v>76</v>
      </c>
      <c r="O2187" s="7">
        <v>0</v>
      </c>
      <c r="P2187" s="7">
        <v>0</v>
      </c>
      <c r="Q2187" s="7">
        <v>0</v>
      </c>
      <c r="R2187" s="7">
        <v>0</v>
      </c>
      <c r="T2187" s="5">
        <v>0</v>
      </c>
      <c r="W2187" s="5">
        <v>0</v>
      </c>
      <c r="Y2187" s="5">
        <v>0</v>
      </c>
      <c r="Z2187" s="5">
        <v>0</v>
      </c>
      <c r="AB2187" s="5">
        <v>0</v>
      </c>
      <c r="AC2187" s="5">
        <v>0</v>
      </c>
      <c r="AE2187" s="5">
        <v>0</v>
      </c>
      <c r="AF2187" s="5">
        <v>0</v>
      </c>
      <c r="AH2187" s="5">
        <v>0</v>
      </c>
      <c r="AJ2187" s="7">
        <v>0</v>
      </c>
      <c r="AZ2187" s="5" t="s">
        <v>175</v>
      </c>
      <c r="BB2187" s="5" t="s">
        <v>77</v>
      </c>
      <c r="BD2187" s="5" t="s">
        <v>393</v>
      </c>
      <c r="BE2187" s="5" t="s">
        <v>67</v>
      </c>
    </row>
    <row r="2188" spans="1:57" x14ac:dyDescent="0.25">
      <c r="A2188" s="5">
        <v>2187</v>
      </c>
      <c r="B2188" s="6">
        <v>42588.550196759257</v>
      </c>
      <c r="D2188" s="5" t="s">
        <v>318</v>
      </c>
      <c r="E2188" s="5" t="s">
        <v>326</v>
      </c>
      <c r="G2188" s="5" t="s">
        <v>64</v>
      </c>
      <c r="H2188" s="5" t="s">
        <v>319</v>
      </c>
      <c r="I2188" s="5" t="s">
        <v>75</v>
      </c>
      <c r="J2188" s="5" t="s">
        <v>65</v>
      </c>
      <c r="K2188" s="5" t="s">
        <v>65</v>
      </c>
      <c r="M2188" s="5" t="s">
        <v>233</v>
      </c>
      <c r="N2188" s="5" t="s">
        <v>66</v>
      </c>
      <c r="O2188" s="7">
        <v>0</v>
      </c>
      <c r="P2188" s="7">
        <v>0</v>
      </c>
      <c r="Q2188" s="7">
        <v>0</v>
      </c>
      <c r="R2188" s="7">
        <v>0</v>
      </c>
      <c r="T2188" s="5">
        <v>0</v>
      </c>
      <c r="W2188" s="5">
        <v>0</v>
      </c>
      <c r="Y2188" s="5">
        <v>0</v>
      </c>
      <c r="Z2188" s="5">
        <v>0</v>
      </c>
      <c r="AB2188" s="5">
        <v>0</v>
      </c>
      <c r="AC2188" s="5">
        <v>0</v>
      </c>
      <c r="AE2188" s="5">
        <v>0</v>
      </c>
      <c r="AF2188" s="5">
        <v>0</v>
      </c>
      <c r="AH2188" s="5">
        <v>0</v>
      </c>
      <c r="AJ2188" s="7">
        <v>0</v>
      </c>
      <c r="AZ2188" s="5" t="s">
        <v>175</v>
      </c>
      <c r="BB2188" s="5" t="s">
        <v>77</v>
      </c>
      <c r="BD2188" s="5" t="s">
        <v>361</v>
      </c>
      <c r="BE2188" s="5" t="s">
        <v>67</v>
      </c>
    </row>
    <row r="2189" spans="1:57" x14ac:dyDescent="0.25">
      <c r="A2189" s="5">
        <v>2188</v>
      </c>
      <c r="B2189" s="6">
        <v>42588.549027777779</v>
      </c>
      <c r="D2189" s="5" t="s">
        <v>318</v>
      </c>
      <c r="E2189" s="5" t="s">
        <v>712</v>
      </c>
      <c r="G2189" s="5" t="s">
        <v>64</v>
      </c>
      <c r="H2189" s="5" t="s">
        <v>319</v>
      </c>
      <c r="I2189" s="5" t="s">
        <v>75</v>
      </c>
      <c r="J2189" s="5" t="s">
        <v>65</v>
      </c>
      <c r="K2189" s="5" t="s">
        <v>65</v>
      </c>
      <c r="M2189" s="5" t="s">
        <v>199</v>
      </c>
      <c r="N2189" s="5" t="s">
        <v>66</v>
      </c>
      <c r="O2189" s="7">
        <v>0</v>
      </c>
      <c r="P2189" s="7">
        <v>0</v>
      </c>
      <c r="Q2189" s="7">
        <v>0</v>
      </c>
      <c r="R2189" s="7">
        <v>0</v>
      </c>
      <c r="T2189" s="5">
        <v>0</v>
      </c>
      <c r="W2189" s="5">
        <v>0</v>
      </c>
      <c r="Y2189" s="5">
        <v>0</v>
      </c>
      <c r="Z2189" s="5">
        <v>0</v>
      </c>
      <c r="AB2189" s="5">
        <v>0</v>
      </c>
      <c r="AC2189" s="5">
        <v>0</v>
      </c>
      <c r="AE2189" s="5">
        <v>0</v>
      </c>
      <c r="AF2189" s="5">
        <v>0</v>
      </c>
      <c r="AH2189" s="5">
        <v>0</v>
      </c>
      <c r="AJ2189" s="7">
        <v>0</v>
      </c>
      <c r="AZ2189" s="5" t="s">
        <v>175</v>
      </c>
      <c r="BB2189" s="5" t="s">
        <v>77</v>
      </c>
      <c r="BD2189" s="5" t="s">
        <v>331</v>
      </c>
      <c r="BE2189" s="5" t="s">
        <v>67</v>
      </c>
    </row>
    <row r="2190" spans="1:57" x14ac:dyDescent="0.25">
      <c r="A2190" s="5">
        <v>2189</v>
      </c>
      <c r="B2190" s="6">
        <v>42588.540381944447</v>
      </c>
      <c r="D2190" s="5" t="s">
        <v>318</v>
      </c>
      <c r="E2190" s="5" t="s">
        <v>356</v>
      </c>
      <c r="G2190" s="5" t="s">
        <v>64</v>
      </c>
      <c r="H2190" s="5" t="s">
        <v>319</v>
      </c>
      <c r="I2190" s="5" t="s">
        <v>75</v>
      </c>
      <c r="J2190" s="5" t="s">
        <v>65</v>
      </c>
      <c r="K2190" s="5" t="s">
        <v>65</v>
      </c>
      <c r="M2190" s="5" t="s">
        <v>362</v>
      </c>
      <c r="N2190" s="5" t="s">
        <v>76</v>
      </c>
      <c r="O2190" s="7">
        <v>0</v>
      </c>
      <c r="P2190" s="7">
        <v>0</v>
      </c>
      <c r="Q2190" s="7">
        <v>0</v>
      </c>
      <c r="R2190" s="7">
        <v>0</v>
      </c>
      <c r="T2190" s="5">
        <v>0</v>
      </c>
      <c r="W2190" s="5">
        <v>0</v>
      </c>
      <c r="Y2190" s="5">
        <v>0</v>
      </c>
      <c r="Z2190" s="5">
        <v>0</v>
      </c>
      <c r="AB2190" s="5">
        <v>0</v>
      </c>
      <c r="AC2190" s="5">
        <v>0</v>
      </c>
      <c r="AE2190" s="5">
        <v>0</v>
      </c>
      <c r="AF2190" s="5">
        <v>0</v>
      </c>
      <c r="AH2190" s="5">
        <v>0</v>
      </c>
      <c r="AJ2190" s="7">
        <v>0</v>
      </c>
      <c r="AZ2190" s="5" t="s">
        <v>175</v>
      </c>
      <c r="BB2190" s="5" t="s">
        <v>77</v>
      </c>
      <c r="BD2190" s="5" t="s">
        <v>361</v>
      </c>
      <c r="BE2190" s="5" t="s">
        <v>67</v>
      </c>
    </row>
    <row r="2191" spans="1:57" x14ac:dyDescent="0.25">
      <c r="A2191" s="5">
        <v>2190</v>
      </c>
      <c r="B2191" s="6">
        <v>42588.520879629628</v>
      </c>
      <c r="D2191" s="5" t="s">
        <v>318</v>
      </c>
      <c r="E2191" s="5" t="s">
        <v>712</v>
      </c>
      <c r="G2191" s="5" t="s">
        <v>64</v>
      </c>
      <c r="H2191" s="5" t="s">
        <v>319</v>
      </c>
      <c r="I2191" s="5" t="s">
        <v>75</v>
      </c>
      <c r="J2191" s="5" t="s">
        <v>65</v>
      </c>
      <c r="K2191" s="5" t="s">
        <v>65</v>
      </c>
      <c r="M2191" s="5" t="s">
        <v>623</v>
      </c>
      <c r="N2191" s="5" t="s">
        <v>196</v>
      </c>
      <c r="O2191" s="7">
        <v>0</v>
      </c>
      <c r="P2191" s="7">
        <v>0</v>
      </c>
      <c r="Q2191" s="7">
        <v>0</v>
      </c>
      <c r="R2191" s="7">
        <v>0</v>
      </c>
      <c r="T2191" s="5">
        <v>0</v>
      </c>
      <c r="W2191" s="5">
        <v>0</v>
      </c>
      <c r="Y2191" s="5">
        <v>0</v>
      </c>
      <c r="Z2191" s="5">
        <v>0</v>
      </c>
      <c r="AB2191" s="5">
        <v>0</v>
      </c>
      <c r="AC2191" s="5">
        <v>0</v>
      </c>
      <c r="AE2191" s="5">
        <v>0</v>
      </c>
      <c r="AF2191" s="5">
        <v>0</v>
      </c>
      <c r="AH2191" s="5">
        <v>0</v>
      </c>
      <c r="AJ2191" s="7">
        <v>0</v>
      </c>
      <c r="AZ2191" s="5" t="s">
        <v>175</v>
      </c>
      <c r="BB2191" s="5" t="s">
        <v>77</v>
      </c>
      <c r="BD2191" s="5" t="s">
        <v>331</v>
      </c>
      <c r="BE2191" s="5" t="s">
        <v>67</v>
      </c>
    </row>
    <row r="2192" spans="1:57" x14ac:dyDescent="0.25">
      <c r="A2192" s="5">
        <v>2191</v>
      </c>
      <c r="B2192" s="6">
        <v>42588.450462962966</v>
      </c>
      <c r="C2192" s="6">
        <v>42588.607523148145</v>
      </c>
      <c r="D2192" s="5" t="s">
        <v>336</v>
      </c>
      <c r="E2192" s="5" t="s">
        <v>68</v>
      </c>
      <c r="F2192" s="5" t="s">
        <v>337</v>
      </c>
      <c r="G2192" s="5" t="s">
        <v>64</v>
      </c>
      <c r="H2192" s="5" t="s">
        <v>319</v>
      </c>
      <c r="I2192" s="5" t="s">
        <v>69</v>
      </c>
      <c r="J2192" s="5" t="s">
        <v>65</v>
      </c>
      <c r="K2192" s="5" t="s">
        <v>65</v>
      </c>
      <c r="L2192" s="5">
        <v>281722</v>
      </c>
      <c r="M2192" s="5" t="s">
        <v>70</v>
      </c>
      <c r="N2192" s="5" t="s">
        <v>70</v>
      </c>
      <c r="O2192" s="7">
        <v>0</v>
      </c>
      <c r="P2192" s="7">
        <v>0</v>
      </c>
      <c r="Q2192" s="7">
        <v>0</v>
      </c>
      <c r="R2192" s="7">
        <v>0</v>
      </c>
      <c r="T2192" s="5">
        <v>33</v>
      </c>
      <c r="U2192" s="5">
        <v>0</v>
      </c>
      <c r="V2192" s="5">
        <v>0</v>
      </c>
      <c r="W2192" s="5">
        <v>0</v>
      </c>
      <c r="Z2192" s="5">
        <v>0</v>
      </c>
      <c r="AC2192" s="5">
        <v>0</v>
      </c>
      <c r="AF2192" s="5">
        <v>0</v>
      </c>
      <c r="AI2192" s="7">
        <v>420.89080000000001</v>
      </c>
      <c r="AJ2192" s="7">
        <v>0.26950000000000002</v>
      </c>
      <c r="AK2192" s="5" t="s">
        <v>149</v>
      </c>
      <c r="AZ2192" s="5" t="s">
        <v>186</v>
      </c>
      <c r="BB2192" s="5" t="s">
        <v>71</v>
      </c>
    </row>
    <row r="2193" spans="1:57" x14ac:dyDescent="0.25">
      <c r="A2193" s="5">
        <v>2192</v>
      </c>
      <c r="B2193" s="6">
        <v>42588.43540509259</v>
      </c>
      <c r="C2193" s="6">
        <v>42588.599421296298</v>
      </c>
      <c r="D2193" s="5" t="s">
        <v>336</v>
      </c>
      <c r="E2193" s="5" t="s">
        <v>241</v>
      </c>
      <c r="F2193" s="5" t="s">
        <v>337</v>
      </c>
      <c r="G2193" s="5" t="s">
        <v>64</v>
      </c>
      <c r="H2193" s="5" t="s">
        <v>319</v>
      </c>
      <c r="I2193" s="5" t="s">
        <v>69</v>
      </c>
      <c r="J2193" s="5" t="s">
        <v>65</v>
      </c>
      <c r="K2193" s="5" t="s">
        <v>65</v>
      </c>
      <c r="L2193" s="5">
        <v>6489120</v>
      </c>
      <c r="M2193" s="5" t="s">
        <v>70</v>
      </c>
      <c r="N2193" s="5" t="s">
        <v>70</v>
      </c>
      <c r="O2193" s="7">
        <v>0</v>
      </c>
      <c r="P2193" s="7">
        <v>0</v>
      </c>
      <c r="Q2193" s="7">
        <v>0</v>
      </c>
      <c r="R2193" s="7">
        <v>0</v>
      </c>
      <c r="T2193" s="5">
        <v>33</v>
      </c>
      <c r="U2193" s="5">
        <v>0</v>
      </c>
      <c r="V2193" s="5">
        <v>0</v>
      </c>
      <c r="W2193" s="5">
        <v>0</v>
      </c>
      <c r="Z2193" s="5">
        <v>0</v>
      </c>
      <c r="AC2193" s="5">
        <v>0</v>
      </c>
      <c r="AF2193" s="5">
        <v>0</v>
      </c>
      <c r="AI2193" s="7">
        <v>421.0421</v>
      </c>
      <c r="AJ2193" s="7">
        <v>6.1885000000000003</v>
      </c>
      <c r="AK2193" s="5" t="s">
        <v>148</v>
      </c>
      <c r="AZ2193" s="5" t="s">
        <v>185</v>
      </c>
      <c r="BB2193" s="5" t="s">
        <v>74</v>
      </c>
    </row>
    <row r="2194" spans="1:57" x14ac:dyDescent="0.25">
      <c r="A2194" s="5">
        <v>2193</v>
      </c>
      <c r="B2194" s="6">
        <v>42588.367129629631</v>
      </c>
      <c r="C2194" s="6">
        <v>42588.525543981479</v>
      </c>
      <c r="D2194" s="5" t="s">
        <v>336</v>
      </c>
      <c r="E2194" s="5" t="s">
        <v>68</v>
      </c>
      <c r="F2194" s="5" t="s">
        <v>337</v>
      </c>
      <c r="G2194" s="5" t="s">
        <v>64</v>
      </c>
      <c r="H2194" s="5" t="s">
        <v>319</v>
      </c>
      <c r="I2194" s="5" t="s">
        <v>69</v>
      </c>
      <c r="J2194" s="5" t="s">
        <v>65</v>
      </c>
      <c r="K2194" s="5" t="s">
        <v>65</v>
      </c>
      <c r="L2194" s="5">
        <v>12068</v>
      </c>
      <c r="M2194" s="5" t="s">
        <v>70</v>
      </c>
      <c r="N2194" s="5" t="s">
        <v>70</v>
      </c>
      <c r="O2194" s="7">
        <v>0</v>
      </c>
      <c r="P2194" s="7">
        <v>0</v>
      </c>
      <c r="Q2194" s="7">
        <v>0</v>
      </c>
      <c r="R2194" s="7">
        <v>0</v>
      </c>
      <c r="T2194" s="5">
        <v>33</v>
      </c>
      <c r="U2194" s="5">
        <v>0</v>
      </c>
      <c r="V2194" s="5">
        <v>0</v>
      </c>
      <c r="W2194" s="5">
        <v>0</v>
      </c>
      <c r="Z2194" s="5">
        <v>0</v>
      </c>
      <c r="AC2194" s="5">
        <v>0</v>
      </c>
      <c r="AF2194" s="5">
        <v>0</v>
      </c>
      <c r="AI2194" s="7">
        <v>421.21690000000001</v>
      </c>
      <c r="AJ2194" s="7">
        <v>1.0699999999999999E-2</v>
      </c>
      <c r="AK2194" s="5" t="s">
        <v>189</v>
      </c>
      <c r="AZ2194" s="5" t="s">
        <v>186</v>
      </c>
      <c r="BB2194" s="5" t="s">
        <v>71</v>
      </c>
    </row>
    <row r="2195" spans="1:57" x14ac:dyDescent="0.25">
      <c r="A2195" s="5">
        <v>2194</v>
      </c>
      <c r="B2195" s="6">
        <v>42588.352071759262</v>
      </c>
      <c r="C2195" s="6">
        <v>42588.517465277779</v>
      </c>
      <c r="D2195" s="5" t="s">
        <v>336</v>
      </c>
      <c r="E2195" s="5" t="s">
        <v>68</v>
      </c>
      <c r="F2195" s="5" t="s">
        <v>337</v>
      </c>
      <c r="G2195" s="5" t="s">
        <v>64</v>
      </c>
      <c r="H2195" s="5" t="s">
        <v>319</v>
      </c>
      <c r="I2195" s="5" t="s">
        <v>69</v>
      </c>
      <c r="J2195" s="5" t="s">
        <v>65</v>
      </c>
      <c r="K2195" s="5" t="s">
        <v>65</v>
      </c>
      <c r="L2195" s="5">
        <v>29267133</v>
      </c>
      <c r="M2195" s="5" t="s">
        <v>70</v>
      </c>
      <c r="N2195" s="5" t="s">
        <v>70</v>
      </c>
      <c r="O2195" s="7">
        <v>0</v>
      </c>
      <c r="P2195" s="7">
        <v>0</v>
      </c>
      <c r="Q2195" s="7">
        <v>0</v>
      </c>
      <c r="R2195" s="7">
        <v>0</v>
      </c>
      <c r="T2195" s="5">
        <v>33</v>
      </c>
      <c r="U2195" s="5">
        <v>0</v>
      </c>
      <c r="V2195" s="5">
        <v>0</v>
      </c>
      <c r="W2195" s="5">
        <v>0</v>
      </c>
      <c r="Z2195" s="5">
        <v>0</v>
      </c>
      <c r="AC2195" s="5">
        <v>0</v>
      </c>
      <c r="AF2195" s="5">
        <v>0</v>
      </c>
      <c r="AI2195" s="7">
        <v>448.96499999999997</v>
      </c>
      <c r="AJ2195" s="7">
        <v>27.912099999999999</v>
      </c>
      <c r="AK2195" s="5" t="s">
        <v>190</v>
      </c>
      <c r="AZ2195" s="5" t="s">
        <v>185</v>
      </c>
      <c r="BB2195" s="5" t="s">
        <v>74</v>
      </c>
    </row>
    <row r="2196" spans="1:57" x14ac:dyDescent="0.25">
      <c r="A2196" s="5">
        <v>2195</v>
      </c>
      <c r="B2196" s="6">
        <v>42588.283796296295</v>
      </c>
      <c r="C2196" s="6">
        <v>42588.44023148148</v>
      </c>
      <c r="D2196" s="5" t="s">
        <v>336</v>
      </c>
      <c r="E2196" s="5" t="s">
        <v>241</v>
      </c>
      <c r="F2196" s="5" t="s">
        <v>337</v>
      </c>
      <c r="G2196" s="5" t="s">
        <v>64</v>
      </c>
      <c r="H2196" s="5" t="s">
        <v>319</v>
      </c>
      <c r="I2196" s="5" t="s">
        <v>69</v>
      </c>
      <c r="J2196" s="5" t="s">
        <v>65</v>
      </c>
      <c r="K2196" s="5" t="s">
        <v>65</v>
      </c>
      <c r="L2196" s="5">
        <v>17844</v>
      </c>
      <c r="M2196" s="5" t="s">
        <v>70</v>
      </c>
      <c r="N2196" s="5" t="s">
        <v>70</v>
      </c>
      <c r="O2196" s="7">
        <v>0</v>
      </c>
      <c r="P2196" s="7">
        <v>0</v>
      </c>
      <c r="Q2196" s="7">
        <v>0</v>
      </c>
      <c r="R2196" s="7">
        <v>0</v>
      </c>
      <c r="T2196" s="5">
        <v>33</v>
      </c>
      <c r="U2196" s="5">
        <v>0</v>
      </c>
      <c r="V2196" s="5">
        <v>0</v>
      </c>
      <c r="W2196" s="5">
        <v>0</v>
      </c>
      <c r="Z2196" s="5">
        <v>0</v>
      </c>
      <c r="AC2196" s="5">
        <v>0</v>
      </c>
      <c r="AF2196" s="5">
        <v>0</v>
      </c>
      <c r="AI2196" s="7">
        <v>498.98160000000001</v>
      </c>
      <c r="AJ2196" s="7">
        <v>1.7600000000000001E-2</v>
      </c>
      <c r="AK2196" s="5" t="s">
        <v>189</v>
      </c>
      <c r="AZ2196" s="5" t="s">
        <v>186</v>
      </c>
      <c r="BB2196" s="5" t="s">
        <v>71</v>
      </c>
    </row>
    <row r="2197" spans="1:57" x14ac:dyDescent="0.25">
      <c r="A2197" s="5">
        <v>2196</v>
      </c>
      <c r="B2197" s="6">
        <v>42588.283576388887</v>
      </c>
      <c r="C2197" s="6">
        <v>42588.436053240737</v>
      </c>
      <c r="D2197" s="5" t="s">
        <v>336</v>
      </c>
      <c r="E2197" s="5" t="s">
        <v>241</v>
      </c>
      <c r="F2197" s="5" t="s">
        <v>337</v>
      </c>
      <c r="G2197" s="5" t="s">
        <v>64</v>
      </c>
      <c r="H2197" s="5" t="s">
        <v>319</v>
      </c>
      <c r="I2197" s="5" t="s">
        <v>69</v>
      </c>
      <c r="J2197" s="5" t="s">
        <v>65</v>
      </c>
      <c r="K2197" s="5" t="s">
        <v>65</v>
      </c>
      <c r="L2197" s="5">
        <v>60145985</v>
      </c>
      <c r="M2197" s="5" t="s">
        <v>70</v>
      </c>
      <c r="N2197" s="5" t="s">
        <v>70</v>
      </c>
      <c r="O2197" s="7">
        <v>0</v>
      </c>
      <c r="P2197" s="7">
        <v>0</v>
      </c>
      <c r="Q2197" s="7">
        <v>0</v>
      </c>
      <c r="R2197" s="7">
        <v>0</v>
      </c>
      <c r="T2197" s="5">
        <v>33</v>
      </c>
      <c r="U2197" s="5">
        <v>0</v>
      </c>
      <c r="V2197" s="5">
        <v>0</v>
      </c>
      <c r="W2197" s="5">
        <v>0</v>
      </c>
      <c r="Z2197" s="5">
        <v>0</v>
      </c>
      <c r="AC2197" s="5">
        <v>0</v>
      </c>
      <c r="AF2197" s="5">
        <v>0</v>
      </c>
      <c r="AI2197" s="7">
        <v>506.34190000000001</v>
      </c>
      <c r="AJ2197" s="7">
        <v>57.359400000000001</v>
      </c>
      <c r="AK2197" s="5" t="s">
        <v>190</v>
      </c>
      <c r="AZ2197" s="5" t="s">
        <v>185</v>
      </c>
      <c r="BB2197" s="5" t="s">
        <v>74</v>
      </c>
    </row>
    <row r="2198" spans="1:57" x14ac:dyDescent="0.25">
      <c r="A2198" s="5">
        <v>2197</v>
      </c>
      <c r="B2198" s="6">
        <v>42588.20045138889</v>
      </c>
      <c r="C2198" s="6">
        <v>42588.347986111112</v>
      </c>
      <c r="D2198" s="5" t="s">
        <v>336</v>
      </c>
      <c r="E2198" s="5" t="s">
        <v>68</v>
      </c>
      <c r="F2198" s="5" t="s">
        <v>337</v>
      </c>
      <c r="G2198" s="5" t="s">
        <v>64</v>
      </c>
      <c r="H2198" s="5" t="s">
        <v>319</v>
      </c>
      <c r="I2198" s="5" t="s">
        <v>69</v>
      </c>
      <c r="J2198" s="5" t="s">
        <v>65</v>
      </c>
      <c r="K2198" s="5" t="s">
        <v>65</v>
      </c>
      <c r="L2198" s="5">
        <v>5593</v>
      </c>
      <c r="M2198" s="5" t="s">
        <v>70</v>
      </c>
      <c r="N2198" s="5" t="s">
        <v>70</v>
      </c>
      <c r="O2198" s="7">
        <v>0</v>
      </c>
      <c r="P2198" s="7">
        <v>0</v>
      </c>
      <c r="Q2198" s="7">
        <v>0</v>
      </c>
      <c r="R2198" s="7">
        <v>0</v>
      </c>
      <c r="T2198" s="5">
        <v>33</v>
      </c>
      <c r="U2198" s="5">
        <v>0</v>
      </c>
      <c r="V2198" s="5">
        <v>0</v>
      </c>
      <c r="W2198" s="5">
        <v>0</v>
      </c>
      <c r="Z2198" s="5">
        <v>0</v>
      </c>
      <c r="AC2198" s="5">
        <v>0</v>
      </c>
      <c r="AF2198" s="5">
        <v>0</v>
      </c>
      <c r="AI2198" s="7">
        <v>506.49720000000002</v>
      </c>
      <c r="AJ2198" s="7">
        <v>4.8999999999999998E-3</v>
      </c>
      <c r="AK2198" s="5" t="s">
        <v>189</v>
      </c>
      <c r="AZ2198" s="5" t="s">
        <v>186</v>
      </c>
      <c r="BB2198" s="5" t="s">
        <v>71</v>
      </c>
    </row>
    <row r="2199" spans="1:57" x14ac:dyDescent="0.25">
      <c r="A2199" s="5">
        <v>2198</v>
      </c>
      <c r="B2199" s="6">
        <v>42588.200243055559</v>
      </c>
      <c r="C2199" s="6">
        <v>42588.343414351853</v>
      </c>
      <c r="D2199" s="5" t="s">
        <v>336</v>
      </c>
      <c r="E2199" s="5" t="s">
        <v>68</v>
      </c>
      <c r="F2199" s="5" t="s">
        <v>337</v>
      </c>
      <c r="G2199" s="5" t="s">
        <v>64</v>
      </c>
      <c r="H2199" s="5" t="s">
        <v>319</v>
      </c>
      <c r="I2199" s="5" t="s">
        <v>69</v>
      </c>
      <c r="J2199" s="5" t="s">
        <v>65</v>
      </c>
      <c r="K2199" s="5" t="s">
        <v>65</v>
      </c>
      <c r="L2199" s="5">
        <v>212276</v>
      </c>
      <c r="M2199" s="5" t="s">
        <v>70</v>
      </c>
      <c r="N2199" s="5" t="s">
        <v>70</v>
      </c>
      <c r="O2199" s="7">
        <v>0</v>
      </c>
      <c r="P2199" s="7">
        <v>0</v>
      </c>
      <c r="Q2199" s="7">
        <v>0</v>
      </c>
      <c r="R2199" s="7">
        <v>0</v>
      </c>
      <c r="T2199" s="5">
        <v>33</v>
      </c>
      <c r="U2199" s="5">
        <v>0</v>
      </c>
      <c r="V2199" s="5">
        <v>0</v>
      </c>
      <c r="W2199" s="5">
        <v>0</v>
      </c>
      <c r="Z2199" s="5">
        <v>0</v>
      </c>
      <c r="AC2199" s="5">
        <v>0</v>
      </c>
      <c r="AF2199" s="5">
        <v>0</v>
      </c>
      <c r="AI2199" s="7">
        <v>506.54899999999998</v>
      </c>
      <c r="AJ2199" s="7">
        <v>0.2021</v>
      </c>
      <c r="AK2199" s="5" t="s">
        <v>190</v>
      </c>
      <c r="AZ2199" s="5" t="s">
        <v>185</v>
      </c>
      <c r="BB2199" s="5" t="s">
        <v>74</v>
      </c>
    </row>
    <row r="2200" spans="1:57" x14ac:dyDescent="0.25">
      <c r="A2200" s="5">
        <v>2199</v>
      </c>
      <c r="B2200" s="6">
        <v>42588.117118055554</v>
      </c>
      <c r="C2200" s="6">
        <v>42588.269837962966</v>
      </c>
      <c r="D2200" s="5" t="s">
        <v>336</v>
      </c>
      <c r="E2200" s="5" t="s">
        <v>241</v>
      </c>
      <c r="F2200" s="5" t="s">
        <v>337</v>
      </c>
      <c r="G2200" s="5" t="s">
        <v>64</v>
      </c>
      <c r="H2200" s="5" t="s">
        <v>319</v>
      </c>
      <c r="I2200" s="5" t="s">
        <v>69</v>
      </c>
      <c r="J2200" s="5" t="s">
        <v>65</v>
      </c>
      <c r="K2200" s="5" t="s">
        <v>65</v>
      </c>
      <c r="L2200" s="5">
        <v>8929</v>
      </c>
      <c r="M2200" s="5" t="s">
        <v>70</v>
      </c>
      <c r="N2200" s="5" t="s">
        <v>70</v>
      </c>
      <c r="O2200" s="7">
        <v>0</v>
      </c>
      <c r="P2200" s="7">
        <v>0</v>
      </c>
      <c r="Q2200" s="7">
        <v>0</v>
      </c>
      <c r="R2200" s="7">
        <v>0</v>
      </c>
      <c r="T2200" s="5">
        <v>33</v>
      </c>
      <c r="U2200" s="5">
        <v>0</v>
      </c>
      <c r="V2200" s="5">
        <v>0</v>
      </c>
      <c r="W2200" s="5">
        <v>0</v>
      </c>
      <c r="Z2200" s="5">
        <v>0</v>
      </c>
      <c r="AC2200" s="5">
        <v>0</v>
      </c>
      <c r="AF2200" s="5">
        <v>0</v>
      </c>
      <c r="AI2200" s="7">
        <v>506.69940000000003</v>
      </c>
      <c r="AJ2200" s="7">
        <v>8.8000000000000005E-3</v>
      </c>
      <c r="AK2200" s="5" t="s">
        <v>189</v>
      </c>
      <c r="AZ2200" s="5" t="s">
        <v>186</v>
      </c>
      <c r="BB2200" s="5" t="s">
        <v>71</v>
      </c>
    </row>
    <row r="2201" spans="1:57" x14ac:dyDescent="0.25">
      <c r="A2201" s="5">
        <v>2200</v>
      </c>
      <c r="B2201" s="6">
        <v>42588.116909722223</v>
      </c>
      <c r="C2201" s="6">
        <v>42588.265405092592</v>
      </c>
      <c r="D2201" s="5" t="s">
        <v>336</v>
      </c>
      <c r="E2201" s="5" t="s">
        <v>241</v>
      </c>
      <c r="F2201" s="5" t="s">
        <v>337</v>
      </c>
      <c r="G2201" s="5" t="s">
        <v>64</v>
      </c>
      <c r="H2201" s="5" t="s">
        <v>319</v>
      </c>
      <c r="I2201" s="5" t="s">
        <v>69</v>
      </c>
      <c r="J2201" s="5" t="s">
        <v>65</v>
      </c>
      <c r="K2201" s="5" t="s">
        <v>65</v>
      </c>
      <c r="L2201" s="5">
        <v>211140</v>
      </c>
      <c r="M2201" s="5" t="s">
        <v>70</v>
      </c>
      <c r="N2201" s="5" t="s">
        <v>70</v>
      </c>
      <c r="O2201" s="7">
        <v>0</v>
      </c>
      <c r="P2201" s="7">
        <v>0</v>
      </c>
      <c r="Q2201" s="7">
        <v>0</v>
      </c>
      <c r="R2201" s="7">
        <v>0</v>
      </c>
      <c r="T2201" s="5">
        <v>33</v>
      </c>
      <c r="U2201" s="5">
        <v>0</v>
      </c>
      <c r="V2201" s="5">
        <v>0</v>
      </c>
      <c r="W2201" s="5">
        <v>0</v>
      </c>
      <c r="Z2201" s="5">
        <v>0</v>
      </c>
      <c r="AC2201" s="5">
        <v>0</v>
      </c>
      <c r="AF2201" s="5">
        <v>0</v>
      </c>
      <c r="AI2201" s="7">
        <v>506.75889999999998</v>
      </c>
      <c r="AJ2201" s="7">
        <v>0.20119999999999999</v>
      </c>
      <c r="AK2201" s="5" t="s">
        <v>190</v>
      </c>
      <c r="AZ2201" s="5" t="s">
        <v>185</v>
      </c>
      <c r="BB2201" s="5" t="s">
        <v>74</v>
      </c>
    </row>
    <row r="2202" spans="1:57" x14ac:dyDescent="0.25">
      <c r="A2202" s="5">
        <v>2201</v>
      </c>
      <c r="B2202" s="6">
        <v>42588.033784722225</v>
      </c>
      <c r="C2202" s="6">
        <v>42588.18677083333</v>
      </c>
      <c r="D2202" s="5" t="s">
        <v>336</v>
      </c>
      <c r="E2202" s="5" t="s">
        <v>241</v>
      </c>
      <c r="F2202" s="5" t="s">
        <v>337</v>
      </c>
      <c r="G2202" s="5" t="s">
        <v>64</v>
      </c>
      <c r="H2202" s="5" t="s">
        <v>319</v>
      </c>
      <c r="I2202" s="5" t="s">
        <v>69</v>
      </c>
      <c r="J2202" s="5" t="s">
        <v>65</v>
      </c>
      <c r="K2202" s="5" t="s">
        <v>65</v>
      </c>
      <c r="L2202" s="5">
        <v>79799</v>
      </c>
      <c r="M2202" s="5" t="s">
        <v>70</v>
      </c>
      <c r="N2202" s="5" t="s">
        <v>70</v>
      </c>
      <c r="O2202" s="7">
        <v>0</v>
      </c>
      <c r="P2202" s="7">
        <v>0</v>
      </c>
      <c r="Q2202" s="7">
        <v>0</v>
      </c>
      <c r="R2202" s="7">
        <v>0</v>
      </c>
      <c r="T2202" s="5">
        <v>33</v>
      </c>
      <c r="U2202" s="5">
        <v>0</v>
      </c>
      <c r="V2202" s="5">
        <v>0</v>
      </c>
      <c r="W2202" s="5">
        <v>0</v>
      </c>
      <c r="Z2202" s="5">
        <v>0</v>
      </c>
      <c r="AC2202" s="5">
        <v>0</v>
      </c>
      <c r="AF2202" s="5">
        <v>0</v>
      </c>
      <c r="AI2202" s="7">
        <v>506.9699</v>
      </c>
      <c r="AJ2202" s="7">
        <v>7.6200000000000004E-2</v>
      </c>
      <c r="AK2202" s="5" t="s">
        <v>189</v>
      </c>
      <c r="AZ2202" s="5" t="s">
        <v>186</v>
      </c>
      <c r="BB2202" s="5" t="s">
        <v>71</v>
      </c>
    </row>
    <row r="2203" spans="1:57" x14ac:dyDescent="0.25">
      <c r="A2203" s="5">
        <v>2202</v>
      </c>
      <c r="B2203" s="6">
        <v>42588.033576388887</v>
      </c>
      <c r="C2203" s="6">
        <v>42588.199328703704</v>
      </c>
      <c r="D2203" s="5" t="s">
        <v>336</v>
      </c>
      <c r="E2203" s="5" t="s">
        <v>241</v>
      </c>
      <c r="F2203" s="5" t="s">
        <v>337</v>
      </c>
      <c r="G2203" s="5" t="s">
        <v>64</v>
      </c>
      <c r="H2203" s="5" t="s">
        <v>319</v>
      </c>
      <c r="I2203" s="5" t="s">
        <v>69</v>
      </c>
      <c r="J2203" s="5" t="s">
        <v>65</v>
      </c>
      <c r="K2203" s="5" t="s">
        <v>65</v>
      </c>
      <c r="L2203" s="5">
        <v>272836</v>
      </c>
      <c r="M2203" s="5" t="s">
        <v>70</v>
      </c>
      <c r="N2203" s="5" t="s">
        <v>70</v>
      </c>
      <c r="O2203" s="7">
        <v>0</v>
      </c>
      <c r="P2203" s="7">
        <v>0</v>
      </c>
      <c r="Q2203" s="7">
        <v>0</v>
      </c>
      <c r="R2203" s="7">
        <v>0</v>
      </c>
      <c r="T2203" s="5">
        <v>33</v>
      </c>
      <c r="U2203" s="5">
        <v>0</v>
      </c>
      <c r="V2203" s="5">
        <v>0</v>
      </c>
      <c r="W2203" s="5">
        <v>0</v>
      </c>
      <c r="Z2203" s="5">
        <v>0</v>
      </c>
      <c r="AC2203" s="5">
        <v>0</v>
      </c>
      <c r="AF2203" s="5">
        <v>0</v>
      </c>
      <c r="AI2203" s="7">
        <v>507.0958</v>
      </c>
      <c r="AJ2203" s="7">
        <v>0.26069999999999999</v>
      </c>
      <c r="AK2203" s="5" t="s">
        <v>190</v>
      </c>
      <c r="AZ2203" s="5" t="s">
        <v>185</v>
      </c>
      <c r="BB2203" s="5" t="s">
        <v>74</v>
      </c>
    </row>
    <row r="2204" spans="1:57" x14ac:dyDescent="0.25">
      <c r="A2204" s="5">
        <v>2203</v>
      </c>
      <c r="B2204" s="6">
        <v>42587.990439814814</v>
      </c>
      <c r="D2204" s="5" t="s">
        <v>356</v>
      </c>
      <c r="E2204" s="5" t="s">
        <v>318</v>
      </c>
      <c r="G2204" s="5" t="s">
        <v>64</v>
      </c>
      <c r="H2204" s="5" t="s">
        <v>319</v>
      </c>
      <c r="I2204" s="5" t="s">
        <v>176</v>
      </c>
      <c r="J2204" s="5" t="s">
        <v>65</v>
      </c>
      <c r="K2204" s="5" t="s">
        <v>65</v>
      </c>
      <c r="M2204" s="5" t="s">
        <v>755</v>
      </c>
      <c r="N2204" s="5" t="s">
        <v>365</v>
      </c>
      <c r="O2204" s="7">
        <v>0</v>
      </c>
      <c r="P2204" s="7">
        <v>0</v>
      </c>
      <c r="Q2204" s="7">
        <v>0</v>
      </c>
      <c r="R2204" s="7">
        <v>0</v>
      </c>
      <c r="T2204" s="5">
        <v>0</v>
      </c>
      <c r="W2204" s="5">
        <v>0</v>
      </c>
      <c r="Y2204" s="5">
        <v>0</v>
      </c>
      <c r="Z2204" s="5">
        <v>0</v>
      </c>
      <c r="AB2204" s="5">
        <v>0</v>
      </c>
      <c r="AC2204" s="5">
        <v>0</v>
      </c>
      <c r="AE2204" s="5">
        <v>0</v>
      </c>
      <c r="AF2204" s="5">
        <v>0</v>
      </c>
      <c r="AH2204" s="5">
        <v>0</v>
      </c>
      <c r="AJ2204" s="7">
        <v>0</v>
      </c>
      <c r="AZ2204" s="5" t="s">
        <v>175</v>
      </c>
      <c r="BB2204" s="5" t="s">
        <v>178</v>
      </c>
      <c r="BD2204" s="5" t="s">
        <v>331</v>
      </c>
      <c r="BE2204" s="5" t="s">
        <v>67</v>
      </c>
    </row>
    <row r="2205" spans="1:57" x14ac:dyDescent="0.25">
      <c r="A2205" s="5">
        <v>2204</v>
      </c>
      <c r="B2205" s="6">
        <v>42587.988993055558</v>
      </c>
      <c r="D2205" s="5" t="s">
        <v>318</v>
      </c>
      <c r="E2205" s="5" t="s">
        <v>356</v>
      </c>
      <c r="G2205" s="5" t="s">
        <v>64</v>
      </c>
      <c r="H2205" s="5" t="s">
        <v>319</v>
      </c>
      <c r="I2205" s="5" t="s">
        <v>75</v>
      </c>
      <c r="J2205" s="5" t="s">
        <v>65</v>
      </c>
      <c r="K2205" s="5" t="s">
        <v>65</v>
      </c>
      <c r="M2205" s="5" t="s">
        <v>567</v>
      </c>
      <c r="N2205" s="5" t="s">
        <v>76</v>
      </c>
      <c r="O2205" s="7">
        <v>0</v>
      </c>
      <c r="P2205" s="7">
        <v>0</v>
      </c>
      <c r="Q2205" s="7">
        <v>0</v>
      </c>
      <c r="R2205" s="7">
        <v>0</v>
      </c>
      <c r="T2205" s="5">
        <v>0</v>
      </c>
      <c r="W2205" s="5">
        <v>0</v>
      </c>
      <c r="Y2205" s="5">
        <v>0</v>
      </c>
      <c r="Z2205" s="5">
        <v>0</v>
      </c>
      <c r="AB2205" s="5">
        <v>0</v>
      </c>
      <c r="AC2205" s="5">
        <v>0</v>
      </c>
      <c r="AE2205" s="5">
        <v>0</v>
      </c>
      <c r="AF2205" s="5">
        <v>0</v>
      </c>
      <c r="AH2205" s="5">
        <v>0</v>
      </c>
      <c r="AJ2205" s="7">
        <v>0</v>
      </c>
      <c r="AZ2205" s="5" t="s">
        <v>175</v>
      </c>
      <c r="BB2205" s="5" t="s">
        <v>77</v>
      </c>
      <c r="BD2205" s="5" t="s">
        <v>331</v>
      </c>
      <c r="BE2205" s="5" t="s">
        <v>67</v>
      </c>
    </row>
    <row r="2206" spans="1:57" x14ac:dyDescent="0.25">
      <c r="A2206" s="5">
        <v>2205</v>
      </c>
      <c r="B2206" s="6">
        <v>42587.978298611109</v>
      </c>
      <c r="D2206" s="5" t="s">
        <v>318</v>
      </c>
      <c r="E2206" s="5" t="s">
        <v>417</v>
      </c>
      <c r="G2206" s="5" t="s">
        <v>64</v>
      </c>
      <c r="H2206" s="5" t="s">
        <v>319</v>
      </c>
      <c r="I2206" s="5" t="s">
        <v>75</v>
      </c>
      <c r="J2206" s="5" t="s">
        <v>65</v>
      </c>
      <c r="K2206" s="5" t="s">
        <v>65</v>
      </c>
      <c r="M2206" s="5" t="s">
        <v>187</v>
      </c>
      <c r="N2206" s="5" t="s">
        <v>66</v>
      </c>
      <c r="O2206" s="7">
        <v>0</v>
      </c>
      <c r="P2206" s="7">
        <v>0</v>
      </c>
      <c r="Q2206" s="7">
        <v>0</v>
      </c>
      <c r="R2206" s="7">
        <v>0</v>
      </c>
      <c r="T2206" s="5">
        <v>0</v>
      </c>
      <c r="W2206" s="5">
        <v>0</v>
      </c>
      <c r="Y2206" s="5">
        <v>0</v>
      </c>
      <c r="Z2206" s="5">
        <v>0</v>
      </c>
      <c r="AB2206" s="5">
        <v>0</v>
      </c>
      <c r="AC2206" s="5">
        <v>0</v>
      </c>
      <c r="AE2206" s="5">
        <v>0</v>
      </c>
      <c r="AF2206" s="5">
        <v>0</v>
      </c>
      <c r="AH2206" s="5">
        <v>0</v>
      </c>
      <c r="AJ2206" s="7">
        <v>0</v>
      </c>
      <c r="AZ2206" s="5" t="s">
        <v>175</v>
      </c>
      <c r="BB2206" s="5" t="s">
        <v>77</v>
      </c>
      <c r="BD2206" s="5" t="s">
        <v>756</v>
      </c>
      <c r="BE2206" s="5" t="s">
        <v>67</v>
      </c>
    </row>
    <row r="2207" spans="1:57" x14ac:dyDescent="0.25">
      <c r="A2207" s="5">
        <v>2206</v>
      </c>
      <c r="B2207" s="6">
        <v>42587.95045138889</v>
      </c>
      <c r="C2207" s="6">
        <v>42588.092743055553</v>
      </c>
      <c r="D2207" s="5" t="s">
        <v>336</v>
      </c>
      <c r="E2207" s="5" t="s">
        <v>68</v>
      </c>
      <c r="G2207" s="5" t="s">
        <v>64</v>
      </c>
      <c r="H2207" s="5" t="s">
        <v>319</v>
      </c>
      <c r="I2207" s="5" t="s">
        <v>69</v>
      </c>
      <c r="J2207" s="5" t="s">
        <v>65</v>
      </c>
      <c r="K2207" s="5" t="s">
        <v>65</v>
      </c>
      <c r="L2207" s="5">
        <v>35017</v>
      </c>
      <c r="M2207" s="5" t="s">
        <v>70</v>
      </c>
      <c r="N2207" s="5" t="s">
        <v>70</v>
      </c>
      <c r="O2207" s="7">
        <v>0</v>
      </c>
      <c r="P2207" s="7">
        <v>0</v>
      </c>
      <c r="Q2207" s="7">
        <v>0</v>
      </c>
      <c r="R2207" s="7">
        <v>0</v>
      </c>
      <c r="T2207" s="5">
        <v>33</v>
      </c>
      <c r="U2207" s="5">
        <v>0</v>
      </c>
      <c r="V2207" s="5">
        <v>0</v>
      </c>
      <c r="W2207" s="5">
        <v>0</v>
      </c>
      <c r="Z2207" s="5">
        <v>0</v>
      </c>
      <c r="AC2207" s="5">
        <v>0</v>
      </c>
      <c r="AF2207" s="5">
        <v>0</v>
      </c>
      <c r="AI2207" s="7">
        <v>507.23160000000001</v>
      </c>
      <c r="AJ2207" s="7">
        <v>3.32E-2</v>
      </c>
      <c r="AK2207" s="5" t="s">
        <v>189</v>
      </c>
      <c r="AZ2207" s="5" t="s">
        <v>186</v>
      </c>
      <c r="BB2207" s="5" t="s">
        <v>71</v>
      </c>
    </row>
    <row r="2208" spans="1:57" x14ac:dyDescent="0.25">
      <c r="A2208" s="5">
        <v>2207</v>
      </c>
      <c r="B2208" s="6">
        <v>42587.950231481482</v>
      </c>
      <c r="C2208" s="6">
        <v>42588.106527777774</v>
      </c>
      <c r="D2208" s="5" t="s">
        <v>336</v>
      </c>
      <c r="E2208" s="5" t="s">
        <v>68</v>
      </c>
      <c r="G2208" s="5" t="s">
        <v>64</v>
      </c>
      <c r="H2208" s="5" t="s">
        <v>319</v>
      </c>
      <c r="I2208" s="5" t="s">
        <v>69</v>
      </c>
      <c r="J2208" s="5" t="s">
        <v>65</v>
      </c>
      <c r="K2208" s="5" t="s">
        <v>65</v>
      </c>
      <c r="L2208" s="5">
        <v>371297</v>
      </c>
      <c r="M2208" s="5" t="s">
        <v>70</v>
      </c>
      <c r="N2208" s="5" t="s">
        <v>70</v>
      </c>
      <c r="O2208" s="7">
        <v>0</v>
      </c>
      <c r="P2208" s="7">
        <v>0</v>
      </c>
      <c r="Q2208" s="7">
        <v>0</v>
      </c>
      <c r="R2208" s="7">
        <v>0</v>
      </c>
      <c r="T2208" s="5">
        <v>33</v>
      </c>
      <c r="U2208" s="5">
        <v>0</v>
      </c>
      <c r="V2208" s="5">
        <v>0</v>
      </c>
      <c r="W2208" s="5">
        <v>0</v>
      </c>
      <c r="Z2208" s="5">
        <v>0</v>
      </c>
      <c r="AC2208" s="5">
        <v>0</v>
      </c>
      <c r="AF2208" s="5">
        <v>0</v>
      </c>
      <c r="AI2208" s="7">
        <v>507.48259999999999</v>
      </c>
      <c r="AJ2208" s="7">
        <v>0.35349999999999998</v>
      </c>
      <c r="AK2208" s="5" t="s">
        <v>190</v>
      </c>
      <c r="AZ2208" s="5" t="s">
        <v>185</v>
      </c>
      <c r="BB2208" s="5" t="s">
        <v>74</v>
      </c>
    </row>
    <row r="2209" spans="1:57" x14ac:dyDescent="0.25">
      <c r="A2209" s="5">
        <v>2208</v>
      </c>
      <c r="B2209" s="6">
        <v>42587.937743055554</v>
      </c>
      <c r="D2209" s="5" t="s">
        <v>318</v>
      </c>
      <c r="E2209" s="5" t="s">
        <v>356</v>
      </c>
      <c r="G2209" s="5" t="s">
        <v>64</v>
      </c>
      <c r="H2209" s="5" t="s">
        <v>319</v>
      </c>
      <c r="I2209" s="5" t="s">
        <v>75</v>
      </c>
      <c r="J2209" s="5" t="s">
        <v>65</v>
      </c>
      <c r="K2209" s="5" t="s">
        <v>65</v>
      </c>
      <c r="M2209" s="5" t="s">
        <v>66</v>
      </c>
      <c r="N2209" s="5" t="s">
        <v>66</v>
      </c>
      <c r="O2209" s="7">
        <v>0</v>
      </c>
      <c r="P2209" s="7">
        <v>0</v>
      </c>
      <c r="Q2209" s="7">
        <v>0</v>
      </c>
      <c r="R2209" s="7">
        <v>0</v>
      </c>
      <c r="T2209" s="5">
        <v>0</v>
      </c>
      <c r="W2209" s="5">
        <v>0</v>
      </c>
      <c r="Y2209" s="5">
        <v>0</v>
      </c>
      <c r="Z2209" s="5">
        <v>0</v>
      </c>
      <c r="AB2209" s="5">
        <v>0</v>
      </c>
      <c r="AC2209" s="5">
        <v>0</v>
      </c>
      <c r="AE2209" s="5">
        <v>0</v>
      </c>
      <c r="AF2209" s="5">
        <v>0</v>
      </c>
      <c r="AH2209" s="5">
        <v>0</v>
      </c>
      <c r="AJ2209" s="7">
        <v>0</v>
      </c>
      <c r="AZ2209" s="5" t="s">
        <v>175</v>
      </c>
      <c r="BB2209" s="5" t="s">
        <v>77</v>
      </c>
      <c r="BD2209" s="5" t="s">
        <v>361</v>
      </c>
      <c r="BE2209" s="5" t="s">
        <v>67</v>
      </c>
    </row>
    <row r="2210" spans="1:57" x14ac:dyDescent="0.25">
      <c r="A2210" s="5">
        <v>2209</v>
      </c>
      <c r="B2210" s="6">
        <v>42587.936562499999</v>
      </c>
      <c r="D2210" s="5" t="s">
        <v>317</v>
      </c>
      <c r="E2210" s="5" t="s">
        <v>318</v>
      </c>
      <c r="F2210" s="5" t="s">
        <v>317</v>
      </c>
      <c r="G2210" s="5" t="s">
        <v>80</v>
      </c>
      <c r="H2210" s="5" t="s">
        <v>319</v>
      </c>
      <c r="I2210" s="5" t="s">
        <v>320</v>
      </c>
      <c r="J2210" s="5" t="s">
        <v>65</v>
      </c>
      <c r="K2210" s="5" t="s">
        <v>65</v>
      </c>
      <c r="M2210" s="5" t="s">
        <v>321</v>
      </c>
      <c r="N2210" s="5" t="s">
        <v>66</v>
      </c>
      <c r="O2210" s="7">
        <v>0</v>
      </c>
      <c r="P2210" s="7">
        <v>0</v>
      </c>
      <c r="Q2210" s="7">
        <v>0</v>
      </c>
      <c r="R2210" s="7">
        <v>0</v>
      </c>
      <c r="T2210" s="5">
        <v>0</v>
      </c>
      <c r="W2210" s="5">
        <v>0</v>
      </c>
      <c r="Y2210" s="5">
        <v>0</v>
      </c>
      <c r="Z2210" s="5">
        <v>0</v>
      </c>
      <c r="AB2210" s="5">
        <v>0</v>
      </c>
      <c r="AC2210" s="5">
        <v>0</v>
      </c>
      <c r="AE2210" s="5">
        <v>0</v>
      </c>
      <c r="AF2210" s="5">
        <v>0</v>
      </c>
      <c r="AH2210" s="5">
        <v>0</v>
      </c>
      <c r="AJ2210" s="7">
        <v>0</v>
      </c>
      <c r="BB2210" s="5" t="s">
        <v>322</v>
      </c>
      <c r="BD2210" s="5" t="s">
        <v>323</v>
      </c>
      <c r="BE2210" s="5" t="s">
        <v>324</v>
      </c>
    </row>
    <row r="2211" spans="1:57" x14ac:dyDescent="0.25">
      <c r="A2211" s="5">
        <v>2210</v>
      </c>
      <c r="B2211" s="6">
        <v>42587.932071759256</v>
      </c>
      <c r="D2211" s="5" t="s">
        <v>318</v>
      </c>
      <c r="E2211" s="5" t="s">
        <v>356</v>
      </c>
      <c r="G2211" s="5" t="s">
        <v>64</v>
      </c>
      <c r="H2211" s="5" t="s">
        <v>319</v>
      </c>
      <c r="I2211" s="5" t="s">
        <v>75</v>
      </c>
      <c r="J2211" s="5" t="s">
        <v>65</v>
      </c>
      <c r="K2211" s="5" t="s">
        <v>65</v>
      </c>
      <c r="M2211" s="5" t="s">
        <v>289</v>
      </c>
      <c r="N2211" s="5" t="s">
        <v>196</v>
      </c>
      <c r="O2211" s="7">
        <v>0</v>
      </c>
      <c r="P2211" s="7">
        <v>0</v>
      </c>
      <c r="Q2211" s="7">
        <v>0</v>
      </c>
      <c r="R2211" s="7">
        <v>0</v>
      </c>
      <c r="T2211" s="5">
        <v>0</v>
      </c>
      <c r="W2211" s="5">
        <v>0</v>
      </c>
      <c r="Y2211" s="5">
        <v>0</v>
      </c>
      <c r="Z2211" s="5">
        <v>0</v>
      </c>
      <c r="AB2211" s="5">
        <v>0</v>
      </c>
      <c r="AC2211" s="5">
        <v>0</v>
      </c>
      <c r="AE2211" s="5">
        <v>0</v>
      </c>
      <c r="AF2211" s="5">
        <v>0</v>
      </c>
      <c r="AH2211" s="5">
        <v>0</v>
      </c>
      <c r="AJ2211" s="7">
        <v>0</v>
      </c>
      <c r="AZ2211" s="5" t="s">
        <v>175</v>
      </c>
      <c r="BB2211" s="5" t="s">
        <v>77</v>
      </c>
      <c r="BD2211" s="5" t="s">
        <v>331</v>
      </c>
      <c r="BE2211" s="5" t="s">
        <v>67</v>
      </c>
    </row>
    <row r="2212" spans="1:57" x14ac:dyDescent="0.25">
      <c r="A2212" s="5">
        <v>2211</v>
      </c>
      <c r="B2212" s="6">
        <v>42587.930717592593</v>
      </c>
      <c r="D2212" s="5" t="s">
        <v>318</v>
      </c>
      <c r="E2212" s="5" t="s">
        <v>356</v>
      </c>
      <c r="G2212" s="5" t="s">
        <v>64</v>
      </c>
      <c r="H2212" s="5" t="s">
        <v>319</v>
      </c>
      <c r="I2212" s="5" t="s">
        <v>75</v>
      </c>
      <c r="J2212" s="5" t="s">
        <v>65</v>
      </c>
      <c r="K2212" s="5" t="s">
        <v>65</v>
      </c>
      <c r="M2212" s="5" t="s">
        <v>297</v>
      </c>
      <c r="N2212" s="5" t="s">
        <v>76</v>
      </c>
      <c r="O2212" s="7">
        <v>0</v>
      </c>
      <c r="P2212" s="7">
        <v>0</v>
      </c>
      <c r="Q2212" s="7">
        <v>0</v>
      </c>
      <c r="R2212" s="7">
        <v>0</v>
      </c>
      <c r="T2212" s="5">
        <v>0</v>
      </c>
      <c r="W2212" s="5">
        <v>0</v>
      </c>
      <c r="Y2212" s="5">
        <v>0</v>
      </c>
      <c r="Z2212" s="5">
        <v>0</v>
      </c>
      <c r="AB2212" s="5">
        <v>0</v>
      </c>
      <c r="AC2212" s="5">
        <v>0</v>
      </c>
      <c r="AE2212" s="5">
        <v>0</v>
      </c>
      <c r="AF2212" s="5">
        <v>0</v>
      </c>
      <c r="AH2212" s="5">
        <v>0</v>
      </c>
      <c r="AJ2212" s="7">
        <v>0</v>
      </c>
      <c r="AZ2212" s="5" t="s">
        <v>175</v>
      </c>
      <c r="BB2212" s="5" t="s">
        <v>77</v>
      </c>
      <c r="BD2212" s="5" t="s">
        <v>331</v>
      </c>
      <c r="BE2212" s="5" t="s">
        <v>67</v>
      </c>
    </row>
    <row r="2213" spans="1:57" x14ac:dyDescent="0.25">
      <c r="A2213" s="5">
        <v>2212</v>
      </c>
      <c r="B2213" s="6">
        <v>42587.928761574076</v>
      </c>
      <c r="D2213" s="5" t="s">
        <v>356</v>
      </c>
      <c r="E2213" s="5" t="s">
        <v>318</v>
      </c>
      <c r="G2213" s="5" t="s">
        <v>80</v>
      </c>
      <c r="H2213" s="5" t="s">
        <v>319</v>
      </c>
      <c r="I2213" s="5" t="s">
        <v>176</v>
      </c>
      <c r="J2213" s="5" t="s">
        <v>65</v>
      </c>
      <c r="K2213" s="5" t="s">
        <v>65</v>
      </c>
      <c r="M2213" s="5" t="s">
        <v>641</v>
      </c>
      <c r="N2213" s="5" t="s">
        <v>76</v>
      </c>
      <c r="O2213" s="7">
        <v>0</v>
      </c>
      <c r="P2213" s="7">
        <v>0</v>
      </c>
      <c r="Q2213" s="14">
        <v>0</v>
      </c>
      <c r="R2213" s="14">
        <v>0</v>
      </c>
      <c r="T2213" s="5">
        <v>0</v>
      </c>
      <c r="W2213" s="5">
        <v>0</v>
      </c>
      <c r="Z2213" s="5">
        <v>0</v>
      </c>
      <c r="AC2213" s="5">
        <v>0</v>
      </c>
      <c r="AF2213" s="5">
        <v>0</v>
      </c>
      <c r="BB2213" s="5" t="s">
        <v>188</v>
      </c>
      <c r="BD2213" s="5" t="s">
        <v>331</v>
      </c>
      <c r="BE2213" s="5" t="s">
        <v>67</v>
      </c>
    </row>
    <row r="2214" spans="1:57" x14ac:dyDescent="0.25">
      <c r="A2214" s="5">
        <v>2213</v>
      </c>
      <c r="B2214" s="6">
        <v>42587.928761574076</v>
      </c>
      <c r="D2214" s="5" t="s">
        <v>356</v>
      </c>
      <c r="E2214" s="5" t="s">
        <v>318</v>
      </c>
      <c r="G2214" s="5" t="s">
        <v>64</v>
      </c>
      <c r="H2214" s="5" t="s">
        <v>319</v>
      </c>
      <c r="I2214" s="5" t="s">
        <v>176</v>
      </c>
      <c r="J2214" s="5" t="s">
        <v>65</v>
      </c>
      <c r="K2214" s="5" t="s">
        <v>65</v>
      </c>
      <c r="M2214" s="5" t="s">
        <v>641</v>
      </c>
      <c r="N2214" s="5" t="s">
        <v>76</v>
      </c>
      <c r="O2214" s="7">
        <v>0</v>
      </c>
      <c r="P2214" s="7">
        <v>0</v>
      </c>
      <c r="Q2214" s="7">
        <v>0</v>
      </c>
      <c r="R2214" s="7">
        <v>0</v>
      </c>
      <c r="T2214" s="5">
        <v>0</v>
      </c>
      <c r="W2214" s="5">
        <v>0</v>
      </c>
      <c r="Y2214" s="5">
        <v>0</v>
      </c>
      <c r="Z2214" s="5">
        <v>0</v>
      </c>
      <c r="AB2214" s="5">
        <v>0</v>
      </c>
      <c r="AC2214" s="5">
        <v>0</v>
      </c>
      <c r="AE2214" s="5">
        <v>0</v>
      </c>
      <c r="AF2214" s="5">
        <v>0</v>
      </c>
      <c r="AH2214" s="5">
        <v>0</v>
      </c>
      <c r="AJ2214" s="7">
        <v>0</v>
      </c>
      <c r="AZ2214" s="5" t="s">
        <v>175</v>
      </c>
      <c r="BB2214" s="5" t="s">
        <v>178</v>
      </c>
    </row>
    <row r="2215" spans="1:57" x14ac:dyDescent="0.25">
      <c r="A2215" s="5">
        <v>2214</v>
      </c>
      <c r="B2215" s="6">
        <v>42587.928483796299</v>
      </c>
      <c r="D2215" s="5" t="s">
        <v>318</v>
      </c>
      <c r="E2215" s="5" t="s">
        <v>356</v>
      </c>
      <c r="G2215" s="5" t="s">
        <v>64</v>
      </c>
      <c r="H2215" s="5" t="s">
        <v>319</v>
      </c>
      <c r="I2215" s="5" t="s">
        <v>75</v>
      </c>
      <c r="J2215" s="5" t="s">
        <v>65</v>
      </c>
      <c r="K2215" s="5" t="s">
        <v>65</v>
      </c>
      <c r="M2215" s="5" t="s">
        <v>298</v>
      </c>
      <c r="N2215" s="5" t="s">
        <v>66</v>
      </c>
      <c r="O2215" s="7">
        <v>0</v>
      </c>
      <c r="P2215" s="7">
        <v>0</v>
      </c>
      <c r="Q2215" s="7">
        <v>0</v>
      </c>
      <c r="R2215" s="7">
        <v>0</v>
      </c>
      <c r="T2215" s="5">
        <v>0</v>
      </c>
      <c r="W2215" s="5">
        <v>0</v>
      </c>
      <c r="Y2215" s="5">
        <v>0</v>
      </c>
      <c r="Z2215" s="5">
        <v>0</v>
      </c>
      <c r="AB2215" s="5">
        <v>0</v>
      </c>
      <c r="AC2215" s="5">
        <v>0</v>
      </c>
      <c r="AE2215" s="5">
        <v>0</v>
      </c>
      <c r="AF2215" s="5">
        <v>0</v>
      </c>
      <c r="AH2215" s="5">
        <v>0</v>
      </c>
      <c r="AJ2215" s="7">
        <v>0</v>
      </c>
      <c r="AZ2215" s="5" t="s">
        <v>175</v>
      </c>
      <c r="BB2215" s="5" t="s">
        <v>77</v>
      </c>
      <c r="BD2215" s="5" t="s">
        <v>331</v>
      </c>
      <c r="BE2215" s="5" t="s">
        <v>67</v>
      </c>
    </row>
    <row r="2216" spans="1:57" x14ac:dyDescent="0.25">
      <c r="A2216" s="5">
        <v>2215</v>
      </c>
      <c r="B2216" s="6">
        <v>42587.911759259259</v>
      </c>
      <c r="D2216" s="5" t="s">
        <v>318</v>
      </c>
      <c r="E2216" s="5" t="s">
        <v>356</v>
      </c>
      <c r="G2216" s="5" t="s">
        <v>64</v>
      </c>
      <c r="H2216" s="5" t="s">
        <v>319</v>
      </c>
      <c r="I2216" s="5" t="s">
        <v>75</v>
      </c>
      <c r="J2216" s="5" t="s">
        <v>65</v>
      </c>
      <c r="K2216" s="5" t="s">
        <v>65</v>
      </c>
      <c r="M2216" s="5" t="s">
        <v>757</v>
      </c>
      <c r="N2216" s="5" t="s">
        <v>292</v>
      </c>
      <c r="O2216" s="7">
        <v>0</v>
      </c>
      <c r="P2216" s="7">
        <v>0</v>
      </c>
      <c r="Q2216" s="7">
        <v>0</v>
      </c>
      <c r="R2216" s="7">
        <v>0</v>
      </c>
      <c r="T2216" s="5">
        <v>0</v>
      </c>
      <c r="W2216" s="5">
        <v>0</v>
      </c>
      <c r="Y2216" s="5">
        <v>0</v>
      </c>
      <c r="Z2216" s="5">
        <v>0</v>
      </c>
      <c r="AB2216" s="5">
        <v>0</v>
      </c>
      <c r="AC2216" s="5">
        <v>0</v>
      </c>
      <c r="AE2216" s="5">
        <v>0</v>
      </c>
      <c r="AF2216" s="5">
        <v>0</v>
      </c>
      <c r="AH2216" s="5">
        <v>0</v>
      </c>
      <c r="AJ2216" s="7">
        <v>0</v>
      </c>
      <c r="AZ2216" s="5" t="s">
        <v>175</v>
      </c>
      <c r="BB2216" s="5" t="s">
        <v>77</v>
      </c>
      <c r="BD2216" s="5" t="s">
        <v>758</v>
      </c>
      <c r="BE2216" s="5" t="s">
        <v>67</v>
      </c>
    </row>
    <row r="2217" spans="1:57" x14ac:dyDescent="0.25">
      <c r="A2217" s="5">
        <v>2216</v>
      </c>
      <c r="B2217" s="6">
        <v>42587.867106481484</v>
      </c>
      <c r="C2217" s="6">
        <v>42588.020162037035</v>
      </c>
      <c r="D2217" s="5" t="s">
        <v>336</v>
      </c>
      <c r="E2217" s="5" t="s">
        <v>68</v>
      </c>
      <c r="G2217" s="5" t="s">
        <v>64</v>
      </c>
      <c r="H2217" s="5" t="s">
        <v>319</v>
      </c>
      <c r="I2217" s="5" t="s">
        <v>69</v>
      </c>
      <c r="J2217" s="5" t="s">
        <v>65</v>
      </c>
      <c r="K2217" s="5" t="s">
        <v>65</v>
      </c>
      <c r="L2217" s="5">
        <v>172515</v>
      </c>
      <c r="M2217" s="5" t="s">
        <v>70</v>
      </c>
      <c r="N2217" s="5" t="s">
        <v>70</v>
      </c>
      <c r="O2217" s="7">
        <v>0</v>
      </c>
      <c r="P2217" s="7">
        <v>0</v>
      </c>
      <c r="Q2217" s="7">
        <v>0</v>
      </c>
      <c r="R2217" s="7">
        <v>0</v>
      </c>
      <c r="T2217" s="5">
        <v>33</v>
      </c>
      <c r="U2217" s="5">
        <v>0</v>
      </c>
      <c r="V2217" s="5">
        <v>0</v>
      </c>
      <c r="W2217" s="5">
        <v>0</v>
      </c>
      <c r="Z2217" s="5">
        <v>0</v>
      </c>
      <c r="AC2217" s="5">
        <v>0</v>
      </c>
      <c r="AF2217" s="5">
        <v>0</v>
      </c>
      <c r="AI2217" s="7">
        <v>507.87810000000002</v>
      </c>
      <c r="AJ2217" s="7">
        <v>0.16500000000000001</v>
      </c>
      <c r="AK2217" s="5" t="s">
        <v>189</v>
      </c>
      <c r="AZ2217" s="5" t="s">
        <v>186</v>
      </c>
      <c r="BB2217" s="5" t="s">
        <v>71</v>
      </c>
    </row>
    <row r="2218" spans="1:57" x14ac:dyDescent="0.25">
      <c r="A2218" s="5">
        <v>2217</v>
      </c>
      <c r="B2218" s="6">
        <v>42587.866898148146</v>
      </c>
      <c r="C2218" s="6">
        <v>42588.038854166669</v>
      </c>
      <c r="D2218" s="5" t="s">
        <v>336</v>
      </c>
      <c r="E2218" s="5" t="s">
        <v>68</v>
      </c>
      <c r="G2218" s="5" t="s">
        <v>64</v>
      </c>
      <c r="H2218" s="5" t="s">
        <v>319</v>
      </c>
      <c r="I2218" s="5" t="s">
        <v>69</v>
      </c>
      <c r="J2218" s="5" t="s">
        <v>65</v>
      </c>
      <c r="K2218" s="5" t="s">
        <v>65</v>
      </c>
      <c r="L2218" s="5">
        <v>2037803</v>
      </c>
      <c r="M2218" s="5" t="s">
        <v>70</v>
      </c>
      <c r="N2218" s="5" t="s">
        <v>70</v>
      </c>
      <c r="O2218" s="7">
        <v>0</v>
      </c>
      <c r="P2218" s="7">
        <v>0</v>
      </c>
      <c r="Q2218" s="7">
        <v>0</v>
      </c>
      <c r="R2218" s="7">
        <v>0</v>
      </c>
      <c r="T2218" s="5">
        <v>33</v>
      </c>
      <c r="U2218" s="5">
        <v>0</v>
      </c>
      <c r="V2218" s="5">
        <v>0</v>
      </c>
      <c r="W2218" s="5">
        <v>0</v>
      </c>
      <c r="Z2218" s="5">
        <v>0</v>
      </c>
      <c r="AC2218" s="5">
        <v>0</v>
      </c>
      <c r="AF2218" s="5">
        <v>0</v>
      </c>
      <c r="AI2218" s="7">
        <v>509.59190000000001</v>
      </c>
      <c r="AJ2218" s="7">
        <v>1.9442999999999999</v>
      </c>
      <c r="AK2218" s="5" t="s">
        <v>190</v>
      </c>
      <c r="AZ2218" s="5" t="s">
        <v>185</v>
      </c>
      <c r="BB2218" s="5" t="s">
        <v>74</v>
      </c>
    </row>
    <row r="2219" spans="1:57" x14ac:dyDescent="0.25">
      <c r="A2219" s="5">
        <v>2218</v>
      </c>
      <c r="B2219" s="6">
        <v>42587.820196759261</v>
      </c>
      <c r="D2219" s="5" t="s">
        <v>317</v>
      </c>
      <c r="E2219" s="5" t="s">
        <v>318</v>
      </c>
      <c r="F2219" s="5" t="s">
        <v>317</v>
      </c>
      <c r="G2219" s="5" t="s">
        <v>80</v>
      </c>
      <c r="H2219" s="5" t="s">
        <v>319</v>
      </c>
      <c r="I2219" s="5" t="s">
        <v>320</v>
      </c>
      <c r="J2219" s="5" t="s">
        <v>65</v>
      </c>
      <c r="K2219" s="5" t="s">
        <v>65</v>
      </c>
      <c r="M2219" s="5" t="s">
        <v>243</v>
      </c>
      <c r="N2219" s="5" t="s">
        <v>66</v>
      </c>
      <c r="O2219" s="7">
        <v>0</v>
      </c>
      <c r="P2219" s="7">
        <v>0</v>
      </c>
      <c r="Q2219" s="7">
        <v>0</v>
      </c>
      <c r="R2219" s="7">
        <v>0</v>
      </c>
      <c r="T2219" s="5">
        <v>0</v>
      </c>
      <c r="W2219" s="5">
        <v>0</v>
      </c>
      <c r="Y2219" s="5">
        <v>0</v>
      </c>
      <c r="Z2219" s="5">
        <v>0</v>
      </c>
      <c r="AB2219" s="5">
        <v>0</v>
      </c>
      <c r="AC2219" s="5">
        <v>0</v>
      </c>
      <c r="AE2219" s="5">
        <v>0</v>
      </c>
      <c r="AF2219" s="5">
        <v>0</v>
      </c>
      <c r="AH2219" s="5">
        <v>0</v>
      </c>
      <c r="AJ2219" s="7">
        <v>0</v>
      </c>
      <c r="BB2219" s="5" t="s">
        <v>322</v>
      </c>
      <c r="BD2219" s="5" t="s">
        <v>323</v>
      </c>
      <c r="BE2219" s="5" t="s">
        <v>324</v>
      </c>
    </row>
    <row r="2220" spans="1:57" x14ac:dyDescent="0.25">
      <c r="A2220" s="5">
        <v>2219</v>
      </c>
      <c r="B2220" s="6">
        <v>42587.809594907405</v>
      </c>
      <c r="D2220" s="5" t="s">
        <v>318</v>
      </c>
      <c r="E2220" s="5" t="s">
        <v>496</v>
      </c>
      <c r="G2220" s="5" t="s">
        <v>64</v>
      </c>
      <c r="H2220" s="5" t="s">
        <v>319</v>
      </c>
      <c r="I2220" s="5" t="s">
        <v>75</v>
      </c>
      <c r="J2220" s="5" t="s">
        <v>65</v>
      </c>
      <c r="K2220" s="5" t="s">
        <v>65</v>
      </c>
      <c r="M2220" s="5" t="s">
        <v>199</v>
      </c>
      <c r="N2220" s="5" t="s">
        <v>66</v>
      </c>
      <c r="O2220" s="7">
        <v>0</v>
      </c>
      <c r="P2220" s="7">
        <v>0</v>
      </c>
      <c r="Q2220" s="7">
        <v>0</v>
      </c>
      <c r="R2220" s="7">
        <v>0</v>
      </c>
      <c r="T2220" s="5">
        <v>0</v>
      </c>
      <c r="W2220" s="5">
        <v>0</v>
      </c>
      <c r="Y2220" s="5">
        <v>0</v>
      </c>
      <c r="Z2220" s="5">
        <v>0</v>
      </c>
      <c r="AB2220" s="5">
        <v>0</v>
      </c>
      <c r="AC2220" s="5">
        <v>0</v>
      </c>
      <c r="AE2220" s="5">
        <v>0</v>
      </c>
      <c r="AF2220" s="5">
        <v>0</v>
      </c>
      <c r="AH2220" s="5">
        <v>0</v>
      </c>
      <c r="AJ2220" s="7">
        <v>0</v>
      </c>
      <c r="AZ2220" s="5" t="s">
        <v>175</v>
      </c>
      <c r="BB2220" s="5" t="s">
        <v>77</v>
      </c>
      <c r="BD2220" s="5" t="s">
        <v>331</v>
      </c>
      <c r="BE2220" s="5" t="s">
        <v>67</v>
      </c>
    </row>
    <row r="2221" spans="1:57" x14ac:dyDescent="0.25">
      <c r="A2221" s="5">
        <v>2220</v>
      </c>
      <c r="B2221" s="6">
        <v>42587.808831018519</v>
      </c>
      <c r="D2221" s="5" t="s">
        <v>318</v>
      </c>
      <c r="E2221" s="5" t="s">
        <v>496</v>
      </c>
      <c r="G2221" s="5" t="s">
        <v>64</v>
      </c>
      <c r="H2221" s="5" t="s">
        <v>319</v>
      </c>
      <c r="I2221" s="5" t="s">
        <v>75</v>
      </c>
      <c r="J2221" s="5" t="s">
        <v>65</v>
      </c>
      <c r="K2221" s="5" t="s">
        <v>65</v>
      </c>
      <c r="M2221" s="5" t="s">
        <v>184</v>
      </c>
      <c r="N2221" s="5" t="s">
        <v>66</v>
      </c>
      <c r="O2221" s="7">
        <v>0</v>
      </c>
      <c r="P2221" s="7">
        <v>0</v>
      </c>
      <c r="Q2221" s="7">
        <v>0</v>
      </c>
      <c r="R2221" s="7">
        <v>0</v>
      </c>
      <c r="T2221" s="5">
        <v>0</v>
      </c>
      <c r="W2221" s="5">
        <v>0</v>
      </c>
      <c r="Y2221" s="5">
        <v>0</v>
      </c>
      <c r="Z2221" s="5">
        <v>0</v>
      </c>
      <c r="AB2221" s="5">
        <v>0</v>
      </c>
      <c r="AC2221" s="5">
        <v>0</v>
      </c>
      <c r="AE2221" s="5">
        <v>0</v>
      </c>
      <c r="AF2221" s="5">
        <v>0</v>
      </c>
      <c r="AH2221" s="5">
        <v>0</v>
      </c>
      <c r="AJ2221" s="7">
        <v>0</v>
      </c>
      <c r="AZ2221" s="5" t="s">
        <v>175</v>
      </c>
      <c r="BB2221" s="5" t="s">
        <v>77</v>
      </c>
      <c r="BD2221" s="5" t="s">
        <v>331</v>
      </c>
      <c r="BE2221" s="5" t="s">
        <v>67</v>
      </c>
    </row>
    <row r="2222" spans="1:57" x14ac:dyDescent="0.25">
      <c r="A2222" s="5">
        <v>2221</v>
      </c>
      <c r="B2222" s="6">
        <v>42587.793912037036</v>
      </c>
      <c r="D2222" s="5" t="s">
        <v>318</v>
      </c>
      <c r="E2222" s="5" t="s">
        <v>330</v>
      </c>
      <c r="G2222" s="5" t="s">
        <v>64</v>
      </c>
      <c r="H2222" s="5" t="s">
        <v>319</v>
      </c>
      <c r="I2222" s="5" t="s">
        <v>75</v>
      </c>
      <c r="J2222" s="5" t="s">
        <v>65</v>
      </c>
      <c r="K2222" s="5" t="s">
        <v>65</v>
      </c>
      <c r="M2222" s="5" t="s">
        <v>759</v>
      </c>
      <c r="N2222" s="5" t="s">
        <v>196</v>
      </c>
      <c r="O2222" s="7">
        <v>0</v>
      </c>
      <c r="P2222" s="7">
        <v>0</v>
      </c>
      <c r="Q2222" s="7">
        <v>0</v>
      </c>
      <c r="R2222" s="7">
        <v>0</v>
      </c>
      <c r="T2222" s="5">
        <v>0</v>
      </c>
      <c r="W2222" s="5">
        <v>0</v>
      </c>
      <c r="Y2222" s="5">
        <v>0</v>
      </c>
      <c r="Z2222" s="5">
        <v>0</v>
      </c>
      <c r="AB2222" s="5">
        <v>0</v>
      </c>
      <c r="AC2222" s="5">
        <v>0</v>
      </c>
      <c r="AE2222" s="5">
        <v>0</v>
      </c>
      <c r="AF2222" s="5">
        <v>0</v>
      </c>
      <c r="AH2222" s="5">
        <v>0</v>
      </c>
      <c r="AJ2222" s="7">
        <v>0</v>
      </c>
      <c r="AZ2222" s="5" t="s">
        <v>175</v>
      </c>
      <c r="BB2222" s="5" t="s">
        <v>77</v>
      </c>
      <c r="BD2222" s="5" t="s">
        <v>331</v>
      </c>
      <c r="BE2222" s="5" t="s">
        <v>67</v>
      </c>
    </row>
    <row r="2223" spans="1:57" x14ac:dyDescent="0.25">
      <c r="A2223" s="5">
        <v>2222</v>
      </c>
      <c r="B2223" s="6">
        <v>42587.790335648147</v>
      </c>
      <c r="D2223" s="5" t="s">
        <v>317</v>
      </c>
      <c r="E2223" s="5" t="s">
        <v>318</v>
      </c>
      <c r="F2223" s="5" t="s">
        <v>317</v>
      </c>
      <c r="G2223" s="5" t="s">
        <v>80</v>
      </c>
      <c r="H2223" s="5" t="s">
        <v>319</v>
      </c>
      <c r="I2223" s="5" t="s">
        <v>320</v>
      </c>
      <c r="J2223" s="5" t="s">
        <v>65</v>
      </c>
      <c r="K2223" s="5" t="s">
        <v>65</v>
      </c>
      <c r="M2223" s="5" t="s">
        <v>321</v>
      </c>
      <c r="N2223" s="5" t="s">
        <v>66</v>
      </c>
      <c r="O2223" s="7">
        <v>0</v>
      </c>
      <c r="P2223" s="7">
        <v>0</v>
      </c>
      <c r="Q2223" s="7">
        <v>0</v>
      </c>
      <c r="R2223" s="7">
        <v>0</v>
      </c>
      <c r="T2223" s="5">
        <v>0</v>
      </c>
      <c r="W2223" s="5">
        <v>0</v>
      </c>
      <c r="Y2223" s="5">
        <v>0</v>
      </c>
      <c r="Z2223" s="5">
        <v>0</v>
      </c>
      <c r="AB2223" s="5">
        <v>0</v>
      </c>
      <c r="AC2223" s="5">
        <v>0</v>
      </c>
      <c r="AE2223" s="5">
        <v>0</v>
      </c>
      <c r="AF2223" s="5">
        <v>0</v>
      </c>
      <c r="AH2223" s="5">
        <v>0</v>
      </c>
      <c r="AJ2223" s="7">
        <v>0</v>
      </c>
      <c r="BB2223" s="5" t="s">
        <v>322</v>
      </c>
      <c r="BD2223" s="5" t="s">
        <v>323</v>
      </c>
      <c r="BE2223" s="5" t="s">
        <v>324</v>
      </c>
    </row>
    <row r="2224" spans="1:57" x14ac:dyDescent="0.25">
      <c r="A2224" s="5">
        <v>2223</v>
      </c>
      <c r="B2224" s="6">
        <v>42587.783796296295</v>
      </c>
      <c r="D2224" s="5" t="s">
        <v>346</v>
      </c>
      <c r="E2224" s="5" t="s">
        <v>318</v>
      </c>
      <c r="G2224" s="5" t="s">
        <v>64</v>
      </c>
      <c r="H2224" s="5" t="s">
        <v>319</v>
      </c>
      <c r="I2224" s="5" t="s">
        <v>176</v>
      </c>
      <c r="J2224" s="5" t="s">
        <v>65</v>
      </c>
      <c r="K2224" s="5" t="s">
        <v>65</v>
      </c>
      <c r="M2224" s="5" t="s">
        <v>392</v>
      </c>
      <c r="N2224" s="5" t="s">
        <v>66</v>
      </c>
      <c r="O2224" s="7">
        <v>0</v>
      </c>
      <c r="P2224" s="7">
        <v>0</v>
      </c>
      <c r="Q2224" s="7">
        <v>0</v>
      </c>
      <c r="R2224" s="7">
        <v>0</v>
      </c>
      <c r="T2224" s="5">
        <v>0</v>
      </c>
      <c r="W2224" s="5">
        <v>0</v>
      </c>
      <c r="Y2224" s="5">
        <v>0</v>
      </c>
      <c r="Z2224" s="5">
        <v>0</v>
      </c>
      <c r="AB2224" s="5">
        <v>0</v>
      </c>
      <c r="AC2224" s="5">
        <v>0</v>
      </c>
      <c r="AE2224" s="5">
        <v>0</v>
      </c>
      <c r="AF2224" s="5">
        <v>0</v>
      </c>
      <c r="AH2224" s="5">
        <v>0</v>
      </c>
      <c r="AJ2224" s="7">
        <v>0</v>
      </c>
      <c r="AZ2224" s="5" t="s">
        <v>175</v>
      </c>
      <c r="BB2224" s="5" t="s">
        <v>178</v>
      </c>
      <c r="BD2224" s="5" t="s">
        <v>331</v>
      </c>
      <c r="BE2224" s="5" t="s">
        <v>67</v>
      </c>
    </row>
    <row r="2225" spans="1:57" x14ac:dyDescent="0.25">
      <c r="A2225" s="5">
        <v>2224</v>
      </c>
      <c r="B2225" s="6">
        <v>42587.711712962962</v>
      </c>
      <c r="C2225" s="6">
        <v>42587.916747685187</v>
      </c>
      <c r="D2225" s="5" t="s">
        <v>336</v>
      </c>
      <c r="E2225" s="5" t="s">
        <v>68</v>
      </c>
      <c r="F2225" s="5" t="s">
        <v>337</v>
      </c>
      <c r="G2225" s="5" t="s">
        <v>64</v>
      </c>
      <c r="H2225" s="5" t="s">
        <v>319</v>
      </c>
      <c r="I2225" s="5" t="s">
        <v>69</v>
      </c>
      <c r="J2225" s="5" t="s">
        <v>65</v>
      </c>
      <c r="K2225" s="5" t="s">
        <v>65</v>
      </c>
      <c r="L2225" s="5">
        <v>88933</v>
      </c>
      <c r="M2225" s="5" t="s">
        <v>70</v>
      </c>
      <c r="N2225" s="5" t="s">
        <v>70</v>
      </c>
      <c r="O2225" s="7">
        <v>0</v>
      </c>
      <c r="P2225" s="7">
        <v>0</v>
      </c>
      <c r="Q2225" s="7">
        <v>0</v>
      </c>
      <c r="R2225" s="7">
        <v>0</v>
      </c>
      <c r="T2225" s="5">
        <v>33</v>
      </c>
      <c r="U2225" s="5">
        <v>0</v>
      </c>
      <c r="V2225" s="5">
        <v>0</v>
      </c>
      <c r="W2225" s="5">
        <v>0</v>
      </c>
      <c r="Z2225" s="5">
        <v>0</v>
      </c>
      <c r="AC2225" s="5">
        <v>0</v>
      </c>
      <c r="AF2225" s="5">
        <v>0</v>
      </c>
      <c r="AI2225" s="7">
        <v>511.92590000000001</v>
      </c>
      <c r="AJ2225" s="7">
        <v>8.5000000000000006E-2</v>
      </c>
      <c r="AK2225" s="5" t="s">
        <v>149</v>
      </c>
      <c r="AZ2225" s="5" t="s">
        <v>186</v>
      </c>
      <c r="BB2225" s="5" t="s">
        <v>71</v>
      </c>
    </row>
    <row r="2226" spans="1:57" x14ac:dyDescent="0.25">
      <c r="A2226" s="5">
        <v>2225</v>
      </c>
      <c r="B2226" s="6">
        <v>42587.711041666669</v>
      </c>
      <c r="C2226" s="6">
        <v>42587.909317129626</v>
      </c>
      <c r="D2226" s="5" t="s">
        <v>336</v>
      </c>
      <c r="E2226" s="5" t="s">
        <v>68</v>
      </c>
      <c r="F2226" s="5" t="s">
        <v>337</v>
      </c>
      <c r="G2226" s="5" t="s">
        <v>64</v>
      </c>
      <c r="H2226" s="5" t="s">
        <v>319</v>
      </c>
      <c r="I2226" s="5" t="s">
        <v>69</v>
      </c>
      <c r="J2226" s="5" t="s">
        <v>65</v>
      </c>
      <c r="K2226" s="5" t="s">
        <v>65</v>
      </c>
      <c r="L2226" s="5">
        <v>3514193</v>
      </c>
      <c r="M2226" s="5" t="s">
        <v>70</v>
      </c>
      <c r="N2226" s="5" t="s">
        <v>70</v>
      </c>
      <c r="O2226" s="7">
        <v>0</v>
      </c>
      <c r="P2226" s="7">
        <v>0</v>
      </c>
      <c r="Q2226" s="7">
        <v>0</v>
      </c>
      <c r="R2226" s="7">
        <v>0</v>
      </c>
      <c r="T2226" s="5">
        <v>33</v>
      </c>
      <c r="U2226" s="5">
        <v>0</v>
      </c>
      <c r="V2226" s="5">
        <v>0</v>
      </c>
      <c r="W2226" s="5">
        <v>0</v>
      </c>
      <c r="Z2226" s="5">
        <v>0</v>
      </c>
      <c r="AC2226" s="5">
        <v>0</v>
      </c>
      <c r="AF2226" s="5">
        <v>0</v>
      </c>
      <c r="AI2226" s="7">
        <v>513.02850000000001</v>
      </c>
      <c r="AJ2226" s="7">
        <v>3.3515999999999999</v>
      </c>
      <c r="AK2226" s="5" t="s">
        <v>148</v>
      </c>
      <c r="AZ2226" s="5" t="s">
        <v>185</v>
      </c>
      <c r="BB2226" s="5" t="s">
        <v>74</v>
      </c>
    </row>
    <row r="2227" spans="1:57" x14ac:dyDescent="0.25">
      <c r="A2227" s="5">
        <v>2226</v>
      </c>
      <c r="B2227" s="6">
        <v>42587.698483796295</v>
      </c>
      <c r="D2227" s="5" t="s">
        <v>684</v>
      </c>
      <c r="E2227" s="5" t="s">
        <v>318</v>
      </c>
      <c r="G2227" s="5" t="s">
        <v>64</v>
      </c>
      <c r="H2227" s="5" t="s">
        <v>319</v>
      </c>
      <c r="I2227" s="5" t="s">
        <v>176</v>
      </c>
      <c r="J2227" s="5" t="s">
        <v>65</v>
      </c>
      <c r="K2227" s="5" t="s">
        <v>65</v>
      </c>
      <c r="M2227" s="5" t="s">
        <v>325</v>
      </c>
      <c r="N2227" s="5" t="s">
        <v>66</v>
      </c>
      <c r="O2227" s="7">
        <v>0</v>
      </c>
      <c r="P2227" s="7">
        <v>0</v>
      </c>
      <c r="Q2227" s="7">
        <v>0</v>
      </c>
      <c r="R2227" s="7">
        <v>0</v>
      </c>
      <c r="T2227" s="5">
        <v>0</v>
      </c>
      <c r="W2227" s="5">
        <v>0</v>
      </c>
      <c r="Y2227" s="5">
        <v>0</v>
      </c>
      <c r="Z2227" s="5">
        <v>0</v>
      </c>
      <c r="AB2227" s="5">
        <v>0</v>
      </c>
      <c r="AC2227" s="5">
        <v>0</v>
      </c>
      <c r="AE2227" s="5">
        <v>0</v>
      </c>
      <c r="AF2227" s="5">
        <v>0</v>
      </c>
      <c r="AH2227" s="5">
        <v>0</v>
      </c>
      <c r="AJ2227" s="7">
        <v>0</v>
      </c>
      <c r="AZ2227" s="5" t="s">
        <v>175</v>
      </c>
      <c r="BB2227" s="5" t="s">
        <v>178</v>
      </c>
      <c r="BD2227" s="5" t="s">
        <v>361</v>
      </c>
      <c r="BE2227" s="5" t="s">
        <v>67</v>
      </c>
    </row>
    <row r="2228" spans="1:57" x14ac:dyDescent="0.25">
      <c r="A2228" s="5">
        <v>2227</v>
      </c>
      <c r="B2228" s="6">
        <v>42587.628379629627</v>
      </c>
      <c r="C2228" s="6">
        <v>42587.802604166667</v>
      </c>
      <c r="D2228" s="5" t="s">
        <v>336</v>
      </c>
      <c r="E2228" s="5" t="s">
        <v>68</v>
      </c>
      <c r="G2228" s="5" t="s">
        <v>64</v>
      </c>
      <c r="H2228" s="5" t="s">
        <v>319</v>
      </c>
      <c r="I2228" s="5" t="s">
        <v>69</v>
      </c>
      <c r="J2228" s="5" t="s">
        <v>65</v>
      </c>
      <c r="K2228" s="5" t="s">
        <v>65</v>
      </c>
      <c r="L2228" s="5">
        <v>130789</v>
      </c>
      <c r="M2228" s="5" t="s">
        <v>70</v>
      </c>
      <c r="N2228" s="5" t="s">
        <v>70</v>
      </c>
      <c r="O2228" s="7">
        <v>0</v>
      </c>
      <c r="P2228" s="7">
        <v>0</v>
      </c>
      <c r="Q2228" s="7">
        <v>0</v>
      </c>
      <c r="R2228" s="7">
        <v>0</v>
      </c>
      <c r="T2228" s="5">
        <v>33</v>
      </c>
      <c r="U2228" s="5">
        <v>0</v>
      </c>
      <c r="V2228" s="5">
        <v>0</v>
      </c>
      <c r="W2228" s="5">
        <v>0</v>
      </c>
      <c r="Z2228" s="5">
        <v>0</v>
      </c>
      <c r="AC2228" s="5">
        <v>0</v>
      </c>
      <c r="AF2228" s="5">
        <v>0</v>
      </c>
      <c r="AI2228" s="7">
        <v>513.63589999999999</v>
      </c>
      <c r="AJ2228" s="7">
        <v>0.125</v>
      </c>
      <c r="AK2228" s="5" t="s">
        <v>189</v>
      </c>
      <c r="AZ2228" s="5" t="s">
        <v>186</v>
      </c>
      <c r="BB2228" s="5" t="s">
        <v>71</v>
      </c>
    </row>
    <row r="2229" spans="1:57" x14ac:dyDescent="0.25">
      <c r="A2229" s="5">
        <v>2228</v>
      </c>
      <c r="B2229" s="6">
        <v>42587.627708333333</v>
      </c>
      <c r="C2229" s="6">
        <v>42587.793009259258</v>
      </c>
      <c r="D2229" s="5" t="s">
        <v>336</v>
      </c>
      <c r="E2229" s="5" t="s">
        <v>68</v>
      </c>
      <c r="G2229" s="5" t="s">
        <v>64</v>
      </c>
      <c r="H2229" s="5" t="s">
        <v>319</v>
      </c>
      <c r="I2229" s="5" t="s">
        <v>69</v>
      </c>
      <c r="J2229" s="5" t="s">
        <v>65</v>
      </c>
      <c r="K2229" s="5" t="s">
        <v>65</v>
      </c>
      <c r="L2229" s="5">
        <v>1248471</v>
      </c>
      <c r="M2229" s="5" t="s">
        <v>70</v>
      </c>
      <c r="N2229" s="5" t="s">
        <v>70</v>
      </c>
      <c r="O2229" s="7">
        <v>0</v>
      </c>
      <c r="P2229" s="7">
        <v>0</v>
      </c>
      <c r="Q2229" s="7">
        <v>0</v>
      </c>
      <c r="R2229" s="7">
        <v>0</v>
      </c>
      <c r="T2229" s="5">
        <v>33</v>
      </c>
      <c r="U2229" s="5">
        <v>0</v>
      </c>
      <c r="V2229" s="5">
        <v>0</v>
      </c>
      <c r="W2229" s="5">
        <v>0</v>
      </c>
      <c r="Z2229" s="5">
        <v>0</v>
      </c>
      <c r="AC2229" s="5">
        <v>0</v>
      </c>
      <c r="AF2229" s="5">
        <v>0</v>
      </c>
      <c r="AI2229" s="7">
        <v>514.34490000000005</v>
      </c>
      <c r="AJ2229" s="7">
        <v>1.1914</v>
      </c>
      <c r="AK2229" s="5" t="s">
        <v>190</v>
      </c>
      <c r="AZ2229" s="5" t="s">
        <v>185</v>
      </c>
      <c r="BB2229" s="5" t="s">
        <v>74</v>
      </c>
    </row>
    <row r="2230" spans="1:57" x14ac:dyDescent="0.25">
      <c r="A2230" s="5">
        <v>2229</v>
      </c>
      <c r="B2230" s="6">
        <v>42587.625300925924</v>
      </c>
      <c r="C2230" s="6">
        <v>42587.633796296293</v>
      </c>
      <c r="D2230" s="5" t="s">
        <v>336</v>
      </c>
      <c r="E2230" s="5" t="s">
        <v>68</v>
      </c>
      <c r="G2230" s="5" t="s">
        <v>64</v>
      </c>
      <c r="H2230" s="5" t="s">
        <v>319</v>
      </c>
      <c r="I2230" s="5" t="s">
        <v>69</v>
      </c>
      <c r="J2230" s="5" t="s">
        <v>65</v>
      </c>
      <c r="K2230" s="5" t="s">
        <v>65</v>
      </c>
      <c r="L2230" s="5">
        <v>2231</v>
      </c>
      <c r="M2230" s="5" t="s">
        <v>70</v>
      </c>
      <c r="N2230" s="5" t="s">
        <v>70</v>
      </c>
      <c r="O2230" s="7">
        <v>0</v>
      </c>
      <c r="P2230" s="7">
        <v>0</v>
      </c>
      <c r="Q2230" s="7">
        <v>0</v>
      </c>
      <c r="R2230" s="7">
        <v>0</v>
      </c>
      <c r="T2230" s="5">
        <v>33</v>
      </c>
      <c r="U2230" s="5">
        <v>0</v>
      </c>
      <c r="V2230" s="5">
        <v>0</v>
      </c>
      <c r="W2230" s="5">
        <v>0</v>
      </c>
      <c r="Z2230" s="5">
        <v>0</v>
      </c>
      <c r="AC2230" s="5">
        <v>0</v>
      </c>
      <c r="AF2230" s="5">
        <v>0</v>
      </c>
      <c r="AI2230" s="7">
        <v>514.38879999999995</v>
      </c>
      <c r="AJ2230" s="7">
        <v>2.8999999999999998E-3</v>
      </c>
      <c r="AK2230" s="5" t="s">
        <v>149</v>
      </c>
      <c r="AZ2230" s="5" t="s">
        <v>186</v>
      </c>
      <c r="BB2230" s="5" t="s">
        <v>71</v>
      </c>
    </row>
    <row r="2231" spans="1:57" x14ac:dyDescent="0.25">
      <c r="A2231" s="5">
        <v>2230</v>
      </c>
      <c r="B2231" s="6">
        <v>42587.6246875</v>
      </c>
      <c r="C2231" s="6">
        <v>42587.633796296293</v>
      </c>
      <c r="D2231" s="5" t="s">
        <v>336</v>
      </c>
      <c r="E2231" s="5" t="s">
        <v>68</v>
      </c>
      <c r="G2231" s="5" t="s">
        <v>64</v>
      </c>
      <c r="H2231" s="5" t="s">
        <v>319</v>
      </c>
      <c r="I2231" s="5" t="s">
        <v>69</v>
      </c>
      <c r="J2231" s="5" t="s">
        <v>65</v>
      </c>
      <c r="K2231" s="5" t="s">
        <v>65</v>
      </c>
      <c r="L2231" s="5">
        <v>42336</v>
      </c>
      <c r="M2231" s="5" t="s">
        <v>70</v>
      </c>
      <c r="N2231" s="5" t="s">
        <v>70</v>
      </c>
      <c r="O2231" s="7">
        <v>0</v>
      </c>
      <c r="P2231" s="7">
        <v>0</v>
      </c>
      <c r="Q2231" s="7">
        <v>0</v>
      </c>
      <c r="R2231" s="7">
        <v>0</v>
      </c>
      <c r="T2231" s="5">
        <v>33</v>
      </c>
      <c r="U2231" s="5">
        <v>0</v>
      </c>
      <c r="V2231" s="5">
        <v>0</v>
      </c>
      <c r="W2231" s="5">
        <v>0</v>
      </c>
      <c r="Z2231" s="5">
        <v>0</v>
      </c>
      <c r="AC2231" s="5">
        <v>0</v>
      </c>
      <c r="AF2231" s="5">
        <v>0</v>
      </c>
      <c r="AI2231" s="7">
        <v>514.38589999999999</v>
      </c>
      <c r="AJ2231" s="7">
        <v>4.1000000000000002E-2</v>
      </c>
      <c r="AK2231" s="5" t="s">
        <v>148</v>
      </c>
      <c r="AZ2231" s="5" t="s">
        <v>185</v>
      </c>
      <c r="BB2231" s="5" t="s">
        <v>74</v>
      </c>
    </row>
    <row r="2232" spans="1:57" x14ac:dyDescent="0.25">
      <c r="A2232" s="5">
        <v>2231</v>
      </c>
      <c r="B2232" s="6">
        <v>42587.623148148145</v>
      </c>
      <c r="C2232" s="6">
        <v>42587.629710648151</v>
      </c>
      <c r="D2232" s="5" t="s">
        <v>336</v>
      </c>
      <c r="E2232" s="5" t="s">
        <v>68</v>
      </c>
      <c r="G2232" s="5" t="s">
        <v>64</v>
      </c>
      <c r="H2232" s="5" t="s">
        <v>319</v>
      </c>
      <c r="I2232" s="5" t="s">
        <v>69</v>
      </c>
      <c r="J2232" s="5" t="s">
        <v>65</v>
      </c>
      <c r="K2232" s="5" t="s">
        <v>65</v>
      </c>
      <c r="L2232" s="5">
        <v>43224</v>
      </c>
      <c r="M2232" s="5" t="s">
        <v>70</v>
      </c>
      <c r="N2232" s="5" t="s">
        <v>70</v>
      </c>
      <c r="O2232" s="7">
        <v>0</v>
      </c>
      <c r="P2232" s="7">
        <v>0</v>
      </c>
      <c r="Q2232" s="7">
        <v>0</v>
      </c>
      <c r="R2232" s="7">
        <v>0</v>
      </c>
      <c r="T2232" s="5">
        <v>33</v>
      </c>
      <c r="U2232" s="5">
        <v>0</v>
      </c>
      <c r="V2232" s="5">
        <v>0</v>
      </c>
      <c r="W2232" s="5">
        <v>0</v>
      </c>
      <c r="Z2232" s="5">
        <v>0</v>
      </c>
      <c r="AC2232" s="5">
        <v>0</v>
      </c>
      <c r="AF2232" s="5">
        <v>0</v>
      </c>
      <c r="AI2232" s="7">
        <v>514.43079999999998</v>
      </c>
      <c r="AJ2232" s="7">
        <v>4.2000000000000003E-2</v>
      </c>
      <c r="AK2232" s="5" t="s">
        <v>148</v>
      </c>
      <c r="AZ2232" s="5" t="s">
        <v>185</v>
      </c>
      <c r="BB2232" s="5" t="s">
        <v>74</v>
      </c>
    </row>
    <row r="2233" spans="1:57" x14ac:dyDescent="0.25">
      <c r="A2233" s="5">
        <v>2232</v>
      </c>
      <c r="B2233" s="6">
        <v>42587.555983796294</v>
      </c>
      <c r="C2233" s="6">
        <v>42587.739386574074</v>
      </c>
      <c r="D2233" s="5" t="s">
        <v>336</v>
      </c>
      <c r="E2233" s="5" t="s">
        <v>68</v>
      </c>
      <c r="F2233" s="5" t="s">
        <v>337</v>
      </c>
      <c r="G2233" s="5" t="s">
        <v>64</v>
      </c>
      <c r="H2233" s="5" t="s">
        <v>319</v>
      </c>
      <c r="I2233" s="5" t="s">
        <v>69</v>
      </c>
      <c r="J2233" s="5" t="s">
        <v>65</v>
      </c>
      <c r="K2233" s="5" t="s">
        <v>65</v>
      </c>
      <c r="L2233" s="5">
        <v>46165250</v>
      </c>
      <c r="M2233" s="5" t="s">
        <v>70</v>
      </c>
      <c r="N2233" s="5" t="s">
        <v>70</v>
      </c>
      <c r="O2233" s="7">
        <v>0</v>
      </c>
      <c r="P2233" s="7">
        <v>0</v>
      </c>
      <c r="Q2233" s="7">
        <v>0</v>
      </c>
      <c r="R2233" s="7">
        <v>0</v>
      </c>
      <c r="T2233" s="5">
        <v>33</v>
      </c>
      <c r="U2233" s="5">
        <v>0</v>
      </c>
      <c r="V2233" s="5">
        <v>0</v>
      </c>
      <c r="W2233" s="5">
        <v>0</v>
      </c>
      <c r="Z2233" s="5">
        <v>0</v>
      </c>
      <c r="AC2233" s="5">
        <v>0</v>
      </c>
      <c r="AF2233" s="5">
        <v>0</v>
      </c>
      <c r="AI2233" s="7">
        <v>558.50109999999995</v>
      </c>
      <c r="AJ2233" s="7">
        <v>44.026400000000002</v>
      </c>
      <c r="AK2233" s="5" t="s">
        <v>148</v>
      </c>
      <c r="AZ2233" s="5" t="s">
        <v>185</v>
      </c>
      <c r="BB2233" s="5" t="s">
        <v>74</v>
      </c>
    </row>
    <row r="2234" spans="1:57" x14ac:dyDescent="0.25">
      <c r="A2234" s="5">
        <v>2233</v>
      </c>
      <c r="B2234" s="6">
        <v>42587.536643518521</v>
      </c>
      <c r="D2234" s="5" t="s">
        <v>330</v>
      </c>
      <c r="E2234" s="5" t="s">
        <v>318</v>
      </c>
      <c r="G2234" s="5" t="s">
        <v>64</v>
      </c>
      <c r="H2234" s="5" t="s">
        <v>319</v>
      </c>
      <c r="I2234" s="5" t="s">
        <v>176</v>
      </c>
      <c r="J2234" s="5" t="s">
        <v>65</v>
      </c>
      <c r="K2234" s="5" t="s">
        <v>65</v>
      </c>
      <c r="M2234" s="5" t="s">
        <v>220</v>
      </c>
      <c r="N2234" s="5" t="s">
        <v>66</v>
      </c>
      <c r="O2234" s="7">
        <v>0</v>
      </c>
      <c r="P2234" s="7">
        <v>0</v>
      </c>
      <c r="Q2234" s="7">
        <v>0</v>
      </c>
      <c r="R2234" s="7">
        <v>0</v>
      </c>
      <c r="T2234" s="5">
        <v>0</v>
      </c>
      <c r="W2234" s="5">
        <v>0</v>
      </c>
      <c r="Y2234" s="5">
        <v>0</v>
      </c>
      <c r="Z2234" s="5">
        <v>0</v>
      </c>
      <c r="AB2234" s="5">
        <v>0</v>
      </c>
      <c r="AC2234" s="5">
        <v>0</v>
      </c>
      <c r="AE2234" s="5">
        <v>0</v>
      </c>
      <c r="AF2234" s="5">
        <v>0</v>
      </c>
      <c r="AH2234" s="5">
        <v>0</v>
      </c>
      <c r="AJ2234" s="7">
        <v>0</v>
      </c>
      <c r="AZ2234" s="5" t="s">
        <v>175</v>
      </c>
      <c r="BB2234" s="5" t="s">
        <v>178</v>
      </c>
      <c r="BD2234" s="5" t="s">
        <v>331</v>
      </c>
      <c r="BE2234" s="5" t="s">
        <v>67</v>
      </c>
    </row>
    <row r="2235" spans="1:57" x14ac:dyDescent="0.25">
      <c r="A2235" s="5">
        <v>2234</v>
      </c>
      <c r="B2235" s="6">
        <v>42587.504803240743</v>
      </c>
      <c r="D2235" s="5" t="s">
        <v>330</v>
      </c>
      <c r="E2235" s="5" t="s">
        <v>318</v>
      </c>
      <c r="G2235" s="5" t="s">
        <v>64</v>
      </c>
      <c r="H2235" s="5" t="s">
        <v>319</v>
      </c>
      <c r="I2235" s="5" t="s">
        <v>176</v>
      </c>
      <c r="J2235" s="5" t="s">
        <v>65</v>
      </c>
      <c r="K2235" s="5" t="s">
        <v>65</v>
      </c>
      <c r="M2235" s="5" t="s">
        <v>760</v>
      </c>
      <c r="N2235" s="5" t="s">
        <v>216</v>
      </c>
      <c r="O2235" s="7">
        <v>0</v>
      </c>
      <c r="P2235" s="7">
        <v>0</v>
      </c>
      <c r="Q2235" s="7">
        <v>0</v>
      </c>
      <c r="R2235" s="7">
        <v>0</v>
      </c>
      <c r="T2235" s="5">
        <v>0</v>
      </c>
      <c r="W2235" s="5">
        <v>0</v>
      </c>
      <c r="Y2235" s="5">
        <v>0</v>
      </c>
      <c r="Z2235" s="5">
        <v>0</v>
      </c>
      <c r="AB2235" s="5">
        <v>0</v>
      </c>
      <c r="AC2235" s="5">
        <v>0</v>
      </c>
      <c r="AE2235" s="5">
        <v>0</v>
      </c>
      <c r="AF2235" s="5">
        <v>0</v>
      </c>
      <c r="AH2235" s="5">
        <v>0</v>
      </c>
      <c r="AJ2235" s="7">
        <v>0</v>
      </c>
      <c r="AZ2235" s="5" t="s">
        <v>175</v>
      </c>
      <c r="BB2235" s="5" t="s">
        <v>178</v>
      </c>
      <c r="BD2235" s="5" t="s">
        <v>590</v>
      </c>
      <c r="BE2235" s="5" t="s">
        <v>67</v>
      </c>
    </row>
    <row r="2236" spans="1:57" x14ac:dyDescent="0.25">
      <c r="A2236" s="5">
        <v>2235</v>
      </c>
      <c r="B2236" s="6">
        <v>42587.48233796296</v>
      </c>
      <c r="C2236" s="6">
        <v>42587.640775462962</v>
      </c>
      <c r="D2236" s="5" t="s">
        <v>336</v>
      </c>
      <c r="E2236" s="5" t="s">
        <v>241</v>
      </c>
      <c r="F2236" s="5" t="s">
        <v>337</v>
      </c>
      <c r="G2236" s="5" t="s">
        <v>64</v>
      </c>
      <c r="H2236" s="5" t="s">
        <v>319</v>
      </c>
      <c r="I2236" s="5" t="s">
        <v>69</v>
      </c>
      <c r="J2236" s="5" t="s">
        <v>65</v>
      </c>
      <c r="K2236" s="5" t="s">
        <v>65</v>
      </c>
      <c r="L2236" s="5">
        <v>379700</v>
      </c>
      <c r="M2236" s="5" t="s">
        <v>70</v>
      </c>
      <c r="N2236" s="5" t="s">
        <v>70</v>
      </c>
      <c r="O2236" s="7">
        <v>0</v>
      </c>
      <c r="P2236" s="7">
        <v>0</v>
      </c>
      <c r="Q2236" s="7">
        <v>0</v>
      </c>
      <c r="R2236" s="7">
        <v>0</v>
      </c>
      <c r="T2236" s="5">
        <v>33</v>
      </c>
      <c r="U2236" s="5">
        <v>0</v>
      </c>
      <c r="V2236" s="5">
        <v>0</v>
      </c>
      <c r="W2236" s="5">
        <v>0</v>
      </c>
      <c r="Z2236" s="5">
        <v>0</v>
      </c>
      <c r="AC2236" s="5">
        <v>0</v>
      </c>
      <c r="AF2236" s="5">
        <v>0</v>
      </c>
      <c r="AI2236" s="7">
        <v>560.923</v>
      </c>
      <c r="AJ2236" s="7">
        <v>0.36230000000000001</v>
      </c>
      <c r="AK2236" s="5" t="s">
        <v>149</v>
      </c>
      <c r="AZ2236" s="5" t="s">
        <v>186</v>
      </c>
      <c r="BB2236" s="5" t="s">
        <v>71</v>
      </c>
    </row>
    <row r="2237" spans="1:57" x14ac:dyDescent="0.25">
      <c r="A2237" s="5">
        <v>2236</v>
      </c>
      <c r="B2237" s="6">
        <v>42587.472650462965</v>
      </c>
      <c r="C2237" s="6">
        <v>42587.631099537037</v>
      </c>
      <c r="D2237" s="5" t="s">
        <v>336</v>
      </c>
      <c r="E2237" s="5" t="s">
        <v>241</v>
      </c>
      <c r="F2237" s="5" t="s">
        <v>337</v>
      </c>
      <c r="G2237" s="5" t="s">
        <v>64</v>
      </c>
      <c r="H2237" s="5" t="s">
        <v>319</v>
      </c>
      <c r="I2237" s="5" t="s">
        <v>69</v>
      </c>
      <c r="J2237" s="5" t="s">
        <v>65</v>
      </c>
      <c r="K2237" s="5" t="s">
        <v>65</v>
      </c>
      <c r="L2237" s="5">
        <v>46476739</v>
      </c>
      <c r="M2237" s="5" t="s">
        <v>70</v>
      </c>
      <c r="N2237" s="5" t="s">
        <v>70</v>
      </c>
      <c r="O2237" s="7">
        <v>0</v>
      </c>
      <c r="P2237" s="7">
        <v>0</v>
      </c>
      <c r="Q2237" s="7">
        <v>0</v>
      </c>
      <c r="R2237" s="7">
        <v>0</v>
      </c>
      <c r="T2237" s="5">
        <v>33</v>
      </c>
      <c r="U2237" s="5">
        <v>0</v>
      </c>
      <c r="V2237" s="5">
        <v>0</v>
      </c>
      <c r="W2237" s="5">
        <v>0</v>
      </c>
      <c r="Z2237" s="5">
        <v>0</v>
      </c>
      <c r="AC2237" s="5">
        <v>0</v>
      </c>
      <c r="AF2237" s="5">
        <v>0</v>
      </c>
      <c r="AI2237" s="7">
        <v>603.14369999999997</v>
      </c>
      <c r="AJ2237" s="7">
        <v>44.324199999999998</v>
      </c>
      <c r="AK2237" s="5" t="s">
        <v>190</v>
      </c>
      <c r="AZ2237" s="5" t="s">
        <v>185</v>
      </c>
      <c r="BB2237" s="5" t="s">
        <v>74</v>
      </c>
    </row>
    <row r="2238" spans="1:57" x14ac:dyDescent="0.25">
      <c r="A2238" s="5">
        <v>2237</v>
      </c>
      <c r="B2238" s="6">
        <v>42587.446377314816</v>
      </c>
      <c r="D2238" s="5" t="s">
        <v>317</v>
      </c>
      <c r="E2238" s="5" t="s">
        <v>318</v>
      </c>
      <c r="F2238" s="5" t="s">
        <v>317</v>
      </c>
      <c r="G2238" s="5" t="s">
        <v>80</v>
      </c>
      <c r="H2238" s="5" t="s">
        <v>319</v>
      </c>
      <c r="I2238" s="5" t="s">
        <v>320</v>
      </c>
      <c r="J2238" s="5" t="s">
        <v>65</v>
      </c>
      <c r="K2238" s="5" t="s">
        <v>65</v>
      </c>
      <c r="M2238" s="5" t="s">
        <v>664</v>
      </c>
      <c r="N2238" s="5" t="s">
        <v>66</v>
      </c>
      <c r="O2238" s="7">
        <v>0</v>
      </c>
      <c r="P2238" s="7">
        <v>0</v>
      </c>
      <c r="Q2238" s="7">
        <v>0</v>
      </c>
      <c r="R2238" s="7">
        <v>0</v>
      </c>
      <c r="T2238" s="5">
        <v>0</v>
      </c>
      <c r="W2238" s="5">
        <v>0</v>
      </c>
      <c r="Y2238" s="5">
        <v>0</v>
      </c>
      <c r="Z2238" s="5">
        <v>0</v>
      </c>
      <c r="AB2238" s="5">
        <v>0</v>
      </c>
      <c r="AC2238" s="5">
        <v>0</v>
      </c>
      <c r="AE2238" s="5">
        <v>0</v>
      </c>
      <c r="AF2238" s="5">
        <v>0</v>
      </c>
      <c r="AH2238" s="5">
        <v>0</v>
      </c>
      <c r="AJ2238" s="7">
        <v>0</v>
      </c>
      <c r="BB2238" s="5" t="s">
        <v>322</v>
      </c>
      <c r="BD2238" s="5" t="s">
        <v>323</v>
      </c>
      <c r="BE2238" s="5" t="s">
        <v>324</v>
      </c>
    </row>
    <row r="2239" spans="1:57" x14ac:dyDescent="0.25">
      <c r="A2239" s="5">
        <v>2238</v>
      </c>
      <c r="B2239" s="6">
        <v>42587.399004629631</v>
      </c>
      <c r="C2239" s="6">
        <v>42587.552789351852</v>
      </c>
      <c r="D2239" s="5" t="s">
        <v>336</v>
      </c>
      <c r="E2239" s="5" t="s">
        <v>68</v>
      </c>
      <c r="F2239" s="5" t="s">
        <v>337</v>
      </c>
      <c r="G2239" s="5" t="s">
        <v>64</v>
      </c>
      <c r="H2239" s="5" t="s">
        <v>319</v>
      </c>
      <c r="I2239" s="5" t="s">
        <v>69</v>
      </c>
      <c r="J2239" s="5" t="s">
        <v>65</v>
      </c>
      <c r="K2239" s="5" t="s">
        <v>65</v>
      </c>
      <c r="L2239" s="5">
        <v>108309</v>
      </c>
      <c r="M2239" s="5" t="s">
        <v>70</v>
      </c>
      <c r="N2239" s="5" t="s">
        <v>70</v>
      </c>
      <c r="O2239" s="7">
        <v>0</v>
      </c>
      <c r="P2239" s="7">
        <v>0</v>
      </c>
      <c r="Q2239" s="7">
        <v>0</v>
      </c>
      <c r="R2239" s="7">
        <v>0</v>
      </c>
      <c r="T2239" s="5">
        <v>33</v>
      </c>
      <c r="U2239" s="5">
        <v>0</v>
      </c>
      <c r="V2239" s="5">
        <v>0</v>
      </c>
      <c r="W2239" s="5">
        <v>0</v>
      </c>
      <c r="Z2239" s="5">
        <v>0</v>
      </c>
      <c r="AC2239" s="5">
        <v>0</v>
      </c>
      <c r="AF2239" s="5">
        <v>0</v>
      </c>
      <c r="AI2239" s="7">
        <v>613.30679999999995</v>
      </c>
      <c r="AJ2239" s="7">
        <v>0.10249999999999999</v>
      </c>
      <c r="AK2239" s="5" t="s">
        <v>189</v>
      </c>
      <c r="AZ2239" s="5" t="s">
        <v>186</v>
      </c>
      <c r="BB2239" s="5" t="s">
        <v>71</v>
      </c>
    </row>
    <row r="2240" spans="1:57" x14ac:dyDescent="0.25">
      <c r="A2240" s="5">
        <v>2239</v>
      </c>
      <c r="B2240" s="6">
        <v>42587.395092592589</v>
      </c>
      <c r="D2240" s="5" t="s">
        <v>317</v>
      </c>
      <c r="E2240" s="5" t="s">
        <v>318</v>
      </c>
      <c r="F2240" s="5" t="s">
        <v>317</v>
      </c>
      <c r="G2240" s="5" t="s">
        <v>80</v>
      </c>
      <c r="H2240" s="5" t="s">
        <v>319</v>
      </c>
      <c r="I2240" s="5" t="s">
        <v>320</v>
      </c>
      <c r="J2240" s="5" t="s">
        <v>65</v>
      </c>
      <c r="K2240" s="5" t="s">
        <v>65</v>
      </c>
      <c r="M2240" s="5" t="s">
        <v>222</v>
      </c>
      <c r="N2240" s="5" t="s">
        <v>66</v>
      </c>
      <c r="O2240" s="7">
        <v>0</v>
      </c>
      <c r="P2240" s="7">
        <v>0</v>
      </c>
      <c r="Q2240" s="7">
        <v>0</v>
      </c>
      <c r="R2240" s="7">
        <v>0</v>
      </c>
      <c r="T2240" s="5">
        <v>0</v>
      </c>
      <c r="W2240" s="5">
        <v>0</v>
      </c>
      <c r="Y2240" s="5">
        <v>0</v>
      </c>
      <c r="Z2240" s="5">
        <v>0</v>
      </c>
      <c r="AB2240" s="5">
        <v>0</v>
      </c>
      <c r="AC2240" s="5">
        <v>0</v>
      </c>
      <c r="AE2240" s="5">
        <v>0</v>
      </c>
      <c r="AF2240" s="5">
        <v>0</v>
      </c>
      <c r="AH2240" s="5">
        <v>0</v>
      </c>
      <c r="AJ2240" s="7">
        <v>0</v>
      </c>
      <c r="BB2240" s="5" t="s">
        <v>322</v>
      </c>
      <c r="BD2240" s="5" t="s">
        <v>323</v>
      </c>
      <c r="BE2240" s="5" t="s">
        <v>324</v>
      </c>
    </row>
    <row r="2241" spans="1:57" x14ac:dyDescent="0.25">
      <c r="A2241" s="5">
        <v>2240</v>
      </c>
      <c r="B2241" s="6">
        <v>42587.389317129629</v>
      </c>
      <c r="C2241" s="6">
        <v>42587.545358796298</v>
      </c>
      <c r="D2241" s="5" t="s">
        <v>336</v>
      </c>
      <c r="E2241" s="5" t="s">
        <v>68</v>
      </c>
      <c r="F2241" s="5" t="s">
        <v>337</v>
      </c>
      <c r="G2241" s="5" t="s">
        <v>64</v>
      </c>
      <c r="H2241" s="5" t="s">
        <v>319</v>
      </c>
      <c r="I2241" s="5" t="s">
        <v>69</v>
      </c>
      <c r="J2241" s="5" t="s">
        <v>65</v>
      </c>
      <c r="K2241" s="5" t="s">
        <v>65</v>
      </c>
      <c r="L2241" s="5">
        <v>10696701</v>
      </c>
      <c r="M2241" s="5" t="s">
        <v>70</v>
      </c>
      <c r="N2241" s="5" t="s">
        <v>70</v>
      </c>
      <c r="O2241" s="7">
        <v>0</v>
      </c>
      <c r="P2241" s="7">
        <v>0</v>
      </c>
      <c r="Q2241" s="7">
        <v>0</v>
      </c>
      <c r="R2241" s="7">
        <v>0</v>
      </c>
      <c r="T2241" s="5">
        <v>33</v>
      </c>
      <c r="U2241" s="5">
        <v>0</v>
      </c>
      <c r="V2241" s="5">
        <v>0</v>
      </c>
      <c r="W2241" s="5">
        <v>0</v>
      </c>
      <c r="Z2241" s="5">
        <v>0</v>
      </c>
      <c r="AC2241" s="5">
        <v>0</v>
      </c>
      <c r="AF2241" s="5">
        <v>0</v>
      </c>
      <c r="AI2241" s="7">
        <v>613.44740000000002</v>
      </c>
      <c r="AJ2241" s="7">
        <v>10.2012</v>
      </c>
      <c r="AK2241" s="5" t="s">
        <v>190</v>
      </c>
      <c r="AZ2241" s="5" t="s">
        <v>185</v>
      </c>
      <c r="BB2241" s="5" t="s">
        <v>74</v>
      </c>
    </row>
    <row r="2242" spans="1:57" x14ac:dyDescent="0.25">
      <c r="A2242" s="5">
        <v>2241</v>
      </c>
      <c r="B2242" s="6">
        <v>42587.360138888886</v>
      </c>
      <c r="D2242" s="5" t="s">
        <v>317</v>
      </c>
      <c r="E2242" s="5" t="s">
        <v>318</v>
      </c>
      <c r="F2242" s="5" t="s">
        <v>317</v>
      </c>
      <c r="G2242" s="5" t="s">
        <v>80</v>
      </c>
      <c r="H2242" s="5" t="s">
        <v>319</v>
      </c>
      <c r="I2242" s="5" t="s">
        <v>320</v>
      </c>
      <c r="J2242" s="5" t="s">
        <v>65</v>
      </c>
      <c r="K2242" s="5" t="s">
        <v>65</v>
      </c>
      <c r="M2242" s="5" t="s">
        <v>222</v>
      </c>
      <c r="N2242" s="5" t="s">
        <v>66</v>
      </c>
      <c r="O2242" s="7">
        <v>0</v>
      </c>
      <c r="P2242" s="7">
        <v>0</v>
      </c>
      <c r="Q2242" s="7">
        <v>0</v>
      </c>
      <c r="R2242" s="7">
        <v>0</v>
      </c>
      <c r="T2242" s="5">
        <v>0</v>
      </c>
      <c r="W2242" s="5">
        <v>0</v>
      </c>
      <c r="Y2242" s="5">
        <v>0</v>
      </c>
      <c r="Z2242" s="5">
        <v>0</v>
      </c>
      <c r="AB2242" s="5">
        <v>0</v>
      </c>
      <c r="AC2242" s="5">
        <v>0</v>
      </c>
      <c r="AE2242" s="5">
        <v>0</v>
      </c>
      <c r="AF2242" s="5">
        <v>0</v>
      </c>
      <c r="AH2242" s="5">
        <v>0</v>
      </c>
      <c r="AJ2242" s="7">
        <v>0</v>
      </c>
      <c r="BB2242" s="5" t="s">
        <v>322</v>
      </c>
      <c r="BD2242" s="5" t="s">
        <v>323</v>
      </c>
      <c r="BE2242" s="5" t="s">
        <v>324</v>
      </c>
    </row>
    <row r="2243" spans="1:57" x14ac:dyDescent="0.25">
      <c r="A2243" s="5">
        <v>2242</v>
      </c>
      <c r="B2243" s="6">
        <v>42587.315671296295</v>
      </c>
      <c r="C2243" s="6">
        <v>42587.456562500003</v>
      </c>
      <c r="D2243" s="5" t="s">
        <v>336</v>
      </c>
      <c r="E2243" s="5" t="s">
        <v>68</v>
      </c>
      <c r="F2243" s="5" t="s">
        <v>337</v>
      </c>
      <c r="G2243" s="5" t="s">
        <v>64</v>
      </c>
      <c r="H2243" s="5" t="s">
        <v>319</v>
      </c>
      <c r="I2243" s="5" t="s">
        <v>69</v>
      </c>
      <c r="J2243" s="5" t="s">
        <v>65</v>
      </c>
      <c r="K2243" s="5" t="s">
        <v>65</v>
      </c>
      <c r="L2243" s="5">
        <v>12530</v>
      </c>
      <c r="M2243" s="5" t="s">
        <v>70</v>
      </c>
      <c r="N2243" s="5" t="s">
        <v>70</v>
      </c>
      <c r="O2243" s="7">
        <v>0</v>
      </c>
      <c r="P2243" s="7">
        <v>0</v>
      </c>
      <c r="Q2243" s="7">
        <v>0</v>
      </c>
      <c r="R2243" s="7">
        <v>0</v>
      </c>
      <c r="T2243" s="5">
        <v>33</v>
      </c>
      <c r="U2243" s="5">
        <v>0</v>
      </c>
      <c r="V2243" s="5">
        <v>0</v>
      </c>
      <c r="W2243" s="5">
        <v>0</v>
      </c>
      <c r="Z2243" s="5">
        <v>0</v>
      </c>
      <c r="AC2243" s="5">
        <v>0</v>
      </c>
      <c r="AF2243" s="5">
        <v>0</v>
      </c>
      <c r="AI2243" s="7">
        <v>613.53430000000003</v>
      </c>
      <c r="AJ2243" s="7">
        <v>1.2699999999999999E-2</v>
      </c>
      <c r="AK2243" s="5" t="s">
        <v>189</v>
      </c>
      <c r="AZ2243" s="5" t="s">
        <v>186</v>
      </c>
      <c r="BB2243" s="5" t="s">
        <v>71</v>
      </c>
    </row>
    <row r="2244" spans="1:57" x14ac:dyDescent="0.25">
      <c r="A2244" s="5">
        <v>2243</v>
      </c>
      <c r="B2244" s="6">
        <v>42587.305983796294</v>
      </c>
      <c r="C2244" s="6">
        <v>42587.451238425929</v>
      </c>
      <c r="D2244" s="5" t="s">
        <v>336</v>
      </c>
      <c r="E2244" s="5" t="s">
        <v>68</v>
      </c>
      <c r="F2244" s="5" t="s">
        <v>337</v>
      </c>
      <c r="G2244" s="5" t="s">
        <v>64</v>
      </c>
      <c r="H2244" s="5" t="s">
        <v>319</v>
      </c>
      <c r="I2244" s="5" t="s">
        <v>69</v>
      </c>
      <c r="J2244" s="5" t="s">
        <v>65</v>
      </c>
      <c r="K2244" s="5" t="s">
        <v>65</v>
      </c>
      <c r="L2244" s="5">
        <v>269300</v>
      </c>
      <c r="M2244" s="5" t="s">
        <v>70</v>
      </c>
      <c r="N2244" s="5" t="s">
        <v>70</v>
      </c>
      <c r="O2244" s="7">
        <v>0</v>
      </c>
      <c r="P2244" s="7">
        <v>0</v>
      </c>
      <c r="Q2244" s="7">
        <v>0</v>
      </c>
      <c r="R2244" s="7">
        <v>0</v>
      </c>
      <c r="T2244" s="5">
        <v>33</v>
      </c>
      <c r="U2244" s="5">
        <v>0</v>
      </c>
      <c r="V2244" s="5">
        <v>0</v>
      </c>
      <c r="W2244" s="5">
        <v>0</v>
      </c>
      <c r="Z2244" s="5">
        <v>0</v>
      </c>
      <c r="AC2244" s="5">
        <v>0</v>
      </c>
      <c r="AF2244" s="5">
        <v>0</v>
      </c>
      <c r="AI2244" s="7">
        <v>613.71690000000001</v>
      </c>
      <c r="AJ2244" s="7">
        <v>0.25679999999999997</v>
      </c>
      <c r="AK2244" s="5" t="s">
        <v>190</v>
      </c>
      <c r="AZ2244" s="5" t="s">
        <v>185</v>
      </c>
      <c r="BB2244" s="5" t="s">
        <v>74</v>
      </c>
    </row>
    <row r="2245" spans="1:57" x14ac:dyDescent="0.25">
      <c r="A2245" s="5">
        <v>2244</v>
      </c>
      <c r="B2245" s="6">
        <v>42587.23232638889</v>
      </c>
      <c r="C2245" s="6">
        <v>42587.392557870371</v>
      </c>
      <c r="D2245" s="5" t="s">
        <v>336</v>
      </c>
      <c r="E2245" s="5" t="s">
        <v>68</v>
      </c>
      <c r="F2245" s="5" t="s">
        <v>337</v>
      </c>
      <c r="G2245" s="5" t="s">
        <v>64</v>
      </c>
      <c r="H2245" s="5" t="s">
        <v>319</v>
      </c>
      <c r="I2245" s="5" t="s">
        <v>69</v>
      </c>
      <c r="J2245" s="5" t="s">
        <v>65</v>
      </c>
      <c r="K2245" s="5" t="s">
        <v>65</v>
      </c>
      <c r="L2245" s="5">
        <v>31529</v>
      </c>
      <c r="M2245" s="5" t="s">
        <v>70</v>
      </c>
      <c r="N2245" s="5" t="s">
        <v>70</v>
      </c>
      <c r="O2245" s="7">
        <v>0</v>
      </c>
      <c r="P2245" s="7">
        <v>0</v>
      </c>
      <c r="Q2245" s="7">
        <v>0</v>
      </c>
      <c r="R2245" s="7">
        <v>0</v>
      </c>
      <c r="T2245" s="5">
        <v>33</v>
      </c>
      <c r="U2245" s="5">
        <v>0</v>
      </c>
      <c r="V2245" s="5">
        <v>0</v>
      </c>
      <c r="W2245" s="5">
        <v>0</v>
      </c>
      <c r="Z2245" s="5">
        <v>0</v>
      </c>
      <c r="AC2245" s="5">
        <v>0</v>
      </c>
      <c r="AF2245" s="5">
        <v>0</v>
      </c>
      <c r="AI2245" s="7">
        <v>613.77160000000003</v>
      </c>
      <c r="AJ2245" s="7">
        <v>2.93E-2</v>
      </c>
      <c r="AK2245" s="5" t="s">
        <v>189</v>
      </c>
      <c r="AZ2245" s="5" t="s">
        <v>186</v>
      </c>
      <c r="BB2245" s="5" t="s">
        <v>71</v>
      </c>
    </row>
    <row r="2246" spans="1:57" x14ac:dyDescent="0.25">
      <c r="A2246" s="5">
        <v>2245</v>
      </c>
      <c r="B2246" s="6">
        <v>42587.222638888888</v>
      </c>
      <c r="C2246" s="6">
        <v>42587.386111111111</v>
      </c>
      <c r="D2246" s="5" t="s">
        <v>336</v>
      </c>
      <c r="E2246" s="5" t="s">
        <v>68</v>
      </c>
      <c r="F2246" s="5" t="s">
        <v>337</v>
      </c>
      <c r="G2246" s="5" t="s">
        <v>64</v>
      </c>
      <c r="H2246" s="5" t="s">
        <v>319</v>
      </c>
      <c r="I2246" s="5" t="s">
        <v>69</v>
      </c>
      <c r="J2246" s="5" t="s">
        <v>65</v>
      </c>
      <c r="K2246" s="5" t="s">
        <v>65</v>
      </c>
      <c r="L2246" s="5">
        <v>90868</v>
      </c>
      <c r="M2246" s="5" t="s">
        <v>70</v>
      </c>
      <c r="N2246" s="5" t="s">
        <v>70</v>
      </c>
      <c r="O2246" s="7">
        <v>0</v>
      </c>
      <c r="P2246" s="7">
        <v>0</v>
      </c>
      <c r="Q2246" s="7">
        <v>0</v>
      </c>
      <c r="R2246" s="7">
        <v>0</v>
      </c>
      <c r="T2246" s="5">
        <v>33</v>
      </c>
      <c r="U2246" s="5">
        <v>0</v>
      </c>
      <c r="V2246" s="5">
        <v>0</v>
      </c>
      <c r="W2246" s="5">
        <v>0</v>
      </c>
      <c r="Z2246" s="5">
        <v>0</v>
      </c>
      <c r="AC2246" s="5">
        <v>0</v>
      </c>
      <c r="AF2246" s="5">
        <v>0</v>
      </c>
      <c r="AI2246" s="7">
        <v>613.83309999999994</v>
      </c>
      <c r="AJ2246" s="7">
        <v>8.6900000000000005E-2</v>
      </c>
      <c r="AK2246" s="5" t="s">
        <v>190</v>
      </c>
      <c r="AZ2246" s="5" t="s">
        <v>185</v>
      </c>
      <c r="BB2246" s="5" t="s">
        <v>74</v>
      </c>
    </row>
    <row r="2247" spans="1:57" x14ac:dyDescent="0.25">
      <c r="A2247" s="5">
        <v>2246</v>
      </c>
      <c r="B2247" s="6">
        <v>42587.148993055554</v>
      </c>
      <c r="C2247" s="6">
        <v>42587.284733796296</v>
      </c>
      <c r="D2247" s="5" t="s">
        <v>336</v>
      </c>
      <c r="E2247" s="5" t="s">
        <v>68</v>
      </c>
      <c r="F2247" s="5" t="s">
        <v>337</v>
      </c>
      <c r="G2247" s="5" t="s">
        <v>64</v>
      </c>
      <c r="H2247" s="5" t="s">
        <v>319</v>
      </c>
      <c r="I2247" s="5" t="s">
        <v>69</v>
      </c>
      <c r="J2247" s="5" t="s">
        <v>65</v>
      </c>
      <c r="K2247" s="5" t="s">
        <v>65</v>
      </c>
      <c r="L2247" s="5">
        <v>11318</v>
      </c>
      <c r="M2247" s="5" t="s">
        <v>70</v>
      </c>
      <c r="N2247" s="5" t="s">
        <v>70</v>
      </c>
      <c r="O2247" s="7">
        <v>0</v>
      </c>
      <c r="P2247" s="7">
        <v>0</v>
      </c>
      <c r="Q2247" s="7">
        <v>0</v>
      </c>
      <c r="R2247" s="7">
        <v>0</v>
      </c>
      <c r="T2247" s="5">
        <v>33</v>
      </c>
      <c r="U2247" s="5">
        <v>0</v>
      </c>
      <c r="V2247" s="5">
        <v>0</v>
      </c>
      <c r="W2247" s="5">
        <v>0</v>
      </c>
      <c r="Z2247" s="5">
        <v>0</v>
      </c>
      <c r="AC2247" s="5">
        <v>0</v>
      </c>
      <c r="AF2247" s="5">
        <v>0</v>
      </c>
      <c r="AI2247" s="7">
        <v>613.89369999999997</v>
      </c>
      <c r="AJ2247" s="7">
        <v>1.17E-2</v>
      </c>
      <c r="AK2247" s="5" t="s">
        <v>189</v>
      </c>
      <c r="AZ2247" s="5" t="s">
        <v>186</v>
      </c>
      <c r="BB2247" s="5" t="s">
        <v>71</v>
      </c>
    </row>
    <row r="2248" spans="1:57" x14ac:dyDescent="0.25">
      <c r="A2248" s="5">
        <v>2247</v>
      </c>
      <c r="B2248" s="6">
        <v>42587.139305555553</v>
      </c>
      <c r="C2248" s="6">
        <v>42587.281273148146</v>
      </c>
      <c r="D2248" s="5" t="s">
        <v>336</v>
      </c>
      <c r="E2248" s="5" t="s">
        <v>68</v>
      </c>
      <c r="F2248" s="5" t="s">
        <v>337</v>
      </c>
      <c r="G2248" s="5" t="s">
        <v>64</v>
      </c>
      <c r="H2248" s="5" t="s">
        <v>319</v>
      </c>
      <c r="I2248" s="5" t="s">
        <v>69</v>
      </c>
      <c r="J2248" s="5" t="s">
        <v>65</v>
      </c>
      <c r="K2248" s="5" t="s">
        <v>65</v>
      </c>
      <c r="L2248" s="5">
        <v>90063</v>
      </c>
      <c r="M2248" s="5" t="s">
        <v>70</v>
      </c>
      <c r="N2248" s="5" t="s">
        <v>70</v>
      </c>
      <c r="O2248" s="7">
        <v>0</v>
      </c>
      <c r="P2248" s="7">
        <v>0</v>
      </c>
      <c r="Q2248" s="7">
        <v>0</v>
      </c>
      <c r="R2248" s="7">
        <v>0</v>
      </c>
      <c r="T2248" s="5">
        <v>33</v>
      </c>
      <c r="U2248" s="5">
        <v>0</v>
      </c>
      <c r="V2248" s="5">
        <v>0</v>
      </c>
      <c r="W2248" s="5">
        <v>0</v>
      </c>
      <c r="Z2248" s="5">
        <v>0</v>
      </c>
      <c r="AC2248" s="5">
        <v>0</v>
      </c>
      <c r="AF2248" s="5">
        <v>0</v>
      </c>
      <c r="AI2248" s="7">
        <v>613.93079999999998</v>
      </c>
      <c r="AJ2248" s="7">
        <v>8.5900000000000004E-2</v>
      </c>
      <c r="AK2248" s="5" t="s">
        <v>190</v>
      </c>
      <c r="AZ2248" s="5" t="s">
        <v>185</v>
      </c>
      <c r="BB2248" s="5" t="s">
        <v>74</v>
      </c>
    </row>
    <row r="2249" spans="1:57" x14ac:dyDescent="0.25">
      <c r="A2249" s="5">
        <v>2248</v>
      </c>
      <c r="B2249" s="6">
        <v>42587.13685185185</v>
      </c>
      <c r="C2249" s="6">
        <v>42587.146516203706</v>
      </c>
      <c r="D2249" s="5" t="s">
        <v>336</v>
      </c>
      <c r="E2249" s="5" t="s">
        <v>68</v>
      </c>
      <c r="F2249" s="5" t="s">
        <v>337</v>
      </c>
      <c r="G2249" s="5" t="s">
        <v>64</v>
      </c>
      <c r="H2249" s="5" t="s">
        <v>319</v>
      </c>
      <c r="I2249" s="5" t="s">
        <v>69</v>
      </c>
      <c r="J2249" s="5" t="s">
        <v>65</v>
      </c>
      <c r="K2249" s="5" t="s">
        <v>65</v>
      </c>
      <c r="L2249" s="5">
        <v>6601</v>
      </c>
      <c r="M2249" s="5" t="s">
        <v>70</v>
      </c>
      <c r="N2249" s="5" t="s">
        <v>70</v>
      </c>
      <c r="O2249" s="7">
        <v>0</v>
      </c>
      <c r="P2249" s="7">
        <v>0</v>
      </c>
      <c r="Q2249" s="7">
        <v>0</v>
      </c>
      <c r="R2249" s="7">
        <v>0</v>
      </c>
      <c r="T2249" s="5">
        <v>33</v>
      </c>
      <c r="U2249" s="5">
        <v>0</v>
      </c>
      <c r="V2249" s="5">
        <v>0</v>
      </c>
      <c r="W2249" s="5">
        <v>0</v>
      </c>
      <c r="Z2249" s="5">
        <v>0</v>
      </c>
      <c r="AC2249" s="5">
        <v>0</v>
      </c>
      <c r="AF2249" s="5">
        <v>0</v>
      </c>
      <c r="AI2249" s="7">
        <v>614.005</v>
      </c>
      <c r="AJ2249" s="7">
        <v>6.7999999999999996E-3</v>
      </c>
      <c r="AK2249" s="5" t="s">
        <v>149</v>
      </c>
      <c r="AZ2249" s="5" t="s">
        <v>186</v>
      </c>
      <c r="BB2249" s="5" t="s">
        <v>71</v>
      </c>
    </row>
    <row r="2250" spans="1:57" x14ac:dyDescent="0.25">
      <c r="A2250" s="5">
        <v>2249</v>
      </c>
      <c r="B2250" s="6">
        <v>42587.136828703704</v>
      </c>
      <c r="C2250" s="6">
        <v>42587.146516203706</v>
      </c>
      <c r="D2250" s="5" t="s">
        <v>336</v>
      </c>
      <c r="E2250" s="5" t="s">
        <v>68</v>
      </c>
      <c r="F2250" s="5" t="s">
        <v>337</v>
      </c>
      <c r="G2250" s="5" t="s">
        <v>64</v>
      </c>
      <c r="H2250" s="5" t="s">
        <v>319</v>
      </c>
      <c r="I2250" s="5" t="s">
        <v>69</v>
      </c>
      <c r="J2250" s="5" t="s">
        <v>65</v>
      </c>
      <c r="K2250" s="5" t="s">
        <v>65</v>
      </c>
      <c r="L2250" s="5">
        <v>69792</v>
      </c>
      <c r="M2250" s="5" t="s">
        <v>70</v>
      </c>
      <c r="N2250" s="5" t="s">
        <v>70</v>
      </c>
      <c r="O2250" s="7">
        <v>0</v>
      </c>
      <c r="P2250" s="7">
        <v>0</v>
      </c>
      <c r="Q2250" s="7">
        <v>0</v>
      </c>
      <c r="R2250" s="7">
        <v>0</v>
      </c>
      <c r="T2250" s="5">
        <v>33</v>
      </c>
      <c r="U2250" s="5">
        <v>0</v>
      </c>
      <c r="V2250" s="5">
        <v>0</v>
      </c>
      <c r="W2250" s="5">
        <v>0</v>
      </c>
      <c r="Z2250" s="5">
        <v>0</v>
      </c>
      <c r="AC2250" s="5">
        <v>0</v>
      </c>
      <c r="AF2250" s="5">
        <v>0</v>
      </c>
      <c r="AI2250" s="7">
        <v>613.9982</v>
      </c>
      <c r="AJ2250" s="7">
        <v>6.7400000000000002E-2</v>
      </c>
      <c r="AK2250" s="5" t="s">
        <v>148</v>
      </c>
      <c r="AZ2250" s="5" t="s">
        <v>185</v>
      </c>
      <c r="BB2250" s="5" t="s">
        <v>74</v>
      </c>
    </row>
    <row r="2251" spans="1:57" x14ac:dyDescent="0.25">
      <c r="A2251" s="5">
        <v>2250</v>
      </c>
      <c r="B2251" s="6">
        <v>42586.992962962962</v>
      </c>
      <c r="D2251" s="5" t="s">
        <v>317</v>
      </c>
      <c r="E2251" s="5" t="s">
        <v>318</v>
      </c>
      <c r="F2251" s="5" t="s">
        <v>317</v>
      </c>
      <c r="G2251" s="5" t="s">
        <v>80</v>
      </c>
      <c r="H2251" s="5" t="s">
        <v>319</v>
      </c>
      <c r="I2251" s="5" t="s">
        <v>320</v>
      </c>
      <c r="J2251" s="5" t="s">
        <v>65</v>
      </c>
      <c r="K2251" s="5" t="s">
        <v>65</v>
      </c>
      <c r="M2251" s="5" t="s">
        <v>446</v>
      </c>
      <c r="N2251" s="5" t="s">
        <v>66</v>
      </c>
      <c r="O2251" s="7">
        <v>0</v>
      </c>
      <c r="P2251" s="7">
        <v>0</v>
      </c>
      <c r="Q2251" s="7">
        <v>0</v>
      </c>
      <c r="R2251" s="7">
        <v>0</v>
      </c>
      <c r="T2251" s="5">
        <v>0</v>
      </c>
      <c r="W2251" s="5">
        <v>0</v>
      </c>
      <c r="Y2251" s="5">
        <v>0</v>
      </c>
      <c r="Z2251" s="5">
        <v>0</v>
      </c>
      <c r="AB2251" s="5">
        <v>0</v>
      </c>
      <c r="AC2251" s="5">
        <v>0</v>
      </c>
      <c r="AE2251" s="5">
        <v>0</v>
      </c>
      <c r="AF2251" s="5">
        <v>0</v>
      </c>
      <c r="AH2251" s="5">
        <v>0</v>
      </c>
      <c r="AJ2251" s="7">
        <v>0</v>
      </c>
      <c r="BB2251" s="5" t="s">
        <v>322</v>
      </c>
      <c r="BD2251" s="5" t="s">
        <v>323</v>
      </c>
      <c r="BE2251" s="5" t="s">
        <v>324</v>
      </c>
    </row>
    <row r="2252" spans="1:57" x14ac:dyDescent="0.25">
      <c r="A2252" s="5">
        <v>2251</v>
      </c>
      <c r="B2252" s="6">
        <v>42586.944826388892</v>
      </c>
      <c r="C2252" s="6">
        <v>42586.955567129633</v>
      </c>
      <c r="D2252" s="5" t="s">
        <v>336</v>
      </c>
      <c r="E2252" s="5" t="s">
        <v>68</v>
      </c>
      <c r="G2252" s="5" t="s">
        <v>64</v>
      </c>
      <c r="H2252" s="5" t="s">
        <v>319</v>
      </c>
      <c r="I2252" s="5" t="s">
        <v>69</v>
      </c>
      <c r="J2252" s="5" t="s">
        <v>65</v>
      </c>
      <c r="K2252" s="5" t="s">
        <v>65</v>
      </c>
      <c r="L2252" s="5">
        <v>139567</v>
      </c>
      <c r="M2252" s="5" t="s">
        <v>70</v>
      </c>
      <c r="N2252" s="5" t="s">
        <v>70</v>
      </c>
      <c r="O2252" s="7">
        <v>0</v>
      </c>
      <c r="P2252" s="7">
        <v>0</v>
      </c>
      <c r="Q2252" s="7">
        <v>0</v>
      </c>
      <c r="R2252" s="7">
        <v>0</v>
      </c>
      <c r="T2252" s="5">
        <v>33</v>
      </c>
      <c r="U2252" s="5">
        <v>0</v>
      </c>
      <c r="V2252" s="5">
        <v>0</v>
      </c>
      <c r="W2252" s="5">
        <v>0</v>
      </c>
      <c r="Z2252" s="5">
        <v>0</v>
      </c>
      <c r="AC2252" s="5">
        <v>0</v>
      </c>
      <c r="AF2252" s="5">
        <v>0</v>
      </c>
      <c r="AI2252" s="7">
        <v>614.96010000000001</v>
      </c>
      <c r="AJ2252" s="7">
        <v>0.1338</v>
      </c>
      <c r="AK2252" s="5" t="s">
        <v>149</v>
      </c>
      <c r="AZ2252" s="5" t="s">
        <v>186</v>
      </c>
      <c r="BB2252" s="5" t="s">
        <v>71</v>
      </c>
    </row>
    <row r="2253" spans="1:57" x14ac:dyDescent="0.25">
      <c r="A2253" s="5">
        <v>2252</v>
      </c>
      <c r="B2253" s="6">
        <v>42586.943796296298</v>
      </c>
      <c r="C2253" s="6">
        <v>42586.955567129633</v>
      </c>
      <c r="D2253" s="5" t="s">
        <v>336</v>
      </c>
      <c r="E2253" s="5" t="s">
        <v>68</v>
      </c>
      <c r="G2253" s="5" t="s">
        <v>64</v>
      </c>
      <c r="H2253" s="5" t="s">
        <v>319</v>
      </c>
      <c r="I2253" s="5" t="s">
        <v>69</v>
      </c>
      <c r="J2253" s="5" t="s">
        <v>65</v>
      </c>
      <c r="K2253" s="5" t="s">
        <v>65</v>
      </c>
      <c r="L2253" s="5">
        <v>860668</v>
      </c>
      <c r="M2253" s="5" t="s">
        <v>70</v>
      </c>
      <c r="N2253" s="5" t="s">
        <v>70</v>
      </c>
      <c r="O2253" s="7">
        <v>0</v>
      </c>
      <c r="P2253" s="7">
        <v>0</v>
      </c>
      <c r="Q2253" s="7">
        <v>0</v>
      </c>
      <c r="R2253" s="7">
        <v>0</v>
      </c>
      <c r="T2253" s="5">
        <v>33</v>
      </c>
      <c r="U2253" s="5">
        <v>0</v>
      </c>
      <c r="V2253" s="5">
        <v>0</v>
      </c>
      <c r="W2253" s="5">
        <v>0</v>
      </c>
      <c r="Z2253" s="5">
        <v>0</v>
      </c>
      <c r="AC2253" s="5">
        <v>0</v>
      </c>
      <c r="AF2253" s="5">
        <v>0</v>
      </c>
      <c r="AI2253" s="7">
        <v>614.82629999999995</v>
      </c>
      <c r="AJ2253" s="7">
        <v>0.82130000000000003</v>
      </c>
      <c r="AK2253" s="5" t="s">
        <v>148</v>
      </c>
      <c r="AZ2253" s="5" t="s">
        <v>185</v>
      </c>
      <c r="BB2253" s="5" t="s">
        <v>74</v>
      </c>
    </row>
    <row r="2254" spans="1:57" x14ac:dyDescent="0.25">
      <c r="A2254" s="5">
        <v>2253</v>
      </c>
      <c r="B2254" s="6">
        <v>42586.931145833332</v>
      </c>
      <c r="C2254" s="6">
        <v>42586.951689814814</v>
      </c>
      <c r="D2254" s="5" t="s">
        <v>336</v>
      </c>
      <c r="E2254" s="5" t="s">
        <v>68</v>
      </c>
      <c r="G2254" s="5" t="s">
        <v>64</v>
      </c>
      <c r="H2254" s="5" t="s">
        <v>319</v>
      </c>
      <c r="I2254" s="5" t="s">
        <v>69</v>
      </c>
      <c r="J2254" s="5" t="s">
        <v>65</v>
      </c>
      <c r="K2254" s="5" t="s">
        <v>65</v>
      </c>
      <c r="L2254" s="5">
        <v>33336</v>
      </c>
      <c r="M2254" s="5" t="s">
        <v>70</v>
      </c>
      <c r="N2254" s="5" t="s">
        <v>70</v>
      </c>
      <c r="O2254" s="7">
        <v>0</v>
      </c>
      <c r="P2254" s="7">
        <v>0</v>
      </c>
      <c r="Q2254" s="7">
        <v>0</v>
      </c>
      <c r="R2254" s="7">
        <v>0</v>
      </c>
      <c r="T2254" s="5">
        <v>33</v>
      </c>
      <c r="U2254" s="5">
        <v>0</v>
      </c>
      <c r="V2254" s="5">
        <v>0</v>
      </c>
      <c r="W2254" s="5">
        <v>0</v>
      </c>
      <c r="Z2254" s="5">
        <v>0</v>
      </c>
      <c r="AC2254" s="5">
        <v>0</v>
      </c>
      <c r="AF2254" s="5">
        <v>0</v>
      </c>
      <c r="AI2254" s="7">
        <v>614.9923</v>
      </c>
      <c r="AJ2254" s="7">
        <v>3.2199999999999999E-2</v>
      </c>
      <c r="AK2254" s="5" t="s">
        <v>148</v>
      </c>
      <c r="AZ2254" s="5" t="s">
        <v>185</v>
      </c>
      <c r="BB2254" s="5" t="s">
        <v>74</v>
      </c>
    </row>
    <row r="2255" spans="1:57" x14ac:dyDescent="0.25">
      <c r="A2255" s="5">
        <v>2254</v>
      </c>
      <c r="B2255" s="6">
        <v>42586.869537037041</v>
      </c>
      <c r="C2255" s="6">
        <v>42586.935173611113</v>
      </c>
      <c r="D2255" s="5" t="s">
        <v>336</v>
      </c>
      <c r="E2255" s="5" t="s">
        <v>68</v>
      </c>
      <c r="G2255" s="5" t="s">
        <v>64</v>
      </c>
      <c r="H2255" s="5" t="s">
        <v>319</v>
      </c>
      <c r="I2255" s="5" t="s">
        <v>69</v>
      </c>
      <c r="J2255" s="5" t="s">
        <v>65</v>
      </c>
      <c r="K2255" s="5" t="s">
        <v>65</v>
      </c>
      <c r="L2255" s="5">
        <v>12418562</v>
      </c>
      <c r="M2255" s="5" t="s">
        <v>70</v>
      </c>
      <c r="N2255" s="5" t="s">
        <v>70</v>
      </c>
      <c r="O2255" s="7">
        <v>0</v>
      </c>
      <c r="P2255" s="7">
        <v>0</v>
      </c>
      <c r="Q2255" s="7">
        <v>0</v>
      </c>
      <c r="R2255" s="7">
        <v>0</v>
      </c>
      <c r="T2255" s="5">
        <v>33</v>
      </c>
      <c r="U2255" s="5">
        <v>0</v>
      </c>
      <c r="V2255" s="5">
        <v>0</v>
      </c>
      <c r="W2255" s="5">
        <v>0</v>
      </c>
      <c r="Z2255" s="5">
        <v>0</v>
      </c>
      <c r="AC2255" s="5">
        <v>0</v>
      </c>
      <c r="AF2255" s="5">
        <v>0</v>
      </c>
      <c r="AI2255" s="7">
        <v>626.89469999999994</v>
      </c>
      <c r="AJ2255" s="7">
        <v>11.8438</v>
      </c>
      <c r="AK2255" s="5" t="s">
        <v>149</v>
      </c>
      <c r="AZ2255" s="5" t="s">
        <v>186</v>
      </c>
      <c r="BB2255" s="5" t="s">
        <v>71</v>
      </c>
    </row>
    <row r="2256" spans="1:57" x14ac:dyDescent="0.25">
      <c r="A2256" s="5">
        <v>2255</v>
      </c>
      <c r="B2256" s="6">
        <v>42586.869155092594</v>
      </c>
      <c r="C2256" s="6">
        <v>42586.935173611113</v>
      </c>
      <c r="D2256" s="5" t="s">
        <v>336</v>
      </c>
      <c r="E2256" s="5" t="s">
        <v>68</v>
      </c>
      <c r="G2256" s="5" t="s">
        <v>64</v>
      </c>
      <c r="H2256" s="5" t="s">
        <v>319</v>
      </c>
      <c r="I2256" s="5" t="s">
        <v>69</v>
      </c>
      <c r="J2256" s="5" t="s">
        <v>65</v>
      </c>
      <c r="K2256" s="5" t="s">
        <v>65</v>
      </c>
      <c r="L2256" s="5">
        <v>3037268</v>
      </c>
      <c r="M2256" s="5" t="s">
        <v>70</v>
      </c>
      <c r="N2256" s="5" t="s">
        <v>70</v>
      </c>
      <c r="O2256" s="7">
        <v>0</v>
      </c>
      <c r="P2256" s="7">
        <v>0</v>
      </c>
      <c r="Q2256" s="7">
        <v>0</v>
      </c>
      <c r="R2256" s="7">
        <v>0</v>
      </c>
      <c r="T2256" s="5">
        <v>33</v>
      </c>
      <c r="U2256" s="5">
        <v>0</v>
      </c>
      <c r="V2256" s="5">
        <v>0</v>
      </c>
      <c r="W2256" s="5">
        <v>0</v>
      </c>
      <c r="Z2256" s="5">
        <v>0</v>
      </c>
      <c r="AC2256" s="5">
        <v>0</v>
      </c>
      <c r="AF2256" s="5">
        <v>0</v>
      </c>
      <c r="AI2256" s="7">
        <v>629.73350000000005</v>
      </c>
      <c r="AJ2256" s="7">
        <v>2.8975</v>
      </c>
      <c r="AK2256" s="5" t="s">
        <v>148</v>
      </c>
      <c r="AZ2256" s="5" t="s">
        <v>185</v>
      </c>
      <c r="BB2256" s="5" t="s">
        <v>74</v>
      </c>
    </row>
    <row r="2257" spans="1:57" x14ac:dyDescent="0.25">
      <c r="A2257" s="5">
        <v>2256</v>
      </c>
      <c r="B2257" s="6">
        <v>42586.796886574077</v>
      </c>
      <c r="D2257" s="5" t="s">
        <v>417</v>
      </c>
      <c r="E2257" s="5" t="s">
        <v>318</v>
      </c>
      <c r="G2257" s="5" t="s">
        <v>64</v>
      </c>
      <c r="H2257" s="5" t="s">
        <v>319</v>
      </c>
      <c r="I2257" s="5" t="s">
        <v>176</v>
      </c>
      <c r="J2257" s="5" t="s">
        <v>65</v>
      </c>
      <c r="K2257" s="5" t="s">
        <v>65</v>
      </c>
      <c r="M2257" s="5" t="s">
        <v>354</v>
      </c>
      <c r="N2257" s="5" t="s">
        <v>76</v>
      </c>
      <c r="O2257" s="7">
        <v>0</v>
      </c>
      <c r="P2257" s="7">
        <v>0</v>
      </c>
      <c r="Q2257" s="7">
        <v>0</v>
      </c>
      <c r="R2257" s="7">
        <v>0</v>
      </c>
      <c r="T2257" s="5">
        <v>0</v>
      </c>
      <c r="W2257" s="5">
        <v>0</v>
      </c>
      <c r="Y2257" s="5">
        <v>0</v>
      </c>
      <c r="Z2257" s="5">
        <v>0</v>
      </c>
      <c r="AB2257" s="5">
        <v>0</v>
      </c>
      <c r="AC2257" s="5">
        <v>0</v>
      </c>
      <c r="AE2257" s="5">
        <v>0</v>
      </c>
      <c r="AF2257" s="5">
        <v>0</v>
      </c>
      <c r="AH2257" s="5">
        <v>0</v>
      </c>
      <c r="AJ2257" s="7">
        <v>0</v>
      </c>
      <c r="AZ2257" s="5" t="s">
        <v>175</v>
      </c>
      <c r="BB2257" s="5" t="s">
        <v>178</v>
      </c>
      <c r="BD2257" s="5" t="s">
        <v>331</v>
      </c>
      <c r="BE2257" s="5" t="s">
        <v>67</v>
      </c>
    </row>
    <row r="2258" spans="1:57" x14ac:dyDescent="0.25">
      <c r="A2258" s="5">
        <v>2257</v>
      </c>
      <c r="B2258" s="6">
        <v>42586.773321759261</v>
      </c>
      <c r="C2258" s="6">
        <v>42586.814687500002</v>
      </c>
      <c r="D2258" s="5" t="s">
        <v>336</v>
      </c>
      <c r="E2258" s="5" t="s">
        <v>68</v>
      </c>
      <c r="G2258" s="5" t="s">
        <v>64</v>
      </c>
      <c r="H2258" s="5" t="s">
        <v>319</v>
      </c>
      <c r="I2258" s="5" t="s">
        <v>69</v>
      </c>
      <c r="J2258" s="5" t="s">
        <v>65</v>
      </c>
      <c r="K2258" s="5" t="s">
        <v>65</v>
      </c>
      <c r="L2258" s="5">
        <v>31773</v>
      </c>
      <c r="M2258" s="5" t="s">
        <v>70</v>
      </c>
      <c r="N2258" s="5" t="s">
        <v>70</v>
      </c>
      <c r="O2258" s="7">
        <v>0</v>
      </c>
      <c r="P2258" s="7">
        <v>0</v>
      </c>
      <c r="Q2258" s="7">
        <v>0</v>
      </c>
      <c r="R2258" s="7">
        <v>0</v>
      </c>
      <c r="T2258" s="5">
        <v>33</v>
      </c>
      <c r="U2258" s="5">
        <v>0</v>
      </c>
      <c r="V2258" s="5">
        <v>0</v>
      </c>
      <c r="W2258" s="5">
        <v>0</v>
      </c>
      <c r="Z2258" s="5">
        <v>0</v>
      </c>
      <c r="AC2258" s="5">
        <v>0</v>
      </c>
      <c r="AF2258" s="5">
        <v>0</v>
      </c>
      <c r="AI2258" s="7">
        <v>630.01189999999997</v>
      </c>
      <c r="AJ2258" s="7">
        <v>3.1300000000000001E-2</v>
      </c>
      <c r="AK2258" s="5" t="s">
        <v>149</v>
      </c>
      <c r="AZ2258" s="5" t="s">
        <v>186</v>
      </c>
      <c r="BB2258" s="5" t="s">
        <v>71</v>
      </c>
    </row>
    <row r="2259" spans="1:57" x14ac:dyDescent="0.25">
      <c r="A2259" s="5">
        <v>2258</v>
      </c>
      <c r="B2259" s="6">
        <v>42586.773020833331</v>
      </c>
      <c r="C2259" s="6">
        <v>42586.814687500002</v>
      </c>
      <c r="D2259" s="5" t="s">
        <v>336</v>
      </c>
      <c r="E2259" s="5" t="s">
        <v>68</v>
      </c>
      <c r="G2259" s="5" t="s">
        <v>64</v>
      </c>
      <c r="H2259" s="5" t="s">
        <v>319</v>
      </c>
      <c r="I2259" s="5" t="s">
        <v>69</v>
      </c>
      <c r="J2259" s="5" t="s">
        <v>65</v>
      </c>
      <c r="K2259" s="5" t="s">
        <v>65</v>
      </c>
      <c r="L2259" s="5">
        <v>258527</v>
      </c>
      <c r="M2259" s="5" t="s">
        <v>70</v>
      </c>
      <c r="N2259" s="5" t="s">
        <v>70</v>
      </c>
      <c r="O2259" s="7">
        <v>0</v>
      </c>
      <c r="P2259" s="7">
        <v>0</v>
      </c>
      <c r="Q2259" s="7">
        <v>0</v>
      </c>
      <c r="R2259" s="7">
        <v>0</v>
      </c>
      <c r="T2259" s="5">
        <v>33</v>
      </c>
      <c r="U2259" s="5">
        <v>0</v>
      </c>
      <c r="V2259" s="5">
        <v>0</v>
      </c>
      <c r="W2259" s="5">
        <v>0</v>
      </c>
      <c r="Z2259" s="5">
        <v>0</v>
      </c>
      <c r="AC2259" s="5">
        <v>0</v>
      </c>
      <c r="AF2259" s="5">
        <v>0</v>
      </c>
      <c r="AI2259" s="7">
        <v>629.98059999999998</v>
      </c>
      <c r="AJ2259" s="7">
        <v>0.24709999999999999</v>
      </c>
      <c r="AK2259" s="5" t="s">
        <v>148</v>
      </c>
      <c r="AZ2259" s="5" t="s">
        <v>185</v>
      </c>
      <c r="BB2259" s="5" t="s">
        <v>74</v>
      </c>
    </row>
    <row r="2260" spans="1:57" x14ac:dyDescent="0.25">
      <c r="A2260" s="5">
        <v>2259</v>
      </c>
      <c r="B2260" s="6">
        <v>42586.734814814816</v>
      </c>
      <c r="C2260" s="6">
        <v>42586.796423611115</v>
      </c>
      <c r="D2260" s="5" t="s">
        <v>336</v>
      </c>
      <c r="E2260" s="5" t="s">
        <v>68</v>
      </c>
      <c r="G2260" s="5" t="s">
        <v>64</v>
      </c>
      <c r="H2260" s="5" t="s">
        <v>319</v>
      </c>
      <c r="I2260" s="5" t="s">
        <v>69</v>
      </c>
      <c r="J2260" s="5" t="s">
        <v>65</v>
      </c>
      <c r="K2260" s="5" t="s">
        <v>65</v>
      </c>
      <c r="L2260" s="5">
        <v>31625</v>
      </c>
      <c r="M2260" s="5" t="s">
        <v>70</v>
      </c>
      <c r="N2260" s="5" t="s">
        <v>70</v>
      </c>
      <c r="O2260" s="7">
        <v>0</v>
      </c>
      <c r="P2260" s="7">
        <v>0</v>
      </c>
      <c r="Q2260" s="7">
        <v>0</v>
      </c>
      <c r="R2260" s="7">
        <v>0</v>
      </c>
      <c r="T2260" s="5">
        <v>33</v>
      </c>
      <c r="U2260" s="5">
        <v>0</v>
      </c>
      <c r="V2260" s="5">
        <v>0</v>
      </c>
      <c r="W2260" s="5">
        <v>0</v>
      </c>
      <c r="Z2260" s="5">
        <v>0</v>
      </c>
      <c r="AC2260" s="5">
        <v>0</v>
      </c>
      <c r="AF2260" s="5">
        <v>0</v>
      </c>
      <c r="AI2260" s="7">
        <v>630.1925</v>
      </c>
      <c r="AJ2260" s="7">
        <v>3.0300000000000001E-2</v>
      </c>
      <c r="AK2260" s="5" t="s">
        <v>149</v>
      </c>
      <c r="AZ2260" s="5" t="s">
        <v>186</v>
      </c>
      <c r="BB2260" s="5" t="s">
        <v>71</v>
      </c>
    </row>
    <row r="2261" spans="1:57" x14ac:dyDescent="0.25">
      <c r="A2261" s="5">
        <v>2260</v>
      </c>
      <c r="B2261" s="6">
        <v>42586.734409722223</v>
      </c>
      <c r="C2261" s="6">
        <v>42586.796423611115</v>
      </c>
      <c r="D2261" s="5" t="s">
        <v>336</v>
      </c>
      <c r="E2261" s="5" t="s">
        <v>68</v>
      </c>
      <c r="G2261" s="5" t="s">
        <v>64</v>
      </c>
      <c r="H2261" s="5" t="s">
        <v>319</v>
      </c>
      <c r="I2261" s="5" t="s">
        <v>69</v>
      </c>
      <c r="J2261" s="5" t="s">
        <v>65</v>
      </c>
      <c r="K2261" s="5" t="s">
        <v>65</v>
      </c>
      <c r="L2261" s="5">
        <v>157540</v>
      </c>
      <c r="M2261" s="5" t="s">
        <v>70</v>
      </c>
      <c r="N2261" s="5" t="s">
        <v>70</v>
      </c>
      <c r="O2261" s="7">
        <v>0</v>
      </c>
      <c r="P2261" s="7">
        <v>0</v>
      </c>
      <c r="Q2261" s="7">
        <v>0</v>
      </c>
      <c r="R2261" s="7">
        <v>0</v>
      </c>
      <c r="T2261" s="5">
        <v>33</v>
      </c>
      <c r="U2261" s="5">
        <v>0</v>
      </c>
      <c r="V2261" s="5">
        <v>0</v>
      </c>
      <c r="W2261" s="5">
        <v>0</v>
      </c>
      <c r="Z2261" s="5">
        <v>0</v>
      </c>
      <c r="AC2261" s="5">
        <v>0</v>
      </c>
      <c r="AF2261" s="5">
        <v>0</v>
      </c>
      <c r="AI2261" s="7">
        <v>630.16219999999998</v>
      </c>
      <c r="AJ2261" s="7">
        <v>0.15040000000000001</v>
      </c>
      <c r="AK2261" s="5" t="s">
        <v>148</v>
      </c>
      <c r="AZ2261" s="5" t="s">
        <v>185</v>
      </c>
      <c r="BB2261" s="5" t="s">
        <v>74</v>
      </c>
    </row>
    <row r="2262" spans="1:57" x14ac:dyDescent="0.25">
      <c r="A2262" s="5">
        <v>2261</v>
      </c>
      <c r="B2262" s="6">
        <v>42586.705300925925</v>
      </c>
      <c r="C2262" s="6">
        <v>42586.711504629631</v>
      </c>
      <c r="D2262" s="5" t="s">
        <v>336</v>
      </c>
      <c r="E2262" s="5" t="s">
        <v>68</v>
      </c>
      <c r="G2262" s="5" t="s">
        <v>64</v>
      </c>
      <c r="H2262" s="5" t="s">
        <v>319</v>
      </c>
      <c r="I2262" s="5" t="s">
        <v>69</v>
      </c>
      <c r="J2262" s="5" t="s">
        <v>65</v>
      </c>
      <c r="K2262" s="5" t="s">
        <v>65</v>
      </c>
      <c r="L2262" s="5">
        <v>50072</v>
      </c>
      <c r="M2262" s="5" t="s">
        <v>70</v>
      </c>
      <c r="N2262" s="5" t="s">
        <v>70</v>
      </c>
      <c r="O2262" s="7">
        <v>0</v>
      </c>
      <c r="P2262" s="7">
        <v>0</v>
      </c>
      <c r="Q2262" s="7">
        <v>0</v>
      </c>
      <c r="R2262" s="7">
        <v>0</v>
      </c>
      <c r="T2262" s="5">
        <v>33</v>
      </c>
      <c r="U2262" s="5">
        <v>0</v>
      </c>
      <c r="V2262" s="5">
        <v>0</v>
      </c>
      <c r="W2262" s="5">
        <v>0</v>
      </c>
      <c r="Z2262" s="5">
        <v>0</v>
      </c>
      <c r="AC2262" s="5">
        <v>0</v>
      </c>
      <c r="AF2262" s="5">
        <v>0</v>
      </c>
      <c r="AI2262" s="7">
        <v>630.24040000000002</v>
      </c>
      <c r="AJ2262" s="7">
        <v>4.7899999999999998E-2</v>
      </c>
      <c r="AK2262" s="5" t="s">
        <v>148</v>
      </c>
      <c r="AZ2262" s="5" t="s">
        <v>185</v>
      </c>
      <c r="BB2262" s="5" t="s">
        <v>74</v>
      </c>
    </row>
    <row r="2263" spans="1:57" x14ac:dyDescent="0.25">
      <c r="A2263" s="5">
        <v>2262</v>
      </c>
      <c r="B2263" s="6">
        <v>42586.659699074073</v>
      </c>
      <c r="D2263" s="5" t="s">
        <v>318</v>
      </c>
      <c r="E2263" s="5" t="s">
        <v>330</v>
      </c>
      <c r="G2263" s="5" t="s">
        <v>64</v>
      </c>
      <c r="H2263" s="5" t="s">
        <v>319</v>
      </c>
      <c r="I2263" s="5" t="s">
        <v>75</v>
      </c>
      <c r="J2263" s="5" t="s">
        <v>65</v>
      </c>
      <c r="K2263" s="5" t="s">
        <v>65</v>
      </c>
      <c r="M2263" s="5" t="s">
        <v>483</v>
      </c>
      <c r="N2263" s="5" t="s">
        <v>196</v>
      </c>
      <c r="O2263" s="7">
        <v>0</v>
      </c>
      <c r="P2263" s="7">
        <v>0</v>
      </c>
      <c r="Q2263" s="7">
        <v>0</v>
      </c>
      <c r="R2263" s="7">
        <v>0</v>
      </c>
      <c r="T2263" s="5">
        <v>0</v>
      </c>
      <c r="W2263" s="5">
        <v>0</v>
      </c>
      <c r="Y2263" s="5">
        <v>0</v>
      </c>
      <c r="Z2263" s="5">
        <v>0</v>
      </c>
      <c r="AB2263" s="5">
        <v>0</v>
      </c>
      <c r="AC2263" s="5">
        <v>0</v>
      </c>
      <c r="AE2263" s="5">
        <v>0</v>
      </c>
      <c r="AF2263" s="5">
        <v>0</v>
      </c>
      <c r="AH2263" s="5">
        <v>0</v>
      </c>
      <c r="AJ2263" s="7">
        <v>0</v>
      </c>
      <c r="AZ2263" s="5" t="s">
        <v>175</v>
      </c>
      <c r="BB2263" s="5" t="s">
        <v>77</v>
      </c>
      <c r="BD2263" s="5" t="s">
        <v>590</v>
      </c>
      <c r="BE2263" s="5" t="s">
        <v>67</v>
      </c>
    </row>
    <row r="2264" spans="1:57" x14ac:dyDescent="0.25">
      <c r="A2264" s="5">
        <v>2263</v>
      </c>
      <c r="B2264" s="6">
        <v>42586.658726851849</v>
      </c>
      <c r="C2264" s="6">
        <v>42586.718101851853</v>
      </c>
      <c r="D2264" s="5" t="s">
        <v>336</v>
      </c>
      <c r="E2264" s="5" t="s">
        <v>68</v>
      </c>
      <c r="F2264" s="5" t="s">
        <v>337</v>
      </c>
      <c r="G2264" s="5" t="s">
        <v>64</v>
      </c>
      <c r="H2264" s="5" t="s">
        <v>319</v>
      </c>
      <c r="I2264" s="5" t="s">
        <v>69</v>
      </c>
      <c r="J2264" s="5" t="s">
        <v>65</v>
      </c>
      <c r="K2264" s="5" t="s">
        <v>65</v>
      </c>
      <c r="L2264" s="5">
        <v>67662</v>
      </c>
      <c r="M2264" s="5" t="s">
        <v>70</v>
      </c>
      <c r="N2264" s="5" t="s">
        <v>70</v>
      </c>
      <c r="O2264" s="7">
        <v>0</v>
      </c>
      <c r="P2264" s="7">
        <v>0</v>
      </c>
      <c r="Q2264" s="7">
        <v>0</v>
      </c>
      <c r="R2264" s="7">
        <v>0</v>
      </c>
      <c r="T2264" s="5">
        <v>33</v>
      </c>
      <c r="U2264" s="5">
        <v>0</v>
      </c>
      <c r="V2264" s="5">
        <v>0</v>
      </c>
      <c r="W2264" s="5">
        <v>0</v>
      </c>
      <c r="Z2264" s="5">
        <v>0</v>
      </c>
      <c r="AC2264" s="5">
        <v>0</v>
      </c>
      <c r="AF2264" s="5">
        <v>0</v>
      </c>
      <c r="AI2264" s="7">
        <v>631.69939999999997</v>
      </c>
      <c r="AJ2264" s="7">
        <v>6.54E-2</v>
      </c>
      <c r="AK2264" s="5" t="s">
        <v>149</v>
      </c>
      <c r="AZ2264" s="5" t="s">
        <v>186</v>
      </c>
      <c r="BB2264" s="5" t="s">
        <v>71</v>
      </c>
    </row>
    <row r="2265" spans="1:57" x14ac:dyDescent="0.25">
      <c r="A2265" s="5">
        <v>2264</v>
      </c>
      <c r="B2265" s="6">
        <v>42586.657916666663</v>
      </c>
      <c r="C2265" s="6">
        <v>42586.718101851853</v>
      </c>
      <c r="D2265" s="5" t="s">
        <v>336</v>
      </c>
      <c r="E2265" s="5" t="s">
        <v>68</v>
      </c>
      <c r="F2265" s="5" t="s">
        <v>337</v>
      </c>
      <c r="G2265" s="5" t="s">
        <v>64</v>
      </c>
      <c r="H2265" s="5" t="s">
        <v>319</v>
      </c>
      <c r="I2265" s="5" t="s">
        <v>69</v>
      </c>
      <c r="J2265" s="5" t="s">
        <v>65</v>
      </c>
      <c r="K2265" s="5" t="s">
        <v>65</v>
      </c>
      <c r="L2265" s="5">
        <v>1460926</v>
      </c>
      <c r="M2265" s="5" t="s">
        <v>70</v>
      </c>
      <c r="N2265" s="5" t="s">
        <v>70</v>
      </c>
      <c r="O2265" s="7">
        <v>0</v>
      </c>
      <c r="P2265" s="7">
        <v>0</v>
      </c>
      <c r="Q2265" s="7">
        <v>0</v>
      </c>
      <c r="R2265" s="7">
        <v>0</v>
      </c>
      <c r="T2265" s="5">
        <v>33</v>
      </c>
      <c r="U2265" s="5">
        <v>0</v>
      </c>
      <c r="V2265" s="5">
        <v>0</v>
      </c>
      <c r="W2265" s="5">
        <v>0</v>
      </c>
      <c r="Z2265" s="5">
        <v>0</v>
      </c>
      <c r="AC2265" s="5">
        <v>0</v>
      </c>
      <c r="AF2265" s="5">
        <v>0</v>
      </c>
      <c r="AI2265" s="7">
        <v>631.63390000000004</v>
      </c>
      <c r="AJ2265" s="7">
        <v>1.3935999999999999</v>
      </c>
      <c r="AK2265" s="5" t="s">
        <v>148</v>
      </c>
      <c r="AZ2265" s="5" t="s">
        <v>185</v>
      </c>
      <c r="BB2265" s="5" t="s">
        <v>74</v>
      </c>
    </row>
    <row r="2266" spans="1:57" x14ac:dyDescent="0.25">
      <c r="A2266" s="5">
        <v>2265</v>
      </c>
      <c r="B2266" s="6">
        <v>42586.625162037039</v>
      </c>
      <c r="D2266" s="5" t="s">
        <v>317</v>
      </c>
      <c r="E2266" s="5" t="s">
        <v>318</v>
      </c>
      <c r="F2266" s="5" t="s">
        <v>317</v>
      </c>
      <c r="G2266" s="5" t="s">
        <v>80</v>
      </c>
      <c r="H2266" s="5" t="s">
        <v>319</v>
      </c>
      <c r="I2266" s="5" t="s">
        <v>320</v>
      </c>
      <c r="J2266" s="5" t="s">
        <v>65</v>
      </c>
      <c r="K2266" s="5" t="s">
        <v>65</v>
      </c>
      <c r="M2266" s="5" t="s">
        <v>446</v>
      </c>
      <c r="N2266" s="5" t="s">
        <v>66</v>
      </c>
      <c r="O2266" s="7">
        <v>0</v>
      </c>
      <c r="P2266" s="7">
        <v>0</v>
      </c>
      <c r="Q2266" s="7">
        <v>0</v>
      </c>
      <c r="R2266" s="7">
        <v>0</v>
      </c>
      <c r="T2266" s="5">
        <v>0</v>
      </c>
      <c r="W2266" s="5">
        <v>0</v>
      </c>
      <c r="Y2266" s="5">
        <v>0</v>
      </c>
      <c r="Z2266" s="5">
        <v>0</v>
      </c>
      <c r="AB2266" s="5">
        <v>0</v>
      </c>
      <c r="AC2266" s="5">
        <v>0</v>
      </c>
      <c r="AE2266" s="5">
        <v>0</v>
      </c>
      <c r="AF2266" s="5">
        <v>0</v>
      </c>
      <c r="AH2266" s="5">
        <v>0</v>
      </c>
      <c r="AJ2266" s="7">
        <v>0</v>
      </c>
      <c r="BB2266" s="5" t="s">
        <v>322</v>
      </c>
      <c r="BD2266" s="5" t="s">
        <v>323</v>
      </c>
      <c r="BE2266" s="5" t="s">
        <v>324</v>
      </c>
    </row>
    <row r="2267" spans="1:57" x14ac:dyDescent="0.25">
      <c r="A2267" s="5">
        <v>2266</v>
      </c>
      <c r="B2267" s="6">
        <v>42586.621296296296</v>
      </c>
      <c r="D2267" s="5" t="s">
        <v>317</v>
      </c>
      <c r="E2267" s="5" t="s">
        <v>318</v>
      </c>
      <c r="F2267" s="5" t="s">
        <v>317</v>
      </c>
      <c r="G2267" s="5" t="s">
        <v>80</v>
      </c>
      <c r="H2267" s="5" t="s">
        <v>319</v>
      </c>
      <c r="I2267" s="5" t="s">
        <v>320</v>
      </c>
      <c r="J2267" s="5" t="s">
        <v>65</v>
      </c>
      <c r="K2267" s="5" t="s">
        <v>65</v>
      </c>
      <c r="M2267" s="5" t="s">
        <v>235</v>
      </c>
      <c r="N2267" s="5" t="s">
        <v>66</v>
      </c>
      <c r="O2267" s="7">
        <v>0</v>
      </c>
      <c r="P2267" s="7">
        <v>0</v>
      </c>
      <c r="Q2267" s="7">
        <v>0</v>
      </c>
      <c r="R2267" s="7">
        <v>0</v>
      </c>
      <c r="T2267" s="5">
        <v>0</v>
      </c>
      <c r="W2267" s="5">
        <v>0</v>
      </c>
      <c r="Y2267" s="5">
        <v>0</v>
      </c>
      <c r="Z2267" s="5">
        <v>0</v>
      </c>
      <c r="AB2267" s="5">
        <v>0</v>
      </c>
      <c r="AC2267" s="5">
        <v>0</v>
      </c>
      <c r="AE2267" s="5">
        <v>0</v>
      </c>
      <c r="AF2267" s="5">
        <v>0</v>
      </c>
      <c r="AH2267" s="5">
        <v>0</v>
      </c>
      <c r="AJ2267" s="7">
        <v>0</v>
      </c>
      <c r="BB2267" s="5" t="s">
        <v>322</v>
      </c>
      <c r="BD2267" s="5" t="s">
        <v>323</v>
      </c>
      <c r="BE2267" s="5" t="s">
        <v>324</v>
      </c>
    </row>
    <row r="2268" spans="1:57" x14ac:dyDescent="0.25">
      <c r="A2268" s="5">
        <v>2267</v>
      </c>
      <c r="B2268" s="6">
        <v>42586.610173611109</v>
      </c>
      <c r="D2268" s="5" t="s">
        <v>317</v>
      </c>
      <c r="E2268" s="5" t="s">
        <v>318</v>
      </c>
      <c r="F2268" s="5" t="s">
        <v>317</v>
      </c>
      <c r="G2268" s="5" t="s">
        <v>80</v>
      </c>
      <c r="H2268" s="5" t="s">
        <v>319</v>
      </c>
      <c r="I2268" s="5" t="s">
        <v>320</v>
      </c>
      <c r="J2268" s="5" t="s">
        <v>65</v>
      </c>
      <c r="K2268" s="5" t="s">
        <v>65</v>
      </c>
      <c r="M2268" s="5" t="s">
        <v>321</v>
      </c>
      <c r="N2268" s="5" t="s">
        <v>66</v>
      </c>
      <c r="O2268" s="7">
        <v>0</v>
      </c>
      <c r="P2268" s="7">
        <v>0</v>
      </c>
      <c r="Q2268" s="7">
        <v>0</v>
      </c>
      <c r="R2268" s="7">
        <v>0</v>
      </c>
      <c r="T2268" s="5">
        <v>0</v>
      </c>
      <c r="W2268" s="5">
        <v>0</v>
      </c>
      <c r="Y2268" s="5">
        <v>0</v>
      </c>
      <c r="Z2268" s="5">
        <v>0</v>
      </c>
      <c r="AB2268" s="5">
        <v>0</v>
      </c>
      <c r="AC2268" s="5">
        <v>0</v>
      </c>
      <c r="AE2268" s="5">
        <v>0</v>
      </c>
      <c r="AF2268" s="5">
        <v>0</v>
      </c>
      <c r="AH2268" s="5">
        <v>0</v>
      </c>
      <c r="AJ2268" s="7">
        <v>0</v>
      </c>
      <c r="BB2268" s="5" t="s">
        <v>322</v>
      </c>
      <c r="BD2268" s="5" t="s">
        <v>323</v>
      </c>
      <c r="BE2268" s="5" t="s">
        <v>324</v>
      </c>
    </row>
    <row r="2269" spans="1:57" x14ac:dyDescent="0.25">
      <c r="A2269" s="5">
        <v>2268</v>
      </c>
      <c r="B2269" s="6">
        <v>42586.585972222223</v>
      </c>
      <c r="D2269" s="5" t="s">
        <v>318</v>
      </c>
      <c r="E2269" s="5" t="s">
        <v>712</v>
      </c>
      <c r="G2269" s="5" t="s">
        <v>64</v>
      </c>
      <c r="H2269" s="5" t="s">
        <v>319</v>
      </c>
      <c r="I2269" s="5" t="s">
        <v>75</v>
      </c>
      <c r="J2269" s="5" t="s">
        <v>65</v>
      </c>
      <c r="K2269" s="5" t="s">
        <v>65</v>
      </c>
      <c r="M2269" s="5" t="s">
        <v>177</v>
      </c>
      <c r="N2269" s="5" t="s">
        <v>76</v>
      </c>
      <c r="O2269" s="7">
        <v>0</v>
      </c>
      <c r="P2269" s="7">
        <v>0</v>
      </c>
      <c r="Q2269" s="7">
        <v>0</v>
      </c>
      <c r="R2269" s="7">
        <v>0</v>
      </c>
      <c r="T2269" s="5">
        <v>0</v>
      </c>
      <c r="W2269" s="5">
        <v>0</v>
      </c>
      <c r="Y2269" s="5">
        <v>0</v>
      </c>
      <c r="Z2269" s="5">
        <v>0</v>
      </c>
      <c r="AB2269" s="5">
        <v>0</v>
      </c>
      <c r="AC2269" s="5">
        <v>0</v>
      </c>
      <c r="AE2269" s="5">
        <v>0</v>
      </c>
      <c r="AF2269" s="5">
        <v>0</v>
      </c>
      <c r="AH2269" s="5">
        <v>0</v>
      </c>
      <c r="AJ2269" s="7">
        <v>0</v>
      </c>
      <c r="AZ2269" s="5" t="s">
        <v>175</v>
      </c>
      <c r="BB2269" s="5" t="s">
        <v>77</v>
      </c>
      <c r="BD2269" s="5" t="s">
        <v>421</v>
      </c>
      <c r="BE2269" s="5" t="s">
        <v>67</v>
      </c>
    </row>
    <row r="2270" spans="1:57" x14ac:dyDescent="0.25">
      <c r="A2270" s="5">
        <v>2269</v>
      </c>
      <c r="B2270" s="6">
        <v>42586.577673611115</v>
      </c>
      <c r="D2270" s="5" t="s">
        <v>356</v>
      </c>
      <c r="E2270" s="5" t="s">
        <v>318</v>
      </c>
      <c r="G2270" s="5" t="s">
        <v>64</v>
      </c>
      <c r="H2270" s="5" t="s">
        <v>319</v>
      </c>
      <c r="I2270" s="5" t="s">
        <v>176</v>
      </c>
      <c r="J2270" s="5" t="s">
        <v>65</v>
      </c>
      <c r="K2270" s="5" t="s">
        <v>65</v>
      </c>
      <c r="M2270" s="5" t="s">
        <v>401</v>
      </c>
      <c r="N2270" s="5" t="s">
        <v>76</v>
      </c>
      <c r="O2270" s="7">
        <v>0</v>
      </c>
      <c r="P2270" s="7">
        <v>0</v>
      </c>
      <c r="Q2270" s="7">
        <v>0</v>
      </c>
      <c r="R2270" s="7">
        <v>0</v>
      </c>
      <c r="T2270" s="5">
        <v>0</v>
      </c>
      <c r="W2270" s="5">
        <v>0</v>
      </c>
      <c r="Y2270" s="5">
        <v>0</v>
      </c>
      <c r="Z2270" s="5">
        <v>0</v>
      </c>
      <c r="AB2270" s="5">
        <v>0</v>
      </c>
      <c r="AC2270" s="5">
        <v>0</v>
      </c>
      <c r="AE2270" s="5">
        <v>0</v>
      </c>
      <c r="AF2270" s="5">
        <v>0</v>
      </c>
      <c r="AH2270" s="5">
        <v>0</v>
      </c>
      <c r="AJ2270" s="7">
        <v>0</v>
      </c>
      <c r="AZ2270" s="5" t="s">
        <v>175</v>
      </c>
      <c r="BB2270" s="5" t="s">
        <v>178</v>
      </c>
      <c r="BD2270" s="5" t="s">
        <v>677</v>
      </c>
      <c r="BE2270" s="5" t="s">
        <v>67</v>
      </c>
    </row>
    <row r="2271" spans="1:57" x14ac:dyDescent="0.25">
      <c r="A2271" s="5">
        <v>2270</v>
      </c>
      <c r="B2271" s="6">
        <v>42586.566874999997</v>
      </c>
      <c r="D2271" s="5" t="s">
        <v>330</v>
      </c>
      <c r="E2271" s="5" t="s">
        <v>318</v>
      </c>
      <c r="G2271" s="5" t="s">
        <v>64</v>
      </c>
      <c r="H2271" s="5" t="s">
        <v>319</v>
      </c>
      <c r="I2271" s="5" t="s">
        <v>176</v>
      </c>
      <c r="J2271" s="5" t="s">
        <v>65</v>
      </c>
      <c r="K2271" s="5" t="s">
        <v>65</v>
      </c>
      <c r="M2271" s="5" t="s">
        <v>739</v>
      </c>
      <c r="N2271" s="5" t="s">
        <v>66</v>
      </c>
      <c r="O2271" s="7">
        <v>0</v>
      </c>
      <c r="P2271" s="7">
        <v>0</v>
      </c>
      <c r="Q2271" s="7">
        <v>0</v>
      </c>
      <c r="R2271" s="7">
        <v>0</v>
      </c>
      <c r="T2271" s="5">
        <v>0</v>
      </c>
      <c r="W2271" s="5">
        <v>0</v>
      </c>
      <c r="Y2271" s="5">
        <v>0</v>
      </c>
      <c r="Z2271" s="5">
        <v>0</v>
      </c>
      <c r="AB2271" s="5">
        <v>0</v>
      </c>
      <c r="AC2271" s="5">
        <v>0</v>
      </c>
      <c r="AE2271" s="5">
        <v>0</v>
      </c>
      <c r="AF2271" s="5">
        <v>0</v>
      </c>
      <c r="AH2271" s="5">
        <v>0</v>
      </c>
      <c r="AJ2271" s="7">
        <v>0</v>
      </c>
      <c r="AZ2271" s="5" t="s">
        <v>175</v>
      </c>
      <c r="BB2271" s="5" t="s">
        <v>178</v>
      </c>
      <c r="BD2271" s="5" t="s">
        <v>331</v>
      </c>
      <c r="BE2271" s="5" t="s">
        <v>67</v>
      </c>
    </row>
    <row r="2272" spans="1:57" x14ac:dyDescent="0.25">
      <c r="A2272" s="5">
        <v>2271</v>
      </c>
      <c r="B2272" s="6">
        <v>42586.566481481481</v>
      </c>
      <c r="D2272" s="5" t="s">
        <v>330</v>
      </c>
      <c r="E2272" s="5" t="s">
        <v>318</v>
      </c>
      <c r="G2272" s="5" t="s">
        <v>64</v>
      </c>
      <c r="H2272" s="5" t="s">
        <v>319</v>
      </c>
      <c r="I2272" s="5" t="s">
        <v>176</v>
      </c>
      <c r="J2272" s="5" t="s">
        <v>65</v>
      </c>
      <c r="K2272" s="5" t="s">
        <v>65</v>
      </c>
      <c r="M2272" s="5" t="s">
        <v>181</v>
      </c>
      <c r="N2272" s="5" t="s">
        <v>66</v>
      </c>
      <c r="O2272" s="7">
        <v>0</v>
      </c>
      <c r="P2272" s="7">
        <v>0</v>
      </c>
      <c r="Q2272" s="7">
        <v>0</v>
      </c>
      <c r="R2272" s="7">
        <v>0</v>
      </c>
      <c r="T2272" s="5">
        <v>0</v>
      </c>
      <c r="W2272" s="5">
        <v>0</v>
      </c>
      <c r="Y2272" s="5">
        <v>0</v>
      </c>
      <c r="Z2272" s="5">
        <v>0</v>
      </c>
      <c r="AB2272" s="5">
        <v>0</v>
      </c>
      <c r="AC2272" s="5">
        <v>0</v>
      </c>
      <c r="AE2272" s="5">
        <v>0</v>
      </c>
      <c r="AF2272" s="5">
        <v>0</v>
      </c>
      <c r="AH2272" s="5">
        <v>0</v>
      </c>
      <c r="AJ2272" s="7">
        <v>0</v>
      </c>
      <c r="AZ2272" s="5" t="s">
        <v>175</v>
      </c>
      <c r="BB2272" s="5" t="s">
        <v>178</v>
      </c>
      <c r="BD2272" s="5" t="s">
        <v>331</v>
      </c>
      <c r="BE2272" s="5" t="s">
        <v>67</v>
      </c>
    </row>
    <row r="2273" spans="1:57" x14ac:dyDescent="0.25">
      <c r="A2273" s="5">
        <v>2272</v>
      </c>
      <c r="B2273" s="6">
        <v>42586.564479166664</v>
      </c>
      <c r="D2273" s="5" t="s">
        <v>330</v>
      </c>
      <c r="E2273" s="5" t="s">
        <v>318</v>
      </c>
      <c r="G2273" s="5" t="s">
        <v>64</v>
      </c>
      <c r="H2273" s="5" t="s">
        <v>319</v>
      </c>
      <c r="I2273" s="5" t="s">
        <v>176</v>
      </c>
      <c r="J2273" s="5" t="s">
        <v>65</v>
      </c>
      <c r="K2273" s="5" t="s">
        <v>65</v>
      </c>
      <c r="M2273" s="5" t="s">
        <v>367</v>
      </c>
      <c r="N2273" s="5" t="s">
        <v>196</v>
      </c>
      <c r="O2273" s="7">
        <v>0</v>
      </c>
      <c r="P2273" s="7">
        <v>0</v>
      </c>
      <c r="Q2273" s="7">
        <v>0</v>
      </c>
      <c r="R2273" s="7">
        <v>0</v>
      </c>
      <c r="T2273" s="5">
        <v>0</v>
      </c>
      <c r="W2273" s="5">
        <v>0</v>
      </c>
      <c r="Y2273" s="5">
        <v>0</v>
      </c>
      <c r="Z2273" s="5">
        <v>0</v>
      </c>
      <c r="AB2273" s="5">
        <v>0</v>
      </c>
      <c r="AC2273" s="5">
        <v>0</v>
      </c>
      <c r="AE2273" s="5">
        <v>0</v>
      </c>
      <c r="AF2273" s="5">
        <v>0</v>
      </c>
      <c r="AH2273" s="5">
        <v>0</v>
      </c>
      <c r="AJ2273" s="7">
        <v>0</v>
      </c>
      <c r="AZ2273" s="5" t="s">
        <v>175</v>
      </c>
      <c r="BB2273" s="5" t="s">
        <v>178</v>
      </c>
      <c r="BD2273" s="5" t="s">
        <v>331</v>
      </c>
      <c r="BE2273" s="5" t="s">
        <v>67</v>
      </c>
    </row>
    <row r="2274" spans="1:57" x14ac:dyDescent="0.25">
      <c r="A2274" s="5">
        <v>2273</v>
      </c>
      <c r="B2274" s="6">
        <v>42586.563055555554</v>
      </c>
      <c r="D2274" s="5" t="s">
        <v>318</v>
      </c>
      <c r="E2274" s="5" t="s">
        <v>712</v>
      </c>
      <c r="G2274" s="5" t="s">
        <v>64</v>
      </c>
      <c r="H2274" s="5" t="s">
        <v>319</v>
      </c>
      <c r="I2274" s="5" t="s">
        <v>75</v>
      </c>
      <c r="J2274" s="5" t="s">
        <v>65</v>
      </c>
      <c r="K2274" s="5" t="s">
        <v>65</v>
      </c>
      <c r="M2274" s="5" t="s">
        <v>534</v>
      </c>
      <c r="N2274" s="5" t="s">
        <v>76</v>
      </c>
      <c r="O2274" s="7">
        <v>0</v>
      </c>
      <c r="P2274" s="7">
        <v>0</v>
      </c>
      <c r="Q2274" s="7">
        <v>0</v>
      </c>
      <c r="R2274" s="7">
        <v>0</v>
      </c>
      <c r="T2274" s="5">
        <v>0</v>
      </c>
      <c r="W2274" s="5">
        <v>0</v>
      </c>
      <c r="Y2274" s="5">
        <v>0</v>
      </c>
      <c r="Z2274" s="5">
        <v>0</v>
      </c>
      <c r="AB2274" s="5">
        <v>0</v>
      </c>
      <c r="AC2274" s="5">
        <v>0</v>
      </c>
      <c r="AE2274" s="5">
        <v>0</v>
      </c>
      <c r="AF2274" s="5">
        <v>0</v>
      </c>
      <c r="AH2274" s="5">
        <v>0</v>
      </c>
      <c r="AJ2274" s="7">
        <v>0</v>
      </c>
      <c r="AZ2274" s="5" t="s">
        <v>175</v>
      </c>
      <c r="BB2274" s="5" t="s">
        <v>77</v>
      </c>
      <c r="BD2274" s="5" t="s">
        <v>331</v>
      </c>
      <c r="BE2274" s="5" t="s">
        <v>67</v>
      </c>
    </row>
    <row r="2275" spans="1:57" x14ac:dyDescent="0.25">
      <c r="A2275" s="5">
        <v>2274</v>
      </c>
      <c r="B2275" s="6">
        <v>42586.540995370371</v>
      </c>
      <c r="D2275" s="5" t="s">
        <v>318</v>
      </c>
      <c r="E2275" s="5" t="s">
        <v>368</v>
      </c>
      <c r="G2275" s="5" t="s">
        <v>80</v>
      </c>
      <c r="H2275" s="5" t="s">
        <v>319</v>
      </c>
      <c r="I2275" s="5" t="s">
        <v>75</v>
      </c>
      <c r="J2275" s="5" t="s">
        <v>65</v>
      </c>
      <c r="K2275" s="5" t="s">
        <v>65</v>
      </c>
      <c r="M2275" s="5" t="s">
        <v>433</v>
      </c>
      <c r="N2275" s="5" t="s">
        <v>200</v>
      </c>
      <c r="O2275" s="7">
        <v>0</v>
      </c>
      <c r="P2275" s="7">
        <v>0</v>
      </c>
      <c r="Q2275" s="7">
        <v>0</v>
      </c>
      <c r="R2275" s="7">
        <v>0</v>
      </c>
      <c r="T2275" s="5">
        <v>0</v>
      </c>
      <c r="W2275" s="5">
        <v>0</v>
      </c>
      <c r="Y2275" s="5">
        <v>0</v>
      </c>
      <c r="Z2275" s="5">
        <v>0</v>
      </c>
      <c r="AB2275" s="5">
        <v>0</v>
      </c>
      <c r="AC2275" s="5">
        <v>0</v>
      </c>
      <c r="AE2275" s="5">
        <v>0</v>
      </c>
      <c r="AF2275" s="5">
        <v>0</v>
      </c>
      <c r="AH2275" s="5">
        <v>0</v>
      </c>
      <c r="AJ2275" s="7">
        <v>0</v>
      </c>
      <c r="AZ2275" s="5" t="s">
        <v>175</v>
      </c>
      <c r="BB2275" s="5" t="s">
        <v>83</v>
      </c>
      <c r="BD2275" s="5" t="s">
        <v>331</v>
      </c>
      <c r="BE2275" s="5" t="s">
        <v>67</v>
      </c>
    </row>
    <row r="2276" spans="1:57" x14ac:dyDescent="0.25">
      <c r="A2276" s="5">
        <v>2275</v>
      </c>
      <c r="B2276" s="6">
        <v>42586.538506944446</v>
      </c>
      <c r="D2276" s="5" t="s">
        <v>318</v>
      </c>
      <c r="E2276" s="5" t="s">
        <v>368</v>
      </c>
      <c r="G2276" s="5" t="s">
        <v>80</v>
      </c>
      <c r="H2276" s="5" t="s">
        <v>319</v>
      </c>
      <c r="I2276" s="5" t="s">
        <v>75</v>
      </c>
      <c r="J2276" s="5" t="s">
        <v>65</v>
      </c>
      <c r="K2276" s="5" t="s">
        <v>65</v>
      </c>
      <c r="M2276" s="5" t="s">
        <v>631</v>
      </c>
      <c r="N2276" s="5" t="s">
        <v>76</v>
      </c>
      <c r="O2276" s="7">
        <v>0</v>
      </c>
      <c r="P2276" s="7">
        <v>0</v>
      </c>
      <c r="Q2276" s="7">
        <v>0</v>
      </c>
      <c r="R2276" s="7">
        <v>0</v>
      </c>
      <c r="T2276" s="5">
        <v>0</v>
      </c>
      <c r="W2276" s="5">
        <v>0</v>
      </c>
      <c r="Y2276" s="5">
        <v>0</v>
      </c>
      <c r="Z2276" s="5">
        <v>0</v>
      </c>
      <c r="AB2276" s="5">
        <v>0</v>
      </c>
      <c r="AC2276" s="5">
        <v>0</v>
      </c>
      <c r="AE2276" s="5">
        <v>0</v>
      </c>
      <c r="AF2276" s="5">
        <v>0</v>
      </c>
      <c r="AH2276" s="5">
        <v>0</v>
      </c>
      <c r="AJ2276" s="7">
        <v>0</v>
      </c>
      <c r="AZ2276" s="5" t="s">
        <v>175</v>
      </c>
      <c r="BB2276" s="5" t="s">
        <v>83</v>
      </c>
      <c r="BD2276" s="5" t="s">
        <v>331</v>
      </c>
      <c r="BE2276" s="5" t="s">
        <v>67</v>
      </c>
    </row>
    <row r="2277" spans="1:57" x14ac:dyDescent="0.25">
      <c r="A2277" s="5">
        <v>2276</v>
      </c>
      <c r="B2277" s="6">
        <v>42586.51767361111</v>
      </c>
      <c r="D2277" s="5" t="s">
        <v>330</v>
      </c>
      <c r="E2277" s="5" t="s">
        <v>318</v>
      </c>
      <c r="G2277" s="5" t="s">
        <v>64</v>
      </c>
      <c r="H2277" s="5" t="s">
        <v>319</v>
      </c>
      <c r="I2277" s="5" t="s">
        <v>176</v>
      </c>
      <c r="J2277" s="5" t="s">
        <v>65</v>
      </c>
      <c r="K2277" s="5" t="s">
        <v>65</v>
      </c>
      <c r="M2277" s="5" t="s">
        <v>454</v>
      </c>
      <c r="N2277" s="5" t="s">
        <v>76</v>
      </c>
      <c r="O2277" s="7">
        <v>0</v>
      </c>
      <c r="P2277" s="7">
        <v>0</v>
      </c>
      <c r="Q2277" s="7">
        <v>0</v>
      </c>
      <c r="R2277" s="7">
        <v>0</v>
      </c>
      <c r="T2277" s="5">
        <v>0</v>
      </c>
      <c r="W2277" s="5">
        <v>0</v>
      </c>
      <c r="Y2277" s="5">
        <v>0</v>
      </c>
      <c r="Z2277" s="5">
        <v>0</v>
      </c>
      <c r="AB2277" s="5">
        <v>0</v>
      </c>
      <c r="AC2277" s="5">
        <v>0</v>
      </c>
      <c r="AE2277" s="5">
        <v>0</v>
      </c>
      <c r="AF2277" s="5">
        <v>0</v>
      </c>
      <c r="AH2277" s="5">
        <v>0</v>
      </c>
      <c r="AJ2277" s="7">
        <v>0</v>
      </c>
      <c r="AZ2277" s="5" t="s">
        <v>175</v>
      </c>
      <c r="BB2277" s="5" t="s">
        <v>178</v>
      </c>
      <c r="BD2277" s="5" t="s">
        <v>331</v>
      </c>
      <c r="BE2277" s="5" t="s">
        <v>67</v>
      </c>
    </row>
    <row r="2278" spans="1:57" x14ac:dyDescent="0.25">
      <c r="A2278" s="5">
        <v>2277</v>
      </c>
      <c r="B2278" s="6">
        <v>42586.511099537034</v>
      </c>
      <c r="D2278" s="5" t="s">
        <v>318</v>
      </c>
      <c r="E2278" s="5" t="s">
        <v>330</v>
      </c>
      <c r="G2278" s="5" t="s">
        <v>64</v>
      </c>
      <c r="H2278" s="5" t="s">
        <v>319</v>
      </c>
      <c r="I2278" s="5" t="s">
        <v>75</v>
      </c>
      <c r="J2278" s="5" t="s">
        <v>65</v>
      </c>
      <c r="K2278" s="5" t="s">
        <v>65</v>
      </c>
      <c r="M2278" s="5" t="s">
        <v>270</v>
      </c>
      <c r="N2278" s="5" t="s">
        <v>76</v>
      </c>
      <c r="O2278" s="7">
        <v>0</v>
      </c>
      <c r="P2278" s="7">
        <v>0</v>
      </c>
      <c r="Q2278" s="7">
        <v>0</v>
      </c>
      <c r="R2278" s="7">
        <v>0</v>
      </c>
      <c r="T2278" s="5">
        <v>0</v>
      </c>
      <c r="W2278" s="5">
        <v>0</v>
      </c>
      <c r="Y2278" s="5">
        <v>0</v>
      </c>
      <c r="Z2278" s="5">
        <v>0</v>
      </c>
      <c r="AB2278" s="5">
        <v>0</v>
      </c>
      <c r="AC2278" s="5">
        <v>0</v>
      </c>
      <c r="AE2278" s="5">
        <v>0</v>
      </c>
      <c r="AF2278" s="5">
        <v>0</v>
      </c>
      <c r="AH2278" s="5">
        <v>0</v>
      </c>
      <c r="AJ2278" s="7">
        <v>0</v>
      </c>
      <c r="AZ2278" s="5" t="s">
        <v>175</v>
      </c>
      <c r="BB2278" s="5" t="s">
        <v>77</v>
      </c>
      <c r="BD2278" s="5" t="s">
        <v>331</v>
      </c>
      <c r="BE2278" s="5" t="s">
        <v>67</v>
      </c>
    </row>
    <row r="2279" spans="1:57" x14ac:dyDescent="0.25">
      <c r="A2279" s="5">
        <v>2278</v>
      </c>
      <c r="B2279" s="6">
        <v>42586.508680555555</v>
      </c>
      <c r="D2279" s="5" t="s">
        <v>318</v>
      </c>
      <c r="E2279" s="5" t="s">
        <v>330</v>
      </c>
      <c r="G2279" s="5" t="s">
        <v>64</v>
      </c>
      <c r="H2279" s="5" t="s">
        <v>319</v>
      </c>
      <c r="I2279" s="5" t="s">
        <v>75</v>
      </c>
      <c r="J2279" s="5" t="s">
        <v>65</v>
      </c>
      <c r="K2279" s="5" t="s">
        <v>65</v>
      </c>
      <c r="M2279" s="5" t="s">
        <v>248</v>
      </c>
      <c r="N2279" s="5" t="s">
        <v>76</v>
      </c>
      <c r="O2279" s="7">
        <v>0</v>
      </c>
      <c r="P2279" s="7">
        <v>0</v>
      </c>
      <c r="Q2279" s="7">
        <v>0</v>
      </c>
      <c r="R2279" s="7">
        <v>0</v>
      </c>
      <c r="T2279" s="5">
        <v>0</v>
      </c>
      <c r="W2279" s="5">
        <v>0</v>
      </c>
      <c r="Y2279" s="5">
        <v>0</v>
      </c>
      <c r="Z2279" s="5">
        <v>0</v>
      </c>
      <c r="AB2279" s="5">
        <v>0</v>
      </c>
      <c r="AC2279" s="5">
        <v>0</v>
      </c>
      <c r="AE2279" s="5">
        <v>0</v>
      </c>
      <c r="AF2279" s="5">
        <v>0</v>
      </c>
      <c r="AH2279" s="5">
        <v>0</v>
      </c>
      <c r="AJ2279" s="7">
        <v>0</v>
      </c>
      <c r="AZ2279" s="5" t="s">
        <v>175</v>
      </c>
      <c r="BB2279" s="5" t="s">
        <v>77</v>
      </c>
      <c r="BD2279" s="5" t="s">
        <v>331</v>
      </c>
      <c r="BE2279" s="5" t="s">
        <v>67</v>
      </c>
    </row>
    <row r="2280" spans="1:57" x14ac:dyDescent="0.25">
      <c r="A2280" s="5">
        <v>2279</v>
      </c>
      <c r="B2280" s="6">
        <v>42586.504548611112</v>
      </c>
      <c r="D2280" s="5" t="s">
        <v>318</v>
      </c>
      <c r="E2280" s="5" t="s">
        <v>761</v>
      </c>
      <c r="G2280" s="5" t="s">
        <v>64</v>
      </c>
      <c r="H2280" s="5" t="s">
        <v>319</v>
      </c>
      <c r="I2280" s="5" t="s">
        <v>75</v>
      </c>
      <c r="J2280" s="5" t="s">
        <v>65</v>
      </c>
      <c r="K2280" s="5" t="s">
        <v>65</v>
      </c>
      <c r="M2280" s="5" t="s">
        <v>620</v>
      </c>
      <c r="N2280" s="5" t="s">
        <v>196</v>
      </c>
      <c r="O2280" s="7">
        <v>0</v>
      </c>
      <c r="P2280" s="7">
        <v>0</v>
      </c>
      <c r="Q2280" s="7">
        <v>0</v>
      </c>
      <c r="R2280" s="7">
        <v>0</v>
      </c>
      <c r="T2280" s="5">
        <v>0</v>
      </c>
      <c r="W2280" s="5">
        <v>0</v>
      </c>
      <c r="Y2280" s="5">
        <v>0</v>
      </c>
      <c r="Z2280" s="5">
        <v>0</v>
      </c>
      <c r="AB2280" s="5">
        <v>0</v>
      </c>
      <c r="AC2280" s="5">
        <v>0</v>
      </c>
      <c r="AE2280" s="5">
        <v>0</v>
      </c>
      <c r="AF2280" s="5">
        <v>0</v>
      </c>
      <c r="AH2280" s="5">
        <v>0</v>
      </c>
      <c r="AJ2280" s="7">
        <v>0</v>
      </c>
      <c r="AZ2280" s="5" t="s">
        <v>175</v>
      </c>
      <c r="BB2280" s="5" t="s">
        <v>77</v>
      </c>
      <c r="BD2280" s="5" t="s">
        <v>331</v>
      </c>
      <c r="BE2280" s="5" t="s">
        <v>67</v>
      </c>
    </row>
    <row r="2281" spans="1:57" x14ac:dyDescent="0.25">
      <c r="A2281" s="5">
        <v>2280</v>
      </c>
      <c r="B2281" s="6">
        <v>42586.503611111111</v>
      </c>
      <c r="D2281" s="5" t="s">
        <v>317</v>
      </c>
      <c r="E2281" s="5" t="s">
        <v>318</v>
      </c>
      <c r="F2281" s="5" t="s">
        <v>317</v>
      </c>
      <c r="G2281" s="5" t="s">
        <v>80</v>
      </c>
      <c r="H2281" s="5" t="s">
        <v>319</v>
      </c>
      <c r="I2281" s="5" t="s">
        <v>320</v>
      </c>
      <c r="J2281" s="5" t="s">
        <v>65</v>
      </c>
      <c r="K2281" s="5" t="s">
        <v>65</v>
      </c>
      <c r="M2281" s="5" t="s">
        <v>222</v>
      </c>
      <c r="N2281" s="5" t="s">
        <v>66</v>
      </c>
      <c r="O2281" s="7">
        <v>0</v>
      </c>
      <c r="P2281" s="7">
        <v>0</v>
      </c>
      <c r="Q2281" s="7">
        <v>0</v>
      </c>
      <c r="R2281" s="7">
        <v>0</v>
      </c>
      <c r="T2281" s="5">
        <v>0</v>
      </c>
      <c r="W2281" s="5">
        <v>0</v>
      </c>
      <c r="Y2281" s="5">
        <v>0</v>
      </c>
      <c r="Z2281" s="5">
        <v>0</v>
      </c>
      <c r="AB2281" s="5">
        <v>0</v>
      </c>
      <c r="AC2281" s="5">
        <v>0</v>
      </c>
      <c r="AE2281" s="5">
        <v>0</v>
      </c>
      <c r="AF2281" s="5">
        <v>0</v>
      </c>
      <c r="AH2281" s="5">
        <v>0</v>
      </c>
      <c r="AJ2281" s="7">
        <v>0</v>
      </c>
      <c r="BB2281" s="5" t="s">
        <v>322</v>
      </c>
      <c r="BD2281" s="5" t="s">
        <v>323</v>
      </c>
      <c r="BE2281" s="5" t="s">
        <v>324</v>
      </c>
    </row>
    <row r="2282" spans="1:57" x14ac:dyDescent="0.25">
      <c r="A2282" s="5">
        <v>2281</v>
      </c>
      <c r="B2282" s="6">
        <v>42586.497407407405</v>
      </c>
      <c r="D2282" s="5" t="s">
        <v>318</v>
      </c>
      <c r="E2282" s="5" t="s">
        <v>712</v>
      </c>
      <c r="G2282" s="5" t="s">
        <v>64</v>
      </c>
      <c r="H2282" s="5" t="s">
        <v>319</v>
      </c>
      <c r="I2282" s="5" t="s">
        <v>75</v>
      </c>
      <c r="J2282" s="5" t="s">
        <v>65</v>
      </c>
      <c r="K2282" s="5" t="s">
        <v>65</v>
      </c>
      <c r="M2282" s="5" t="s">
        <v>404</v>
      </c>
      <c r="N2282" s="5" t="s">
        <v>66</v>
      </c>
      <c r="O2282" s="7">
        <v>0</v>
      </c>
      <c r="P2282" s="7">
        <v>0</v>
      </c>
      <c r="Q2282" s="7">
        <v>0</v>
      </c>
      <c r="R2282" s="7">
        <v>0</v>
      </c>
      <c r="T2282" s="5">
        <v>0</v>
      </c>
      <c r="W2282" s="5">
        <v>0</v>
      </c>
      <c r="Y2282" s="5">
        <v>0</v>
      </c>
      <c r="Z2282" s="5">
        <v>0</v>
      </c>
      <c r="AB2282" s="5">
        <v>0</v>
      </c>
      <c r="AC2282" s="5">
        <v>0</v>
      </c>
      <c r="AE2282" s="5">
        <v>0</v>
      </c>
      <c r="AF2282" s="5">
        <v>0</v>
      </c>
      <c r="AH2282" s="5">
        <v>0</v>
      </c>
      <c r="AJ2282" s="7">
        <v>0</v>
      </c>
      <c r="AZ2282" s="5" t="s">
        <v>175</v>
      </c>
      <c r="BB2282" s="5" t="s">
        <v>77</v>
      </c>
      <c r="BD2282" s="5" t="s">
        <v>331</v>
      </c>
      <c r="BE2282" s="5" t="s">
        <v>67</v>
      </c>
    </row>
    <row r="2283" spans="1:57" x14ac:dyDescent="0.25">
      <c r="A2283" s="5">
        <v>2282</v>
      </c>
      <c r="B2283" s="6">
        <v>42586.481157407405</v>
      </c>
      <c r="D2283" s="5" t="s">
        <v>684</v>
      </c>
      <c r="E2283" s="5" t="s">
        <v>318</v>
      </c>
      <c r="G2283" s="5" t="s">
        <v>64</v>
      </c>
      <c r="H2283" s="5" t="s">
        <v>319</v>
      </c>
      <c r="I2283" s="5" t="s">
        <v>176</v>
      </c>
      <c r="J2283" s="5" t="s">
        <v>65</v>
      </c>
      <c r="K2283" s="5" t="s">
        <v>65</v>
      </c>
      <c r="M2283" s="5" t="s">
        <v>282</v>
      </c>
      <c r="N2283" s="5" t="s">
        <v>66</v>
      </c>
      <c r="O2283" s="7">
        <v>0</v>
      </c>
      <c r="P2283" s="7">
        <v>0</v>
      </c>
      <c r="Q2283" s="7">
        <v>0</v>
      </c>
      <c r="R2283" s="7">
        <v>0</v>
      </c>
      <c r="T2283" s="5">
        <v>0</v>
      </c>
      <c r="W2283" s="5">
        <v>0</v>
      </c>
      <c r="Y2283" s="5">
        <v>0</v>
      </c>
      <c r="Z2283" s="5">
        <v>0</v>
      </c>
      <c r="AB2283" s="5">
        <v>0</v>
      </c>
      <c r="AC2283" s="5">
        <v>0</v>
      </c>
      <c r="AE2283" s="5">
        <v>0</v>
      </c>
      <c r="AF2283" s="5">
        <v>0</v>
      </c>
      <c r="AH2283" s="5">
        <v>0</v>
      </c>
      <c r="AJ2283" s="7">
        <v>0</v>
      </c>
      <c r="AZ2283" s="5" t="s">
        <v>175</v>
      </c>
      <c r="BB2283" s="5" t="s">
        <v>178</v>
      </c>
      <c r="BD2283" s="5" t="s">
        <v>331</v>
      </c>
      <c r="BE2283" s="5" t="s">
        <v>67</v>
      </c>
    </row>
    <row r="2284" spans="1:57" x14ac:dyDescent="0.25">
      <c r="A2284" s="5">
        <v>2283</v>
      </c>
      <c r="B2284" s="6">
        <v>42586.477129629631</v>
      </c>
      <c r="D2284" s="5" t="s">
        <v>330</v>
      </c>
      <c r="E2284" s="5" t="s">
        <v>318</v>
      </c>
      <c r="G2284" s="5" t="s">
        <v>64</v>
      </c>
      <c r="H2284" s="5" t="s">
        <v>319</v>
      </c>
      <c r="I2284" s="5" t="s">
        <v>176</v>
      </c>
      <c r="J2284" s="5" t="s">
        <v>65</v>
      </c>
      <c r="K2284" s="5" t="s">
        <v>65</v>
      </c>
      <c r="M2284" s="5" t="s">
        <v>507</v>
      </c>
      <c r="N2284" s="5" t="s">
        <v>76</v>
      </c>
      <c r="O2284" s="7">
        <v>0</v>
      </c>
      <c r="P2284" s="7">
        <v>0</v>
      </c>
      <c r="Q2284" s="7">
        <v>0</v>
      </c>
      <c r="R2284" s="7">
        <v>0</v>
      </c>
      <c r="T2284" s="5">
        <v>0</v>
      </c>
      <c r="W2284" s="5">
        <v>0</v>
      </c>
      <c r="Y2284" s="5">
        <v>0</v>
      </c>
      <c r="Z2284" s="5">
        <v>0</v>
      </c>
      <c r="AB2284" s="5">
        <v>0</v>
      </c>
      <c r="AC2284" s="5">
        <v>0</v>
      </c>
      <c r="AE2284" s="5">
        <v>0</v>
      </c>
      <c r="AF2284" s="5">
        <v>0</v>
      </c>
      <c r="AH2284" s="5">
        <v>0</v>
      </c>
      <c r="AJ2284" s="7">
        <v>0</v>
      </c>
      <c r="AZ2284" s="5" t="s">
        <v>175</v>
      </c>
      <c r="BB2284" s="5" t="s">
        <v>178</v>
      </c>
      <c r="BD2284" s="5" t="s">
        <v>331</v>
      </c>
      <c r="BE2284" s="5" t="s">
        <v>67</v>
      </c>
    </row>
    <row r="2285" spans="1:57" x14ac:dyDescent="0.25">
      <c r="A2285" s="5">
        <v>2284</v>
      </c>
      <c r="B2285" s="6">
        <v>42586.473680555559</v>
      </c>
      <c r="C2285" s="6">
        <v>42586.643946759257</v>
      </c>
      <c r="D2285" s="5" t="s">
        <v>336</v>
      </c>
      <c r="E2285" s="5" t="s">
        <v>68</v>
      </c>
      <c r="F2285" s="5" t="s">
        <v>337</v>
      </c>
      <c r="G2285" s="5" t="s">
        <v>64</v>
      </c>
      <c r="H2285" s="5" t="s">
        <v>319</v>
      </c>
      <c r="I2285" s="5" t="s">
        <v>69</v>
      </c>
      <c r="J2285" s="5" t="s">
        <v>65</v>
      </c>
      <c r="K2285" s="5" t="s">
        <v>65</v>
      </c>
      <c r="L2285" s="5">
        <v>31872674</v>
      </c>
      <c r="M2285" s="5" t="s">
        <v>70</v>
      </c>
      <c r="N2285" s="5" t="s">
        <v>70</v>
      </c>
      <c r="O2285" s="7">
        <v>0</v>
      </c>
      <c r="P2285" s="7">
        <v>0</v>
      </c>
      <c r="Q2285" s="7">
        <v>0</v>
      </c>
      <c r="R2285" s="7">
        <v>0</v>
      </c>
      <c r="T2285" s="5">
        <v>33</v>
      </c>
      <c r="U2285" s="5">
        <v>0</v>
      </c>
      <c r="V2285" s="5">
        <v>0</v>
      </c>
      <c r="W2285" s="5">
        <v>0</v>
      </c>
      <c r="Z2285" s="5">
        <v>0</v>
      </c>
      <c r="AC2285" s="5">
        <v>0</v>
      </c>
      <c r="AF2285" s="5">
        <v>0</v>
      </c>
      <c r="AI2285" s="7">
        <v>674.30579999999998</v>
      </c>
      <c r="AJ2285" s="7">
        <v>30.395499999999998</v>
      </c>
      <c r="AK2285" s="5" t="s">
        <v>149</v>
      </c>
      <c r="AZ2285" s="5" t="s">
        <v>186</v>
      </c>
      <c r="BB2285" s="5" t="s">
        <v>71</v>
      </c>
    </row>
    <row r="2286" spans="1:57" x14ac:dyDescent="0.25">
      <c r="A2286" s="5">
        <v>2285</v>
      </c>
      <c r="B2286" s="6">
        <v>42586.473680555559</v>
      </c>
      <c r="C2286" s="6">
        <v>42586.63690972222</v>
      </c>
      <c r="D2286" s="5" t="s">
        <v>336</v>
      </c>
      <c r="E2286" s="5" t="s">
        <v>68</v>
      </c>
      <c r="F2286" s="5" t="s">
        <v>337</v>
      </c>
      <c r="G2286" s="5" t="s">
        <v>64</v>
      </c>
      <c r="H2286" s="5" t="s">
        <v>319</v>
      </c>
      <c r="I2286" s="5" t="s">
        <v>69</v>
      </c>
      <c r="J2286" s="5" t="s">
        <v>65</v>
      </c>
      <c r="K2286" s="5" t="s">
        <v>65</v>
      </c>
      <c r="L2286" s="5">
        <v>12803537</v>
      </c>
      <c r="M2286" s="5" t="s">
        <v>70</v>
      </c>
      <c r="N2286" s="5" t="s">
        <v>70</v>
      </c>
      <c r="O2286" s="7">
        <v>0</v>
      </c>
      <c r="P2286" s="7">
        <v>0</v>
      </c>
      <c r="Q2286" s="7">
        <v>0</v>
      </c>
      <c r="R2286" s="7">
        <v>0</v>
      </c>
      <c r="T2286" s="5">
        <v>33</v>
      </c>
      <c r="U2286" s="5">
        <v>0</v>
      </c>
      <c r="V2286" s="5">
        <v>0</v>
      </c>
      <c r="W2286" s="5">
        <v>0</v>
      </c>
      <c r="Z2286" s="5">
        <v>0</v>
      </c>
      <c r="AC2286" s="5">
        <v>0</v>
      </c>
      <c r="AF2286" s="5">
        <v>0</v>
      </c>
      <c r="AI2286" s="7">
        <v>644.89660000000003</v>
      </c>
      <c r="AJ2286" s="7">
        <v>12.210900000000001</v>
      </c>
      <c r="AK2286" s="5" t="s">
        <v>148</v>
      </c>
      <c r="AZ2286" s="5" t="s">
        <v>185</v>
      </c>
      <c r="BB2286" s="5" t="s">
        <v>74</v>
      </c>
    </row>
    <row r="2287" spans="1:57" x14ac:dyDescent="0.25">
      <c r="A2287" s="5">
        <v>2286</v>
      </c>
      <c r="B2287" s="6">
        <v>42586.467743055553</v>
      </c>
      <c r="D2287" s="5" t="s">
        <v>318</v>
      </c>
      <c r="E2287" s="5" t="s">
        <v>346</v>
      </c>
      <c r="G2287" s="5" t="s">
        <v>64</v>
      </c>
      <c r="H2287" s="5" t="s">
        <v>319</v>
      </c>
      <c r="I2287" s="5" t="s">
        <v>75</v>
      </c>
      <c r="J2287" s="5" t="s">
        <v>65</v>
      </c>
      <c r="K2287" s="5" t="s">
        <v>65</v>
      </c>
      <c r="M2287" s="5" t="s">
        <v>218</v>
      </c>
      <c r="N2287" s="5" t="s">
        <v>196</v>
      </c>
      <c r="O2287" s="7">
        <v>0</v>
      </c>
      <c r="P2287" s="7">
        <v>0</v>
      </c>
      <c r="Q2287" s="7">
        <v>0</v>
      </c>
      <c r="R2287" s="7">
        <v>0</v>
      </c>
      <c r="T2287" s="5">
        <v>0</v>
      </c>
      <c r="W2287" s="5">
        <v>0</v>
      </c>
      <c r="Y2287" s="5">
        <v>0</v>
      </c>
      <c r="Z2287" s="5">
        <v>0</v>
      </c>
      <c r="AB2287" s="5">
        <v>0</v>
      </c>
      <c r="AC2287" s="5">
        <v>0</v>
      </c>
      <c r="AE2287" s="5">
        <v>0</v>
      </c>
      <c r="AF2287" s="5">
        <v>0</v>
      </c>
      <c r="AH2287" s="5">
        <v>0</v>
      </c>
      <c r="AJ2287" s="7">
        <v>0</v>
      </c>
      <c r="AZ2287" s="5" t="s">
        <v>175</v>
      </c>
      <c r="BB2287" s="5" t="s">
        <v>77</v>
      </c>
      <c r="BD2287" s="5" t="s">
        <v>331</v>
      </c>
      <c r="BE2287" s="5" t="s">
        <v>67</v>
      </c>
    </row>
    <row r="2288" spans="1:57" x14ac:dyDescent="0.25">
      <c r="A2288" s="5">
        <v>2287</v>
      </c>
      <c r="B2288" s="6">
        <v>42586.463425925926</v>
      </c>
      <c r="D2288" s="5" t="s">
        <v>318</v>
      </c>
      <c r="E2288" s="5" t="s">
        <v>712</v>
      </c>
      <c r="G2288" s="5" t="s">
        <v>64</v>
      </c>
      <c r="H2288" s="5" t="s">
        <v>319</v>
      </c>
      <c r="I2288" s="5" t="s">
        <v>75</v>
      </c>
      <c r="J2288" s="5" t="s">
        <v>65</v>
      </c>
      <c r="K2288" s="5" t="s">
        <v>65</v>
      </c>
      <c r="M2288" s="5" t="s">
        <v>762</v>
      </c>
      <c r="N2288" s="5" t="s">
        <v>245</v>
      </c>
      <c r="O2288" s="7">
        <v>0</v>
      </c>
      <c r="P2288" s="7">
        <v>0</v>
      </c>
      <c r="Q2288" s="7">
        <v>0</v>
      </c>
      <c r="R2288" s="7">
        <v>0</v>
      </c>
      <c r="T2288" s="5">
        <v>0</v>
      </c>
      <c r="W2288" s="5">
        <v>0</v>
      </c>
      <c r="Y2288" s="5">
        <v>0</v>
      </c>
      <c r="Z2288" s="5">
        <v>0</v>
      </c>
      <c r="AB2288" s="5">
        <v>0</v>
      </c>
      <c r="AC2288" s="5">
        <v>0</v>
      </c>
      <c r="AE2288" s="5">
        <v>0</v>
      </c>
      <c r="AF2288" s="5">
        <v>0</v>
      </c>
      <c r="AH2288" s="5">
        <v>0</v>
      </c>
      <c r="AJ2288" s="7">
        <v>0</v>
      </c>
      <c r="AZ2288" s="5" t="s">
        <v>175</v>
      </c>
      <c r="BB2288" s="5" t="s">
        <v>77</v>
      </c>
      <c r="BD2288" s="5" t="s">
        <v>331</v>
      </c>
      <c r="BE2288" s="5" t="s">
        <v>67</v>
      </c>
    </row>
    <row r="2289" spans="1:57" x14ac:dyDescent="0.25">
      <c r="A2289" s="5">
        <v>2288</v>
      </c>
      <c r="B2289" s="6">
        <v>42586.449247685188</v>
      </c>
      <c r="D2289" s="5" t="s">
        <v>318</v>
      </c>
      <c r="E2289" s="5" t="s">
        <v>346</v>
      </c>
      <c r="G2289" s="5" t="s">
        <v>64</v>
      </c>
      <c r="H2289" s="5" t="s">
        <v>319</v>
      </c>
      <c r="I2289" s="5" t="s">
        <v>75</v>
      </c>
      <c r="J2289" s="5" t="s">
        <v>65</v>
      </c>
      <c r="K2289" s="5" t="s">
        <v>65</v>
      </c>
      <c r="M2289" s="5" t="s">
        <v>763</v>
      </c>
      <c r="N2289" s="5" t="s">
        <v>764</v>
      </c>
      <c r="O2289" s="7">
        <v>0</v>
      </c>
      <c r="P2289" s="7">
        <v>0</v>
      </c>
      <c r="Q2289" s="7">
        <v>0</v>
      </c>
      <c r="R2289" s="7">
        <v>0</v>
      </c>
      <c r="T2289" s="5">
        <v>0</v>
      </c>
      <c r="W2289" s="5">
        <v>0</v>
      </c>
      <c r="Y2289" s="5">
        <v>0</v>
      </c>
      <c r="Z2289" s="5">
        <v>0</v>
      </c>
      <c r="AB2289" s="5">
        <v>0</v>
      </c>
      <c r="AC2289" s="5">
        <v>0</v>
      </c>
      <c r="AE2289" s="5">
        <v>0</v>
      </c>
      <c r="AF2289" s="5">
        <v>0</v>
      </c>
      <c r="AH2289" s="5">
        <v>0</v>
      </c>
      <c r="AJ2289" s="7">
        <v>0</v>
      </c>
      <c r="AZ2289" s="5" t="s">
        <v>175</v>
      </c>
      <c r="BB2289" s="5" t="s">
        <v>77</v>
      </c>
      <c r="BD2289" s="5" t="s">
        <v>353</v>
      </c>
      <c r="BE2289" s="5" t="s">
        <v>67</v>
      </c>
    </row>
    <row r="2290" spans="1:57" x14ac:dyDescent="0.25">
      <c r="A2290" s="5">
        <v>2289</v>
      </c>
      <c r="B2290" s="6">
        <v>42586.445115740738</v>
      </c>
      <c r="D2290" s="5" t="s">
        <v>318</v>
      </c>
      <c r="E2290" s="5" t="s">
        <v>712</v>
      </c>
      <c r="G2290" s="5" t="s">
        <v>64</v>
      </c>
      <c r="H2290" s="5" t="s">
        <v>319</v>
      </c>
      <c r="I2290" s="5" t="s">
        <v>75</v>
      </c>
      <c r="J2290" s="5" t="s">
        <v>65</v>
      </c>
      <c r="K2290" s="5" t="s">
        <v>65</v>
      </c>
      <c r="M2290" s="5" t="s">
        <v>223</v>
      </c>
      <c r="N2290" s="5" t="s">
        <v>196</v>
      </c>
      <c r="O2290" s="7">
        <v>0</v>
      </c>
      <c r="P2290" s="7">
        <v>0</v>
      </c>
      <c r="Q2290" s="7">
        <v>0</v>
      </c>
      <c r="R2290" s="7">
        <v>0</v>
      </c>
      <c r="T2290" s="5">
        <v>0</v>
      </c>
      <c r="W2290" s="5">
        <v>0</v>
      </c>
      <c r="Y2290" s="5">
        <v>0</v>
      </c>
      <c r="Z2290" s="5">
        <v>0</v>
      </c>
      <c r="AB2290" s="5">
        <v>0</v>
      </c>
      <c r="AC2290" s="5">
        <v>0</v>
      </c>
      <c r="AE2290" s="5">
        <v>0</v>
      </c>
      <c r="AF2290" s="5">
        <v>0</v>
      </c>
      <c r="AH2290" s="5">
        <v>0</v>
      </c>
      <c r="AJ2290" s="7">
        <v>0</v>
      </c>
      <c r="AZ2290" s="5" t="s">
        <v>175</v>
      </c>
      <c r="BB2290" s="5" t="s">
        <v>77</v>
      </c>
      <c r="BD2290" s="5" t="s">
        <v>331</v>
      </c>
      <c r="BE2290" s="5" t="s">
        <v>67</v>
      </c>
    </row>
    <row r="2291" spans="1:57" x14ac:dyDescent="0.25">
      <c r="A2291" s="5">
        <v>2290</v>
      </c>
      <c r="B2291" s="6">
        <v>42586.390335648146</v>
      </c>
      <c r="C2291" s="6">
        <v>42586.552118055559</v>
      </c>
      <c r="D2291" s="5" t="s">
        <v>336</v>
      </c>
      <c r="E2291" s="5" t="s">
        <v>68</v>
      </c>
      <c r="F2291" s="5" t="s">
        <v>337</v>
      </c>
      <c r="G2291" s="5" t="s">
        <v>64</v>
      </c>
      <c r="H2291" s="5" t="s">
        <v>319</v>
      </c>
      <c r="I2291" s="5" t="s">
        <v>69</v>
      </c>
      <c r="J2291" s="5" t="s">
        <v>65</v>
      </c>
      <c r="K2291" s="5" t="s">
        <v>65</v>
      </c>
      <c r="L2291" s="5">
        <v>1189534</v>
      </c>
      <c r="M2291" s="5" t="s">
        <v>70</v>
      </c>
      <c r="N2291" s="5" t="s">
        <v>70</v>
      </c>
      <c r="O2291" s="7">
        <v>0</v>
      </c>
      <c r="P2291" s="7">
        <v>0</v>
      </c>
      <c r="Q2291" s="7">
        <v>0</v>
      </c>
      <c r="R2291" s="7">
        <v>0</v>
      </c>
      <c r="T2291" s="5">
        <v>33</v>
      </c>
      <c r="U2291" s="5">
        <v>0</v>
      </c>
      <c r="V2291" s="5">
        <v>0</v>
      </c>
      <c r="W2291" s="5">
        <v>0</v>
      </c>
      <c r="Z2291" s="5">
        <v>0</v>
      </c>
      <c r="AC2291" s="5">
        <v>0</v>
      </c>
      <c r="AF2291" s="5">
        <v>0</v>
      </c>
      <c r="AI2291" s="7">
        <v>675.66219999999998</v>
      </c>
      <c r="AJ2291" s="7">
        <v>1.1337999999999999</v>
      </c>
      <c r="AK2291" s="5" t="s">
        <v>190</v>
      </c>
      <c r="AZ2291" s="5" t="s">
        <v>185</v>
      </c>
      <c r="BB2291" s="5" t="s">
        <v>74</v>
      </c>
    </row>
    <row r="2292" spans="1:57" x14ac:dyDescent="0.25">
      <c r="A2292" s="5">
        <v>2291</v>
      </c>
      <c r="B2292" s="6">
        <v>42586.390335648146</v>
      </c>
      <c r="C2292" s="6">
        <v>42586.561168981483</v>
      </c>
      <c r="D2292" s="5" t="s">
        <v>336</v>
      </c>
      <c r="E2292" s="5" t="s">
        <v>68</v>
      </c>
      <c r="F2292" s="5" t="s">
        <v>337</v>
      </c>
      <c r="G2292" s="5" t="s">
        <v>64</v>
      </c>
      <c r="H2292" s="5" t="s">
        <v>319</v>
      </c>
      <c r="I2292" s="5" t="s">
        <v>69</v>
      </c>
      <c r="J2292" s="5" t="s">
        <v>65</v>
      </c>
      <c r="K2292" s="5" t="s">
        <v>65</v>
      </c>
      <c r="L2292" s="5">
        <v>258486</v>
      </c>
      <c r="M2292" s="5" t="s">
        <v>70</v>
      </c>
      <c r="N2292" s="5" t="s">
        <v>70</v>
      </c>
      <c r="O2292" s="7">
        <v>0</v>
      </c>
      <c r="P2292" s="7">
        <v>0</v>
      </c>
      <c r="Q2292" s="7">
        <v>0</v>
      </c>
      <c r="R2292" s="7">
        <v>0</v>
      </c>
      <c r="T2292" s="5">
        <v>33</v>
      </c>
      <c r="U2292" s="5">
        <v>0</v>
      </c>
      <c r="V2292" s="5">
        <v>0</v>
      </c>
      <c r="W2292" s="5">
        <v>0</v>
      </c>
      <c r="Z2292" s="5">
        <v>0</v>
      </c>
      <c r="AC2292" s="5">
        <v>0</v>
      </c>
      <c r="AF2292" s="5">
        <v>0</v>
      </c>
      <c r="AI2292" s="7">
        <v>675.68669999999997</v>
      </c>
      <c r="AJ2292" s="7">
        <v>0.24709999999999999</v>
      </c>
      <c r="AK2292" s="5" t="s">
        <v>189</v>
      </c>
      <c r="AZ2292" s="5" t="s">
        <v>186</v>
      </c>
      <c r="BB2292" s="5" t="s">
        <v>71</v>
      </c>
    </row>
    <row r="2293" spans="1:57" x14ac:dyDescent="0.25">
      <c r="A2293" s="5">
        <v>2292</v>
      </c>
      <c r="B2293" s="6">
        <v>42586.354039351849</v>
      </c>
      <c r="D2293" s="5" t="s">
        <v>684</v>
      </c>
      <c r="E2293" s="5" t="s">
        <v>318</v>
      </c>
      <c r="G2293" s="5" t="s">
        <v>64</v>
      </c>
      <c r="H2293" s="5" t="s">
        <v>319</v>
      </c>
      <c r="I2293" s="5" t="s">
        <v>176</v>
      </c>
      <c r="J2293" s="5" t="s">
        <v>65</v>
      </c>
      <c r="K2293" s="5" t="s">
        <v>65</v>
      </c>
      <c r="M2293" s="5" t="s">
        <v>287</v>
      </c>
      <c r="N2293" s="5" t="s">
        <v>66</v>
      </c>
      <c r="O2293" s="7">
        <v>0</v>
      </c>
      <c r="P2293" s="7">
        <v>0</v>
      </c>
      <c r="Q2293" s="7">
        <v>0</v>
      </c>
      <c r="R2293" s="7">
        <v>0</v>
      </c>
      <c r="T2293" s="5">
        <v>0</v>
      </c>
      <c r="W2293" s="5">
        <v>0</v>
      </c>
      <c r="Y2293" s="5">
        <v>0</v>
      </c>
      <c r="Z2293" s="5">
        <v>0</v>
      </c>
      <c r="AB2293" s="5">
        <v>0</v>
      </c>
      <c r="AC2293" s="5">
        <v>0</v>
      </c>
      <c r="AE2293" s="5">
        <v>0</v>
      </c>
      <c r="AF2293" s="5">
        <v>0</v>
      </c>
      <c r="AH2293" s="5">
        <v>0</v>
      </c>
      <c r="AJ2293" s="7">
        <v>0</v>
      </c>
      <c r="AZ2293" s="5" t="s">
        <v>175</v>
      </c>
      <c r="BB2293" s="5" t="s">
        <v>178</v>
      </c>
      <c r="BD2293" s="5" t="s">
        <v>361</v>
      </c>
      <c r="BE2293" s="5" t="s">
        <v>67</v>
      </c>
    </row>
    <row r="2294" spans="1:57" x14ac:dyDescent="0.25">
      <c r="A2294" s="5">
        <v>2293</v>
      </c>
      <c r="B2294" s="6">
        <v>42586.307002314818</v>
      </c>
      <c r="C2294" s="6">
        <v>42586.47152777778</v>
      </c>
      <c r="D2294" s="5" t="s">
        <v>336</v>
      </c>
      <c r="E2294" s="5" t="s">
        <v>241</v>
      </c>
      <c r="F2294" s="5" t="s">
        <v>337</v>
      </c>
      <c r="G2294" s="5" t="s">
        <v>64</v>
      </c>
      <c r="H2294" s="5" t="s">
        <v>319</v>
      </c>
      <c r="I2294" s="5" t="s">
        <v>69</v>
      </c>
      <c r="J2294" s="5" t="s">
        <v>65</v>
      </c>
      <c r="K2294" s="5" t="s">
        <v>65</v>
      </c>
      <c r="L2294" s="5">
        <v>6756068</v>
      </c>
      <c r="M2294" s="5" t="s">
        <v>70</v>
      </c>
      <c r="N2294" s="5" t="s">
        <v>70</v>
      </c>
      <c r="O2294" s="7">
        <v>0</v>
      </c>
      <c r="P2294" s="7">
        <v>0</v>
      </c>
      <c r="Q2294" s="7">
        <v>0</v>
      </c>
      <c r="R2294" s="7">
        <v>0</v>
      </c>
      <c r="T2294" s="5">
        <v>33</v>
      </c>
      <c r="U2294" s="5">
        <v>0</v>
      </c>
      <c r="V2294" s="5">
        <v>0</v>
      </c>
      <c r="W2294" s="5">
        <v>0</v>
      </c>
      <c r="Z2294" s="5">
        <v>0</v>
      </c>
      <c r="AC2294" s="5">
        <v>0</v>
      </c>
      <c r="AF2294" s="5">
        <v>0</v>
      </c>
      <c r="AI2294" s="7">
        <v>682.39170000000001</v>
      </c>
      <c r="AJ2294" s="7">
        <v>6.4433999999999996</v>
      </c>
      <c r="AK2294" s="5" t="s">
        <v>190</v>
      </c>
      <c r="AZ2294" s="5" t="s">
        <v>185</v>
      </c>
      <c r="BB2294" s="5" t="s">
        <v>74</v>
      </c>
    </row>
    <row r="2295" spans="1:57" x14ac:dyDescent="0.25">
      <c r="A2295" s="5">
        <v>2294</v>
      </c>
      <c r="B2295" s="6">
        <v>42586.307002314818</v>
      </c>
      <c r="C2295" s="6">
        <v>42586.458831018521</v>
      </c>
      <c r="D2295" s="5" t="s">
        <v>336</v>
      </c>
      <c r="E2295" s="5" t="s">
        <v>241</v>
      </c>
      <c r="F2295" s="5" t="s">
        <v>337</v>
      </c>
      <c r="G2295" s="5" t="s">
        <v>64</v>
      </c>
      <c r="H2295" s="5" t="s">
        <v>319</v>
      </c>
      <c r="I2295" s="5" t="s">
        <v>69</v>
      </c>
      <c r="J2295" s="5" t="s">
        <v>65</v>
      </c>
      <c r="K2295" s="5" t="s">
        <v>65</v>
      </c>
      <c r="L2295" s="5">
        <v>281641</v>
      </c>
      <c r="M2295" s="5" t="s">
        <v>70</v>
      </c>
      <c r="N2295" s="5" t="s">
        <v>70</v>
      </c>
      <c r="O2295" s="7">
        <v>0</v>
      </c>
      <c r="P2295" s="7">
        <v>0</v>
      </c>
      <c r="Q2295" s="7">
        <v>0</v>
      </c>
      <c r="R2295" s="7">
        <v>0</v>
      </c>
      <c r="T2295" s="5">
        <v>33</v>
      </c>
      <c r="U2295" s="5">
        <v>0</v>
      </c>
      <c r="V2295" s="5">
        <v>0</v>
      </c>
      <c r="W2295" s="5">
        <v>0</v>
      </c>
      <c r="Z2295" s="5">
        <v>0</v>
      </c>
      <c r="AC2295" s="5">
        <v>0</v>
      </c>
      <c r="AF2295" s="5">
        <v>0</v>
      </c>
      <c r="AI2295" s="7">
        <v>682.39859999999999</v>
      </c>
      <c r="AJ2295" s="7">
        <v>0.26860000000000001</v>
      </c>
      <c r="AK2295" s="5" t="s">
        <v>189</v>
      </c>
      <c r="AZ2295" s="5" t="s">
        <v>186</v>
      </c>
      <c r="BB2295" s="5" t="s">
        <v>71</v>
      </c>
    </row>
    <row r="2296" spans="1:57" x14ac:dyDescent="0.25">
      <c r="A2296" s="5">
        <v>2295</v>
      </c>
      <c r="B2296" s="6">
        <v>42586.223668981482</v>
      </c>
      <c r="C2296" s="6">
        <v>42586.376273148147</v>
      </c>
      <c r="D2296" s="5" t="s">
        <v>336</v>
      </c>
      <c r="E2296" s="5" t="s">
        <v>241</v>
      </c>
      <c r="F2296" s="5" t="s">
        <v>337</v>
      </c>
      <c r="G2296" s="5" t="s">
        <v>64</v>
      </c>
      <c r="H2296" s="5" t="s">
        <v>319</v>
      </c>
      <c r="I2296" s="5" t="s">
        <v>69</v>
      </c>
      <c r="J2296" s="5" t="s">
        <v>65</v>
      </c>
      <c r="K2296" s="5" t="s">
        <v>65</v>
      </c>
      <c r="L2296" s="5">
        <v>239387</v>
      </c>
      <c r="M2296" s="5" t="s">
        <v>70</v>
      </c>
      <c r="N2296" s="5" t="s">
        <v>70</v>
      </c>
      <c r="O2296" s="7">
        <v>0</v>
      </c>
      <c r="P2296" s="7">
        <v>0</v>
      </c>
      <c r="Q2296" s="7">
        <v>0</v>
      </c>
      <c r="R2296" s="7">
        <v>0</v>
      </c>
      <c r="T2296" s="5">
        <v>33</v>
      </c>
      <c r="U2296" s="5">
        <v>0</v>
      </c>
      <c r="V2296" s="5">
        <v>0</v>
      </c>
      <c r="W2296" s="5">
        <v>0</v>
      </c>
      <c r="Z2296" s="5">
        <v>0</v>
      </c>
      <c r="AC2296" s="5">
        <v>0</v>
      </c>
      <c r="AF2296" s="5">
        <v>0</v>
      </c>
      <c r="AI2296" s="7">
        <v>682.63289999999995</v>
      </c>
      <c r="AJ2296" s="7">
        <v>0.22850000000000001</v>
      </c>
      <c r="AK2296" s="5" t="s">
        <v>190</v>
      </c>
      <c r="AZ2296" s="5" t="s">
        <v>185</v>
      </c>
      <c r="BB2296" s="5" t="s">
        <v>74</v>
      </c>
    </row>
    <row r="2297" spans="1:57" x14ac:dyDescent="0.25">
      <c r="A2297" s="5">
        <v>2296</v>
      </c>
      <c r="B2297" s="6">
        <v>42586.223668981482</v>
      </c>
      <c r="C2297" s="6">
        <v>42586.379895833335</v>
      </c>
      <c r="D2297" s="5" t="s">
        <v>336</v>
      </c>
      <c r="E2297" s="5" t="s">
        <v>241</v>
      </c>
      <c r="F2297" s="5" t="s">
        <v>337</v>
      </c>
      <c r="G2297" s="5" t="s">
        <v>64</v>
      </c>
      <c r="H2297" s="5" t="s">
        <v>319</v>
      </c>
      <c r="I2297" s="5" t="s">
        <v>69</v>
      </c>
      <c r="J2297" s="5" t="s">
        <v>65</v>
      </c>
      <c r="K2297" s="5" t="s">
        <v>65</v>
      </c>
      <c r="L2297" s="5">
        <v>13386</v>
      </c>
      <c r="M2297" s="5" t="s">
        <v>70</v>
      </c>
      <c r="N2297" s="5" t="s">
        <v>70</v>
      </c>
      <c r="O2297" s="7">
        <v>0</v>
      </c>
      <c r="P2297" s="7">
        <v>0</v>
      </c>
      <c r="Q2297" s="7">
        <v>0</v>
      </c>
      <c r="R2297" s="7">
        <v>0</v>
      </c>
      <c r="T2297" s="5">
        <v>33</v>
      </c>
      <c r="U2297" s="5">
        <v>0</v>
      </c>
      <c r="V2297" s="5">
        <v>0</v>
      </c>
      <c r="W2297" s="5">
        <v>0</v>
      </c>
      <c r="Z2297" s="5">
        <v>0</v>
      </c>
      <c r="AC2297" s="5">
        <v>0</v>
      </c>
      <c r="AF2297" s="5">
        <v>0</v>
      </c>
      <c r="AI2297" s="7">
        <v>682.63980000000004</v>
      </c>
      <c r="AJ2297" s="7">
        <v>1.2699999999999999E-2</v>
      </c>
      <c r="AK2297" s="5" t="s">
        <v>189</v>
      </c>
      <c r="AZ2297" s="5" t="s">
        <v>186</v>
      </c>
      <c r="BB2297" s="5" t="s">
        <v>71</v>
      </c>
    </row>
    <row r="2298" spans="1:57" x14ac:dyDescent="0.25">
      <c r="A2298" s="5">
        <v>2297</v>
      </c>
      <c r="B2298" s="6">
        <v>42586.140335648146</v>
      </c>
      <c r="C2298" s="6">
        <v>42586.305995370371</v>
      </c>
      <c r="D2298" s="5" t="s">
        <v>336</v>
      </c>
      <c r="E2298" s="5" t="s">
        <v>68</v>
      </c>
      <c r="G2298" s="5" t="s">
        <v>64</v>
      </c>
      <c r="H2298" s="5" t="s">
        <v>319</v>
      </c>
      <c r="I2298" s="5" t="s">
        <v>69</v>
      </c>
      <c r="J2298" s="5" t="s">
        <v>65</v>
      </c>
      <c r="K2298" s="5" t="s">
        <v>65</v>
      </c>
      <c r="L2298" s="5">
        <v>13652</v>
      </c>
      <c r="M2298" s="5" t="s">
        <v>70</v>
      </c>
      <c r="N2298" s="5" t="s">
        <v>70</v>
      </c>
      <c r="O2298" s="7">
        <v>0</v>
      </c>
      <c r="P2298" s="7">
        <v>0</v>
      </c>
      <c r="Q2298" s="7">
        <v>0</v>
      </c>
      <c r="R2298" s="7">
        <v>0</v>
      </c>
      <c r="T2298" s="5">
        <v>33</v>
      </c>
      <c r="U2298" s="5">
        <v>0</v>
      </c>
      <c r="V2298" s="5">
        <v>0</v>
      </c>
      <c r="W2298" s="5">
        <v>0</v>
      </c>
      <c r="Z2298" s="5">
        <v>0</v>
      </c>
      <c r="AC2298" s="5">
        <v>0</v>
      </c>
      <c r="AF2298" s="5">
        <v>0</v>
      </c>
      <c r="AI2298" s="7">
        <v>682.83609999999999</v>
      </c>
      <c r="AJ2298" s="7">
        <v>1.2699999999999999E-2</v>
      </c>
      <c r="AK2298" s="5" t="s">
        <v>189</v>
      </c>
      <c r="AZ2298" s="5" t="s">
        <v>186</v>
      </c>
      <c r="BB2298" s="5" t="s">
        <v>71</v>
      </c>
    </row>
    <row r="2299" spans="1:57" x14ac:dyDescent="0.25">
      <c r="A2299" s="5">
        <v>2298</v>
      </c>
      <c r="B2299" s="6">
        <v>42586.140335648146</v>
      </c>
      <c r="C2299" s="6">
        <v>42586.301701388889</v>
      </c>
      <c r="D2299" s="5" t="s">
        <v>336</v>
      </c>
      <c r="E2299" s="5" t="s">
        <v>68</v>
      </c>
      <c r="G2299" s="5" t="s">
        <v>64</v>
      </c>
      <c r="H2299" s="5" t="s">
        <v>319</v>
      </c>
      <c r="I2299" s="5" t="s">
        <v>69</v>
      </c>
      <c r="J2299" s="5" t="s">
        <v>65</v>
      </c>
      <c r="K2299" s="5" t="s">
        <v>65</v>
      </c>
      <c r="L2299" s="5">
        <v>193112</v>
      </c>
      <c r="M2299" s="5" t="s">
        <v>70</v>
      </c>
      <c r="N2299" s="5" t="s">
        <v>70</v>
      </c>
      <c r="O2299" s="7">
        <v>0</v>
      </c>
      <c r="P2299" s="7">
        <v>0</v>
      </c>
      <c r="Q2299" s="7">
        <v>0</v>
      </c>
      <c r="R2299" s="7">
        <v>0</v>
      </c>
      <c r="T2299" s="5">
        <v>33</v>
      </c>
      <c r="U2299" s="5">
        <v>0</v>
      </c>
      <c r="V2299" s="5">
        <v>0</v>
      </c>
      <c r="W2299" s="5">
        <v>0</v>
      </c>
      <c r="Z2299" s="5">
        <v>0</v>
      </c>
      <c r="AC2299" s="5">
        <v>0</v>
      </c>
      <c r="AF2299" s="5">
        <v>0</v>
      </c>
      <c r="AI2299" s="7">
        <v>682.82920000000001</v>
      </c>
      <c r="AJ2299" s="7">
        <v>0.18360000000000001</v>
      </c>
      <c r="AK2299" s="5" t="s">
        <v>190</v>
      </c>
      <c r="AZ2299" s="5" t="s">
        <v>185</v>
      </c>
      <c r="BB2299" s="5" t="s">
        <v>74</v>
      </c>
    </row>
    <row r="2300" spans="1:57" x14ac:dyDescent="0.25">
      <c r="A2300" s="5">
        <v>2299</v>
      </c>
      <c r="B2300" s="6">
        <v>42586.057002314818</v>
      </c>
      <c r="C2300" s="6">
        <v>42586.224363425928</v>
      </c>
      <c r="D2300" s="5" t="s">
        <v>336</v>
      </c>
      <c r="E2300" s="5" t="s">
        <v>68</v>
      </c>
      <c r="G2300" s="5" t="s">
        <v>64</v>
      </c>
      <c r="H2300" s="5" t="s">
        <v>319</v>
      </c>
      <c r="I2300" s="5" t="s">
        <v>69</v>
      </c>
      <c r="J2300" s="5" t="s">
        <v>65</v>
      </c>
      <c r="K2300" s="5" t="s">
        <v>65</v>
      </c>
      <c r="L2300" s="5">
        <v>12151</v>
      </c>
      <c r="M2300" s="5" t="s">
        <v>70</v>
      </c>
      <c r="N2300" s="5" t="s">
        <v>70</v>
      </c>
      <c r="O2300" s="7">
        <v>0</v>
      </c>
      <c r="P2300" s="7">
        <v>0</v>
      </c>
      <c r="Q2300" s="7">
        <v>0</v>
      </c>
      <c r="R2300" s="7">
        <v>0</v>
      </c>
      <c r="T2300" s="5">
        <v>33</v>
      </c>
      <c r="U2300" s="5">
        <v>0</v>
      </c>
      <c r="V2300" s="5">
        <v>0</v>
      </c>
      <c r="W2300" s="5">
        <v>0</v>
      </c>
      <c r="Z2300" s="5">
        <v>0</v>
      </c>
      <c r="AC2300" s="5">
        <v>0</v>
      </c>
      <c r="AF2300" s="5">
        <v>0</v>
      </c>
      <c r="AI2300" s="7">
        <v>682.93179999999995</v>
      </c>
      <c r="AJ2300" s="7">
        <v>1.17E-2</v>
      </c>
      <c r="AK2300" s="5" t="s">
        <v>189</v>
      </c>
      <c r="AZ2300" s="5" t="s">
        <v>186</v>
      </c>
      <c r="BB2300" s="5" t="s">
        <v>71</v>
      </c>
    </row>
    <row r="2301" spans="1:57" x14ac:dyDescent="0.25">
      <c r="A2301" s="5">
        <v>2300</v>
      </c>
      <c r="B2301" s="6">
        <v>42586.056990740741</v>
      </c>
      <c r="C2301" s="6">
        <v>42586.220601851855</v>
      </c>
      <c r="D2301" s="5" t="s">
        <v>336</v>
      </c>
      <c r="E2301" s="5" t="s">
        <v>68</v>
      </c>
      <c r="G2301" s="5" t="s">
        <v>64</v>
      </c>
      <c r="H2301" s="5" t="s">
        <v>319</v>
      </c>
      <c r="I2301" s="5" t="s">
        <v>69</v>
      </c>
      <c r="J2301" s="5" t="s">
        <v>65</v>
      </c>
      <c r="K2301" s="5" t="s">
        <v>65</v>
      </c>
      <c r="L2301" s="5">
        <v>251780</v>
      </c>
      <c r="M2301" s="5" t="s">
        <v>70</v>
      </c>
      <c r="N2301" s="5" t="s">
        <v>70</v>
      </c>
      <c r="O2301" s="7">
        <v>0</v>
      </c>
      <c r="P2301" s="7">
        <v>0</v>
      </c>
      <c r="Q2301" s="7">
        <v>0</v>
      </c>
      <c r="R2301" s="7">
        <v>0</v>
      </c>
      <c r="T2301" s="5">
        <v>33</v>
      </c>
      <c r="U2301" s="5">
        <v>0</v>
      </c>
      <c r="V2301" s="5">
        <v>0</v>
      </c>
      <c r="W2301" s="5">
        <v>0</v>
      </c>
      <c r="Z2301" s="5">
        <v>0</v>
      </c>
      <c r="AC2301" s="5">
        <v>0</v>
      </c>
      <c r="AF2301" s="5">
        <v>0</v>
      </c>
      <c r="AI2301" s="7">
        <v>683.08799999999997</v>
      </c>
      <c r="AJ2301" s="7">
        <v>0.2402</v>
      </c>
      <c r="AK2301" s="5" t="s">
        <v>190</v>
      </c>
      <c r="AZ2301" s="5" t="s">
        <v>185</v>
      </c>
      <c r="BB2301" s="5" t="s">
        <v>74</v>
      </c>
    </row>
    <row r="2302" spans="1:57" x14ac:dyDescent="0.25">
      <c r="A2302" s="5">
        <v>2301</v>
      </c>
      <c r="B2302" s="6">
        <v>42585.987534722219</v>
      </c>
      <c r="D2302" s="5" t="s">
        <v>344</v>
      </c>
      <c r="E2302" s="5" t="s">
        <v>318</v>
      </c>
      <c r="G2302" s="5" t="s">
        <v>64</v>
      </c>
      <c r="H2302" s="5" t="s">
        <v>319</v>
      </c>
      <c r="I2302" s="5" t="s">
        <v>176</v>
      </c>
      <c r="J2302" s="5" t="s">
        <v>65</v>
      </c>
      <c r="K2302" s="5" t="s">
        <v>65</v>
      </c>
      <c r="M2302" s="5" t="s">
        <v>502</v>
      </c>
      <c r="N2302" s="5" t="s">
        <v>66</v>
      </c>
      <c r="O2302" s="7">
        <v>0</v>
      </c>
      <c r="P2302" s="7">
        <v>0</v>
      </c>
      <c r="Q2302" s="7">
        <v>0</v>
      </c>
      <c r="R2302" s="7">
        <v>0</v>
      </c>
      <c r="T2302" s="5">
        <v>0</v>
      </c>
      <c r="W2302" s="5">
        <v>0</v>
      </c>
      <c r="Y2302" s="5">
        <v>0</v>
      </c>
      <c r="Z2302" s="5">
        <v>0</v>
      </c>
      <c r="AB2302" s="5">
        <v>0</v>
      </c>
      <c r="AC2302" s="5">
        <v>0</v>
      </c>
      <c r="AE2302" s="5">
        <v>0</v>
      </c>
      <c r="AF2302" s="5">
        <v>0</v>
      </c>
      <c r="AH2302" s="5">
        <v>0</v>
      </c>
      <c r="AJ2302" s="7">
        <v>0</v>
      </c>
      <c r="AZ2302" s="5" t="s">
        <v>175</v>
      </c>
      <c r="BB2302" s="5" t="s">
        <v>178</v>
      </c>
      <c r="BD2302" s="5" t="s">
        <v>361</v>
      </c>
      <c r="BE2302" s="5" t="s">
        <v>67</v>
      </c>
    </row>
    <row r="2303" spans="1:57" x14ac:dyDescent="0.25">
      <c r="A2303" s="5">
        <v>2302</v>
      </c>
      <c r="B2303" s="6">
        <v>42585.983935185184</v>
      </c>
      <c r="D2303" s="5" t="s">
        <v>344</v>
      </c>
      <c r="E2303" s="5" t="s">
        <v>318</v>
      </c>
      <c r="G2303" s="5" t="s">
        <v>64</v>
      </c>
      <c r="H2303" s="5" t="s">
        <v>319</v>
      </c>
      <c r="I2303" s="5" t="s">
        <v>176</v>
      </c>
      <c r="J2303" s="5" t="s">
        <v>65</v>
      </c>
      <c r="K2303" s="5" t="s">
        <v>65</v>
      </c>
      <c r="M2303" s="5" t="s">
        <v>280</v>
      </c>
      <c r="N2303" s="5" t="s">
        <v>66</v>
      </c>
      <c r="O2303" s="7">
        <v>0</v>
      </c>
      <c r="P2303" s="7">
        <v>0</v>
      </c>
      <c r="Q2303" s="7">
        <v>0</v>
      </c>
      <c r="R2303" s="7">
        <v>0</v>
      </c>
      <c r="T2303" s="5">
        <v>0</v>
      </c>
      <c r="W2303" s="5">
        <v>0</v>
      </c>
      <c r="Y2303" s="5">
        <v>0</v>
      </c>
      <c r="Z2303" s="5">
        <v>0</v>
      </c>
      <c r="AB2303" s="5">
        <v>0</v>
      </c>
      <c r="AC2303" s="5">
        <v>0</v>
      </c>
      <c r="AE2303" s="5">
        <v>0</v>
      </c>
      <c r="AF2303" s="5">
        <v>0</v>
      </c>
      <c r="AH2303" s="5">
        <v>0</v>
      </c>
      <c r="AJ2303" s="7">
        <v>0</v>
      </c>
      <c r="AZ2303" s="5" t="s">
        <v>175</v>
      </c>
      <c r="BB2303" s="5" t="s">
        <v>178</v>
      </c>
      <c r="BD2303" s="5" t="s">
        <v>355</v>
      </c>
      <c r="BE2303" s="5" t="s">
        <v>67</v>
      </c>
    </row>
    <row r="2304" spans="1:57" x14ac:dyDescent="0.25">
      <c r="A2304" s="5">
        <v>2303</v>
      </c>
      <c r="B2304" s="6">
        <v>42585.981620370374</v>
      </c>
      <c r="D2304" s="5" t="s">
        <v>344</v>
      </c>
      <c r="E2304" s="5" t="s">
        <v>318</v>
      </c>
      <c r="G2304" s="5" t="s">
        <v>64</v>
      </c>
      <c r="H2304" s="5" t="s">
        <v>319</v>
      </c>
      <c r="I2304" s="5" t="s">
        <v>176</v>
      </c>
      <c r="J2304" s="5" t="s">
        <v>65</v>
      </c>
      <c r="K2304" s="5" t="s">
        <v>65</v>
      </c>
      <c r="M2304" s="5" t="s">
        <v>231</v>
      </c>
      <c r="N2304" s="5" t="s">
        <v>66</v>
      </c>
      <c r="O2304" s="7">
        <v>0</v>
      </c>
      <c r="P2304" s="7">
        <v>0</v>
      </c>
      <c r="Q2304" s="7">
        <v>0</v>
      </c>
      <c r="R2304" s="7">
        <v>0</v>
      </c>
      <c r="T2304" s="5">
        <v>0</v>
      </c>
      <c r="W2304" s="5">
        <v>0</v>
      </c>
      <c r="Y2304" s="5">
        <v>0</v>
      </c>
      <c r="Z2304" s="5">
        <v>0</v>
      </c>
      <c r="AB2304" s="5">
        <v>0</v>
      </c>
      <c r="AC2304" s="5">
        <v>0</v>
      </c>
      <c r="AE2304" s="5">
        <v>0</v>
      </c>
      <c r="AF2304" s="5">
        <v>0</v>
      </c>
      <c r="AH2304" s="5">
        <v>0</v>
      </c>
      <c r="AJ2304" s="7">
        <v>0</v>
      </c>
      <c r="AZ2304" s="5" t="s">
        <v>175</v>
      </c>
      <c r="BB2304" s="5" t="s">
        <v>178</v>
      </c>
      <c r="BD2304" s="5" t="s">
        <v>361</v>
      </c>
      <c r="BE2304" s="5" t="s">
        <v>67</v>
      </c>
    </row>
    <row r="2305" spans="1:57" x14ac:dyDescent="0.25">
      <c r="A2305" s="5">
        <v>2304</v>
      </c>
      <c r="B2305" s="6">
        <v>42585.973668981482</v>
      </c>
      <c r="C2305" s="6">
        <v>42586.132870370369</v>
      </c>
      <c r="D2305" s="5" t="s">
        <v>336</v>
      </c>
      <c r="E2305" s="5" t="s">
        <v>68</v>
      </c>
      <c r="G2305" s="5" t="s">
        <v>64</v>
      </c>
      <c r="H2305" s="5" t="s">
        <v>319</v>
      </c>
      <c r="I2305" s="5" t="s">
        <v>69</v>
      </c>
      <c r="J2305" s="5" t="s">
        <v>65</v>
      </c>
      <c r="K2305" s="5" t="s">
        <v>65</v>
      </c>
      <c r="L2305" s="5">
        <v>4865573</v>
      </c>
      <c r="M2305" s="5" t="s">
        <v>70</v>
      </c>
      <c r="N2305" s="5" t="s">
        <v>70</v>
      </c>
      <c r="O2305" s="7">
        <v>0</v>
      </c>
      <c r="P2305" s="7">
        <v>0</v>
      </c>
      <c r="Q2305" s="7">
        <v>0</v>
      </c>
      <c r="R2305" s="7">
        <v>0</v>
      </c>
      <c r="T2305" s="5">
        <v>33</v>
      </c>
      <c r="U2305" s="5">
        <v>0</v>
      </c>
      <c r="V2305" s="5">
        <v>0</v>
      </c>
      <c r="W2305" s="5">
        <v>0</v>
      </c>
      <c r="Z2305" s="5">
        <v>0</v>
      </c>
      <c r="AC2305" s="5">
        <v>0</v>
      </c>
      <c r="AF2305" s="5">
        <v>0</v>
      </c>
      <c r="AI2305" s="7">
        <v>705.48450000000003</v>
      </c>
      <c r="AJ2305" s="7">
        <v>4.6406000000000001</v>
      </c>
      <c r="AK2305" s="5" t="s">
        <v>189</v>
      </c>
      <c r="AZ2305" s="5" t="s">
        <v>186</v>
      </c>
      <c r="BB2305" s="5" t="s">
        <v>71</v>
      </c>
    </row>
    <row r="2306" spans="1:57" x14ac:dyDescent="0.25">
      <c r="A2306" s="5">
        <v>2305</v>
      </c>
      <c r="B2306" s="6">
        <v>42585.973657407405</v>
      </c>
      <c r="C2306" s="6">
        <v>42586.129259259258</v>
      </c>
      <c r="D2306" s="5" t="s">
        <v>336</v>
      </c>
      <c r="E2306" s="5" t="s">
        <v>68</v>
      </c>
      <c r="G2306" s="5" t="s">
        <v>64</v>
      </c>
      <c r="H2306" s="5" t="s">
        <v>319</v>
      </c>
      <c r="I2306" s="5" t="s">
        <v>69</v>
      </c>
      <c r="J2306" s="5" t="s">
        <v>65</v>
      </c>
      <c r="K2306" s="5" t="s">
        <v>65</v>
      </c>
      <c r="L2306" s="5">
        <v>31989060</v>
      </c>
      <c r="M2306" s="5" t="s">
        <v>70</v>
      </c>
      <c r="N2306" s="5" t="s">
        <v>70</v>
      </c>
      <c r="O2306" s="7">
        <v>0</v>
      </c>
      <c r="P2306" s="7">
        <v>0</v>
      </c>
      <c r="Q2306" s="7">
        <v>0</v>
      </c>
      <c r="R2306" s="7">
        <v>0</v>
      </c>
      <c r="T2306" s="5">
        <v>33</v>
      </c>
      <c r="U2306" s="5">
        <v>0</v>
      </c>
      <c r="V2306" s="5">
        <v>0</v>
      </c>
      <c r="W2306" s="5">
        <v>0</v>
      </c>
      <c r="Z2306" s="5">
        <v>0</v>
      </c>
      <c r="AC2306" s="5">
        <v>0</v>
      </c>
      <c r="AF2306" s="5">
        <v>0</v>
      </c>
      <c r="AI2306" s="7">
        <v>718.23649999999998</v>
      </c>
      <c r="AJ2306" s="7">
        <v>30.5078</v>
      </c>
      <c r="AK2306" s="5" t="s">
        <v>190</v>
      </c>
      <c r="AZ2306" s="5" t="s">
        <v>185</v>
      </c>
      <c r="BB2306" s="5" t="s">
        <v>74</v>
      </c>
    </row>
    <row r="2307" spans="1:57" x14ac:dyDescent="0.25">
      <c r="A2307" s="5">
        <v>2306</v>
      </c>
      <c r="B2307" s="6">
        <v>42585.943206018521</v>
      </c>
      <c r="C2307" s="6">
        <v>42586.041296296295</v>
      </c>
      <c r="D2307" s="5" t="s">
        <v>336</v>
      </c>
      <c r="E2307" s="5" t="s">
        <v>68</v>
      </c>
      <c r="F2307" s="5" t="s">
        <v>337</v>
      </c>
      <c r="G2307" s="5" t="s">
        <v>64</v>
      </c>
      <c r="H2307" s="5" t="s">
        <v>319</v>
      </c>
      <c r="I2307" s="5" t="s">
        <v>69</v>
      </c>
      <c r="J2307" s="5" t="s">
        <v>65</v>
      </c>
      <c r="K2307" s="5" t="s">
        <v>65</v>
      </c>
      <c r="L2307" s="5">
        <v>411361</v>
      </c>
      <c r="M2307" s="5" t="s">
        <v>70</v>
      </c>
      <c r="N2307" s="5" t="s">
        <v>70</v>
      </c>
      <c r="O2307" s="7">
        <v>0</v>
      </c>
      <c r="P2307" s="7">
        <v>0</v>
      </c>
      <c r="Q2307" s="7">
        <v>0</v>
      </c>
      <c r="R2307" s="7">
        <v>0</v>
      </c>
      <c r="T2307" s="5">
        <v>33</v>
      </c>
      <c r="U2307" s="5">
        <v>0</v>
      </c>
      <c r="V2307" s="5">
        <v>0</v>
      </c>
      <c r="W2307" s="5">
        <v>0</v>
      </c>
      <c r="Z2307" s="5">
        <v>0</v>
      </c>
      <c r="AC2307" s="5">
        <v>0</v>
      </c>
      <c r="AF2307" s="5">
        <v>0</v>
      </c>
      <c r="AI2307" s="7">
        <v>720.52549999999997</v>
      </c>
      <c r="AJ2307" s="7">
        <v>0.3926</v>
      </c>
      <c r="AK2307" s="5" t="s">
        <v>149</v>
      </c>
      <c r="AZ2307" s="5" t="s">
        <v>186</v>
      </c>
      <c r="BB2307" s="5" t="s">
        <v>71</v>
      </c>
    </row>
    <row r="2308" spans="1:57" x14ac:dyDescent="0.25">
      <c r="A2308" s="5">
        <v>2307</v>
      </c>
      <c r="B2308" s="6">
        <v>42585.94258101852</v>
      </c>
      <c r="C2308" s="6">
        <v>42586.054745370369</v>
      </c>
      <c r="D2308" s="5" t="s">
        <v>336</v>
      </c>
      <c r="E2308" s="5" t="s">
        <v>68</v>
      </c>
      <c r="F2308" s="5" t="s">
        <v>337</v>
      </c>
      <c r="G2308" s="5" t="s">
        <v>64</v>
      </c>
      <c r="H2308" s="5" t="s">
        <v>319</v>
      </c>
      <c r="I2308" s="5" t="s">
        <v>69</v>
      </c>
      <c r="J2308" s="5" t="s">
        <v>65</v>
      </c>
      <c r="K2308" s="5" t="s">
        <v>65</v>
      </c>
      <c r="L2308" s="5">
        <v>1988477</v>
      </c>
      <c r="M2308" s="5" t="s">
        <v>70</v>
      </c>
      <c r="N2308" s="5" t="s">
        <v>70</v>
      </c>
      <c r="O2308" s="7">
        <v>0</v>
      </c>
      <c r="P2308" s="7">
        <v>0</v>
      </c>
      <c r="Q2308" s="7">
        <v>0</v>
      </c>
      <c r="R2308" s="7">
        <v>0</v>
      </c>
      <c r="T2308" s="5">
        <v>33</v>
      </c>
      <c r="U2308" s="5">
        <v>0</v>
      </c>
      <c r="V2308" s="5">
        <v>0</v>
      </c>
      <c r="W2308" s="5">
        <v>0</v>
      </c>
      <c r="Z2308" s="5">
        <v>0</v>
      </c>
      <c r="AC2308" s="5">
        <v>0</v>
      </c>
      <c r="AF2308" s="5">
        <v>0</v>
      </c>
      <c r="AI2308" s="7">
        <v>720.13289999999995</v>
      </c>
      <c r="AJ2308" s="7">
        <v>1.8965000000000001</v>
      </c>
      <c r="AK2308" s="5" t="s">
        <v>148</v>
      </c>
      <c r="AZ2308" s="5" t="s">
        <v>185</v>
      </c>
      <c r="BB2308" s="5" t="s">
        <v>74</v>
      </c>
    </row>
    <row r="2309" spans="1:57" x14ac:dyDescent="0.25">
      <c r="A2309" s="5">
        <v>2308</v>
      </c>
      <c r="B2309" s="6">
        <v>42585.912557870368</v>
      </c>
      <c r="D2309" s="5" t="s">
        <v>318</v>
      </c>
      <c r="E2309" s="5" t="s">
        <v>344</v>
      </c>
      <c r="G2309" s="5" t="s">
        <v>64</v>
      </c>
      <c r="H2309" s="5" t="s">
        <v>319</v>
      </c>
      <c r="I2309" s="5" t="s">
        <v>75</v>
      </c>
      <c r="J2309" s="5" t="s">
        <v>65</v>
      </c>
      <c r="K2309" s="5" t="s">
        <v>65</v>
      </c>
      <c r="M2309" s="5" t="s">
        <v>258</v>
      </c>
      <c r="N2309" s="5" t="s">
        <v>76</v>
      </c>
      <c r="O2309" s="7">
        <v>0</v>
      </c>
      <c r="P2309" s="7">
        <v>0</v>
      </c>
      <c r="Q2309" s="7">
        <v>0</v>
      </c>
      <c r="R2309" s="7">
        <v>0</v>
      </c>
      <c r="T2309" s="5">
        <v>0</v>
      </c>
      <c r="W2309" s="5">
        <v>0</v>
      </c>
      <c r="Y2309" s="5">
        <v>0</v>
      </c>
      <c r="Z2309" s="5">
        <v>0</v>
      </c>
      <c r="AB2309" s="5">
        <v>0</v>
      </c>
      <c r="AC2309" s="5">
        <v>0</v>
      </c>
      <c r="AE2309" s="5">
        <v>0</v>
      </c>
      <c r="AF2309" s="5">
        <v>0</v>
      </c>
      <c r="AH2309" s="5">
        <v>0</v>
      </c>
      <c r="AJ2309" s="7">
        <v>0</v>
      </c>
      <c r="AZ2309" s="5" t="s">
        <v>175</v>
      </c>
      <c r="BB2309" s="5" t="s">
        <v>77</v>
      </c>
      <c r="BD2309" s="5" t="s">
        <v>331</v>
      </c>
      <c r="BE2309" s="5" t="s">
        <v>67</v>
      </c>
    </row>
    <row r="2310" spans="1:57" x14ac:dyDescent="0.25">
      <c r="A2310" s="5">
        <v>2309</v>
      </c>
      <c r="B2310" s="6">
        <v>42585.908321759256</v>
      </c>
      <c r="D2310" s="5" t="s">
        <v>317</v>
      </c>
      <c r="E2310" s="5" t="s">
        <v>318</v>
      </c>
      <c r="F2310" s="5" t="s">
        <v>317</v>
      </c>
      <c r="G2310" s="5" t="s">
        <v>80</v>
      </c>
      <c r="H2310" s="5" t="s">
        <v>319</v>
      </c>
      <c r="I2310" s="5" t="s">
        <v>320</v>
      </c>
      <c r="J2310" s="5" t="s">
        <v>65</v>
      </c>
      <c r="K2310" s="5" t="s">
        <v>65</v>
      </c>
      <c r="M2310" s="5" t="s">
        <v>446</v>
      </c>
      <c r="N2310" s="5" t="s">
        <v>66</v>
      </c>
      <c r="O2310" s="7">
        <v>0</v>
      </c>
      <c r="P2310" s="7">
        <v>0</v>
      </c>
      <c r="Q2310" s="7">
        <v>0</v>
      </c>
      <c r="R2310" s="7">
        <v>0</v>
      </c>
      <c r="T2310" s="5">
        <v>0</v>
      </c>
      <c r="W2310" s="5">
        <v>0</v>
      </c>
      <c r="Y2310" s="5">
        <v>0</v>
      </c>
      <c r="Z2310" s="5">
        <v>0</v>
      </c>
      <c r="AB2310" s="5">
        <v>0</v>
      </c>
      <c r="AC2310" s="5">
        <v>0</v>
      </c>
      <c r="AE2310" s="5">
        <v>0</v>
      </c>
      <c r="AF2310" s="5">
        <v>0</v>
      </c>
      <c r="AH2310" s="5">
        <v>0</v>
      </c>
      <c r="AJ2310" s="7">
        <v>0</v>
      </c>
      <c r="BB2310" s="5" t="s">
        <v>322</v>
      </c>
      <c r="BD2310" s="5" t="s">
        <v>323</v>
      </c>
      <c r="BE2310" s="5" t="s">
        <v>324</v>
      </c>
    </row>
    <row r="2311" spans="1:57" x14ac:dyDescent="0.25">
      <c r="A2311" s="5">
        <v>2310</v>
      </c>
      <c r="B2311" s="6">
        <v>42585.873564814814</v>
      </c>
      <c r="D2311" s="5" t="s">
        <v>318</v>
      </c>
      <c r="E2311" s="5" t="s">
        <v>344</v>
      </c>
      <c r="G2311" s="5" t="s">
        <v>64</v>
      </c>
      <c r="H2311" s="5" t="s">
        <v>319</v>
      </c>
      <c r="I2311" s="5" t="s">
        <v>75</v>
      </c>
      <c r="J2311" s="5" t="s">
        <v>65</v>
      </c>
      <c r="K2311" s="5" t="s">
        <v>65</v>
      </c>
      <c r="M2311" s="5" t="s">
        <v>270</v>
      </c>
      <c r="N2311" s="5" t="s">
        <v>76</v>
      </c>
      <c r="O2311" s="7">
        <v>0</v>
      </c>
      <c r="P2311" s="7">
        <v>0</v>
      </c>
      <c r="Q2311" s="7">
        <v>0</v>
      </c>
      <c r="R2311" s="7">
        <v>0</v>
      </c>
      <c r="T2311" s="5">
        <v>0</v>
      </c>
      <c r="W2311" s="5">
        <v>0</v>
      </c>
      <c r="Y2311" s="5">
        <v>0</v>
      </c>
      <c r="Z2311" s="5">
        <v>0</v>
      </c>
      <c r="AB2311" s="5">
        <v>0</v>
      </c>
      <c r="AC2311" s="5">
        <v>0</v>
      </c>
      <c r="AE2311" s="5">
        <v>0</v>
      </c>
      <c r="AF2311" s="5">
        <v>0</v>
      </c>
      <c r="AH2311" s="5">
        <v>0</v>
      </c>
      <c r="AJ2311" s="7">
        <v>0</v>
      </c>
      <c r="AZ2311" s="5" t="s">
        <v>175</v>
      </c>
      <c r="BB2311" s="5" t="s">
        <v>77</v>
      </c>
      <c r="BD2311" s="5" t="s">
        <v>331</v>
      </c>
      <c r="BE2311" s="5" t="s">
        <v>67</v>
      </c>
    </row>
    <row r="2312" spans="1:57" x14ac:dyDescent="0.25">
      <c r="A2312" s="5">
        <v>2311</v>
      </c>
      <c r="B2312" s="6">
        <v>42585.868819444448</v>
      </c>
      <c r="D2312" s="5" t="s">
        <v>318</v>
      </c>
      <c r="E2312" s="5" t="s">
        <v>330</v>
      </c>
      <c r="G2312" s="5" t="s">
        <v>64</v>
      </c>
      <c r="H2312" s="5" t="s">
        <v>319</v>
      </c>
      <c r="I2312" s="5" t="s">
        <v>75</v>
      </c>
      <c r="J2312" s="5" t="s">
        <v>65</v>
      </c>
      <c r="K2312" s="5" t="s">
        <v>65</v>
      </c>
      <c r="M2312" s="5" t="s">
        <v>553</v>
      </c>
      <c r="N2312" s="5" t="s">
        <v>200</v>
      </c>
      <c r="O2312" s="7">
        <v>0</v>
      </c>
      <c r="P2312" s="7">
        <v>0</v>
      </c>
      <c r="Q2312" s="7">
        <v>0</v>
      </c>
      <c r="R2312" s="7">
        <v>0</v>
      </c>
      <c r="T2312" s="5">
        <v>0</v>
      </c>
      <c r="W2312" s="5">
        <v>0</v>
      </c>
      <c r="Y2312" s="5">
        <v>0</v>
      </c>
      <c r="Z2312" s="5">
        <v>0</v>
      </c>
      <c r="AB2312" s="5">
        <v>0</v>
      </c>
      <c r="AC2312" s="5">
        <v>0</v>
      </c>
      <c r="AE2312" s="5">
        <v>0</v>
      </c>
      <c r="AF2312" s="5">
        <v>0</v>
      </c>
      <c r="AH2312" s="5">
        <v>0</v>
      </c>
      <c r="AJ2312" s="7">
        <v>0</v>
      </c>
      <c r="AZ2312" s="5" t="s">
        <v>175</v>
      </c>
      <c r="BB2312" s="5" t="s">
        <v>77</v>
      </c>
      <c r="BD2312" s="5" t="s">
        <v>331</v>
      </c>
      <c r="BE2312" s="5" t="s">
        <v>67</v>
      </c>
    </row>
    <row r="2313" spans="1:57" x14ac:dyDescent="0.25">
      <c r="A2313" s="5">
        <v>2312</v>
      </c>
      <c r="B2313" s="6">
        <v>42585.827905092592</v>
      </c>
      <c r="D2313" s="5" t="s">
        <v>318</v>
      </c>
      <c r="E2313" s="5" t="s">
        <v>330</v>
      </c>
      <c r="G2313" s="5" t="s">
        <v>64</v>
      </c>
      <c r="H2313" s="5" t="s">
        <v>319</v>
      </c>
      <c r="I2313" s="5" t="s">
        <v>75</v>
      </c>
      <c r="J2313" s="5" t="s">
        <v>65</v>
      </c>
      <c r="K2313" s="5" t="s">
        <v>65</v>
      </c>
      <c r="M2313" s="5" t="s">
        <v>193</v>
      </c>
      <c r="N2313" s="5" t="s">
        <v>66</v>
      </c>
      <c r="O2313" s="7">
        <v>0</v>
      </c>
      <c r="P2313" s="7">
        <v>0</v>
      </c>
      <c r="Q2313" s="7">
        <v>0</v>
      </c>
      <c r="R2313" s="7">
        <v>0</v>
      </c>
      <c r="T2313" s="5">
        <v>0</v>
      </c>
      <c r="W2313" s="5">
        <v>0</v>
      </c>
      <c r="Y2313" s="5">
        <v>0</v>
      </c>
      <c r="Z2313" s="5">
        <v>0</v>
      </c>
      <c r="AB2313" s="5">
        <v>0</v>
      </c>
      <c r="AC2313" s="5">
        <v>0</v>
      </c>
      <c r="AE2313" s="5">
        <v>0</v>
      </c>
      <c r="AF2313" s="5">
        <v>0</v>
      </c>
      <c r="AH2313" s="5">
        <v>0</v>
      </c>
      <c r="AJ2313" s="7">
        <v>0</v>
      </c>
      <c r="AZ2313" s="5" t="s">
        <v>175</v>
      </c>
      <c r="BB2313" s="5" t="s">
        <v>77</v>
      </c>
      <c r="BD2313" s="5" t="s">
        <v>331</v>
      </c>
      <c r="BE2313" s="5" t="s">
        <v>67</v>
      </c>
    </row>
    <row r="2314" spans="1:57" x14ac:dyDescent="0.25">
      <c r="A2314" s="5">
        <v>2313</v>
      </c>
      <c r="B2314" s="6">
        <v>42585.8121875</v>
      </c>
      <c r="D2314" s="5" t="s">
        <v>317</v>
      </c>
      <c r="E2314" s="5" t="s">
        <v>318</v>
      </c>
      <c r="F2314" s="5" t="s">
        <v>317</v>
      </c>
      <c r="G2314" s="5" t="s">
        <v>80</v>
      </c>
      <c r="H2314" s="5" t="s">
        <v>319</v>
      </c>
      <c r="I2314" s="5" t="s">
        <v>320</v>
      </c>
      <c r="J2314" s="5" t="s">
        <v>65</v>
      </c>
      <c r="K2314" s="5" t="s">
        <v>65</v>
      </c>
      <c r="M2314" s="5" t="s">
        <v>321</v>
      </c>
      <c r="N2314" s="5" t="s">
        <v>66</v>
      </c>
      <c r="O2314" s="7">
        <v>0</v>
      </c>
      <c r="P2314" s="7">
        <v>0</v>
      </c>
      <c r="Q2314" s="7">
        <v>0</v>
      </c>
      <c r="R2314" s="7">
        <v>0</v>
      </c>
      <c r="T2314" s="5">
        <v>0</v>
      </c>
      <c r="W2314" s="5">
        <v>0</v>
      </c>
      <c r="Y2314" s="5">
        <v>0</v>
      </c>
      <c r="Z2314" s="5">
        <v>0</v>
      </c>
      <c r="AB2314" s="5">
        <v>0</v>
      </c>
      <c r="AC2314" s="5">
        <v>0</v>
      </c>
      <c r="AE2314" s="5">
        <v>0</v>
      </c>
      <c r="AF2314" s="5">
        <v>0</v>
      </c>
      <c r="AH2314" s="5">
        <v>0</v>
      </c>
      <c r="AJ2314" s="7">
        <v>0</v>
      </c>
      <c r="BB2314" s="5" t="s">
        <v>322</v>
      </c>
      <c r="BD2314" s="5" t="s">
        <v>323</v>
      </c>
      <c r="BE2314" s="5" t="s">
        <v>324</v>
      </c>
    </row>
    <row r="2315" spans="1:57" x14ac:dyDescent="0.25">
      <c r="A2315" s="5">
        <v>2314</v>
      </c>
      <c r="B2315" s="6">
        <v>42585.811562499999</v>
      </c>
      <c r="D2315" s="5" t="s">
        <v>317</v>
      </c>
      <c r="E2315" s="5" t="s">
        <v>318</v>
      </c>
      <c r="F2315" s="5" t="s">
        <v>317</v>
      </c>
      <c r="G2315" s="5" t="s">
        <v>80</v>
      </c>
      <c r="H2315" s="5" t="s">
        <v>319</v>
      </c>
      <c r="I2315" s="5" t="s">
        <v>320</v>
      </c>
      <c r="J2315" s="5" t="s">
        <v>65</v>
      </c>
      <c r="K2315" s="5" t="s">
        <v>65</v>
      </c>
      <c r="M2315" s="5" t="s">
        <v>321</v>
      </c>
      <c r="N2315" s="5" t="s">
        <v>66</v>
      </c>
      <c r="O2315" s="7">
        <v>0</v>
      </c>
      <c r="P2315" s="7">
        <v>0</v>
      </c>
      <c r="Q2315" s="7">
        <v>0</v>
      </c>
      <c r="R2315" s="7">
        <v>0</v>
      </c>
      <c r="T2315" s="5">
        <v>0</v>
      </c>
      <c r="W2315" s="5">
        <v>0</v>
      </c>
      <c r="Y2315" s="5">
        <v>0</v>
      </c>
      <c r="Z2315" s="5">
        <v>0</v>
      </c>
      <c r="AB2315" s="5">
        <v>0</v>
      </c>
      <c r="AC2315" s="5">
        <v>0</v>
      </c>
      <c r="AE2315" s="5">
        <v>0</v>
      </c>
      <c r="AF2315" s="5">
        <v>0</v>
      </c>
      <c r="AH2315" s="5">
        <v>0</v>
      </c>
      <c r="AJ2315" s="7">
        <v>0</v>
      </c>
      <c r="BB2315" s="5" t="s">
        <v>322</v>
      </c>
      <c r="BD2315" s="5" t="s">
        <v>323</v>
      </c>
      <c r="BE2315" s="5" t="s">
        <v>324</v>
      </c>
    </row>
    <row r="2316" spans="1:57" x14ac:dyDescent="0.25">
      <c r="A2316" s="5">
        <v>2315</v>
      </c>
      <c r="B2316" s="6">
        <v>42585.811145833337</v>
      </c>
      <c r="D2316" s="5" t="s">
        <v>317</v>
      </c>
      <c r="E2316" s="5" t="s">
        <v>318</v>
      </c>
      <c r="F2316" s="5" t="s">
        <v>317</v>
      </c>
      <c r="G2316" s="5" t="s">
        <v>80</v>
      </c>
      <c r="H2316" s="5" t="s">
        <v>319</v>
      </c>
      <c r="I2316" s="5" t="s">
        <v>320</v>
      </c>
      <c r="J2316" s="5" t="s">
        <v>65</v>
      </c>
      <c r="K2316" s="5" t="s">
        <v>65</v>
      </c>
      <c r="M2316" s="5" t="s">
        <v>363</v>
      </c>
      <c r="N2316" s="5" t="s">
        <v>66</v>
      </c>
      <c r="O2316" s="7">
        <v>0</v>
      </c>
      <c r="P2316" s="7">
        <v>0</v>
      </c>
      <c r="Q2316" s="7">
        <v>0</v>
      </c>
      <c r="R2316" s="7">
        <v>0</v>
      </c>
      <c r="T2316" s="5">
        <v>0</v>
      </c>
      <c r="W2316" s="5">
        <v>0</v>
      </c>
      <c r="Y2316" s="5">
        <v>0</v>
      </c>
      <c r="Z2316" s="5">
        <v>0</v>
      </c>
      <c r="AB2316" s="5">
        <v>0</v>
      </c>
      <c r="AC2316" s="5">
        <v>0</v>
      </c>
      <c r="AE2316" s="5">
        <v>0</v>
      </c>
      <c r="AF2316" s="5">
        <v>0</v>
      </c>
      <c r="AH2316" s="5">
        <v>0</v>
      </c>
      <c r="AJ2316" s="7">
        <v>0</v>
      </c>
      <c r="BB2316" s="5" t="s">
        <v>322</v>
      </c>
      <c r="BD2316" s="5" t="s">
        <v>323</v>
      </c>
      <c r="BE2316" s="5" t="s">
        <v>324</v>
      </c>
    </row>
    <row r="2317" spans="1:57" x14ac:dyDescent="0.25">
      <c r="A2317" s="5">
        <v>2316</v>
      </c>
      <c r="B2317" s="6">
        <v>42585.776539351849</v>
      </c>
      <c r="C2317" s="6">
        <v>42585.956111111111</v>
      </c>
      <c r="D2317" s="5" t="s">
        <v>336</v>
      </c>
      <c r="E2317" s="5" t="s">
        <v>68</v>
      </c>
      <c r="G2317" s="5" t="s">
        <v>64</v>
      </c>
      <c r="H2317" s="5" t="s">
        <v>319</v>
      </c>
      <c r="I2317" s="5" t="s">
        <v>69</v>
      </c>
      <c r="J2317" s="5" t="s">
        <v>65</v>
      </c>
      <c r="K2317" s="5" t="s">
        <v>65</v>
      </c>
      <c r="L2317" s="5">
        <v>1129804</v>
      </c>
      <c r="M2317" s="5" t="s">
        <v>70</v>
      </c>
      <c r="N2317" s="5" t="s">
        <v>70</v>
      </c>
      <c r="O2317" s="7">
        <v>0</v>
      </c>
      <c r="P2317" s="7">
        <v>0</v>
      </c>
      <c r="Q2317" s="7">
        <v>0</v>
      </c>
      <c r="R2317" s="7">
        <v>0</v>
      </c>
      <c r="T2317" s="5">
        <v>33</v>
      </c>
      <c r="U2317" s="5">
        <v>0</v>
      </c>
      <c r="V2317" s="5">
        <v>0</v>
      </c>
      <c r="W2317" s="5">
        <v>0</v>
      </c>
      <c r="Z2317" s="5">
        <v>0</v>
      </c>
      <c r="AC2317" s="5">
        <v>0</v>
      </c>
      <c r="AF2317" s="5">
        <v>0</v>
      </c>
      <c r="AI2317" s="7">
        <v>728.55579999999998</v>
      </c>
      <c r="AJ2317" s="7">
        <v>1.0781000000000001</v>
      </c>
      <c r="AK2317" s="5" t="s">
        <v>149</v>
      </c>
      <c r="AZ2317" s="5" t="s">
        <v>186</v>
      </c>
      <c r="BB2317" s="5" t="s">
        <v>71</v>
      </c>
    </row>
    <row r="2318" spans="1:57" x14ac:dyDescent="0.25">
      <c r="A2318" s="5">
        <v>2317</v>
      </c>
      <c r="B2318" s="6">
        <v>42585.775902777779</v>
      </c>
      <c r="C2318" s="6">
        <v>42585.981666666667</v>
      </c>
      <c r="D2318" s="5" t="s">
        <v>336</v>
      </c>
      <c r="E2318" s="5" t="s">
        <v>68</v>
      </c>
      <c r="G2318" s="5" t="s">
        <v>64</v>
      </c>
      <c r="H2318" s="5" t="s">
        <v>319</v>
      </c>
      <c r="I2318" s="5" t="s">
        <v>69</v>
      </c>
      <c r="J2318" s="5" t="s">
        <v>65</v>
      </c>
      <c r="K2318" s="5" t="s">
        <v>65</v>
      </c>
      <c r="L2318" s="5">
        <v>10697990</v>
      </c>
      <c r="M2318" s="5" t="s">
        <v>70</v>
      </c>
      <c r="N2318" s="5" t="s">
        <v>70</v>
      </c>
      <c r="O2318" s="7">
        <v>0</v>
      </c>
      <c r="P2318" s="7">
        <v>0</v>
      </c>
      <c r="Q2318" s="7">
        <v>0</v>
      </c>
      <c r="R2318" s="7">
        <v>0</v>
      </c>
      <c r="T2318" s="5">
        <v>33</v>
      </c>
      <c r="U2318" s="5">
        <v>0</v>
      </c>
      <c r="V2318" s="5">
        <v>0</v>
      </c>
      <c r="W2318" s="5">
        <v>0</v>
      </c>
      <c r="Z2318" s="5">
        <v>0</v>
      </c>
      <c r="AC2318" s="5">
        <v>0</v>
      </c>
      <c r="AF2318" s="5">
        <v>0</v>
      </c>
      <c r="AI2318" s="7">
        <v>731.80679999999995</v>
      </c>
      <c r="AJ2318" s="7">
        <v>10.203099999999999</v>
      </c>
      <c r="AK2318" s="5" t="s">
        <v>148</v>
      </c>
      <c r="AZ2318" s="5" t="s">
        <v>185</v>
      </c>
      <c r="BB2318" s="5" t="s">
        <v>74</v>
      </c>
    </row>
    <row r="2319" spans="1:57" x14ac:dyDescent="0.25">
      <c r="A2319" s="5">
        <v>2318</v>
      </c>
      <c r="B2319" s="6">
        <v>42585.761203703703</v>
      </c>
      <c r="D2319" s="5" t="s">
        <v>318</v>
      </c>
      <c r="E2319" s="5" t="s">
        <v>765</v>
      </c>
      <c r="G2319" s="5" t="s">
        <v>64</v>
      </c>
      <c r="H2319" s="5" t="s">
        <v>319</v>
      </c>
      <c r="I2319" s="5" t="s">
        <v>75</v>
      </c>
      <c r="J2319" s="5" t="s">
        <v>65</v>
      </c>
      <c r="K2319" s="5" t="s">
        <v>65</v>
      </c>
      <c r="M2319" s="5" t="s">
        <v>242</v>
      </c>
      <c r="N2319" s="5" t="s">
        <v>66</v>
      </c>
      <c r="O2319" s="7">
        <v>0</v>
      </c>
      <c r="P2319" s="7">
        <v>0</v>
      </c>
      <c r="Q2319" s="7">
        <v>0</v>
      </c>
      <c r="R2319" s="7">
        <v>0</v>
      </c>
      <c r="T2319" s="5">
        <v>0</v>
      </c>
      <c r="W2319" s="5">
        <v>0</v>
      </c>
      <c r="Y2319" s="5">
        <v>0</v>
      </c>
      <c r="Z2319" s="5">
        <v>0</v>
      </c>
      <c r="AB2319" s="5">
        <v>0</v>
      </c>
      <c r="AC2319" s="5">
        <v>0</v>
      </c>
      <c r="AE2319" s="5">
        <v>0</v>
      </c>
      <c r="AF2319" s="5">
        <v>0</v>
      </c>
      <c r="AH2319" s="5">
        <v>0</v>
      </c>
      <c r="AJ2319" s="7">
        <v>0</v>
      </c>
      <c r="AZ2319" s="5" t="s">
        <v>175</v>
      </c>
      <c r="BB2319" s="5" t="s">
        <v>77</v>
      </c>
      <c r="BD2319" s="5" t="s">
        <v>331</v>
      </c>
      <c r="BE2319" s="5" t="s">
        <v>67</v>
      </c>
    </row>
    <row r="2320" spans="1:57" x14ac:dyDescent="0.25">
      <c r="A2320" s="5">
        <v>2319</v>
      </c>
      <c r="B2320" s="6">
        <v>42585.737060185187</v>
      </c>
      <c r="C2320" s="6">
        <v>42585.781122685185</v>
      </c>
      <c r="D2320" s="5" t="s">
        <v>336</v>
      </c>
      <c r="E2320" s="5" t="s">
        <v>68</v>
      </c>
      <c r="G2320" s="5" t="s">
        <v>64</v>
      </c>
      <c r="H2320" s="5" t="s">
        <v>319</v>
      </c>
      <c r="I2320" s="5" t="s">
        <v>69</v>
      </c>
      <c r="J2320" s="5" t="s">
        <v>65</v>
      </c>
      <c r="K2320" s="5" t="s">
        <v>65</v>
      </c>
      <c r="L2320" s="5">
        <v>22098</v>
      </c>
      <c r="M2320" s="5" t="s">
        <v>70</v>
      </c>
      <c r="N2320" s="5" t="s">
        <v>70</v>
      </c>
      <c r="O2320" s="7">
        <v>0</v>
      </c>
      <c r="P2320" s="7">
        <v>0</v>
      </c>
      <c r="Q2320" s="7">
        <v>0</v>
      </c>
      <c r="R2320" s="7">
        <v>0</v>
      </c>
      <c r="T2320" s="5">
        <v>33</v>
      </c>
      <c r="U2320" s="5">
        <v>0</v>
      </c>
      <c r="V2320" s="5">
        <v>0</v>
      </c>
      <c r="W2320" s="5">
        <v>0</v>
      </c>
      <c r="Z2320" s="5">
        <v>0</v>
      </c>
      <c r="AC2320" s="5">
        <v>0</v>
      </c>
      <c r="AF2320" s="5">
        <v>0</v>
      </c>
      <c r="AI2320" s="7">
        <v>732.83799999999997</v>
      </c>
      <c r="AJ2320" s="7">
        <v>2.1499999999999998E-2</v>
      </c>
      <c r="AK2320" s="5" t="s">
        <v>149</v>
      </c>
      <c r="AZ2320" s="5" t="s">
        <v>186</v>
      </c>
      <c r="BB2320" s="5" t="s">
        <v>71</v>
      </c>
    </row>
    <row r="2321" spans="1:57" x14ac:dyDescent="0.25">
      <c r="A2321" s="5">
        <v>2320</v>
      </c>
      <c r="B2321" s="6">
        <v>42585.737025462964</v>
      </c>
      <c r="C2321" s="6">
        <v>42585.781122685185</v>
      </c>
      <c r="D2321" s="5" t="s">
        <v>336</v>
      </c>
      <c r="E2321" s="5" t="s">
        <v>68</v>
      </c>
      <c r="G2321" s="5" t="s">
        <v>64</v>
      </c>
      <c r="H2321" s="5" t="s">
        <v>319</v>
      </c>
      <c r="I2321" s="5" t="s">
        <v>69</v>
      </c>
      <c r="J2321" s="5" t="s">
        <v>65</v>
      </c>
      <c r="K2321" s="5" t="s">
        <v>65</v>
      </c>
      <c r="L2321" s="5">
        <v>1058494</v>
      </c>
      <c r="M2321" s="5" t="s">
        <v>70</v>
      </c>
      <c r="N2321" s="5" t="s">
        <v>70</v>
      </c>
      <c r="O2321" s="7">
        <v>0</v>
      </c>
      <c r="P2321" s="7">
        <v>0</v>
      </c>
      <c r="Q2321" s="7">
        <v>0</v>
      </c>
      <c r="R2321" s="7">
        <v>0</v>
      </c>
      <c r="T2321" s="5">
        <v>33</v>
      </c>
      <c r="U2321" s="5">
        <v>0</v>
      </c>
      <c r="V2321" s="5">
        <v>0</v>
      </c>
      <c r="W2321" s="5">
        <v>0</v>
      </c>
      <c r="Z2321" s="5">
        <v>0</v>
      </c>
      <c r="AC2321" s="5">
        <v>0</v>
      </c>
      <c r="AF2321" s="5">
        <v>0</v>
      </c>
      <c r="AI2321" s="7">
        <v>732.81650000000002</v>
      </c>
      <c r="AJ2321" s="7">
        <v>1.0098</v>
      </c>
      <c r="AK2321" s="5" t="s">
        <v>148</v>
      </c>
      <c r="AZ2321" s="5" t="s">
        <v>185</v>
      </c>
      <c r="BB2321" s="5" t="s">
        <v>74</v>
      </c>
    </row>
    <row r="2322" spans="1:57" x14ac:dyDescent="0.25">
      <c r="A2322" s="5">
        <v>2321</v>
      </c>
      <c r="B2322" s="6">
        <v>42585.664155092592</v>
      </c>
      <c r="C2322" s="6">
        <v>42585.694374999999</v>
      </c>
      <c r="D2322" s="5" t="s">
        <v>336</v>
      </c>
      <c r="E2322" s="5" t="s">
        <v>68</v>
      </c>
      <c r="G2322" s="5" t="s">
        <v>64</v>
      </c>
      <c r="H2322" s="5" t="s">
        <v>319</v>
      </c>
      <c r="I2322" s="5" t="s">
        <v>69</v>
      </c>
      <c r="J2322" s="5" t="s">
        <v>65</v>
      </c>
      <c r="K2322" s="5" t="s">
        <v>65</v>
      </c>
      <c r="L2322" s="5">
        <v>44999</v>
      </c>
      <c r="M2322" s="5" t="s">
        <v>70</v>
      </c>
      <c r="N2322" s="5" t="s">
        <v>70</v>
      </c>
      <c r="O2322" s="7">
        <v>0</v>
      </c>
      <c r="P2322" s="7">
        <v>0</v>
      </c>
      <c r="Q2322" s="7">
        <v>0</v>
      </c>
      <c r="R2322" s="7">
        <v>0</v>
      </c>
      <c r="T2322" s="5">
        <v>33</v>
      </c>
      <c r="U2322" s="5">
        <v>0</v>
      </c>
      <c r="V2322" s="5">
        <v>0</v>
      </c>
      <c r="W2322" s="5">
        <v>0</v>
      </c>
      <c r="Z2322" s="5">
        <v>0</v>
      </c>
      <c r="AC2322" s="5">
        <v>0</v>
      </c>
      <c r="AF2322" s="5">
        <v>0</v>
      </c>
      <c r="AI2322" s="7">
        <v>734.09389999999996</v>
      </c>
      <c r="AJ2322" s="7">
        <v>4.2999999999999997E-2</v>
      </c>
      <c r="AK2322" s="5" t="s">
        <v>149</v>
      </c>
      <c r="AZ2322" s="5" t="s">
        <v>186</v>
      </c>
      <c r="BB2322" s="5" t="s">
        <v>71</v>
      </c>
    </row>
    <row r="2323" spans="1:57" x14ac:dyDescent="0.25">
      <c r="A2323" s="5">
        <v>2322</v>
      </c>
      <c r="B2323" s="6">
        <v>42585.663564814815</v>
      </c>
      <c r="C2323" s="6">
        <v>42585.694374999999</v>
      </c>
      <c r="D2323" s="5" t="s">
        <v>336</v>
      </c>
      <c r="E2323" s="5" t="s">
        <v>68</v>
      </c>
      <c r="G2323" s="5" t="s">
        <v>64</v>
      </c>
      <c r="H2323" s="5" t="s">
        <v>319</v>
      </c>
      <c r="I2323" s="5" t="s">
        <v>69</v>
      </c>
      <c r="J2323" s="5" t="s">
        <v>65</v>
      </c>
      <c r="K2323" s="5" t="s">
        <v>65</v>
      </c>
      <c r="L2323" s="5">
        <v>1271692</v>
      </c>
      <c r="M2323" s="5" t="s">
        <v>70</v>
      </c>
      <c r="N2323" s="5" t="s">
        <v>70</v>
      </c>
      <c r="O2323" s="7">
        <v>0</v>
      </c>
      <c r="P2323" s="7">
        <v>0</v>
      </c>
      <c r="Q2323" s="7">
        <v>0</v>
      </c>
      <c r="R2323" s="7">
        <v>0</v>
      </c>
      <c r="T2323" s="5">
        <v>33</v>
      </c>
      <c r="U2323" s="5">
        <v>0</v>
      </c>
      <c r="V2323" s="5">
        <v>0</v>
      </c>
      <c r="W2323" s="5">
        <v>0</v>
      </c>
      <c r="Z2323" s="5">
        <v>0</v>
      </c>
      <c r="AC2323" s="5">
        <v>0</v>
      </c>
      <c r="AF2323" s="5">
        <v>0</v>
      </c>
      <c r="AI2323" s="7">
        <v>734.05089999999996</v>
      </c>
      <c r="AJ2323" s="7">
        <v>1.2129000000000001</v>
      </c>
      <c r="AK2323" s="5" t="s">
        <v>148</v>
      </c>
      <c r="AZ2323" s="5" t="s">
        <v>185</v>
      </c>
      <c r="BB2323" s="5" t="s">
        <v>74</v>
      </c>
    </row>
    <row r="2324" spans="1:57" x14ac:dyDescent="0.25">
      <c r="A2324" s="5">
        <v>2323</v>
      </c>
      <c r="B2324" s="6">
        <v>42585.562997685185</v>
      </c>
      <c r="C2324" s="6">
        <v>42585.709537037037</v>
      </c>
      <c r="D2324" s="5" t="s">
        <v>336</v>
      </c>
      <c r="E2324" s="5" t="s">
        <v>68</v>
      </c>
      <c r="G2324" s="5" t="s">
        <v>64</v>
      </c>
      <c r="H2324" s="5" t="s">
        <v>319</v>
      </c>
      <c r="I2324" s="5" t="s">
        <v>69</v>
      </c>
      <c r="J2324" s="5" t="s">
        <v>65</v>
      </c>
      <c r="K2324" s="5" t="s">
        <v>65</v>
      </c>
      <c r="L2324" s="5">
        <v>231309</v>
      </c>
      <c r="M2324" s="5" t="s">
        <v>70</v>
      </c>
      <c r="N2324" s="5" t="s">
        <v>70</v>
      </c>
      <c r="O2324" s="7">
        <v>0</v>
      </c>
      <c r="P2324" s="7">
        <v>0</v>
      </c>
      <c r="Q2324" s="7">
        <v>0</v>
      </c>
      <c r="R2324" s="7">
        <v>0</v>
      </c>
      <c r="T2324" s="5">
        <v>33</v>
      </c>
      <c r="U2324" s="5">
        <v>0</v>
      </c>
      <c r="V2324" s="5">
        <v>0</v>
      </c>
      <c r="W2324" s="5">
        <v>0</v>
      </c>
      <c r="Z2324" s="5">
        <v>0</v>
      </c>
      <c r="AC2324" s="5">
        <v>0</v>
      </c>
      <c r="AF2324" s="5">
        <v>0</v>
      </c>
      <c r="AI2324" s="7">
        <v>735.77260000000001</v>
      </c>
      <c r="AJ2324" s="7">
        <v>0.22070000000000001</v>
      </c>
      <c r="AK2324" s="5" t="s">
        <v>149</v>
      </c>
      <c r="AZ2324" s="5" t="s">
        <v>186</v>
      </c>
      <c r="BB2324" s="5" t="s">
        <v>71</v>
      </c>
    </row>
    <row r="2325" spans="1:57" x14ac:dyDescent="0.25">
      <c r="A2325" s="5">
        <v>2324</v>
      </c>
      <c r="B2325" s="6">
        <v>42585.562696759262</v>
      </c>
      <c r="C2325" s="6">
        <v>42585.699953703705</v>
      </c>
      <c r="D2325" s="5" t="s">
        <v>336</v>
      </c>
      <c r="E2325" s="5" t="s">
        <v>68</v>
      </c>
      <c r="G2325" s="5" t="s">
        <v>64</v>
      </c>
      <c r="H2325" s="5" t="s">
        <v>319</v>
      </c>
      <c r="I2325" s="5" t="s">
        <v>69</v>
      </c>
      <c r="J2325" s="5" t="s">
        <v>65</v>
      </c>
      <c r="K2325" s="5" t="s">
        <v>65</v>
      </c>
      <c r="L2325" s="5">
        <v>10631625</v>
      </c>
      <c r="M2325" s="5" t="s">
        <v>70</v>
      </c>
      <c r="N2325" s="5" t="s">
        <v>70</v>
      </c>
      <c r="O2325" s="7">
        <v>0</v>
      </c>
      <c r="P2325" s="7">
        <v>0</v>
      </c>
      <c r="Q2325" s="7">
        <v>0</v>
      </c>
      <c r="R2325" s="7">
        <v>0</v>
      </c>
      <c r="T2325" s="5">
        <v>33</v>
      </c>
      <c r="U2325" s="5">
        <v>0</v>
      </c>
      <c r="V2325" s="5">
        <v>0</v>
      </c>
      <c r="W2325" s="5">
        <v>0</v>
      </c>
      <c r="Z2325" s="5">
        <v>0</v>
      </c>
      <c r="AC2325" s="5">
        <v>0</v>
      </c>
      <c r="AF2325" s="5">
        <v>0</v>
      </c>
      <c r="AI2325" s="7">
        <v>744.45420000000001</v>
      </c>
      <c r="AJ2325" s="7">
        <v>10.1396</v>
      </c>
      <c r="AK2325" s="5" t="s">
        <v>148</v>
      </c>
      <c r="AZ2325" s="5" t="s">
        <v>185</v>
      </c>
      <c r="BB2325" s="5" t="s">
        <v>74</v>
      </c>
    </row>
    <row r="2326" spans="1:57" x14ac:dyDescent="0.25">
      <c r="A2326" s="5">
        <v>2325</v>
      </c>
      <c r="B2326" s="6">
        <v>42585.556655092594</v>
      </c>
      <c r="D2326" s="5" t="s">
        <v>356</v>
      </c>
      <c r="E2326" s="5" t="s">
        <v>318</v>
      </c>
      <c r="G2326" s="5" t="s">
        <v>64</v>
      </c>
      <c r="H2326" s="5" t="s">
        <v>319</v>
      </c>
      <c r="I2326" s="5" t="s">
        <v>176</v>
      </c>
      <c r="J2326" s="5" t="s">
        <v>65</v>
      </c>
      <c r="K2326" s="5" t="s">
        <v>65</v>
      </c>
      <c r="M2326" s="5" t="s">
        <v>401</v>
      </c>
      <c r="N2326" s="5" t="s">
        <v>76</v>
      </c>
      <c r="O2326" s="7">
        <v>0</v>
      </c>
      <c r="P2326" s="7">
        <v>0</v>
      </c>
      <c r="Q2326" s="7">
        <v>0</v>
      </c>
      <c r="R2326" s="7">
        <v>0</v>
      </c>
      <c r="T2326" s="5">
        <v>0</v>
      </c>
      <c r="W2326" s="5">
        <v>0</v>
      </c>
      <c r="Y2326" s="5">
        <v>0</v>
      </c>
      <c r="Z2326" s="5">
        <v>0</v>
      </c>
      <c r="AB2326" s="5">
        <v>0</v>
      </c>
      <c r="AC2326" s="5">
        <v>0</v>
      </c>
      <c r="AE2326" s="5">
        <v>0</v>
      </c>
      <c r="AF2326" s="5">
        <v>0</v>
      </c>
      <c r="AH2326" s="5">
        <v>0</v>
      </c>
      <c r="AJ2326" s="7">
        <v>0</v>
      </c>
      <c r="AZ2326" s="5" t="s">
        <v>175</v>
      </c>
      <c r="BB2326" s="5" t="s">
        <v>178</v>
      </c>
      <c r="BD2326" s="5" t="s">
        <v>361</v>
      </c>
      <c r="BE2326" s="5" t="s">
        <v>67</v>
      </c>
    </row>
    <row r="2327" spans="1:57" x14ac:dyDescent="0.25">
      <c r="A2327" s="5">
        <v>2326</v>
      </c>
      <c r="B2327" s="6">
        <v>42585.55023148148</v>
      </c>
      <c r="D2327" s="5" t="s">
        <v>318</v>
      </c>
      <c r="E2327" s="5" t="s">
        <v>356</v>
      </c>
      <c r="G2327" s="5" t="s">
        <v>64</v>
      </c>
      <c r="H2327" s="5" t="s">
        <v>319</v>
      </c>
      <c r="I2327" s="5" t="s">
        <v>75</v>
      </c>
      <c r="J2327" s="5" t="s">
        <v>65</v>
      </c>
      <c r="K2327" s="5" t="s">
        <v>65</v>
      </c>
      <c r="M2327" s="5" t="s">
        <v>641</v>
      </c>
      <c r="N2327" s="5" t="s">
        <v>76</v>
      </c>
      <c r="O2327" s="7">
        <v>0</v>
      </c>
      <c r="P2327" s="7">
        <v>0</v>
      </c>
      <c r="Q2327" s="7">
        <v>0</v>
      </c>
      <c r="R2327" s="7">
        <v>0</v>
      </c>
      <c r="T2327" s="5">
        <v>0</v>
      </c>
      <c r="W2327" s="5">
        <v>0</v>
      </c>
      <c r="Y2327" s="5">
        <v>0</v>
      </c>
      <c r="Z2327" s="5">
        <v>0</v>
      </c>
      <c r="AB2327" s="5">
        <v>0</v>
      </c>
      <c r="AC2327" s="5">
        <v>0</v>
      </c>
      <c r="AE2327" s="5">
        <v>0</v>
      </c>
      <c r="AF2327" s="5">
        <v>0</v>
      </c>
      <c r="AH2327" s="5">
        <v>0</v>
      </c>
      <c r="AJ2327" s="7">
        <v>0</v>
      </c>
      <c r="AZ2327" s="5" t="s">
        <v>175</v>
      </c>
      <c r="BB2327" s="5" t="s">
        <v>77</v>
      </c>
      <c r="BD2327" s="5" t="s">
        <v>361</v>
      </c>
      <c r="BE2327" s="5" t="s">
        <v>67</v>
      </c>
    </row>
    <row r="2328" spans="1:57" x14ac:dyDescent="0.25">
      <c r="A2328" s="5">
        <v>2327</v>
      </c>
      <c r="B2328" s="6">
        <v>42585.531944444447</v>
      </c>
      <c r="D2328" s="5" t="s">
        <v>766</v>
      </c>
      <c r="E2328" s="5" t="s">
        <v>318</v>
      </c>
      <c r="G2328" s="5" t="s">
        <v>64</v>
      </c>
      <c r="H2328" s="5" t="s">
        <v>319</v>
      </c>
      <c r="I2328" s="5" t="s">
        <v>176</v>
      </c>
      <c r="J2328" s="5" t="s">
        <v>65</v>
      </c>
      <c r="K2328" s="5" t="s">
        <v>65</v>
      </c>
      <c r="M2328" s="5" t="s">
        <v>195</v>
      </c>
      <c r="N2328" s="5" t="s">
        <v>66</v>
      </c>
      <c r="O2328" s="7">
        <v>0</v>
      </c>
      <c r="P2328" s="7">
        <v>0</v>
      </c>
      <c r="Q2328" s="7">
        <v>0</v>
      </c>
      <c r="R2328" s="7">
        <v>0</v>
      </c>
      <c r="T2328" s="5">
        <v>0</v>
      </c>
      <c r="W2328" s="5">
        <v>0</v>
      </c>
      <c r="Y2328" s="5">
        <v>0</v>
      </c>
      <c r="Z2328" s="5">
        <v>0</v>
      </c>
      <c r="AB2328" s="5">
        <v>0</v>
      </c>
      <c r="AC2328" s="5">
        <v>0</v>
      </c>
      <c r="AE2328" s="5">
        <v>0</v>
      </c>
      <c r="AF2328" s="5">
        <v>0</v>
      </c>
      <c r="AH2328" s="5">
        <v>0</v>
      </c>
      <c r="AJ2328" s="7">
        <v>0</v>
      </c>
      <c r="AZ2328" s="5" t="s">
        <v>175</v>
      </c>
      <c r="BB2328" s="5" t="s">
        <v>178</v>
      </c>
      <c r="BD2328" s="5" t="s">
        <v>331</v>
      </c>
      <c r="BE2328" s="5" t="s">
        <v>67</v>
      </c>
    </row>
    <row r="2329" spans="1:57" x14ac:dyDescent="0.25">
      <c r="A2329" s="5">
        <v>2328</v>
      </c>
      <c r="B2329" s="6">
        <v>42585.509398148148</v>
      </c>
      <c r="D2329" s="5" t="s">
        <v>318</v>
      </c>
      <c r="E2329" s="5" t="s">
        <v>326</v>
      </c>
      <c r="G2329" s="5" t="s">
        <v>64</v>
      </c>
      <c r="H2329" s="5" t="s">
        <v>319</v>
      </c>
      <c r="I2329" s="5" t="s">
        <v>75</v>
      </c>
      <c r="J2329" s="5" t="s">
        <v>65</v>
      </c>
      <c r="K2329" s="5" t="s">
        <v>65</v>
      </c>
      <c r="M2329" s="5" t="s">
        <v>300</v>
      </c>
      <c r="N2329" s="5" t="s">
        <v>196</v>
      </c>
      <c r="O2329" s="7">
        <v>0</v>
      </c>
      <c r="P2329" s="7">
        <v>0</v>
      </c>
      <c r="Q2329" s="7">
        <v>0</v>
      </c>
      <c r="R2329" s="7">
        <v>0</v>
      </c>
      <c r="T2329" s="5">
        <v>0</v>
      </c>
      <c r="W2329" s="5">
        <v>0</v>
      </c>
      <c r="Y2329" s="5">
        <v>0</v>
      </c>
      <c r="Z2329" s="5">
        <v>0</v>
      </c>
      <c r="AB2329" s="5">
        <v>0</v>
      </c>
      <c r="AC2329" s="5">
        <v>0</v>
      </c>
      <c r="AE2329" s="5">
        <v>0</v>
      </c>
      <c r="AF2329" s="5">
        <v>0</v>
      </c>
      <c r="AH2329" s="5">
        <v>0</v>
      </c>
      <c r="AJ2329" s="7">
        <v>0</v>
      </c>
      <c r="AZ2329" s="5" t="s">
        <v>175</v>
      </c>
      <c r="BB2329" s="5" t="s">
        <v>77</v>
      </c>
      <c r="BD2329" s="5" t="s">
        <v>361</v>
      </c>
      <c r="BE2329" s="5" t="s">
        <v>67</v>
      </c>
    </row>
    <row r="2330" spans="1:57" x14ac:dyDescent="0.25">
      <c r="A2330" s="5">
        <v>2329</v>
      </c>
      <c r="B2330" s="6">
        <v>42585.47550925926</v>
      </c>
      <c r="D2330" s="5" t="s">
        <v>318</v>
      </c>
      <c r="E2330" s="5" t="s">
        <v>346</v>
      </c>
      <c r="G2330" s="5" t="s">
        <v>64</v>
      </c>
      <c r="H2330" s="5" t="s">
        <v>319</v>
      </c>
      <c r="I2330" s="5" t="s">
        <v>75</v>
      </c>
      <c r="J2330" s="5" t="s">
        <v>65</v>
      </c>
      <c r="K2330" s="5" t="s">
        <v>65</v>
      </c>
      <c r="M2330" s="5" t="s">
        <v>386</v>
      </c>
      <c r="N2330" s="5" t="s">
        <v>66</v>
      </c>
      <c r="O2330" s="7">
        <v>0</v>
      </c>
      <c r="P2330" s="7">
        <v>0</v>
      </c>
      <c r="Q2330" s="7">
        <v>0</v>
      </c>
      <c r="R2330" s="7">
        <v>0</v>
      </c>
      <c r="T2330" s="5">
        <v>0</v>
      </c>
      <c r="W2330" s="5">
        <v>0</v>
      </c>
      <c r="Y2330" s="5">
        <v>0</v>
      </c>
      <c r="Z2330" s="5">
        <v>0</v>
      </c>
      <c r="AB2330" s="5">
        <v>0</v>
      </c>
      <c r="AC2330" s="5">
        <v>0</v>
      </c>
      <c r="AE2330" s="5">
        <v>0</v>
      </c>
      <c r="AF2330" s="5">
        <v>0</v>
      </c>
      <c r="AH2330" s="5">
        <v>0</v>
      </c>
      <c r="AJ2330" s="7">
        <v>0</v>
      </c>
      <c r="AZ2330" s="5" t="s">
        <v>175</v>
      </c>
      <c r="BB2330" s="5" t="s">
        <v>77</v>
      </c>
      <c r="BD2330" s="5" t="s">
        <v>331</v>
      </c>
      <c r="BE2330" s="5" t="s">
        <v>67</v>
      </c>
    </row>
    <row r="2331" spans="1:57" x14ac:dyDescent="0.25">
      <c r="A2331" s="5">
        <v>2330</v>
      </c>
      <c r="B2331" s="6">
        <v>42585.47210648148</v>
      </c>
      <c r="D2331" s="5" t="s">
        <v>662</v>
      </c>
      <c r="E2331" s="5" t="s">
        <v>318</v>
      </c>
      <c r="G2331" s="5" t="s">
        <v>64</v>
      </c>
      <c r="H2331" s="5" t="s">
        <v>319</v>
      </c>
      <c r="I2331" s="5" t="s">
        <v>176</v>
      </c>
      <c r="J2331" s="5" t="s">
        <v>65</v>
      </c>
      <c r="K2331" s="5" t="s">
        <v>65</v>
      </c>
      <c r="M2331" s="5" t="s">
        <v>507</v>
      </c>
      <c r="N2331" s="5" t="s">
        <v>76</v>
      </c>
      <c r="O2331" s="7">
        <v>0</v>
      </c>
      <c r="P2331" s="7">
        <v>0</v>
      </c>
      <c r="Q2331" s="7">
        <v>0</v>
      </c>
      <c r="R2331" s="7">
        <v>0</v>
      </c>
      <c r="T2331" s="5">
        <v>0</v>
      </c>
      <c r="W2331" s="5">
        <v>0</v>
      </c>
      <c r="Y2331" s="5">
        <v>0</v>
      </c>
      <c r="Z2331" s="5">
        <v>0</v>
      </c>
      <c r="AB2331" s="5">
        <v>0</v>
      </c>
      <c r="AC2331" s="5">
        <v>0</v>
      </c>
      <c r="AE2331" s="5">
        <v>0</v>
      </c>
      <c r="AF2331" s="5">
        <v>0</v>
      </c>
      <c r="AH2331" s="5">
        <v>0</v>
      </c>
      <c r="AJ2331" s="7">
        <v>0</v>
      </c>
      <c r="AZ2331" s="5" t="s">
        <v>175</v>
      </c>
      <c r="BB2331" s="5" t="s">
        <v>178</v>
      </c>
      <c r="BD2331" s="5" t="s">
        <v>331</v>
      </c>
      <c r="BE2331" s="5" t="s">
        <v>67</v>
      </c>
    </row>
    <row r="2332" spans="1:57" x14ac:dyDescent="0.25">
      <c r="A2332" s="5">
        <v>2331</v>
      </c>
      <c r="B2332" s="6">
        <v>42585.471608796295</v>
      </c>
      <c r="D2332" s="5" t="s">
        <v>317</v>
      </c>
      <c r="E2332" s="5" t="s">
        <v>318</v>
      </c>
      <c r="F2332" s="5" t="s">
        <v>317</v>
      </c>
      <c r="G2332" s="5" t="s">
        <v>80</v>
      </c>
      <c r="H2332" s="5" t="s">
        <v>319</v>
      </c>
      <c r="I2332" s="5" t="s">
        <v>320</v>
      </c>
      <c r="J2332" s="5" t="s">
        <v>65</v>
      </c>
      <c r="K2332" s="5" t="s">
        <v>65</v>
      </c>
      <c r="M2332" s="5" t="s">
        <v>237</v>
      </c>
      <c r="N2332" s="5" t="s">
        <v>66</v>
      </c>
      <c r="O2332" s="7">
        <v>0</v>
      </c>
      <c r="P2332" s="7">
        <v>0</v>
      </c>
      <c r="Q2332" s="7">
        <v>0</v>
      </c>
      <c r="R2332" s="7">
        <v>0</v>
      </c>
      <c r="T2332" s="5">
        <v>0</v>
      </c>
      <c r="W2332" s="5">
        <v>0</v>
      </c>
      <c r="Y2332" s="5">
        <v>0</v>
      </c>
      <c r="Z2332" s="5">
        <v>0</v>
      </c>
      <c r="AB2332" s="5">
        <v>0</v>
      </c>
      <c r="AC2332" s="5">
        <v>0</v>
      </c>
      <c r="AE2332" s="5">
        <v>0</v>
      </c>
      <c r="AF2332" s="5">
        <v>0</v>
      </c>
      <c r="AH2332" s="5">
        <v>0</v>
      </c>
      <c r="AJ2332" s="7">
        <v>0</v>
      </c>
      <c r="BB2332" s="5" t="s">
        <v>322</v>
      </c>
      <c r="BD2332" s="5" t="s">
        <v>323</v>
      </c>
      <c r="BE2332" s="5" t="s">
        <v>324</v>
      </c>
    </row>
    <row r="2333" spans="1:57" x14ac:dyDescent="0.25">
      <c r="A2333" s="5">
        <v>2332</v>
      </c>
      <c r="B2333" s="6">
        <v>42585.471041666664</v>
      </c>
      <c r="D2333" s="5" t="s">
        <v>318</v>
      </c>
      <c r="E2333" s="5" t="s">
        <v>356</v>
      </c>
      <c r="G2333" s="5" t="s">
        <v>64</v>
      </c>
      <c r="H2333" s="5" t="s">
        <v>319</v>
      </c>
      <c r="I2333" s="5" t="s">
        <v>75</v>
      </c>
      <c r="J2333" s="5" t="s">
        <v>65</v>
      </c>
      <c r="K2333" s="5" t="s">
        <v>65</v>
      </c>
      <c r="M2333" s="5" t="s">
        <v>631</v>
      </c>
      <c r="N2333" s="5" t="s">
        <v>76</v>
      </c>
      <c r="O2333" s="7">
        <v>0</v>
      </c>
      <c r="P2333" s="7">
        <v>0</v>
      </c>
      <c r="Q2333" s="7">
        <v>0</v>
      </c>
      <c r="R2333" s="7">
        <v>0</v>
      </c>
      <c r="T2333" s="5">
        <v>0</v>
      </c>
      <c r="W2333" s="5">
        <v>0</v>
      </c>
      <c r="Y2333" s="5">
        <v>0</v>
      </c>
      <c r="Z2333" s="5">
        <v>0</v>
      </c>
      <c r="AB2333" s="5">
        <v>0</v>
      </c>
      <c r="AC2333" s="5">
        <v>0</v>
      </c>
      <c r="AE2333" s="5">
        <v>0</v>
      </c>
      <c r="AF2333" s="5">
        <v>0</v>
      </c>
      <c r="AH2333" s="5">
        <v>0</v>
      </c>
      <c r="AJ2333" s="7">
        <v>0</v>
      </c>
      <c r="AZ2333" s="5" t="s">
        <v>175</v>
      </c>
      <c r="BB2333" s="5" t="s">
        <v>77</v>
      </c>
      <c r="BD2333" s="5" t="s">
        <v>331</v>
      </c>
      <c r="BE2333" s="5" t="s">
        <v>67</v>
      </c>
    </row>
    <row r="2334" spans="1:57" x14ac:dyDescent="0.25">
      <c r="A2334" s="5">
        <v>2333</v>
      </c>
      <c r="B2334" s="6">
        <v>42585.432199074072</v>
      </c>
      <c r="C2334" s="6">
        <v>42585.657407407409</v>
      </c>
      <c r="D2334" s="5" t="s">
        <v>336</v>
      </c>
      <c r="E2334" s="5" t="s">
        <v>68</v>
      </c>
      <c r="F2334" s="5" t="s">
        <v>337</v>
      </c>
      <c r="G2334" s="5" t="s">
        <v>64</v>
      </c>
      <c r="H2334" s="5" t="s">
        <v>319</v>
      </c>
      <c r="I2334" s="5" t="s">
        <v>69</v>
      </c>
      <c r="J2334" s="5" t="s">
        <v>65</v>
      </c>
      <c r="K2334" s="5" t="s">
        <v>65</v>
      </c>
      <c r="L2334" s="5">
        <v>595173</v>
      </c>
      <c r="M2334" s="5" t="s">
        <v>70</v>
      </c>
      <c r="N2334" s="5" t="s">
        <v>70</v>
      </c>
      <c r="O2334" s="7">
        <v>0</v>
      </c>
      <c r="P2334" s="7">
        <v>0</v>
      </c>
      <c r="Q2334" s="7">
        <v>0</v>
      </c>
      <c r="R2334" s="7">
        <v>0</v>
      </c>
      <c r="T2334" s="5">
        <v>33</v>
      </c>
      <c r="U2334" s="5">
        <v>0</v>
      </c>
      <c r="V2334" s="5">
        <v>0</v>
      </c>
      <c r="W2334" s="5">
        <v>0</v>
      </c>
      <c r="Z2334" s="5">
        <v>0</v>
      </c>
      <c r="AC2334" s="5">
        <v>0</v>
      </c>
      <c r="AF2334" s="5">
        <v>0</v>
      </c>
      <c r="AI2334" s="7">
        <v>769.07240000000002</v>
      </c>
      <c r="AJ2334" s="7">
        <v>0.56740000000000002</v>
      </c>
      <c r="AK2334" s="5" t="s">
        <v>149</v>
      </c>
      <c r="AZ2334" s="5" t="s">
        <v>186</v>
      </c>
      <c r="BB2334" s="5" t="s">
        <v>71</v>
      </c>
    </row>
    <row r="2335" spans="1:57" x14ac:dyDescent="0.25">
      <c r="A2335" s="5">
        <v>2334</v>
      </c>
      <c r="B2335" s="6">
        <v>42585.430972222224</v>
      </c>
      <c r="C2335" s="6">
        <v>42585.647997685184</v>
      </c>
      <c r="D2335" s="5" t="s">
        <v>336</v>
      </c>
      <c r="E2335" s="5" t="s">
        <v>68</v>
      </c>
      <c r="F2335" s="5" t="s">
        <v>337</v>
      </c>
      <c r="G2335" s="5" t="s">
        <v>64</v>
      </c>
      <c r="H2335" s="5" t="s">
        <v>319</v>
      </c>
      <c r="I2335" s="5" t="s">
        <v>69</v>
      </c>
      <c r="J2335" s="5" t="s">
        <v>65</v>
      </c>
      <c r="K2335" s="5" t="s">
        <v>65</v>
      </c>
      <c r="L2335" s="5">
        <v>25896317</v>
      </c>
      <c r="M2335" s="5" t="s">
        <v>70</v>
      </c>
      <c r="N2335" s="5" t="s">
        <v>70</v>
      </c>
      <c r="O2335" s="7">
        <v>0</v>
      </c>
      <c r="P2335" s="7">
        <v>0</v>
      </c>
      <c r="Q2335" s="7">
        <v>0</v>
      </c>
      <c r="R2335" s="7">
        <v>0</v>
      </c>
      <c r="T2335" s="5">
        <v>33</v>
      </c>
      <c r="U2335" s="5">
        <v>0</v>
      </c>
      <c r="V2335" s="5">
        <v>0</v>
      </c>
      <c r="W2335" s="5">
        <v>0</v>
      </c>
      <c r="Z2335" s="5">
        <v>0</v>
      </c>
      <c r="AC2335" s="5">
        <v>0</v>
      </c>
      <c r="AF2335" s="5">
        <v>0</v>
      </c>
      <c r="AI2335" s="7">
        <v>769.71889999999996</v>
      </c>
      <c r="AJ2335" s="7">
        <v>24.697299999999998</v>
      </c>
      <c r="AK2335" s="5" t="s">
        <v>148</v>
      </c>
      <c r="AZ2335" s="5" t="s">
        <v>185</v>
      </c>
      <c r="BB2335" s="5" t="s">
        <v>74</v>
      </c>
    </row>
    <row r="2336" spans="1:57" x14ac:dyDescent="0.25">
      <c r="A2336" s="5">
        <v>2335</v>
      </c>
      <c r="B2336" s="6">
        <v>42585.307199074072</v>
      </c>
      <c r="C2336" s="6">
        <v>42585.557337962964</v>
      </c>
      <c r="D2336" s="5" t="s">
        <v>336</v>
      </c>
      <c r="E2336" s="5" t="s">
        <v>68</v>
      </c>
      <c r="G2336" s="5" t="s">
        <v>64</v>
      </c>
      <c r="H2336" s="5" t="s">
        <v>319</v>
      </c>
      <c r="I2336" s="5" t="s">
        <v>69</v>
      </c>
      <c r="J2336" s="5" t="s">
        <v>65</v>
      </c>
      <c r="K2336" s="5" t="s">
        <v>65</v>
      </c>
      <c r="L2336" s="5">
        <v>100963</v>
      </c>
      <c r="M2336" s="5" t="s">
        <v>70</v>
      </c>
      <c r="N2336" s="5" t="s">
        <v>70</v>
      </c>
      <c r="O2336" s="7">
        <v>0</v>
      </c>
      <c r="P2336" s="7">
        <v>0</v>
      </c>
      <c r="Q2336" s="7">
        <v>0</v>
      </c>
      <c r="R2336" s="7">
        <v>0</v>
      </c>
      <c r="T2336" s="5">
        <v>33</v>
      </c>
      <c r="U2336" s="5">
        <v>0</v>
      </c>
      <c r="V2336" s="5">
        <v>0</v>
      </c>
      <c r="W2336" s="5">
        <v>0</v>
      </c>
      <c r="Z2336" s="5">
        <v>0</v>
      </c>
      <c r="AC2336" s="5">
        <v>0</v>
      </c>
      <c r="AF2336" s="5">
        <v>0</v>
      </c>
      <c r="AI2336" s="7">
        <v>770.41420000000005</v>
      </c>
      <c r="AJ2336" s="7">
        <v>9.6699999999999994E-2</v>
      </c>
      <c r="AK2336" s="5" t="s">
        <v>189</v>
      </c>
      <c r="AZ2336" s="5" t="s">
        <v>186</v>
      </c>
      <c r="BB2336" s="5" t="s">
        <v>71</v>
      </c>
    </row>
    <row r="2337" spans="1:57" x14ac:dyDescent="0.25">
      <c r="A2337" s="5">
        <v>2336</v>
      </c>
      <c r="B2337" s="6">
        <v>42585.305960648147</v>
      </c>
      <c r="C2337" s="6">
        <v>42585.550300925926</v>
      </c>
      <c r="D2337" s="5" t="s">
        <v>336</v>
      </c>
      <c r="E2337" s="5" t="s">
        <v>68</v>
      </c>
      <c r="G2337" s="5" t="s">
        <v>64</v>
      </c>
      <c r="H2337" s="5" t="s">
        <v>319</v>
      </c>
      <c r="I2337" s="5" t="s">
        <v>69</v>
      </c>
      <c r="J2337" s="5" t="s">
        <v>65</v>
      </c>
      <c r="K2337" s="5" t="s">
        <v>65</v>
      </c>
      <c r="L2337" s="5">
        <v>29197111</v>
      </c>
      <c r="M2337" s="5" t="s">
        <v>70</v>
      </c>
      <c r="N2337" s="5" t="s">
        <v>70</v>
      </c>
      <c r="O2337" s="7">
        <v>0</v>
      </c>
      <c r="P2337" s="7">
        <v>0</v>
      </c>
      <c r="Q2337" s="7">
        <v>0</v>
      </c>
      <c r="R2337" s="7">
        <v>0</v>
      </c>
      <c r="T2337" s="5">
        <v>33</v>
      </c>
      <c r="U2337" s="5">
        <v>0</v>
      </c>
      <c r="V2337" s="5">
        <v>0</v>
      </c>
      <c r="W2337" s="5">
        <v>0</v>
      </c>
      <c r="Z2337" s="5">
        <v>0</v>
      </c>
      <c r="AC2337" s="5">
        <v>0</v>
      </c>
      <c r="AF2337" s="5">
        <v>0</v>
      </c>
      <c r="AI2337" s="7">
        <v>797.66030000000001</v>
      </c>
      <c r="AJ2337" s="7">
        <v>27.8447</v>
      </c>
      <c r="AK2337" s="5" t="s">
        <v>190</v>
      </c>
      <c r="AZ2337" s="5" t="s">
        <v>185</v>
      </c>
      <c r="BB2337" s="5" t="s">
        <v>74</v>
      </c>
    </row>
    <row r="2338" spans="1:57" x14ac:dyDescent="0.25">
      <c r="A2338" s="5">
        <v>2337</v>
      </c>
      <c r="B2338" s="6">
        <v>42584.945949074077</v>
      </c>
      <c r="D2338" s="5" t="s">
        <v>318</v>
      </c>
      <c r="E2338" s="5">
        <v>660910</v>
      </c>
      <c r="F2338" s="5">
        <v>0</v>
      </c>
      <c r="G2338" s="5" t="s">
        <v>64</v>
      </c>
      <c r="H2338" s="5" t="s">
        <v>319</v>
      </c>
      <c r="I2338" s="5" t="s">
        <v>81</v>
      </c>
      <c r="J2338" s="5" t="s">
        <v>65</v>
      </c>
      <c r="K2338" s="5" t="s">
        <v>65</v>
      </c>
      <c r="L2338" s="5">
        <v>0</v>
      </c>
      <c r="M2338" s="5" t="s">
        <v>70</v>
      </c>
      <c r="N2338" s="5" t="s">
        <v>70</v>
      </c>
      <c r="O2338" s="7">
        <v>0</v>
      </c>
      <c r="P2338" s="7">
        <v>0</v>
      </c>
      <c r="Q2338" s="7">
        <v>0</v>
      </c>
      <c r="R2338" s="7">
        <v>0</v>
      </c>
      <c r="T2338" s="5">
        <v>0</v>
      </c>
      <c r="U2338" s="5">
        <v>0</v>
      </c>
      <c r="V2338" s="5">
        <v>0</v>
      </c>
      <c r="W2338" s="5">
        <v>0</v>
      </c>
      <c r="Y2338" s="5">
        <v>0</v>
      </c>
      <c r="Z2338" s="5">
        <v>0</v>
      </c>
      <c r="AB2338" s="5">
        <v>0</v>
      </c>
      <c r="AC2338" s="5">
        <v>0</v>
      </c>
      <c r="AE2338" s="5">
        <v>0</v>
      </c>
      <c r="AF2338" s="5">
        <v>0</v>
      </c>
      <c r="AH2338" s="5">
        <v>0</v>
      </c>
      <c r="AJ2338" s="7">
        <v>0</v>
      </c>
      <c r="BB2338" s="5" t="s">
        <v>82</v>
      </c>
      <c r="BD2338" s="5">
        <v>0</v>
      </c>
      <c r="BE2338" s="5">
        <v>0</v>
      </c>
    </row>
    <row r="2339" spans="1:57" x14ac:dyDescent="0.25">
      <c r="A2339" s="5">
        <v>2338</v>
      </c>
      <c r="B2339" s="6">
        <v>42584.915532407409</v>
      </c>
      <c r="D2339" s="5" t="s">
        <v>767</v>
      </c>
      <c r="E2339" s="5" t="s">
        <v>318</v>
      </c>
      <c r="G2339" s="5" t="s">
        <v>64</v>
      </c>
      <c r="H2339" s="5" t="s">
        <v>319</v>
      </c>
      <c r="I2339" s="5" t="s">
        <v>176</v>
      </c>
      <c r="J2339" s="5" t="s">
        <v>65</v>
      </c>
      <c r="K2339" s="5" t="s">
        <v>65</v>
      </c>
      <c r="M2339" s="5" t="s">
        <v>215</v>
      </c>
      <c r="N2339" s="5" t="s">
        <v>66</v>
      </c>
      <c r="O2339" s="7">
        <v>0</v>
      </c>
      <c r="P2339" s="7">
        <v>0</v>
      </c>
      <c r="Q2339" s="7">
        <v>0</v>
      </c>
      <c r="R2339" s="7">
        <v>0</v>
      </c>
      <c r="T2339" s="5">
        <v>0</v>
      </c>
      <c r="W2339" s="5">
        <v>0</v>
      </c>
      <c r="Y2339" s="5">
        <v>0</v>
      </c>
      <c r="Z2339" s="5">
        <v>0</v>
      </c>
      <c r="AB2339" s="5">
        <v>0</v>
      </c>
      <c r="AC2339" s="5">
        <v>0</v>
      </c>
      <c r="AE2339" s="5">
        <v>0</v>
      </c>
      <c r="AF2339" s="5">
        <v>0</v>
      </c>
      <c r="AH2339" s="5">
        <v>0</v>
      </c>
      <c r="AJ2339" s="7">
        <v>0</v>
      </c>
      <c r="AZ2339" s="5" t="s">
        <v>175</v>
      </c>
      <c r="BB2339" s="5" t="s">
        <v>178</v>
      </c>
      <c r="BD2339" s="5" t="s">
        <v>331</v>
      </c>
      <c r="BE2339" s="5" t="s">
        <v>67</v>
      </c>
    </row>
    <row r="2340" spans="1:57" x14ac:dyDescent="0.25">
      <c r="A2340" s="5">
        <v>2339</v>
      </c>
      <c r="B2340" s="6">
        <v>42584.91511574074</v>
      </c>
      <c r="D2340" s="5" t="s">
        <v>317</v>
      </c>
      <c r="E2340" s="5" t="s">
        <v>318</v>
      </c>
      <c r="F2340" s="5" t="s">
        <v>317</v>
      </c>
      <c r="G2340" s="5" t="s">
        <v>80</v>
      </c>
      <c r="H2340" s="5" t="s">
        <v>319</v>
      </c>
      <c r="I2340" s="5" t="s">
        <v>320</v>
      </c>
      <c r="J2340" s="5" t="s">
        <v>65</v>
      </c>
      <c r="K2340" s="5" t="s">
        <v>65</v>
      </c>
      <c r="M2340" s="5" t="s">
        <v>325</v>
      </c>
      <c r="N2340" s="5" t="s">
        <v>66</v>
      </c>
      <c r="O2340" s="7">
        <v>0</v>
      </c>
      <c r="P2340" s="7">
        <v>0</v>
      </c>
      <c r="Q2340" s="7">
        <v>0</v>
      </c>
      <c r="R2340" s="7">
        <v>0</v>
      </c>
      <c r="T2340" s="5">
        <v>0</v>
      </c>
      <c r="W2340" s="5">
        <v>0</v>
      </c>
      <c r="Y2340" s="5">
        <v>0</v>
      </c>
      <c r="Z2340" s="5">
        <v>0</v>
      </c>
      <c r="AB2340" s="5">
        <v>0</v>
      </c>
      <c r="AC2340" s="5">
        <v>0</v>
      </c>
      <c r="AE2340" s="5">
        <v>0</v>
      </c>
      <c r="AF2340" s="5">
        <v>0</v>
      </c>
      <c r="AH2340" s="5">
        <v>0</v>
      </c>
      <c r="AJ2340" s="7">
        <v>0</v>
      </c>
      <c r="BB2340" s="5" t="s">
        <v>322</v>
      </c>
      <c r="BD2340" s="5" t="s">
        <v>323</v>
      </c>
      <c r="BE2340" s="5" t="s">
        <v>324</v>
      </c>
    </row>
    <row r="2341" spans="1:57" x14ac:dyDescent="0.25">
      <c r="A2341" s="5">
        <v>2340</v>
      </c>
      <c r="B2341" s="6">
        <v>42584.90966435185</v>
      </c>
      <c r="D2341" s="5" t="s">
        <v>318</v>
      </c>
      <c r="E2341" s="5" t="s">
        <v>607</v>
      </c>
      <c r="G2341" s="5" t="s">
        <v>64</v>
      </c>
      <c r="H2341" s="5" t="s">
        <v>319</v>
      </c>
      <c r="I2341" s="5" t="s">
        <v>75</v>
      </c>
      <c r="J2341" s="5" t="s">
        <v>65</v>
      </c>
      <c r="K2341" s="5" t="s">
        <v>65</v>
      </c>
      <c r="M2341" s="5" t="s">
        <v>332</v>
      </c>
      <c r="N2341" s="5" t="s">
        <v>200</v>
      </c>
      <c r="O2341" s="7">
        <v>0</v>
      </c>
      <c r="P2341" s="7">
        <v>0</v>
      </c>
      <c r="Q2341" s="7">
        <v>0</v>
      </c>
      <c r="R2341" s="7">
        <v>0</v>
      </c>
      <c r="T2341" s="5">
        <v>0</v>
      </c>
      <c r="W2341" s="5">
        <v>0</v>
      </c>
      <c r="Y2341" s="5">
        <v>0</v>
      </c>
      <c r="Z2341" s="5">
        <v>0</v>
      </c>
      <c r="AB2341" s="5">
        <v>0</v>
      </c>
      <c r="AC2341" s="5">
        <v>0</v>
      </c>
      <c r="AE2341" s="5">
        <v>0</v>
      </c>
      <c r="AF2341" s="5">
        <v>0</v>
      </c>
      <c r="AH2341" s="5">
        <v>0</v>
      </c>
      <c r="AJ2341" s="7">
        <v>0</v>
      </c>
      <c r="AZ2341" s="5" t="s">
        <v>175</v>
      </c>
      <c r="BB2341" s="5" t="s">
        <v>77</v>
      </c>
      <c r="BD2341" s="5" t="s">
        <v>331</v>
      </c>
      <c r="BE2341" s="5" t="s">
        <v>67</v>
      </c>
    </row>
    <row r="2342" spans="1:57" x14ac:dyDescent="0.25">
      <c r="A2342" s="5">
        <v>2341</v>
      </c>
      <c r="B2342" s="6">
        <v>42584.904861111114</v>
      </c>
      <c r="C2342" s="6">
        <v>42585.054699074077</v>
      </c>
      <c r="D2342" s="5" t="s">
        <v>336</v>
      </c>
      <c r="E2342" s="5" t="s">
        <v>241</v>
      </c>
      <c r="F2342" s="5" t="s">
        <v>337</v>
      </c>
      <c r="G2342" s="5" t="s">
        <v>64</v>
      </c>
      <c r="H2342" s="5" t="s">
        <v>319</v>
      </c>
      <c r="I2342" s="5" t="s">
        <v>69</v>
      </c>
      <c r="J2342" s="5" t="s">
        <v>65</v>
      </c>
      <c r="K2342" s="5" t="s">
        <v>65</v>
      </c>
      <c r="L2342" s="5">
        <v>94555</v>
      </c>
      <c r="M2342" s="5" t="s">
        <v>70</v>
      </c>
      <c r="N2342" s="5" t="s">
        <v>70</v>
      </c>
      <c r="O2342" s="7">
        <v>0</v>
      </c>
      <c r="P2342" s="7">
        <v>0</v>
      </c>
      <c r="Q2342" s="7">
        <v>0</v>
      </c>
      <c r="R2342" s="7">
        <v>0</v>
      </c>
      <c r="T2342" s="5">
        <v>33</v>
      </c>
      <c r="U2342" s="5">
        <v>0</v>
      </c>
      <c r="V2342" s="5">
        <v>0</v>
      </c>
      <c r="W2342" s="5">
        <v>0</v>
      </c>
      <c r="Z2342" s="5">
        <v>0</v>
      </c>
      <c r="AC2342" s="5">
        <v>0</v>
      </c>
      <c r="AF2342" s="5">
        <v>0</v>
      </c>
      <c r="AI2342" s="7">
        <v>800.86440000000005</v>
      </c>
      <c r="AJ2342" s="7">
        <v>8.9800000000000005E-2</v>
      </c>
      <c r="AK2342" s="5" t="s">
        <v>149</v>
      </c>
      <c r="AZ2342" s="5" t="s">
        <v>186</v>
      </c>
      <c r="BB2342" s="5" t="s">
        <v>71</v>
      </c>
    </row>
    <row r="2343" spans="1:57" x14ac:dyDescent="0.25">
      <c r="A2343" s="5">
        <v>2342</v>
      </c>
      <c r="B2343" s="6">
        <v>42584.904618055552</v>
      </c>
      <c r="C2343" s="6">
        <v>42585.105717592596</v>
      </c>
      <c r="D2343" s="5" t="s">
        <v>336</v>
      </c>
      <c r="E2343" s="5" t="s">
        <v>241</v>
      </c>
      <c r="F2343" s="5" t="s">
        <v>337</v>
      </c>
      <c r="G2343" s="5" t="s">
        <v>64</v>
      </c>
      <c r="H2343" s="5" t="s">
        <v>319</v>
      </c>
      <c r="I2343" s="5" t="s">
        <v>69</v>
      </c>
      <c r="J2343" s="5" t="s">
        <v>65</v>
      </c>
      <c r="K2343" s="5" t="s">
        <v>65</v>
      </c>
      <c r="L2343" s="5">
        <v>3663152</v>
      </c>
      <c r="M2343" s="5" t="s">
        <v>70</v>
      </c>
      <c r="N2343" s="5" t="s">
        <v>70</v>
      </c>
      <c r="O2343" s="7">
        <v>0</v>
      </c>
      <c r="P2343" s="7">
        <v>0</v>
      </c>
      <c r="Q2343" s="7">
        <v>0</v>
      </c>
      <c r="R2343" s="7">
        <v>0</v>
      </c>
      <c r="T2343" s="5">
        <v>33</v>
      </c>
      <c r="U2343" s="5">
        <v>0</v>
      </c>
      <c r="V2343" s="5">
        <v>0</v>
      </c>
      <c r="W2343" s="5">
        <v>0</v>
      </c>
      <c r="Z2343" s="5">
        <v>0</v>
      </c>
      <c r="AC2343" s="5">
        <v>0</v>
      </c>
      <c r="AF2343" s="5">
        <v>0</v>
      </c>
      <c r="AI2343" s="7">
        <v>801.24329999999998</v>
      </c>
      <c r="AJ2343" s="7">
        <v>3.4931999999999999</v>
      </c>
      <c r="AK2343" s="5" t="s">
        <v>148</v>
      </c>
      <c r="AZ2343" s="5" t="s">
        <v>185</v>
      </c>
      <c r="BB2343" s="5" t="s">
        <v>74</v>
      </c>
    </row>
    <row r="2344" spans="1:57" x14ac:dyDescent="0.25">
      <c r="A2344" s="5">
        <v>2343</v>
      </c>
      <c r="B2344" s="6">
        <v>42584.853726851848</v>
      </c>
      <c r="D2344" s="5" t="s">
        <v>317</v>
      </c>
      <c r="E2344" s="5" t="s">
        <v>318</v>
      </c>
      <c r="F2344" s="5" t="s">
        <v>317</v>
      </c>
      <c r="G2344" s="5" t="s">
        <v>80</v>
      </c>
      <c r="H2344" s="5" t="s">
        <v>319</v>
      </c>
      <c r="I2344" s="5" t="s">
        <v>320</v>
      </c>
      <c r="J2344" s="5" t="s">
        <v>65</v>
      </c>
      <c r="K2344" s="5" t="s">
        <v>65</v>
      </c>
      <c r="M2344" s="5" t="s">
        <v>446</v>
      </c>
      <c r="N2344" s="5" t="s">
        <v>66</v>
      </c>
      <c r="O2344" s="7">
        <v>0</v>
      </c>
      <c r="P2344" s="7">
        <v>0</v>
      </c>
      <c r="Q2344" s="7">
        <v>0</v>
      </c>
      <c r="R2344" s="7">
        <v>0</v>
      </c>
      <c r="T2344" s="5">
        <v>0</v>
      </c>
      <c r="W2344" s="5">
        <v>0</v>
      </c>
      <c r="Y2344" s="5">
        <v>0</v>
      </c>
      <c r="Z2344" s="5">
        <v>0</v>
      </c>
      <c r="AB2344" s="5">
        <v>0</v>
      </c>
      <c r="AC2344" s="5">
        <v>0</v>
      </c>
      <c r="AE2344" s="5">
        <v>0</v>
      </c>
      <c r="AF2344" s="5">
        <v>0</v>
      </c>
      <c r="AH2344" s="5">
        <v>0</v>
      </c>
      <c r="AJ2344" s="7">
        <v>0</v>
      </c>
      <c r="BB2344" s="5" t="s">
        <v>322</v>
      </c>
      <c r="BD2344" s="5" t="s">
        <v>323</v>
      </c>
      <c r="BE2344" s="5" t="s">
        <v>324</v>
      </c>
    </row>
    <row r="2345" spans="1:57" x14ac:dyDescent="0.25">
      <c r="A2345" s="5">
        <v>2344</v>
      </c>
      <c r="B2345" s="6">
        <v>42584.853333333333</v>
      </c>
      <c r="D2345" s="5" t="s">
        <v>317</v>
      </c>
      <c r="E2345" s="5" t="s">
        <v>318</v>
      </c>
      <c r="F2345" s="5" t="s">
        <v>317</v>
      </c>
      <c r="G2345" s="5" t="s">
        <v>80</v>
      </c>
      <c r="H2345" s="5" t="s">
        <v>319</v>
      </c>
      <c r="I2345" s="5" t="s">
        <v>320</v>
      </c>
      <c r="J2345" s="5" t="s">
        <v>65</v>
      </c>
      <c r="K2345" s="5" t="s">
        <v>65</v>
      </c>
      <c r="M2345" s="5" t="s">
        <v>349</v>
      </c>
      <c r="N2345" s="5" t="s">
        <v>66</v>
      </c>
      <c r="O2345" s="7">
        <v>0</v>
      </c>
      <c r="P2345" s="7">
        <v>0</v>
      </c>
      <c r="Q2345" s="7">
        <v>0</v>
      </c>
      <c r="R2345" s="7">
        <v>0</v>
      </c>
      <c r="T2345" s="5">
        <v>0</v>
      </c>
      <c r="W2345" s="5">
        <v>0</v>
      </c>
      <c r="Y2345" s="5">
        <v>0</v>
      </c>
      <c r="Z2345" s="5">
        <v>0</v>
      </c>
      <c r="AB2345" s="5">
        <v>0</v>
      </c>
      <c r="AC2345" s="5">
        <v>0</v>
      </c>
      <c r="AE2345" s="5">
        <v>0</v>
      </c>
      <c r="AF2345" s="5">
        <v>0</v>
      </c>
      <c r="AH2345" s="5">
        <v>0</v>
      </c>
      <c r="AJ2345" s="7">
        <v>0</v>
      </c>
      <c r="BB2345" s="5" t="s">
        <v>322</v>
      </c>
      <c r="BD2345" s="5" t="s">
        <v>323</v>
      </c>
      <c r="BE2345" s="5" t="s">
        <v>324</v>
      </c>
    </row>
    <row r="2346" spans="1:57" x14ac:dyDescent="0.25">
      <c r="A2346" s="5">
        <v>2345</v>
      </c>
      <c r="B2346" s="6">
        <v>42584.852951388886</v>
      </c>
      <c r="D2346" s="5" t="s">
        <v>317</v>
      </c>
      <c r="E2346" s="5" t="s">
        <v>318</v>
      </c>
      <c r="F2346" s="5" t="s">
        <v>317</v>
      </c>
      <c r="G2346" s="5" t="s">
        <v>80</v>
      </c>
      <c r="H2346" s="5" t="s">
        <v>319</v>
      </c>
      <c r="I2346" s="5" t="s">
        <v>320</v>
      </c>
      <c r="J2346" s="5" t="s">
        <v>65</v>
      </c>
      <c r="K2346" s="5" t="s">
        <v>65</v>
      </c>
      <c r="M2346" s="5" t="s">
        <v>321</v>
      </c>
      <c r="N2346" s="5" t="s">
        <v>66</v>
      </c>
      <c r="O2346" s="7">
        <v>0</v>
      </c>
      <c r="P2346" s="7">
        <v>0</v>
      </c>
      <c r="Q2346" s="7">
        <v>0</v>
      </c>
      <c r="R2346" s="7">
        <v>0</v>
      </c>
      <c r="T2346" s="5">
        <v>0</v>
      </c>
      <c r="W2346" s="5">
        <v>0</v>
      </c>
      <c r="Y2346" s="5">
        <v>0</v>
      </c>
      <c r="Z2346" s="5">
        <v>0</v>
      </c>
      <c r="AB2346" s="5">
        <v>0</v>
      </c>
      <c r="AC2346" s="5">
        <v>0</v>
      </c>
      <c r="AE2346" s="5">
        <v>0</v>
      </c>
      <c r="AF2346" s="5">
        <v>0</v>
      </c>
      <c r="AH2346" s="5">
        <v>0</v>
      </c>
      <c r="AJ2346" s="7">
        <v>0</v>
      </c>
      <c r="BB2346" s="5" t="s">
        <v>322</v>
      </c>
      <c r="BD2346" s="5" t="s">
        <v>323</v>
      </c>
      <c r="BE2346" s="5" t="s">
        <v>324</v>
      </c>
    </row>
    <row r="2347" spans="1:57" x14ac:dyDescent="0.25">
      <c r="A2347" s="5">
        <v>2346</v>
      </c>
      <c r="B2347" s="6">
        <v>42584.84578703704</v>
      </c>
      <c r="D2347" s="5" t="s">
        <v>318</v>
      </c>
      <c r="E2347" s="5" t="s">
        <v>330</v>
      </c>
      <c r="G2347" s="5" t="s">
        <v>64</v>
      </c>
      <c r="H2347" s="5" t="s">
        <v>319</v>
      </c>
      <c r="I2347" s="5" t="s">
        <v>75</v>
      </c>
      <c r="J2347" s="5" t="s">
        <v>65</v>
      </c>
      <c r="K2347" s="5" t="s">
        <v>65</v>
      </c>
      <c r="M2347" s="5" t="s">
        <v>287</v>
      </c>
      <c r="N2347" s="5" t="s">
        <v>66</v>
      </c>
      <c r="O2347" s="7">
        <v>0</v>
      </c>
      <c r="P2347" s="7">
        <v>0</v>
      </c>
      <c r="Q2347" s="7">
        <v>0</v>
      </c>
      <c r="R2347" s="7">
        <v>0</v>
      </c>
      <c r="T2347" s="5">
        <v>0</v>
      </c>
      <c r="W2347" s="5">
        <v>0</v>
      </c>
      <c r="Y2347" s="5">
        <v>0</v>
      </c>
      <c r="Z2347" s="5">
        <v>0</v>
      </c>
      <c r="AB2347" s="5">
        <v>0</v>
      </c>
      <c r="AC2347" s="5">
        <v>0</v>
      </c>
      <c r="AE2347" s="5">
        <v>0</v>
      </c>
      <c r="AF2347" s="5">
        <v>0</v>
      </c>
      <c r="AH2347" s="5">
        <v>0</v>
      </c>
      <c r="AJ2347" s="7">
        <v>0</v>
      </c>
      <c r="AZ2347" s="5" t="s">
        <v>175</v>
      </c>
      <c r="BB2347" s="5" t="s">
        <v>77</v>
      </c>
      <c r="BD2347" s="5" t="s">
        <v>679</v>
      </c>
      <c r="BE2347" s="5" t="s">
        <v>67</v>
      </c>
    </row>
    <row r="2348" spans="1:57" x14ac:dyDescent="0.25">
      <c r="A2348" s="5">
        <v>2347</v>
      </c>
      <c r="B2348" s="6">
        <v>42584.822222222225</v>
      </c>
      <c r="C2348" s="6">
        <v>42585.051562499997</v>
      </c>
      <c r="D2348" s="5" t="s">
        <v>336</v>
      </c>
      <c r="E2348" s="5" t="s">
        <v>68</v>
      </c>
      <c r="F2348" s="5" t="s">
        <v>337</v>
      </c>
      <c r="G2348" s="5" t="s">
        <v>64</v>
      </c>
      <c r="H2348" s="5" t="s">
        <v>319</v>
      </c>
      <c r="I2348" s="5" t="s">
        <v>69</v>
      </c>
      <c r="J2348" s="5" t="s">
        <v>65</v>
      </c>
      <c r="K2348" s="5" t="s">
        <v>65</v>
      </c>
      <c r="L2348" s="5">
        <v>9047</v>
      </c>
      <c r="M2348" s="5" t="s">
        <v>70</v>
      </c>
      <c r="N2348" s="5" t="s">
        <v>70</v>
      </c>
      <c r="O2348" s="7">
        <v>0</v>
      </c>
      <c r="P2348" s="7">
        <v>0</v>
      </c>
      <c r="Q2348" s="7">
        <v>0</v>
      </c>
      <c r="R2348" s="7">
        <v>0</v>
      </c>
      <c r="T2348" s="5">
        <v>39</v>
      </c>
      <c r="U2348" s="5">
        <v>0</v>
      </c>
      <c r="V2348" s="5">
        <v>0</v>
      </c>
      <c r="W2348" s="5">
        <v>0</v>
      </c>
      <c r="Z2348" s="5">
        <v>0</v>
      </c>
      <c r="AC2348" s="5">
        <v>0</v>
      </c>
      <c r="AF2348" s="5">
        <v>0</v>
      </c>
      <c r="AI2348" s="7">
        <v>0.1787</v>
      </c>
      <c r="AJ2348" s="7">
        <v>8.8000000000000005E-3</v>
      </c>
      <c r="AK2348" s="5" t="s">
        <v>78</v>
      </c>
      <c r="BB2348" s="5" t="s">
        <v>79</v>
      </c>
    </row>
    <row r="2349" spans="1:57" x14ac:dyDescent="0.25">
      <c r="A2349" s="5">
        <v>2348</v>
      </c>
      <c r="B2349" s="6">
        <v>42584.821273148147</v>
      </c>
      <c r="C2349" s="6">
        <v>42584.998333333337</v>
      </c>
      <c r="D2349" s="5" t="s">
        <v>336</v>
      </c>
      <c r="E2349" s="5" t="s">
        <v>68</v>
      </c>
      <c r="F2349" s="5" t="s">
        <v>337</v>
      </c>
      <c r="G2349" s="5" t="s">
        <v>64</v>
      </c>
      <c r="H2349" s="5" t="s">
        <v>319</v>
      </c>
      <c r="I2349" s="5" t="s">
        <v>69</v>
      </c>
      <c r="J2349" s="5" t="s">
        <v>65</v>
      </c>
      <c r="K2349" s="5" t="s">
        <v>65</v>
      </c>
      <c r="L2349" s="5">
        <v>2021762</v>
      </c>
      <c r="M2349" s="5" t="s">
        <v>70</v>
      </c>
      <c r="N2349" s="5" t="s">
        <v>70</v>
      </c>
      <c r="O2349" s="7">
        <v>0</v>
      </c>
      <c r="P2349" s="7">
        <v>0</v>
      </c>
      <c r="Q2349" s="7">
        <v>0</v>
      </c>
      <c r="R2349" s="7">
        <v>0</v>
      </c>
      <c r="T2349" s="5">
        <v>33</v>
      </c>
      <c r="U2349" s="5">
        <v>0</v>
      </c>
      <c r="V2349" s="5">
        <v>0</v>
      </c>
      <c r="W2349" s="5">
        <v>0</v>
      </c>
      <c r="Z2349" s="5">
        <v>0</v>
      </c>
      <c r="AC2349" s="5">
        <v>0</v>
      </c>
      <c r="AF2349" s="5">
        <v>0</v>
      </c>
      <c r="AI2349" s="7">
        <v>803.21600000000001</v>
      </c>
      <c r="AJ2349" s="7">
        <v>1.9287000000000001</v>
      </c>
      <c r="AK2349" s="5" t="s">
        <v>190</v>
      </c>
      <c r="AZ2349" s="5" t="s">
        <v>185</v>
      </c>
      <c r="BB2349" s="5" t="s">
        <v>74</v>
      </c>
    </row>
    <row r="2350" spans="1:57" x14ac:dyDescent="0.25">
      <c r="A2350" s="5">
        <v>2349</v>
      </c>
      <c r="B2350" s="6">
        <v>42584.808692129627</v>
      </c>
      <c r="D2350" s="5" t="s">
        <v>318</v>
      </c>
      <c r="E2350" s="5" t="s">
        <v>330</v>
      </c>
      <c r="G2350" s="5" t="s">
        <v>64</v>
      </c>
      <c r="H2350" s="5" t="s">
        <v>319</v>
      </c>
      <c r="I2350" s="5" t="s">
        <v>75</v>
      </c>
      <c r="J2350" s="5" t="s">
        <v>65</v>
      </c>
      <c r="K2350" s="5" t="s">
        <v>65</v>
      </c>
      <c r="M2350" s="5" t="s">
        <v>191</v>
      </c>
      <c r="N2350" s="5" t="s">
        <v>66</v>
      </c>
      <c r="O2350" s="7">
        <v>0</v>
      </c>
      <c r="P2350" s="7">
        <v>0</v>
      </c>
      <c r="Q2350" s="7">
        <v>0</v>
      </c>
      <c r="R2350" s="7">
        <v>0</v>
      </c>
      <c r="T2350" s="5">
        <v>0</v>
      </c>
      <c r="W2350" s="5">
        <v>0</v>
      </c>
      <c r="Y2350" s="5">
        <v>0</v>
      </c>
      <c r="Z2350" s="5">
        <v>0</v>
      </c>
      <c r="AB2350" s="5">
        <v>0</v>
      </c>
      <c r="AC2350" s="5">
        <v>0</v>
      </c>
      <c r="AE2350" s="5">
        <v>0</v>
      </c>
      <c r="AF2350" s="5">
        <v>0</v>
      </c>
      <c r="AH2350" s="5">
        <v>0</v>
      </c>
      <c r="AJ2350" s="7">
        <v>0</v>
      </c>
      <c r="AZ2350" s="5" t="s">
        <v>175</v>
      </c>
      <c r="BB2350" s="5" t="s">
        <v>77</v>
      </c>
      <c r="BD2350" s="5" t="s">
        <v>361</v>
      </c>
      <c r="BE2350" s="5" t="s">
        <v>67</v>
      </c>
    </row>
    <row r="2351" spans="1:57" x14ac:dyDescent="0.25">
      <c r="A2351" s="5">
        <v>2350</v>
      </c>
      <c r="B2351" s="6">
        <v>42584.799131944441</v>
      </c>
      <c r="D2351" s="5" t="s">
        <v>318</v>
      </c>
      <c r="E2351" s="5" t="s">
        <v>330</v>
      </c>
      <c r="G2351" s="5" t="s">
        <v>64</v>
      </c>
      <c r="H2351" s="5" t="s">
        <v>319</v>
      </c>
      <c r="I2351" s="5" t="s">
        <v>75</v>
      </c>
      <c r="J2351" s="5" t="s">
        <v>65</v>
      </c>
      <c r="K2351" s="5" t="s">
        <v>65</v>
      </c>
      <c r="M2351" s="5" t="s">
        <v>182</v>
      </c>
      <c r="N2351" s="5" t="s">
        <v>66</v>
      </c>
      <c r="O2351" s="7">
        <v>0</v>
      </c>
      <c r="P2351" s="7">
        <v>0</v>
      </c>
      <c r="Q2351" s="7">
        <v>0</v>
      </c>
      <c r="R2351" s="7">
        <v>0</v>
      </c>
      <c r="T2351" s="5">
        <v>0</v>
      </c>
      <c r="W2351" s="5">
        <v>0</v>
      </c>
      <c r="Y2351" s="5">
        <v>0</v>
      </c>
      <c r="Z2351" s="5">
        <v>0</v>
      </c>
      <c r="AB2351" s="5">
        <v>0</v>
      </c>
      <c r="AC2351" s="5">
        <v>0</v>
      </c>
      <c r="AE2351" s="5">
        <v>0</v>
      </c>
      <c r="AF2351" s="5">
        <v>0</v>
      </c>
      <c r="AH2351" s="5">
        <v>0</v>
      </c>
      <c r="AJ2351" s="7">
        <v>0</v>
      </c>
      <c r="AZ2351" s="5" t="s">
        <v>175</v>
      </c>
      <c r="BB2351" s="5" t="s">
        <v>77</v>
      </c>
      <c r="BD2351" s="5" t="s">
        <v>711</v>
      </c>
      <c r="BE2351" s="5" t="s">
        <v>67</v>
      </c>
    </row>
    <row r="2352" spans="1:57" x14ac:dyDescent="0.25">
      <c r="A2352" s="5">
        <v>2351</v>
      </c>
      <c r="B2352" s="6">
        <v>42584.782175925924</v>
      </c>
      <c r="D2352" s="5" t="s">
        <v>318</v>
      </c>
      <c r="E2352" s="5" t="s">
        <v>344</v>
      </c>
      <c r="G2352" s="5" t="s">
        <v>64</v>
      </c>
      <c r="H2352" s="5" t="s">
        <v>319</v>
      </c>
      <c r="I2352" s="5" t="s">
        <v>75</v>
      </c>
      <c r="J2352" s="5" t="s">
        <v>65</v>
      </c>
      <c r="K2352" s="5" t="s">
        <v>65</v>
      </c>
      <c r="M2352" s="5" t="s">
        <v>209</v>
      </c>
      <c r="N2352" s="5" t="s">
        <v>66</v>
      </c>
      <c r="O2352" s="7">
        <v>0</v>
      </c>
      <c r="P2352" s="7">
        <v>0</v>
      </c>
      <c r="Q2352" s="7">
        <v>0</v>
      </c>
      <c r="R2352" s="7">
        <v>0</v>
      </c>
      <c r="T2352" s="5">
        <v>0</v>
      </c>
      <c r="W2352" s="5">
        <v>0</v>
      </c>
      <c r="Y2352" s="5">
        <v>0</v>
      </c>
      <c r="Z2352" s="5">
        <v>0</v>
      </c>
      <c r="AB2352" s="5">
        <v>0</v>
      </c>
      <c r="AC2352" s="5">
        <v>0</v>
      </c>
      <c r="AE2352" s="5">
        <v>0</v>
      </c>
      <c r="AF2352" s="5">
        <v>0</v>
      </c>
      <c r="AH2352" s="5">
        <v>0</v>
      </c>
      <c r="AJ2352" s="7">
        <v>0</v>
      </c>
      <c r="AZ2352" s="5" t="s">
        <v>175</v>
      </c>
      <c r="BB2352" s="5" t="s">
        <v>77</v>
      </c>
      <c r="BD2352" s="5" t="s">
        <v>679</v>
      </c>
      <c r="BE2352" s="5" t="s">
        <v>67</v>
      </c>
    </row>
    <row r="2353" spans="1:57" x14ac:dyDescent="0.25">
      <c r="A2353" s="5">
        <v>2352</v>
      </c>
      <c r="B2353" s="6">
        <v>42584.768090277779</v>
      </c>
      <c r="D2353" s="5" t="s">
        <v>318</v>
      </c>
      <c r="E2353" s="5" t="s">
        <v>344</v>
      </c>
      <c r="G2353" s="5" t="s">
        <v>64</v>
      </c>
      <c r="H2353" s="5" t="s">
        <v>319</v>
      </c>
      <c r="I2353" s="5" t="s">
        <v>75</v>
      </c>
      <c r="J2353" s="5" t="s">
        <v>65</v>
      </c>
      <c r="K2353" s="5" t="s">
        <v>65</v>
      </c>
      <c r="M2353" s="5" t="s">
        <v>601</v>
      </c>
      <c r="N2353" s="5" t="s">
        <v>76</v>
      </c>
      <c r="O2353" s="7">
        <v>0</v>
      </c>
      <c r="P2353" s="7">
        <v>0</v>
      </c>
      <c r="Q2353" s="7">
        <v>0</v>
      </c>
      <c r="R2353" s="7">
        <v>0</v>
      </c>
      <c r="T2353" s="5">
        <v>0</v>
      </c>
      <c r="W2353" s="5">
        <v>0</v>
      </c>
      <c r="Y2353" s="5">
        <v>0</v>
      </c>
      <c r="Z2353" s="5">
        <v>0</v>
      </c>
      <c r="AB2353" s="5">
        <v>0</v>
      </c>
      <c r="AC2353" s="5">
        <v>0</v>
      </c>
      <c r="AE2353" s="5">
        <v>0</v>
      </c>
      <c r="AF2353" s="5">
        <v>0</v>
      </c>
      <c r="AH2353" s="5">
        <v>0</v>
      </c>
      <c r="AJ2353" s="7">
        <v>0</v>
      </c>
      <c r="AZ2353" s="5" t="s">
        <v>175</v>
      </c>
      <c r="BB2353" s="5" t="s">
        <v>77</v>
      </c>
      <c r="BD2353" s="5" t="s">
        <v>361</v>
      </c>
      <c r="BE2353" s="5" t="s">
        <v>67</v>
      </c>
    </row>
    <row r="2354" spans="1:57" x14ac:dyDescent="0.25">
      <c r="A2354" s="5">
        <v>2353</v>
      </c>
      <c r="B2354" s="6">
        <v>42584.738888888889</v>
      </c>
      <c r="C2354" s="6">
        <v>42584.858113425929</v>
      </c>
      <c r="D2354" s="5" t="s">
        <v>336</v>
      </c>
      <c r="E2354" s="5" t="s">
        <v>68</v>
      </c>
      <c r="F2354" s="5" t="s">
        <v>337</v>
      </c>
      <c r="G2354" s="5" t="s">
        <v>64</v>
      </c>
      <c r="H2354" s="5" t="s">
        <v>319</v>
      </c>
      <c r="I2354" s="5" t="s">
        <v>69</v>
      </c>
      <c r="J2354" s="5" t="s">
        <v>65</v>
      </c>
      <c r="K2354" s="5" t="s">
        <v>65</v>
      </c>
      <c r="L2354" s="5">
        <v>8411</v>
      </c>
      <c r="M2354" s="5" t="s">
        <v>70</v>
      </c>
      <c r="N2354" s="5" t="s">
        <v>70</v>
      </c>
      <c r="O2354" s="7">
        <v>0</v>
      </c>
      <c r="P2354" s="7">
        <v>0</v>
      </c>
      <c r="Q2354" s="7">
        <v>0</v>
      </c>
      <c r="R2354" s="7">
        <v>0</v>
      </c>
      <c r="T2354" s="5">
        <v>39</v>
      </c>
      <c r="U2354" s="5">
        <v>0</v>
      </c>
      <c r="V2354" s="5">
        <v>0</v>
      </c>
      <c r="W2354" s="5">
        <v>0</v>
      </c>
      <c r="Z2354" s="5">
        <v>0</v>
      </c>
      <c r="AC2354" s="5">
        <v>0</v>
      </c>
      <c r="AF2354" s="5">
        <v>0</v>
      </c>
      <c r="AI2354" s="7">
        <v>0.1875</v>
      </c>
      <c r="AJ2354" s="7">
        <v>8.8000000000000005E-3</v>
      </c>
      <c r="AK2354" s="5" t="s">
        <v>78</v>
      </c>
      <c r="BB2354" s="5" t="s">
        <v>79</v>
      </c>
    </row>
    <row r="2355" spans="1:57" x14ac:dyDescent="0.25">
      <c r="A2355" s="5">
        <v>2354</v>
      </c>
      <c r="B2355" s="6">
        <v>42584.738194444442</v>
      </c>
      <c r="C2355" s="6">
        <v>42584.939039351855</v>
      </c>
      <c r="D2355" s="5" t="s">
        <v>336</v>
      </c>
      <c r="E2355" s="5" t="s">
        <v>68</v>
      </c>
      <c r="F2355" s="5" t="s">
        <v>337</v>
      </c>
      <c r="G2355" s="5" t="s">
        <v>64</v>
      </c>
      <c r="H2355" s="5" t="s">
        <v>319</v>
      </c>
      <c r="I2355" s="5" t="s">
        <v>69</v>
      </c>
      <c r="J2355" s="5" t="s">
        <v>65</v>
      </c>
      <c r="K2355" s="5" t="s">
        <v>65</v>
      </c>
      <c r="L2355" s="5">
        <v>373038</v>
      </c>
      <c r="M2355" s="5" t="s">
        <v>70</v>
      </c>
      <c r="N2355" s="5" t="s">
        <v>70</v>
      </c>
      <c r="O2355" s="7">
        <v>0</v>
      </c>
      <c r="P2355" s="7">
        <v>0</v>
      </c>
      <c r="Q2355" s="7">
        <v>0</v>
      </c>
      <c r="R2355" s="7">
        <v>0</v>
      </c>
      <c r="T2355" s="5">
        <v>33</v>
      </c>
      <c r="U2355" s="5">
        <v>0</v>
      </c>
      <c r="V2355" s="5">
        <v>0</v>
      </c>
      <c r="W2355" s="5">
        <v>0</v>
      </c>
      <c r="Z2355" s="5">
        <v>0</v>
      </c>
      <c r="AC2355" s="5">
        <v>0</v>
      </c>
      <c r="AF2355" s="5">
        <v>0</v>
      </c>
      <c r="AI2355" s="7">
        <v>804.6173</v>
      </c>
      <c r="AJ2355" s="7">
        <v>0.35639999999999999</v>
      </c>
      <c r="AK2355" s="5" t="s">
        <v>149</v>
      </c>
      <c r="AZ2355" s="5" t="s">
        <v>186</v>
      </c>
      <c r="BB2355" s="5" t="s">
        <v>71</v>
      </c>
    </row>
    <row r="2356" spans="1:57" x14ac:dyDescent="0.25">
      <c r="A2356" s="5">
        <v>2355</v>
      </c>
      <c r="B2356" s="6">
        <v>42584.701180555552</v>
      </c>
      <c r="D2356" s="5" t="s">
        <v>318</v>
      </c>
      <c r="E2356" s="5" t="s">
        <v>344</v>
      </c>
      <c r="G2356" s="5" t="s">
        <v>64</v>
      </c>
      <c r="H2356" s="5" t="s">
        <v>319</v>
      </c>
      <c r="I2356" s="5" t="s">
        <v>75</v>
      </c>
      <c r="J2356" s="5" t="s">
        <v>65</v>
      </c>
      <c r="K2356" s="5" t="s">
        <v>65</v>
      </c>
      <c r="M2356" s="5" t="s">
        <v>768</v>
      </c>
      <c r="N2356" s="5" t="s">
        <v>183</v>
      </c>
      <c r="O2356" s="7">
        <v>0</v>
      </c>
      <c r="P2356" s="7">
        <v>0</v>
      </c>
      <c r="Q2356" s="7">
        <v>0</v>
      </c>
      <c r="R2356" s="7">
        <v>0</v>
      </c>
      <c r="T2356" s="5">
        <v>0</v>
      </c>
      <c r="W2356" s="5">
        <v>0</v>
      </c>
      <c r="Y2356" s="5">
        <v>0</v>
      </c>
      <c r="Z2356" s="5">
        <v>0</v>
      </c>
      <c r="AB2356" s="5">
        <v>0</v>
      </c>
      <c r="AC2356" s="5">
        <v>0</v>
      </c>
      <c r="AE2356" s="5">
        <v>0</v>
      </c>
      <c r="AF2356" s="5">
        <v>0</v>
      </c>
      <c r="AH2356" s="5">
        <v>0</v>
      </c>
      <c r="AJ2356" s="7">
        <v>0</v>
      </c>
      <c r="AZ2356" s="5" t="s">
        <v>175</v>
      </c>
      <c r="BB2356" s="5" t="s">
        <v>77</v>
      </c>
      <c r="BD2356" s="5" t="s">
        <v>361</v>
      </c>
      <c r="BE2356" s="5" t="s">
        <v>67</v>
      </c>
    </row>
    <row r="2357" spans="1:57" x14ac:dyDescent="0.25">
      <c r="A2357" s="5">
        <v>2356</v>
      </c>
      <c r="B2357" s="6">
        <v>42584.654606481483</v>
      </c>
      <c r="C2357" s="6">
        <v>42584.852349537039</v>
      </c>
      <c r="D2357" s="5" t="s">
        <v>336</v>
      </c>
      <c r="E2357" s="5" t="s">
        <v>241</v>
      </c>
      <c r="F2357" s="5" t="s">
        <v>337</v>
      </c>
      <c r="G2357" s="5" t="s">
        <v>64</v>
      </c>
      <c r="H2357" s="5" t="s">
        <v>319</v>
      </c>
      <c r="I2357" s="5" t="s">
        <v>69</v>
      </c>
      <c r="J2357" s="5" t="s">
        <v>65</v>
      </c>
      <c r="K2357" s="5" t="s">
        <v>65</v>
      </c>
      <c r="L2357" s="5">
        <v>3783067</v>
      </c>
      <c r="M2357" s="5" t="s">
        <v>70</v>
      </c>
      <c r="N2357" s="5" t="s">
        <v>70</v>
      </c>
      <c r="O2357" s="7">
        <v>0</v>
      </c>
      <c r="P2357" s="7">
        <v>0</v>
      </c>
      <c r="Q2357" s="7">
        <v>0</v>
      </c>
      <c r="R2357" s="7">
        <v>0</v>
      </c>
      <c r="T2357" s="5">
        <v>33</v>
      </c>
      <c r="U2357" s="5">
        <v>0</v>
      </c>
      <c r="V2357" s="5">
        <v>0</v>
      </c>
      <c r="W2357" s="5">
        <v>0</v>
      </c>
      <c r="Z2357" s="5">
        <v>0</v>
      </c>
      <c r="AC2357" s="5">
        <v>0</v>
      </c>
      <c r="AF2357" s="5">
        <v>0</v>
      </c>
      <c r="AI2357" s="7">
        <v>807.16809999999998</v>
      </c>
      <c r="AJ2357" s="7">
        <v>3.6074000000000002</v>
      </c>
      <c r="AK2357" s="5" t="s">
        <v>148</v>
      </c>
      <c r="AZ2357" s="5" t="s">
        <v>185</v>
      </c>
      <c r="BB2357" s="5" t="s">
        <v>74</v>
      </c>
    </row>
    <row r="2358" spans="1:57" x14ac:dyDescent="0.25">
      <c r="A2358" s="5">
        <v>2357</v>
      </c>
      <c r="B2358" s="6">
        <v>42584.613877314812</v>
      </c>
      <c r="C2358" s="6">
        <v>42584.782604166663</v>
      </c>
      <c r="D2358" s="5" t="s">
        <v>336</v>
      </c>
      <c r="E2358" s="5" t="s">
        <v>241</v>
      </c>
      <c r="F2358" s="5" t="s">
        <v>337</v>
      </c>
      <c r="G2358" s="5" t="s">
        <v>64</v>
      </c>
      <c r="H2358" s="5" t="s">
        <v>319</v>
      </c>
      <c r="I2358" s="5" t="s">
        <v>69</v>
      </c>
      <c r="J2358" s="5" t="s">
        <v>65</v>
      </c>
      <c r="K2358" s="5" t="s">
        <v>65</v>
      </c>
      <c r="L2358" s="5">
        <v>8670</v>
      </c>
      <c r="M2358" s="5" t="s">
        <v>70</v>
      </c>
      <c r="N2358" s="5" t="s">
        <v>70</v>
      </c>
      <c r="O2358" s="7">
        <v>0</v>
      </c>
      <c r="P2358" s="7">
        <v>0</v>
      </c>
      <c r="Q2358" s="7">
        <v>0</v>
      </c>
      <c r="R2358" s="7">
        <v>0</v>
      </c>
      <c r="T2358" s="5">
        <v>39</v>
      </c>
      <c r="U2358" s="5">
        <v>0</v>
      </c>
      <c r="V2358" s="5">
        <v>0</v>
      </c>
      <c r="W2358" s="5">
        <v>0</v>
      </c>
      <c r="Z2358" s="5">
        <v>0</v>
      </c>
      <c r="AC2358" s="5">
        <v>0</v>
      </c>
      <c r="AF2358" s="5">
        <v>0</v>
      </c>
      <c r="AI2358" s="7">
        <v>0.1953</v>
      </c>
      <c r="AJ2358" s="7">
        <v>7.7999999999999996E-3</v>
      </c>
      <c r="AK2358" s="5" t="s">
        <v>78</v>
      </c>
      <c r="BB2358" s="5" t="s">
        <v>79</v>
      </c>
    </row>
    <row r="2359" spans="1:57" x14ac:dyDescent="0.25">
      <c r="A2359" s="5">
        <v>2358</v>
      </c>
      <c r="B2359" s="6">
        <v>42584.605509259258</v>
      </c>
      <c r="D2359" s="5" t="s">
        <v>318</v>
      </c>
      <c r="E2359" s="5" t="s">
        <v>417</v>
      </c>
      <c r="G2359" s="5" t="s">
        <v>64</v>
      </c>
      <c r="H2359" s="5" t="s">
        <v>319</v>
      </c>
      <c r="I2359" s="5" t="s">
        <v>75</v>
      </c>
      <c r="J2359" s="5" t="s">
        <v>65</v>
      </c>
      <c r="K2359" s="5" t="s">
        <v>65</v>
      </c>
      <c r="M2359" s="5" t="s">
        <v>488</v>
      </c>
      <c r="N2359" s="5" t="s">
        <v>76</v>
      </c>
      <c r="O2359" s="7">
        <v>0</v>
      </c>
      <c r="P2359" s="7">
        <v>0</v>
      </c>
      <c r="Q2359" s="7">
        <v>0</v>
      </c>
      <c r="R2359" s="7">
        <v>0</v>
      </c>
      <c r="T2359" s="5">
        <v>0</v>
      </c>
      <c r="W2359" s="5">
        <v>0</v>
      </c>
      <c r="Y2359" s="5">
        <v>0</v>
      </c>
      <c r="Z2359" s="5">
        <v>0</v>
      </c>
      <c r="AB2359" s="5">
        <v>0</v>
      </c>
      <c r="AC2359" s="5">
        <v>0</v>
      </c>
      <c r="AE2359" s="5">
        <v>0</v>
      </c>
      <c r="AF2359" s="5">
        <v>0</v>
      </c>
      <c r="AH2359" s="5">
        <v>0</v>
      </c>
      <c r="AJ2359" s="7">
        <v>0</v>
      </c>
      <c r="AZ2359" s="5" t="s">
        <v>175</v>
      </c>
      <c r="BB2359" s="5" t="s">
        <v>77</v>
      </c>
      <c r="BD2359" s="5" t="s">
        <v>590</v>
      </c>
      <c r="BE2359" s="5" t="s">
        <v>67</v>
      </c>
    </row>
    <row r="2360" spans="1:57" x14ac:dyDescent="0.25">
      <c r="A2360" s="5">
        <v>2359</v>
      </c>
      <c r="B2360" s="6">
        <v>42584.571527777778</v>
      </c>
      <c r="C2360" s="6">
        <v>42584.753819444442</v>
      </c>
      <c r="D2360" s="5" t="s">
        <v>336</v>
      </c>
      <c r="E2360" s="5" t="s">
        <v>68</v>
      </c>
      <c r="F2360" s="5" t="s">
        <v>337</v>
      </c>
      <c r="G2360" s="5" t="s">
        <v>64</v>
      </c>
      <c r="H2360" s="5" t="s">
        <v>319</v>
      </c>
      <c r="I2360" s="5" t="s">
        <v>69</v>
      </c>
      <c r="J2360" s="5" t="s">
        <v>65</v>
      </c>
      <c r="K2360" s="5" t="s">
        <v>65</v>
      </c>
      <c r="L2360" s="5">
        <v>70343</v>
      </c>
      <c r="M2360" s="5" t="s">
        <v>70</v>
      </c>
      <c r="N2360" s="5" t="s">
        <v>70</v>
      </c>
      <c r="O2360" s="7">
        <v>0</v>
      </c>
      <c r="P2360" s="7">
        <v>0</v>
      </c>
      <c r="Q2360" s="7">
        <v>0</v>
      </c>
      <c r="R2360" s="7">
        <v>0</v>
      </c>
      <c r="T2360" s="5">
        <v>33</v>
      </c>
      <c r="U2360" s="5">
        <v>0</v>
      </c>
      <c r="V2360" s="5">
        <v>0</v>
      </c>
      <c r="W2360" s="5">
        <v>0</v>
      </c>
      <c r="Z2360" s="5">
        <v>0</v>
      </c>
      <c r="AC2360" s="5">
        <v>0</v>
      </c>
      <c r="AF2360" s="5">
        <v>0</v>
      </c>
      <c r="AI2360" s="7">
        <v>807.6173</v>
      </c>
      <c r="AJ2360" s="7">
        <v>6.6400000000000001E-2</v>
      </c>
      <c r="AK2360" s="5" t="s">
        <v>149</v>
      </c>
      <c r="AZ2360" s="5" t="s">
        <v>186</v>
      </c>
      <c r="BB2360" s="5" t="s">
        <v>71</v>
      </c>
    </row>
    <row r="2361" spans="1:57" x14ac:dyDescent="0.25">
      <c r="A2361" s="5">
        <v>2360</v>
      </c>
      <c r="B2361" s="6">
        <v>42584.533437500002</v>
      </c>
      <c r="D2361" s="5" t="s">
        <v>317</v>
      </c>
      <c r="E2361" s="5" t="s">
        <v>318</v>
      </c>
      <c r="F2361" s="5" t="s">
        <v>317</v>
      </c>
      <c r="G2361" s="5" t="s">
        <v>80</v>
      </c>
      <c r="H2361" s="5" t="s">
        <v>319</v>
      </c>
      <c r="I2361" s="5" t="s">
        <v>320</v>
      </c>
      <c r="J2361" s="5" t="s">
        <v>65</v>
      </c>
      <c r="K2361" s="5" t="s">
        <v>65</v>
      </c>
      <c r="M2361" s="5" t="s">
        <v>191</v>
      </c>
      <c r="N2361" s="5" t="s">
        <v>66</v>
      </c>
      <c r="O2361" s="7">
        <v>0</v>
      </c>
      <c r="P2361" s="7">
        <v>0</v>
      </c>
      <c r="Q2361" s="7">
        <v>0</v>
      </c>
      <c r="R2361" s="7">
        <v>0</v>
      </c>
      <c r="T2361" s="5">
        <v>0</v>
      </c>
      <c r="W2361" s="5">
        <v>0</v>
      </c>
      <c r="Y2361" s="5">
        <v>0</v>
      </c>
      <c r="Z2361" s="5">
        <v>0</v>
      </c>
      <c r="AB2361" s="5">
        <v>0</v>
      </c>
      <c r="AC2361" s="5">
        <v>0</v>
      </c>
      <c r="AE2361" s="5">
        <v>0</v>
      </c>
      <c r="AF2361" s="5">
        <v>0</v>
      </c>
      <c r="AH2361" s="5">
        <v>0</v>
      </c>
      <c r="AJ2361" s="7">
        <v>0</v>
      </c>
      <c r="BB2361" s="5" t="s">
        <v>322</v>
      </c>
      <c r="BD2361" s="5" t="s">
        <v>323</v>
      </c>
      <c r="BE2361" s="5" t="s">
        <v>324</v>
      </c>
    </row>
    <row r="2362" spans="1:57" x14ac:dyDescent="0.25">
      <c r="A2362" s="5">
        <v>2361</v>
      </c>
      <c r="B2362" s="6">
        <v>42584.530532407407</v>
      </c>
      <c r="C2362" s="6">
        <v>42584.644884259258</v>
      </c>
      <c r="D2362" s="5" t="s">
        <v>336</v>
      </c>
      <c r="E2362" s="5" t="s">
        <v>241</v>
      </c>
      <c r="F2362" s="5" t="s">
        <v>337</v>
      </c>
      <c r="G2362" s="5" t="s">
        <v>64</v>
      </c>
      <c r="H2362" s="5" t="s">
        <v>319</v>
      </c>
      <c r="I2362" s="5" t="s">
        <v>69</v>
      </c>
      <c r="J2362" s="5" t="s">
        <v>65</v>
      </c>
      <c r="K2362" s="5" t="s">
        <v>65</v>
      </c>
      <c r="L2362" s="5">
        <v>0</v>
      </c>
      <c r="M2362" s="5" t="s">
        <v>70</v>
      </c>
      <c r="N2362" s="5" t="s">
        <v>70</v>
      </c>
      <c r="O2362" s="7">
        <v>0</v>
      </c>
      <c r="P2362" s="7">
        <v>0</v>
      </c>
      <c r="Q2362" s="7">
        <v>0</v>
      </c>
      <c r="R2362" s="7">
        <v>0</v>
      </c>
      <c r="T2362" s="5">
        <v>0</v>
      </c>
      <c r="U2362" s="5">
        <v>0</v>
      </c>
      <c r="V2362" s="5">
        <v>0</v>
      </c>
      <c r="W2362" s="5">
        <v>0</v>
      </c>
      <c r="Z2362" s="5">
        <v>0</v>
      </c>
      <c r="AC2362" s="5">
        <v>0</v>
      </c>
      <c r="AF2362" s="5">
        <v>0</v>
      </c>
      <c r="AK2362" s="5" t="s">
        <v>78</v>
      </c>
      <c r="BB2362" s="5" t="s">
        <v>79</v>
      </c>
    </row>
    <row r="2363" spans="1:57" x14ac:dyDescent="0.25">
      <c r="A2363" s="5">
        <v>2362</v>
      </c>
      <c r="B2363" s="6">
        <v>42584.522314814814</v>
      </c>
      <c r="D2363" s="5" t="s">
        <v>318</v>
      </c>
      <c r="E2363" s="5" t="s">
        <v>356</v>
      </c>
      <c r="G2363" s="5" t="s">
        <v>64</v>
      </c>
      <c r="H2363" s="5" t="s">
        <v>319</v>
      </c>
      <c r="I2363" s="5" t="s">
        <v>75</v>
      </c>
      <c r="J2363" s="5" t="s">
        <v>65</v>
      </c>
      <c r="K2363" s="5" t="s">
        <v>65</v>
      </c>
      <c r="M2363" s="5" t="s">
        <v>258</v>
      </c>
      <c r="N2363" s="5" t="s">
        <v>76</v>
      </c>
      <c r="O2363" s="7">
        <v>0</v>
      </c>
      <c r="P2363" s="7">
        <v>0</v>
      </c>
      <c r="Q2363" s="7">
        <v>0</v>
      </c>
      <c r="R2363" s="7">
        <v>0</v>
      </c>
      <c r="T2363" s="5">
        <v>0</v>
      </c>
      <c r="W2363" s="5">
        <v>0</v>
      </c>
      <c r="Y2363" s="5">
        <v>0</v>
      </c>
      <c r="Z2363" s="5">
        <v>0</v>
      </c>
      <c r="AB2363" s="5">
        <v>0</v>
      </c>
      <c r="AC2363" s="5">
        <v>0</v>
      </c>
      <c r="AE2363" s="5">
        <v>0</v>
      </c>
      <c r="AF2363" s="5">
        <v>0</v>
      </c>
      <c r="AH2363" s="5">
        <v>0</v>
      </c>
      <c r="AJ2363" s="7">
        <v>0</v>
      </c>
      <c r="AZ2363" s="5" t="s">
        <v>175</v>
      </c>
      <c r="BB2363" s="5" t="s">
        <v>77</v>
      </c>
      <c r="BD2363" s="5" t="s">
        <v>361</v>
      </c>
      <c r="BE2363" s="5" t="s">
        <v>67</v>
      </c>
    </row>
    <row r="2364" spans="1:57" x14ac:dyDescent="0.25">
      <c r="A2364" s="5">
        <v>2363</v>
      </c>
      <c r="B2364" s="6">
        <v>42584.519143518519</v>
      </c>
      <c r="D2364" s="5" t="s">
        <v>318</v>
      </c>
      <c r="E2364" s="5" t="s">
        <v>356</v>
      </c>
      <c r="G2364" s="5" t="s">
        <v>64</v>
      </c>
      <c r="H2364" s="5" t="s">
        <v>319</v>
      </c>
      <c r="I2364" s="5" t="s">
        <v>75</v>
      </c>
      <c r="J2364" s="5" t="s">
        <v>65</v>
      </c>
      <c r="K2364" s="5" t="s">
        <v>65</v>
      </c>
      <c r="M2364" s="5" t="s">
        <v>422</v>
      </c>
      <c r="N2364" s="5" t="s">
        <v>76</v>
      </c>
      <c r="O2364" s="7">
        <v>0</v>
      </c>
      <c r="P2364" s="7">
        <v>0</v>
      </c>
      <c r="Q2364" s="7">
        <v>0</v>
      </c>
      <c r="R2364" s="7">
        <v>0</v>
      </c>
      <c r="T2364" s="5">
        <v>0</v>
      </c>
      <c r="W2364" s="5">
        <v>0</v>
      </c>
      <c r="Y2364" s="5">
        <v>0</v>
      </c>
      <c r="Z2364" s="5">
        <v>0</v>
      </c>
      <c r="AB2364" s="5">
        <v>0</v>
      </c>
      <c r="AC2364" s="5">
        <v>0</v>
      </c>
      <c r="AE2364" s="5">
        <v>0</v>
      </c>
      <c r="AF2364" s="5">
        <v>0</v>
      </c>
      <c r="AH2364" s="5">
        <v>0</v>
      </c>
      <c r="AJ2364" s="7">
        <v>0</v>
      </c>
      <c r="AZ2364" s="5" t="s">
        <v>175</v>
      </c>
      <c r="BB2364" s="5" t="s">
        <v>77</v>
      </c>
      <c r="BD2364" s="5" t="s">
        <v>355</v>
      </c>
      <c r="BE2364" s="5" t="s">
        <v>67</v>
      </c>
    </row>
    <row r="2365" spans="1:57" x14ac:dyDescent="0.25">
      <c r="A2365" s="5">
        <v>2364</v>
      </c>
      <c r="B2365" s="6">
        <v>42584.497997685183</v>
      </c>
      <c r="D2365" s="5" t="s">
        <v>317</v>
      </c>
      <c r="E2365" s="5" t="s">
        <v>318</v>
      </c>
      <c r="F2365" s="5" t="s">
        <v>317</v>
      </c>
      <c r="G2365" s="5" t="s">
        <v>80</v>
      </c>
      <c r="H2365" s="5" t="s">
        <v>319</v>
      </c>
      <c r="I2365" s="5" t="s">
        <v>320</v>
      </c>
      <c r="J2365" s="5" t="s">
        <v>65</v>
      </c>
      <c r="K2365" s="5" t="s">
        <v>65</v>
      </c>
      <c r="M2365" s="5" t="s">
        <v>243</v>
      </c>
      <c r="N2365" s="5" t="s">
        <v>66</v>
      </c>
      <c r="O2365" s="7">
        <v>0</v>
      </c>
      <c r="P2365" s="7">
        <v>0</v>
      </c>
      <c r="Q2365" s="7">
        <v>0</v>
      </c>
      <c r="R2365" s="7">
        <v>0</v>
      </c>
      <c r="T2365" s="5">
        <v>0</v>
      </c>
      <c r="W2365" s="5">
        <v>0</v>
      </c>
      <c r="Y2365" s="5">
        <v>0</v>
      </c>
      <c r="Z2365" s="5">
        <v>0</v>
      </c>
      <c r="AB2365" s="5">
        <v>0</v>
      </c>
      <c r="AC2365" s="5">
        <v>0</v>
      </c>
      <c r="AE2365" s="5">
        <v>0</v>
      </c>
      <c r="AF2365" s="5">
        <v>0</v>
      </c>
      <c r="AH2365" s="5">
        <v>0</v>
      </c>
      <c r="AJ2365" s="7">
        <v>0</v>
      </c>
      <c r="BB2365" s="5" t="s">
        <v>322</v>
      </c>
      <c r="BD2365" s="5" t="s">
        <v>323</v>
      </c>
      <c r="BE2365" s="5" t="s">
        <v>324</v>
      </c>
    </row>
    <row r="2366" spans="1:57" x14ac:dyDescent="0.25">
      <c r="A2366" s="5">
        <v>2365</v>
      </c>
      <c r="B2366" s="6">
        <v>42584.488182870373</v>
      </c>
      <c r="C2366" s="6">
        <v>42584.650057870371</v>
      </c>
      <c r="D2366" s="5" t="s">
        <v>336</v>
      </c>
      <c r="E2366" s="5" t="s">
        <v>68</v>
      </c>
      <c r="F2366" s="5" t="s">
        <v>337</v>
      </c>
      <c r="G2366" s="5" t="s">
        <v>64</v>
      </c>
      <c r="H2366" s="5" t="s">
        <v>319</v>
      </c>
      <c r="I2366" s="5" t="s">
        <v>69</v>
      </c>
      <c r="J2366" s="5" t="s">
        <v>65</v>
      </c>
      <c r="K2366" s="5" t="s">
        <v>65</v>
      </c>
      <c r="L2366" s="5">
        <v>21291</v>
      </c>
      <c r="M2366" s="5" t="s">
        <v>70</v>
      </c>
      <c r="N2366" s="5" t="s">
        <v>70</v>
      </c>
      <c r="O2366" s="7">
        <v>0</v>
      </c>
      <c r="P2366" s="7">
        <v>0</v>
      </c>
      <c r="Q2366" s="7">
        <v>0</v>
      </c>
      <c r="R2366" s="7">
        <v>0</v>
      </c>
      <c r="T2366" s="5">
        <v>33</v>
      </c>
      <c r="U2366" s="5">
        <v>0</v>
      </c>
      <c r="V2366" s="5">
        <v>0</v>
      </c>
      <c r="W2366" s="5">
        <v>0</v>
      </c>
      <c r="Z2366" s="5">
        <v>0</v>
      </c>
      <c r="AC2366" s="5">
        <v>0</v>
      </c>
      <c r="AF2366" s="5">
        <v>0</v>
      </c>
      <c r="AI2366" s="7">
        <v>809.44449999999995</v>
      </c>
      <c r="AJ2366" s="7">
        <v>2.0500000000000001E-2</v>
      </c>
      <c r="AK2366" s="5" t="s">
        <v>189</v>
      </c>
      <c r="AZ2366" s="5" t="s">
        <v>186</v>
      </c>
      <c r="BB2366" s="5" t="s">
        <v>71</v>
      </c>
    </row>
    <row r="2367" spans="1:57" x14ac:dyDescent="0.25">
      <c r="A2367" s="5">
        <v>2366</v>
      </c>
      <c r="B2367" s="6">
        <v>42584.487939814811</v>
      </c>
      <c r="C2367" s="6">
        <v>42584.672881944447</v>
      </c>
      <c r="D2367" s="5" t="s">
        <v>336</v>
      </c>
      <c r="E2367" s="5" t="s">
        <v>68</v>
      </c>
      <c r="F2367" s="5" t="s">
        <v>337</v>
      </c>
      <c r="G2367" s="5" t="s">
        <v>64</v>
      </c>
      <c r="H2367" s="5" t="s">
        <v>319</v>
      </c>
      <c r="I2367" s="5" t="s">
        <v>69</v>
      </c>
      <c r="J2367" s="5" t="s">
        <v>65</v>
      </c>
      <c r="K2367" s="5" t="s">
        <v>65</v>
      </c>
      <c r="L2367" s="5">
        <v>9739879</v>
      </c>
      <c r="M2367" s="5" t="s">
        <v>70</v>
      </c>
      <c r="N2367" s="5" t="s">
        <v>70</v>
      </c>
      <c r="O2367" s="7">
        <v>0</v>
      </c>
      <c r="P2367" s="7">
        <v>0</v>
      </c>
      <c r="Q2367" s="7">
        <v>0</v>
      </c>
      <c r="R2367" s="7">
        <v>0</v>
      </c>
      <c r="T2367" s="5">
        <v>33</v>
      </c>
      <c r="U2367" s="5">
        <v>0</v>
      </c>
      <c r="V2367" s="5">
        <v>0</v>
      </c>
      <c r="W2367" s="5">
        <v>0</v>
      </c>
      <c r="Z2367" s="5">
        <v>0</v>
      </c>
      <c r="AC2367" s="5">
        <v>0</v>
      </c>
      <c r="AF2367" s="5">
        <v>0</v>
      </c>
      <c r="AI2367" s="7">
        <v>816.51189999999997</v>
      </c>
      <c r="AJ2367" s="7">
        <v>9.2890999999999995</v>
      </c>
      <c r="AK2367" s="5" t="s">
        <v>148</v>
      </c>
      <c r="AZ2367" s="5" t="s">
        <v>185</v>
      </c>
      <c r="BB2367" s="5" t="s">
        <v>74</v>
      </c>
    </row>
    <row r="2368" spans="1:57" x14ac:dyDescent="0.25">
      <c r="A2368" s="5">
        <v>2367</v>
      </c>
      <c r="B2368" s="6">
        <v>42584.46837962963</v>
      </c>
      <c r="D2368" s="5" t="s">
        <v>318</v>
      </c>
      <c r="E2368" s="5" t="s">
        <v>356</v>
      </c>
      <c r="G2368" s="5" t="s">
        <v>64</v>
      </c>
      <c r="H2368" s="5" t="s">
        <v>319</v>
      </c>
      <c r="I2368" s="5" t="s">
        <v>75</v>
      </c>
      <c r="J2368" s="5" t="s">
        <v>65</v>
      </c>
      <c r="K2368" s="5" t="s">
        <v>65</v>
      </c>
      <c r="M2368" s="5" t="s">
        <v>426</v>
      </c>
      <c r="N2368" s="5" t="s">
        <v>208</v>
      </c>
      <c r="O2368" s="7">
        <v>0</v>
      </c>
      <c r="P2368" s="7">
        <v>0</v>
      </c>
      <c r="Q2368" s="7">
        <v>0</v>
      </c>
      <c r="R2368" s="7">
        <v>0</v>
      </c>
      <c r="T2368" s="5">
        <v>0</v>
      </c>
      <c r="W2368" s="5">
        <v>0</v>
      </c>
      <c r="Y2368" s="5">
        <v>0</v>
      </c>
      <c r="Z2368" s="5">
        <v>0</v>
      </c>
      <c r="AB2368" s="5">
        <v>0</v>
      </c>
      <c r="AC2368" s="5">
        <v>0</v>
      </c>
      <c r="AE2368" s="5">
        <v>0</v>
      </c>
      <c r="AF2368" s="5">
        <v>0</v>
      </c>
      <c r="AH2368" s="5">
        <v>0</v>
      </c>
      <c r="AJ2368" s="7">
        <v>0</v>
      </c>
      <c r="AZ2368" s="5" t="s">
        <v>175</v>
      </c>
      <c r="BB2368" s="5" t="s">
        <v>77</v>
      </c>
      <c r="BD2368" s="5" t="s">
        <v>590</v>
      </c>
      <c r="BE2368" s="5" t="s">
        <v>67</v>
      </c>
    </row>
    <row r="2369" spans="1:57" x14ac:dyDescent="0.25">
      <c r="A2369" s="5">
        <v>2368</v>
      </c>
      <c r="B2369" s="6">
        <v>42584.453032407408</v>
      </c>
      <c r="D2369" s="5" t="s">
        <v>318</v>
      </c>
      <c r="E2369" s="5" t="s">
        <v>344</v>
      </c>
      <c r="G2369" s="5" t="s">
        <v>64</v>
      </c>
      <c r="H2369" s="5" t="s">
        <v>319</v>
      </c>
      <c r="I2369" s="5" t="s">
        <v>75</v>
      </c>
      <c r="J2369" s="5" t="s">
        <v>65</v>
      </c>
      <c r="K2369" s="5" t="s">
        <v>65</v>
      </c>
      <c r="M2369" s="5" t="s">
        <v>220</v>
      </c>
      <c r="N2369" s="5" t="s">
        <v>66</v>
      </c>
      <c r="O2369" s="7">
        <v>0</v>
      </c>
      <c r="P2369" s="7">
        <v>0</v>
      </c>
      <c r="Q2369" s="7">
        <v>0</v>
      </c>
      <c r="R2369" s="7">
        <v>0</v>
      </c>
      <c r="T2369" s="5">
        <v>0</v>
      </c>
      <c r="W2369" s="5">
        <v>0</v>
      </c>
      <c r="Y2369" s="5">
        <v>0</v>
      </c>
      <c r="Z2369" s="5">
        <v>0</v>
      </c>
      <c r="AB2369" s="5">
        <v>0</v>
      </c>
      <c r="AC2369" s="5">
        <v>0</v>
      </c>
      <c r="AE2369" s="5">
        <v>0</v>
      </c>
      <c r="AF2369" s="5">
        <v>0</v>
      </c>
      <c r="AH2369" s="5">
        <v>0</v>
      </c>
      <c r="AJ2369" s="7">
        <v>0</v>
      </c>
      <c r="AZ2369" s="5" t="s">
        <v>175</v>
      </c>
      <c r="BB2369" s="5" t="s">
        <v>77</v>
      </c>
      <c r="BD2369" s="5" t="s">
        <v>331</v>
      </c>
      <c r="BE2369" s="5" t="s">
        <v>67</v>
      </c>
    </row>
    <row r="2370" spans="1:57" x14ac:dyDescent="0.25">
      <c r="A2370" s="5">
        <v>2369</v>
      </c>
      <c r="B2370" s="6">
        <v>42584.443657407406</v>
      </c>
      <c r="D2370" s="5" t="s">
        <v>318</v>
      </c>
      <c r="E2370" s="5" t="s">
        <v>496</v>
      </c>
      <c r="G2370" s="5" t="s">
        <v>64</v>
      </c>
      <c r="H2370" s="5" t="s">
        <v>319</v>
      </c>
      <c r="I2370" s="5" t="s">
        <v>75</v>
      </c>
      <c r="J2370" s="5" t="s">
        <v>65</v>
      </c>
      <c r="K2370" s="5" t="s">
        <v>65</v>
      </c>
      <c r="M2370" s="5" t="s">
        <v>769</v>
      </c>
      <c r="N2370" s="5" t="s">
        <v>238</v>
      </c>
      <c r="O2370" s="7">
        <v>0</v>
      </c>
      <c r="P2370" s="7">
        <v>0</v>
      </c>
      <c r="Q2370" s="7">
        <v>0</v>
      </c>
      <c r="R2370" s="7">
        <v>0</v>
      </c>
      <c r="T2370" s="5">
        <v>0</v>
      </c>
      <c r="W2370" s="5">
        <v>0</v>
      </c>
      <c r="Y2370" s="5">
        <v>0</v>
      </c>
      <c r="Z2370" s="5">
        <v>0</v>
      </c>
      <c r="AB2370" s="5">
        <v>0</v>
      </c>
      <c r="AC2370" s="5">
        <v>0</v>
      </c>
      <c r="AE2370" s="5">
        <v>0</v>
      </c>
      <c r="AF2370" s="5">
        <v>0</v>
      </c>
      <c r="AH2370" s="5">
        <v>0</v>
      </c>
      <c r="AJ2370" s="7">
        <v>0</v>
      </c>
      <c r="AZ2370" s="5" t="s">
        <v>175</v>
      </c>
      <c r="BB2370" s="5" t="s">
        <v>77</v>
      </c>
      <c r="BD2370" s="5" t="s">
        <v>331</v>
      </c>
      <c r="BE2370" s="5" t="s">
        <v>67</v>
      </c>
    </row>
    <row r="2371" spans="1:57" x14ac:dyDescent="0.25">
      <c r="A2371" s="5">
        <v>2370</v>
      </c>
      <c r="B2371" s="6">
        <v>42584.44090277778</v>
      </c>
      <c r="D2371" s="5" t="s">
        <v>318</v>
      </c>
      <c r="E2371" s="5" t="s">
        <v>770</v>
      </c>
      <c r="G2371" s="5" t="s">
        <v>64</v>
      </c>
      <c r="H2371" s="5" t="s">
        <v>319</v>
      </c>
      <c r="I2371" s="5" t="s">
        <v>75</v>
      </c>
      <c r="J2371" s="5" t="s">
        <v>65</v>
      </c>
      <c r="K2371" s="5" t="s">
        <v>65</v>
      </c>
      <c r="M2371" s="5" t="s">
        <v>771</v>
      </c>
      <c r="N2371" s="5" t="s">
        <v>200</v>
      </c>
      <c r="O2371" s="7">
        <v>0</v>
      </c>
      <c r="P2371" s="7">
        <v>0</v>
      </c>
      <c r="Q2371" s="7">
        <v>0</v>
      </c>
      <c r="R2371" s="7">
        <v>0</v>
      </c>
      <c r="T2371" s="5">
        <v>0</v>
      </c>
      <c r="W2371" s="5">
        <v>0</v>
      </c>
      <c r="Y2371" s="5">
        <v>0</v>
      </c>
      <c r="Z2371" s="5">
        <v>0</v>
      </c>
      <c r="AB2371" s="5">
        <v>0</v>
      </c>
      <c r="AC2371" s="5">
        <v>0</v>
      </c>
      <c r="AE2371" s="5">
        <v>0</v>
      </c>
      <c r="AF2371" s="5">
        <v>0</v>
      </c>
      <c r="AH2371" s="5">
        <v>0</v>
      </c>
      <c r="AJ2371" s="7">
        <v>0</v>
      </c>
      <c r="AZ2371" s="5" t="s">
        <v>175</v>
      </c>
      <c r="BB2371" s="5" t="s">
        <v>77</v>
      </c>
      <c r="BD2371" s="5" t="s">
        <v>331</v>
      </c>
      <c r="BE2371" s="5" t="s">
        <v>67</v>
      </c>
    </row>
    <row r="2372" spans="1:57" x14ac:dyDescent="0.25">
      <c r="A2372" s="5">
        <v>2371</v>
      </c>
      <c r="B2372" s="6">
        <v>42584.437997685185</v>
      </c>
      <c r="D2372" s="5" t="s">
        <v>542</v>
      </c>
      <c r="E2372" s="5" t="s">
        <v>318</v>
      </c>
      <c r="G2372" s="5" t="s">
        <v>64</v>
      </c>
      <c r="H2372" s="5" t="s">
        <v>319</v>
      </c>
      <c r="I2372" s="5" t="s">
        <v>176</v>
      </c>
      <c r="J2372" s="5" t="s">
        <v>65</v>
      </c>
      <c r="K2372" s="5" t="s">
        <v>65</v>
      </c>
      <c r="M2372" s="5" t="s">
        <v>362</v>
      </c>
      <c r="N2372" s="5" t="s">
        <v>76</v>
      </c>
      <c r="O2372" s="7">
        <v>0</v>
      </c>
      <c r="P2372" s="7">
        <v>0</v>
      </c>
      <c r="Q2372" s="7">
        <v>0</v>
      </c>
      <c r="R2372" s="7">
        <v>0</v>
      </c>
      <c r="T2372" s="5">
        <v>0</v>
      </c>
      <c r="W2372" s="5">
        <v>0</v>
      </c>
      <c r="Y2372" s="5">
        <v>0</v>
      </c>
      <c r="Z2372" s="5">
        <v>0</v>
      </c>
      <c r="AB2372" s="5">
        <v>0</v>
      </c>
      <c r="AC2372" s="5">
        <v>0</v>
      </c>
      <c r="AE2372" s="5">
        <v>0</v>
      </c>
      <c r="AF2372" s="5">
        <v>0</v>
      </c>
      <c r="AH2372" s="5">
        <v>0</v>
      </c>
      <c r="AJ2372" s="7">
        <v>0</v>
      </c>
      <c r="AZ2372" s="5" t="s">
        <v>175</v>
      </c>
      <c r="BB2372" s="5" t="s">
        <v>178</v>
      </c>
      <c r="BD2372" s="5" t="s">
        <v>361</v>
      </c>
      <c r="BE2372" s="5" t="s">
        <v>67</v>
      </c>
    </row>
    <row r="2373" spans="1:57" x14ac:dyDescent="0.25">
      <c r="A2373" s="5">
        <v>2372</v>
      </c>
      <c r="B2373" s="6">
        <v>42584.434861111113</v>
      </c>
      <c r="D2373" s="5" t="s">
        <v>317</v>
      </c>
      <c r="E2373" s="5" t="s">
        <v>318</v>
      </c>
      <c r="F2373" s="5" t="s">
        <v>317</v>
      </c>
      <c r="G2373" s="5" t="s">
        <v>80</v>
      </c>
      <c r="H2373" s="5" t="s">
        <v>319</v>
      </c>
      <c r="I2373" s="5" t="s">
        <v>320</v>
      </c>
      <c r="J2373" s="5" t="s">
        <v>65</v>
      </c>
      <c r="K2373" s="5" t="s">
        <v>65</v>
      </c>
      <c r="M2373" s="5" t="s">
        <v>222</v>
      </c>
      <c r="N2373" s="5" t="s">
        <v>66</v>
      </c>
      <c r="O2373" s="7">
        <v>0</v>
      </c>
      <c r="P2373" s="7">
        <v>0</v>
      </c>
      <c r="Q2373" s="7">
        <v>0</v>
      </c>
      <c r="R2373" s="7">
        <v>0</v>
      </c>
      <c r="T2373" s="5">
        <v>0</v>
      </c>
      <c r="W2373" s="5">
        <v>0</v>
      </c>
      <c r="Y2373" s="5">
        <v>0</v>
      </c>
      <c r="Z2373" s="5">
        <v>0</v>
      </c>
      <c r="AB2373" s="5">
        <v>0</v>
      </c>
      <c r="AC2373" s="5">
        <v>0</v>
      </c>
      <c r="AE2373" s="5">
        <v>0</v>
      </c>
      <c r="AF2373" s="5">
        <v>0</v>
      </c>
      <c r="AH2373" s="5">
        <v>0</v>
      </c>
      <c r="AJ2373" s="7">
        <v>0</v>
      </c>
      <c r="BB2373" s="5" t="s">
        <v>322</v>
      </c>
      <c r="BD2373" s="5" t="s">
        <v>323</v>
      </c>
      <c r="BE2373" s="5" t="s">
        <v>324</v>
      </c>
    </row>
    <row r="2374" spans="1:57" x14ac:dyDescent="0.25">
      <c r="A2374" s="5">
        <v>2373</v>
      </c>
      <c r="B2374" s="6">
        <v>42584.434641203705</v>
      </c>
      <c r="D2374" s="5" t="s">
        <v>317</v>
      </c>
      <c r="E2374" s="5" t="s">
        <v>318</v>
      </c>
      <c r="F2374" s="5" t="s">
        <v>317</v>
      </c>
      <c r="G2374" s="5" t="s">
        <v>80</v>
      </c>
      <c r="H2374" s="5" t="s">
        <v>319</v>
      </c>
      <c r="I2374" s="5" t="s">
        <v>320</v>
      </c>
      <c r="J2374" s="5" t="s">
        <v>65</v>
      </c>
      <c r="K2374" s="5" t="s">
        <v>65</v>
      </c>
      <c r="M2374" s="5" t="s">
        <v>282</v>
      </c>
      <c r="N2374" s="5" t="s">
        <v>66</v>
      </c>
      <c r="O2374" s="7">
        <v>0</v>
      </c>
      <c r="P2374" s="7">
        <v>0</v>
      </c>
      <c r="Q2374" s="7">
        <v>0</v>
      </c>
      <c r="R2374" s="7">
        <v>0</v>
      </c>
      <c r="T2374" s="5">
        <v>0</v>
      </c>
      <c r="W2374" s="5">
        <v>0</v>
      </c>
      <c r="Y2374" s="5">
        <v>0</v>
      </c>
      <c r="Z2374" s="5">
        <v>0</v>
      </c>
      <c r="AB2374" s="5">
        <v>0</v>
      </c>
      <c r="AC2374" s="5">
        <v>0</v>
      </c>
      <c r="AE2374" s="5">
        <v>0</v>
      </c>
      <c r="AF2374" s="5">
        <v>0</v>
      </c>
      <c r="AH2374" s="5">
        <v>0</v>
      </c>
      <c r="AJ2374" s="7">
        <v>0</v>
      </c>
      <c r="BB2374" s="5" t="s">
        <v>322</v>
      </c>
      <c r="BD2374" s="5" t="s">
        <v>323</v>
      </c>
      <c r="BE2374" s="5" t="s">
        <v>324</v>
      </c>
    </row>
    <row r="2375" spans="1:57" x14ac:dyDescent="0.25">
      <c r="A2375" s="5">
        <v>2374</v>
      </c>
      <c r="B2375" s="6">
        <v>42584.433657407404</v>
      </c>
      <c r="D2375" s="5" t="s">
        <v>318</v>
      </c>
      <c r="E2375" s="5" t="s">
        <v>346</v>
      </c>
      <c r="G2375" s="5" t="s">
        <v>64</v>
      </c>
      <c r="H2375" s="5" t="s">
        <v>319</v>
      </c>
      <c r="I2375" s="5" t="s">
        <v>75</v>
      </c>
      <c r="J2375" s="5" t="s">
        <v>65</v>
      </c>
      <c r="K2375" s="5" t="s">
        <v>65</v>
      </c>
      <c r="M2375" s="5" t="s">
        <v>772</v>
      </c>
      <c r="N2375" s="5" t="s">
        <v>183</v>
      </c>
      <c r="O2375" s="7">
        <v>0</v>
      </c>
      <c r="P2375" s="7">
        <v>0</v>
      </c>
      <c r="Q2375" s="7">
        <v>0</v>
      </c>
      <c r="R2375" s="7">
        <v>0</v>
      </c>
      <c r="T2375" s="5">
        <v>0</v>
      </c>
      <c r="W2375" s="5">
        <v>0</v>
      </c>
      <c r="Y2375" s="5">
        <v>0</v>
      </c>
      <c r="Z2375" s="5">
        <v>0</v>
      </c>
      <c r="AB2375" s="5">
        <v>0</v>
      </c>
      <c r="AC2375" s="5">
        <v>0</v>
      </c>
      <c r="AE2375" s="5">
        <v>0</v>
      </c>
      <c r="AF2375" s="5">
        <v>0</v>
      </c>
      <c r="AH2375" s="5">
        <v>0</v>
      </c>
      <c r="AJ2375" s="7">
        <v>0</v>
      </c>
      <c r="AZ2375" s="5" t="s">
        <v>175</v>
      </c>
      <c r="BB2375" s="5" t="s">
        <v>77</v>
      </c>
      <c r="BD2375" s="5" t="s">
        <v>361</v>
      </c>
      <c r="BE2375" s="5" t="s">
        <v>67</v>
      </c>
    </row>
    <row r="2376" spans="1:57" x14ac:dyDescent="0.25">
      <c r="A2376" s="5">
        <v>2375</v>
      </c>
      <c r="B2376" s="6">
        <v>42584.421087962961</v>
      </c>
      <c r="D2376" s="5" t="s">
        <v>318</v>
      </c>
      <c r="E2376" s="5" t="s">
        <v>607</v>
      </c>
      <c r="G2376" s="5" t="s">
        <v>64</v>
      </c>
      <c r="H2376" s="5" t="s">
        <v>319</v>
      </c>
      <c r="I2376" s="5" t="s">
        <v>75</v>
      </c>
      <c r="J2376" s="5" t="s">
        <v>65</v>
      </c>
      <c r="K2376" s="5" t="s">
        <v>65</v>
      </c>
      <c r="M2376" s="5" t="s">
        <v>567</v>
      </c>
      <c r="N2376" s="5" t="s">
        <v>76</v>
      </c>
      <c r="O2376" s="7">
        <v>0</v>
      </c>
      <c r="P2376" s="7">
        <v>0</v>
      </c>
      <c r="Q2376" s="7">
        <v>0</v>
      </c>
      <c r="R2376" s="7">
        <v>0</v>
      </c>
      <c r="T2376" s="5">
        <v>0</v>
      </c>
      <c r="W2376" s="5">
        <v>0</v>
      </c>
      <c r="Y2376" s="5">
        <v>0</v>
      </c>
      <c r="Z2376" s="5">
        <v>0</v>
      </c>
      <c r="AB2376" s="5">
        <v>0</v>
      </c>
      <c r="AC2376" s="5">
        <v>0</v>
      </c>
      <c r="AE2376" s="5">
        <v>0</v>
      </c>
      <c r="AF2376" s="5">
        <v>0</v>
      </c>
      <c r="AH2376" s="5">
        <v>0</v>
      </c>
      <c r="AJ2376" s="7">
        <v>0</v>
      </c>
      <c r="AZ2376" s="5" t="s">
        <v>175</v>
      </c>
      <c r="BB2376" s="5" t="s">
        <v>77</v>
      </c>
      <c r="BD2376" s="5" t="s">
        <v>361</v>
      </c>
      <c r="BE2376" s="5" t="s">
        <v>67</v>
      </c>
    </row>
    <row r="2377" spans="1:57" x14ac:dyDescent="0.25">
      <c r="A2377" s="5">
        <v>2376</v>
      </c>
      <c r="B2377" s="6">
        <v>42584.406076388892</v>
      </c>
      <c r="D2377" s="5" t="s">
        <v>318</v>
      </c>
      <c r="E2377" s="5" t="s">
        <v>773</v>
      </c>
      <c r="G2377" s="5" t="s">
        <v>64</v>
      </c>
      <c r="H2377" s="5" t="s">
        <v>319</v>
      </c>
      <c r="I2377" s="5" t="s">
        <v>75</v>
      </c>
      <c r="J2377" s="5" t="s">
        <v>65</v>
      </c>
      <c r="K2377" s="5" t="s">
        <v>65</v>
      </c>
      <c r="M2377" s="5" t="s">
        <v>739</v>
      </c>
      <c r="N2377" s="5" t="s">
        <v>66</v>
      </c>
      <c r="O2377" s="7">
        <v>0</v>
      </c>
      <c r="P2377" s="7">
        <v>0</v>
      </c>
      <c r="Q2377" s="7">
        <v>0</v>
      </c>
      <c r="R2377" s="7">
        <v>0</v>
      </c>
      <c r="T2377" s="5">
        <v>0</v>
      </c>
      <c r="W2377" s="5">
        <v>0</v>
      </c>
      <c r="Y2377" s="5">
        <v>0</v>
      </c>
      <c r="Z2377" s="5">
        <v>0</v>
      </c>
      <c r="AB2377" s="5">
        <v>0</v>
      </c>
      <c r="AC2377" s="5">
        <v>0</v>
      </c>
      <c r="AE2377" s="5">
        <v>0</v>
      </c>
      <c r="AF2377" s="5">
        <v>0</v>
      </c>
      <c r="AH2377" s="5">
        <v>0</v>
      </c>
      <c r="AJ2377" s="7">
        <v>0</v>
      </c>
      <c r="AZ2377" s="5" t="s">
        <v>175</v>
      </c>
      <c r="BB2377" s="5" t="s">
        <v>77</v>
      </c>
      <c r="BD2377" s="5" t="s">
        <v>331</v>
      </c>
      <c r="BE2377" s="5" t="s">
        <v>67</v>
      </c>
    </row>
    <row r="2378" spans="1:57" x14ac:dyDescent="0.25">
      <c r="A2378" s="5">
        <v>2377</v>
      </c>
      <c r="B2378" s="6">
        <v>42584.40552083333</v>
      </c>
      <c r="C2378" s="6">
        <v>42584.551006944443</v>
      </c>
      <c r="D2378" s="5" t="s">
        <v>336</v>
      </c>
      <c r="E2378" s="5" t="s">
        <v>241</v>
      </c>
      <c r="F2378" s="5" t="s">
        <v>337</v>
      </c>
      <c r="G2378" s="5" t="s">
        <v>64</v>
      </c>
      <c r="H2378" s="5" t="s">
        <v>319</v>
      </c>
      <c r="I2378" s="5" t="s">
        <v>69</v>
      </c>
      <c r="J2378" s="5" t="s">
        <v>65</v>
      </c>
      <c r="K2378" s="5" t="s">
        <v>65</v>
      </c>
      <c r="L2378" s="5">
        <v>0</v>
      </c>
      <c r="M2378" s="5" t="s">
        <v>70</v>
      </c>
      <c r="N2378" s="5" t="s">
        <v>70</v>
      </c>
      <c r="O2378" s="7">
        <v>0</v>
      </c>
      <c r="P2378" s="7">
        <v>0</v>
      </c>
      <c r="Q2378" s="7">
        <v>0</v>
      </c>
      <c r="R2378" s="7">
        <v>0</v>
      </c>
      <c r="T2378" s="5">
        <v>0</v>
      </c>
      <c r="U2378" s="5">
        <v>0</v>
      </c>
      <c r="V2378" s="5">
        <v>0</v>
      </c>
      <c r="W2378" s="5">
        <v>0</v>
      </c>
      <c r="Z2378" s="5">
        <v>0</v>
      </c>
      <c r="AC2378" s="5">
        <v>0</v>
      </c>
      <c r="AF2378" s="5">
        <v>0</v>
      </c>
      <c r="AK2378" s="5" t="s">
        <v>78</v>
      </c>
      <c r="BB2378" s="5" t="s">
        <v>79</v>
      </c>
    </row>
    <row r="2379" spans="1:57" x14ac:dyDescent="0.25">
      <c r="A2379" s="5">
        <v>2378</v>
      </c>
      <c r="B2379" s="6">
        <v>42584.405509259261</v>
      </c>
      <c r="D2379" s="5" t="s">
        <v>318</v>
      </c>
      <c r="E2379" s="5" t="s">
        <v>346</v>
      </c>
      <c r="G2379" s="5" t="s">
        <v>64</v>
      </c>
      <c r="H2379" s="5" t="s">
        <v>319</v>
      </c>
      <c r="I2379" s="5" t="s">
        <v>75</v>
      </c>
      <c r="J2379" s="5" t="s">
        <v>65</v>
      </c>
      <c r="K2379" s="5" t="s">
        <v>65</v>
      </c>
      <c r="M2379" s="5" t="s">
        <v>197</v>
      </c>
      <c r="N2379" s="5" t="s">
        <v>66</v>
      </c>
      <c r="O2379" s="7">
        <v>0</v>
      </c>
      <c r="P2379" s="7">
        <v>0</v>
      </c>
      <c r="Q2379" s="7">
        <v>0</v>
      </c>
      <c r="R2379" s="7">
        <v>0</v>
      </c>
      <c r="T2379" s="5">
        <v>0</v>
      </c>
      <c r="W2379" s="5">
        <v>0</v>
      </c>
      <c r="Y2379" s="5">
        <v>0</v>
      </c>
      <c r="Z2379" s="5">
        <v>0</v>
      </c>
      <c r="AB2379" s="5">
        <v>0</v>
      </c>
      <c r="AC2379" s="5">
        <v>0</v>
      </c>
      <c r="AE2379" s="5">
        <v>0</v>
      </c>
      <c r="AF2379" s="5">
        <v>0</v>
      </c>
      <c r="AH2379" s="5">
        <v>0</v>
      </c>
      <c r="AJ2379" s="7">
        <v>0</v>
      </c>
      <c r="AZ2379" s="5" t="s">
        <v>175</v>
      </c>
      <c r="BB2379" s="5" t="s">
        <v>77</v>
      </c>
      <c r="BD2379" s="5" t="s">
        <v>331</v>
      </c>
      <c r="BE2379" s="5" t="s">
        <v>67</v>
      </c>
    </row>
    <row r="2380" spans="1:57" x14ac:dyDescent="0.25">
      <c r="A2380" s="5">
        <v>2379</v>
      </c>
      <c r="B2380" s="6">
        <v>42584.405416666668</v>
      </c>
      <c r="D2380" s="5" t="s">
        <v>318</v>
      </c>
      <c r="E2380" s="5" t="s">
        <v>346</v>
      </c>
      <c r="G2380" s="5" t="s">
        <v>64</v>
      </c>
      <c r="H2380" s="5" t="s">
        <v>319</v>
      </c>
      <c r="I2380" s="5" t="s">
        <v>75</v>
      </c>
      <c r="J2380" s="5" t="s">
        <v>65</v>
      </c>
      <c r="K2380" s="5" t="s">
        <v>65</v>
      </c>
      <c r="M2380" s="5" t="s">
        <v>197</v>
      </c>
      <c r="N2380" s="5" t="s">
        <v>66</v>
      </c>
      <c r="O2380" s="7">
        <v>0</v>
      </c>
      <c r="P2380" s="7">
        <v>0</v>
      </c>
      <c r="Q2380" s="7">
        <v>0</v>
      </c>
      <c r="R2380" s="7">
        <v>0</v>
      </c>
      <c r="T2380" s="5">
        <v>0</v>
      </c>
      <c r="W2380" s="5">
        <v>0</v>
      </c>
      <c r="Y2380" s="5">
        <v>0</v>
      </c>
      <c r="Z2380" s="5">
        <v>0</v>
      </c>
      <c r="AB2380" s="5">
        <v>0</v>
      </c>
      <c r="AC2380" s="5">
        <v>0</v>
      </c>
      <c r="AE2380" s="5">
        <v>0</v>
      </c>
      <c r="AF2380" s="5">
        <v>0</v>
      </c>
      <c r="AH2380" s="5">
        <v>0</v>
      </c>
      <c r="AJ2380" s="7">
        <v>0</v>
      </c>
      <c r="AZ2380" s="5" t="s">
        <v>175</v>
      </c>
      <c r="BB2380" s="5" t="s">
        <v>77</v>
      </c>
      <c r="BD2380" s="5" t="s">
        <v>331</v>
      </c>
      <c r="BE2380" s="5" t="s">
        <v>67</v>
      </c>
    </row>
    <row r="2381" spans="1:57" x14ac:dyDescent="0.25">
      <c r="A2381" s="5">
        <v>2380</v>
      </c>
      <c r="B2381" s="6">
        <v>42584.405324074076</v>
      </c>
      <c r="D2381" s="5" t="s">
        <v>318</v>
      </c>
      <c r="E2381" s="5" t="s">
        <v>346</v>
      </c>
      <c r="G2381" s="5" t="s">
        <v>64</v>
      </c>
      <c r="H2381" s="5" t="s">
        <v>319</v>
      </c>
      <c r="I2381" s="5" t="s">
        <v>75</v>
      </c>
      <c r="J2381" s="5" t="s">
        <v>65</v>
      </c>
      <c r="K2381" s="5" t="s">
        <v>65</v>
      </c>
      <c r="M2381" s="5" t="s">
        <v>195</v>
      </c>
      <c r="N2381" s="5" t="s">
        <v>66</v>
      </c>
      <c r="O2381" s="7">
        <v>0</v>
      </c>
      <c r="P2381" s="7">
        <v>0</v>
      </c>
      <c r="Q2381" s="7">
        <v>0</v>
      </c>
      <c r="R2381" s="7">
        <v>0</v>
      </c>
      <c r="T2381" s="5">
        <v>0</v>
      </c>
      <c r="W2381" s="5">
        <v>0</v>
      </c>
      <c r="Y2381" s="5">
        <v>0</v>
      </c>
      <c r="Z2381" s="5">
        <v>0</v>
      </c>
      <c r="AB2381" s="5">
        <v>0</v>
      </c>
      <c r="AC2381" s="5">
        <v>0</v>
      </c>
      <c r="AE2381" s="5">
        <v>0</v>
      </c>
      <c r="AF2381" s="5">
        <v>0</v>
      </c>
      <c r="AH2381" s="5">
        <v>0</v>
      </c>
      <c r="AJ2381" s="7">
        <v>0</v>
      </c>
      <c r="AZ2381" s="5" t="s">
        <v>175</v>
      </c>
      <c r="BB2381" s="5" t="s">
        <v>77</v>
      </c>
      <c r="BD2381" s="5" t="s">
        <v>331</v>
      </c>
      <c r="BE2381" s="5" t="s">
        <v>67</v>
      </c>
    </row>
    <row r="2382" spans="1:57" x14ac:dyDescent="0.25">
      <c r="A2382" s="5">
        <v>2381</v>
      </c>
      <c r="B2382" s="6">
        <v>42584.404849537037</v>
      </c>
      <c r="C2382" s="6">
        <v>42584.555393518516</v>
      </c>
      <c r="D2382" s="5" t="s">
        <v>336</v>
      </c>
      <c r="E2382" s="5" t="s">
        <v>68</v>
      </c>
      <c r="F2382" s="5" t="s">
        <v>337</v>
      </c>
      <c r="G2382" s="5" t="s">
        <v>64</v>
      </c>
      <c r="H2382" s="5" t="s">
        <v>319</v>
      </c>
      <c r="I2382" s="5" t="s">
        <v>69</v>
      </c>
      <c r="J2382" s="5" t="s">
        <v>65</v>
      </c>
      <c r="K2382" s="5" t="s">
        <v>65</v>
      </c>
      <c r="L2382" s="5">
        <v>822011</v>
      </c>
      <c r="M2382" s="5" t="s">
        <v>70</v>
      </c>
      <c r="N2382" s="5" t="s">
        <v>70</v>
      </c>
      <c r="O2382" s="7">
        <v>0</v>
      </c>
      <c r="P2382" s="7">
        <v>0</v>
      </c>
      <c r="Q2382" s="7">
        <v>0</v>
      </c>
      <c r="R2382" s="7">
        <v>0</v>
      </c>
      <c r="T2382" s="5">
        <v>33</v>
      </c>
      <c r="U2382" s="5">
        <v>0</v>
      </c>
      <c r="V2382" s="5">
        <v>0</v>
      </c>
      <c r="W2382" s="5">
        <v>0</v>
      </c>
      <c r="Z2382" s="5">
        <v>0</v>
      </c>
      <c r="AC2382" s="5">
        <v>0</v>
      </c>
      <c r="AF2382" s="5">
        <v>0</v>
      </c>
      <c r="AI2382" s="7">
        <v>832.71199999999999</v>
      </c>
      <c r="AJ2382" s="7">
        <v>0.78420000000000001</v>
      </c>
      <c r="AK2382" s="5" t="s">
        <v>189</v>
      </c>
      <c r="AZ2382" s="5" t="s">
        <v>186</v>
      </c>
      <c r="BB2382" s="5" t="s">
        <v>71</v>
      </c>
    </row>
    <row r="2383" spans="1:57" x14ac:dyDescent="0.25">
      <c r="A2383" s="5">
        <v>2382</v>
      </c>
      <c r="B2383" s="6">
        <v>42584.404594907406</v>
      </c>
      <c r="C2383" s="6">
        <v>42584.546979166669</v>
      </c>
      <c r="D2383" s="5" t="s">
        <v>336</v>
      </c>
      <c r="E2383" s="5" t="s">
        <v>68</v>
      </c>
      <c r="F2383" s="5" t="s">
        <v>337</v>
      </c>
      <c r="G2383" s="5" t="s">
        <v>64</v>
      </c>
      <c r="H2383" s="5" t="s">
        <v>319</v>
      </c>
      <c r="I2383" s="5" t="s">
        <v>69</v>
      </c>
      <c r="J2383" s="5" t="s">
        <v>65</v>
      </c>
      <c r="K2383" s="5" t="s">
        <v>65</v>
      </c>
      <c r="L2383" s="5">
        <v>18812153</v>
      </c>
      <c r="M2383" s="5" t="s">
        <v>70</v>
      </c>
      <c r="N2383" s="5" t="s">
        <v>70</v>
      </c>
      <c r="O2383" s="7">
        <v>0</v>
      </c>
      <c r="P2383" s="7">
        <v>0</v>
      </c>
      <c r="Q2383" s="7">
        <v>0</v>
      </c>
      <c r="R2383" s="7">
        <v>0</v>
      </c>
      <c r="T2383" s="5">
        <v>33</v>
      </c>
      <c r="U2383" s="5">
        <v>0</v>
      </c>
      <c r="V2383" s="5">
        <v>0</v>
      </c>
      <c r="W2383" s="5">
        <v>0</v>
      </c>
      <c r="Z2383" s="5">
        <v>0</v>
      </c>
      <c r="AC2383" s="5">
        <v>0</v>
      </c>
      <c r="AF2383" s="5">
        <v>0</v>
      </c>
      <c r="AI2383" s="7">
        <v>835.23649999999998</v>
      </c>
      <c r="AJ2383" s="7">
        <v>17.9404</v>
      </c>
      <c r="AK2383" s="5" t="s">
        <v>190</v>
      </c>
      <c r="AZ2383" s="5" t="s">
        <v>185</v>
      </c>
      <c r="BB2383" s="5" t="s">
        <v>74</v>
      </c>
    </row>
    <row r="2384" spans="1:57" x14ac:dyDescent="0.25">
      <c r="A2384" s="5">
        <v>2383</v>
      </c>
      <c r="B2384" s="6">
        <v>42584.402951388889</v>
      </c>
      <c r="D2384" s="5" t="s">
        <v>542</v>
      </c>
      <c r="E2384" s="5" t="s">
        <v>318</v>
      </c>
      <c r="G2384" s="5" t="s">
        <v>64</v>
      </c>
      <c r="H2384" s="5" t="s">
        <v>319</v>
      </c>
      <c r="I2384" s="5" t="s">
        <v>176</v>
      </c>
      <c r="J2384" s="5" t="s">
        <v>65</v>
      </c>
      <c r="K2384" s="5" t="s">
        <v>65</v>
      </c>
      <c r="M2384" s="5" t="s">
        <v>774</v>
      </c>
      <c r="N2384" s="5" t="s">
        <v>196</v>
      </c>
      <c r="O2384" s="7">
        <v>0</v>
      </c>
      <c r="P2384" s="7">
        <v>0</v>
      </c>
      <c r="Q2384" s="7">
        <v>0</v>
      </c>
      <c r="R2384" s="7">
        <v>0</v>
      </c>
      <c r="T2384" s="5">
        <v>0</v>
      </c>
      <c r="W2384" s="5">
        <v>0</v>
      </c>
      <c r="Y2384" s="5">
        <v>0</v>
      </c>
      <c r="Z2384" s="5">
        <v>0</v>
      </c>
      <c r="AB2384" s="5">
        <v>0</v>
      </c>
      <c r="AC2384" s="5">
        <v>0</v>
      </c>
      <c r="AE2384" s="5">
        <v>0</v>
      </c>
      <c r="AF2384" s="5">
        <v>0</v>
      </c>
      <c r="AH2384" s="5">
        <v>0</v>
      </c>
      <c r="AJ2384" s="7">
        <v>0</v>
      </c>
      <c r="AZ2384" s="5" t="s">
        <v>175</v>
      </c>
      <c r="BB2384" s="5" t="s">
        <v>178</v>
      </c>
      <c r="BD2384" s="5" t="s">
        <v>331</v>
      </c>
      <c r="BE2384" s="5" t="s">
        <v>67</v>
      </c>
    </row>
    <row r="2385" spans="1:57" x14ac:dyDescent="0.25">
      <c r="A2385" s="5">
        <v>2384</v>
      </c>
      <c r="B2385" s="6">
        <v>42584.378946759258</v>
      </c>
      <c r="C2385" s="6">
        <v>42584.411828703705</v>
      </c>
      <c r="D2385" s="5" t="s">
        <v>336</v>
      </c>
      <c r="E2385" s="5" t="s">
        <v>241</v>
      </c>
      <c r="F2385" s="5" t="s">
        <v>337</v>
      </c>
      <c r="G2385" s="5" t="s">
        <v>64</v>
      </c>
      <c r="H2385" s="5" t="s">
        <v>319</v>
      </c>
      <c r="I2385" s="5" t="s">
        <v>69</v>
      </c>
      <c r="J2385" s="5" t="s">
        <v>65</v>
      </c>
      <c r="K2385" s="5" t="s">
        <v>65</v>
      </c>
      <c r="L2385" s="5">
        <v>843604</v>
      </c>
      <c r="M2385" s="5" t="s">
        <v>70</v>
      </c>
      <c r="N2385" s="5" t="s">
        <v>70</v>
      </c>
      <c r="O2385" s="7">
        <v>0</v>
      </c>
      <c r="P2385" s="7">
        <v>1.5942000000000001</v>
      </c>
      <c r="Q2385" s="7">
        <v>0</v>
      </c>
      <c r="R2385" s="7">
        <v>0</v>
      </c>
      <c r="S2385" s="5" t="s">
        <v>350</v>
      </c>
      <c r="T2385" s="5">
        <v>1</v>
      </c>
      <c r="U2385" s="5">
        <v>0</v>
      </c>
      <c r="V2385" s="5">
        <v>0</v>
      </c>
      <c r="W2385" s="5">
        <v>0</v>
      </c>
      <c r="Z2385" s="5">
        <v>0</v>
      </c>
      <c r="AC2385" s="5">
        <v>0</v>
      </c>
      <c r="AF2385" s="5">
        <v>0</v>
      </c>
      <c r="AI2385" s="7">
        <v>1.5969</v>
      </c>
      <c r="AJ2385" s="7">
        <v>1.5942000000000001</v>
      </c>
      <c r="AK2385" s="5" t="s">
        <v>72</v>
      </c>
      <c r="BB2385" s="5" t="s">
        <v>73</v>
      </c>
    </row>
    <row r="2386" spans="1:57" x14ac:dyDescent="0.25">
      <c r="A2386" s="5">
        <v>2385</v>
      </c>
      <c r="B2386" s="6">
        <v>42584.371608796297</v>
      </c>
      <c r="D2386" s="5" t="s">
        <v>318</v>
      </c>
      <c r="E2386" s="5" t="s">
        <v>775</v>
      </c>
      <c r="G2386" s="5" t="s">
        <v>64</v>
      </c>
      <c r="H2386" s="5" t="s">
        <v>319</v>
      </c>
      <c r="I2386" s="5" t="s">
        <v>75</v>
      </c>
      <c r="J2386" s="5" t="s">
        <v>65</v>
      </c>
      <c r="K2386" s="5" t="s">
        <v>65</v>
      </c>
      <c r="M2386" s="5" t="s">
        <v>776</v>
      </c>
      <c r="N2386" s="5" t="s">
        <v>183</v>
      </c>
      <c r="O2386" s="7">
        <v>0</v>
      </c>
      <c r="P2386" s="7">
        <v>0</v>
      </c>
      <c r="Q2386" s="7">
        <v>0</v>
      </c>
      <c r="R2386" s="7">
        <v>0</v>
      </c>
      <c r="T2386" s="5">
        <v>0</v>
      </c>
      <c r="W2386" s="5">
        <v>0</v>
      </c>
      <c r="Y2386" s="5">
        <v>0</v>
      </c>
      <c r="Z2386" s="5">
        <v>0</v>
      </c>
      <c r="AB2386" s="5">
        <v>0</v>
      </c>
      <c r="AC2386" s="5">
        <v>0</v>
      </c>
      <c r="AE2386" s="5">
        <v>0</v>
      </c>
      <c r="AF2386" s="5">
        <v>0</v>
      </c>
      <c r="AH2386" s="5">
        <v>0</v>
      </c>
      <c r="AJ2386" s="7">
        <v>0</v>
      </c>
      <c r="AZ2386" s="5" t="s">
        <v>175</v>
      </c>
      <c r="BB2386" s="5" t="s">
        <v>77</v>
      </c>
      <c r="BD2386" s="5" t="s">
        <v>355</v>
      </c>
      <c r="BE2386" s="5" t="s">
        <v>67</v>
      </c>
    </row>
    <row r="2387" spans="1:57" x14ac:dyDescent="0.25">
      <c r="A2387" s="5">
        <v>2386</v>
      </c>
      <c r="B2387" s="6">
        <v>42584.322175925925</v>
      </c>
      <c r="C2387" s="6">
        <v>42584.430462962962</v>
      </c>
      <c r="D2387" s="5" t="s">
        <v>336</v>
      </c>
      <c r="E2387" s="5" t="s">
        <v>68</v>
      </c>
      <c r="G2387" s="5" t="s">
        <v>64</v>
      </c>
      <c r="H2387" s="5" t="s">
        <v>319</v>
      </c>
      <c r="I2387" s="5" t="s">
        <v>69</v>
      </c>
      <c r="J2387" s="5" t="s">
        <v>65</v>
      </c>
      <c r="K2387" s="5" t="s">
        <v>65</v>
      </c>
      <c r="L2387" s="5">
        <v>6682</v>
      </c>
      <c r="M2387" s="5" t="s">
        <v>70</v>
      </c>
      <c r="N2387" s="5" t="s">
        <v>70</v>
      </c>
      <c r="O2387" s="7">
        <v>0</v>
      </c>
      <c r="P2387" s="7">
        <v>0</v>
      </c>
      <c r="Q2387" s="7">
        <v>0</v>
      </c>
      <c r="R2387" s="7">
        <v>0</v>
      </c>
      <c r="T2387" s="5">
        <v>39</v>
      </c>
      <c r="U2387" s="5">
        <v>0</v>
      </c>
      <c r="V2387" s="5">
        <v>0</v>
      </c>
      <c r="W2387" s="5">
        <v>0</v>
      </c>
      <c r="Z2387" s="5">
        <v>0</v>
      </c>
      <c r="AC2387" s="5">
        <v>0</v>
      </c>
      <c r="AF2387" s="5">
        <v>0</v>
      </c>
      <c r="AI2387" s="7">
        <v>0.67190000000000005</v>
      </c>
      <c r="AJ2387" s="7">
        <v>6.7999999999999996E-3</v>
      </c>
      <c r="AK2387" s="5" t="s">
        <v>78</v>
      </c>
      <c r="BB2387" s="5" t="s">
        <v>79</v>
      </c>
    </row>
    <row r="2388" spans="1:57" x14ac:dyDescent="0.25">
      <c r="A2388" s="5">
        <v>2387</v>
      </c>
      <c r="B2388" s="6">
        <v>42584.321516203701</v>
      </c>
      <c r="C2388" s="6">
        <v>42584.478321759256</v>
      </c>
      <c r="D2388" s="5" t="s">
        <v>336</v>
      </c>
      <c r="E2388" s="5" t="s">
        <v>241</v>
      </c>
      <c r="F2388" s="5" t="s">
        <v>337</v>
      </c>
      <c r="G2388" s="5" t="s">
        <v>64</v>
      </c>
      <c r="H2388" s="5" t="s">
        <v>319</v>
      </c>
      <c r="I2388" s="5" t="s">
        <v>69</v>
      </c>
      <c r="J2388" s="5" t="s">
        <v>65</v>
      </c>
      <c r="K2388" s="5" t="s">
        <v>65</v>
      </c>
      <c r="L2388" s="5">
        <v>46803</v>
      </c>
      <c r="M2388" s="5" t="s">
        <v>70</v>
      </c>
      <c r="N2388" s="5" t="s">
        <v>70</v>
      </c>
      <c r="O2388" s="7">
        <v>0</v>
      </c>
      <c r="P2388" s="7">
        <v>0</v>
      </c>
      <c r="Q2388" s="7">
        <v>0</v>
      </c>
      <c r="R2388" s="7">
        <v>0</v>
      </c>
      <c r="T2388" s="5">
        <v>33</v>
      </c>
      <c r="U2388" s="5">
        <v>0</v>
      </c>
      <c r="V2388" s="5">
        <v>0</v>
      </c>
      <c r="W2388" s="5">
        <v>0</v>
      </c>
      <c r="Z2388" s="5">
        <v>0</v>
      </c>
      <c r="AC2388" s="5">
        <v>0</v>
      </c>
      <c r="AF2388" s="5">
        <v>0</v>
      </c>
      <c r="AI2388" s="7">
        <v>862.30089999999996</v>
      </c>
      <c r="AJ2388" s="7">
        <v>4.4900000000000002E-2</v>
      </c>
      <c r="AK2388" s="5" t="s">
        <v>189</v>
      </c>
      <c r="AZ2388" s="5" t="s">
        <v>186</v>
      </c>
      <c r="BB2388" s="5" t="s">
        <v>71</v>
      </c>
    </row>
    <row r="2389" spans="1:57" x14ac:dyDescent="0.25">
      <c r="A2389" s="5">
        <v>2388</v>
      </c>
      <c r="B2389" s="6">
        <v>42584.321261574078</v>
      </c>
      <c r="C2389" s="6">
        <v>42584.471203703702</v>
      </c>
      <c r="D2389" s="5" t="s">
        <v>336</v>
      </c>
      <c r="E2389" s="5" t="s">
        <v>241</v>
      </c>
      <c r="F2389" s="5" t="s">
        <v>337</v>
      </c>
      <c r="G2389" s="5" t="s">
        <v>64</v>
      </c>
      <c r="H2389" s="5" t="s">
        <v>319</v>
      </c>
      <c r="I2389" s="5" t="s">
        <v>69</v>
      </c>
      <c r="J2389" s="5" t="s">
        <v>65</v>
      </c>
      <c r="K2389" s="5" t="s">
        <v>65</v>
      </c>
      <c r="L2389" s="5">
        <v>51742232</v>
      </c>
      <c r="M2389" s="5" t="s">
        <v>70</v>
      </c>
      <c r="N2389" s="5" t="s">
        <v>70</v>
      </c>
      <c r="O2389" s="7">
        <v>0</v>
      </c>
      <c r="P2389" s="7">
        <v>0</v>
      </c>
      <c r="Q2389" s="7">
        <v>0</v>
      </c>
      <c r="R2389" s="7">
        <v>0</v>
      </c>
      <c r="T2389" s="5">
        <v>33</v>
      </c>
      <c r="U2389" s="5">
        <v>0</v>
      </c>
      <c r="V2389" s="5">
        <v>0</v>
      </c>
      <c r="W2389" s="5">
        <v>0</v>
      </c>
      <c r="Z2389" s="5">
        <v>0</v>
      </c>
      <c r="AC2389" s="5">
        <v>0</v>
      </c>
      <c r="AF2389" s="5">
        <v>0</v>
      </c>
      <c r="AI2389" s="7">
        <v>884.62710000000004</v>
      </c>
      <c r="AJ2389" s="7">
        <v>49.345700000000001</v>
      </c>
      <c r="AK2389" s="5" t="s">
        <v>190</v>
      </c>
      <c r="AZ2389" s="5" t="s">
        <v>185</v>
      </c>
      <c r="BB2389" s="5" t="s">
        <v>74</v>
      </c>
    </row>
    <row r="2390" spans="1:57" x14ac:dyDescent="0.25">
      <c r="A2390" s="5">
        <v>2389</v>
      </c>
      <c r="B2390" s="6">
        <v>42584.321076388886</v>
      </c>
      <c r="C2390" s="6">
        <v>42584.414780092593</v>
      </c>
      <c r="D2390" s="5" t="s">
        <v>336</v>
      </c>
      <c r="E2390" s="5" t="s">
        <v>241</v>
      </c>
      <c r="F2390" s="5" t="s">
        <v>337</v>
      </c>
      <c r="G2390" s="5" t="s">
        <v>64</v>
      </c>
      <c r="H2390" s="5" t="s">
        <v>319</v>
      </c>
      <c r="I2390" s="5" t="s">
        <v>69</v>
      </c>
      <c r="J2390" s="5" t="s">
        <v>65</v>
      </c>
      <c r="K2390" s="5" t="s">
        <v>65</v>
      </c>
      <c r="L2390" s="5">
        <v>6136703</v>
      </c>
      <c r="M2390" s="5" t="s">
        <v>70</v>
      </c>
      <c r="N2390" s="5" t="s">
        <v>70</v>
      </c>
      <c r="O2390" s="7">
        <v>0</v>
      </c>
      <c r="P2390" s="7">
        <v>8.4044000000000008</v>
      </c>
      <c r="Q2390" s="7">
        <v>0</v>
      </c>
      <c r="R2390" s="7">
        <v>0</v>
      </c>
      <c r="S2390" s="5" t="s">
        <v>350</v>
      </c>
      <c r="T2390" s="5">
        <v>1</v>
      </c>
      <c r="U2390" s="5">
        <v>0</v>
      </c>
      <c r="V2390" s="5">
        <v>0</v>
      </c>
      <c r="W2390" s="5">
        <v>39</v>
      </c>
      <c r="X2390" s="5">
        <v>1.8105</v>
      </c>
      <c r="Y2390" s="5">
        <v>1.6084000000000001</v>
      </c>
      <c r="Z2390" s="5">
        <v>0</v>
      </c>
      <c r="AC2390" s="5">
        <v>0</v>
      </c>
      <c r="AF2390" s="5">
        <v>0</v>
      </c>
      <c r="AI2390" s="7">
        <v>10.001300000000001</v>
      </c>
      <c r="AJ2390" s="7">
        <v>8.4044000000000008</v>
      </c>
      <c r="AK2390" s="5" t="s">
        <v>72</v>
      </c>
      <c r="BB2390" s="5" t="s">
        <v>73</v>
      </c>
    </row>
    <row r="2391" spans="1:57" x14ac:dyDescent="0.25">
      <c r="A2391" s="5">
        <v>2390</v>
      </c>
      <c r="B2391" s="6">
        <v>42584.121666666666</v>
      </c>
      <c r="C2391" s="6">
        <v>42584.203738425924</v>
      </c>
      <c r="D2391" s="5" t="s">
        <v>336</v>
      </c>
      <c r="E2391" s="5" t="s">
        <v>68</v>
      </c>
      <c r="F2391" s="5" t="s">
        <v>337</v>
      </c>
      <c r="G2391" s="5" t="s">
        <v>64</v>
      </c>
      <c r="H2391" s="5" t="s">
        <v>319</v>
      </c>
      <c r="I2391" s="5" t="s">
        <v>69</v>
      </c>
      <c r="J2391" s="5" t="s">
        <v>65</v>
      </c>
      <c r="K2391" s="5" t="s">
        <v>65</v>
      </c>
      <c r="L2391" s="5">
        <v>0</v>
      </c>
      <c r="M2391" s="5" t="s">
        <v>70</v>
      </c>
      <c r="N2391" s="5" t="s">
        <v>70</v>
      </c>
      <c r="O2391" s="7">
        <v>0</v>
      </c>
      <c r="P2391" s="7">
        <v>0</v>
      </c>
      <c r="Q2391" s="7">
        <v>0</v>
      </c>
      <c r="R2391" s="7">
        <v>0</v>
      </c>
      <c r="T2391" s="5">
        <v>0</v>
      </c>
      <c r="U2391" s="5">
        <v>0</v>
      </c>
      <c r="V2391" s="5">
        <v>0</v>
      </c>
      <c r="W2391" s="5">
        <v>0</v>
      </c>
      <c r="Z2391" s="5">
        <v>0</v>
      </c>
      <c r="AC2391" s="5">
        <v>0</v>
      </c>
      <c r="AF2391" s="5">
        <v>0</v>
      </c>
      <c r="AK2391" s="5" t="s">
        <v>78</v>
      </c>
      <c r="BB2391" s="5" t="s">
        <v>79</v>
      </c>
    </row>
    <row r="2392" spans="1:57" x14ac:dyDescent="0.25">
      <c r="A2392" s="5">
        <v>2391</v>
      </c>
      <c r="B2392" s="6">
        <v>42584.024108796293</v>
      </c>
      <c r="C2392" s="6">
        <v>42584.201412037037</v>
      </c>
      <c r="D2392" s="5" t="s">
        <v>336</v>
      </c>
      <c r="E2392" s="5" t="s">
        <v>68</v>
      </c>
      <c r="F2392" s="5" t="s">
        <v>337</v>
      </c>
      <c r="G2392" s="5" t="s">
        <v>64</v>
      </c>
      <c r="H2392" s="5" t="s">
        <v>319</v>
      </c>
      <c r="I2392" s="5" t="s">
        <v>69</v>
      </c>
      <c r="J2392" s="5" t="s">
        <v>65</v>
      </c>
      <c r="K2392" s="5" t="s">
        <v>65</v>
      </c>
      <c r="L2392" s="5">
        <v>4144551</v>
      </c>
      <c r="M2392" s="5" t="s">
        <v>70</v>
      </c>
      <c r="N2392" s="5" t="s">
        <v>70</v>
      </c>
      <c r="O2392" s="7">
        <v>0</v>
      </c>
      <c r="P2392" s="7">
        <v>0</v>
      </c>
      <c r="Q2392" s="7">
        <v>0</v>
      </c>
      <c r="R2392" s="7">
        <v>0</v>
      </c>
      <c r="T2392" s="5">
        <v>39</v>
      </c>
      <c r="U2392" s="5">
        <v>0</v>
      </c>
      <c r="V2392" s="5">
        <v>0</v>
      </c>
      <c r="W2392" s="5">
        <v>0</v>
      </c>
      <c r="Z2392" s="5">
        <v>0</v>
      </c>
      <c r="AC2392" s="5">
        <v>0</v>
      </c>
      <c r="AF2392" s="5">
        <v>0</v>
      </c>
      <c r="AI2392" s="7">
        <v>5.7705000000000002</v>
      </c>
      <c r="AJ2392" s="7">
        <v>3.9521000000000002</v>
      </c>
      <c r="AK2392" s="5" t="s">
        <v>72</v>
      </c>
      <c r="BB2392" s="5" t="s">
        <v>73</v>
      </c>
    </row>
    <row r="2393" spans="1:57" x14ac:dyDescent="0.25">
      <c r="A2393" s="5">
        <v>2392</v>
      </c>
      <c r="B2393" s="6">
        <v>42583.996655092589</v>
      </c>
      <c r="C2393" s="6">
        <v>42584.146909722222</v>
      </c>
      <c r="D2393" s="5" t="s">
        <v>336</v>
      </c>
      <c r="E2393" s="5" t="s">
        <v>241</v>
      </c>
      <c r="F2393" s="5" t="s">
        <v>337</v>
      </c>
      <c r="G2393" s="5" t="s">
        <v>64</v>
      </c>
      <c r="H2393" s="5" t="s">
        <v>319</v>
      </c>
      <c r="I2393" s="5" t="s">
        <v>69</v>
      </c>
      <c r="J2393" s="5" t="s">
        <v>65</v>
      </c>
      <c r="K2393" s="5" t="s">
        <v>65</v>
      </c>
      <c r="L2393" s="5">
        <v>9031</v>
      </c>
      <c r="M2393" s="5" t="s">
        <v>70</v>
      </c>
      <c r="N2393" s="5" t="s">
        <v>70</v>
      </c>
      <c r="O2393" s="7">
        <v>0</v>
      </c>
      <c r="P2393" s="7">
        <v>0</v>
      </c>
      <c r="Q2393" s="7">
        <v>0</v>
      </c>
      <c r="R2393" s="7">
        <v>0</v>
      </c>
      <c r="T2393" s="5">
        <v>39</v>
      </c>
      <c r="U2393" s="5">
        <v>0</v>
      </c>
      <c r="V2393" s="5">
        <v>0</v>
      </c>
      <c r="W2393" s="5">
        <v>0</v>
      </c>
      <c r="Z2393" s="5">
        <v>0</v>
      </c>
      <c r="AC2393" s="5">
        <v>0</v>
      </c>
      <c r="AF2393" s="5">
        <v>0</v>
      </c>
      <c r="AI2393" s="7">
        <v>4.4501999999999997</v>
      </c>
      <c r="AJ2393" s="7">
        <v>7.7999999999999996E-3</v>
      </c>
      <c r="AK2393" s="5" t="s">
        <v>78</v>
      </c>
      <c r="BB2393" s="5" t="s">
        <v>79</v>
      </c>
    </row>
    <row r="2394" spans="1:57" x14ac:dyDescent="0.25">
      <c r="A2394" s="5">
        <v>2393</v>
      </c>
      <c r="B2394" s="6">
        <v>42583.996087962965</v>
      </c>
      <c r="C2394" s="6">
        <v>42584.149560185186</v>
      </c>
      <c r="D2394" s="5" t="s">
        <v>336</v>
      </c>
      <c r="E2394" s="5" t="s">
        <v>68</v>
      </c>
      <c r="F2394" s="5" t="s">
        <v>337</v>
      </c>
      <c r="G2394" s="5" t="s">
        <v>64</v>
      </c>
      <c r="H2394" s="5" t="s">
        <v>319</v>
      </c>
      <c r="I2394" s="5" t="s">
        <v>69</v>
      </c>
      <c r="J2394" s="5" t="s">
        <v>65</v>
      </c>
      <c r="K2394" s="5" t="s">
        <v>65</v>
      </c>
      <c r="L2394" s="5">
        <v>30459</v>
      </c>
      <c r="M2394" s="5" t="s">
        <v>70</v>
      </c>
      <c r="N2394" s="5" t="s">
        <v>70</v>
      </c>
      <c r="O2394" s="7">
        <v>0</v>
      </c>
      <c r="P2394" s="7">
        <v>0</v>
      </c>
      <c r="Q2394" s="7">
        <v>0</v>
      </c>
      <c r="R2394" s="7">
        <v>0</v>
      </c>
      <c r="T2394" s="5">
        <v>33</v>
      </c>
      <c r="U2394" s="5">
        <v>0</v>
      </c>
      <c r="V2394" s="5">
        <v>0</v>
      </c>
      <c r="W2394" s="5">
        <v>0</v>
      </c>
      <c r="Z2394" s="5">
        <v>0</v>
      </c>
      <c r="AC2394" s="5">
        <v>0</v>
      </c>
      <c r="AF2394" s="5">
        <v>0</v>
      </c>
      <c r="AI2394" s="7">
        <v>952.31460000000004</v>
      </c>
      <c r="AJ2394" s="7">
        <v>2.93E-2</v>
      </c>
      <c r="AK2394" s="5" t="s">
        <v>149</v>
      </c>
      <c r="AZ2394" s="5" t="s">
        <v>186</v>
      </c>
      <c r="BB2394" s="5" t="s">
        <v>71</v>
      </c>
    </row>
    <row r="2395" spans="1:57" x14ac:dyDescent="0.25">
      <c r="A2395" s="5">
        <v>2394</v>
      </c>
      <c r="B2395" s="6">
        <v>42583.995891203704</v>
      </c>
      <c r="C2395" s="6">
        <v>42584.20140046296</v>
      </c>
      <c r="D2395" s="5" t="s">
        <v>336</v>
      </c>
      <c r="E2395" s="5" t="s">
        <v>68</v>
      </c>
      <c r="F2395" s="5" t="s">
        <v>337</v>
      </c>
      <c r="G2395" s="5" t="s">
        <v>64</v>
      </c>
      <c r="H2395" s="5" t="s">
        <v>319</v>
      </c>
      <c r="I2395" s="5" t="s">
        <v>69</v>
      </c>
      <c r="J2395" s="5" t="s">
        <v>65</v>
      </c>
      <c r="K2395" s="5" t="s">
        <v>65</v>
      </c>
      <c r="L2395" s="5">
        <v>71400929</v>
      </c>
      <c r="M2395" s="5" t="s">
        <v>70</v>
      </c>
      <c r="N2395" s="5" t="s">
        <v>70</v>
      </c>
      <c r="O2395" s="7">
        <v>0</v>
      </c>
      <c r="P2395" s="7">
        <v>0</v>
      </c>
      <c r="Q2395" s="7">
        <v>0</v>
      </c>
      <c r="R2395" s="7">
        <v>0</v>
      </c>
      <c r="T2395" s="5">
        <v>33</v>
      </c>
      <c r="U2395" s="5">
        <v>0</v>
      </c>
      <c r="V2395" s="5">
        <v>0</v>
      </c>
      <c r="W2395" s="5">
        <v>0</v>
      </c>
      <c r="Z2395" s="5">
        <v>0</v>
      </c>
      <c r="AC2395" s="5">
        <v>0</v>
      </c>
      <c r="AF2395" s="5">
        <v>0</v>
      </c>
      <c r="AI2395" s="7">
        <v>952.75009999999997</v>
      </c>
      <c r="AJ2395" s="7">
        <v>68.093800000000002</v>
      </c>
      <c r="AK2395" s="5" t="s">
        <v>148</v>
      </c>
      <c r="AZ2395" s="5" t="s">
        <v>185</v>
      </c>
      <c r="BB2395" s="5" t="s">
        <v>74</v>
      </c>
    </row>
    <row r="2396" spans="1:57" x14ac:dyDescent="0.25">
      <c r="A2396" s="5">
        <v>2395</v>
      </c>
      <c r="B2396" s="6">
        <v>42583.954131944447</v>
      </c>
      <c r="D2396" s="5" t="s">
        <v>318</v>
      </c>
      <c r="E2396" s="5" t="s">
        <v>330</v>
      </c>
      <c r="G2396" s="5" t="s">
        <v>64</v>
      </c>
      <c r="H2396" s="5" t="s">
        <v>319</v>
      </c>
      <c r="I2396" s="5" t="s">
        <v>75</v>
      </c>
      <c r="J2396" s="5" t="s">
        <v>65</v>
      </c>
      <c r="K2396" s="5" t="s">
        <v>65</v>
      </c>
      <c r="M2396" s="5" t="s">
        <v>388</v>
      </c>
      <c r="N2396" s="5" t="s">
        <v>66</v>
      </c>
      <c r="O2396" s="7">
        <v>0</v>
      </c>
      <c r="P2396" s="7">
        <v>0</v>
      </c>
      <c r="Q2396" s="7">
        <v>0</v>
      </c>
      <c r="R2396" s="7">
        <v>0</v>
      </c>
      <c r="T2396" s="5">
        <v>0</v>
      </c>
      <c r="W2396" s="5">
        <v>0</v>
      </c>
      <c r="Y2396" s="5">
        <v>0</v>
      </c>
      <c r="Z2396" s="5">
        <v>0</v>
      </c>
      <c r="AB2396" s="5">
        <v>0</v>
      </c>
      <c r="AC2396" s="5">
        <v>0</v>
      </c>
      <c r="AE2396" s="5">
        <v>0</v>
      </c>
      <c r="AF2396" s="5">
        <v>0</v>
      </c>
      <c r="AH2396" s="5">
        <v>0</v>
      </c>
      <c r="AJ2396" s="7">
        <v>0</v>
      </c>
      <c r="AZ2396" s="5" t="s">
        <v>175</v>
      </c>
      <c r="BB2396" s="5" t="s">
        <v>77</v>
      </c>
      <c r="BD2396" s="5" t="s">
        <v>777</v>
      </c>
      <c r="BE2396" s="5" t="s">
        <v>67</v>
      </c>
    </row>
    <row r="2397" spans="1:57" x14ac:dyDescent="0.25">
      <c r="A2397" s="5">
        <v>2396</v>
      </c>
      <c r="B2397" s="6">
        <v>42583.951817129629</v>
      </c>
      <c r="D2397" s="5" t="s">
        <v>318</v>
      </c>
      <c r="E2397" s="5" t="s">
        <v>330</v>
      </c>
      <c r="G2397" s="5" t="s">
        <v>64</v>
      </c>
      <c r="H2397" s="5" t="s">
        <v>319</v>
      </c>
      <c r="I2397" s="5" t="s">
        <v>75</v>
      </c>
      <c r="J2397" s="5" t="s">
        <v>65</v>
      </c>
      <c r="K2397" s="5" t="s">
        <v>65</v>
      </c>
      <c r="M2397" s="5" t="s">
        <v>504</v>
      </c>
      <c r="N2397" s="5" t="s">
        <v>66</v>
      </c>
      <c r="O2397" s="7">
        <v>0</v>
      </c>
      <c r="P2397" s="7">
        <v>0</v>
      </c>
      <c r="Q2397" s="7">
        <v>0</v>
      </c>
      <c r="R2397" s="7">
        <v>0</v>
      </c>
      <c r="T2397" s="5">
        <v>0</v>
      </c>
      <c r="W2397" s="5">
        <v>0</v>
      </c>
      <c r="Y2397" s="5">
        <v>0</v>
      </c>
      <c r="Z2397" s="5">
        <v>0</v>
      </c>
      <c r="AB2397" s="5">
        <v>0</v>
      </c>
      <c r="AC2397" s="5">
        <v>0</v>
      </c>
      <c r="AE2397" s="5">
        <v>0</v>
      </c>
      <c r="AF2397" s="5">
        <v>0</v>
      </c>
      <c r="AH2397" s="5">
        <v>0</v>
      </c>
      <c r="AJ2397" s="7">
        <v>0</v>
      </c>
      <c r="AZ2397" s="5" t="s">
        <v>175</v>
      </c>
      <c r="BB2397" s="5" t="s">
        <v>77</v>
      </c>
      <c r="BD2397" s="5" t="s">
        <v>777</v>
      </c>
      <c r="BE2397" s="5" t="s">
        <v>67</v>
      </c>
    </row>
    <row r="2398" spans="1:57" x14ac:dyDescent="0.25">
      <c r="A2398" s="5">
        <v>2397</v>
      </c>
      <c r="B2398" s="6">
        <v>42583.914039351854</v>
      </c>
      <c r="D2398" s="5" t="s">
        <v>318</v>
      </c>
      <c r="E2398" s="5" t="s">
        <v>607</v>
      </c>
      <c r="G2398" s="5" t="s">
        <v>64</v>
      </c>
      <c r="H2398" s="5" t="s">
        <v>319</v>
      </c>
      <c r="I2398" s="5" t="s">
        <v>75</v>
      </c>
      <c r="J2398" s="5" t="s">
        <v>65</v>
      </c>
      <c r="K2398" s="5" t="s">
        <v>65</v>
      </c>
      <c r="M2398" s="5" t="s">
        <v>193</v>
      </c>
      <c r="N2398" s="5" t="s">
        <v>66</v>
      </c>
      <c r="O2398" s="7">
        <v>0</v>
      </c>
      <c r="P2398" s="7">
        <v>0</v>
      </c>
      <c r="Q2398" s="7">
        <v>0</v>
      </c>
      <c r="R2398" s="7">
        <v>0</v>
      </c>
      <c r="T2398" s="5">
        <v>0</v>
      </c>
      <c r="W2398" s="5">
        <v>0</v>
      </c>
      <c r="Y2398" s="5">
        <v>0</v>
      </c>
      <c r="Z2398" s="5">
        <v>0</v>
      </c>
      <c r="AB2398" s="5">
        <v>0</v>
      </c>
      <c r="AC2398" s="5">
        <v>0</v>
      </c>
      <c r="AE2398" s="5">
        <v>0</v>
      </c>
      <c r="AF2398" s="5">
        <v>0</v>
      </c>
      <c r="AH2398" s="5">
        <v>0</v>
      </c>
      <c r="AJ2398" s="7">
        <v>0</v>
      </c>
      <c r="AZ2398" s="5" t="s">
        <v>175</v>
      </c>
      <c r="BB2398" s="5" t="s">
        <v>77</v>
      </c>
      <c r="BD2398" s="5" t="s">
        <v>361</v>
      </c>
      <c r="BE2398" s="5" t="s">
        <v>67</v>
      </c>
    </row>
    <row r="2399" spans="1:57" x14ac:dyDescent="0.25">
      <c r="A2399" s="5">
        <v>2398</v>
      </c>
      <c r="B2399" s="6">
        <v>42583.913310185184</v>
      </c>
      <c r="C2399" s="6">
        <v>42584.030462962961</v>
      </c>
      <c r="D2399" s="5" t="s">
        <v>336</v>
      </c>
      <c r="E2399" s="5" t="s">
        <v>241</v>
      </c>
      <c r="F2399" s="5" t="s">
        <v>337</v>
      </c>
      <c r="G2399" s="5" t="s">
        <v>64</v>
      </c>
      <c r="H2399" s="5" t="s">
        <v>319</v>
      </c>
      <c r="I2399" s="5" t="s">
        <v>69</v>
      </c>
      <c r="J2399" s="5" t="s">
        <v>65</v>
      </c>
      <c r="K2399" s="5" t="s">
        <v>65</v>
      </c>
      <c r="L2399" s="5">
        <v>15405</v>
      </c>
      <c r="M2399" s="5" t="s">
        <v>70</v>
      </c>
      <c r="N2399" s="5" t="s">
        <v>70</v>
      </c>
      <c r="O2399" s="7">
        <v>0</v>
      </c>
      <c r="P2399" s="7">
        <v>0</v>
      </c>
      <c r="Q2399" s="7">
        <v>0</v>
      </c>
      <c r="R2399" s="7">
        <v>0</v>
      </c>
      <c r="T2399" s="5">
        <v>39</v>
      </c>
      <c r="U2399" s="5">
        <v>0</v>
      </c>
      <c r="V2399" s="5">
        <v>0</v>
      </c>
      <c r="W2399" s="5">
        <v>0</v>
      </c>
      <c r="Z2399" s="5">
        <v>0</v>
      </c>
      <c r="AC2399" s="5">
        <v>0</v>
      </c>
      <c r="AF2399" s="5">
        <v>0</v>
      </c>
      <c r="AI2399" s="7">
        <v>7.3983999999999996</v>
      </c>
      <c r="AJ2399" s="7">
        <v>1.5599999999999999E-2</v>
      </c>
      <c r="AK2399" s="5" t="s">
        <v>78</v>
      </c>
      <c r="BB2399" s="5" t="s">
        <v>79</v>
      </c>
    </row>
    <row r="2400" spans="1:57" x14ac:dyDescent="0.25">
      <c r="A2400" s="5">
        <v>2399</v>
      </c>
      <c r="B2400" s="6">
        <v>42583.912754629629</v>
      </c>
      <c r="C2400" s="6">
        <v>42584.052673611113</v>
      </c>
      <c r="D2400" s="5" t="s">
        <v>336</v>
      </c>
      <c r="E2400" s="5" t="s">
        <v>241</v>
      </c>
      <c r="F2400" s="5" t="s">
        <v>337</v>
      </c>
      <c r="G2400" s="5" t="s">
        <v>64</v>
      </c>
      <c r="H2400" s="5" t="s">
        <v>319</v>
      </c>
      <c r="I2400" s="5" t="s">
        <v>69</v>
      </c>
      <c r="J2400" s="5" t="s">
        <v>65</v>
      </c>
      <c r="K2400" s="5" t="s">
        <v>65</v>
      </c>
      <c r="L2400" s="5">
        <v>170410</v>
      </c>
      <c r="M2400" s="5" t="s">
        <v>70</v>
      </c>
      <c r="N2400" s="5" t="s">
        <v>70</v>
      </c>
      <c r="O2400" s="7">
        <v>0</v>
      </c>
      <c r="P2400" s="7">
        <v>0</v>
      </c>
      <c r="Q2400" s="7">
        <v>0</v>
      </c>
      <c r="R2400" s="7">
        <v>0</v>
      </c>
      <c r="T2400" s="5">
        <v>33</v>
      </c>
      <c r="U2400" s="5">
        <v>0</v>
      </c>
      <c r="V2400" s="5">
        <v>0</v>
      </c>
      <c r="W2400" s="5">
        <v>0</v>
      </c>
      <c r="Z2400" s="5">
        <v>0</v>
      </c>
      <c r="AC2400" s="5">
        <v>0</v>
      </c>
      <c r="AF2400" s="5">
        <v>0</v>
      </c>
      <c r="AI2400" s="7">
        <v>952.96400000000006</v>
      </c>
      <c r="AJ2400" s="7">
        <v>0.16309999999999999</v>
      </c>
      <c r="AK2400" s="5" t="s">
        <v>189</v>
      </c>
      <c r="AZ2400" s="5" t="s">
        <v>186</v>
      </c>
      <c r="BB2400" s="5" t="s">
        <v>71</v>
      </c>
    </row>
    <row r="2401" spans="1:57" x14ac:dyDescent="0.25">
      <c r="A2401" s="5">
        <v>2400</v>
      </c>
      <c r="B2401" s="6">
        <v>42583.912546296298</v>
      </c>
      <c r="C2401" s="6">
        <v>42584.086840277778</v>
      </c>
      <c r="D2401" s="5" t="s">
        <v>336</v>
      </c>
      <c r="E2401" s="5" t="s">
        <v>68</v>
      </c>
      <c r="F2401" s="5" t="s">
        <v>337</v>
      </c>
      <c r="G2401" s="5" t="s">
        <v>64</v>
      </c>
      <c r="H2401" s="5" t="s">
        <v>319</v>
      </c>
      <c r="I2401" s="5" t="s">
        <v>69</v>
      </c>
      <c r="J2401" s="5" t="s">
        <v>65</v>
      </c>
      <c r="K2401" s="5" t="s">
        <v>65</v>
      </c>
      <c r="L2401" s="5">
        <v>774005</v>
      </c>
      <c r="M2401" s="5" t="s">
        <v>70</v>
      </c>
      <c r="N2401" s="5" t="s">
        <v>70</v>
      </c>
      <c r="O2401" s="7">
        <v>0</v>
      </c>
      <c r="P2401" s="7">
        <v>0</v>
      </c>
      <c r="Q2401" s="7">
        <v>0</v>
      </c>
      <c r="R2401" s="7">
        <v>0</v>
      </c>
      <c r="T2401" s="5">
        <v>33</v>
      </c>
      <c r="U2401" s="5">
        <v>0</v>
      </c>
      <c r="V2401" s="5">
        <v>0</v>
      </c>
      <c r="W2401" s="5">
        <v>0</v>
      </c>
      <c r="Z2401" s="5">
        <v>0</v>
      </c>
      <c r="AC2401" s="5">
        <v>0</v>
      </c>
      <c r="AF2401" s="5">
        <v>0</v>
      </c>
      <c r="AI2401" s="7">
        <v>953.65150000000006</v>
      </c>
      <c r="AJ2401" s="7">
        <v>0.73829999999999996</v>
      </c>
      <c r="AK2401" s="5" t="s">
        <v>190</v>
      </c>
      <c r="AZ2401" s="5" t="s">
        <v>185</v>
      </c>
      <c r="BB2401" s="5" t="s">
        <v>74</v>
      </c>
    </row>
    <row r="2402" spans="1:57" x14ac:dyDescent="0.25">
      <c r="A2402" s="5">
        <v>2401</v>
      </c>
      <c r="B2402" s="6">
        <v>42583.912372685183</v>
      </c>
      <c r="C2402" s="6">
        <v>42584.047372685185</v>
      </c>
      <c r="D2402" s="5" t="s">
        <v>336</v>
      </c>
      <c r="E2402" s="5" t="s">
        <v>68</v>
      </c>
      <c r="G2402" s="5" t="s">
        <v>64</v>
      </c>
      <c r="H2402" s="5" t="s">
        <v>319</v>
      </c>
      <c r="I2402" s="5" t="s">
        <v>69</v>
      </c>
      <c r="J2402" s="5" t="s">
        <v>65</v>
      </c>
      <c r="K2402" s="5" t="s">
        <v>65</v>
      </c>
      <c r="L2402" s="5">
        <v>2836871</v>
      </c>
      <c r="M2402" s="5" t="s">
        <v>70</v>
      </c>
      <c r="N2402" s="5" t="s">
        <v>70</v>
      </c>
      <c r="O2402" s="7">
        <v>0</v>
      </c>
      <c r="P2402" s="7">
        <v>0</v>
      </c>
      <c r="Q2402" s="7">
        <v>0</v>
      </c>
      <c r="R2402" s="7">
        <v>0</v>
      </c>
      <c r="T2402" s="5">
        <v>39</v>
      </c>
      <c r="U2402" s="5">
        <v>0</v>
      </c>
      <c r="V2402" s="5">
        <v>0</v>
      </c>
      <c r="W2402" s="5">
        <v>0</v>
      </c>
      <c r="Z2402" s="5">
        <v>0</v>
      </c>
      <c r="AC2402" s="5">
        <v>0</v>
      </c>
      <c r="AF2402" s="5">
        <v>0</v>
      </c>
      <c r="AI2402" s="7">
        <v>8.4922000000000004</v>
      </c>
      <c r="AJ2402" s="7">
        <v>2.7061000000000002</v>
      </c>
      <c r="AK2402" s="5" t="s">
        <v>72</v>
      </c>
      <c r="BB2402" s="5" t="s">
        <v>73</v>
      </c>
    </row>
    <row r="2403" spans="1:57" x14ac:dyDescent="0.25">
      <c r="A2403" s="5">
        <v>2402</v>
      </c>
      <c r="B2403" s="6">
        <v>42583.848657407405</v>
      </c>
      <c r="D2403" s="5" t="s">
        <v>318</v>
      </c>
      <c r="E2403" s="5" t="s">
        <v>778</v>
      </c>
      <c r="G2403" s="5" t="s">
        <v>64</v>
      </c>
      <c r="H2403" s="5" t="s">
        <v>319</v>
      </c>
      <c r="I2403" s="5" t="s">
        <v>75</v>
      </c>
      <c r="J2403" s="5" t="s">
        <v>65</v>
      </c>
      <c r="K2403" s="5" t="s">
        <v>65</v>
      </c>
      <c r="M2403" s="5" t="s">
        <v>347</v>
      </c>
      <c r="N2403" s="5" t="s">
        <v>196</v>
      </c>
      <c r="O2403" s="7">
        <v>0</v>
      </c>
      <c r="P2403" s="7">
        <v>0</v>
      </c>
      <c r="Q2403" s="7">
        <v>0</v>
      </c>
      <c r="R2403" s="7">
        <v>0</v>
      </c>
      <c r="T2403" s="5">
        <v>0</v>
      </c>
      <c r="W2403" s="5">
        <v>0</v>
      </c>
      <c r="Y2403" s="5">
        <v>0</v>
      </c>
      <c r="Z2403" s="5">
        <v>0</v>
      </c>
      <c r="AB2403" s="5">
        <v>0</v>
      </c>
      <c r="AC2403" s="5">
        <v>0</v>
      </c>
      <c r="AE2403" s="5">
        <v>0</v>
      </c>
      <c r="AF2403" s="5">
        <v>0</v>
      </c>
      <c r="AH2403" s="5">
        <v>0</v>
      </c>
      <c r="AJ2403" s="7">
        <v>0</v>
      </c>
      <c r="AZ2403" s="5" t="s">
        <v>175</v>
      </c>
      <c r="BB2403" s="5" t="s">
        <v>77</v>
      </c>
      <c r="BD2403" s="5" t="s">
        <v>361</v>
      </c>
      <c r="BE2403" s="5" t="s">
        <v>67</v>
      </c>
    </row>
    <row r="2404" spans="1:57" x14ac:dyDescent="0.25">
      <c r="A2404" s="5">
        <v>2403</v>
      </c>
      <c r="B2404" s="6">
        <v>42583.847326388888</v>
      </c>
      <c r="D2404" s="5" t="s">
        <v>374</v>
      </c>
      <c r="E2404" s="5" t="s">
        <v>318</v>
      </c>
      <c r="G2404" s="5" t="s">
        <v>64</v>
      </c>
      <c r="H2404" s="5" t="s">
        <v>319</v>
      </c>
      <c r="I2404" s="5" t="s">
        <v>176</v>
      </c>
      <c r="J2404" s="5" t="s">
        <v>65</v>
      </c>
      <c r="K2404" s="5" t="s">
        <v>65</v>
      </c>
      <c r="M2404" s="5" t="s">
        <v>271</v>
      </c>
      <c r="N2404" s="5" t="s">
        <v>66</v>
      </c>
      <c r="O2404" s="7">
        <v>0</v>
      </c>
      <c r="P2404" s="7">
        <v>0</v>
      </c>
      <c r="Q2404" s="7">
        <v>0</v>
      </c>
      <c r="R2404" s="7">
        <v>0</v>
      </c>
      <c r="T2404" s="5">
        <v>0</v>
      </c>
      <c r="W2404" s="5">
        <v>0</v>
      </c>
      <c r="Y2404" s="5">
        <v>0</v>
      </c>
      <c r="Z2404" s="5">
        <v>0</v>
      </c>
      <c r="AB2404" s="5">
        <v>0</v>
      </c>
      <c r="AC2404" s="5">
        <v>0</v>
      </c>
      <c r="AE2404" s="5">
        <v>0</v>
      </c>
      <c r="AF2404" s="5">
        <v>0</v>
      </c>
      <c r="AH2404" s="5">
        <v>0</v>
      </c>
      <c r="AJ2404" s="7">
        <v>0</v>
      </c>
      <c r="AZ2404" s="5" t="s">
        <v>175</v>
      </c>
      <c r="BB2404" s="5" t="s">
        <v>178</v>
      </c>
      <c r="BD2404" s="5" t="s">
        <v>361</v>
      </c>
      <c r="BE2404" s="5" t="s">
        <v>67</v>
      </c>
    </row>
    <row r="2405" spans="1:57" x14ac:dyDescent="0.25">
      <c r="A2405" s="5">
        <v>2404</v>
      </c>
      <c r="B2405" s="6">
        <v>42583.840196759258</v>
      </c>
      <c r="D2405" s="5" t="s">
        <v>317</v>
      </c>
      <c r="E2405" s="5" t="s">
        <v>318</v>
      </c>
      <c r="F2405" s="5" t="s">
        <v>317</v>
      </c>
      <c r="G2405" s="5" t="s">
        <v>80</v>
      </c>
      <c r="H2405" s="5" t="s">
        <v>319</v>
      </c>
      <c r="I2405" s="5" t="s">
        <v>320</v>
      </c>
      <c r="J2405" s="5" t="s">
        <v>65</v>
      </c>
      <c r="K2405" s="5" t="s">
        <v>65</v>
      </c>
      <c r="M2405" s="5" t="s">
        <v>325</v>
      </c>
      <c r="N2405" s="5" t="s">
        <v>66</v>
      </c>
      <c r="O2405" s="7">
        <v>0</v>
      </c>
      <c r="P2405" s="7">
        <v>0</v>
      </c>
      <c r="Q2405" s="7">
        <v>0</v>
      </c>
      <c r="R2405" s="7">
        <v>0</v>
      </c>
      <c r="T2405" s="5">
        <v>0</v>
      </c>
      <c r="W2405" s="5">
        <v>0</v>
      </c>
      <c r="Y2405" s="5">
        <v>0</v>
      </c>
      <c r="Z2405" s="5">
        <v>0</v>
      </c>
      <c r="AB2405" s="5">
        <v>0</v>
      </c>
      <c r="AC2405" s="5">
        <v>0</v>
      </c>
      <c r="AE2405" s="5">
        <v>0</v>
      </c>
      <c r="AF2405" s="5">
        <v>0</v>
      </c>
      <c r="AH2405" s="5">
        <v>0</v>
      </c>
      <c r="AJ2405" s="7">
        <v>0</v>
      </c>
      <c r="BB2405" s="5" t="s">
        <v>322</v>
      </c>
      <c r="BD2405" s="5" t="s">
        <v>323</v>
      </c>
      <c r="BE2405" s="5" t="s">
        <v>324</v>
      </c>
    </row>
    <row r="2406" spans="1:57" x14ac:dyDescent="0.25">
      <c r="A2406" s="5">
        <v>2405</v>
      </c>
      <c r="B2406" s="6">
        <v>42583.833692129629</v>
      </c>
      <c r="D2406" s="5" t="s">
        <v>318</v>
      </c>
      <c r="E2406" s="5" t="s">
        <v>374</v>
      </c>
      <c r="G2406" s="5" t="s">
        <v>64</v>
      </c>
      <c r="H2406" s="5" t="s">
        <v>319</v>
      </c>
      <c r="I2406" s="5" t="s">
        <v>75</v>
      </c>
      <c r="J2406" s="5" t="s">
        <v>65</v>
      </c>
      <c r="K2406" s="5" t="s">
        <v>65</v>
      </c>
      <c r="M2406" s="5" t="s">
        <v>223</v>
      </c>
      <c r="N2406" s="5" t="s">
        <v>196</v>
      </c>
      <c r="O2406" s="7">
        <v>0</v>
      </c>
      <c r="P2406" s="7">
        <v>0</v>
      </c>
      <c r="Q2406" s="7">
        <v>0</v>
      </c>
      <c r="R2406" s="7">
        <v>0</v>
      </c>
      <c r="T2406" s="5">
        <v>0</v>
      </c>
      <c r="W2406" s="5">
        <v>0</v>
      </c>
      <c r="Y2406" s="5">
        <v>0</v>
      </c>
      <c r="Z2406" s="5">
        <v>0</v>
      </c>
      <c r="AB2406" s="5">
        <v>0</v>
      </c>
      <c r="AC2406" s="5">
        <v>0</v>
      </c>
      <c r="AE2406" s="5">
        <v>0</v>
      </c>
      <c r="AF2406" s="5">
        <v>0</v>
      </c>
      <c r="AH2406" s="5">
        <v>0</v>
      </c>
      <c r="AJ2406" s="7">
        <v>0</v>
      </c>
      <c r="AZ2406" s="5" t="s">
        <v>175</v>
      </c>
      <c r="BB2406" s="5" t="s">
        <v>77</v>
      </c>
      <c r="BD2406" s="5" t="s">
        <v>361</v>
      </c>
      <c r="BE2406" s="5" t="s">
        <v>67</v>
      </c>
    </row>
    <row r="2407" spans="1:57" x14ac:dyDescent="0.25">
      <c r="A2407" s="5">
        <v>2406</v>
      </c>
      <c r="B2407" s="6">
        <v>42583.820196759261</v>
      </c>
      <c r="C2407" s="6">
        <v>42583.875208333331</v>
      </c>
      <c r="D2407" s="5" t="s">
        <v>336</v>
      </c>
      <c r="E2407" s="5" t="s">
        <v>68</v>
      </c>
      <c r="F2407" s="5" t="s">
        <v>337</v>
      </c>
      <c r="G2407" s="5" t="s">
        <v>64</v>
      </c>
      <c r="H2407" s="5" t="s">
        <v>319</v>
      </c>
      <c r="I2407" s="5" t="s">
        <v>69</v>
      </c>
      <c r="J2407" s="5" t="s">
        <v>65</v>
      </c>
      <c r="K2407" s="5" t="s">
        <v>65</v>
      </c>
      <c r="L2407" s="5">
        <v>8383</v>
      </c>
      <c r="M2407" s="5" t="s">
        <v>70</v>
      </c>
      <c r="N2407" s="5" t="s">
        <v>70</v>
      </c>
      <c r="O2407" s="7">
        <v>0</v>
      </c>
      <c r="P2407" s="7">
        <v>0</v>
      </c>
      <c r="Q2407" s="7">
        <v>0</v>
      </c>
      <c r="R2407" s="7">
        <v>0</v>
      </c>
      <c r="T2407" s="5">
        <v>39</v>
      </c>
      <c r="U2407" s="5">
        <v>0</v>
      </c>
      <c r="V2407" s="5">
        <v>0</v>
      </c>
      <c r="W2407" s="5">
        <v>0</v>
      </c>
      <c r="Z2407" s="5">
        <v>0</v>
      </c>
      <c r="AC2407" s="5">
        <v>0</v>
      </c>
      <c r="AF2407" s="5">
        <v>0</v>
      </c>
      <c r="AI2407" s="7">
        <v>9.4961000000000002</v>
      </c>
      <c r="AJ2407" s="7">
        <v>8.8000000000000005E-3</v>
      </c>
      <c r="AK2407" s="5" t="s">
        <v>78</v>
      </c>
      <c r="BB2407" s="5" t="s">
        <v>79</v>
      </c>
    </row>
    <row r="2408" spans="1:57" x14ac:dyDescent="0.25">
      <c r="A2408" s="5">
        <v>2407</v>
      </c>
      <c r="B2408" s="6">
        <v>42583.820185185185</v>
      </c>
      <c r="C2408" s="6">
        <v>42583.875208333331</v>
      </c>
      <c r="D2408" s="5" t="s">
        <v>336</v>
      </c>
      <c r="E2408" s="5" t="s">
        <v>68</v>
      </c>
      <c r="F2408" s="5" t="s">
        <v>337</v>
      </c>
      <c r="G2408" s="5" t="s">
        <v>64</v>
      </c>
      <c r="H2408" s="5" t="s">
        <v>319</v>
      </c>
      <c r="I2408" s="5" t="s">
        <v>69</v>
      </c>
      <c r="J2408" s="5" t="s">
        <v>65</v>
      </c>
      <c r="K2408" s="5" t="s">
        <v>65</v>
      </c>
      <c r="L2408" s="5">
        <v>195006</v>
      </c>
      <c r="M2408" s="5" t="s">
        <v>70</v>
      </c>
      <c r="N2408" s="5" t="s">
        <v>70</v>
      </c>
      <c r="O2408" s="7">
        <v>0</v>
      </c>
      <c r="P2408" s="7">
        <v>0</v>
      </c>
      <c r="Q2408" s="7">
        <v>0</v>
      </c>
      <c r="R2408" s="7">
        <v>0</v>
      </c>
      <c r="T2408" s="5">
        <v>33</v>
      </c>
      <c r="U2408" s="5">
        <v>0</v>
      </c>
      <c r="V2408" s="5">
        <v>0</v>
      </c>
      <c r="W2408" s="5">
        <v>0</v>
      </c>
      <c r="Z2408" s="5">
        <v>0</v>
      </c>
      <c r="AC2408" s="5">
        <v>0</v>
      </c>
      <c r="AF2408" s="5">
        <v>0</v>
      </c>
      <c r="AI2408" s="7">
        <v>955.63779999999997</v>
      </c>
      <c r="AJ2408" s="7">
        <v>0.1865</v>
      </c>
      <c r="AK2408" s="5" t="s">
        <v>149</v>
      </c>
      <c r="AZ2408" s="5" t="s">
        <v>186</v>
      </c>
      <c r="BB2408" s="5" t="s">
        <v>71</v>
      </c>
    </row>
    <row r="2409" spans="1:57" x14ac:dyDescent="0.25">
      <c r="A2409" s="5">
        <v>2408</v>
      </c>
      <c r="B2409" s="6">
        <v>42583.820069444446</v>
      </c>
      <c r="C2409" s="6">
        <v>42583.875208333331</v>
      </c>
      <c r="D2409" s="5" t="s">
        <v>336</v>
      </c>
      <c r="E2409" s="5" t="s">
        <v>68</v>
      </c>
      <c r="F2409" s="5" t="s">
        <v>337</v>
      </c>
      <c r="G2409" s="5" t="s">
        <v>64</v>
      </c>
      <c r="H2409" s="5" t="s">
        <v>319</v>
      </c>
      <c r="I2409" s="5" t="s">
        <v>69</v>
      </c>
      <c r="J2409" s="5" t="s">
        <v>65</v>
      </c>
      <c r="K2409" s="5" t="s">
        <v>65</v>
      </c>
      <c r="L2409" s="5">
        <v>3228651</v>
      </c>
      <c r="M2409" s="5" t="s">
        <v>70</v>
      </c>
      <c r="N2409" s="5" t="s">
        <v>70</v>
      </c>
      <c r="O2409" s="7">
        <v>0</v>
      </c>
      <c r="P2409" s="7">
        <v>0</v>
      </c>
      <c r="Q2409" s="7">
        <v>0</v>
      </c>
      <c r="R2409" s="7">
        <v>0</v>
      </c>
      <c r="T2409" s="5">
        <v>33</v>
      </c>
      <c r="U2409" s="5">
        <v>0</v>
      </c>
      <c r="V2409" s="5">
        <v>0</v>
      </c>
      <c r="W2409" s="5">
        <v>0</v>
      </c>
      <c r="Z2409" s="5">
        <v>0</v>
      </c>
      <c r="AC2409" s="5">
        <v>0</v>
      </c>
      <c r="AF2409" s="5">
        <v>0</v>
      </c>
      <c r="AI2409" s="7">
        <v>956.9171</v>
      </c>
      <c r="AJ2409" s="7">
        <v>3.0790999999999999</v>
      </c>
      <c r="AK2409" s="5" t="s">
        <v>148</v>
      </c>
      <c r="AZ2409" s="5" t="s">
        <v>185</v>
      </c>
      <c r="BB2409" s="5" t="s">
        <v>74</v>
      </c>
    </row>
    <row r="2410" spans="1:57" x14ac:dyDescent="0.25">
      <c r="A2410" s="5">
        <v>2409</v>
      </c>
      <c r="B2410" s="6">
        <v>42583.776747685188</v>
      </c>
      <c r="D2410" s="5" t="s">
        <v>317</v>
      </c>
      <c r="E2410" s="5" t="s">
        <v>318</v>
      </c>
      <c r="F2410" s="5" t="s">
        <v>317</v>
      </c>
      <c r="G2410" s="5" t="s">
        <v>80</v>
      </c>
      <c r="H2410" s="5" t="s">
        <v>319</v>
      </c>
      <c r="I2410" s="5" t="s">
        <v>320</v>
      </c>
      <c r="J2410" s="5" t="s">
        <v>65</v>
      </c>
      <c r="K2410" s="5" t="s">
        <v>65</v>
      </c>
      <c r="M2410" s="5" t="s">
        <v>191</v>
      </c>
      <c r="N2410" s="5" t="s">
        <v>66</v>
      </c>
      <c r="O2410" s="7">
        <v>0</v>
      </c>
      <c r="P2410" s="7">
        <v>0</v>
      </c>
      <c r="Q2410" s="7">
        <v>0</v>
      </c>
      <c r="R2410" s="7">
        <v>0</v>
      </c>
      <c r="T2410" s="5">
        <v>0</v>
      </c>
      <c r="W2410" s="5">
        <v>0</v>
      </c>
      <c r="Y2410" s="5">
        <v>0</v>
      </c>
      <c r="Z2410" s="5">
        <v>0</v>
      </c>
      <c r="AB2410" s="5">
        <v>0</v>
      </c>
      <c r="AC2410" s="5">
        <v>0</v>
      </c>
      <c r="AE2410" s="5">
        <v>0</v>
      </c>
      <c r="AF2410" s="5">
        <v>0</v>
      </c>
      <c r="AH2410" s="5">
        <v>0</v>
      </c>
      <c r="AJ2410" s="7">
        <v>0</v>
      </c>
      <c r="BB2410" s="5" t="s">
        <v>322</v>
      </c>
      <c r="BD2410" s="5" t="s">
        <v>323</v>
      </c>
      <c r="BE2410" s="5" t="s">
        <v>324</v>
      </c>
    </row>
    <row r="2411" spans="1:57" x14ac:dyDescent="0.25">
      <c r="A2411" s="5">
        <v>2410</v>
      </c>
      <c r="B2411" s="6">
        <v>42583.776435185187</v>
      </c>
      <c r="D2411" s="5" t="s">
        <v>318</v>
      </c>
      <c r="E2411" s="5" t="s">
        <v>779</v>
      </c>
      <c r="G2411" s="5" t="s">
        <v>64</v>
      </c>
      <c r="H2411" s="5" t="s">
        <v>319</v>
      </c>
      <c r="I2411" s="5" t="s">
        <v>75</v>
      </c>
      <c r="J2411" s="5" t="s">
        <v>65</v>
      </c>
      <c r="K2411" s="5" t="s">
        <v>65</v>
      </c>
      <c r="M2411" s="5" t="s">
        <v>780</v>
      </c>
      <c r="N2411" s="5" t="s">
        <v>183</v>
      </c>
      <c r="O2411" s="7">
        <v>0</v>
      </c>
      <c r="P2411" s="7">
        <v>0</v>
      </c>
      <c r="Q2411" s="7">
        <v>0</v>
      </c>
      <c r="R2411" s="7">
        <v>0</v>
      </c>
      <c r="T2411" s="5">
        <v>0</v>
      </c>
      <c r="W2411" s="5">
        <v>0</v>
      </c>
      <c r="Y2411" s="5">
        <v>0</v>
      </c>
      <c r="Z2411" s="5">
        <v>0</v>
      </c>
      <c r="AB2411" s="5">
        <v>0</v>
      </c>
      <c r="AC2411" s="5">
        <v>0</v>
      </c>
      <c r="AE2411" s="5">
        <v>0</v>
      </c>
      <c r="AF2411" s="5">
        <v>0</v>
      </c>
      <c r="AH2411" s="5">
        <v>0</v>
      </c>
      <c r="AJ2411" s="7">
        <v>0</v>
      </c>
      <c r="AZ2411" s="5" t="s">
        <v>175</v>
      </c>
      <c r="BB2411" s="5" t="s">
        <v>77</v>
      </c>
      <c r="BD2411" s="5" t="s">
        <v>331</v>
      </c>
      <c r="BE2411" s="5" t="s">
        <v>67</v>
      </c>
    </row>
    <row r="2412" spans="1:57" x14ac:dyDescent="0.25">
      <c r="A2412" s="5">
        <v>2411</v>
      </c>
      <c r="B2412" s="6">
        <v>42583.775057870371</v>
      </c>
      <c r="C2412" s="6">
        <v>42583.875208333331</v>
      </c>
      <c r="D2412" s="5" t="s">
        <v>336</v>
      </c>
      <c r="E2412" s="5" t="s">
        <v>241</v>
      </c>
      <c r="F2412" s="5" t="s">
        <v>337</v>
      </c>
      <c r="G2412" s="5" t="s">
        <v>64</v>
      </c>
      <c r="H2412" s="5" t="s">
        <v>319</v>
      </c>
      <c r="I2412" s="5" t="s">
        <v>69</v>
      </c>
      <c r="J2412" s="5" t="s">
        <v>65</v>
      </c>
      <c r="K2412" s="5" t="s">
        <v>65</v>
      </c>
      <c r="L2412" s="5">
        <v>1998302</v>
      </c>
      <c r="M2412" s="5" t="s">
        <v>70</v>
      </c>
      <c r="N2412" s="5" t="s">
        <v>70</v>
      </c>
      <c r="O2412" s="7">
        <v>0</v>
      </c>
      <c r="P2412" s="7">
        <v>0</v>
      </c>
      <c r="Q2412" s="7">
        <v>0</v>
      </c>
      <c r="R2412" s="7">
        <v>0</v>
      </c>
      <c r="T2412" s="5">
        <v>39</v>
      </c>
      <c r="U2412" s="5">
        <v>0</v>
      </c>
      <c r="V2412" s="5">
        <v>0</v>
      </c>
      <c r="W2412" s="5">
        <v>0</v>
      </c>
      <c r="Z2412" s="5">
        <v>0</v>
      </c>
      <c r="AC2412" s="5">
        <v>0</v>
      </c>
      <c r="AF2412" s="5">
        <v>0</v>
      </c>
      <c r="AI2412" s="7">
        <v>10.4072</v>
      </c>
      <c r="AJ2412" s="7">
        <v>1.9063000000000001</v>
      </c>
      <c r="AK2412" s="5" t="s">
        <v>72</v>
      </c>
      <c r="BB2412" s="5" t="s">
        <v>73</v>
      </c>
    </row>
    <row r="2413" spans="1:57" x14ac:dyDescent="0.25">
      <c r="A2413" s="5">
        <v>2412</v>
      </c>
      <c r="B2413" s="6">
        <v>42583.758020833331</v>
      </c>
      <c r="D2413" s="5" t="s">
        <v>317</v>
      </c>
      <c r="E2413" s="5" t="s">
        <v>318</v>
      </c>
      <c r="F2413" s="5" t="s">
        <v>317</v>
      </c>
      <c r="G2413" s="5" t="s">
        <v>80</v>
      </c>
      <c r="H2413" s="5" t="s">
        <v>319</v>
      </c>
      <c r="I2413" s="5" t="s">
        <v>320</v>
      </c>
      <c r="J2413" s="5" t="s">
        <v>65</v>
      </c>
      <c r="K2413" s="5" t="s">
        <v>65</v>
      </c>
      <c r="M2413" s="5" t="s">
        <v>363</v>
      </c>
      <c r="N2413" s="5" t="s">
        <v>66</v>
      </c>
      <c r="O2413" s="7">
        <v>0</v>
      </c>
      <c r="P2413" s="7">
        <v>0</v>
      </c>
      <c r="Q2413" s="7">
        <v>0</v>
      </c>
      <c r="R2413" s="7">
        <v>0</v>
      </c>
      <c r="T2413" s="5">
        <v>0</v>
      </c>
      <c r="W2413" s="5">
        <v>0</v>
      </c>
      <c r="Y2413" s="5">
        <v>0</v>
      </c>
      <c r="Z2413" s="5">
        <v>0</v>
      </c>
      <c r="AB2413" s="5">
        <v>0</v>
      </c>
      <c r="AC2413" s="5">
        <v>0</v>
      </c>
      <c r="AE2413" s="5">
        <v>0</v>
      </c>
      <c r="AF2413" s="5">
        <v>0</v>
      </c>
      <c r="AH2413" s="5">
        <v>0</v>
      </c>
      <c r="AJ2413" s="7">
        <v>0</v>
      </c>
      <c r="BB2413" s="5" t="s">
        <v>322</v>
      </c>
      <c r="BD2413" s="5" t="s">
        <v>323</v>
      </c>
      <c r="BE2413" s="5" t="s">
        <v>324</v>
      </c>
    </row>
    <row r="2414" spans="1:57" x14ac:dyDescent="0.25">
      <c r="A2414" s="5">
        <v>2413</v>
      </c>
      <c r="B2414" s="6">
        <v>42583.752870370372</v>
      </c>
      <c r="D2414" s="5" t="s">
        <v>317</v>
      </c>
      <c r="E2414" s="5" t="s">
        <v>318</v>
      </c>
      <c r="F2414" s="5" t="s">
        <v>317</v>
      </c>
      <c r="G2414" s="5" t="s">
        <v>80</v>
      </c>
      <c r="H2414" s="5" t="s">
        <v>319</v>
      </c>
      <c r="I2414" s="5" t="s">
        <v>320</v>
      </c>
      <c r="J2414" s="5" t="s">
        <v>65</v>
      </c>
      <c r="K2414" s="5" t="s">
        <v>65</v>
      </c>
      <c r="M2414" s="5" t="s">
        <v>321</v>
      </c>
      <c r="N2414" s="5" t="s">
        <v>66</v>
      </c>
      <c r="O2414" s="7">
        <v>0</v>
      </c>
      <c r="P2414" s="7">
        <v>0</v>
      </c>
      <c r="Q2414" s="7">
        <v>0</v>
      </c>
      <c r="R2414" s="7">
        <v>0</v>
      </c>
      <c r="T2414" s="5">
        <v>0</v>
      </c>
      <c r="W2414" s="5">
        <v>0</v>
      </c>
      <c r="Y2414" s="5">
        <v>0</v>
      </c>
      <c r="Z2414" s="5">
        <v>0</v>
      </c>
      <c r="AB2414" s="5">
        <v>0</v>
      </c>
      <c r="AC2414" s="5">
        <v>0</v>
      </c>
      <c r="AE2414" s="5">
        <v>0</v>
      </c>
      <c r="AF2414" s="5">
        <v>0</v>
      </c>
      <c r="AH2414" s="5">
        <v>0</v>
      </c>
      <c r="AJ2414" s="7">
        <v>0</v>
      </c>
      <c r="BB2414" s="5" t="s">
        <v>322</v>
      </c>
      <c r="BD2414" s="5" t="s">
        <v>323</v>
      </c>
      <c r="BE2414" s="5" t="s">
        <v>324</v>
      </c>
    </row>
    <row r="2415" spans="1:57" x14ac:dyDescent="0.25">
      <c r="A2415" s="5">
        <v>2414</v>
      </c>
      <c r="B2415" s="6">
        <v>42583.695381944446</v>
      </c>
      <c r="C2415" s="6">
        <v>42583.702152777776</v>
      </c>
      <c r="D2415" s="5" t="s">
        <v>336</v>
      </c>
      <c r="E2415" s="5" t="s">
        <v>241</v>
      </c>
      <c r="F2415" s="5" t="s">
        <v>337</v>
      </c>
      <c r="G2415" s="5" t="s">
        <v>64</v>
      </c>
      <c r="H2415" s="5" t="s">
        <v>319</v>
      </c>
      <c r="I2415" s="5" t="s">
        <v>69</v>
      </c>
      <c r="J2415" s="5" t="s">
        <v>65</v>
      </c>
      <c r="K2415" s="5" t="s">
        <v>65</v>
      </c>
      <c r="L2415" s="5">
        <v>6619</v>
      </c>
      <c r="M2415" s="5" t="s">
        <v>70</v>
      </c>
      <c r="N2415" s="5" t="s">
        <v>70</v>
      </c>
      <c r="O2415" s="7">
        <v>0</v>
      </c>
      <c r="P2415" s="7">
        <v>0</v>
      </c>
      <c r="Q2415" s="7">
        <v>0</v>
      </c>
      <c r="R2415" s="7">
        <v>0</v>
      </c>
      <c r="T2415" s="5">
        <v>39</v>
      </c>
      <c r="U2415" s="5">
        <v>0</v>
      </c>
      <c r="V2415" s="5">
        <v>0</v>
      </c>
      <c r="W2415" s="5">
        <v>0</v>
      </c>
      <c r="Z2415" s="5">
        <v>0</v>
      </c>
      <c r="AC2415" s="5">
        <v>0</v>
      </c>
      <c r="AF2415" s="5">
        <v>0</v>
      </c>
      <c r="AI2415" s="7">
        <v>10.750999999999999</v>
      </c>
      <c r="AJ2415" s="7">
        <v>6.7999999999999996E-3</v>
      </c>
      <c r="AK2415" s="5" t="s">
        <v>78</v>
      </c>
      <c r="BB2415" s="5" t="s">
        <v>79</v>
      </c>
    </row>
    <row r="2416" spans="1:57" x14ac:dyDescent="0.25">
      <c r="A2416" s="5">
        <v>2415</v>
      </c>
      <c r="B2416" s="6">
        <v>42583.694652777776</v>
      </c>
      <c r="C2416" s="6">
        <v>42583.702152777776</v>
      </c>
      <c r="D2416" s="5" t="s">
        <v>336</v>
      </c>
      <c r="E2416" s="5" t="s">
        <v>241</v>
      </c>
      <c r="F2416" s="5" t="s">
        <v>337</v>
      </c>
      <c r="G2416" s="5" t="s">
        <v>64</v>
      </c>
      <c r="H2416" s="5" t="s">
        <v>319</v>
      </c>
      <c r="I2416" s="5" t="s">
        <v>69</v>
      </c>
      <c r="J2416" s="5" t="s">
        <v>65</v>
      </c>
      <c r="K2416" s="5" t="s">
        <v>65</v>
      </c>
      <c r="L2416" s="5">
        <v>119437</v>
      </c>
      <c r="M2416" s="5" t="s">
        <v>70</v>
      </c>
      <c r="N2416" s="5" t="s">
        <v>70</v>
      </c>
      <c r="O2416" s="7">
        <v>0</v>
      </c>
      <c r="P2416" s="7">
        <v>0</v>
      </c>
      <c r="Q2416" s="7">
        <v>0</v>
      </c>
      <c r="R2416" s="7">
        <v>0</v>
      </c>
      <c r="T2416" s="5">
        <v>33</v>
      </c>
      <c r="U2416" s="5">
        <v>0</v>
      </c>
      <c r="V2416" s="5">
        <v>0</v>
      </c>
      <c r="W2416" s="5">
        <v>0</v>
      </c>
      <c r="Z2416" s="5">
        <v>0</v>
      </c>
      <c r="AC2416" s="5">
        <v>0</v>
      </c>
      <c r="AF2416" s="5">
        <v>0</v>
      </c>
      <c r="AI2416" s="7">
        <v>957.03139999999996</v>
      </c>
      <c r="AJ2416" s="7">
        <v>0.1143</v>
      </c>
      <c r="AK2416" s="5" t="s">
        <v>148</v>
      </c>
      <c r="AZ2416" s="5" t="s">
        <v>185</v>
      </c>
      <c r="BB2416" s="5" t="s">
        <v>74</v>
      </c>
    </row>
    <row r="2417" spans="1:57" x14ac:dyDescent="0.25">
      <c r="A2417" s="5">
        <v>2416</v>
      </c>
      <c r="B2417" s="6">
        <v>42583.694490740738</v>
      </c>
      <c r="C2417" s="6">
        <v>42583.702152777776</v>
      </c>
      <c r="D2417" s="5" t="s">
        <v>336</v>
      </c>
      <c r="E2417" s="5" t="s">
        <v>241</v>
      </c>
      <c r="F2417" s="5" t="s">
        <v>337</v>
      </c>
      <c r="G2417" s="5" t="s">
        <v>64</v>
      </c>
      <c r="H2417" s="5" t="s">
        <v>319</v>
      </c>
      <c r="I2417" s="5" t="s">
        <v>69</v>
      </c>
      <c r="J2417" s="5" t="s">
        <v>65</v>
      </c>
      <c r="K2417" s="5" t="s">
        <v>65</v>
      </c>
      <c r="L2417" s="5">
        <v>19913</v>
      </c>
      <c r="M2417" s="5" t="s">
        <v>70</v>
      </c>
      <c r="N2417" s="5" t="s">
        <v>70</v>
      </c>
      <c r="O2417" s="7">
        <v>0</v>
      </c>
      <c r="P2417" s="7">
        <v>0</v>
      </c>
      <c r="Q2417" s="7">
        <v>0</v>
      </c>
      <c r="R2417" s="7">
        <v>0</v>
      </c>
      <c r="T2417" s="5">
        <v>33</v>
      </c>
      <c r="U2417" s="5">
        <v>0</v>
      </c>
      <c r="V2417" s="5">
        <v>0</v>
      </c>
      <c r="W2417" s="5">
        <v>0</v>
      </c>
      <c r="Z2417" s="5">
        <v>0</v>
      </c>
      <c r="AC2417" s="5">
        <v>0</v>
      </c>
      <c r="AF2417" s="5">
        <v>0</v>
      </c>
      <c r="AI2417" s="7">
        <v>957.05089999999996</v>
      </c>
      <c r="AJ2417" s="7">
        <v>1.95E-2</v>
      </c>
      <c r="AK2417" s="5" t="s">
        <v>149</v>
      </c>
      <c r="AZ2417" s="5" t="s">
        <v>186</v>
      </c>
      <c r="BB2417" s="5" t="s">
        <v>71</v>
      </c>
    </row>
    <row r="2418" spans="1:57" x14ac:dyDescent="0.25">
      <c r="A2418" s="5">
        <v>2417</v>
      </c>
      <c r="B2418" s="6">
        <v>42583.694386574076</v>
      </c>
      <c r="C2418" s="6">
        <v>42583.702152777776</v>
      </c>
      <c r="D2418" s="5" t="s">
        <v>336</v>
      </c>
      <c r="E2418" s="5" t="s">
        <v>241</v>
      </c>
      <c r="F2418" s="5" t="s">
        <v>337</v>
      </c>
      <c r="G2418" s="5" t="s">
        <v>64</v>
      </c>
      <c r="H2418" s="5" t="s">
        <v>319</v>
      </c>
      <c r="I2418" s="5" t="s">
        <v>69</v>
      </c>
      <c r="J2418" s="5" t="s">
        <v>65</v>
      </c>
      <c r="K2418" s="5" t="s">
        <v>65</v>
      </c>
      <c r="L2418" s="5">
        <v>352769</v>
      </c>
      <c r="M2418" s="5" t="s">
        <v>70</v>
      </c>
      <c r="N2418" s="5" t="s">
        <v>70</v>
      </c>
      <c r="O2418" s="7">
        <v>0</v>
      </c>
      <c r="P2418" s="7">
        <v>0</v>
      </c>
      <c r="Q2418" s="7">
        <v>0</v>
      </c>
      <c r="R2418" s="7">
        <v>0</v>
      </c>
      <c r="T2418" s="5">
        <v>39</v>
      </c>
      <c r="U2418" s="5">
        <v>0</v>
      </c>
      <c r="V2418" s="5">
        <v>0</v>
      </c>
      <c r="W2418" s="5">
        <v>0</v>
      </c>
      <c r="Z2418" s="5">
        <v>0</v>
      </c>
      <c r="AC2418" s="5">
        <v>0</v>
      </c>
      <c r="AF2418" s="5">
        <v>0</v>
      </c>
      <c r="AI2418" s="7">
        <v>10.7441</v>
      </c>
      <c r="AJ2418" s="7">
        <v>0.33689999999999998</v>
      </c>
      <c r="AK2418" s="5" t="s">
        <v>72</v>
      </c>
      <c r="BB2418" s="5" t="s">
        <v>73</v>
      </c>
    </row>
    <row r="2419" spans="1:57" x14ac:dyDescent="0.25">
      <c r="A2419" s="5">
        <v>2418</v>
      </c>
      <c r="B2419" s="6">
        <v>42583.678657407407</v>
      </c>
      <c r="D2419" s="5" t="s">
        <v>317</v>
      </c>
      <c r="E2419" s="5" t="s">
        <v>318</v>
      </c>
      <c r="F2419" s="5" t="s">
        <v>317</v>
      </c>
      <c r="G2419" s="5" t="s">
        <v>80</v>
      </c>
      <c r="H2419" s="5" t="s">
        <v>319</v>
      </c>
      <c r="I2419" s="5" t="s">
        <v>320</v>
      </c>
      <c r="J2419" s="5" t="s">
        <v>65</v>
      </c>
      <c r="K2419" s="5" t="s">
        <v>65</v>
      </c>
      <c r="M2419" s="5" t="s">
        <v>321</v>
      </c>
      <c r="N2419" s="5" t="s">
        <v>66</v>
      </c>
      <c r="O2419" s="7">
        <v>0</v>
      </c>
      <c r="P2419" s="7">
        <v>0</v>
      </c>
      <c r="Q2419" s="7">
        <v>0</v>
      </c>
      <c r="R2419" s="7">
        <v>0</v>
      </c>
      <c r="T2419" s="5">
        <v>0</v>
      </c>
      <c r="W2419" s="5">
        <v>0</v>
      </c>
      <c r="Y2419" s="5">
        <v>0</v>
      </c>
      <c r="Z2419" s="5">
        <v>0</v>
      </c>
      <c r="AB2419" s="5">
        <v>0</v>
      </c>
      <c r="AC2419" s="5">
        <v>0</v>
      </c>
      <c r="AE2419" s="5">
        <v>0</v>
      </c>
      <c r="AF2419" s="5">
        <v>0</v>
      </c>
      <c r="AH2419" s="5">
        <v>0</v>
      </c>
      <c r="AJ2419" s="7">
        <v>0</v>
      </c>
      <c r="BB2419" s="5" t="s">
        <v>322</v>
      </c>
      <c r="BD2419" s="5" t="s">
        <v>323</v>
      </c>
      <c r="BE2419" s="5" t="s">
        <v>324</v>
      </c>
    </row>
    <row r="2420" spans="1:57" x14ac:dyDescent="0.25">
      <c r="A2420" s="5">
        <v>2419</v>
      </c>
      <c r="B2420" s="6">
        <v>42583.673877314817</v>
      </c>
      <c r="D2420" s="5" t="s">
        <v>317</v>
      </c>
      <c r="E2420" s="5" t="s">
        <v>318</v>
      </c>
      <c r="F2420" s="5" t="s">
        <v>317</v>
      </c>
      <c r="G2420" s="5" t="s">
        <v>80</v>
      </c>
      <c r="H2420" s="5" t="s">
        <v>319</v>
      </c>
      <c r="I2420" s="5" t="s">
        <v>320</v>
      </c>
      <c r="J2420" s="5" t="s">
        <v>65</v>
      </c>
      <c r="K2420" s="5" t="s">
        <v>65</v>
      </c>
      <c r="M2420" s="5" t="s">
        <v>363</v>
      </c>
      <c r="N2420" s="5" t="s">
        <v>66</v>
      </c>
      <c r="O2420" s="7">
        <v>0</v>
      </c>
      <c r="P2420" s="7">
        <v>0</v>
      </c>
      <c r="Q2420" s="7">
        <v>0</v>
      </c>
      <c r="R2420" s="7">
        <v>0</v>
      </c>
      <c r="T2420" s="5">
        <v>0</v>
      </c>
      <c r="W2420" s="5">
        <v>0</v>
      </c>
      <c r="Y2420" s="5">
        <v>0</v>
      </c>
      <c r="Z2420" s="5">
        <v>0</v>
      </c>
      <c r="AB2420" s="5">
        <v>0</v>
      </c>
      <c r="AC2420" s="5">
        <v>0</v>
      </c>
      <c r="AE2420" s="5">
        <v>0</v>
      </c>
      <c r="AF2420" s="5">
        <v>0</v>
      </c>
      <c r="AH2420" s="5">
        <v>0</v>
      </c>
      <c r="AJ2420" s="7">
        <v>0</v>
      </c>
      <c r="BB2420" s="5" t="s">
        <v>322</v>
      </c>
      <c r="BD2420" s="5" t="s">
        <v>323</v>
      </c>
      <c r="BE2420" s="5" t="s">
        <v>324</v>
      </c>
    </row>
    <row r="2421" spans="1:57" x14ac:dyDescent="0.25">
      <c r="A2421" s="5">
        <v>2420</v>
      </c>
      <c r="B2421" s="6">
        <v>42583.611932870372</v>
      </c>
      <c r="D2421" s="5" t="s">
        <v>318</v>
      </c>
      <c r="E2421" s="5" t="s">
        <v>356</v>
      </c>
      <c r="G2421" s="5" t="s">
        <v>64</v>
      </c>
      <c r="H2421" s="5" t="s">
        <v>319</v>
      </c>
      <c r="I2421" s="5" t="s">
        <v>75</v>
      </c>
      <c r="J2421" s="5" t="s">
        <v>65</v>
      </c>
      <c r="K2421" s="5" t="s">
        <v>65</v>
      </c>
      <c r="M2421" s="5" t="s">
        <v>657</v>
      </c>
      <c r="N2421" s="5" t="s">
        <v>196</v>
      </c>
      <c r="O2421" s="7">
        <v>0</v>
      </c>
      <c r="P2421" s="7">
        <v>0</v>
      </c>
      <c r="Q2421" s="7">
        <v>0</v>
      </c>
      <c r="R2421" s="7">
        <v>0</v>
      </c>
      <c r="T2421" s="5">
        <v>0</v>
      </c>
      <c r="W2421" s="5">
        <v>0</v>
      </c>
      <c r="Y2421" s="5">
        <v>0</v>
      </c>
      <c r="Z2421" s="5">
        <v>0</v>
      </c>
      <c r="AB2421" s="5">
        <v>0</v>
      </c>
      <c r="AC2421" s="5">
        <v>0</v>
      </c>
      <c r="AE2421" s="5">
        <v>0</v>
      </c>
      <c r="AF2421" s="5">
        <v>0</v>
      </c>
      <c r="AH2421" s="5">
        <v>0</v>
      </c>
      <c r="AJ2421" s="7">
        <v>0</v>
      </c>
      <c r="AZ2421" s="5" t="s">
        <v>175</v>
      </c>
      <c r="BB2421" s="5" t="s">
        <v>77</v>
      </c>
      <c r="BD2421" s="5" t="s">
        <v>781</v>
      </c>
      <c r="BE2421" s="5" t="s">
        <v>67</v>
      </c>
    </row>
    <row r="2422" spans="1:57" x14ac:dyDescent="0.25">
      <c r="A2422" s="5">
        <v>2421</v>
      </c>
      <c r="B2422" s="6">
        <v>42583.610289351855</v>
      </c>
      <c r="C2422" s="6">
        <v>42583.765567129631</v>
      </c>
      <c r="D2422" s="5" t="s">
        <v>336</v>
      </c>
      <c r="E2422" s="5" t="s">
        <v>241</v>
      </c>
      <c r="F2422" s="5" t="s">
        <v>337</v>
      </c>
      <c r="G2422" s="5" t="s">
        <v>64</v>
      </c>
      <c r="H2422" s="5" t="s">
        <v>319</v>
      </c>
      <c r="I2422" s="5" t="s">
        <v>69</v>
      </c>
      <c r="J2422" s="5" t="s">
        <v>65</v>
      </c>
      <c r="K2422" s="5" t="s">
        <v>65</v>
      </c>
      <c r="L2422" s="5">
        <v>0</v>
      </c>
      <c r="M2422" s="5" t="s">
        <v>70</v>
      </c>
      <c r="N2422" s="5" t="s">
        <v>70</v>
      </c>
      <c r="O2422" s="7">
        <v>0</v>
      </c>
      <c r="P2422" s="7">
        <v>0</v>
      </c>
      <c r="Q2422" s="7">
        <v>0</v>
      </c>
      <c r="R2422" s="7">
        <v>0</v>
      </c>
      <c r="T2422" s="5">
        <v>0</v>
      </c>
      <c r="U2422" s="5">
        <v>0</v>
      </c>
      <c r="V2422" s="5">
        <v>0</v>
      </c>
      <c r="W2422" s="5">
        <v>0</v>
      </c>
      <c r="Z2422" s="5">
        <v>0</v>
      </c>
      <c r="AC2422" s="5">
        <v>0</v>
      </c>
      <c r="AF2422" s="5">
        <v>0</v>
      </c>
      <c r="AK2422" s="5" t="s">
        <v>78</v>
      </c>
      <c r="BB2422" s="5" t="s">
        <v>79</v>
      </c>
    </row>
    <row r="2423" spans="1:57" x14ac:dyDescent="0.25">
      <c r="A2423" s="5">
        <v>2422</v>
      </c>
      <c r="B2423" s="6">
        <v>42583.526944444442</v>
      </c>
      <c r="C2423" s="6">
        <v>42583.651446759257</v>
      </c>
      <c r="D2423" s="5" t="s">
        <v>336</v>
      </c>
      <c r="E2423" s="5" t="s">
        <v>68</v>
      </c>
      <c r="F2423" s="5" t="s">
        <v>337</v>
      </c>
      <c r="G2423" s="5" t="s">
        <v>64</v>
      </c>
      <c r="H2423" s="5" t="s">
        <v>319</v>
      </c>
      <c r="I2423" s="5" t="s">
        <v>69</v>
      </c>
      <c r="J2423" s="5" t="s">
        <v>65</v>
      </c>
      <c r="K2423" s="5" t="s">
        <v>65</v>
      </c>
      <c r="L2423" s="5">
        <v>9064</v>
      </c>
      <c r="M2423" s="5" t="s">
        <v>70</v>
      </c>
      <c r="N2423" s="5" t="s">
        <v>70</v>
      </c>
      <c r="O2423" s="7">
        <v>0</v>
      </c>
      <c r="P2423" s="7">
        <v>0</v>
      </c>
      <c r="Q2423" s="7">
        <v>0</v>
      </c>
      <c r="R2423" s="7">
        <v>0</v>
      </c>
      <c r="T2423" s="5">
        <v>39</v>
      </c>
      <c r="U2423" s="5">
        <v>0</v>
      </c>
      <c r="V2423" s="5">
        <v>0</v>
      </c>
      <c r="W2423" s="5">
        <v>0</v>
      </c>
      <c r="Z2423" s="5">
        <v>0</v>
      </c>
      <c r="AC2423" s="5">
        <v>0</v>
      </c>
      <c r="AF2423" s="5">
        <v>0</v>
      </c>
      <c r="AI2423" s="7">
        <v>13.333</v>
      </c>
      <c r="AJ2423" s="7">
        <v>8.8000000000000005E-3</v>
      </c>
      <c r="AK2423" s="5" t="s">
        <v>78</v>
      </c>
      <c r="BB2423" s="5" t="s">
        <v>79</v>
      </c>
    </row>
    <row r="2424" spans="1:57" x14ac:dyDescent="0.25">
      <c r="A2424" s="5">
        <v>2423</v>
      </c>
      <c r="B2424" s="6">
        <v>42583.526898148149</v>
      </c>
      <c r="D2424" s="5" t="s">
        <v>318</v>
      </c>
      <c r="E2424" s="5" t="s">
        <v>356</v>
      </c>
      <c r="G2424" s="5" t="s">
        <v>64</v>
      </c>
      <c r="H2424" s="5" t="s">
        <v>319</v>
      </c>
      <c r="I2424" s="5" t="s">
        <v>75</v>
      </c>
      <c r="J2424" s="5" t="s">
        <v>65</v>
      </c>
      <c r="K2424" s="5" t="s">
        <v>65</v>
      </c>
      <c r="M2424" s="5" t="s">
        <v>782</v>
      </c>
      <c r="N2424" s="5" t="s">
        <v>183</v>
      </c>
      <c r="O2424" s="7">
        <v>0</v>
      </c>
      <c r="P2424" s="7">
        <v>0</v>
      </c>
      <c r="Q2424" s="7">
        <v>0</v>
      </c>
      <c r="R2424" s="7">
        <v>0</v>
      </c>
      <c r="T2424" s="5">
        <v>0</v>
      </c>
      <c r="W2424" s="5">
        <v>0</v>
      </c>
      <c r="Y2424" s="5">
        <v>0</v>
      </c>
      <c r="Z2424" s="5">
        <v>0</v>
      </c>
      <c r="AB2424" s="5">
        <v>0</v>
      </c>
      <c r="AC2424" s="5">
        <v>0</v>
      </c>
      <c r="AE2424" s="5">
        <v>0</v>
      </c>
      <c r="AF2424" s="5">
        <v>0</v>
      </c>
      <c r="AH2424" s="5">
        <v>0</v>
      </c>
      <c r="AJ2424" s="7">
        <v>0</v>
      </c>
      <c r="AZ2424" s="5" t="s">
        <v>175</v>
      </c>
      <c r="BB2424" s="5" t="s">
        <v>77</v>
      </c>
      <c r="BD2424" s="5" t="s">
        <v>361</v>
      </c>
      <c r="BE2424" s="5" t="s">
        <v>67</v>
      </c>
    </row>
    <row r="2425" spans="1:57" x14ac:dyDescent="0.25">
      <c r="A2425" s="5">
        <v>2424</v>
      </c>
      <c r="B2425" s="6">
        <v>42583.52615740741</v>
      </c>
      <c r="C2425" s="6">
        <v>42583.69263888889</v>
      </c>
      <c r="D2425" s="5" t="s">
        <v>336</v>
      </c>
      <c r="E2425" s="5" t="s">
        <v>68</v>
      </c>
      <c r="F2425" s="5" t="s">
        <v>337</v>
      </c>
      <c r="G2425" s="5" t="s">
        <v>64</v>
      </c>
      <c r="H2425" s="5" t="s">
        <v>319</v>
      </c>
      <c r="I2425" s="5" t="s">
        <v>69</v>
      </c>
      <c r="J2425" s="5" t="s">
        <v>65</v>
      </c>
      <c r="K2425" s="5" t="s">
        <v>65</v>
      </c>
      <c r="L2425" s="5">
        <v>633487</v>
      </c>
      <c r="M2425" s="5" t="s">
        <v>70</v>
      </c>
      <c r="N2425" s="5" t="s">
        <v>70</v>
      </c>
      <c r="O2425" s="7">
        <v>0</v>
      </c>
      <c r="P2425" s="7">
        <v>0</v>
      </c>
      <c r="Q2425" s="7">
        <v>0</v>
      </c>
      <c r="R2425" s="7">
        <v>0</v>
      </c>
      <c r="T2425" s="5">
        <v>33</v>
      </c>
      <c r="U2425" s="5">
        <v>0</v>
      </c>
      <c r="V2425" s="5">
        <v>0</v>
      </c>
      <c r="W2425" s="5">
        <v>0</v>
      </c>
      <c r="Z2425" s="5">
        <v>0</v>
      </c>
      <c r="AC2425" s="5">
        <v>0</v>
      </c>
      <c r="AF2425" s="5">
        <v>0</v>
      </c>
      <c r="AI2425" s="7">
        <v>961.6105</v>
      </c>
      <c r="AJ2425" s="7">
        <v>0.60450000000000004</v>
      </c>
      <c r="AK2425" s="5" t="s">
        <v>149</v>
      </c>
      <c r="AZ2425" s="5" t="s">
        <v>186</v>
      </c>
      <c r="BB2425" s="5" t="s">
        <v>71</v>
      </c>
    </row>
    <row r="2426" spans="1:57" x14ac:dyDescent="0.25">
      <c r="A2426" s="5">
        <v>2425</v>
      </c>
      <c r="B2426" s="6">
        <v>42583.526053240741</v>
      </c>
      <c r="C2426" s="6">
        <v>42583.683321759258</v>
      </c>
      <c r="D2426" s="5" t="s">
        <v>336</v>
      </c>
      <c r="E2426" s="5" t="s">
        <v>68</v>
      </c>
      <c r="F2426" s="5" t="s">
        <v>337</v>
      </c>
      <c r="G2426" s="5" t="s">
        <v>64</v>
      </c>
      <c r="H2426" s="5" t="s">
        <v>319</v>
      </c>
      <c r="I2426" s="5" t="s">
        <v>69</v>
      </c>
      <c r="J2426" s="5" t="s">
        <v>65</v>
      </c>
      <c r="K2426" s="5" t="s">
        <v>65</v>
      </c>
      <c r="L2426" s="5">
        <v>8601359</v>
      </c>
      <c r="M2426" s="5" t="s">
        <v>70</v>
      </c>
      <c r="N2426" s="5" t="s">
        <v>70</v>
      </c>
      <c r="O2426" s="7">
        <v>0</v>
      </c>
      <c r="P2426" s="7">
        <v>0</v>
      </c>
      <c r="Q2426" s="7">
        <v>0</v>
      </c>
      <c r="R2426" s="7">
        <v>0</v>
      </c>
      <c r="T2426" s="5">
        <v>33</v>
      </c>
      <c r="U2426" s="5">
        <v>0</v>
      </c>
      <c r="V2426" s="5">
        <v>0</v>
      </c>
      <c r="W2426" s="5">
        <v>0</v>
      </c>
      <c r="Z2426" s="5">
        <v>0</v>
      </c>
      <c r="AC2426" s="5">
        <v>0</v>
      </c>
      <c r="AF2426" s="5">
        <v>0</v>
      </c>
      <c r="AI2426" s="7">
        <v>965.85850000000005</v>
      </c>
      <c r="AJ2426" s="7">
        <v>8.2030999999999992</v>
      </c>
      <c r="AK2426" s="5" t="s">
        <v>148</v>
      </c>
      <c r="AZ2426" s="5" t="s">
        <v>185</v>
      </c>
      <c r="BB2426" s="5" t="s">
        <v>74</v>
      </c>
    </row>
    <row r="2427" spans="1:57" x14ac:dyDescent="0.25">
      <c r="A2427" s="5">
        <v>2426</v>
      </c>
      <c r="B2427" s="6">
        <v>42583.525868055556</v>
      </c>
      <c r="C2427" s="6">
        <v>42583.770729166667</v>
      </c>
      <c r="D2427" s="5" t="s">
        <v>336</v>
      </c>
      <c r="E2427" s="5" t="s">
        <v>68</v>
      </c>
      <c r="G2427" s="5" t="s">
        <v>64</v>
      </c>
      <c r="H2427" s="5" t="s">
        <v>319</v>
      </c>
      <c r="I2427" s="5" t="s">
        <v>69</v>
      </c>
      <c r="J2427" s="5" t="s">
        <v>65</v>
      </c>
      <c r="K2427" s="5" t="s">
        <v>65</v>
      </c>
      <c r="L2427" s="5">
        <v>3934372</v>
      </c>
      <c r="M2427" s="5" t="s">
        <v>70</v>
      </c>
      <c r="N2427" s="5" t="s">
        <v>70</v>
      </c>
      <c r="O2427" s="7">
        <v>0</v>
      </c>
      <c r="P2427" s="7">
        <v>0</v>
      </c>
      <c r="Q2427" s="7">
        <v>0</v>
      </c>
      <c r="R2427" s="7">
        <v>0</v>
      </c>
      <c r="T2427" s="5">
        <v>39</v>
      </c>
      <c r="U2427" s="5">
        <v>0</v>
      </c>
      <c r="V2427" s="5">
        <v>0</v>
      </c>
      <c r="W2427" s="5">
        <v>0</v>
      </c>
      <c r="Z2427" s="5">
        <v>0</v>
      </c>
      <c r="AC2427" s="5">
        <v>0</v>
      </c>
      <c r="AF2427" s="5">
        <v>0</v>
      </c>
      <c r="AI2427" s="7">
        <v>14.512700000000001</v>
      </c>
      <c r="AJ2427" s="7">
        <v>3.7528999999999999</v>
      </c>
      <c r="AK2427" s="5" t="s">
        <v>72</v>
      </c>
      <c r="BB2427" s="5" t="s">
        <v>73</v>
      </c>
    </row>
    <row r="2428" spans="1:57" x14ac:dyDescent="0.25">
      <c r="A2428" s="5">
        <v>2427</v>
      </c>
      <c r="B2428" s="6">
        <v>42583.491516203707</v>
      </c>
      <c r="D2428" s="5" t="s">
        <v>318</v>
      </c>
      <c r="E2428" s="5" t="s">
        <v>607</v>
      </c>
      <c r="G2428" s="5" t="s">
        <v>64</v>
      </c>
      <c r="H2428" s="5" t="s">
        <v>319</v>
      </c>
      <c r="I2428" s="5" t="s">
        <v>75</v>
      </c>
      <c r="J2428" s="5" t="s">
        <v>65</v>
      </c>
      <c r="K2428" s="5" t="s">
        <v>65</v>
      </c>
      <c r="M2428" s="5" t="s">
        <v>381</v>
      </c>
      <c r="N2428" s="5" t="s">
        <v>66</v>
      </c>
      <c r="O2428" s="7">
        <v>0</v>
      </c>
      <c r="P2428" s="7">
        <v>0</v>
      </c>
      <c r="Q2428" s="7">
        <v>0</v>
      </c>
      <c r="R2428" s="7">
        <v>0</v>
      </c>
      <c r="T2428" s="5">
        <v>0</v>
      </c>
      <c r="W2428" s="5">
        <v>0</v>
      </c>
      <c r="Y2428" s="5">
        <v>0</v>
      </c>
      <c r="Z2428" s="5">
        <v>0</v>
      </c>
      <c r="AB2428" s="5">
        <v>0</v>
      </c>
      <c r="AC2428" s="5">
        <v>0</v>
      </c>
      <c r="AE2428" s="5">
        <v>0</v>
      </c>
      <c r="AF2428" s="5">
        <v>0</v>
      </c>
      <c r="AH2428" s="5">
        <v>0</v>
      </c>
      <c r="AJ2428" s="7">
        <v>0</v>
      </c>
      <c r="AZ2428" s="5" t="s">
        <v>175</v>
      </c>
      <c r="BB2428" s="5" t="s">
        <v>77</v>
      </c>
      <c r="BD2428" s="5" t="s">
        <v>679</v>
      </c>
      <c r="BE2428" s="5" t="s">
        <v>67</v>
      </c>
    </row>
    <row r="2429" spans="1:57" x14ac:dyDescent="0.25">
      <c r="A2429" s="5">
        <v>2428</v>
      </c>
      <c r="B2429" s="6">
        <v>42583.4846412037</v>
      </c>
      <c r="D2429" s="5" t="s">
        <v>374</v>
      </c>
      <c r="E2429" s="5" t="s">
        <v>318</v>
      </c>
      <c r="G2429" s="5" t="s">
        <v>64</v>
      </c>
      <c r="H2429" s="5" t="s">
        <v>319</v>
      </c>
      <c r="I2429" s="5" t="s">
        <v>176</v>
      </c>
      <c r="J2429" s="5" t="s">
        <v>65</v>
      </c>
      <c r="K2429" s="5" t="s">
        <v>65</v>
      </c>
      <c r="M2429" s="5" t="s">
        <v>783</v>
      </c>
      <c r="N2429" s="5" t="s">
        <v>245</v>
      </c>
      <c r="O2429" s="7">
        <v>0</v>
      </c>
      <c r="P2429" s="7">
        <v>0</v>
      </c>
      <c r="Q2429" s="7">
        <v>0</v>
      </c>
      <c r="R2429" s="7">
        <v>0</v>
      </c>
      <c r="T2429" s="5">
        <v>0</v>
      </c>
      <c r="W2429" s="5">
        <v>0</v>
      </c>
      <c r="Y2429" s="5">
        <v>0</v>
      </c>
      <c r="Z2429" s="5">
        <v>0</v>
      </c>
      <c r="AB2429" s="5">
        <v>0</v>
      </c>
      <c r="AC2429" s="5">
        <v>0</v>
      </c>
      <c r="AE2429" s="5">
        <v>0</v>
      </c>
      <c r="AF2429" s="5">
        <v>0</v>
      </c>
      <c r="AH2429" s="5">
        <v>0</v>
      </c>
      <c r="AJ2429" s="7">
        <v>0</v>
      </c>
      <c r="AZ2429" s="5" t="s">
        <v>175</v>
      </c>
      <c r="BB2429" s="5" t="s">
        <v>178</v>
      </c>
      <c r="BD2429" s="5" t="s">
        <v>361</v>
      </c>
      <c r="BE2429" s="5" t="s">
        <v>67</v>
      </c>
    </row>
    <row r="2430" spans="1:57" x14ac:dyDescent="0.25">
      <c r="A2430" s="5">
        <v>2429</v>
      </c>
      <c r="B2430" s="6">
        <v>42583.483865740738</v>
      </c>
      <c r="D2430" s="5" t="s">
        <v>317</v>
      </c>
      <c r="E2430" s="5" t="s">
        <v>318</v>
      </c>
      <c r="F2430" s="5" t="s">
        <v>317</v>
      </c>
      <c r="G2430" s="5" t="s">
        <v>80</v>
      </c>
      <c r="H2430" s="5" t="s">
        <v>319</v>
      </c>
      <c r="I2430" s="5" t="s">
        <v>320</v>
      </c>
      <c r="J2430" s="5" t="s">
        <v>65</v>
      </c>
      <c r="K2430" s="5" t="s">
        <v>65</v>
      </c>
      <c r="M2430" s="5" t="s">
        <v>222</v>
      </c>
      <c r="N2430" s="5" t="s">
        <v>66</v>
      </c>
      <c r="O2430" s="7">
        <v>0</v>
      </c>
      <c r="P2430" s="7">
        <v>0</v>
      </c>
      <c r="Q2430" s="7">
        <v>0</v>
      </c>
      <c r="R2430" s="7">
        <v>0</v>
      </c>
      <c r="T2430" s="5">
        <v>0</v>
      </c>
      <c r="W2430" s="5">
        <v>0</v>
      </c>
      <c r="Y2430" s="5">
        <v>0</v>
      </c>
      <c r="Z2430" s="5">
        <v>0</v>
      </c>
      <c r="AB2430" s="5">
        <v>0</v>
      </c>
      <c r="AC2430" s="5">
        <v>0</v>
      </c>
      <c r="AE2430" s="5">
        <v>0</v>
      </c>
      <c r="AF2430" s="5">
        <v>0</v>
      </c>
      <c r="AH2430" s="5">
        <v>0</v>
      </c>
      <c r="AJ2430" s="7">
        <v>0</v>
      </c>
      <c r="BB2430" s="5" t="s">
        <v>322</v>
      </c>
      <c r="BD2430" s="5" t="s">
        <v>323</v>
      </c>
      <c r="BE2430" s="5" t="s">
        <v>324</v>
      </c>
    </row>
    <row r="2431" spans="1:57" x14ac:dyDescent="0.25">
      <c r="A2431" s="5">
        <v>2430</v>
      </c>
      <c r="B2431" s="6">
        <v>42583.482812499999</v>
      </c>
      <c r="D2431" s="5" t="s">
        <v>374</v>
      </c>
      <c r="E2431" s="5" t="s">
        <v>318</v>
      </c>
      <c r="G2431" s="5">
        <v>0</v>
      </c>
      <c r="H2431" s="5" t="s">
        <v>319</v>
      </c>
      <c r="I2431" s="5" t="s">
        <v>176</v>
      </c>
      <c r="J2431" s="5" t="s">
        <v>65</v>
      </c>
      <c r="K2431" s="5" t="s">
        <v>65</v>
      </c>
      <c r="M2431" s="5" t="s">
        <v>454</v>
      </c>
      <c r="N2431" s="5" t="s">
        <v>76</v>
      </c>
      <c r="O2431" s="7">
        <v>0</v>
      </c>
      <c r="P2431" s="7">
        <v>0</v>
      </c>
      <c r="Q2431" s="7">
        <v>0</v>
      </c>
      <c r="R2431" s="7">
        <v>0</v>
      </c>
      <c r="T2431" s="5">
        <v>0</v>
      </c>
      <c r="W2431" s="5">
        <v>0</v>
      </c>
      <c r="Y2431" s="5">
        <v>0</v>
      </c>
      <c r="Z2431" s="5">
        <v>0</v>
      </c>
      <c r="AB2431" s="5">
        <v>0</v>
      </c>
      <c r="AC2431" s="5">
        <v>0</v>
      </c>
      <c r="AE2431" s="5">
        <v>0</v>
      </c>
      <c r="AF2431" s="5">
        <v>0</v>
      </c>
      <c r="AH2431" s="5">
        <v>0</v>
      </c>
      <c r="AJ2431" s="7">
        <v>0</v>
      </c>
      <c r="AZ2431" s="5" t="s">
        <v>175</v>
      </c>
      <c r="BB2431" s="5" t="s">
        <v>413</v>
      </c>
      <c r="BD2431" s="5" t="s">
        <v>361</v>
      </c>
      <c r="BE2431" s="5" t="s">
        <v>67</v>
      </c>
    </row>
    <row r="2432" spans="1:57" x14ac:dyDescent="0.25">
      <c r="A2432" s="5">
        <v>2431</v>
      </c>
      <c r="B2432" s="6">
        <v>42583.452777777777</v>
      </c>
      <c r="D2432" s="5" t="s">
        <v>318</v>
      </c>
      <c r="E2432" s="5" t="s">
        <v>784</v>
      </c>
      <c r="G2432" s="5" t="s">
        <v>64</v>
      </c>
      <c r="H2432" s="5" t="s">
        <v>319</v>
      </c>
      <c r="I2432" s="5" t="s">
        <v>75</v>
      </c>
      <c r="J2432" s="5" t="s">
        <v>65</v>
      </c>
      <c r="K2432" s="5" t="s">
        <v>65</v>
      </c>
      <c r="M2432" s="5" t="s">
        <v>354</v>
      </c>
      <c r="N2432" s="5" t="s">
        <v>76</v>
      </c>
      <c r="O2432" s="7">
        <v>0</v>
      </c>
      <c r="P2432" s="7">
        <v>0</v>
      </c>
      <c r="Q2432" s="7">
        <v>0</v>
      </c>
      <c r="R2432" s="7">
        <v>0</v>
      </c>
      <c r="T2432" s="5">
        <v>0</v>
      </c>
      <c r="W2432" s="5">
        <v>0</v>
      </c>
      <c r="Y2432" s="5">
        <v>0</v>
      </c>
      <c r="Z2432" s="5">
        <v>0</v>
      </c>
      <c r="AB2432" s="5">
        <v>0</v>
      </c>
      <c r="AC2432" s="5">
        <v>0</v>
      </c>
      <c r="AE2432" s="5">
        <v>0</v>
      </c>
      <c r="AF2432" s="5">
        <v>0</v>
      </c>
      <c r="AH2432" s="5">
        <v>0</v>
      </c>
      <c r="AJ2432" s="7">
        <v>0</v>
      </c>
      <c r="AZ2432" s="5" t="s">
        <v>175</v>
      </c>
      <c r="BB2432" s="5" t="s">
        <v>77</v>
      </c>
      <c r="BD2432" s="5" t="s">
        <v>361</v>
      </c>
      <c r="BE2432" s="5" t="s">
        <v>67</v>
      </c>
    </row>
    <row r="2433" spans="1:57" x14ac:dyDescent="0.25">
      <c r="A2433" s="5">
        <v>2432</v>
      </c>
      <c r="B2433" s="6">
        <v>42583.415810185186</v>
      </c>
      <c r="C2433" s="6">
        <v>42583.527453703704</v>
      </c>
      <c r="D2433" s="5" t="s">
        <v>336</v>
      </c>
      <c r="E2433" s="5" t="s">
        <v>241</v>
      </c>
      <c r="F2433" s="5" t="s">
        <v>337</v>
      </c>
      <c r="G2433" s="5" t="s">
        <v>64</v>
      </c>
      <c r="H2433" s="5" t="s">
        <v>319</v>
      </c>
      <c r="I2433" s="5" t="s">
        <v>69</v>
      </c>
      <c r="J2433" s="5" t="s">
        <v>65</v>
      </c>
      <c r="K2433" s="5" t="s">
        <v>65</v>
      </c>
      <c r="L2433" s="5">
        <v>2877329</v>
      </c>
      <c r="M2433" s="5" t="s">
        <v>70</v>
      </c>
      <c r="N2433" s="5" t="s">
        <v>70</v>
      </c>
      <c r="O2433" s="7">
        <v>0</v>
      </c>
      <c r="P2433" s="7">
        <v>0</v>
      </c>
      <c r="Q2433" s="7">
        <v>0</v>
      </c>
      <c r="R2433" s="7">
        <v>0</v>
      </c>
      <c r="T2433" s="5">
        <v>39</v>
      </c>
      <c r="U2433" s="5">
        <v>0</v>
      </c>
      <c r="V2433" s="5">
        <v>0</v>
      </c>
      <c r="W2433" s="5">
        <v>0</v>
      </c>
      <c r="Z2433" s="5">
        <v>0</v>
      </c>
      <c r="AC2433" s="5">
        <v>0</v>
      </c>
      <c r="AF2433" s="5">
        <v>0</v>
      </c>
      <c r="AI2433" s="7">
        <v>18.900400000000001</v>
      </c>
      <c r="AJ2433" s="7">
        <v>2.7441</v>
      </c>
      <c r="AK2433" s="5" t="s">
        <v>78</v>
      </c>
      <c r="BB2433" s="5" t="s">
        <v>79</v>
      </c>
    </row>
    <row r="2434" spans="1:57" x14ac:dyDescent="0.25">
      <c r="A2434" s="5">
        <v>2433</v>
      </c>
      <c r="B2434" s="6">
        <v>42583.38318287037</v>
      </c>
      <c r="C2434" s="6">
        <v>42583.523414351854</v>
      </c>
      <c r="D2434" s="5" t="s">
        <v>336</v>
      </c>
      <c r="E2434" s="5" t="s">
        <v>241</v>
      </c>
      <c r="F2434" s="5" t="s">
        <v>337</v>
      </c>
      <c r="G2434" s="5" t="s">
        <v>64</v>
      </c>
      <c r="H2434" s="5" t="s">
        <v>319</v>
      </c>
      <c r="I2434" s="5" t="s">
        <v>69</v>
      </c>
      <c r="J2434" s="5" t="s">
        <v>65</v>
      </c>
      <c r="K2434" s="5" t="s">
        <v>65</v>
      </c>
      <c r="L2434" s="5">
        <v>11051986</v>
      </c>
      <c r="M2434" s="5" t="s">
        <v>70</v>
      </c>
      <c r="N2434" s="5" t="s">
        <v>70</v>
      </c>
      <c r="O2434" s="7">
        <v>0</v>
      </c>
      <c r="P2434" s="7">
        <v>0</v>
      </c>
      <c r="Q2434" s="7">
        <v>0</v>
      </c>
      <c r="R2434" s="7">
        <v>0</v>
      </c>
      <c r="T2434" s="5">
        <v>33</v>
      </c>
      <c r="U2434" s="5">
        <v>0</v>
      </c>
      <c r="V2434" s="5">
        <v>0</v>
      </c>
      <c r="W2434" s="5">
        <v>0</v>
      </c>
      <c r="Z2434" s="5">
        <v>0</v>
      </c>
      <c r="AC2434" s="5">
        <v>0</v>
      </c>
      <c r="AF2434" s="5">
        <v>0</v>
      </c>
      <c r="AI2434" s="7">
        <v>976.548</v>
      </c>
      <c r="AJ2434" s="7">
        <v>10.54</v>
      </c>
      <c r="AK2434" s="5" t="s">
        <v>148</v>
      </c>
      <c r="AZ2434" s="5" t="s">
        <v>185</v>
      </c>
      <c r="BB2434" s="5" t="s">
        <v>74</v>
      </c>
    </row>
    <row r="2435" spans="1:57" x14ac:dyDescent="0.25">
      <c r="A2435" s="5">
        <v>2434</v>
      </c>
      <c r="B2435" s="6">
        <v>42583.38318287037</v>
      </c>
      <c r="C2435" s="6">
        <v>42583.503206018519</v>
      </c>
      <c r="D2435" s="5" t="s">
        <v>336</v>
      </c>
      <c r="E2435" s="5" t="s">
        <v>241</v>
      </c>
      <c r="F2435" s="5" t="s">
        <v>337</v>
      </c>
      <c r="G2435" s="5" t="s">
        <v>64</v>
      </c>
      <c r="H2435" s="5" t="s">
        <v>319</v>
      </c>
      <c r="I2435" s="5" t="s">
        <v>69</v>
      </c>
      <c r="J2435" s="5" t="s">
        <v>65</v>
      </c>
      <c r="K2435" s="5" t="s">
        <v>65</v>
      </c>
      <c r="L2435" s="5">
        <v>182183</v>
      </c>
      <c r="M2435" s="5" t="s">
        <v>70</v>
      </c>
      <c r="N2435" s="5" t="s">
        <v>70</v>
      </c>
      <c r="O2435" s="7">
        <v>0</v>
      </c>
      <c r="P2435" s="7">
        <v>0</v>
      </c>
      <c r="Q2435" s="7">
        <v>0</v>
      </c>
      <c r="R2435" s="7">
        <v>0</v>
      </c>
      <c r="T2435" s="5">
        <v>33</v>
      </c>
      <c r="U2435" s="5">
        <v>0</v>
      </c>
      <c r="V2435" s="5">
        <v>0</v>
      </c>
      <c r="W2435" s="5">
        <v>0</v>
      </c>
      <c r="Z2435" s="5">
        <v>0</v>
      </c>
      <c r="AC2435" s="5">
        <v>0</v>
      </c>
      <c r="AF2435" s="5">
        <v>0</v>
      </c>
      <c r="AI2435" s="7">
        <v>976.57240000000002</v>
      </c>
      <c r="AJ2435" s="7">
        <v>0.17380000000000001</v>
      </c>
      <c r="AK2435" s="5" t="s">
        <v>149</v>
      </c>
      <c r="AZ2435" s="5" t="s">
        <v>186</v>
      </c>
      <c r="BB2435" s="5" t="s">
        <v>71</v>
      </c>
    </row>
    <row r="2436" spans="1:57" x14ac:dyDescent="0.25">
      <c r="A2436" s="5">
        <v>2435</v>
      </c>
      <c r="B2436" s="6">
        <v>42583.383159722223</v>
      </c>
      <c r="C2436" s="6">
        <v>42583.570613425924</v>
      </c>
      <c r="D2436" s="5" t="s">
        <v>336</v>
      </c>
      <c r="E2436" s="5" t="s">
        <v>241</v>
      </c>
      <c r="F2436" s="5" t="s">
        <v>337</v>
      </c>
      <c r="G2436" s="5" t="s">
        <v>64</v>
      </c>
      <c r="H2436" s="5" t="s">
        <v>319</v>
      </c>
      <c r="I2436" s="5" t="s">
        <v>69</v>
      </c>
      <c r="J2436" s="5" t="s">
        <v>65</v>
      </c>
      <c r="K2436" s="5" t="s">
        <v>65</v>
      </c>
      <c r="L2436" s="5">
        <v>2533675</v>
      </c>
      <c r="M2436" s="5" t="s">
        <v>70</v>
      </c>
      <c r="N2436" s="5" t="s">
        <v>70</v>
      </c>
      <c r="O2436" s="7">
        <v>0</v>
      </c>
      <c r="P2436" s="7">
        <v>0</v>
      </c>
      <c r="Q2436" s="7">
        <v>0</v>
      </c>
      <c r="R2436" s="7">
        <v>0</v>
      </c>
      <c r="T2436" s="5">
        <v>39</v>
      </c>
      <c r="U2436" s="5">
        <v>0</v>
      </c>
      <c r="V2436" s="5">
        <v>0</v>
      </c>
      <c r="W2436" s="5">
        <v>0</v>
      </c>
      <c r="Z2436" s="5">
        <v>0</v>
      </c>
      <c r="AC2436" s="5">
        <v>0</v>
      </c>
      <c r="AF2436" s="5">
        <v>0</v>
      </c>
      <c r="AI2436" s="7">
        <v>19.6738</v>
      </c>
      <c r="AJ2436" s="7">
        <v>2.4169999999999998</v>
      </c>
      <c r="AK2436" s="5" t="s">
        <v>72</v>
      </c>
      <c r="BB2436" s="5" t="s">
        <v>73</v>
      </c>
    </row>
    <row r="2437" spans="1:57" x14ac:dyDescent="0.25">
      <c r="A2437" s="5">
        <v>2436</v>
      </c>
      <c r="B2437" s="6">
        <v>42583.005682870367</v>
      </c>
      <c r="C2437" s="6">
        <v>42583.133217592593</v>
      </c>
      <c r="D2437" s="5" t="s">
        <v>336</v>
      </c>
      <c r="E2437" s="5" t="s">
        <v>68</v>
      </c>
      <c r="F2437" s="5" t="s">
        <v>337</v>
      </c>
      <c r="G2437" s="5" t="s">
        <v>64</v>
      </c>
      <c r="H2437" s="5" t="s">
        <v>319</v>
      </c>
      <c r="I2437" s="5" t="s">
        <v>69</v>
      </c>
      <c r="J2437" s="5" t="s">
        <v>65</v>
      </c>
      <c r="K2437" s="5" t="s">
        <v>65</v>
      </c>
      <c r="L2437" s="5">
        <v>0</v>
      </c>
      <c r="M2437" s="5" t="s">
        <v>70</v>
      </c>
      <c r="N2437" s="5" t="s">
        <v>70</v>
      </c>
      <c r="O2437" s="7">
        <v>0</v>
      </c>
      <c r="P2437" s="7">
        <v>0</v>
      </c>
      <c r="Q2437" s="7">
        <v>0</v>
      </c>
      <c r="R2437" s="7">
        <v>0</v>
      </c>
      <c r="T2437" s="5">
        <v>0</v>
      </c>
      <c r="U2437" s="5">
        <v>0</v>
      </c>
      <c r="V2437" s="5">
        <v>0</v>
      </c>
      <c r="W2437" s="5">
        <v>0</v>
      </c>
      <c r="Z2437" s="5">
        <v>0</v>
      </c>
      <c r="AC2437" s="5">
        <v>0</v>
      </c>
      <c r="AF2437" s="5">
        <v>0</v>
      </c>
      <c r="AK2437" s="5" t="s">
        <v>78</v>
      </c>
      <c r="BB2437" s="5" t="s">
        <v>79</v>
      </c>
    </row>
    <row r="2438" spans="1:57" x14ac:dyDescent="0.25">
      <c r="A2438" s="5">
        <v>2437</v>
      </c>
      <c r="B2438" s="6">
        <v>42582.979525462964</v>
      </c>
      <c r="C2438" s="6">
        <v>42583.133171296293</v>
      </c>
      <c r="D2438" s="5" t="s">
        <v>336</v>
      </c>
      <c r="E2438" s="5" t="s">
        <v>68</v>
      </c>
      <c r="F2438" s="5" t="s">
        <v>337</v>
      </c>
      <c r="G2438" s="5" t="s">
        <v>64</v>
      </c>
      <c r="H2438" s="5" t="s">
        <v>319</v>
      </c>
      <c r="I2438" s="5" t="s">
        <v>69</v>
      </c>
      <c r="J2438" s="5" t="s">
        <v>65</v>
      </c>
      <c r="K2438" s="5" t="s">
        <v>65</v>
      </c>
      <c r="L2438" s="5">
        <v>2406824</v>
      </c>
      <c r="M2438" s="5" t="s">
        <v>70</v>
      </c>
      <c r="N2438" s="5" t="s">
        <v>70</v>
      </c>
      <c r="O2438" s="7">
        <v>0</v>
      </c>
      <c r="P2438" s="7">
        <v>0</v>
      </c>
      <c r="Q2438" s="7">
        <v>0</v>
      </c>
      <c r="R2438" s="7">
        <v>0</v>
      </c>
      <c r="T2438" s="5">
        <v>39</v>
      </c>
      <c r="U2438" s="5">
        <v>0</v>
      </c>
      <c r="V2438" s="5">
        <v>0</v>
      </c>
      <c r="W2438" s="5">
        <v>0</v>
      </c>
      <c r="Z2438" s="5">
        <v>0</v>
      </c>
      <c r="AC2438" s="5">
        <v>0</v>
      </c>
      <c r="AF2438" s="5">
        <v>0</v>
      </c>
      <c r="AI2438" s="7">
        <v>21.968800000000002</v>
      </c>
      <c r="AJ2438" s="7">
        <v>2.2949000000000002</v>
      </c>
      <c r="AK2438" s="5" t="s">
        <v>72</v>
      </c>
      <c r="BB2438" s="5" t="s">
        <v>73</v>
      </c>
    </row>
    <row r="2439" spans="1:57" x14ac:dyDescent="0.25">
      <c r="A2439" s="5">
        <v>2438</v>
      </c>
      <c r="B2439" s="6">
        <v>42582.947939814818</v>
      </c>
      <c r="D2439" s="5" t="s">
        <v>356</v>
      </c>
      <c r="E2439" s="5" t="s">
        <v>318</v>
      </c>
      <c r="G2439" s="5" t="s">
        <v>64</v>
      </c>
      <c r="H2439" s="5" t="s">
        <v>319</v>
      </c>
      <c r="I2439" s="5" t="s">
        <v>176</v>
      </c>
      <c r="J2439" s="5" t="s">
        <v>65</v>
      </c>
      <c r="K2439" s="5" t="s">
        <v>65</v>
      </c>
      <c r="M2439" s="5" t="s">
        <v>785</v>
      </c>
      <c r="N2439" s="5" t="s">
        <v>365</v>
      </c>
      <c r="O2439" s="7">
        <v>0</v>
      </c>
      <c r="P2439" s="7">
        <v>0</v>
      </c>
      <c r="Q2439" s="7">
        <v>0</v>
      </c>
      <c r="R2439" s="7">
        <v>0</v>
      </c>
      <c r="T2439" s="5">
        <v>0</v>
      </c>
      <c r="W2439" s="5">
        <v>0</v>
      </c>
      <c r="Y2439" s="5">
        <v>0</v>
      </c>
      <c r="Z2439" s="5">
        <v>0</v>
      </c>
      <c r="AB2439" s="5">
        <v>0</v>
      </c>
      <c r="AC2439" s="5">
        <v>0</v>
      </c>
      <c r="AE2439" s="5">
        <v>0</v>
      </c>
      <c r="AF2439" s="5">
        <v>0</v>
      </c>
      <c r="AH2439" s="5">
        <v>0</v>
      </c>
      <c r="AJ2439" s="7">
        <v>0</v>
      </c>
      <c r="AZ2439" s="5" t="s">
        <v>175</v>
      </c>
      <c r="BB2439" s="5" t="s">
        <v>178</v>
      </c>
      <c r="BD2439" s="5" t="s">
        <v>361</v>
      </c>
      <c r="BE2439" s="5" t="s">
        <v>67</v>
      </c>
    </row>
    <row r="2440" spans="1:57" x14ac:dyDescent="0.25">
      <c r="A2440" s="5">
        <v>2439</v>
      </c>
      <c r="B2440" s="6">
        <v>42582.935486111113</v>
      </c>
      <c r="D2440" s="5" t="s">
        <v>318</v>
      </c>
      <c r="E2440" s="5" t="s">
        <v>786</v>
      </c>
      <c r="G2440" s="5" t="s">
        <v>64</v>
      </c>
      <c r="H2440" s="5" t="s">
        <v>319</v>
      </c>
      <c r="I2440" s="5" t="s">
        <v>75</v>
      </c>
      <c r="J2440" s="5" t="s">
        <v>65</v>
      </c>
      <c r="K2440" s="5" t="s">
        <v>65</v>
      </c>
      <c r="M2440" s="5" t="s">
        <v>295</v>
      </c>
      <c r="N2440" s="5" t="s">
        <v>76</v>
      </c>
      <c r="O2440" s="7">
        <v>0</v>
      </c>
      <c r="P2440" s="7">
        <v>0</v>
      </c>
      <c r="Q2440" s="7">
        <v>0</v>
      </c>
      <c r="R2440" s="7">
        <v>0</v>
      </c>
      <c r="T2440" s="5">
        <v>0</v>
      </c>
      <c r="W2440" s="5">
        <v>0</v>
      </c>
      <c r="Y2440" s="5">
        <v>0</v>
      </c>
      <c r="Z2440" s="5">
        <v>0</v>
      </c>
      <c r="AB2440" s="5">
        <v>0</v>
      </c>
      <c r="AC2440" s="5">
        <v>0</v>
      </c>
      <c r="AE2440" s="5">
        <v>0</v>
      </c>
      <c r="AF2440" s="5">
        <v>0</v>
      </c>
      <c r="AH2440" s="5">
        <v>0</v>
      </c>
      <c r="AJ2440" s="7">
        <v>0</v>
      </c>
      <c r="AZ2440" s="5" t="s">
        <v>175</v>
      </c>
      <c r="BB2440" s="5" t="s">
        <v>77</v>
      </c>
      <c r="BD2440" s="5" t="s">
        <v>361</v>
      </c>
      <c r="BE2440" s="5" t="s">
        <v>67</v>
      </c>
    </row>
    <row r="2441" spans="1:57" x14ac:dyDescent="0.25">
      <c r="A2441" s="5">
        <v>2440</v>
      </c>
      <c r="B2441" s="6">
        <v>42582.929571759261</v>
      </c>
      <c r="D2441" s="5" t="s">
        <v>318</v>
      </c>
      <c r="E2441" s="5" t="s">
        <v>326</v>
      </c>
      <c r="G2441" s="5" t="s">
        <v>64</v>
      </c>
      <c r="H2441" s="5" t="s">
        <v>319</v>
      </c>
      <c r="I2441" s="5" t="s">
        <v>75</v>
      </c>
      <c r="J2441" s="5" t="s">
        <v>65</v>
      </c>
      <c r="K2441" s="5" t="s">
        <v>65</v>
      </c>
      <c r="M2441" s="5" t="s">
        <v>787</v>
      </c>
      <c r="N2441" s="5" t="s">
        <v>200</v>
      </c>
      <c r="O2441" s="7">
        <v>0</v>
      </c>
      <c r="P2441" s="7">
        <v>0</v>
      </c>
      <c r="Q2441" s="7">
        <v>0</v>
      </c>
      <c r="R2441" s="7">
        <v>0</v>
      </c>
      <c r="T2441" s="5">
        <v>0</v>
      </c>
      <c r="W2441" s="5">
        <v>0</v>
      </c>
      <c r="Y2441" s="5">
        <v>0</v>
      </c>
      <c r="Z2441" s="5">
        <v>0</v>
      </c>
      <c r="AB2441" s="5">
        <v>0</v>
      </c>
      <c r="AC2441" s="5">
        <v>0</v>
      </c>
      <c r="AE2441" s="5">
        <v>0</v>
      </c>
      <c r="AF2441" s="5">
        <v>0</v>
      </c>
      <c r="AH2441" s="5">
        <v>0</v>
      </c>
      <c r="AJ2441" s="7">
        <v>0</v>
      </c>
      <c r="AZ2441" s="5" t="s">
        <v>175</v>
      </c>
      <c r="BB2441" s="5" t="s">
        <v>77</v>
      </c>
      <c r="BD2441" s="5" t="s">
        <v>331</v>
      </c>
      <c r="BE2441" s="5" t="s">
        <v>67</v>
      </c>
    </row>
    <row r="2442" spans="1:57" x14ac:dyDescent="0.25">
      <c r="A2442" s="5">
        <v>2441</v>
      </c>
      <c r="B2442" s="6">
        <v>42582.922743055555</v>
      </c>
      <c r="C2442" s="6">
        <v>42583.135625000003</v>
      </c>
      <c r="D2442" s="5" t="s">
        <v>336</v>
      </c>
      <c r="E2442" s="5" t="s">
        <v>68</v>
      </c>
      <c r="F2442" s="5" t="s">
        <v>337</v>
      </c>
      <c r="G2442" s="5" t="s">
        <v>64</v>
      </c>
      <c r="H2442" s="5" t="s">
        <v>319</v>
      </c>
      <c r="I2442" s="5" t="s">
        <v>69</v>
      </c>
      <c r="J2442" s="5" t="s">
        <v>65</v>
      </c>
      <c r="K2442" s="5" t="s">
        <v>65</v>
      </c>
      <c r="L2442" s="5">
        <v>474966</v>
      </c>
      <c r="M2442" s="5" t="s">
        <v>70</v>
      </c>
      <c r="N2442" s="5" t="s">
        <v>70</v>
      </c>
      <c r="O2442" s="7">
        <v>0</v>
      </c>
      <c r="P2442" s="7">
        <v>0</v>
      </c>
      <c r="Q2442" s="7">
        <v>0</v>
      </c>
      <c r="R2442" s="7">
        <v>0</v>
      </c>
      <c r="T2442" s="5">
        <v>33</v>
      </c>
      <c r="U2442" s="5">
        <v>0</v>
      </c>
      <c r="V2442" s="5">
        <v>0</v>
      </c>
      <c r="W2442" s="5">
        <v>0</v>
      </c>
      <c r="Z2442" s="5">
        <v>0</v>
      </c>
      <c r="AC2442" s="5">
        <v>0</v>
      </c>
      <c r="AF2442" s="5">
        <v>0</v>
      </c>
      <c r="AI2442" s="7">
        <v>980.36239999999998</v>
      </c>
      <c r="AJ2442" s="7">
        <v>0.4531</v>
      </c>
      <c r="AK2442" s="5" t="s">
        <v>149</v>
      </c>
      <c r="AZ2442" s="5" t="s">
        <v>186</v>
      </c>
      <c r="BB2442" s="5" t="s">
        <v>71</v>
      </c>
    </row>
    <row r="2443" spans="1:57" x14ac:dyDescent="0.25">
      <c r="A2443" s="5">
        <v>2442</v>
      </c>
      <c r="B2443" s="6">
        <v>42582.922511574077</v>
      </c>
      <c r="C2443" s="6">
        <v>42583.130787037036</v>
      </c>
      <c r="D2443" s="5" t="s">
        <v>336</v>
      </c>
      <c r="E2443" s="5" t="s">
        <v>68</v>
      </c>
      <c r="F2443" s="5" t="s">
        <v>337</v>
      </c>
      <c r="G2443" s="5" t="s">
        <v>64</v>
      </c>
      <c r="H2443" s="5" t="s">
        <v>319</v>
      </c>
      <c r="I2443" s="5" t="s">
        <v>69</v>
      </c>
      <c r="J2443" s="5" t="s">
        <v>65</v>
      </c>
      <c r="K2443" s="5" t="s">
        <v>65</v>
      </c>
      <c r="L2443" s="5">
        <v>4817176</v>
      </c>
      <c r="M2443" s="5" t="s">
        <v>70</v>
      </c>
      <c r="N2443" s="5" t="s">
        <v>70</v>
      </c>
      <c r="O2443" s="7">
        <v>0</v>
      </c>
      <c r="P2443" s="7">
        <v>0</v>
      </c>
      <c r="Q2443" s="7">
        <v>0</v>
      </c>
      <c r="R2443" s="7">
        <v>0</v>
      </c>
      <c r="T2443" s="5">
        <v>33</v>
      </c>
      <c r="U2443" s="5">
        <v>0</v>
      </c>
      <c r="V2443" s="5">
        <v>0</v>
      </c>
      <c r="W2443" s="5">
        <v>0</v>
      </c>
      <c r="Z2443" s="5">
        <v>0</v>
      </c>
      <c r="AC2443" s="5">
        <v>0</v>
      </c>
      <c r="AF2443" s="5">
        <v>0</v>
      </c>
      <c r="AI2443" s="7">
        <v>981.62030000000004</v>
      </c>
      <c r="AJ2443" s="7">
        <v>4.5946999999999996</v>
      </c>
      <c r="AK2443" s="5" t="s">
        <v>148</v>
      </c>
      <c r="AZ2443" s="5" t="s">
        <v>185</v>
      </c>
      <c r="BB2443" s="5" t="s">
        <v>74</v>
      </c>
    </row>
    <row r="2444" spans="1:57" x14ac:dyDescent="0.25">
      <c r="A2444" s="5">
        <v>2443</v>
      </c>
      <c r="B2444" s="6">
        <v>42582.866655092592</v>
      </c>
      <c r="C2444" s="6">
        <v>42583.016469907408</v>
      </c>
      <c r="D2444" s="5" t="s">
        <v>336</v>
      </c>
      <c r="E2444" s="5" t="s">
        <v>241</v>
      </c>
      <c r="F2444" s="5" t="s">
        <v>337</v>
      </c>
      <c r="G2444" s="5" t="s">
        <v>64</v>
      </c>
      <c r="H2444" s="5" t="s">
        <v>319</v>
      </c>
      <c r="I2444" s="5" t="s">
        <v>69</v>
      </c>
      <c r="J2444" s="5" t="s">
        <v>65</v>
      </c>
      <c r="K2444" s="5" t="s">
        <v>65</v>
      </c>
      <c r="L2444" s="5">
        <v>6751920</v>
      </c>
      <c r="M2444" s="5" t="s">
        <v>70</v>
      </c>
      <c r="N2444" s="5" t="s">
        <v>70</v>
      </c>
      <c r="O2444" s="7">
        <v>0</v>
      </c>
      <c r="P2444" s="7">
        <v>0</v>
      </c>
      <c r="Q2444" s="7">
        <v>0</v>
      </c>
      <c r="R2444" s="7">
        <v>0</v>
      </c>
      <c r="T2444" s="5">
        <v>39</v>
      </c>
      <c r="U2444" s="5">
        <v>0</v>
      </c>
      <c r="V2444" s="5">
        <v>0</v>
      </c>
      <c r="W2444" s="5">
        <v>0</v>
      </c>
      <c r="Z2444" s="5">
        <v>0</v>
      </c>
      <c r="AC2444" s="5">
        <v>0</v>
      </c>
      <c r="AF2444" s="5">
        <v>0</v>
      </c>
      <c r="AI2444" s="7">
        <v>28.428699999999999</v>
      </c>
      <c r="AJ2444" s="7">
        <v>6.4394999999999998</v>
      </c>
      <c r="AK2444" s="5" t="s">
        <v>72</v>
      </c>
      <c r="BB2444" s="5" t="s">
        <v>73</v>
      </c>
    </row>
    <row r="2445" spans="1:57" x14ac:dyDescent="0.25">
      <c r="A2445" s="5">
        <v>2444</v>
      </c>
      <c r="B2445" s="6">
        <v>42582.858726851853</v>
      </c>
      <c r="D2445" s="5" t="s">
        <v>318</v>
      </c>
      <c r="E2445" s="5" t="s">
        <v>346</v>
      </c>
      <c r="G2445" s="5" t="s">
        <v>64</v>
      </c>
      <c r="H2445" s="5" t="s">
        <v>319</v>
      </c>
      <c r="I2445" s="5" t="s">
        <v>75</v>
      </c>
      <c r="J2445" s="5" t="s">
        <v>65</v>
      </c>
      <c r="K2445" s="5" t="s">
        <v>65</v>
      </c>
      <c r="M2445" s="5" t="s">
        <v>278</v>
      </c>
      <c r="N2445" s="5" t="s">
        <v>76</v>
      </c>
      <c r="O2445" s="7">
        <v>0</v>
      </c>
      <c r="P2445" s="7">
        <v>0</v>
      </c>
      <c r="Q2445" s="7">
        <v>0</v>
      </c>
      <c r="R2445" s="7">
        <v>0</v>
      </c>
      <c r="T2445" s="5">
        <v>0</v>
      </c>
      <c r="W2445" s="5">
        <v>0</v>
      </c>
      <c r="Y2445" s="5">
        <v>0</v>
      </c>
      <c r="Z2445" s="5">
        <v>0</v>
      </c>
      <c r="AB2445" s="5">
        <v>0</v>
      </c>
      <c r="AC2445" s="5">
        <v>0</v>
      </c>
      <c r="AE2445" s="5">
        <v>0</v>
      </c>
      <c r="AF2445" s="5">
        <v>0</v>
      </c>
      <c r="AH2445" s="5">
        <v>0</v>
      </c>
      <c r="AJ2445" s="7">
        <v>0</v>
      </c>
      <c r="AZ2445" s="5" t="s">
        <v>175</v>
      </c>
      <c r="BB2445" s="5" t="s">
        <v>77</v>
      </c>
      <c r="BD2445" s="5" t="s">
        <v>343</v>
      </c>
      <c r="BE2445" s="5" t="s">
        <v>67</v>
      </c>
    </row>
    <row r="2446" spans="1:57" x14ac:dyDescent="0.25">
      <c r="A2446" s="5">
        <v>2445</v>
      </c>
      <c r="B2446" s="6">
        <v>42582.858587962961</v>
      </c>
      <c r="D2446" s="5" t="s">
        <v>318</v>
      </c>
      <c r="E2446" s="5" t="s">
        <v>346</v>
      </c>
      <c r="G2446" s="5" t="s">
        <v>64</v>
      </c>
      <c r="H2446" s="5" t="s">
        <v>319</v>
      </c>
      <c r="I2446" s="5" t="s">
        <v>75</v>
      </c>
      <c r="J2446" s="5" t="s">
        <v>65</v>
      </c>
      <c r="K2446" s="5" t="s">
        <v>65</v>
      </c>
      <c r="M2446" s="5" t="s">
        <v>195</v>
      </c>
      <c r="N2446" s="5" t="s">
        <v>66</v>
      </c>
      <c r="O2446" s="7">
        <v>0</v>
      </c>
      <c r="P2446" s="7">
        <v>0</v>
      </c>
      <c r="Q2446" s="7">
        <v>0</v>
      </c>
      <c r="R2446" s="7">
        <v>0</v>
      </c>
      <c r="T2446" s="5">
        <v>0</v>
      </c>
      <c r="W2446" s="5">
        <v>0</v>
      </c>
      <c r="Y2446" s="5">
        <v>0</v>
      </c>
      <c r="Z2446" s="5">
        <v>0</v>
      </c>
      <c r="AB2446" s="5">
        <v>0</v>
      </c>
      <c r="AC2446" s="5">
        <v>0</v>
      </c>
      <c r="AE2446" s="5">
        <v>0</v>
      </c>
      <c r="AF2446" s="5">
        <v>0</v>
      </c>
      <c r="AH2446" s="5">
        <v>0</v>
      </c>
      <c r="AJ2446" s="7">
        <v>0</v>
      </c>
      <c r="AZ2446" s="5" t="s">
        <v>175</v>
      </c>
      <c r="BB2446" s="5" t="s">
        <v>77</v>
      </c>
      <c r="BD2446" s="5" t="s">
        <v>576</v>
      </c>
      <c r="BE2446" s="5" t="s">
        <v>67</v>
      </c>
    </row>
    <row r="2447" spans="1:57" x14ac:dyDescent="0.25">
      <c r="A2447" s="5">
        <v>2446</v>
      </c>
      <c r="B2447" s="6">
        <v>42582.821585648147</v>
      </c>
      <c r="D2447" s="5" t="s">
        <v>317</v>
      </c>
      <c r="E2447" s="5" t="s">
        <v>318</v>
      </c>
      <c r="F2447" s="5" t="s">
        <v>317</v>
      </c>
      <c r="G2447" s="5" t="s">
        <v>80</v>
      </c>
      <c r="H2447" s="5" t="s">
        <v>319</v>
      </c>
      <c r="I2447" s="5" t="s">
        <v>320</v>
      </c>
      <c r="J2447" s="5" t="s">
        <v>65</v>
      </c>
      <c r="K2447" s="5" t="s">
        <v>65</v>
      </c>
      <c r="M2447" s="5" t="s">
        <v>222</v>
      </c>
      <c r="N2447" s="5" t="s">
        <v>66</v>
      </c>
      <c r="O2447" s="7">
        <v>0</v>
      </c>
      <c r="P2447" s="7">
        <v>0</v>
      </c>
      <c r="Q2447" s="7">
        <v>0</v>
      </c>
      <c r="R2447" s="7">
        <v>0</v>
      </c>
      <c r="T2447" s="5">
        <v>0</v>
      </c>
      <c r="W2447" s="5">
        <v>0</v>
      </c>
      <c r="Y2447" s="5">
        <v>0</v>
      </c>
      <c r="Z2447" s="5">
        <v>0</v>
      </c>
      <c r="AB2447" s="5">
        <v>0</v>
      </c>
      <c r="AC2447" s="5">
        <v>0</v>
      </c>
      <c r="AE2447" s="5">
        <v>0</v>
      </c>
      <c r="AF2447" s="5">
        <v>0</v>
      </c>
      <c r="AH2447" s="5">
        <v>0</v>
      </c>
      <c r="AJ2447" s="7">
        <v>0</v>
      </c>
      <c r="BB2447" s="5" t="s">
        <v>322</v>
      </c>
      <c r="BD2447" s="5" t="s">
        <v>323</v>
      </c>
      <c r="BE2447" s="5" t="s">
        <v>324</v>
      </c>
    </row>
    <row r="2448" spans="1:57" x14ac:dyDescent="0.25">
      <c r="A2448" s="5">
        <v>2447</v>
      </c>
      <c r="B2448" s="6">
        <v>42582.821122685185</v>
      </c>
      <c r="D2448" s="5" t="s">
        <v>317</v>
      </c>
      <c r="E2448" s="5" t="s">
        <v>318</v>
      </c>
      <c r="F2448" s="5" t="s">
        <v>317</v>
      </c>
      <c r="G2448" s="5" t="s">
        <v>80</v>
      </c>
      <c r="H2448" s="5" t="s">
        <v>319</v>
      </c>
      <c r="I2448" s="5" t="s">
        <v>320</v>
      </c>
      <c r="J2448" s="5" t="s">
        <v>65</v>
      </c>
      <c r="K2448" s="5" t="s">
        <v>65</v>
      </c>
      <c r="M2448" s="5" t="s">
        <v>282</v>
      </c>
      <c r="N2448" s="5" t="s">
        <v>66</v>
      </c>
      <c r="O2448" s="7">
        <v>0</v>
      </c>
      <c r="P2448" s="7">
        <v>0</v>
      </c>
      <c r="Q2448" s="7">
        <v>0</v>
      </c>
      <c r="R2448" s="7">
        <v>0</v>
      </c>
      <c r="T2448" s="5">
        <v>0</v>
      </c>
      <c r="W2448" s="5">
        <v>0</v>
      </c>
      <c r="Y2448" s="5">
        <v>0</v>
      </c>
      <c r="Z2448" s="5">
        <v>0</v>
      </c>
      <c r="AB2448" s="5">
        <v>0</v>
      </c>
      <c r="AC2448" s="5">
        <v>0</v>
      </c>
      <c r="AE2448" s="5">
        <v>0</v>
      </c>
      <c r="AF2448" s="5">
        <v>0</v>
      </c>
      <c r="AH2448" s="5">
        <v>0</v>
      </c>
      <c r="AJ2448" s="7">
        <v>0</v>
      </c>
      <c r="BB2448" s="5" t="s">
        <v>322</v>
      </c>
      <c r="BD2448" s="5" t="s">
        <v>323</v>
      </c>
      <c r="BE2448" s="5" t="s">
        <v>324</v>
      </c>
    </row>
    <row r="2449" spans="1:57" x14ac:dyDescent="0.25">
      <c r="A2449" s="5">
        <v>2448</v>
      </c>
      <c r="B2449" s="6">
        <v>42582.820636574077</v>
      </c>
      <c r="D2449" s="5" t="s">
        <v>317</v>
      </c>
      <c r="E2449" s="5" t="s">
        <v>318</v>
      </c>
      <c r="F2449" s="5" t="s">
        <v>317</v>
      </c>
      <c r="G2449" s="5" t="s">
        <v>80</v>
      </c>
      <c r="H2449" s="5" t="s">
        <v>319</v>
      </c>
      <c r="I2449" s="5" t="s">
        <v>320</v>
      </c>
      <c r="J2449" s="5" t="s">
        <v>65</v>
      </c>
      <c r="K2449" s="5" t="s">
        <v>65</v>
      </c>
      <c r="M2449" s="5" t="s">
        <v>325</v>
      </c>
      <c r="N2449" s="5" t="s">
        <v>66</v>
      </c>
      <c r="O2449" s="7">
        <v>0</v>
      </c>
      <c r="P2449" s="7">
        <v>0</v>
      </c>
      <c r="Q2449" s="7">
        <v>0</v>
      </c>
      <c r="R2449" s="7">
        <v>0</v>
      </c>
      <c r="T2449" s="5">
        <v>0</v>
      </c>
      <c r="W2449" s="5">
        <v>0</v>
      </c>
      <c r="Y2449" s="5">
        <v>0</v>
      </c>
      <c r="Z2449" s="5">
        <v>0</v>
      </c>
      <c r="AB2449" s="5">
        <v>0</v>
      </c>
      <c r="AC2449" s="5">
        <v>0</v>
      </c>
      <c r="AE2449" s="5">
        <v>0</v>
      </c>
      <c r="AF2449" s="5">
        <v>0</v>
      </c>
      <c r="AH2449" s="5">
        <v>0</v>
      </c>
      <c r="AJ2449" s="7">
        <v>0</v>
      </c>
      <c r="BB2449" s="5" t="s">
        <v>322</v>
      </c>
      <c r="BD2449" s="5" t="s">
        <v>323</v>
      </c>
      <c r="BE2449" s="5" t="s">
        <v>324</v>
      </c>
    </row>
    <row r="2450" spans="1:57" x14ac:dyDescent="0.25">
      <c r="A2450" s="5">
        <v>2449</v>
      </c>
      <c r="B2450" s="6">
        <v>42582.797326388885</v>
      </c>
      <c r="C2450" s="6">
        <v>42583.038703703707</v>
      </c>
      <c r="D2450" s="5" t="s">
        <v>336</v>
      </c>
      <c r="E2450" s="5" t="s">
        <v>241</v>
      </c>
      <c r="F2450" s="5" t="s">
        <v>337</v>
      </c>
      <c r="G2450" s="5" t="s">
        <v>64</v>
      </c>
      <c r="H2450" s="5" t="s">
        <v>319</v>
      </c>
      <c r="I2450" s="5" t="s">
        <v>69</v>
      </c>
      <c r="J2450" s="5" t="s">
        <v>65</v>
      </c>
      <c r="K2450" s="5" t="s">
        <v>65</v>
      </c>
      <c r="L2450" s="5">
        <v>20829</v>
      </c>
      <c r="M2450" s="5" t="s">
        <v>70</v>
      </c>
      <c r="N2450" s="5" t="s">
        <v>70</v>
      </c>
      <c r="O2450" s="7">
        <v>0</v>
      </c>
      <c r="P2450" s="7">
        <v>0</v>
      </c>
      <c r="Q2450" s="7">
        <v>0</v>
      </c>
      <c r="R2450" s="7">
        <v>0</v>
      </c>
      <c r="T2450" s="5">
        <v>39</v>
      </c>
      <c r="U2450" s="5">
        <v>0</v>
      </c>
      <c r="V2450" s="5">
        <v>0</v>
      </c>
      <c r="W2450" s="5">
        <v>0</v>
      </c>
      <c r="Z2450" s="5">
        <v>0</v>
      </c>
      <c r="AC2450" s="5">
        <v>0</v>
      </c>
      <c r="AF2450" s="5">
        <v>0</v>
      </c>
      <c r="AI2450" s="7">
        <v>27.642600000000002</v>
      </c>
      <c r="AJ2450" s="7">
        <v>2.0500000000000001E-2</v>
      </c>
      <c r="AK2450" s="5" t="s">
        <v>78</v>
      </c>
      <c r="BB2450" s="5" t="s">
        <v>79</v>
      </c>
    </row>
    <row r="2451" spans="1:57" x14ac:dyDescent="0.25">
      <c r="A2451" s="5">
        <v>2450</v>
      </c>
      <c r="B2451" s="6">
        <v>42582.756076388891</v>
      </c>
      <c r="C2451" s="6">
        <v>42582.965949074074</v>
      </c>
      <c r="D2451" s="5" t="s">
        <v>336</v>
      </c>
      <c r="E2451" s="5" t="s">
        <v>241</v>
      </c>
      <c r="F2451" s="5" t="s">
        <v>337</v>
      </c>
      <c r="G2451" s="5" t="s">
        <v>64</v>
      </c>
      <c r="H2451" s="5" t="s">
        <v>319</v>
      </c>
      <c r="I2451" s="5" t="s">
        <v>69</v>
      </c>
      <c r="J2451" s="5" t="s">
        <v>65</v>
      </c>
      <c r="K2451" s="5" t="s">
        <v>65</v>
      </c>
      <c r="L2451" s="5">
        <v>93249</v>
      </c>
      <c r="M2451" s="5" t="s">
        <v>70</v>
      </c>
      <c r="N2451" s="5" t="s">
        <v>70</v>
      </c>
      <c r="O2451" s="7">
        <v>0</v>
      </c>
      <c r="P2451" s="7">
        <v>0</v>
      </c>
      <c r="Q2451" s="7">
        <v>0</v>
      </c>
      <c r="R2451" s="7">
        <v>0</v>
      </c>
      <c r="T2451" s="5">
        <v>33</v>
      </c>
      <c r="U2451" s="5">
        <v>0</v>
      </c>
      <c r="V2451" s="5">
        <v>0</v>
      </c>
      <c r="W2451" s="5">
        <v>0</v>
      </c>
      <c r="Z2451" s="5">
        <v>0</v>
      </c>
      <c r="AC2451" s="5">
        <v>0</v>
      </c>
      <c r="AF2451" s="5">
        <v>0</v>
      </c>
      <c r="AI2451" s="7">
        <v>984.61540000000002</v>
      </c>
      <c r="AJ2451" s="7">
        <v>8.8900000000000007E-2</v>
      </c>
      <c r="AK2451" s="5" t="s">
        <v>149</v>
      </c>
      <c r="AZ2451" s="5" t="s">
        <v>186</v>
      </c>
      <c r="BB2451" s="5" t="s">
        <v>71</v>
      </c>
    </row>
    <row r="2452" spans="1:57" x14ac:dyDescent="0.25">
      <c r="A2452" s="5">
        <v>2451</v>
      </c>
      <c r="B2452" s="6">
        <v>42582.755833333336</v>
      </c>
      <c r="C2452" s="6">
        <v>42582.957766203705</v>
      </c>
      <c r="D2452" s="5" t="s">
        <v>336</v>
      </c>
      <c r="E2452" s="5" t="s">
        <v>241</v>
      </c>
      <c r="F2452" s="5" t="s">
        <v>337</v>
      </c>
      <c r="G2452" s="5" t="s">
        <v>64</v>
      </c>
      <c r="H2452" s="5" t="s">
        <v>319</v>
      </c>
      <c r="I2452" s="5" t="s">
        <v>69</v>
      </c>
      <c r="J2452" s="5" t="s">
        <v>65</v>
      </c>
      <c r="K2452" s="5" t="s">
        <v>65</v>
      </c>
      <c r="L2452" s="5">
        <v>3280960</v>
      </c>
      <c r="M2452" s="5" t="s">
        <v>70</v>
      </c>
      <c r="N2452" s="5" t="s">
        <v>70</v>
      </c>
      <c r="O2452" s="7">
        <v>0</v>
      </c>
      <c r="P2452" s="7">
        <v>0</v>
      </c>
      <c r="Q2452" s="7">
        <v>0</v>
      </c>
      <c r="R2452" s="7">
        <v>0</v>
      </c>
      <c r="T2452" s="5">
        <v>33</v>
      </c>
      <c r="U2452" s="5">
        <v>0</v>
      </c>
      <c r="V2452" s="5">
        <v>0</v>
      </c>
      <c r="W2452" s="5">
        <v>0</v>
      </c>
      <c r="Z2452" s="5">
        <v>0</v>
      </c>
      <c r="AC2452" s="5">
        <v>0</v>
      </c>
      <c r="AF2452" s="5">
        <v>0</v>
      </c>
      <c r="AI2452" s="7">
        <v>984.83799999999997</v>
      </c>
      <c r="AJ2452" s="7">
        <v>3.1288999999999998</v>
      </c>
      <c r="AK2452" s="5" t="s">
        <v>148</v>
      </c>
      <c r="AZ2452" s="5" t="s">
        <v>185</v>
      </c>
      <c r="BB2452" s="5" t="s">
        <v>74</v>
      </c>
    </row>
    <row r="2453" spans="1:57" x14ac:dyDescent="0.25">
      <c r="A2453" s="5">
        <v>2452</v>
      </c>
      <c r="B2453" s="6">
        <v>42582.741655092592</v>
      </c>
      <c r="C2453" s="6">
        <v>42582.928229166668</v>
      </c>
      <c r="D2453" s="5" t="s">
        <v>336</v>
      </c>
      <c r="E2453" s="5" t="s">
        <v>241</v>
      </c>
      <c r="F2453" s="5" t="s">
        <v>337</v>
      </c>
      <c r="G2453" s="5" t="s">
        <v>64</v>
      </c>
      <c r="H2453" s="5" t="s">
        <v>319</v>
      </c>
      <c r="I2453" s="5" t="s">
        <v>69</v>
      </c>
      <c r="J2453" s="5" t="s">
        <v>65</v>
      </c>
      <c r="K2453" s="5" t="s">
        <v>65</v>
      </c>
      <c r="L2453" s="5">
        <v>1651571</v>
      </c>
      <c r="M2453" s="5" t="s">
        <v>70</v>
      </c>
      <c r="N2453" s="5" t="s">
        <v>70</v>
      </c>
      <c r="O2453" s="7">
        <v>0</v>
      </c>
      <c r="P2453" s="7">
        <v>0</v>
      </c>
      <c r="Q2453" s="7">
        <v>0</v>
      </c>
      <c r="R2453" s="7">
        <v>0</v>
      </c>
      <c r="T2453" s="5">
        <v>39</v>
      </c>
      <c r="U2453" s="5">
        <v>0</v>
      </c>
      <c r="V2453" s="5">
        <v>0</v>
      </c>
      <c r="W2453" s="5">
        <v>0</v>
      </c>
      <c r="Z2453" s="5">
        <v>0</v>
      </c>
      <c r="AC2453" s="5">
        <v>0</v>
      </c>
      <c r="AF2453" s="5">
        <v>0</v>
      </c>
      <c r="AI2453" s="7">
        <v>30.011700000000001</v>
      </c>
      <c r="AJ2453" s="7">
        <v>1.5751999999999999</v>
      </c>
      <c r="AK2453" s="5" t="s">
        <v>72</v>
      </c>
      <c r="BB2453" s="5" t="s">
        <v>73</v>
      </c>
    </row>
    <row r="2454" spans="1:57" x14ac:dyDescent="0.25">
      <c r="A2454" s="5">
        <v>2453</v>
      </c>
      <c r="B2454" s="6">
        <v>42582.672743055555</v>
      </c>
      <c r="C2454" s="6">
        <v>42582.868206018517</v>
      </c>
      <c r="D2454" s="5" t="s">
        <v>336</v>
      </c>
      <c r="E2454" s="5" t="s">
        <v>241</v>
      </c>
      <c r="F2454" s="5" t="s">
        <v>337</v>
      </c>
      <c r="G2454" s="5" t="s">
        <v>64</v>
      </c>
      <c r="H2454" s="5" t="s">
        <v>319</v>
      </c>
      <c r="I2454" s="5" t="s">
        <v>69</v>
      </c>
      <c r="J2454" s="5" t="s">
        <v>65</v>
      </c>
      <c r="K2454" s="5" t="s">
        <v>65</v>
      </c>
      <c r="L2454" s="5">
        <v>7195</v>
      </c>
      <c r="M2454" s="5" t="s">
        <v>70</v>
      </c>
      <c r="N2454" s="5" t="s">
        <v>70</v>
      </c>
      <c r="O2454" s="7">
        <v>0</v>
      </c>
      <c r="P2454" s="7">
        <v>0</v>
      </c>
      <c r="Q2454" s="7">
        <v>0</v>
      </c>
      <c r="R2454" s="7">
        <v>0</v>
      </c>
      <c r="T2454" s="5">
        <v>33</v>
      </c>
      <c r="U2454" s="5">
        <v>0</v>
      </c>
      <c r="V2454" s="5">
        <v>0</v>
      </c>
      <c r="W2454" s="5">
        <v>0</v>
      </c>
      <c r="Z2454" s="5">
        <v>0</v>
      </c>
      <c r="AC2454" s="5">
        <v>0</v>
      </c>
      <c r="AF2454" s="5">
        <v>0</v>
      </c>
      <c r="AI2454" s="7">
        <v>985.37509999999997</v>
      </c>
      <c r="AJ2454" s="7">
        <v>6.7999999999999996E-3</v>
      </c>
      <c r="AK2454" s="5" t="s">
        <v>189</v>
      </c>
      <c r="AZ2454" s="5" t="s">
        <v>186</v>
      </c>
      <c r="BB2454" s="5" t="s">
        <v>71</v>
      </c>
    </row>
    <row r="2455" spans="1:57" x14ac:dyDescent="0.25">
      <c r="A2455" s="5">
        <v>2454</v>
      </c>
      <c r="B2455" s="6">
        <v>42582.654930555553</v>
      </c>
      <c r="D2455" s="5" t="s">
        <v>318</v>
      </c>
      <c r="E2455" s="5" t="s">
        <v>356</v>
      </c>
      <c r="G2455" s="5" t="s">
        <v>64</v>
      </c>
      <c r="H2455" s="5" t="s">
        <v>319</v>
      </c>
      <c r="I2455" s="5" t="s">
        <v>75</v>
      </c>
      <c r="J2455" s="5" t="s">
        <v>65</v>
      </c>
      <c r="K2455" s="5" t="s">
        <v>65</v>
      </c>
      <c r="M2455" s="5" t="s">
        <v>210</v>
      </c>
      <c r="N2455" s="5" t="s">
        <v>66</v>
      </c>
      <c r="O2455" s="7">
        <v>0</v>
      </c>
      <c r="P2455" s="7">
        <v>0</v>
      </c>
      <c r="Q2455" s="7">
        <v>0</v>
      </c>
      <c r="R2455" s="7">
        <v>0</v>
      </c>
      <c r="T2455" s="5">
        <v>0</v>
      </c>
      <c r="W2455" s="5">
        <v>0</v>
      </c>
      <c r="Y2455" s="5">
        <v>0</v>
      </c>
      <c r="Z2455" s="5">
        <v>0</v>
      </c>
      <c r="AB2455" s="5">
        <v>0</v>
      </c>
      <c r="AC2455" s="5">
        <v>0</v>
      </c>
      <c r="AE2455" s="5">
        <v>0</v>
      </c>
      <c r="AF2455" s="5">
        <v>0</v>
      </c>
      <c r="AH2455" s="5">
        <v>0</v>
      </c>
      <c r="AJ2455" s="7">
        <v>0</v>
      </c>
      <c r="AZ2455" s="5" t="s">
        <v>175</v>
      </c>
      <c r="BB2455" s="5" t="s">
        <v>77</v>
      </c>
      <c r="BD2455" s="5" t="s">
        <v>576</v>
      </c>
      <c r="BE2455" s="5" t="s">
        <v>67</v>
      </c>
    </row>
    <row r="2456" spans="1:57" x14ac:dyDescent="0.25">
      <c r="A2456" s="5">
        <v>2455</v>
      </c>
      <c r="B2456" s="6">
        <v>42582.650879629633</v>
      </c>
      <c r="D2456" s="5" t="s">
        <v>318</v>
      </c>
      <c r="E2456" s="5" t="s">
        <v>356</v>
      </c>
      <c r="G2456" s="5" t="s">
        <v>64</v>
      </c>
      <c r="H2456" s="5" t="s">
        <v>319</v>
      </c>
      <c r="I2456" s="5" t="s">
        <v>75</v>
      </c>
      <c r="J2456" s="5" t="s">
        <v>65</v>
      </c>
      <c r="K2456" s="5" t="s">
        <v>65</v>
      </c>
      <c r="M2456" s="5" t="s">
        <v>504</v>
      </c>
      <c r="N2456" s="5" t="s">
        <v>66</v>
      </c>
      <c r="O2456" s="7">
        <v>0</v>
      </c>
      <c r="P2456" s="7">
        <v>0</v>
      </c>
      <c r="Q2456" s="7">
        <v>0</v>
      </c>
      <c r="R2456" s="7">
        <v>0</v>
      </c>
      <c r="T2456" s="5">
        <v>0</v>
      </c>
      <c r="W2456" s="5">
        <v>0</v>
      </c>
      <c r="Y2456" s="5">
        <v>0</v>
      </c>
      <c r="Z2456" s="5">
        <v>0</v>
      </c>
      <c r="AB2456" s="5">
        <v>0</v>
      </c>
      <c r="AC2456" s="5">
        <v>0</v>
      </c>
      <c r="AE2456" s="5">
        <v>0</v>
      </c>
      <c r="AF2456" s="5">
        <v>0</v>
      </c>
      <c r="AH2456" s="5">
        <v>0</v>
      </c>
      <c r="AJ2456" s="7">
        <v>0</v>
      </c>
      <c r="AZ2456" s="5" t="s">
        <v>175</v>
      </c>
      <c r="BB2456" s="5" t="s">
        <v>77</v>
      </c>
      <c r="BD2456" s="5" t="s">
        <v>594</v>
      </c>
      <c r="BE2456" s="5" t="s">
        <v>67</v>
      </c>
    </row>
    <row r="2457" spans="1:57" x14ac:dyDescent="0.25">
      <c r="A2457" s="5">
        <v>2456</v>
      </c>
      <c r="B2457" s="6">
        <v>42582.630648148152</v>
      </c>
      <c r="C2457" s="6">
        <v>42582.860821759263</v>
      </c>
      <c r="D2457" s="5" t="s">
        <v>336</v>
      </c>
      <c r="E2457" s="5" t="s">
        <v>241</v>
      </c>
      <c r="F2457" s="5" t="s">
        <v>337</v>
      </c>
      <c r="G2457" s="5" t="s">
        <v>64</v>
      </c>
      <c r="H2457" s="5" t="s">
        <v>319</v>
      </c>
      <c r="I2457" s="5" t="s">
        <v>69</v>
      </c>
      <c r="J2457" s="5" t="s">
        <v>65</v>
      </c>
      <c r="K2457" s="5" t="s">
        <v>65</v>
      </c>
      <c r="L2457" s="5">
        <v>8503</v>
      </c>
      <c r="M2457" s="5" t="s">
        <v>70</v>
      </c>
      <c r="N2457" s="5" t="s">
        <v>70</v>
      </c>
      <c r="O2457" s="7">
        <v>0</v>
      </c>
      <c r="P2457" s="7">
        <v>0</v>
      </c>
      <c r="Q2457" s="7">
        <v>0</v>
      </c>
      <c r="R2457" s="7">
        <v>0</v>
      </c>
      <c r="T2457" s="5">
        <v>39</v>
      </c>
      <c r="U2457" s="5">
        <v>0</v>
      </c>
      <c r="V2457" s="5">
        <v>0</v>
      </c>
      <c r="W2457" s="5">
        <v>0</v>
      </c>
      <c r="Z2457" s="5">
        <v>0</v>
      </c>
      <c r="AC2457" s="5">
        <v>0</v>
      </c>
      <c r="AF2457" s="5">
        <v>0</v>
      </c>
      <c r="AI2457" s="7">
        <v>29.159199999999998</v>
      </c>
      <c r="AJ2457" s="7">
        <v>7.7999999999999996E-3</v>
      </c>
      <c r="AK2457" s="5" t="s">
        <v>78</v>
      </c>
      <c r="BB2457" s="5" t="s">
        <v>79</v>
      </c>
    </row>
    <row r="2458" spans="1:57" x14ac:dyDescent="0.25">
      <c r="A2458" s="5">
        <v>2457</v>
      </c>
      <c r="B2458" s="6">
        <v>42582.628703703704</v>
      </c>
      <c r="D2458" s="5" t="s">
        <v>318</v>
      </c>
      <c r="E2458" s="5" t="s">
        <v>356</v>
      </c>
      <c r="G2458" s="5" t="s">
        <v>64</v>
      </c>
      <c r="H2458" s="5" t="s">
        <v>319</v>
      </c>
      <c r="I2458" s="5" t="s">
        <v>75</v>
      </c>
      <c r="J2458" s="5" t="s">
        <v>65</v>
      </c>
      <c r="K2458" s="5" t="s">
        <v>65</v>
      </c>
      <c r="M2458" s="5" t="s">
        <v>405</v>
      </c>
      <c r="N2458" s="5" t="s">
        <v>196</v>
      </c>
      <c r="O2458" s="7">
        <v>0</v>
      </c>
      <c r="P2458" s="7">
        <v>0</v>
      </c>
      <c r="Q2458" s="7">
        <v>0</v>
      </c>
      <c r="R2458" s="7">
        <v>0</v>
      </c>
      <c r="T2458" s="5">
        <v>0</v>
      </c>
      <c r="W2458" s="5">
        <v>0</v>
      </c>
      <c r="Y2458" s="5">
        <v>0</v>
      </c>
      <c r="Z2458" s="5">
        <v>0</v>
      </c>
      <c r="AB2458" s="5">
        <v>0</v>
      </c>
      <c r="AC2458" s="5">
        <v>0</v>
      </c>
      <c r="AE2458" s="5">
        <v>0</v>
      </c>
      <c r="AF2458" s="5">
        <v>0</v>
      </c>
      <c r="AH2458" s="5">
        <v>0</v>
      </c>
      <c r="AJ2458" s="7">
        <v>0</v>
      </c>
      <c r="AZ2458" s="5" t="s">
        <v>175</v>
      </c>
      <c r="BB2458" s="5" t="s">
        <v>77</v>
      </c>
      <c r="BD2458" s="5" t="s">
        <v>594</v>
      </c>
      <c r="BE2458" s="5" t="s">
        <v>67</v>
      </c>
    </row>
    <row r="2459" spans="1:57" x14ac:dyDescent="0.25">
      <c r="A2459" s="5">
        <v>2458</v>
      </c>
      <c r="B2459" s="6">
        <v>42582.590011574073</v>
      </c>
      <c r="D2459" s="5" t="s">
        <v>318</v>
      </c>
      <c r="E2459" s="5" t="s">
        <v>346</v>
      </c>
      <c r="G2459" s="5" t="s">
        <v>64</v>
      </c>
      <c r="H2459" s="5" t="s">
        <v>319</v>
      </c>
      <c r="I2459" s="5" t="s">
        <v>75</v>
      </c>
      <c r="J2459" s="5" t="s">
        <v>65</v>
      </c>
      <c r="K2459" s="5" t="s">
        <v>65</v>
      </c>
      <c r="M2459" s="5" t="s">
        <v>246</v>
      </c>
      <c r="N2459" s="5" t="s">
        <v>66</v>
      </c>
      <c r="O2459" s="7">
        <v>0</v>
      </c>
      <c r="P2459" s="7">
        <v>0</v>
      </c>
      <c r="Q2459" s="7">
        <v>0</v>
      </c>
      <c r="R2459" s="7">
        <v>0</v>
      </c>
      <c r="T2459" s="5">
        <v>0</v>
      </c>
      <c r="W2459" s="5">
        <v>0</v>
      </c>
      <c r="Y2459" s="5">
        <v>0</v>
      </c>
      <c r="Z2459" s="5">
        <v>0</v>
      </c>
      <c r="AB2459" s="5">
        <v>0</v>
      </c>
      <c r="AC2459" s="5">
        <v>0</v>
      </c>
      <c r="AE2459" s="5">
        <v>0</v>
      </c>
      <c r="AF2459" s="5">
        <v>0</v>
      </c>
      <c r="AH2459" s="5">
        <v>0</v>
      </c>
      <c r="AJ2459" s="7">
        <v>0</v>
      </c>
      <c r="AZ2459" s="5" t="s">
        <v>175</v>
      </c>
      <c r="BB2459" s="5" t="s">
        <v>77</v>
      </c>
      <c r="BD2459" s="5" t="s">
        <v>331</v>
      </c>
      <c r="BE2459" s="5" t="s">
        <v>67</v>
      </c>
    </row>
    <row r="2460" spans="1:57" x14ac:dyDescent="0.25">
      <c r="A2460" s="5">
        <v>2459</v>
      </c>
      <c r="B2460" s="6">
        <v>42582.589398148149</v>
      </c>
      <c r="C2460" s="6">
        <v>42582.774270833332</v>
      </c>
      <c r="D2460" s="5" t="s">
        <v>336</v>
      </c>
      <c r="E2460" s="5" t="s">
        <v>241</v>
      </c>
      <c r="F2460" s="5" t="s">
        <v>337</v>
      </c>
      <c r="G2460" s="5" t="s">
        <v>64</v>
      </c>
      <c r="H2460" s="5" t="s">
        <v>319</v>
      </c>
      <c r="I2460" s="5" t="s">
        <v>69</v>
      </c>
      <c r="J2460" s="5" t="s">
        <v>65</v>
      </c>
      <c r="K2460" s="5" t="s">
        <v>65</v>
      </c>
      <c r="L2460" s="5">
        <v>47560</v>
      </c>
      <c r="M2460" s="5" t="s">
        <v>70</v>
      </c>
      <c r="N2460" s="5" t="s">
        <v>70</v>
      </c>
      <c r="O2460" s="7">
        <v>0</v>
      </c>
      <c r="P2460" s="7">
        <v>0</v>
      </c>
      <c r="Q2460" s="7">
        <v>0</v>
      </c>
      <c r="R2460" s="7">
        <v>0</v>
      </c>
      <c r="T2460" s="5">
        <v>33</v>
      </c>
      <c r="U2460" s="5">
        <v>0</v>
      </c>
      <c r="V2460" s="5">
        <v>0</v>
      </c>
      <c r="W2460" s="5">
        <v>0</v>
      </c>
      <c r="Z2460" s="5">
        <v>0</v>
      </c>
      <c r="AC2460" s="5">
        <v>0</v>
      </c>
      <c r="AF2460" s="5">
        <v>0</v>
      </c>
      <c r="AI2460" s="7">
        <v>985.86239999999998</v>
      </c>
      <c r="AJ2460" s="7">
        <v>4.4900000000000002E-2</v>
      </c>
      <c r="AK2460" s="5" t="s">
        <v>189</v>
      </c>
      <c r="AZ2460" s="5" t="s">
        <v>186</v>
      </c>
      <c r="BB2460" s="5" t="s">
        <v>71</v>
      </c>
    </row>
    <row r="2461" spans="1:57" x14ac:dyDescent="0.25">
      <c r="A2461" s="5">
        <v>2460</v>
      </c>
      <c r="B2461" s="6">
        <v>42582.589166666665</v>
      </c>
      <c r="C2461" s="6">
        <v>42582.790902777779</v>
      </c>
      <c r="D2461" s="5" t="s">
        <v>336</v>
      </c>
      <c r="E2461" s="5" t="s">
        <v>241</v>
      </c>
      <c r="F2461" s="5" t="s">
        <v>337</v>
      </c>
      <c r="G2461" s="5" t="s">
        <v>64</v>
      </c>
      <c r="H2461" s="5" t="s">
        <v>319</v>
      </c>
      <c r="I2461" s="5" t="s">
        <v>69</v>
      </c>
      <c r="J2461" s="5" t="s">
        <v>65</v>
      </c>
      <c r="K2461" s="5" t="s">
        <v>65</v>
      </c>
      <c r="L2461" s="5">
        <v>1897625</v>
      </c>
      <c r="M2461" s="5" t="s">
        <v>70</v>
      </c>
      <c r="N2461" s="5" t="s">
        <v>70</v>
      </c>
      <c r="O2461" s="7">
        <v>0</v>
      </c>
      <c r="P2461" s="7">
        <v>0</v>
      </c>
      <c r="Q2461" s="7">
        <v>0</v>
      </c>
      <c r="R2461" s="7">
        <v>0</v>
      </c>
      <c r="T2461" s="5">
        <v>33</v>
      </c>
      <c r="U2461" s="5">
        <v>0</v>
      </c>
      <c r="V2461" s="5">
        <v>0</v>
      </c>
      <c r="W2461" s="5">
        <v>0</v>
      </c>
      <c r="Z2461" s="5">
        <v>0</v>
      </c>
      <c r="AC2461" s="5">
        <v>0</v>
      </c>
      <c r="AF2461" s="5">
        <v>0</v>
      </c>
      <c r="AI2461" s="7">
        <v>986.69939999999997</v>
      </c>
      <c r="AJ2461" s="7">
        <v>1.8096000000000001</v>
      </c>
      <c r="AK2461" s="5" t="s">
        <v>148</v>
      </c>
      <c r="AZ2461" s="5" t="s">
        <v>185</v>
      </c>
      <c r="BB2461" s="5" t="s">
        <v>74</v>
      </c>
    </row>
    <row r="2462" spans="1:57" x14ac:dyDescent="0.25">
      <c r="A2462" s="5">
        <v>2461</v>
      </c>
      <c r="B2462" s="6">
        <v>42582.589108796295</v>
      </c>
      <c r="D2462" s="5" t="s">
        <v>317</v>
      </c>
      <c r="E2462" s="5" t="s">
        <v>318</v>
      </c>
      <c r="F2462" s="5" t="s">
        <v>317</v>
      </c>
      <c r="G2462" s="5" t="s">
        <v>80</v>
      </c>
      <c r="H2462" s="5" t="s">
        <v>319</v>
      </c>
      <c r="I2462" s="5" t="s">
        <v>320</v>
      </c>
      <c r="J2462" s="5" t="s">
        <v>65</v>
      </c>
      <c r="K2462" s="5" t="s">
        <v>65</v>
      </c>
      <c r="M2462" s="5" t="s">
        <v>363</v>
      </c>
      <c r="N2462" s="5" t="s">
        <v>66</v>
      </c>
      <c r="O2462" s="7">
        <v>0</v>
      </c>
      <c r="P2462" s="7">
        <v>0</v>
      </c>
      <c r="Q2462" s="7">
        <v>0</v>
      </c>
      <c r="R2462" s="7">
        <v>0</v>
      </c>
      <c r="T2462" s="5">
        <v>0</v>
      </c>
      <c r="W2462" s="5">
        <v>0</v>
      </c>
      <c r="Y2462" s="5">
        <v>0</v>
      </c>
      <c r="Z2462" s="5">
        <v>0</v>
      </c>
      <c r="AB2462" s="5">
        <v>0</v>
      </c>
      <c r="AC2462" s="5">
        <v>0</v>
      </c>
      <c r="AE2462" s="5">
        <v>0</v>
      </c>
      <c r="AF2462" s="5">
        <v>0</v>
      </c>
      <c r="AH2462" s="5">
        <v>0</v>
      </c>
      <c r="AJ2462" s="7">
        <v>0</v>
      </c>
      <c r="BB2462" s="5" t="s">
        <v>322</v>
      </c>
      <c r="BD2462" s="5" t="s">
        <v>323</v>
      </c>
      <c r="BE2462" s="5" t="s">
        <v>324</v>
      </c>
    </row>
    <row r="2463" spans="1:57" x14ac:dyDescent="0.25">
      <c r="A2463" s="5">
        <v>2462</v>
      </c>
      <c r="B2463" s="6">
        <v>42582.588645833333</v>
      </c>
      <c r="D2463" s="5" t="s">
        <v>317</v>
      </c>
      <c r="E2463" s="5" t="s">
        <v>318</v>
      </c>
      <c r="F2463" s="5" t="s">
        <v>317</v>
      </c>
      <c r="G2463" s="5" t="s">
        <v>80</v>
      </c>
      <c r="H2463" s="5" t="s">
        <v>319</v>
      </c>
      <c r="I2463" s="5" t="s">
        <v>320</v>
      </c>
      <c r="J2463" s="5" t="s">
        <v>65</v>
      </c>
      <c r="K2463" s="5" t="s">
        <v>65</v>
      </c>
      <c r="M2463" s="5" t="s">
        <v>363</v>
      </c>
      <c r="N2463" s="5" t="s">
        <v>66</v>
      </c>
      <c r="O2463" s="7">
        <v>0</v>
      </c>
      <c r="P2463" s="7">
        <v>0</v>
      </c>
      <c r="Q2463" s="7">
        <v>0</v>
      </c>
      <c r="R2463" s="7">
        <v>0</v>
      </c>
      <c r="T2463" s="5">
        <v>0</v>
      </c>
      <c r="W2463" s="5">
        <v>0</v>
      </c>
      <c r="Y2463" s="5">
        <v>0</v>
      </c>
      <c r="Z2463" s="5">
        <v>0</v>
      </c>
      <c r="AB2463" s="5">
        <v>0</v>
      </c>
      <c r="AC2463" s="5">
        <v>0</v>
      </c>
      <c r="AE2463" s="5">
        <v>0</v>
      </c>
      <c r="AF2463" s="5">
        <v>0</v>
      </c>
      <c r="AH2463" s="5">
        <v>0</v>
      </c>
      <c r="AJ2463" s="7">
        <v>0</v>
      </c>
      <c r="BB2463" s="5" t="s">
        <v>322</v>
      </c>
      <c r="BD2463" s="5" t="s">
        <v>323</v>
      </c>
      <c r="BE2463" s="5" t="s">
        <v>324</v>
      </c>
    </row>
    <row r="2464" spans="1:57" x14ac:dyDescent="0.25">
      <c r="A2464" s="5">
        <v>2463</v>
      </c>
      <c r="B2464" s="6">
        <v>42582.588229166664</v>
      </c>
      <c r="D2464" s="5" t="s">
        <v>317</v>
      </c>
      <c r="E2464" s="5" t="s">
        <v>318</v>
      </c>
      <c r="F2464" s="5" t="s">
        <v>317</v>
      </c>
      <c r="G2464" s="5" t="s">
        <v>80</v>
      </c>
      <c r="H2464" s="5" t="s">
        <v>319</v>
      </c>
      <c r="I2464" s="5" t="s">
        <v>320</v>
      </c>
      <c r="J2464" s="5" t="s">
        <v>65</v>
      </c>
      <c r="K2464" s="5" t="s">
        <v>65</v>
      </c>
      <c r="M2464" s="5" t="s">
        <v>325</v>
      </c>
      <c r="N2464" s="5" t="s">
        <v>66</v>
      </c>
      <c r="O2464" s="7">
        <v>0</v>
      </c>
      <c r="P2464" s="7">
        <v>0</v>
      </c>
      <c r="Q2464" s="7">
        <v>0</v>
      </c>
      <c r="R2464" s="7">
        <v>0</v>
      </c>
      <c r="T2464" s="5">
        <v>0</v>
      </c>
      <c r="W2464" s="5">
        <v>0</v>
      </c>
      <c r="Y2464" s="5">
        <v>0</v>
      </c>
      <c r="Z2464" s="5">
        <v>0</v>
      </c>
      <c r="AB2464" s="5">
        <v>0</v>
      </c>
      <c r="AC2464" s="5">
        <v>0</v>
      </c>
      <c r="AE2464" s="5">
        <v>0</v>
      </c>
      <c r="AF2464" s="5">
        <v>0</v>
      </c>
      <c r="AH2464" s="5">
        <v>0</v>
      </c>
      <c r="AJ2464" s="7">
        <v>0</v>
      </c>
      <c r="BB2464" s="5" t="s">
        <v>322</v>
      </c>
      <c r="BD2464" s="5" t="s">
        <v>323</v>
      </c>
      <c r="BE2464" s="5" t="s">
        <v>324</v>
      </c>
    </row>
    <row r="2465" spans="1:57" x14ac:dyDescent="0.25">
      <c r="A2465" s="5">
        <v>2464</v>
      </c>
      <c r="B2465" s="6">
        <v>42582.58315972222</v>
      </c>
      <c r="C2465" s="6">
        <v>42582.794907407406</v>
      </c>
      <c r="D2465" s="5" t="s">
        <v>336</v>
      </c>
      <c r="E2465" s="5" t="s">
        <v>241</v>
      </c>
      <c r="F2465" s="5" t="s">
        <v>337</v>
      </c>
      <c r="G2465" s="5" t="s">
        <v>64</v>
      </c>
      <c r="H2465" s="5" t="s">
        <v>319</v>
      </c>
      <c r="I2465" s="5" t="s">
        <v>69</v>
      </c>
      <c r="J2465" s="5" t="s">
        <v>65</v>
      </c>
      <c r="K2465" s="5" t="s">
        <v>65</v>
      </c>
      <c r="L2465" s="5">
        <v>1712569</v>
      </c>
      <c r="M2465" s="5" t="s">
        <v>70</v>
      </c>
      <c r="N2465" s="5" t="s">
        <v>70</v>
      </c>
      <c r="O2465" s="7">
        <v>0</v>
      </c>
      <c r="P2465" s="7">
        <v>0</v>
      </c>
      <c r="Q2465" s="7">
        <v>0</v>
      </c>
      <c r="R2465" s="7">
        <v>0</v>
      </c>
      <c r="T2465" s="5">
        <v>39</v>
      </c>
      <c r="U2465" s="5">
        <v>0</v>
      </c>
      <c r="V2465" s="5">
        <v>0</v>
      </c>
      <c r="W2465" s="5">
        <v>0</v>
      </c>
      <c r="Z2465" s="5">
        <v>0</v>
      </c>
      <c r="AC2465" s="5">
        <v>0</v>
      </c>
      <c r="AF2465" s="5">
        <v>0</v>
      </c>
      <c r="AI2465" s="7">
        <v>31.644500000000001</v>
      </c>
      <c r="AJ2465" s="7">
        <v>1.6328</v>
      </c>
      <c r="AK2465" s="5" t="s">
        <v>72</v>
      </c>
      <c r="BB2465" s="5" t="s">
        <v>73</v>
      </c>
    </row>
    <row r="2466" spans="1:57" x14ac:dyDescent="0.25">
      <c r="A2466" s="5">
        <v>2465</v>
      </c>
      <c r="B2466" s="6">
        <v>42582.549259259256</v>
      </c>
      <c r="C2466" s="6">
        <v>42582.654398148145</v>
      </c>
      <c r="D2466" s="5" t="s">
        <v>336</v>
      </c>
      <c r="E2466" s="5" t="s">
        <v>68</v>
      </c>
      <c r="F2466" s="5" t="s">
        <v>337</v>
      </c>
      <c r="G2466" s="5" t="s">
        <v>64</v>
      </c>
      <c r="H2466" s="5" t="s">
        <v>319</v>
      </c>
      <c r="I2466" s="5" t="s">
        <v>69</v>
      </c>
      <c r="J2466" s="5" t="s">
        <v>65</v>
      </c>
      <c r="K2466" s="5" t="s">
        <v>65</v>
      </c>
      <c r="L2466" s="5">
        <v>607998</v>
      </c>
      <c r="M2466" s="5" t="s">
        <v>70</v>
      </c>
      <c r="N2466" s="5" t="s">
        <v>70</v>
      </c>
      <c r="O2466" s="7">
        <v>0</v>
      </c>
      <c r="P2466" s="7">
        <v>0</v>
      </c>
      <c r="Q2466" s="7">
        <v>0</v>
      </c>
      <c r="R2466" s="7">
        <v>0</v>
      </c>
      <c r="T2466" s="5">
        <v>39</v>
      </c>
      <c r="U2466" s="5">
        <v>0</v>
      </c>
      <c r="V2466" s="5">
        <v>0</v>
      </c>
      <c r="W2466" s="5">
        <v>0</v>
      </c>
      <c r="Z2466" s="5">
        <v>0</v>
      </c>
      <c r="AC2466" s="5">
        <v>0</v>
      </c>
      <c r="AF2466" s="5">
        <v>0</v>
      </c>
      <c r="AI2466" s="7">
        <v>32.224600000000002</v>
      </c>
      <c r="AJ2466" s="7">
        <v>0.58009999999999995</v>
      </c>
      <c r="AK2466" s="5" t="s">
        <v>206</v>
      </c>
      <c r="BB2466" s="5" t="s">
        <v>73</v>
      </c>
    </row>
    <row r="2467" spans="1:57" x14ac:dyDescent="0.25">
      <c r="A2467" s="5">
        <v>2466</v>
      </c>
      <c r="B2467" s="6">
        <v>42582.547303240739</v>
      </c>
      <c r="C2467" s="6">
        <v>42582.681608796294</v>
      </c>
      <c r="D2467" s="5" t="s">
        <v>336</v>
      </c>
      <c r="E2467" s="5" t="s">
        <v>68</v>
      </c>
      <c r="F2467" s="5" t="s">
        <v>337</v>
      </c>
      <c r="G2467" s="5" t="s">
        <v>64</v>
      </c>
      <c r="H2467" s="5" t="s">
        <v>319</v>
      </c>
      <c r="I2467" s="5" t="s">
        <v>69</v>
      </c>
      <c r="J2467" s="5" t="s">
        <v>65</v>
      </c>
      <c r="K2467" s="5" t="s">
        <v>65</v>
      </c>
      <c r="L2467" s="5">
        <v>0</v>
      </c>
      <c r="M2467" s="5" t="s">
        <v>70</v>
      </c>
      <c r="N2467" s="5" t="s">
        <v>70</v>
      </c>
      <c r="O2467" s="7">
        <v>0</v>
      </c>
      <c r="P2467" s="7">
        <v>0</v>
      </c>
      <c r="Q2467" s="7">
        <v>0</v>
      </c>
      <c r="R2467" s="7">
        <v>0</v>
      </c>
      <c r="T2467" s="5">
        <v>0</v>
      </c>
      <c r="U2467" s="5">
        <v>0</v>
      </c>
      <c r="V2467" s="5">
        <v>0</v>
      </c>
      <c r="W2467" s="5">
        <v>0</v>
      </c>
      <c r="Z2467" s="5">
        <v>0</v>
      </c>
      <c r="AC2467" s="5">
        <v>0</v>
      </c>
      <c r="AF2467" s="5">
        <v>0</v>
      </c>
      <c r="AK2467" s="5" t="s">
        <v>78</v>
      </c>
      <c r="BB2467" s="5" t="s">
        <v>79</v>
      </c>
    </row>
    <row r="2468" spans="1:57" x14ac:dyDescent="0.25">
      <c r="A2468" s="5">
        <v>2467</v>
      </c>
      <c r="B2468" s="6">
        <v>42582.530092592591</v>
      </c>
      <c r="D2468" s="5" t="s">
        <v>318</v>
      </c>
      <c r="E2468" s="5" t="s">
        <v>346</v>
      </c>
      <c r="G2468" s="5" t="s">
        <v>64</v>
      </c>
      <c r="H2468" s="5" t="s">
        <v>319</v>
      </c>
      <c r="I2468" s="5" t="s">
        <v>75</v>
      </c>
      <c r="J2468" s="5" t="s">
        <v>65</v>
      </c>
      <c r="K2468" s="5" t="s">
        <v>65</v>
      </c>
      <c r="M2468" s="5" t="s">
        <v>553</v>
      </c>
      <c r="N2468" s="5" t="s">
        <v>200</v>
      </c>
      <c r="O2468" s="7">
        <v>0</v>
      </c>
      <c r="P2468" s="7">
        <v>0</v>
      </c>
      <c r="Q2468" s="7">
        <v>0</v>
      </c>
      <c r="R2468" s="7">
        <v>0</v>
      </c>
      <c r="T2468" s="5">
        <v>0</v>
      </c>
      <c r="W2468" s="5">
        <v>0</v>
      </c>
      <c r="Y2468" s="5">
        <v>0</v>
      </c>
      <c r="Z2468" s="5">
        <v>0</v>
      </c>
      <c r="AB2468" s="5">
        <v>0</v>
      </c>
      <c r="AC2468" s="5">
        <v>0</v>
      </c>
      <c r="AE2468" s="5">
        <v>0</v>
      </c>
      <c r="AF2468" s="5">
        <v>0</v>
      </c>
      <c r="AH2468" s="5">
        <v>0</v>
      </c>
      <c r="AJ2468" s="7">
        <v>0</v>
      </c>
      <c r="AZ2468" s="5" t="s">
        <v>175</v>
      </c>
      <c r="BB2468" s="5" t="s">
        <v>77</v>
      </c>
      <c r="BD2468" s="5" t="s">
        <v>439</v>
      </c>
      <c r="BE2468" s="5" t="s">
        <v>67</v>
      </c>
    </row>
    <row r="2469" spans="1:57" x14ac:dyDescent="0.25">
      <c r="A2469" s="5">
        <v>2468</v>
      </c>
      <c r="B2469" s="6">
        <v>42582.529861111114</v>
      </c>
      <c r="D2469" s="5" t="s">
        <v>318</v>
      </c>
      <c r="E2469" s="5" t="s">
        <v>346</v>
      </c>
      <c r="G2469" s="5" t="s">
        <v>64</v>
      </c>
      <c r="H2469" s="5" t="s">
        <v>319</v>
      </c>
      <c r="I2469" s="5" t="s">
        <v>75</v>
      </c>
      <c r="J2469" s="5" t="s">
        <v>65</v>
      </c>
      <c r="K2469" s="5" t="s">
        <v>65</v>
      </c>
      <c r="M2469" s="5" t="s">
        <v>197</v>
      </c>
      <c r="N2469" s="5" t="s">
        <v>66</v>
      </c>
      <c r="O2469" s="7">
        <v>0</v>
      </c>
      <c r="P2469" s="7">
        <v>0</v>
      </c>
      <c r="Q2469" s="7">
        <v>0</v>
      </c>
      <c r="R2469" s="7">
        <v>0</v>
      </c>
      <c r="T2469" s="5">
        <v>0</v>
      </c>
      <c r="W2469" s="5">
        <v>0</v>
      </c>
      <c r="Y2469" s="5">
        <v>0</v>
      </c>
      <c r="Z2469" s="5">
        <v>0</v>
      </c>
      <c r="AB2469" s="5">
        <v>0</v>
      </c>
      <c r="AC2469" s="5">
        <v>0</v>
      </c>
      <c r="AE2469" s="5">
        <v>0</v>
      </c>
      <c r="AF2469" s="5">
        <v>0</v>
      </c>
      <c r="AH2469" s="5">
        <v>0</v>
      </c>
      <c r="AJ2469" s="7">
        <v>0</v>
      </c>
      <c r="AZ2469" s="5" t="s">
        <v>175</v>
      </c>
      <c r="BB2469" s="5" t="s">
        <v>77</v>
      </c>
      <c r="BD2469" s="5" t="s">
        <v>432</v>
      </c>
      <c r="BE2469" s="5" t="s">
        <v>67</v>
      </c>
    </row>
    <row r="2470" spans="1:57" x14ac:dyDescent="0.25">
      <c r="A2470" s="5">
        <v>2469</v>
      </c>
      <c r="B2470" s="6">
        <v>42582.528831018521</v>
      </c>
      <c r="D2470" s="5" t="s">
        <v>317</v>
      </c>
      <c r="E2470" s="5" t="s">
        <v>318</v>
      </c>
      <c r="F2470" s="5" t="s">
        <v>317</v>
      </c>
      <c r="G2470" s="5" t="s">
        <v>80</v>
      </c>
      <c r="H2470" s="5" t="s">
        <v>319</v>
      </c>
      <c r="I2470" s="5" t="s">
        <v>320</v>
      </c>
      <c r="J2470" s="5" t="s">
        <v>65</v>
      </c>
      <c r="K2470" s="5" t="s">
        <v>65</v>
      </c>
      <c r="M2470" s="5" t="s">
        <v>446</v>
      </c>
      <c r="N2470" s="5" t="s">
        <v>66</v>
      </c>
      <c r="O2470" s="7">
        <v>0</v>
      </c>
      <c r="P2470" s="7">
        <v>0</v>
      </c>
      <c r="Q2470" s="7">
        <v>0</v>
      </c>
      <c r="R2470" s="7">
        <v>0</v>
      </c>
      <c r="T2470" s="5">
        <v>0</v>
      </c>
      <c r="W2470" s="5">
        <v>0</v>
      </c>
      <c r="Y2470" s="5">
        <v>0</v>
      </c>
      <c r="Z2470" s="5">
        <v>0</v>
      </c>
      <c r="AB2470" s="5">
        <v>0</v>
      </c>
      <c r="AC2470" s="5">
        <v>0</v>
      </c>
      <c r="AE2470" s="5">
        <v>0</v>
      </c>
      <c r="AF2470" s="5">
        <v>0</v>
      </c>
      <c r="AH2470" s="5">
        <v>0</v>
      </c>
      <c r="AJ2470" s="7">
        <v>0</v>
      </c>
      <c r="BB2470" s="5" t="s">
        <v>322</v>
      </c>
      <c r="BD2470" s="5" t="s">
        <v>323</v>
      </c>
      <c r="BE2470" s="5" t="s">
        <v>324</v>
      </c>
    </row>
    <row r="2471" spans="1:57" x14ac:dyDescent="0.25">
      <c r="A2471" s="5">
        <v>2470</v>
      </c>
      <c r="B2471" s="6">
        <v>42582.528587962966</v>
      </c>
      <c r="D2471" s="5" t="s">
        <v>330</v>
      </c>
      <c r="E2471" s="5" t="s">
        <v>318</v>
      </c>
      <c r="G2471" s="5" t="s">
        <v>64</v>
      </c>
      <c r="H2471" s="5" t="s">
        <v>319</v>
      </c>
      <c r="I2471" s="5" t="s">
        <v>176</v>
      </c>
      <c r="J2471" s="5" t="s">
        <v>65</v>
      </c>
      <c r="K2471" s="5" t="s">
        <v>65</v>
      </c>
      <c r="M2471" s="5" t="s">
        <v>363</v>
      </c>
      <c r="N2471" s="5" t="s">
        <v>66</v>
      </c>
      <c r="O2471" s="7">
        <v>0</v>
      </c>
      <c r="P2471" s="7">
        <v>0</v>
      </c>
      <c r="Q2471" s="7">
        <v>0</v>
      </c>
      <c r="R2471" s="7">
        <v>0</v>
      </c>
      <c r="T2471" s="5">
        <v>0</v>
      </c>
      <c r="W2471" s="5">
        <v>0</v>
      </c>
      <c r="Y2471" s="5">
        <v>0</v>
      </c>
      <c r="Z2471" s="5">
        <v>0</v>
      </c>
      <c r="AB2471" s="5">
        <v>0</v>
      </c>
      <c r="AC2471" s="5">
        <v>0</v>
      </c>
      <c r="AE2471" s="5">
        <v>0</v>
      </c>
      <c r="AF2471" s="5">
        <v>0</v>
      </c>
      <c r="AH2471" s="5">
        <v>0</v>
      </c>
      <c r="AJ2471" s="7">
        <v>0</v>
      </c>
      <c r="AZ2471" s="5" t="s">
        <v>175</v>
      </c>
      <c r="BB2471" s="5" t="s">
        <v>178</v>
      </c>
      <c r="BD2471" s="5" t="s">
        <v>439</v>
      </c>
      <c r="BE2471" s="5" t="s">
        <v>67</v>
      </c>
    </row>
    <row r="2472" spans="1:57" x14ac:dyDescent="0.25">
      <c r="A2472" s="5">
        <v>2471</v>
      </c>
      <c r="B2472" s="6">
        <v>42582.506064814814</v>
      </c>
      <c r="C2472" s="6">
        <v>42582.685312499998</v>
      </c>
      <c r="D2472" s="5" t="s">
        <v>336</v>
      </c>
      <c r="E2472" s="5" t="s">
        <v>68</v>
      </c>
      <c r="F2472" s="5" t="s">
        <v>337</v>
      </c>
      <c r="G2472" s="5" t="s">
        <v>64</v>
      </c>
      <c r="H2472" s="5" t="s">
        <v>319</v>
      </c>
      <c r="I2472" s="5" t="s">
        <v>69</v>
      </c>
      <c r="J2472" s="5" t="s">
        <v>65</v>
      </c>
      <c r="K2472" s="5" t="s">
        <v>65</v>
      </c>
      <c r="L2472" s="5">
        <v>181011</v>
      </c>
      <c r="M2472" s="5" t="s">
        <v>70</v>
      </c>
      <c r="N2472" s="5" t="s">
        <v>70</v>
      </c>
      <c r="O2472" s="7">
        <v>0</v>
      </c>
      <c r="P2472" s="7">
        <v>0</v>
      </c>
      <c r="Q2472" s="7">
        <v>0</v>
      </c>
      <c r="R2472" s="7">
        <v>0</v>
      </c>
      <c r="T2472" s="5">
        <v>33</v>
      </c>
      <c r="U2472" s="5">
        <v>0</v>
      </c>
      <c r="V2472" s="5">
        <v>0</v>
      </c>
      <c r="W2472" s="5">
        <v>0</v>
      </c>
      <c r="Z2472" s="5">
        <v>0</v>
      </c>
      <c r="AC2472" s="5">
        <v>0</v>
      </c>
      <c r="AF2472" s="5">
        <v>0</v>
      </c>
      <c r="AI2472" s="7">
        <v>998.28719999999998</v>
      </c>
      <c r="AJ2472" s="7">
        <v>0.1729</v>
      </c>
      <c r="AK2472" s="5" t="s">
        <v>189</v>
      </c>
      <c r="AZ2472" s="5" t="s">
        <v>186</v>
      </c>
      <c r="BB2472" s="5" t="s">
        <v>71</v>
      </c>
    </row>
    <row r="2473" spans="1:57" x14ac:dyDescent="0.25">
      <c r="A2473" s="5">
        <v>2472</v>
      </c>
      <c r="B2473" s="6">
        <v>42582.505833333336</v>
      </c>
      <c r="C2473" s="6">
        <v>42582.681527777779</v>
      </c>
      <c r="D2473" s="5" t="s">
        <v>336</v>
      </c>
      <c r="E2473" s="5" t="s">
        <v>68</v>
      </c>
      <c r="F2473" s="5" t="s">
        <v>337</v>
      </c>
      <c r="G2473" s="5" t="s">
        <v>64</v>
      </c>
      <c r="H2473" s="5" t="s">
        <v>319</v>
      </c>
      <c r="I2473" s="5" t="s">
        <v>69</v>
      </c>
      <c r="J2473" s="5" t="s">
        <v>65</v>
      </c>
      <c r="K2473" s="5" t="s">
        <v>65</v>
      </c>
      <c r="L2473" s="5">
        <v>15579207</v>
      </c>
      <c r="M2473" s="5" t="s">
        <v>70</v>
      </c>
      <c r="N2473" s="5" t="s">
        <v>70</v>
      </c>
      <c r="O2473" s="7">
        <v>0</v>
      </c>
      <c r="P2473" s="7">
        <v>0</v>
      </c>
      <c r="Q2473" s="7">
        <v>0</v>
      </c>
      <c r="R2473" s="7">
        <v>0</v>
      </c>
      <c r="T2473" s="5">
        <v>33</v>
      </c>
      <c r="U2473" s="5">
        <v>0</v>
      </c>
      <c r="V2473" s="5">
        <v>0</v>
      </c>
      <c r="W2473" s="5">
        <v>0</v>
      </c>
      <c r="Z2473" s="5">
        <v>0</v>
      </c>
      <c r="AC2473" s="5">
        <v>0</v>
      </c>
      <c r="AF2473" s="5">
        <v>0</v>
      </c>
      <c r="AI2473" s="7">
        <v>1001.7296</v>
      </c>
      <c r="AJ2473" s="7">
        <v>14.8574</v>
      </c>
      <c r="AK2473" s="5" t="s">
        <v>190</v>
      </c>
      <c r="AZ2473" s="5" t="s">
        <v>185</v>
      </c>
      <c r="BB2473" s="5" t="s">
        <v>74</v>
      </c>
    </row>
    <row r="2474" spans="1:57" x14ac:dyDescent="0.25">
      <c r="A2474" s="5">
        <v>2473</v>
      </c>
      <c r="B2474" s="6">
        <v>42582.497812499998</v>
      </c>
      <c r="D2474" s="5" t="s">
        <v>317</v>
      </c>
      <c r="E2474" s="5" t="s">
        <v>318</v>
      </c>
      <c r="F2474" s="5" t="s">
        <v>317</v>
      </c>
      <c r="G2474" s="5" t="s">
        <v>80</v>
      </c>
      <c r="H2474" s="5" t="s">
        <v>319</v>
      </c>
      <c r="I2474" s="5" t="s">
        <v>320</v>
      </c>
      <c r="J2474" s="5" t="s">
        <v>65</v>
      </c>
      <c r="K2474" s="5" t="s">
        <v>65</v>
      </c>
      <c r="M2474" s="5" t="s">
        <v>222</v>
      </c>
      <c r="N2474" s="5" t="s">
        <v>66</v>
      </c>
      <c r="O2474" s="7">
        <v>0</v>
      </c>
      <c r="P2474" s="7">
        <v>0</v>
      </c>
      <c r="Q2474" s="7">
        <v>0</v>
      </c>
      <c r="R2474" s="7">
        <v>0</v>
      </c>
      <c r="T2474" s="5">
        <v>0</v>
      </c>
      <c r="W2474" s="5">
        <v>0</v>
      </c>
      <c r="Y2474" s="5">
        <v>0</v>
      </c>
      <c r="Z2474" s="5">
        <v>0</v>
      </c>
      <c r="AB2474" s="5">
        <v>0</v>
      </c>
      <c r="AC2474" s="5">
        <v>0</v>
      </c>
      <c r="AE2474" s="5">
        <v>0</v>
      </c>
      <c r="AF2474" s="5">
        <v>0</v>
      </c>
      <c r="AH2474" s="5">
        <v>0</v>
      </c>
      <c r="AJ2474" s="7">
        <v>0</v>
      </c>
      <c r="BB2474" s="5" t="s">
        <v>322</v>
      </c>
      <c r="BD2474" s="5" t="s">
        <v>323</v>
      </c>
      <c r="BE2474" s="5" t="s">
        <v>324</v>
      </c>
    </row>
    <row r="2475" spans="1:57" x14ac:dyDescent="0.25">
      <c r="A2475" s="5">
        <v>2474</v>
      </c>
      <c r="B2475" s="6">
        <v>42582.472175925926</v>
      </c>
      <c r="D2475" s="5" t="s">
        <v>318</v>
      </c>
      <c r="E2475" s="5" t="s">
        <v>326</v>
      </c>
      <c r="G2475" s="5" t="s">
        <v>64</v>
      </c>
      <c r="H2475" s="5" t="s">
        <v>319</v>
      </c>
      <c r="I2475" s="5" t="s">
        <v>75</v>
      </c>
      <c r="J2475" s="5" t="s">
        <v>65</v>
      </c>
      <c r="K2475" s="5" t="s">
        <v>65</v>
      </c>
      <c r="M2475" s="5" t="s">
        <v>354</v>
      </c>
      <c r="N2475" s="5" t="s">
        <v>76</v>
      </c>
      <c r="O2475" s="7">
        <v>0</v>
      </c>
      <c r="P2475" s="7">
        <v>0</v>
      </c>
      <c r="Q2475" s="7">
        <v>0</v>
      </c>
      <c r="R2475" s="7">
        <v>0</v>
      </c>
      <c r="T2475" s="5">
        <v>0</v>
      </c>
      <c r="W2475" s="5">
        <v>0</v>
      </c>
      <c r="Y2475" s="5">
        <v>0</v>
      </c>
      <c r="Z2475" s="5">
        <v>0</v>
      </c>
      <c r="AB2475" s="5">
        <v>0</v>
      </c>
      <c r="AC2475" s="5">
        <v>0</v>
      </c>
      <c r="AE2475" s="5">
        <v>0</v>
      </c>
      <c r="AF2475" s="5">
        <v>0</v>
      </c>
      <c r="AH2475" s="5">
        <v>0</v>
      </c>
      <c r="AJ2475" s="7">
        <v>0</v>
      </c>
      <c r="AZ2475" s="5" t="s">
        <v>175</v>
      </c>
      <c r="BB2475" s="5" t="s">
        <v>77</v>
      </c>
      <c r="BD2475" s="5" t="s">
        <v>432</v>
      </c>
      <c r="BE2475" s="5" t="s">
        <v>67</v>
      </c>
    </row>
    <row r="2476" spans="1:57" x14ac:dyDescent="0.25">
      <c r="A2476" s="5">
        <v>2475</v>
      </c>
      <c r="B2476" s="6">
        <v>42582.422731481478</v>
      </c>
      <c r="C2476" s="6">
        <v>42582.587418981479</v>
      </c>
      <c r="D2476" s="5" t="s">
        <v>336</v>
      </c>
      <c r="E2476" s="5" t="s">
        <v>241</v>
      </c>
      <c r="F2476" s="5" t="s">
        <v>337</v>
      </c>
      <c r="G2476" s="5" t="s">
        <v>64</v>
      </c>
      <c r="H2476" s="5" t="s">
        <v>319</v>
      </c>
      <c r="I2476" s="5" t="s">
        <v>69</v>
      </c>
      <c r="J2476" s="5" t="s">
        <v>65</v>
      </c>
      <c r="K2476" s="5" t="s">
        <v>65</v>
      </c>
      <c r="L2476" s="5">
        <v>123219</v>
      </c>
      <c r="M2476" s="5" t="s">
        <v>70</v>
      </c>
      <c r="N2476" s="5" t="s">
        <v>70</v>
      </c>
      <c r="O2476" s="7">
        <v>0</v>
      </c>
      <c r="P2476" s="7">
        <v>0</v>
      </c>
      <c r="Q2476" s="7">
        <v>0</v>
      </c>
      <c r="R2476" s="7">
        <v>0</v>
      </c>
      <c r="T2476" s="5">
        <v>33</v>
      </c>
      <c r="U2476" s="5">
        <v>0</v>
      </c>
      <c r="V2476" s="5">
        <v>0</v>
      </c>
      <c r="W2476" s="5">
        <v>0</v>
      </c>
      <c r="Z2476" s="5">
        <v>0</v>
      </c>
      <c r="AC2476" s="5">
        <v>0</v>
      </c>
      <c r="AF2476" s="5">
        <v>0</v>
      </c>
      <c r="AI2476" s="7">
        <v>1001.9777</v>
      </c>
      <c r="AJ2476" s="7">
        <v>0.1182</v>
      </c>
      <c r="AK2476" s="5" t="s">
        <v>189</v>
      </c>
      <c r="AZ2476" s="5" t="s">
        <v>186</v>
      </c>
      <c r="BB2476" s="5" t="s">
        <v>71</v>
      </c>
    </row>
    <row r="2477" spans="1:57" x14ac:dyDescent="0.25">
      <c r="A2477" s="5">
        <v>2476</v>
      </c>
      <c r="B2477" s="6">
        <v>42582.422488425924</v>
      </c>
      <c r="C2477" s="6">
        <v>42582.581064814818</v>
      </c>
      <c r="D2477" s="5" t="s">
        <v>336</v>
      </c>
      <c r="E2477" s="5" t="s">
        <v>241</v>
      </c>
      <c r="F2477" s="5" t="s">
        <v>337</v>
      </c>
      <c r="G2477" s="5" t="s">
        <v>64</v>
      </c>
      <c r="H2477" s="5" t="s">
        <v>319</v>
      </c>
      <c r="I2477" s="5" t="s">
        <v>69</v>
      </c>
      <c r="J2477" s="5" t="s">
        <v>65</v>
      </c>
      <c r="K2477" s="5" t="s">
        <v>65</v>
      </c>
      <c r="L2477" s="5">
        <v>4127238</v>
      </c>
      <c r="M2477" s="5" t="s">
        <v>70</v>
      </c>
      <c r="N2477" s="5" t="s">
        <v>70</v>
      </c>
      <c r="O2477" s="7">
        <v>0</v>
      </c>
      <c r="P2477" s="7">
        <v>0</v>
      </c>
      <c r="Q2477" s="7">
        <v>0</v>
      </c>
      <c r="R2477" s="7">
        <v>0</v>
      </c>
      <c r="T2477" s="5">
        <v>33</v>
      </c>
      <c r="U2477" s="5">
        <v>0</v>
      </c>
      <c r="V2477" s="5">
        <v>0</v>
      </c>
      <c r="W2477" s="5">
        <v>0</v>
      </c>
      <c r="Z2477" s="5">
        <v>0</v>
      </c>
      <c r="AC2477" s="5">
        <v>0</v>
      </c>
      <c r="AF2477" s="5">
        <v>0</v>
      </c>
      <c r="AI2477" s="7">
        <v>1005.7843</v>
      </c>
      <c r="AJ2477" s="7">
        <v>3.9365000000000001</v>
      </c>
      <c r="AK2477" s="5" t="s">
        <v>190</v>
      </c>
      <c r="AZ2477" s="5" t="s">
        <v>185</v>
      </c>
      <c r="BB2477" s="5" t="s">
        <v>74</v>
      </c>
    </row>
    <row r="2478" spans="1:57" x14ac:dyDescent="0.25">
      <c r="A2478" s="5">
        <v>2477</v>
      </c>
      <c r="B2478" s="6">
        <v>42582.422256944446</v>
      </c>
      <c r="C2478" s="6">
        <v>42582.581076388888</v>
      </c>
      <c r="D2478" s="5" t="s">
        <v>336</v>
      </c>
      <c r="E2478" s="5" t="s">
        <v>241</v>
      </c>
      <c r="F2478" s="5" t="s">
        <v>337</v>
      </c>
      <c r="G2478" s="5" t="s">
        <v>64</v>
      </c>
      <c r="H2478" s="5" t="s">
        <v>319</v>
      </c>
      <c r="I2478" s="5" t="s">
        <v>69</v>
      </c>
      <c r="J2478" s="5" t="s">
        <v>65</v>
      </c>
      <c r="K2478" s="5" t="s">
        <v>65</v>
      </c>
      <c r="L2478" s="5">
        <v>2890244</v>
      </c>
      <c r="M2478" s="5" t="s">
        <v>70</v>
      </c>
      <c r="N2478" s="5" t="s">
        <v>70</v>
      </c>
      <c r="O2478" s="7">
        <v>0</v>
      </c>
      <c r="P2478" s="7">
        <v>0</v>
      </c>
      <c r="Q2478" s="7">
        <v>0</v>
      </c>
      <c r="R2478" s="7">
        <v>0</v>
      </c>
      <c r="T2478" s="5">
        <v>39</v>
      </c>
      <c r="U2478" s="5">
        <v>0</v>
      </c>
      <c r="V2478" s="5">
        <v>0</v>
      </c>
      <c r="W2478" s="5">
        <v>0</v>
      </c>
      <c r="Z2478" s="5">
        <v>0</v>
      </c>
      <c r="AC2478" s="5">
        <v>0</v>
      </c>
      <c r="AF2478" s="5">
        <v>0</v>
      </c>
      <c r="AI2478" s="7">
        <v>41.177700000000002</v>
      </c>
      <c r="AJ2478" s="7">
        <v>2.7568000000000001</v>
      </c>
      <c r="AK2478" s="5" t="s">
        <v>78</v>
      </c>
      <c r="BB2478" s="5" t="s">
        <v>79</v>
      </c>
    </row>
    <row r="2479" spans="1:57" x14ac:dyDescent="0.25">
      <c r="A2479" s="5">
        <v>2478</v>
      </c>
      <c r="B2479" s="6">
        <v>42582.422048611108</v>
      </c>
      <c r="C2479" s="6">
        <v>42582.581076388888</v>
      </c>
      <c r="D2479" s="5" t="s">
        <v>336</v>
      </c>
      <c r="E2479" s="5" t="s">
        <v>241</v>
      </c>
      <c r="F2479" s="5" t="s">
        <v>337</v>
      </c>
      <c r="G2479" s="5" t="s">
        <v>64</v>
      </c>
      <c r="H2479" s="5" t="s">
        <v>319</v>
      </c>
      <c r="I2479" s="5" t="s">
        <v>69</v>
      </c>
      <c r="J2479" s="5" t="s">
        <v>65</v>
      </c>
      <c r="K2479" s="5" t="s">
        <v>65</v>
      </c>
      <c r="L2479" s="5">
        <v>6496708</v>
      </c>
      <c r="M2479" s="5" t="s">
        <v>70</v>
      </c>
      <c r="N2479" s="5" t="s">
        <v>70</v>
      </c>
      <c r="O2479" s="7">
        <v>0</v>
      </c>
      <c r="P2479" s="7">
        <v>0</v>
      </c>
      <c r="Q2479" s="7">
        <v>0</v>
      </c>
      <c r="R2479" s="7">
        <v>0</v>
      </c>
      <c r="T2479" s="5">
        <v>39</v>
      </c>
      <c r="U2479" s="5">
        <v>0</v>
      </c>
      <c r="V2479" s="5">
        <v>0</v>
      </c>
      <c r="W2479" s="5">
        <v>0</v>
      </c>
      <c r="Z2479" s="5">
        <v>0</v>
      </c>
      <c r="AC2479" s="5">
        <v>0</v>
      </c>
      <c r="AF2479" s="5">
        <v>0</v>
      </c>
      <c r="AI2479" s="7">
        <v>40.177700000000002</v>
      </c>
      <c r="AJ2479" s="7">
        <v>6.1962999999999999</v>
      </c>
      <c r="AK2479" s="5" t="s">
        <v>72</v>
      </c>
      <c r="BB2479" s="5" t="s">
        <v>73</v>
      </c>
    </row>
    <row r="2480" spans="1:57" x14ac:dyDescent="0.25">
      <c r="A2480" s="5">
        <v>2479</v>
      </c>
      <c r="B2480" s="6">
        <v>42582.410081018519</v>
      </c>
      <c r="D2480" s="5" t="s">
        <v>317</v>
      </c>
      <c r="E2480" s="5" t="s">
        <v>318</v>
      </c>
      <c r="F2480" s="5" t="s">
        <v>317</v>
      </c>
      <c r="G2480" s="5" t="s">
        <v>80</v>
      </c>
      <c r="H2480" s="5" t="s">
        <v>319</v>
      </c>
      <c r="I2480" s="5" t="s">
        <v>320</v>
      </c>
      <c r="J2480" s="5" t="s">
        <v>65</v>
      </c>
      <c r="K2480" s="5" t="s">
        <v>65</v>
      </c>
      <c r="M2480" s="5" t="s">
        <v>325</v>
      </c>
      <c r="N2480" s="5" t="s">
        <v>66</v>
      </c>
      <c r="O2480" s="7">
        <v>0</v>
      </c>
      <c r="P2480" s="7">
        <v>0</v>
      </c>
      <c r="Q2480" s="7">
        <v>0</v>
      </c>
      <c r="R2480" s="7">
        <v>0</v>
      </c>
      <c r="T2480" s="5">
        <v>0</v>
      </c>
      <c r="W2480" s="5">
        <v>0</v>
      </c>
      <c r="Y2480" s="5">
        <v>0</v>
      </c>
      <c r="Z2480" s="5">
        <v>0</v>
      </c>
      <c r="AB2480" s="5">
        <v>0</v>
      </c>
      <c r="AC2480" s="5">
        <v>0</v>
      </c>
      <c r="AE2480" s="5">
        <v>0</v>
      </c>
      <c r="AF2480" s="5">
        <v>0</v>
      </c>
      <c r="AH2480" s="5">
        <v>0</v>
      </c>
      <c r="AJ2480" s="7">
        <v>0</v>
      </c>
      <c r="BB2480" s="5" t="s">
        <v>322</v>
      </c>
      <c r="BD2480" s="5" t="s">
        <v>323</v>
      </c>
      <c r="BE2480" s="5" t="s">
        <v>324</v>
      </c>
    </row>
    <row r="2481" spans="1:57" x14ac:dyDescent="0.25">
      <c r="A2481" s="5">
        <v>2480</v>
      </c>
      <c r="B2481" s="6">
        <v>42582.041608796295</v>
      </c>
      <c r="C2481" s="6">
        <v>42582.161620370367</v>
      </c>
      <c r="D2481" s="5" t="s">
        <v>336</v>
      </c>
      <c r="E2481" s="5" t="s">
        <v>241</v>
      </c>
      <c r="F2481" s="5" t="s">
        <v>337</v>
      </c>
      <c r="G2481" s="5" t="s">
        <v>64</v>
      </c>
      <c r="H2481" s="5" t="s">
        <v>319</v>
      </c>
      <c r="I2481" s="5" t="s">
        <v>69</v>
      </c>
      <c r="J2481" s="5" t="s">
        <v>65</v>
      </c>
      <c r="K2481" s="5" t="s">
        <v>65</v>
      </c>
      <c r="L2481" s="5">
        <v>0</v>
      </c>
      <c r="M2481" s="5" t="s">
        <v>70</v>
      </c>
      <c r="N2481" s="5" t="s">
        <v>70</v>
      </c>
      <c r="O2481" s="7">
        <v>0</v>
      </c>
      <c r="P2481" s="7">
        <v>0</v>
      </c>
      <c r="Q2481" s="7">
        <v>0</v>
      </c>
      <c r="R2481" s="7">
        <v>0</v>
      </c>
      <c r="T2481" s="5">
        <v>0</v>
      </c>
      <c r="U2481" s="5">
        <v>0</v>
      </c>
      <c r="V2481" s="5">
        <v>0</v>
      </c>
      <c r="W2481" s="5">
        <v>0</v>
      </c>
      <c r="Z2481" s="5">
        <v>0</v>
      </c>
      <c r="AC2481" s="5">
        <v>0</v>
      </c>
      <c r="AF2481" s="5">
        <v>0</v>
      </c>
      <c r="AK2481" s="5" t="s">
        <v>78</v>
      </c>
      <c r="BB2481" s="5" t="s">
        <v>79</v>
      </c>
    </row>
    <row r="2482" spans="1:57" x14ac:dyDescent="0.25">
      <c r="A2482" s="5">
        <v>2481</v>
      </c>
      <c r="B2482" s="6">
        <v>42582.036249999997</v>
      </c>
      <c r="C2482" s="6">
        <v>42582.161631944444</v>
      </c>
      <c r="D2482" s="5" t="s">
        <v>336</v>
      </c>
      <c r="E2482" s="5" t="s">
        <v>241</v>
      </c>
      <c r="F2482" s="5" t="s">
        <v>337</v>
      </c>
      <c r="G2482" s="5" t="s">
        <v>64</v>
      </c>
      <c r="H2482" s="5" t="s">
        <v>319</v>
      </c>
      <c r="I2482" s="5" t="s">
        <v>69</v>
      </c>
      <c r="J2482" s="5" t="s">
        <v>65</v>
      </c>
      <c r="K2482" s="5" t="s">
        <v>65</v>
      </c>
      <c r="L2482" s="5">
        <v>430365</v>
      </c>
      <c r="M2482" s="5" t="s">
        <v>70</v>
      </c>
      <c r="N2482" s="5" t="s">
        <v>70</v>
      </c>
      <c r="O2482" s="7">
        <v>0</v>
      </c>
      <c r="P2482" s="7">
        <v>0</v>
      </c>
      <c r="Q2482" s="7">
        <v>0</v>
      </c>
      <c r="R2482" s="7">
        <v>0</v>
      </c>
      <c r="T2482" s="5">
        <v>39</v>
      </c>
      <c r="U2482" s="5">
        <v>0</v>
      </c>
      <c r="V2482" s="5">
        <v>0</v>
      </c>
      <c r="W2482" s="5">
        <v>0</v>
      </c>
      <c r="Z2482" s="5">
        <v>0</v>
      </c>
      <c r="AC2482" s="5">
        <v>0</v>
      </c>
      <c r="AF2482" s="5">
        <v>0</v>
      </c>
      <c r="AI2482" s="7">
        <v>41.588900000000002</v>
      </c>
      <c r="AJ2482" s="7">
        <v>0.41110000000000002</v>
      </c>
      <c r="AK2482" s="5" t="s">
        <v>72</v>
      </c>
      <c r="BB2482" s="5" t="s">
        <v>73</v>
      </c>
    </row>
    <row r="2483" spans="1:57" x14ac:dyDescent="0.25">
      <c r="A2483" s="5">
        <v>2482</v>
      </c>
      <c r="B2483" s="6">
        <v>42581.974317129629</v>
      </c>
      <c r="C2483" s="6">
        <v>42582.164236111108</v>
      </c>
      <c r="D2483" s="5" t="s">
        <v>336</v>
      </c>
      <c r="E2483" s="5" t="s">
        <v>241</v>
      </c>
      <c r="F2483" s="5" t="s">
        <v>337</v>
      </c>
      <c r="G2483" s="5" t="s">
        <v>64</v>
      </c>
      <c r="H2483" s="5" t="s">
        <v>319</v>
      </c>
      <c r="I2483" s="5" t="s">
        <v>69</v>
      </c>
      <c r="J2483" s="5" t="s">
        <v>65</v>
      </c>
      <c r="K2483" s="5" t="s">
        <v>65</v>
      </c>
      <c r="L2483" s="5">
        <v>15638</v>
      </c>
      <c r="M2483" s="5" t="s">
        <v>70</v>
      </c>
      <c r="N2483" s="5" t="s">
        <v>70</v>
      </c>
      <c r="O2483" s="7">
        <v>0</v>
      </c>
      <c r="P2483" s="7">
        <v>0</v>
      </c>
      <c r="Q2483" s="7">
        <v>0</v>
      </c>
      <c r="R2483" s="7">
        <v>0</v>
      </c>
      <c r="T2483" s="5">
        <v>33</v>
      </c>
      <c r="U2483" s="5">
        <v>0</v>
      </c>
      <c r="V2483" s="5">
        <v>0</v>
      </c>
      <c r="W2483" s="5">
        <v>0</v>
      </c>
      <c r="Z2483" s="5">
        <v>0</v>
      </c>
      <c r="AC2483" s="5">
        <v>0</v>
      </c>
      <c r="AF2483" s="5">
        <v>0</v>
      </c>
      <c r="AI2483" s="7">
        <v>1006.0314</v>
      </c>
      <c r="AJ2483" s="7">
        <v>1.5599999999999999E-2</v>
      </c>
      <c r="AK2483" s="5" t="s">
        <v>149</v>
      </c>
      <c r="AZ2483" s="5" t="s">
        <v>186</v>
      </c>
      <c r="BB2483" s="5" t="s">
        <v>71</v>
      </c>
    </row>
    <row r="2484" spans="1:57" x14ac:dyDescent="0.25">
      <c r="A2484" s="5">
        <v>2483</v>
      </c>
      <c r="B2484" s="6">
        <v>42581.966828703706</v>
      </c>
      <c r="C2484" s="6">
        <v>42582.116342592592</v>
      </c>
      <c r="D2484" s="5" t="s">
        <v>336</v>
      </c>
      <c r="E2484" s="5" t="s">
        <v>241</v>
      </c>
      <c r="F2484" s="5" t="s">
        <v>337</v>
      </c>
      <c r="G2484" s="5" t="s">
        <v>64</v>
      </c>
      <c r="H2484" s="5" t="s">
        <v>319</v>
      </c>
      <c r="I2484" s="5" t="s">
        <v>69</v>
      </c>
      <c r="J2484" s="5" t="s">
        <v>65</v>
      </c>
      <c r="K2484" s="5" t="s">
        <v>65</v>
      </c>
      <c r="L2484" s="5">
        <v>386735</v>
      </c>
      <c r="M2484" s="5" t="s">
        <v>70</v>
      </c>
      <c r="N2484" s="5" t="s">
        <v>70</v>
      </c>
      <c r="O2484" s="7">
        <v>0</v>
      </c>
      <c r="P2484" s="7">
        <v>0</v>
      </c>
      <c r="Q2484" s="7">
        <v>0</v>
      </c>
      <c r="R2484" s="7">
        <v>0</v>
      </c>
      <c r="T2484" s="5">
        <v>33</v>
      </c>
      <c r="U2484" s="5">
        <v>0</v>
      </c>
      <c r="V2484" s="5">
        <v>0</v>
      </c>
      <c r="W2484" s="5">
        <v>0</v>
      </c>
      <c r="Z2484" s="5">
        <v>0</v>
      </c>
      <c r="AC2484" s="5">
        <v>0</v>
      </c>
      <c r="AF2484" s="5">
        <v>0</v>
      </c>
      <c r="AI2484" s="7">
        <v>1006.1681</v>
      </c>
      <c r="AJ2484" s="7">
        <v>0.36820000000000003</v>
      </c>
      <c r="AK2484" s="5" t="s">
        <v>148</v>
      </c>
      <c r="AZ2484" s="5" t="s">
        <v>185</v>
      </c>
      <c r="BB2484" s="5" t="s">
        <v>74</v>
      </c>
    </row>
    <row r="2485" spans="1:57" x14ac:dyDescent="0.25">
      <c r="A2485" s="5">
        <v>2484</v>
      </c>
      <c r="B2485" s="6">
        <v>42581.916597222225</v>
      </c>
      <c r="C2485" s="6">
        <v>42582.061828703707</v>
      </c>
      <c r="D2485" s="5" t="s">
        <v>336</v>
      </c>
      <c r="E2485" s="5" t="s">
        <v>68</v>
      </c>
      <c r="F2485" s="5" t="s">
        <v>337</v>
      </c>
      <c r="G2485" s="5" t="s">
        <v>64</v>
      </c>
      <c r="H2485" s="5" t="s">
        <v>319</v>
      </c>
      <c r="I2485" s="5" t="s">
        <v>69</v>
      </c>
      <c r="J2485" s="5" t="s">
        <v>65</v>
      </c>
      <c r="K2485" s="5" t="s">
        <v>65</v>
      </c>
      <c r="L2485" s="5">
        <v>9742</v>
      </c>
      <c r="M2485" s="5" t="s">
        <v>70</v>
      </c>
      <c r="N2485" s="5" t="s">
        <v>70</v>
      </c>
      <c r="O2485" s="7">
        <v>0</v>
      </c>
      <c r="P2485" s="7">
        <v>0</v>
      </c>
      <c r="Q2485" s="7">
        <v>0</v>
      </c>
      <c r="R2485" s="7">
        <v>0</v>
      </c>
      <c r="T2485" s="5">
        <v>39</v>
      </c>
      <c r="U2485" s="5">
        <v>0</v>
      </c>
      <c r="V2485" s="5">
        <v>0</v>
      </c>
      <c r="W2485" s="5">
        <v>0</v>
      </c>
      <c r="Z2485" s="5">
        <v>0</v>
      </c>
      <c r="AC2485" s="5">
        <v>0</v>
      </c>
      <c r="AF2485" s="5">
        <v>0</v>
      </c>
      <c r="AI2485" s="7">
        <v>42.121099999999998</v>
      </c>
      <c r="AJ2485" s="7">
        <v>9.7999999999999997E-3</v>
      </c>
      <c r="AK2485" s="5" t="s">
        <v>78</v>
      </c>
      <c r="BB2485" s="5" t="s">
        <v>79</v>
      </c>
    </row>
    <row r="2486" spans="1:57" x14ac:dyDescent="0.25">
      <c r="A2486" s="5">
        <v>2485</v>
      </c>
      <c r="B2486" s="6">
        <v>42581.916226851848</v>
      </c>
      <c r="C2486" s="6">
        <v>42582.06181712963</v>
      </c>
      <c r="D2486" s="5" t="s">
        <v>336</v>
      </c>
      <c r="E2486" s="5" t="s">
        <v>68</v>
      </c>
      <c r="F2486" s="5" t="s">
        <v>337</v>
      </c>
      <c r="G2486" s="5" t="s">
        <v>64</v>
      </c>
      <c r="H2486" s="5" t="s">
        <v>319</v>
      </c>
      <c r="I2486" s="5" t="s">
        <v>69</v>
      </c>
      <c r="J2486" s="5" t="s">
        <v>65</v>
      </c>
      <c r="K2486" s="5" t="s">
        <v>65</v>
      </c>
      <c r="L2486" s="5">
        <v>1380386</v>
      </c>
      <c r="M2486" s="5" t="s">
        <v>70</v>
      </c>
      <c r="N2486" s="5" t="s">
        <v>70</v>
      </c>
      <c r="O2486" s="7">
        <v>0</v>
      </c>
      <c r="P2486" s="7">
        <v>0</v>
      </c>
      <c r="Q2486" s="7">
        <v>0</v>
      </c>
      <c r="R2486" s="7">
        <v>0</v>
      </c>
      <c r="T2486" s="5">
        <v>39</v>
      </c>
      <c r="U2486" s="5">
        <v>0</v>
      </c>
      <c r="V2486" s="5">
        <v>0</v>
      </c>
      <c r="W2486" s="5">
        <v>0</v>
      </c>
      <c r="Z2486" s="5">
        <v>0</v>
      </c>
      <c r="AC2486" s="5">
        <v>0</v>
      </c>
      <c r="AF2486" s="5">
        <v>0</v>
      </c>
      <c r="AI2486" s="7">
        <v>42.914999999999999</v>
      </c>
      <c r="AJ2486" s="7">
        <v>1.3164</v>
      </c>
      <c r="AK2486" s="5" t="s">
        <v>72</v>
      </c>
      <c r="BB2486" s="5" t="s">
        <v>73</v>
      </c>
    </row>
    <row r="2487" spans="1:57" x14ac:dyDescent="0.25">
      <c r="A2487" s="5">
        <v>2486</v>
      </c>
      <c r="B2487" s="6">
        <v>42581.912326388891</v>
      </c>
      <c r="D2487" s="5" t="s">
        <v>318</v>
      </c>
      <c r="E2487" s="5" t="s">
        <v>469</v>
      </c>
      <c r="G2487" s="5" t="s">
        <v>64</v>
      </c>
      <c r="H2487" s="5" t="s">
        <v>319</v>
      </c>
      <c r="I2487" s="5" t="s">
        <v>75</v>
      </c>
      <c r="J2487" s="5" t="s">
        <v>65</v>
      </c>
      <c r="K2487" s="5" t="s">
        <v>65</v>
      </c>
      <c r="M2487" s="5" t="s">
        <v>739</v>
      </c>
      <c r="N2487" s="5" t="s">
        <v>66</v>
      </c>
      <c r="O2487" s="7">
        <v>0</v>
      </c>
      <c r="P2487" s="7">
        <v>0</v>
      </c>
      <c r="Q2487" s="7">
        <v>0</v>
      </c>
      <c r="R2487" s="7">
        <v>0</v>
      </c>
      <c r="T2487" s="5">
        <v>0</v>
      </c>
      <c r="W2487" s="5">
        <v>0</v>
      </c>
      <c r="Y2487" s="5">
        <v>0</v>
      </c>
      <c r="Z2487" s="5">
        <v>0</v>
      </c>
      <c r="AB2487" s="5">
        <v>0</v>
      </c>
      <c r="AC2487" s="5">
        <v>0</v>
      </c>
      <c r="AE2487" s="5">
        <v>0</v>
      </c>
      <c r="AF2487" s="5">
        <v>0</v>
      </c>
      <c r="AH2487" s="5">
        <v>0</v>
      </c>
      <c r="AJ2487" s="7">
        <v>0</v>
      </c>
      <c r="AZ2487" s="5" t="s">
        <v>175</v>
      </c>
      <c r="BB2487" s="5" t="s">
        <v>77</v>
      </c>
      <c r="BD2487" s="5" t="s">
        <v>361</v>
      </c>
      <c r="BE2487" s="5" t="s">
        <v>67</v>
      </c>
    </row>
    <row r="2488" spans="1:57" x14ac:dyDescent="0.25">
      <c r="A2488" s="5">
        <v>2487</v>
      </c>
      <c r="B2488" s="6">
        <v>42581.905543981484</v>
      </c>
      <c r="D2488" s="5" t="s">
        <v>318</v>
      </c>
      <c r="E2488" s="5" t="s">
        <v>788</v>
      </c>
      <c r="G2488" s="5" t="s">
        <v>64</v>
      </c>
      <c r="H2488" s="5" t="s">
        <v>319</v>
      </c>
      <c r="I2488" s="5" t="s">
        <v>75</v>
      </c>
      <c r="J2488" s="5" t="s">
        <v>65</v>
      </c>
      <c r="K2488" s="5" t="s">
        <v>65</v>
      </c>
      <c r="M2488" s="5" t="s">
        <v>789</v>
      </c>
      <c r="N2488" s="5" t="s">
        <v>183</v>
      </c>
      <c r="O2488" s="7">
        <v>0</v>
      </c>
      <c r="P2488" s="7">
        <v>0</v>
      </c>
      <c r="Q2488" s="7">
        <v>0</v>
      </c>
      <c r="R2488" s="7">
        <v>0</v>
      </c>
      <c r="T2488" s="5">
        <v>0</v>
      </c>
      <c r="W2488" s="5">
        <v>0</v>
      </c>
      <c r="Y2488" s="5">
        <v>0</v>
      </c>
      <c r="Z2488" s="5">
        <v>0</v>
      </c>
      <c r="AB2488" s="5">
        <v>0</v>
      </c>
      <c r="AC2488" s="5">
        <v>0</v>
      </c>
      <c r="AE2488" s="5">
        <v>0</v>
      </c>
      <c r="AF2488" s="5">
        <v>0</v>
      </c>
      <c r="AH2488" s="5">
        <v>0</v>
      </c>
      <c r="AJ2488" s="7">
        <v>0</v>
      </c>
      <c r="AZ2488" s="5" t="s">
        <v>175</v>
      </c>
      <c r="BB2488" s="5" t="s">
        <v>77</v>
      </c>
      <c r="BD2488" s="5" t="s">
        <v>361</v>
      </c>
      <c r="BE2488" s="5" t="s">
        <v>67</v>
      </c>
    </row>
    <row r="2489" spans="1:57" x14ac:dyDescent="0.25">
      <c r="A2489" s="5">
        <v>2488</v>
      </c>
      <c r="B2489" s="6">
        <v>42581.890983796293</v>
      </c>
      <c r="C2489" s="6">
        <v>42582.043692129628</v>
      </c>
      <c r="D2489" s="5" t="s">
        <v>336</v>
      </c>
      <c r="E2489" s="5" t="s">
        <v>68</v>
      </c>
      <c r="F2489" s="5" t="s">
        <v>337</v>
      </c>
      <c r="G2489" s="5" t="s">
        <v>64</v>
      </c>
      <c r="H2489" s="5" t="s">
        <v>319</v>
      </c>
      <c r="I2489" s="5" t="s">
        <v>69</v>
      </c>
      <c r="J2489" s="5" t="s">
        <v>65</v>
      </c>
      <c r="K2489" s="5" t="s">
        <v>65</v>
      </c>
      <c r="L2489" s="5">
        <v>85334</v>
      </c>
      <c r="M2489" s="5" t="s">
        <v>70</v>
      </c>
      <c r="N2489" s="5" t="s">
        <v>70</v>
      </c>
      <c r="O2489" s="7">
        <v>0</v>
      </c>
      <c r="P2489" s="7">
        <v>0</v>
      </c>
      <c r="Q2489" s="7">
        <v>0</v>
      </c>
      <c r="R2489" s="7">
        <v>0</v>
      </c>
      <c r="T2489" s="5">
        <v>33</v>
      </c>
      <c r="U2489" s="5">
        <v>0</v>
      </c>
      <c r="V2489" s="5">
        <v>0</v>
      </c>
      <c r="W2489" s="5">
        <v>0</v>
      </c>
      <c r="Z2489" s="5">
        <v>0</v>
      </c>
      <c r="AC2489" s="5">
        <v>0</v>
      </c>
      <c r="AF2489" s="5">
        <v>0</v>
      </c>
      <c r="AI2489" s="7">
        <v>1006.4337</v>
      </c>
      <c r="AJ2489" s="7">
        <v>8.1100000000000005E-2</v>
      </c>
      <c r="AK2489" s="5" t="s">
        <v>189</v>
      </c>
      <c r="AZ2489" s="5" t="s">
        <v>186</v>
      </c>
      <c r="BB2489" s="5" t="s">
        <v>71</v>
      </c>
    </row>
    <row r="2490" spans="1:57" x14ac:dyDescent="0.25">
      <c r="A2490" s="5">
        <v>2489</v>
      </c>
      <c r="B2490" s="6">
        <v>42581.883483796293</v>
      </c>
      <c r="C2490" s="6">
        <v>42582.039421296293</v>
      </c>
      <c r="D2490" s="5" t="s">
        <v>336</v>
      </c>
      <c r="E2490" s="5" t="s">
        <v>68</v>
      </c>
      <c r="F2490" s="5" t="s">
        <v>337</v>
      </c>
      <c r="G2490" s="5" t="s">
        <v>64</v>
      </c>
      <c r="H2490" s="5" t="s">
        <v>319</v>
      </c>
      <c r="I2490" s="5" t="s">
        <v>69</v>
      </c>
      <c r="J2490" s="5" t="s">
        <v>65</v>
      </c>
      <c r="K2490" s="5" t="s">
        <v>65</v>
      </c>
      <c r="L2490" s="5">
        <v>1581317</v>
      </c>
      <c r="M2490" s="5" t="s">
        <v>70</v>
      </c>
      <c r="N2490" s="5" t="s">
        <v>70</v>
      </c>
      <c r="O2490" s="7">
        <v>0</v>
      </c>
      <c r="P2490" s="7">
        <v>0</v>
      </c>
      <c r="Q2490" s="7">
        <v>0</v>
      </c>
      <c r="R2490" s="7">
        <v>0</v>
      </c>
      <c r="T2490" s="5">
        <v>33</v>
      </c>
      <c r="U2490" s="5">
        <v>0</v>
      </c>
      <c r="V2490" s="5">
        <v>0</v>
      </c>
      <c r="W2490" s="5">
        <v>0</v>
      </c>
      <c r="Z2490" s="5">
        <v>0</v>
      </c>
      <c r="AC2490" s="5">
        <v>0</v>
      </c>
      <c r="AF2490" s="5">
        <v>0</v>
      </c>
      <c r="AI2490" s="7">
        <v>1007.7569999999999</v>
      </c>
      <c r="AJ2490" s="7">
        <v>1.5078</v>
      </c>
      <c r="AK2490" s="5" t="s">
        <v>190</v>
      </c>
      <c r="AZ2490" s="5" t="s">
        <v>185</v>
      </c>
      <c r="BB2490" s="5" t="s">
        <v>74</v>
      </c>
    </row>
    <row r="2491" spans="1:57" x14ac:dyDescent="0.25">
      <c r="A2491" s="5">
        <v>2490</v>
      </c>
      <c r="B2491" s="6">
        <v>42581.818252314813</v>
      </c>
      <c r="D2491" s="5" t="s">
        <v>318</v>
      </c>
      <c r="E2491" s="5" t="s">
        <v>346</v>
      </c>
      <c r="G2491" s="5" t="s">
        <v>64</v>
      </c>
      <c r="H2491" s="5" t="s">
        <v>319</v>
      </c>
      <c r="I2491" s="5" t="s">
        <v>75</v>
      </c>
      <c r="J2491" s="5" t="s">
        <v>65</v>
      </c>
      <c r="K2491" s="5" t="s">
        <v>65</v>
      </c>
      <c r="M2491" s="5" t="s">
        <v>495</v>
      </c>
      <c r="N2491" s="5" t="s">
        <v>76</v>
      </c>
      <c r="O2491" s="7">
        <v>0</v>
      </c>
      <c r="P2491" s="7">
        <v>0</v>
      </c>
      <c r="Q2491" s="7">
        <v>0</v>
      </c>
      <c r="R2491" s="7">
        <v>0</v>
      </c>
      <c r="T2491" s="5">
        <v>0</v>
      </c>
      <c r="W2491" s="5">
        <v>0</v>
      </c>
      <c r="Y2491" s="5">
        <v>0</v>
      </c>
      <c r="Z2491" s="5">
        <v>0</v>
      </c>
      <c r="AB2491" s="5">
        <v>0</v>
      </c>
      <c r="AC2491" s="5">
        <v>0</v>
      </c>
      <c r="AE2491" s="5">
        <v>0</v>
      </c>
      <c r="AF2491" s="5">
        <v>0</v>
      </c>
      <c r="AH2491" s="5">
        <v>0</v>
      </c>
      <c r="AJ2491" s="7">
        <v>0</v>
      </c>
      <c r="AZ2491" s="5" t="s">
        <v>175</v>
      </c>
      <c r="BB2491" s="5" t="s">
        <v>77</v>
      </c>
      <c r="BD2491" s="5" t="s">
        <v>361</v>
      </c>
      <c r="BE2491" s="5" t="s">
        <v>67</v>
      </c>
    </row>
    <row r="2492" spans="1:57" x14ac:dyDescent="0.25">
      <c r="A2492" s="5">
        <v>2491</v>
      </c>
      <c r="B2492" s="6">
        <v>42581.813125000001</v>
      </c>
      <c r="D2492" s="5" t="s">
        <v>318</v>
      </c>
      <c r="E2492" s="5" t="s">
        <v>346</v>
      </c>
      <c r="G2492" s="5" t="s">
        <v>64</v>
      </c>
      <c r="H2492" s="5" t="s">
        <v>319</v>
      </c>
      <c r="I2492" s="5" t="s">
        <v>75</v>
      </c>
      <c r="J2492" s="5" t="s">
        <v>65</v>
      </c>
      <c r="K2492" s="5" t="s">
        <v>65</v>
      </c>
      <c r="M2492" s="5" t="s">
        <v>725</v>
      </c>
      <c r="N2492" s="5" t="s">
        <v>245</v>
      </c>
      <c r="O2492" s="7">
        <v>0</v>
      </c>
      <c r="P2492" s="7">
        <v>0</v>
      </c>
      <c r="Q2492" s="7">
        <v>0</v>
      </c>
      <c r="R2492" s="7">
        <v>0</v>
      </c>
      <c r="T2492" s="5">
        <v>0</v>
      </c>
      <c r="W2492" s="5">
        <v>0</v>
      </c>
      <c r="Y2492" s="5">
        <v>0</v>
      </c>
      <c r="Z2492" s="5">
        <v>0</v>
      </c>
      <c r="AB2492" s="5">
        <v>0</v>
      </c>
      <c r="AC2492" s="5">
        <v>0</v>
      </c>
      <c r="AE2492" s="5">
        <v>0</v>
      </c>
      <c r="AF2492" s="5">
        <v>0</v>
      </c>
      <c r="AH2492" s="5">
        <v>0</v>
      </c>
      <c r="AJ2492" s="7">
        <v>0</v>
      </c>
      <c r="AZ2492" s="5" t="s">
        <v>175</v>
      </c>
      <c r="BB2492" s="5" t="s">
        <v>77</v>
      </c>
      <c r="BD2492" s="5" t="s">
        <v>361</v>
      </c>
      <c r="BE2492" s="5" t="s">
        <v>67</v>
      </c>
    </row>
    <row r="2493" spans="1:57" x14ac:dyDescent="0.25">
      <c r="A2493" s="5">
        <v>2492</v>
      </c>
      <c r="B2493" s="6">
        <v>42581.810601851852</v>
      </c>
      <c r="D2493" s="5" t="s">
        <v>317</v>
      </c>
      <c r="E2493" s="5" t="s">
        <v>318</v>
      </c>
      <c r="F2493" s="5" t="s">
        <v>317</v>
      </c>
      <c r="G2493" s="5" t="s">
        <v>80</v>
      </c>
      <c r="H2493" s="5" t="s">
        <v>319</v>
      </c>
      <c r="I2493" s="5" t="s">
        <v>320</v>
      </c>
      <c r="J2493" s="5" t="s">
        <v>65</v>
      </c>
      <c r="K2493" s="5" t="s">
        <v>65</v>
      </c>
      <c r="M2493" s="5" t="s">
        <v>222</v>
      </c>
      <c r="N2493" s="5" t="s">
        <v>66</v>
      </c>
      <c r="O2493" s="7">
        <v>0</v>
      </c>
      <c r="P2493" s="7">
        <v>0</v>
      </c>
      <c r="Q2493" s="7">
        <v>0</v>
      </c>
      <c r="R2493" s="7">
        <v>0</v>
      </c>
      <c r="T2493" s="5">
        <v>0</v>
      </c>
      <c r="W2493" s="5">
        <v>0</v>
      </c>
      <c r="Y2493" s="5">
        <v>0</v>
      </c>
      <c r="Z2493" s="5">
        <v>0</v>
      </c>
      <c r="AB2493" s="5">
        <v>0</v>
      </c>
      <c r="AC2493" s="5">
        <v>0</v>
      </c>
      <c r="AE2493" s="5">
        <v>0</v>
      </c>
      <c r="AF2493" s="5">
        <v>0</v>
      </c>
      <c r="AH2493" s="5">
        <v>0</v>
      </c>
      <c r="AJ2493" s="7">
        <v>0</v>
      </c>
      <c r="BB2493" s="5" t="s">
        <v>322</v>
      </c>
      <c r="BD2493" s="5" t="s">
        <v>323</v>
      </c>
      <c r="BE2493" s="5" t="s">
        <v>324</v>
      </c>
    </row>
    <row r="2494" spans="1:57" x14ac:dyDescent="0.25">
      <c r="A2494" s="5">
        <v>2493</v>
      </c>
      <c r="B2494" s="6">
        <v>42581.800150462965</v>
      </c>
      <c r="C2494" s="6">
        <v>42581.946956018517</v>
      </c>
      <c r="D2494" s="5" t="s">
        <v>336</v>
      </c>
      <c r="E2494" s="5" t="s">
        <v>241</v>
      </c>
      <c r="F2494" s="5" t="s">
        <v>337</v>
      </c>
      <c r="G2494" s="5" t="s">
        <v>64</v>
      </c>
      <c r="H2494" s="5" t="s">
        <v>319</v>
      </c>
      <c r="I2494" s="5" t="s">
        <v>69</v>
      </c>
      <c r="J2494" s="5" t="s">
        <v>65</v>
      </c>
      <c r="K2494" s="5" t="s">
        <v>65</v>
      </c>
      <c r="L2494" s="5">
        <v>8010042</v>
      </c>
      <c r="M2494" s="5" t="s">
        <v>70</v>
      </c>
      <c r="N2494" s="5" t="s">
        <v>70</v>
      </c>
      <c r="O2494" s="7">
        <v>0</v>
      </c>
      <c r="P2494" s="7">
        <v>0</v>
      </c>
      <c r="Q2494" s="7">
        <v>0</v>
      </c>
      <c r="R2494" s="7">
        <v>0</v>
      </c>
      <c r="T2494" s="5">
        <v>33</v>
      </c>
      <c r="U2494" s="5">
        <v>0</v>
      </c>
      <c r="V2494" s="5">
        <v>0</v>
      </c>
      <c r="W2494" s="5">
        <v>0</v>
      </c>
      <c r="Z2494" s="5">
        <v>0</v>
      </c>
      <c r="AC2494" s="5">
        <v>0</v>
      </c>
      <c r="AF2494" s="5">
        <v>0</v>
      </c>
      <c r="AI2494" s="7">
        <v>1015.424</v>
      </c>
      <c r="AJ2494" s="7">
        <v>7.6395999999999997</v>
      </c>
      <c r="AK2494" s="5" t="s">
        <v>190</v>
      </c>
      <c r="AZ2494" s="5" t="s">
        <v>185</v>
      </c>
      <c r="BB2494" s="5" t="s">
        <v>74</v>
      </c>
    </row>
    <row r="2495" spans="1:57" x14ac:dyDescent="0.25">
      <c r="A2495" s="5">
        <v>2494</v>
      </c>
      <c r="B2495" s="6">
        <v>42581.791574074072</v>
      </c>
      <c r="C2495" s="6">
        <v>42581.951701388891</v>
      </c>
      <c r="D2495" s="5" t="s">
        <v>336</v>
      </c>
      <c r="E2495" s="5" t="s">
        <v>241</v>
      </c>
      <c r="F2495" s="5" t="s">
        <v>337</v>
      </c>
      <c r="G2495" s="5" t="s">
        <v>64</v>
      </c>
      <c r="H2495" s="5" t="s">
        <v>319</v>
      </c>
      <c r="I2495" s="5" t="s">
        <v>69</v>
      </c>
      <c r="J2495" s="5" t="s">
        <v>65</v>
      </c>
      <c r="K2495" s="5" t="s">
        <v>65</v>
      </c>
      <c r="L2495" s="5">
        <v>10925</v>
      </c>
      <c r="M2495" s="5" t="s">
        <v>70</v>
      </c>
      <c r="N2495" s="5" t="s">
        <v>70</v>
      </c>
      <c r="O2495" s="7">
        <v>0</v>
      </c>
      <c r="P2495" s="7">
        <v>0</v>
      </c>
      <c r="Q2495" s="7">
        <v>0</v>
      </c>
      <c r="R2495" s="7">
        <v>0</v>
      </c>
      <c r="T2495" s="5">
        <v>39</v>
      </c>
      <c r="U2495" s="5">
        <v>0</v>
      </c>
      <c r="V2495" s="5">
        <v>0</v>
      </c>
      <c r="W2495" s="5">
        <v>0</v>
      </c>
      <c r="Z2495" s="5">
        <v>0</v>
      </c>
      <c r="AC2495" s="5">
        <v>0</v>
      </c>
      <c r="AF2495" s="5">
        <v>0</v>
      </c>
      <c r="AI2495" s="7">
        <v>45.554699999999997</v>
      </c>
      <c r="AJ2495" s="7">
        <v>1.0699999999999999E-2</v>
      </c>
      <c r="AK2495" s="5" t="s">
        <v>78</v>
      </c>
      <c r="BB2495" s="5" t="s">
        <v>79</v>
      </c>
    </row>
    <row r="2496" spans="1:57" x14ac:dyDescent="0.25">
      <c r="A2496" s="5">
        <v>2495</v>
      </c>
      <c r="B2496" s="6">
        <v>42581.791215277779</v>
      </c>
      <c r="C2496" s="6">
        <v>42581.951701388891</v>
      </c>
      <c r="D2496" s="5" t="s">
        <v>336</v>
      </c>
      <c r="E2496" s="5" t="s">
        <v>241</v>
      </c>
      <c r="F2496" s="5" t="s">
        <v>337</v>
      </c>
      <c r="G2496" s="5" t="s">
        <v>64</v>
      </c>
      <c r="H2496" s="5" t="s">
        <v>319</v>
      </c>
      <c r="I2496" s="5" t="s">
        <v>69</v>
      </c>
      <c r="J2496" s="5" t="s">
        <v>65</v>
      </c>
      <c r="K2496" s="5" t="s">
        <v>65</v>
      </c>
      <c r="L2496" s="5">
        <v>3061192</v>
      </c>
      <c r="M2496" s="5" t="s">
        <v>70</v>
      </c>
      <c r="N2496" s="5" t="s">
        <v>70</v>
      </c>
      <c r="O2496" s="7">
        <v>0</v>
      </c>
      <c r="P2496" s="7">
        <v>0</v>
      </c>
      <c r="Q2496" s="7">
        <v>0</v>
      </c>
      <c r="R2496" s="7">
        <v>0</v>
      </c>
      <c r="T2496" s="5">
        <v>39</v>
      </c>
      <c r="U2496" s="5">
        <v>0</v>
      </c>
      <c r="V2496" s="5">
        <v>0</v>
      </c>
      <c r="W2496" s="5">
        <v>0</v>
      </c>
      <c r="Z2496" s="5">
        <v>0</v>
      </c>
      <c r="AC2496" s="5">
        <v>0</v>
      </c>
      <c r="AF2496" s="5">
        <v>0</v>
      </c>
      <c r="AI2496" s="7">
        <v>45.844700000000003</v>
      </c>
      <c r="AJ2496" s="7">
        <v>2.9188999999999998</v>
      </c>
      <c r="AK2496" s="5" t="s">
        <v>72</v>
      </c>
      <c r="BB2496" s="5" t="s">
        <v>73</v>
      </c>
    </row>
    <row r="2497" spans="1:57" x14ac:dyDescent="0.25">
      <c r="A2497" s="5">
        <v>2496</v>
      </c>
      <c r="B2497" s="6">
        <v>42581.725127314814</v>
      </c>
      <c r="D2497" s="5" t="s">
        <v>318</v>
      </c>
      <c r="E2497" s="5" t="s">
        <v>788</v>
      </c>
      <c r="G2497" s="5" t="s">
        <v>64</v>
      </c>
      <c r="H2497" s="5" t="s">
        <v>319</v>
      </c>
      <c r="I2497" s="5" t="s">
        <v>75</v>
      </c>
      <c r="J2497" s="5" t="s">
        <v>65</v>
      </c>
      <c r="K2497" s="5" t="s">
        <v>65</v>
      </c>
      <c r="M2497" s="5" t="s">
        <v>246</v>
      </c>
      <c r="N2497" s="5" t="s">
        <v>66</v>
      </c>
      <c r="O2497" s="7">
        <v>0</v>
      </c>
      <c r="P2497" s="7">
        <v>0</v>
      </c>
      <c r="Q2497" s="7">
        <v>0</v>
      </c>
      <c r="R2497" s="7">
        <v>0</v>
      </c>
      <c r="T2497" s="5">
        <v>0</v>
      </c>
      <c r="W2497" s="5">
        <v>0</v>
      </c>
      <c r="Y2497" s="5">
        <v>0</v>
      </c>
      <c r="Z2497" s="5">
        <v>0</v>
      </c>
      <c r="AB2497" s="5">
        <v>0</v>
      </c>
      <c r="AC2497" s="5">
        <v>0</v>
      </c>
      <c r="AE2497" s="5">
        <v>0</v>
      </c>
      <c r="AF2497" s="5">
        <v>0</v>
      </c>
      <c r="AH2497" s="5">
        <v>0</v>
      </c>
      <c r="AJ2497" s="7">
        <v>0</v>
      </c>
      <c r="AZ2497" s="5" t="s">
        <v>175</v>
      </c>
      <c r="BB2497" s="5" t="s">
        <v>77</v>
      </c>
      <c r="BD2497" s="5" t="s">
        <v>790</v>
      </c>
      <c r="BE2497" s="5" t="s">
        <v>67</v>
      </c>
    </row>
    <row r="2498" spans="1:57" x14ac:dyDescent="0.25">
      <c r="A2498" s="5">
        <v>2497</v>
      </c>
      <c r="B2498" s="6">
        <v>42581.724305555559</v>
      </c>
      <c r="C2498" s="6">
        <v>42581.914872685185</v>
      </c>
      <c r="D2498" s="5" t="s">
        <v>336</v>
      </c>
      <c r="E2498" s="5" t="s">
        <v>241</v>
      </c>
      <c r="F2498" s="5" t="s">
        <v>337</v>
      </c>
      <c r="G2498" s="5" t="s">
        <v>64</v>
      </c>
      <c r="H2498" s="5" t="s">
        <v>319</v>
      </c>
      <c r="I2498" s="5" t="s">
        <v>69</v>
      </c>
      <c r="J2498" s="5" t="s">
        <v>65</v>
      </c>
      <c r="K2498" s="5" t="s">
        <v>65</v>
      </c>
      <c r="L2498" s="5">
        <v>38225</v>
      </c>
      <c r="M2498" s="5" t="s">
        <v>70</v>
      </c>
      <c r="N2498" s="5" t="s">
        <v>70</v>
      </c>
      <c r="O2498" s="7">
        <v>0</v>
      </c>
      <c r="P2498" s="7">
        <v>0</v>
      </c>
      <c r="Q2498" s="7">
        <v>0</v>
      </c>
      <c r="R2498" s="7">
        <v>0</v>
      </c>
      <c r="T2498" s="5">
        <v>33</v>
      </c>
      <c r="U2498" s="5">
        <v>0</v>
      </c>
      <c r="V2498" s="5">
        <v>0</v>
      </c>
      <c r="W2498" s="5">
        <v>0</v>
      </c>
      <c r="Z2498" s="5">
        <v>0</v>
      </c>
      <c r="AC2498" s="5">
        <v>0</v>
      </c>
      <c r="AF2498" s="5">
        <v>0</v>
      </c>
      <c r="AI2498" s="7">
        <v>1015.4328</v>
      </c>
      <c r="AJ2498" s="7">
        <v>3.61E-2</v>
      </c>
      <c r="AK2498" s="5" t="s">
        <v>149</v>
      </c>
      <c r="AZ2498" s="5" t="s">
        <v>186</v>
      </c>
      <c r="BB2498" s="5" t="s">
        <v>71</v>
      </c>
    </row>
    <row r="2499" spans="1:57" x14ac:dyDescent="0.25">
      <c r="A2499" s="5">
        <v>2498</v>
      </c>
      <c r="B2499" s="6">
        <v>42581.717557870368</v>
      </c>
      <c r="D2499" s="5" t="s">
        <v>346</v>
      </c>
      <c r="E2499" s="5" t="s">
        <v>318</v>
      </c>
      <c r="G2499" s="5" t="s">
        <v>64</v>
      </c>
      <c r="H2499" s="5" t="s">
        <v>319</v>
      </c>
      <c r="I2499" s="5" t="s">
        <v>176</v>
      </c>
      <c r="J2499" s="5" t="s">
        <v>65</v>
      </c>
      <c r="K2499" s="5" t="s">
        <v>65</v>
      </c>
      <c r="M2499" s="5" t="s">
        <v>177</v>
      </c>
      <c r="N2499" s="5" t="s">
        <v>76</v>
      </c>
      <c r="O2499" s="7">
        <v>0</v>
      </c>
      <c r="P2499" s="7">
        <v>0</v>
      </c>
      <c r="Q2499" s="7">
        <v>0</v>
      </c>
      <c r="R2499" s="7">
        <v>0</v>
      </c>
      <c r="T2499" s="5">
        <v>0</v>
      </c>
      <c r="W2499" s="5">
        <v>0</v>
      </c>
      <c r="Y2499" s="5">
        <v>0</v>
      </c>
      <c r="Z2499" s="5">
        <v>0</v>
      </c>
      <c r="AB2499" s="5">
        <v>0</v>
      </c>
      <c r="AC2499" s="5">
        <v>0</v>
      </c>
      <c r="AE2499" s="5">
        <v>0</v>
      </c>
      <c r="AF2499" s="5">
        <v>0</v>
      </c>
      <c r="AH2499" s="5">
        <v>0</v>
      </c>
      <c r="AJ2499" s="7">
        <v>0</v>
      </c>
      <c r="AZ2499" s="5" t="s">
        <v>175</v>
      </c>
      <c r="BB2499" s="5" t="s">
        <v>178</v>
      </c>
      <c r="BD2499" s="5" t="s">
        <v>791</v>
      </c>
      <c r="BE2499" s="5" t="s">
        <v>67</v>
      </c>
    </row>
    <row r="2500" spans="1:57" x14ac:dyDescent="0.25">
      <c r="A2500" s="5">
        <v>2499</v>
      </c>
      <c r="B2500" s="6">
        <v>42581.705266203702</v>
      </c>
      <c r="D2500" s="5" t="s">
        <v>318</v>
      </c>
      <c r="E2500" s="5" t="s">
        <v>326</v>
      </c>
      <c r="G2500" s="5" t="s">
        <v>64</v>
      </c>
      <c r="H2500" s="5" t="s">
        <v>319</v>
      </c>
      <c r="I2500" s="5" t="s">
        <v>75</v>
      </c>
      <c r="J2500" s="5" t="s">
        <v>65</v>
      </c>
      <c r="K2500" s="5" t="s">
        <v>65</v>
      </c>
      <c r="M2500" s="5" t="s">
        <v>294</v>
      </c>
      <c r="N2500" s="5" t="s">
        <v>76</v>
      </c>
      <c r="O2500" s="7">
        <v>0</v>
      </c>
      <c r="P2500" s="7">
        <v>0</v>
      </c>
      <c r="Q2500" s="7">
        <v>0</v>
      </c>
      <c r="R2500" s="7">
        <v>0</v>
      </c>
      <c r="T2500" s="5">
        <v>0</v>
      </c>
      <c r="W2500" s="5">
        <v>0</v>
      </c>
      <c r="Y2500" s="5">
        <v>0</v>
      </c>
      <c r="Z2500" s="5">
        <v>0</v>
      </c>
      <c r="AB2500" s="5">
        <v>0</v>
      </c>
      <c r="AC2500" s="5">
        <v>0</v>
      </c>
      <c r="AE2500" s="5">
        <v>0</v>
      </c>
      <c r="AF2500" s="5">
        <v>0</v>
      </c>
      <c r="AH2500" s="5">
        <v>0</v>
      </c>
      <c r="AJ2500" s="7">
        <v>0</v>
      </c>
      <c r="AZ2500" s="5" t="s">
        <v>175</v>
      </c>
      <c r="BB2500" s="5" t="s">
        <v>77</v>
      </c>
      <c r="BD2500" s="5" t="s">
        <v>328</v>
      </c>
      <c r="BE2500" s="5" t="s">
        <v>67</v>
      </c>
    </row>
    <row r="2501" spans="1:57" x14ac:dyDescent="0.25">
      <c r="A2501" s="5">
        <v>2500</v>
      </c>
      <c r="B2501" s="6">
        <v>42581.684270833335</v>
      </c>
      <c r="D2501" s="5" t="s">
        <v>318</v>
      </c>
      <c r="E2501" s="5" t="s">
        <v>501</v>
      </c>
      <c r="G2501" s="5" t="s">
        <v>64</v>
      </c>
      <c r="H2501" s="5" t="s">
        <v>319</v>
      </c>
      <c r="I2501" s="5" t="s">
        <v>75</v>
      </c>
      <c r="J2501" s="5" t="s">
        <v>65</v>
      </c>
      <c r="K2501" s="5" t="s">
        <v>65</v>
      </c>
      <c r="M2501" s="5" t="s">
        <v>191</v>
      </c>
      <c r="N2501" s="5" t="s">
        <v>66</v>
      </c>
      <c r="O2501" s="7">
        <v>0</v>
      </c>
      <c r="P2501" s="7">
        <v>0</v>
      </c>
      <c r="Q2501" s="7">
        <v>0</v>
      </c>
      <c r="R2501" s="7">
        <v>0</v>
      </c>
      <c r="T2501" s="5">
        <v>0</v>
      </c>
      <c r="W2501" s="5">
        <v>0</v>
      </c>
      <c r="Y2501" s="5">
        <v>0</v>
      </c>
      <c r="Z2501" s="5">
        <v>0</v>
      </c>
      <c r="AB2501" s="5">
        <v>0</v>
      </c>
      <c r="AC2501" s="5">
        <v>0</v>
      </c>
      <c r="AE2501" s="5">
        <v>0</v>
      </c>
      <c r="AF2501" s="5">
        <v>0</v>
      </c>
      <c r="AH2501" s="5">
        <v>0</v>
      </c>
      <c r="AJ2501" s="7">
        <v>0</v>
      </c>
      <c r="AZ2501" s="5" t="s">
        <v>175</v>
      </c>
      <c r="BB2501" s="5" t="s">
        <v>77</v>
      </c>
      <c r="BD2501" s="5" t="s">
        <v>331</v>
      </c>
      <c r="BE2501" s="5" t="s">
        <v>67</v>
      </c>
    </row>
    <row r="2502" spans="1:57" x14ac:dyDescent="0.25">
      <c r="A2502" s="5">
        <v>2501</v>
      </c>
      <c r="B2502" s="6">
        <v>42581.666562500002</v>
      </c>
      <c r="C2502" s="6">
        <v>42581.832835648151</v>
      </c>
      <c r="D2502" s="5" t="s">
        <v>336</v>
      </c>
      <c r="E2502" s="5" t="s">
        <v>241</v>
      </c>
      <c r="F2502" s="5" t="s">
        <v>337</v>
      </c>
      <c r="G2502" s="5" t="s">
        <v>64</v>
      </c>
      <c r="H2502" s="5" t="s">
        <v>319</v>
      </c>
      <c r="I2502" s="5" t="s">
        <v>69</v>
      </c>
      <c r="J2502" s="5" t="s">
        <v>65</v>
      </c>
      <c r="K2502" s="5" t="s">
        <v>65</v>
      </c>
      <c r="L2502" s="5">
        <v>0</v>
      </c>
      <c r="M2502" s="5" t="s">
        <v>70</v>
      </c>
      <c r="N2502" s="5" t="s">
        <v>70</v>
      </c>
      <c r="O2502" s="7">
        <v>0</v>
      </c>
      <c r="P2502" s="7">
        <v>0</v>
      </c>
      <c r="Q2502" s="7">
        <v>0</v>
      </c>
      <c r="R2502" s="7">
        <v>0</v>
      </c>
      <c r="T2502" s="5">
        <v>0</v>
      </c>
      <c r="U2502" s="5">
        <v>0</v>
      </c>
      <c r="V2502" s="5">
        <v>0</v>
      </c>
      <c r="W2502" s="5">
        <v>0</v>
      </c>
      <c r="Z2502" s="5">
        <v>0</v>
      </c>
      <c r="AC2502" s="5">
        <v>0</v>
      </c>
      <c r="AF2502" s="5">
        <v>0</v>
      </c>
      <c r="AK2502" s="5" t="s">
        <v>78</v>
      </c>
      <c r="BB2502" s="5" t="s">
        <v>79</v>
      </c>
    </row>
    <row r="2503" spans="1:57" x14ac:dyDescent="0.25">
      <c r="A2503" s="5">
        <v>2502</v>
      </c>
      <c r="B2503" s="6">
        <v>42581.663518518515</v>
      </c>
      <c r="D2503" s="5" t="s">
        <v>318</v>
      </c>
      <c r="E2503" s="5" t="s">
        <v>501</v>
      </c>
      <c r="G2503" s="5" t="s">
        <v>64</v>
      </c>
      <c r="H2503" s="5" t="s">
        <v>319</v>
      </c>
      <c r="I2503" s="5" t="s">
        <v>75</v>
      </c>
      <c r="J2503" s="5" t="s">
        <v>65</v>
      </c>
      <c r="K2503" s="5" t="s">
        <v>65</v>
      </c>
      <c r="M2503" s="5" t="s">
        <v>302</v>
      </c>
      <c r="N2503" s="5" t="s">
        <v>76</v>
      </c>
      <c r="O2503" s="7">
        <v>0</v>
      </c>
      <c r="P2503" s="7">
        <v>0</v>
      </c>
      <c r="Q2503" s="7">
        <v>0</v>
      </c>
      <c r="R2503" s="7">
        <v>0</v>
      </c>
      <c r="T2503" s="5">
        <v>0</v>
      </c>
      <c r="W2503" s="5">
        <v>0</v>
      </c>
      <c r="Y2503" s="5">
        <v>0</v>
      </c>
      <c r="Z2503" s="5">
        <v>0</v>
      </c>
      <c r="AB2503" s="5">
        <v>0</v>
      </c>
      <c r="AC2503" s="5">
        <v>0</v>
      </c>
      <c r="AE2503" s="5">
        <v>0</v>
      </c>
      <c r="AF2503" s="5">
        <v>0</v>
      </c>
      <c r="AH2503" s="5">
        <v>0</v>
      </c>
      <c r="AJ2503" s="7">
        <v>0</v>
      </c>
      <c r="AZ2503" s="5" t="s">
        <v>175</v>
      </c>
      <c r="BB2503" s="5" t="s">
        <v>77</v>
      </c>
      <c r="BD2503" s="5" t="s">
        <v>394</v>
      </c>
      <c r="BE2503" s="5" t="s">
        <v>67</v>
      </c>
    </row>
    <row r="2504" spans="1:57" x14ac:dyDescent="0.25">
      <c r="A2504" s="5">
        <v>2503</v>
      </c>
      <c r="B2504" s="6">
        <v>42581.66233796296</v>
      </c>
      <c r="D2504" s="5" t="s">
        <v>318</v>
      </c>
      <c r="E2504" s="5" t="s">
        <v>330</v>
      </c>
      <c r="G2504" s="5" t="s">
        <v>64</v>
      </c>
      <c r="H2504" s="5" t="s">
        <v>319</v>
      </c>
      <c r="I2504" s="5" t="s">
        <v>75</v>
      </c>
      <c r="J2504" s="5" t="s">
        <v>65</v>
      </c>
      <c r="K2504" s="5" t="s">
        <v>65</v>
      </c>
      <c r="M2504" s="5" t="s">
        <v>280</v>
      </c>
      <c r="N2504" s="5" t="s">
        <v>66</v>
      </c>
      <c r="O2504" s="7">
        <v>0</v>
      </c>
      <c r="P2504" s="7">
        <v>0</v>
      </c>
      <c r="Q2504" s="7">
        <v>0</v>
      </c>
      <c r="R2504" s="7">
        <v>0</v>
      </c>
      <c r="T2504" s="5">
        <v>0</v>
      </c>
      <c r="W2504" s="5">
        <v>0</v>
      </c>
      <c r="Y2504" s="5">
        <v>0</v>
      </c>
      <c r="Z2504" s="5">
        <v>0</v>
      </c>
      <c r="AB2504" s="5">
        <v>0</v>
      </c>
      <c r="AC2504" s="5">
        <v>0</v>
      </c>
      <c r="AE2504" s="5">
        <v>0</v>
      </c>
      <c r="AF2504" s="5">
        <v>0</v>
      </c>
      <c r="AH2504" s="5">
        <v>0</v>
      </c>
      <c r="AJ2504" s="7">
        <v>0</v>
      </c>
      <c r="AZ2504" s="5" t="s">
        <v>175</v>
      </c>
      <c r="BB2504" s="5" t="s">
        <v>77</v>
      </c>
      <c r="BD2504" s="5" t="s">
        <v>355</v>
      </c>
      <c r="BE2504" s="5" t="s">
        <v>67</v>
      </c>
    </row>
    <row r="2505" spans="1:57" x14ac:dyDescent="0.25">
      <c r="A2505" s="5">
        <v>2504</v>
      </c>
      <c r="B2505" s="6">
        <v>42581.66165509259</v>
      </c>
      <c r="D2505" s="5" t="s">
        <v>317</v>
      </c>
      <c r="E2505" s="5" t="s">
        <v>318</v>
      </c>
      <c r="F2505" s="5" t="s">
        <v>317</v>
      </c>
      <c r="G2505" s="5" t="s">
        <v>80</v>
      </c>
      <c r="H2505" s="5" t="s">
        <v>319</v>
      </c>
      <c r="I2505" s="5" t="s">
        <v>320</v>
      </c>
      <c r="J2505" s="5" t="s">
        <v>65</v>
      </c>
      <c r="K2505" s="5" t="s">
        <v>65</v>
      </c>
      <c r="M2505" s="5" t="s">
        <v>408</v>
      </c>
      <c r="N2505" s="5" t="s">
        <v>66</v>
      </c>
      <c r="O2505" s="7">
        <v>0</v>
      </c>
      <c r="P2505" s="7">
        <v>0</v>
      </c>
      <c r="Q2505" s="7">
        <v>0</v>
      </c>
      <c r="R2505" s="7">
        <v>0</v>
      </c>
      <c r="T2505" s="5">
        <v>0</v>
      </c>
      <c r="W2505" s="5">
        <v>0</v>
      </c>
      <c r="Y2505" s="5">
        <v>0</v>
      </c>
      <c r="Z2505" s="5">
        <v>0</v>
      </c>
      <c r="AB2505" s="5">
        <v>0</v>
      </c>
      <c r="AC2505" s="5">
        <v>0</v>
      </c>
      <c r="AE2505" s="5">
        <v>0</v>
      </c>
      <c r="AF2505" s="5">
        <v>0</v>
      </c>
      <c r="AH2505" s="5">
        <v>0</v>
      </c>
      <c r="AJ2505" s="7">
        <v>0</v>
      </c>
      <c r="BB2505" s="5" t="s">
        <v>322</v>
      </c>
      <c r="BD2505" s="5" t="s">
        <v>323</v>
      </c>
      <c r="BE2505" s="5" t="s">
        <v>324</v>
      </c>
    </row>
    <row r="2506" spans="1:57" x14ac:dyDescent="0.25">
      <c r="A2506" s="5">
        <v>2505</v>
      </c>
      <c r="B2506" s="6">
        <v>42581.661249999997</v>
      </c>
      <c r="D2506" s="5" t="s">
        <v>317</v>
      </c>
      <c r="E2506" s="5" t="s">
        <v>318</v>
      </c>
      <c r="F2506" s="5" t="s">
        <v>317</v>
      </c>
      <c r="G2506" s="5" t="s">
        <v>80</v>
      </c>
      <c r="H2506" s="5" t="s">
        <v>319</v>
      </c>
      <c r="I2506" s="5" t="s">
        <v>320</v>
      </c>
      <c r="J2506" s="5" t="s">
        <v>65</v>
      </c>
      <c r="K2506" s="5" t="s">
        <v>65</v>
      </c>
      <c r="M2506" s="5" t="s">
        <v>243</v>
      </c>
      <c r="N2506" s="5" t="s">
        <v>66</v>
      </c>
      <c r="O2506" s="7">
        <v>0</v>
      </c>
      <c r="P2506" s="7">
        <v>0</v>
      </c>
      <c r="Q2506" s="7">
        <v>0</v>
      </c>
      <c r="R2506" s="7">
        <v>0</v>
      </c>
      <c r="T2506" s="5">
        <v>0</v>
      </c>
      <c r="W2506" s="5">
        <v>0</v>
      </c>
      <c r="Y2506" s="5">
        <v>0</v>
      </c>
      <c r="Z2506" s="5">
        <v>0</v>
      </c>
      <c r="AB2506" s="5">
        <v>0</v>
      </c>
      <c r="AC2506" s="5">
        <v>0</v>
      </c>
      <c r="AE2506" s="5">
        <v>0</v>
      </c>
      <c r="AF2506" s="5">
        <v>0</v>
      </c>
      <c r="AH2506" s="5">
        <v>0</v>
      </c>
      <c r="AJ2506" s="7">
        <v>0</v>
      </c>
      <c r="BB2506" s="5" t="s">
        <v>322</v>
      </c>
      <c r="BD2506" s="5" t="s">
        <v>323</v>
      </c>
      <c r="BE2506" s="5" t="s">
        <v>324</v>
      </c>
    </row>
    <row r="2507" spans="1:57" x14ac:dyDescent="0.25">
      <c r="A2507" s="5">
        <v>2506</v>
      </c>
      <c r="B2507" s="6">
        <v>42581.66064814815</v>
      </c>
      <c r="D2507" s="5" t="s">
        <v>318</v>
      </c>
      <c r="E2507" s="5" t="s">
        <v>788</v>
      </c>
      <c r="G2507" s="5" t="s">
        <v>64</v>
      </c>
      <c r="H2507" s="5" t="s">
        <v>319</v>
      </c>
      <c r="I2507" s="5" t="s">
        <v>75</v>
      </c>
      <c r="J2507" s="5" t="s">
        <v>65</v>
      </c>
      <c r="K2507" s="5" t="s">
        <v>65</v>
      </c>
      <c r="M2507" s="5" t="s">
        <v>601</v>
      </c>
      <c r="N2507" s="5" t="s">
        <v>76</v>
      </c>
      <c r="O2507" s="7">
        <v>0</v>
      </c>
      <c r="P2507" s="7">
        <v>0</v>
      </c>
      <c r="Q2507" s="7">
        <v>0</v>
      </c>
      <c r="R2507" s="7">
        <v>0</v>
      </c>
      <c r="T2507" s="5">
        <v>0</v>
      </c>
      <c r="W2507" s="5">
        <v>0</v>
      </c>
      <c r="Y2507" s="5">
        <v>0</v>
      </c>
      <c r="Z2507" s="5">
        <v>0</v>
      </c>
      <c r="AB2507" s="5">
        <v>0</v>
      </c>
      <c r="AC2507" s="5">
        <v>0</v>
      </c>
      <c r="AE2507" s="5">
        <v>0</v>
      </c>
      <c r="AF2507" s="5">
        <v>0</v>
      </c>
      <c r="AH2507" s="5">
        <v>0</v>
      </c>
      <c r="AJ2507" s="7">
        <v>0</v>
      </c>
      <c r="AZ2507" s="5" t="s">
        <v>175</v>
      </c>
      <c r="BB2507" s="5" t="s">
        <v>77</v>
      </c>
      <c r="BD2507" s="5" t="s">
        <v>394</v>
      </c>
      <c r="BE2507" s="5" t="s">
        <v>67</v>
      </c>
    </row>
    <row r="2508" spans="1:57" x14ac:dyDescent="0.25">
      <c r="A2508" s="5">
        <v>2507</v>
      </c>
      <c r="B2508" s="6">
        <v>42581.633483796293</v>
      </c>
      <c r="C2508" s="6">
        <v>42581.827685185184</v>
      </c>
      <c r="D2508" s="5" t="s">
        <v>336</v>
      </c>
      <c r="E2508" s="5" t="s">
        <v>241</v>
      </c>
      <c r="F2508" s="5" t="s">
        <v>337</v>
      </c>
      <c r="G2508" s="5" t="s">
        <v>64</v>
      </c>
      <c r="H2508" s="5" t="s">
        <v>319</v>
      </c>
      <c r="I2508" s="5" t="s">
        <v>69</v>
      </c>
      <c r="J2508" s="5" t="s">
        <v>65</v>
      </c>
      <c r="K2508" s="5" t="s">
        <v>65</v>
      </c>
      <c r="L2508" s="5">
        <v>2876226</v>
      </c>
      <c r="M2508" s="5" t="s">
        <v>70</v>
      </c>
      <c r="N2508" s="5" t="s">
        <v>70</v>
      </c>
      <c r="O2508" s="7">
        <v>0</v>
      </c>
      <c r="P2508" s="7">
        <v>0</v>
      </c>
      <c r="Q2508" s="7">
        <v>0</v>
      </c>
      <c r="R2508" s="7">
        <v>0</v>
      </c>
      <c r="T2508" s="5">
        <v>33</v>
      </c>
      <c r="U2508" s="5">
        <v>0</v>
      </c>
      <c r="V2508" s="5">
        <v>0</v>
      </c>
      <c r="W2508" s="5">
        <v>0</v>
      </c>
      <c r="Z2508" s="5">
        <v>0</v>
      </c>
      <c r="AC2508" s="5">
        <v>0</v>
      </c>
      <c r="AF2508" s="5">
        <v>0</v>
      </c>
      <c r="AI2508" s="7">
        <v>1018.3126</v>
      </c>
      <c r="AJ2508" s="7">
        <v>2.7431999999999999</v>
      </c>
      <c r="AK2508" s="5" t="s">
        <v>148</v>
      </c>
      <c r="AZ2508" s="5" t="s">
        <v>185</v>
      </c>
      <c r="BB2508" s="5" t="s">
        <v>74</v>
      </c>
    </row>
    <row r="2509" spans="1:57" x14ac:dyDescent="0.25">
      <c r="A2509" s="5">
        <v>2508</v>
      </c>
      <c r="B2509" s="6">
        <v>42581.632395833331</v>
      </c>
      <c r="D2509" s="5" t="s">
        <v>317</v>
      </c>
      <c r="E2509" s="5" t="s">
        <v>318</v>
      </c>
      <c r="F2509" s="5" t="s">
        <v>317</v>
      </c>
      <c r="G2509" s="5" t="s">
        <v>80</v>
      </c>
      <c r="H2509" s="5" t="s">
        <v>319</v>
      </c>
      <c r="I2509" s="5" t="s">
        <v>320</v>
      </c>
      <c r="J2509" s="5" t="s">
        <v>65</v>
      </c>
      <c r="K2509" s="5" t="s">
        <v>65</v>
      </c>
      <c r="M2509" s="5" t="s">
        <v>349</v>
      </c>
      <c r="N2509" s="5" t="s">
        <v>66</v>
      </c>
      <c r="O2509" s="7">
        <v>0</v>
      </c>
      <c r="P2509" s="7">
        <v>0</v>
      </c>
      <c r="Q2509" s="7">
        <v>0</v>
      </c>
      <c r="R2509" s="7">
        <v>0</v>
      </c>
      <c r="T2509" s="5">
        <v>0</v>
      </c>
      <c r="W2509" s="5">
        <v>0</v>
      </c>
      <c r="Y2509" s="5">
        <v>0</v>
      </c>
      <c r="Z2509" s="5">
        <v>0</v>
      </c>
      <c r="AB2509" s="5">
        <v>0</v>
      </c>
      <c r="AC2509" s="5">
        <v>0</v>
      </c>
      <c r="AE2509" s="5">
        <v>0</v>
      </c>
      <c r="AF2509" s="5">
        <v>0</v>
      </c>
      <c r="AH2509" s="5">
        <v>0</v>
      </c>
      <c r="AJ2509" s="7">
        <v>0</v>
      </c>
      <c r="BB2509" s="5" t="s">
        <v>322</v>
      </c>
      <c r="BD2509" s="5" t="s">
        <v>323</v>
      </c>
      <c r="BE2509" s="5" t="s">
        <v>324</v>
      </c>
    </row>
    <row r="2510" spans="1:57" x14ac:dyDescent="0.25">
      <c r="A2510" s="5">
        <v>2509</v>
      </c>
      <c r="B2510" s="6">
        <v>42581.631562499999</v>
      </c>
      <c r="D2510" s="5" t="s">
        <v>318</v>
      </c>
      <c r="E2510" s="5" t="s">
        <v>684</v>
      </c>
      <c r="G2510" s="5" t="s">
        <v>80</v>
      </c>
      <c r="H2510" s="5" t="s">
        <v>319</v>
      </c>
      <c r="I2510" s="5" t="s">
        <v>75</v>
      </c>
      <c r="J2510" s="5" t="s">
        <v>65</v>
      </c>
      <c r="K2510" s="5" t="s">
        <v>65</v>
      </c>
      <c r="M2510" s="5" t="s">
        <v>199</v>
      </c>
      <c r="N2510" s="5" t="s">
        <v>66</v>
      </c>
      <c r="O2510" s="7">
        <v>0</v>
      </c>
      <c r="P2510" s="7">
        <v>0</v>
      </c>
      <c r="Q2510" s="7">
        <v>0</v>
      </c>
      <c r="R2510" s="7">
        <v>0</v>
      </c>
      <c r="T2510" s="5">
        <v>0</v>
      </c>
      <c r="W2510" s="5">
        <v>0</v>
      </c>
      <c r="Y2510" s="5">
        <v>0</v>
      </c>
      <c r="Z2510" s="5">
        <v>0</v>
      </c>
      <c r="AB2510" s="5">
        <v>0</v>
      </c>
      <c r="AC2510" s="5">
        <v>0</v>
      </c>
      <c r="AE2510" s="5">
        <v>0</v>
      </c>
      <c r="AF2510" s="5">
        <v>0</v>
      </c>
      <c r="AH2510" s="5">
        <v>0</v>
      </c>
      <c r="AJ2510" s="7">
        <v>0</v>
      </c>
      <c r="AZ2510" s="5" t="s">
        <v>175</v>
      </c>
      <c r="BB2510" s="5" t="s">
        <v>83</v>
      </c>
      <c r="BD2510" s="5" t="s">
        <v>331</v>
      </c>
      <c r="BE2510" s="5" t="s">
        <v>67</v>
      </c>
    </row>
    <row r="2511" spans="1:57" x14ac:dyDescent="0.25">
      <c r="A2511" s="5">
        <v>2510</v>
      </c>
      <c r="B2511" s="6">
        <v>42581.626782407409</v>
      </c>
      <c r="D2511" s="5" t="s">
        <v>317</v>
      </c>
      <c r="E2511" s="5" t="s">
        <v>318</v>
      </c>
      <c r="F2511" s="5" t="s">
        <v>317</v>
      </c>
      <c r="G2511" s="5" t="s">
        <v>80</v>
      </c>
      <c r="H2511" s="5" t="s">
        <v>319</v>
      </c>
      <c r="I2511" s="5" t="s">
        <v>320</v>
      </c>
      <c r="J2511" s="5" t="s">
        <v>65</v>
      </c>
      <c r="K2511" s="5" t="s">
        <v>65</v>
      </c>
      <c r="M2511" s="5" t="s">
        <v>191</v>
      </c>
      <c r="N2511" s="5" t="s">
        <v>66</v>
      </c>
      <c r="O2511" s="7">
        <v>0</v>
      </c>
      <c r="P2511" s="7">
        <v>0</v>
      </c>
      <c r="Q2511" s="7">
        <v>0</v>
      </c>
      <c r="R2511" s="7">
        <v>0</v>
      </c>
      <c r="T2511" s="5">
        <v>0</v>
      </c>
      <c r="W2511" s="5">
        <v>0</v>
      </c>
      <c r="Y2511" s="5">
        <v>0</v>
      </c>
      <c r="Z2511" s="5">
        <v>0</v>
      </c>
      <c r="AB2511" s="5">
        <v>0</v>
      </c>
      <c r="AC2511" s="5">
        <v>0</v>
      </c>
      <c r="AE2511" s="5">
        <v>0</v>
      </c>
      <c r="AF2511" s="5">
        <v>0</v>
      </c>
      <c r="AH2511" s="5">
        <v>0</v>
      </c>
      <c r="AJ2511" s="7">
        <v>0</v>
      </c>
      <c r="BB2511" s="5" t="s">
        <v>322</v>
      </c>
      <c r="BD2511" s="5" t="s">
        <v>323</v>
      </c>
      <c r="BE2511" s="5" t="s">
        <v>324</v>
      </c>
    </row>
    <row r="2512" spans="1:57" x14ac:dyDescent="0.25">
      <c r="A2512" s="5">
        <v>2511</v>
      </c>
      <c r="B2512" s="6">
        <v>42581.61619212963</v>
      </c>
      <c r="D2512" s="5" t="s">
        <v>318</v>
      </c>
      <c r="E2512" s="5" t="s">
        <v>330</v>
      </c>
      <c r="G2512" s="5" t="s">
        <v>64</v>
      </c>
      <c r="H2512" s="5" t="s">
        <v>319</v>
      </c>
      <c r="I2512" s="5" t="s">
        <v>75</v>
      </c>
      <c r="J2512" s="5" t="s">
        <v>65</v>
      </c>
      <c r="K2512" s="5" t="s">
        <v>65</v>
      </c>
      <c r="M2512" s="5" t="s">
        <v>515</v>
      </c>
      <c r="N2512" s="5" t="s">
        <v>196</v>
      </c>
      <c r="O2512" s="7">
        <v>0</v>
      </c>
      <c r="P2512" s="7">
        <v>0</v>
      </c>
      <c r="Q2512" s="7">
        <v>0</v>
      </c>
      <c r="R2512" s="7">
        <v>0</v>
      </c>
      <c r="T2512" s="5">
        <v>0</v>
      </c>
      <c r="W2512" s="5">
        <v>0</v>
      </c>
      <c r="Y2512" s="5">
        <v>0</v>
      </c>
      <c r="Z2512" s="5">
        <v>0</v>
      </c>
      <c r="AB2512" s="5">
        <v>0</v>
      </c>
      <c r="AC2512" s="5">
        <v>0</v>
      </c>
      <c r="AE2512" s="5">
        <v>0</v>
      </c>
      <c r="AF2512" s="5">
        <v>0</v>
      </c>
      <c r="AH2512" s="5">
        <v>0</v>
      </c>
      <c r="AJ2512" s="7">
        <v>0</v>
      </c>
      <c r="AZ2512" s="5" t="s">
        <v>175</v>
      </c>
      <c r="BB2512" s="5" t="s">
        <v>77</v>
      </c>
      <c r="BD2512" s="5" t="s">
        <v>331</v>
      </c>
      <c r="BE2512" s="5" t="s">
        <v>67</v>
      </c>
    </row>
    <row r="2513" spans="1:57" x14ac:dyDescent="0.25">
      <c r="A2513" s="5">
        <v>2512</v>
      </c>
      <c r="B2513" s="6">
        <v>42581.615034722221</v>
      </c>
      <c r="D2513" s="5" t="s">
        <v>330</v>
      </c>
      <c r="E2513" s="5" t="s">
        <v>318</v>
      </c>
      <c r="G2513" s="5" t="s">
        <v>64</v>
      </c>
      <c r="H2513" s="5" t="s">
        <v>319</v>
      </c>
      <c r="I2513" s="5" t="s">
        <v>176</v>
      </c>
      <c r="J2513" s="5" t="s">
        <v>65</v>
      </c>
      <c r="K2513" s="5" t="s">
        <v>65</v>
      </c>
      <c r="M2513" s="5" t="s">
        <v>291</v>
      </c>
      <c r="N2513" s="5" t="s">
        <v>76</v>
      </c>
      <c r="O2513" s="7">
        <v>0</v>
      </c>
      <c r="P2513" s="7">
        <v>0</v>
      </c>
      <c r="Q2513" s="7">
        <v>0</v>
      </c>
      <c r="R2513" s="7">
        <v>0</v>
      </c>
      <c r="T2513" s="5">
        <v>0</v>
      </c>
      <c r="W2513" s="5">
        <v>0</v>
      </c>
      <c r="Y2513" s="5">
        <v>0</v>
      </c>
      <c r="Z2513" s="5">
        <v>0</v>
      </c>
      <c r="AB2513" s="5">
        <v>0</v>
      </c>
      <c r="AC2513" s="5">
        <v>0</v>
      </c>
      <c r="AE2513" s="5">
        <v>0</v>
      </c>
      <c r="AF2513" s="5">
        <v>0</v>
      </c>
      <c r="AH2513" s="5">
        <v>0</v>
      </c>
      <c r="AJ2513" s="7">
        <v>0</v>
      </c>
      <c r="AZ2513" s="5" t="s">
        <v>175</v>
      </c>
      <c r="BB2513" s="5" t="s">
        <v>178</v>
      </c>
      <c r="BD2513" s="5" t="s">
        <v>331</v>
      </c>
      <c r="BE2513" s="5" t="s">
        <v>67</v>
      </c>
    </row>
    <row r="2514" spans="1:57" x14ac:dyDescent="0.25">
      <c r="A2514" s="5">
        <v>2513</v>
      </c>
      <c r="B2514" s="6">
        <v>42581.609143518515</v>
      </c>
      <c r="D2514" s="5" t="s">
        <v>792</v>
      </c>
      <c r="E2514" s="5" t="s">
        <v>318</v>
      </c>
      <c r="G2514" s="5">
        <v>0</v>
      </c>
      <c r="H2514" s="5" t="s">
        <v>319</v>
      </c>
      <c r="I2514" s="5" t="s">
        <v>176</v>
      </c>
      <c r="J2514" s="5" t="s">
        <v>65</v>
      </c>
      <c r="K2514" s="5" t="s">
        <v>65</v>
      </c>
      <c r="M2514" s="5" t="s">
        <v>405</v>
      </c>
      <c r="N2514" s="5" t="s">
        <v>196</v>
      </c>
      <c r="O2514" s="7">
        <v>0</v>
      </c>
      <c r="P2514" s="7">
        <v>0</v>
      </c>
      <c r="Q2514" s="7">
        <v>0</v>
      </c>
      <c r="R2514" s="7">
        <v>0</v>
      </c>
      <c r="T2514" s="5">
        <v>0</v>
      </c>
      <c r="W2514" s="5">
        <v>0</v>
      </c>
      <c r="Y2514" s="5">
        <v>0</v>
      </c>
      <c r="Z2514" s="5">
        <v>0</v>
      </c>
      <c r="AB2514" s="5">
        <v>0</v>
      </c>
      <c r="AC2514" s="5">
        <v>0</v>
      </c>
      <c r="AE2514" s="5">
        <v>0</v>
      </c>
      <c r="AF2514" s="5">
        <v>0</v>
      </c>
      <c r="AH2514" s="5">
        <v>0</v>
      </c>
      <c r="AJ2514" s="7">
        <v>0</v>
      </c>
      <c r="AZ2514" s="5" t="s">
        <v>175</v>
      </c>
      <c r="BB2514" s="5" t="s">
        <v>413</v>
      </c>
      <c r="BD2514" s="5" t="s">
        <v>331</v>
      </c>
      <c r="BE2514" s="5" t="s">
        <v>67</v>
      </c>
    </row>
    <row r="2515" spans="1:57" x14ac:dyDescent="0.25">
      <c r="A2515" s="5">
        <v>2514</v>
      </c>
      <c r="B2515" s="6">
        <v>42581.598634259259</v>
      </c>
      <c r="D2515" s="5" t="s">
        <v>318</v>
      </c>
      <c r="E2515" s="5" t="s">
        <v>792</v>
      </c>
      <c r="G2515" s="5" t="s">
        <v>64</v>
      </c>
      <c r="H2515" s="5" t="s">
        <v>319</v>
      </c>
      <c r="I2515" s="5" t="s">
        <v>75</v>
      </c>
      <c r="J2515" s="5" t="s">
        <v>65</v>
      </c>
      <c r="K2515" s="5" t="s">
        <v>65</v>
      </c>
      <c r="M2515" s="5" t="s">
        <v>759</v>
      </c>
      <c r="N2515" s="5" t="s">
        <v>196</v>
      </c>
      <c r="O2515" s="7">
        <v>0</v>
      </c>
      <c r="P2515" s="7">
        <v>0</v>
      </c>
      <c r="Q2515" s="7">
        <v>0</v>
      </c>
      <c r="R2515" s="7">
        <v>0</v>
      </c>
      <c r="T2515" s="5">
        <v>0</v>
      </c>
      <c r="W2515" s="5">
        <v>0</v>
      </c>
      <c r="Y2515" s="5">
        <v>0</v>
      </c>
      <c r="Z2515" s="5">
        <v>0</v>
      </c>
      <c r="AB2515" s="5">
        <v>0</v>
      </c>
      <c r="AC2515" s="5">
        <v>0</v>
      </c>
      <c r="AE2515" s="5">
        <v>0</v>
      </c>
      <c r="AF2515" s="5">
        <v>0</v>
      </c>
      <c r="AH2515" s="5">
        <v>0</v>
      </c>
      <c r="AJ2515" s="7">
        <v>0</v>
      </c>
      <c r="AZ2515" s="5" t="s">
        <v>175</v>
      </c>
      <c r="BB2515" s="5" t="s">
        <v>77</v>
      </c>
      <c r="BD2515" s="5" t="s">
        <v>355</v>
      </c>
      <c r="BE2515" s="5" t="s">
        <v>67</v>
      </c>
    </row>
    <row r="2516" spans="1:57" x14ac:dyDescent="0.25">
      <c r="A2516" s="5">
        <v>2515</v>
      </c>
      <c r="B2516" s="6">
        <v>42581.593692129631</v>
      </c>
      <c r="D2516" s="5" t="s">
        <v>318</v>
      </c>
      <c r="E2516" s="5" t="s">
        <v>330</v>
      </c>
      <c r="G2516" s="5" t="s">
        <v>64</v>
      </c>
      <c r="H2516" s="5" t="s">
        <v>319</v>
      </c>
      <c r="I2516" s="5" t="s">
        <v>75</v>
      </c>
      <c r="J2516" s="5" t="s">
        <v>65</v>
      </c>
      <c r="K2516" s="5" t="s">
        <v>65</v>
      </c>
      <c r="M2516" s="5" t="s">
        <v>519</v>
      </c>
      <c r="N2516" s="5" t="s">
        <v>200</v>
      </c>
      <c r="O2516" s="7">
        <v>0</v>
      </c>
      <c r="P2516" s="7">
        <v>0</v>
      </c>
      <c r="Q2516" s="7">
        <v>0</v>
      </c>
      <c r="R2516" s="7">
        <v>0</v>
      </c>
      <c r="T2516" s="5">
        <v>0</v>
      </c>
      <c r="W2516" s="5">
        <v>0</v>
      </c>
      <c r="Y2516" s="5">
        <v>0</v>
      </c>
      <c r="Z2516" s="5">
        <v>0</v>
      </c>
      <c r="AB2516" s="5">
        <v>0</v>
      </c>
      <c r="AC2516" s="5">
        <v>0</v>
      </c>
      <c r="AE2516" s="5">
        <v>0</v>
      </c>
      <c r="AF2516" s="5">
        <v>0</v>
      </c>
      <c r="AH2516" s="5">
        <v>0</v>
      </c>
      <c r="AJ2516" s="7">
        <v>0</v>
      </c>
      <c r="AZ2516" s="5" t="s">
        <v>175</v>
      </c>
      <c r="BB2516" s="5" t="s">
        <v>77</v>
      </c>
      <c r="BD2516" s="5" t="s">
        <v>331</v>
      </c>
      <c r="BE2516" s="5" t="s">
        <v>67</v>
      </c>
    </row>
    <row r="2517" spans="1:57" x14ac:dyDescent="0.25">
      <c r="A2517" s="5">
        <v>2516</v>
      </c>
      <c r="B2517" s="6">
        <v>42581.591608796298</v>
      </c>
      <c r="C2517" s="6">
        <v>42581.832824074074</v>
      </c>
      <c r="D2517" s="5" t="s">
        <v>336</v>
      </c>
      <c r="E2517" s="5" t="s">
        <v>68</v>
      </c>
      <c r="G2517" s="5" t="s">
        <v>64</v>
      </c>
      <c r="H2517" s="5" t="s">
        <v>319</v>
      </c>
      <c r="I2517" s="5" t="s">
        <v>69</v>
      </c>
      <c r="J2517" s="5" t="s">
        <v>65</v>
      </c>
      <c r="K2517" s="5" t="s">
        <v>65</v>
      </c>
      <c r="L2517" s="5">
        <v>4356417</v>
      </c>
      <c r="M2517" s="5" t="s">
        <v>70</v>
      </c>
      <c r="N2517" s="5" t="s">
        <v>70</v>
      </c>
      <c r="O2517" s="7">
        <v>0</v>
      </c>
      <c r="P2517" s="7">
        <v>0</v>
      </c>
      <c r="Q2517" s="7">
        <v>0</v>
      </c>
      <c r="R2517" s="7">
        <v>0</v>
      </c>
      <c r="T2517" s="5">
        <v>39</v>
      </c>
      <c r="U2517" s="5">
        <v>0</v>
      </c>
      <c r="V2517" s="5">
        <v>0</v>
      </c>
      <c r="W2517" s="5">
        <v>0</v>
      </c>
      <c r="Z2517" s="5">
        <v>0</v>
      </c>
      <c r="AC2517" s="5">
        <v>0</v>
      </c>
      <c r="AF2517" s="5">
        <v>0</v>
      </c>
      <c r="AI2517" s="7">
        <v>50</v>
      </c>
      <c r="AJ2517" s="7">
        <v>4.1553000000000004</v>
      </c>
      <c r="AK2517" s="5" t="s">
        <v>72</v>
      </c>
      <c r="BB2517" s="5" t="s">
        <v>73</v>
      </c>
    </row>
    <row r="2518" spans="1:57" x14ac:dyDescent="0.25">
      <c r="A2518" s="5">
        <v>2517</v>
      </c>
      <c r="B2518" s="6">
        <v>42581.573229166665</v>
      </c>
      <c r="D2518" s="5" t="s">
        <v>792</v>
      </c>
      <c r="E2518" s="5" t="s">
        <v>318</v>
      </c>
      <c r="G2518" s="5">
        <v>0</v>
      </c>
      <c r="H2518" s="5" t="s">
        <v>319</v>
      </c>
      <c r="I2518" s="5" t="s">
        <v>176</v>
      </c>
      <c r="J2518" s="5" t="s">
        <v>65</v>
      </c>
      <c r="K2518" s="5" t="s">
        <v>65</v>
      </c>
      <c r="M2518" s="5" t="s">
        <v>207</v>
      </c>
      <c r="N2518" s="5" t="s">
        <v>183</v>
      </c>
      <c r="O2518" s="7">
        <v>0</v>
      </c>
      <c r="P2518" s="7">
        <v>0</v>
      </c>
      <c r="Q2518" s="7">
        <v>0</v>
      </c>
      <c r="R2518" s="7">
        <v>0</v>
      </c>
      <c r="T2518" s="5">
        <v>0</v>
      </c>
      <c r="W2518" s="5">
        <v>0</v>
      </c>
      <c r="Y2518" s="5">
        <v>0</v>
      </c>
      <c r="Z2518" s="5">
        <v>0</v>
      </c>
      <c r="AB2518" s="5">
        <v>0</v>
      </c>
      <c r="AC2518" s="5">
        <v>0</v>
      </c>
      <c r="AE2518" s="5">
        <v>0</v>
      </c>
      <c r="AF2518" s="5">
        <v>0</v>
      </c>
      <c r="AH2518" s="5">
        <v>0</v>
      </c>
      <c r="AJ2518" s="7">
        <v>0</v>
      </c>
      <c r="BB2518" s="5" t="s">
        <v>413</v>
      </c>
      <c r="BD2518" s="5" t="s">
        <v>331</v>
      </c>
      <c r="BE2518" s="5" t="s">
        <v>67</v>
      </c>
    </row>
    <row r="2519" spans="1:57" x14ac:dyDescent="0.25">
      <c r="A2519" s="5">
        <v>2518</v>
      </c>
      <c r="B2519" s="6">
        <v>42581.571527777778</v>
      </c>
      <c r="C2519" s="6">
        <v>42581.734513888892</v>
      </c>
      <c r="D2519" s="5" t="s">
        <v>336</v>
      </c>
      <c r="E2519" s="5" t="s">
        <v>68</v>
      </c>
      <c r="G2519" s="5" t="s">
        <v>64</v>
      </c>
      <c r="H2519" s="5" t="s">
        <v>319</v>
      </c>
      <c r="I2519" s="5" t="s">
        <v>69</v>
      </c>
      <c r="J2519" s="5" t="s">
        <v>65</v>
      </c>
      <c r="K2519" s="5" t="s">
        <v>65</v>
      </c>
      <c r="L2519" s="5">
        <v>480798</v>
      </c>
      <c r="M2519" s="5" t="s">
        <v>70</v>
      </c>
      <c r="N2519" s="5" t="s">
        <v>70</v>
      </c>
      <c r="O2519" s="7">
        <v>0</v>
      </c>
      <c r="P2519" s="7">
        <v>0</v>
      </c>
      <c r="Q2519" s="7">
        <v>0</v>
      </c>
      <c r="R2519" s="7">
        <v>0</v>
      </c>
      <c r="T2519" s="5">
        <v>33</v>
      </c>
      <c r="U2519" s="5">
        <v>0</v>
      </c>
      <c r="V2519" s="5">
        <v>0</v>
      </c>
      <c r="W2519" s="5">
        <v>0</v>
      </c>
      <c r="Z2519" s="5">
        <v>0</v>
      </c>
      <c r="AC2519" s="5">
        <v>0</v>
      </c>
      <c r="AF2519" s="5">
        <v>0</v>
      </c>
      <c r="AI2519" s="7">
        <v>1023.0089</v>
      </c>
      <c r="AJ2519" s="7">
        <v>0.59219999999999995</v>
      </c>
      <c r="AK2519" s="5" t="s">
        <v>149</v>
      </c>
      <c r="AZ2519" s="5" t="s">
        <v>186</v>
      </c>
      <c r="BB2519" s="5" t="s">
        <v>71</v>
      </c>
    </row>
    <row r="2520" spans="1:57" x14ac:dyDescent="0.25">
      <c r="A2520" s="5">
        <v>2519</v>
      </c>
      <c r="B2520" s="6">
        <v>42581.547905092593</v>
      </c>
      <c r="D2520" s="5" t="s">
        <v>792</v>
      </c>
      <c r="E2520" s="5" t="s">
        <v>318</v>
      </c>
      <c r="G2520" s="5" t="s">
        <v>64</v>
      </c>
      <c r="H2520" s="5" t="s">
        <v>319</v>
      </c>
      <c r="I2520" s="5" t="s">
        <v>176</v>
      </c>
      <c r="J2520" s="5" t="s">
        <v>65</v>
      </c>
      <c r="K2520" s="5" t="s">
        <v>65</v>
      </c>
      <c r="M2520" s="5" t="s">
        <v>793</v>
      </c>
      <c r="N2520" s="5" t="s">
        <v>174</v>
      </c>
      <c r="O2520" s="7">
        <v>0</v>
      </c>
      <c r="P2520" s="7">
        <v>0</v>
      </c>
      <c r="Q2520" s="7">
        <v>0</v>
      </c>
      <c r="R2520" s="7">
        <v>0</v>
      </c>
      <c r="T2520" s="5">
        <v>0</v>
      </c>
      <c r="W2520" s="5">
        <v>0</v>
      </c>
      <c r="Y2520" s="5">
        <v>0</v>
      </c>
      <c r="Z2520" s="5">
        <v>0</v>
      </c>
      <c r="AB2520" s="5">
        <v>0</v>
      </c>
      <c r="AC2520" s="5">
        <v>0</v>
      </c>
      <c r="AE2520" s="5">
        <v>0</v>
      </c>
      <c r="AF2520" s="5">
        <v>0</v>
      </c>
      <c r="AH2520" s="5">
        <v>0</v>
      </c>
      <c r="AJ2520" s="7">
        <v>0</v>
      </c>
      <c r="BB2520" s="5" t="s">
        <v>178</v>
      </c>
      <c r="BD2520" s="5" t="s">
        <v>331</v>
      </c>
      <c r="BE2520" s="5" t="s">
        <v>67</v>
      </c>
    </row>
    <row r="2521" spans="1:57" x14ac:dyDescent="0.25">
      <c r="A2521" s="5">
        <v>2520</v>
      </c>
      <c r="B2521" s="6">
        <v>42581.53701388889</v>
      </c>
      <c r="D2521" s="5" t="s">
        <v>585</v>
      </c>
      <c r="E2521" s="5" t="s">
        <v>318</v>
      </c>
      <c r="G2521" s="5" t="s">
        <v>64</v>
      </c>
      <c r="H2521" s="5" t="s">
        <v>319</v>
      </c>
      <c r="I2521" s="5" t="s">
        <v>176</v>
      </c>
      <c r="J2521" s="5" t="s">
        <v>65</v>
      </c>
      <c r="K2521" s="5" t="s">
        <v>65</v>
      </c>
      <c r="M2521" s="5" t="s">
        <v>223</v>
      </c>
      <c r="N2521" s="5" t="s">
        <v>196</v>
      </c>
      <c r="O2521" s="7">
        <v>0</v>
      </c>
      <c r="P2521" s="7">
        <v>0</v>
      </c>
      <c r="Q2521" s="7">
        <v>0</v>
      </c>
      <c r="R2521" s="7">
        <v>0</v>
      </c>
      <c r="T2521" s="5">
        <v>0</v>
      </c>
      <c r="W2521" s="5">
        <v>0</v>
      </c>
      <c r="Y2521" s="5">
        <v>0</v>
      </c>
      <c r="Z2521" s="5">
        <v>0</v>
      </c>
      <c r="AB2521" s="5">
        <v>0</v>
      </c>
      <c r="AC2521" s="5">
        <v>0</v>
      </c>
      <c r="AE2521" s="5">
        <v>0</v>
      </c>
      <c r="AF2521" s="5">
        <v>0</v>
      </c>
      <c r="AH2521" s="5">
        <v>0</v>
      </c>
      <c r="AJ2521" s="7">
        <v>0</v>
      </c>
      <c r="BB2521" s="5" t="s">
        <v>178</v>
      </c>
      <c r="BD2521" s="5" t="s">
        <v>361</v>
      </c>
      <c r="BE2521" s="5" t="s">
        <v>67</v>
      </c>
    </row>
    <row r="2522" spans="1:57" x14ac:dyDescent="0.25">
      <c r="A2522" s="5">
        <v>2521</v>
      </c>
      <c r="B2522" s="6">
        <v>42581.52039351852</v>
      </c>
      <c r="D2522" s="5" t="s">
        <v>317</v>
      </c>
      <c r="E2522" s="5" t="s">
        <v>318</v>
      </c>
      <c r="F2522" s="5" t="s">
        <v>317</v>
      </c>
      <c r="G2522" s="5" t="s">
        <v>80</v>
      </c>
      <c r="H2522" s="5" t="s">
        <v>319</v>
      </c>
      <c r="I2522" s="5" t="s">
        <v>320</v>
      </c>
      <c r="J2522" s="5" t="s">
        <v>65</v>
      </c>
      <c r="K2522" s="5" t="s">
        <v>65</v>
      </c>
      <c r="M2522" s="5" t="s">
        <v>222</v>
      </c>
      <c r="N2522" s="5" t="s">
        <v>66</v>
      </c>
      <c r="O2522" s="7">
        <v>0</v>
      </c>
      <c r="P2522" s="7">
        <v>0</v>
      </c>
      <c r="Q2522" s="7">
        <v>0</v>
      </c>
      <c r="R2522" s="7">
        <v>0</v>
      </c>
      <c r="T2522" s="5">
        <v>0</v>
      </c>
      <c r="W2522" s="5">
        <v>0</v>
      </c>
      <c r="Y2522" s="5">
        <v>0</v>
      </c>
      <c r="Z2522" s="5">
        <v>0</v>
      </c>
      <c r="AB2522" s="5">
        <v>0</v>
      </c>
      <c r="AC2522" s="5">
        <v>0</v>
      </c>
      <c r="AE2522" s="5">
        <v>0</v>
      </c>
      <c r="AF2522" s="5">
        <v>0</v>
      </c>
      <c r="AH2522" s="5">
        <v>0</v>
      </c>
      <c r="AJ2522" s="7">
        <v>0</v>
      </c>
      <c r="BB2522" s="5" t="s">
        <v>322</v>
      </c>
      <c r="BD2522" s="5" t="s">
        <v>323</v>
      </c>
      <c r="BE2522" s="5" t="s">
        <v>324</v>
      </c>
    </row>
    <row r="2523" spans="1:57" x14ac:dyDescent="0.25">
      <c r="A2523" s="5">
        <v>2522</v>
      </c>
      <c r="B2523" s="6">
        <v>42581.520254629628</v>
      </c>
      <c r="D2523" s="5" t="s">
        <v>317</v>
      </c>
      <c r="E2523" s="5" t="s">
        <v>318</v>
      </c>
      <c r="F2523" s="5" t="s">
        <v>317</v>
      </c>
      <c r="G2523" s="5" t="s">
        <v>80</v>
      </c>
      <c r="H2523" s="5" t="s">
        <v>319</v>
      </c>
      <c r="I2523" s="5" t="s">
        <v>320</v>
      </c>
      <c r="J2523" s="5" t="s">
        <v>65</v>
      </c>
      <c r="K2523" s="5" t="s">
        <v>65</v>
      </c>
      <c r="M2523" s="5" t="s">
        <v>363</v>
      </c>
      <c r="N2523" s="5" t="s">
        <v>66</v>
      </c>
      <c r="O2523" s="7">
        <v>0</v>
      </c>
      <c r="P2523" s="7">
        <v>0</v>
      </c>
      <c r="Q2523" s="7">
        <v>0</v>
      </c>
      <c r="R2523" s="7">
        <v>0</v>
      </c>
      <c r="T2523" s="5">
        <v>0</v>
      </c>
      <c r="W2523" s="5">
        <v>0</v>
      </c>
      <c r="Y2523" s="5">
        <v>0</v>
      </c>
      <c r="Z2523" s="5">
        <v>0</v>
      </c>
      <c r="AB2523" s="5">
        <v>0</v>
      </c>
      <c r="AC2523" s="5">
        <v>0</v>
      </c>
      <c r="AE2523" s="5">
        <v>0</v>
      </c>
      <c r="AF2523" s="5">
        <v>0</v>
      </c>
      <c r="AH2523" s="5">
        <v>0</v>
      </c>
      <c r="AJ2523" s="7">
        <v>0</v>
      </c>
      <c r="BB2523" s="5" t="s">
        <v>322</v>
      </c>
      <c r="BD2523" s="5" t="s">
        <v>323</v>
      </c>
      <c r="BE2523" s="5" t="s">
        <v>324</v>
      </c>
    </row>
    <row r="2524" spans="1:57" x14ac:dyDescent="0.25">
      <c r="A2524" s="5">
        <v>2523</v>
      </c>
      <c r="B2524" s="6">
        <v>42581.518148148149</v>
      </c>
      <c r="D2524" s="5" t="s">
        <v>788</v>
      </c>
      <c r="E2524" s="5" t="s">
        <v>318</v>
      </c>
      <c r="G2524" s="5" t="s">
        <v>64</v>
      </c>
      <c r="H2524" s="5" t="s">
        <v>319</v>
      </c>
      <c r="I2524" s="5" t="s">
        <v>176</v>
      </c>
      <c r="J2524" s="5" t="s">
        <v>65</v>
      </c>
      <c r="K2524" s="5" t="s">
        <v>65</v>
      </c>
      <c r="M2524" s="5" t="s">
        <v>794</v>
      </c>
      <c r="N2524" s="5" t="s">
        <v>216</v>
      </c>
      <c r="O2524" s="7">
        <v>0</v>
      </c>
      <c r="P2524" s="7">
        <v>0</v>
      </c>
      <c r="Q2524" s="7">
        <v>0</v>
      </c>
      <c r="R2524" s="7">
        <v>0</v>
      </c>
      <c r="T2524" s="5">
        <v>0</v>
      </c>
      <c r="W2524" s="5">
        <v>0</v>
      </c>
      <c r="Y2524" s="5">
        <v>0</v>
      </c>
      <c r="Z2524" s="5">
        <v>0</v>
      </c>
      <c r="AB2524" s="5">
        <v>0</v>
      </c>
      <c r="AC2524" s="5">
        <v>0</v>
      </c>
      <c r="AE2524" s="5">
        <v>0</v>
      </c>
      <c r="AF2524" s="5">
        <v>0</v>
      </c>
      <c r="AH2524" s="5">
        <v>0</v>
      </c>
      <c r="AJ2524" s="7">
        <v>0</v>
      </c>
      <c r="BB2524" s="5" t="s">
        <v>178</v>
      </c>
      <c r="BD2524" s="5" t="s">
        <v>361</v>
      </c>
      <c r="BE2524" s="5" t="s">
        <v>67</v>
      </c>
    </row>
    <row r="2525" spans="1:57" x14ac:dyDescent="0.25">
      <c r="A2525" s="5">
        <v>2524</v>
      </c>
      <c r="B2525" s="6">
        <v>42581.495625000003</v>
      </c>
      <c r="D2525" s="5" t="s">
        <v>317</v>
      </c>
      <c r="E2525" s="5" t="s">
        <v>318</v>
      </c>
      <c r="F2525" s="5" t="s">
        <v>317</v>
      </c>
      <c r="G2525" s="5" t="s">
        <v>80</v>
      </c>
      <c r="H2525" s="5" t="s">
        <v>319</v>
      </c>
      <c r="I2525" s="5" t="s">
        <v>320</v>
      </c>
      <c r="J2525" s="5" t="s">
        <v>65</v>
      </c>
      <c r="K2525" s="5" t="s">
        <v>65</v>
      </c>
      <c r="M2525" s="5" t="s">
        <v>321</v>
      </c>
      <c r="N2525" s="5" t="s">
        <v>66</v>
      </c>
      <c r="O2525" s="7">
        <v>0</v>
      </c>
      <c r="P2525" s="7">
        <v>0</v>
      </c>
      <c r="Q2525" s="7">
        <v>0</v>
      </c>
      <c r="R2525" s="7">
        <v>0</v>
      </c>
      <c r="T2525" s="5">
        <v>0</v>
      </c>
      <c r="W2525" s="5">
        <v>0</v>
      </c>
      <c r="Y2525" s="5">
        <v>0</v>
      </c>
      <c r="Z2525" s="5">
        <v>0</v>
      </c>
      <c r="AB2525" s="5">
        <v>0</v>
      </c>
      <c r="AC2525" s="5">
        <v>0</v>
      </c>
      <c r="AE2525" s="5">
        <v>0</v>
      </c>
      <c r="AF2525" s="5">
        <v>0</v>
      </c>
      <c r="AH2525" s="5">
        <v>0</v>
      </c>
      <c r="AJ2525" s="7">
        <v>0</v>
      </c>
      <c r="BB2525" s="5" t="s">
        <v>322</v>
      </c>
      <c r="BD2525" s="5" t="s">
        <v>323</v>
      </c>
      <c r="BE2525" s="5" t="s">
        <v>324</v>
      </c>
    </row>
    <row r="2526" spans="1:57" x14ac:dyDescent="0.25">
      <c r="A2526" s="5">
        <v>2525</v>
      </c>
      <c r="B2526" s="6">
        <v>42581.488182870373</v>
      </c>
      <c r="C2526" s="6">
        <v>42581.601319444446</v>
      </c>
      <c r="D2526" s="5" t="s">
        <v>336</v>
      </c>
      <c r="E2526" s="5" t="s">
        <v>68</v>
      </c>
      <c r="G2526" s="5" t="s">
        <v>64</v>
      </c>
      <c r="H2526" s="5" t="s">
        <v>319</v>
      </c>
      <c r="I2526" s="5" t="s">
        <v>69</v>
      </c>
      <c r="J2526" s="5" t="s">
        <v>65</v>
      </c>
      <c r="K2526" s="5" t="s">
        <v>65</v>
      </c>
      <c r="L2526" s="5">
        <v>644834</v>
      </c>
      <c r="M2526" s="5" t="s">
        <v>70</v>
      </c>
      <c r="N2526" s="5" t="s">
        <v>70</v>
      </c>
      <c r="O2526" s="7">
        <v>0</v>
      </c>
      <c r="P2526" s="7">
        <v>0</v>
      </c>
      <c r="Q2526" s="7">
        <v>0</v>
      </c>
      <c r="R2526" s="7">
        <v>0</v>
      </c>
      <c r="T2526" s="5">
        <v>33</v>
      </c>
      <c r="U2526" s="5">
        <v>0</v>
      </c>
      <c r="V2526" s="5">
        <v>0</v>
      </c>
      <c r="W2526" s="5">
        <v>0</v>
      </c>
      <c r="Z2526" s="5">
        <v>0</v>
      </c>
      <c r="AC2526" s="5">
        <v>0</v>
      </c>
      <c r="AF2526" s="5">
        <v>0</v>
      </c>
      <c r="AI2526" s="7">
        <v>141.57429999999999</v>
      </c>
      <c r="AJ2526" s="7">
        <v>1.2191000000000001</v>
      </c>
      <c r="AK2526" s="5" t="s">
        <v>149</v>
      </c>
      <c r="BB2526" s="5" t="s">
        <v>71</v>
      </c>
    </row>
    <row r="2527" spans="1:57" x14ac:dyDescent="0.25">
      <c r="A2527" s="5">
        <v>2526</v>
      </c>
      <c r="B2527" s="6">
        <v>42581.48746527778</v>
      </c>
      <c r="C2527" s="6">
        <v>42581.726770833331</v>
      </c>
      <c r="D2527" s="5" t="s">
        <v>336</v>
      </c>
      <c r="E2527" s="5" t="s">
        <v>68</v>
      </c>
      <c r="G2527" s="5" t="s">
        <v>64</v>
      </c>
      <c r="H2527" s="5" t="s">
        <v>319</v>
      </c>
      <c r="I2527" s="5" t="s">
        <v>69</v>
      </c>
      <c r="J2527" s="5" t="s">
        <v>65</v>
      </c>
      <c r="K2527" s="5" t="s">
        <v>65</v>
      </c>
      <c r="L2527" s="5">
        <v>44297144</v>
      </c>
      <c r="M2527" s="5" t="s">
        <v>70</v>
      </c>
      <c r="N2527" s="5" t="s">
        <v>70</v>
      </c>
      <c r="O2527" s="7">
        <v>0</v>
      </c>
      <c r="P2527" s="7">
        <v>0</v>
      </c>
      <c r="Q2527" s="7">
        <v>0</v>
      </c>
      <c r="R2527" s="7">
        <v>0</v>
      </c>
      <c r="T2527" s="5">
        <v>33</v>
      </c>
      <c r="U2527" s="5">
        <v>0</v>
      </c>
      <c r="V2527" s="5">
        <v>0</v>
      </c>
      <c r="W2527" s="5">
        <v>0</v>
      </c>
      <c r="Z2527" s="5">
        <v>0</v>
      </c>
      <c r="AC2527" s="5">
        <v>0</v>
      </c>
      <c r="AF2527" s="5">
        <v>0</v>
      </c>
      <c r="AI2527" s="7">
        <v>1024.0089</v>
      </c>
      <c r="AJ2527" s="7">
        <v>78.298699999999997</v>
      </c>
      <c r="AK2527" s="5" t="s">
        <v>190</v>
      </c>
      <c r="BB2527" s="5" t="s">
        <v>74</v>
      </c>
    </row>
    <row r="2528" spans="1:57" x14ac:dyDescent="0.25">
      <c r="A2528" s="5">
        <v>2527</v>
      </c>
      <c r="B2528" s="6">
        <v>42581.404131944444</v>
      </c>
      <c r="C2528" s="6">
        <v>42581.562048611115</v>
      </c>
      <c r="D2528" s="5" t="s">
        <v>336</v>
      </c>
      <c r="E2528" s="5" t="s">
        <v>68</v>
      </c>
      <c r="G2528" s="5" t="s">
        <v>64</v>
      </c>
      <c r="H2528" s="5" t="s">
        <v>319</v>
      </c>
      <c r="I2528" s="5" t="s">
        <v>69</v>
      </c>
      <c r="J2528" s="5" t="s">
        <v>65</v>
      </c>
      <c r="K2528" s="5" t="s">
        <v>65</v>
      </c>
      <c r="L2528" s="5">
        <v>12975</v>
      </c>
      <c r="M2528" s="5" t="s">
        <v>70</v>
      </c>
      <c r="N2528" s="5" t="s">
        <v>70</v>
      </c>
      <c r="O2528" s="7">
        <v>0</v>
      </c>
      <c r="P2528" s="7">
        <v>0</v>
      </c>
      <c r="Q2528" s="7">
        <v>0</v>
      </c>
      <c r="R2528" s="7">
        <v>0</v>
      </c>
      <c r="T2528" s="5">
        <v>33</v>
      </c>
      <c r="U2528" s="5">
        <v>0</v>
      </c>
      <c r="V2528" s="5">
        <v>0</v>
      </c>
      <c r="W2528" s="5">
        <v>0</v>
      </c>
      <c r="Z2528" s="5">
        <v>0</v>
      </c>
      <c r="AC2528" s="5">
        <v>0</v>
      </c>
      <c r="AF2528" s="5">
        <v>0</v>
      </c>
      <c r="AI2528" s="7">
        <v>141.98650000000001</v>
      </c>
      <c r="AJ2528" s="7">
        <v>2.52E-2</v>
      </c>
      <c r="AK2528" s="5" t="s">
        <v>149</v>
      </c>
      <c r="BB2528" s="5" t="s">
        <v>71</v>
      </c>
    </row>
    <row r="2529" spans="1:57" x14ac:dyDescent="0.25">
      <c r="A2529" s="5">
        <v>2528</v>
      </c>
      <c r="B2529" s="6">
        <v>42581.37462962963</v>
      </c>
      <c r="C2529" s="6">
        <v>42581.554282407407</v>
      </c>
      <c r="D2529" s="5" t="s">
        <v>336</v>
      </c>
      <c r="E2529" s="5" t="s">
        <v>68</v>
      </c>
      <c r="G2529" s="5" t="s">
        <v>64</v>
      </c>
      <c r="H2529" s="5" t="s">
        <v>319</v>
      </c>
      <c r="I2529" s="5" t="s">
        <v>69</v>
      </c>
      <c r="J2529" s="5" t="s">
        <v>65</v>
      </c>
      <c r="K2529" s="5" t="s">
        <v>65</v>
      </c>
      <c r="L2529" s="5">
        <v>1625730</v>
      </c>
      <c r="M2529" s="5" t="s">
        <v>70</v>
      </c>
      <c r="N2529" s="5" t="s">
        <v>70</v>
      </c>
      <c r="O2529" s="7">
        <v>0</v>
      </c>
      <c r="P2529" s="7">
        <v>0</v>
      </c>
      <c r="Q2529" s="7">
        <v>0</v>
      </c>
      <c r="R2529" s="7">
        <v>0</v>
      </c>
      <c r="T2529" s="5">
        <v>33</v>
      </c>
      <c r="U2529" s="5">
        <v>0</v>
      </c>
      <c r="V2529" s="5">
        <v>0</v>
      </c>
      <c r="W2529" s="5">
        <v>0</v>
      </c>
      <c r="Z2529" s="5">
        <v>0</v>
      </c>
      <c r="AC2529" s="5">
        <v>0</v>
      </c>
      <c r="AF2529" s="5">
        <v>0</v>
      </c>
      <c r="AI2529" s="7">
        <v>145.00890000000001</v>
      </c>
      <c r="AJ2529" s="7">
        <v>3.0708000000000002</v>
      </c>
      <c r="AK2529" s="5" t="s">
        <v>148</v>
      </c>
      <c r="BB2529" s="5" t="s">
        <v>74</v>
      </c>
    </row>
    <row r="2530" spans="1:57" x14ac:dyDescent="0.25">
      <c r="A2530" s="5">
        <v>2529</v>
      </c>
      <c r="B2530" s="6">
        <v>42581.365497685183</v>
      </c>
      <c r="C2530" s="6">
        <v>42581.435671296298</v>
      </c>
      <c r="D2530" s="5" t="s">
        <v>336</v>
      </c>
      <c r="E2530" s="5" t="s">
        <v>68</v>
      </c>
      <c r="G2530" s="5" t="s">
        <v>64</v>
      </c>
      <c r="H2530" s="5" t="s">
        <v>319</v>
      </c>
      <c r="I2530" s="5" t="s">
        <v>69</v>
      </c>
      <c r="J2530" s="5" t="s">
        <v>65</v>
      </c>
      <c r="K2530" s="5" t="s">
        <v>65</v>
      </c>
      <c r="L2530" s="5">
        <v>8381738</v>
      </c>
      <c r="M2530" s="5" t="s">
        <v>70</v>
      </c>
      <c r="N2530" s="5" t="s">
        <v>70</v>
      </c>
      <c r="O2530" s="7">
        <v>0</v>
      </c>
      <c r="P2530" s="7">
        <v>0</v>
      </c>
      <c r="Q2530" s="7">
        <v>0</v>
      </c>
      <c r="R2530" s="7">
        <v>0</v>
      </c>
      <c r="T2530" s="5">
        <v>33</v>
      </c>
      <c r="U2530" s="5">
        <v>0</v>
      </c>
      <c r="V2530" s="5">
        <v>0</v>
      </c>
      <c r="W2530" s="5">
        <v>0</v>
      </c>
      <c r="Z2530" s="5">
        <v>0</v>
      </c>
      <c r="AC2530" s="5">
        <v>0</v>
      </c>
      <c r="AF2530" s="5">
        <v>0</v>
      </c>
      <c r="AI2530" s="7">
        <v>160.84880000000001</v>
      </c>
      <c r="AJ2530" s="7">
        <v>15.8399</v>
      </c>
      <c r="AK2530" s="5" t="s">
        <v>190</v>
      </c>
      <c r="BB2530" s="5" t="s">
        <v>74</v>
      </c>
    </row>
    <row r="2531" spans="1:57" x14ac:dyDescent="0.25">
      <c r="A2531" s="5">
        <v>2530</v>
      </c>
      <c r="B2531" s="6">
        <v>42581.293009259258</v>
      </c>
      <c r="C2531" s="6">
        <v>42581.485069444447</v>
      </c>
      <c r="D2531" s="5" t="s">
        <v>336</v>
      </c>
      <c r="E2531" s="5" t="s">
        <v>68</v>
      </c>
      <c r="G2531" s="5" t="s">
        <v>64</v>
      </c>
      <c r="H2531" s="5" t="s">
        <v>319</v>
      </c>
      <c r="I2531" s="5" t="s">
        <v>69</v>
      </c>
      <c r="J2531" s="5" t="s">
        <v>65</v>
      </c>
      <c r="K2531" s="5" t="s">
        <v>65</v>
      </c>
      <c r="L2531" s="5">
        <v>29112</v>
      </c>
      <c r="M2531" s="5" t="s">
        <v>70</v>
      </c>
      <c r="N2531" s="5" t="s">
        <v>70</v>
      </c>
      <c r="O2531" s="7">
        <v>0</v>
      </c>
      <c r="P2531" s="7">
        <v>0</v>
      </c>
      <c r="Q2531" s="7">
        <v>0</v>
      </c>
      <c r="R2531" s="7">
        <v>0</v>
      </c>
      <c r="T2531" s="5">
        <v>33</v>
      </c>
      <c r="U2531" s="5">
        <v>0</v>
      </c>
      <c r="V2531" s="5">
        <v>0</v>
      </c>
      <c r="W2531" s="5">
        <v>0</v>
      </c>
      <c r="Z2531" s="5">
        <v>0</v>
      </c>
      <c r="AC2531" s="5">
        <v>0</v>
      </c>
      <c r="AF2531" s="5">
        <v>0</v>
      </c>
      <c r="AI2531" s="7">
        <v>178.6566</v>
      </c>
      <c r="AJ2531" s="7">
        <v>5.6099999999999997E-2</v>
      </c>
      <c r="AK2531" s="5" t="s">
        <v>189</v>
      </c>
      <c r="BB2531" s="5" t="s">
        <v>71</v>
      </c>
    </row>
    <row r="2532" spans="1:57" x14ac:dyDescent="0.25">
      <c r="A2532" s="5">
        <v>2531</v>
      </c>
      <c r="B2532" s="6">
        <v>42581.292962962965</v>
      </c>
      <c r="C2532" s="6">
        <v>42581.372569444444</v>
      </c>
      <c r="D2532" s="5" t="s">
        <v>336</v>
      </c>
      <c r="E2532" s="5" t="s">
        <v>68</v>
      </c>
      <c r="G2532" s="5" t="s">
        <v>64</v>
      </c>
      <c r="H2532" s="5" t="s">
        <v>319</v>
      </c>
      <c r="I2532" s="5" t="s">
        <v>69</v>
      </c>
      <c r="J2532" s="5" t="s">
        <v>65</v>
      </c>
      <c r="K2532" s="5" t="s">
        <v>65</v>
      </c>
      <c r="L2532" s="5">
        <v>12756844</v>
      </c>
      <c r="M2532" s="5" t="s">
        <v>70</v>
      </c>
      <c r="N2532" s="5" t="s">
        <v>70</v>
      </c>
      <c r="O2532" s="7">
        <v>0</v>
      </c>
      <c r="P2532" s="7">
        <v>0</v>
      </c>
      <c r="Q2532" s="7">
        <v>0</v>
      </c>
      <c r="R2532" s="7">
        <v>0</v>
      </c>
      <c r="T2532" s="5">
        <v>33</v>
      </c>
      <c r="U2532" s="5">
        <v>0</v>
      </c>
      <c r="V2532" s="5">
        <v>0</v>
      </c>
      <c r="W2532" s="5">
        <v>0</v>
      </c>
      <c r="Z2532" s="5">
        <v>0</v>
      </c>
      <c r="AC2532" s="5">
        <v>0</v>
      </c>
      <c r="AF2532" s="5">
        <v>0</v>
      </c>
      <c r="AI2532" s="7">
        <v>184.98410000000001</v>
      </c>
      <c r="AJ2532" s="7">
        <v>24.106200000000001</v>
      </c>
      <c r="AK2532" s="5" t="s">
        <v>148</v>
      </c>
      <c r="BB2532" s="5" t="s">
        <v>74</v>
      </c>
    </row>
    <row r="2533" spans="1:57" x14ac:dyDescent="0.25">
      <c r="A2533" s="5">
        <v>2532</v>
      </c>
      <c r="B2533" s="6">
        <v>42580.973182870373</v>
      </c>
      <c r="C2533" s="6">
        <v>42581.068333333336</v>
      </c>
      <c r="D2533" s="5" t="s">
        <v>336</v>
      </c>
      <c r="E2533" s="5" t="s">
        <v>68</v>
      </c>
      <c r="F2533" s="5" t="s">
        <v>337</v>
      </c>
      <c r="G2533" s="5" t="s">
        <v>64</v>
      </c>
      <c r="H2533" s="5" t="s">
        <v>319</v>
      </c>
      <c r="I2533" s="5" t="s">
        <v>69</v>
      </c>
      <c r="J2533" s="5" t="s">
        <v>65</v>
      </c>
      <c r="K2533" s="5" t="s">
        <v>65</v>
      </c>
      <c r="L2533" s="5">
        <v>79985</v>
      </c>
      <c r="M2533" s="5" t="s">
        <v>70</v>
      </c>
      <c r="N2533" s="5" t="s">
        <v>70</v>
      </c>
      <c r="O2533" s="7">
        <v>0</v>
      </c>
      <c r="P2533" s="7">
        <v>0</v>
      </c>
      <c r="Q2533" s="7">
        <v>0</v>
      </c>
      <c r="R2533" s="7">
        <v>0</v>
      </c>
      <c r="T2533" s="5">
        <v>33</v>
      </c>
      <c r="U2533" s="5">
        <v>0</v>
      </c>
      <c r="V2533" s="5">
        <v>0</v>
      </c>
      <c r="W2533" s="5">
        <v>0</v>
      </c>
      <c r="Z2533" s="5">
        <v>0</v>
      </c>
      <c r="AC2533" s="5">
        <v>0</v>
      </c>
      <c r="AF2533" s="5">
        <v>0</v>
      </c>
      <c r="AI2533" s="7">
        <v>185.37690000000001</v>
      </c>
      <c r="AJ2533" s="7">
        <v>0.15290000000000001</v>
      </c>
      <c r="AK2533" s="5" t="s">
        <v>149</v>
      </c>
      <c r="BB2533" s="5" t="s">
        <v>71</v>
      </c>
    </row>
    <row r="2534" spans="1:57" x14ac:dyDescent="0.25">
      <c r="A2534" s="5">
        <v>2533</v>
      </c>
      <c r="B2534" s="6">
        <v>42580.972939814812</v>
      </c>
      <c r="C2534" s="6">
        <v>42581.068333333336</v>
      </c>
      <c r="D2534" s="5" t="s">
        <v>336</v>
      </c>
      <c r="E2534" s="5" t="s">
        <v>68</v>
      </c>
      <c r="F2534" s="5" t="s">
        <v>337</v>
      </c>
      <c r="G2534" s="5" t="s">
        <v>64</v>
      </c>
      <c r="H2534" s="5" t="s">
        <v>319</v>
      </c>
      <c r="I2534" s="5" t="s">
        <v>69</v>
      </c>
      <c r="J2534" s="5" t="s">
        <v>65</v>
      </c>
      <c r="K2534" s="5" t="s">
        <v>65</v>
      </c>
      <c r="L2534" s="5">
        <v>3332234</v>
      </c>
      <c r="M2534" s="5" t="s">
        <v>70</v>
      </c>
      <c r="N2534" s="5" t="s">
        <v>70</v>
      </c>
      <c r="O2534" s="7">
        <v>0</v>
      </c>
      <c r="P2534" s="7">
        <v>0</v>
      </c>
      <c r="Q2534" s="7">
        <v>0</v>
      </c>
      <c r="R2534" s="7">
        <v>0</v>
      </c>
      <c r="T2534" s="5">
        <v>33</v>
      </c>
      <c r="U2534" s="5">
        <v>0</v>
      </c>
      <c r="V2534" s="5">
        <v>0</v>
      </c>
      <c r="W2534" s="5">
        <v>0</v>
      </c>
      <c r="Z2534" s="5">
        <v>0</v>
      </c>
      <c r="AC2534" s="5">
        <v>0</v>
      </c>
      <c r="AF2534" s="5">
        <v>0</v>
      </c>
      <c r="AI2534" s="7">
        <v>191.43539999999999</v>
      </c>
      <c r="AJ2534" s="7">
        <v>6.2984</v>
      </c>
      <c r="AK2534" s="5" t="s">
        <v>148</v>
      </c>
      <c r="BB2534" s="5" t="s">
        <v>74</v>
      </c>
    </row>
    <row r="2535" spans="1:57" x14ac:dyDescent="0.25">
      <c r="A2535" s="5">
        <v>2534</v>
      </c>
      <c r="B2535" s="6">
        <v>42580.93953703704</v>
      </c>
      <c r="C2535" s="6">
        <v>42580.977453703701</v>
      </c>
      <c r="D2535" s="5" t="s">
        <v>336</v>
      </c>
      <c r="E2535" s="5" t="s">
        <v>241</v>
      </c>
      <c r="F2535" s="5" t="s">
        <v>337</v>
      </c>
      <c r="G2535" s="5" t="s">
        <v>64</v>
      </c>
      <c r="H2535" s="5" t="s">
        <v>319</v>
      </c>
      <c r="I2535" s="5" t="s">
        <v>69</v>
      </c>
      <c r="J2535" s="5" t="s">
        <v>65</v>
      </c>
      <c r="K2535" s="5" t="s">
        <v>65</v>
      </c>
      <c r="L2535" s="5">
        <v>104048</v>
      </c>
      <c r="M2535" s="5" t="s">
        <v>70</v>
      </c>
      <c r="N2535" s="5" t="s">
        <v>70</v>
      </c>
      <c r="O2535" s="7">
        <v>0</v>
      </c>
      <c r="P2535" s="7">
        <v>0</v>
      </c>
      <c r="Q2535" s="7">
        <v>0</v>
      </c>
      <c r="R2535" s="7">
        <v>0</v>
      </c>
      <c r="T2535" s="5">
        <v>33</v>
      </c>
      <c r="U2535" s="5">
        <v>0</v>
      </c>
      <c r="V2535" s="5">
        <v>0</v>
      </c>
      <c r="W2535" s="5">
        <v>0</v>
      </c>
      <c r="Z2535" s="5">
        <v>0</v>
      </c>
      <c r="AC2535" s="5">
        <v>0</v>
      </c>
      <c r="AF2535" s="5">
        <v>0</v>
      </c>
      <c r="AI2535" s="7">
        <v>191.535</v>
      </c>
      <c r="AJ2535" s="7">
        <v>9.9599999999999994E-2</v>
      </c>
      <c r="AK2535" s="5" t="s">
        <v>148</v>
      </c>
      <c r="AZ2535" s="5" t="s">
        <v>185</v>
      </c>
      <c r="BB2535" s="5" t="s">
        <v>74</v>
      </c>
    </row>
    <row r="2536" spans="1:57" x14ac:dyDescent="0.25">
      <c r="A2536" s="5">
        <v>2535</v>
      </c>
      <c r="B2536" s="6">
        <v>42580.917905092596</v>
      </c>
      <c r="C2536" s="6">
        <v>42580.92428240741</v>
      </c>
      <c r="D2536" s="5" t="s">
        <v>336</v>
      </c>
      <c r="E2536" s="5" t="s">
        <v>241</v>
      </c>
      <c r="F2536" s="5" t="s">
        <v>337</v>
      </c>
      <c r="G2536" s="5" t="s">
        <v>64</v>
      </c>
      <c r="H2536" s="5" t="s">
        <v>319</v>
      </c>
      <c r="I2536" s="5" t="s">
        <v>69</v>
      </c>
      <c r="J2536" s="5" t="s">
        <v>65</v>
      </c>
      <c r="K2536" s="5" t="s">
        <v>65</v>
      </c>
      <c r="L2536" s="5">
        <v>8785</v>
      </c>
      <c r="M2536" s="5" t="s">
        <v>70</v>
      </c>
      <c r="N2536" s="5" t="s">
        <v>70</v>
      </c>
      <c r="O2536" s="7">
        <v>0</v>
      </c>
      <c r="P2536" s="7">
        <v>0</v>
      </c>
      <c r="Q2536" s="7">
        <v>0</v>
      </c>
      <c r="R2536" s="7">
        <v>0</v>
      </c>
      <c r="T2536" s="5">
        <v>33</v>
      </c>
      <c r="U2536" s="5">
        <v>0</v>
      </c>
      <c r="V2536" s="5">
        <v>0</v>
      </c>
      <c r="W2536" s="5">
        <v>0</v>
      </c>
      <c r="Z2536" s="5">
        <v>0</v>
      </c>
      <c r="AC2536" s="5">
        <v>0</v>
      </c>
      <c r="AF2536" s="5">
        <v>0</v>
      </c>
      <c r="AI2536" s="7">
        <v>191.58189999999999</v>
      </c>
      <c r="AJ2536" s="7">
        <v>8.8000000000000005E-3</v>
      </c>
      <c r="AK2536" s="5" t="s">
        <v>149</v>
      </c>
      <c r="AZ2536" s="5" t="s">
        <v>186</v>
      </c>
      <c r="BB2536" s="5" t="s">
        <v>71</v>
      </c>
    </row>
    <row r="2537" spans="1:57" x14ac:dyDescent="0.25">
      <c r="A2537" s="5">
        <v>2536</v>
      </c>
      <c r="B2537" s="6">
        <v>42580.917604166665</v>
      </c>
      <c r="C2537" s="6">
        <v>42580.92428240741</v>
      </c>
      <c r="D2537" s="5" t="s">
        <v>336</v>
      </c>
      <c r="E2537" s="5" t="s">
        <v>241</v>
      </c>
      <c r="F2537" s="5" t="s">
        <v>337</v>
      </c>
      <c r="G2537" s="5" t="s">
        <v>64</v>
      </c>
      <c r="H2537" s="5" t="s">
        <v>319</v>
      </c>
      <c r="I2537" s="5" t="s">
        <v>69</v>
      </c>
      <c r="J2537" s="5" t="s">
        <v>65</v>
      </c>
      <c r="K2537" s="5" t="s">
        <v>65</v>
      </c>
      <c r="L2537" s="5">
        <v>39005</v>
      </c>
      <c r="M2537" s="5" t="s">
        <v>70</v>
      </c>
      <c r="N2537" s="5" t="s">
        <v>70</v>
      </c>
      <c r="O2537" s="7">
        <v>0</v>
      </c>
      <c r="P2537" s="7">
        <v>0</v>
      </c>
      <c r="Q2537" s="7">
        <v>0</v>
      </c>
      <c r="R2537" s="7">
        <v>0</v>
      </c>
      <c r="T2537" s="5">
        <v>33</v>
      </c>
      <c r="U2537" s="5">
        <v>0</v>
      </c>
      <c r="V2537" s="5">
        <v>0</v>
      </c>
      <c r="W2537" s="5">
        <v>0</v>
      </c>
      <c r="Z2537" s="5">
        <v>0</v>
      </c>
      <c r="AC2537" s="5">
        <v>0</v>
      </c>
      <c r="AF2537" s="5">
        <v>0</v>
      </c>
      <c r="AI2537" s="7">
        <v>191.57310000000001</v>
      </c>
      <c r="AJ2537" s="7">
        <v>3.8100000000000002E-2</v>
      </c>
      <c r="AK2537" s="5" t="s">
        <v>148</v>
      </c>
      <c r="AZ2537" s="5" t="s">
        <v>185</v>
      </c>
      <c r="BB2537" s="5" t="s">
        <v>74</v>
      </c>
    </row>
    <row r="2538" spans="1:57" x14ac:dyDescent="0.25">
      <c r="A2538" s="5">
        <v>2537</v>
      </c>
      <c r="B2538" s="6">
        <v>42580.91673611111</v>
      </c>
      <c r="D2538" s="5" t="s">
        <v>317</v>
      </c>
      <c r="E2538" s="5" t="s">
        <v>318</v>
      </c>
      <c r="F2538" s="5" t="s">
        <v>317</v>
      </c>
      <c r="G2538" s="5" t="s">
        <v>80</v>
      </c>
      <c r="H2538" s="5" t="s">
        <v>319</v>
      </c>
      <c r="I2538" s="5" t="s">
        <v>320</v>
      </c>
      <c r="J2538" s="5" t="s">
        <v>65</v>
      </c>
      <c r="K2538" s="5" t="s">
        <v>65</v>
      </c>
      <c r="M2538" s="5" t="s">
        <v>222</v>
      </c>
      <c r="N2538" s="5" t="s">
        <v>66</v>
      </c>
      <c r="O2538" s="7">
        <v>0</v>
      </c>
      <c r="P2538" s="7">
        <v>0</v>
      </c>
      <c r="Q2538" s="7">
        <v>0</v>
      </c>
      <c r="R2538" s="7">
        <v>0</v>
      </c>
      <c r="T2538" s="5">
        <v>0</v>
      </c>
      <c r="W2538" s="5">
        <v>0</v>
      </c>
      <c r="Y2538" s="5">
        <v>0</v>
      </c>
      <c r="Z2538" s="5">
        <v>0</v>
      </c>
      <c r="AB2538" s="5">
        <v>0</v>
      </c>
      <c r="AC2538" s="5">
        <v>0</v>
      </c>
      <c r="AE2538" s="5">
        <v>0</v>
      </c>
      <c r="AF2538" s="5">
        <v>0</v>
      </c>
      <c r="AH2538" s="5">
        <v>0</v>
      </c>
      <c r="AJ2538" s="7">
        <v>0</v>
      </c>
      <c r="BB2538" s="5" t="s">
        <v>322</v>
      </c>
      <c r="BD2538" s="5" t="s">
        <v>323</v>
      </c>
      <c r="BE2538" s="5" t="s">
        <v>324</v>
      </c>
    </row>
    <row r="2539" spans="1:57" x14ac:dyDescent="0.25">
      <c r="A2539" s="5">
        <v>2538</v>
      </c>
      <c r="B2539" s="6">
        <v>42580.813599537039</v>
      </c>
      <c r="D2539" s="5" t="s">
        <v>317</v>
      </c>
      <c r="E2539" s="5" t="s">
        <v>318</v>
      </c>
      <c r="F2539" s="5" t="s">
        <v>317</v>
      </c>
      <c r="G2539" s="5" t="s">
        <v>80</v>
      </c>
      <c r="H2539" s="5" t="s">
        <v>319</v>
      </c>
      <c r="I2539" s="5" t="s">
        <v>320</v>
      </c>
      <c r="J2539" s="5" t="s">
        <v>65</v>
      </c>
      <c r="K2539" s="5" t="s">
        <v>65</v>
      </c>
      <c r="M2539" s="5" t="s">
        <v>446</v>
      </c>
      <c r="N2539" s="5" t="s">
        <v>66</v>
      </c>
      <c r="O2539" s="7">
        <v>0</v>
      </c>
      <c r="P2539" s="7">
        <v>0</v>
      </c>
      <c r="Q2539" s="7">
        <v>0</v>
      </c>
      <c r="R2539" s="7">
        <v>0</v>
      </c>
      <c r="T2539" s="5">
        <v>0</v>
      </c>
      <c r="W2539" s="5">
        <v>0</v>
      </c>
      <c r="Y2539" s="5">
        <v>0</v>
      </c>
      <c r="Z2539" s="5">
        <v>0</v>
      </c>
      <c r="AB2539" s="5">
        <v>0</v>
      </c>
      <c r="AC2539" s="5">
        <v>0</v>
      </c>
      <c r="AE2539" s="5">
        <v>0</v>
      </c>
      <c r="AF2539" s="5">
        <v>0</v>
      </c>
      <c r="AH2539" s="5">
        <v>0</v>
      </c>
      <c r="AJ2539" s="7">
        <v>0</v>
      </c>
      <c r="BB2539" s="5" t="s">
        <v>322</v>
      </c>
      <c r="BD2539" s="5" t="s">
        <v>323</v>
      </c>
      <c r="BE2539" s="5" t="s">
        <v>324</v>
      </c>
    </row>
    <row r="2540" spans="1:57" x14ac:dyDescent="0.25">
      <c r="A2540" s="5">
        <v>2539</v>
      </c>
      <c r="B2540" s="6">
        <v>42580.809502314813</v>
      </c>
      <c r="D2540" s="5" t="s">
        <v>317</v>
      </c>
      <c r="E2540" s="5" t="s">
        <v>318</v>
      </c>
      <c r="F2540" s="5" t="s">
        <v>317</v>
      </c>
      <c r="G2540" s="5" t="s">
        <v>80</v>
      </c>
      <c r="H2540" s="5" t="s">
        <v>319</v>
      </c>
      <c r="I2540" s="5" t="s">
        <v>320</v>
      </c>
      <c r="J2540" s="5" t="s">
        <v>65</v>
      </c>
      <c r="K2540" s="5" t="s">
        <v>65</v>
      </c>
      <c r="M2540" s="5" t="s">
        <v>321</v>
      </c>
      <c r="N2540" s="5" t="s">
        <v>66</v>
      </c>
      <c r="O2540" s="7">
        <v>0</v>
      </c>
      <c r="P2540" s="7">
        <v>0</v>
      </c>
      <c r="Q2540" s="7">
        <v>0</v>
      </c>
      <c r="R2540" s="7">
        <v>0</v>
      </c>
      <c r="T2540" s="5">
        <v>0</v>
      </c>
      <c r="W2540" s="5">
        <v>0</v>
      </c>
      <c r="Y2540" s="5">
        <v>0</v>
      </c>
      <c r="Z2540" s="5">
        <v>0</v>
      </c>
      <c r="AB2540" s="5">
        <v>0</v>
      </c>
      <c r="AC2540" s="5">
        <v>0</v>
      </c>
      <c r="AE2540" s="5">
        <v>0</v>
      </c>
      <c r="AF2540" s="5">
        <v>0</v>
      </c>
      <c r="AH2540" s="5">
        <v>0</v>
      </c>
      <c r="AJ2540" s="7">
        <v>0</v>
      </c>
      <c r="BB2540" s="5" t="s">
        <v>322</v>
      </c>
      <c r="BD2540" s="5" t="s">
        <v>323</v>
      </c>
      <c r="BE2540" s="5" t="s">
        <v>324</v>
      </c>
    </row>
    <row r="2541" spans="1:57" x14ac:dyDescent="0.25">
      <c r="A2541" s="5">
        <v>2540</v>
      </c>
      <c r="B2541" s="6">
        <v>42580.761006944442</v>
      </c>
      <c r="D2541" s="5" t="s">
        <v>317</v>
      </c>
      <c r="E2541" s="5" t="s">
        <v>318</v>
      </c>
      <c r="F2541" s="5" t="s">
        <v>317</v>
      </c>
      <c r="G2541" s="5" t="s">
        <v>80</v>
      </c>
      <c r="H2541" s="5" t="s">
        <v>319</v>
      </c>
      <c r="I2541" s="5" t="s">
        <v>320</v>
      </c>
      <c r="J2541" s="5" t="s">
        <v>65</v>
      </c>
      <c r="K2541" s="5" t="s">
        <v>65</v>
      </c>
      <c r="M2541" s="5" t="s">
        <v>321</v>
      </c>
      <c r="N2541" s="5" t="s">
        <v>66</v>
      </c>
      <c r="O2541" s="7">
        <v>0</v>
      </c>
      <c r="P2541" s="7">
        <v>0</v>
      </c>
      <c r="Q2541" s="7">
        <v>0</v>
      </c>
      <c r="R2541" s="7">
        <v>0</v>
      </c>
      <c r="T2541" s="5">
        <v>0</v>
      </c>
      <c r="W2541" s="5">
        <v>0</v>
      </c>
      <c r="Y2541" s="5">
        <v>0</v>
      </c>
      <c r="Z2541" s="5">
        <v>0</v>
      </c>
      <c r="AB2541" s="5">
        <v>0</v>
      </c>
      <c r="AC2541" s="5">
        <v>0</v>
      </c>
      <c r="AE2541" s="5">
        <v>0</v>
      </c>
      <c r="AF2541" s="5">
        <v>0</v>
      </c>
      <c r="AH2541" s="5">
        <v>0</v>
      </c>
      <c r="AJ2541" s="7">
        <v>0</v>
      </c>
      <c r="BB2541" s="5" t="s">
        <v>322</v>
      </c>
      <c r="BD2541" s="5" t="s">
        <v>323</v>
      </c>
      <c r="BE2541" s="5" t="s">
        <v>324</v>
      </c>
    </row>
    <row r="2542" spans="1:57" x14ac:dyDescent="0.25">
      <c r="A2542" s="5">
        <v>2541</v>
      </c>
      <c r="B2542" s="6">
        <v>42580.747719907406</v>
      </c>
      <c r="D2542" s="5" t="s">
        <v>317</v>
      </c>
      <c r="E2542" s="5" t="s">
        <v>318</v>
      </c>
      <c r="F2542" s="5" t="s">
        <v>317</v>
      </c>
      <c r="G2542" s="5" t="s">
        <v>80</v>
      </c>
      <c r="H2542" s="5" t="s">
        <v>319</v>
      </c>
      <c r="I2542" s="5" t="s">
        <v>320</v>
      </c>
      <c r="J2542" s="5" t="s">
        <v>65</v>
      </c>
      <c r="K2542" s="5" t="s">
        <v>65</v>
      </c>
      <c r="M2542" s="5" t="s">
        <v>321</v>
      </c>
      <c r="N2542" s="5" t="s">
        <v>66</v>
      </c>
      <c r="O2542" s="7">
        <v>0</v>
      </c>
      <c r="P2542" s="7">
        <v>0</v>
      </c>
      <c r="Q2542" s="7">
        <v>0</v>
      </c>
      <c r="R2542" s="7">
        <v>0</v>
      </c>
      <c r="T2542" s="5">
        <v>0</v>
      </c>
      <c r="W2542" s="5">
        <v>0</v>
      </c>
      <c r="Y2542" s="5">
        <v>0</v>
      </c>
      <c r="Z2542" s="5">
        <v>0</v>
      </c>
      <c r="AB2542" s="5">
        <v>0</v>
      </c>
      <c r="AC2542" s="5">
        <v>0</v>
      </c>
      <c r="AE2542" s="5">
        <v>0</v>
      </c>
      <c r="AF2542" s="5">
        <v>0</v>
      </c>
      <c r="AH2542" s="5">
        <v>0</v>
      </c>
      <c r="AJ2542" s="7">
        <v>0</v>
      </c>
      <c r="BB2542" s="5" t="s">
        <v>322</v>
      </c>
      <c r="BD2542" s="5" t="s">
        <v>323</v>
      </c>
      <c r="BE2542" s="5" t="s">
        <v>324</v>
      </c>
    </row>
    <row r="2543" spans="1:57" x14ac:dyDescent="0.25">
      <c r="A2543" s="5">
        <v>2542</v>
      </c>
      <c r="B2543" s="6">
        <v>42580.742696759262</v>
      </c>
      <c r="C2543" s="6">
        <v>42580.886296296296</v>
      </c>
      <c r="D2543" s="5" t="s">
        <v>336</v>
      </c>
      <c r="E2543" s="5" t="s">
        <v>68</v>
      </c>
      <c r="F2543" s="5" t="s">
        <v>337</v>
      </c>
      <c r="G2543" s="5" t="s">
        <v>64</v>
      </c>
      <c r="H2543" s="5" t="s">
        <v>319</v>
      </c>
      <c r="I2543" s="5" t="s">
        <v>69</v>
      </c>
      <c r="J2543" s="5" t="s">
        <v>65</v>
      </c>
      <c r="K2543" s="5" t="s">
        <v>65</v>
      </c>
      <c r="L2543" s="5">
        <v>90058</v>
      </c>
      <c r="M2543" s="5" t="s">
        <v>70</v>
      </c>
      <c r="N2543" s="5" t="s">
        <v>70</v>
      </c>
      <c r="O2543" s="7">
        <v>0</v>
      </c>
      <c r="P2543" s="7">
        <v>0</v>
      </c>
      <c r="Q2543" s="7">
        <v>0</v>
      </c>
      <c r="R2543" s="7">
        <v>0</v>
      </c>
      <c r="T2543" s="5">
        <v>33</v>
      </c>
      <c r="U2543" s="5">
        <v>0</v>
      </c>
      <c r="V2543" s="5">
        <v>0</v>
      </c>
      <c r="W2543" s="5">
        <v>0</v>
      </c>
      <c r="Z2543" s="5">
        <v>0</v>
      </c>
      <c r="AC2543" s="5">
        <v>0</v>
      </c>
      <c r="AF2543" s="5">
        <v>0</v>
      </c>
      <c r="AI2543" s="7">
        <v>192.5155</v>
      </c>
      <c r="AJ2543" s="7">
        <v>8.5900000000000004E-2</v>
      </c>
      <c r="AK2543" s="5" t="s">
        <v>149</v>
      </c>
      <c r="AZ2543" s="5" t="s">
        <v>186</v>
      </c>
      <c r="BB2543" s="5" t="s">
        <v>71</v>
      </c>
    </row>
    <row r="2544" spans="1:57" x14ac:dyDescent="0.25">
      <c r="A2544" s="5">
        <v>2543</v>
      </c>
      <c r="B2544" s="6">
        <v>42580.742673611108</v>
      </c>
      <c r="C2544" s="6">
        <v>42580.875509259262</v>
      </c>
      <c r="D2544" s="5" t="s">
        <v>336</v>
      </c>
      <c r="E2544" s="5" t="s">
        <v>68</v>
      </c>
      <c r="F2544" s="5" t="s">
        <v>337</v>
      </c>
      <c r="G2544" s="5" t="s">
        <v>64</v>
      </c>
      <c r="H2544" s="5" t="s">
        <v>319</v>
      </c>
      <c r="I2544" s="5" t="s">
        <v>69</v>
      </c>
      <c r="J2544" s="5" t="s">
        <v>65</v>
      </c>
      <c r="K2544" s="5" t="s">
        <v>65</v>
      </c>
      <c r="L2544" s="5">
        <v>889284</v>
      </c>
      <c r="M2544" s="5" t="s">
        <v>70</v>
      </c>
      <c r="N2544" s="5" t="s">
        <v>70</v>
      </c>
      <c r="O2544" s="7">
        <v>0</v>
      </c>
      <c r="P2544" s="7">
        <v>0</v>
      </c>
      <c r="Q2544" s="7">
        <v>0</v>
      </c>
      <c r="R2544" s="7">
        <v>0</v>
      </c>
      <c r="T2544" s="5">
        <v>33</v>
      </c>
      <c r="U2544" s="5">
        <v>0</v>
      </c>
      <c r="V2544" s="5">
        <v>0</v>
      </c>
      <c r="W2544" s="5">
        <v>0</v>
      </c>
      <c r="Z2544" s="5">
        <v>0</v>
      </c>
      <c r="AC2544" s="5">
        <v>0</v>
      </c>
      <c r="AF2544" s="5">
        <v>0</v>
      </c>
      <c r="AI2544" s="7">
        <v>192.5164</v>
      </c>
      <c r="AJ2544" s="7">
        <v>0.84860000000000002</v>
      </c>
      <c r="AK2544" s="5" t="s">
        <v>148</v>
      </c>
      <c r="AZ2544" s="5" t="s">
        <v>185</v>
      </c>
      <c r="BB2544" s="5" t="s">
        <v>74</v>
      </c>
    </row>
    <row r="2545" spans="1:57" x14ac:dyDescent="0.25">
      <c r="A2545" s="5">
        <v>2544</v>
      </c>
      <c r="B2545" s="6">
        <v>42580.741863425923</v>
      </c>
      <c r="C2545" s="6">
        <v>42580.748645833337</v>
      </c>
      <c r="D2545" s="5" t="s">
        <v>336</v>
      </c>
      <c r="E2545" s="5" t="s">
        <v>68</v>
      </c>
      <c r="G2545" s="5" t="s">
        <v>64</v>
      </c>
      <c r="H2545" s="5" t="s">
        <v>319</v>
      </c>
      <c r="I2545" s="5" t="s">
        <v>69</v>
      </c>
      <c r="J2545" s="5" t="s">
        <v>65</v>
      </c>
      <c r="K2545" s="5" t="s">
        <v>65</v>
      </c>
      <c r="L2545" s="5">
        <v>2717</v>
      </c>
      <c r="M2545" s="5" t="s">
        <v>70</v>
      </c>
      <c r="N2545" s="5" t="s">
        <v>70</v>
      </c>
      <c r="O2545" s="7">
        <v>0</v>
      </c>
      <c r="P2545" s="7">
        <v>0</v>
      </c>
      <c r="Q2545" s="7">
        <v>0</v>
      </c>
      <c r="R2545" s="7">
        <v>0</v>
      </c>
      <c r="T2545" s="5">
        <v>33</v>
      </c>
      <c r="U2545" s="5">
        <v>0</v>
      </c>
      <c r="V2545" s="5">
        <v>0</v>
      </c>
      <c r="W2545" s="5">
        <v>0</v>
      </c>
      <c r="Z2545" s="5">
        <v>0</v>
      </c>
      <c r="AC2545" s="5">
        <v>0</v>
      </c>
      <c r="AF2545" s="5">
        <v>0</v>
      </c>
      <c r="AI2545" s="7">
        <v>192.5643</v>
      </c>
      <c r="AJ2545" s="7">
        <v>2.8999999999999998E-3</v>
      </c>
      <c r="AK2545" s="5" t="s">
        <v>149</v>
      </c>
      <c r="AZ2545" s="5" t="s">
        <v>186</v>
      </c>
      <c r="BB2545" s="5" t="s">
        <v>71</v>
      </c>
    </row>
    <row r="2546" spans="1:57" x14ac:dyDescent="0.25">
      <c r="A2546" s="5">
        <v>2545</v>
      </c>
      <c r="B2546" s="6">
        <v>42580.741481481484</v>
      </c>
      <c r="C2546" s="6">
        <v>42580.748645833337</v>
      </c>
      <c r="D2546" s="5" t="s">
        <v>336</v>
      </c>
      <c r="E2546" s="5" t="s">
        <v>68</v>
      </c>
      <c r="G2546" s="5" t="s">
        <v>64</v>
      </c>
      <c r="H2546" s="5" t="s">
        <v>319</v>
      </c>
      <c r="I2546" s="5" t="s">
        <v>69</v>
      </c>
      <c r="J2546" s="5" t="s">
        <v>65</v>
      </c>
      <c r="K2546" s="5" t="s">
        <v>65</v>
      </c>
      <c r="L2546" s="5">
        <v>46889</v>
      </c>
      <c r="M2546" s="5" t="s">
        <v>70</v>
      </c>
      <c r="N2546" s="5" t="s">
        <v>70</v>
      </c>
      <c r="O2546" s="7">
        <v>0</v>
      </c>
      <c r="P2546" s="7">
        <v>0</v>
      </c>
      <c r="Q2546" s="7">
        <v>0</v>
      </c>
      <c r="R2546" s="7">
        <v>0</v>
      </c>
      <c r="T2546" s="5">
        <v>33</v>
      </c>
      <c r="U2546" s="5">
        <v>0</v>
      </c>
      <c r="V2546" s="5">
        <v>0</v>
      </c>
      <c r="W2546" s="5">
        <v>0</v>
      </c>
      <c r="Z2546" s="5">
        <v>0</v>
      </c>
      <c r="AC2546" s="5">
        <v>0</v>
      </c>
      <c r="AF2546" s="5">
        <v>0</v>
      </c>
      <c r="AI2546" s="7">
        <v>192.56139999999999</v>
      </c>
      <c r="AJ2546" s="7">
        <v>4.4900000000000002E-2</v>
      </c>
      <c r="AK2546" s="5" t="s">
        <v>148</v>
      </c>
      <c r="AZ2546" s="5" t="s">
        <v>185</v>
      </c>
      <c r="BB2546" s="5" t="s">
        <v>74</v>
      </c>
    </row>
    <row r="2547" spans="1:57" x14ac:dyDescent="0.25">
      <c r="A2547" s="5">
        <v>2546</v>
      </c>
      <c r="B2547" s="6">
        <v>42580.741307870368</v>
      </c>
      <c r="C2547" s="6">
        <v>42580.768090277779</v>
      </c>
      <c r="D2547" s="5" t="s">
        <v>336</v>
      </c>
      <c r="E2547" s="5" t="s">
        <v>68</v>
      </c>
      <c r="G2547" s="5" t="s">
        <v>64</v>
      </c>
      <c r="H2547" s="5" t="s">
        <v>319</v>
      </c>
      <c r="I2547" s="5" t="s">
        <v>69</v>
      </c>
      <c r="J2547" s="5" t="s">
        <v>65</v>
      </c>
      <c r="K2547" s="5" t="s">
        <v>65</v>
      </c>
      <c r="L2547" s="5">
        <v>1039</v>
      </c>
      <c r="M2547" s="5" t="s">
        <v>70</v>
      </c>
      <c r="N2547" s="5" t="s">
        <v>70</v>
      </c>
      <c r="O2547" s="7">
        <v>0</v>
      </c>
      <c r="P2547" s="7">
        <v>0</v>
      </c>
      <c r="Q2547" s="7">
        <v>0</v>
      </c>
      <c r="R2547" s="7">
        <v>0</v>
      </c>
      <c r="T2547" s="5">
        <v>33</v>
      </c>
      <c r="U2547" s="5">
        <v>0</v>
      </c>
      <c r="V2547" s="5">
        <v>0</v>
      </c>
      <c r="W2547" s="5">
        <v>0</v>
      </c>
      <c r="Z2547" s="5">
        <v>0</v>
      </c>
      <c r="AC2547" s="5">
        <v>0</v>
      </c>
      <c r="AF2547" s="5">
        <v>0</v>
      </c>
      <c r="AI2547" s="7">
        <v>192.56620000000001</v>
      </c>
      <c r="AJ2547" s="7">
        <v>2E-3</v>
      </c>
      <c r="AK2547" s="5" t="s">
        <v>148</v>
      </c>
      <c r="AZ2547" s="5" t="s">
        <v>185</v>
      </c>
      <c r="BB2547" s="5" t="s">
        <v>74</v>
      </c>
    </row>
    <row r="2548" spans="1:57" x14ac:dyDescent="0.25">
      <c r="A2548" s="5">
        <v>2547</v>
      </c>
      <c r="B2548" s="6">
        <v>42580.736388888887</v>
      </c>
      <c r="D2548" s="5" t="s">
        <v>792</v>
      </c>
      <c r="E2548" s="5" t="s">
        <v>318</v>
      </c>
      <c r="G2548" s="5" t="s">
        <v>64</v>
      </c>
      <c r="H2548" s="5" t="s">
        <v>319</v>
      </c>
      <c r="I2548" s="5" t="s">
        <v>176</v>
      </c>
      <c r="J2548" s="5" t="s">
        <v>65</v>
      </c>
      <c r="K2548" s="5" t="s">
        <v>65</v>
      </c>
      <c r="M2548" s="5" t="s">
        <v>174</v>
      </c>
      <c r="N2548" s="5" t="s">
        <v>174</v>
      </c>
      <c r="O2548" s="7">
        <v>0</v>
      </c>
      <c r="P2548" s="7">
        <v>0</v>
      </c>
      <c r="Q2548" s="7">
        <v>0</v>
      </c>
      <c r="R2548" s="7">
        <v>0</v>
      </c>
      <c r="T2548" s="5">
        <v>0</v>
      </c>
      <c r="W2548" s="5">
        <v>0</v>
      </c>
      <c r="Y2548" s="5">
        <v>0</v>
      </c>
      <c r="Z2548" s="5">
        <v>0</v>
      </c>
      <c r="AB2548" s="5">
        <v>0</v>
      </c>
      <c r="AC2548" s="5">
        <v>0</v>
      </c>
      <c r="AE2548" s="5">
        <v>0</v>
      </c>
      <c r="AF2548" s="5">
        <v>0</v>
      </c>
      <c r="AH2548" s="5">
        <v>0</v>
      </c>
      <c r="AJ2548" s="7">
        <v>0</v>
      </c>
      <c r="AZ2548" s="5" t="s">
        <v>175</v>
      </c>
      <c r="BB2548" s="5" t="s">
        <v>178</v>
      </c>
      <c r="BD2548" s="5" t="s">
        <v>328</v>
      </c>
      <c r="BE2548" s="5" t="s">
        <v>67</v>
      </c>
    </row>
    <row r="2549" spans="1:57" x14ac:dyDescent="0.25">
      <c r="A2549" s="5">
        <v>2548</v>
      </c>
      <c r="B2549" s="6">
        <v>42580.734537037039</v>
      </c>
      <c r="C2549" s="6">
        <v>42580.74324074074</v>
      </c>
      <c r="D2549" s="5" t="s">
        <v>336</v>
      </c>
      <c r="E2549" s="5" t="s">
        <v>68</v>
      </c>
      <c r="F2549" s="5" t="s">
        <v>337</v>
      </c>
      <c r="G2549" s="5" t="s">
        <v>64</v>
      </c>
      <c r="H2549" s="5" t="s">
        <v>319</v>
      </c>
      <c r="I2549" s="5" t="s">
        <v>69</v>
      </c>
      <c r="J2549" s="5" t="s">
        <v>65</v>
      </c>
      <c r="K2549" s="5" t="s">
        <v>65</v>
      </c>
      <c r="L2549" s="5">
        <v>1611</v>
      </c>
      <c r="M2549" s="5" t="s">
        <v>70</v>
      </c>
      <c r="N2549" s="5" t="s">
        <v>70</v>
      </c>
      <c r="O2549" s="7">
        <v>0</v>
      </c>
      <c r="P2549" s="7">
        <v>0</v>
      </c>
      <c r="Q2549" s="7">
        <v>0</v>
      </c>
      <c r="R2549" s="7">
        <v>0</v>
      </c>
      <c r="T2549" s="5">
        <v>33</v>
      </c>
      <c r="U2549" s="5">
        <v>0</v>
      </c>
      <c r="V2549" s="5">
        <v>0</v>
      </c>
      <c r="W2549" s="5">
        <v>0</v>
      </c>
      <c r="Z2549" s="5">
        <v>0</v>
      </c>
      <c r="AC2549" s="5">
        <v>0</v>
      </c>
      <c r="AF2549" s="5">
        <v>0</v>
      </c>
      <c r="AI2549" s="7">
        <v>192.6131</v>
      </c>
      <c r="AJ2549" s="7">
        <v>2E-3</v>
      </c>
      <c r="AK2549" s="5" t="s">
        <v>149</v>
      </c>
      <c r="AZ2549" s="5" t="s">
        <v>186</v>
      </c>
      <c r="BB2549" s="5" t="s">
        <v>71</v>
      </c>
    </row>
    <row r="2550" spans="1:57" x14ac:dyDescent="0.25">
      <c r="A2550" s="5">
        <v>2549</v>
      </c>
      <c r="B2550" s="6">
        <v>42580.734525462962</v>
      </c>
      <c r="C2550" s="6">
        <v>42580.74324074074</v>
      </c>
      <c r="D2550" s="5" t="s">
        <v>336</v>
      </c>
      <c r="E2550" s="5" t="s">
        <v>68</v>
      </c>
      <c r="F2550" s="5" t="s">
        <v>337</v>
      </c>
      <c r="G2550" s="5" t="s">
        <v>64</v>
      </c>
      <c r="H2550" s="5" t="s">
        <v>319</v>
      </c>
      <c r="I2550" s="5" t="s">
        <v>69</v>
      </c>
      <c r="J2550" s="5" t="s">
        <v>65</v>
      </c>
      <c r="K2550" s="5" t="s">
        <v>65</v>
      </c>
      <c r="L2550" s="5">
        <v>46863</v>
      </c>
      <c r="M2550" s="5" t="s">
        <v>70</v>
      </c>
      <c r="N2550" s="5" t="s">
        <v>70</v>
      </c>
      <c r="O2550" s="7">
        <v>0</v>
      </c>
      <c r="P2550" s="7">
        <v>0</v>
      </c>
      <c r="Q2550" s="7">
        <v>0</v>
      </c>
      <c r="R2550" s="7">
        <v>0</v>
      </c>
      <c r="T2550" s="5">
        <v>33</v>
      </c>
      <c r="U2550" s="5">
        <v>0</v>
      </c>
      <c r="V2550" s="5">
        <v>0</v>
      </c>
      <c r="W2550" s="5">
        <v>0</v>
      </c>
      <c r="Z2550" s="5">
        <v>0</v>
      </c>
      <c r="AC2550" s="5">
        <v>0</v>
      </c>
      <c r="AF2550" s="5">
        <v>0</v>
      </c>
      <c r="AI2550" s="7">
        <v>192.6112</v>
      </c>
      <c r="AJ2550" s="7">
        <v>4.4900000000000002E-2</v>
      </c>
      <c r="AK2550" s="5" t="s">
        <v>148</v>
      </c>
      <c r="AZ2550" s="5" t="s">
        <v>185</v>
      </c>
      <c r="BB2550" s="5" t="s">
        <v>74</v>
      </c>
    </row>
    <row r="2551" spans="1:57" x14ac:dyDescent="0.25">
      <c r="A2551" s="5">
        <v>2550</v>
      </c>
      <c r="B2551" s="6">
        <v>42580.708784722221</v>
      </c>
      <c r="D2551" s="5" t="s">
        <v>792</v>
      </c>
      <c r="E2551" s="5" t="s">
        <v>318</v>
      </c>
      <c r="G2551" s="5" t="s">
        <v>64</v>
      </c>
      <c r="H2551" s="5" t="s">
        <v>319</v>
      </c>
      <c r="I2551" s="5" t="s">
        <v>176</v>
      </c>
      <c r="J2551" s="5" t="s">
        <v>65</v>
      </c>
      <c r="K2551" s="5" t="s">
        <v>65</v>
      </c>
      <c r="M2551" s="5" t="s">
        <v>200</v>
      </c>
      <c r="N2551" s="5" t="s">
        <v>200</v>
      </c>
      <c r="O2551" s="7">
        <v>0</v>
      </c>
      <c r="P2551" s="7">
        <v>0</v>
      </c>
      <c r="Q2551" s="7">
        <v>0</v>
      </c>
      <c r="R2551" s="7">
        <v>0</v>
      </c>
      <c r="T2551" s="5">
        <v>0</v>
      </c>
      <c r="W2551" s="5">
        <v>0</v>
      </c>
      <c r="Y2551" s="5">
        <v>0</v>
      </c>
      <c r="Z2551" s="5">
        <v>0</v>
      </c>
      <c r="AB2551" s="5">
        <v>0</v>
      </c>
      <c r="AC2551" s="5">
        <v>0</v>
      </c>
      <c r="AE2551" s="5">
        <v>0</v>
      </c>
      <c r="AF2551" s="5">
        <v>0</v>
      </c>
      <c r="AH2551" s="5">
        <v>0</v>
      </c>
      <c r="AJ2551" s="7">
        <v>0</v>
      </c>
      <c r="AZ2551" s="5" t="s">
        <v>175</v>
      </c>
      <c r="BB2551" s="5" t="s">
        <v>178</v>
      </c>
      <c r="BD2551" s="5" t="s">
        <v>328</v>
      </c>
      <c r="BE2551" s="5" t="s">
        <v>67</v>
      </c>
    </row>
    <row r="2552" spans="1:57" x14ac:dyDescent="0.25">
      <c r="A2552" s="5">
        <v>2551</v>
      </c>
      <c r="B2552" s="6">
        <v>42580.705601851849</v>
      </c>
      <c r="C2552" s="6">
        <v>42580.729803240742</v>
      </c>
      <c r="D2552" s="5" t="s">
        <v>336</v>
      </c>
      <c r="E2552" s="5" t="s">
        <v>68</v>
      </c>
      <c r="G2552" s="5" t="s">
        <v>64</v>
      </c>
      <c r="H2552" s="5" t="s">
        <v>319</v>
      </c>
      <c r="I2552" s="5" t="s">
        <v>69</v>
      </c>
      <c r="J2552" s="5" t="s">
        <v>65</v>
      </c>
      <c r="K2552" s="5" t="s">
        <v>65</v>
      </c>
      <c r="L2552" s="5">
        <v>13390</v>
      </c>
      <c r="M2552" s="5" t="s">
        <v>70</v>
      </c>
      <c r="N2552" s="5" t="s">
        <v>70</v>
      </c>
      <c r="O2552" s="7">
        <v>0</v>
      </c>
      <c r="P2552" s="7">
        <v>0</v>
      </c>
      <c r="Q2552" s="7">
        <v>0</v>
      </c>
      <c r="R2552" s="7">
        <v>0</v>
      </c>
      <c r="T2552" s="5">
        <v>33</v>
      </c>
      <c r="U2552" s="5">
        <v>0</v>
      </c>
      <c r="V2552" s="5">
        <v>0</v>
      </c>
      <c r="W2552" s="5">
        <v>0</v>
      </c>
      <c r="Z2552" s="5">
        <v>0</v>
      </c>
      <c r="AC2552" s="5">
        <v>0</v>
      </c>
      <c r="AF2552" s="5">
        <v>0</v>
      </c>
      <c r="AI2552" s="7">
        <v>192.6268</v>
      </c>
      <c r="AJ2552" s="7">
        <v>1.37E-2</v>
      </c>
      <c r="AK2552" s="5" t="s">
        <v>148</v>
      </c>
      <c r="AZ2552" s="5" t="s">
        <v>185</v>
      </c>
      <c r="BB2552" s="5" t="s">
        <v>74</v>
      </c>
    </row>
    <row r="2553" spans="1:57" x14ac:dyDescent="0.25">
      <c r="A2553" s="5">
        <v>2552</v>
      </c>
      <c r="B2553" s="6">
        <v>42580.674895833334</v>
      </c>
      <c r="D2553" s="5" t="s">
        <v>792</v>
      </c>
      <c r="E2553" s="5" t="s">
        <v>318</v>
      </c>
      <c r="G2553" s="5" t="s">
        <v>64</v>
      </c>
      <c r="H2553" s="5" t="s">
        <v>319</v>
      </c>
      <c r="I2553" s="5" t="s">
        <v>176</v>
      </c>
      <c r="J2553" s="5" t="s">
        <v>65</v>
      </c>
      <c r="K2553" s="5" t="s">
        <v>65</v>
      </c>
      <c r="M2553" s="5" t="s">
        <v>198</v>
      </c>
      <c r="N2553" s="5" t="s">
        <v>66</v>
      </c>
      <c r="O2553" s="7">
        <v>0</v>
      </c>
      <c r="P2553" s="7">
        <v>0</v>
      </c>
      <c r="Q2553" s="7">
        <v>0</v>
      </c>
      <c r="R2553" s="7">
        <v>0</v>
      </c>
      <c r="T2553" s="5">
        <v>0</v>
      </c>
      <c r="W2553" s="5">
        <v>0</v>
      </c>
      <c r="Y2553" s="5">
        <v>0</v>
      </c>
      <c r="Z2553" s="5">
        <v>0</v>
      </c>
      <c r="AB2553" s="5">
        <v>0</v>
      </c>
      <c r="AC2553" s="5">
        <v>0</v>
      </c>
      <c r="AE2553" s="5">
        <v>0</v>
      </c>
      <c r="AF2553" s="5">
        <v>0</v>
      </c>
      <c r="AH2553" s="5">
        <v>0</v>
      </c>
      <c r="AJ2553" s="7">
        <v>0</v>
      </c>
      <c r="AZ2553" s="5" t="s">
        <v>175</v>
      </c>
      <c r="BB2553" s="5" t="s">
        <v>178</v>
      </c>
      <c r="BD2553" s="5" t="s">
        <v>399</v>
      </c>
      <c r="BE2553" s="5" t="s">
        <v>67</v>
      </c>
    </row>
    <row r="2554" spans="1:57" x14ac:dyDescent="0.25">
      <c r="A2554" s="5">
        <v>2553</v>
      </c>
      <c r="B2554" s="6">
        <v>42580.662465277775</v>
      </c>
      <c r="C2554" s="6">
        <v>42580.667997685188</v>
      </c>
      <c r="D2554" s="5" t="s">
        <v>336</v>
      </c>
      <c r="E2554" s="5" t="s">
        <v>68</v>
      </c>
      <c r="G2554" s="5" t="s">
        <v>64</v>
      </c>
      <c r="H2554" s="5" t="s">
        <v>319</v>
      </c>
      <c r="I2554" s="5" t="s">
        <v>69</v>
      </c>
      <c r="J2554" s="5" t="s">
        <v>65</v>
      </c>
      <c r="K2554" s="5" t="s">
        <v>65</v>
      </c>
      <c r="L2554" s="5">
        <v>6050</v>
      </c>
      <c r="M2554" s="5" t="s">
        <v>70</v>
      </c>
      <c r="N2554" s="5" t="s">
        <v>70</v>
      </c>
      <c r="O2554" s="7">
        <v>0</v>
      </c>
      <c r="P2554" s="7">
        <v>0</v>
      </c>
      <c r="Q2554" s="7">
        <v>0</v>
      </c>
      <c r="R2554" s="7">
        <v>0</v>
      </c>
      <c r="T2554" s="5">
        <v>33</v>
      </c>
      <c r="U2554" s="5">
        <v>0</v>
      </c>
      <c r="V2554" s="5">
        <v>0</v>
      </c>
      <c r="W2554" s="5">
        <v>0</v>
      </c>
      <c r="Z2554" s="5">
        <v>0</v>
      </c>
      <c r="AC2554" s="5">
        <v>0</v>
      </c>
      <c r="AF2554" s="5">
        <v>0</v>
      </c>
      <c r="AI2554" s="7">
        <v>192.6326</v>
      </c>
      <c r="AJ2554" s="7">
        <v>5.8999999999999999E-3</v>
      </c>
      <c r="AK2554" s="5" t="s">
        <v>148</v>
      </c>
      <c r="AZ2554" s="5" t="s">
        <v>185</v>
      </c>
      <c r="BB2554" s="5" t="s">
        <v>74</v>
      </c>
    </row>
    <row r="2555" spans="1:57" x14ac:dyDescent="0.25">
      <c r="A2555" s="5">
        <v>2554</v>
      </c>
      <c r="B2555" s="6">
        <v>42580.662418981483</v>
      </c>
      <c r="C2555" s="6">
        <v>42580.667997685188</v>
      </c>
      <c r="D2555" s="5" t="s">
        <v>336</v>
      </c>
      <c r="E2555" s="5" t="s">
        <v>68</v>
      </c>
      <c r="G2555" s="5" t="s">
        <v>64</v>
      </c>
      <c r="H2555" s="5" t="s">
        <v>319</v>
      </c>
      <c r="I2555" s="5" t="s">
        <v>69</v>
      </c>
      <c r="J2555" s="5" t="s">
        <v>65</v>
      </c>
      <c r="K2555" s="5" t="s">
        <v>65</v>
      </c>
      <c r="L2555" s="5">
        <v>157217</v>
      </c>
      <c r="M2555" s="5" t="s">
        <v>70</v>
      </c>
      <c r="N2555" s="5" t="s">
        <v>70</v>
      </c>
      <c r="O2555" s="7">
        <v>0</v>
      </c>
      <c r="P2555" s="7">
        <v>0</v>
      </c>
      <c r="Q2555" s="7">
        <v>0</v>
      </c>
      <c r="R2555" s="7">
        <v>0</v>
      </c>
      <c r="T2555" s="5">
        <v>33</v>
      </c>
      <c r="U2555" s="5">
        <v>0</v>
      </c>
      <c r="V2555" s="5">
        <v>0</v>
      </c>
      <c r="W2555" s="5">
        <v>0</v>
      </c>
      <c r="Z2555" s="5">
        <v>0</v>
      </c>
      <c r="AC2555" s="5">
        <v>0</v>
      </c>
      <c r="AF2555" s="5">
        <v>0</v>
      </c>
      <c r="AI2555" s="7">
        <v>192.78299999999999</v>
      </c>
      <c r="AJ2555" s="7">
        <v>0.15040000000000001</v>
      </c>
      <c r="AK2555" s="5" t="s">
        <v>149</v>
      </c>
      <c r="AZ2555" s="5" t="s">
        <v>186</v>
      </c>
      <c r="BB2555" s="5" t="s">
        <v>71</v>
      </c>
    </row>
    <row r="2556" spans="1:57" x14ac:dyDescent="0.25">
      <c r="A2556" s="5">
        <v>2555</v>
      </c>
      <c r="B2556" s="6">
        <v>42580.630868055552</v>
      </c>
      <c r="D2556" s="5" t="s">
        <v>317</v>
      </c>
      <c r="E2556" s="5" t="s">
        <v>318</v>
      </c>
      <c r="F2556" s="5" t="s">
        <v>317</v>
      </c>
      <c r="G2556" s="5" t="s">
        <v>80</v>
      </c>
      <c r="H2556" s="5" t="s">
        <v>319</v>
      </c>
      <c r="I2556" s="5" t="s">
        <v>320</v>
      </c>
      <c r="J2556" s="5" t="s">
        <v>65</v>
      </c>
      <c r="K2556" s="5" t="s">
        <v>65</v>
      </c>
      <c r="M2556" s="5" t="s">
        <v>349</v>
      </c>
      <c r="N2556" s="5" t="s">
        <v>66</v>
      </c>
      <c r="O2556" s="7">
        <v>0</v>
      </c>
      <c r="P2556" s="7">
        <v>0</v>
      </c>
      <c r="Q2556" s="7">
        <v>0</v>
      </c>
      <c r="R2556" s="7">
        <v>0</v>
      </c>
      <c r="T2556" s="5">
        <v>0</v>
      </c>
      <c r="W2556" s="5">
        <v>0</v>
      </c>
      <c r="Y2556" s="5">
        <v>0</v>
      </c>
      <c r="Z2556" s="5">
        <v>0</v>
      </c>
      <c r="AB2556" s="5">
        <v>0</v>
      </c>
      <c r="AC2556" s="5">
        <v>0</v>
      </c>
      <c r="AE2556" s="5">
        <v>0</v>
      </c>
      <c r="AF2556" s="5">
        <v>0</v>
      </c>
      <c r="AH2556" s="5">
        <v>0</v>
      </c>
      <c r="AJ2556" s="7">
        <v>0</v>
      </c>
      <c r="BB2556" s="5" t="s">
        <v>322</v>
      </c>
      <c r="BD2556" s="5" t="s">
        <v>323</v>
      </c>
      <c r="BE2556" s="5" t="s">
        <v>324</v>
      </c>
    </row>
    <row r="2557" spans="1:57" x14ac:dyDescent="0.25">
      <c r="A2557" s="5">
        <v>2556</v>
      </c>
      <c r="B2557" s="6">
        <v>42580.610833333332</v>
      </c>
      <c r="D2557" s="5" t="s">
        <v>317</v>
      </c>
      <c r="E2557" s="5" t="s">
        <v>318</v>
      </c>
      <c r="F2557" s="5" t="s">
        <v>317</v>
      </c>
      <c r="G2557" s="5" t="s">
        <v>80</v>
      </c>
      <c r="H2557" s="5" t="s">
        <v>319</v>
      </c>
      <c r="I2557" s="5" t="s">
        <v>320</v>
      </c>
      <c r="J2557" s="5" t="s">
        <v>65</v>
      </c>
      <c r="K2557" s="5" t="s">
        <v>65</v>
      </c>
      <c r="M2557" s="5" t="s">
        <v>222</v>
      </c>
      <c r="N2557" s="5" t="s">
        <v>66</v>
      </c>
      <c r="O2557" s="7">
        <v>0</v>
      </c>
      <c r="P2557" s="7">
        <v>0</v>
      </c>
      <c r="Q2557" s="7">
        <v>0</v>
      </c>
      <c r="R2557" s="7">
        <v>0</v>
      </c>
      <c r="T2557" s="5">
        <v>0</v>
      </c>
      <c r="W2557" s="5">
        <v>0</v>
      </c>
      <c r="Y2557" s="5">
        <v>0</v>
      </c>
      <c r="Z2557" s="5">
        <v>0</v>
      </c>
      <c r="AB2557" s="5">
        <v>0</v>
      </c>
      <c r="AC2557" s="5">
        <v>0</v>
      </c>
      <c r="AE2557" s="5">
        <v>0</v>
      </c>
      <c r="AF2557" s="5">
        <v>0</v>
      </c>
      <c r="AH2557" s="5">
        <v>0</v>
      </c>
      <c r="AJ2557" s="7">
        <v>0</v>
      </c>
      <c r="BB2557" s="5" t="s">
        <v>322</v>
      </c>
      <c r="BD2557" s="5" t="s">
        <v>323</v>
      </c>
      <c r="BE2557" s="5" t="s">
        <v>324</v>
      </c>
    </row>
    <row r="2558" spans="1:57" x14ac:dyDescent="0.25">
      <c r="A2558" s="5">
        <v>2557</v>
      </c>
      <c r="B2558" s="6">
        <v>42580.608530092592</v>
      </c>
      <c r="D2558" s="5" t="s">
        <v>317</v>
      </c>
      <c r="E2558" s="5" t="s">
        <v>318</v>
      </c>
      <c r="F2558" s="5" t="s">
        <v>317</v>
      </c>
      <c r="G2558" s="5" t="s">
        <v>80</v>
      </c>
      <c r="H2558" s="5" t="s">
        <v>319</v>
      </c>
      <c r="I2558" s="5" t="s">
        <v>320</v>
      </c>
      <c r="J2558" s="5" t="s">
        <v>65</v>
      </c>
      <c r="K2558" s="5" t="s">
        <v>65</v>
      </c>
      <c r="M2558" s="5" t="s">
        <v>321</v>
      </c>
      <c r="N2558" s="5" t="s">
        <v>66</v>
      </c>
      <c r="O2558" s="7">
        <v>0</v>
      </c>
      <c r="P2558" s="7">
        <v>0</v>
      </c>
      <c r="Q2558" s="7">
        <v>0</v>
      </c>
      <c r="R2558" s="7">
        <v>0</v>
      </c>
      <c r="T2558" s="5">
        <v>0</v>
      </c>
      <c r="W2558" s="5">
        <v>0</v>
      </c>
      <c r="Y2558" s="5">
        <v>0</v>
      </c>
      <c r="Z2558" s="5">
        <v>0</v>
      </c>
      <c r="AB2558" s="5">
        <v>0</v>
      </c>
      <c r="AC2558" s="5">
        <v>0</v>
      </c>
      <c r="AE2558" s="5">
        <v>0</v>
      </c>
      <c r="AF2558" s="5">
        <v>0</v>
      </c>
      <c r="AH2558" s="5">
        <v>0</v>
      </c>
      <c r="AJ2558" s="7">
        <v>0</v>
      </c>
      <c r="BB2558" s="5" t="s">
        <v>322</v>
      </c>
      <c r="BD2558" s="5" t="s">
        <v>323</v>
      </c>
      <c r="BE2558" s="5" t="s">
        <v>324</v>
      </c>
    </row>
    <row r="2559" spans="1:57" x14ac:dyDescent="0.25">
      <c r="A2559" s="5">
        <v>2558</v>
      </c>
      <c r="B2559" s="6">
        <v>42580.586956018517</v>
      </c>
      <c r="C2559" s="6">
        <v>42580.63113425926</v>
      </c>
      <c r="D2559" s="5" t="s">
        <v>336</v>
      </c>
      <c r="E2559" s="5" t="s">
        <v>68</v>
      </c>
      <c r="G2559" s="5" t="s">
        <v>64</v>
      </c>
      <c r="H2559" s="5" t="s">
        <v>319</v>
      </c>
      <c r="I2559" s="5" t="s">
        <v>69</v>
      </c>
      <c r="J2559" s="5" t="s">
        <v>65</v>
      </c>
      <c r="K2559" s="5" t="s">
        <v>65</v>
      </c>
      <c r="L2559" s="5">
        <v>130879</v>
      </c>
      <c r="M2559" s="5" t="s">
        <v>70</v>
      </c>
      <c r="N2559" s="5" t="s">
        <v>70</v>
      </c>
      <c r="O2559" s="7">
        <v>0</v>
      </c>
      <c r="P2559" s="7">
        <v>0</v>
      </c>
      <c r="Q2559" s="7">
        <v>0</v>
      </c>
      <c r="R2559" s="7">
        <v>0</v>
      </c>
      <c r="T2559" s="5">
        <v>33</v>
      </c>
      <c r="U2559" s="5">
        <v>0</v>
      </c>
      <c r="V2559" s="5">
        <v>0</v>
      </c>
      <c r="W2559" s="5">
        <v>0</v>
      </c>
      <c r="Z2559" s="5">
        <v>0</v>
      </c>
      <c r="AC2559" s="5">
        <v>0</v>
      </c>
      <c r="AF2559" s="5">
        <v>0</v>
      </c>
      <c r="AI2559" s="7">
        <v>193.44120000000001</v>
      </c>
      <c r="AJ2559" s="7">
        <v>0.125</v>
      </c>
      <c r="AK2559" s="5" t="s">
        <v>149</v>
      </c>
      <c r="AZ2559" s="5" t="s">
        <v>186</v>
      </c>
      <c r="BB2559" s="5" t="s">
        <v>71</v>
      </c>
    </row>
    <row r="2560" spans="1:57" x14ac:dyDescent="0.25">
      <c r="A2560" s="5">
        <v>2559</v>
      </c>
      <c r="B2560" s="6">
        <v>42580.586701388886</v>
      </c>
      <c r="C2560" s="6">
        <v>42580.63113425926</v>
      </c>
      <c r="D2560" s="5" t="s">
        <v>336</v>
      </c>
      <c r="E2560" s="5" t="s">
        <v>68</v>
      </c>
      <c r="G2560" s="5" t="s">
        <v>64</v>
      </c>
      <c r="H2560" s="5" t="s">
        <v>319</v>
      </c>
      <c r="I2560" s="5" t="s">
        <v>69</v>
      </c>
      <c r="J2560" s="5" t="s">
        <v>65</v>
      </c>
      <c r="K2560" s="5" t="s">
        <v>65</v>
      </c>
      <c r="L2560" s="5">
        <v>558880</v>
      </c>
      <c r="M2560" s="5" t="s">
        <v>70</v>
      </c>
      <c r="N2560" s="5" t="s">
        <v>70</v>
      </c>
      <c r="O2560" s="7">
        <v>0</v>
      </c>
      <c r="P2560" s="7">
        <v>0</v>
      </c>
      <c r="Q2560" s="7">
        <v>0</v>
      </c>
      <c r="R2560" s="7">
        <v>0</v>
      </c>
      <c r="T2560" s="5">
        <v>33</v>
      </c>
      <c r="U2560" s="5">
        <v>0</v>
      </c>
      <c r="V2560" s="5">
        <v>0</v>
      </c>
      <c r="W2560" s="5">
        <v>0</v>
      </c>
      <c r="Z2560" s="5">
        <v>0</v>
      </c>
      <c r="AC2560" s="5">
        <v>0</v>
      </c>
      <c r="AF2560" s="5">
        <v>0</v>
      </c>
      <c r="AI2560" s="7">
        <v>193.31620000000001</v>
      </c>
      <c r="AJ2560" s="7">
        <v>0.53320000000000001</v>
      </c>
      <c r="AK2560" s="5" t="s">
        <v>148</v>
      </c>
      <c r="AZ2560" s="5" t="s">
        <v>185</v>
      </c>
      <c r="BB2560" s="5" t="s">
        <v>74</v>
      </c>
    </row>
    <row r="2561" spans="1:57" x14ac:dyDescent="0.25">
      <c r="A2561" s="5">
        <v>2560</v>
      </c>
      <c r="B2561" s="6">
        <v>42580.568182870367</v>
      </c>
      <c r="D2561" s="5" t="s">
        <v>317</v>
      </c>
      <c r="E2561" s="5" t="s">
        <v>318</v>
      </c>
      <c r="F2561" s="5" t="s">
        <v>317</v>
      </c>
      <c r="G2561" s="5" t="s">
        <v>80</v>
      </c>
      <c r="H2561" s="5" t="s">
        <v>319</v>
      </c>
      <c r="I2561" s="5" t="s">
        <v>320</v>
      </c>
      <c r="J2561" s="5" t="s">
        <v>65</v>
      </c>
      <c r="K2561" s="5" t="s">
        <v>65</v>
      </c>
      <c r="M2561" s="5" t="s">
        <v>325</v>
      </c>
      <c r="N2561" s="5" t="s">
        <v>66</v>
      </c>
      <c r="O2561" s="7">
        <v>0</v>
      </c>
      <c r="P2561" s="7">
        <v>0</v>
      </c>
      <c r="Q2561" s="7">
        <v>0</v>
      </c>
      <c r="R2561" s="7">
        <v>0</v>
      </c>
      <c r="T2561" s="5">
        <v>0</v>
      </c>
      <c r="W2561" s="5">
        <v>0</v>
      </c>
      <c r="Y2561" s="5">
        <v>0</v>
      </c>
      <c r="Z2561" s="5">
        <v>0</v>
      </c>
      <c r="AB2561" s="5">
        <v>0</v>
      </c>
      <c r="AC2561" s="5">
        <v>0</v>
      </c>
      <c r="AE2561" s="5">
        <v>0</v>
      </c>
      <c r="AF2561" s="5">
        <v>0</v>
      </c>
      <c r="AH2561" s="5">
        <v>0</v>
      </c>
      <c r="AJ2561" s="7">
        <v>0</v>
      </c>
      <c r="BB2561" s="5" t="s">
        <v>322</v>
      </c>
      <c r="BD2561" s="5" t="s">
        <v>323</v>
      </c>
      <c r="BE2561" s="5" t="s">
        <v>324</v>
      </c>
    </row>
    <row r="2562" spans="1:57" x14ac:dyDescent="0.25">
      <c r="A2562" s="5">
        <v>2561</v>
      </c>
      <c r="B2562" s="6">
        <v>42580.56386574074</v>
      </c>
      <c r="D2562" s="5" t="s">
        <v>317</v>
      </c>
      <c r="E2562" s="5" t="s">
        <v>318</v>
      </c>
      <c r="F2562" s="5" t="s">
        <v>317</v>
      </c>
      <c r="G2562" s="5" t="s">
        <v>80</v>
      </c>
      <c r="H2562" s="5" t="s">
        <v>319</v>
      </c>
      <c r="I2562" s="5" t="s">
        <v>320</v>
      </c>
      <c r="J2562" s="5" t="s">
        <v>65</v>
      </c>
      <c r="K2562" s="5" t="s">
        <v>65</v>
      </c>
      <c r="M2562" s="5" t="s">
        <v>325</v>
      </c>
      <c r="N2562" s="5" t="s">
        <v>66</v>
      </c>
      <c r="O2562" s="7">
        <v>0</v>
      </c>
      <c r="P2562" s="7">
        <v>0</v>
      </c>
      <c r="Q2562" s="7">
        <v>0</v>
      </c>
      <c r="R2562" s="7">
        <v>0</v>
      </c>
      <c r="T2562" s="5">
        <v>0</v>
      </c>
      <c r="W2562" s="5">
        <v>0</v>
      </c>
      <c r="Y2562" s="5">
        <v>0</v>
      </c>
      <c r="Z2562" s="5">
        <v>0</v>
      </c>
      <c r="AB2562" s="5">
        <v>0</v>
      </c>
      <c r="AC2562" s="5">
        <v>0</v>
      </c>
      <c r="AE2562" s="5">
        <v>0</v>
      </c>
      <c r="AF2562" s="5">
        <v>0</v>
      </c>
      <c r="AH2562" s="5">
        <v>0</v>
      </c>
      <c r="AJ2562" s="7">
        <v>0</v>
      </c>
      <c r="BB2562" s="5" t="s">
        <v>322</v>
      </c>
      <c r="BD2562" s="5" t="s">
        <v>323</v>
      </c>
      <c r="BE2562" s="5" t="s">
        <v>324</v>
      </c>
    </row>
    <row r="2563" spans="1:57" x14ac:dyDescent="0.25">
      <c r="A2563" s="5">
        <v>2562</v>
      </c>
      <c r="B2563" s="6">
        <v>42580.563530092593</v>
      </c>
      <c r="D2563" s="5" t="s">
        <v>317</v>
      </c>
      <c r="E2563" s="5" t="s">
        <v>318</v>
      </c>
      <c r="F2563" s="5" t="s">
        <v>317</v>
      </c>
      <c r="G2563" s="5" t="s">
        <v>80</v>
      </c>
      <c r="H2563" s="5" t="s">
        <v>319</v>
      </c>
      <c r="I2563" s="5" t="s">
        <v>320</v>
      </c>
      <c r="J2563" s="5" t="s">
        <v>65</v>
      </c>
      <c r="K2563" s="5" t="s">
        <v>65</v>
      </c>
      <c r="M2563" s="5" t="s">
        <v>363</v>
      </c>
      <c r="N2563" s="5" t="s">
        <v>66</v>
      </c>
      <c r="O2563" s="7">
        <v>0</v>
      </c>
      <c r="P2563" s="7">
        <v>0</v>
      </c>
      <c r="Q2563" s="7">
        <v>0</v>
      </c>
      <c r="R2563" s="7">
        <v>0</v>
      </c>
      <c r="T2563" s="5">
        <v>0</v>
      </c>
      <c r="W2563" s="5">
        <v>0</v>
      </c>
      <c r="Y2563" s="5">
        <v>0</v>
      </c>
      <c r="Z2563" s="5">
        <v>0</v>
      </c>
      <c r="AB2563" s="5">
        <v>0</v>
      </c>
      <c r="AC2563" s="5">
        <v>0</v>
      </c>
      <c r="AE2563" s="5">
        <v>0</v>
      </c>
      <c r="AF2563" s="5">
        <v>0</v>
      </c>
      <c r="AH2563" s="5">
        <v>0</v>
      </c>
      <c r="AJ2563" s="7">
        <v>0</v>
      </c>
      <c r="BB2563" s="5" t="s">
        <v>322</v>
      </c>
      <c r="BD2563" s="5" t="s">
        <v>323</v>
      </c>
      <c r="BE2563" s="5" t="s">
        <v>324</v>
      </c>
    </row>
    <row r="2564" spans="1:57" x14ac:dyDescent="0.25">
      <c r="A2564" s="5">
        <v>2563</v>
      </c>
      <c r="B2564" s="6">
        <v>42580.563171296293</v>
      </c>
      <c r="D2564" s="5" t="s">
        <v>317</v>
      </c>
      <c r="E2564" s="5" t="s">
        <v>318</v>
      </c>
      <c r="F2564" s="5" t="s">
        <v>317</v>
      </c>
      <c r="G2564" s="5" t="s">
        <v>80</v>
      </c>
      <c r="H2564" s="5" t="s">
        <v>319</v>
      </c>
      <c r="I2564" s="5" t="s">
        <v>320</v>
      </c>
      <c r="J2564" s="5" t="s">
        <v>65</v>
      </c>
      <c r="K2564" s="5" t="s">
        <v>65</v>
      </c>
      <c r="M2564" s="5" t="s">
        <v>222</v>
      </c>
      <c r="N2564" s="5" t="s">
        <v>66</v>
      </c>
      <c r="O2564" s="7">
        <v>0</v>
      </c>
      <c r="P2564" s="7">
        <v>0</v>
      </c>
      <c r="Q2564" s="7">
        <v>0</v>
      </c>
      <c r="R2564" s="7">
        <v>0</v>
      </c>
      <c r="T2564" s="5">
        <v>0</v>
      </c>
      <c r="W2564" s="5">
        <v>0</v>
      </c>
      <c r="Y2564" s="5">
        <v>0</v>
      </c>
      <c r="Z2564" s="5">
        <v>0</v>
      </c>
      <c r="AB2564" s="5">
        <v>0</v>
      </c>
      <c r="AC2564" s="5">
        <v>0</v>
      </c>
      <c r="AE2564" s="5">
        <v>0</v>
      </c>
      <c r="AF2564" s="5">
        <v>0</v>
      </c>
      <c r="AH2564" s="5">
        <v>0</v>
      </c>
      <c r="AJ2564" s="7">
        <v>0</v>
      </c>
      <c r="BB2564" s="5" t="s">
        <v>322</v>
      </c>
      <c r="BD2564" s="5" t="s">
        <v>323</v>
      </c>
      <c r="BE2564" s="5" t="s">
        <v>324</v>
      </c>
    </row>
    <row r="2565" spans="1:57" x14ac:dyDescent="0.25">
      <c r="A2565" s="5">
        <v>2564</v>
      </c>
      <c r="B2565" s="6">
        <v>42580.558761574073</v>
      </c>
      <c r="D2565" s="5" t="s">
        <v>317</v>
      </c>
      <c r="E2565" s="5" t="s">
        <v>318</v>
      </c>
      <c r="F2565" s="5" t="s">
        <v>317</v>
      </c>
      <c r="G2565" s="5" t="s">
        <v>80</v>
      </c>
      <c r="H2565" s="5" t="s">
        <v>319</v>
      </c>
      <c r="I2565" s="5" t="s">
        <v>320</v>
      </c>
      <c r="J2565" s="5" t="s">
        <v>65</v>
      </c>
      <c r="K2565" s="5" t="s">
        <v>65</v>
      </c>
      <c r="M2565" s="5" t="s">
        <v>363</v>
      </c>
      <c r="N2565" s="5" t="s">
        <v>66</v>
      </c>
      <c r="O2565" s="7">
        <v>0</v>
      </c>
      <c r="P2565" s="7">
        <v>0</v>
      </c>
      <c r="Q2565" s="7">
        <v>0</v>
      </c>
      <c r="R2565" s="7">
        <v>0</v>
      </c>
      <c r="T2565" s="5">
        <v>0</v>
      </c>
      <c r="W2565" s="5">
        <v>0</v>
      </c>
      <c r="Y2565" s="5">
        <v>0</v>
      </c>
      <c r="Z2565" s="5">
        <v>0</v>
      </c>
      <c r="AB2565" s="5">
        <v>0</v>
      </c>
      <c r="AC2565" s="5">
        <v>0</v>
      </c>
      <c r="AE2565" s="5">
        <v>0</v>
      </c>
      <c r="AF2565" s="5">
        <v>0</v>
      </c>
      <c r="AH2565" s="5">
        <v>0</v>
      </c>
      <c r="AJ2565" s="7">
        <v>0</v>
      </c>
      <c r="BB2565" s="5" t="s">
        <v>322</v>
      </c>
      <c r="BD2565" s="5" t="s">
        <v>323</v>
      </c>
      <c r="BE2565" s="5" t="s">
        <v>324</v>
      </c>
    </row>
    <row r="2566" spans="1:57" x14ac:dyDescent="0.25">
      <c r="A2566" s="5">
        <v>2565</v>
      </c>
      <c r="B2566" s="6">
        <v>42580.557384259257</v>
      </c>
      <c r="D2566" s="5" t="s">
        <v>317</v>
      </c>
      <c r="E2566" s="5" t="s">
        <v>318</v>
      </c>
      <c r="F2566" s="5" t="s">
        <v>317</v>
      </c>
      <c r="G2566" s="5" t="s">
        <v>80</v>
      </c>
      <c r="H2566" s="5" t="s">
        <v>319</v>
      </c>
      <c r="I2566" s="5" t="s">
        <v>320</v>
      </c>
      <c r="J2566" s="5" t="s">
        <v>65</v>
      </c>
      <c r="K2566" s="5" t="s">
        <v>65</v>
      </c>
      <c r="M2566" s="5" t="s">
        <v>321</v>
      </c>
      <c r="N2566" s="5" t="s">
        <v>66</v>
      </c>
      <c r="O2566" s="7">
        <v>0</v>
      </c>
      <c r="P2566" s="7">
        <v>0</v>
      </c>
      <c r="Q2566" s="7">
        <v>0</v>
      </c>
      <c r="R2566" s="7">
        <v>0</v>
      </c>
      <c r="T2566" s="5">
        <v>0</v>
      </c>
      <c r="W2566" s="5">
        <v>0</v>
      </c>
      <c r="Y2566" s="5">
        <v>0</v>
      </c>
      <c r="Z2566" s="5">
        <v>0</v>
      </c>
      <c r="AB2566" s="5">
        <v>0</v>
      </c>
      <c r="AC2566" s="5">
        <v>0</v>
      </c>
      <c r="AE2566" s="5">
        <v>0</v>
      </c>
      <c r="AF2566" s="5">
        <v>0</v>
      </c>
      <c r="AH2566" s="5">
        <v>0</v>
      </c>
      <c r="AJ2566" s="7">
        <v>0</v>
      </c>
      <c r="BB2566" s="5" t="s">
        <v>322</v>
      </c>
      <c r="BD2566" s="5" t="s">
        <v>323</v>
      </c>
      <c r="BE2566" s="5" t="s">
        <v>324</v>
      </c>
    </row>
    <row r="2567" spans="1:57" x14ac:dyDescent="0.25">
      <c r="A2567" s="5">
        <v>2566</v>
      </c>
      <c r="B2567" s="6">
        <v>42580.5549537037</v>
      </c>
      <c r="D2567" s="5" t="s">
        <v>317</v>
      </c>
      <c r="E2567" s="5" t="s">
        <v>318</v>
      </c>
      <c r="F2567" s="5" t="s">
        <v>317</v>
      </c>
      <c r="G2567" s="5" t="s">
        <v>80</v>
      </c>
      <c r="H2567" s="5" t="s">
        <v>319</v>
      </c>
      <c r="I2567" s="5" t="s">
        <v>320</v>
      </c>
      <c r="J2567" s="5" t="s">
        <v>65</v>
      </c>
      <c r="K2567" s="5" t="s">
        <v>65</v>
      </c>
      <c r="M2567" s="5" t="s">
        <v>363</v>
      </c>
      <c r="N2567" s="5" t="s">
        <v>66</v>
      </c>
      <c r="O2567" s="7">
        <v>0</v>
      </c>
      <c r="P2567" s="7">
        <v>0</v>
      </c>
      <c r="Q2567" s="7">
        <v>0</v>
      </c>
      <c r="R2567" s="7">
        <v>0</v>
      </c>
      <c r="T2567" s="5">
        <v>0</v>
      </c>
      <c r="W2567" s="5">
        <v>0</v>
      </c>
      <c r="Y2567" s="5">
        <v>0</v>
      </c>
      <c r="Z2567" s="5">
        <v>0</v>
      </c>
      <c r="AB2567" s="5">
        <v>0</v>
      </c>
      <c r="AC2567" s="5">
        <v>0</v>
      </c>
      <c r="AE2567" s="5">
        <v>0</v>
      </c>
      <c r="AF2567" s="5">
        <v>0</v>
      </c>
      <c r="AH2567" s="5">
        <v>0</v>
      </c>
      <c r="AJ2567" s="7">
        <v>0</v>
      </c>
      <c r="BB2567" s="5" t="s">
        <v>322</v>
      </c>
      <c r="BD2567" s="5" t="s">
        <v>323</v>
      </c>
      <c r="BE2567" s="5" t="s">
        <v>324</v>
      </c>
    </row>
    <row r="2568" spans="1:57" x14ac:dyDescent="0.25">
      <c r="A2568" s="5">
        <v>2567</v>
      </c>
      <c r="B2568" s="6">
        <v>42580.553946759261</v>
      </c>
      <c r="D2568" s="5" t="s">
        <v>317</v>
      </c>
      <c r="E2568" s="5" t="s">
        <v>318</v>
      </c>
      <c r="F2568" s="5" t="s">
        <v>317</v>
      </c>
      <c r="G2568" s="5" t="s">
        <v>80</v>
      </c>
      <c r="H2568" s="5" t="s">
        <v>319</v>
      </c>
      <c r="I2568" s="5" t="s">
        <v>320</v>
      </c>
      <c r="J2568" s="5" t="s">
        <v>65</v>
      </c>
      <c r="K2568" s="5" t="s">
        <v>65</v>
      </c>
      <c r="M2568" s="5" t="s">
        <v>363</v>
      </c>
      <c r="N2568" s="5" t="s">
        <v>66</v>
      </c>
      <c r="O2568" s="7">
        <v>0</v>
      </c>
      <c r="P2568" s="7">
        <v>0</v>
      </c>
      <c r="Q2568" s="7">
        <v>0</v>
      </c>
      <c r="R2568" s="7">
        <v>0</v>
      </c>
      <c r="T2568" s="5">
        <v>0</v>
      </c>
      <c r="W2568" s="5">
        <v>0</v>
      </c>
      <c r="Y2568" s="5">
        <v>0</v>
      </c>
      <c r="Z2568" s="5">
        <v>0</v>
      </c>
      <c r="AB2568" s="5">
        <v>0</v>
      </c>
      <c r="AC2568" s="5">
        <v>0</v>
      </c>
      <c r="AE2568" s="5">
        <v>0</v>
      </c>
      <c r="AF2568" s="5">
        <v>0</v>
      </c>
      <c r="AH2568" s="5">
        <v>0</v>
      </c>
      <c r="AJ2568" s="7">
        <v>0</v>
      </c>
      <c r="BB2568" s="5" t="s">
        <v>322</v>
      </c>
      <c r="BD2568" s="5" t="s">
        <v>323</v>
      </c>
      <c r="BE2568" s="5" t="s">
        <v>324</v>
      </c>
    </row>
    <row r="2569" spans="1:57" x14ac:dyDescent="0.25">
      <c r="A2569" s="5">
        <v>2568</v>
      </c>
      <c r="B2569" s="6">
        <v>42580.550729166665</v>
      </c>
      <c r="D2569" s="5" t="s">
        <v>317</v>
      </c>
      <c r="E2569" s="5" t="s">
        <v>318</v>
      </c>
      <c r="F2569" s="5" t="s">
        <v>317</v>
      </c>
      <c r="G2569" s="5" t="s">
        <v>80</v>
      </c>
      <c r="H2569" s="5" t="s">
        <v>319</v>
      </c>
      <c r="I2569" s="5" t="s">
        <v>320</v>
      </c>
      <c r="J2569" s="5" t="s">
        <v>65</v>
      </c>
      <c r="K2569" s="5" t="s">
        <v>65</v>
      </c>
      <c r="M2569" s="5" t="s">
        <v>363</v>
      </c>
      <c r="N2569" s="5" t="s">
        <v>66</v>
      </c>
      <c r="O2569" s="7">
        <v>0</v>
      </c>
      <c r="P2569" s="7">
        <v>0</v>
      </c>
      <c r="Q2569" s="7">
        <v>0</v>
      </c>
      <c r="R2569" s="7">
        <v>0</v>
      </c>
      <c r="T2569" s="5">
        <v>0</v>
      </c>
      <c r="W2569" s="5">
        <v>0</v>
      </c>
      <c r="Y2569" s="5">
        <v>0</v>
      </c>
      <c r="Z2569" s="5">
        <v>0</v>
      </c>
      <c r="AB2569" s="5">
        <v>0</v>
      </c>
      <c r="AC2569" s="5">
        <v>0</v>
      </c>
      <c r="AE2569" s="5">
        <v>0</v>
      </c>
      <c r="AF2569" s="5">
        <v>0</v>
      </c>
      <c r="AH2569" s="5">
        <v>0</v>
      </c>
      <c r="AJ2569" s="7">
        <v>0</v>
      </c>
      <c r="BB2569" s="5" t="s">
        <v>322</v>
      </c>
      <c r="BD2569" s="5" t="s">
        <v>323</v>
      </c>
      <c r="BE2569" s="5" t="s">
        <v>324</v>
      </c>
    </row>
    <row r="2570" spans="1:57" x14ac:dyDescent="0.25">
      <c r="A2570" s="5">
        <v>2569</v>
      </c>
      <c r="B2570" s="6">
        <v>42580.550162037034</v>
      </c>
      <c r="D2570" s="5" t="s">
        <v>317</v>
      </c>
      <c r="E2570" s="5" t="s">
        <v>318</v>
      </c>
      <c r="F2570" s="5" t="s">
        <v>317</v>
      </c>
      <c r="G2570" s="5" t="s">
        <v>80</v>
      </c>
      <c r="H2570" s="5" t="s">
        <v>319</v>
      </c>
      <c r="I2570" s="5" t="s">
        <v>320</v>
      </c>
      <c r="J2570" s="5" t="s">
        <v>65</v>
      </c>
      <c r="K2570" s="5" t="s">
        <v>65</v>
      </c>
      <c r="M2570" s="5" t="s">
        <v>363</v>
      </c>
      <c r="N2570" s="5" t="s">
        <v>66</v>
      </c>
      <c r="O2570" s="7">
        <v>0</v>
      </c>
      <c r="P2570" s="7">
        <v>0</v>
      </c>
      <c r="Q2570" s="7">
        <v>0</v>
      </c>
      <c r="R2570" s="7">
        <v>0</v>
      </c>
      <c r="T2570" s="5">
        <v>0</v>
      </c>
      <c r="W2570" s="5">
        <v>0</v>
      </c>
      <c r="Y2570" s="5">
        <v>0</v>
      </c>
      <c r="Z2570" s="5">
        <v>0</v>
      </c>
      <c r="AB2570" s="5">
        <v>0</v>
      </c>
      <c r="AC2570" s="5">
        <v>0</v>
      </c>
      <c r="AE2570" s="5">
        <v>0</v>
      </c>
      <c r="AF2570" s="5">
        <v>0</v>
      </c>
      <c r="AH2570" s="5">
        <v>0</v>
      </c>
      <c r="AJ2570" s="7">
        <v>0</v>
      </c>
      <c r="BB2570" s="5" t="s">
        <v>322</v>
      </c>
      <c r="BD2570" s="5" t="s">
        <v>323</v>
      </c>
      <c r="BE2570" s="5" t="s">
        <v>324</v>
      </c>
    </row>
    <row r="2571" spans="1:57" x14ac:dyDescent="0.25">
      <c r="A2571" s="5">
        <v>2570</v>
      </c>
      <c r="B2571" s="6">
        <v>42580.528611111113</v>
      </c>
      <c r="C2571" s="6">
        <v>42580.566990740743</v>
      </c>
      <c r="D2571" s="5" t="s">
        <v>336</v>
      </c>
      <c r="E2571" s="5" t="s">
        <v>68</v>
      </c>
      <c r="G2571" s="5" t="s">
        <v>64</v>
      </c>
      <c r="H2571" s="5" t="s">
        <v>319</v>
      </c>
      <c r="I2571" s="5" t="s">
        <v>69</v>
      </c>
      <c r="J2571" s="5" t="s">
        <v>65</v>
      </c>
      <c r="K2571" s="5" t="s">
        <v>65</v>
      </c>
      <c r="L2571" s="5">
        <v>105877</v>
      </c>
      <c r="M2571" s="5" t="s">
        <v>70</v>
      </c>
      <c r="N2571" s="5" t="s">
        <v>70</v>
      </c>
      <c r="O2571" s="7">
        <v>0</v>
      </c>
      <c r="P2571" s="7">
        <v>0</v>
      </c>
      <c r="Q2571" s="7">
        <v>0</v>
      </c>
      <c r="R2571" s="7">
        <v>0</v>
      </c>
      <c r="T2571" s="5">
        <v>33</v>
      </c>
      <c r="U2571" s="5">
        <v>0</v>
      </c>
      <c r="V2571" s="5">
        <v>0</v>
      </c>
      <c r="W2571" s="5">
        <v>0</v>
      </c>
      <c r="Z2571" s="5">
        <v>0</v>
      </c>
      <c r="AC2571" s="5">
        <v>0</v>
      </c>
      <c r="AF2571" s="5">
        <v>0</v>
      </c>
      <c r="AI2571" s="7">
        <v>195.79079999999999</v>
      </c>
      <c r="AJ2571" s="7">
        <v>0.1016</v>
      </c>
      <c r="AK2571" s="5" t="s">
        <v>149</v>
      </c>
      <c r="AZ2571" s="5" t="s">
        <v>186</v>
      </c>
      <c r="BB2571" s="5" t="s">
        <v>71</v>
      </c>
    </row>
    <row r="2572" spans="1:57" x14ac:dyDescent="0.25">
      <c r="A2572" s="5">
        <v>2571</v>
      </c>
      <c r="B2572" s="6">
        <v>42580.527997685182</v>
      </c>
      <c r="C2572" s="6">
        <v>42580.566990740743</v>
      </c>
      <c r="D2572" s="5" t="s">
        <v>336</v>
      </c>
      <c r="E2572" s="5" t="s">
        <v>68</v>
      </c>
      <c r="G2572" s="5" t="s">
        <v>64</v>
      </c>
      <c r="H2572" s="5" t="s">
        <v>319</v>
      </c>
      <c r="I2572" s="5" t="s">
        <v>69</v>
      </c>
      <c r="J2572" s="5" t="s">
        <v>65</v>
      </c>
      <c r="K2572" s="5" t="s">
        <v>65</v>
      </c>
      <c r="L2572" s="5">
        <v>2356522</v>
      </c>
      <c r="M2572" s="5" t="s">
        <v>70</v>
      </c>
      <c r="N2572" s="5" t="s">
        <v>70</v>
      </c>
      <c r="O2572" s="7">
        <v>0</v>
      </c>
      <c r="P2572" s="7">
        <v>0</v>
      </c>
      <c r="Q2572" s="7">
        <v>0</v>
      </c>
      <c r="R2572" s="7">
        <v>0</v>
      </c>
      <c r="T2572" s="5">
        <v>33</v>
      </c>
      <c r="U2572" s="5">
        <v>0</v>
      </c>
      <c r="V2572" s="5">
        <v>0</v>
      </c>
      <c r="W2572" s="5">
        <v>0</v>
      </c>
      <c r="Z2572" s="5">
        <v>0</v>
      </c>
      <c r="AC2572" s="5">
        <v>0</v>
      </c>
      <c r="AF2572" s="5">
        <v>0</v>
      </c>
      <c r="AI2572" s="7">
        <v>195.6893</v>
      </c>
      <c r="AJ2572" s="7">
        <v>2.2480000000000002</v>
      </c>
      <c r="AK2572" s="5" t="s">
        <v>148</v>
      </c>
      <c r="AZ2572" s="5" t="s">
        <v>185</v>
      </c>
      <c r="BB2572" s="5" t="s">
        <v>74</v>
      </c>
    </row>
    <row r="2573" spans="1:57" x14ac:dyDescent="0.25">
      <c r="A2573" s="5">
        <v>2572</v>
      </c>
      <c r="B2573" s="6">
        <v>42580.515659722223</v>
      </c>
      <c r="C2573" s="6">
        <v>42580.52140046296</v>
      </c>
      <c r="D2573" s="5" t="s">
        <v>336</v>
      </c>
      <c r="E2573" s="5" t="s">
        <v>68</v>
      </c>
      <c r="G2573" s="5" t="s">
        <v>64</v>
      </c>
      <c r="H2573" s="5" t="s">
        <v>319</v>
      </c>
      <c r="I2573" s="5" t="s">
        <v>69</v>
      </c>
      <c r="J2573" s="5" t="s">
        <v>65</v>
      </c>
      <c r="K2573" s="5" t="s">
        <v>65</v>
      </c>
      <c r="L2573" s="5">
        <v>7778</v>
      </c>
      <c r="M2573" s="5" t="s">
        <v>70</v>
      </c>
      <c r="N2573" s="5" t="s">
        <v>70</v>
      </c>
      <c r="O2573" s="7">
        <v>0</v>
      </c>
      <c r="P2573" s="7">
        <v>0</v>
      </c>
      <c r="Q2573" s="7">
        <v>0</v>
      </c>
      <c r="R2573" s="7">
        <v>0</v>
      </c>
      <c r="T2573" s="5">
        <v>33</v>
      </c>
      <c r="U2573" s="5">
        <v>0</v>
      </c>
      <c r="V2573" s="5">
        <v>0</v>
      </c>
      <c r="W2573" s="5">
        <v>0</v>
      </c>
      <c r="Z2573" s="5">
        <v>0</v>
      </c>
      <c r="AC2573" s="5">
        <v>0</v>
      </c>
      <c r="AF2573" s="5">
        <v>0</v>
      </c>
      <c r="AI2573" s="7">
        <v>195.7987</v>
      </c>
      <c r="AJ2573" s="7">
        <v>7.7999999999999996E-3</v>
      </c>
      <c r="AK2573" s="5" t="s">
        <v>148</v>
      </c>
      <c r="AZ2573" s="5" t="s">
        <v>185</v>
      </c>
      <c r="BB2573" s="5" t="s">
        <v>74</v>
      </c>
    </row>
    <row r="2574" spans="1:57" x14ac:dyDescent="0.25">
      <c r="A2574" s="5">
        <v>2573</v>
      </c>
      <c r="B2574" s="6">
        <v>42580.410219907404</v>
      </c>
      <c r="C2574" s="6">
        <v>42580.606666666667</v>
      </c>
      <c r="D2574" s="5" t="s">
        <v>336</v>
      </c>
      <c r="E2574" s="5" t="s">
        <v>68</v>
      </c>
      <c r="F2574" s="5" t="s">
        <v>337</v>
      </c>
      <c r="G2574" s="5" t="s">
        <v>64</v>
      </c>
      <c r="H2574" s="5" t="s">
        <v>319</v>
      </c>
      <c r="I2574" s="5" t="s">
        <v>69</v>
      </c>
      <c r="J2574" s="5" t="s">
        <v>65</v>
      </c>
      <c r="K2574" s="5" t="s">
        <v>65</v>
      </c>
      <c r="L2574" s="5">
        <v>38138</v>
      </c>
      <c r="M2574" s="5" t="s">
        <v>70</v>
      </c>
      <c r="N2574" s="5" t="s">
        <v>70</v>
      </c>
      <c r="O2574" s="7">
        <v>0</v>
      </c>
      <c r="P2574" s="7">
        <v>0</v>
      </c>
      <c r="Q2574" s="7">
        <v>0</v>
      </c>
      <c r="R2574" s="7">
        <v>0</v>
      </c>
      <c r="T2574" s="5">
        <v>33</v>
      </c>
      <c r="U2574" s="5">
        <v>0</v>
      </c>
      <c r="V2574" s="5">
        <v>0</v>
      </c>
      <c r="W2574" s="5">
        <v>0</v>
      </c>
      <c r="Z2574" s="5">
        <v>0</v>
      </c>
      <c r="AC2574" s="5">
        <v>0</v>
      </c>
      <c r="AF2574" s="5">
        <v>0</v>
      </c>
      <c r="AI2574" s="7">
        <v>196.6268</v>
      </c>
      <c r="AJ2574" s="7">
        <v>3.61E-2</v>
      </c>
      <c r="AK2574" s="5" t="s">
        <v>149</v>
      </c>
      <c r="AZ2574" s="5" t="s">
        <v>186</v>
      </c>
      <c r="BB2574" s="5" t="s">
        <v>71</v>
      </c>
    </row>
    <row r="2575" spans="1:57" x14ac:dyDescent="0.25">
      <c r="A2575" s="5">
        <v>2574</v>
      </c>
      <c r="B2575" s="6">
        <v>42580.409467592595</v>
      </c>
      <c r="C2575" s="6">
        <v>42580.597048611111</v>
      </c>
      <c r="D2575" s="5" t="s">
        <v>336</v>
      </c>
      <c r="E2575" s="5" t="s">
        <v>68</v>
      </c>
      <c r="F2575" s="5" t="s">
        <v>337</v>
      </c>
      <c r="G2575" s="5" t="s">
        <v>64</v>
      </c>
      <c r="H2575" s="5" t="s">
        <v>319</v>
      </c>
      <c r="I2575" s="5" t="s">
        <v>69</v>
      </c>
      <c r="J2575" s="5" t="s">
        <v>65</v>
      </c>
      <c r="K2575" s="5" t="s">
        <v>65</v>
      </c>
      <c r="L2575" s="5">
        <v>1347645</v>
      </c>
      <c r="M2575" s="5" t="s">
        <v>70</v>
      </c>
      <c r="N2575" s="5" t="s">
        <v>70</v>
      </c>
      <c r="O2575" s="7">
        <v>0</v>
      </c>
      <c r="P2575" s="7">
        <v>0</v>
      </c>
      <c r="Q2575" s="7">
        <v>0</v>
      </c>
      <c r="R2575" s="7">
        <v>0</v>
      </c>
      <c r="T2575" s="5">
        <v>33</v>
      </c>
      <c r="U2575" s="5">
        <v>0</v>
      </c>
      <c r="V2575" s="5">
        <v>0</v>
      </c>
      <c r="W2575" s="5">
        <v>0</v>
      </c>
      <c r="Z2575" s="5">
        <v>0</v>
      </c>
      <c r="AC2575" s="5">
        <v>0</v>
      </c>
      <c r="AF2575" s="5">
        <v>0</v>
      </c>
      <c r="AI2575" s="7">
        <v>197.12</v>
      </c>
      <c r="AJ2575" s="7">
        <v>1.2851999999999999</v>
      </c>
      <c r="AK2575" s="5" t="s">
        <v>148</v>
      </c>
      <c r="AZ2575" s="5" t="s">
        <v>185</v>
      </c>
      <c r="BB2575" s="5" t="s">
        <v>74</v>
      </c>
    </row>
    <row r="2576" spans="1:57" x14ac:dyDescent="0.25">
      <c r="A2576" s="5">
        <v>2575</v>
      </c>
      <c r="B2576" s="6">
        <v>42580.374965277777</v>
      </c>
      <c r="D2576" s="5" t="s">
        <v>318</v>
      </c>
      <c r="E2576" s="5" t="s">
        <v>330</v>
      </c>
      <c r="G2576" s="5" t="s">
        <v>64</v>
      </c>
      <c r="H2576" s="5" t="s">
        <v>319</v>
      </c>
      <c r="I2576" s="5" t="s">
        <v>75</v>
      </c>
      <c r="J2576" s="5" t="s">
        <v>65</v>
      </c>
      <c r="K2576" s="5" t="s">
        <v>65</v>
      </c>
      <c r="M2576" s="5" t="s">
        <v>262</v>
      </c>
      <c r="N2576" s="5" t="s">
        <v>76</v>
      </c>
      <c r="O2576" s="7">
        <v>0</v>
      </c>
      <c r="P2576" s="7">
        <v>0</v>
      </c>
      <c r="Q2576" s="7">
        <v>0</v>
      </c>
      <c r="R2576" s="7">
        <v>0</v>
      </c>
      <c r="T2576" s="5">
        <v>0</v>
      </c>
      <c r="W2576" s="5">
        <v>0</v>
      </c>
      <c r="Y2576" s="5">
        <v>0</v>
      </c>
      <c r="Z2576" s="5">
        <v>0</v>
      </c>
      <c r="AB2576" s="5">
        <v>0</v>
      </c>
      <c r="AC2576" s="5">
        <v>0</v>
      </c>
      <c r="AE2576" s="5">
        <v>0</v>
      </c>
      <c r="AF2576" s="5">
        <v>0</v>
      </c>
      <c r="AH2576" s="5">
        <v>0</v>
      </c>
      <c r="AJ2576" s="7">
        <v>0</v>
      </c>
      <c r="AZ2576" s="5" t="s">
        <v>175</v>
      </c>
      <c r="BB2576" s="5" t="s">
        <v>77</v>
      </c>
      <c r="BD2576" s="5" t="s">
        <v>361</v>
      </c>
      <c r="BE2576" s="5" t="s">
        <v>67</v>
      </c>
    </row>
    <row r="2577" spans="1:57" x14ac:dyDescent="0.25">
      <c r="A2577" s="5">
        <v>2576</v>
      </c>
      <c r="B2577" s="6">
        <v>42580.374398148146</v>
      </c>
      <c r="D2577" s="5" t="s">
        <v>330</v>
      </c>
      <c r="E2577" s="5" t="s">
        <v>318</v>
      </c>
      <c r="G2577" s="5" t="s">
        <v>64</v>
      </c>
      <c r="H2577" s="5" t="s">
        <v>319</v>
      </c>
      <c r="I2577" s="5" t="s">
        <v>176</v>
      </c>
      <c r="J2577" s="5" t="s">
        <v>65</v>
      </c>
      <c r="K2577" s="5" t="s">
        <v>65</v>
      </c>
      <c r="M2577" s="5" t="s">
        <v>386</v>
      </c>
      <c r="N2577" s="5" t="s">
        <v>66</v>
      </c>
      <c r="O2577" s="7">
        <v>0</v>
      </c>
      <c r="P2577" s="7">
        <v>0</v>
      </c>
      <c r="Q2577" s="7">
        <v>0</v>
      </c>
      <c r="R2577" s="7">
        <v>0</v>
      </c>
      <c r="T2577" s="5">
        <v>0</v>
      </c>
      <c r="W2577" s="5">
        <v>0</v>
      </c>
      <c r="Y2577" s="5">
        <v>0</v>
      </c>
      <c r="Z2577" s="5">
        <v>0</v>
      </c>
      <c r="AB2577" s="5">
        <v>0</v>
      </c>
      <c r="AC2577" s="5">
        <v>0</v>
      </c>
      <c r="AE2577" s="5">
        <v>0</v>
      </c>
      <c r="AF2577" s="5">
        <v>0</v>
      </c>
      <c r="AH2577" s="5">
        <v>0</v>
      </c>
      <c r="AJ2577" s="7">
        <v>0</v>
      </c>
      <c r="AZ2577" s="5" t="s">
        <v>175</v>
      </c>
      <c r="BB2577" s="5" t="s">
        <v>178</v>
      </c>
      <c r="BD2577" s="5" t="s">
        <v>353</v>
      </c>
      <c r="BE2577" s="5" t="s">
        <v>67</v>
      </c>
    </row>
    <row r="2578" spans="1:57" x14ac:dyDescent="0.25">
      <c r="A2578" s="5">
        <v>2577</v>
      </c>
      <c r="B2578" s="6">
        <v>42580.326886574076</v>
      </c>
      <c r="C2578" s="6">
        <v>42580.493819444448</v>
      </c>
      <c r="D2578" s="5" t="s">
        <v>336</v>
      </c>
      <c r="E2578" s="5" t="s">
        <v>241</v>
      </c>
      <c r="F2578" s="5" t="s">
        <v>337</v>
      </c>
      <c r="G2578" s="5" t="s">
        <v>64</v>
      </c>
      <c r="H2578" s="5" t="s">
        <v>319</v>
      </c>
      <c r="I2578" s="5" t="s">
        <v>69</v>
      </c>
      <c r="J2578" s="5" t="s">
        <v>65</v>
      </c>
      <c r="K2578" s="5" t="s">
        <v>65</v>
      </c>
      <c r="L2578" s="5">
        <v>214073</v>
      </c>
      <c r="M2578" s="5" t="s">
        <v>70</v>
      </c>
      <c r="N2578" s="5" t="s">
        <v>70</v>
      </c>
      <c r="O2578" s="7">
        <v>0</v>
      </c>
      <c r="P2578" s="7">
        <v>0</v>
      </c>
      <c r="Q2578" s="7">
        <v>0</v>
      </c>
      <c r="R2578" s="7">
        <v>0</v>
      </c>
      <c r="T2578" s="5">
        <v>33</v>
      </c>
      <c r="U2578" s="5">
        <v>0</v>
      </c>
      <c r="V2578" s="5">
        <v>0</v>
      </c>
      <c r="W2578" s="5">
        <v>0</v>
      </c>
      <c r="Z2578" s="5">
        <v>0</v>
      </c>
      <c r="AC2578" s="5">
        <v>0</v>
      </c>
      <c r="AF2578" s="5">
        <v>0</v>
      </c>
      <c r="AI2578" s="7">
        <v>209.49889999999999</v>
      </c>
      <c r="AJ2578" s="7">
        <v>0.2051</v>
      </c>
      <c r="AK2578" s="5" t="s">
        <v>189</v>
      </c>
      <c r="AZ2578" s="5" t="s">
        <v>186</v>
      </c>
      <c r="BB2578" s="5" t="s">
        <v>71</v>
      </c>
    </row>
    <row r="2579" spans="1:57" x14ac:dyDescent="0.25">
      <c r="A2579" s="5">
        <v>2578</v>
      </c>
      <c r="B2579" s="6">
        <v>42580.32613425926</v>
      </c>
      <c r="C2579" s="6">
        <v>42580.466678240744</v>
      </c>
      <c r="D2579" s="5" t="s">
        <v>336</v>
      </c>
      <c r="E2579" s="5" t="s">
        <v>241</v>
      </c>
      <c r="F2579" s="5" t="s">
        <v>337</v>
      </c>
      <c r="G2579" s="5" t="s">
        <v>64</v>
      </c>
      <c r="H2579" s="5" t="s">
        <v>319</v>
      </c>
      <c r="I2579" s="5" t="s">
        <v>69</v>
      </c>
      <c r="J2579" s="5" t="s">
        <v>65</v>
      </c>
      <c r="K2579" s="5" t="s">
        <v>65</v>
      </c>
      <c r="L2579" s="5">
        <v>25936762</v>
      </c>
      <c r="M2579" s="5" t="s">
        <v>70</v>
      </c>
      <c r="N2579" s="5" t="s">
        <v>70</v>
      </c>
      <c r="O2579" s="7">
        <v>0</v>
      </c>
      <c r="P2579" s="7">
        <v>0</v>
      </c>
      <c r="Q2579" s="7">
        <v>0</v>
      </c>
      <c r="R2579" s="7">
        <v>0</v>
      </c>
      <c r="T2579" s="5">
        <v>33</v>
      </c>
      <c r="U2579" s="5">
        <v>0</v>
      </c>
      <c r="V2579" s="5">
        <v>0</v>
      </c>
      <c r="W2579" s="5">
        <v>0</v>
      </c>
      <c r="Z2579" s="5">
        <v>0</v>
      </c>
      <c r="AC2579" s="5">
        <v>0</v>
      </c>
      <c r="AF2579" s="5">
        <v>0</v>
      </c>
      <c r="AI2579" s="7">
        <v>222.06039999999999</v>
      </c>
      <c r="AJ2579" s="7">
        <v>24.735399999999998</v>
      </c>
      <c r="AK2579" s="5" t="s">
        <v>190</v>
      </c>
      <c r="AZ2579" s="5" t="s">
        <v>185</v>
      </c>
      <c r="BB2579" s="5" t="s">
        <v>74</v>
      </c>
    </row>
    <row r="2580" spans="1:57" x14ac:dyDescent="0.25">
      <c r="A2580" s="5">
        <v>2579</v>
      </c>
      <c r="B2580" s="6">
        <v>42580.026724537034</v>
      </c>
      <c r="C2580" s="6">
        <v>42580.033067129632</v>
      </c>
      <c r="D2580" s="5" t="s">
        <v>336</v>
      </c>
      <c r="E2580" s="5" t="s">
        <v>68</v>
      </c>
      <c r="G2580" s="5" t="s">
        <v>64</v>
      </c>
      <c r="H2580" s="5" t="s">
        <v>319</v>
      </c>
      <c r="I2580" s="5" t="s">
        <v>69</v>
      </c>
      <c r="J2580" s="5" t="s">
        <v>65</v>
      </c>
      <c r="K2580" s="5" t="s">
        <v>65</v>
      </c>
      <c r="L2580" s="5">
        <v>2252</v>
      </c>
      <c r="M2580" s="5" t="s">
        <v>70</v>
      </c>
      <c r="N2580" s="5" t="s">
        <v>70</v>
      </c>
      <c r="O2580" s="7">
        <v>0</v>
      </c>
      <c r="P2580" s="7">
        <v>0</v>
      </c>
      <c r="Q2580" s="7">
        <v>0</v>
      </c>
      <c r="R2580" s="7">
        <v>0</v>
      </c>
      <c r="T2580" s="5">
        <v>33</v>
      </c>
      <c r="U2580" s="5">
        <v>0</v>
      </c>
      <c r="V2580" s="5">
        <v>0</v>
      </c>
      <c r="W2580" s="5">
        <v>0</v>
      </c>
      <c r="Z2580" s="5">
        <v>0</v>
      </c>
      <c r="AC2580" s="5">
        <v>0</v>
      </c>
      <c r="AF2580" s="5">
        <v>0</v>
      </c>
      <c r="AI2580" s="7">
        <v>222.2723</v>
      </c>
      <c r="AJ2580" s="7">
        <v>2.8999999999999998E-3</v>
      </c>
      <c r="AK2580" s="5" t="s">
        <v>149</v>
      </c>
      <c r="AZ2580" s="5" t="s">
        <v>186</v>
      </c>
      <c r="BB2580" s="5" t="s">
        <v>71</v>
      </c>
    </row>
    <row r="2581" spans="1:57" x14ac:dyDescent="0.25">
      <c r="A2581" s="5">
        <v>2580</v>
      </c>
      <c r="B2581" s="6">
        <v>42580.025833333333</v>
      </c>
      <c r="C2581" s="6">
        <v>42580.033067129632</v>
      </c>
      <c r="D2581" s="5" t="s">
        <v>336</v>
      </c>
      <c r="E2581" s="5" t="s">
        <v>68</v>
      </c>
      <c r="G2581" s="5" t="s">
        <v>64</v>
      </c>
      <c r="H2581" s="5" t="s">
        <v>319</v>
      </c>
      <c r="I2581" s="5" t="s">
        <v>69</v>
      </c>
      <c r="J2581" s="5" t="s">
        <v>65</v>
      </c>
      <c r="K2581" s="5" t="s">
        <v>65</v>
      </c>
      <c r="L2581" s="5">
        <v>218740</v>
      </c>
      <c r="M2581" s="5" t="s">
        <v>70</v>
      </c>
      <c r="N2581" s="5" t="s">
        <v>70</v>
      </c>
      <c r="O2581" s="7">
        <v>0</v>
      </c>
      <c r="P2581" s="7">
        <v>0</v>
      </c>
      <c r="Q2581" s="7">
        <v>0</v>
      </c>
      <c r="R2581" s="7">
        <v>0</v>
      </c>
      <c r="T2581" s="5">
        <v>33</v>
      </c>
      <c r="U2581" s="5">
        <v>0</v>
      </c>
      <c r="V2581" s="5">
        <v>0</v>
      </c>
      <c r="W2581" s="5">
        <v>0</v>
      </c>
      <c r="Z2581" s="5">
        <v>0</v>
      </c>
      <c r="AC2581" s="5">
        <v>0</v>
      </c>
      <c r="AF2581" s="5">
        <v>0</v>
      </c>
      <c r="AI2581" s="7">
        <v>222.26939999999999</v>
      </c>
      <c r="AJ2581" s="7">
        <v>0.20899999999999999</v>
      </c>
      <c r="AK2581" s="5" t="s">
        <v>148</v>
      </c>
      <c r="AZ2581" s="5" t="s">
        <v>185</v>
      </c>
      <c r="BB2581" s="5" t="s">
        <v>74</v>
      </c>
    </row>
    <row r="2582" spans="1:57" x14ac:dyDescent="0.25">
      <c r="A2582" s="5">
        <v>2581</v>
      </c>
      <c r="B2582" s="6">
        <v>42579.877615740741</v>
      </c>
      <c r="C2582" s="6">
        <v>42580.037291666667</v>
      </c>
      <c r="D2582" s="5" t="s">
        <v>336</v>
      </c>
      <c r="E2582" s="5" t="s">
        <v>68</v>
      </c>
      <c r="F2582" s="5" t="s">
        <v>337</v>
      </c>
      <c r="G2582" s="5" t="s">
        <v>64</v>
      </c>
      <c r="H2582" s="5" t="s">
        <v>319</v>
      </c>
      <c r="I2582" s="5" t="s">
        <v>69</v>
      </c>
      <c r="J2582" s="5" t="s">
        <v>65</v>
      </c>
      <c r="K2582" s="5" t="s">
        <v>65</v>
      </c>
      <c r="L2582" s="5">
        <v>8406157</v>
      </c>
      <c r="M2582" s="5" t="s">
        <v>70</v>
      </c>
      <c r="N2582" s="5" t="s">
        <v>70</v>
      </c>
      <c r="O2582" s="7">
        <v>0</v>
      </c>
      <c r="P2582" s="7">
        <v>0</v>
      </c>
      <c r="Q2582" s="7">
        <v>0</v>
      </c>
      <c r="R2582" s="7">
        <v>0</v>
      </c>
      <c r="T2582" s="5">
        <v>33</v>
      </c>
      <c r="U2582" s="5">
        <v>0</v>
      </c>
      <c r="V2582" s="5">
        <v>0</v>
      </c>
      <c r="W2582" s="5">
        <v>0</v>
      </c>
      <c r="Z2582" s="5">
        <v>0</v>
      </c>
      <c r="AC2582" s="5">
        <v>0</v>
      </c>
      <c r="AF2582" s="5">
        <v>0</v>
      </c>
      <c r="AI2582" s="7">
        <v>230.31530000000001</v>
      </c>
      <c r="AJ2582" s="7">
        <v>8.0166000000000004</v>
      </c>
      <c r="AK2582" s="5" t="s">
        <v>148</v>
      </c>
      <c r="AZ2582" s="5" t="s">
        <v>185</v>
      </c>
      <c r="BB2582" s="5" t="s">
        <v>74</v>
      </c>
    </row>
    <row r="2583" spans="1:57" x14ac:dyDescent="0.25">
      <c r="A2583" s="5">
        <v>2582</v>
      </c>
      <c r="B2583" s="6">
        <v>42579.877615740741</v>
      </c>
      <c r="C2583" s="6">
        <v>42580.04346064815</v>
      </c>
      <c r="D2583" s="5" t="s">
        <v>336</v>
      </c>
      <c r="E2583" s="5" t="s">
        <v>68</v>
      </c>
      <c r="F2583" s="5" t="s">
        <v>337</v>
      </c>
      <c r="G2583" s="5" t="s">
        <v>64</v>
      </c>
      <c r="H2583" s="5" t="s">
        <v>319</v>
      </c>
      <c r="I2583" s="5" t="s">
        <v>69</v>
      </c>
      <c r="J2583" s="5" t="s">
        <v>65</v>
      </c>
      <c r="K2583" s="5" t="s">
        <v>65</v>
      </c>
      <c r="L2583" s="5">
        <v>39804</v>
      </c>
      <c r="M2583" s="5" t="s">
        <v>70</v>
      </c>
      <c r="N2583" s="5" t="s">
        <v>70</v>
      </c>
      <c r="O2583" s="7">
        <v>0</v>
      </c>
      <c r="P2583" s="7">
        <v>0</v>
      </c>
      <c r="Q2583" s="7">
        <v>0</v>
      </c>
      <c r="R2583" s="7">
        <v>0</v>
      </c>
      <c r="T2583" s="5">
        <v>33</v>
      </c>
      <c r="U2583" s="5">
        <v>0</v>
      </c>
      <c r="V2583" s="5">
        <v>0</v>
      </c>
      <c r="W2583" s="5">
        <v>0</v>
      </c>
      <c r="Z2583" s="5">
        <v>0</v>
      </c>
      <c r="AC2583" s="5">
        <v>0</v>
      </c>
      <c r="AF2583" s="5">
        <v>0</v>
      </c>
      <c r="AI2583" s="7">
        <v>230.32599999999999</v>
      </c>
      <c r="AJ2583" s="7">
        <v>3.7100000000000001E-2</v>
      </c>
      <c r="AK2583" s="5" t="s">
        <v>149</v>
      </c>
      <c r="AZ2583" s="5" t="s">
        <v>186</v>
      </c>
      <c r="BB2583" s="5" t="s">
        <v>71</v>
      </c>
    </row>
    <row r="2584" spans="1:57" x14ac:dyDescent="0.25">
      <c r="A2584" s="5">
        <v>2583</v>
      </c>
      <c r="B2584" s="6">
        <v>42579.8046412037</v>
      </c>
      <c r="D2584" s="5" t="s">
        <v>318</v>
      </c>
      <c r="E2584" s="5" t="s">
        <v>330</v>
      </c>
      <c r="G2584" s="5" t="s">
        <v>64</v>
      </c>
      <c r="H2584" s="5" t="s">
        <v>319</v>
      </c>
      <c r="I2584" s="5" t="s">
        <v>75</v>
      </c>
      <c r="J2584" s="5" t="s">
        <v>65</v>
      </c>
      <c r="K2584" s="5" t="s">
        <v>65</v>
      </c>
      <c r="M2584" s="5" t="s">
        <v>288</v>
      </c>
      <c r="N2584" s="5" t="s">
        <v>76</v>
      </c>
      <c r="O2584" s="7">
        <v>0</v>
      </c>
      <c r="P2584" s="7">
        <v>0</v>
      </c>
      <c r="Q2584" s="7">
        <v>0</v>
      </c>
      <c r="R2584" s="7">
        <v>0</v>
      </c>
      <c r="T2584" s="5">
        <v>0</v>
      </c>
      <c r="W2584" s="5">
        <v>0</v>
      </c>
      <c r="Y2584" s="5">
        <v>0</v>
      </c>
      <c r="Z2584" s="5">
        <v>0</v>
      </c>
      <c r="AB2584" s="5">
        <v>0</v>
      </c>
      <c r="AC2584" s="5">
        <v>0</v>
      </c>
      <c r="AE2584" s="5">
        <v>0</v>
      </c>
      <c r="AF2584" s="5">
        <v>0</v>
      </c>
      <c r="AH2584" s="5">
        <v>0</v>
      </c>
      <c r="AJ2584" s="7">
        <v>0</v>
      </c>
      <c r="AZ2584" s="5" t="s">
        <v>175</v>
      </c>
      <c r="BB2584" s="5" t="s">
        <v>77</v>
      </c>
      <c r="BD2584" s="5" t="s">
        <v>361</v>
      </c>
      <c r="BE2584" s="5" t="s">
        <v>67</v>
      </c>
    </row>
    <row r="2585" spans="1:57" x14ac:dyDescent="0.25">
      <c r="A2585" s="5">
        <v>2584</v>
      </c>
      <c r="B2585" s="6">
        <v>42579.794282407405</v>
      </c>
      <c r="C2585" s="6">
        <v>42579.968402777777</v>
      </c>
      <c r="D2585" s="5" t="s">
        <v>336</v>
      </c>
      <c r="E2585" s="5" t="s">
        <v>68</v>
      </c>
      <c r="F2585" s="5" t="s">
        <v>337</v>
      </c>
      <c r="G2585" s="5" t="s">
        <v>64</v>
      </c>
      <c r="H2585" s="5" t="s">
        <v>319</v>
      </c>
      <c r="I2585" s="5" t="s">
        <v>69</v>
      </c>
      <c r="J2585" s="5" t="s">
        <v>65</v>
      </c>
      <c r="K2585" s="5" t="s">
        <v>65</v>
      </c>
      <c r="L2585" s="5">
        <v>7869062</v>
      </c>
      <c r="M2585" s="5" t="s">
        <v>70</v>
      </c>
      <c r="N2585" s="5" t="s">
        <v>70</v>
      </c>
      <c r="O2585" s="7">
        <v>0</v>
      </c>
      <c r="P2585" s="7">
        <v>0</v>
      </c>
      <c r="Q2585" s="7">
        <v>0</v>
      </c>
      <c r="R2585" s="7">
        <v>0</v>
      </c>
      <c r="T2585" s="5">
        <v>33</v>
      </c>
      <c r="U2585" s="5">
        <v>0</v>
      </c>
      <c r="V2585" s="5">
        <v>0</v>
      </c>
      <c r="W2585" s="5">
        <v>0</v>
      </c>
      <c r="Z2585" s="5">
        <v>0</v>
      </c>
      <c r="AC2585" s="5">
        <v>0</v>
      </c>
      <c r="AF2585" s="5">
        <v>0</v>
      </c>
      <c r="AI2585" s="7">
        <v>238.35329999999999</v>
      </c>
      <c r="AJ2585" s="7">
        <v>7.5049000000000001</v>
      </c>
      <c r="AK2585" s="5" t="s">
        <v>189</v>
      </c>
      <c r="AZ2585" s="5" t="s">
        <v>186</v>
      </c>
      <c r="BB2585" s="5" t="s">
        <v>71</v>
      </c>
    </row>
    <row r="2586" spans="1:57" x14ac:dyDescent="0.25">
      <c r="A2586" s="5">
        <v>2585</v>
      </c>
      <c r="B2586" s="6">
        <v>42579.710949074077</v>
      </c>
      <c r="C2586" s="6">
        <v>42579.912881944445</v>
      </c>
      <c r="D2586" s="5" t="s">
        <v>336</v>
      </c>
      <c r="E2586" s="5" t="s">
        <v>68</v>
      </c>
      <c r="F2586" s="5" t="s">
        <v>337</v>
      </c>
      <c r="G2586" s="5" t="s">
        <v>64</v>
      </c>
      <c r="H2586" s="5" t="s">
        <v>319</v>
      </c>
      <c r="I2586" s="5" t="s">
        <v>69</v>
      </c>
      <c r="J2586" s="5" t="s">
        <v>65</v>
      </c>
      <c r="K2586" s="5" t="s">
        <v>65</v>
      </c>
      <c r="L2586" s="5">
        <v>1297471</v>
      </c>
      <c r="M2586" s="5" t="s">
        <v>70</v>
      </c>
      <c r="N2586" s="5" t="s">
        <v>70</v>
      </c>
      <c r="O2586" s="7">
        <v>0</v>
      </c>
      <c r="P2586" s="7">
        <v>0</v>
      </c>
      <c r="Q2586" s="7">
        <v>0</v>
      </c>
      <c r="R2586" s="7">
        <v>0</v>
      </c>
      <c r="T2586" s="5">
        <v>33</v>
      </c>
      <c r="U2586" s="5">
        <v>0</v>
      </c>
      <c r="V2586" s="5">
        <v>0</v>
      </c>
      <c r="W2586" s="5">
        <v>0</v>
      </c>
      <c r="Z2586" s="5">
        <v>0</v>
      </c>
      <c r="AC2586" s="5">
        <v>0</v>
      </c>
      <c r="AF2586" s="5">
        <v>0</v>
      </c>
      <c r="AI2586" s="7">
        <v>239.077</v>
      </c>
      <c r="AJ2586" s="7">
        <v>1.2373000000000001</v>
      </c>
      <c r="AK2586" s="5" t="s">
        <v>148</v>
      </c>
      <c r="AZ2586" s="5" t="s">
        <v>185</v>
      </c>
      <c r="BB2586" s="5" t="s">
        <v>74</v>
      </c>
    </row>
    <row r="2587" spans="1:57" x14ac:dyDescent="0.25">
      <c r="A2587" s="5">
        <v>2586</v>
      </c>
      <c r="B2587" s="6">
        <v>42579.696550925924</v>
      </c>
      <c r="D2587" s="5" t="s">
        <v>318</v>
      </c>
      <c r="E2587" s="5" t="s">
        <v>330</v>
      </c>
      <c r="G2587" s="5" t="s">
        <v>64</v>
      </c>
      <c r="H2587" s="5" t="s">
        <v>319</v>
      </c>
      <c r="I2587" s="5" t="s">
        <v>75</v>
      </c>
      <c r="J2587" s="5" t="s">
        <v>65</v>
      </c>
      <c r="K2587" s="5" t="s">
        <v>65</v>
      </c>
      <c r="M2587" s="5" t="s">
        <v>252</v>
      </c>
      <c r="N2587" s="5" t="s">
        <v>76</v>
      </c>
      <c r="O2587" s="7">
        <v>0</v>
      </c>
      <c r="P2587" s="7">
        <v>0</v>
      </c>
      <c r="Q2587" s="7">
        <v>0</v>
      </c>
      <c r="R2587" s="7">
        <v>0</v>
      </c>
      <c r="T2587" s="5">
        <v>0</v>
      </c>
      <c r="W2587" s="5">
        <v>0</v>
      </c>
      <c r="Y2587" s="5">
        <v>0</v>
      </c>
      <c r="Z2587" s="5">
        <v>0</v>
      </c>
      <c r="AB2587" s="5">
        <v>0</v>
      </c>
      <c r="AC2587" s="5">
        <v>0</v>
      </c>
      <c r="AE2587" s="5">
        <v>0</v>
      </c>
      <c r="AF2587" s="5">
        <v>0</v>
      </c>
      <c r="AH2587" s="5">
        <v>0</v>
      </c>
      <c r="AJ2587" s="7">
        <v>0</v>
      </c>
      <c r="AZ2587" s="5" t="s">
        <v>175</v>
      </c>
      <c r="BB2587" s="5" t="s">
        <v>77</v>
      </c>
      <c r="BD2587" s="5" t="s">
        <v>361</v>
      </c>
      <c r="BE2587" s="5" t="s">
        <v>67</v>
      </c>
    </row>
    <row r="2588" spans="1:57" x14ac:dyDescent="0.25">
      <c r="A2588" s="5">
        <v>2587</v>
      </c>
      <c r="B2588" s="6">
        <v>42579.681435185186</v>
      </c>
      <c r="D2588" s="5" t="s">
        <v>318</v>
      </c>
      <c r="E2588" s="5" t="s">
        <v>326</v>
      </c>
      <c r="G2588" s="5" t="s">
        <v>64</v>
      </c>
      <c r="H2588" s="5" t="s">
        <v>319</v>
      </c>
      <c r="I2588" s="5" t="s">
        <v>75</v>
      </c>
      <c r="J2588" s="5" t="s">
        <v>65</v>
      </c>
      <c r="K2588" s="5" t="s">
        <v>65</v>
      </c>
      <c r="M2588" s="5" t="s">
        <v>795</v>
      </c>
      <c r="N2588" s="5" t="s">
        <v>451</v>
      </c>
      <c r="O2588" s="7">
        <v>0</v>
      </c>
      <c r="P2588" s="7">
        <v>0</v>
      </c>
      <c r="Q2588" s="7">
        <v>0</v>
      </c>
      <c r="R2588" s="7">
        <v>0</v>
      </c>
      <c r="T2588" s="5">
        <v>0</v>
      </c>
      <c r="W2588" s="5">
        <v>0</v>
      </c>
      <c r="Y2588" s="5">
        <v>0</v>
      </c>
      <c r="Z2588" s="5">
        <v>0</v>
      </c>
      <c r="AB2588" s="5">
        <v>0</v>
      </c>
      <c r="AC2588" s="5">
        <v>0</v>
      </c>
      <c r="AE2588" s="5">
        <v>0</v>
      </c>
      <c r="AF2588" s="5">
        <v>0</v>
      </c>
      <c r="AH2588" s="5">
        <v>0</v>
      </c>
      <c r="AJ2588" s="7">
        <v>0</v>
      </c>
      <c r="AZ2588" s="5" t="s">
        <v>175</v>
      </c>
      <c r="BB2588" s="5" t="s">
        <v>77</v>
      </c>
      <c r="BD2588" s="5" t="s">
        <v>361</v>
      </c>
      <c r="BE2588" s="5" t="s">
        <v>67</v>
      </c>
    </row>
    <row r="2589" spans="1:57" x14ac:dyDescent="0.25">
      <c r="A2589" s="5">
        <v>2588</v>
      </c>
      <c r="B2589" s="6">
        <v>42579.627615740741</v>
      </c>
      <c r="C2589" s="6">
        <v>42579.81417824074</v>
      </c>
      <c r="D2589" s="5" t="s">
        <v>336</v>
      </c>
      <c r="E2589" s="5" t="s">
        <v>241</v>
      </c>
      <c r="F2589" s="5" t="s">
        <v>337</v>
      </c>
      <c r="G2589" s="5" t="s">
        <v>64</v>
      </c>
      <c r="H2589" s="5" t="s">
        <v>319</v>
      </c>
      <c r="I2589" s="5" t="s">
        <v>69</v>
      </c>
      <c r="J2589" s="5" t="s">
        <v>65</v>
      </c>
      <c r="K2589" s="5" t="s">
        <v>65</v>
      </c>
      <c r="L2589" s="5">
        <v>155151</v>
      </c>
      <c r="M2589" s="5" t="s">
        <v>70</v>
      </c>
      <c r="N2589" s="5" t="s">
        <v>70</v>
      </c>
      <c r="O2589" s="7">
        <v>0</v>
      </c>
      <c r="P2589" s="7">
        <v>0</v>
      </c>
      <c r="Q2589" s="7">
        <v>0</v>
      </c>
      <c r="R2589" s="7">
        <v>0</v>
      </c>
      <c r="T2589" s="5">
        <v>33</v>
      </c>
      <c r="U2589" s="5">
        <v>0</v>
      </c>
      <c r="V2589" s="5">
        <v>0</v>
      </c>
      <c r="W2589" s="5">
        <v>0</v>
      </c>
      <c r="Z2589" s="5">
        <v>0</v>
      </c>
      <c r="AC2589" s="5">
        <v>0</v>
      </c>
      <c r="AF2589" s="5">
        <v>0</v>
      </c>
      <c r="AI2589" s="7">
        <v>239.5701</v>
      </c>
      <c r="AJ2589" s="7">
        <v>0.1484</v>
      </c>
      <c r="AK2589" s="5" t="s">
        <v>149</v>
      </c>
      <c r="AZ2589" s="5" t="s">
        <v>186</v>
      </c>
      <c r="BB2589" s="5" t="s">
        <v>71</v>
      </c>
    </row>
    <row r="2590" spans="1:57" x14ac:dyDescent="0.25">
      <c r="A2590" s="5">
        <v>2589</v>
      </c>
      <c r="B2590" s="6">
        <v>42579.627615740741</v>
      </c>
      <c r="C2590" s="6">
        <v>42579.803124999999</v>
      </c>
      <c r="D2590" s="5" t="s">
        <v>336</v>
      </c>
      <c r="E2590" s="5" t="s">
        <v>241</v>
      </c>
      <c r="F2590" s="5" t="s">
        <v>337</v>
      </c>
      <c r="G2590" s="5" t="s">
        <v>64</v>
      </c>
      <c r="H2590" s="5" t="s">
        <v>319</v>
      </c>
      <c r="I2590" s="5" t="s">
        <v>69</v>
      </c>
      <c r="J2590" s="5" t="s">
        <v>65</v>
      </c>
      <c r="K2590" s="5" t="s">
        <v>65</v>
      </c>
      <c r="L2590" s="5">
        <v>370465</v>
      </c>
      <c r="M2590" s="5" t="s">
        <v>70</v>
      </c>
      <c r="N2590" s="5" t="s">
        <v>70</v>
      </c>
      <c r="O2590" s="7">
        <v>0</v>
      </c>
      <c r="P2590" s="7">
        <v>0</v>
      </c>
      <c r="Q2590" s="7">
        <v>0</v>
      </c>
      <c r="R2590" s="7">
        <v>0</v>
      </c>
      <c r="T2590" s="5">
        <v>33</v>
      </c>
      <c r="U2590" s="5">
        <v>0</v>
      </c>
      <c r="V2590" s="5">
        <v>0</v>
      </c>
      <c r="W2590" s="5">
        <v>0</v>
      </c>
      <c r="Z2590" s="5">
        <v>0</v>
      </c>
      <c r="AC2590" s="5">
        <v>0</v>
      </c>
      <c r="AF2590" s="5">
        <v>0</v>
      </c>
      <c r="AI2590" s="7">
        <v>239.56039999999999</v>
      </c>
      <c r="AJ2590" s="7">
        <v>0.35349999999999998</v>
      </c>
      <c r="AK2590" s="5" t="s">
        <v>190</v>
      </c>
      <c r="AZ2590" s="5" t="s">
        <v>185</v>
      </c>
      <c r="BB2590" s="5" t="s">
        <v>74</v>
      </c>
    </row>
    <row r="2591" spans="1:57" x14ac:dyDescent="0.25">
      <c r="A2591" s="5">
        <v>2590</v>
      </c>
      <c r="B2591" s="6">
        <v>42579.55023148148</v>
      </c>
      <c r="D2591" s="5" t="s">
        <v>318</v>
      </c>
      <c r="E2591" s="5" t="s">
        <v>796</v>
      </c>
      <c r="G2591" s="5" t="s">
        <v>64</v>
      </c>
      <c r="H2591" s="5" t="s">
        <v>319</v>
      </c>
      <c r="I2591" s="5" t="s">
        <v>75</v>
      </c>
      <c r="J2591" s="5" t="s">
        <v>65</v>
      </c>
      <c r="K2591" s="5" t="s">
        <v>65</v>
      </c>
      <c r="M2591" s="5" t="s">
        <v>644</v>
      </c>
      <c r="N2591" s="5" t="s">
        <v>196</v>
      </c>
      <c r="O2591" s="7">
        <v>0</v>
      </c>
      <c r="P2591" s="7">
        <v>0</v>
      </c>
      <c r="Q2591" s="7">
        <v>0</v>
      </c>
      <c r="R2591" s="7">
        <v>0</v>
      </c>
      <c r="T2591" s="5">
        <v>0</v>
      </c>
      <c r="W2591" s="5">
        <v>0</v>
      </c>
      <c r="Y2591" s="5">
        <v>0</v>
      </c>
      <c r="Z2591" s="5">
        <v>0</v>
      </c>
      <c r="AB2591" s="5">
        <v>0</v>
      </c>
      <c r="AC2591" s="5">
        <v>0</v>
      </c>
      <c r="AE2591" s="5">
        <v>0</v>
      </c>
      <c r="AF2591" s="5">
        <v>0</v>
      </c>
      <c r="AH2591" s="5">
        <v>0</v>
      </c>
      <c r="AJ2591" s="7">
        <v>0</v>
      </c>
      <c r="AZ2591" s="5" t="s">
        <v>175</v>
      </c>
      <c r="BB2591" s="5" t="s">
        <v>77</v>
      </c>
      <c r="BD2591" s="5" t="s">
        <v>361</v>
      </c>
      <c r="BE2591" s="5" t="s">
        <v>67</v>
      </c>
    </row>
    <row r="2592" spans="1:57" x14ac:dyDescent="0.25">
      <c r="A2592" s="5">
        <v>2591</v>
      </c>
      <c r="B2592" s="6">
        <v>42579.544282407405</v>
      </c>
      <c r="C2592" s="6">
        <v>42579.698877314811</v>
      </c>
      <c r="D2592" s="5" t="s">
        <v>336</v>
      </c>
      <c r="E2592" s="5" t="s">
        <v>68</v>
      </c>
      <c r="G2592" s="5" t="s">
        <v>64</v>
      </c>
      <c r="H2592" s="5" t="s">
        <v>319</v>
      </c>
      <c r="I2592" s="5" t="s">
        <v>69</v>
      </c>
      <c r="J2592" s="5" t="s">
        <v>65</v>
      </c>
      <c r="K2592" s="5" t="s">
        <v>65</v>
      </c>
      <c r="L2592" s="5">
        <v>3486652</v>
      </c>
      <c r="M2592" s="5" t="s">
        <v>70</v>
      </c>
      <c r="N2592" s="5" t="s">
        <v>70</v>
      </c>
      <c r="O2592" s="7">
        <v>0</v>
      </c>
      <c r="P2592" s="7">
        <v>0</v>
      </c>
      <c r="Q2592" s="7">
        <v>0</v>
      </c>
      <c r="R2592" s="7">
        <v>0</v>
      </c>
      <c r="T2592" s="5">
        <v>33</v>
      </c>
      <c r="U2592" s="5">
        <v>0</v>
      </c>
      <c r="V2592" s="5">
        <v>0</v>
      </c>
      <c r="W2592" s="5">
        <v>0</v>
      </c>
      <c r="Z2592" s="5">
        <v>0</v>
      </c>
      <c r="AC2592" s="5">
        <v>0</v>
      </c>
      <c r="AF2592" s="5">
        <v>0</v>
      </c>
      <c r="AI2592" s="7">
        <v>251.66</v>
      </c>
      <c r="AJ2592" s="7">
        <v>3.3252000000000002</v>
      </c>
      <c r="AK2592" s="5" t="s">
        <v>189</v>
      </c>
      <c r="AZ2592" s="5" t="s">
        <v>186</v>
      </c>
      <c r="BB2592" s="5" t="s">
        <v>71</v>
      </c>
    </row>
    <row r="2593" spans="1:57" x14ac:dyDescent="0.25">
      <c r="A2593" s="5">
        <v>2592</v>
      </c>
      <c r="B2593" s="6">
        <v>42579.544270833336</v>
      </c>
      <c r="C2593" s="6">
        <v>42579.684849537036</v>
      </c>
      <c r="D2593" s="5" t="s">
        <v>336</v>
      </c>
      <c r="E2593" s="5" t="s">
        <v>68</v>
      </c>
      <c r="G2593" s="5" t="s">
        <v>64</v>
      </c>
      <c r="H2593" s="5" t="s">
        <v>319</v>
      </c>
      <c r="I2593" s="5" t="s">
        <v>69</v>
      </c>
      <c r="J2593" s="5" t="s">
        <v>65</v>
      </c>
      <c r="K2593" s="5" t="s">
        <v>65</v>
      </c>
      <c r="L2593" s="5">
        <v>13756051</v>
      </c>
      <c r="M2593" s="5" t="s">
        <v>70</v>
      </c>
      <c r="N2593" s="5" t="s">
        <v>70</v>
      </c>
      <c r="O2593" s="7">
        <v>0</v>
      </c>
      <c r="P2593" s="7">
        <v>0</v>
      </c>
      <c r="Q2593" s="7">
        <v>0</v>
      </c>
      <c r="R2593" s="7">
        <v>0</v>
      </c>
      <c r="T2593" s="5">
        <v>33</v>
      </c>
      <c r="U2593" s="5">
        <v>0</v>
      </c>
      <c r="V2593" s="5">
        <v>0</v>
      </c>
      <c r="W2593" s="5">
        <v>0</v>
      </c>
      <c r="Z2593" s="5">
        <v>0</v>
      </c>
      <c r="AC2593" s="5">
        <v>0</v>
      </c>
      <c r="AF2593" s="5">
        <v>0</v>
      </c>
      <c r="AI2593" s="7">
        <v>256.0145</v>
      </c>
      <c r="AJ2593" s="7">
        <v>13.1191</v>
      </c>
      <c r="AK2593" s="5" t="s">
        <v>190</v>
      </c>
      <c r="AZ2593" s="5" t="s">
        <v>185</v>
      </c>
      <c r="BB2593" s="5" t="s">
        <v>74</v>
      </c>
    </row>
    <row r="2594" spans="1:57" x14ac:dyDescent="0.25">
      <c r="A2594" s="5">
        <v>2593</v>
      </c>
      <c r="B2594" s="6">
        <v>42579.492951388886</v>
      </c>
      <c r="D2594" s="5" t="s">
        <v>317</v>
      </c>
      <c r="E2594" s="5" t="s">
        <v>318</v>
      </c>
      <c r="F2594" s="5" t="s">
        <v>317</v>
      </c>
      <c r="G2594" s="5" t="s">
        <v>80</v>
      </c>
      <c r="H2594" s="5" t="s">
        <v>319</v>
      </c>
      <c r="I2594" s="5" t="s">
        <v>320</v>
      </c>
      <c r="J2594" s="5" t="s">
        <v>65</v>
      </c>
      <c r="K2594" s="5" t="s">
        <v>65</v>
      </c>
      <c r="M2594" s="5" t="s">
        <v>321</v>
      </c>
      <c r="N2594" s="5" t="s">
        <v>66</v>
      </c>
      <c r="O2594" s="7">
        <v>0</v>
      </c>
      <c r="P2594" s="7">
        <v>0</v>
      </c>
      <c r="Q2594" s="7">
        <v>0</v>
      </c>
      <c r="R2594" s="7">
        <v>0</v>
      </c>
      <c r="T2594" s="5">
        <v>0</v>
      </c>
      <c r="W2594" s="5">
        <v>0</v>
      </c>
      <c r="Y2594" s="5">
        <v>0</v>
      </c>
      <c r="Z2594" s="5">
        <v>0</v>
      </c>
      <c r="AB2594" s="5">
        <v>0</v>
      </c>
      <c r="AC2594" s="5">
        <v>0</v>
      </c>
      <c r="AE2594" s="5">
        <v>0</v>
      </c>
      <c r="AF2594" s="5">
        <v>0</v>
      </c>
      <c r="AH2594" s="5">
        <v>0</v>
      </c>
      <c r="AJ2594" s="7">
        <v>0</v>
      </c>
      <c r="BB2594" s="5" t="s">
        <v>322</v>
      </c>
      <c r="BD2594" s="5" t="s">
        <v>323</v>
      </c>
      <c r="BE2594" s="5" t="s">
        <v>324</v>
      </c>
    </row>
    <row r="2595" spans="1:57" x14ac:dyDescent="0.25">
      <c r="A2595" s="5">
        <v>2594</v>
      </c>
      <c r="B2595" s="6">
        <v>42579.450231481482</v>
      </c>
      <c r="D2595" s="5" t="s">
        <v>317</v>
      </c>
      <c r="E2595" s="5" t="s">
        <v>318</v>
      </c>
      <c r="F2595" s="5" t="s">
        <v>317</v>
      </c>
      <c r="G2595" s="5" t="s">
        <v>80</v>
      </c>
      <c r="H2595" s="5" t="s">
        <v>319</v>
      </c>
      <c r="I2595" s="5" t="s">
        <v>320</v>
      </c>
      <c r="J2595" s="5" t="s">
        <v>65</v>
      </c>
      <c r="K2595" s="5" t="s">
        <v>65</v>
      </c>
      <c r="M2595" s="5" t="s">
        <v>363</v>
      </c>
      <c r="N2595" s="5" t="s">
        <v>66</v>
      </c>
      <c r="O2595" s="7">
        <v>0</v>
      </c>
      <c r="P2595" s="7">
        <v>0</v>
      </c>
      <c r="Q2595" s="7">
        <v>0</v>
      </c>
      <c r="R2595" s="7">
        <v>0</v>
      </c>
      <c r="T2595" s="5">
        <v>0</v>
      </c>
      <c r="W2595" s="5">
        <v>0</v>
      </c>
      <c r="Y2595" s="5">
        <v>0</v>
      </c>
      <c r="Z2595" s="5">
        <v>0</v>
      </c>
      <c r="AB2595" s="5">
        <v>0</v>
      </c>
      <c r="AC2595" s="5">
        <v>0</v>
      </c>
      <c r="AE2595" s="5">
        <v>0</v>
      </c>
      <c r="AF2595" s="5">
        <v>0</v>
      </c>
      <c r="AH2595" s="5">
        <v>0</v>
      </c>
      <c r="AJ2595" s="7">
        <v>0</v>
      </c>
      <c r="BB2595" s="5" t="s">
        <v>322</v>
      </c>
      <c r="BD2595" s="5" t="s">
        <v>323</v>
      </c>
      <c r="BE2595" s="5" t="s">
        <v>324</v>
      </c>
    </row>
    <row r="2596" spans="1:57" x14ac:dyDescent="0.25">
      <c r="A2596" s="5">
        <v>2595</v>
      </c>
      <c r="B2596" s="6">
        <v>42579.449837962966</v>
      </c>
      <c r="D2596" s="5" t="s">
        <v>317</v>
      </c>
      <c r="E2596" s="5" t="s">
        <v>318</v>
      </c>
      <c r="F2596" s="5" t="s">
        <v>317</v>
      </c>
      <c r="G2596" s="5" t="s">
        <v>80</v>
      </c>
      <c r="H2596" s="5" t="s">
        <v>319</v>
      </c>
      <c r="I2596" s="5" t="s">
        <v>320</v>
      </c>
      <c r="J2596" s="5" t="s">
        <v>65</v>
      </c>
      <c r="K2596" s="5" t="s">
        <v>65</v>
      </c>
      <c r="M2596" s="5" t="s">
        <v>222</v>
      </c>
      <c r="N2596" s="5" t="s">
        <v>66</v>
      </c>
      <c r="O2596" s="7">
        <v>0</v>
      </c>
      <c r="P2596" s="7">
        <v>0</v>
      </c>
      <c r="Q2596" s="7">
        <v>0</v>
      </c>
      <c r="R2596" s="7">
        <v>0</v>
      </c>
      <c r="T2596" s="5">
        <v>0</v>
      </c>
      <c r="W2596" s="5">
        <v>0</v>
      </c>
      <c r="Y2596" s="5">
        <v>0</v>
      </c>
      <c r="Z2596" s="5">
        <v>0</v>
      </c>
      <c r="AB2596" s="5">
        <v>0</v>
      </c>
      <c r="AC2596" s="5">
        <v>0</v>
      </c>
      <c r="AE2596" s="5">
        <v>0</v>
      </c>
      <c r="AF2596" s="5">
        <v>0</v>
      </c>
      <c r="AH2596" s="5">
        <v>0</v>
      </c>
      <c r="AJ2596" s="7">
        <v>0</v>
      </c>
      <c r="BB2596" s="5" t="s">
        <v>322</v>
      </c>
      <c r="BD2596" s="5" t="s">
        <v>323</v>
      </c>
      <c r="BE2596" s="5" t="s">
        <v>324</v>
      </c>
    </row>
    <row r="2597" spans="1:57" x14ac:dyDescent="0.25">
      <c r="A2597" s="5">
        <v>2596</v>
      </c>
      <c r="B2597" s="6">
        <v>42579.434849537036</v>
      </c>
      <c r="C2597" s="6">
        <v>42579.449097222219</v>
      </c>
      <c r="D2597" s="5" t="s">
        <v>336</v>
      </c>
      <c r="E2597" s="5" t="s">
        <v>68</v>
      </c>
      <c r="G2597" s="5" t="s">
        <v>64</v>
      </c>
      <c r="H2597" s="5" t="s">
        <v>319</v>
      </c>
      <c r="I2597" s="5" t="s">
        <v>69</v>
      </c>
      <c r="J2597" s="5" t="s">
        <v>65</v>
      </c>
      <c r="K2597" s="5" t="s">
        <v>65</v>
      </c>
      <c r="L2597" s="5">
        <v>237117</v>
      </c>
      <c r="M2597" s="5" t="s">
        <v>70</v>
      </c>
      <c r="N2597" s="5" t="s">
        <v>70</v>
      </c>
      <c r="O2597" s="7">
        <v>0</v>
      </c>
      <c r="P2597" s="7">
        <v>0</v>
      </c>
      <c r="Q2597" s="7">
        <v>0</v>
      </c>
      <c r="R2597" s="7">
        <v>0</v>
      </c>
      <c r="T2597" s="5">
        <v>33</v>
      </c>
      <c r="U2597" s="5">
        <v>0</v>
      </c>
      <c r="V2597" s="5">
        <v>0</v>
      </c>
      <c r="W2597" s="5">
        <v>0</v>
      </c>
      <c r="Z2597" s="5">
        <v>0</v>
      </c>
      <c r="AC2597" s="5">
        <v>0</v>
      </c>
      <c r="AF2597" s="5">
        <v>0</v>
      </c>
      <c r="AI2597" s="7">
        <v>256.33280000000002</v>
      </c>
      <c r="AJ2597" s="7">
        <v>0.2266</v>
      </c>
      <c r="AK2597" s="5" t="s">
        <v>149</v>
      </c>
      <c r="AZ2597" s="5" t="s">
        <v>186</v>
      </c>
      <c r="BB2597" s="5" t="s">
        <v>71</v>
      </c>
    </row>
    <row r="2598" spans="1:57" x14ac:dyDescent="0.25">
      <c r="A2598" s="5">
        <v>2597</v>
      </c>
      <c r="B2598" s="6">
        <v>42579.433969907404</v>
      </c>
      <c r="C2598" s="6">
        <v>42579.449097222219</v>
      </c>
      <c r="D2598" s="5" t="s">
        <v>336</v>
      </c>
      <c r="E2598" s="5" t="s">
        <v>68</v>
      </c>
      <c r="G2598" s="5" t="s">
        <v>64</v>
      </c>
      <c r="H2598" s="5" t="s">
        <v>319</v>
      </c>
      <c r="I2598" s="5" t="s">
        <v>69</v>
      </c>
      <c r="J2598" s="5" t="s">
        <v>65</v>
      </c>
      <c r="K2598" s="5" t="s">
        <v>65</v>
      </c>
      <c r="L2598" s="5">
        <v>95327</v>
      </c>
      <c r="M2598" s="5" t="s">
        <v>70</v>
      </c>
      <c r="N2598" s="5" t="s">
        <v>70</v>
      </c>
      <c r="O2598" s="7">
        <v>0</v>
      </c>
      <c r="P2598" s="7">
        <v>0</v>
      </c>
      <c r="Q2598" s="7">
        <v>0</v>
      </c>
      <c r="R2598" s="7">
        <v>0</v>
      </c>
      <c r="T2598" s="5">
        <v>33</v>
      </c>
      <c r="U2598" s="5">
        <v>0</v>
      </c>
      <c r="V2598" s="5">
        <v>0</v>
      </c>
      <c r="W2598" s="5">
        <v>0</v>
      </c>
      <c r="Z2598" s="5">
        <v>0</v>
      </c>
      <c r="AC2598" s="5">
        <v>0</v>
      </c>
      <c r="AF2598" s="5">
        <v>0</v>
      </c>
      <c r="AI2598" s="7">
        <v>256.10629999999998</v>
      </c>
      <c r="AJ2598" s="7">
        <v>9.1800000000000007E-2</v>
      </c>
      <c r="AK2598" s="5" t="s">
        <v>148</v>
      </c>
      <c r="AZ2598" s="5" t="s">
        <v>185</v>
      </c>
      <c r="BB2598" s="5" t="s">
        <v>74</v>
      </c>
    </row>
    <row r="2599" spans="1:57" x14ac:dyDescent="0.25">
      <c r="A2599" s="5">
        <v>2598</v>
      </c>
      <c r="B2599" s="6">
        <v>42579.424641203703</v>
      </c>
      <c r="D2599" s="5" t="s">
        <v>317</v>
      </c>
      <c r="E2599" s="5" t="s">
        <v>318</v>
      </c>
      <c r="F2599" s="5" t="s">
        <v>317</v>
      </c>
      <c r="G2599" s="5" t="s">
        <v>80</v>
      </c>
      <c r="H2599" s="5" t="s">
        <v>319</v>
      </c>
      <c r="I2599" s="5" t="s">
        <v>320</v>
      </c>
      <c r="J2599" s="5" t="s">
        <v>65</v>
      </c>
      <c r="K2599" s="5" t="s">
        <v>65</v>
      </c>
      <c r="M2599" s="5" t="s">
        <v>386</v>
      </c>
      <c r="N2599" s="5" t="s">
        <v>66</v>
      </c>
      <c r="O2599" s="7">
        <v>0</v>
      </c>
      <c r="P2599" s="7">
        <v>0</v>
      </c>
      <c r="Q2599" s="7">
        <v>0</v>
      </c>
      <c r="R2599" s="7">
        <v>0</v>
      </c>
      <c r="T2599" s="5">
        <v>0</v>
      </c>
      <c r="W2599" s="5">
        <v>0</v>
      </c>
      <c r="Y2599" s="5">
        <v>0</v>
      </c>
      <c r="Z2599" s="5">
        <v>0</v>
      </c>
      <c r="AB2599" s="5">
        <v>0</v>
      </c>
      <c r="AC2599" s="5">
        <v>0</v>
      </c>
      <c r="AE2599" s="5">
        <v>0</v>
      </c>
      <c r="AF2599" s="5">
        <v>0</v>
      </c>
      <c r="AH2599" s="5">
        <v>0</v>
      </c>
      <c r="AJ2599" s="7">
        <v>0</v>
      </c>
      <c r="BB2599" s="5" t="s">
        <v>322</v>
      </c>
      <c r="BD2599" s="5" t="s">
        <v>323</v>
      </c>
      <c r="BE2599" s="5" t="s">
        <v>324</v>
      </c>
    </row>
    <row r="2600" spans="1:57" x14ac:dyDescent="0.25">
      <c r="A2600" s="5">
        <v>2599</v>
      </c>
      <c r="B2600" s="6">
        <v>42579.392881944441</v>
      </c>
      <c r="D2600" s="5" t="s">
        <v>317</v>
      </c>
      <c r="E2600" s="5" t="s">
        <v>318</v>
      </c>
      <c r="F2600" s="5" t="s">
        <v>317</v>
      </c>
      <c r="G2600" s="5" t="s">
        <v>80</v>
      </c>
      <c r="H2600" s="5" t="s">
        <v>319</v>
      </c>
      <c r="I2600" s="5" t="s">
        <v>320</v>
      </c>
      <c r="J2600" s="5" t="s">
        <v>65</v>
      </c>
      <c r="K2600" s="5" t="s">
        <v>65</v>
      </c>
      <c r="M2600" s="5" t="s">
        <v>446</v>
      </c>
      <c r="N2600" s="5" t="s">
        <v>66</v>
      </c>
      <c r="O2600" s="7">
        <v>0</v>
      </c>
      <c r="P2600" s="7">
        <v>0</v>
      </c>
      <c r="Q2600" s="7">
        <v>0</v>
      </c>
      <c r="R2600" s="7">
        <v>0</v>
      </c>
      <c r="T2600" s="5">
        <v>0</v>
      </c>
      <c r="W2600" s="5">
        <v>0</v>
      </c>
      <c r="Y2600" s="5">
        <v>0</v>
      </c>
      <c r="Z2600" s="5">
        <v>0</v>
      </c>
      <c r="AB2600" s="5">
        <v>0</v>
      </c>
      <c r="AC2600" s="5">
        <v>0</v>
      </c>
      <c r="AE2600" s="5">
        <v>0</v>
      </c>
      <c r="AF2600" s="5">
        <v>0</v>
      </c>
      <c r="AH2600" s="5">
        <v>0</v>
      </c>
      <c r="AJ2600" s="7">
        <v>0</v>
      </c>
      <c r="BB2600" s="5" t="s">
        <v>322</v>
      </c>
      <c r="BD2600" s="5" t="s">
        <v>323</v>
      </c>
      <c r="BE2600" s="5" t="s">
        <v>324</v>
      </c>
    </row>
    <row r="2601" spans="1:57" x14ac:dyDescent="0.25">
      <c r="A2601" s="5">
        <v>2600</v>
      </c>
      <c r="B2601" s="6">
        <v>42579.392118055555</v>
      </c>
      <c r="D2601" s="5" t="s">
        <v>317</v>
      </c>
      <c r="E2601" s="5" t="s">
        <v>318</v>
      </c>
      <c r="F2601" s="5" t="s">
        <v>317</v>
      </c>
      <c r="G2601" s="5" t="s">
        <v>80</v>
      </c>
      <c r="H2601" s="5" t="s">
        <v>319</v>
      </c>
      <c r="I2601" s="5" t="s">
        <v>320</v>
      </c>
      <c r="J2601" s="5" t="s">
        <v>65</v>
      </c>
      <c r="K2601" s="5" t="s">
        <v>65</v>
      </c>
      <c r="M2601" s="5" t="s">
        <v>325</v>
      </c>
      <c r="N2601" s="5" t="s">
        <v>66</v>
      </c>
      <c r="O2601" s="7">
        <v>0</v>
      </c>
      <c r="P2601" s="7">
        <v>0</v>
      </c>
      <c r="Q2601" s="7">
        <v>0</v>
      </c>
      <c r="R2601" s="7">
        <v>0</v>
      </c>
      <c r="T2601" s="5">
        <v>0</v>
      </c>
      <c r="W2601" s="5">
        <v>0</v>
      </c>
      <c r="Y2601" s="5">
        <v>0</v>
      </c>
      <c r="Z2601" s="5">
        <v>0</v>
      </c>
      <c r="AB2601" s="5">
        <v>0</v>
      </c>
      <c r="AC2601" s="5">
        <v>0</v>
      </c>
      <c r="AE2601" s="5">
        <v>0</v>
      </c>
      <c r="AF2601" s="5">
        <v>0</v>
      </c>
      <c r="AH2601" s="5">
        <v>0</v>
      </c>
      <c r="AJ2601" s="7">
        <v>0</v>
      </c>
      <c r="BB2601" s="5" t="s">
        <v>322</v>
      </c>
      <c r="BD2601" s="5" t="s">
        <v>323</v>
      </c>
      <c r="BE2601" s="5" t="s">
        <v>324</v>
      </c>
    </row>
    <row r="2602" spans="1:57" x14ac:dyDescent="0.25">
      <c r="A2602" s="5">
        <v>2601</v>
      </c>
      <c r="B2602" s="6">
        <v>42579.365393518521</v>
      </c>
      <c r="D2602" s="5" t="s">
        <v>318</v>
      </c>
      <c r="E2602" s="5" t="s">
        <v>330</v>
      </c>
      <c r="G2602" s="5" t="s">
        <v>64</v>
      </c>
      <c r="H2602" s="5" t="s">
        <v>319</v>
      </c>
      <c r="I2602" s="5" t="s">
        <v>75</v>
      </c>
      <c r="J2602" s="5" t="s">
        <v>65</v>
      </c>
      <c r="K2602" s="5" t="s">
        <v>65</v>
      </c>
      <c r="M2602" s="5" t="s">
        <v>424</v>
      </c>
      <c r="N2602" s="5" t="s">
        <v>76</v>
      </c>
      <c r="O2602" s="7">
        <v>0</v>
      </c>
      <c r="P2602" s="7">
        <v>0</v>
      </c>
      <c r="Q2602" s="7">
        <v>0</v>
      </c>
      <c r="R2602" s="7">
        <v>0</v>
      </c>
      <c r="T2602" s="5">
        <v>0</v>
      </c>
      <c r="W2602" s="5">
        <v>0</v>
      </c>
      <c r="Y2602" s="5">
        <v>0</v>
      </c>
      <c r="Z2602" s="5">
        <v>0</v>
      </c>
      <c r="AB2602" s="5">
        <v>0</v>
      </c>
      <c r="AC2602" s="5">
        <v>0</v>
      </c>
      <c r="AE2602" s="5">
        <v>0</v>
      </c>
      <c r="AF2602" s="5">
        <v>0</v>
      </c>
      <c r="AH2602" s="5">
        <v>0</v>
      </c>
      <c r="AJ2602" s="7">
        <v>0</v>
      </c>
      <c r="AZ2602" s="5" t="s">
        <v>175</v>
      </c>
      <c r="BB2602" s="5" t="s">
        <v>77</v>
      </c>
      <c r="BD2602" s="5" t="s">
        <v>361</v>
      </c>
      <c r="BE2602" s="5" t="s">
        <v>67</v>
      </c>
    </row>
    <row r="2603" spans="1:57" x14ac:dyDescent="0.25">
      <c r="A2603" s="5">
        <v>2602</v>
      </c>
      <c r="B2603" s="6">
        <v>42579.363749999997</v>
      </c>
      <c r="D2603" s="5" t="s">
        <v>317</v>
      </c>
      <c r="E2603" s="5" t="s">
        <v>318</v>
      </c>
      <c r="F2603" s="5" t="s">
        <v>317</v>
      </c>
      <c r="G2603" s="5" t="s">
        <v>80</v>
      </c>
      <c r="H2603" s="5" t="s">
        <v>319</v>
      </c>
      <c r="I2603" s="5" t="s">
        <v>320</v>
      </c>
      <c r="J2603" s="5" t="s">
        <v>65</v>
      </c>
      <c r="K2603" s="5" t="s">
        <v>65</v>
      </c>
      <c r="M2603" s="5" t="s">
        <v>222</v>
      </c>
      <c r="N2603" s="5" t="s">
        <v>66</v>
      </c>
      <c r="O2603" s="7">
        <v>0</v>
      </c>
      <c r="P2603" s="7">
        <v>0</v>
      </c>
      <c r="Q2603" s="7">
        <v>0</v>
      </c>
      <c r="R2603" s="7">
        <v>0</v>
      </c>
      <c r="T2603" s="5">
        <v>0</v>
      </c>
      <c r="W2603" s="5">
        <v>0</v>
      </c>
      <c r="Y2603" s="5">
        <v>0</v>
      </c>
      <c r="Z2603" s="5">
        <v>0</v>
      </c>
      <c r="AB2603" s="5">
        <v>0</v>
      </c>
      <c r="AC2603" s="5">
        <v>0</v>
      </c>
      <c r="AE2603" s="5">
        <v>0</v>
      </c>
      <c r="AF2603" s="5">
        <v>0</v>
      </c>
      <c r="AH2603" s="5">
        <v>0</v>
      </c>
      <c r="AJ2603" s="7">
        <v>0</v>
      </c>
      <c r="BB2603" s="5" t="s">
        <v>322</v>
      </c>
      <c r="BD2603" s="5" t="s">
        <v>323</v>
      </c>
      <c r="BE2603" s="5" t="s">
        <v>324</v>
      </c>
    </row>
    <row r="2604" spans="1:57" x14ac:dyDescent="0.25">
      <c r="A2604" s="5">
        <v>2603</v>
      </c>
      <c r="B2604" s="6">
        <v>42579.321446759262</v>
      </c>
      <c r="C2604" s="6">
        <v>42579.444374999999</v>
      </c>
      <c r="D2604" s="5" t="s">
        <v>336</v>
      </c>
      <c r="E2604" s="5" t="s">
        <v>68</v>
      </c>
      <c r="G2604" s="5" t="s">
        <v>64</v>
      </c>
      <c r="H2604" s="5" t="s">
        <v>319</v>
      </c>
      <c r="I2604" s="5" t="s">
        <v>69</v>
      </c>
      <c r="J2604" s="5" t="s">
        <v>65</v>
      </c>
      <c r="K2604" s="5" t="s">
        <v>65</v>
      </c>
      <c r="L2604" s="5">
        <v>1039963</v>
      </c>
      <c r="M2604" s="5" t="s">
        <v>70</v>
      </c>
      <c r="N2604" s="5" t="s">
        <v>70</v>
      </c>
      <c r="O2604" s="7">
        <v>0</v>
      </c>
      <c r="P2604" s="7">
        <v>0</v>
      </c>
      <c r="Q2604" s="7">
        <v>0</v>
      </c>
      <c r="R2604" s="7">
        <v>0</v>
      </c>
      <c r="T2604" s="5">
        <v>33</v>
      </c>
      <c r="U2604" s="5">
        <v>0</v>
      </c>
      <c r="V2604" s="5">
        <v>0</v>
      </c>
      <c r="W2604" s="5">
        <v>0</v>
      </c>
      <c r="Z2604" s="5">
        <v>0</v>
      </c>
      <c r="AC2604" s="5">
        <v>0</v>
      </c>
      <c r="AF2604" s="5">
        <v>0</v>
      </c>
      <c r="AI2604" s="7">
        <v>262.78399999999999</v>
      </c>
      <c r="AJ2604" s="7">
        <v>0.99219999999999997</v>
      </c>
      <c r="AK2604" s="5" t="s">
        <v>149</v>
      </c>
      <c r="AZ2604" s="5" t="s">
        <v>186</v>
      </c>
      <c r="BB2604" s="5" t="s">
        <v>71</v>
      </c>
    </row>
    <row r="2605" spans="1:57" x14ac:dyDescent="0.25">
      <c r="A2605" s="5">
        <v>2604</v>
      </c>
      <c r="B2605" s="6">
        <v>42579.321319444447</v>
      </c>
      <c r="C2605" s="6">
        <v>42579.457245370373</v>
      </c>
      <c r="D2605" s="5" t="s">
        <v>336</v>
      </c>
      <c r="E2605" s="5" t="s">
        <v>68</v>
      </c>
      <c r="G2605" s="5" t="s">
        <v>64</v>
      </c>
      <c r="H2605" s="5" t="s">
        <v>319</v>
      </c>
      <c r="I2605" s="5" t="s">
        <v>69</v>
      </c>
      <c r="J2605" s="5" t="s">
        <v>65</v>
      </c>
      <c r="K2605" s="5" t="s">
        <v>65</v>
      </c>
      <c r="L2605" s="5">
        <v>28835421</v>
      </c>
      <c r="M2605" s="5" t="s">
        <v>70</v>
      </c>
      <c r="N2605" s="5" t="s">
        <v>70</v>
      </c>
      <c r="O2605" s="7">
        <v>0</v>
      </c>
      <c r="P2605" s="7">
        <v>0</v>
      </c>
      <c r="Q2605" s="7">
        <v>0</v>
      </c>
      <c r="R2605" s="7">
        <v>0</v>
      </c>
      <c r="T2605" s="5">
        <v>33</v>
      </c>
      <c r="U2605" s="5">
        <v>0</v>
      </c>
      <c r="V2605" s="5">
        <v>0</v>
      </c>
      <c r="W2605" s="5">
        <v>0</v>
      </c>
      <c r="Z2605" s="5">
        <v>0</v>
      </c>
      <c r="AC2605" s="5">
        <v>0</v>
      </c>
      <c r="AF2605" s="5">
        <v>0</v>
      </c>
      <c r="AI2605" s="7">
        <v>284.82499999999999</v>
      </c>
      <c r="AJ2605" s="7">
        <v>27.5</v>
      </c>
      <c r="AK2605" s="5" t="s">
        <v>148</v>
      </c>
      <c r="AZ2605" s="5" t="s">
        <v>185</v>
      </c>
      <c r="BB2605" s="5" t="s">
        <v>74</v>
      </c>
    </row>
    <row r="2606" spans="1:57" x14ac:dyDescent="0.25">
      <c r="A2606" s="5">
        <v>2605</v>
      </c>
      <c r="B2606" s="6">
        <v>42579.057442129626</v>
      </c>
      <c r="C2606" s="6">
        <v>42579.112974537034</v>
      </c>
      <c r="D2606" s="5" t="s">
        <v>336</v>
      </c>
      <c r="E2606" s="5" t="s">
        <v>68</v>
      </c>
      <c r="G2606" s="5" t="s">
        <v>64</v>
      </c>
      <c r="H2606" s="5" t="s">
        <v>319</v>
      </c>
      <c r="I2606" s="5" t="s">
        <v>69</v>
      </c>
      <c r="J2606" s="5" t="s">
        <v>65</v>
      </c>
      <c r="K2606" s="5" t="s">
        <v>65</v>
      </c>
      <c r="L2606" s="5">
        <v>44023</v>
      </c>
      <c r="M2606" s="5" t="s">
        <v>70</v>
      </c>
      <c r="N2606" s="5" t="s">
        <v>70</v>
      </c>
      <c r="O2606" s="7">
        <v>0</v>
      </c>
      <c r="P2606" s="7">
        <v>0</v>
      </c>
      <c r="Q2606" s="7">
        <v>0</v>
      </c>
      <c r="R2606" s="7">
        <v>0</v>
      </c>
      <c r="T2606" s="5">
        <v>33</v>
      </c>
      <c r="U2606" s="5">
        <v>0</v>
      </c>
      <c r="V2606" s="5">
        <v>0</v>
      </c>
      <c r="W2606" s="5">
        <v>0</v>
      </c>
      <c r="Z2606" s="5">
        <v>0</v>
      </c>
      <c r="AC2606" s="5">
        <v>0</v>
      </c>
      <c r="AF2606" s="5">
        <v>0</v>
      </c>
      <c r="AI2606" s="7">
        <v>286.7371</v>
      </c>
      <c r="AJ2606" s="7">
        <v>4.2000000000000003E-2</v>
      </c>
      <c r="AK2606" s="5" t="s">
        <v>149</v>
      </c>
      <c r="AZ2606" s="5" t="s">
        <v>186</v>
      </c>
      <c r="BB2606" s="5" t="s">
        <v>71</v>
      </c>
    </row>
    <row r="2607" spans="1:57" x14ac:dyDescent="0.25">
      <c r="A2607" s="5">
        <v>2606</v>
      </c>
      <c r="B2607" s="6">
        <v>42579.057256944441</v>
      </c>
      <c r="C2607" s="6">
        <v>42579.112974537034</v>
      </c>
      <c r="D2607" s="5" t="s">
        <v>336</v>
      </c>
      <c r="E2607" s="5" t="s">
        <v>68</v>
      </c>
      <c r="G2607" s="5" t="s">
        <v>64</v>
      </c>
      <c r="H2607" s="5" t="s">
        <v>319</v>
      </c>
      <c r="I2607" s="5" t="s">
        <v>69</v>
      </c>
      <c r="J2607" s="5" t="s">
        <v>65</v>
      </c>
      <c r="K2607" s="5" t="s">
        <v>65</v>
      </c>
      <c r="L2607" s="5">
        <v>34097502</v>
      </c>
      <c r="M2607" s="5" t="s">
        <v>70</v>
      </c>
      <c r="N2607" s="5" t="s">
        <v>70</v>
      </c>
      <c r="O2607" s="7">
        <v>0</v>
      </c>
      <c r="P2607" s="7">
        <v>0</v>
      </c>
      <c r="Q2607" s="7">
        <v>0</v>
      </c>
      <c r="R2607" s="7">
        <v>0</v>
      </c>
      <c r="T2607" s="5">
        <v>33</v>
      </c>
      <c r="U2607" s="5">
        <v>0</v>
      </c>
      <c r="V2607" s="5">
        <v>0</v>
      </c>
      <c r="W2607" s="5">
        <v>0</v>
      </c>
      <c r="Z2607" s="5">
        <v>0</v>
      </c>
      <c r="AC2607" s="5">
        <v>0</v>
      </c>
      <c r="AF2607" s="5">
        <v>0</v>
      </c>
      <c r="AI2607" s="7">
        <v>317.38560000000001</v>
      </c>
      <c r="AJ2607" s="7">
        <v>32.518599999999999</v>
      </c>
      <c r="AK2607" s="5" t="s">
        <v>148</v>
      </c>
      <c r="AZ2607" s="5" t="s">
        <v>185</v>
      </c>
      <c r="BB2607" s="5" t="s">
        <v>74</v>
      </c>
    </row>
    <row r="2608" spans="1:57" x14ac:dyDescent="0.25">
      <c r="A2608" s="5">
        <v>2607</v>
      </c>
      <c r="B2608" s="6">
        <v>42578.916539351849</v>
      </c>
      <c r="D2608" s="5" t="s">
        <v>318</v>
      </c>
      <c r="E2608" s="5" t="s">
        <v>330</v>
      </c>
      <c r="G2608" s="5" t="s">
        <v>64</v>
      </c>
      <c r="H2608" s="5" t="s">
        <v>319</v>
      </c>
      <c r="I2608" s="5" t="s">
        <v>75</v>
      </c>
      <c r="J2608" s="5" t="s">
        <v>65</v>
      </c>
      <c r="K2608" s="5" t="s">
        <v>65</v>
      </c>
      <c r="M2608" s="5" t="s">
        <v>192</v>
      </c>
      <c r="N2608" s="5" t="s">
        <v>66</v>
      </c>
      <c r="O2608" s="7">
        <v>0</v>
      </c>
      <c r="P2608" s="7">
        <v>0</v>
      </c>
      <c r="Q2608" s="7">
        <v>0</v>
      </c>
      <c r="R2608" s="7">
        <v>0</v>
      </c>
      <c r="T2608" s="5">
        <v>0</v>
      </c>
      <c r="W2608" s="5">
        <v>0</v>
      </c>
      <c r="Y2608" s="5">
        <v>0</v>
      </c>
      <c r="Z2608" s="5">
        <v>0</v>
      </c>
      <c r="AB2608" s="5">
        <v>0</v>
      </c>
      <c r="AC2608" s="5">
        <v>0</v>
      </c>
      <c r="AE2608" s="5">
        <v>0</v>
      </c>
      <c r="AF2608" s="5">
        <v>0</v>
      </c>
      <c r="AH2608" s="5">
        <v>0</v>
      </c>
      <c r="AJ2608" s="7">
        <v>0</v>
      </c>
      <c r="AZ2608" s="5" t="s">
        <v>175</v>
      </c>
      <c r="BB2608" s="5" t="s">
        <v>77</v>
      </c>
      <c r="BD2608" s="5" t="s">
        <v>361</v>
      </c>
      <c r="BE2608" s="5" t="s">
        <v>67</v>
      </c>
    </row>
    <row r="2609" spans="1:57" x14ac:dyDescent="0.25">
      <c r="A2609" s="5">
        <v>2608</v>
      </c>
      <c r="B2609" s="6">
        <v>42578.887673611112</v>
      </c>
      <c r="D2609" s="5" t="s">
        <v>318</v>
      </c>
      <c r="E2609" s="5" t="s">
        <v>330</v>
      </c>
      <c r="G2609" s="5" t="s">
        <v>64</v>
      </c>
      <c r="H2609" s="5" t="s">
        <v>319</v>
      </c>
      <c r="I2609" s="5" t="s">
        <v>75</v>
      </c>
      <c r="J2609" s="5" t="s">
        <v>65</v>
      </c>
      <c r="K2609" s="5" t="s">
        <v>65</v>
      </c>
      <c r="M2609" s="5" t="s">
        <v>193</v>
      </c>
      <c r="N2609" s="5" t="s">
        <v>66</v>
      </c>
      <c r="O2609" s="7">
        <v>0</v>
      </c>
      <c r="P2609" s="7">
        <v>0</v>
      </c>
      <c r="Q2609" s="7">
        <v>0</v>
      </c>
      <c r="R2609" s="7">
        <v>0</v>
      </c>
      <c r="T2609" s="5">
        <v>0</v>
      </c>
      <c r="W2609" s="5">
        <v>0</v>
      </c>
      <c r="Y2609" s="5">
        <v>0</v>
      </c>
      <c r="Z2609" s="5">
        <v>0</v>
      </c>
      <c r="AB2609" s="5">
        <v>0</v>
      </c>
      <c r="AC2609" s="5">
        <v>0</v>
      </c>
      <c r="AE2609" s="5">
        <v>0</v>
      </c>
      <c r="AF2609" s="5">
        <v>0</v>
      </c>
      <c r="AH2609" s="5">
        <v>0</v>
      </c>
      <c r="AJ2609" s="7">
        <v>0</v>
      </c>
      <c r="AZ2609" s="5" t="s">
        <v>175</v>
      </c>
      <c r="BB2609" s="5" t="s">
        <v>77</v>
      </c>
      <c r="BD2609" s="5" t="s">
        <v>361</v>
      </c>
      <c r="BE2609" s="5" t="s">
        <v>67</v>
      </c>
    </row>
    <row r="2610" spans="1:57" x14ac:dyDescent="0.25">
      <c r="A2610" s="5">
        <v>2609</v>
      </c>
      <c r="B2610" s="6">
        <v>42578.886145833334</v>
      </c>
      <c r="D2610" s="5" t="s">
        <v>317</v>
      </c>
      <c r="E2610" s="5" t="s">
        <v>318</v>
      </c>
      <c r="F2610" s="5" t="s">
        <v>317</v>
      </c>
      <c r="G2610" s="5" t="s">
        <v>80</v>
      </c>
      <c r="H2610" s="5" t="s">
        <v>319</v>
      </c>
      <c r="I2610" s="5" t="s">
        <v>320</v>
      </c>
      <c r="J2610" s="5" t="s">
        <v>65</v>
      </c>
      <c r="K2610" s="5" t="s">
        <v>65</v>
      </c>
      <c r="M2610" s="5" t="s">
        <v>321</v>
      </c>
      <c r="N2610" s="5" t="s">
        <v>66</v>
      </c>
      <c r="O2610" s="7">
        <v>0</v>
      </c>
      <c r="P2610" s="7">
        <v>0</v>
      </c>
      <c r="Q2610" s="7">
        <v>0</v>
      </c>
      <c r="R2610" s="7">
        <v>0</v>
      </c>
      <c r="T2610" s="5">
        <v>0</v>
      </c>
      <c r="W2610" s="5">
        <v>0</v>
      </c>
      <c r="Y2610" s="5">
        <v>0</v>
      </c>
      <c r="Z2610" s="5">
        <v>0</v>
      </c>
      <c r="AB2610" s="5">
        <v>0</v>
      </c>
      <c r="AC2610" s="5">
        <v>0</v>
      </c>
      <c r="AE2610" s="5">
        <v>0</v>
      </c>
      <c r="AF2610" s="5">
        <v>0</v>
      </c>
      <c r="AH2610" s="5">
        <v>0</v>
      </c>
      <c r="AJ2610" s="7">
        <v>0</v>
      </c>
      <c r="BB2610" s="5" t="s">
        <v>322</v>
      </c>
      <c r="BD2610" s="5" t="s">
        <v>323</v>
      </c>
      <c r="BE2610" s="5" t="s">
        <v>324</v>
      </c>
    </row>
    <row r="2611" spans="1:57" x14ac:dyDescent="0.25">
      <c r="A2611" s="5">
        <v>2610</v>
      </c>
      <c r="B2611" s="6">
        <v>42578.785416666666</v>
      </c>
      <c r="C2611" s="6">
        <v>42578.970069444447</v>
      </c>
      <c r="D2611" s="5" t="s">
        <v>336</v>
      </c>
      <c r="E2611" s="5" t="s">
        <v>68</v>
      </c>
      <c r="F2611" s="5" t="s">
        <v>337</v>
      </c>
      <c r="G2611" s="5" t="s">
        <v>64</v>
      </c>
      <c r="H2611" s="5" t="s">
        <v>319</v>
      </c>
      <c r="I2611" s="5" t="s">
        <v>69</v>
      </c>
      <c r="J2611" s="5" t="s">
        <v>65</v>
      </c>
      <c r="K2611" s="5" t="s">
        <v>65</v>
      </c>
      <c r="L2611" s="5">
        <v>1229578</v>
      </c>
      <c r="M2611" s="5" t="s">
        <v>70</v>
      </c>
      <c r="N2611" s="5" t="s">
        <v>70</v>
      </c>
      <c r="O2611" s="7">
        <v>0</v>
      </c>
      <c r="P2611" s="7">
        <v>0</v>
      </c>
      <c r="Q2611" s="7">
        <v>0</v>
      </c>
      <c r="R2611" s="7">
        <v>0</v>
      </c>
      <c r="T2611" s="5">
        <v>33</v>
      </c>
      <c r="U2611" s="5">
        <v>0</v>
      </c>
      <c r="V2611" s="5">
        <v>0</v>
      </c>
      <c r="W2611" s="5">
        <v>0</v>
      </c>
      <c r="Z2611" s="5">
        <v>0</v>
      </c>
      <c r="AC2611" s="5">
        <v>0</v>
      </c>
      <c r="AF2611" s="5">
        <v>0</v>
      </c>
      <c r="AI2611" s="7">
        <v>349.95589999999999</v>
      </c>
      <c r="AJ2611" s="7">
        <v>1.1729000000000001</v>
      </c>
      <c r="AK2611" s="5" t="s">
        <v>149</v>
      </c>
      <c r="AZ2611" s="5" t="s">
        <v>186</v>
      </c>
      <c r="BB2611" s="5" t="s">
        <v>71</v>
      </c>
    </row>
    <row r="2612" spans="1:57" x14ac:dyDescent="0.25">
      <c r="A2612" s="5">
        <v>2611</v>
      </c>
      <c r="B2612" s="6">
        <v>42578.785405092596</v>
      </c>
      <c r="C2612" s="6">
        <v>42578.959143518521</v>
      </c>
      <c r="D2612" s="5" t="s">
        <v>336</v>
      </c>
      <c r="E2612" s="5" t="s">
        <v>68</v>
      </c>
      <c r="F2612" s="5" t="s">
        <v>337</v>
      </c>
      <c r="G2612" s="5" t="s">
        <v>64</v>
      </c>
      <c r="H2612" s="5" t="s">
        <v>319</v>
      </c>
      <c r="I2612" s="5" t="s">
        <v>69</v>
      </c>
      <c r="J2612" s="5" t="s">
        <v>65</v>
      </c>
      <c r="K2612" s="5" t="s">
        <v>65</v>
      </c>
      <c r="L2612" s="5">
        <v>49847846</v>
      </c>
      <c r="M2612" s="5" t="s">
        <v>70</v>
      </c>
      <c r="N2612" s="5" t="s">
        <v>70</v>
      </c>
      <c r="O2612" s="7">
        <v>0</v>
      </c>
      <c r="P2612" s="7">
        <v>0</v>
      </c>
      <c r="Q2612" s="7">
        <v>0</v>
      </c>
      <c r="R2612" s="7">
        <v>0</v>
      </c>
      <c r="T2612" s="5">
        <v>33</v>
      </c>
      <c r="U2612" s="5">
        <v>0</v>
      </c>
      <c r="V2612" s="5">
        <v>0</v>
      </c>
      <c r="W2612" s="5">
        <v>0</v>
      </c>
      <c r="Z2612" s="5">
        <v>0</v>
      </c>
      <c r="AC2612" s="5">
        <v>0</v>
      </c>
      <c r="AF2612" s="5">
        <v>0</v>
      </c>
      <c r="AI2612" s="7">
        <v>366.09750000000003</v>
      </c>
      <c r="AJ2612" s="7">
        <v>47.539099999999998</v>
      </c>
      <c r="AK2612" s="5" t="s">
        <v>148</v>
      </c>
      <c r="AZ2612" s="5" t="s">
        <v>185</v>
      </c>
      <c r="BB2612" s="5" t="s">
        <v>74</v>
      </c>
    </row>
    <row r="2613" spans="1:57" x14ac:dyDescent="0.25">
      <c r="A2613" s="5">
        <v>2612</v>
      </c>
      <c r="B2613" s="6">
        <v>42578.691053240742</v>
      </c>
      <c r="C2613" s="6">
        <v>42578.700381944444</v>
      </c>
      <c r="D2613" s="5" t="s">
        <v>336</v>
      </c>
      <c r="E2613" s="5" t="s">
        <v>68</v>
      </c>
      <c r="F2613" s="5" t="s">
        <v>337</v>
      </c>
      <c r="G2613" s="5" t="s">
        <v>64</v>
      </c>
      <c r="H2613" s="5" t="s">
        <v>319</v>
      </c>
      <c r="I2613" s="5" t="s">
        <v>69</v>
      </c>
      <c r="J2613" s="5" t="s">
        <v>65</v>
      </c>
      <c r="K2613" s="5" t="s">
        <v>65</v>
      </c>
      <c r="L2613" s="5">
        <v>48281</v>
      </c>
      <c r="M2613" s="5" t="s">
        <v>70</v>
      </c>
      <c r="N2613" s="5" t="s">
        <v>70</v>
      </c>
      <c r="O2613" s="7">
        <v>0</v>
      </c>
      <c r="P2613" s="7">
        <v>0</v>
      </c>
      <c r="Q2613" s="7">
        <v>0</v>
      </c>
      <c r="R2613" s="7">
        <v>0</v>
      </c>
      <c r="T2613" s="5">
        <v>33</v>
      </c>
      <c r="U2613" s="5">
        <v>0</v>
      </c>
      <c r="V2613" s="5">
        <v>0</v>
      </c>
      <c r="W2613" s="5">
        <v>0</v>
      </c>
      <c r="Z2613" s="5">
        <v>0</v>
      </c>
      <c r="AC2613" s="5">
        <v>0</v>
      </c>
      <c r="AF2613" s="5">
        <v>0</v>
      </c>
      <c r="AI2613" s="7">
        <v>366.14440000000002</v>
      </c>
      <c r="AJ2613" s="7">
        <v>4.6899999999999997E-2</v>
      </c>
      <c r="AK2613" s="5" t="s">
        <v>148</v>
      </c>
      <c r="AZ2613" s="5" t="s">
        <v>185</v>
      </c>
      <c r="BB2613" s="5" t="s">
        <v>74</v>
      </c>
    </row>
    <row r="2614" spans="1:57" x14ac:dyDescent="0.25">
      <c r="A2614" s="5">
        <v>2613</v>
      </c>
      <c r="B2614" s="6">
        <v>42578.691053240742</v>
      </c>
      <c r="C2614" s="6">
        <v>42578.700381944444</v>
      </c>
      <c r="D2614" s="5" t="s">
        <v>336</v>
      </c>
      <c r="E2614" s="5" t="s">
        <v>68</v>
      </c>
      <c r="F2614" s="5" t="s">
        <v>337</v>
      </c>
      <c r="G2614" s="5" t="s">
        <v>64</v>
      </c>
      <c r="H2614" s="5" t="s">
        <v>319</v>
      </c>
      <c r="I2614" s="5" t="s">
        <v>69</v>
      </c>
      <c r="J2614" s="5" t="s">
        <v>65</v>
      </c>
      <c r="K2614" s="5" t="s">
        <v>65</v>
      </c>
      <c r="L2614" s="5">
        <v>2020</v>
      </c>
      <c r="M2614" s="5" t="s">
        <v>70</v>
      </c>
      <c r="N2614" s="5" t="s">
        <v>70</v>
      </c>
      <c r="O2614" s="7">
        <v>0</v>
      </c>
      <c r="P2614" s="7">
        <v>0</v>
      </c>
      <c r="Q2614" s="7">
        <v>0</v>
      </c>
      <c r="R2614" s="7">
        <v>0</v>
      </c>
      <c r="T2614" s="5">
        <v>33</v>
      </c>
      <c r="U2614" s="5">
        <v>0</v>
      </c>
      <c r="V2614" s="5">
        <v>0</v>
      </c>
      <c r="W2614" s="5">
        <v>0</v>
      </c>
      <c r="Z2614" s="5">
        <v>0</v>
      </c>
      <c r="AC2614" s="5">
        <v>0</v>
      </c>
      <c r="AF2614" s="5">
        <v>0</v>
      </c>
      <c r="AI2614" s="7">
        <v>366.1463</v>
      </c>
      <c r="AJ2614" s="7">
        <v>2E-3</v>
      </c>
      <c r="AK2614" s="5" t="s">
        <v>149</v>
      </c>
      <c r="AZ2614" s="5" t="s">
        <v>186</v>
      </c>
      <c r="BB2614" s="5" t="s">
        <v>71</v>
      </c>
    </row>
    <row r="2615" spans="1:57" x14ac:dyDescent="0.25">
      <c r="A2615" s="5">
        <v>2614</v>
      </c>
      <c r="B2615" s="6">
        <v>42578.642824074072</v>
      </c>
      <c r="D2615" s="5" t="s">
        <v>318</v>
      </c>
      <c r="E2615" s="5" t="s">
        <v>330</v>
      </c>
      <c r="G2615" s="5" t="s">
        <v>64</v>
      </c>
      <c r="H2615" s="5" t="s">
        <v>319</v>
      </c>
      <c r="I2615" s="5" t="s">
        <v>75</v>
      </c>
      <c r="J2615" s="5" t="s">
        <v>65</v>
      </c>
      <c r="K2615" s="5" t="s">
        <v>65</v>
      </c>
      <c r="M2615" s="5" t="s">
        <v>248</v>
      </c>
      <c r="N2615" s="5" t="s">
        <v>76</v>
      </c>
      <c r="O2615" s="7">
        <v>0</v>
      </c>
      <c r="P2615" s="7">
        <v>0</v>
      </c>
      <c r="Q2615" s="7">
        <v>0</v>
      </c>
      <c r="R2615" s="7">
        <v>0</v>
      </c>
      <c r="T2615" s="5">
        <v>0</v>
      </c>
      <c r="W2615" s="5">
        <v>0</v>
      </c>
      <c r="Y2615" s="5">
        <v>0</v>
      </c>
      <c r="Z2615" s="5">
        <v>0</v>
      </c>
      <c r="AB2615" s="5">
        <v>0</v>
      </c>
      <c r="AC2615" s="5">
        <v>0</v>
      </c>
      <c r="AE2615" s="5">
        <v>0</v>
      </c>
      <c r="AF2615" s="5">
        <v>0</v>
      </c>
      <c r="AH2615" s="5">
        <v>0</v>
      </c>
      <c r="AJ2615" s="7">
        <v>0</v>
      </c>
      <c r="AZ2615" s="5" t="s">
        <v>175</v>
      </c>
      <c r="BB2615" s="5" t="s">
        <v>77</v>
      </c>
      <c r="BD2615" s="5" t="s">
        <v>391</v>
      </c>
      <c r="BE2615" s="5" t="s">
        <v>67</v>
      </c>
    </row>
    <row r="2616" spans="1:57" x14ac:dyDescent="0.25">
      <c r="A2616" s="5">
        <v>2615</v>
      </c>
      <c r="B2616" s="6">
        <v>42578.554988425924</v>
      </c>
      <c r="C2616" s="6">
        <v>42578.756643518522</v>
      </c>
      <c r="D2616" s="5" t="s">
        <v>336</v>
      </c>
      <c r="E2616" s="5" t="s">
        <v>241</v>
      </c>
      <c r="F2616" s="5" t="s">
        <v>337</v>
      </c>
      <c r="G2616" s="5" t="s">
        <v>64</v>
      </c>
      <c r="H2616" s="5" t="s">
        <v>319</v>
      </c>
      <c r="I2616" s="5" t="s">
        <v>69</v>
      </c>
      <c r="J2616" s="5" t="s">
        <v>65</v>
      </c>
      <c r="K2616" s="5" t="s">
        <v>65</v>
      </c>
      <c r="L2616" s="5">
        <v>1074135</v>
      </c>
      <c r="M2616" s="5" t="s">
        <v>70</v>
      </c>
      <c r="N2616" s="5" t="s">
        <v>70</v>
      </c>
      <c r="O2616" s="7">
        <v>0</v>
      </c>
      <c r="P2616" s="7">
        <v>0</v>
      </c>
      <c r="Q2616" s="7">
        <v>0</v>
      </c>
      <c r="R2616" s="7">
        <v>0</v>
      </c>
      <c r="T2616" s="5">
        <v>33</v>
      </c>
      <c r="U2616" s="5">
        <v>0</v>
      </c>
      <c r="V2616" s="5">
        <v>0</v>
      </c>
      <c r="W2616" s="5">
        <v>0</v>
      </c>
      <c r="Z2616" s="5">
        <v>0</v>
      </c>
      <c r="AC2616" s="5">
        <v>0</v>
      </c>
      <c r="AF2616" s="5">
        <v>0</v>
      </c>
      <c r="AI2616" s="7">
        <v>367.43150000000003</v>
      </c>
      <c r="AJ2616" s="7">
        <v>1.0244</v>
      </c>
      <c r="AK2616" s="5" t="s">
        <v>149</v>
      </c>
      <c r="AZ2616" s="5" t="s">
        <v>186</v>
      </c>
      <c r="BB2616" s="5" t="s">
        <v>71</v>
      </c>
    </row>
    <row r="2617" spans="1:57" x14ac:dyDescent="0.25">
      <c r="A2617" s="5">
        <v>2616</v>
      </c>
      <c r="B2617" s="6">
        <v>42578.548310185186</v>
      </c>
      <c r="D2617" s="5" t="s">
        <v>318</v>
      </c>
      <c r="E2617" s="5" t="s">
        <v>330</v>
      </c>
      <c r="G2617" s="5" t="s">
        <v>64</v>
      </c>
      <c r="H2617" s="5" t="s">
        <v>319</v>
      </c>
      <c r="I2617" s="5" t="s">
        <v>75</v>
      </c>
      <c r="J2617" s="5" t="s">
        <v>65</v>
      </c>
      <c r="K2617" s="5" t="s">
        <v>65</v>
      </c>
      <c r="M2617" s="5" t="s">
        <v>209</v>
      </c>
      <c r="N2617" s="5" t="s">
        <v>66</v>
      </c>
      <c r="O2617" s="7">
        <v>0</v>
      </c>
      <c r="P2617" s="7">
        <v>0</v>
      </c>
      <c r="Q2617" s="7">
        <v>0</v>
      </c>
      <c r="R2617" s="7">
        <v>0</v>
      </c>
      <c r="T2617" s="5">
        <v>0</v>
      </c>
      <c r="W2617" s="5">
        <v>0</v>
      </c>
      <c r="Y2617" s="5">
        <v>0</v>
      </c>
      <c r="Z2617" s="5">
        <v>0</v>
      </c>
      <c r="AB2617" s="5">
        <v>0</v>
      </c>
      <c r="AC2617" s="5">
        <v>0</v>
      </c>
      <c r="AE2617" s="5">
        <v>0</v>
      </c>
      <c r="AF2617" s="5">
        <v>0</v>
      </c>
      <c r="AH2617" s="5">
        <v>0</v>
      </c>
      <c r="AJ2617" s="7">
        <v>0</v>
      </c>
      <c r="AZ2617" s="5" t="s">
        <v>175</v>
      </c>
      <c r="BB2617" s="5" t="s">
        <v>77</v>
      </c>
      <c r="BD2617" s="5" t="s">
        <v>331</v>
      </c>
      <c r="BE2617" s="5" t="s">
        <v>67</v>
      </c>
    </row>
    <row r="2618" spans="1:57" x14ac:dyDescent="0.25">
      <c r="A2618" s="5">
        <v>2617</v>
      </c>
      <c r="B2618" s="6">
        <v>42578.545532407406</v>
      </c>
      <c r="D2618" s="5" t="s">
        <v>417</v>
      </c>
      <c r="E2618" s="5" t="s">
        <v>318</v>
      </c>
      <c r="G2618" s="5" t="s">
        <v>64</v>
      </c>
      <c r="H2618" s="5" t="s">
        <v>319</v>
      </c>
      <c r="I2618" s="5" t="s">
        <v>176</v>
      </c>
      <c r="J2618" s="5" t="s">
        <v>65</v>
      </c>
      <c r="K2618" s="5" t="s">
        <v>65</v>
      </c>
      <c r="M2618" s="5" t="s">
        <v>611</v>
      </c>
      <c r="N2618" s="5" t="s">
        <v>200</v>
      </c>
      <c r="O2618" s="7">
        <v>0</v>
      </c>
      <c r="P2618" s="7">
        <v>0</v>
      </c>
      <c r="Q2618" s="7">
        <v>0</v>
      </c>
      <c r="R2618" s="7">
        <v>0</v>
      </c>
      <c r="T2618" s="5">
        <v>0</v>
      </c>
      <c r="W2618" s="5">
        <v>0</v>
      </c>
      <c r="Y2618" s="5">
        <v>0</v>
      </c>
      <c r="Z2618" s="5">
        <v>0</v>
      </c>
      <c r="AB2618" s="5">
        <v>0</v>
      </c>
      <c r="AC2618" s="5">
        <v>0</v>
      </c>
      <c r="AE2618" s="5">
        <v>0</v>
      </c>
      <c r="AF2618" s="5">
        <v>0</v>
      </c>
      <c r="AH2618" s="5">
        <v>0</v>
      </c>
      <c r="AJ2618" s="7">
        <v>0</v>
      </c>
      <c r="AZ2618" s="5" t="s">
        <v>175</v>
      </c>
      <c r="BB2618" s="5" t="s">
        <v>178</v>
      </c>
      <c r="BD2618" s="5" t="s">
        <v>331</v>
      </c>
      <c r="BE2618" s="5" t="s">
        <v>67</v>
      </c>
    </row>
    <row r="2619" spans="1:57" x14ac:dyDescent="0.25">
      <c r="A2619" s="5">
        <v>2618</v>
      </c>
      <c r="B2619" s="6">
        <v>42578.471655092595</v>
      </c>
      <c r="C2619" s="6">
        <v>42578.642002314817</v>
      </c>
      <c r="D2619" s="5" t="s">
        <v>336</v>
      </c>
      <c r="E2619" s="5" t="s">
        <v>241</v>
      </c>
      <c r="F2619" s="5" t="s">
        <v>337</v>
      </c>
      <c r="G2619" s="5" t="s">
        <v>64</v>
      </c>
      <c r="H2619" s="5" t="s">
        <v>319</v>
      </c>
      <c r="I2619" s="5" t="s">
        <v>69</v>
      </c>
      <c r="J2619" s="5" t="s">
        <v>65</v>
      </c>
      <c r="K2619" s="5" t="s">
        <v>65</v>
      </c>
      <c r="L2619" s="5">
        <v>586223</v>
      </c>
      <c r="M2619" s="5" t="s">
        <v>70</v>
      </c>
      <c r="N2619" s="5" t="s">
        <v>70</v>
      </c>
      <c r="O2619" s="7">
        <v>0</v>
      </c>
      <c r="P2619" s="7">
        <v>0</v>
      </c>
      <c r="Q2619" s="7">
        <v>0</v>
      </c>
      <c r="R2619" s="7">
        <v>0</v>
      </c>
      <c r="T2619" s="5">
        <v>33</v>
      </c>
      <c r="U2619" s="5">
        <v>0</v>
      </c>
      <c r="V2619" s="5">
        <v>0</v>
      </c>
      <c r="W2619" s="5">
        <v>0</v>
      </c>
      <c r="Z2619" s="5">
        <v>0</v>
      </c>
      <c r="AC2619" s="5">
        <v>0</v>
      </c>
      <c r="AF2619" s="5">
        <v>0</v>
      </c>
      <c r="AI2619" s="7">
        <v>375.3612</v>
      </c>
      <c r="AJ2619" s="7">
        <v>0.55859999999999999</v>
      </c>
      <c r="AK2619" s="5" t="s">
        <v>189</v>
      </c>
      <c r="AZ2619" s="5" t="s">
        <v>186</v>
      </c>
      <c r="BB2619" s="5" t="s">
        <v>71</v>
      </c>
    </row>
    <row r="2620" spans="1:57" x14ac:dyDescent="0.25">
      <c r="A2620" s="5">
        <v>2619</v>
      </c>
      <c r="B2620" s="6">
        <v>42578.470405092594</v>
      </c>
      <c r="C2620" s="6">
        <v>42578.669421296298</v>
      </c>
      <c r="D2620" s="5" t="s">
        <v>336</v>
      </c>
      <c r="E2620" s="5" t="s">
        <v>241</v>
      </c>
      <c r="F2620" s="5" t="s">
        <v>337</v>
      </c>
      <c r="G2620" s="5" t="s">
        <v>64</v>
      </c>
      <c r="H2620" s="5" t="s">
        <v>319</v>
      </c>
      <c r="I2620" s="5" t="s">
        <v>69</v>
      </c>
      <c r="J2620" s="5" t="s">
        <v>65</v>
      </c>
      <c r="K2620" s="5" t="s">
        <v>65</v>
      </c>
      <c r="L2620" s="5">
        <v>28763964</v>
      </c>
      <c r="M2620" s="5" t="s">
        <v>70</v>
      </c>
      <c r="N2620" s="5" t="s">
        <v>70</v>
      </c>
      <c r="O2620" s="7">
        <v>0</v>
      </c>
      <c r="P2620" s="7">
        <v>0</v>
      </c>
      <c r="Q2620" s="7">
        <v>0</v>
      </c>
      <c r="R2620" s="7">
        <v>0</v>
      </c>
      <c r="T2620" s="5">
        <v>33</v>
      </c>
      <c r="U2620" s="5">
        <v>0</v>
      </c>
      <c r="V2620" s="5">
        <v>0</v>
      </c>
      <c r="W2620" s="5">
        <v>0</v>
      </c>
      <c r="Z2620" s="5">
        <v>0</v>
      </c>
      <c r="AC2620" s="5">
        <v>0</v>
      </c>
      <c r="AF2620" s="5">
        <v>0</v>
      </c>
      <c r="AI2620" s="7">
        <v>395.16</v>
      </c>
      <c r="AJ2620" s="7">
        <v>27.430700000000002</v>
      </c>
      <c r="AK2620" s="5" t="s">
        <v>148</v>
      </c>
      <c r="AZ2620" s="5" t="s">
        <v>185</v>
      </c>
      <c r="BB2620" s="5" t="s">
        <v>74</v>
      </c>
    </row>
    <row r="2621" spans="1:57" x14ac:dyDescent="0.25">
      <c r="A2621" s="5">
        <v>2620</v>
      </c>
      <c r="B2621" s="6">
        <v>42578.388310185182</v>
      </c>
      <c r="C2621" s="6">
        <v>42578.532986111109</v>
      </c>
      <c r="D2621" s="5" t="s">
        <v>336</v>
      </c>
      <c r="E2621" s="5" t="s">
        <v>241</v>
      </c>
      <c r="F2621" s="5" t="s">
        <v>337</v>
      </c>
      <c r="G2621" s="5" t="s">
        <v>64</v>
      </c>
      <c r="H2621" s="5" t="s">
        <v>319</v>
      </c>
      <c r="I2621" s="5" t="s">
        <v>69</v>
      </c>
      <c r="J2621" s="5" t="s">
        <v>65</v>
      </c>
      <c r="K2621" s="5" t="s">
        <v>65</v>
      </c>
      <c r="L2621" s="5">
        <v>0</v>
      </c>
      <c r="M2621" s="5" t="s">
        <v>70</v>
      </c>
      <c r="N2621" s="5" t="s">
        <v>70</v>
      </c>
      <c r="O2621" s="7">
        <v>0</v>
      </c>
      <c r="P2621" s="7">
        <v>0</v>
      </c>
      <c r="Q2621" s="7">
        <v>0</v>
      </c>
      <c r="R2621" s="7">
        <v>0</v>
      </c>
      <c r="T2621" s="5">
        <v>0</v>
      </c>
      <c r="U2621" s="5">
        <v>0</v>
      </c>
      <c r="V2621" s="5">
        <v>0</v>
      </c>
      <c r="W2621" s="5">
        <v>0</v>
      </c>
      <c r="Z2621" s="5">
        <v>0</v>
      </c>
      <c r="AC2621" s="5">
        <v>0</v>
      </c>
      <c r="AF2621" s="5">
        <v>0</v>
      </c>
      <c r="AK2621" s="5" t="s">
        <v>189</v>
      </c>
      <c r="AZ2621" s="5" t="s">
        <v>186</v>
      </c>
      <c r="BB2621" s="5" t="s">
        <v>71</v>
      </c>
    </row>
    <row r="2622" spans="1:57" x14ac:dyDescent="0.25">
      <c r="A2622" s="5">
        <v>2621</v>
      </c>
      <c r="B2622" s="6">
        <v>42578.387060185189</v>
      </c>
      <c r="C2622" s="6">
        <v>42578.555995370371</v>
      </c>
      <c r="D2622" s="5" t="s">
        <v>336</v>
      </c>
      <c r="E2622" s="5" t="s">
        <v>241</v>
      </c>
      <c r="F2622" s="5" t="s">
        <v>337</v>
      </c>
      <c r="G2622" s="5" t="s">
        <v>64</v>
      </c>
      <c r="H2622" s="5" t="s">
        <v>319</v>
      </c>
      <c r="I2622" s="5" t="s">
        <v>69</v>
      </c>
      <c r="J2622" s="5" t="s">
        <v>65</v>
      </c>
      <c r="K2622" s="5" t="s">
        <v>65</v>
      </c>
      <c r="L2622" s="5">
        <v>610981</v>
      </c>
      <c r="M2622" s="5" t="s">
        <v>70</v>
      </c>
      <c r="N2622" s="5" t="s">
        <v>70</v>
      </c>
      <c r="O2622" s="7">
        <v>0</v>
      </c>
      <c r="P2622" s="7">
        <v>0</v>
      </c>
      <c r="Q2622" s="7">
        <v>0</v>
      </c>
      <c r="R2622" s="7">
        <v>0</v>
      </c>
      <c r="T2622" s="5">
        <v>33</v>
      </c>
      <c r="U2622" s="5">
        <v>0</v>
      </c>
      <c r="V2622" s="5">
        <v>0</v>
      </c>
      <c r="W2622" s="5">
        <v>0</v>
      </c>
      <c r="Z2622" s="5">
        <v>0</v>
      </c>
      <c r="AC2622" s="5">
        <v>0</v>
      </c>
      <c r="AF2622" s="5">
        <v>0</v>
      </c>
      <c r="AI2622" s="7">
        <v>395.74299999999999</v>
      </c>
      <c r="AJ2622" s="7">
        <v>0.58299999999999996</v>
      </c>
      <c r="AK2622" s="5" t="s">
        <v>190</v>
      </c>
      <c r="AZ2622" s="5" t="s">
        <v>185</v>
      </c>
      <c r="BB2622" s="5" t="s">
        <v>74</v>
      </c>
    </row>
    <row r="2623" spans="1:57" x14ac:dyDescent="0.25">
      <c r="A2623" s="5">
        <v>2622</v>
      </c>
      <c r="B2623" s="6">
        <v>42578.304976851854</v>
      </c>
      <c r="C2623" s="6">
        <v>42578.457928240743</v>
      </c>
      <c r="D2623" s="5" t="s">
        <v>336</v>
      </c>
      <c r="E2623" s="5" t="s">
        <v>241</v>
      </c>
      <c r="F2623" s="5" t="s">
        <v>337</v>
      </c>
      <c r="G2623" s="5" t="s">
        <v>64</v>
      </c>
      <c r="H2623" s="5" t="s">
        <v>319</v>
      </c>
      <c r="I2623" s="5" t="s">
        <v>69</v>
      </c>
      <c r="J2623" s="5" t="s">
        <v>65</v>
      </c>
      <c r="K2623" s="5" t="s">
        <v>65</v>
      </c>
      <c r="L2623" s="5">
        <v>15782</v>
      </c>
      <c r="M2623" s="5" t="s">
        <v>70</v>
      </c>
      <c r="N2623" s="5" t="s">
        <v>70</v>
      </c>
      <c r="O2623" s="7">
        <v>0</v>
      </c>
      <c r="P2623" s="7">
        <v>0</v>
      </c>
      <c r="Q2623" s="7">
        <v>0</v>
      </c>
      <c r="R2623" s="7">
        <v>0</v>
      </c>
      <c r="T2623" s="5">
        <v>33</v>
      </c>
      <c r="U2623" s="5">
        <v>0</v>
      </c>
      <c r="V2623" s="5">
        <v>0</v>
      </c>
      <c r="W2623" s="5">
        <v>0</v>
      </c>
      <c r="Z2623" s="5">
        <v>0</v>
      </c>
      <c r="AC2623" s="5">
        <v>0</v>
      </c>
      <c r="AF2623" s="5">
        <v>0</v>
      </c>
      <c r="AI2623" s="7">
        <v>401.3211</v>
      </c>
      <c r="AJ2623" s="7">
        <v>1.5599999999999999E-2</v>
      </c>
      <c r="AK2623" s="5" t="s">
        <v>189</v>
      </c>
      <c r="AZ2623" s="5" t="s">
        <v>186</v>
      </c>
      <c r="BB2623" s="5" t="s">
        <v>71</v>
      </c>
    </row>
    <row r="2624" spans="1:57" x14ac:dyDescent="0.25">
      <c r="A2624" s="5">
        <v>2623</v>
      </c>
      <c r="B2624" s="6">
        <v>42578.304502314815</v>
      </c>
      <c r="C2624" s="6">
        <v>42578.449097222219</v>
      </c>
      <c r="D2624" s="5" t="s">
        <v>336</v>
      </c>
      <c r="E2624" s="5" t="s">
        <v>241</v>
      </c>
      <c r="F2624" s="5" t="s">
        <v>337</v>
      </c>
      <c r="G2624" s="5" t="s">
        <v>64</v>
      </c>
      <c r="H2624" s="5" t="s">
        <v>319</v>
      </c>
      <c r="I2624" s="5" t="s">
        <v>69</v>
      </c>
      <c r="J2624" s="5" t="s">
        <v>65</v>
      </c>
      <c r="K2624" s="5" t="s">
        <v>65</v>
      </c>
      <c r="L2624" s="5">
        <v>58260884</v>
      </c>
      <c r="M2624" s="5" t="s">
        <v>70</v>
      </c>
      <c r="N2624" s="5" t="s">
        <v>70</v>
      </c>
      <c r="O2624" s="7">
        <v>0</v>
      </c>
      <c r="P2624" s="7">
        <v>0</v>
      </c>
      <c r="Q2624" s="7">
        <v>0</v>
      </c>
      <c r="R2624" s="7">
        <v>0</v>
      </c>
      <c r="T2624" s="5">
        <v>33</v>
      </c>
      <c r="U2624" s="5">
        <v>0</v>
      </c>
      <c r="V2624" s="5">
        <v>0</v>
      </c>
      <c r="W2624" s="5">
        <v>0</v>
      </c>
      <c r="Z2624" s="5">
        <v>0</v>
      </c>
      <c r="AC2624" s="5">
        <v>0</v>
      </c>
      <c r="AF2624" s="5">
        <v>0</v>
      </c>
      <c r="AI2624" s="7">
        <v>451.3211</v>
      </c>
      <c r="AJ2624" s="7">
        <v>55.5625</v>
      </c>
      <c r="AK2624" s="5" t="s">
        <v>190</v>
      </c>
      <c r="AZ2624" s="5" t="s">
        <v>185</v>
      </c>
      <c r="BB2624" s="5" t="s">
        <v>74</v>
      </c>
    </row>
    <row r="2625" spans="1:57" x14ac:dyDescent="0.25">
      <c r="A2625" s="5">
        <v>2624</v>
      </c>
      <c r="B2625" s="6">
        <v>42577.991539351853</v>
      </c>
      <c r="C2625" s="6">
        <v>42578.086817129632</v>
      </c>
      <c r="D2625" s="5" t="s">
        <v>336</v>
      </c>
      <c r="E2625" s="5" t="s">
        <v>68</v>
      </c>
      <c r="F2625" s="5" t="s">
        <v>337</v>
      </c>
      <c r="G2625" s="5" t="s">
        <v>64</v>
      </c>
      <c r="H2625" s="5" t="s">
        <v>319</v>
      </c>
      <c r="I2625" s="5" t="s">
        <v>69</v>
      </c>
      <c r="J2625" s="5" t="s">
        <v>65</v>
      </c>
      <c r="K2625" s="5" t="s">
        <v>65</v>
      </c>
      <c r="L2625" s="5">
        <v>19802</v>
      </c>
      <c r="M2625" s="5" t="s">
        <v>70</v>
      </c>
      <c r="N2625" s="5" t="s">
        <v>70</v>
      </c>
      <c r="O2625" s="7">
        <v>0</v>
      </c>
      <c r="P2625" s="7">
        <v>0</v>
      </c>
      <c r="Q2625" s="7">
        <v>0</v>
      </c>
      <c r="R2625" s="7">
        <v>0</v>
      </c>
      <c r="T2625" s="5">
        <v>33</v>
      </c>
      <c r="U2625" s="5">
        <v>0</v>
      </c>
      <c r="V2625" s="5">
        <v>0</v>
      </c>
      <c r="W2625" s="5">
        <v>0</v>
      </c>
      <c r="Z2625" s="5">
        <v>0</v>
      </c>
      <c r="AC2625" s="5">
        <v>0</v>
      </c>
      <c r="AF2625" s="5">
        <v>0</v>
      </c>
      <c r="AI2625" s="7">
        <v>451.33969999999999</v>
      </c>
      <c r="AJ2625" s="7">
        <v>1.8599999999999998E-2</v>
      </c>
      <c r="AK2625" s="5" t="s">
        <v>149</v>
      </c>
      <c r="AZ2625" s="5" t="s">
        <v>186</v>
      </c>
      <c r="BB2625" s="5" t="s">
        <v>71</v>
      </c>
    </row>
    <row r="2626" spans="1:57" x14ac:dyDescent="0.25">
      <c r="A2626" s="5">
        <v>2625</v>
      </c>
      <c r="B2626" s="6">
        <v>42577.985555555555</v>
      </c>
      <c r="C2626" s="6">
        <v>42578.101539351854</v>
      </c>
      <c r="D2626" s="5" t="s">
        <v>336</v>
      </c>
      <c r="E2626" s="5" t="s">
        <v>68</v>
      </c>
      <c r="F2626" s="5" t="s">
        <v>337</v>
      </c>
      <c r="G2626" s="5" t="s">
        <v>64</v>
      </c>
      <c r="H2626" s="5" t="s">
        <v>319</v>
      </c>
      <c r="I2626" s="5" t="s">
        <v>69</v>
      </c>
      <c r="J2626" s="5" t="s">
        <v>65</v>
      </c>
      <c r="K2626" s="5" t="s">
        <v>65</v>
      </c>
      <c r="L2626" s="5">
        <v>8754835</v>
      </c>
      <c r="M2626" s="5" t="s">
        <v>70</v>
      </c>
      <c r="N2626" s="5" t="s">
        <v>70</v>
      </c>
      <c r="O2626" s="7">
        <v>0</v>
      </c>
      <c r="P2626" s="7">
        <v>0</v>
      </c>
      <c r="Q2626" s="7">
        <v>0</v>
      </c>
      <c r="R2626" s="7">
        <v>0</v>
      </c>
      <c r="T2626" s="5">
        <v>33</v>
      </c>
      <c r="U2626" s="5">
        <v>0</v>
      </c>
      <c r="V2626" s="5">
        <v>0</v>
      </c>
      <c r="W2626" s="5">
        <v>0</v>
      </c>
      <c r="Z2626" s="5">
        <v>0</v>
      </c>
      <c r="AC2626" s="5">
        <v>0</v>
      </c>
      <c r="AF2626" s="5">
        <v>0</v>
      </c>
      <c r="AI2626" s="7">
        <v>459.6893</v>
      </c>
      <c r="AJ2626" s="7">
        <v>8.3496000000000006</v>
      </c>
      <c r="AK2626" s="5" t="s">
        <v>148</v>
      </c>
      <c r="AZ2626" s="5" t="s">
        <v>185</v>
      </c>
      <c r="BB2626" s="5" t="s">
        <v>74</v>
      </c>
    </row>
    <row r="2627" spans="1:57" x14ac:dyDescent="0.25">
      <c r="A2627" s="5">
        <v>2626</v>
      </c>
      <c r="B2627" s="6">
        <v>42577.824861111112</v>
      </c>
      <c r="C2627" s="6">
        <v>42578.006550925929</v>
      </c>
      <c r="D2627" s="5" t="s">
        <v>336</v>
      </c>
      <c r="E2627" s="5" t="s">
        <v>241</v>
      </c>
      <c r="F2627" s="5" t="s">
        <v>337</v>
      </c>
      <c r="G2627" s="5" t="s">
        <v>64</v>
      </c>
      <c r="H2627" s="5" t="s">
        <v>319</v>
      </c>
      <c r="I2627" s="5" t="s">
        <v>69</v>
      </c>
      <c r="J2627" s="5" t="s">
        <v>65</v>
      </c>
      <c r="K2627" s="5" t="s">
        <v>65</v>
      </c>
      <c r="L2627" s="5">
        <v>302374</v>
      </c>
      <c r="M2627" s="5" t="s">
        <v>70</v>
      </c>
      <c r="N2627" s="5" t="s">
        <v>70</v>
      </c>
      <c r="O2627" s="7">
        <v>0</v>
      </c>
      <c r="P2627" s="7">
        <v>0</v>
      </c>
      <c r="Q2627" s="7">
        <v>0</v>
      </c>
      <c r="R2627" s="7">
        <v>0</v>
      </c>
      <c r="T2627" s="5">
        <v>33</v>
      </c>
      <c r="U2627" s="5">
        <v>0</v>
      </c>
      <c r="V2627" s="5">
        <v>0</v>
      </c>
      <c r="W2627" s="5">
        <v>0</v>
      </c>
      <c r="Z2627" s="5">
        <v>0</v>
      </c>
      <c r="AC2627" s="5">
        <v>0</v>
      </c>
      <c r="AF2627" s="5">
        <v>0</v>
      </c>
      <c r="AI2627" s="7">
        <v>473.03890000000001</v>
      </c>
      <c r="AJ2627" s="7">
        <v>0.28910000000000002</v>
      </c>
      <c r="AK2627" s="5" t="s">
        <v>149</v>
      </c>
      <c r="AZ2627" s="5" t="s">
        <v>186</v>
      </c>
      <c r="BB2627" s="5" t="s">
        <v>71</v>
      </c>
    </row>
    <row r="2628" spans="1:57" x14ac:dyDescent="0.25">
      <c r="A2628" s="5">
        <v>2627</v>
      </c>
      <c r="B2628" s="6">
        <v>42577.818888888891</v>
      </c>
      <c r="C2628" s="6">
        <v>42577.996631944443</v>
      </c>
      <c r="D2628" s="5" t="s">
        <v>336</v>
      </c>
      <c r="E2628" s="5" t="s">
        <v>241</v>
      </c>
      <c r="F2628" s="5" t="s">
        <v>337</v>
      </c>
      <c r="G2628" s="5" t="s">
        <v>64</v>
      </c>
      <c r="H2628" s="5" t="s">
        <v>319</v>
      </c>
      <c r="I2628" s="5" t="s">
        <v>69</v>
      </c>
      <c r="J2628" s="5" t="s">
        <v>65</v>
      </c>
      <c r="K2628" s="5" t="s">
        <v>65</v>
      </c>
      <c r="L2628" s="5">
        <v>14323838</v>
      </c>
      <c r="M2628" s="5" t="s">
        <v>70</v>
      </c>
      <c r="N2628" s="5" t="s">
        <v>70</v>
      </c>
      <c r="O2628" s="7">
        <v>0</v>
      </c>
      <c r="P2628" s="7">
        <v>0</v>
      </c>
      <c r="Q2628" s="7">
        <v>0</v>
      </c>
      <c r="R2628" s="7">
        <v>0</v>
      </c>
      <c r="T2628" s="5">
        <v>33</v>
      </c>
      <c r="U2628" s="5">
        <v>0</v>
      </c>
      <c r="V2628" s="5">
        <v>0</v>
      </c>
      <c r="W2628" s="5">
        <v>0</v>
      </c>
      <c r="Z2628" s="5">
        <v>0</v>
      </c>
      <c r="AC2628" s="5">
        <v>0</v>
      </c>
      <c r="AF2628" s="5">
        <v>0</v>
      </c>
      <c r="AI2628" s="7">
        <v>473.63850000000002</v>
      </c>
      <c r="AJ2628" s="7">
        <v>13.6602</v>
      </c>
      <c r="AK2628" s="5" t="s">
        <v>148</v>
      </c>
      <c r="AZ2628" s="5" t="s">
        <v>185</v>
      </c>
      <c r="BB2628" s="5" t="s">
        <v>74</v>
      </c>
    </row>
    <row r="2629" spans="1:57" x14ac:dyDescent="0.25">
      <c r="A2629" s="5">
        <v>2628</v>
      </c>
      <c r="B2629" s="6">
        <v>42577.741527777776</v>
      </c>
      <c r="C2629" s="6">
        <v>42577.896284722221</v>
      </c>
      <c r="D2629" s="5" t="s">
        <v>336</v>
      </c>
      <c r="E2629" s="5" t="s">
        <v>241</v>
      </c>
      <c r="F2629" s="5" t="s">
        <v>337</v>
      </c>
      <c r="G2629" s="5" t="s">
        <v>64</v>
      </c>
      <c r="H2629" s="5" t="s">
        <v>319</v>
      </c>
      <c r="I2629" s="5" t="s">
        <v>69</v>
      </c>
      <c r="J2629" s="5" t="s">
        <v>65</v>
      </c>
      <c r="K2629" s="5" t="s">
        <v>65</v>
      </c>
      <c r="L2629" s="5">
        <v>0</v>
      </c>
      <c r="M2629" s="5" t="s">
        <v>70</v>
      </c>
      <c r="N2629" s="5" t="s">
        <v>70</v>
      </c>
      <c r="O2629" s="7">
        <v>0</v>
      </c>
      <c r="P2629" s="7">
        <v>0</v>
      </c>
      <c r="Q2629" s="7">
        <v>0</v>
      </c>
      <c r="R2629" s="7">
        <v>0</v>
      </c>
      <c r="T2629" s="5">
        <v>0</v>
      </c>
      <c r="U2629" s="5">
        <v>0</v>
      </c>
      <c r="V2629" s="5">
        <v>0</v>
      </c>
      <c r="W2629" s="5">
        <v>0</v>
      </c>
      <c r="Z2629" s="5">
        <v>0</v>
      </c>
      <c r="AC2629" s="5">
        <v>0</v>
      </c>
      <c r="AF2629" s="5">
        <v>0</v>
      </c>
      <c r="AK2629" s="5" t="s">
        <v>189</v>
      </c>
      <c r="AZ2629" s="5" t="s">
        <v>186</v>
      </c>
      <c r="BB2629" s="5" t="s">
        <v>71</v>
      </c>
    </row>
    <row r="2630" spans="1:57" x14ac:dyDescent="0.25">
      <c r="A2630" s="5">
        <v>2629</v>
      </c>
      <c r="B2630" s="6">
        <v>42577.735555555555</v>
      </c>
      <c r="C2630" s="6">
        <v>42577.881585648145</v>
      </c>
      <c r="D2630" s="5" t="s">
        <v>336</v>
      </c>
      <c r="E2630" s="5" t="s">
        <v>241</v>
      </c>
      <c r="F2630" s="5" t="s">
        <v>337</v>
      </c>
      <c r="G2630" s="5" t="s">
        <v>64</v>
      </c>
      <c r="H2630" s="5" t="s">
        <v>319</v>
      </c>
      <c r="I2630" s="5" t="s">
        <v>69</v>
      </c>
      <c r="J2630" s="5" t="s">
        <v>65</v>
      </c>
      <c r="K2630" s="5" t="s">
        <v>65</v>
      </c>
      <c r="L2630" s="5">
        <v>296446</v>
      </c>
      <c r="M2630" s="5" t="s">
        <v>70</v>
      </c>
      <c r="N2630" s="5" t="s">
        <v>70</v>
      </c>
      <c r="O2630" s="7">
        <v>0</v>
      </c>
      <c r="P2630" s="7">
        <v>0</v>
      </c>
      <c r="Q2630" s="7">
        <v>0</v>
      </c>
      <c r="R2630" s="7">
        <v>0</v>
      </c>
      <c r="T2630" s="5">
        <v>33</v>
      </c>
      <c r="U2630" s="5">
        <v>0</v>
      </c>
      <c r="V2630" s="5">
        <v>0</v>
      </c>
      <c r="W2630" s="5">
        <v>0</v>
      </c>
      <c r="Z2630" s="5">
        <v>0</v>
      </c>
      <c r="AC2630" s="5">
        <v>0</v>
      </c>
      <c r="AF2630" s="5">
        <v>0</v>
      </c>
      <c r="AI2630" s="7">
        <v>473.92070000000001</v>
      </c>
      <c r="AJ2630" s="7">
        <v>0.28220000000000001</v>
      </c>
      <c r="AK2630" s="5" t="s">
        <v>190</v>
      </c>
      <c r="AZ2630" s="5" t="s">
        <v>185</v>
      </c>
      <c r="BB2630" s="5" t="s">
        <v>74</v>
      </c>
    </row>
    <row r="2631" spans="1:57" x14ac:dyDescent="0.25">
      <c r="A2631" s="5">
        <v>2630</v>
      </c>
      <c r="B2631" s="6">
        <v>42577.686307870368</v>
      </c>
      <c r="D2631" s="5" t="s">
        <v>318</v>
      </c>
      <c r="E2631" s="5" t="s">
        <v>585</v>
      </c>
      <c r="G2631" s="5" t="s">
        <v>64</v>
      </c>
      <c r="H2631" s="5" t="s">
        <v>319</v>
      </c>
      <c r="I2631" s="5" t="s">
        <v>75</v>
      </c>
      <c r="J2631" s="5" t="s">
        <v>65</v>
      </c>
      <c r="K2631" s="5" t="s">
        <v>65</v>
      </c>
      <c r="M2631" s="5" t="s">
        <v>429</v>
      </c>
      <c r="N2631" s="5" t="s">
        <v>66</v>
      </c>
      <c r="O2631" s="7">
        <v>0</v>
      </c>
      <c r="P2631" s="7">
        <v>0</v>
      </c>
      <c r="Q2631" s="7">
        <v>0</v>
      </c>
      <c r="R2631" s="7">
        <v>0</v>
      </c>
      <c r="T2631" s="5">
        <v>0</v>
      </c>
      <c r="W2631" s="5">
        <v>0</v>
      </c>
      <c r="Y2631" s="5">
        <v>0</v>
      </c>
      <c r="Z2631" s="5">
        <v>0</v>
      </c>
      <c r="AB2631" s="5">
        <v>0</v>
      </c>
      <c r="AC2631" s="5">
        <v>0</v>
      </c>
      <c r="AE2631" s="5">
        <v>0</v>
      </c>
      <c r="AF2631" s="5">
        <v>0</v>
      </c>
      <c r="AH2631" s="5">
        <v>0</v>
      </c>
      <c r="AJ2631" s="7">
        <v>0</v>
      </c>
      <c r="AZ2631" s="5" t="s">
        <v>175</v>
      </c>
      <c r="BB2631" s="5" t="s">
        <v>77</v>
      </c>
      <c r="BD2631" s="5" t="s">
        <v>797</v>
      </c>
      <c r="BE2631" s="5" t="s">
        <v>67</v>
      </c>
    </row>
    <row r="2632" spans="1:57" x14ac:dyDescent="0.25">
      <c r="A2632" s="5">
        <v>2631</v>
      </c>
      <c r="B2632" s="6">
        <v>42577.648576388892</v>
      </c>
      <c r="D2632" s="5" t="s">
        <v>317</v>
      </c>
      <c r="E2632" s="5" t="s">
        <v>318</v>
      </c>
      <c r="F2632" s="5" t="s">
        <v>317</v>
      </c>
      <c r="G2632" s="5" t="s">
        <v>80</v>
      </c>
      <c r="H2632" s="5" t="s">
        <v>319</v>
      </c>
      <c r="I2632" s="5" t="s">
        <v>320</v>
      </c>
      <c r="J2632" s="5" t="s">
        <v>65</v>
      </c>
      <c r="K2632" s="5" t="s">
        <v>65</v>
      </c>
      <c r="M2632" s="5" t="s">
        <v>363</v>
      </c>
      <c r="N2632" s="5" t="s">
        <v>66</v>
      </c>
      <c r="O2632" s="7">
        <v>0</v>
      </c>
      <c r="P2632" s="7">
        <v>0</v>
      </c>
      <c r="Q2632" s="7">
        <v>0</v>
      </c>
      <c r="R2632" s="7">
        <v>0</v>
      </c>
      <c r="T2632" s="5">
        <v>0</v>
      </c>
      <c r="W2632" s="5">
        <v>0</v>
      </c>
      <c r="Y2632" s="5">
        <v>0</v>
      </c>
      <c r="Z2632" s="5">
        <v>0</v>
      </c>
      <c r="AB2632" s="5">
        <v>0</v>
      </c>
      <c r="AC2632" s="5">
        <v>0</v>
      </c>
      <c r="AE2632" s="5">
        <v>0</v>
      </c>
      <c r="AF2632" s="5">
        <v>0</v>
      </c>
      <c r="AH2632" s="5">
        <v>0</v>
      </c>
      <c r="AJ2632" s="7">
        <v>0</v>
      </c>
      <c r="BB2632" s="5" t="s">
        <v>322</v>
      </c>
      <c r="BD2632" s="5" t="s">
        <v>323</v>
      </c>
      <c r="BE2632" s="5" t="s">
        <v>324</v>
      </c>
    </row>
    <row r="2633" spans="1:57" x14ac:dyDescent="0.25">
      <c r="A2633" s="5">
        <v>2632</v>
      </c>
      <c r="B2633" s="6">
        <v>42577.597141203703</v>
      </c>
      <c r="D2633" s="5" t="s">
        <v>318</v>
      </c>
      <c r="E2633" s="5" t="s">
        <v>368</v>
      </c>
      <c r="G2633" s="5" t="s">
        <v>80</v>
      </c>
      <c r="H2633" s="5" t="s">
        <v>319</v>
      </c>
      <c r="I2633" s="5" t="s">
        <v>75</v>
      </c>
      <c r="J2633" s="5" t="s">
        <v>65</v>
      </c>
      <c r="K2633" s="5" t="s">
        <v>65</v>
      </c>
      <c r="M2633" s="5" t="s">
        <v>745</v>
      </c>
      <c r="N2633" s="5" t="s">
        <v>183</v>
      </c>
      <c r="O2633" s="7">
        <v>0</v>
      </c>
      <c r="P2633" s="7">
        <v>0</v>
      </c>
      <c r="Q2633" s="7">
        <v>0</v>
      </c>
      <c r="R2633" s="7">
        <v>0</v>
      </c>
      <c r="T2633" s="5">
        <v>0</v>
      </c>
      <c r="W2633" s="5">
        <v>0</v>
      </c>
      <c r="Y2633" s="5">
        <v>0</v>
      </c>
      <c r="Z2633" s="5">
        <v>0</v>
      </c>
      <c r="AB2633" s="5">
        <v>0</v>
      </c>
      <c r="AC2633" s="5">
        <v>0</v>
      </c>
      <c r="AE2633" s="5">
        <v>0</v>
      </c>
      <c r="AF2633" s="5">
        <v>0</v>
      </c>
      <c r="AH2633" s="5">
        <v>0</v>
      </c>
      <c r="AJ2633" s="7">
        <v>0</v>
      </c>
      <c r="AZ2633" s="5" t="s">
        <v>175</v>
      </c>
      <c r="BB2633" s="5" t="s">
        <v>83</v>
      </c>
      <c r="BD2633" s="5" t="s">
        <v>798</v>
      </c>
      <c r="BE2633" s="5" t="s">
        <v>67</v>
      </c>
    </row>
    <row r="2634" spans="1:57" x14ac:dyDescent="0.25">
      <c r="A2634" s="5">
        <v>2633</v>
      </c>
      <c r="B2634" s="6">
        <v>42577.576874999999</v>
      </c>
      <c r="D2634" s="5" t="s">
        <v>318</v>
      </c>
      <c r="E2634" s="5" t="s">
        <v>368</v>
      </c>
      <c r="G2634" s="5" t="s">
        <v>80</v>
      </c>
      <c r="H2634" s="5" t="s">
        <v>319</v>
      </c>
      <c r="I2634" s="5" t="s">
        <v>75</v>
      </c>
      <c r="J2634" s="5" t="s">
        <v>65</v>
      </c>
      <c r="K2634" s="5" t="s">
        <v>65</v>
      </c>
      <c r="M2634" s="5" t="s">
        <v>799</v>
      </c>
      <c r="N2634" s="5" t="s">
        <v>200</v>
      </c>
      <c r="O2634" s="7">
        <v>0</v>
      </c>
      <c r="P2634" s="7">
        <v>0</v>
      </c>
      <c r="Q2634" s="7">
        <v>0</v>
      </c>
      <c r="R2634" s="7">
        <v>0</v>
      </c>
      <c r="T2634" s="5">
        <v>0</v>
      </c>
      <c r="W2634" s="5">
        <v>0</v>
      </c>
      <c r="Y2634" s="5">
        <v>0</v>
      </c>
      <c r="Z2634" s="5">
        <v>0</v>
      </c>
      <c r="AB2634" s="5">
        <v>0</v>
      </c>
      <c r="AC2634" s="5">
        <v>0</v>
      </c>
      <c r="AE2634" s="5">
        <v>0</v>
      </c>
      <c r="AF2634" s="5">
        <v>0</v>
      </c>
      <c r="AH2634" s="5">
        <v>0</v>
      </c>
      <c r="AJ2634" s="7">
        <v>0</v>
      </c>
      <c r="AZ2634" s="5" t="s">
        <v>175</v>
      </c>
      <c r="BB2634" s="5" t="s">
        <v>83</v>
      </c>
      <c r="BD2634" s="5" t="s">
        <v>800</v>
      </c>
      <c r="BE2634" s="5" t="s">
        <v>67</v>
      </c>
    </row>
    <row r="2635" spans="1:57" x14ac:dyDescent="0.25">
      <c r="A2635" s="5">
        <v>2634</v>
      </c>
      <c r="B2635" s="6">
        <v>42577.574861111112</v>
      </c>
      <c r="C2635" s="6">
        <v>42577.770740740743</v>
      </c>
      <c r="D2635" s="5" t="s">
        <v>336</v>
      </c>
      <c r="E2635" s="5" t="s">
        <v>241</v>
      </c>
      <c r="F2635" s="5" t="s">
        <v>337</v>
      </c>
      <c r="G2635" s="5" t="s">
        <v>64</v>
      </c>
      <c r="H2635" s="5" t="s">
        <v>319</v>
      </c>
      <c r="I2635" s="5" t="s">
        <v>69</v>
      </c>
      <c r="J2635" s="5" t="s">
        <v>65</v>
      </c>
      <c r="K2635" s="5" t="s">
        <v>65</v>
      </c>
      <c r="L2635" s="5">
        <v>343973</v>
      </c>
      <c r="M2635" s="5" t="s">
        <v>70</v>
      </c>
      <c r="N2635" s="5" t="s">
        <v>70</v>
      </c>
      <c r="O2635" s="7">
        <v>0</v>
      </c>
      <c r="P2635" s="7">
        <v>0</v>
      </c>
      <c r="Q2635" s="7">
        <v>0</v>
      </c>
      <c r="R2635" s="7">
        <v>0</v>
      </c>
      <c r="T2635" s="5">
        <v>33</v>
      </c>
      <c r="U2635" s="5">
        <v>0</v>
      </c>
      <c r="V2635" s="5">
        <v>0</v>
      </c>
      <c r="W2635" s="5">
        <v>0</v>
      </c>
      <c r="Z2635" s="5">
        <v>0</v>
      </c>
      <c r="AC2635" s="5">
        <v>0</v>
      </c>
      <c r="AF2635" s="5">
        <v>0</v>
      </c>
      <c r="AI2635" s="7">
        <v>476.33969999999999</v>
      </c>
      <c r="AJ2635" s="7">
        <v>0.3281</v>
      </c>
      <c r="AK2635" s="5" t="s">
        <v>149</v>
      </c>
      <c r="AZ2635" s="5" t="s">
        <v>186</v>
      </c>
      <c r="BB2635" s="5" t="s">
        <v>71</v>
      </c>
    </row>
    <row r="2636" spans="1:57" x14ac:dyDescent="0.25">
      <c r="A2636" s="5">
        <v>2635</v>
      </c>
      <c r="B2636" s="6">
        <v>42577.568877314814</v>
      </c>
      <c r="C2636" s="6">
        <v>42577.758587962962</v>
      </c>
      <c r="D2636" s="5" t="s">
        <v>336</v>
      </c>
      <c r="E2636" s="5" t="s">
        <v>241</v>
      </c>
      <c r="F2636" s="5" t="s">
        <v>337</v>
      </c>
      <c r="G2636" s="5" t="s">
        <v>64</v>
      </c>
      <c r="H2636" s="5" t="s">
        <v>319</v>
      </c>
      <c r="I2636" s="5" t="s">
        <v>69</v>
      </c>
      <c r="J2636" s="5" t="s">
        <v>65</v>
      </c>
      <c r="K2636" s="5" t="s">
        <v>65</v>
      </c>
      <c r="L2636" s="5">
        <v>2527539</v>
      </c>
      <c r="M2636" s="5" t="s">
        <v>70</v>
      </c>
      <c r="N2636" s="5" t="s">
        <v>70</v>
      </c>
      <c r="O2636" s="7">
        <v>0</v>
      </c>
      <c r="P2636" s="7">
        <v>0</v>
      </c>
      <c r="Q2636" s="7">
        <v>0</v>
      </c>
      <c r="R2636" s="7">
        <v>0</v>
      </c>
      <c r="T2636" s="5">
        <v>33</v>
      </c>
      <c r="U2636" s="5">
        <v>0</v>
      </c>
      <c r="V2636" s="5">
        <v>0</v>
      </c>
      <c r="W2636" s="5">
        <v>0</v>
      </c>
      <c r="Z2636" s="5">
        <v>0</v>
      </c>
      <c r="AC2636" s="5">
        <v>0</v>
      </c>
      <c r="AF2636" s="5">
        <v>0</v>
      </c>
      <c r="AI2636" s="7">
        <v>476.66</v>
      </c>
      <c r="AJ2636" s="7">
        <v>2.4110999999999998</v>
      </c>
      <c r="AK2636" s="5" t="s">
        <v>148</v>
      </c>
      <c r="AZ2636" s="5" t="s">
        <v>185</v>
      </c>
      <c r="BB2636" s="5" t="s">
        <v>74</v>
      </c>
    </row>
    <row r="2637" spans="1:57" x14ac:dyDescent="0.25">
      <c r="A2637" s="5">
        <v>2636</v>
      </c>
      <c r="B2637" s="6">
        <v>42577.468506944446</v>
      </c>
      <c r="C2637" s="6">
        <v>42577.655601851853</v>
      </c>
      <c r="D2637" s="5" t="s">
        <v>336</v>
      </c>
      <c r="E2637" s="5" t="s">
        <v>68</v>
      </c>
      <c r="F2637" s="5" t="s">
        <v>337</v>
      </c>
      <c r="G2637" s="5" t="s">
        <v>64</v>
      </c>
      <c r="H2637" s="5" t="s">
        <v>319</v>
      </c>
      <c r="I2637" s="5" t="s">
        <v>69</v>
      </c>
      <c r="J2637" s="5" t="s">
        <v>65</v>
      </c>
      <c r="K2637" s="5" t="s">
        <v>65</v>
      </c>
      <c r="L2637" s="5">
        <v>338663</v>
      </c>
      <c r="M2637" s="5" t="s">
        <v>70</v>
      </c>
      <c r="N2637" s="5" t="s">
        <v>70</v>
      </c>
      <c r="O2637" s="7">
        <v>0</v>
      </c>
      <c r="P2637" s="7">
        <v>0</v>
      </c>
      <c r="Q2637" s="7">
        <v>0</v>
      </c>
      <c r="R2637" s="7">
        <v>0</v>
      </c>
      <c r="T2637" s="5">
        <v>33</v>
      </c>
      <c r="U2637" s="5">
        <v>0</v>
      </c>
      <c r="V2637" s="5">
        <v>0</v>
      </c>
      <c r="W2637" s="5">
        <v>0</v>
      </c>
      <c r="Z2637" s="5">
        <v>0</v>
      </c>
      <c r="AC2637" s="5">
        <v>0</v>
      </c>
      <c r="AF2637" s="5">
        <v>0</v>
      </c>
      <c r="AI2637" s="7">
        <v>485.88170000000002</v>
      </c>
      <c r="AJ2637" s="7">
        <v>0.32319999999999999</v>
      </c>
      <c r="AK2637" s="5" t="s">
        <v>149</v>
      </c>
      <c r="AZ2637" s="5" t="s">
        <v>186</v>
      </c>
      <c r="BB2637" s="5" t="s">
        <v>71</v>
      </c>
    </row>
    <row r="2638" spans="1:57" x14ac:dyDescent="0.25">
      <c r="A2638" s="5">
        <v>2637</v>
      </c>
      <c r="B2638" s="6">
        <v>42577.467488425929</v>
      </c>
      <c r="C2638" s="6">
        <v>42577.603194444448</v>
      </c>
      <c r="D2638" s="5" t="s">
        <v>336</v>
      </c>
      <c r="E2638" s="5" t="s">
        <v>68</v>
      </c>
      <c r="F2638" s="5" t="s">
        <v>337</v>
      </c>
      <c r="G2638" s="5" t="s">
        <v>64</v>
      </c>
      <c r="H2638" s="5" t="s">
        <v>319</v>
      </c>
      <c r="I2638" s="5" t="s">
        <v>69</v>
      </c>
      <c r="J2638" s="5" t="s">
        <v>65</v>
      </c>
      <c r="K2638" s="5" t="s">
        <v>65</v>
      </c>
      <c r="L2638" s="5">
        <v>10556178</v>
      </c>
      <c r="M2638" s="5" t="s">
        <v>70</v>
      </c>
      <c r="N2638" s="5" t="s">
        <v>70</v>
      </c>
      <c r="O2638" s="7">
        <v>0</v>
      </c>
      <c r="P2638" s="7">
        <v>0</v>
      </c>
      <c r="Q2638" s="7">
        <v>0</v>
      </c>
      <c r="R2638" s="7">
        <v>0</v>
      </c>
      <c r="T2638" s="5">
        <v>33</v>
      </c>
      <c r="U2638" s="5">
        <v>0</v>
      </c>
      <c r="V2638" s="5">
        <v>0</v>
      </c>
      <c r="W2638" s="5">
        <v>0</v>
      </c>
      <c r="Z2638" s="5">
        <v>0</v>
      </c>
      <c r="AC2638" s="5">
        <v>0</v>
      </c>
      <c r="AF2638" s="5">
        <v>0</v>
      </c>
      <c r="AI2638" s="7">
        <v>487.05059999999997</v>
      </c>
      <c r="AJ2638" s="7">
        <v>10.067399999999999</v>
      </c>
      <c r="AK2638" s="5" t="s">
        <v>148</v>
      </c>
      <c r="AZ2638" s="5" t="s">
        <v>185</v>
      </c>
      <c r="BB2638" s="5" t="s">
        <v>74</v>
      </c>
    </row>
    <row r="2639" spans="1:57" x14ac:dyDescent="0.25">
      <c r="A2639" s="5">
        <v>2638</v>
      </c>
      <c r="B2639" s="6">
        <v>42577.435868055552</v>
      </c>
      <c r="D2639" s="5" t="s">
        <v>317</v>
      </c>
      <c r="E2639" s="5" t="s">
        <v>318</v>
      </c>
      <c r="F2639" s="5" t="s">
        <v>317</v>
      </c>
      <c r="G2639" s="5" t="s">
        <v>80</v>
      </c>
      <c r="H2639" s="5" t="s">
        <v>319</v>
      </c>
      <c r="I2639" s="5" t="s">
        <v>320</v>
      </c>
      <c r="J2639" s="5" t="s">
        <v>65</v>
      </c>
      <c r="K2639" s="5" t="s">
        <v>65</v>
      </c>
      <c r="M2639" s="5" t="s">
        <v>222</v>
      </c>
      <c r="N2639" s="5" t="s">
        <v>66</v>
      </c>
      <c r="O2639" s="7">
        <v>0</v>
      </c>
      <c r="P2639" s="7">
        <v>0</v>
      </c>
      <c r="Q2639" s="7">
        <v>0</v>
      </c>
      <c r="R2639" s="7">
        <v>0</v>
      </c>
      <c r="T2639" s="5">
        <v>0</v>
      </c>
      <c r="W2639" s="5">
        <v>0</v>
      </c>
      <c r="Y2639" s="5">
        <v>0</v>
      </c>
      <c r="Z2639" s="5">
        <v>0</v>
      </c>
      <c r="AB2639" s="5">
        <v>0</v>
      </c>
      <c r="AC2639" s="5">
        <v>0</v>
      </c>
      <c r="AE2639" s="5">
        <v>0</v>
      </c>
      <c r="AF2639" s="5">
        <v>0</v>
      </c>
      <c r="AH2639" s="5">
        <v>0</v>
      </c>
      <c r="AJ2639" s="7">
        <v>0</v>
      </c>
      <c r="BB2639" s="5" t="s">
        <v>322</v>
      </c>
      <c r="BD2639" s="5" t="s">
        <v>323</v>
      </c>
      <c r="BE2639" s="5" t="s">
        <v>324</v>
      </c>
    </row>
    <row r="2640" spans="1:57" x14ac:dyDescent="0.25">
      <c r="A2640" s="5">
        <v>2639</v>
      </c>
      <c r="B2640" s="6">
        <v>42577.317233796297</v>
      </c>
      <c r="D2640" s="5" t="s">
        <v>318</v>
      </c>
      <c r="E2640" s="5" t="s">
        <v>573</v>
      </c>
      <c r="G2640" s="5" t="s">
        <v>64</v>
      </c>
      <c r="H2640" s="5" t="s">
        <v>319</v>
      </c>
      <c r="I2640" s="5" t="s">
        <v>75</v>
      </c>
      <c r="J2640" s="5" t="s">
        <v>65</v>
      </c>
      <c r="K2640" s="5" t="s">
        <v>65</v>
      </c>
      <c r="M2640" s="5" t="s">
        <v>641</v>
      </c>
      <c r="N2640" s="5" t="s">
        <v>76</v>
      </c>
      <c r="O2640" s="7">
        <v>0</v>
      </c>
      <c r="P2640" s="7">
        <v>0</v>
      </c>
      <c r="Q2640" s="7">
        <v>0</v>
      </c>
      <c r="R2640" s="7">
        <v>0</v>
      </c>
      <c r="T2640" s="5">
        <v>0</v>
      </c>
      <c r="W2640" s="5">
        <v>0</v>
      </c>
      <c r="Y2640" s="5">
        <v>0</v>
      </c>
      <c r="Z2640" s="5">
        <v>0</v>
      </c>
      <c r="AB2640" s="5">
        <v>0</v>
      </c>
      <c r="AC2640" s="5">
        <v>0</v>
      </c>
      <c r="AE2640" s="5">
        <v>0</v>
      </c>
      <c r="AF2640" s="5">
        <v>0</v>
      </c>
      <c r="AH2640" s="5">
        <v>0</v>
      </c>
      <c r="AJ2640" s="7">
        <v>0</v>
      </c>
      <c r="AZ2640" s="5" t="s">
        <v>175</v>
      </c>
      <c r="BB2640" s="5" t="s">
        <v>77</v>
      </c>
      <c r="BD2640" s="5" t="s">
        <v>361</v>
      </c>
      <c r="BE2640" s="5" t="s">
        <v>67</v>
      </c>
    </row>
    <row r="2641" spans="1:57" x14ac:dyDescent="0.25">
      <c r="A2641" s="5">
        <v>2640</v>
      </c>
      <c r="B2641" s="6">
        <v>42577.313738425924</v>
      </c>
      <c r="D2641" s="5" t="s">
        <v>318</v>
      </c>
      <c r="E2641" s="5" t="s">
        <v>536</v>
      </c>
      <c r="G2641" s="5" t="s">
        <v>64</v>
      </c>
      <c r="H2641" s="5" t="s">
        <v>319</v>
      </c>
      <c r="I2641" s="5" t="s">
        <v>75</v>
      </c>
      <c r="J2641" s="5" t="s">
        <v>65</v>
      </c>
      <c r="K2641" s="5" t="s">
        <v>65</v>
      </c>
      <c r="M2641" s="5" t="s">
        <v>400</v>
      </c>
      <c r="N2641" s="5" t="s">
        <v>196</v>
      </c>
      <c r="O2641" s="7">
        <v>0</v>
      </c>
      <c r="P2641" s="7">
        <v>0</v>
      </c>
      <c r="Q2641" s="7">
        <v>0</v>
      </c>
      <c r="R2641" s="7">
        <v>0</v>
      </c>
      <c r="T2641" s="5">
        <v>0</v>
      </c>
      <c r="W2641" s="5">
        <v>0</v>
      </c>
      <c r="Y2641" s="5">
        <v>0</v>
      </c>
      <c r="Z2641" s="5">
        <v>0</v>
      </c>
      <c r="AB2641" s="5">
        <v>0</v>
      </c>
      <c r="AC2641" s="5">
        <v>0</v>
      </c>
      <c r="AE2641" s="5">
        <v>0</v>
      </c>
      <c r="AF2641" s="5">
        <v>0</v>
      </c>
      <c r="AH2641" s="5">
        <v>0</v>
      </c>
      <c r="AJ2641" s="7">
        <v>0</v>
      </c>
      <c r="AZ2641" s="5" t="s">
        <v>175</v>
      </c>
      <c r="BB2641" s="5" t="s">
        <v>77</v>
      </c>
      <c r="BD2641" s="5" t="s">
        <v>355</v>
      </c>
      <c r="BE2641" s="5" t="s">
        <v>67</v>
      </c>
    </row>
    <row r="2642" spans="1:57" x14ac:dyDescent="0.25">
      <c r="A2642" s="5">
        <v>2641</v>
      </c>
      <c r="B2642" s="6">
        <v>42577.212418981479</v>
      </c>
      <c r="C2642" s="6">
        <v>42577.38858796296</v>
      </c>
      <c r="D2642" s="5" t="s">
        <v>336</v>
      </c>
      <c r="E2642" s="5" t="s">
        <v>241</v>
      </c>
      <c r="F2642" s="5" t="s">
        <v>337</v>
      </c>
      <c r="G2642" s="5" t="s">
        <v>64</v>
      </c>
      <c r="H2642" s="5" t="s">
        <v>319</v>
      </c>
      <c r="I2642" s="5" t="s">
        <v>69</v>
      </c>
      <c r="J2642" s="5" t="s">
        <v>65</v>
      </c>
      <c r="K2642" s="5" t="s">
        <v>65</v>
      </c>
      <c r="L2642" s="5">
        <v>2421732</v>
      </c>
      <c r="M2642" s="5" t="s">
        <v>70</v>
      </c>
      <c r="N2642" s="5" t="s">
        <v>70</v>
      </c>
      <c r="O2642" s="7">
        <v>0</v>
      </c>
      <c r="P2642" s="7">
        <v>0</v>
      </c>
      <c r="Q2642" s="7">
        <v>0</v>
      </c>
      <c r="R2642" s="7">
        <v>0</v>
      </c>
      <c r="T2642" s="5">
        <v>33</v>
      </c>
      <c r="U2642" s="5">
        <v>0</v>
      </c>
      <c r="V2642" s="5">
        <v>0</v>
      </c>
      <c r="W2642" s="5">
        <v>0</v>
      </c>
      <c r="Z2642" s="5">
        <v>0</v>
      </c>
      <c r="AC2642" s="5">
        <v>0</v>
      </c>
      <c r="AF2642" s="5">
        <v>0</v>
      </c>
      <c r="AI2642" s="7">
        <v>489.36509999999998</v>
      </c>
      <c r="AJ2642" s="7">
        <v>2.3096000000000001</v>
      </c>
      <c r="AK2642" s="5" t="s">
        <v>148</v>
      </c>
      <c r="AZ2642" s="5" t="s">
        <v>185</v>
      </c>
      <c r="BB2642" s="5" t="s">
        <v>74</v>
      </c>
    </row>
    <row r="2643" spans="1:57" x14ac:dyDescent="0.25">
      <c r="A2643" s="5">
        <v>2642</v>
      </c>
      <c r="B2643" s="6">
        <v>42577.1716087963</v>
      </c>
      <c r="C2643" s="6">
        <v>42577.314467592594</v>
      </c>
      <c r="D2643" s="5" t="s">
        <v>336</v>
      </c>
      <c r="E2643" s="5" t="s">
        <v>241</v>
      </c>
      <c r="F2643" s="5" t="s">
        <v>337</v>
      </c>
      <c r="G2643" s="5" t="s">
        <v>64</v>
      </c>
      <c r="H2643" s="5" t="s">
        <v>319</v>
      </c>
      <c r="I2643" s="5" t="s">
        <v>69</v>
      </c>
      <c r="J2643" s="5" t="s">
        <v>65</v>
      </c>
      <c r="K2643" s="5" t="s">
        <v>65</v>
      </c>
      <c r="L2643" s="5">
        <v>5577</v>
      </c>
      <c r="M2643" s="5" t="s">
        <v>70</v>
      </c>
      <c r="N2643" s="5" t="s">
        <v>70</v>
      </c>
      <c r="O2643" s="7">
        <v>0</v>
      </c>
      <c r="P2643" s="7">
        <v>0</v>
      </c>
      <c r="Q2643" s="7">
        <v>0</v>
      </c>
      <c r="R2643" s="7">
        <v>0</v>
      </c>
      <c r="T2643" s="5">
        <v>33</v>
      </c>
      <c r="U2643" s="5">
        <v>0</v>
      </c>
      <c r="V2643" s="5">
        <v>0</v>
      </c>
      <c r="W2643" s="5">
        <v>0</v>
      </c>
      <c r="Z2643" s="5">
        <v>0</v>
      </c>
      <c r="AC2643" s="5">
        <v>0</v>
      </c>
      <c r="AF2643" s="5">
        <v>0</v>
      </c>
      <c r="AI2643" s="7">
        <v>487.16680000000002</v>
      </c>
      <c r="AJ2643" s="7">
        <v>4.8999999999999998E-3</v>
      </c>
      <c r="AK2643" s="5" t="s">
        <v>149</v>
      </c>
      <c r="AZ2643" s="5" t="s">
        <v>186</v>
      </c>
      <c r="BB2643" s="5" t="s">
        <v>71</v>
      </c>
    </row>
    <row r="2644" spans="1:57" x14ac:dyDescent="0.25">
      <c r="A2644" s="5">
        <v>2643</v>
      </c>
      <c r="B2644" s="6">
        <v>42577.129074074073</v>
      </c>
      <c r="C2644" s="6">
        <v>42577.278101851851</v>
      </c>
      <c r="D2644" s="5" t="s">
        <v>336</v>
      </c>
      <c r="E2644" s="5" t="s">
        <v>241</v>
      </c>
      <c r="F2644" s="5" t="s">
        <v>337</v>
      </c>
      <c r="G2644" s="5" t="s">
        <v>64</v>
      </c>
      <c r="H2644" s="5" t="s">
        <v>319</v>
      </c>
      <c r="I2644" s="5" t="s">
        <v>69</v>
      </c>
      <c r="J2644" s="5" t="s">
        <v>65</v>
      </c>
      <c r="K2644" s="5" t="s">
        <v>65</v>
      </c>
      <c r="L2644" s="5">
        <v>208155</v>
      </c>
      <c r="M2644" s="5" t="s">
        <v>70</v>
      </c>
      <c r="N2644" s="5" t="s">
        <v>70</v>
      </c>
      <c r="O2644" s="7">
        <v>0</v>
      </c>
      <c r="P2644" s="7">
        <v>0</v>
      </c>
      <c r="Q2644" s="7">
        <v>0</v>
      </c>
      <c r="R2644" s="7">
        <v>0</v>
      </c>
      <c r="T2644" s="5">
        <v>33</v>
      </c>
      <c r="U2644" s="5">
        <v>0</v>
      </c>
      <c r="V2644" s="5">
        <v>0</v>
      </c>
      <c r="W2644" s="5">
        <v>0</v>
      </c>
      <c r="Z2644" s="5">
        <v>0</v>
      </c>
      <c r="AC2644" s="5">
        <v>0</v>
      </c>
      <c r="AF2644" s="5">
        <v>0</v>
      </c>
      <c r="AI2644" s="7">
        <v>489.5643</v>
      </c>
      <c r="AJ2644" s="7">
        <v>0.19919999999999999</v>
      </c>
      <c r="AK2644" s="5" t="s">
        <v>190</v>
      </c>
      <c r="AZ2644" s="5" t="s">
        <v>185</v>
      </c>
      <c r="BB2644" s="5" t="s">
        <v>74</v>
      </c>
    </row>
    <row r="2645" spans="1:57" x14ac:dyDescent="0.25">
      <c r="A2645" s="5">
        <v>2644</v>
      </c>
      <c r="B2645" s="6">
        <v>42577.088275462964</v>
      </c>
      <c r="C2645" s="6">
        <v>42577.235254629632</v>
      </c>
      <c r="D2645" s="5" t="s">
        <v>336</v>
      </c>
      <c r="E2645" s="5" t="s">
        <v>241</v>
      </c>
      <c r="F2645" s="5" t="s">
        <v>337</v>
      </c>
      <c r="G2645" s="5" t="s">
        <v>64</v>
      </c>
      <c r="H2645" s="5" t="s">
        <v>319</v>
      </c>
      <c r="I2645" s="5" t="s">
        <v>69</v>
      </c>
      <c r="J2645" s="5" t="s">
        <v>65</v>
      </c>
      <c r="K2645" s="5" t="s">
        <v>65</v>
      </c>
      <c r="L2645" s="5">
        <v>2382850</v>
      </c>
      <c r="M2645" s="5" t="s">
        <v>70</v>
      </c>
      <c r="N2645" s="5" t="s">
        <v>70</v>
      </c>
      <c r="O2645" s="7">
        <v>0</v>
      </c>
      <c r="P2645" s="7">
        <v>0</v>
      </c>
      <c r="Q2645" s="7">
        <v>0</v>
      </c>
      <c r="R2645" s="7">
        <v>0</v>
      </c>
      <c r="T2645" s="5">
        <v>33</v>
      </c>
      <c r="U2645" s="5">
        <v>0</v>
      </c>
      <c r="V2645" s="5">
        <v>0</v>
      </c>
      <c r="W2645" s="5">
        <v>0</v>
      </c>
      <c r="Z2645" s="5">
        <v>0</v>
      </c>
      <c r="AC2645" s="5">
        <v>0</v>
      </c>
      <c r="AF2645" s="5">
        <v>0</v>
      </c>
      <c r="AI2645" s="7">
        <v>491.83769999999998</v>
      </c>
      <c r="AJ2645" s="7">
        <v>2.2734000000000001</v>
      </c>
      <c r="AK2645" s="5" t="s">
        <v>189</v>
      </c>
      <c r="AZ2645" s="5" t="s">
        <v>186</v>
      </c>
      <c r="BB2645" s="5" t="s">
        <v>71</v>
      </c>
    </row>
    <row r="2646" spans="1:57" x14ac:dyDescent="0.25">
      <c r="A2646" s="5">
        <v>2645</v>
      </c>
      <c r="B2646" s="6">
        <v>42577.045740740738</v>
      </c>
      <c r="C2646" s="6">
        <v>42577.197453703702</v>
      </c>
      <c r="D2646" s="5" t="s">
        <v>336</v>
      </c>
      <c r="E2646" s="5" t="s">
        <v>241</v>
      </c>
      <c r="F2646" s="5" t="s">
        <v>337</v>
      </c>
      <c r="G2646" s="5" t="s">
        <v>64</v>
      </c>
      <c r="H2646" s="5" t="s">
        <v>319</v>
      </c>
      <c r="I2646" s="5" t="s">
        <v>69</v>
      </c>
      <c r="J2646" s="5" t="s">
        <v>65</v>
      </c>
      <c r="K2646" s="5" t="s">
        <v>65</v>
      </c>
      <c r="L2646" s="5">
        <v>7139942</v>
      </c>
      <c r="M2646" s="5" t="s">
        <v>70</v>
      </c>
      <c r="N2646" s="5" t="s">
        <v>70</v>
      </c>
      <c r="O2646" s="7">
        <v>0</v>
      </c>
      <c r="P2646" s="7">
        <v>0</v>
      </c>
      <c r="Q2646" s="7">
        <v>0</v>
      </c>
      <c r="R2646" s="7">
        <v>0</v>
      </c>
      <c r="T2646" s="5">
        <v>33</v>
      </c>
      <c r="U2646" s="5">
        <v>0</v>
      </c>
      <c r="V2646" s="5">
        <v>0</v>
      </c>
      <c r="W2646" s="5">
        <v>0</v>
      </c>
      <c r="Z2646" s="5">
        <v>0</v>
      </c>
      <c r="AC2646" s="5">
        <v>0</v>
      </c>
      <c r="AF2646" s="5">
        <v>0</v>
      </c>
      <c r="AI2646" s="7">
        <v>498.6463</v>
      </c>
      <c r="AJ2646" s="7">
        <v>6.8086000000000002</v>
      </c>
      <c r="AK2646" s="5" t="s">
        <v>190</v>
      </c>
      <c r="AZ2646" s="5" t="s">
        <v>185</v>
      </c>
      <c r="BB2646" s="5" t="s">
        <v>74</v>
      </c>
    </row>
    <row r="2647" spans="1:57" x14ac:dyDescent="0.25">
      <c r="A2647" s="5">
        <v>2646</v>
      </c>
      <c r="B2647" s="6">
        <v>42576.962407407409</v>
      </c>
      <c r="C2647" s="6">
        <v>42577.127708333333</v>
      </c>
      <c r="D2647" s="5" t="s">
        <v>336</v>
      </c>
      <c r="E2647" s="5" t="s">
        <v>68</v>
      </c>
      <c r="F2647" s="5" t="s">
        <v>337</v>
      </c>
      <c r="G2647" s="5" t="s">
        <v>64</v>
      </c>
      <c r="H2647" s="5" t="s">
        <v>319</v>
      </c>
      <c r="I2647" s="5" t="s">
        <v>69</v>
      </c>
      <c r="J2647" s="5" t="s">
        <v>65</v>
      </c>
      <c r="K2647" s="5" t="s">
        <v>65</v>
      </c>
      <c r="L2647" s="5">
        <v>233302</v>
      </c>
      <c r="M2647" s="5" t="s">
        <v>70</v>
      </c>
      <c r="N2647" s="5" t="s">
        <v>70</v>
      </c>
      <c r="O2647" s="7">
        <v>0</v>
      </c>
      <c r="P2647" s="7">
        <v>0</v>
      </c>
      <c r="Q2647" s="7">
        <v>0</v>
      </c>
      <c r="R2647" s="7">
        <v>0</v>
      </c>
      <c r="T2647" s="5">
        <v>33</v>
      </c>
      <c r="U2647" s="5">
        <v>0</v>
      </c>
      <c r="V2647" s="5">
        <v>0</v>
      </c>
      <c r="W2647" s="5">
        <v>0</v>
      </c>
      <c r="Z2647" s="5">
        <v>0</v>
      </c>
      <c r="AC2647" s="5">
        <v>0</v>
      </c>
      <c r="AF2647" s="5">
        <v>0</v>
      </c>
      <c r="AI2647" s="7">
        <v>498.86900000000003</v>
      </c>
      <c r="AJ2647" s="7">
        <v>0.22270000000000001</v>
      </c>
      <c r="AK2647" s="5" t="s">
        <v>190</v>
      </c>
      <c r="AZ2647" s="5" t="s">
        <v>185</v>
      </c>
      <c r="BB2647" s="5" t="s">
        <v>74</v>
      </c>
    </row>
    <row r="2648" spans="1:57" x14ac:dyDescent="0.25">
      <c r="A2648" s="5">
        <v>2647</v>
      </c>
      <c r="B2648" s="6">
        <v>42576.879074074073</v>
      </c>
      <c r="C2648" s="6">
        <v>42577.046851851854</v>
      </c>
      <c r="D2648" s="5" t="s">
        <v>336</v>
      </c>
      <c r="E2648" s="5" t="s">
        <v>68</v>
      </c>
      <c r="F2648" s="5" t="s">
        <v>337</v>
      </c>
      <c r="G2648" s="5" t="s">
        <v>64</v>
      </c>
      <c r="H2648" s="5" t="s">
        <v>319</v>
      </c>
      <c r="I2648" s="5" t="s">
        <v>69</v>
      </c>
      <c r="J2648" s="5" t="s">
        <v>65</v>
      </c>
      <c r="K2648" s="5" t="s">
        <v>65</v>
      </c>
      <c r="L2648" s="5">
        <v>465088</v>
      </c>
      <c r="M2648" s="5" t="s">
        <v>70</v>
      </c>
      <c r="N2648" s="5" t="s">
        <v>70</v>
      </c>
      <c r="O2648" s="7">
        <v>0</v>
      </c>
      <c r="P2648" s="7">
        <v>0</v>
      </c>
      <c r="Q2648" s="7">
        <v>0</v>
      </c>
      <c r="R2648" s="7">
        <v>0</v>
      </c>
      <c r="T2648" s="5">
        <v>33</v>
      </c>
      <c r="U2648" s="5">
        <v>0</v>
      </c>
      <c r="V2648" s="5">
        <v>0</v>
      </c>
      <c r="W2648" s="5">
        <v>0</v>
      </c>
      <c r="Z2648" s="5">
        <v>0</v>
      </c>
      <c r="AC2648" s="5">
        <v>0</v>
      </c>
      <c r="AF2648" s="5">
        <v>0</v>
      </c>
      <c r="AI2648" s="7">
        <v>499.31229999999999</v>
      </c>
      <c r="AJ2648" s="7">
        <v>0.44340000000000002</v>
      </c>
      <c r="AK2648" s="5" t="s">
        <v>190</v>
      </c>
      <c r="AZ2648" s="5" t="s">
        <v>185</v>
      </c>
      <c r="BB2648" s="5" t="s">
        <v>74</v>
      </c>
    </row>
    <row r="2649" spans="1:57" x14ac:dyDescent="0.25">
      <c r="A2649" s="5">
        <v>2648</v>
      </c>
      <c r="B2649" s="6">
        <v>42576.856261574074</v>
      </c>
      <c r="D2649" s="5" t="s">
        <v>318</v>
      </c>
      <c r="E2649" s="5" t="s">
        <v>801</v>
      </c>
      <c r="G2649" s="5" t="s">
        <v>64</v>
      </c>
      <c r="H2649" s="5" t="s">
        <v>319</v>
      </c>
      <c r="I2649" s="5" t="s">
        <v>75</v>
      </c>
      <c r="J2649" s="5" t="s">
        <v>65</v>
      </c>
      <c r="K2649" s="5" t="s">
        <v>65</v>
      </c>
      <c r="M2649" s="5" t="s">
        <v>802</v>
      </c>
      <c r="N2649" s="5" t="s">
        <v>216</v>
      </c>
      <c r="O2649" s="7">
        <v>0</v>
      </c>
      <c r="P2649" s="7">
        <v>0</v>
      </c>
      <c r="Q2649" s="7">
        <v>0</v>
      </c>
      <c r="R2649" s="7">
        <v>0</v>
      </c>
      <c r="T2649" s="5">
        <v>0</v>
      </c>
      <c r="W2649" s="5">
        <v>0</v>
      </c>
      <c r="Y2649" s="5">
        <v>0</v>
      </c>
      <c r="Z2649" s="5">
        <v>0</v>
      </c>
      <c r="AB2649" s="5">
        <v>0</v>
      </c>
      <c r="AC2649" s="5">
        <v>0</v>
      </c>
      <c r="AE2649" s="5">
        <v>0</v>
      </c>
      <c r="AF2649" s="5">
        <v>0</v>
      </c>
      <c r="AH2649" s="5">
        <v>0</v>
      </c>
      <c r="AJ2649" s="7">
        <v>0</v>
      </c>
      <c r="AZ2649" s="5" t="s">
        <v>175</v>
      </c>
      <c r="BB2649" s="5" t="s">
        <v>77</v>
      </c>
      <c r="BD2649" s="5" t="s">
        <v>589</v>
      </c>
      <c r="BE2649" s="5" t="s">
        <v>67</v>
      </c>
    </row>
    <row r="2650" spans="1:57" x14ac:dyDescent="0.25">
      <c r="A2650" s="5">
        <v>2649</v>
      </c>
      <c r="B2650" s="6">
        <v>42576.832731481481</v>
      </c>
      <c r="D2650" s="5" t="s">
        <v>318</v>
      </c>
      <c r="E2650" s="5" t="s">
        <v>330</v>
      </c>
      <c r="G2650" s="5" t="s">
        <v>64</v>
      </c>
      <c r="H2650" s="5" t="s">
        <v>319</v>
      </c>
      <c r="I2650" s="5" t="s">
        <v>75</v>
      </c>
      <c r="J2650" s="5" t="s">
        <v>65</v>
      </c>
      <c r="K2650" s="5" t="s">
        <v>65</v>
      </c>
      <c r="M2650" s="5" t="s">
        <v>265</v>
      </c>
      <c r="N2650" s="5" t="s">
        <v>76</v>
      </c>
      <c r="O2650" s="7">
        <v>0</v>
      </c>
      <c r="P2650" s="7">
        <v>0</v>
      </c>
      <c r="Q2650" s="7">
        <v>0</v>
      </c>
      <c r="R2650" s="7">
        <v>0</v>
      </c>
      <c r="T2650" s="5">
        <v>0</v>
      </c>
      <c r="W2650" s="5">
        <v>0</v>
      </c>
      <c r="Y2650" s="5">
        <v>0</v>
      </c>
      <c r="Z2650" s="5">
        <v>0</v>
      </c>
      <c r="AB2650" s="5">
        <v>0</v>
      </c>
      <c r="AC2650" s="5">
        <v>0</v>
      </c>
      <c r="AE2650" s="5">
        <v>0</v>
      </c>
      <c r="AF2650" s="5">
        <v>0</v>
      </c>
      <c r="AH2650" s="5">
        <v>0</v>
      </c>
      <c r="AJ2650" s="7">
        <v>0</v>
      </c>
      <c r="AZ2650" s="5" t="s">
        <v>175</v>
      </c>
      <c r="BB2650" s="5" t="s">
        <v>77</v>
      </c>
      <c r="BD2650" s="5" t="s">
        <v>749</v>
      </c>
      <c r="BE2650" s="5" t="s">
        <v>67</v>
      </c>
    </row>
    <row r="2651" spans="1:57" x14ac:dyDescent="0.25">
      <c r="A2651" s="5">
        <v>2650</v>
      </c>
      <c r="B2651" s="6">
        <v>42576.829050925924</v>
      </c>
      <c r="D2651" s="5" t="s">
        <v>318</v>
      </c>
      <c r="E2651" s="5" t="s">
        <v>330</v>
      </c>
      <c r="G2651" s="5" t="s">
        <v>64</v>
      </c>
      <c r="H2651" s="5" t="s">
        <v>319</v>
      </c>
      <c r="I2651" s="5" t="s">
        <v>75</v>
      </c>
      <c r="J2651" s="5" t="s">
        <v>65</v>
      </c>
      <c r="K2651" s="5" t="s">
        <v>65</v>
      </c>
      <c r="M2651" s="5" t="s">
        <v>392</v>
      </c>
      <c r="N2651" s="5" t="s">
        <v>66</v>
      </c>
      <c r="O2651" s="7">
        <v>0</v>
      </c>
      <c r="P2651" s="7">
        <v>0</v>
      </c>
      <c r="Q2651" s="7">
        <v>0</v>
      </c>
      <c r="R2651" s="7">
        <v>0</v>
      </c>
      <c r="T2651" s="5">
        <v>0</v>
      </c>
      <c r="W2651" s="5">
        <v>0</v>
      </c>
      <c r="Y2651" s="5">
        <v>0</v>
      </c>
      <c r="Z2651" s="5">
        <v>0</v>
      </c>
      <c r="AB2651" s="5">
        <v>0</v>
      </c>
      <c r="AC2651" s="5">
        <v>0</v>
      </c>
      <c r="AE2651" s="5">
        <v>0</v>
      </c>
      <c r="AF2651" s="5">
        <v>0</v>
      </c>
      <c r="AH2651" s="5">
        <v>0</v>
      </c>
      <c r="AJ2651" s="7">
        <v>0</v>
      </c>
      <c r="AZ2651" s="5" t="s">
        <v>175</v>
      </c>
      <c r="BB2651" s="5" t="s">
        <v>77</v>
      </c>
      <c r="BD2651" s="5" t="s">
        <v>803</v>
      </c>
      <c r="BE2651" s="5" t="s">
        <v>67</v>
      </c>
    </row>
    <row r="2652" spans="1:57" x14ac:dyDescent="0.25">
      <c r="A2652" s="5">
        <v>2651</v>
      </c>
      <c r="B2652" s="6">
        <v>42576.820787037039</v>
      </c>
      <c r="D2652" s="5" t="s">
        <v>318</v>
      </c>
      <c r="E2652" s="5" t="s">
        <v>330</v>
      </c>
      <c r="G2652" s="5" t="s">
        <v>64</v>
      </c>
      <c r="H2652" s="5" t="s">
        <v>319</v>
      </c>
      <c r="I2652" s="5" t="s">
        <v>75</v>
      </c>
      <c r="J2652" s="5" t="s">
        <v>65</v>
      </c>
      <c r="K2652" s="5" t="s">
        <v>65</v>
      </c>
      <c r="M2652" s="5" t="s">
        <v>187</v>
      </c>
      <c r="N2652" s="5" t="s">
        <v>66</v>
      </c>
      <c r="O2652" s="7">
        <v>0</v>
      </c>
      <c r="P2652" s="7">
        <v>0</v>
      </c>
      <c r="Q2652" s="7">
        <v>0</v>
      </c>
      <c r="R2652" s="7">
        <v>0</v>
      </c>
      <c r="T2652" s="5">
        <v>0</v>
      </c>
      <c r="W2652" s="5">
        <v>0</v>
      </c>
      <c r="Y2652" s="5">
        <v>0</v>
      </c>
      <c r="Z2652" s="5">
        <v>0</v>
      </c>
      <c r="AB2652" s="5">
        <v>0</v>
      </c>
      <c r="AC2652" s="5">
        <v>0</v>
      </c>
      <c r="AE2652" s="5">
        <v>0</v>
      </c>
      <c r="AF2652" s="5">
        <v>0</v>
      </c>
      <c r="AH2652" s="5">
        <v>0</v>
      </c>
      <c r="AJ2652" s="7">
        <v>0</v>
      </c>
      <c r="AZ2652" s="5" t="s">
        <v>175</v>
      </c>
      <c r="BB2652" s="5" t="s">
        <v>77</v>
      </c>
      <c r="BD2652" s="5" t="s">
        <v>803</v>
      </c>
      <c r="BE2652" s="5" t="s">
        <v>67</v>
      </c>
    </row>
    <row r="2653" spans="1:57" x14ac:dyDescent="0.25">
      <c r="A2653" s="5">
        <v>2652</v>
      </c>
      <c r="B2653" s="6">
        <v>42576.799780092595</v>
      </c>
      <c r="D2653" s="5" t="s">
        <v>318</v>
      </c>
      <c r="E2653" s="5" t="s">
        <v>712</v>
      </c>
      <c r="G2653" s="5" t="s">
        <v>64</v>
      </c>
      <c r="H2653" s="5" t="s">
        <v>319</v>
      </c>
      <c r="I2653" s="5" t="s">
        <v>75</v>
      </c>
      <c r="J2653" s="5" t="s">
        <v>65</v>
      </c>
      <c r="K2653" s="5" t="s">
        <v>65</v>
      </c>
      <c r="M2653" s="5" t="s">
        <v>403</v>
      </c>
      <c r="N2653" s="5" t="s">
        <v>66</v>
      </c>
      <c r="O2653" s="7">
        <v>0</v>
      </c>
      <c r="P2653" s="7">
        <v>0</v>
      </c>
      <c r="Q2653" s="7">
        <v>0</v>
      </c>
      <c r="R2653" s="7">
        <v>0</v>
      </c>
      <c r="T2653" s="5">
        <v>0</v>
      </c>
      <c r="W2653" s="5">
        <v>0</v>
      </c>
      <c r="Y2653" s="5">
        <v>0</v>
      </c>
      <c r="Z2653" s="5">
        <v>0</v>
      </c>
      <c r="AB2653" s="5">
        <v>0</v>
      </c>
      <c r="AC2653" s="5">
        <v>0</v>
      </c>
      <c r="AE2653" s="5">
        <v>0</v>
      </c>
      <c r="AF2653" s="5">
        <v>0</v>
      </c>
      <c r="AH2653" s="5">
        <v>0</v>
      </c>
      <c r="AJ2653" s="7">
        <v>0</v>
      </c>
      <c r="AZ2653" s="5" t="s">
        <v>175</v>
      </c>
      <c r="BB2653" s="5" t="s">
        <v>77</v>
      </c>
      <c r="BD2653" s="5" t="s">
        <v>361</v>
      </c>
      <c r="BE2653" s="5" t="s">
        <v>67</v>
      </c>
    </row>
    <row r="2654" spans="1:57" x14ac:dyDescent="0.25">
      <c r="A2654" s="5">
        <v>2653</v>
      </c>
      <c r="B2654" s="6">
        <v>42576.795740740738</v>
      </c>
      <c r="C2654" s="6">
        <v>42576.942152777781</v>
      </c>
      <c r="D2654" s="5" t="s">
        <v>336</v>
      </c>
      <c r="E2654" s="5" t="s">
        <v>241</v>
      </c>
      <c r="F2654" s="5" t="s">
        <v>337</v>
      </c>
      <c r="G2654" s="5" t="s">
        <v>64</v>
      </c>
      <c r="H2654" s="5" t="s">
        <v>319</v>
      </c>
      <c r="I2654" s="5" t="s">
        <v>69</v>
      </c>
      <c r="J2654" s="5" t="s">
        <v>65</v>
      </c>
      <c r="K2654" s="5" t="s">
        <v>65</v>
      </c>
      <c r="L2654" s="5">
        <v>566636</v>
      </c>
      <c r="M2654" s="5" t="s">
        <v>70</v>
      </c>
      <c r="N2654" s="5" t="s">
        <v>70</v>
      </c>
      <c r="O2654" s="7">
        <v>0</v>
      </c>
      <c r="P2654" s="7">
        <v>0</v>
      </c>
      <c r="Q2654" s="7">
        <v>0</v>
      </c>
      <c r="R2654" s="7">
        <v>0</v>
      </c>
      <c r="T2654" s="5">
        <v>33</v>
      </c>
      <c r="U2654" s="5">
        <v>0</v>
      </c>
      <c r="V2654" s="5">
        <v>0</v>
      </c>
      <c r="W2654" s="5">
        <v>0</v>
      </c>
      <c r="Z2654" s="5">
        <v>0</v>
      </c>
      <c r="AC2654" s="5">
        <v>0</v>
      </c>
      <c r="AF2654" s="5">
        <v>0</v>
      </c>
      <c r="AI2654" s="7">
        <v>499.85340000000002</v>
      </c>
      <c r="AJ2654" s="7">
        <v>0.54100000000000004</v>
      </c>
      <c r="AK2654" s="5" t="s">
        <v>190</v>
      </c>
      <c r="AZ2654" s="5" t="s">
        <v>185</v>
      </c>
      <c r="BB2654" s="5" t="s">
        <v>74</v>
      </c>
    </row>
    <row r="2655" spans="1:57" x14ac:dyDescent="0.25">
      <c r="A2655" s="5">
        <v>2654</v>
      </c>
      <c r="B2655" s="6">
        <v>42576.783472222225</v>
      </c>
      <c r="D2655" s="5" t="s">
        <v>318</v>
      </c>
      <c r="E2655" s="5" t="s">
        <v>804</v>
      </c>
      <c r="G2655" s="5" t="s">
        <v>64</v>
      </c>
      <c r="H2655" s="5" t="s">
        <v>319</v>
      </c>
      <c r="I2655" s="5" t="s">
        <v>75</v>
      </c>
      <c r="J2655" s="5" t="s">
        <v>65</v>
      </c>
      <c r="K2655" s="5" t="s">
        <v>65</v>
      </c>
      <c r="M2655" s="5" t="s">
        <v>805</v>
      </c>
      <c r="N2655" s="5" t="s">
        <v>238</v>
      </c>
      <c r="O2655" s="7">
        <v>0</v>
      </c>
      <c r="P2655" s="7">
        <v>0</v>
      </c>
      <c r="Q2655" s="7">
        <v>0</v>
      </c>
      <c r="R2655" s="7">
        <v>0</v>
      </c>
      <c r="T2655" s="5">
        <v>0</v>
      </c>
      <c r="W2655" s="5">
        <v>0</v>
      </c>
      <c r="Y2655" s="5">
        <v>0</v>
      </c>
      <c r="Z2655" s="5">
        <v>0</v>
      </c>
      <c r="AB2655" s="5">
        <v>0</v>
      </c>
      <c r="AC2655" s="5">
        <v>0</v>
      </c>
      <c r="AE2655" s="5">
        <v>0</v>
      </c>
      <c r="AF2655" s="5">
        <v>0</v>
      </c>
      <c r="AH2655" s="5">
        <v>0</v>
      </c>
      <c r="AJ2655" s="7">
        <v>0</v>
      </c>
      <c r="AZ2655" s="5" t="s">
        <v>175</v>
      </c>
      <c r="BB2655" s="5" t="s">
        <v>77</v>
      </c>
      <c r="BD2655" s="5" t="s">
        <v>399</v>
      </c>
      <c r="BE2655" s="5" t="s">
        <v>67</v>
      </c>
    </row>
    <row r="2656" spans="1:57" x14ac:dyDescent="0.25">
      <c r="A2656" s="5">
        <v>2655</v>
      </c>
      <c r="B2656" s="6">
        <v>42576.782407407409</v>
      </c>
      <c r="D2656" s="5" t="s">
        <v>318</v>
      </c>
      <c r="E2656" s="5" t="s">
        <v>806</v>
      </c>
      <c r="G2656" s="5" t="s">
        <v>64</v>
      </c>
      <c r="H2656" s="5" t="s">
        <v>319</v>
      </c>
      <c r="I2656" s="5" t="s">
        <v>75</v>
      </c>
      <c r="J2656" s="5" t="s">
        <v>65</v>
      </c>
      <c r="K2656" s="5" t="s">
        <v>65</v>
      </c>
      <c r="M2656" s="5" t="s">
        <v>567</v>
      </c>
      <c r="N2656" s="5" t="s">
        <v>76</v>
      </c>
      <c r="O2656" s="7">
        <v>0</v>
      </c>
      <c r="P2656" s="7">
        <v>0</v>
      </c>
      <c r="Q2656" s="7">
        <v>0</v>
      </c>
      <c r="R2656" s="7">
        <v>0</v>
      </c>
      <c r="T2656" s="5">
        <v>0</v>
      </c>
      <c r="W2656" s="5">
        <v>0</v>
      </c>
      <c r="Y2656" s="5">
        <v>0</v>
      </c>
      <c r="Z2656" s="5">
        <v>0</v>
      </c>
      <c r="AB2656" s="5">
        <v>0</v>
      </c>
      <c r="AC2656" s="5">
        <v>0</v>
      </c>
      <c r="AE2656" s="5">
        <v>0</v>
      </c>
      <c r="AF2656" s="5">
        <v>0</v>
      </c>
      <c r="AH2656" s="5">
        <v>0</v>
      </c>
      <c r="AJ2656" s="7">
        <v>0</v>
      </c>
      <c r="AZ2656" s="5" t="s">
        <v>175</v>
      </c>
      <c r="BB2656" s="5" t="s">
        <v>77</v>
      </c>
      <c r="BD2656" s="5" t="s">
        <v>399</v>
      </c>
      <c r="BE2656" s="5" t="s">
        <v>67</v>
      </c>
    </row>
    <row r="2657" spans="1:57" x14ac:dyDescent="0.25">
      <c r="A2657" s="5">
        <v>2656</v>
      </c>
      <c r="B2657" s="6">
        <v>42576.781840277778</v>
      </c>
      <c r="D2657" s="5" t="s">
        <v>318</v>
      </c>
      <c r="E2657" s="5" t="s">
        <v>806</v>
      </c>
      <c r="G2657" s="5" t="s">
        <v>64</v>
      </c>
      <c r="H2657" s="5" t="s">
        <v>319</v>
      </c>
      <c r="I2657" s="5" t="s">
        <v>75</v>
      </c>
      <c r="J2657" s="5" t="s">
        <v>65</v>
      </c>
      <c r="K2657" s="5" t="s">
        <v>65</v>
      </c>
      <c r="M2657" s="5" t="s">
        <v>194</v>
      </c>
      <c r="N2657" s="5" t="s">
        <v>66</v>
      </c>
      <c r="O2657" s="7">
        <v>0</v>
      </c>
      <c r="P2657" s="7">
        <v>0</v>
      </c>
      <c r="Q2657" s="7">
        <v>0</v>
      </c>
      <c r="R2657" s="7">
        <v>0</v>
      </c>
      <c r="T2657" s="5">
        <v>0</v>
      </c>
      <c r="W2657" s="5">
        <v>0</v>
      </c>
      <c r="Y2657" s="5">
        <v>0</v>
      </c>
      <c r="Z2657" s="5">
        <v>0</v>
      </c>
      <c r="AB2657" s="5">
        <v>0</v>
      </c>
      <c r="AC2657" s="5">
        <v>0</v>
      </c>
      <c r="AE2657" s="5">
        <v>0</v>
      </c>
      <c r="AF2657" s="5">
        <v>0</v>
      </c>
      <c r="AH2657" s="5">
        <v>0</v>
      </c>
      <c r="AJ2657" s="7">
        <v>0</v>
      </c>
      <c r="AZ2657" s="5" t="s">
        <v>175</v>
      </c>
      <c r="BB2657" s="5" t="s">
        <v>77</v>
      </c>
      <c r="BD2657" s="5" t="s">
        <v>391</v>
      </c>
      <c r="BE2657" s="5" t="s">
        <v>67</v>
      </c>
    </row>
    <row r="2658" spans="1:57" x14ac:dyDescent="0.25">
      <c r="A2658" s="5">
        <v>2657</v>
      </c>
      <c r="B2658" s="6">
        <v>42576.78125</v>
      </c>
      <c r="D2658" s="5" t="s">
        <v>318</v>
      </c>
      <c r="E2658" s="5" t="s">
        <v>807</v>
      </c>
      <c r="G2658" s="5" t="s">
        <v>64</v>
      </c>
      <c r="H2658" s="5" t="s">
        <v>319</v>
      </c>
      <c r="I2658" s="5" t="s">
        <v>75</v>
      </c>
      <c r="J2658" s="5" t="s">
        <v>65</v>
      </c>
      <c r="K2658" s="5" t="s">
        <v>65</v>
      </c>
      <c r="M2658" s="5" t="s">
        <v>388</v>
      </c>
      <c r="N2658" s="5" t="s">
        <v>66</v>
      </c>
      <c r="O2658" s="7">
        <v>0</v>
      </c>
      <c r="P2658" s="7">
        <v>0</v>
      </c>
      <c r="Q2658" s="7">
        <v>0</v>
      </c>
      <c r="R2658" s="7">
        <v>0</v>
      </c>
      <c r="T2658" s="5">
        <v>0</v>
      </c>
      <c r="W2658" s="5">
        <v>0</v>
      </c>
      <c r="Y2658" s="5">
        <v>0</v>
      </c>
      <c r="Z2658" s="5">
        <v>0</v>
      </c>
      <c r="AB2658" s="5">
        <v>0</v>
      </c>
      <c r="AC2658" s="5">
        <v>0</v>
      </c>
      <c r="AE2658" s="5">
        <v>0</v>
      </c>
      <c r="AF2658" s="5">
        <v>0</v>
      </c>
      <c r="AH2658" s="5">
        <v>0</v>
      </c>
      <c r="AJ2658" s="7">
        <v>0</v>
      </c>
      <c r="AZ2658" s="5" t="s">
        <v>175</v>
      </c>
      <c r="BB2658" s="5" t="s">
        <v>77</v>
      </c>
      <c r="BD2658" s="5" t="s">
        <v>391</v>
      </c>
      <c r="BE2658" s="5" t="s">
        <v>67</v>
      </c>
    </row>
    <row r="2659" spans="1:57" x14ac:dyDescent="0.25">
      <c r="A2659" s="5">
        <v>2658</v>
      </c>
      <c r="B2659" s="6">
        <v>42576.743923611109</v>
      </c>
      <c r="D2659" s="5" t="s">
        <v>346</v>
      </c>
      <c r="E2659" s="5" t="s">
        <v>318</v>
      </c>
      <c r="G2659" s="5" t="s">
        <v>64</v>
      </c>
      <c r="H2659" s="5" t="s">
        <v>319</v>
      </c>
      <c r="I2659" s="5" t="s">
        <v>176</v>
      </c>
      <c r="J2659" s="5" t="s">
        <v>65</v>
      </c>
      <c r="K2659" s="5" t="s">
        <v>65</v>
      </c>
      <c r="M2659" s="5" t="s">
        <v>381</v>
      </c>
      <c r="N2659" s="5" t="s">
        <v>66</v>
      </c>
      <c r="O2659" s="7">
        <v>0</v>
      </c>
      <c r="P2659" s="7">
        <v>0</v>
      </c>
      <c r="Q2659" s="7">
        <v>0</v>
      </c>
      <c r="R2659" s="7">
        <v>0</v>
      </c>
      <c r="T2659" s="5">
        <v>0</v>
      </c>
      <c r="W2659" s="5">
        <v>0</v>
      </c>
      <c r="Y2659" s="5">
        <v>0</v>
      </c>
      <c r="Z2659" s="5">
        <v>0</v>
      </c>
      <c r="AB2659" s="5">
        <v>0</v>
      </c>
      <c r="AC2659" s="5">
        <v>0</v>
      </c>
      <c r="AE2659" s="5">
        <v>0</v>
      </c>
      <c r="AF2659" s="5">
        <v>0</v>
      </c>
      <c r="AH2659" s="5">
        <v>0</v>
      </c>
      <c r="AJ2659" s="7">
        <v>0</v>
      </c>
      <c r="AZ2659" s="5" t="s">
        <v>175</v>
      </c>
      <c r="BB2659" s="5" t="s">
        <v>178</v>
      </c>
      <c r="BD2659" s="5" t="s">
        <v>394</v>
      </c>
      <c r="BE2659" s="5" t="s">
        <v>67</v>
      </c>
    </row>
    <row r="2660" spans="1:57" x14ac:dyDescent="0.25">
      <c r="A2660" s="5">
        <v>2659</v>
      </c>
      <c r="B2660" s="6">
        <v>42576.719340277778</v>
      </c>
      <c r="D2660" s="5" t="s">
        <v>318</v>
      </c>
      <c r="E2660" s="5" t="s">
        <v>330</v>
      </c>
      <c r="G2660" s="5" t="s">
        <v>64</v>
      </c>
      <c r="H2660" s="5" t="s">
        <v>319</v>
      </c>
      <c r="I2660" s="5" t="s">
        <v>75</v>
      </c>
      <c r="J2660" s="5" t="s">
        <v>65</v>
      </c>
      <c r="K2660" s="5" t="s">
        <v>65</v>
      </c>
      <c r="M2660" s="5" t="s">
        <v>673</v>
      </c>
      <c r="N2660" s="5" t="s">
        <v>183</v>
      </c>
      <c r="O2660" s="7">
        <v>0</v>
      </c>
      <c r="P2660" s="7">
        <v>0</v>
      </c>
      <c r="Q2660" s="7">
        <v>0</v>
      </c>
      <c r="R2660" s="7">
        <v>0</v>
      </c>
      <c r="T2660" s="5">
        <v>0</v>
      </c>
      <c r="W2660" s="5">
        <v>0</v>
      </c>
      <c r="Y2660" s="5">
        <v>0</v>
      </c>
      <c r="Z2660" s="5">
        <v>0</v>
      </c>
      <c r="AB2660" s="5">
        <v>0</v>
      </c>
      <c r="AC2660" s="5">
        <v>0</v>
      </c>
      <c r="AE2660" s="5">
        <v>0</v>
      </c>
      <c r="AF2660" s="5">
        <v>0</v>
      </c>
      <c r="AH2660" s="5">
        <v>0</v>
      </c>
      <c r="AJ2660" s="7">
        <v>0</v>
      </c>
      <c r="AZ2660" s="5" t="s">
        <v>175</v>
      </c>
      <c r="BB2660" s="5" t="s">
        <v>77</v>
      </c>
      <c r="BD2660" s="5" t="s">
        <v>393</v>
      </c>
      <c r="BE2660" s="5" t="s">
        <v>67</v>
      </c>
    </row>
    <row r="2661" spans="1:57" x14ac:dyDescent="0.25">
      <c r="A2661" s="5">
        <v>2660</v>
      </c>
      <c r="B2661" s="6">
        <v>42576.694201388891</v>
      </c>
      <c r="D2661" s="5" t="s">
        <v>317</v>
      </c>
      <c r="E2661" s="5" t="s">
        <v>318</v>
      </c>
      <c r="F2661" s="5" t="s">
        <v>317</v>
      </c>
      <c r="G2661" s="5" t="s">
        <v>80</v>
      </c>
      <c r="H2661" s="5" t="s">
        <v>319</v>
      </c>
      <c r="I2661" s="5" t="s">
        <v>320</v>
      </c>
      <c r="J2661" s="5" t="s">
        <v>65</v>
      </c>
      <c r="K2661" s="5" t="s">
        <v>65</v>
      </c>
      <c r="M2661" s="5" t="s">
        <v>321</v>
      </c>
      <c r="N2661" s="5" t="s">
        <v>66</v>
      </c>
      <c r="O2661" s="7">
        <v>0</v>
      </c>
      <c r="P2661" s="7">
        <v>0</v>
      </c>
      <c r="Q2661" s="7">
        <v>0</v>
      </c>
      <c r="R2661" s="7">
        <v>0</v>
      </c>
      <c r="T2661" s="5">
        <v>0</v>
      </c>
      <c r="W2661" s="5">
        <v>0</v>
      </c>
      <c r="Y2661" s="5">
        <v>0</v>
      </c>
      <c r="Z2661" s="5">
        <v>0</v>
      </c>
      <c r="AB2661" s="5">
        <v>0</v>
      </c>
      <c r="AC2661" s="5">
        <v>0</v>
      </c>
      <c r="AE2661" s="5">
        <v>0</v>
      </c>
      <c r="AF2661" s="5">
        <v>0</v>
      </c>
      <c r="AH2661" s="5">
        <v>0</v>
      </c>
      <c r="AJ2661" s="7">
        <v>0</v>
      </c>
      <c r="BB2661" s="5" t="s">
        <v>322</v>
      </c>
      <c r="BD2661" s="5" t="s">
        <v>323</v>
      </c>
      <c r="BE2661" s="5" t="s">
        <v>324</v>
      </c>
    </row>
    <row r="2662" spans="1:57" x14ac:dyDescent="0.25">
      <c r="A2662" s="5">
        <v>2661</v>
      </c>
      <c r="B2662" s="6">
        <v>42576.674560185187</v>
      </c>
      <c r="D2662" s="5" t="s">
        <v>417</v>
      </c>
      <c r="E2662" s="5" t="s">
        <v>318</v>
      </c>
      <c r="G2662" s="5" t="s">
        <v>64</v>
      </c>
      <c r="H2662" s="5" t="s">
        <v>319</v>
      </c>
      <c r="I2662" s="5" t="s">
        <v>176</v>
      </c>
      <c r="J2662" s="5" t="s">
        <v>65</v>
      </c>
      <c r="K2662" s="5" t="s">
        <v>65</v>
      </c>
      <c r="M2662" s="5" t="s">
        <v>578</v>
      </c>
      <c r="N2662" s="5" t="s">
        <v>66</v>
      </c>
      <c r="O2662" s="7">
        <v>0</v>
      </c>
      <c r="P2662" s="7">
        <v>0</v>
      </c>
      <c r="Q2662" s="7">
        <v>0</v>
      </c>
      <c r="R2662" s="7">
        <v>0</v>
      </c>
      <c r="T2662" s="5">
        <v>0</v>
      </c>
      <c r="W2662" s="5">
        <v>0</v>
      </c>
      <c r="Y2662" s="5">
        <v>0</v>
      </c>
      <c r="Z2662" s="5">
        <v>0</v>
      </c>
      <c r="AB2662" s="5">
        <v>0</v>
      </c>
      <c r="AC2662" s="5">
        <v>0</v>
      </c>
      <c r="AE2662" s="5">
        <v>0</v>
      </c>
      <c r="AF2662" s="5">
        <v>0</v>
      </c>
      <c r="AH2662" s="5">
        <v>0</v>
      </c>
      <c r="AJ2662" s="7">
        <v>0</v>
      </c>
      <c r="AZ2662" s="5" t="s">
        <v>175</v>
      </c>
      <c r="BB2662" s="5" t="s">
        <v>178</v>
      </c>
      <c r="BD2662" s="5" t="s">
        <v>808</v>
      </c>
      <c r="BE2662" s="5" t="s">
        <v>67</v>
      </c>
    </row>
    <row r="2663" spans="1:57" x14ac:dyDescent="0.25">
      <c r="A2663" s="5">
        <v>2662</v>
      </c>
      <c r="B2663" s="6">
        <v>42576.669293981482</v>
      </c>
      <c r="D2663" s="5" t="s">
        <v>317</v>
      </c>
      <c r="E2663" s="5" t="s">
        <v>318</v>
      </c>
      <c r="F2663" s="5" t="s">
        <v>317</v>
      </c>
      <c r="G2663" s="5" t="s">
        <v>80</v>
      </c>
      <c r="H2663" s="5" t="s">
        <v>319</v>
      </c>
      <c r="I2663" s="5" t="s">
        <v>320</v>
      </c>
      <c r="J2663" s="5" t="s">
        <v>65</v>
      </c>
      <c r="K2663" s="5" t="s">
        <v>65</v>
      </c>
      <c r="M2663" s="5" t="s">
        <v>349</v>
      </c>
      <c r="N2663" s="5" t="s">
        <v>66</v>
      </c>
      <c r="O2663" s="7">
        <v>0</v>
      </c>
      <c r="P2663" s="7">
        <v>0</v>
      </c>
      <c r="Q2663" s="7">
        <v>0</v>
      </c>
      <c r="R2663" s="7">
        <v>0</v>
      </c>
      <c r="T2663" s="5">
        <v>0</v>
      </c>
      <c r="W2663" s="5">
        <v>0</v>
      </c>
      <c r="Y2663" s="5">
        <v>0</v>
      </c>
      <c r="Z2663" s="5">
        <v>0</v>
      </c>
      <c r="AB2663" s="5">
        <v>0</v>
      </c>
      <c r="AC2663" s="5">
        <v>0</v>
      </c>
      <c r="AE2663" s="5">
        <v>0</v>
      </c>
      <c r="AF2663" s="5">
        <v>0</v>
      </c>
      <c r="AH2663" s="5">
        <v>0</v>
      </c>
      <c r="AJ2663" s="7">
        <v>0</v>
      </c>
      <c r="BB2663" s="5" t="s">
        <v>322</v>
      </c>
      <c r="BD2663" s="5" t="s">
        <v>323</v>
      </c>
      <c r="BE2663" s="5" t="s">
        <v>324</v>
      </c>
    </row>
    <row r="2664" spans="1:57" x14ac:dyDescent="0.25">
      <c r="A2664" s="5">
        <v>2663</v>
      </c>
      <c r="B2664" s="6">
        <v>42576.666805555556</v>
      </c>
      <c r="D2664" s="5" t="s">
        <v>317</v>
      </c>
      <c r="E2664" s="5" t="s">
        <v>318</v>
      </c>
      <c r="F2664" s="5" t="s">
        <v>317</v>
      </c>
      <c r="G2664" s="5" t="s">
        <v>80</v>
      </c>
      <c r="H2664" s="5" t="s">
        <v>319</v>
      </c>
      <c r="I2664" s="5" t="s">
        <v>320</v>
      </c>
      <c r="J2664" s="5" t="s">
        <v>65</v>
      </c>
      <c r="K2664" s="5" t="s">
        <v>65</v>
      </c>
      <c r="M2664" s="5" t="s">
        <v>349</v>
      </c>
      <c r="N2664" s="5" t="s">
        <v>66</v>
      </c>
      <c r="O2664" s="7">
        <v>0</v>
      </c>
      <c r="P2664" s="7">
        <v>0</v>
      </c>
      <c r="Q2664" s="7">
        <v>0</v>
      </c>
      <c r="R2664" s="7">
        <v>0</v>
      </c>
      <c r="T2664" s="5">
        <v>0</v>
      </c>
      <c r="W2664" s="5">
        <v>0</v>
      </c>
      <c r="Y2664" s="5">
        <v>0</v>
      </c>
      <c r="Z2664" s="5">
        <v>0</v>
      </c>
      <c r="AB2664" s="5">
        <v>0</v>
      </c>
      <c r="AC2664" s="5">
        <v>0</v>
      </c>
      <c r="AE2664" s="5">
        <v>0</v>
      </c>
      <c r="AF2664" s="5">
        <v>0</v>
      </c>
      <c r="AH2664" s="5">
        <v>0</v>
      </c>
      <c r="AJ2664" s="7">
        <v>0</v>
      </c>
      <c r="BB2664" s="5" t="s">
        <v>322</v>
      </c>
      <c r="BD2664" s="5" t="s">
        <v>323</v>
      </c>
      <c r="BE2664" s="5" t="s">
        <v>324</v>
      </c>
    </row>
    <row r="2665" spans="1:57" x14ac:dyDescent="0.25">
      <c r="A2665" s="5">
        <v>2664</v>
      </c>
      <c r="B2665" s="6">
        <v>42576.666678240741</v>
      </c>
      <c r="D2665" s="5" t="s">
        <v>317</v>
      </c>
      <c r="E2665" s="5" t="s">
        <v>318</v>
      </c>
      <c r="F2665" s="5" t="s">
        <v>317</v>
      </c>
      <c r="G2665" s="5" t="s">
        <v>80</v>
      </c>
      <c r="H2665" s="5" t="s">
        <v>319</v>
      </c>
      <c r="I2665" s="5" t="s">
        <v>320</v>
      </c>
      <c r="J2665" s="5" t="s">
        <v>65</v>
      </c>
      <c r="K2665" s="5" t="s">
        <v>65</v>
      </c>
      <c r="M2665" s="5" t="s">
        <v>363</v>
      </c>
      <c r="N2665" s="5" t="s">
        <v>66</v>
      </c>
      <c r="O2665" s="7">
        <v>0</v>
      </c>
      <c r="P2665" s="7">
        <v>0</v>
      </c>
      <c r="Q2665" s="7">
        <v>0</v>
      </c>
      <c r="R2665" s="7">
        <v>0</v>
      </c>
      <c r="T2665" s="5">
        <v>0</v>
      </c>
      <c r="W2665" s="5">
        <v>0</v>
      </c>
      <c r="Y2665" s="5">
        <v>0</v>
      </c>
      <c r="Z2665" s="5">
        <v>0</v>
      </c>
      <c r="AB2665" s="5">
        <v>0</v>
      </c>
      <c r="AC2665" s="5">
        <v>0</v>
      </c>
      <c r="AE2665" s="5">
        <v>0</v>
      </c>
      <c r="AF2665" s="5">
        <v>0</v>
      </c>
      <c r="AH2665" s="5">
        <v>0</v>
      </c>
      <c r="AJ2665" s="7">
        <v>0</v>
      </c>
      <c r="BB2665" s="5" t="s">
        <v>322</v>
      </c>
      <c r="BD2665" s="5" t="s">
        <v>323</v>
      </c>
      <c r="BE2665" s="5" t="s">
        <v>324</v>
      </c>
    </row>
    <row r="2666" spans="1:57" x14ac:dyDescent="0.25">
      <c r="A2666" s="5">
        <v>2665</v>
      </c>
      <c r="B2666" s="6">
        <v>42576.664641203701</v>
      </c>
      <c r="D2666" s="5" t="s">
        <v>318</v>
      </c>
      <c r="E2666" s="5" t="s">
        <v>712</v>
      </c>
      <c r="G2666" s="5" t="s">
        <v>64</v>
      </c>
      <c r="H2666" s="5" t="s">
        <v>319</v>
      </c>
      <c r="I2666" s="5" t="s">
        <v>75</v>
      </c>
      <c r="J2666" s="5" t="s">
        <v>65</v>
      </c>
      <c r="K2666" s="5" t="s">
        <v>65</v>
      </c>
      <c r="M2666" s="5" t="s">
        <v>809</v>
      </c>
      <c r="N2666" s="5" t="s">
        <v>219</v>
      </c>
      <c r="O2666" s="7">
        <v>0</v>
      </c>
      <c r="P2666" s="7">
        <v>0</v>
      </c>
      <c r="Q2666" s="7">
        <v>0</v>
      </c>
      <c r="R2666" s="7">
        <v>0</v>
      </c>
      <c r="T2666" s="5">
        <v>0</v>
      </c>
      <c r="W2666" s="5">
        <v>0</v>
      </c>
      <c r="Y2666" s="5">
        <v>0</v>
      </c>
      <c r="Z2666" s="5">
        <v>0</v>
      </c>
      <c r="AB2666" s="5">
        <v>0</v>
      </c>
      <c r="AC2666" s="5">
        <v>0</v>
      </c>
      <c r="AE2666" s="5">
        <v>0</v>
      </c>
      <c r="AF2666" s="5">
        <v>0</v>
      </c>
      <c r="AH2666" s="5">
        <v>0</v>
      </c>
      <c r="AJ2666" s="7">
        <v>0</v>
      </c>
      <c r="AZ2666" s="5" t="s">
        <v>175</v>
      </c>
      <c r="BB2666" s="5" t="s">
        <v>77</v>
      </c>
      <c r="BD2666" s="5" t="s">
        <v>539</v>
      </c>
      <c r="BE2666" s="5" t="s">
        <v>67</v>
      </c>
    </row>
    <row r="2667" spans="1:57" x14ac:dyDescent="0.25">
      <c r="A2667" s="5">
        <v>2666</v>
      </c>
      <c r="B2667" s="6">
        <v>42576.637430555558</v>
      </c>
      <c r="C2667" s="6">
        <v>42576.792233796295</v>
      </c>
      <c r="D2667" s="5" t="s">
        <v>336</v>
      </c>
      <c r="E2667" s="5" t="s">
        <v>241</v>
      </c>
      <c r="F2667" s="5" t="s">
        <v>337</v>
      </c>
      <c r="G2667" s="5" t="s">
        <v>64</v>
      </c>
      <c r="H2667" s="5" t="s">
        <v>319</v>
      </c>
      <c r="I2667" s="5" t="s">
        <v>69</v>
      </c>
      <c r="J2667" s="5" t="s">
        <v>65</v>
      </c>
      <c r="K2667" s="5" t="s">
        <v>65</v>
      </c>
      <c r="L2667" s="5">
        <v>522907</v>
      </c>
      <c r="M2667" s="5" t="s">
        <v>70</v>
      </c>
      <c r="N2667" s="5" t="s">
        <v>70</v>
      </c>
      <c r="O2667" s="7">
        <v>0</v>
      </c>
      <c r="P2667" s="7">
        <v>0</v>
      </c>
      <c r="Q2667" s="7">
        <v>0</v>
      </c>
      <c r="R2667" s="7">
        <v>0</v>
      </c>
      <c r="T2667" s="5">
        <v>33</v>
      </c>
      <c r="U2667" s="5">
        <v>0</v>
      </c>
      <c r="V2667" s="5">
        <v>0</v>
      </c>
      <c r="W2667" s="5">
        <v>0</v>
      </c>
      <c r="Z2667" s="5">
        <v>0</v>
      </c>
      <c r="AC2667" s="5">
        <v>0</v>
      </c>
      <c r="AF2667" s="5">
        <v>0</v>
      </c>
      <c r="AI2667" s="7">
        <v>500.45389999999998</v>
      </c>
      <c r="AJ2667" s="7">
        <v>0.499</v>
      </c>
      <c r="AK2667" s="5" t="s">
        <v>148</v>
      </c>
      <c r="AZ2667" s="5" t="s">
        <v>185</v>
      </c>
      <c r="BB2667" s="5" t="s">
        <v>74</v>
      </c>
    </row>
    <row r="2668" spans="1:57" x14ac:dyDescent="0.25">
      <c r="A2668" s="5">
        <v>2667</v>
      </c>
      <c r="B2668" s="6">
        <v>42576.63008101852</v>
      </c>
      <c r="D2668" s="5" t="s">
        <v>318</v>
      </c>
      <c r="E2668" s="5" t="s">
        <v>417</v>
      </c>
      <c r="G2668" s="5" t="s">
        <v>64</v>
      </c>
      <c r="H2668" s="5" t="s">
        <v>319</v>
      </c>
      <c r="I2668" s="5" t="s">
        <v>75</v>
      </c>
      <c r="J2668" s="5" t="s">
        <v>65</v>
      </c>
      <c r="K2668" s="5" t="s">
        <v>65</v>
      </c>
      <c r="M2668" s="5" t="s">
        <v>184</v>
      </c>
      <c r="N2668" s="5" t="s">
        <v>66</v>
      </c>
      <c r="O2668" s="7">
        <v>0</v>
      </c>
      <c r="P2668" s="7">
        <v>0</v>
      </c>
      <c r="Q2668" s="7">
        <v>0</v>
      </c>
      <c r="R2668" s="7">
        <v>0</v>
      </c>
      <c r="T2668" s="5">
        <v>0</v>
      </c>
      <c r="W2668" s="5">
        <v>0</v>
      </c>
      <c r="Y2668" s="5">
        <v>0</v>
      </c>
      <c r="Z2668" s="5">
        <v>0</v>
      </c>
      <c r="AB2668" s="5">
        <v>0</v>
      </c>
      <c r="AC2668" s="5">
        <v>0</v>
      </c>
      <c r="AE2668" s="5">
        <v>0</v>
      </c>
      <c r="AF2668" s="5">
        <v>0</v>
      </c>
      <c r="AH2668" s="5">
        <v>0</v>
      </c>
      <c r="AJ2668" s="7">
        <v>0</v>
      </c>
      <c r="AZ2668" s="5" t="s">
        <v>175</v>
      </c>
      <c r="BB2668" s="5" t="s">
        <v>77</v>
      </c>
      <c r="BD2668" s="5" t="s">
        <v>810</v>
      </c>
      <c r="BE2668" s="5" t="s">
        <v>67</v>
      </c>
    </row>
    <row r="2669" spans="1:57" x14ac:dyDescent="0.25">
      <c r="A2669" s="5">
        <v>2668</v>
      </c>
      <c r="B2669" s="6">
        <v>42576.62841435185</v>
      </c>
      <c r="D2669" s="5" t="s">
        <v>318</v>
      </c>
      <c r="E2669" s="5" t="s">
        <v>417</v>
      </c>
      <c r="G2669" s="5" t="s">
        <v>64</v>
      </c>
      <c r="H2669" s="5" t="s">
        <v>319</v>
      </c>
      <c r="I2669" s="5" t="s">
        <v>75</v>
      </c>
      <c r="J2669" s="5" t="s">
        <v>65</v>
      </c>
      <c r="K2669" s="5" t="s">
        <v>65</v>
      </c>
      <c r="M2669" s="5" t="s">
        <v>335</v>
      </c>
      <c r="N2669" s="5" t="s">
        <v>196</v>
      </c>
      <c r="O2669" s="7">
        <v>0</v>
      </c>
      <c r="P2669" s="7">
        <v>0</v>
      </c>
      <c r="Q2669" s="7">
        <v>0</v>
      </c>
      <c r="R2669" s="7">
        <v>0</v>
      </c>
      <c r="T2669" s="5">
        <v>0</v>
      </c>
      <c r="W2669" s="5">
        <v>0</v>
      </c>
      <c r="Y2669" s="5">
        <v>0</v>
      </c>
      <c r="Z2669" s="5">
        <v>0</v>
      </c>
      <c r="AB2669" s="5">
        <v>0</v>
      </c>
      <c r="AC2669" s="5">
        <v>0</v>
      </c>
      <c r="AE2669" s="5">
        <v>0</v>
      </c>
      <c r="AF2669" s="5">
        <v>0</v>
      </c>
      <c r="AH2669" s="5">
        <v>0</v>
      </c>
      <c r="AJ2669" s="7">
        <v>0</v>
      </c>
      <c r="AZ2669" s="5" t="s">
        <v>175</v>
      </c>
      <c r="BB2669" s="5" t="s">
        <v>77</v>
      </c>
      <c r="BD2669" s="5" t="s">
        <v>810</v>
      </c>
      <c r="BE2669" s="5" t="s">
        <v>67</v>
      </c>
    </row>
    <row r="2670" spans="1:57" x14ac:dyDescent="0.25">
      <c r="A2670" s="5">
        <v>2669</v>
      </c>
      <c r="B2670" s="6">
        <v>42576.626261574071</v>
      </c>
      <c r="C2670" s="6">
        <v>42576.804085648146</v>
      </c>
      <c r="D2670" s="5" t="s">
        <v>336</v>
      </c>
      <c r="E2670" s="5" t="s">
        <v>68</v>
      </c>
      <c r="F2670" s="5" t="s">
        <v>337</v>
      </c>
      <c r="G2670" s="5" t="s">
        <v>64</v>
      </c>
      <c r="H2670" s="5" t="s">
        <v>319</v>
      </c>
      <c r="I2670" s="5" t="s">
        <v>69</v>
      </c>
      <c r="J2670" s="5" t="s">
        <v>65</v>
      </c>
      <c r="K2670" s="5" t="s">
        <v>65</v>
      </c>
      <c r="L2670" s="5">
        <v>189427</v>
      </c>
      <c r="M2670" s="5" t="s">
        <v>70</v>
      </c>
      <c r="N2670" s="5" t="s">
        <v>70</v>
      </c>
      <c r="O2670" s="7">
        <v>0</v>
      </c>
      <c r="P2670" s="7">
        <v>0</v>
      </c>
      <c r="Q2670" s="7">
        <v>0</v>
      </c>
      <c r="R2670" s="7">
        <v>0</v>
      </c>
      <c r="T2670" s="5">
        <v>33</v>
      </c>
      <c r="U2670" s="5">
        <v>0</v>
      </c>
      <c r="V2670" s="5">
        <v>0</v>
      </c>
      <c r="W2670" s="5">
        <v>0</v>
      </c>
      <c r="Z2670" s="5">
        <v>0</v>
      </c>
      <c r="AC2670" s="5">
        <v>0</v>
      </c>
      <c r="AF2670" s="5">
        <v>0</v>
      </c>
      <c r="AI2670" s="7">
        <v>500.53300000000002</v>
      </c>
      <c r="AJ2670" s="7">
        <v>0.1807</v>
      </c>
      <c r="AK2670" s="5" t="s">
        <v>149</v>
      </c>
      <c r="AZ2670" s="5" t="s">
        <v>186</v>
      </c>
      <c r="BB2670" s="5" t="s">
        <v>71</v>
      </c>
    </row>
    <row r="2671" spans="1:57" x14ac:dyDescent="0.25">
      <c r="A2671" s="5">
        <v>2670</v>
      </c>
      <c r="B2671" s="6">
        <v>42576.609479166669</v>
      </c>
      <c r="D2671" s="5" t="s">
        <v>317</v>
      </c>
      <c r="E2671" s="5" t="s">
        <v>318</v>
      </c>
      <c r="F2671" s="5" t="s">
        <v>317</v>
      </c>
      <c r="G2671" s="5" t="s">
        <v>80</v>
      </c>
      <c r="H2671" s="5" t="s">
        <v>319</v>
      </c>
      <c r="I2671" s="5" t="s">
        <v>320</v>
      </c>
      <c r="J2671" s="5" t="s">
        <v>65</v>
      </c>
      <c r="K2671" s="5" t="s">
        <v>65</v>
      </c>
      <c r="M2671" s="5" t="s">
        <v>321</v>
      </c>
      <c r="N2671" s="5" t="s">
        <v>66</v>
      </c>
      <c r="O2671" s="7">
        <v>0</v>
      </c>
      <c r="P2671" s="7">
        <v>0</v>
      </c>
      <c r="Q2671" s="7">
        <v>0</v>
      </c>
      <c r="R2671" s="7">
        <v>0</v>
      </c>
      <c r="T2671" s="5">
        <v>0</v>
      </c>
      <c r="W2671" s="5">
        <v>0</v>
      </c>
      <c r="Y2671" s="5">
        <v>0</v>
      </c>
      <c r="Z2671" s="5">
        <v>0</v>
      </c>
      <c r="AB2671" s="5">
        <v>0</v>
      </c>
      <c r="AC2671" s="5">
        <v>0</v>
      </c>
      <c r="AE2671" s="5">
        <v>0</v>
      </c>
      <c r="AF2671" s="5">
        <v>0</v>
      </c>
      <c r="AH2671" s="5">
        <v>0</v>
      </c>
      <c r="AJ2671" s="7">
        <v>0</v>
      </c>
      <c r="BB2671" s="5" t="s">
        <v>322</v>
      </c>
      <c r="BD2671" s="5" t="s">
        <v>323</v>
      </c>
      <c r="BE2671" s="5" t="s">
        <v>324</v>
      </c>
    </row>
    <row r="2672" spans="1:57" x14ac:dyDescent="0.25">
      <c r="A2672" s="5">
        <v>2671</v>
      </c>
      <c r="B2672" s="6">
        <v>42576.589062500003</v>
      </c>
      <c r="D2672" s="5" t="s">
        <v>318</v>
      </c>
      <c r="E2672" s="5" t="s">
        <v>801</v>
      </c>
      <c r="G2672" s="5" t="s">
        <v>64</v>
      </c>
      <c r="H2672" s="5" t="s">
        <v>319</v>
      </c>
      <c r="I2672" s="5" t="s">
        <v>75</v>
      </c>
      <c r="J2672" s="5" t="s">
        <v>65</v>
      </c>
      <c r="K2672" s="5" t="s">
        <v>65</v>
      </c>
      <c r="M2672" s="5" t="s">
        <v>771</v>
      </c>
      <c r="N2672" s="5" t="s">
        <v>200</v>
      </c>
      <c r="O2672" s="7">
        <v>0</v>
      </c>
      <c r="P2672" s="7">
        <v>0</v>
      </c>
      <c r="Q2672" s="7">
        <v>0</v>
      </c>
      <c r="R2672" s="7">
        <v>0</v>
      </c>
      <c r="T2672" s="5">
        <v>0</v>
      </c>
      <c r="W2672" s="5">
        <v>0</v>
      </c>
      <c r="Y2672" s="5">
        <v>0</v>
      </c>
      <c r="Z2672" s="5">
        <v>0</v>
      </c>
      <c r="AB2672" s="5">
        <v>0</v>
      </c>
      <c r="AC2672" s="5">
        <v>0</v>
      </c>
      <c r="AE2672" s="5">
        <v>0</v>
      </c>
      <c r="AF2672" s="5">
        <v>0</v>
      </c>
      <c r="AH2672" s="5">
        <v>0</v>
      </c>
      <c r="AJ2672" s="7">
        <v>0</v>
      </c>
      <c r="AZ2672" s="5" t="s">
        <v>175</v>
      </c>
      <c r="BB2672" s="5" t="s">
        <v>77</v>
      </c>
      <c r="BD2672" s="5" t="s">
        <v>811</v>
      </c>
      <c r="BE2672" s="5" t="s">
        <v>67</v>
      </c>
    </row>
    <row r="2673" spans="1:57" x14ac:dyDescent="0.25">
      <c r="A2673" s="5">
        <v>2672</v>
      </c>
      <c r="B2673" s="6">
        <v>42576.588888888888</v>
      </c>
      <c r="D2673" s="5" t="s">
        <v>317</v>
      </c>
      <c r="E2673" s="5" t="s">
        <v>318</v>
      </c>
      <c r="F2673" s="5" t="s">
        <v>317</v>
      </c>
      <c r="G2673" s="5" t="s">
        <v>80</v>
      </c>
      <c r="H2673" s="5" t="s">
        <v>319</v>
      </c>
      <c r="I2673" s="5" t="s">
        <v>320</v>
      </c>
      <c r="J2673" s="5" t="s">
        <v>65</v>
      </c>
      <c r="K2673" s="5" t="s">
        <v>65</v>
      </c>
      <c r="M2673" s="5" t="s">
        <v>321</v>
      </c>
      <c r="N2673" s="5" t="s">
        <v>66</v>
      </c>
      <c r="O2673" s="7">
        <v>0</v>
      </c>
      <c r="P2673" s="7">
        <v>0</v>
      </c>
      <c r="Q2673" s="7">
        <v>0</v>
      </c>
      <c r="R2673" s="7">
        <v>0</v>
      </c>
      <c r="T2673" s="5">
        <v>0</v>
      </c>
      <c r="W2673" s="5">
        <v>0</v>
      </c>
      <c r="Y2673" s="5">
        <v>0</v>
      </c>
      <c r="Z2673" s="5">
        <v>0</v>
      </c>
      <c r="AB2673" s="5">
        <v>0</v>
      </c>
      <c r="AC2673" s="5">
        <v>0</v>
      </c>
      <c r="AE2673" s="5">
        <v>0</v>
      </c>
      <c r="AF2673" s="5">
        <v>0</v>
      </c>
      <c r="AH2673" s="5">
        <v>0</v>
      </c>
      <c r="AJ2673" s="7">
        <v>0</v>
      </c>
      <c r="BB2673" s="5" t="s">
        <v>322</v>
      </c>
      <c r="BD2673" s="5" t="s">
        <v>323</v>
      </c>
      <c r="BE2673" s="5" t="s">
        <v>324</v>
      </c>
    </row>
    <row r="2674" spans="1:57" x14ac:dyDescent="0.25">
      <c r="A2674" s="5">
        <v>2673</v>
      </c>
      <c r="B2674" s="6">
        <v>42576.58866898148</v>
      </c>
      <c r="D2674" s="5" t="s">
        <v>317</v>
      </c>
      <c r="E2674" s="5" t="s">
        <v>318</v>
      </c>
      <c r="F2674" s="5" t="s">
        <v>317</v>
      </c>
      <c r="G2674" s="5" t="s">
        <v>80</v>
      </c>
      <c r="H2674" s="5" t="s">
        <v>319</v>
      </c>
      <c r="I2674" s="5" t="s">
        <v>320</v>
      </c>
      <c r="J2674" s="5" t="s">
        <v>65</v>
      </c>
      <c r="K2674" s="5" t="s">
        <v>65</v>
      </c>
      <c r="M2674" s="5" t="s">
        <v>363</v>
      </c>
      <c r="N2674" s="5" t="s">
        <v>66</v>
      </c>
      <c r="O2674" s="7">
        <v>0</v>
      </c>
      <c r="P2674" s="7">
        <v>0</v>
      </c>
      <c r="Q2674" s="7">
        <v>0</v>
      </c>
      <c r="R2674" s="7">
        <v>0</v>
      </c>
      <c r="T2674" s="5">
        <v>0</v>
      </c>
      <c r="W2674" s="5">
        <v>0</v>
      </c>
      <c r="Y2674" s="5">
        <v>0</v>
      </c>
      <c r="Z2674" s="5">
        <v>0</v>
      </c>
      <c r="AB2674" s="5">
        <v>0</v>
      </c>
      <c r="AC2674" s="5">
        <v>0</v>
      </c>
      <c r="AE2674" s="5">
        <v>0</v>
      </c>
      <c r="AF2674" s="5">
        <v>0</v>
      </c>
      <c r="AH2674" s="5">
        <v>0</v>
      </c>
      <c r="AJ2674" s="7">
        <v>0</v>
      </c>
      <c r="BB2674" s="5" t="s">
        <v>322</v>
      </c>
      <c r="BD2674" s="5" t="s">
        <v>323</v>
      </c>
      <c r="BE2674" s="5" t="s">
        <v>324</v>
      </c>
    </row>
    <row r="2675" spans="1:57" x14ac:dyDescent="0.25">
      <c r="A2675" s="5">
        <v>2674</v>
      </c>
      <c r="B2675" s="6">
        <v>42576.578576388885</v>
      </c>
      <c r="D2675" s="5" t="s">
        <v>318</v>
      </c>
      <c r="E2675" s="5" t="s">
        <v>812</v>
      </c>
      <c r="G2675" s="5" t="s">
        <v>64</v>
      </c>
      <c r="H2675" s="5" t="s">
        <v>319</v>
      </c>
      <c r="I2675" s="5" t="s">
        <v>75</v>
      </c>
      <c r="J2675" s="5" t="s">
        <v>65</v>
      </c>
      <c r="K2675" s="5" t="s">
        <v>65</v>
      </c>
      <c r="M2675" s="5" t="s">
        <v>300</v>
      </c>
      <c r="N2675" s="5" t="s">
        <v>196</v>
      </c>
      <c r="O2675" s="7">
        <v>0</v>
      </c>
      <c r="P2675" s="7">
        <v>0</v>
      </c>
      <c r="Q2675" s="7">
        <v>0</v>
      </c>
      <c r="R2675" s="7">
        <v>0</v>
      </c>
      <c r="T2675" s="5">
        <v>0</v>
      </c>
      <c r="W2675" s="5">
        <v>0</v>
      </c>
      <c r="Y2675" s="5">
        <v>0</v>
      </c>
      <c r="Z2675" s="5">
        <v>0</v>
      </c>
      <c r="AB2675" s="5">
        <v>0</v>
      </c>
      <c r="AC2675" s="5">
        <v>0</v>
      </c>
      <c r="AE2675" s="5">
        <v>0</v>
      </c>
      <c r="AF2675" s="5">
        <v>0</v>
      </c>
      <c r="AH2675" s="5">
        <v>0</v>
      </c>
      <c r="AJ2675" s="7">
        <v>0</v>
      </c>
      <c r="AZ2675" s="5" t="s">
        <v>175</v>
      </c>
      <c r="BB2675" s="5" t="s">
        <v>77</v>
      </c>
      <c r="BD2675" s="5" t="s">
        <v>328</v>
      </c>
      <c r="BE2675" s="5" t="s">
        <v>67</v>
      </c>
    </row>
    <row r="2676" spans="1:57" x14ac:dyDescent="0.25">
      <c r="A2676" s="5">
        <v>2675</v>
      </c>
      <c r="B2676" s="6">
        <v>42576.573611111111</v>
      </c>
      <c r="D2676" s="5" t="s">
        <v>318</v>
      </c>
      <c r="E2676" s="5" t="s">
        <v>326</v>
      </c>
      <c r="G2676" s="5" t="s">
        <v>64</v>
      </c>
      <c r="H2676" s="5" t="s">
        <v>319</v>
      </c>
      <c r="I2676" s="5" t="s">
        <v>75</v>
      </c>
      <c r="J2676" s="5" t="s">
        <v>65</v>
      </c>
      <c r="K2676" s="5" t="s">
        <v>65</v>
      </c>
      <c r="M2676" s="5" t="s">
        <v>275</v>
      </c>
      <c r="N2676" s="5" t="s">
        <v>200</v>
      </c>
      <c r="O2676" s="7">
        <v>0</v>
      </c>
      <c r="P2676" s="7">
        <v>0</v>
      </c>
      <c r="Q2676" s="7">
        <v>0</v>
      </c>
      <c r="R2676" s="7">
        <v>0</v>
      </c>
      <c r="T2676" s="5">
        <v>0</v>
      </c>
      <c r="W2676" s="5">
        <v>0</v>
      </c>
      <c r="Y2676" s="5">
        <v>0</v>
      </c>
      <c r="Z2676" s="5">
        <v>0</v>
      </c>
      <c r="AB2676" s="5">
        <v>0</v>
      </c>
      <c r="AC2676" s="5">
        <v>0</v>
      </c>
      <c r="AE2676" s="5">
        <v>0</v>
      </c>
      <c r="AF2676" s="5">
        <v>0</v>
      </c>
      <c r="AH2676" s="5">
        <v>0</v>
      </c>
      <c r="AJ2676" s="7">
        <v>0</v>
      </c>
      <c r="AZ2676" s="5" t="s">
        <v>175</v>
      </c>
      <c r="BB2676" s="5" t="s">
        <v>77</v>
      </c>
      <c r="BD2676" s="5" t="s">
        <v>394</v>
      </c>
      <c r="BE2676" s="5" t="s">
        <v>67</v>
      </c>
    </row>
    <row r="2677" spans="1:57" x14ac:dyDescent="0.25">
      <c r="A2677" s="5">
        <v>2676</v>
      </c>
      <c r="B2677" s="6">
        <v>42576.563217592593</v>
      </c>
      <c r="D2677" s="5" t="s">
        <v>318</v>
      </c>
      <c r="E2677" s="5" t="s">
        <v>346</v>
      </c>
      <c r="G2677" s="5" t="s">
        <v>64</v>
      </c>
      <c r="H2677" s="5" t="s">
        <v>319</v>
      </c>
      <c r="I2677" s="5" t="s">
        <v>75</v>
      </c>
      <c r="J2677" s="5" t="s">
        <v>65</v>
      </c>
      <c r="K2677" s="5" t="s">
        <v>65</v>
      </c>
      <c r="M2677" s="5" t="s">
        <v>510</v>
      </c>
      <c r="N2677" s="5" t="s">
        <v>76</v>
      </c>
      <c r="O2677" s="7">
        <v>0</v>
      </c>
      <c r="P2677" s="7">
        <v>0</v>
      </c>
      <c r="Q2677" s="7">
        <v>0</v>
      </c>
      <c r="R2677" s="7">
        <v>0</v>
      </c>
      <c r="T2677" s="5">
        <v>0</v>
      </c>
      <c r="W2677" s="5">
        <v>0</v>
      </c>
      <c r="Y2677" s="5">
        <v>0</v>
      </c>
      <c r="Z2677" s="5">
        <v>0</v>
      </c>
      <c r="AB2677" s="5">
        <v>0</v>
      </c>
      <c r="AC2677" s="5">
        <v>0</v>
      </c>
      <c r="AE2677" s="5">
        <v>0</v>
      </c>
      <c r="AF2677" s="5">
        <v>0</v>
      </c>
      <c r="AH2677" s="5">
        <v>0</v>
      </c>
      <c r="AJ2677" s="7">
        <v>0</v>
      </c>
      <c r="AZ2677" s="5" t="s">
        <v>175</v>
      </c>
      <c r="BB2677" s="5" t="s">
        <v>77</v>
      </c>
      <c r="BD2677" s="5" t="s">
        <v>361</v>
      </c>
      <c r="BE2677" s="5" t="s">
        <v>67</v>
      </c>
    </row>
    <row r="2678" spans="1:57" x14ac:dyDescent="0.25">
      <c r="A2678" s="5">
        <v>2677</v>
      </c>
      <c r="B2678" s="6">
        <v>42576.562638888892</v>
      </c>
      <c r="D2678" s="5" t="s">
        <v>318</v>
      </c>
      <c r="E2678" s="5" t="s">
        <v>346</v>
      </c>
      <c r="G2678" s="5" t="s">
        <v>64</v>
      </c>
      <c r="H2678" s="5" t="s">
        <v>319</v>
      </c>
      <c r="I2678" s="5" t="s">
        <v>75</v>
      </c>
      <c r="J2678" s="5" t="s">
        <v>65</v>
      </c>
      <c r="K2678" s="5" t="s">
        <v>65</v>
      </c>
      <c r="M2678" s="5" t="s">
        <v>195</v>
      </c>
      <c r="N2678" s="5" t="s">
        <v>66</v>
      </c>
      <c r="O2678" s="7">
        <v>0</v>
      </c>
      <c r="P2678" s="7">
        <v>0</v>
      </c>
      <c r="Q2678" s="7">
        <v>0</v>
      </c>
      <c r="R2678" s="7">
        <v>0</v>
      </c>
      <c r="T2678" s="5">
        <v>0</v>
      </c>
      <c r="W2678" s="5">
        <v>0</v>
      </c>
      <c r="Y2678" s="5">
        <v>0</v>
      </c>
      <c r="Z2678" s="5">
        <v>0</v>
      </c>
      <c r="AB2678" s="5">
        <v>0</v>
      </c>
      <c r="AC2678" s="5">
        <v>0</v>
      </c>
      <c r="AE2678" s="5">
        <v>0</v>
      </c>
      <c r="AF2678" s="5">
        <v>0</v>
      </c>
      <c r="AH2678" s="5">
        <v>0</v>
      </c>
      <c r="AJ2678" s="7">
        <v>0</v>
      </c>
      <c r="AZ2678" s="5" t="s">
        <v>175</v>
      </c>
      <c r="BB2678" s="5" t="s">
        <v>77</v>
      </c>
      <c r="BD2678" s="5" t="s">
        <v>331</v>
      </c>
      <c r="BE2678" s="5" t="s">
        <v>67</v>
      </c>
    </row>
    <row r="2679" spans="1:57" x14ac:dyDescent="0.25">
      <c r="A2679" s="5">
        <v>2678</v>
      </c>
      <c r="B2679" s="6">
        <v>42576.543923611112</v>
      </c>
      <c r="D2679" s="5" t="s">
        <v>318</v>
      </c>
      <c r="E2679" s="5" t="s">
        <v>356</v>
      </c>
      <c r="G2679" s="5" t="s">
        <v>64</v>
      </c>
      <c r="H2679" s="5" t="s">
        <v>319</v>
      </c>
      <c r="I2679" s="5" t="s">
        <v>75</v>
      </c>
      <c r="J2679" s="5" t="s">
        <v>65</v>
      </c>
      <c r="K2679" s="5" t="s">
        <v>65</v>
      </c>
      <c r="M2679" s="5" t="s">
        <v>813</v>
      </c>
      <c r="N2679" s="5" t="s">
        <v>292</v>
      </c>
      <c r="O2679" s="7">
        <v>0</v>
      </c>
      <c r="P2679" s="7">
        <v>0</v>
      </c>
      <c r="Q2679" s="7">
        <v>0</v>
      </c>
      <c r="R2679" s="7">
        <v>0</v>
      </c>
      <c r="T2679" s="5">
        <v>0</v>
      </c>
      <c r="W2679" s="5">
        <v>0</v>
      </c>
      <c r="Y2679" s="5">
        <v>0</v>
      </c>
      <c r="Z2679" s="5">
        <v>0</v>
      </c>
      <c r="AB2679" s="5">
        <v>0</v>
      </c>
      <c r="AC2679" s="5">
        <v>0</v>
      </c>
      <c r="AE2679" s="5">
        <v>0</v>
      </c>
      <c r="AF2679" s="5">
        <v>0</v>
      </c>
      <c r="AH2679" s="5">
        <v>0</v>
      </c>
      <c r="AJ2679" s="7">
        <v>0</v>
      </c>
      <c r="AZ2679" s="5" t="s">
        <v>175</v>
      </c>
      <c r="BB2679" s="5" t="s">
        <v>77</v>
      </c>
      <c r="BD2679" s="5" t="s">
        <v>328</v>
      </c>
      <c r="BE2679" s="5" t="s">
        <v>67</v>
      </c>
    </row>
    <row r="2680" spans="1:57" x14ac:dyDescent="0.25">
      <c r="A2680" s="5">
        <v>2679</v>
      </c>
      <c r="B2680" s="6">
        <v>42576.534895833334</v>
      </c>
      <c r="D2680" s="5" t="s">
        <v>318</v>
      </c>
      <c r="E2680" s="5" t="s">
        <v>330</v>
      </c>
      <c r="G2680" s="5" t="s">
        <v>64</v>
      </c>
      <c r="H2680" s="5" t="s">
        <v>319</v>
      </c>
      <c r="I2680" s="5" t="s">
        <v>75</v>
      </c>
      <c r="J2680" s="5" t="s">
        <v>65</v>
      </c>
      <c r="K2680" s="5" t="s">
        <v>65</v>
      </c>
      <c r="M2680" s="5" t="s">
        <v>814</v>
      </c>
      <c r="N2680" s="5" t="s">
        <v>216</v>
      </c>
      <c r="O2680" s="7">
        <v>0</v>
      </c>
      <c r="P2680" s="7">
        <v>0</v>
      </c>
      <c r="Q2680" s="7">
        <v>0</v>
      </c>
      <c r="R2680" s="7">
        <v>0</v>
      </c>
      <c r="T2680" s="5">
        <v>0</v>
      </c>
      <c r="W2680" s="5">
        <v>0</v>
      </c>
      <c r="Y2680" s="5">
        <v>0</v>
      </c>
      <c r="Z2680" s="5">
        <v>0</v>
      </c>
      <c r="AB2680" s="5">
        <v>0</v>
      </c>
      <c r="AC2680" s="5">
        <v>0</v>
      </c>
      <c r="AE2680" s="5">
        <v>0</v>
      </c>
      <c r="AF2680" s="5">
        <v>0</v>
      </c>
      <c r="AH2680" s="5">
        <v>0</v>
      </c>
      <c r="AJ2680" s="7">
        <v>0</v>
      </c>
      <c r="AZ2680" s="5" t="s">
        <v>175</v>
      </c>
      <c r="BB2680" s="5" t="s">
        <v>77</v>
      </c>
      <c r="BD2680" s="5" t="s">
        <v>361</v>
      </c>
      <c r="BE2680" s="5" t="s">
        <v>67</v>
      </c>
    </row>
    <row r="2681" spans="1:57" x14ac:dyDescent="0.25">
      <c r="A2681" s="5">
        <v>2680</v>
      </c>
      <c r="B2681" s="6">
        <v>42576.470763888887</v>
      </c>
      <c r="C2681" s="6">
        <v>42576.67491898148</v>
      </c>
      <c r="D2681" s="5" t="s">
        <v>336</v>
      </c>
      <c r="E2681" s="5" t="s">
        <v>241</v>
      </c>
      <c r="F2681" s="5" t="s">
        <v>337</v>
      </c>
      <c r="G2681" s="5" t="s">
        <v>64</v>
      </c>
      <c r="H2681" s="5" t="s">
        <v>319</v>
      </c>
      <c r="I2681" s="5" t="s">
        <v>69</v>
      </c>
      <c r="J2681" s="5" t="s">
        <v>65</v>
      </c>
      <c r="K2681" s="5" t="s">
        <v>65</v>
      </c>
      <c r="L2681" s="5">
        <v>11873343</v>
      </c>
      <c r="M2681" s="5" t="s">
        <v>70</v>
      </c>
      <c r="N2681" s="5" t="s">
        <v>70</v>
      </c>
      <c r="O2681" s="7">
        <v>0</v>
      </c>
      <c r="P2681" s="7">
        <v>0</v>
      </c>
      <c r="Q2681" s="7">
        <v>0</v>
      </c>
      <c r="R2681" s="7">
        <v>0</v>
      </c>
      <c r="T2681" s="5">
        <v>33</v>
      </c>
      <c r="U2681" s="5">
        <v>0</v>
      </c>
      <c r="V2681" s="5">
        <v>0</v>
      </c>
      <c r="W2681" s="5">
        <v>0</v>
      </c>
      <c r="Z2681" s="5">
        <v>0</v>
      </c>
      <c r="AC2681" s="5">
        <v>0</v>
      </c>
      <c r="AF2681" s="5">
        <v>0</v>
      </c>
      <c r="AI2681" s="7">
        <v>512.21270000000004</v>
      </c>
      <c r="AJ2681" s="7">
        <v>11.3232</v>
      </c>
      <c r="AK2681" s="5" t="s">
        <v>148</v>
      </c>
      <c r="AZ2681" s="5" t="s">
        <v>185</v>
      </c>
      <c r="BB2681" s="5" t="s">
        <v>74</v>
      </c>
    </row>
    <row r="2682" spans="1:57" x14ac:dyDescent="0.25">
      <c r="A2682" s="5">
        <v>2681</v>
      </c>
      <c r="B2682" s="6">
        <v>42576.459583333337</v>
      </c>
      <c r="C2682" s="6">
        <v>42576.642523148148</v>
      </c>
      <c r="D2682" s="5" t="s">
        <v>336</v>
      </c>
      <c r="E2682" s="5" t="s">
        <v>241</v>
      </c>
      <c r="F2682" s="5" t="s">
        <v>337</v>
      </c>
      <c r="G2682" s="5" t="s">
        <v>64</v>
      </c>
      <c r="H2682" s="5" t="s">
        <v>319</v>
      </c>
      <c r="I2682" s="5" t="s">
        <v>69</v>
      </c>
      <c r="J2682" s="5" t="s">
        <v>65</v>
      </c>
      <c r="K2682" s="5" t="s">
        <v>65</v>
      </c>
      <c r="L2682" s="5">
        <v>447634</v>
      </c>
      <c r="M2682" s="5" t="s">
        <v>70</v>
      </c>
      <c r="N2682" s="5" t="s">
        <v>70</v>
      </c>
      <c r="O2682" s="7">
        <v>0</v>
      </c>
      <c r="P2682" s="7">
        <v>0</v>
      </c>
      <c r="Q2682" s="7">
        <v>0</v>
      </c>
      <c r="R2682" s="7">
        <v>0</v>
      </c>
      <c r="T2682" s="5">
        <v>33</v>
      </c>
      <c r="U2682" s="5">
        <v>0</v>
      </c>
      <c r="V2682" s="5">
        <v>0</v>
      </c>
      <c r="W2682" s="5">
        <v>0</v>
      </c>
      <c r="Z2682" s="5">
        <v>0</v>
      </c>
      <c r="AC2682" s="5">
        <v>0</v>
      </c>
      <c r="AF2682" s="5">
        <v>0</v>
      </c>
      <c r="AI2682" s="7">
        <v>512.28399999999999</v>
      </c>
      <c r="AJ2682" s="7">
        <v>0.42770000000000002</v>
      </c>
      <c r="AK2682" s="5" t="s">
        <v>149</v>
      </c>
      <c r="AZ2682" s="5" t="s">
        <v>186</v>
      </c>
      <c r="BB2682" s="5" t="s">
        <v>71</v>
      </c>
    </row>
    <row r="2683" spans="1:57" x14ac:dyDescent="0.25">
      <c r="A2683" s="5">
        <v>2682</v>
      </c>
      <c r="B2683" s="6">
        <v>42576.387418981481</v>
      </c>
      <c r="C2683" s="6">
        <v>42576.552824074075</v>
      </c>
      <c r="D2683" s="5" t="s">
        <v>336</v>
      </c>
      <c r="E2683" s="5" t="s">
        <v>241</v>
      </c>
      <c r="F2683" s="5" t="s">
        <v>337</v>
      </c>
      <c r="G2683" s="5" t="s">
        <v>64</v>
      </c>
      <c r="H2683" s="5" t="s">
        <v>319</v>
      </c>
      <c r="I2683" s="5" t="s">
        <v>69</v>
      </c>
      <c r="J2683" s="5" t="s">
        <v>65</v>
      </c>
      <c r="K2683" s="5" t="s">
        <v>65</v>
      </c>
      <c r="L2683" s="5">
        <v>470007</v>
      </c>
      <c r="M2683" s="5" t="s">
        <v>70</v>
      </c>
      <c r="N2683" s="5" t="s">
        <v>70</v>
      </c>
      <c r="O2683" s="7">
        <v>0</v>
      </c>
      <c r="P2683" s="7">
        <v>0</v>
      </c>
      <c r="Q2683" s="7">
        <v>0</v>
      </c>
      <c r="R2683" s="7">
        <v>0</v>
      </c>
      <c r="T2683" s="5">
        <v>33</v>
      </c>
      <c r="U2683" s="5">
        <v>0</v>
      </c>
      <c r="V2683" s="5">
        <v>0</v>
      </c>
      <c r="W2683" s="5">
        <v>0</v>
      </c>
      <c r="Z2683" s="5">
        <v>0</v>
      </c>
      <c r="AC2683" s="5">
        <v>0</v>
      </c>
      <c r="AF2683" s="5">
        <v>0</v>
      </c>
      <c r="AI2683" s="7">
        <v>512.73230000000001</v>
      </c>
      <c r="AJ2683" s="7">
        <v>0.44819999999999999</v>
      </c>
      <c r="AK2683" s="5" t="s">
        <v>190</v>
      </c>
      <c r="AZ2683" s="5" t="s">
        <v>185</v>
      </c>
      <c r="BB2683" s="5" t="s">
        <v>74</v>
      </c>
    </row>
    <row r="2684" spans="1:57" x14ac:dyDescent="0.25">
      <c r="A2684" s="5">
        <v>2683</v>
      </c>
      <c r="B2684" s="6">
        <v>42576.304085648146</v>
      </c>
      <c r="C2684" s="6">
        <v>42576.46570601852</v>
      </c>
      <c r="D2684" s="5" t="s">
        <v>336</v>
      </c>
      <c r="E2684" s="5" t="s">
        <v>241</v>
      </c>
      <c r="F2684" s="5" t="s">
        <v>337</v>
      </c>
      <c r="G2684" s="5" t="s">
        <v>64</v>
      </c>
      <c r="H2684" s="5" t="s">
        <v>319</v>
      </c>
      <c r="I2684" s="5" t="s">
        <v>69</v>
      </c>
      <c r="J2684" s="5" t="s">
        <v>65</v>
      </c>
      <c r="K2684" s="5" t="s">
        <v>65</v>
      </c>
      <c r="L2684" s="5">
        <v>343672</v>
      </c>
      <c r="M2684" s="5" t="s">
        <v>70</v>
      </c>
      <c r="N2684" s="5" t="s">
        <v>70</v>
      </c>
      <c r="O2684" s="7">
        <v>0</v>
      </c>
      <c r="P2684" s="7">
        <v>0</v>
      </c>
      <c r="Q2684" s="7">
        <v>0</v>
      </c>
      <c r="R2684" s="7">
        <v>0</v>
      </c>
      <c r="T2684" s="5">
        <v>33</v>
      </c>
      <c r="U2684" s="5">
        <v>0</v>
      </c>
      <c r="V2684" s="5">
        <v>0</v>
      </c>
      <c r="W2684" s="5">
        <v>0</v>
      </c>
      <c r="Z2684" s="5">
        <v>0</v>
      </c>
      <c r="AC2684" s="5">
        <v>0</v>
      </c>
      <c r="AF2684" s="5">
        <v>0</v>
      </c>
      <c r="AI2684" s="7">
        <v>513.05939999999998</v>
      </c>
      <c r="AJ2684" s="7">
        <v>0.3271</v>
      </c>
      <c r="AK2684" s="5" t="s">
        <v>190</v>
      </c>
      <c r="AZ2684" s="5" t="s">
        <v>185</v>
      </c>
      <c r="BB2684" s="5" t="s">
        <v>74</v>
      </c>
    </row>
    <row r="2685" spans="1:57" x14ac:dyDescent="0.25">
      <c r="A2685" s="5">
        <v>2684</v>
      </c>
      <c r="B2685" s="6">
        <v>42576.220752314817</v>
      </c>
      <c r="C2685" s="6">
        <v>42576.394236111111</v>
      </c>
      <c r="D2685" s="5" t="s">
        <v>336</v>
      </c>
      <c r="E2685" s="5" t="s">
        <v>241</v>
      </c>
      <c r="F2685" s="5" t="s">
        <v>337</v>
      </c>
      <c r="G2685" s="5" t="s">
        <v>64</v>
      </c>
      <c r="H2685" s="5" t="s">
        <v>319</v>
      </c>
      <c r="I2685" s="5" t="s">
        <v>69</v>
      </c>
      <c r="J2685" s="5" t="s">
        <v>65</v>
      </c>
      <c r="K2685" s="5" t="s">
        <v>65</v>
      </c>
      <c r="L2685" s="5">
        <v>308717</v>
      </c>
      <c r="M2685" s="5" t="s">
        <v>70</v>
      </c>
      <c r="N2685" s="5" t="s">
        <v>70</v>
      </c>
      <c r="O2685" s="7">
        <v>0</v>
      </c>
      <c r="P2685" s="7">
        <v>0</v>
      </c>
      <c r="Q2685" s="7">
        <v>0</v>
      </c>
      <c r="R2685" s="7">
        <v>0</v>
      </c>
      <c r="T2685" s="5">
        <v>33</v>
      </c>
      <c r="U2685" s="5">
        <v>0</v>
      </c>
      <c r="V2685" s="5">
        <v>0</v>
      </c>
      <c r="W2685" s="5">
        <v>0</v>
      </c>
      <c r="Z2685" s="5">
        <v>0</v>
      </c>
      <c r="AC2685" s="5">
        <v>0</v>
      </c>
      <c r="AF2685" s="5">
        <v>0</v>
      </c>
      <c r="AI2685" s="7">
        <v>513.35429999999997</v>
      </c>
      <c r="AJ2685" s="7">
        <v>0.2949</v>
      </c>
      <c r="AK2685" s="5" t="s">
        <v>190</v>
      </c>
      <c r="AZ2685" s="5" t="s">
        <v>185</v>
      </c>
      <c r="BB2685" s="5" t="s">
        <v>74</v>
      </c>
    </row>
    <row r="2686" spans="1:57" x14ac:dyDescent="0.25">
      <c r="A2686" s="5">
        <v>2685</v>
      </c>
      <c r="B2686" s="6">
        <v>42576.137418981481</v>
      </c>
      <c r="C2686" s="6">
        <v>42576.290335648147</v>
      </c>
      <c r="D2686" s="5" t="s">
        <v>336</v>
      </c>
      <c r="E2686" s="5" t="s">
        <v>241</v>
      </c>
      <c r="F2686" s="5" t="s">
        <v>337</v>
      </c>
      <c r="G2686" s="5" t="s">
        <v>64</v>
      </c>
      <c r="H2686" s="5" t="s">
        <v>319</v>
      </c>
      <c r="I2686" s="5" t="s">
        <v>69</v>
      </c>
      <c r="J2686" s="5" t="s">
        <v>65</v>
      </c>
      <c r="K2686" s="5" t="s">
        <v>65</v>
      </c>
      <c r="L2686" s="5">
        <v>324343</v>
      </c>
      <c r="M2686" s="5" t="s">
        <v>70</v>
      </c>
      <c r="N2686" s="5" t="s">
        <v>70</v>
      </c>
      <c r="O2686" s="7">
        <v>0</v>
      </c>
      <c r="P2686" s="7">
        <v>0</v>
      </c>
      <c r="Q2686" s="7">
        <v>0</v>
      </c>
      <c r="R2686" s="7">
        <v>0</v>
      </c>
      <c r="T2686" s="5">
        <v>33</v>
      </c>
      <c r="U2686" s="5">
        <v>0</v>
      </c>
      <c r="V2686" s="5">
        <v>0</v>
      </c>
      <c r="W2686" s="5">
        <v>0</v>
      </c>
      <c r="Z2686" s="5">
        <v>0</v>
      </c>
      <c r="AC2686" s="5">
        <v>0</v>
      </c>
      <c r="AF2686" s="5">
        <v>0</v>
      </c>
      <c r="AI2686" s="7">
        <v>513.66390000000001</v>
      </c>
      <c r="AJ2686" s="7">
        <v>0.30959999999999999</v>
      </c>
      <c r="AK2686" s="5" t="s">
        <v>190</v>
      </c>
      <c r="AZ2686" s="5" t="s">
        <v>185</v>
      </c>
      <c r="BB2686" s="5" t="s">
        <v>74</v>
      </c>
    </row>
    <row r="2687" spans="1:57" x14ac:dyDescent="0.25">
      <c r="A2687" s="5">
        <v>2686</v>
      </c>
      <c r="B2687" s="6">
        <v>42575.943854166668</v>
      </c>
      <c r="D2687" s="5" t="s">
        <v>318</v>
      </c>
      <c r="E2687" s="5" t="s">
        <v>786</v>
      </c>
      <c r="G2687" s="5" t="s">
        <v>64</v>
      </c>
      <c r="H2687" s="5" t="s">
        <v>319</v>
      </c>
      <c r="I2687" s="5" t="s">
        <v>75</v>
      </c>
      <c r="J2687" s="5" t="s">
        <v>65</v>
      </c>
      <c r="K2687" s="5" t="s">
        <v>65</v>
      </c>
      <c r="M2687" s="5" t="s">
        <v>265</v>
      </c>
      <c r="N2687" s="5" t="s">
        <v>76</v>
      </c>
      <c r="O2687" s="7">
        <v>0</v>
      </c>
      <c r="P2687" s="7">
        <v>0</v>
      </c>
      <c r="Q2687" s="7">
        <v>0</v>
      </c>
      <c r="R2687" s="7">
        <v>0</v>
      </c>
      <c r="T2687" s="5">
        <v>0</v>
      </c>
      <c r="W2687" s="5">
        <v>0</v>
      </c>
      <c r="Y2687" s="5">
        <v>0</v>
      </c>
      <c r="Z2687" s="5">
        <v>0</v>
      </c>
      <c r="AB2687" s="5">
        <v>0</v>
      </c>
      <c r="AC2687" s="5">
        <v>0</v>
      </c>
      <c r="AE2687" s="5">
        <v>0</v>
      </c>
      <c r="AF2687" s="5">
        <v>0</v>
      </c>
      <c r="AH2687" s="5">
        <v>0</v>
      </c>
      <c r="AJ2687" s="7">
        <v>0</v>
      </c>
      <c r="AZ2687" s="5" t="s">
        <v>175</v>
      </c>
      <c r="BB2687" s="5" t="s">
        <v>77</v>
      </c>
      <c r="BD2687" s="5" t="s">
        <v>393</v>
      </c>
      <c r="BE2687" s="5" t="s">
        <v>67</v>
      </c>
    </row>
    <row r="2688" spans="1:57" x14ac:dyDescent="0.25">
      <c r="A2688" s="5">
        <v>2687</v>
      </c>
      <c r="B2688" s="6">
        <v>42575.828530092593</v>
      </c>
      <c r="C2688" s="6">
        <v>42575.992673611108</v>
      </c>
      <c r="D2688" s="5" t="s">
        <v>336</v>
      </c>
      <c r="E2688" s="5" t="s">
        <v>68</v>
      </c>
      <c r="F2688" s="5" t="s">
        <v>337</v>
      </c>
      <c r="G2688" s="5" t="s">
        <v>64</v>
      </c>
      <c r="H2688" s="5" t="s">
        <v>319</v>
      </c>
      <c r="I2688" s="5" t="s">
        <v>69</v>
      </c>
      <c r="J2688" s="5" t="s">
        <v>65</v>
      </c>
      <c r="K2688" s="5" t="s">
        <v>65</v>
      </c>
      <c r="L2688" s="5">
        <v>4670</v>
      </c>
      <c r="M2688" s="5" t="s">
        <v>70</v>
      </c>
      <c r="N2688" s="5" t="s">
        <v>70</v>
      </c>
      <c r="O2688" s="7">
        <v>0</v>
      </c>
      <c r="P2688" s="7">
        <v>0</v>
      </c>
      <c r="Q2688" s="7">
        <v>0</v>
      </c>
      <c r="R2688" s="7">
        <v>0</v>
      </c>
      <c r="T2688" s="5">
        <v>33</v>
      </c>
      <c r="U2688" s="5">
        <v>0</v>
      </c>
      <c r="V2688" s="5">
        <v>0</v>
      </c>
      <c r="W2688" s="5">
        <v>0</v>
      </c>
      <c r="Z2688" s="5">
        <v>0</v>
      </c>
      <c r="AC2688" s="5">
        <v>0</v>
      </c>
      <c r="AF2688" s="5">
        <v>0</v>
      </c>
      <c r="AI2688" s="7">
        <v>513.73230000000001</v>
      </c>
      <c r="AJ2688" s="7">
        <v>4.8999999999999998E-3</v>
      </c>
      <c r="AK2688" s="5" t="s">
        <v>149</v>
      </c>
      <c r="AZ2688" s="5" t="s">
        <v>186</v>
      </c>
      <c r="BB2688" s="5" t="s">
        <v>71</v>
      </c>
    </row>
    <row r="2689" spans="1:57" x14ac:dyDescent="0.25">
      <c r="A2689" s="5">
        <v>2688</v>
      </c>
      <c r="B2689" s="6">
        <v>42575.828518518516</v>
      </c>
      <c r="C2689" s="6">
        <v>42576.013622685183</v>
      </c>
      <c r="D2689" s="5" t="s">
        <v>336</v>
      </c>
      <c r="E2689" s="5" t="s">
        <v>68</v>
      </c>
      <c r="F2689" s="5" t="s">
        <v>337</v>
      </c>
      <c r="G2689" s="5" t="s">
        <v>64</v>
      </c>
      <c r="H2689" s="5" t="s">
        <v>319</v>
      </c>
      <c r="I2689" s="5" t="s">
        <v>69</v>
      </c>
      <c r="J2689" s="5" t="s">
        <v>65</v>
      </c>
      <c r="K2689" s="5" t="s">
        <v>65</v>
      </c>
      <c r="L2689" s="5">
        <v>67101</v>
      </c>
      <c r="M2689" s="5" t="s">
        <v>70</v>
      </c>
      <c r="N2689" s="5" t="s">
        <v>70</v>
      </c>
      <c r="O2689" s="7">
        <v>0</v>
      </c>
      <c r="P2689" s="7">
        <v>0</v>
      </c>
      <c r="Q2689" s="7">
        <v>0</v>
      </c>
      <c r="R2689" s="7">
        <v>0</v>
      </c>
      <c r="T2689" s="5">
        <v>33</v>
      </c>
      <c r="U2689" s="5">
        <v>0</v>
      </c>
      <c r="V2689" s="5">
        <v>0</v>
      </c>
      <c r="W2689" s="5">
        <v>0</v>
      </c>
      <c r="Z2689" s="5">
        <v>0</v>
      </c>
      <c r="AC2689" s="5">
        <v>0</v>
      </c>
      <c r="AF2689" s="5">
        <v>0</v>
      </c>
      <c r="AI2689" s="7">
        <v>513.72739999999999</v>
      </c>
      <c r="AJ2689" s="7">
        <v>6.3500000000000001E-2</v>
      </c>
      <c r="AK2689" s="5" t="s">
        <v>148</v>
      </c>
      <c r="AZ2689" s="5" t="s">
        <v>185</v>
      </c>
      <c r="BB2689" s="5" t="s">
        <v>74</v>
      </c>
    </row>
    <row r="2690" spans="1:57" x14ac:dyDescent="0.25">
      <c r="A2690" s="5">
        <v>2689</v>
      </c>
      <c r="B2690" s="6">
        <v>42575.816284722219</v>
      </c>
      <c r="D2690" s="5" t="s">
        <v>318</v>
      </c>
      <c r="E2690" s="5" t="s">
        <v>356</v>
      </c>
      <c r="G2690" s="5" t="s">
        <v>64</v>
      </c>
      <c r="H2690" s="5" t="s">
        <v>319</v>
      </c>
      <c r="I2690" s="5" t="s">
        <v>75</v>
      </c>
      <c r="J2690" s="5" t="s">
        <v>65</v>
      </c>
      <c r="K2690" s="5" t="s">
        <v>65</v>
      </c>
      <c r="M2690" s="5" t="s">
        <v>815</v>
      </c>
      <c r="N2690" s="5" t="s">
        <v>292</v>
      </c>
      <c r="O2690" s="7">
        <v>0</v>
      </c>
      <c r="P2690" s="7">
        <v>0</v>
      </c>
      <c r="Q2690" s="7">
        <v>0</v>
      </c>
      <c r="R2690" s="7">
        <v>0</v>
      </c>
      <c r="T2690" s="5">
        <v>0</v>
      </c>
      <c r="W2690" s="5">
        <v>0</v>
      </c>
      <c r="Y2690" s="5">
        <v>0</v>
      </c>
      <c r="Z2690" s="5">
        <v>0</v>
      </c>
      <c r="AB2690" s="5">
        <v>0</v>
      </c>
      <c r="AC2690" s="5">
        <v>0</v>
      </c>
      <c r="AE2690" s="5">
        <v>0</v>
      </c>
      <c r="AF2690" s="5">
        <v>0</v>
      </c>
      <c r="AH2690" s="5">
        <v>0</v>
      </c>
      <c r="AJ2690" s="7">
        <v>0</v>
      </c>
      <c r="AZ2690" s="5" t="s">
        <v>175</v>
      </c>
      <c r="BB2690" s="5" t="s">
        <v>77</v>
      </c>
      <c r="BD2690" s="5" t="s">
        <v>331</v>
      </c>
      <c r="BE2690" s="5" t="s">
        <v>67</v>
      </c>
    </row>
    <row r="2691" spans="1:57" x14ac:dyDescent="0.25">
      <c r="A2691" s="5">
        <v>2690</v>
      </c>
      <c r="B2691" s="6">
        <v>42575.805671296293</v>
      </c>
      <c r="D2691" s="5" t="s">
        <v>318</v>
      </c>
      <c r="E2691" s="5" t="s">
        <v>329</v>
      </c>
      <c r="G2691" s="5" t="s">
        <v>64</v>
      </c>
      <c r="H2691" s="5" t="s">
        <v>319</v>
      </c>
      <c r="I2691" s="5" t="s">
        <v>75</v>
      </c>
      <c r="J2691" s="5" t="s">
        <v>65</v>
      </c>
      <c r="K2691" s="5" t="s">
        <v>65</v>
      </c>
      <c r="M2691" s="5" t="s">
        <v>191</v>
      </c>
      <c r="N2691" s="5" t="s">
        <v>66</v>
      </c>
      <c r="O2691" s="7">
        <v>0</v>
      </c>
      <c r="P2691" s="7">
        <v>0</v>
      </c>
      <c r="Q2691" s="7">
        <v>0</v>
      </c>
      <c r="R2691" s="7">
        <v>0</v>
      </c>
      <c r="T2691" s="5">
        <v>0</v>
      </c>
      <c r="W2691" s="5">
        <v>0</v>
      </c>
      <c r="Y2691" s="5">
        <v>0</v>
      </c>
      <c r="Z2691" s="5">
        <v>0</v>
      </c>
      <c r="AB2691" s="5">
        <v>0</v>
      </c>
      <c r="AC2691" s="5">
        <v>0</v>
      </c>
      <c r="AE2691" s="5">
        <v>0</v>
      </c>
      <c r="AF2691" s="5">
        <v>0</v>
      </c>
      <c r="AH2691" s="5">
        <v>0</v>
      </c>
      <c r="AJ2691" s="7">
        <v>0</v>
      </c>
      <c r="AZ2691" s="5" t="s">
        <v>175</v>
      </c>
      <c r="BB2691" s="5" t="s">
        <v>77</v>
      </c>
      <c r="BD2691" s="5" t="s">
        <v>331</v>
      </c>
      <c r="BE2691" s="5" t="s">
        <v>67</v>
      </c>
    </row>
    <row r="2692" spans="1:57" x14ac:dyDescent="0.25">
      <c r="A2692" s="5">
        <v>2691</v>
      </c>
      <c r="B2692" s="6">
        <v>42575.80296296296</v>
      </c>
      <c r="D2692" s="5" t="s">
        <v>318</v>
      </c>
      <c r="E2692" s="5" t="s">
        <v>751</v>
      </c>
      <c r="G2692" s="5" t="s">
        <v>80</v>
      </c>
      <c r="H2692" s="5" t="s">
        <v>319</v>
      </c>
      <c r="I2692" s="5" t="s">
        <v>75</v>
      </c>
      <c r="J2692" s="5" t="s">
        <v>65</v>
      </c>
      <c r="K2692" s="5" t="s">
        <v>65</v>
      </c>
      <c r="M2692" s="5" t="s">
        <v>627</v>
      </c>
      <c r="N2692" s="5" t="s">
        <v>200</v>
      </c>
      <c r="O2692" s="7">
        <v>0</v>
      </c>
      <c r="P2692" s="7">
        <v>0</v>
      </c>
      <c r="Q2692" s="7">
        <v>0</v>
      </c>
      <c r="R2692" s="7">
        <v>0</v>
      </c>
      <c r="T2692" s="5">
        <v>0</v>
      </c>
      <c r="W2692" s="5">
        <v>0</v>
      </c>
      <c r="Y2692" s="5">
        <v>0</v>
      </c>
      <c r="Z2692" s="5">
        <v>0</v>
      </c>
      <c r="AB2692" s="5">
        <v>0</v>
      </c>
      <c r="AC2692" s="5">
        <v>0</v>
      </c>
      <c r="AE2692" s="5">
        <v>0</v>
      </c>
      <c r="AF2692" s="5">
        <v>0</v>
      </c>
      <c r="AH2692" s="5">
        <v>0</v>
      </c>
      <c r="AJ2692" s="7">
        <v>0</v>
      </c>
      <c r="AZ2692" s="5" t="s">
        <v>175</v>
      </c>
      <c r="BB2692" s="5" t="s">
        <v>83</v>
      </c>
      <c r="BD2692" s="5" t="s">
        <v>331</v>
      </c>
      <c r="BE2692" s="5" t="s">
        <v>67</v>
      </c>
    </row>
    <row r="2693" spans="1:57" x14ac:dyDescent="0.25">
      <c r="A2693" s="5">
        <v>2692</v>
      </c>
      <c r="B2693" s="6">
        <v>42575.800844907404</v>
      </c>
      <c r="D2693" s="5" t="s">
        <v>318</v>
      </c>
      <c r="E2693" s="5" t="s">
        <v>326</v>
      </c>
      <c r="G2693" s="5" t="s">
        <v>64</v>
      </c>
      <c r="H2693" s="5" t="s">
        <v>319</v>
      </c>
      <c r="I2693" s="5" t="s">
        <v>75</v>
      </c>
      <c r="J2693" s="5" t="s">
        <v>65</v>
      </c>
      <c r="K2693" s="5" t="s">
        <v>65</v>
      </c>
      <c r="M2693" s="5" t="s">
        <v>211</v>
      </c>
      <c r="N2693" s="5" t="s">
        <v>76</v>
      </c>
      <c r="O2693" s="7">
        <v>0</v>
      </c>
      <c r="P2693" s="7">
        <v>0</v>
      </c>
      <c r="Q2693" s="7">
        <v>0</v>
      </c>
      <c r="R2693" s="7">
        <v>0</v>
      </c>
      <c r="T2693" s="5">
        <v>0</v>
      </c>
      <c r="W2693" s="5">
        <v>0</v>
      </c>
      <c r="Y2693" s="5">
        <v>0</v>
      </c>
      <c r="Z2693" s="5">
        <v>0</v>
      </c>
      <c r="AB2693" s="5">
        <v>0</v>
      </c>
      <c r="AC2693" s="5">
        <v>0</v>
      </c>
      <c r="AE2693" s="5">
        <v>0</v>
      </c>
      <c r="AF2693" s="5">
        <v>0</v>
      </c>
      <c r="AH2693" s="5">
        <v>0</v>
      </c>
      <c r="AJ2693" s="7">
        <v>0</v>
      </c>
      <c r="AZ2693" s="5" t="s">
        <v>175</v>
      </c>
      <c r="BB2693" s="5" t="s">
        <v>77</v>
      </c>
      <c r="BD2693" s="5" t="s">
        <v>361</v>
      </c>
      <c r="BE2693" s="5" t="s">
        <v>67</v>
      </c>
    </row>
    <row r="2694" spans="1:57" x14ac:dyDescent="0.25">
      <c r="A2694" s="5">
        <v>2693</v>
      </c>
      <c r="B2694" s="6">
        <v>42575.793668981481</v>
      </c>
      <c r="D2694" s="5" t="s">
        <v>318</v>
      </c>
      <c r="E2694" s="5" t="s">
        <v>374</v>
      </c>
      <c r="G2694" s="5" t="s">
        <v>64</v>
      </c>
      <c r="H2694" s="5" t="s">
        <v>319</v>
      </c>
      <c r="I2694" s="5" t="s">
        <v>75</v>
      </c>
      <c r="J2694" s="5" t="s">
        <v>65</v>
      </c>
      <c r="K2694" s="5" t="s">
        <v>65</v>
      </c>
      <c r="M2694" s="5" t="s">
        <v>816</v>
      </c>
      <c r="N2694" s="5" t="s">
        <v>292</v>
      </c>
      <c r="O2694" s="7">
        <v>0</v>
      </c>
      <c r="P2694" s="7">
        <v>0</v>
      </c>
      <c r="Q2694" s="7">
        <v>0</v>
      </c>
      <c r="R2694" s="7">
        <v>0</v>
      </c>
      <c r="T2694" s="5">
        <v>0</v>
      </c>
      <c r="W2694" s="5">
        <v>0</v>
      </c>
      <c r="Y2694" s="5">
        <v>0</v>
      </c>
      <c r="Z2694" s="5">
        <v>0</v>
      </c>
      <c r="AB2694" s="5">
        <v>0</v>
      </c>
      <c r="AC2694" s="5">
        <v>0</v>
      </c>
      <c r="AE2694" s="5">
        <v>0</v>
      </c>
      <c r="AF2694" s="5">
        <v>0</v>
      </c>
      <c r="AH2694" s="5">
        <v>0</v>
      </c>
      <c r="AJ2694" s="7">
        <v>0</v>
      </c>
      <c r="AZ2694" s="5" t="s">
        <v>175</v>
      </c>
      <c r="BB2694" s="5" t="s">
        <v>77</v>
      </c>
      <c r="BD2694" s="5" t="s">
        <v>361</v>
      </c>
      <c r="BE2694" s="5" t="s">
        <v>67</v>
      </c>
    </row>
    <row r="2695" spans="1:57" x14ac:dyDescent="0.25">
      <c r="A2695" s="5">
        <v>2694</v>
      </c>
      <c r="B2695" s="6">
        <v>42575.791990740741</v>
      </c>
      <c r="D2695" s="5" t="s">
        <v>318</v>
      </c>
      <c r="E2695" s="5" t="s">
        <v>346</v>
      </c>
      <c r="G2695" s="5" t="s">
        <v>64</v>
      </c>
      <c r="H2695" s="5" t="s">
        <v>319</v>
      </c>
      <c r="I2695" s="5" t="s">
        <v>75</v>
      </c>
      <c r="J2695" s="5" t="s">
        <v>65</v>
      </c>
      <c r="K2695" s="5" t="s">
        <v>65</v>
      </c>
      <c r="M2695" s="5" t="s">
        <v>494</v>
      </c>
      <c r="N2695" s="5" t="s">
        <v>76</v>
      </c>
      <c r="O2695" s="7">
        <v>0</v>
      </c>
      <c r="P2695" s="7">
        <v>0</v>
      </c>
      <c r="Q2695" s="7">
        <v>0</v>
      </c>
      <c r="R2695" s="7">
        <v>0</v>
      </c>
      <c r="T2695" s="5">
        <v>0</v>
      </c>
      <c r="W2695" s="5">
        <v>0</v>
      </c>
      <c r="Y2695" s="5">
        <v>0</v>
      </c>
      <c r="Z2695" s="5">
        <v>0</v>
      </c>
      <c r="AB2695" s="5">
        <v>0</v>
      </c>
      <c r="AC2695" s="5">
        <v>0</v>
      </c>
      <c r="AE2695" s="5">
        <v>0</v>
      </c>
      <c r="AF2695" s="5">
        <v>0</v>
      </c>
      <c r="AH2695" s="5">
        <v>0</v>
      </c>
      <c r="AJ2695" s="7">
        <v>0</v>
      </c>
      <c r="AZ2695" s="5" t="s">
        <v>175</v>
      </c>
      <c r="BB2695" s="5" t="s">
        <v>77</v>
      </c>
      <c r="BD2695" s="5" t="s">
        <v>331</v>
      </c>
      <c r="BE2695" s="5" t="s">
        <v>67</v>
      </c>
    </row>
    <row r="2696" spans="1:57" x14ac:dyDescent="0.25">
      <c r="A2696" s="5">
        <v>2695</v>
      </c>
      <c r="B2696" s="6">
        <v>42575.66914351852</v>
      </c>
      <c r="D2696" s="5" t="s">
        <v>318</v>
      </c>
      <c r="E2696" s="5" t="s">
        <v>751</v>
      </c>
      <c r="G2696" s="5" t="s">
        <v>80</v>
      </c>
      <c r="H2696" s="5" t="s">
        <v>319</v>
      </c>
      <c r="I2696" s="5" t="s">
        <v>75</v>
      </c>
      <c r="J2696" s="5" t="s">
        <v>65</v>
      </c>
      <c r="K2696" s="5" t="s">
        <v>65</v>
      </c>
      <c r="M2696" s="5" t="s">
        <v>256</v>
      </c>
      <c r="N2696" s="5" t="s">
        <v>76</v>
      </c>
      <c r="O2696" s="7">
        <v>0</v>
      </c>
      <c r="P2696" s="7">
        <v>0</v>
      </c>
      <c r="Q2696" s="7">
        <v>0</v>
      </c>
      <c r="R2696" s="7">
        <v>0</v>
      </c>
      <c r="T2696" s="5">
        <v>0</v>
      </c>
      <c r="W2696" s="5">
        <v>0</v>
      </c>
      <c r="Y2696" s="5">
        <v>0</v>
      </c>
      <c r="Z2696" s="5">
        <v>0</v>
      </c>
      <c r="AB2696" s="5">
        <v>0</v>
      </c>
      <c r="AC2696" s="5">
        <v>0</v>
      </c>
      <c r="AE2696" s="5">
        <v>0</v>
      </c>
      <c r="AF2696" s="5">
        <v>0</v>
      </c>
      <c r="AH2696" s="5">
        <v>0</v>
      </c>
      <c r="AJ2696" s="7">
        <v>0</v>
      </c>
      <c r="AZ2696" s="5" t="s">
        <v>175</v>
      </c>
      <c r="BB2696" s="5" t="s">
        <v>83</v>
      </c>
      <c r="BD2696" s="5" t="s">
        <v>817</v>
      </c>
      <c r="BE2696" s="5" t="s">
        <v>67</v>
      </c>
    </row>
    <row r="2697" spans="1:57" x14ac:dyDescent="0.25">
      <c r="A2697" s="5">
        <v>2696</v>
      </c>
      <c r="B2697" s="6">
        <v>42575.661863425928</v>
      </c>
      <c r="C2697" s="6">
        <v>42575.840613425928</v>
      </c>
      <c r="D2697" s="5" t="s">
        <v>336</v>
      </c>
      <c r="E2697" s="5" t="s">
        <v>241</v>
      </c>
      <c r="F2697" s="5" t="s">
        <v>337</v>
      </c>
      <c r="G2697" s="5" t="s">
        <v>64</v>
      </c>
      <c r="H2697" s="5" t="s">
        <v>319</v>
      </c>
      <c r="I2697" s="5" t="s">
        <v>69</v>
      </c>
      <c r="J2697" s="5" t="s">
        <v>65</v>
      </c>
      <c r="K2697" s="5" t="s">
        <v>65</v>
      </c>
      <c r="L2697" s="5">
        <v>622208</v>
      </c>
      <c r="M2697" s="5" t="s">
        <v>70</v>
      </c>
      <c r="N2697" s="5" t="s">
        <v>70</v>
      </c>
      <c r="O2697" s="7">
        <v>0</v>
      </c>
      <c r="P2697" s="7">
        <v>0</v>
      </c>
      <c r="Q2697" s="7">
        <v>0</v>
      </c>
      <c r="R2697" s="7">
        <v>0</v>
      </c>
      <c r="T2697" s="5">
        <v>33</v>
      </c>
      <c r="U2697" s="5">
        <v>0</v>
      </c>
      <c r="V2697" s="5">
        <v>0</v>
      </c>
      <c r="W2697" s="5">
        <v>0</v>
      </c>
      <c r="Z2697" s="5">
        <v>0</v>
      </c>
      <c r="AC2697" s="5">
        <v>0</v>
      </c>
      <c r="AF2697" s="5">
        <v>0</v>
      </c>
      <c r="AI2697" s="7">
        <v>515.57410000000004</v>
      </c>
      <c r="AJ2697" s="7">
        <v>0.59379999999999999</v>
      </c>
      <c r="AK2697" s="5" t="s">
        <v>149</v>
      </c>
      <c r="AZ2697" s="5" t="s">
        <v>186</v>
      </c>
      <c r="BB2697" s="5" t="s">
        <v>71</v>
      </c>
    </row>
    <row r="2698" spans="1:57" x14ac:dyDescent="0.25">
      <c r="A2698" s="5">
        <v>2697</v>
      </c>
      <c r="B2698" s="6">
        <v>42575.661851851852</v>
      </c>
      <c r="C2698" s="6">
        <v>42575.868032407408</v>
      </c>
      <c r="D2698" s="5" t="s">
        <v>336</v>
      </c>
      <c r="E2698" s="5" t="s">
        <v>241</v>
      </c>
      <c r="F2698" s="5" t="s">
        <v>337</v>
      </c>
      <c r="G2698" s="5" t="s">
        <v>64</v>
      </c>
      <c r="H2698" s="5" t="s">
        <v>319</v>
      </c>
      <c r="I2698" s="5" t="s">
        <v>69</v>
      </c>
      <c r="J2698" s="5" t="s">
        <v>65</v>
      </c>
      <c r="K2698" s="5" t="s">
        <v>65</v>
      </c>
      <c r="L2698" s="5">
        <v>1733858</v>
      </c>
      <c r="M2698" s="5" t="s">
        <v>70</v>
      </c>
      <c r="N2698" s="5" t="s">
        <v>70</v>
      </c>
      <c r="O2698" s="7">
        <v>0</v>
      </c>
      <c r="P2698" s="7">
        <v>0</v>
      </c>
      <c r="Q2698" s="7">
        <v>0</v>
      </c>
      <c r="R2698" s="7">
        <v>0</v>
      </c>
      <c r="T2698" s="5">
        <v>33</v>
      </c>
      <c r="U2698" s="5">
        <v>0</v>
      </c>
      <c r="V2698" s="5">
        <v>0</v>
      </c>
      <c r="W2698" s="5">
        <v>0</v>
      </c>
      <c r="Z2698" s="5">
        <v>0</v>
      </c>
      <c r="AC2698" s="5">
        <v>0</v>
      </c>
      <c r="AF2698" s="5">
        <v>0</v>
      </c>
      <c r="AI2698" s="7">
        <v>515.98030000000006</v>
      </c>
      <c r="AJ2698" s="7">
        <v>1.6543000000000001</v>
      </c>
      <c r="AK2698" s="5" t="s">
        <v>148</v>
      </c>
      <c r="AZ2698" s="5" t="s">
        <v>185</v>
      </c>
      <c r="BB2698" s="5" t="s">
        <v>74</v>
      </c>
    </row>
    <row r="2699" spans="1:57" x14ac:dyDescent="0.25">
      <c r="A2699" s="5">
        <v>2698</v>
      </c>
      <c r="B2699" s="6">
        <v>42575.541006944448</v>
      </c>
      <c r="D2699" s="5" t="s">
        <v>318</v>
      </c>
      <c r="E2699" s="5" t="s">
        <v>684</v>
      </c>
      <c r="G2699" s="5" t="s">
        <v>80</v>
      </c>
      <c r="H2699" s="5" t="s">
        <v>319</v>
      </c>
      <c r="I2699" s="5" t="s">
        <v>75</v>
      </c>
      <c r="J2699" s="5" t="s">
        <v>65</v>
      </c>
      <c r="K2699" s="5" t="s">
        <v>65</v>
      </c>
      <c r="M2699" s="5" t="s">
        <v>213</v>
      </c>
      <c r="N2699" s="5" t="s">
        <v>66</v>
      </c>
      <c r="O2699" s="7">
        <v>0</v>
      </c>
      <c r="P2699" s="7">
        <v>0</v>
      </c>
      <c r="Q2699" s="7">
        <v>0</v>
      </c>
      <c r="R2699" s="7">
        <v>0</v>
      </c>
      <c r="T2699" s="5">
        <v>0</v>
      </c>
      <c r="W2699" s="5">
        <v>0</v>
      </c>
      <c r="Y2699" s="5">
        <v>0</v>
      </c>
      <c r="Z2699" s="5">
        <v>0</v>
      </c>
      <c r="AB2699" s="5">
        <v>0</v>
      </c>
      <c r="AC2699" s="5">
        <v>0</v>
      </c>
      <c r="AE2699" s="5">
        <v>0</v>
      </c>
      <c r="AF2699" s="5">
        <v>0</v>
      </c>
      <c r="AH2699" s="5">
        <v>0</v>
      </c>
      <c r="AJ2699" s="7">
        <v>0</v>
      </c>
      <c r="AZ2699" s="5" t="s">
        <v>175</v>
      </c>
      <c r="BB2699" s="5" t="s">
        <v>83</v>
      </c>
      <c r="BD2699" s="5" t="s">
        <v>749</v>
      </c>
      <c r="BE2699" s="5" t="s">
        <v>67</v>
      </c>
    </row>
    <row r="2700" spans="1:57" x14ac:dyDescent="0.25">
      <c r="A2700" s="5">
        <v>2699</v>
      </c>
      <c r="B2700" s="6">
        <v>42575.540706018517</v>
      </c>
      <c r="D2700" s="5" t="s">
        <v>684</v>
      </c>
      <c r="E2700" s="5" t="s">
        <v>318</v>
      </c>
      <c r="G2700" s="5" t="s">
        <v>64</v>
      </c>
      <c r="H2700" s="5" t="s">
        <v>319</v>
      </c>
      <c r="I2700" s="5" t="s">
        <v>176</v>
      </c>
      <c r="J2700" s="5" t="s">
        <v>65</v>
      </c>
      <c r="K2700" s="5" t="s">
        <v>65</v>
      </c>
      <c r="M2700" s="5" t="s">
        <v>222</v>
      </c>
      <c r="N2700" s="5" t="s">
        <v>66</v>
      </c>
      <c r="O2700" s="7">
        <v>0</v>
      </c>
      <c r="P2700" s="7">
        <v>0</v>
      </c>
      <c r="Q2700" s="7">
        <v>0</v>
      </c>
      <c r="R2700" s="7">
        <v>0</v>
      </c>
      <c r="T2700" s="5">
        <v>0</v>
      </c>
      <c r="W2700" s="5">
        <v>0</v>
      </c>
      <c r="Y2700" s="5">
        <v>0</v>
      </c>
      <c r="Z2700" s="5">
        <v>0</v>
      </c>
      <c r="AB2700" s="5">
        <v>0</v>
      </c>
      <c r="AC2700" s="5">
        <v>0</v>
      </c>
      <c r="AE2700" s="5">
        <v>0</v>
      </c>
      <c r="AF2700" s="5">
        <v>0</v>
      </c>
      <c r="AH2700" s="5">
        <v>0</v>
      </c>
      <c r="AJ2700" s="7">
        <v>0</v>
      </c>
      <c r="AZ2700" s="5" t="s">
        <v>175</v>
      </c>
      <c r="BB2700" s="5" t="s">
        <v>178</v>
      </c>
      <c r="BD2700" s="5" t="s">
        <v>749</v>
      </c>
      <c r="BE2700" s="5" t="s">
        <v>67</v>
      </c>
    </row>
    <row r="2701" spans="1:57" x14ac:dyDescent="0.25">
      <c r="A2701" s="5">
        <v>2700</v>
      </c>
      <c r="B2701" s="6">
        <v>42575.497615740744</v>
      </c>
      <c r="D2701" s="5" t="s">
        <v>318</v>
      </c>
      <c r="E2701" s="5" t="s">
        <v>501</v>
      </c>
      <c r="G2701" s="5" t="s">
        <v>64</v>
      </c>
      <c r="H2701" s="5" t="s">
        <v>319</v>
      </c>
      <c r="I2701" s="5" t="s">
        <v>75</v>
      </c>
      <c r="J2701" s="5" t="s">
        <v>65</v>
      </c>
      <c r="K2701" s="5" t="s">
        <v>65</v>
      </c>
      <c r="M2701" s="5" t="s">
        <v>180</v>
      </c>
      <c r="N2701" s="5" t="s">
        <v>76</v>
      </c>
      <c r="O2701" s="7">
        <v>0</v>
      </c>
      <c r="P2701" s="7">
        <v>0</v>
      </c>
      <c r="Q2701" s="7">
        <v>0</v>
      </c>
      <c r="R2701" s="7">
        <v>0</v>
      </c>
      <c r="T2701" s="5">
        <v>0</v>
      </c>
      <c r="W2701" s="5">
        <v>0</v>
      </c>
      <c r="Y2701" s="5">
        <v>0</v>
      </c>
      <c r="Z2701" s="5">
        <v>0</v>
      </c>
      <c r="AB2701" s="5">
        <v>0</v>
      </c>
      <c r="AC2701" s="5">
        <v>0</v>
      </c>
      <c r="AE2701" s="5">
        <v>0</v>
      </c>
      <c r="AF2701" s="5">
        <v>0</v>
      </c>
      <c r="AH2701" s="5">
        <v>0</v>
      </c>
      <c r="AJ2701" s="7">
        <v>0</v>
      </c>
      <c r="AZ2701" s="5" t="s">
        <v>175</v>
      </c>
      <c r="BB2701" s="5" t="s">
        <v>77</v>
      </c>
      <c r="BD2701" s="5" t="s">
        <v>749</v>
      </c>
      <c r="BE2701" s="5" t="s">
        <v>67</v>
      </c>
    </row>
    <row r="2702" spans="1:57" x14ac:dyDescent="0.25">
      <c r="A2702" s="5">
        <v>2701</v>
      </c>
      <c r="B2702" s="6">
        <v>42575.490590277775</v>
      </c>
      <c r="C2702" s="6">
        <v>42575.660682870373</v>
      </c>
      <c r="D2702" s="5" t="s">
        <v>336</v>
      </c>
      <c r="E2702" s="5" t="s">
        <v>241</v>
      </c>
      <c r="F2702" s="5" t="s">
        <v>337</v>
      </c>
      <c r="G2702" s="5" t="s">
        <v>64</v>
      </c>
      <c r="H2702" s="5" t="s">
        <v>319</v>
      </c>
      <c r="I2702" s="5" t="s">
        <v>69</v>
      </c>
      <c r="J2702" s="5" t="s">
        <v>65</v>
      </c>
      <c r="K2702" s="5" t="s">
        <v>65</v>
      </c>
      <c r="L2702" s="5">
        <v>60877</v>
      </c>
      <c r="M2702" s="5" t="s">
        <v>70</v>
      </c>
      <c r="N2702" s="5" t="s">
        <v>70</v>
      </c>
      <c r="O2702" s="7">
        <v>0</v>
      </c>
      <c r="P2702" s="7">
        <v>0</v>
      </c>
      <c r="Q2702" s="7">
        <v>0</v>
      </c>
      <c r="R2702" s="7">
        <v>0</v>
      </c>
      <c r="T2702" s="5">
        <v>33</v>
      </c>
      <c r="U2702" s="5">
        <v>0</v>
      </c>
      <c r="V2702" s="5">
        <v>0</v>
      </c>
      <c r="W2702" s="5">
        <v>0</v>
      </c>
      <c r="Z2702" s="5">
        <v>0</v>
      </c>
      <c r="AC2702" s="5">
        <v>0</v>
      </c>
      <c r="AF2702" s="5">
        <v>0</v>
      </c>
      <c r="AI2702" s="7">
        <v>519.85239999999999</v>
      </c>
      <c r="AJ2702" s="7">
        <v>5.8599999999999999E-2</v>
      </c>
      <c r="AK2702" s="5" t="s">
        <v>149</v>
      </c>
      <c r="AZ2702" s="5" t="s">
        <v>186</v>
      </c>
      <c r="BB2702" s="5" t="s">
        <v>71</v>
      </c>
    </row>
    <row r="2703" spans="1:57" x14ac:dyDescent="0.25">
      <c r="A2703" s="5">
        <v>2702</v>
      </c>
      <c r="B2703" s="6">
        <v>42575.489745370367</v>
      </c>
      <c r="C2703" s="6">
        <v>42575.660682870373</v>
      </c>
      <c r="D2703" s="5" t="s">
        <v>336</v>
      </c>
      <c r="E2703" s="5" t="s">
        <v>241</v>
      </c>
      <c r="F2703" s="5" t="s">
        <v>337</v>
      </c>
      <c r="G2703" s="5" t="s">
        <v>64</v>
      </c>
      <c r="H2703" s="5" t="s">
        <v>319</v>
      </c>
      <c r="I2703" s="5" t="s">
        <v>69</v>
      </c>
      <c r="J2703" s="5" t="s">
        <v>65</v>
      </c>
      <c r="K2703" s="5" t="s">
        <v>65</v>
      </c>
      <c r="L2703" s="5">
        <v>4257063</v>
      </c>
      <c r="M2703" s="5" t="s">
        <v>70</v>
      </c>
      <c r="N2703" s="5" t="s">
        <v>70</v>
      </c>
      <c r="O2703" s="7">
        <v>0</v>
      </c>
      <c r="P2703" s="7">
        <v>0</v>
      </c>
      <c r="Q2703" s="7">
        <v>0</v>
      </c>
      <c r="R2703" s="7">
        <v>0</v>
      </c>
      <c r="T2703" s="5">
        <v>33</v>
      </c>
      <c r="U2703" s="5">
        <v>0</v>
      </c>
      <c r="V2703" s="5">
        <v>0</v>
      </c>
      <c r="W2703" s="5">
        <v>0</v>
      </c>
      <c r="Z2703" s="5">
        <v>0</v>
      </c>
      <c r="AC2703" s="5">
        <v>0</v>
      </c>
      <c r="AF2703" s="5">
        <v>0</v>
      </c>
      <c r="AI2703" s="7">
        <v>520.09939999999995</v>
      </c>
      <c r="AJ2703" s="7">
        <v>4.0605000000000002</v>
      </c>
      <c r="AK2703" s="5" t="s">
        <v>148</v>
      </c>
      <c r="AZ2703" s="5" t="s">
        <v>185</v>
      </c>
      <c r="BB2703" s="5" t="s">
        <v>74</v>
      </c>
    </row>
    <row r="2704" spans="1:57" x14ac:dyDescent="0.25">
      <c r="A2704" s="5">
        <v>2703</v>
      </c>
      <c r="B2704" s="6">
        <v>42575.488692129627</v>
      </c>
      <c r="D2704" s="5" t="s">
        <v>318</v>
      </c>
      <c r="E2704" s="5" t="s">
        <v>440</v>
      </c>
      <c r="G2704" s="5" t="s">
        <v>64</v>
      </c>
      <c r="H2704" s="5" t="s">
        <v>319</v>
      </c>
      <c r="I2704" s="5" t="s">
        <v>75</v>
      </c>
      <c r="J2704" s="5" t="s">
        <v>65</v>
      </c>
      <c r="K2704" s="5" t="s">
        <v>65</v>
      </c>
      <c r="M2704" s="5" t="s">
        <v>654</v>
      </c>
      <c r="N2704" s="5" t="s">
        <v>66</v>
      </c>
      <c r="O2704" s="7">
        <v>0</v>
      </c>
      <c r="P2704" s="7">
        <v>0</v>
      </c>
      <c r="Q2704" s="7">
        <v>0</v>
      </c>
      <c r="R2704" s="7">
        <v>0</v>
      </c>
      <c r="T2704" s="5">
        <v>0</v>
      </c>
      <c r="W2704" s="5">
        <v>0</v>
      </c>
      <c r="Y2704" s="5">
        <v>0</v>
      </c>
      <c r="Z2704" s="5">
        <v>0</v>
      </c>
      <c r="AB2704" s="5">
        <v>0</v>
      </c>
      <c r="AC2704" s="5">
        <v>0</v>
      </c>
      <c r="AE2704" s="5">
        <v>0</v>
      </c>
      <c r="AF2704" s="5">
        <v>0</v>
      </c>
      <c r="AH2704" s="5">
        <v>0</v>
      </c>
      <c r="AJ2704" s="7">
        <v>0</v>
      </c>
      <c r="AZ2704" s="5" t="s">
        <v>175</v>
      </c>
      <c r="BB2704" s="5" t="s">
        <v>77</v>
      </c>
      <c r="BD2704" s="5" t="s">
        <v>818</v>
      </c>
      <c r="BE2704" s="5" t="s">
        <v>67</v>
      </c>
    </row>
    <row r="2705" spans="1:57" x14ac:dyDescent="0.25">
      <c r="A2705" s="5">
        <v>2704</v>
      </c>
      <c r="B2705" s="6">
        <v>42575.448854166665</v>
      </c>
      <c r="D2705" s="5" t="s">
        <v>684</v>
      </c>
      <c r="E2705" s="5" t="s">
        <v>318</v>
      </c>
      <c r="G2705" s="5" t="s">
        <v>64</v>
      </c>
      <c r="H2705" s="5" t="s">
        <v>319</v>
      </c>
      <c r="I2705" s="5" t="s">
        <v>176</v>
      </c>
      <c r="J2705" s="5" t="s">
        <v>65</v>
      </c>
      <c r="K2705" s="5" t="s">
        <v>65</v>
      </c>
      <c r="M2705" s="5" t="s">
        <v>321</v>
      </c>
      <c r="N2705" s="5" t="s">
        <v>66</v>
      </c>
      <c r="O2705" s="7">
        <v>0</v>
      </c>
      <c r="P2705" s="7">
        <v>0</v>
      </c>
      <c r="Q2705" s="7">
        <v>0</v>
      </c>
      <c r="R2705" s="7">
        <v>0</v>
      </c>
      <c r="T2705" s="5">
        <v>0</v>
      </c>
      <c r="W2705" s="5">
        <v>0</v>
      </c>
      <c r="Y2705" s="5">
        <v>0</v>
      </c>
      <c r="Z2705" s="5">
        <v>0</v>
      </c>
      <c r="AB2705" s="5">
        <v>0</v>
      </c>
      <c r="AC2705" s="5">
        <v>0</v>
      </c>
      <c r="AE2705" s="5">
        <v>0</v>
      </c>
      <c r="AF2705" s="5">
        <v>0</v>
      </c>
      <c r="AH2705" s="5">
        <v>0</v>
      </c>
      <c r="AJ2705" s="7">
        <v>0</v>
      </c>
      <c r="AZ2705" s="5" t="s">
        <v>175</v>
      </c>
      <c r="BB2705" s="5" t="s">
        <v>178</v>
      </c>
      <c r="BD2705" s="5" t="s">
        <v>588</v>
      </c>
      <c r="BE2705" s="5" t="s">
        <v>67</v>
      </c>
    </row>
    <row r="2706" spans="1:57" x14ac:dyDescent="0.25">
      <c r="A2706" s="5">
        <v>2705</v>
      </c>
      <c r="B2706" s="6">
        <v>42575.441180555557</v>
      </c>
      <c r="D2706" s="5" t="s">
        <v>318</v>
      </c>
      <c r="E2706" s="5" t="s">
        <v>346</v>
      </c>
      <c r="G2706" s="5" t="s">
        <v>64</v>
      </c>
      <c r="H2706" s="5" t="s">
        <v>319</v>
      </c>
      <c r="I2706" s="5" t="s">
        <v>75</v>
      </c>
      <c r="J2706" s="5" t="s">
        <v>65</v>
      </c>
      <c r="K2706" s="5" t="s">
        <v>65</v>
      </c>
      <c r="M2706" s="5" t="s">
        <v>701</v>
      </c>
      <c r="N2706" s="5" t="s">
        <v>196</v>
      </c>
      <c r="O2706" s="7">
        <v>0</v>
      </c>
      <c r="P2706" s="7">
        <v>0</v>
      </c>
      <c r="Q2706" s="7">
        <v>0</v>
      </c>
      <c r="R2706" s="7">
        <v>0</v>
      </c>
      <c r="T2706" s="5">
        <v>0</v>
      </c>
      <c r="W2706" s="5">
        <v>0</v>
      </c>
      <c r="Y2706" s="5">
        <v>0</v>
      </c>
      <c r="Z2706" s="5">
        <v>0</v>
      </c>
      <c r="AB2706" s="5">
        <v>0</v>
      </c>
      <c r="AC2706" s="5">
        <v>0</v>
      </c>
      <c r="AE2706" s="5">
        <v>0</v>
      </c>
      <c r="AF2706" s="5">
        <v>0</v>
      </c>
      <c r="AH2706" s="5">
        <v>0</v>
      </c>
      <c r="AJ2706" s="7">
        <v>0</v>
      </c>
      <c r="AZ2706" s="5" t="s">
        <v>175</v>
      </c>
      <c r="BB2706" s="5" t="s">
        <v>77</v>
      </c>
      <c r="BD2706" s="5" t="s">
        <v>588</v>
      </c>
      <c r="BE2706" s="5" t="s">
        <v>67</v>
      </c>
    </row>
    <row r="2707" spans="1:57" x14ac:dyDescent="0.25">
      <c r="A2707" s="5">
        <v>2706</v>
      </c>
      <c r="B2707" s="6">
        <v>42575.400266203702</v>
      </c>
      <c r="D2707" s="5" t="s">
        <v>318</v>
      </c>
      <c r="E2707" s="5" t="s">
        <v>356</v>
      </c>
      <c r="G2707" s="5" t="s">
        <v>64</v>
      </c>
      <c r="H2707" s="5" t="s">
        <v>319</v>
      </c>
      <c r="I2707" s="5" t="s">
        <v>75</v>
      </c>
      <c r="J2707" s="5" t="s">
        <v>65</v>
      </c>
      <c r="K2707" s="5" t="s">
        <v>65</v>
      </c>
      <c r="M2707" s="5" t="s">
        <v>297</v>
      </c>
      <c r="N2707" s="5" t="s">
        <v>76</v>
      </c>
      <c r="O2707" s="7">
        <v>0</v>
      </c>
      <c r="P2707" s="7">
        <v>0</v>
      </c>
      <c r="Q2707" s="7">
        <v>0</v>
      </c>
      <c r="R2707" s="7">
        <v>0</v>
      </c>
      <c r="T2707" s="5">
        <v>0</v>
      </c>
      <c r="W2707" s="5">
        <v>0</v>
      </c>
      <c r="Y2707" s="5">
        <v>0</v>
      </c>
      <c r="Z2707" s="5">
        <v>0</v>
      </c>
      <c r="AB2707" s="5">
        <v>0</v>
      </c>
      <c r="AC2707" s="5">
        <v>0</v>
      </c>
      <c r="AE2707" s="5">
        <v>0</v>
      </c>
      <c r="AF2707" s="5">
        <v>0</v>
      </c>
      <c r="AH2707" s="5">
        <v>0</v>
      </c>
      <c r="AJ2707" s="7">
        <v>0</v>
      </c>
      <c r="AZ2707" s="5" t="s">
        <v>175</v>
      </c>
      <c r="BB2707" s="5" t="s">
        <v>77</v>
      </c>
      <c r="BD2707" s="5" t="s">
        <v>331</v>
      </c>
      <c r="BE2707" s="5" t="s">
        <v>67</v>
      </c>
    </row>
    <row r="2708" spans="1:57" x14ac:dyDescent="0.25">
      <c r="A2708" s="5">
        <v>2707</v>
      </c>
      <c r="B2708" s="6">
        <v>42575.398993055554</v>
      </c>
      <c r="D2708" s="5" t="s">
        <v>318</v>
      </c>
      <c r="E2708" s="5" t="s">
        <v>356</v>
      </c>
      <c r="G2708" s="5" t="s">
        <v>64</v>
      </c>
      <c r="H2708" s="5" t="s">
        <v>319</v>
      </c>
      <c r="I2708" s="5" t="s">
        <v>75</v>
      </c>
      <c r="J2708" s="5" t="s">
        <v>65</v>
      </c>
      <c r="K2708" s="5" t="s">
        <v>65</v>
      </c>
      <c r="M2708" s="5" t="s">
        <v>295</v>
      </c>
      <c r="N2708" s="5" t="s">
        <v>76</v>
      </c>
      <c r="O2708" s="7">
        <v>0</v>
      </c>
      <c r="P2708" s="7">
        <v>0</v>
      </c>
      <c r="Q2708" s="7">
        <v>0</v>
      </c>
      <c r="R2708" s="7">
        <v>0</v>
      </c>
      <c r="T2708" s="5">
        <v>0</v>
      </c>
      <c r="W2708" s="5">
        <v>0</v>
      </c>
      <c r="Y2708" s="5">
        <v>0</v>
      </c>
      <c r="Z2708" s="5">
        <v>0</v>
      </c>
      <c r="AB2708" s="5">
        <v>0</v>
      </c>
      <c r="AC2708" s="5">
        <v>0</v>
      </c>
      <c r="AE2708" s="5">
        <v>0</v>
      </c>
      <c r="AF2708" s="5">
        <v>0</v>
      </c>
      <c r="AH2708" s="5">
        <v>0</v>
      </c>
      <c r="AJ2708" s="7">
        <v>0</v>
      </c>
      <c r="AZ2708" s="5" t="s">
        <v>175</v>
      </c>
      <c r="BB2708" s="5" t="s">
        <v>77</v>
      </c>
      <c r="BD2708" s="5" t="s">
        <v>361</v>
      </c>
      <c r="BE2708" s="5" t="s">
        <v>67</v>
      </c>
    </row>
    <row r="2709" spans="1:57" x14ac:dyDescent="0.25">
      <c r="A2709" s="5">
        <v>2708</v>
      </c>
      <c r="B2709" s="6">
        <v>42575.396874999999</v>
      </c>
      <c r="C2709" s="6">
        <v>42575.494814814818</v>
      </c>
      <c r="D2709" s="5" t="s">
        <v>336</v>
      </c>
      <c r="E2709" s="5" t="s">
        <v>241</v>
      </c>
      <c r="F2709" s="5" t="s">
        <v>337</v>
      </c>
      <c r="G2709" s="5" t="s">
        <v>64</v>
      </c>
      <c r="H2709" s="5" t="s">
        <v>319</v>
      </c>
      <c r="I2709" s="5" t="s">
        <v>69</v>
      </c>
      <c r="J2709" s="5" t="s">
        <v>65</v>
      </c>
      <c r="K2709" s="5" t="s">
        <v>65</v>
      </c>
      <c r="L2709" s="5">
        <v>998915</v>
      </c>
      <c r="M2709" s="5" t="s">
        <v>70</v>
      </c>
      <c r="N2709" s="5" t="s">
        <v>70</v>
      </c>
      <c r="O2709" s="7">
        <v>0</v>
      </c>
      <c r="P2709" s="7">
        <v>0</v>
      </c>
      <c r="Q2709" s="7">
        <v>0</v>
      </c>
      <c r="R2709" s="7">
        <v>0</v>
      </c>
      <c r="T2709" s="5">
        <v>33</v>
      </c>
      <c r="U2709" s="5">
        <v>0</v>
      </c>
      <c r="V2709" s="5">
        <v>0</v>
      </c>
      <c r="W2709" s="5">
        <v>0</v>
      </c>
      <c r="Z2709" s="5">
        <v>0</v>
      </c>
      <c r="AC2709" s="5">
        <v>0</v>
      </c>
      <c r="AF2709" s="5">
        <v>0</v>
      </c>
      <c r="AI2709" s="7">
        <v>521.33969999999999</v>
      </c>
      <c r="AJ2709" s="7">
        <v>0.95309999999999995</v>
      </c>
      <c r="AK2709" s="5" t="s">
        <v>149</v>
      </c>
      <c r="AZ2709" s="5" t="s">
        <v>186</v>
      </c>
      <c r="BB2709" s="5" t="s">
        <v>71</v>
      </c>
    </row>
    <row r="2710" spans="1:57" x14ac:dyDescent="0.25">
      <c r="A2710" s="5">
        <v>2709</v>
      </c>
      <c r="B2710" s="6">
        <v>42575.395868055559</v>
      </c>
      <c r="C2710" s="6">
        <v>42575.494814814818</v>
      </c>
      <c r="D2710" s="5" t="s">
        <v>336</v>
      </c>
      <c r="E2710" s="5" t="s">
        <v>241</v>
      </c>
      <c r="F2710" s="5" t="s">
        <v>337</v>
      </c>
      <c r="G2710" s="5" t="s">
        <v>64</v>
      </c>
      <c r="H2710" s="5" t="s">
        <v>319</v>
      </c>
      <c r="I2710" s="5" t="s">
        <v>69</v>
      </c>
      <c r="J2710" s="5" t="s">
        <v>65</v>
      </c>
      <c r="K2710" s="5" t="s">
        <v>65</v>
      </c>
      <c r="L2710" s="5">
        <v>768668</v>
      </c>
      <c r="M2710" s="5" t="s">
        <v>70</v>
      </c>
      <c r="N2710" s="5" t="s">
        <v>70</v>
      </c>
      <c r="O2710" s="7">
        <v>0</v>
      </c>
      <c r="P2710" s="7">
        <v>0</v>
      </c>
      <c r="Q2710" s="7">
        <v>0</v>
      </c>
      <c r="R2710" s="7">
        <v>0</v>
      </c>
      <c r="T2710" s="5">
        <v>33</v>
      </c>
      <c r="U2710" s="5">
        <v>0</v>
      </c>
      <c r="V2710" s="5">
        <v>0</v>
      </c>
      <c r="W2710" s="5">
        <v>0</v>
      </c>
      <c r="Z2710" s="5">
        <v>0</v>
      </c>
      <c r="AC2710" s="5">
        <v>0</v>
      </c>
      <c r="AF2710" s="5">
        <v>0</v>
      </c>
      <c r="AI2710" s="7">
        <v>521.78599999999994</v>
      </c>
      <c r="AJ2710" s="7">
        <v>0.73340000000000005</v>
      </c>
      <c r="AK2710" s="5" t="s">
        <v>148</v>
      </c>
      <c r="AZ2710" s="5" t="s">
        <v>185</v>
      </c>
      <c r="BB2710" s="5" t="s">
        <v>74</v>
      </c>
    </row>
    <row r="2711" spans="1:57" x14ac:dyDescent="0.25">
      <c r="A2711" s="5">
        <v>2710</v>
      </c>
      <c r="B2711" s="6">
        <v>42574.955625000002</v>
      </c>
      <c r="D2711" s="5" t="s">
        <v>318</v>
      </c>
      <c r="E2711" s="5" t="s">
        <v>501</v>
      </c>
      <c r="G2711" s="5" t="s">
        <v>64</v>
      </c>
      <c r="H2711" s="5" t="s">
        <v>319</v>
      </c>
      <c r="I2711" s="5" t="s">
        <v>75</v>
      </c>
      <c r="J2711" s="5" t="s">
        <v>65</v>
      </c>
      <c r="K2711" s="5" t="s">
        <v>65</v>
      </c>
      <c r="M2711" s="5" t="s">
        <v>701</v>
      </c>
      <c r="N2711" s="5" t="s">
        <v>196</v>
      </c>
      <c r="O2711" s="7">
        <v>0</v>
      </c>
      <c r="P2711" s="7">
        <v>0</v>
      </c>
      <c r="Q2711" s="7">
        <v>0</v>
      </c>
      <c r="R2711" s="7">
        <v>0</v>
      </c>
      <c r="T2711" s="5">
        <v>0</v>
      </c>
      <c r="W2711" s="5">
        <v>0</v>
      </c>
      <c r="Y2711" s="5">
        <v>0</v>
      </c>
      <c r="Z2711" s="5">
        <v>0</v>
      </c>
      <c r="AB2711" s="5">
        <v>0</v>
      </c>
      <c r="AC2711" s="5">
        <v>0</v>
      </c>
      <c r="AE2711" s="5">
        <v>0</v>
      </c>
      <c r="AF2711" s="5">
        <v>0</v>
      </c>
      <c r="AH2711" s="5">
        <v>0</v>
      </c>
      <c r="AJ2711" s="7">
        <v>0</v>
      </c>
      <c r="AZ2711" s="5" t="s">
        <v>175</v>
      </c>
      <c r="BB2711" s="5" t="s">
        <v>77</v>
      </c>
      <c r="BD2711" s="5" t="s">
        <v>819</v>
      </c>
      <c r="BE2711" s="5" t="s">
        <v>67</v>
      </c>
    </row>
    <row r="2712" spans="1:57" x14ac:dyDescent="0.25">
      <c r="A2712" s="5">
        <v>2711</v>
      </c>
      <c r="B2712" s="6">
        <v>42574.950150462966</v>
      </c>
      <c r="C2712" s="6">
        <v>42575.105173611111</v>
      </c>
      <c r="D2712" s="5" t="s">
        <v>336</v>
      </c>
      <c r="E2712" s="5" t="s">
        <v>241</v>
      </c>
      <c r="F2712" s="5" t="s">
        <v>337</v>
      </c>
      <c r="G2712" s="5" t="s">
        <v>64</v>
      </c>
      <c r="H2712" s="5" t="s">
        <v>319</v>
      </c>
      <c r="I2712" s="5" t="s">
        <v>69</v>
      </c>
      <c r="J2712" s="5" t="s">
        <v>65</v>
      </c>
      <c r="K2712" s="5" t="s">
        <v>65</v>
      </c>
      <c r="L2712" s="5">
        <v>507338</v>
      </c>
      <c r="M2712" s="5" t="s">
        <v>70</v>
      </c>
      <c r="N2712" s="5" t="s">
        <v>70</v>
      </c>
      <c r="O2712" s="7">
        <v>0</v>
      </c>
      <c r="P2712" s="7">
        <v>0</v>
      </c>
      <c r="Q2712" s="7">
        <v>0</v>
      </c>
      <c r="R2712" s="7">
        <v>0</v>
      </c>
      <c r="T2712" s="5">
        <v>33</v>
      </c>
      <c r="U2712" s="5">
        <v>0</v>
      </c>
      <c r="V2712" s="5">
        <v>0</v>
      </c>
      <c r="W2712" s="5">
        <v>0</v>
      </c>
      <c r="Z2712" s="5">
        <v>0</v>
      </c>
      <c r="AC2712" s="5">
        <v>0</v>
      </c>
      <c r="AF2712" s="5">
        <v>0</v>
      </c>
      <c r="AI2712" s="7">
        <v>522.60730000000001</v>
      </c>
      <c r="AJ2712" s="7">
        <v>0.4844</v>
      </c>
      <c r="AK2712" s="5" t="s">
        <v>149</v>
      </c>
      <c r="AZ2712" s="5" t="s">
        <v>186</v>
      </c>
      <c r="BB2712" s="5" t="s">
        <v>71</v>
      </c>
    </row>
    <row r="2713" spans="1:57" x14ac:dyDescent="0.25">
      <c r="A2713" s="5">
        <v>2712</v>
      </c>
      <c r="B2713" s="6">
        <v>42574.950104166666</v>
      </c>
      <c r="C2713" s="6">
        <v>42575.120520833334</v>
      </c>
      <c r="D2713" s="5" t="s">
        <v>336</v>
      </c>
      <c r="E2713" s="5" t="s">
        <v>241</v>
      </c>
      <c r="F2713" s="5" t="s">
        <v>337</v>
      </c>
      <c r="G2713" s="5" t="s">
        <v>64</v>
      </c>
      <c r="H2713" s="5" t="s">
        <v>319</v>
      </c>
      <c r="I2713" s="5" t="s">
        <v>69</v>
      </c>
      <c r="J2713" s="5" t="s">
        <v>65</v>
      </c>
      <c r="K2713" s="5" t="s">
        <v>65</v>
      </c>
      <c r="L2713" s="5">
        <v>738121</v>
      </c>
      <c r="M2713" s="5" t="s">
        <v>70</v>
      </c>
      <c r="N2713" s="5" t="s">
        <v>70</v>
      </c>
      <c r="O2713" s="7">
        <v>0</v>
      </c>
      <c r="P2713" s="7">
        <v>0</v>
      </c>
      <c r="Q2713" s="7">
        <v>0</v>
      </c>
      <c r="R2713" s="7">
        <v>0</v>
      </c>
      <c r="T2713" s="5">
        <v>33</v>
      </c>
      <c r="U2713" s="5">
        <v>0</v>
      </c>
      <c r="V2713" s="5">
        <v>0</v>
      </c>
      <c r="W2713" s="5">
        <v>0</v>
      </c>
      <c r="Z2713" s="5">
        <v>0</v>
      </c>
      <c r="AC2713" s="5">
        <v>0</v>
      </c>
      <c r="AF2713" s="5">
        <v>0</v>
      </c>
      <c r="AI2713" s="7">
        <v>522.97439999999995</v>
      </c>
      <c r="AJ2713" s="7">
        <v>0.70409999999999995</v>
      </c>
      <c r="AK2713" s="5" t="s">
        <v>148</v>
      </c>
      <c r="AZ2713" s="5" t="s">
        <v>185</v>
      </c>
      <c r="BB2713" s="5" t="s">
        <v>74</v>
      </c>
    </row>
    <row r="2714" spans="1:57" x14ac:dyDescent="0.25">
      <c r="A2714" s="5">
        <v>2713</v>
      </c>
      <c r="B2714" s="6">
        <v>42574.943356481483</v>
      </c>
      <c r="C2714" s="6">
        <v>42574.95585648148</v>
      </c>
      <c r="D2714" s="5" t="s">
        <v>336</v>
      </c>
      <c r="E2714" s="5" t="s">
        <v>241</v>
      </c>
      <c r="F2714" s="5" t="s">
        <v>337</v>
      </c>
      <c r="G2714" s="5" t="s">
        <v>64</v>
      </c>
      <c r="H2714" s="5" t="s">
        <v>319</v>
      </c>
      <c r="I2714" s="5" t="s">
        <v>69</v>
      </c>
      <c r="J2714" s="5" t="s">
        <v>65</v>
      </c>
      <c r="K2714" s="5" t="s">
        <v>65</v>
      </c>
      <c r="L2714" s="5">
        <v>96950</v>
      </c>
      <c r="M2714" s="5" t="s">
        <v>70</v>
      </c>
      <c r="N2714" s="5" t="s">
        <v>70</v>
      </c>
      <c r="O2714" s="7">
        <v>0</v>
      </c>
      <c r="P2714" s="7">
        <v>0</v>
      </c>
      <c r="Q2714" s="7">
        <v>0</v>
      </c>
      <c r="R2714" s="7">
        <v>0</v>
      </c>
      <c r="T2714" s="5">
        <v>33</v>
      </c>
      <c r="U2714" s="5">
        <v>0</v>
      </c>
      <c r="V2714" s="5">
        <v>0</v>
      </c>
      <c r="W2714" s="5">
        <v>0</v>
      </c>
      <c r="Z2714" s="5">
        <v>0</v>
      </c>
      <c r="AC2714" s="5">
        <v>0</v>
      </c>
      <c r="AF2714" s="5">
        <v>0</v>
      </c>
      <c r="AI2714" s="7">
        <v>523.21079999999995</v>
      </c>
      <c r="AJ2714" s="7">
        <v>9.2799999999999994E-2</v>
      </c>
      <c r="AK2714" s="5" t="s">
        <v>149</v>
      </c>
      <c r="AZ2714" s="5" t="s">
        <v>186</v>
      </c>
      <c r="BB2714" s="5" t="s">
        <v>71</v>
      </c>
    </row>
    <row r="2715" spans="1:57" x14ac:dyDescent="0.25">
      <c r="A2715" s="5">
        <v>2714</v>
      </c>
      <c r="B2715" s="6">
        <v>42574.942650462966</v>
      </c>
      <c r="C2715" s="6">
        <v>42574.95585648148</v>
      </c>
      <c r="D2715" s="5" t="s">
        <v>336</v>
      </c>
      <c r="E2715" s="5" t="s">
        <v>241</v>
      </c>
      <c r="F2715" s="5" t="s">
        <v>337</v>
      </c>
      <c r="G2715" s="5" t="s">
        <v>64</v>
      </c>
      <c r="H2715" s="5" t="s">
        <v>319</v>
      </c>
      <c r="I2715" s="5" t="s">
        <v>69</v>
      </c>
      <c r="J2715" s="5" t="s">
        <v>65</v>
      </c>
      <c r="K2715" s="5" t="s">
        <v>65</v>
      </c>
      <c r="L2715" s="5">
        <v>150446</v>
      </c>
      <c r="M2715" s="5" t="s">
        <v>70</v>
      </c>
      <c r="N2715" s="5" t="s">
        <v>70</v>
      </c>
      <c r="O2715" s="7">
        <v>0</v>
      </c>
      <c r="P2715" s="7">
        <v>0</v>
      </c>
      <c r="Q2715" s="7">
        <v>0</v>
      </c>
      <c r="R2715" s="7">
        <v>0</v>
      </c>
      <c r="T2715" s="5">
        <v>33</v>
      </c>
      <c r="U2715" s="5">
        <v>0</v>
      </c>
      <c r="V2715" s="5">
        <v>0</v>
      </c>
      <c r="W2715" s="5">
        <v>0</v>
      </c>
      <c r="Z2715" s="5">
        <v>0</v>
      </c>
      <c r="AC2715" s="5">
        <v>0</v>
      </c>
      <c r="AF2715" s="5">
        <v>0</v>
      </c>
      <c r="AI2715" s="7">
        <v>523.11800000000005</v>
      </c>
      <c r="AJ2715" s="7">
        <v>0.14360000000000001</v>
      </c>
      <c r="AK2715" s="5" t="s">
        <v>148</v>
      </c>
      <c r="AZ2715" s="5" t="s">
        <v>185</v>
      </c>
      <c r="BB2715" s="5" t="s">
        <v>74</v>
      </c>
    </row>
    <row r="2716" spans="1:57" x14ac:dyDescent="0.25">
      <c r="A2716" s="5">
        <v>2715</v>
      </c>
      <c r="B2716" s="6">
        <v>42574.933483796296</v>
      </c>
      <c r="D2716" s="5" t="s">
        <v>318</v>
      </c>
      <c r="E2716" s="5" t="s">
        <v>358</v>
      </c>
      <c r="G2716" s="5" t="s">
        <v>64</v>
      </c>
      <c r="H2716" s="5" t="s">
        <v>319</v>
      </c>
      <c r="I2716" s="5" t="s">
        <v>75</v>
      </c>
      <c r="J2716" s="5" t="s">
        <v>65</v>
      </c>
      <c r="K2716" s="5" t="s">
        <v>65</v>
      </c>
      <c r="M2716" s="5" t="s">
        <v>629</v>
      </c>
      <c r="N2716" s="5" t="s">
        <v>196</v>
      </c>
      <c r="O2716" s="7">
        <v>0</v>
      </c>
      <c r="P2716" s="7">
        <v>0</v>
      </c>
      <c r="Q2716" s="7">
        <v>0</v>
      </c>
      <c r="R2716" s="7">
        <v>0</v>
      </c>
      <c r="T2716" s="5">
        <v>0</v>
      </c>
      <c r="W2716" s="5">
        <v>0</v>
      </c>
      <c r="Y2716" s="5">
        <v>0</v>
      </c>
      <c r="Z2716" s="5">
        <v>0</v>
      </c>
      <c r="AB2716" s="5">
        <v>0</v>
      </c>
      <c r="AC2716" s="5">
        <v>0</v>
      </c>
      <c r="AE2716" s="5">
        <v>0</v>
      </c>
      <c r="AF2716" s="5">
        <v>0</v>
      </c>
      <c r="AH2716" s="5">
        <v>0</v>
      </c>
      <c r="AJ2716" s="7">
        <v>0</v>
      </c>
      <c r="AZ2716" s="5" t="s">
        <v>175</v>
      </c>
      <c r="BB2716" s="5" t="s">
        <v>77</v>
      </c>
      <c r="BD2716" s="5" t="s">
        <v>722</v>
      </c>
      <c r="BE2716" s="5" t="s">
        <v>67</v>
      </c>
    </row>
    <row r="2717" spans="1:57" x14ac:dyDescent="0.25">
      <c r="A2717" s="5">
        <v>2716</v>
      </c>
      <c r="B2717" s="6">
        <v>42574.879282407404</v>
      </c>
      <c r="D2717" s="5" t="s">
        <v>317</v>
      </c>
      <c r="E2717" s="5" t="s">
        <v>318</v>
      </c>
      <c r="F2717" s="5" t="s">
        <v>317</v>
      </c>
      <c r="G2717" s="5" t="s">
        <v>80</v>
      </c>
      <c r="H2717" s="5" t="s">
        <v>319</v>
      </c>
      <c r="I2717" s="5" t="s">
        <v>320</v>
      </c>
      <c r="J2717" s="5" t="s">
        <v>65</v>
      </c>
      <c r="K2717" s="5" t="s">
        <v>65</v>
      </c>
      <c r="M2717" s="5" t="s">
        <v>363</v>
      </c>
      <c r="N2717" s="5" t="s">
        <v>66</v>
      </c>
      <c r="O2717" s="7">
        <v>0</v>
      </c>
      <c r="P2717" s="7">
        <v>0</v>
      </c>
      <c r="Q2717" s="7">
        <v>0</v>
      </c>
      <c r="R2717" s="7">
        <v>0</v>
      </c>
      <c r="T2717" s="5">
        <v>0</v>
      </c>
      <c r="W2717" s="5">
        <v>0</v>
      </c>
      <c r="Y2717" s="5">
        <v>0</v>
      </c>
      <c r="Z2717" s="5">
        <v>0</v>
      </c>
      <c r="AB2717" s="5">
        <v>0</v>
      </c>
      <c r="AC2717" s="5">
        <v>0</v>
      </c>
      <c r="AE2717" s="5">
        <v>0</v>
      </c>
      <c r="AF2717" s="5">
        <v>0</v>
      </c>
      <c r="AH2717" s="5">
        <v>0</v>
      </c>
      <c r="AJ2717" s="7">
        <v>0</v>
      </c>
      <c r="BB2717" s="5" t="s">
        <v>322</v>
      </c>
      <c r="BD2717" s="5" t="s">
        <v>323</v>
      </c>
      <c r="BE2717" s="5" t="s">
        <v>324</v>
      </c>
    </row>
    <row r="2718" spans="1:57" x14ac:dyDescent="0.25">
      <c r="A2718" s="5">
        <v>2717</v>
      </c>
      <c r="B2718" s="6">
        <v>42574.859189814815</v>
      </c>
      <c r="D2718" s="5" t="s">
        <v>317</v>
      </c>
      <c r="E2718" s="5" t="s">
        <v>318</v>
      </c>
      <c r="F2718" s="5" t="s">
        <v>317</v>
      </c>
      <c r="G2718" s="5" t="s">
        <v>80</v>
      </c>
      <c r="H2718" s="5" t="s">
        <v>319</v>
      </c>
      <c r="I2718" s="5" t="s">
        <v>320</v>
      </c>
      <c r="J2718" s="5" t="s">
        <v>65</v>
      </c>
      <c r="K2718" s="5" t="s">
        <v>65</v>
      </c>
      <c r="M2718" s="5" t="s">
        <v>321</v>
      </c>
      <c r="N2718" s="5" t="s">
        <v>66</v>
      </c>
      <c r="O2718" s="7">
        <v>0</v>
      </c>
      <c r="P2718" s="7">
        <v>0</v>
      </c>
      <c r="Q2718" s="7">
        <v>0</v>
      </c>
      <c r="R2718" s="7">
        <v>0</v>
      </c>
      <c r="T2718" s="5">
        <v>0</v>
      </c>
      <c r="W2718" s="5">
        <v>0</v>
      </c>
      <c r="Y2718" s="5">
        <v>0</v>
      </c>
      <c r="Z2718" s="5">
        <v>0</v>
      </c>
      <c r="AB2718" s="5">
        <v>0</v>
      </c>
      <c r="AC2718" s="5">
        <v>0</v>
      </c>
      <c r="AE2718" s="5">
        <v>0</v>
      </c>
      <c r="AF2718" s="5">
        <v>0</v>
      </c>
      <c r="AH2718" s="5">
        <v>0</v>
      </c>
      <c r="AJ2718" s="7">
        <v>0</v>
      </c>
      <c r="BB2718" s="5" t="s">
        <v>322</v>
      </c>
      <c r="BD2718" s="5" t="s">
        <v>323</v>
      </c>
      <c r="BE2718" s="5" t="s">
        <v>324</v>
      </c>
    </row>
    <row r="2719" spans="1:57" x14ac:dyDescent="0.25">
      <c r="A2719" s="5">
        <v>2718</v>
      </c>
      <c r="B2719" s="6">
        <v>42574.857615740744</v>
      </c>
      <c r="D2719" s="5" t="s">
        <v>317</v>
      </c>
      <c r="E2719" s="5" t="s">
        <v>318</v>
      </c>
      <c r="F2719" s="5" t="s">
        <v>317</v>
      </c>
      <c r="G2719" s="5" t="s">
        <v>80</v>
      </c>
      <c r="H2719" s="5" t="s">
        <v>319</v>
      </c>
      <c r="I2719" s="5" t="s">
        <v>320</v>
      </c>
      <c r="J2719" s="5" t="s">
        <v>65</v>
      </c>
      <c r="K2719" s="5" t="s">
        <v>65</v>
      </c>
      <c r="M2719" s="5" t="s">
        <v>349</v>
      </c>
      <c r="N2719" s="5" t="s">
        <v>66</v>
      </c>
      <c r="O2719" s="7">
        <v>0</v>
      </c>
      <c r="P2719" s="7">
        <v>0</v>
      </c>
      <c r="Q2719" s="7">
        <v>0</v>
      </c>
      <c r="R2719" s="7">
        <v>0</v>
      </c>
      <c r="T2719" s="5">
        <v>0</v>
      </c>
      <c r="W2719" s="5">
        <v>0</v>
      </c>
      <c r="Y2719" s="5">
        <v>0</v>
      </c>
      <c r="Z2719" s="5">
        <v>0</v>
      </c>
      <c r="AB2719" s="5">
        <v>0</v>
      </c>
      <c r="AC2719" s="5">
        <v>0</v>
      </c>
      <c r="AE2719" s="5">
        <v>0</v>
      </c>
      <c r="AF2719" s="5">
        <v>0</v>
      </c>
      <c r="AH2719" s="5">
        <v>0</v>
      </c>
      <c r="AJ2719" s="7">
        <v>0</v>
      </c>
      <c r="BB2719" s="5" t="s">
        <v>322</v>
      </c>
      <c r="BD2719" s="5" t="s">
        <v>323</v>
      </c>
      <c r="BE2719" s="5" t="s">
        <v>324</v>
      </c>
    </row>
    <row r="2720" spans="1:57" x14ac:dyDescent="0.25">
      <c r="A2720" s="5">
        <v>2719</v>
      </c>
      <c r="B2720" s="6">
        <v>42574.803101851852</v>
      </c>
      <c r="D2720" s="5" t="s">
        <v>318</v>
      </c>
      <c r="E2720" s="5" t="s">
        <v>356</v>
      </c>
      <c r="G2720" s="5" t="s">
        <v>64</v>
      </c>
      <c r="H2720" s="5" t="s">
        <v>319</v>
      </c>
      <c r="I2720" s="5" t="s">
        <v>75</v>
      </c>
      <c r="J2720" s="5" t="s">
        <v>65</v>
      </c>
      <c r="K2720" s="5" t="s">
        <v>65</v>
      </c>
      <c r="M2720" s="5" t="s">
        <v>820</v>
      </c>
      <c r="N2720" s="5" t="s">
        <v>174</v>
      </c>
      <c r="O2720" s="7">
        <v>0</v>
      </c>
      <c r="P2720" s="7">
        <v>0</v>
      </c>
      <c r="Q2720" s="7">
        <v>0</v>
      </c>
      <c r="R2720" s="7">
        <v>0</v>
      </c>
      <c r="T2720" s="5">
        <v>0</v>
      </c>
      <c r="W2720" s="5">
        <v>0</v>
      </c>
      <c r="Y2720" s="5">
        <v>0</v>
      </c>
      <c r="Z2720" s="5">
        <v>0</v>
      </c>
      <c r="AB2720" s="5">
        <v>0</v>
      </c>
      <c r="AC2720" s="5">
        <v>0</v>
      </c>
      <c r="AE2720" s="5">
        <v>0</v>
      </c>
      <c r="AF2720" s="5">
        <v>0</v>
      </c>
      <c r="AH2720" s="5">
        <v>0</v>
      </c>
      <c r="AJ2720" s="7">
        <v>0</v>
      </c>
      <c r="AZ2720" s="5" t="s">
        <v>175</v>
      </c>
      <c r="BB2720" s="5" t="s">
        <v>77</v>
      </c>
      <c r="BD2720" s="5" t="s">
        <v>727</v>
      </c>
      <c r="BE2720" s="5" t="s">
        <v>67</v>
      </c>
    </row>
    <row r="2721" spans="1:57" x14ac:dyDescent="0.25">
      <c r="A2721" s="5">
        <v>2720</v>
      </c>
      <c r="B2721" s="6">
        <v>42574.738067129627</v>
      </c>
      <c r="D2721" s="5" t="s">
        <v>317</v>
      </c>
      <c r="E2721" s="5" t="s">
        <v>318</v>
      </c>
      <c r="F2721" s="5" t="s">
        <v>317</v>
      </c>
      <c r="G2721" s="5" t="s">
        <v>80</v>
      </c>
      <c r="H2721" s="5" t="s">
        <v>319</v>
      </c>
      <c r="I2721" s="5" t="s">
        <v>320</v>
      </c>
      <c r="J2721" s="5" t="s">
        <v>65</v>
      </c>
      <c r="K2721" s="5" t="s">
        <v>65</v>
      </c>
      <c r="M2721" s="5" t="s">
        <v>363</v>
      </c>
      <c r="N2721" s="5" t="s">
        <v>66</v>
      </c>
      <c r="O2721" s="7">
        <v>0</v>
      </c>
      <c r="P2721" s="7">
        <v>0</v>
      </c>
      <c r="Q2721" s="7">
        <v>0</v>
      </c>
      <c r="R2721" s="7">
        <v>0</v>
      </c>
      <c r="T2721" s="5">
        <v>0</v>
      </c>
      <c r="W2721" s="5">
        <v>0</v>
      </c>
      <c r="Y2721" s="5">
        <v>0</v>
      </c>
      <c r="Z2721" s="5">
        <v>0</v>
      </c>
      <c r="AB2721" s="5">
        <v>0</v>
      </c>
      <c r="AC2721" s="5">
        <v>0</v>
      </c>
      <c r="AE2721" s="5">
        <v>0</v>
      </c>
      <c r="AF2721" s="5">
        <v>0</v>
      </c>
      <c r="AH2721" s="5">
        <v>0</v>
      </c>
      <c r="AJ2721" s="7">
        <v>0</v>
      </c>
      <c r="BB2721" s="5" t="s">
        <v>322</v>
      </c>
      <c r="BD2721" s="5" t="s">
        <v>323</v>
      </c>
      <c r="BE2721" s="5" t="s">
        <v>324</v>
      </c>
    </row>
    <row r="2722" spans="1:57" x14ac:dyDescent="0.25">
      <c r="A2722" s="5">
        <v>2721</v>
      </c>
      <c r="B2722" s="6">
        <v>42574.730868055558</v>
      </c>
      <c r="C2722" s="6">
        <v>42575.026932870373</v>
      </c>
      <c r="D2722" s="5" t="s">
        <v>336</v>
      </c>
      <c r="E2722" s="5" t="s">
        <v>68</v>
      </c>
      <c r="F2722" s="5" t="s">
        <v>337</v>
      </c>
      <c r="G2722" s="5" t="s">
        <v>64</v>
      </c>
      <c r="H2722" s="5" t="s">
        <v>319</v>
      </c>
      <c r="I2722" s="5" t="s">
        <v>69</v>
      </c>
      <c r="J2722" s="5" t="s">
        <v>65</v>
      </c>
      <c r="K2722" s="5" t="s">
        <v>65</v>
      </c>
      <c r="L2722" s="5">
        <v>4555418</v>
      </c>
      <c r="M2722" s="5" t="s">
        <v>70</v>
      </c>
      <c r="N2722" s="5" t="s">
        <v>70</v>
      </c>
      <c r="O2722" s="7">
        <v>0</v>
      </c>
      <c r="P2722" s="7">
        <v>0</v>
      </c>
      <c r="Q2722" s="7">
        <v>0</v>
      </c>
      <c r="R2722" s="7">
        <v>0</v>
      </c>
      <c r="T2722" s="5">
        <v>33</v>
      </c>
      <c r="U2722" s="5">
        <v>0</v>
      </c>
      <c r="V2722" s="5">
        <v>0</v>
      </c>
      <c r="W2722" s="5">
        <v>0</v>
      </c>
      <c r="Z2722" s="5">
        <v>0</v>
      </c>
      <c r="AC2722" s="5">
        <v>0</v>
      </c>
      <c r="AF2722" s="5">
        <v>0</v>
      </c>
      <c r="AI2722" s="7">
        <v>529.452</v>
      </c>
      <c r="AJ2722" s="7">
        <v>4.3437999999999999</v>
      </c>
      <c r="AK2722" s="5" t="s">
        <v>149</v>
      </c>
      <c r="AZ2722" s="5" t="s">
        <v>186</v>
      </c>
      <c r="BB2722" s="5" t="s">
        <v>71</v>
      </c>
    </row>
    <row r="2723" spans="1:57" x14ac:dyDescent="0.25">
      <c r="A2723" s="5">
        <v>2722</v>
      </c>
      <c r="B2723" s="6">
        <v>42574.729988425926</v>
      </c>
      <c r="C2723" s="6">
        <v>42574.980138888888</v>
      </c>
      <c r="D2723" s="5" t="s">
        <v>336</v>
      </c>
      <c r="E2723" s="5" t="s">
        <v>241</v>
      </c>
      <c r="F2723" s="5" t="s">
        <v>337</v>
      </c>
      <c r="G2723" s="5" t="s">
        <v>64</v>
      </c>
      <c r="H2723" s="5" t="s">
        <v>319</v>
      </c>
      <c r="I2723" s="5" t="s">
        <v>69</v>
      </c>
      <c r="J2723" s="5" t="s">
        <v>65</v>
      </c>
      <c r="K2723" s="5" t="s">
        <v>65</v>
      </c>
      <c r="L2723" s="5">
        <v>3927517</v>
      </c>
      <c r="M2723" s="5" t="s">
        <v>70</v>
      </c>
      <c r="N2723" s="5" t="s">
        <v>70</v>
      </c>
      <c r="O2723" s="7">
        <v>0</v>
      </c>
      <c r="P2723" s="7">
        <v>0</v>
      </c>
      <c r="Q2723" s="7">
        <v>0</v>
      </c>
      <c r="R2723" s="7">
        <v>0</v>
      </c>
      <c r="T2723" s="5">
        <v>33</v>
      </c>
      <c r="U2723" s="5">
        <v>0</v>
      </c>
      <c r="V2723" s="5">
        <v>0</v>
      </c>
      <c r="W2723" s="5">
        <v>0</v>
      </c>
      <c r="Z2723" s="5">
        <v>0</v>
      </c>
      <c r="AC2723" s="5">
        <v>0</v>
      </c>
      <c r="AF2723" s="5">
        <v>0</v>
      </c>
      <c r="AI2723" s="7">
        <v>531.29960000000005</v>
      </c>
      <c r="AJ2723" s="7">
        <v>3.7450999999999999</v>
      </c>
      <c r="AK2723" s="5" t="s">
        <v>148</v>
      </c>
      <c r="AZ2723" s="5" t="s">
        <v>185</v>
      </c>
      <c r="BB2723" s="5" t="s">
        <v>74</v>
      </c>
    </row>
    <row r="2724" spans="1:57" x14ac:dyDescent="0.25">
      <c r="A2724" s="5">
        <v>2723</v>
      </c>
      <c r="B2724" s="6">
        <v>42574.72457175926</v>
      </c>
      <c r="D2724" s="5" t="s">
        <v>318</v>
      </c>
      <c r="E2724" s="5" t="s">
        <v>736</v>
      </c>
      <c r="G2724" s="5" t="s">
        <v>64</v>
      </c>
      <c r="H2724" s="5" t="s">
        <v>319</v>
      </c>
      <c r="I2724" s="5" t="s">
        <v>75</v>
      </c>
      <c r="J2724" s="5" t="s">
        <v>65</v>
      </c>
      <c r="K2724" s="5" t="s">
        <v>65</v>
      </c>
      <c r="M2724" s="5" t="s">
        <v>739</v>
      </c>
      <c r="N2724" s="5" t="s">
        <v>66</v>
      </c>
      <c r="O2724" s="7">
        <v>0</v>
      </c>
      <c r="P2724" s="7">
        <v>0</v>
      </c>
      <c r="Q2724" s="7">
        <v>0</v>
      </c>
      <c r="R2724" s="7">
        <v>0</v>
      </c>
      <c r="T2724" s="5">
        <v>0</v>
      </c>
      <c r="W2724" s="5">
        <v>0</v>
      </c>
      <c r="Y2724" s="5">
        <v>0</v>
      </c>
      <c r="Z2724" s="5">
        <v>0</v>
      </c>
      <c r="AB2724" s="5">
        <v>0</v>
      </c>
      <c r="AC2724" s="5">
        <v>0</v>
      </c>
      <c r="AE2724" s="5">
        <v>0</v>
      </c>
      <c r="AF2724" s="5">
        <v>0</v>
      </c>
      <c r="AH2724" s="5">
        <v>0</v>
      </c>
      <c r="AJ2724" s="7">
        <v>0</v>
      </c>
      <c r="AZ2724" s="5" t="s">
        <v>175</v>
      </c>
      <c r="BB2724" s="5" t="s">
        <v>77</v>
      </c>
      <c r="BD2724" s="5" t="s">
        <v>821</v>
      </c>
      <c r="BE2724" s="5" t="s">
        <v>67</v>
      </c>
    </row>
    <row r="2725" spans="1:57" x14ac:dyDescent="0.25">
      <c r="A2725" s="5">
        <v>2724</v>
      </c>
      <c r="B2725" s="6">
        <v>42574.700694444444</v>
      </c>
      <c r="D2725" s="5" t="s">
        <v>318</v>
      </c>
      <c r="E2725" s="5" t="s">
        <v>501</v>
      </c>
      <c r="G2725" s="5" t="s">
        <v>64</v>
      </c>
      <c r="H2725" s="5" t="s">
        <v>319</v>
      </c>
      <c r="I2725" s="5" t="s">
        <v>75</v>
      </c>
      <c r="J2725" s="5" t="s">
        <v>65</v>
      </c>
      <c r="K2725" s="5" t="s">
        <v>65</v>
      </c>
      <c r="M2725" s="5" t="s">
        <v>201</v>
      </c>
      <c r="N2725" s="5" t="s">
        <v>76</v>
      </c>
      <c r="O2725" s="7">
        <v>0</v>
      </c>
      <c r="P2725" s="7">
        <v>0</v>
      </c>
      <c r="Q2725" s="7">
        <v>0</v>
      </c>
      <c r="R2725" s="7">
        <v>0</v>
      </c>
      <c r="T2725" s="5">
        <v>0</v>
      </c>
      <c r="W2725" s="5">
        <v>0</v>
      </c>
      <c r="Y2725" s="5">
        <v>0</v>
      </c>
      <c r="Z2725" s="5">
        <v>0</v>
      </c>
      <c r="AB2725" s="5">
        <v>0</v>
      </c>
      <c r="AC2725" s="5">
        <v>0</v>
      </c>
      <c r="AE2725" s="5">
        <v>0</v>
      </c>
      <c r="AF2725" s="5">
        <v>0</v>
      </c>
      <c r="AH2725" s="5">
        <v>0</v>
      </c>
      <c r="AJ2725" s="7">
        <v>0</v>
      </c>
      <c r="AZ2725" s="5" t="s">
        <v>175</v>
      </c>
      <c r="BB2725" s="5" t="s">
        <v>77</v>
      </c>
      <c r="BD2725" s="5" t="s">
        <v>822</v>
      </c>
      <c r="BE2725" s="5" t="s">
        <v>67</v>
      </c>
    </row>
    <row r="2726" spans="1:57" x14ac:dyDescent="0.25">
      <c r="A2726" s="5">
        <v>2725</v>
      </c>
      <c r="B2726" s="6">
        <v>42574.689942129633</v>
      </c>
      <c r="D2726" s="5" t="s">
        <v>318</v>
      </c>
      <c r="E2726" s="5" t="s">
        <v>330</v>
      </c>
      <c r="G2726" s="5" t="s">
        <v>64</v>
      </c>
      <c r="H2726" s="5" t="s">
        <v>319</v>
      </c>
      <c r="I2726" s="5" t="s">
        <v>75</v>
      </c>
      <c r="J2726" s="5" t="s">
        <v>65</v>
      </c>
      <c r="K2726" s="5" t="s">
        <v>65</v>
      </c>
      <c r="M2726" s="5" t="s">
        <v>224</v>
      </c>
      <c r="N2726" s="5" t="s">
        <v>66</v>
      </c>
      <c r="O2726" s="7">
        <v>0</v>
      </c>
      <c r="P2726" s="7">
        <v>0</v>
      </c>
      <c r="Q2726" s="7">
        <v>0</v>
      </c>
      <c r="R2726" s="7">
        <v>0</v>
      </c>
      <c r="T2726" s="5">
        <v>0</v>
      </c>
      <c r="W2726" s="5">
        <v>0</v>
      </c>
      <c r="Y2726" s="5">
        <v>0</v>
      </c>
      <c r="Z2726" s="5">
        <v>0</v>
      </c>
      <c r="AB2726" s="5">
        <v>0</v>
      </c>
      <c r="AC2726" s="5">
        <v>0</v>
      </c>
      <c r="AE2726" s="5">
        <v>0</v>
      </c>
      <c r="AF2726" s="5">
        <v>0</v>
      </c>
      <c r="AH2726" s="5">
        <v>0</v>
      </c>
      <c r="AJ2726" s="7">
        <v>0</v>
      </c>
      <c r="AZ2726" s="5" t="s">
        <v>175</v>
      </c>
      <c r="BB2726" s="5" t="s">
        <v>77</v>
      </c>
      <c r="BD2726" s="5" t="s">
        <v>823</v>
      </c>
      <c r="BE2726" s="5" t="s">
        <v>67</v>
      </c>
    </row>
    <row r="2727" spans="1:57" x14ac:dyDescent="0.25">
      <c r="A2727" s="5">
        <v>2726</v>
      </c>
      <c r="B2727" s="6">
        <v>42574.675219907411</v>
      </c>
      <c r="D2727" s="5" t="s">
        <v>318</v>
      </c>
      <c r="E2727" s="5" t="s">
        <v>330</v>
      </c>
      <c r="G2727" s="5" t="s">
        <v>64</v>
      </c>
      <c r="H2727" s="5" t="s">
        <v>319</v>
      </c>
      <c r="I2727" s="5" t="s">
        <v>75</v>
      </c>
      <c r="J2727" s="5" t="s">
        <v>65</v>
      </c>
      <c r="K2727" s="5" t="s">
        <v>65</v>
      </c>
      <c r="M2727" s="5" t="s">
        <v>386</v>
      </c>
      <c r="N2727" s="5" t="s">
        <v>66</v>
      </c>
      <c r="O2727" s="7">
        <v>0</v>
      </c>
      <c r="P2727" s="7">
        <v>0</v>
      </c>
      <c r="Q2727" s="7">
        <v>0</v>
      </c>
      <c r="R2727" s="7">
        <v>0</v>
      </c>
      <c r="T2727" s="5">
        <v>0</v>
      </c>
      <c r="W2727" s="5">
        <v>0</v>
      </c>
      <c r="Y2727" s="5">
        <v>0</v>
      </c>
      <c r="Z2727" s="5">
        <v>0</v>
      </c>
      <c r="AB2727" s="5">
        <v>0</v>
      </c>
      <c r="AC2727" s="5">
        <v>0</v>
      </c>
      <c r="AE2727" s="5">
        <v>0</v>
      </c>
      <c r="AF2727" s="5">
        <v>0</v>
      </c>
      <c r="AH2727" s="5">
        <v>0</v>
      </c>
      <c r="AJ2727" s="7">
        <v>0</v>
      </c>
      <c r="AZ2727" s="5" t="s">
        <v>175</v>
      </c>
      <c r="BB2727" s="5" t="s">
        <v>77</v>
      </c>
      <c r="BD2727" s="5" t="s">
        <v>676</v>
      </c>
      <c r="BE2727" s="5" t="s">
        <v>67</v>
      </c>
    </row>
    <row r="2728" spans="1:57" x14ac:dyDescent="0.25">
      <c r="A2728" s="5">
        <v>2727</v>
      </c>
      <c r="B2728" s="6">
        <v>42574.610868055555</v>
      </c>
      <c r="D2728" s="5" t="s">
        <v>317</v>
      </c>
      <c r="E2728" s="5" t="s">
        <v>318</v>
      </c>
      <c r="F2728" s="5" t="s">
        <v>317</v>
      </c>
      <c r="G2728" s="5" t="s">
        <v>80</v>
      </c>
      <c r="H2728" s="5" t="s">
        <v>319</v>
      </c>
      <c r="I2728" s="5" t="s">
        <v>320</v>
      </c>
      <c r="J2728" s="5" t="s">
        <v>65</v>
      </c>
      <c r="K2728" s="5" t="s">
        <v>65</v>
      </c>
      <c r="M2728" s="5" t="s">
        <v>222</v>
      </c>
      <c r="N2728" s="5" t="s">
        <v>66</v>
      </c>
      <c r="O2728" s="7">
        <v>0</v>
      </c>
      <c r="P2728" s="7">
        <v>0</v>
      </c>
      <c r="Q2728" s="7">
        <v>0</v>
      </c>
      <c r="R2728" s="7">
        <v>0</v>
      </c>
      <c r="T2728" s="5">
        <v>0</v>
      </c>
      <c r="W2728" s="5">
        <v>0</v>
      </c>
      <c r="Y2728" s="5">
        <v>0</v>
      </c>
      <c r="Z2728" s="5">
        <v>0</v>
      </c>
      <c r="AB2728" s="5">
        <v>0</v>
      </c>
      <c r="AC2728" s="5">
        <v>0</v>
      </c>
      <c r="AE2728" s="5">
        <v>0</v>
      </c>
      <c r="AF2728" s="5">
        <v>0</v>
      </c>
      <c r="AH2728" s="5">
        <v>0</v>
      </c>
      <c r="AJ2728" s="7">
        <v>0</v>
      </c>
      <c r="BB2728" s="5" t="s">
        <v>322</v>
      </c>
      <c r="BD2728" s="5" t="s">
        <v>323</v>
      </c>
      <c r="BE2728" s="5" t="s">
        <v>324</v>
      </c>
    </row>
    <row r="2729" spans="1:57" x14ac:dyDescent="0.25">
      <c r="A2729" s="5">
        <v>2728</v>
      </c>
      <c r="B2729" s="6">
        <v>42574.605868055558</v>
      </c>
      <c r="C2729" s="6">
        <v>42574.900046296294</v>
      </c>
      <c r="D2729" s="5" t="s">
        <v>336</v>
      </c>
      <c r="E2729" s="5" t="s">
        <v>68</v>
      </c>
      <c r="F2729" s="5" t="s">
        <v>337</v>
      </c>
      <c r="G2729" s="5" t="s">
        <v>64</v>
      </c>
      <c r="H2729" s="5" t="s">
        <v>319</v>
      </c>
      <c r="I2729" s="5" t="s">
        <v>69</v>
      </c>
      <c r="J2729" s="5" t="s">
        <v>65</v>
      </c>
      <c r="K2729" s="5" t="s">
        <v>65</v>
      </c>
      <c r="L2729" s="5">
        <v>3438648</v>
      </c>
      <c r="M2729" s="5" t="s">
        <v>70</v>
      </c>
      <c r="N2729" s="5" t="s">
        <v>70</v>
      </c>
      <c r="O2729" s="7">
        <v>0</v>
      </c>
      <c r="P2729" s="7">
        <v>0</v>
      </c>
      <c r="Q2729" s="7">
        <v>0</v>
      </c>
      <c r="R2729" s="7">
        <v>0</v>
      </c>
      <c r="T2729" s="5">
        <v>33</v>
      </c>
      <c r="U2729" s="5">
        <v>0</v>
      </c>
      <c r="V2729" s="5">
        <v>0</v>
      </c>
      <c r="W2729" s="5">
        <v>0</v>
      </c>
      <c r="Z2729" s="5">
        <v>0</v>
      </c>
      <c r="AC2729" s="5">
        <v>0</v>
      </c>
      <c r="AF2729" s="5">
        <v>0</v>
      </c>
      <c r="AI2729" s="7">
        <v>551.97439999999995</v>
      </c>
      <c r="AJ2729" s="7">
        <v>3.2803</v>
      </c>
      <c r="AK2729" s="5" t="s">
        <v>189</v>
      </c>
      <c r="AZ2729" s="5" t="s">
        <v>186</v>
      </c>
      <c r="BB2729" s="5" t="s">
        <v>71</v>
      </c>
    </row>
    <row r="2730" spans="1:57" x14ac:dyDescent="0.25">
      <c r="A2730" s="5">
        <v>2729</v>
      </c>
      <c r="B2730" s="6">
        <v>42574.60497685185</v>
      </c>
      <c r="C2730" s="6">
        <v>42574.887141203704</v>
      </c>
      <c r="D2730" s="5" t="s">
        <v>336</v>
      </c>
      <c r="E2730" s="5" t="s">
        <v>68</v>
      </c>
      <c r="F2730" s="5" t="s">
        <v>337</v>
      </c>
      <c r="G2730" s="5" t="s">
        <v>64</v>
      </c>
      <c r="H2730" s="5" t="s">
        <v>319</v>
      </c>
      <c r="I2730" s="5" t="s">
        <v>69</v>
      </c>
      <c r="J2730" s="5" t="s">
        <v>65</v>
      </c>
      <c r="K2730" s="5" t="s">
        <v>65</v>
      </c>
      <c r="L2730" s="5">
        <v>22423695</v>
      </c>
      <c r="M2730" s="5" t="s">
        <v>70</v>
      </c>
      <c r="N2730" s="5" t="s">
        <v>70</v>
      </c>
      <c r="O2730" s="7">
        <v>0</v>
      </c>
      <c r="P2730" s="7">
        <v>0</v>
      </c>
      <c r="Q2730" s="7">
        <v>0</v>
      </c>
      <c r="R2730" s="7">
        <v>0</v>
      </c>
      <c r="T2730" s="5">
        <v>33</v>
      </c>
      <c r="U2730" s="5">
        <v>0</v>
      </c>
      <c r="V2730" s="5">
        <v>0</v>
      </c>
      <c r="W2730" s="5">
        <v>0</v>
      </c>
      <c r="Z2730" s="5">
        <v>0</v>
      </c>
      <c r="AC2730" s="5">
        <v>0</v>
      </c>
      <c r="AF2730" s="5">
        <v>0</v>
      </c>
      <c r="AI2730" s="7">
        <v>555.96569999999997</v>
      </c>
      <c r="AJ2730" s="7">
        <v>21.3857</v>
      </c>
      <c r="AK2730" s="5" t="s">
        <v>190</v>
      </c>
      <c r="AZ2730" s="5" t="s">
        <v>185</v>
      </c>
      <c r="BB2730" s="5" t="s">
        <v>74</v>
      </c>
    </row>
    <row r="2731" spans="1:57" x14ac:dyDescent="0.25">
      <c r="A2731" s="5">
        <v>2730</v>
      </c>
      <c r="B2731" s="6">
        <v>42574.476747685185</v>
      </c>
      <c r="C2731" s="6">
        <v>42574.670659722222</v>
      </c>
      <c r="D2731" s="5" t="s">
        <v>336</v>
      </c>
      <c r="E2731" s="5" t="s">
        <v>241</v>
      </c>
      <c r="F2731" s="5" t="s">
        <v>337</v>
      </c>
      <c r="G2731" s="5" t="s">
        <v>64</v>
      </c>
      <c r="H2731" s="5" t="s">
        <v>319</v>
      </c>
      <c r="I2731" s="5" t="s">
        <v>69</v>
      </c>
      <c r="J2731" s="5" t="s">
        <v>65</v>
      </c>
      <c r="K2731" s="5" t="s">
        <v>65</v>
      </c>
      <c r="L2731" s="5">
        <v>158419</v>
      </c>
      <c r="M2731" s="5" t="s">
        <v>70</v>
      </c>
      <c r="N2731" s="5" t="s">
        <v>70</v>
      </c>
      <c r="O2731" s="7">
        <v>0</v>
      </c>
      <c r="P2731" s="7">
        <v>0</v>
      </c>
      <c r="Q2731" s="7">
        <v>0</v>
      </c>
      <c r="R2731" s="7">
        <v>0</v>
      </c>
      <c r="T2731" s="5">
        <v>33</v>
      </c>
      <c r="U2731" s="5">
        <v>0</v>
      </c>
      <c r="V2731" s="5">
        <v>0</v>
      </c>
      <c r="W2731" s="5">
        <v>0</v>
      </c>
      <c r="Z2731" s="5">
        <v>0</v>
      </c>
      <c r="AC2731" s="5">
        <v>0</v>
      </c>
      <c r="AF2731" s="5">
        <v>0</v>
      </c>
      <c r="AI2731" s="7">
        <v>556.82799999999997</v>
      </c>
      <c r="AJ2731" s="7">
        <v>0.15140000000000001</v>
      </c>
      <c r="AK2731" s="5" t="s">
        <v>149</v>
      </c>
      <c r="AZ2731" s="5" t="s">
        <v>186</v>
      </c>
      <c r="BB2731" s="5" t="s">
        <v>71</v>
      </c>
    </row>
    <row r="2732" spans="1:57" x14ac:dyDescent="0.25">
      <c r="A2732" s="5">
        <v>2731</v>
      </c>
      <c r="B2732" s="6">
        <v>42574.458078703705</v>
      </c>
      <c r="C2732" s="6">
        <v>42574.658414351848</v>
      </c>
      <c r="D2732" s="5" t="s">
        <v>336</v>
      </c>
      <c r="E2732" s="5" t="s">
        <v>241</v>
      </c>
      <c r="F2732" s="5" t="s">
        <v>337</v>
      </c>
      <c r="G2732" s="5" t="s">
        <v>64</v>
      </c>
      <c r="H2732" s="5" t="s">
        <v>319</v>
      </c>
      <c r="I2732" s="5" t="s">
        <v>69</v>
      </c>
      <c r="J2732" s="5" t="s">
        <v>65</v>
      </c>
      <c r="K2732" s="5" t="s">
        <v>65</v>
      </c>
      <c r="L2732" s="5">
        <v>1197971</v>
      </c>
      <c r="M2732" s="5" t="s">
        <v>70</v>
      </c>
      <c r="N2732" s="5" t="s">
        <v>70</v>
      </c>
      <c r="O2732" s="7">
        <v>0</v>
      </c>
      <c r="P2732" s="7">
        <v>0</v>
      </c>
      <c r="Q2732" s="7">
        <v>0</v>
      </c>
      <c r="R2732" s="7">
        <v>0</v>
      </c>
      <c r="T2732" s="5">
        <v>33</v>
      </c>
      <c r="U2732" s="5">
        <v>0</v>
      </c>
      <c r="V2732" s="5">
        <v>0</v>
      </c>
      <c r="W2732" s="5">
        <v>0</v>
      </c>
      <c r="Z2732" s="5">
        <v>0</v>
      </c>
      <c r="AC2732" s="5">
        <v>0</v>
      </c>
      <c r="AF2732" s="5">
        <v>0</v>
      </c>
      <c r="AI2732" s="7">
        <v>557.25959999999998</v>
      </c>
      <c r="AJ2732" s="7">
        <v>1.1426000000000001</v>
      </c>
      <c r="AK2732" s="5" t="s">
        <v>148</v>
      </c>
      <c r="AZ2732" s="5" t="s">
        <v>185</v>
      </c>
      <c r="BB2732" s="5" t="s">
        <v>74</v>
      </c>
    </row>
    <row r="2733" spans="1:57" x14ac:dyDescent="0.25">
      <c r="A2733" s="5">
        <v>2732</v>
      </c>
      <c r="B2733" s="6">
        <v>42574.455868055556</v>
      </c>
      <c r="D2733" s="5" t="s">
        <v>318</v>
      </c>
      <c r="E2733" s="5" t="s">
        <v>607</v>
      </c>
      <c r="G2733" s="5" t="s">
        <v>64</v>
      </c>
      <c r="H2733" s="5" t="s">
        <v>319</v>
      </c>
      <c r="I2733" s="5" t="s">
        <v>75</v>
      </c>
      <c r="J2733" s="5" t="s">
        <v>65</v>
      </c>
      <c r="K2733" s="5" t="s">
        <v>65</v>
      </c>
      <c r="M2733" s="5" t="s">
        <v>631</v>
      </c>
      <c r="N2733" s="5" t="s">
        <v>76</v>
      </c>
      <c r="O2733" s="7">
        <v>0</v>
      </c>
      <c r="P2733" s="7">
        <v>0</v>
      </c>
      <c r="Q2733" s="7">
        <v>0</v>
      </c>
      <c r="R2733" s="7">
        <v>0</v>
      </c>
      <c r="T2733" s="5">
        <v>0</v>
      </c>
      <c r="W2733" s="5">
        <v>0</v>
      </c>
      <c r="Y2733" s="5">
        <v>0</v>
      </c>
      <c r="Z2733" s="5">
        <v>0</v>
      </c>
      <c r="AB2733" s="5">
        <v>0</v>
      </c>
      <c r="AC2733" s="5">
        <v>0</v>
      </c>
      <c r="AE2733" s="5">
        <v>0</v>
      </c>
      <c r="AF2733" s="5">
        <v>0</v>
      </c>
      <c r="AH2733" s="5">
        <v>0</v>
      </c>
      <c r="AJ2733" s="7">
        <v>0</v>
      </c>
      <c r="AZ2733" s="5" t="s">
        <v>175</v>
      </c>
      <c r="BB2733" s="5" t="s">
        <v>77</v>
      </c>
      <c r="BD2733" s="5" t="s">
        <v>361</v>
      </c>
      <c r="BE2733" s="5" t="s">
        <v>67</v>
      </c>
    </row>
    <row r="2734" spans="1:57" x14ac:dyDescent="0.25">
      <c r="A2734" s="5">
        <v>2733</v>
      </c>
      <c r="B2734" s="6">
        <v>42574.454733796294</v>
      </c>
      <c r="D2734" s="5" t="s">
        <v>317</v>
      </c>
      <c r="E2734" s="5" t="s">
        <v>318</v>
      </c>
      <c r="F2734" s="5" t="s">
        <v>317</v>
      </c>
      <c r="G2734" s="5" t="s">
        <v>80</v>
      </c>
      <c r="H2734" s="5" t="s">
        <v>319</v>
      </c>
      <c r="I2734" s="5" t="s">
        <v>320</v>
      </c>
      <c r="J2734" s="5" t="s">
        <v>65</v>
      </c>
      <c r="K2734" s="5" t="s">
        <v>65</v>
      </c>
      <c r="M2734" s="5" t="s">
        <v>282</v>
      </c>
      <c r="N2734" s="5" t="s">
        <v>66</v>
      </c>
      <c r="O2734" s="7">
        <v>0</v>
      </c>
      <c r="P2734" s="7">
        <v>0</v>
      </c>
      <c r="Q2734" s="7">
        <v>0</v>
      </c>
      <c r="R2734" s="7">
        <v>0</v>
      </c>
      <c r="T2734" s="5">
        <v>0</v>
      </c>
      <c r="W2734" s="5">
        <v>0</v>
      </c>
      <c r="Y2734" s="5">
        <v>0</v>
      </c>
      <c r="Z2734" s="5">
        <v>0</v>
      </c>
      <c r="AB2734" s="5">
        <v>0</v>
      </c>
      <c r="AC2734" s="5">
        <v>0</v>
      </c>
      <c r="AE2734" s="5">
        <v>0</v>
      </c>
      <c r="AF2734" s="5">
        <v>0</v>
      </c>
      <c r="AH2734" s="5">
        <v>0</v>
      </c>
      <c r="AJ2734" s="7">
        <v>0</v>
      </c>
      <c r="BB2734" s="5" t="s">
        <v>322</v>
      </c>
      <c r="BD2734" s="5" t="s">
        <v>323</v>
      </c>
      <c r="BE2734" s="5" t="s">
        <v>324</v>
      </c>
    </row>
    <row r="2735" spans="1:57" x14ac:dyDescent="0.25">
      <c r="A2735" s="5">
        <v>2734</v>
      </c>
      <c r="B2735" s="6">
        <v>42574.39340277778</v>
      </c>
      <c r="C2735" s="6">
        <v>42574.554305555554</v>
      </c>
      <c r="D2735" s="5" t="s">
        <v>336</v>
      </c>
      <c r="E2735" s="5" t="s">
        <v>68</v>
      </c>
      <c r="F2735" s="5" t="s">
        <v>337</v>
      </c>
      <c r="G2735" s="5" t="s">
        <v>64</v>
      </c>
      <c r="H2735" s="5" t="s">
        <v>319</v>
      </c>
      <c r="I2735" s="5" t="s">
        <v>69</v>
      </c>
      <c r="J2735" s="5" t="s">
        <v>65</v>
      </c>
      <c r="K2735" s="5" t="s">
        <v>65</v>
      </c>
      <c r="L2735" s="5">
        <v>85908</v>
      </c>
      <c r="M2735" s="5" t="s">
        <v>70</v>
      </c>
      <c r="N2735" s="5" t="s">
        <v>70</v>
      </c>
      <c r="O2735" s="7">
        <v>0</v>
      </c>
      <c r="P2735" s="7">
        <v>0</v>
      </c>
      <c r="Q2735" s="7">
        <v>0</v>
      </c>
      <c r="R2735" s="7">
        <v>0</v>
      </c>
      <c r="T2735" s="5">
        <v>33</v>
      </c>
      <c r="U2735" s="5">
        <v>0</v>
      </c>
      <c r="V2735" s="5">
        <v>0</v>
      </c>
      <c r="W2735" s="5">
        <v>0</v>
      </c>
      <c r="Z2735" s="5">
        <v>0</v>
      </c>
      <c r="AC2735" s="5">
        <v>0</v>
      </c>
      <c r="AF2735" s="5">
        <v>0</v>
      </c>
      <c r="AI2735" s="7">
        <v>557.69219999999996</v>
      </c>
      <c r="AJ2735" s="7">
        <v>8.2000000000000003E-2</v>
      </c>
      <c r="AK2735" s="5" t="s">
        <v>189</v>
      </c>
      <c r="AZ2735" s="5" t="s">
        <v>186</v>
      </c>
      <c r="BB2735" s="5" t="s">
        <v>71</v>
      </c>
    </row>
    <row r="2736" spans="1:57" x14ac:dyDescent="0.25">
      <c r="A2736" s="5">
        <v>2735</v>
      </c>
      <c r="B2736" s="6">
        <v>42574.374745370369</v>
      </c>
      <c r="C2736" s="6">
        <v>42574.545057870368</v>
      </c>
      <c r="D2736" s="5" t="s">
        <v>336</v>
      </c>
      <c r="E2736" s="5" t="s">
        <v>241</v>
      </c>
      <c r="F2736" s="5" t="s">
        <v>337</v>
      </c>
      <c r="G2736" s="5" t="s">
        <v>64</v>
      </c>
      <c r="H2736" s="5" t="s">
        <v>319</v>
      </c>
      <c r="I2736" s="5" t="s">
        <v>69</v>
      </c>
      <c r="J2736" s="5" t="s">
        <v>65</v>
      </c>
      <c r="K2736" s="5" t="s">
        <v>65</v>
      </c>
      <c r="L2736" s="5">
        <v>784906</v>
      </c>
      <c r="M2736" s="5" t="s">
        <v>70</v>
      </c>
      <c r="N2736" s="5" t="s">
        <v>70</v>
      </c>
      <c r="O2736" s="7">
        <v>0</v>
      </c>
      <c r="P2736" s="7">
        <v>0</v>
      </c>
      <c r="Q2736" s="7">
        <v>0</v>
      </c>
      <c r="R2736" s="7">
        <v>0</v>
      </c>
      <c r="T2736" s="5">
        <v>33</v>
      </c>
      <c r="U2736" s="5">
        <v>0</v>
      </c>
      <c r="V2736" s="5">
        <v>0</v>
      </c>
      <c r="W2736" s="5">
        <v>0</v>
      </c>
      <c r="Z2736" s="5">
        <v>0</v>
      </c>
      <c r="AC2736" s="5">
        <v>0</v>
      </c>
      <c r="AF2736" s="5">
        <v>0</v>
      </c>
      <c r="AI2736" s="7">
        <v>558.09069999999997</v>
      </c>
      <c r="AJ2736" s="7">
        <v>0.749</v>
      </c>
      <c r="AK2736" s="5" t="s">
        <v>190</v>
      </c>
      <c r="AZ2736" s="5" t="s">
        <v>185</v>
      </c>
      <c r="BB2736" s="5" t="s">
        <v>74</v>
      </c>
    </row>
    <row r="2737" spans="1:57" x14ac:dyDescent="0.25">
      <c r="A2737" s="5">
        <v>2736</v>
      </c>
      <c r="B2737" s="6">
        <v>42574.369143518517</v>
      </c>
      <c r="D2737" s="5" t="s">
        <v>569</v>
      </c>
      <c r="E2737" s="5" t="s">
        <v>318</v>
      </c>
      <c r="G2737" s="5" t="s">
        <v>64</v>
      </c>
      <c r="H2737" s="5" t="s">
        <v>319</v>
      </c>
      <c r="I2737" s="5" t="s">
        <v>176</v>
      </c>
      <c r="J2737" s="5" t="s">
        <v>65</v>
      </c>
      <c r="K2737" s="5" t="s">
        <v>65</v>
      </c>
      <c r="M2737" s="5" t="s">
        <v>392</v>
      </c>
      <c r="N2737" s="5" t="s">
        <v>66</v>
      </c>
      <c r="O2737" s="7">
        <v>0</v>
      </c>
      <c r="P2737" s="7">
        <v>0</v>
      </c>
      <c r="Q2737" s="7">
        <v>0</v>
      </c>
      <c r="R2737" s="7">
        <v>0</v>
      </c>
      <c r="T2737" s="5">
        <v>0</v>
      </c>
      <c r="W2737" s="5">
        <v>0</v>
      </c>
      <c r="Y2737" s="5">
        <v>0</v>
      </c>
      <c r="Z2737" s="5">
        <v>0</v>
      </c>
      <c r="AB2737" s="5">
        <v>0</v>
      </c>
      <c r="AC2737" s="5">
        <v>0</v>
      </c>
      <c r="AE2737" s="5">
        <v>0</v>
      </c>
      <c r="AF2737" s="5">
        <v>0</v>
      </c>
      <c r="AH2737" s="5">
        <v>0</v>
      </c>
      <c r="AJ2737" s="7">
        <v>0</v>
      </c>
      <c r="AZ2737" s="5" t="s">
        <v>175</v>
      </c>
      <c r="BB2737" s="5" t="s">
        <v>178</v>
      </c>
      <c r="BD2737" s="5" t="s">
        <v>394</v>
      </c>
      <c r="BE2737" s="5" t="s">
        <v>67</v>
      </c>
    </row>
    <row r="2738" spans="1:57" x14ac:dyDescent="0.25">
      <c r="A2738" s="5">
        <v>2737</v>
      </c>
      <c r="B2738" s="6">
        <v>42574.310069444444</v>
      </c>
      <c r="C2738" s="6">
        <v>42574.449884259258</v>
      </c>
      <c r="D2738" s="5" t="s">
        <v>336</v>
      </c>
      <c r="E2738" s="5" t="s">
        <v>241</v>
      </c>
      <c r="F2738" s="5" t="s">
        <v>337</v>
      </c>
      <c r="G2738" s="5" t="s">
        <v>64</v>
      </c>
      <c r="H2738" s="5" t="s">
        <v>319</v>
      </c>
      <c r="I2738" s="5" t="s">
        <v>69</v>
      </c>
      <c r="J2738" s="5" t="s">
        <v>65</v>
      </c>
      <c r="K2738" s="5" t="s">
        <v>65</v>
      </c>
      <c r="L2738" s="5">
        <v>1271209</v>
      </c>
      <c r="M2738" s="5" t="s">
        <v>70</v>
      </c>
      <c r="N2738" s="5" t="s">
        <v>70</v>
      </c>
      <c r="O2738" s="7">
        <v>0</v>
      </c>
      <c r="P2738" s="7">
        <v>0</v>
      </c>
      <c r="Q2738" s="7">
        <v>0</v>
      </c>
      <c r="R2738" s="7">
        <v>0</v>
      </c>
      <c r="T2738" s="5">
        <v>33</v>
      </c>
      <c r="U2738" s="5">
        <v>0</v>
      </c>
      <c r="V2738" s="5">
        <v>0</v>
      </c>
      <c r="W2738" s="5">
        <v>0</v>
      </c>
      <c r="Z2738" s="5">
        <v>0</v>
      </c>
      <c r="AC2738" s="5">
        <v>0</v>
      </c>
      <c r="AF2738" s="5">
        <v>0</v>
      </c>
      <c r="AI2738" s="7">
        <v>584.78599999999994</v>
      </c>
      <c r="AJ2738" s="7">
        <v>1.2129000000000001</v>
      </c>
      <c r="AK2738" s="5" t="s">
        <v>189</v>
      </c>
      <c r="AZ2738" s="5" t="s">
        <v>186</v>
      </c>
      <c r="BB2738" s="5" t="s">
        <v>71</v>
      </c>
    </row>
    <row r="2739" spans="1:57" x14ac:dyDescent="0.25">
      <c r="A2739" s="5">
        <v>2738</v>
      </c>
      <c r="B2739" s="6">
        <v>42574.309490740743</v>
      </c>
      <c r="C2739" s="6">
        <v>42574.444305555553</v>
      </c>
      <c r="D2739" s="5" t="s">
        <v>336</v>
      </c>
      <c r="E2739" s="5" t="s">
        <v>241</v>
      </c>
      <c r="F2739" s="5" t="s">
        <v>337</v>
      </c>
      <c r="G2739" s="5" t="s">
        <v>64</v>
      </c>
      <c r="H2739" s="5" t="s">
        <v>319</v>
      </c>
      <c r="I2739" s="5" t="s">
        <v>69</v>
      </c>
      <c r="J2739" s="5" t="s">
        <v>65</v>
      </c>
      <c r="K2739" s="5" t="s">
        <v>65</v>
      </c>
      <c r="L2739" s="5">
        <v>79148773</v>
      </c>
      <c r="M2739" s="5" t="s">
        <v>70</v>
      </c>
      <c r="N2739" s="5" t="s">
        <v>70</v>
      </c>
      <c r="O2739" s="7">
        <v>0</v>
      </c>
      <c r="P2739" s="7">
        <v>0</v>
      </c>
      <c r="Q2739" s="7">
        <v>0</v>
      </c>
      <c r="R2739" s="7">
        <v>0</v>
      </c>
      <c r="T2739" s="5">
        <v>33</v>
      </c>
      <c r="U2739" s="5">
        <v>0</v>
      </c>
      <c r="V2739" s="5">
        <v>0</v>
      </c>
      <c r="W2739" s="5">
        <v>0</v>
      </c>
      <c r="Z2739" s="5">
        <v>0</v>
      </c>
      <c r="AC2739" s="5">
        <v>0</v>
      </c>
      <c r="AF2739" s="5">
        <v>0</v>
      </c>
      <c r="AI2739" s="7">
        <v>634.78599999999994</v>
      </c>
      <c r="AJ2739" s="7">
        <v>75.482399999999998</v>
      </c>
      <c r="AK2739" s="5" t="s">
        <v>190</v>
      </c>
      <c r="AZ2739" s="5" t="s">
        <v>185</v>
      </c>
      <c r="BB2739" s="5" t="s">
        <v>74</v>
      </c>
    </row>
    <row r="2740" spans="1:57" x14ac:dyDescent="0.25">
      <c r="A2740" s="5">
        <v>2739</v>
      </c>
      <c r="B2740" s="6">
        <v>42573.996331018519</v>
      </c>
      <c r="D2740" s="5" t="s">
        <v>318</v>
      </c>
      <c r="E2740" s="5" t="s">
        <v>330</v>
      </c>
      <c r="G2740" s="5" t="s">
        <v>64</v>
      </c>
      <c r="H2740" s="5" t="s">
        <v>319</v>
      </c>
      <c r="I2740" s="5" t="s">
        <v>75</v>
      </c>
      <c r="J2740" s="5" t="s">
        <v>65</v>
      </c>
      <c r="K2740" s="5" t="s">
        <v>65</v>
      </c>
      <c r="M2740" s="5" t="s">
        <v>213</v>
      </c>
      <c r="N2740" s="5" t="s">
        <v>66</v>
      </c>
      <c r="O2740" s="7">
        <v>0</v>
      </c>
      <c r="P2740" s="7">
        <v>0</v>
      </c>
      <c r="Q2740" s="7">
        <v>0</v>
      </c>
      <c r="R2740" s="7">
        <v>0</v>
      </c>
      <c r="T2740" s="5">
        <v>0</v>
      </c>
      <c r="W2740" s="5">
        <v>0</v>
      </c>
      <c r="Y2740" s="5">
        <v>0</v>
      </c>
      <c r="Z2740" s="5">
        <v>0</v>
      </c>
      <c r="AB2740" s="5">
        <v>0</v>
      </c>
      <c r="AC2740" s="5">
        <v>0</v>
      </c>
      <c r="AE2740" s="5">
        <v>0</v>
      </c>
      <c r="AF2740" s="5">
        <v>0</v>
      </c>
      <c r="AH2740" s="5">
        <v>0</v>
      </c>
      <c r="AJ2740" s="7">
        <v>0</v>
      </c>
      <c r="AZ2740" s="5" t="s">
        <v>175</v>
      </c>
      <c r="BB2740" s="5" t="s">
        <v>77</v>
      </c>
      <c r="BD2740" s="5" t="s">
        <v>394</v>
      </c>
      <c r="BE2740" s="5" t="s">
        <v>67</v>
      </c>
    </row>
    <row r="2741" spans="1:57" x14ac:dyDescent="0.25">
      <c r="A2741" s="5">
        <v>2740</v>
      </c>
      <c r="B2741" s="6">
        <v>42573.995532407411</v>
      </c>
      <c r="D2741" s="5" t="s">
        <v>318</v>
      </c>
      <c r="E2741" s="5" t="s">
        <v>330</v>
      </c>
      <c r="G2741" s="5" t="s">
        <v>64</v>
      </c>
      <c r="H2741" s="5" t="s">
        <v>319</v>
      </c>
      <c r="I2741" s="5" t="s">
        <v>75</v>
      </c>
      <c r="J2741" s="5" t="s">
        <v>65</v>
      </c>
      <c r="K2741" s="5" t="s">
        <v>65</v>
      </c>
      <c r="M2741" s="5" t="s">
        <v>242</v>
      </c>
      <c r="N2741" s="5" t="s">
        <v>66</v>
      </c>
      <c r="O2741" s="7">
        <v>0</v>
      </c>
      <c r="P2741" s="7">
        <v>0</v>
      </c>
      <c r="Q2741" s="7">
        <v>0</v>
      </c>
      <c r="R2741" s="7">
        <v>0</v>
      </c>
      <c r="T2741" s="5">
        <v>0</v>
      </c>
      <c r="W2741" s="5">
        <v>0</v>
      </c>
      <c r="Y2741" s="5">
        <v>0</v>
      </c>
      <c r="Z2741" s="5">
        <v>0</v>
      </c>
      <c r="AB2741" s="5">
        <v>0</v>
      </c>
      <c r="AC2741" s="5">
        <v>0</v>
      </c>
      <c r="AE2741" s="5">
        <v>0</v>
      </c>
      <c r="AF2741" s="5">
        <v>0</v>
      </c>
      <c r="AH2741" s="5">
        <v>0</v>
      </c>
      <c r="AJ2741" s="7">
        <v>0</v>
      </c>
      <c r="AZ2741" s="5" t="s">
        <v>175</v>
      </c>
      <c r="BB2741" s="5" t="s">
        <v>77</v>
      </c>
      <c r="BD2741" s="5" t="s">
        <v>394</v>
      </c>
      <c r="BE2741" s="5" t="s">
        <v>67</v>
      </c>
    </row>
    <row r="2742" spans="1:57" x14ac:dyDescent="0.25">
      <c r="A2742" s="5">
        <v>2741</v>
      </c>
      <c r="B2742" s="6">
        <v>42573.993622685186</v>
      </c>
      <c r="D2742" s="5" t="s">
        <v>824</v>
      </c>
      <c r="E2742" s="5" t="s">
        <v>318</v>
      </c>
      <c r="G2742" s="5" t="s">
        <v>64</v>
      </c>
      <c r="H2742" s="5" t="s">
        <v>319</v>
      </c>
      <c r="I2742" s="5" t="s">
        <v>176</v>
      </c>
      <c r="J2742" s="5" t="s">
        <v>65</v>
      </c>
      <c r="K2742" s="5" t="s">
        <v>65</v>
      </c>
      <c r="M2742" s="5" t="s">
        <v>464</v>
      </c>
      <c r="N2742" s="5" t="s">
        <v>196</v>
      </c>
      <c r="O2742" s="7">
        <v>0</v>
      </c>
      <c r="P2742" s="7">
        <v>0</v>
      </c>
      <c r="Q2742" s="7">
        <v>0</v>
      </c>
      <c r="R2742" s="7">
        <v>0</v>
      </c>
      <c r="T2742" s="5">
        <v>0</v>
      </c>
      <c r="W2742" s="5">
        <v>0</v>
      </c>
      <c r="Y2742" s="5">
        <v>0</v>
      </c>
      <c r="Z2742" s="5">
        <v>0</v>
      </c>
      <c r="AB2742" s="5">
        <v>0</v>
      </c>
      <c r="AC2742" s="5">
        <v>0</v>
      </c>
      <c r="AE2742" s="5">
        <v>0</v>
      </c>
      <c r="AF2742" s="5">
        <v>0</v>
      </c>
      <c r="AH2742" s="5">
        <v>0</v>
      </c>
      <c r="AJ2742" s="7">
        <v>0</v>
      </c>
      <c r="AZ2742" s="5" t="s">
        <v>175</v>
      </c>
      <c r="BB2742" s="5" t="s">
        <v>178</v>
      </c>
      <c r="BD2742" s="5" t="s">
        <v>393</v>
      </c>
      <c r="BE2742" s="5" t="s">
        <v>67</v>
      </c>
    </row>
    <row r="2743" spans="1:57" x14ac:dyDescent="0.25">
      <c r="A2743" s="5">
        <v>2742</v>
      </c>
      <c r="B2743" s="6">
        <v>42573.992766203701</v>
      </c>
      <c r="C2743" s="6">
        <v>42574.00371527778</v>
      </c>
      <c r="D2743" s="5" t="s">
        <v>336</v>
      </c>
      <c r="E2743" s="5" t="s">
        <v>241</v>
      </c>
      <c r="F2743" s="5" t="s">
        <v>337</v>
      </c>
      <c r="G2743" s="5" t="s">
        <v>64</v>
      </c>
      <c r="H2743" s="5" t="s">
        <v>319</v>
      </c>
      <c r="I2743" s="5" t="s">
        <v>69</v>
      </c>
      <c r="J2743" s="5" t="s">
        <v>65</v>
      </c>
      <c r="K2743" s="5" t="s">
        <v>65</v>
      </c>
      <c r="L2743" s="5">
        <v>4175</v>
      </c>
      <c r="M2743" s="5" t="s">
        <v>70</v>
      </c>
      <c r="N2743" s="5" t="s">
        <v>70</v>
      </c>
      <c r="O2743" s="7">
        <v>0</v>
      </c>
      <c r="P2743" s="7">
        <v>0</v>
      </c>
      <c r="Q2743" s="7">
        <v>0</v>
      </c>
      <c r="R2743" s="7">
        <v>0</v>
      </c>
      <c r="T2743" s="5">
        <v>33</v>
      </c>
      <c r="U2743" s="5">
        <v>0</v>
      </c>
      <c r="V2743" s="5">
        <v>0</v>
      </c>
      <c r="W2743" s="5">
        <v>0</v>
      </c>
      <c r="Z2743" s="5">
        <v>0</v>
      </c>
      <c r="AC2743" s="5">
        <v>0</v>
      </c>
      <c r="AF2743" s="5">
        <v>0</v>
      </c>
      <c r="AI2743" s="7">
        <v>634.952</v>
      </c>
      <c r="AJ2743" s="7">
        <v>4.8999999999999998E-3</v>
      </c>
      <c r="AK2743" s="5" t="s">
        <v>149</v>
      </c>
      <c r="AZ2743" s="5" t="s">
        <v>186</v>
      </c>
      <c r="BB2743" s="5" t="s">
        <v>71</v>
      </c>
    </row>
    <row r="2744" spans="1:57" x14ac:dyDescent="0.25">
      <c r="A2744" s="5">
        <v>2743</v>
      </c>
      <c r="B2744" s="6">
        <v>42573.992766203701</v>
      </c>
      <c r="C2744" s="6">
        <v>42574.00371527778</v>
      </c>
      <c r="D2744" s="5" t="s">
        <v>336</v>
      </c>
      <c r="E2744" s="5" t="s">
        <v>241</v>
      </c>
      <c r="F2744" s="5" t="s">
        <v>337</v>
      </c>
      <c r="G2744" s="5" t="s">
        <v>64</v>
      </c>
      <c r="H2744" s="5" t="s">
        <v>319</v>
      </c>
      <c r="I2744" s="5" t="s">
        <v>69</v>
      </c>
      <c r="J2744" s="5" t="s">
        <v>65</v>
      </c>
      <c r="K2744" s="5" t="s">
        <v>65</v>
      </c>
      <c r="L2744" s="5">
        <v>167953</v>
      </c>
      <c r="M2744" s="5" t="s">
        <v>70</v>
      </c>
      <c r="N2744" s="5" t="s">
        <v>70</v>
      </c>
      <c r="O2744" s="7">
        <v>0</v>
      </c>
      <c r="P2744" s="7">
        <v>0</v>
      </c>
      <c r="Q2744" s="7">
        <v>0</v>
      </c>
      <c r="R2744" s="7">
        <v>0</v>
      </c>
      <c r="T2744" s="5">
        <v>33</v>
      </c>
      <c r="U2744" s="5">
        <v>0</v>
      </c>
      <c r="V2744" s="5">
        <v>0</v>
      </c>
      <c r="W2744" s="5">
        <v>0</v>
      </c>
      <c r="Z2744" s="5">
        <v>0</v>
      </c>
      <c r="AC2744" s="5">
        <v>0</v>
      </c>
      <c r="AF2744" s="5">
        <v>0</v>
      </c>
      <c r="AI2744" s="7">
        <v>634.94709999999998</v>
      </c>
      <c r="AJ2744" s="7">
        <v>0.16109999999999999</v>
      </c>
      <c r="AK2744" s="5" t="s">
        <v>148</v>
      </c>
      <c r="AZ2744" s="5" t="s">
        <v>185</v>
      </c>
      <c r="BB2744" s="5" t="s">
        <v>74</v>
      </c>
    </row>
    <row r="2745" spans="1:57" x14ac:dyDescent="0.25">
      <c r="A2745" s="5">
        <v>2744</v>
      </c>
      <c r="B2745" s="6">
        <v>42573.896574074075</v>
      </c>
      <c r="C2745" s="6">
        <v>42573.967847222222</v>
      </c>
      <c r="D2745" s="5" t="s">
        <v>336</v>
      </c>
      <c r="E2745" s="5" t="s">
        <v>68</v>
      </c>
      <c r="F2745" s="5" t="s">
        <v>337</v>
      </c>
      <c r="G2745" s="5" t="s">
        <v>64</v>
      </c>
      <c r="H2745" s="5" t="s">
        <v>319</v>
      </c>
      <c r="I2745" s="5" t="s">
        <v>69</v>
      </c>
      <c r="J2745" s="5" t="s">
        <v>65</v>
      </c>
      <c r="K2745" s="5" t="s">
        <v>65</v>
      </c>
      <c r="L2745" s="5">
        <v>33507</v>
      </c>
      <c r="M2745" s="5" t="s">
        <v>70</v>
      </c>
      <c r="N2745" s="5" t="s">
        <v>70</v>
      </c>
      <c r="O2745" s="7">
        <v>0</v>
      </c>
      <c r="P2745" s="7">
        <v>0</v>
      </c>
      <c r="Q2745" s="7">
        <v>0</v>
      </c>
      <c r="R2745" s="7">
        <v>0</v>
      </c>
      <c r="T2745" s="5">
        <v>33</v>
      </c>
      <c r="U2745" s="5">
        <v>0</v>
      </c>
      <c r="V2745" s="5">
        <v>0</v>
      </c>
      <c r="W2745" s="5">
        <v>0</v>
      </c>
      <c r="Z2745" s="5">
        <v>0</v>
      </c>
      <c r="AC2745" s="5">
        <v>0</v>
      </c>
      <c r="AF2745" s="5">
        <v>0</v>
      </c>
      <c r="AI2745" s="7">
        <v>634.98810000000003</v>
      </c>
      <c r="AJ2745" s="7">
        <v>3.2199999999999999E-2</v>
      </c>
      <c r="AK2745" s="5" t="s">
        <v>148</v>
      </c>
      <c r="AZ2745" s="5" t="s">
        <v>185</v>
      </c>
      <c r="BB2745" s="5" t="s">
        <v>74</v>
      </c>
    </row>
    <row r="2746" spans="1:57" x14ac:dyDescent="0.25">
      <c r="A2746" s="5">
        <v>2745</v>
      </c>
      <c r="B2746" s="6">
        <v>42573.896574074075</v>
      </c>
      <c r="C2746" s="6">
        <v>42573.967847222222</v>
      </c>
      <c r="D2746" s="5" t="s">
        <v>336</v>
      </c>
      <c r="E2746" s="5" t="s">
        <v>68</v>
      </c>
      <c r="F2746" s="5" t="s">
        <v>337</v>
      </c>
      <c r="G2746" s="5" t="s">
        <v>64</v>
      </c>
      <c r="H2746" s="5" t="s">
        <v>319</v>
      </c>
      <c r="I2746" s="5" t="s">
        <v>69</v>
      </c>
      <c r="J2746" s="5" t="s">
        <v>65</v>
      </c>
      <c r="K2746" s="5" t="s">
        <v>65</v>
      </c>
      <c r="L2746" s="5">
        <v>3738</v>
      </c>
      <c r="M2746" s="5" t="s">
        <v>70</v>
      </c>
      <c r="N2746" s="5" t="s">
        <v>70</v>
      </c>
      <c r="O2746" s="7">
        <v>0</v>
      </c>
      <c r="P2746" s="7">
        <v>0</v>
      </c>
      <c r="Q2746" s="7">
        <v>0</v>
      </c>
      <c r="R2746" s="7">
        <v>0</v>
      </c>
      <c r="T2746" s="5">
        <v>33</v>
      </c>
      <c r="U2746" s="5">
        <v>0</v>
      </c>
      <c r="V2746" s="5">
        <v>0</v>
      </c>
      <c r="W2746" s="5">
        <v>0</v>
      </c>
      <c r="Z2746" s="5">
        <v>0</v>
      </c>
      <c r="AC2746" s="5">
        <v>0</v>
      </c>
      <c r="AF2746" s="5">
        <v>0</v>
      </c>
      <c r="AI2746" s="7">
        <v>634.95590000000004</v>
      </c>
      <c r="AJ2746" s="7">
        <v>3.8999999999999998E-3</v>
      </c>
      <c r="AK2746" s="5" t="s">
        <v>149</v>
      </c>
      <c r="AZ2746" s="5" t="s">
        <v>186</v>
      </c>
      <c r="BB2746" s="5" t="s">
        <v>71</v>
      </c>
    </row>
    <row r="2747" spans="1:57" x14ac:dyDescent="0.25">
      <c r="A2747" s="5">
        <v>2746</v>
      </c>
      <c r="B2747" s="6">
        <v>42573.895775462966</v>
      </c>
      <c r="D2747" s="5" t="s">
        <v>317</v>
      </c>
      <c r="E2747" s="5" t="s">
        <v>318</v>
      </c>
      <c r="F2747" s="5" t="s">
        <v>317</v>
      </c>
      <c r="G2747" s="5" t="s">
        <v>80</v>
      </c>
      <c r="H2747" s="5" t="s">
        <v>319</v>
      </c>
      <c r="I2747" s="5" t="s">
        <v>320</v>
      </c>
      <c r="J2747" s="5" t="s">
        <v>65</v>
      </c>
      <c r="K2747" s="5" t="s">
        <v>65</v>
      </c>
      <c r="M2747" s="5" t="s">
        <v>321</v>
      </c>
      <c r="N2747" s="5" t="s">
        <v>66</v>
      </c>
      <c r="O2747" s="7">
        <v>0</v>
      </c>
      <c r="P2747" s="7">
        <v>0</v>
      </c>
      <c r="Q2747" s="7">
        <v>0</v>
      </c>
      <c r="R2747" s="7">
        <v>0</v>
      </c>
      <c r="T2747" s="5">
        <v>0</v>
      </c>
      <c r="W2747" s="5">
        <v>0</v>
      </c>
      <c r="Y2747" s="5">
        <v>0</v>
      </c>
      <c r="Z2747" s="5">
        <v>0</v>
      </c>
      <c r="AB2747" s="5">
        <v>0</v>
      </c>
      <c r="AC2747" s="5">
        <v>0</v>
      </c>
      <c r="AE2747" s="5">
        <v>0</v>
      </c>
      <c r="AF2747" s="5">
        <v>0</v>
      </c>
      <c r="AH2747" s="5">
        <v>0</v>
      </c>
      <c r="AJ2747" s="7">
        <v>0</v>
      </c>
      <c r="BB2747" s="5" t="s">
        <v>322</v>
      </c>
      <c r="BD2747" s="5" t="s">
        <v>323</v>
      </c>
      <c r="BE2747" s="5" t="s">
        <v>324</v>
      </c>
    </row>
    <row r="2748" spans="1:57" x14ac:dyDescent="0.25">
      <c r="A2748" s="5">
        <v>2747</v>
      </c>
      <c r="B2748" s="6">
        <v>42573.869108796294</v>
      </c>
      <c r="C2748" s="6">
        <v>42573.902372685188</v>
      </c>
      <c r="D2748" s="5" t="s">
        <v>336</v>
      </c>
      <c r="E2748" s="5" t="s">
        <v>68</v>
      </c>
      <c r="G2748" s="5" t="s">
        <v>64</v>
      </c>
      <c r="H2748" s="5" t="s">
        <v>319</v>
      </c>
      <c r="I2748" s="5" t="s">
        <v>69</v>
      </c>
      <c r="J2748" s="5" t="s">
        <v>65</v>
      </c>
      <c r="K2748" s="5" t="s">
        <v>65</v>
      </c>
      <c r="L2748" s="5">
        <v>588544</v>
      </c>
      <c r="M2748" s="5" t="s">
        <v>70</v>
      </c>
      <c r="N2748" s="5" t="s">
        <v>70</v>
      </c>
      <c r="O2748" s="7">
        <v>0</v>
      </c>
      <c r="P2748" s="7">
        <v>0</v>
      </c>
      <c r="Q2748" s="7">
        <v>0</v>
      </c>
      <c r="R2748" s="7">
        <v>0</v>
      </c>
      <c r="T2748" s="5">
        <v>33</v>
      </c>
      <c r="U2748" s="5">
        <v>0</v>
      </c>
      <c r="V2748" s="5">
        <v>0</v>
      </c>
      <c r="W2748" s="5">
        <v>0</v>
      </c>
      <c r="Z2748" s="5">
        <v>0</v>
      </c>
      <c r="AC2748" s="5">
        <v>0</v>
      </c>
      <c r="AF2748" s="5">
        <v>0</v>
      </c>
      <c r="AI2748" s="7">
        <v>646.70780000000002</v>
      </c>
      <c r="AJ2748" s="7">
        <v>0.5615</v>
      </c>
      <c r="AK2748" s="5" t="s">
        <v>149</v>
      </c>
      <c r="AZ2748" s="5" t="s">
        <v>186</v>
      </c>
      <c r="BB2748" s="5" t="s">
        <v>71</v>
      </c>
    </row>
    <row r="2749" spans="1:57" x14ac:dyDescent="0.25">
      <c r="A2749" s="5">
        <v>2748</v>
      </c>
      <c r="B2749" s="6">
        <v>42573.868773148148</v>
      </c>
      <c r="C2749" s="6">
        <v>42573.902372685188</v>
      </c>
      <c r="D2749" s="5" t="s">
        <v>336</v>
      </c>
      <c r="E2749" s="5" t="s">
        <v>68</v>
      </c>
      <c r="G2749" s="5" t="s">
        <v>64</v>
      </c>
      <c r="H2749" s="5" t="s">
        <v>319</v>
      </c>
      <c r="I2749" s="5" t="s">
        <v>69</v>
      </c>
      <c r="J2749" s="5" t="s">
        <v>65</v>
      </c>
      <c r="K2749" s="5" t="s">
        <v>65</v>
      </c>
      <c r="L2749" s="5">
        <v>11699938</v>
      </c>
      <c r="M2749" s="5" t="s">
        <v>70</v>
      </c>
      <c r="N2749" s="5" t="s">
        <v>70</v>
      </c>
      <c r="O2749" s="7">
        <v>0</v>
      </c>
      <c r="P2749" s="7">
        <v>0</v>
      </c>
      <c r="Q2749" s="7">
        <v>0</v>
      </c>
      <c r="R2749" s="7">
        <v>0</v>
      </c>
      <c r="T2749" s="5">
        <v>33</v>
      </c>
      <c r="U2749" s="5">
        <v>0</v>
      </c>
      <c r="V2749" s="5">
        <v>0</v>
      </c>
      <c r="W2749" s="5">
        <v>0</v>
      </c>
      <c r="Z2749" s="5">
        <v>0</v>
      </c>
      <c r="AC2749" s="5">
        <v>0</v>
      </c>
      <c r="AF2749" s="5">
        <v>0</v>
      </c>
      <c r="AI2749" s="7">
        <v>646.1463</v>
      </c>
      <c r="AJ2749" s="7">
        <v>11.158200000000001</v>
      </c>
      <c r="AK2749" s="5" t="s">
        <v>148</v>
      </c>
      <c r="AZ2749" s="5" t="s">
        <v>185</v>
      </c>
      <c r="BB2749" s="5" t="s">
        <v>74</v>
      </c>
    </row>
    <row r="2750" spans="1:57" x14ac:dyDescent="0.25">
      <c r="A2750" s="5">
        <v>2749</v>
      </c>
      <c r="B2750" s="6">
        <v>42573.80872685185</v>
      </c>
      <c r="D2750" s="5" t="s">
        <v>318</v>
      </c>
      <c r="E2750" s="5" t="s">
        <v>330</v>
      </c>
      <c r="G2750" s="5" t="s">
        <v>64</v>
      </c>
      <c r="H2750" s="5" t="s">
        <v>319</v>
      </c>
      <c r="I2750" s="5" t="s">
        <v>75</v>
      </c>
      <c r="J2750" s="5" t="s">
        <v>65</v>
      </c>
      <c r="K2750" s="5" t="s">
        <v>65</v>
      </c>
      <c r="M2750" s="5" t="s">
        <v>246</v>
      </c>
      <c r="N2750" s="5" t="s">
        <v>66</v>
      </c>
      <c r="O2750" s="7">
        <v>0</v>
      </c>
      <c r="P2750" s="7">
        <v>0</v>
      </c>
      <c r="Q2750" s="7">
        <v>0</v>
      </c>
      <c r="R2750" s="7">
        <v>0</v>
      </c>
      <c r="T2750" s="5">
        <v>0</v>
      </c>
      <c r="W2750" s="5">
        <v>0</v>
      </c>
      <c r="Y2750" s="5">
        <v>0</v>
      </c>
      <c r="Z2750" s="5">
        <v>0</v>
      </c>
      <c r="AB2750" s="5">
        <v>0</v>
      </c>
      <c r="AC2750" s="5">
        <v>0</v>
      </c>
      <c r="AE2750" s="5">
        <v>0</v>
      </c>
      <c r="AF2750" s="5">
        <v>0</v>
      </c>
      <c r="AH2750" s="5">
        <v>0</v>
      </c>
      <c r="AJ2750" s="7">
        <v>0</v>
      </c>
      <c r="AZ2750" s="5" t="s">
        <v>175</v>
      </c>
      <c r="BB2750" s="5" t="s">
        <v>77</v>
      </c>
      <c r="BD2750" s="5" t="s">
        <v>361</v>
      </c>
      <c r="BE2750" s="5" t="s">
        <v>67</v>
      </c>
    </row>
    <row r="2751" spans="1:57" x14ac:dyDescent="0.25">
      <c r="A2751" s="5">
        <v>2750</v>
      </c>
      <c r="B2751" s="6">
        <v>42573.751354166663</v>
      </c>
      <c r="C2751" s="6">
        <v>42573.837175925924</v>
      </c>
      <c r="D2751" s="5" t="s">
        <v>336</v>
      </c>
      <c r="E2751" s="5" t="s">
        <v>68</v>
      </c>
      <c r="G2751" s="5" t="s">
        <v>64</v>
      </c>
      <c r="H2751" s="5" t="s">
        <v>319</v>
      </c>
      <c r="I2751" s="5" t="s">
        <v>69</v>
      </c>
      <c r="J2751" s="5" t="s">
        <v>65</v>
      </c>
      <c r="K2751" s="5" t="s">
        <v>65</v>
      </c>
      <c r="L2751" s="5">
        <v>596346</v>
      </c>
      <c r="M2751" s="5" t="s">
        <v>70</v>
      </c>
      <c r="N2751" s="5" t="s">
        <v>70</v>
      </c>
      <c r="O2751" s="7">
        <v>0</v>
      </c>
      <c r="P2751" s="7">
        <v>0</v>
      </c>
      <c r="Q2751" s="7">
        <v>0</v>
      </c>
      <c r="R2751" s="7">
        <v>0</v>
      </c>
      <c r="T2751" s="5">
        <v>33</v>
      </c>
      <c r="U2751" s="5">
        <v>0</v>
      </c>
      <c r="V2751" s="5">
        <v>0</v>
      </c>
      <c r="W2751" s="5">
        <v>0</v>
      </c>
      <c r="Z2751" s="5">
        <v>0</v>
      </c>
      <c r="AC2751" s="5">
        <v>0</v>
      </c>
      <c r="AF2751" s="5">
        <v>0</v>
      </c>
      <c r="AI2751" s="7">
        <v>647.495</v>
      </c>
      <c r="AJ2751" s="7">
        <v>0.56930000000000003</v>
      </c>
      <c r="AK2751" s="5" t="s">
        <v>149</v>
      </c>
      <c r="AZ2751" s="5" t="s">
        <v>186</v>
      </c>
      <c r="BB2751" s="5" t="s">
        <v>71</v>
      </c>
    </row>
    <row r="2752" spans="1:57" x14ac:dyDescent="0.25">
      <c r="A2752" s="5">
        <v>2751</v>
      </c>
      <c r="B2752" s="6">
        <v>42573.750196759262</v>
      </c>
      <c r="C2752" s="6">
        <v>42573.837175925924</v>
      </c>
      <c r="D2752" s="5" t="s">
        <v>336</v>
      </c>
      <c r="E2752" s="5" t="s">
        <v>68</v>
      </c>
      <c r="G2752" s="5" t="s">
        <v>64</v>
      </c>
      <c r="H2752" s="5" t="s">
        <v>319</v>
      </c>
      <c r="I2752" s="5" t="s">
        <v>69</v>
      </c>
      <c r="J2752" s="5" t="s">
        <v>65</v>
      </c>
      <c r="K2752" s="5" t="s">
        <v>65</v>
      </c>
      <c r="L2752" s="5">
        <v>683646</v>
      </c>
      <c r="M2752" s="5" t="s">
        <v>70</v>
      </c>
      <c r="N2752" s="5" t="s">
        <v>70</v>
      </c>
      <c r="O2752" s="7">
        <v>0</v>
      </c>
      <c r="P2752" s="7">
        <v>0</v>
      </c>
      <c r="Q2752" s="7">
        <v>0</v>
      </c>
      <c r="R2752" s="7">
        <v>0</v>
      </c>
      <c r="T2752" s="5">
        <v>33</v>
      </c>
      <c r="U2752" s="5">
        <v>0</v>
      </c>
      <c r="V2752" s="5">
        <v>0</v>
      </c>
      <c r="W2752" s="5">
        <v>0</v>
      </c>
      <c r="Z2752" s="5">
        <v>0</v>
      </c>
      <c r="AC2752" s="5">
        <v>0</v>
      </c>
      <c r="AF2752" s="5">
        <v>0</v>
      </c>
      <c r="AI2752" s="7">
        <v>647.92949999999996</v>
      </c>
      <c r="AJ2752" s="7">
        <v>0.65229999999999999</v>
      </c>
      <c r="AK2752" s="5" t="s">
        <v>148</v>
      </c>
      <c r="AZ2752" s="5" t="s">
        <v>185</v>
      </c>
      <c r="BB2752" s="5" t="s">
        <v>74</v>
      </c>
    </row>
    <row r="2753" spans="1:57" x14ac:dyDescent="0.25">
      <c r="A2753" s="5">
        <v>2752</v>
      </c>
      <c r="B2753" s="6">
        <v>42573.679976851854</v>
      </c>
      <c r="D2753" s="5" t="s">
        <v>318</v>
      </c>
      <c r="E2753" s="5" t="s">
        <v>812</v>
      </c>
      <c r="G2753" s="5" t="s">
        <v>64</v>
      </c>
      <c r="H2753" s="5" t="s">
        <v>319</v>
      </c>
      <c r="I2753" s="5" t="s">
        <v>75</v>
      </c>
      <c r="J2753" s="5" t="s">
        <v>65</v>
      </c>
      <c r="K2753" s="5" t="s">
        <v>65</v>
      </c>
      <c r="M2753" s="5" t="s">
        <v>750</v>
      </c>
      <c r="N2753" s="5" t="s">
        <v>183</v>
      </c>
      <c r="O2753" s="7">
        <v>0</v>
      </c>
      <c r="P2753" s="7">
        <v>0</v>
      </c>
      <c r="Q2753" s="7">
        <v>0</v>
      </c>
      <c r="R2753" s="7">
        <v>0</v>
      </c>
      <c r="T2753" s="5">
        <v>0</v>
      </c>
      <c r="W2753" s="5">
        <v>0</v>
      </c>
      <c r="Y2753" s="5">
        <v>0</v>
      </c>
      <c r="Z2753" s="5">
        <v>0</v>
      </c>
      <c r="AB2753" s="5">
        <v>0</v>
      </c>
      <c r="AC2753" s="5">
        <v>0</v>
      </c>
      <c r="AE2753" s="5">
        <v>0</v>
      </c>
      <c r="AF2753" s="5">
        <v>0</v>
      </c>
      <c r="AH2753" s="5">
        <v>0</v>
      </c>
      <c r="AJ2753" s="7">
        <v>0</v>
      </c>
      <c r="AZ2753" s="5" t="s">
        <v>175</v>
      </c>
      <c r="BB2753" s="5" t="s">
        <v>77</v>
      </c>
      <c r="BD2753" s="5" t="s">
        <v>361</v>
      </c>
      <c r="BE2753" s="5" t="s">
        <v>67</v>
      </c>
    </row>
    <row r="2754" spans="1:57" x14ac:dyDescent="0.25">
      <c r="A2754" s="5">
        <v>2753</v>
      </c>
      <c r="B2754" s="6">
        <v>42573.673541666663</v>
      </c>
      <c r="D2754" s="5" t="s">
        <v>417</v>
      </c>
      <c r="E2754" s="5" t="s">
        <v>318</v>
      </c>
      <c r="G2754" s="5" t="s">
        <v>64</v>
      </c>
      <c r="H2754" s="5" t="s">
        <v>319</v>
      </c>
      <c r="I2754" s="5" t="s">
        <v>176</v>
      </c>
      <c r="J2754" s="5" t="s">
        <v>65</v>
      </c>
      <c r="K2754" s="5" t="s">
        <v>65</v>
      </c>
      <c r="M2754" s="5" t="s">
        <v>525</v>
      </c>
      <c r="N2754" s="5" t="s">
        <v>76</v>
      </c>
      <c r="O2754" s="7">
        <v>0</v>
      </c>
      <c r="P2754" s="7">
        <v>0</v>
      </c>
      <c r="Q2754" s="7">
        <v>0</v>
      </c>
      <c r="R2754" s="7">
        <v>0</v>
      </c>
      <c r="T2754" s="5">
        <v>0</v>
      </c>
      <c r="W2754" s="5">
        <v>0</v>
      </c>
      <c r="Y2754" s="5">
        <v>0</v>
      </c>
      <c r="Z2754" s="5">
        <v>0</v>
      </c>
      <c r="AB2754" s="5">
        <v>0</v>
      </c>
      <c r="AC2754" s="5">
        <v>0</v>
      </c>
      <c r="AE2754" s="5">
        <v>0</v>
      </c>
      <c r="AF2754" s="5">
        <v>0</v>
      </c>
      <c r="AH2754" s="5">
        <v>0</v>
      </c>
      <c r="AJ2754" s="7">
        <v>0</v>
      </c>
      <c r="AZ2754" s="5" t="s">
        <v>175</v>
      </c>
      <c r="BB2754" s="5" t="s">
        <v>178</v>
      </c>
      <c r="BD2754" s="5" t="s">
        <v>361</v>
      </c>
      <c r="BE2754" s="5" t="s">
        <v>67</v>
      </c>
    </row>
    <row r="2755" spans="1:57" x14ac:dyDescent="0.25">
      <c r="A2755" s="5">
        <v>2754</v>
      </c>
      <c r="B2755" s="6">
        <v>42573.670081018521</v>
      </c>
      <c r="D2755" s="5" t="s">
        <v>317</v>
      </c>
      <c r="E2755" s="5" t="s">
        <v>318</v>
      </c>
      <c r="F2755" s="5" t="s">
        <v>317</v>
      </c>
      <c r="G2755" s="5" t="s">
        <v>80</v>
      </c>
      <c r="H2755" s="5" t="s">
        <v>319</v>
      </c>
      <c r="I2755" s="5" t="s">
        <v>320</v>
      </c>
      <c r="J2755" s="5" t="s">
        <v>65</v>
      </c>
      <c r="K2755" s="5" t="s">
        <v>65</v>
      </c>
      <c r="M2755" s="5" t="s">
        <v>349</v>
      </c>
      <c r="N2755" s="5" t="s">
        <v>66</v>
      </c>
      <c r="O2755" s="7">
        <v>0</v>
      </c>
      <c r="P2755" s="7">
        <v>0</v>
      </c>
      <c r="Q2755" s="7">
        <v>0</v>
      </c>
      <c r="R2755" s="7">
        <v>0</v>
      </c>
      <c r="T2755" s="5">
        <v>0</v>
      </c>
      <c r="W2755" s="5">
        <v>0</v>
      </c>
      <c r="Y2755" s="5">
        <v>0</v>
      </c>
      <c r="Z2755" s="5">
        <v>0</v>
      </c>
      <c r="AB2755" s="5">
        <v>0</v>
      </c>
      <c r="AC2755" s="5">
        <v>0</v>
      </c>
      <c r="AE2755" s="5">
        <v>0</v>
      </c>
      <c r="AF2755" s="5">
        <v>0</v>
      </c>
      <c r="AH2755" s="5">
        <v>0</v>
      </c>
      <c r="AJ2755" s="7">
        <v>0</v>
      </c>
      <c r="BB2755" s="5" t="s">
        <v>322</v>
      </c>
      <c r="BD2755" s="5" t="s">
        <v>323</v>
      </c>
      <c r="BE2755" s="5" t="s">
        <v>324</v>
      </c>
    </row>
    <row r="2756" spans="1:57" x14ac:dyDescent="0.25">
      <c r="A2756" s="5">
        <v>2755</v>
      </c>
      <c r="B2756" s="6">
        <v>42573.65966435185</v>
      </c>
      <c r="C2756" s="6">
        <v>42573.887673611112</v>
      </c>
      <c r="D2756" s="5" t="s">
        <v>336</v>
      </c>
      <c r="E2756" s="5" t="s">
        <v>68</v>
      </c>
      <c r="F2756" s="5" t="s">
        <v>337</v>
      </c>
      <c r="G2756" s="5" t="s">
        <v>64</v>
      </c>
      <c r="H2756" s="5" t="s">
        <v>319</v>
      </c>
      <c r="I2756" s="5" t="s">
        <v>69</v>
      </c>
      <c r="J2756" s="5" t="s">
        <v>65</v>
      </c>
      <c r="K2756" s="5" t="s">
        <v>65</v>
      </c>
      <c r="L2756" s="5">
        <v>181357</v>
      </c>
      <c r="M2756" s="5" t="s">
        <v>70</v>
      </c>
      <c r="N2756" s="5" t="s">
        <v>70</v>
      </c>
      <c r="O2756" s="7">
        <v>0</v>
      </c>
      <c r="P2756" s="7">
        <v>0</v>
      </c>
      <c r="Q2756" s="7">
        <v>0</v>
      </c>
      <c r="R2756" s="7">
        <v>0</v>
      </c>
      <c r="T2756" s="5">
        <v>33</v>
      </c>
      <c r="U2756" s="5">
        <v>0</v>
      </c>
      <c r="V2756" s="5">
        <v>0</v>
      </c>
      <c r="W2756" s="5">
        <v>0</v>
      </c>
      <c r="Z2756" s="5">
        <v>0</v>
      </c>
      <c r="AC2756" s="5">
        <v>0</v>
      </c>
      <c r="AF2756" s="5">
        <v>0</v>
      </c>
      <c r="AI2756" s="7">
        <v>649.077</v>
      </c>
      <c r="AJ2756" s="7">
        <v>0.1729</v>
      </c>
      <c r="AK2756" s="5" t="s">
        <v>149</v>
      </c>
      <c r="AZ2756" s="5" t="s">
        <v>186</v>
      </c>
      <c r="BB2756" s="5" t="s">
        <v>71</v>
      </c>
    </row>
    <row r="2757" spans="1:57" x14ac:dyDescent="0.25">
      <c r="A2757" s="5">
        <v>2756</v>
      </c>
      <c r="B2757" s="6">
        <v>42573.658773148149</v>
      </c>
      <c r="C2757" s="6">
        <v>42573.872337962966</v>
      </c>
      <c r="D2757" s="5" t="s">
        <v>336</v>
      </c>
      <c r="E2757" s="5" t="s">
        <v>68</v>
      </c>
      <c r="F2757" s="5" t="s">
        <v>337</v>
      </c>
      <c r="G2757" s="5" t="s">
        <v>64</v>
      </c>
      <c r="H2757" s="5" t="s">
        <v>319</v>
      </c>
      <c r="I2757" s="5" t="s">
        <v>69</v>
      </c>
      <c r="J2757" s="5" t="s">
        <v>65</v>
      </c>
      <c r="K2757" s="5" t="s">
        <v>65</v>
      </c>
      <c r="L2757" s="5">
        <v>3573990</v>
      </c>
      <c r="M2757" s="5" t="s">
        <v>70</v>
      </c>
      <c r="N2757" s="5" t="s">
        <v>70</v>
      </c>
      <c r="O2757" s="7">
        <v>0</v>
      </c>
      <c r="P2757" s="7">
        <v>0</v>
      </c>
      <c r="Q2757" s="7">
        <v>0</v>
      </c>
      <c r="R2757" s="7">
        <v>0</v>
      </c>
      <c r="T2757" s="5">
        <v>33</v>
      </c>
      <c r="U2757" s="5">
        <v>0</v>
      </c>
      <c r="V2757" s="5">
        <v>0</v>
      </c>
      <c r="W2757" s="5">
        <v>0</v>
      </c>
      <c r="Z2757" s="5">
        <v>0</v>
      </c>
      <c r="AC2757" s="5">
        <v>0</v>
      </c>
      <c r="AF2757" s="5">
        <v>0</v>
      </c>
      <c r="AI2757" s="7">
        <v>651.51059999999995</v>
      </c>
      <c r="AJ2757" s="7">
        <v>3.4081999999999999</v>
      </c>
      <c r="AK2757" s="5" t="s">
        <v>148</v>
      </c>
      <c r="AZ2757" s="5" t="s">
        <v>185</v>
      </c>
      <c r="BB2757" s="5" t="s">
        <v>74</v>
      </c>
    </row>
    <row r="2758" spans="1:57" x14ac:dyDescent="0.25">
      <c r="A2758" s="5">
        <v>2757</v>
      </c>
      <c r="B2758" s="6">
        <v>42573.643310185187</v>
      </c>
      <c r="D2758" s="5" t="s">
        <v>317</v>
      </c>
      <c r="E2758" s="5" t="s">
        <v>318</v>
      </c>
      <c r="F2758" s="5" t="s">
        <v>317</v>
      </c>
      <c r="G2758" s="5" t="s">
        <v>80</v>
      </c>
      <c r="H2758" s="5" t="s">
        <v>319</v>
      </c>
      <c r="I2758" s="5" t="s">
        <v>320</v>
      </c>
      <c r="J2758" s="5" t="s">
        <v>65</v>
      </c>
      <c r="K2758" s="5" t="s">
        <v>65</v>
      </c>
      <c r="M2758" s="5" t="s">
        <v>321</v>
      </c>
      <c r="N2758" s="5" t="s">
        <v>66</v>
      </c>
      <c r="O2758" s="7">
        <v>0</v>
      </c>
      <c r="P2758" s="7">
        <v>0</v>
      </c>
      <c r="Q2758" s="7">
        <v>0</v>
      </c>
      <c r="R2758" s="7">
        <v>0</v>
      </c>
      <c r="T2758" s="5">
        <v>0</v>
      </c>
      <c r="W2758" s="5">
        <v>0</v>
      </c>
      <c r="Y2758" s="5">
        <v>0</v>
      </c>
      <c r="Z2758" s="5">
        <v>0</v>
      </c>
      <c r="AB2758" s="5">
        <v>0</v>
      </c>
      <c r="AC2758" s="5">
        <v>0</v>
      </c>
      <c r="AE2758" s="5">
        <v>0</v>
      </c>
      <c r="AF2758" s="5">
        <v>0</v>
      </c>
      <c r="AH2758" s="5">
        <v>0</v>
      </c>
      <c r="AJ2758" s="7">
        <v>0</v>
      </c>
      <c r="BB2758" s="5" t="s">
        <v>322</v>
      </c>
      <c r="BD2758" s="5" t="s">
        <v>323</v>
      </c>
      <c r="BE2758" s="5" t="s">
        <v>324</v>
      </c>
    </row>
    <row r="2759" spans="1:57" x14ac:dyDescent="0.25">
      <c r="A2759" s="5">
        <v>2758</v>
      </c>
      <c r="B2759" s="6">
        <v>42573.601840277777</v>
      </c>
      <c r="D2759" s="5" t="s">
        <v>318</v>
      </c>
      <c r="E2759" s="5" t="s">
        <v>825</v>
      </c>
      <c r="G2759" s="5" t="s">
        <v>64</v>
      </c>
      <c r="H2759" s="5" t="s">
        <v>319</v>
      </c>
      <c r="I2759" s="5" t="s">
        <v>75</v>
      </c>
      <c r="J2759" s="5" t="s">
        <v>65</v>
      </c>
      <c r="K2759" s="5" t="s">
        <v>65</v>
      </c>
      <c r="M2759" s="5" t="s">
        <v>716</v>
      </c>
      <c r="N2759" s="5" t="s">
        <v>183</v>
      </c>
      <c r="O2759" s="7">
        <v>0</v>
      </c>
      <c r="P2759" s="7">
        <v>0</v>
      </c>
      <c r="Q2759" s="7">
        <v>0</v>
      </c>
      <c r="R2759" s="7">
        <v>0</v>
      </c>
      <c r="T2759" s="5">
        <v>0</v>
      </c>
      <c r="W2759" s="5">
        <v>0</v>
      </c>
      <c r="Y2759" s="5">
        <v>0</v>
      </c>
      <c r="Z2759" s="5">
        <v>0</v>
      </c>
      <c r="AB2759" s="5">
        <v>0</v>
      </c>
      <c r="AC2759" s="5">
        <v>0</v>
      </c>
      <c r="AE2759" s="5">
        <v>0</v>
      </c>
      <c r="AF2759" s="5">
        <v>0</v>
      </c>
      <c r="AH2759" s="5">
        <v>0</v>
      </c>
      <c r="AJ2759" s="7">
        <v>0</v>
      </c>
      <c r="AZ2759" s="5" t="s">
        <v>175</v>
      </c>
      <c r="BB2759" s="5" t="s">
        <v>77</v>
      </c>
      <c r="BD2759" s="5" t="s">
        <v>711</v>
      </c>
      <c r="BE2759" s="5" t="s">
        <v>67</v>
      </c>
    </row>
    <row r="2760" spans="1:57" x14ac:dyDescent="0.25">
      <c r="A2760" s="5">
        <v>2759</v>
      </c>
      <c r="B2760" s="6">
        <v>42573.592592592591</v>
      </c>
      <c r="D2760" s="5" t="s">
        <v>569</v>
      </c>
      <c r="E2760" s="5" t="s">
        <v>318</v>
      </c>
      <c r="G2760" s="5" t="s">
        <v>64</v>
      </c>
      <c r="H2760" s="5" t="s">
        <v>319</v>
      </c>
      <c r="I2760" s="5" t="s">
        <v>176</v>
      </c>
      <c r="J2760" s="5" t="s">
        <v>65</v>
      </c>
      <c r="K2760" s="5" t="s">
        <v>65</v>
      </c>
      <c r="M2760" s="5" t="s">
        <v>287</v>
      </c>
      <c r="N2760" s="5" t="s">
        <v>66</v>
      </c>
      <c r="O2760" s="7">
        <v>0</v>
      </c>
      <c r="P2760" s="7">
        <v>0</v>
      </c>
      <c r="Q2760" s="7">
        <v>0</v>
      </c>
      <c r="R2760" s="7">
        <v>0</v>
      </c>
      <c r="T2760" s="5">
        <v>0</v>
      </c>
      <c r="W2760" s="5">
        <v>0</v>
      </c>
      <c r="Y2760" s="5">
        <v>0</v>
      </c>
      <c r="Z2760" s="5">
        <v>0</v>
      </c>
      <c r="AB2760" s="5">
        <v>0</v>
      </c>
      <c r="AC2760" s="5">
        <v>0</v>
      </c>
      <c r="AE2760" s="5">
        <v>0</v>
      </c>
      <c r="AF2760" s="5">
        <v>0</v>
      </c>
      <c r="AH2760" s="5">
        <v>0</v>
      </c>
      <c r="AJ2760" s="7">
        <v>0</v>
      </c>
      <c r="AZ2760" s="5" t="s">
        <v>175</v>
      </c>
      <c r="BB2760" s="5" t="s">
        <v>178</v>
      </c>
      <c r="BD2760" s="5" t="s">
        <v>361</v>
      </c>
      <c r="BE2760" s="5" t="s">
        <v>67</v>
      </c>
    </row>
    <row r="2761" spans="1:57" x14ac:dyDescent="0.25">
      <c r="A2761" s="5">
        <v>2760</v>
      </c>
      <c r="B2761" s="6">
        <v>42573.585625</v>
      </c>
      <c r="D2761" s="5" t="s">
        <v>318</v>
      </c>
      <c r="E2761" s="5" t="s">
        <v>330</v>
      </c>
      <c r="G2761" s="5" t="s">
        <v>64</v>
      </c>
      <c r="H2761" s="5" t="s">
        <v>319</v>
      </c>
      <c r="I2761" s="5" t="s">
        <v>75</v>
      </c>
      <c r="J2761" s="5" t="s">
        <v>65</v>
      </c>
      <c r="K2761" s="5" t="s">
        <v>65</v>
      </c>
      <c r="M2761" s="5" t="s">
        <v>375</v>
      </c>
      <c r="N2761" s="5" t="s">
        <v>76</v>
      </c>
      <c r="O2761" s="7">
        <v>0</v>
      </c>
      <c r="P2761" s="7">
        <v>0</v>
      </c>
      <c r="Q2761" s="7">
        <v>0</v>
      </c>
      <c r="R2761" s="7">
        <v>0</v>
      </c>
      <c r="T2761" s="5">
        <v>0</v>
      </c>
      <c r="W2761" s="5">
        <v>0</v>
      </c>
      <c r="Y2761" s="5">
        <v>0</v>
      </c>
      <c r="Z2761" s="5">
        <v>0</v>
      </c>
      <c r="AB2761" s="5">
        <v>0</v>
      </c>
      <c r="AC2761" s="5">
        <v>0</v>
      </c>
      <c r="AE2761" s="5">
        <v>0</v>
      </c>
      <c r="AF2761" s="5">
        <v>0</v>
      </c>
      <c r="AH2761" s="5">
        <v>0</v>
      </c>
      <c r="AJ2761" s="7">
        <v>0</v>
      </c>
      <c r="AZ2761" s="5" t="s">
        <v>175</v>
      </c>
      <c r="BB2761" s="5" t="s">
        <v>77</v>
      </c>
      <c r="BD2761" s="5" t="s">
        <v>361</v>
      </c>
      <c r="BE2761" s="5" t="s">
        <v>67</v>
      </c>
    </row>
    <row r="2762" spans="1:57" x14ac:dyDescent="0.25">
      <c r="A2762" s="5">
        <v>2761</v>
      </c>
      <c r="B2762" s="6">
        <v>42573.582083333335</v>
      </c>
      <c r="D2762" s="5" t="s">
        <v>318</v>
      </c>
      <c r="E2762" s="5" t="s">
        <v>330</v>
      </c>
      <c r="G2762" s="5" t="s">
        <v>64</v>
      </c>
      <c r="H2762" s="5" t="s">
        <v>319</v>
      </c>
      <c r="I2762" s="5" t="s">
        <v>75</v>
      </c>
      <c r="J2762" s="5" t="s">
        <v>65</v>
      </c>
      <c r="K2762" s="5" t="s">
        <v>65</v>
      </c>
      <c r="M2762" s="5" t="s">
        <v>284</v>
      </c>
      <c r="N2762" s="5" t="s">
        <v>183</v>
      </c>
      <c r="O2762" s="7">
        <v>0</v>
      </c>
      <c r="P2762" s="7">
        <v>0</v>
      </c>
      <c r="Q2762" s="7">
        <v>0</v>
      </c>
      <c r="R2762" s="7">
        <v>0</v>
      </c>
      <c r="T2762" s="5">
        <v>0</v>
      </c>
      <c r="W2762" s="5">
        <v>0</v>
      </c>
      <c r="Y2762" s="5">
        <v>0</v>
      </c>
      <c r="Z2762" s="5">
        <v>0</v>
      </c>
      <c r="AB2762" s="5">
        <v>0</v>
      </c>
      <c r="AC2762" s="5">
        <v>0</v>
      </c>
      <c r="AE2762" s="5">
        <v>0</v>
      </c>
      <c r="AF2762" s="5">
        <v>0</v>
      </c>
      <c r="AH2762" s="5">
        <v>0</v>
      </c>
      <c r="AJ2762" s="7">
        <v>0</v>
      </c>
      <c r="AZ2762" s="5" t="s">
        <v>175</v>
      </c>
      <c r="BB2762" s="5" t="s">
        <v>77</v>
      </c>
      <c r="BD2762" s="5" t="s">
        <v>353</v>
      </c>
      <c r="BE2762" s="5" t="s">
        <v>67</v>
      </c>
    </row>
    <row r="2763" spans="1:57" x14ac:dyDescent="0.25">
      <c r="A2763" s="5">
        <v>2762</v>
      </c>
      <c r="B2763" s="6">
        <v>42573.579305555555</v>
      </c>
      <c r="D2763" s="5" t="s">
        <v>318</v>
      </c>
      <c r="E2763" s="5" t="s">
        <v>607</v>
      </c>
      <c r="G2763" s="5" t="s">
        <v>64</v>
      </c>
      <c r="H2763" s="5" t="s">
        <v>319</v>
      </c>
      <c r="I2763" s="5" t="s">
        <v>75</v>
      </c>
      <c r="J2763" s="5" t="s">
        <v>65</v>
      </c>
      <c r="K2763" s="5" t="s">
        <v>65</v>
      </c>
      <c r="M2763" s="5" t="s">
        <v>826</v>
      </c>
      <c r="N2763" s="5" t="s">
        <v>196</v>
      </c>
      <c r="O2763" s="7">
        <v>0</v>
      </c>
      <c r="P2763" s="7">
        <v>0</v>
      </c>
      <c r="Q2763" s="7">
        <v>0</v>
      </c>
      <c r="R2763" s="7">
        <v>0</v>
      </c>
      <c r="T2763" s="5">
        <v>0</v>
      </c>
      <c r="W2763" s="5">
        <v>0</v>
      </c>
      <c r="Y2763" s="5">
        <v>0</v>
      </c>
      <c r="Z2763" s="5">
        <v>0</v>
      </c>
      <c r="AB2763" s="5">
        <v>0</v>
      </c>
      <c r="AC2763" s="5">
        <v>0</v>
      </c>
      <c r="AE2763" s="5">
        <v>0</v>
      </c>
      <c r="AF2763" s="5">
        <v>0</v>
      </c>
      <c r="AH2763" s="5">
        <v>0</v>
      </c>
      <c r="AJ2763" s="7">
        <v>0</v>
      </c>
      <c r="AZ2763" s="5" t="s">
        <v>175</v>
      </c>
      <c r="BB2763" s="5" t="s">
        <v>77</v>
      </c>
      <c r="BD2763" s="5" t="s">
        <v>373</v>
      </c>
      <c r="BE2763" s="5" t="s">
        <v>67</v>
      </c>
    </row>
    <row r="2764" spans="1:57" x14ac:dyDescent="0.25">
      <c r="A2764" s="5">
        <v>2763</v>
      </c>
      <c r="B2764" s="6">
        <v>42573.576331018521</v>
      </c>
      <c r="C2764" s="6">
        <v>42573.764004629629</v>
      </c>
      <c r="D2764" s="5" t="s">
        <v>336</v>
      </c>
      <c r="E2764" s="5" t="s">
        <v>68</v>
      </c>
      <c r="F2764" s="5" t="s">
        <v>337</v>
      </c>
      <c r="G2764" s="5" t="s">
        <v>64</v>
      </c>
      <c r="H2764" s="5" t="s">
        <v>319</v>
      </c>
      <c r="I2764" s="5" t="s">
        <v>69</v>
      </c>
      <c r="J2764" s="5" t="s">
        <v>65</v>
      </c>
      <c r="K2764" s="5" t="s">
        <v>65</v>
      </c>
      <c r="L2764" s="5">
        <v>19857355</v>
      </c>
      <c r="M2764" s="5" t="s">
        <v>70</v>
      </c>
      <c r="N2764" s="5" t="s">
        <v>70</v>
      </c>
      <c r="O2764" s="7">
        <v>0</v>
      </c>
      <c r="P2764" s="7">
        <v>0</v>
      </c>
      <c r="Q2764" s="7">
        <v>0</v>
      </c>
      <c r="R2764" s="7">
        <v>0</v>
      </c>
      <c r="T2764" s="5">
        <v>33</v>
      </c>
      <c r="U2764" s="5">
        <v>0</v>
      </c>
      <c r="V2764" s="5">
        <v>0</v>
      </c>
      <c r="W2764" s="5">
        <v>0</v>
      </c>
      <c r="Z2764" s="5">
        <v>0</v>
      </c>
      <c r="AC2764" s="5">
        <v>0</v>
      </c>
      <c r="AF2764" s="5">
        <v>0</v>
      </c>
      <c r="AI2764" s="7">
        <v>672.92849999999999</v>
      </c>
      <c r="AJ2764" s="7">
        <v>18.9375</v>
      </c>
      <c r="AK2764" s="5" t="s">
        <v>189</v>
      </c>
      <c r="AZ2764" s="5" t="s">
        <v>186</v>
      </c>
      <c r="BB2764" s="5" t="s">
        <v>71</v>
      </c>
    </row>
    <row r="2765" spans="1:57" x14ac:dyDescent="0.25">
      <c r="A2765" s="5">
        <v>2764</v>
      </c>
      <c r="B2765" s="6">
        <v>42573.575439814813</v>
      </c>
      <c r="C2765" s="6">
        <v>42573.750543981485</v>
      </c>
      <c r="D2765" s="5" t="s">
        <v>336</v>
      </c>
      <c r="E2765" s="5" t="s">
        <v>68</v>
      </c>
      <c r="F2765" s="5" t="s">
        <v>337</v>
      </c>
      <c r="G2765" s="5" t="s">
        <v>64</v>
      </c>
      <c r="H2765" s="5" t="s">
        <v>319</v>
      </c>
      <c r="I2765" s="5" t="s">
        <v>69</v>
      </c>
      <c r="J2765" s="5" t="s">
        <v>65</v>
      </c>
      <c r="K2765" s="5" t="s">
        <v>65</v>
      </c>
      <c r="L2765" s="5">
        <v>3171766</v>
      </c>
      <c r="M2765" s="5" t="s">
        <v>70</v>
      </c>
      <c r="N2765" s="5" t="s">
        <v>70</v>
      </c>
      <c r="O2765" s="7">
        <v>0</v>
      </c>
      <c r="P2765" s="7">
        <v>0</v>
      </c>
      <c r="Q2765" s="7">
        <v>0</v>
      </c>
      <c r="R2765" s="7">
        <v>0</v>
      </c>
      <c r="T2765" s="5">
        <v>33</v>
      </c>
      <c r="U2765" s="5">
        <v>0</v>
      </c>
      <c r="V2765" s="5">
        <v>0</v>
      </c>
      <c r="W2765" s="5">
        <v>0</v>
      </c>
      <c r="Z2765" s="5">
        <v>0</v>
      </c>
      <c r="AC2765" s="5">
        <v>0</v>
      </c>
      <c r="AF2765" s="5">
        <v>0</v>
      </c>
      <c r="AI2765" s="7">
        <v>673.47249999999997</v>
      </c>
      <c r="AJ2765" s="7">
        <v>3.0244</v>
      </c>
      <c r="AK2765" s="5" t="s">
        <v>190</v>
      </c>
      <c r="AZ2765" s="5" t="s">
        <v>185</v>
      </c>
      <c r="BB2765" s="5" t="s">
        <v>74</v>
      </c>
    </row>
    <row r="2766" spans="1:57" x14ac:dyDescent="0.25">
      <c r="A2766" s="5">
        <v>2765</v>
      </c>
      <c r="B2766" s="6">
        <v>42573.551377314812</v>
      </c>
      <c r="D2766" s="5" t="s">
        <v>317</v>
      </c>
      <c r="E2766" s="5" t="s">
        <v>318</v>
      </c>
      <c r="F2766" s="5" t="s">
        <v>317</v>
      </c>
      <c r="G2766" s="5" t="s">
        <v>80</v>
      </c>
      <c r="H2766" s="5" t="s">
        <v>319</v>
      </c>
      <c r="I2766" s="5" t="s">
        <v>320</v>
      </c>
      <c r="J2766" s="5" t="s">
        <v>65</v>
      </c>
      <c r="K2766" s="5" t="s">
        <v>65</v>
      </c>
      <c r="M2766" s="5" t="s">
        <v>325</v>
      </c>
      <c r="N2766" s="5" t="s">
        <v>66</v>
      </c>
      <c r="O2766" s="7">
        <v>0</v>
      </c>
      <c r="P2766" s="7">
        <v>0</v>
      </c>
      <c r="Q2766" s="7">
        <v>0</v>
      </c>
      <c r="R2766" s="7">
        <v>0</v>
      </c>
      <c r="T2766" s="5">
        <v>0</v>
      </c>
      <c r="W2766" s="5">
        <v>0</v>
      </c>
      <c r="Y2766" s="5">
        <v>0</v>
      </c>
      <c r="Z2766" s="5">
        <v>0</v>
      </c>
      <c r="AB2766" s="5">
        <v>0</v>
      </c>
      <c r="AC2766" s="5">
        <v>0</v>
      </c>
      <c r="AE2766" s="5">
        <v>0</v>
      </c>
      <c r="AF2766" s="5">
        <v>0</v>
      </c>
      <c r="AH2766" s="5">
        <v>0</v>
      </c>
      <c r="AJ2766" s="7">
        <v>0</v>
      </c>
      <c r="BB2766" s="5" t="s">
        <v>322</v>
      </c>
      <c r="BD2766" s="5" t="s">
        <v>323</v>
      </c>
      <c r="BE2766" s="5" t="s">
        <v>324</v>
      </c>
    </row>
    <row r="2767" spans="1:57" x14ac:dyDescent="0.25">
      <c r="A2767" s="5">
        <v>2766</v>
      </c>
      <c r="B2767" s="6">
        <v>42573.550046296295</v>
      </c>
      <c r="D2767" s="5" t="s">
        <v>317</v>
      </c>
      <c r="E2767" s="5" t="s">
        <v>318</v>
      </c>
      <c r="F2767" s="5" t="s">
        <v>317</v>
      </c>
      <c r="G2767" s="5" t="s">
        <v>80</v>
      </c>
      <c r="H2767" s="5" t="s">
        <v>319</v>
      </c>
      <c r="I2767" s="5" t="s">
        <v>320</v>
      </c>
      <c r="J2767" s="5" t="s">
        <v>65</v>
      </c>
      <c r="K2767" s="5" t="s">
        <v>65</v>
      </c>
      <c r="M2767" s="5" t="s">
        <v>502</v>
      </c>
      <c r="N2767" s="5" t="s">
        <v>66</v>
      </c>
      <c r="O2767" s="7">
        <v>0</v>
      </c>
      <c r="P2767" s="7">
        <v>0</v>
      </c>
      <c r="Q2767" s="7">
        <v>0</v>
      </c>
      <c r="R2767" s="7">
        <v>0</v>
      </c>
      <c r="T2767" s="5">
        <v>0</v>
      </c>
      <c r="W2767" s="5">
        <v>0</v>
      </c>
      <c r="Y2767" s="5">
        <v>0</v>
      </c>
      <c r="Z2767" s="5">
        <v>0</v>
      </c>
      <c r="AB2767" s="5">
        <v>0</v>
      </c>
      <c r="AC2767" s="5">
        <v>0</v>
      </c>
      <c r="AE2767" s="5">
        <v>0</v>
      </c>
      <c r="AF2767" s="5">
        <v>0</v>
      </c>
      <c r="AH2767" s="5">
        <v>0</v>
      </c>
      <c r="AJ2767" s="7">
        <v>0</v>
      </c>
      <c r="BB2767" s="5" t="s">
        <v>322</v>
      </c>
      <c r="BD2767" s="5" t="s">
        <v>323</v>
      </c>
      <c r="BE2767" s="5" t="s">
        <v>324</v>
      </c>
    </row>
    <row r="2768" spans="1:57" x14ac:dyDescent="0.25">
      <c r="A2768" s="5">
        <v>2767</v>
      </c>
      <c r="B2768" s="6">
        <v>42573.54828703704</v>
      </c>
      <c r="D2768" s="5" t="s">
        <v>607</v>
      </c>
      <c r="E2768" s="5" t="s">
        <v>318</v>
      </c>
      <c r="G2768" s="5" t="s">
        <v>64</v>
      </c>
      <c r="H2768" s="5" t="s">
        <v>319</v>
      </c>
      <c r="I2768" s="5" t="s">
        <v>176</v>
      </c>
      <c r="J2768" s="5" t="s">
        <v>65</v>
      </c>
      <c r="K2768" s="5" t="s">
        <v>65</v>
      </c>
      <c r="M2768" s="5" t="s">
        <v>287</v>
      </c>
      <c r="N2768" s="5" t="s">
        <v>66</v>
      </c>
      <c r="O2768" s="7">
        <v>0</v>
      </c>
      <c r="P2768" s="7">
        <v>0</v>
      </c>
      <c r="Q2768" s="7">
        <v>0</v>
      </c>
      <c r="R2768" s="7">
        <v>0</v>
      </c>
      <c r="T2768" s="5">
        <v>0</v>
      </c>
      <c r="W2768" s="5">
        <v>0</v>
      </c>
      <c r="Y2768" s="5">
        <v>0</v>
      </c>
      <c r="Z2768" s="5">
        <v>0</v>
      </c>
      <c r="AB2768" s="5">
        <v>0</v>
      </c>
      <c r="AC2768" s="5">
        <v>0</v>
      </c>
      <c r="AE2768" s="5">
        <v>0</v>
      </c>
      <c r="AF2768" s="5">
        <v>0</v>
      </c>
      <c r="AH2768" s="5">
        <v>0</v>
      </c>
      <c r="AJ2768" s="7">
        <v>0</v>
      </c>
      <c r="AZ2768" s="5" t="s">
        <v>175</v>
      </c>
      <c r="BB2768" s="5" t="s">
        <v>178</v>
      </c>
      <c r="BD2768" s="5" t="s">
        <v>373</v>
      </c>
      <c r="BE2768" s="5" t="s">
        <v>67</v>
      </c>
    </row>
    <row r="2769" spans="1:57" x14ac:dyDescent="0.25">
      <c r="A2769" s="5">
        <v>2768</v>
      </c>
      <c r="B2769" s="6">
        <v>42573.539837962962</v>
      </c>
      <c r="D2769" s="5" t="s">
        <v>317</v>
      </c>
      <c r="E2769" s="5" t="s">
        <v>318</v>
      </c>
      <c r="F2769" s="5" t="s">
        <v>317</v>
      </c>
      <c r="G2769" s="5" t="s">
        <v>80</v>
      </c>
      <c r="H2769" s="5" t="s">
        <v>319</v>
      </c>
      <c r="I2769" s="5" t="s">
        <v>320</v>
      </c>
      <c r="J2769" s="5" t="s">
        <v>65</v>
      </c>
      <c r="K2769" s="5" t="s">
        <v>65</v>
      </c>
      <c r="M2769" s="5" t="s">
        <v>325</v>
      </c>
      <c r="N2769" s="5" t="s">
        <v>66</v>
      </c>
      <c r="O2769" s="7">
        <v>0</v>
      </c>
      <c r="P2769" s="7">
        <v>0</v>
      </c>
      <c r="Q2769" s="7">
        <v>0</v>
      </c>
      <c r="R2769" s="7">
        <v>0</v>
      </c>
      <c r="T2769" s="5">
        <v>0</v>
      </c>
      <c r="W2769" s="5">
        <v>0</v>
      </c>
      <c r="Y2769" s="5">
        <v>0</v>
      </c>
      <c r="Z2769" s="5">
        <v>0</v>
      </c>
      <c r="AB2769" s="5">
        <v>0</v>
      </c>
      <c r="AC2769" s="5">
        <v>0</v>
      </c>
      <c r="AE2769" s="5">
        <v>0</v>
      </c>
      <c r="AF2769" s="5">
        <v>0</v>
      </c>
      <c r="AH2769" s="5">
        <v>0</v>
      </c>
      <c r="AJ2769" s="7">
        <v>0</v>
      </c>
      <c r="BB2769" s="5" t="s">
        <v>322</v>
      </c>
      <c r="BD2769" s="5" t="s">
        <v>323</v>
      </c>
      <c r="BE2769" s="5" t="s">
        <v>324</v>
      </c>
    </row>
    <row r="2770" spans="1:57" x14ac:dyDescent="0.25">
      <c r="A2770" s="5">
        <v>2769</v>
      </c>
      <c r="B2770" s="6">
        <v>42573.539652777778</v>
      </c>
      <c r="D2770" s="5" t="s">
        <v>317</v>
      </c>
      <c r="E2770" s="5" t="s">
        <v>318</v>
      </c>
      <c r="F2770" s="5" t="s">
        <v>317</v>
      </c>
      <c r="G2770" s="5" t="s">
        <v>80</v>
      </c>
      <c r="H2770" s="5" t="s">
        <v>319</v>
      </c>
      <c r="I2770" s="5" t="s">
        <v>320</v>
      </c>
      <c r="J2770" s="5" t="s">
        <v>65</v>
      </c>
      <c r="K2770" s="5" t="s">
        <v>65</v>
      </c>
      <c r="M2770" s="5" t="s">
        <v>243</v>
      </c>
      <c r="N2770" s="5" t="s">
        <v>66</v>
      </c>
      <c r="O2770" s="7">
        <v>0</v>
      </c>
      <c r="P2770" s="7">
        <v>0</v>
      </c>
      <c r="Q2770" s="7">
        <v>0</v>
      </c>
      <c r="R2770" s="7">
        <v>0</v>
      </c>
      <c r="T2770" s="5">
        <v>0</v>
      </c>
      <c r="W2770" s="5">
        <v>0</v>
      </c>
      <c r="Y2770" s="5">
        <v>0</v>
      </c>
      <c r="Z2770" s="5">
        <v>0</v>
      </c>
      <c r="AB2770" s="5">
        <v>0</v>
      </c>
      <c r="AC2770" s="5">
        <v>0</v>
      </c>
      <c r="AE2770" s="5">
        <v>0</v>
      </c>
      <c r="AF2770" s="5">
        <v>0</v>
      </c>
      <c r="AH2770" s="5">
        <v>0</v>
      </c>
      <c r="AJ2770" s="7">
        <v>0</v>
      </c>
      <c r="BB2770" s="5" t="s">
        <v>322</v>
      </c>
      <c r="BD2770" s="5" t="s">
        <v>323</v>
      </c>
      <c r="BE2770" s="5" t="s">
        <v>324</v>
      </c>
    </row>
    <row r="2771" spans="1:57" x14ac:dyDescent="0.25">
      <c r="A2771" s="5">
        <v>2770</v>
      </c>
      <c r="B2771" s="6">
        <v>42573.539097222223</v>
      </c>
      <c r="D2771" s="5" t="s">
        <v>318</v>
      </c>
      <c r="E2771" s="5" t="s">
        <v>330</v>
      </c>
      <c r="G2771" s="5" t="s">
        <v>64</v>
      </c>
      <c r="H2771" s="5" t="s">
        <v>319</v>
      </c>
      <c r="I2771" s="5" t="s">
        <v>75</v>
      </c>
      <c r="J2771" s="5" t="s">
        <v>65</v>
      </c>
      <c r="K2771" s="5" t="s">
        <v>65</v>
      </c>
      <c r="M2771" s="5" t="s">
        <v>398</v>
      </c>
      <c r="N2771" s="5" t="s">
        <v>196</v>
      </c>
      <c r="O2771" s="7">
        <v>0</v>
      </c>
      <c r="P2771" s="7">
        <v>0</v>
      </c>
      <c r="Q2771" s="7">
        <v>0</v>
      </c>
      <c r="R2771" s="7">
        <v>0</v>
      </c>
      <c r="T2771" s="5">
        <v>0</v>
      </c>
      <c r="W2771" s="5">
        <v>0</v>
      </c>
      <c r="Y2771" s="5">
        <v>0</v>
      </c>
      <c r="Z2771" s="5">
        <v>0</v>
      </c>
      <c r="AB2771" s="5">
        <v>0</v>
      </c>
      <c r="AC2771" s="5">
        <v>0</v>
      </c>
      <c r="AE2771" s="5">
        <v>0</v>
      </c>
      <c r="AF2771" s="5">
        <v>0</v>
      </c>
      <c r="AH2771" s="5">
        <v>0</v>
      </c>
      <c r="AJ2771" s="7">
        <v>0</v>
      </c>
      <c r="AZ2771" s="5" t="s">
        <v>175</v>
      </c>
      <c r="BB2771" s="5" t="s">
        <v>77</v>
      </c>
      <c r="BD2771" s="5" t="s">
        <v>331</v>
      </c>
      <c r="BE2771" s="5" t="s">
        <v>67</v>
      </c>
    </row>
    <row r="2772" spans="1:57" x14ac:dyDescent="0.25">
      <c r="A2772" s="5">
        <v>2771</v>
      </c>
      <c r="B2772" s="6">
        <v>42573.537175925929</v>
      </c>
      <c r="D2772" s="5" t="s">
        <v>346</v>
      </c>
      <c r="E2772" s="5" t="s">
        <v>318</v>
      </c>
      <c r="G2772" s="5" t="s">
        <v>64</v>
      </c>
      <c r="H2772" s="5" t="s">
        <v>319</v>
      </c>
      <c r="I2772" s="5" t="s">
        <v>176</v>
      </c>
      <c r="J2772" s="5" t="s">
        <v>65</v>
      </c>
      <c r="K2772" s="5" t="s">
        <v>65</v>
      </c>
      <c r="M2772" s="5" t="s">
        <v>530</v>
      </c>
      <c r="N2772" s="5" t="s">
        <v>76</v>
      </c>
      <c r="O2772" s="7">
        <v>0</v>
      </c>
      <c r="P2772" s="7">
        <v>0</v>
      </c>
      <c r="Q2772" s="7">
        <v>0</v>
      </c>
      <c r="R2772" s="7">
        <v>0</v>
      </c>
      <c r="T2772" s="5">
        <v>0</v>
      </c>
      <c r="W2772" s="5">
        <v>0</v>
      </c>
      <c r="Y2772" s="5">
        <v>0</v>
      </c>
      <c r="Z2772" s="5">
        <v>0</v>
      </c>
      <c r="AB2772" s="5">
        <v>0</v>
      </c>
      <c r="AC2772" s="5">
        <v>0</v>
      </c>
      <c r="AE2772" s="5">
        <v>0</v>
      </c>
      <c r="AF2772" s="5">
        <v>0</v>
      </c>
      <c r="AH2772" s="5">
        <v>0</v>
      </c>
      <c r="AJ2772" s="7">
        <v>0</v>
      </c>
      <c r="AZ2772" s="5" t="s">
        <v>175</v>
      </c>
      <c r="BB2772" s="5" t="s">
        <v>178</v>
      </c>
      <c r="BD2772" s="5" t="s">
        <v>331</v>
      </c>
      <c r="BE2772" s="5" t="s">
        <v>67</v>
      </c>
    </row>
    <row r="2773" spans="1:57" x14ac:dyDescent="0.25">
      <c r="A2773" s="5">
        <v>2772</v>
      </c>
      <c r="B2773" s="6">
        <v>42573.492094907408</v>
      </c>
      <c r="C2773" s="6">
        <v>42573.676585648151</v>
      </c>
      <c r="D2773" s="5" t="s">
        <v>336</v>
      </c>
      <c r="E2773" s="5" t="s">
        <v>241</v>
      </c>
      <c r="F2773" s="5" t="s">
        <v>337</v>
      </c>
      <c r="G2773" s="5" t="s">
        <v>64</v>
      </c>
      <c r="H2773" s="5" t="s">
        <v>319</v>
      </c>
      <c r="I2773" s="5" t="s">
        <v>69</v>
      </c>
      <c r="J2773" s="5" t="s">
        <v>65</v>
      </c>
      <c r="K2773" s="5" t="s">
        <v>65</v>
      </c>
      <c r="L2773" s="5">
        <v>7709079</v>
      </c>
      <c r="M2773" s="5" t="s">
        <v>70</v>
      </c>
      <c r="N2773" s="5" t="s">
        <v>70</v>
      </c>
      <c r="O2773" s="7">
        <v>0</v>
      </c>
      <c r="P2773" s="7">
        <v>0</v>
      </c>
      <c r="Q2773" s="7">
        <v>0</v>
      </c>
      <c r="R2773" s="7">
        <v>0</v>
      </c>
      <c r="T2773" s="5">
        <v>33</v>
      </c>
      <c r="U2773" s="5">
        <v>0</v>
      </c>
      <c r="V2773" s="5">
        <v>0</v>
      </c>
      <c r="W2773" s="5">
        <v>0</v>
      </c>
      <c r="Z2773" s="5">
        <v>0</v>
      </c>
      <c r="AC2773" s="5">
        <v>0</v>
      </c>
      <c r="AF2773" s="5">
        <v>0</v>
      </c>
      <c r="AI2773" s="7">
        <v>680.93439999999998</v>
      </c>
      <c r="AJ2773" s="7">
        <v>7.3525</v>
      </c>
      <c r="AK2773" s="5" t="s">
        <v>190</v>
      </c>
      <c r="AZ2773" s="5" t="s">
        <v>185</v>
      </c>
      <c r="BB2773" s="5" t="s">
        <v>74</v>
      </c>
    </row>
    <row r="2774" spans="1:57" x14ac:dyDescent="0.25">
      <c r="A2774" s="5">
        <v>2773</v>
      </c>
      <c r="B2774" s="6">
        <v>42573.40966435185</v>
      </c>
      <c r="C2774" s="6">
        <v>42573.605567129627</v>
      </c>
      <c r="D2774" s="5" t="s">
        <v>336</v>
      </c>
      <c r="E2774" s="5" t="s">
        <v>241</v>
      </c>
      <c r="F2774" s="5" t="s">
        <v>337</v>
      </c>
      <c r="G2774" s="5" t="s">
        <v>64</v>
      </c>
      <c r="H2774" s="5" t="s">
        <v>319</v>
      </c>
      <c r="I2774" s="5" t="s">
        <v>69</v>
      </c>
      <c r="J2774" s="5" t="s">
        <v>65</v>
      </c>
      <c r="K2774" s="5" t="s">
        <v>65</v>
      </c>
      <c r="L2774" s="5">
        <v>115393</v>
      </c>
      <c r="M2774" s="5" t="s">
        <v>70</v>
      </c>
      <c r="N2774" s="5" t="s">
        <v>70</v>
      </c>
      <c r="O2774" s="7">
        <v>0</v>
      </c>
      <c r="P2774" s="7">
        <v>0</v>
      </c>
      <c r="Q2774" s="7">
        <v>0</v>
      </c>
      <c r="R2774" s="7">
        <v>0</v>
      </c>
      <c r="T2774" s="5">
        <v>33</v>
      </c>
      <c r="U2774" s="5">
        <v>0</v>
      </c>
      <c r="V2774" s="5">
        <v>0</v>
      </c>
      <c r="W2774" s="5">
        <v>0</v>
      </c>
      <c r="Z2774" s="5">
        <v>0</v>
      </c>
      <c r="AC2774" s="5">
        <v>0</v>
      </c>
      <c r="AF2774" s="5">
        <v>0</v>
      </c>
      <c r="AI2774" s="7">
        <v>676.13459999999998</v>
      </c>
      <c r="AJ2774" s="7">
        <v>0.1094</v>
      </c>
      <c r="AK2774" s="5" t="s">
        <v>149</v>
      </c>
      <c r="AZ2774" s="5" t="s">
        <v>186</v>
      </c>
      <c r="BB2774" s="5" t="s">
        <v>71</v>
      </c>
    </row>
    <row r="2775" spans="1:57" x14ac:dyDescent="0.25">
      <c r="A2775" s="5">
        <v>2774</v>
      </c>
      <c r="B2775" s="6">
        <v>42573.408761574072</v>
      </c>
      <c r="C2775" s="6">
        <v>42573.597638888888</v>
      </c>
      <c r="D2775" s="5" t="s">
        <v>336</v>
      </c>
      <c r="E2775" s="5" t="s">
        <v>241</v>
      </c>
      <c r="F2775" s="5" t="s">
        <v>337</v>
      </c>
      <c r="G2775" s="5" t="s">
        <v>64</v>
      </c>
      <c r="H2775" s="5" t="s">
        <v>319</v>
      </c>
      <c r="I2775" s="5" t="s">
        <v>69</v>
      </c>
      <c r="J2775" s="5" t="s">
        <v>65</v>
      </c>
      <c r="K2775" s="5" t="s">
        <v>65</v>
      </c>
      <c r="L2775" s="5">
        <v>372982</v>
      </c>
      <c r="M2775" s="5" t="s">
        <v>70</v>
      </c>
      <c r="N2775" s="5" t="s">
        <v>70</v>
      </c>
      <c r="O2775" s="7">
        <v>0</v>
      </c>
      <c r="P2775" s="7">
        <v>0</v>
      </c>
      <c r="Q2775" s="7">
        <v>0</v>
      </c>
      <c r="R2775" s="7">
        <v>0</v>
      </c>
      <c r="T2775" s="5">
        <v>33</v>
      </c>
      <c r="U2775" s="5">
        <v>0</v>
      </c>
      <c r="V2775" s="5">
        <v>0</v>
      </c>
      <c r="W2775" s="5">
        <v>0</v>
      </c>
      <c r="Z2775" s="5">
        <v>0</v>
      </c>
      <c r="AC2775" s="5">
        <v>0</v>
      </c>
      <c r="AF2775" s="5">
        <v>0</v>
      </c>
      <c r="AI2775" s="7">
        <v>681.28989999999999</v>
      </c>
      <c r="AJ2775" s="7">
        <v>0.35549999999999998</v>
      </c>
      <c r="AK2775" s="5" t="s">
        <v>190</v>
      </c>
      <c r="AZ2775" s="5" t="s">
        <v>185</v>
      </c>
      <c r="BB2775" s="5" t="s">
        <v>74</v>
      </c>
    </row>
    <row r="2776" spans="1:57" x14ac:dyDescent="0.25">
      <c r="A2776" s="5">
        <v>2775</v>
      </c>
      <c r="B2776" s="6">
        <v>42573.330694444441</v>
      </c>
      <c r="D2776" s="5" t="s">
        <v>318</v>
      </c>
      <c r="E2776" s="5" t="s">
        <v>712</v>
      </c>
      <c r="G2776" s="5" t="s">
        <v>64</v>
      </c>
      <c r="H2776" s="5" t="s">
        <v>319</v>
      </c>
      <c r="I2776" s="5" t="s">
        <v>75</v>
      </c>
      <c r="J2776" s="5" t="s">
        <v>65</v>
      </c>
      <c r="K2776" s="5" t="s">
        <v>65</v>
      </c>
      <c r="M2776" s="5" t="s">
        <v>192</v>
      </c>
      <c r="N2776" s="5" t="s">
        <v>66</v>
      </c>
      <c r="O2776" s="7">
        <v>0</v>
      </c>
      <c r="P2776" s="7">
        <v>0</v>
      </c>
      <c r="Q2776" s="7">
        <v>0</v>
      </c>
      <c r="R2776" s="7">
        <v>0</v>
      </c>
      <c r="T2776" s="5">
        <v>0</v>
      </c>
      <c r="W2776" s="5">
        <v>0</v>
      </c>
      <c r="Y2776" s="5">
        <v>0</v>
      </c>
      <c r="Z2776" s="5">
        <v>0</v>
      </c>
      <c r="AB2776" s="5">
        <v>0</v>
      </c>
      <c r="AC2776" s="5">
        <v>0</v>
      </c>
      <c r="AE2776" s="5">
        <v>0</v>
      </c>
      <c r="AF2776" s="5">
        <v>0</v>
      </c>
      <c r="AH2776" s="5">
        <v>0</v>
      </c>
      <c r="AJ2776" s="7">
        <v>0</v>
      </c>
      <c r="AZ2776" s="5" t="s">
        <v>175</v>
      </c>
      <c r="BB2776" s="5" t="s">
        <v>77</v>
      </c>
      <c r="BD2776" s="5" t="s">
        <v>331</v>
      </c>
      <c r="BE2776" s="5" t="s">
        <v>67</v>
      </c>
    </row>
    <row r="2777" spans="1:57" x14ac:dyDescent="0.25">
      <c r="A2777" s="5">
        <v>2776</v>
      </c>
      <c r="B2777" s="6">
        <v>42573.328009259261</v>
      </c>
      <c r="D2777" s="5" t="s">
        <v>318</v>
      </c>
      <c r="E2777" s="5" t="s">
        <v>356</v>
      </c>
      <c r="G2777" s="5" t="s">
        <v>64</v>
      </c>
      <c r="H2777" s="5" t="s">
        <v>319</v>
      </c>
      <c r="I2777" s="5" t="s">
        <v>75</v>
      </c>
      <c r="J2777" s="5" t="s">
        <v>65</v>
      </c>
      <c r="K2777" s="5" t="s">
        <v>65</v>
      </c>
      <c r="M2777" s="5" t="s">
        <v>504</v>
      </c>
      <c r="N2777" s="5" t="s">
        <v>66</v>
      </c>
      <c r="O2777" s="7">
        <v>0</v>
      </c>
      <c r="P2777" s="7">
        <v>0</v>
      </c>
      <c r="Q2777" s="7">
        <v>0</v>
      </c>
      <c r="R2777" s="7">
        <v>0</v>
      </c>
      <c r="T2777" s="5">
        <v>0</v>
      </c>
      <c r="W2777" s="5">
        <v>0</v>
      </c>
      <c r="Y2777" s="5">
        <v>0</v>
      </c>
      <c r="Z2777" s="5">
        <v>0</v>
      </c>
      <c r="AB2777" s="5">
        <v>0</v>
      </c>
      <c r="AC2777" s="5">
        <v>0</v>
      </c>
      <c r="AE2777" s="5">
        <v>0</v>
      </c>
      <c r="AF2777" s="5">
        <v>0</v>
      </c>
      <c r="AH2777" s="5">
        <v>0</v>
      </c>
      <c r="AJ2777" s="7">
        <v>0</v>
      </c>
      <c r="AZ2777" s="5" t="s">
        <v>175</v>
      </c>
      <c r="BB2777" s="5" t="s">
        <v>77</v>
      </c>
      <c r="BD2777" s="5" t="s">
        <v>331</v>
      </c>
      <c r="BE2777" s="5" t="s">
        <v>67</v>
      </c>
    </row>
    <row r="2778" spans="1:57" x14ac:dyDescent="0.25">
      <c r="A2778" s="5">
        <v>2777</v>
      </c>
      <c r="B2778" s="6">
        <v>42573.326319444444</v>
      </c>
      <c r="C2778" s="6">
        <v>42573.504444444443</v>
      </c>
      <c r="D2778" s="5" t="s">
        <v>336</v>
      </c>
      <c r="E2778" s="5" t="s">
        <v>68</v>
      </c>
      <c r="G2778" s="5" t="s">
        <v>64</v>
      </c>
      <c r="H2778" s="5" t="s">
        <v>319</v>
      </c>
      <c r="I2778" s="5" t="s">
        <v>69</v>
      </c>
      <c r="J2778" s="5" t="s">
        <v>65</v>
      </c>
      <c r="K2778" s="5" t="s">
        <v>65</v>
      </c>
      <c r="L2778" s="5">
        <v>432151</v>
      </c>
      <c r="M2778" s="5" t="s">
        <v>70</v>
      </c>
      <c r="N2778" s="5" t="s">
        <v>70</v>
      </c>
      <c r="O2778" s="7">
        <v>0</v>
      </c>
      <c r="P2778" s="7">
        <v>0</v>
      </c>
      <c r="Q2778" s="7">
        <v>0</v>
      </c>
      <c r="R2778" s="7">
        <v>0</v>
      </c>
      <c r="T2778" s="5">
        <v>33</v>
      </c>
      <c r="U2778" s="5">
        <v>0</v>
      </c>
      <c r="V2778" s="5">
        <v>0</v>
      </c>
      <c r="W2778" s="5">
        <v>0</v>
      </c>
      <c r="Z2778" s="5">
        <v>0</v>
      </c>
      <c r="AC2778" s="5">
        <v>0</v>
      </c>
      <c r="AF2778" s="5">
        <v>0</v>
      </c>
      <c r="AI2778" s="7">
        <v>696.5213</v>
      </c>
      <c r="AJ2778" s="7">
        <v>0.41310000000000002</v>
      </c>
      <c r="AK2778" s="5" t="s">
        <v>189</v>
      </c>
      <c r="AZ2778" s="5" t="s">
        <v>186</v>
      </c>
      <c r="BB2778" s="5" t="s">
        <v>71</v>
      </c>
    </row>
    <row r="2779" spans="1:57" x14ac:dyDescent="0.25">
      <c r="A2779" s="5">
        <v>2778</v>
      </c>
      <c r="B2779" s="6">
        <v>42573.325428240743</v>
      </c>
      <c r="C2779" s="6">
        <v>42573.49664351852</v>
      </c>
      <c r="D2779" s="5" t="s">
        <v>336</v>
      </c>
      <c r="E2779" s="5" t="s">
        <v>68</v>
      </c>
      <c r="G2779" s="5" t="s">
        <v>64</v>
      </c>
      <c r="H2779" s="5" t="s">
        <v>319</v>
      </c>
      <c r="I2779" s="5" t="s">
        <v>69</v>
      </c>
      <c r="J2779" s="5" t="s">
        <v>65</v>
      </c>
      <c r="K2779" s="5" t="s">
        <v>65</v>
      </c>
      <c r="L2779" s="5">
        <v>37481072</v>
      </c>
      <c r="M2779" s="5" t="s">
        <v>70</v>
      </c>
      <c r="N2779" s="5" t="s">
        <v>70</v>
      </c>
      <c r="O2779" s="7">
        <v>0</v>
      </c>
      <c r="P2779" s="7">
        <v>0</v>
      </c>
      <c r="Q2779" s="7">
        <v>0</v>
      </c>
      <c r="R2779" s="7">
        <v>0</v>
      </c>
      <c r="T2779" s="5">
        <v>33</v>
      </c>
      <c r="U2779" s="5">
        <v>0</v>
      </c>
      <c r="V2779" s="5">
        <v>0</v>
      </c>
      <c r="W2779" s="5">
        <v>0</v>
      </c>
      <c r="Z2779" s="5">
        <v>0</v>
      </c>
      <c r="AC2779" s="5">
        <v>0</v>
      </c>
      <c r="AF2779" s="5">
        <v>0</v>
      </c>
      <c r="AI2779" s="7">
        <v>717.44809999999995</v>
      </c>
      <c r="AJ2779" s="7">
        <v>35.745100000000001</v>
      </c>
      <c r="AK2779" s="5" t="s">
        <v>190</v>
      </c>
      <c r="AZ2779" s="5" t="s">
        <v>185</v>
      </c>
      <c r="BB2779" s="5" t="s">
        <v>74</v>
      </c>
    </row>
    <row r="2780" spans="1:57" x14ac:dyDescent="0.25">
      <c r="A2780" s="5">
        <v>2779</v>
      </c>
      <c r="B2780" s="6">
        <v>42572.956620370373</v>
      </c>
      <c r="C2780" s="6">
        <v>42573.107141203705</v>
      </c>
      <c r="D2780" s="5" t="s">
        <v>336</v>
      </c>
      <c r="E2780" s="5" t="s">
        <v>68</v>
      </c>
      <c r="F2780" s="5" t="s">
        <v>337</v>
      </c>
      <c r="G2780" s="5" t="s">
        <v>64</v>
      </c>
      <c r="H2780" s="5" t="s">
        <v>319</v>
      </c>
      <c r="I2780" s="5" t="s">
        <v>69</v>
      </c>
      <c r="J2780" s="5" t="s">
        <v>65</v>
      </c>
      <c r="K2780" s="5" t="s">
        <v>65</v>
      </c>
      <c r="L2780" s="5">
        <v>317034</v>
      </c>
      <c r="M2780" s="5" t="s">
        <v>70</v>
      </c>
      <c r="N2780" s="5" t="s">
        <v>70</v>
      </c>
      <c r="O2780" s="7">
        <v>0</v>
      </c>
      <c r="P2780" s="7">
        <v>0</v>
      </c>
      <c r="Q2780" s="7">
        <v>0</v>
      </c>
      <c r="R2780" s="7">
        <v>0</v>
      </c>
      <c r="T2780" s="5">
        <v>33</v>
      </c>
      <c r="U2780" s="5">
        <v>0</v>
      </c>
      <c r="V2780" s="5">
        <v>0</v>
      </c>
      <c r="W2780" s="5">
        <v>0</v>
      </c>
      <c r="Z2780" s="5">
        <v>0</v>
      </c>
      <c r="AC2780" s="5">
        <v>0</v>
      </c>
      <c r="AF2780" s="5">
        <v>0</v>
      </c>
      <c r="AI2780" s="7">
        <v>739.43340000000001</v>
      </c>
      <c r="AJ2780" s="7">
        <v>0.30180000000000001</v>
      </c>
      <c r="AK2780" s="5" t="s">
        <v>149</v>
      </c>
      <c r="AZ2780" s="5" t="s">
        <v>186</v>
      </c>
      <c r="BB2780" s="5" t="s">
        <v>71</v>
      </c>
    </row>
    <row r="2781" spans="1:57" x14ac:dyDescent="0.25">
      <c r="A2781" s="5">
        <v>2780</v>
      </c>
      <c r="B2781" s="6">
        <v>42572.95579861111</v>
      </c>
      <c r="C2781" s="6">
        <v>42573.099120370367</v>
      </c>
      <c r="D2781" s="5" t="s">
        <v>336</v>
      </c>
      <c r="E2781" s="5" t="s">
        <v>68</v>
      </c>
      <c r="F2781" s="5" t="s">
        <v>337</v>
      </c>
      <c r="G2781" s="5" t="s">
        <v>64</v>
      </c>
      <c r="H2781" s="5" t="s">
        <v>319</v>
      </c>
      <c r="I2781" s="5" t="s">
        <v>69</v>
      </c>
      <c r="J2781" s="5" t="s">
        <v>65</v>
      </c>
      <c r="K2781" s="5" t="s">
        <v>65</v>
      </c>
      <c r="L2781" s="5">
        <v>31749501</v>
      </c>
      <c r="M2781" s="5" t="s">
        <v>70</v>
      </c>
      <c r="N2781" s="5" t="s">
        <v>70</v>
      </c>
      <c r="O2781" s="7">
        <v>0</v>
      </c>
      <c r="P2781" s="7">
        <v>0</v>
      </c>
      <c r="Q2781" s="7">
        <v>0</v>
      </c>
      <c r="R2781" s="7">
        <v>0</v>
      </c>
      <c r="T2781" s="5">
        <v>33</v>
      </c>
      <c r="U2781" s="5">
        <v>0</v>
      </c>
      <c r="V2781" s="5">
        <v>0</v>
      </c>
      <c r="W2781" s="5">
        <v>0</v>
      </c>
      <c r="Z2781" s="5">
        <v>0</v>
      </c>
      <c r="AC2781" s="5">
        <v>0</v>
      </c>
      <c r="AF2781" s="5">
        <v>0</v>
      </c>
      <c r="AI2781" s="7">
        <v>748.02819999999997</v>
      </c>
      <c r="AJ2781" s="7">
        <v>30.278300000000002</v>
      </c>
      <c r="AK2781" s="5" t="s">
        <v>148</v>
      </c>
      <c r="AZ2781" s="5" t="s">
        <v>185</v>
      </c>
      <c r="BB2781" s="5" t="s">
        <v>74</v>
      </c>
    </row>
    <row r="2782" spans="1:57" x14ac:dyDescent="0.25">
      <c r="A2782" s="5">
        <v>2781</v>
      </c>
      <c r="B2782" s="6">
        <v>42572.927523148152</v>
      </c>
      <c r="D2782" s="5" t="s">
        <v>318</v>
      </c>
      <c r="E2782" s="5" t="s">
        <v>356</v>
      </c>
      <c r="G2782" s="5" t="s">
        <v>64</v>
      </c>
      <c r="H2782" s="5" t="s">
        <v>319</v>
      </c>
      <c r="I2782" s="5" t="s">
        <v>75</v>
      </c>
      <c r="J2782" s="5" t="s">
        <v>65</v>
      </c>
      <c r="K2782" s="5" t="s">
        <v>65</v>
      </c>
      <c r="M2782" s="5" t="s">
        <v>193</v>
      </c>
      <c r="N2782" s="5" t="s">
        <v>66</v>
      </c>
      <c r="O2782" s="7">
        <v>0</v>
      </c>
      <c r="P2782" s="7">
        <v>0</v>
      </c>
      <c r="Q2782" s="7">
        <v>0</v>
      </c>
      <c r="R2782" s="7">
        <v>0</v>
      </c>
      <c r="T2782" s="5">
        <v>0</v>
      </c>
      <c r="W2782" s="5">
        <v>0</v>
      </c>
      <c r="Y2782" s="5">
        <v>0</v>
      </c>
      <c r="Z2782" s="5">
        <v>0</v>
      </c>
      <c r="AB2782" s="5">
        <v>0</v>
      </c>
      <c r="AC2782" s="5">
        <v>0</v>
      </c>
      <c r="AE2782" s="5">
        <v>0</v>
      </c>
      <c r="AF2782" s="5">
        <v>0</v>
      </c>
      <c r="AH2782" s="5">
        <v>0</v>
      </c>
      <c r="AJ2782" s="7">
        <v>0</v>
      </c>
      <c r="AZ2782" s="5" t="s">
        <v>175</v>
      </c>
      <c r="BB2782" s="5" t="s">
        <v>77</v>
      </c>
      <c r="BD2782" s="5" t="s">
        <v>576</v>
      </c>
      <c r="BE2782" s="5" t="s">
        <v>67</v>
      </c>
    </row>
    <row r="2783" spans="1:57" x14ac:dyDescent="0.25">
      <c r="A2783" s="5">
        <v>2782</v>
      </c>
      <c r="B2783" s="6">
        <v>42572.789942129632</v>
      </c>
      <c r="C2783" s="6">
        <v>42572.992812500001</v>
      </c>
      <c r="D2783" s="5" t="s">
        <v>336</v>
      </c>
      <c r="E2783" s="5" t="s">
        <v>241</v>
      </c>
      <c r="F2783" s="5" t="s">
        <v>337</v>
      </c>
      <c r="G2783" s="5" t="s">
        <v>64</v>
      </c>
      <c r="H2783" s="5" t="s">
        <v>319</v>
      </c>
      <c r="I2783" s="5" t="s">
        <v>69</v>
      </c>
      <c r="J2783" s="5" t="s">
        <v>65</v>
      </c>
      <c r="K2783" s="5" t="s">
        <v>65</v>
      </c>
      <c r="L2783" s="5">
        <v>190554</v>
      </c>
      <c r="M2783" s="5" t="s">
        <v>70</v>
      </c>
      <c r="N2783" s="5" t="s">
        <v>70</v>
      </c>
      <c r="O2783" s="7">
        <v>0</v>
      </c>
      <c r="P2783" s="7">
        <v>0</v>
      </c>
      <c r="Q2783" s="7">
        <v>0</v>
      </c>
      <c r="R2783" s="7">
        <v>0</v>
      </c>
      <c r="T2783" s="5">
        <v>33</v>
      </c>
      <c r="U2783" s="5">
        <v>0</v>
      </c>
      <c r="V2783" s="5">
        <v>0</v>
      </c>
      <c r="W2783" s="5">
        <v>0</v>
      </c>
      <c r="Z2783" s="5">
        <v>0</v>
      </c>
      <c r="AC2783" s="5">
        <v>0</v>
      </c>
      <c r="AF2783" s="5">
        <v>0</v>
      </c>
      <c r="AI2783" s="7">
        <v>748.6463</v>
      </c>
      <c r="AJ2783" s="7">
        <v>0.18160000000000001</v>
      </c>
      <c r="AK2783" s="5" t="s">
        <v>149</v>
      </c>
      <c r="AZ2783" s="5" t="s">
        <v>186</v>
      </c>
      <c r="BB2783" s="5" t="s">
        <v>71</v>
      </c>
    </row>
    <row r="2784" spans="1:57" x14ac:dyDescent="0.25">
      <c r="A2784" s="5">
        <v>2783</v>
      </c>
      <c r="B2784" s="6">
        <v>42572.789120370369</v>
      </c>
      <c r="C2784" s="6">
        <v>42572.984120370369</v>
      </c>
      <c r="D2784" s="5" t="s">
        <v>336</v>
      </c>
      <c r="E2784" s="5" t="s">
        <v>241</v>
      </c>
      <c r="F2784" s="5" t="s">
        <v>337</v>
      </c>
      <c r="G2784" s="5" t="s">
        <v>64</v>
      </c>
      <c r="H2784" s="5" t="s">
        <v>319</v>
      </c>
      <c r="I2784" s="5" t="s">
        <v>69</v>
      </c>
      <c r="J2784" s="5" t="s">
        <v>65</v>
      </c>
      <c r="K2784" s="5" t="s">
        <v>65</v>
      </c>
      <c r="L2784" s="5">
        <v>951135</v>
      </c>
      <c r="M2784" s="5" t="s">
        <v>70</v>
      </c>
      <c r="N2784" s="5" t="s">
        <v>70</v>
      </c>
      <c r="O2784" s="7">
        <v>0</v>
      </c>
      <c r="P2784" s="7">
        <v>0</v>
      </c>
      <c r="Q2784" s="7">
        <v>0</v>
      </c>
      <c r="R2784" s="7">
        <v>0</v>
      </c>
      <c r="T2784" s="5">
        <v>33</v>
      </c>
      <c r="U2784" s="5">
        <v>0</v>
      </c>
      <c r="V2784" s="5">
        <v>0</v>
      </c>
      <c r="W2784" s="5">
        <v>0</v>
      </c>
      <c r="Z2784" s="5">
        <v>0</v>
      </c>
      <c r="AC2784" s="5">
        <v>0</v>
      </c>
      <c r="AF2784" s="5">
        <v>0</v>
      </c>
      <c r="AI2784" s="7">
        <v>749.11699999999996</v>
      </c>
      <c r="AJ2784" s="7">
        <v>0.90720000000000001</v>
      </c>
      <c r="AK2784" s="5" t="s">
        <v>148</v>
      </c>
      <c r="AZ2784" s="5" t="s">
        <v>185</v>
      </c>
      <c r="BB2784" s="5" t="s">
        <v>74</v>
      </c>
    </row>
    <row r="2785" spans="1:57" x14ac:dyDescent="0.25">
      <c r="A2785" s="5">
        <v>2784</v>
      </c>
      <c r="B2785" s="6">
        <v>42572.705787037034</v>
      </c>
      <c r="C2785" s="6">
        <v>42572.869872685187</v>
      </c>
      <c r="D2785" s="5" t="s">
        <v>336</v>
      </c>
      <c r="E2785" s="5" t="s">
        <v>68</v>
      </c>
      <c r="F2785" s="5" t="s">
        <v>337</v>
      </c>
      <c r="G2785" s="5" t="s">
        <v>64</v>
      </c>
      <c r="H2785" s="5" t="s">
        <v>319</v>
      </c>
      <c r="I2785" s="5" t="s">
        <v>69</v>
      </c>
      <c r="J2785" s="5" t="s">
        <v>65</v>
      </c>
      <c r="K2785" s="5" t="s">
        <v>65</v>
      </c>
      <c r="L2785" s="5">
        <v>1205368</v>
      </c>
      <c r="M2785" s="5" t="s">
        <v>70</v>
      </c>
      <c r="N2785" s="5" t="s">
        <v>70</v>
      </c>
      <c r="O2785" s="7">
        <v>0</v>
      </c>
      <c r="P2785" s="7">
        <v>0</v>
      </c>
      <c r="Q2785" s="7">
        <v>0</v>
      </c>
      <c r="R2785" s="7">
        <v>0</v>
      </c>
      <c r="T2785" s="5">
        <v>33</v>
      </c>
      <c r="U2785" s="5">
        <v>0</v>
      </c>
      <c r="V2785" s="5">
        <v>0</v>
      </c>
      <c r="W2785" s="5">
        <v>0</v>
      </c>
      <c r="Z2785" s="5">
        <v>0</v>
      </c>
      <c r="AC2785" s="5">
        <v>0</v>
      </c>
      <c r="AF2785" s="5">
        <v>0</v>
      </c>
      <c r="AI2785" s="7">
        <v>750.44029999999998</v>
      </c>
      <c r="AJ2785" s="7">
        <v>1.1494</v>
      </c>
      <c r="AK2785" s="5" t="s">
        <v>190</v>
      </c>
      <c r="AZ2785" s="5" t="s">
        <v>185</v>
      </c>
      <c r="BB2785" s="5" t="s">
        <v>74</v>
      </c>
    </row>
    <row r="2786" spans="1:57" x14ac:dyDescent="0.25">
      <c r="A2786" s="5">
        <v>2785</v>
      </c>
      <c r="B2786" s="6">
        <v>42572.661435185182</v>
      </c>
      <c r="D2786" s="5" t="s">
        <v>318</v>
      </c>
      <c r="E2786" s="5" t="s">
        <v>330</v>
      </c>
      <c r="G2786" s="5" t="s">
        <v>64</v>
      </c>
      <c r="H2786" s="5" t="s">
        <v>319</v>
      </c>
      <c r="I2786" s="5" t="s">
        <v>75</v>
      </c>
      <c r="J2786" s="5" t="s">
        <v>65</v>
      </c>
      <c r="K2786" s="5" t="s">
        <v>65</v>
      </c>
      <c r="M2786" s="5" t="s">
        <v>404</v>
      </c>
      <c r="N2786" s="5" t="s">
        <v>66</v>
      </c>
      <c r="O2786" s="7">
        <v>0</v>
      </c>
      <c r="P2786" s="7">
        <v>0</v>
      </c>
      <c r="Q2786" s="7">
        <v>0</v>
      </c>
      <c r="R2786" s="7">
        <v>0</v>
      </c>
      <c r="T2786" s="5">
        <v>0</v>
      </c>
      <c r="W2786" s="5">
        <v>0</v>
      </c>
      <c r="Y2786" s="5">
        <v>0</v>
      </c>
      <c r="Z2786" s="5">
        <v>0</v>
      </c>
      <c r="AB2786" s="5">
        <v>0</v>
      </c>
      <c r="AC2786" s="5">
        <v>0</v>
      </c>
      <c r="AE2786" s="5">
        <v>0</v>
      </c>
      <c r="AF2786" s="5">
        <v>0</v>
      </c>
      <c r="AH2786" s="5">
        <v>0</v>
      </c>
      <c r="AJ2786" s="7">
        <v>0</v>
      </c>
      <c r="AZ2786" s="5" t="s">
        <v>175</v>
      </c>
      <c r="BB2786" s="5" t="s">
        <v>77</v>
      </c>
      <c r="BD2786" s="5" t="s">
        <v>361</v>
      </c>
      <c r="BE2786" s="5" t="s">
        <v>67</v>
      </c>
    </row>
    <row r="2787" spans="1:57" x14ac:dyDescent="0.25">
      <c r="A2787" s="5">
        <v>2786</v>
      </c>
      <c r="B2787" s="6">
        <v>42572.62327546296</v>
      </c>
      <c r="C2787" s="6">
        <v>42572.80201388889</v>
      </c>
      <c r="D2787" s="5" t="s">
        <v>336</v>
      </c>
      <c r="E2787" s="5" t="s">
        <v>68</v>
      </c>
      <c r="G2787" s="5" t="s">
        <v>64</v>
      </c>
      <c r="H2787" s="5" t="s">
        <v>319</v>
      </c>
      <c r="I2787" s="5" t="s">
        <v>69</v>
      </c>
      <c r="J2787" s="5" t="s">
        <v>65</v>
      </c>
      <c r="K2787" s="5" t="s">
        <v>65</v>
      </c>
      <c r="L2787" s="5">
        <v>397640</v>
      </c>
      <c r="M2787" s="5" t="s">
        <v>70</v>
      </c>
      <c r="N2787" s="5" t="s">
        <v>70</v>
      </c>
      <c r="O2787" s="7">
        <v>0</v>
      </c>
      <c r="P2787" s="7">
        <v>0</v>
      </c>
      <c r="Q2787" s="7">
        <v>0</v>
      </c>
      <c r="R2787" s="7">
        <v>0</v>
      </c>
      <c r="T2787" s="5">
        <v>33</v>
      </c>
      <c r="U2787" s="5">
        <v>0</v>
      </c>
      <c r="V2787" s="5">
        <v>0</v>
      </c>
      <c r="W2787" s="5">
        <v>0</v>
      </c>
      <c r="Z2787" s="5">
        <v>0</v>
      </c>
      <c r="AC2787" s="5">
        <v>0</v>
      </c>
      <c r="AF2787" s="5">
        <v>0</v>
      </c>
      <c r="AI2787" s="7">
        <v>754.28399999999999</v>
      </c>
      <c r="AJ2787" s="7">
        <v>0.37990000000000002</v>
      </c>
      <c r="AK2787" s="5" t="s">
        <v>149</v>
      </c>
      <c r="AZ2787" s="5" t="s">
        <v>186</v>
      </c>
      <c r="BB2787" s="5" t="s">
        <v>71</v>
      </c>
    </row>
    <row r="2788" spans="1:57" x14ac:dyDescent="0.25">
      <c r="A2788" s="5">
        <v>2787</v>
      </c>
      <c r="B2788" s="6">
        <v>42572.539930555555</v>
      </c>
      <c r="C2788" s="6">
        <v>42572.68005787037</v>
      </c>
      <c r="D2788" s="5" t="s">
        <v>336</v>
      </c>
      <c r="E2788" s="5" t="s">
        <v>68</v>
      </c>
      <c r="G2788" s="5" t="s">
        <v>64</v>
      </c>
      <c r="H2788" s="5" t="s">
        <v>319</v>
      </c>
      <c r="I2788" s="5" t="s">
        <v>69</v>
      </c>
      <c r="J2788" s="5" t="s">
        <v>65</v>
      </c>
      <c r="K2788" s="5" t="s">
        <v>65</v>
      </c>
      <c r="L2788" s="5">
        <v>377555</v>
      </c>
      <c r="M2788" s="5" t="s">
        <v>70</v>
      </c>
      <c r="N2788" s="5" t="s">
        <v>70</v>
      </c>
      <c r="O2788" s="7">
        <v>0</v>
      </c>
      <c r="P2788" s="7">
        <v>0</v>
      </c>
      <c r="Q2788" s="7">
        <v>0</v>
      </c>
      <c r="R2788" s="7">
        <v>0</v>
      </c>
      <c r="T2788" s="5">
        <v>33</v>
      </c>
      <c r="U2788" s="5">
        <v>0</v>
      </c>
      <c r="V2788" s="5">
        <v>0</v>
      </c>
      <c r="W2788" s="5">
        <v>0</v>
      </c>
      <c r="Z2788" s="5">
        <v>0</v>
      </c>
      <c r="AC2788" s="5">
        <v>0</v>
      </c>
      <c r="AF2788" s="5">
        <v>0</v>
      </c>
      <c r="AI2788" s="7">
        <v>818.37480000000005</v>
      </c>
      <c r="AJ2788" s="7">
        <v>0.3604</v>
      </c>
      <c r="AK2788" s="5" t="s">
        <v>189</v>
      </c>
      <c r="AZ2788" s="5" t="s">
        <v>186</v>
      </c>
      <c r="BB2788" s="5" t="s">
        <v>71</v>
      </c>
    </row>
    <row r="2789" spans="1:57" x14ac:dyDescent="0.25">
      <c r="A2789" s="5">
        <v>2788</v>
      </c>
      <c r="B2789" s="6">
        <v>42572.5391087963</v>
      </c>
      <c r="C2789" s="6">
        <v>42572.744247685187</v>
      </c>
      <c r="D2789" s="5" t="s">
        <v>336</v>
      </c>
      <c r="E2789" s="5" t="s">
        <v>68</v>
      </c>
      <c r="G2789" s="5" t="s">
        <v>64</v>
      </c>
      <c r="H2789" s="5" t="s">
        <v>319</v>
      </c>
      <c r="I2789" s="5" t="s">
        <v>69</v>
      </c>
      <c r="J2789" s="5" t="s">
        <v>65</v>
      </c>
      <c r="K2789" s="5" t="s">
        <v>65</v>
      </c>
      <c r="L2789" s="5">
        <v>106389787</v>
      </c>
      <c r="M2789" s="5" t="s">
        <v>70</v>
      </c>
      <c r="N2789" s="5" t="s">
        <v>70</v>
      </c>
      <c r="O2789" s="7">
        <v>0</v>
      </c>
      <c r="P2789" s="7">
        <v>0</v>
      </c>
      <c r="Q2789" s="7">
        <v>0</v>
      </c>
      <c r="R2789" s="7">
        <v>0</v>
      </c>
      <c r="T2789" s="5">
        <v>33</v>
      </c>
      <c r="U2789" s="5">
        <v>0</v>
      </c>
      <c r="V2789" s="5">
        <v>0</v>
      </c>
      <c r="W2789" s="5">
        <v>0</v>
      </c>
      <c r="Z2789" s="5">
        <v>0</v>
      </c>
      <c r="AC2789" s="5">
        <v>0</v>
      </c>
      <c r="AF2789" s="5">
        <v>0</v>
      </c>
      <c r="AI2789" s="7">
        <v>852.46860000000004</v>
      </c>
      <c r="AJ2789" s="7">
        <v>101.4619</v>
      </c>
      <c r="AK2789" s="5" t="s">
        <v>148</v>
      </c>
      <c r="AZ2789" s="5" t="s">
        <v>185</v>
      </c>
      <c r="BB2789" s="5" t="s">
        <v>74</v>
      </c>
    </row>
    <row r="2790" spans="1:57" x14ac:dyDescent="0.25">
      <c r="A2790" s="5">
        <v>2789</v>
      </c>
      <c r="B2790" s="6">
        <v>42572.531006944446</v>
      </c>
      <c r="D2790" s="5" t="s">
        <v>317</v>
      </c>
      <c r="E2790" s="5" t="s">
        <v>318</v>
      </c>
      <c r="F2790" s="5" t="s">
        <v>317</v>
      </c>
      <c r="G2790" s="5" t="s">
        <v>80</v>
      </c>
      <c r="H2790" s="5" t="s">
        <v>319</v>
      </c>
      <c r="I2790" s="5" t="s">
        <v>320</v>
      </c>
      <c r="J2790" s="5" t="s">
        <v>65</v>
      </c>
      <c r="K2790" s="5" t="s">
        <v>65</v>
      </c>
      <c r="M2790" s="5" t="s">
        <v>243</v>
      </c>
      <c r="N2790" s="5" t="s">
        <v>66</v>
      </c>
      <c r="O2790" s="7">
        <v>0</v>
      </c>
      <c r="P2790" s="7">
        <v>0</v>
      </c>
      <c r="Q2790" s="7">
        <v>0</v>
      </c>
      <c r="R2790" s="7">
        <v>0</v>
      </c>
      <c r="T2790" s="5">
        <v>0</v>
      </c>
      <c r="W2790" s="5">
        <v>0</v>
      </c>
      <c r="Y2790" s="5">
        <v>0</v>
      </c>
      <c r="Z2790" s="5">
        <v>0</v>
      </c>
      <c r="AB2790" s="5">
        <v>0</v>
      </c>
      <c r="AC2790" s="5">
        <v>0</v>
      </c>
      <c r="AE2790" s="5">
        <v>0</v>
      </c>
      <c r="AF2790" s="5">
        <v>0</v>
      </c>
      <c r="AH2790" s="5">
        <v>0</v>
      </c>
      <c r="AJ2790" s="7">
        <v>0</v>
      </c>
      <c r="BB2790" s="5" t="s">
        <v>322</v>
      </c>
      <c r="BD2790" s="5" t="s">
        <v>323</v>
      </c>
      <c r="BE2790" s="5" t="s">
        <v>324</v>
      </c>
    </row>
    <row r="2791" spans="1:57" x14ac:dyDescent="0.25">
      <c r="A2791" s="5">
        <v>2790</v>
      </c>
      <c r="B2791" s="6">
        <v>42572.041875000003</v>
      </c>
      <c r="C2791" s="6">
        <v>42572.231249999997</v>
      </c>
      <c r="D2791" s="5" t="s">
        <v>336</v>
      </c>
      <c r="E2791" s="5" t="s">
        <v>68</v>
      </c>
      <c r="F2791" s="5" t="s">
        <v>337</v>
      </c>
      <c r="G2791" s="5" t="s">
        <v>64</v>
      </c>
      <c r="H2791" s="5" t="s">
        <v>319</v>
      </c>
      <c r="I2791" s="5" t="s">
        <v>69</v>
      </c>
      <c r="J2791" s="5" t="s">
        <v>65</v>
      </c>
      <c r="K2791" s="5" t="s">
        <v>65</v>
      </c>
      <c r="L2791" s="5">
        <v>19718</v>
      </c>
      <c r="M2791" s="5" t="s">
        <v>70</v>
      </c>
      <c r="N2791" s="5" t="s">
        <v>70</v>
      </c>
      <c r="O2791" s="7">
        <v>0</v>
      </c>
      <c r="P2791" s="7">
        <v>0</v>
      </c>
      <c r="Q2791" s="7">
        <v>0</v>
      </c>
      <c r="R2791" s="7">
        <v>0</v>
      </c>
      <c r="T2791" s="5">
        <v>33</v>
      </c>
      <c r="U2791" s="5">
        <v>0</v>
      </c>
      <c r="V2791" s="5">
        <v>0</v>
      </c>
      <c r="W2791" s="5">
        <v>0</v>
      </c>
      <c r="Z2791" s="5">
        <v>0</v>
      </c>
      <c r="AC2791" s="5">
        <v>0</v>
      </c>
      <c r="AF2791" s="5">
        <v>0</v>
      </c>
      <c r="AI2791" s="7">
        <v>852.7713</v>
      </c>
      <c r="AJ2791" s="7">
        <v>1.8599999999999998E-2</v>
      </c>
      <c r="AK2791" s="5" t="s">
        <v>149</v>
      </c>
      <c r="AZ2791" s="5" t="s">
        <v>186</v>
      </c>
      <c r="BB2791" s="5" t="s">
        <v>71</v>
      </c>
    </row>
    <row r="2792" spans="1:57" x14ac:dyDescent="0.25">
      <c r="A2792" s="5">
        <v>2791</v>
      </c>
      <c r="B2792" s="6">
        <v>42572.041273148148</v>
      </c>
      <c r="C2792" s="6">
        <v>42572.226400462961</v>
      </c>
      <c r="D2792" s="5" t="s">
        <v>336</v>
      </c>
      <c r="E2792" s="5" t="s">
        <v>68</v>
      </c>
      <c r="F2792" s="5" t="s">
        <v>337</v>
      </c>
      <c r="G2792" s="5" t="s">
        <v>64</v>
      </c>
      <c r="H2792" s="5" t="s">
        <v>319</v>
      </c>
      <c r="I2792" s="5" t="s">
        <v>69</v>
      </c>
      <c r="J2792" s="5" t="s">
        <v>65</v>
      </c>
      <c r="K2792" s="5" t="s">
        <v>65</v>
      </c>
      <c r="L2792" s="5">
        <v>590816</v>
      </c>
      <c r="M2792" s="5" t="s">
        <v>70</v>
      </c>
      <c r="N2792" s="5" t="s">
        <v>70</v>
      </c>
      <c r="O2792" s="7">
        <v>0</v>
      </c>
      <c r="P2792" s="7">
        <v>0</v>
      </c>
      <c r="Q2792" s="7">
        <v>0</v>
      </c>
      <c r="R2792" s="7">
        <v>0</v>
      </c>
      <c r="T2792" s="5">
        <v>33</v>
      </c>
      <c r="U2792" s="5">
        <v>0</v>
      </c>
      <c r="V2792" s="5">
        <v>0</v>
      </c>
      <c r="W2792" s="5">
        <v>0</v>
      </c>
      <c r="Z2792" s="5">
        <v>0</v>
      </c>
      <c r="AC2792" s="5">
        <v>0</v>
      </c>
      <c r="AF2792" s="5">
        <v>0</v>
      </c>
      <c r="AI2792" s="7">
        <v>853.05060000000003</v>
      </c>
      <c r="AJ2792" s="7">
        <v>0.5635</v>
      </c>
      <c r="AK2792" s="5" t="s">
        <v>148</v>
      </c>
      <c r="AZ2792" s="5" t="s">
        <v>185</v>
      </c>
      <c r="BB2792" s="5" t="s">
        <v>74</v>
      </c>
    </row>
    <row r="2793" spans="1:57" x14ac:dyDescent="0.25">
      <c r="A2793" s="5">
        <v>2792</v>
      </c>
      <c r="B2793" s="6">
        <v>42571.958541666667</v>
      </c>
      <c r="C2793" s="6">
        <v>42572.110081018516</v>
      </c>
      <c r="D2793" s="5" t="s">
        <v>336</v>
      </c>
      <c r="E2793" s="5" t="s">
        <v>241</v>
      </c>
      <c r="F2793" s="5" t="s">
        <v>337</v>
      </c>
      <c r="G2793" s="5" t="s">
        <v>64</v>
      </c>
      <c r="H2793" s="5" t="s">
        <v>319</v>
      </c>
      <c r="I2793" s="5" t="s">
        <v>69</v>
      </c>
      <c r="J2793" s="5" t="s">
        <v>65</v>
      </c>
      <c r="K2793" s="5" t="s">
        <v>65</v>
      </c>
      <c r="L2793" s="5">
        <v>60504</v>
      </c>
      <c r="M2793" s="5" t="s">
        <v>70</v>
      </c>
      <c r="N2793" s="5" t="s">
        <v>70</v>
      </c>
      <c r="O2793" s="7">
        <v>0</v>
      </c>
      <c r="P2793" s="7">
        <v>0</v>
      </c>
      <c r="Q2793" s="7">
        <v>0</v>
      </c>
      <c r="R2793" s="7">
        <v>0</v>
      </c>
      <c r="T2793" s="5">
        <v>33</v>
      </c>
      <c r="U2793" s="5">
        <v>0</v>
      </c>
      <c r="V2793" s="5">
        <v>0</v>
      </c>
      <c r="W2793" s="5">
        <v>0</v>
      </c>
      <c r="Z2793" s="5">
        <v>0</v>
      </c>
      <c r="AC2793" s="5">
        <v>0</v>
      </c>
      <c r="AF2793" s="5">
        <v>0</v>
      </c>
      <c r="AI2793" s="7">
        <v>853.28009999999995</v>
      </c>
      <c r="AJ2793" s="7">
        <v>5.7599999999999998E-2</v>
      </c>
      <c r="AK2793" s="5" t="s">
        <v>189</v>
      </c>
      <c r="AZ2793" s="5" t="s">
        <v>186</v>
      </c>
      <c r="BB2793" s="5" t="s">
        <v>71</v>
      </c>
    </row>
    <row r="2794" spans="1:57" x14ac:dyDescent="0.25">
      <c r="A2794" s="5">
        <v>2793</v>
      </c>
      <c r="B2794" s="6">
        <v>42571.957928240743</v>
      </c>
      <c r="C2794" s="6">
        <v>42572.105104166665</v>
      </c>
      <c r="D2794" s="5" t="s">
        <v>336</v>
      </c>
      <c r="E2794" s="5" t="s">
        <v>241</v>
      </c>
      <c r="F2794" s="5" t="s">
        <v>337</v>
      </c>
      <c r="G2794" s="5" t="s">
        <v>64</v>
      </c>
      <c r="H2794" s="5" t="s">
        <v>319</v>
      </c>
      <c r="I2794" s="5" t="s">
        <v>69</v>
      </c>
      <c r="J2794" s="5" t="s">
        <v>65</v>
      </c>
      <c r="K2794" s="5" t="s">
        <v>65</v>
      </c>
      <c r="L2794" s="5">
        <v>341103</v>
      </c>
      <c r="M2794" s="5" t="s">
        <v>70</v>
      </c>
      <c r="N2794" s="5" t="s">
        <v>70</v>
      </c>
      <c r="O2794" s="7">
        <v>0</v>
      </c>
      <c r="P2794" s="7">
        <v>0</v>
      </c>
      <c r="Q2794" s="7">
        <v>0</v>
      </c>
      <c r="R2794" s="7">
        <v>0</v>
      </c>
      <c r="T2794" s="5">
        <v>33</v>
      </c>
      <c r="U2794" s="5">
        <v>0</v>
      </c>
      <c r="V2794" s="5">
        <v>0</v>
      </c>
      <c r="W2794" s="5">
        <v>0</v>
      </c>
      <c r="Z2794" s="5">
        <v>0</v>
      </c>
      <c r="AC2794" s="5">
        <v>0</v>
      </c>
      <c r="AF2794" s="5">
        <v>0</v>
      </c>
      <c r="AI2794" s="7">
        <v>853.43340000000001</v>
      </c>
      <c r="AJ2794" s="7">
        <v>0.32519999999999999</v>
      </c>
      <c r="AK2794" s="5" t="s">
        <v>190</v>
      </c>
      <c r="AZ2794" s="5" t="s">
        <v>185</v>
      </c>
      <c r="BB2794" s="5" t="s">
        <v>74</v>
      </c>
    </row>
    <row r="2795" spans="1:57" x14ac:dyDescent="0.25">
      <c r="A2795" s="5">
        <v>2794</v>
      </c>
      <c r="B2795" s="6">
        <v>42571.917407407411</v>
      </c>
      <c r="D2795" s="5" t="s">
        <v>318</v>
      </c>
      <c r="E2795" s="5" t="s">
        <v>356</v>
      </c>
      <c r="G2795" s="5" t="s">
        <v>64</v>
      </c>
      <c r="H2795" s="5" t="s">
        <v>319</v>
      </c>
      <c r="I2795" s="5" t="s">
        <v>75</v>
      </c>
      <c r="J2795" s="5" t="s">
        <v>65</v>
      </c>
      <c r="K2795" s="5" t="s">
        <v>65</v>
      </c>
      <c r="M2795" s="5" t="s">
        <v>488</v>
      </c>
      <c r="N2795" s="5" t="s">
        <v>76</v>
      </c>
      <c r="O2795" s="7">
        <v>0</v>
      </c>
      <c r="P2795" s="7">
        <v>0</v>
      </c>
      <c r="Q2795" s="7">
        <v>0</v>
      </c>
      <c r="R2795" s="7">
        <v>0</v>
      </c>
      <c r="T2795" s="5">
        <v>0</v>
      </c>
      <c r="W2795" s="5">
        <v>0</v>
      </c>
      <c r="Y2795" s="5">
        <v>0</v>
      </c>
      <c r="Z2795" s="5">
        <v>0</v>
      </c>
      <c r="AB2795" s="5">
        <v>0</v>
      </c>
      <c r="AC2795" s="5">
        <v>0</v>
      </c>
      <c r="AE2795" s="5">
        <v>0</v>
      </c>
      <c r="AF2795" s="5">
        <v>0</v>
      </c>
      <c r="AH2795" s="5">
        <v>0</v>
      </c>
      <c r="AJ2795" s="7">
        <v>0</v>
      </c>
      <c r="AZ2795" s="5" t="s">
        <v>175</v>
      </c>
      <c r="BB2795" s="5" t="s">
        <v>77</v>
      </c>
      <c r="BD2795" s="5" t="s">
        <v>781</v>
      </c>
      <c r="BE2795" s="5" t="s">
        <v>67</v>
      </c>
    </row>
    <row r="2796" spans="1:57" x14ac:dyDescent="0.25">
      <c r="A2796" s="5">
        <v>2795</v>
      </c>
      <c r="B2796" s="6">
        <v>42571.874594907407</v>
      </c>
      <c r="C2796" s="6">
        <v>42572.036956018521</v>
      </c>
      <c r="D2796" s="5" t="s">
        <v>336</v>
      </c>
      <c r="E2796" s="5" t="s">
        <v>241</v>
      </c>
      <c r="F2796" s="5" t="s">
        <v>337</v>
      </c>
      <c r="G2796" s="5" t="s">
        <v>64</v>
      </c>
      <c r="H2796" s="5" t="s">
        <v>319</v>
      </c>
      <c r="I2796" s="5" t="s">
        <v>69</v>
      </c>
      <c r="J2796" s="5" t="s">
        <v>65</v>
      </c>
      <c r="K2796" s="5" t="s">
        <v>65</v>
      </c>
      <c r="L2796" s="5">
        <v>2167842</v>
      </c>
      <c r="M2796" s="5" t="s">
        <v>70</v>
      </c>
      <c r="N2796" s="5" t="s">
        <v>70</v>
      </c>
      <c r="O2796" s="7">
        <v>0</v>
      </c>
      <c r="P2796" s="7">
        <v>0</v>
      </c>
      <c r="Q2796" s="7">
        <v>0</v>
      </c>
      <c r="R2796" s="7">
        <v>0</v>
      </c>
      <c r="T2796" s="5">
        <v>33</v>
      </c>
      <c r="U2796" s="5">
        <v>0</v>
      </c>
      <c r="V2796" s="5">
        <v>0</v>
      </c>
      <c r="W2796" s="5">
        <v>0</v>
      </c>
      <c r="Z2796" s="5">
        <v>0</v>
      </c>
      <c r="AC2796" s="5">
        <v>0</v>
      </c>
      <c r="AF2796" s="5">
        <v>0</v>
      </c>
      <c r="AI2796" s="7">
        <v>857.18340000000001</v>
      </c>
      <c r="AJ2796" s="7">
        <v>2.0674000000000001</v>
      </c>
      <c r="AK2796" s="5" t="s">
        <v>190</v>
      </c>
      <c r="AZ2796" s="5" t="s">
        <v>185</v>
      </c>
      <c r="BB2796" s="5" t="s">
        <v>74</v>
      </c>
    </row>
    <row r="2797" spans="1:57" x14ac:dyDescent="0.25">
      <c r="A2797" s="5">
        <v>2796</v>
      </c>
      <c r="B2797" s="6">
        <v>42571.825243055559</v>
      </c>
      <c r="D2797" s="5" t="s">
        <v>318</v>
      </c>
      <c r="E2797" s="5" t="s">
        <v>440</v>
      </c>
      <c r="G2797" s="5" t="s">
        <v>64</v>
      </c>
      <c r="H2797" s="5" t="s">
        <v>319</v>
      </c>
      <c r="I2797" s="5" t="s">
        <v>75</v>
      </c>
      <c r="J2797" s="5" t="s">
        <v>65</v>
      </c>
      <c r="K2797" s="5" t="s">
        <v>65</v>
      </c>
      <c r="M2797" s="5" t="s">
        <v>657</v>
      </c>
      <c r="N2797" s="5" t="s">
        <v>196</v>
      </c>
      <c r="O2797" s="7">
        <v>0</v>
      </c>
      <c r="P2797" s="7">
        <v>0</v>
      </c>
      <c r="Q2797" s="7">
        <v>0</v>
      </c>
      <c r="R2797" s="7">
        <v>0</v>
      </c>
      <c r="T2797" s="5">
        <v>0</v>
      </c>
      <c r="W2797" s="5">
        <v>0</v>
      </c>
      <c r="Y2797" s="5">
        <v>0</v>
      </c>
      <c r="Z2797" s="5">
        <v>0</v>
      </c>
      <c r="AB2797" s="5">
        <v>0</v>
      </c>
      <c r="AC2797" s="5">
        <v>0</v>
      </c>
      <c r="AE2797" s="5">
        <v>0</v>
      </c>
      <c r="AF2797" s="5">
        <v>0</v>
      </c>
      <c r="AH2797" s="5">
        <v>0</v>
      </c>
      <c r="AJ2797" s="7">
        <v>0</v>
      </c>
      <c r="AZ2797" s="5" t="s">
        <v>175</v>
      </c>
      <c r="BB2797" s="5" t="s">
        <v>77</v>
      </c>
      <c r="BD2797" s="5" t="s">
        <v>646</v>
      </c>
      <c r="BE2797" s="5" t="s">
        <v>67</v>
      </c>
    </row>
    <row r="2798" spans="1:57" x14ac:dyDescent="0.25">
      <c r="A2798" s="5">
        <v>2797</v>
      </c>
      <c r="B2798" s="6">
        <v>42571.821435185186</v>
      </c>
      <c r="D2798" s="5" t="s">
        <v>318</v>
      </c>
      <c r="E2798" s="5" t="s">
        <v>827</v>
      </c>
      <c r="G2798" s="5" t="s">
        <v>64</v>
      </c>
      <c r="H2798" s="5" t="s">
        <v>319</v>
      </c>
      <c r="I2798" s="5" t="s">
        <v>75</v>
      </c>
      <c r="J2798" s="5" t="s">
        <v>65</v>
      </c>
      <c r="K2798" s="5" t="s">
        <v>65</v>
      </c>
      <c r="M2798" s="5" t="s">
        <v>242</v>
      </c>
      <c r="N2798" s="5" t="s">
        <v>66</v>
      </c>
      <c r="O2798" s="7">
        <v>0</v>
      </c>
      <c r="P2798" s="7">
        <v>0</v>
      </c>
      <c r="Q2798" s="7">
        <v>0</v>
      </c>
      <c r="R2798" s="7">
        <v>0</v>
      </c>
      <c r="T2798" s="5">
        <v>0</v>
      </c>
      <c r="W2798" s="5">
        <v>0</v>
      </c>
      <c r="Y2798" s="5">
        <v>0</v>
      </c>
      <c r="Z2798" s="5">
        <v>0</v>
      </c>
      <c r="AB2798" s="5">
        <v>0</v>
      </c>
      <c r="AC2798" s="5">
        <v>0</v>
      </c>
      <c r="AE2798" s="5">
        <v>0</v>
      </c>
      <c r="AF2798" s="5">
        <v>0</v>
      </c>
      <c r="AH2798" s="5">
        <v>0</v>
      </c>
      <c r="AJ2798" s="7">
        <v>0</v>
      </c>
      <c r="AZ2798" s="5" t="s">
        <v>175</v>
      </c>
      <c r="BB2798" s="5" t="s">
        <v>77</v>
      </c>
      <c r="BD2798" s="5" t="s">
        <v>828</v>
      </c>
      <c r="BE2798" s="5" t="s">
        <v>67</v>
      </c>
    </row>
    <row r="2799" spans="1:57" x14ac:dyDescent="0.25">
      <c r="A2799" s="5">
        <v>2798</v>
      </c>
      <c r="B2799" s="6">
        <v>42571.805115740739</v>
      </c>
      <c r="D2799" s="5" t="s">
        <v>318</v>
      </c>
      <c r="E2799" s="5" t="s">
        <v>801</v>
      </c>
      <c r="G2799" s="5" t="s">
        <v>64</v>
      </c>
      <c r="H2799" s="5" t="s">
        <v>319</v>
      </c>
      <c r="I2799" s="5" t="s">
        <v>75</v>
      </c>
      <c r="J2799" s="5" t="s">
        <v>65</v>
      </c>
      <c r="K2799" s="5" t="s">
        <v>65</v>
      </c>
      <c r="M2799" s="5" t="s">
        <v>401</v>
      </c>
      <c r="N2799" s="5" t="s">
        <v>76</v>
      </c>
      <c r="O2799" s="7">
        <v>0</v>
      </c>
      <c r="P2799" s="7">
        <v>0</v>
      </c>
      <c r="Q2799" s="7">
        <v>0</v>
      </c>
      <c r="R2799" s="7">
        <v>0</v>
      </c>
      <c r="T2799" s="5">
        <v>0</v>
      </c>
      <c r="W2799" s="5">
        <v>0</v>
      </c>
      <c r="Y2799" s="5">
        <v>0</v>
      </c>
      <c r="Z2799" s="5">
        <v>0</v>
      </c>
      <c r="AB2799" s="5">
        <v>0</v>
      </c>
      <c r="AC2799" s="5">
        <v>0</v>
      </c>
      <c r="AE2799" s="5">
        <v>0</v>
      </c>
      <c r="AF2799" s="5">
        <v>0</v>
      </c>
      <c r="AH2799" s="5">
        <v>0</v>
      </c>
      <c r="AJ2799" s="7">
        <v>0</v>
      </c>
      <c r="AZ2799" s="5" t="s">
        <v>175</v>
      </c>
      <c r="BB2799" s="5" t="s">
        <v>77</v>
      </c>
      <c r="BD2799" s="5" t="s">
        <v>331</v>
      </c>
      <c r="BE2799" s="5" t="s">
        <v>67</v>
      </c>
    </row>
    <row r="2800" spans="1:57" x14ac:dyDescent="0.25">
      <c r="A2800" s="5">
        <v>2799</v>
      </c>
      <c r="B2800" s="6">
        <v>42571.803530092591</v>
      </c>
      <c r="D2800" s="5" t="s">
        <v>318</v>
      </c>
      <c r="E2800" s="5" t="s">
        <v>792</v>
      </c>
      <c r="G2800" s="5" t="s">
        <v>64</v>
      </c>
      <c r="H2800" s="5" t="s">
        <v>319</v>
      </c>
      <c r="I2800" s="5" t="s">
        <v>75</v>
      </c>
      <c r="J2800" s="5" t="s">
        <v>65</v>
      </c>
      <c r="K2800" s="5" t="s">
        <v>65</v>
      </c>
      <c r="M2800" s="5" t="s">
        <v>283</v>
      </c>
      <c r="N2800" s="5" t="s">
        <v>76</v>
      </c>
      <c r="O2800" s="7">
        <v>0</v>
      </c>
      <c r="P2800" s="7">
        <v>0</v>
      </c>
      <c r="Q2800" s="7">
        <v>0</v>
      </c>
      <c r="R2800" s="7">
        <v>0</v>
      </c>
      <c r="T2800" s="5">
        <v>0</v>
      </c>
      <c r="W2800" s="5">
        <v>0</v>
      </c>
      <c r="Y2800" s="5">
        <v>0</v>
      </c>
      <c r="Z2800" s="5">
        <v>0</v>
      </c>
      <c r="AB2800" s="5">
        <v>0</v>
      </c>
      <c r="AC2800" s="5">
        <v>0</v>
      </c>
      <c r="AE2800" s="5">
        <v>0</v>
      </c>
      <c r="AF2800" s="5">
        <v>0</v>
      </c>
      <c r="AH2800" s="5">
        <v>0</v>
      </c>
      <c r="AJ2800" s="7">
        <v>0</v>
      </c>
      <c r="AZ2800" s="5" t="s">
        <v>175</v>
      </c>
      <c r="BB2800" s="5" t="s">
        <v>77</v>
      </c>
      <c r="BD2800" s="5" t="s">
        <v>331</v>
      </c>
      <c r="BE2800" s="5" t="s">
        <v>67</v>
      </c>
    </row>
    <row r="2801" spans="1:57" x14ac:dyDescent="0.25">
      <c r="A2801" s="5">
        <v>2800</v>
      </c>
      <c r="B2801" s="6">
        <v>42571.803310185183</v>
      </c>
      <c r="D2801" s="5" t="s">
        <v>318</v>
      </c>
      <c r="E2801" s="5" t="s">
        <v>792</v>
      </c>
      <c r="G2801" s="5" t="s">
        <v>64</v>
      </c>
      <c r="H2801" s="5" t="s">
        <v>319</v>
      </c>
      <c r="I2801" s="5" t="s">
        <v>75</v>
      </c>
      <c r="J2801" s="5" t="s">
        <v>65</v>
      </c>
      <c r="K2801" s="5" t="s">
        <v>65</v>
      </c>
      <c r="M2801" s="5" t="s">
        <v>197</v>
      </c>
      <c r="N2801" s="5" t="s">
        <v>66</v>
      </c>
      <c r="O2801" s="7">
        <v>0</v>
      </c>
      <c r="P2801" s="7">
        <v>0</v>
      </c>
      <c r="Q2801" s="7">
        <v>0</v>
      </c>
      <c r="R2801" s="7">
        <v>0</v>
      </c>
      <c r="T2801" s="5">
        <v>0</v>
      </c>
      <c r="W2801" s="5">
        <v>0</v>
      </c>
      <c r="Y2801" s="5">
        <v>0</v>
      </c>
      <c r="Z2801" s="5">
        <v>0</v>
      </c>
      <c r="AB2801" s="5">
        <v>0</v>
      </c>
      <c r="AC2801" s="5">
        <v>0</v>
      </c>
      <c r="AE2801" s="5">
        <v>0</v>
      </c>
      <c r="AF2801" s="5">
        <v>0</v>
      </c>
      <c r="AH2801" s="5">
        <v>0</v>
      </c>
      <c r="AJ2801" s="7">
        <v>0</v>
      </c>
      <c r="AZ2801" s="5" t="s">
        <v>175</v>
      </c>
      <c r="BB2801" s="5" t="s">
        <v>77</v>
      </c>
      <c r="BD2801" s="5" t="s">
        <v>331</v>
      </c>
      <c r="BE2801" s="5" t="s">
        <v>67</v>
      </c>
    </row>
    <row r="2802" spans="1:57" x14ac:dyDescent="0.25">
      <c r="A2802" s="5">
        <v>2801</v>
      </c>
      <c r="B2802" s="6">
        <v>42571.802708333336</v>
      </c>
      <c r="D2802" s="5" t="s">
        <v>318</v>
      </c>
      <c r="E2802" s="5" t="s">
        <v>330</v>
      </c>
      <c r="G2802" s="5" t="s">
        <v>64</v>
      </c>
      <c r="H2802" s="5" t="s">
        <v>319</v>
      </c>
      <c r="I2802" s="5" t="s">
        <v>75</v>
      </c>
      <c r="J2802" s="5" t="s">
        <v>65</v>
      </c>
      <c r="K2802" s="5" t="s">
        <v>65</v>
      </c>
      <c r="M2802" s="5" t="s">
        <v>502</v>
      </c>
      <c r="N2802" s="5" t="s">
        <v>66</v>
      </c>
      <c r="O2802" s="7">
        <v>0</v>
      </c>
      <c r="P2802" s="7">
        <v>0</v>
      </c>
      <c r="Q2802" s="7">
        <v>0</v>
      </c>
      <c r="R2802" s="7">
        <v>0</v>
      </c>
      <c r="T2802" s="5">
        <v>0</v>
      </c>
      <c r="W2802" s="5">
        <v>0</v>
      </c>
      <c r="Y2802" s="5">
        <v>0</v>
      </c>
      <c r="Z2802" s="5">
        <v>0</v>
      </c>
      <c r="AB2802" s="5">
        <v>0</v>
      </c>
      <c r="AC2802" s="5">
        <v>0</v>
      </c>
      <c r="AE2802" s="5">
        <v>0</v>
      </c>
      <c r="AF2802" s="5">
        <v>0</v>
      </c>
      <c r="AH2802" s="5">
        <v>0</v>
      </c>
      <c r="AJ2802" s="7">
        <v>0</v>
      </c>
      <c r="AZ2802" s="5" t="s">
        <v>175</v>
      </c>
      <c r="BB2802" s="5" t="s">
        <v>77</v>
      </c>
      <c r="BD2802" s="5" t="s">
        <v>331</v>
      </c>
      <c r="BE2802" s="5" t="s">
        <v>67</v>
      </c>
    </row>
    <row r="2803" spans="1:57" x14ac:dyDescent="0.25">
      <c r="A2803" s="5">
        <v>2802</v>
      </c>
      <c r="B2803" s="6">
        <v>42571.791863425926</v>
      </c>
      <c r="C2803" s="6">
        <v>42572.045081018521</v>
      </c>
      <c r="D2803" s="5" t="s">
        <v>336</v>
      </c>
      <c r="E2803" s="5" t="s">
        <v>241</v>
      </c>
      <c r="F2803" s="5" t="s">
        <v>337</v>
      </c>
      <c r="G2803" s="5" t="s">
        <v>64</v>
      </c>
      <c r="H2803" s="5" t="s">
        <v>319</v>
      </c>
      <c r="I2803" s="5" t="s">
        <v>69</v>
      </c>
      <c r="J2803" s="5" t="s">
        <v>65</v>
      </c>
      <c r="K2803" s="5" t="s">
        <v>65</v>
      </c>
      <c r="L2803" s="5">
        <v>2785248</v>
      </c>
      <c r="M2803" s="5" t="s">
        <v>70</v>
      </c>
      <c r="N2803" s="5" t="s">
        <v>70</v>
      </c>
      <c r="O2803" s="7">
        <v>0</v>
      </c>
      <c r="P2803" s="7">
        <v>0</v>
      </c>
      <c r="Q2803" s="7">
        <v>0</v>
      </c>
      <c r="R2803" s="7">
        <v>0</v>
      </c>
      <c r="T2803" s="5">
        <v>33</v>
      </c>
      <c r="U2803" s="5">
        <v>0</v>
      </c>
      <c r="V2803" s="5">
        <v>0</v>
      </c>
      <c r="W2803" s="5">
        <v>0</v>
      </c>
      <c r="Z2803" s="5">
        <v>0</v>
      </c>
      <c r="AC2803" s="5">
        <v>0</v>
      </c>
      <c r="AF2803" s="5">
        <v>0</v>
      </c>
      <c r="AI2803" s="7">
        <v>866.84649999999999</v>
      </c>
      <c r="AJ2803" s="7">
        <v>2.6562999999999999</v>
      </c>
      <c r="AK2803" s="5" t="s">
        <v>189</v>
      </c>
      <c r="AZ2803" s="5" t="s">
        <v>186</v>
      </c>
      <c r="BB2803" s="5" t="s">
        <v>71</v>
      </c>
    </row>
    <row r="2804" spans="1:57" x14ac:dyDescent="0.25">
      <c r="A2804" s="5">
        <v>2803</v>
      </c>
      <c r="B2804" s="6">
        <v>42571.791747685187</v>
      </c>
      <c r="D2804" s="5" t="s">
        <v>792</v>
      </c>
      <c r="E2804" s="5" t="s">
        <v>318</v>
      </c>
      <c r="G2804" s="5" t="s">
        <v>64</v>
      </c>
      <c r="H2804" s="5" t="s">
        <v>319</v>
      </c>
      <c r="I2804" s="5" t="s">
        <v>176</v>
      </c>
      <c r="J2804" s="5" t="s">
        <v>65</v>
      </c>
      <c r="K2804" s="5" t="s">
        <v>65</v>
      </c>
      <c r="M2804" s="5" t="s">
        <v>386</v>
      </c>
      <c r="N2804" s="5" t="s">
        <v>66</v>
      </c>
      <c r="O2804" s="7">
        <v>0</v>
      </c>
      <c r="P2804" s="7">
        <v>0</v>
      </c>
      <c r="Q2804" s="7">
        <v>0</v>
      </c>
      <c r="R2804" s="7">
        <v>0</v>
      </c>
      <c r="T2804" s="5">
        <v>0</v>
      </c>
      <c r="W2804" s="5">
        <v>0</v>
      </c>
      <c r="Y2804" s="5">
        <v>0</v>
      </c>
      <c r="Z2804" s="5">
        <v>0</v>
      </c>
      <c r="AB2804" s="5">
        <v>0</v>
      </c>
      <c r="AC2804" s="5">
        <v>0</v>
      </c>
      <c r="AE2804" s="5">
        <v>0</v>
      </c>
      <c r="AF2804" s="5">
        <v>0</v>
      </c>
      <c r="AH2804" s="5">
        <v>0</v>
      </c>
      <c r="AJ2804" s="7">
        <v>0</v>
      </c>
      <c r="AZ2804" s="5" t="s">
        <v>175</v>
      </c>
      <c r="BB2804" s="5" t="s">
        <v>178</v>
      </c>
      <c r="BD2804" s="5" t="s">
        <v>590</v>
      </c>
      <c r="BE2804" s="5" t="s">
        <v>67</v>
      </c>
    </row>
    <row r="2805" spans="1:57" x14ac:dyDescent="0.25">
      <c r="A2805" s="5">
        <v>2804</v>
      </c>
      <c r="B2805" s="6">
        <v>42571.790208333332</v>
      </c>
      <c r="D2805" s="5" t="s">
        <v>329</v>
      </c>
      <c r="E2805" s="5" t="s">
        <v>318</v>
      </c>
      <c r="G2805" s="5" t="s">
        <v>64</v>
      </c>
      <c r="H2805" s="5" t="s">
        <v>319</v>
      </c>
      <c r="I2805" s="5" t="s">
        <v>176</v>
      </c>
      <c r="J2805" s="5" t="s">
        <v>65</v>
      </c>
      <c r="K2805" s="5" t="s">
        <v>65</v>
      </c>
      <c r="M2805" s="5" t="s">
        <v>502</v>
      </c>
      <c r="N2805" s="5" t="s">
        <v>66</v>
      </c>
      <c r="O2805" s="7">
        <v>0</v>
      </c>
      <c r="P2805" s="7">
        <v>0</v>
      </c>
      <c r="Q2805" s="7">
        <v>0</v>
      </c>
      <c r="R2805" s="7">
        <v>0</v>
      </c>
      <c r="T2805" s="5">
        <v>0</v>
      </c>
      <c r="W2805" s="5">
        <v>0</v>
      </c>
      <c r="Y2805" s="5">
        <v>0</v>
      </c>
      <c r="Z2805" s="5">
        <v>0</v>
      </c>
      <c r="AB2805" s="5">
        <v>0</v>
      </c>
      <c r="AC2805" s="5">
        <v>0</v>
      </c>
      <c r="AE2805" s="5">
        <v>0</v>
      </c>
      <c r="AF2805" s="5">
        <v>0</v>
      </c>
      <c r="AH2805" s="5">
        <v>0</v>
      </c>
      <c r="AJ2805" s="7">
        <v>0</v>
      </c>
      <c r="AZ2805" s="5" t="s">
        <v>175</v>
      </c>
      <c r="BB2805" s="5" t="s">
        <v>178</v>
      </c>
      <c r="BD2805" s="5" t="s">
        <v>361</v>
      </c>
      <c r="BE2805" s="5" t="s">
        <v>67</v>
      </c>
    </row>
    <row r="2806" spans="1:57" x14ac:dyDescent="0.25">
      <c r="A2806" s="5">
        <v>2805</v>
      </c>
      <c r="B2806" s="6">
        <v>42571.762094907404</v>
      </c>
      <c r="D2806" s="5" t="s">
        <v>318</v>
      </c>
      <c r="E2806" s="5" t="s">
        <v>330</v>
      </c>
      <c r="G2806" s="5" t="s">
        <v>64</v>
      </c>
      <c r="H2806" s="5" t="s">
        <v>319</v>
      </c>
      <c r="I2806" s="5" t="s">
        <v>75</v>
      </c>
      <c r="J2806" s="5" t="s">
        <v>65</v>
      </c>
      <c r="K2806" s="5" t="s">
        <v>65</v>
      </c>
      <c r="M2806" s="5" t="s">
        <v>184</v>
      </c>
      <c r="N2806" s="5" t="s">
        <v>66</v>
      </c>
      <c r="O2806" s="7">
        <v>0</v>
      </c>
      <c r="P2806" s="7">
        <v>0</v>
      </c>
      <c r="Q2806" s="7">
        <v>0</v>
      </c>
      <c r="R2806" s="7">
        <v>0</v>
      </c>
      <c r="T2806" s="5">
        <v>0</v>
      </c>
      <c r="W2806" s="5">
        <v>0</v>
      </c>
      <c r="Y2806" s="5">
        <v>0</v>
      </c>
      <c r="Z2806" s="5">
        <v>0</v>
      </c>
      <c r="AB2806" s="5">
        <v>0</v>
      </c>
      <c r="AC2806" s="5">
        <v>0</v>
      </c>
      <c r="AE2806" s="5">
        <v>0</v>
      </c>
      <c r="AF2806" s="5">
        <v>0</v>
      </c>
      <c r="AH2806" s="5">
        <v>0</v>
      </c>
      <c r="AJ2806" s="7">
        <v>0</v>
      </c>
      <c r="AZ2806" s="5" t="s">
        <v>175</v>
      </c>
      <c r="BB2806" s="5" t="s">
        <v>77</v>
      </c>
      <c r="BD2806" s="5" t="s">
        <v>361</v>
      </c>
      <c r="BE2806" s="5" t="s">
        <v>67</v>
      </c>
    </row>
    <row r="2807" spans="1:57" x14ac:dyDescent="0.25">
      <c r="A2807" s="5">
        <v>2806</v>
      </c>
      <c r="B2807" s="6">
        <v>42571.761307870373</v>
      </c>
      <c r="D2807" s="5" t="s">
        <v>329</v>
      </c>
      <c r="E2807" s="5" t="s">
        <v>318</v>
      </c>
      <c r="G2807" s="5">
        <v>0</v>
      </c>
      <c r="H2807" s="5" t="s">
        <v>319</v>
      </c>
      <c r="I2807" s="5" t="s">
        <v>176</v>
      </c>
      <c r="J2807" s="5" t="s">
        <v>65</v>
      </c>
      <c r="K2807" s="5" t="s">
        <v>65</v>
      </c>
      <c r="M2807" s="5" t="s">
        <v>215</v>
      </c>
      <c r="N2807" s="5" t="s">
        <v>66</v>
      </c>
      <c r="O2807" s="7">
        <v>0</v>
      </c>
      <c r="P2807" s="7">
        <v>0</v>
      </c>
      <c r="Q2807" s="7">
        <v>0</v>
      </c>
      <c r="R2807" s="7">
        <v>0</v>
      </c>
      <c r="T2807" s="5">
        <v>0</v>
      </c>
      <c r="W2807" s="5">
        <v>0</v>
      </c>
      <c r="Y2807" s="5">
        <v>0</v>
      </c>
      <c r="Z2807" s="5">
        <v>0</v>
      </c>
      <c r="AB2807" s="5">
        <v>0</v>
      </c>
      <c r="AC2807" s="5">
        <v>0</v>
      </c>
      <c r="AE2807" s="5">
        <v>0</v>
      </c>
      <c r="AF2807" s="5">
        <v>0</v>
      </c>
      <c r="AH2807" s="5">
        <v>0</v>
      </c>
      <c r="AJ2807" s="7">
        <v>0</v>
      </c>
      <c r="AZ2807" s="5" t="s">
        <v>175</v>
      </c>
      <c r="BB2807" s="5" t="s">
        <v>413</v>
      </c>
      <c r="BD2807" s="5" t="s">
        <v>361</v>
      </c>
      <c r="BE2807" s="5" t="s">
        <v>67</v>
      </c>
    </row>
    <row r="2808" spans="1:57" x14ac:dyDescent="0.25">
      <c r="A2808" s="5">
        <v>2807</v>
      </c>
      <c r="B2808" s="6">
        <v>42571.707928240743</v>
      </c>
      <c r="C2808" s="6">
        <v>42571.925092592595</v>
      </c>
      <c r="D2808" s="5" t="s">
        <v>336</v>
      </c>
      <c r="E2808" s="5" t="s">
        <v>241</v>
      </c>
      <c r="F2808" s="5" t="s">
        <v>337</v>
      </c>
      <c r="G2808" s="5" t="s">
        <v>64</v>
      </c>
      <c r="H2808" s="5" t="s">
        <v>319</v>
      </c>
      <c r="I2808" s="5" t="s">
        <v>69</v>
      </c>
      <c r="J2808" s="5" t="s">
        <v>65</v>
      </c>
      <c r="K2808" s="5" t="s">
        <v>65</v>
      </c>
      <c r="L2808" s="5">
        <v>11595463</v>
      </c>
      <c r="M2808" s="5" t="s">
        <v>70</v>
      </c>
      <c r="N2808" s="5" t="s">
        <v>70</v>
      </c>
      <c r="O2808" s="7">
        <v>0</v>
      </c>
      <c r="P2808" s="7">
        <v>0</v>
      </c>
      <c r="Q2808" s="7">
        <v>0</v>
      </c>
      <c r="R2808" s="7">
        <v>0</v>
      </c>
      <c r="T2808" s="5">
        <v>33</v>
      </c>
      <c r="U2808" s="5">
        <v>0</v>
      </c>
      <c r="V2808" s="5">
        <v>0</v>
      </c>
      <c r="W2808" s="5">
        <v>0</v>
      </c>
      <c r="Z2808" s="5">
        <v>0</v>
      </c>
      <c r="AC2808" s="5">
        <v>0</v>
      </c>
      <c r="AF2808" s="5">
        <v>0</v>
      </c>
      <c r="AI2808" s="7">
        <v>869.94809999999995</v>
      </c>
      <c r="AJ2808" s="7">
        <v>11.0586</v>
      </c>
      <c r="AK2808" s="5" t="s">
        <v>148</v>
      </c>
      <c r="AZ2808" s="5" t="s">
        <v>185</v>
      </c>
      <c r="BB2808" s="5" t="s">
        <v>74</v>
      </c>
    </row>
    <row r="2809" spans="1:57" x14ac:dyDescent="0.25">
      <c r="A2809" s="5">
        <v>2808</v>
      </c>
      <c r="B2809" s="6">
        <v>42571.625196759262</v>
      </c>
      <c r="C2809" s="6">
        <v>42571.811354166668</v>
      </c>
      <c r="D2809" s="5" t="s">
        <v>336</v>
      </c>
      <c r="E2809" s="5" t="s">
        <v>68</v>
      </c>
      <c r="G2809" s="5" t="s">
        <v>64</v>
      </c>
      <c r="H2809" s="5" t="s">
        <v>319</v>
      </c>
      <c r="I2809" s="5" t="s">
        <v>69</v>
      </c>
      <c r="J2809" s="5" t="s">
        <v>65</v>
      </c>
      <c r="K2809" s="5" t="s">
        <v>65</v>
      </c>
      <c r="L2809" s="5">
        <v>1414302</v>
      </c>
      <c r="M2809" s="5" t="s">
        <v>70</v>
      </c>
      <c r="N2809" s="5" t="s">
        <v>70</v>
      </c>
      <c r="O2809" s="7">
        <v>0</v>
      </c>
      <c r="P2809" s="7">
        <v>0</v>
      </c>
      <c r="Q2809" s="7">
        <v>0</v>
      </c>
      <c r="R2809" s="7">
        <v>0</v>
      </c>
      <c r="T2809" s="5">
        <v>33</v>
      </c>
      <c r="U2809" s="5">
        <v>0</v>
      </c>
      <c r="V2809" s="5">
        <v>0</v>
      </c>
      <c r="W2809" s="5">
        <v>0</v>
      </c>
      <c r="Z2809" s="5">
        <v>0</v>
      </c>
      <c r="AC2809" s="5">
        <v>0</v>
      </c>
      <c r="AF2809" s="5">
        <v>0</v>
      </c>
      <c r="AI2809" s="7">
        <v>871.26940000000002</v>
      </c>
      <c r="AJ2809" s="7">
        <v>1.3495999999999999</v>
      </c>
      <c r="AK2809" s="5" t="s">
        <v>149</v>
      </c>
      <c r="AZ2809" s="5" t="s">
        <v>186</v>
      </c>
      <c r="BB2809" s="5" t="s">
        <v>71</v>
      </c>
    </row>
    <row r="2810" spans="1:57" x14ac:dyDescent="0.25">
      <c r="A2810" s="5">
        <v>2809</v>
      </c>
      <c r="B2810" s="6">
        <v>42571.624594907407</v>
      </c>
      <c r="C2810" s="6">
        <v>42571.799108796295</v>
      </c>
      <c r="D2810" s="5" t="s">
        <v>336</v>
      </c>
      <c r="E2810" s="5" t="s">
        <v>68</v>
      </c>
      <c r="G2810" s="5" t="s">
        <v>64</v>
      </c>
      <c r="H2810" s="5" t="s">
        <v>319</v>
      </c>
      <c r="I2810" s="5" t="s">
        <v>69</v>
      </c>
      <c r="J2810" s="5" t="s">
        <v>65</v>
      </c>
      <c r="K2810" s="5" t="s">
        <v>65</v>
      </c>
      <c r="L2810" s="5">
        <v>3109652</v>
      </c>
      <c r="M2810" s="5" t="s">
        <v>70</v>
      </c>
      <c r="N2810" s="5" t="s">
        <v>70</v>
      </c>
      <c r="O2810" s="7">
        <v>0</v>
      </c>
      <c r="P2810" s="7">
        <v>0</v>
      </c>
      <c r="Q2810" s="7">
        <v>0</v>
      </c>
      <c r="R2810" s="7">
        <v>0</v>
      </c>
      <c r="T2810" s="5">
        <v>33</v>
      </c>
      <c r="U2810" s="5">
        <v>0</v>
      </c>
      <c r="V2810" s="5">
        <v>0</v>
      </c>
      <c r="W2810" s="5">
        <v>0</v>
      </c>
      <c r="Z2810" s="5">
        <v>0</v>
      </c>
      <c r="AC2810" s="5">
        <v>0</v>
      </c>
      <c r="AF2810" s="5">
        <v>0</v>
      </c>
      <c r="AI2810" s="7">
        <v>873.53110000000004</v>
      </c>
      <c r="AJ2810" s="7">
        <v>2.9658000000000002</v>
      </c>
      <c r="AK2810" s="5" t="s">
        <v>190</v>
      </c>
      <c r="AZ2810" s="5" t="s">
        <v>185</v>
      </c>
      <c r="BB2810" s="5" t="s">
        <v>74</v>
      </c>
    </row>
    <row r="2811" spans="1:57" x14ac:dyDescent="0.25">
      <c r="A2811" s="5">
        <v>2810</v>
      </c>
      <c r="B2811" s="6">
        <v>42571.577800925923</v>
      </c>
      <c r="D2811" s="5" t="s">
        <v>351</v>
      </c>
      <c r="E2811" s="5" t="s">
        <v>318</v>
      </c>
      <c r="G2811" s="5" t="s">
        <v>64</v>
      </c>
      <c r="H2811" s="5" t="s">
        <v>319</v>
      </c>
      <c r="I2811" s="5" t="s">
        <v>176</v>
      </c>
      <c r="J2811" s="5" t="s">
        <v>65</v>
      </c>
      <c r="K2811" s="5" t="s">
        <v>65</v>
      </c>
      <c r="M2811" s="5" t="s">
        <v>213</v>
      </c>
      <c r="N2811" s="5" t="s">
        <v>66</v>
      </c>
      <c r="O2811" s="7">
        <v>0</v>
      </c>
      <c r="P2811" s="7">
        <v>0</v>
      </c>
      <c r="Q2811" s="7">
        <v>0</v>
      </c>
      <c r="R2811" s="7">
        <v>0</v>
      </c>
      <c r="T2811" s="5">
        <v>0</v>
      </c>
      <c r="W2811" s="5">
        <v>0</v>
      </c>
      <c r="Y2811" s="5">
        <v>0</v>
      </c>
      <c r="Z2811" s="5">
        <v>0</v>
      </c>
      <c r="AB2811" s="5">
        <v>0</v>
      </c>
      <c r="AC2811" s="5">
        <v>0</v>
      </c>
      <c r="AE2811" s="5">
        <v>0</v>
      </c>
      <c r="AF2811" s="5">
        <v>0</v>
      </c>
      <c r="AH2811" s="5">
        <v>0</v>
      </c>
      <c r="AJ2811" s="7">
        <v>0</v>
      </c>
      <c r="AZ2811" s="5" t="s">
        <v>175</v>
      </c>
      <c r="BB2811" s="5" t="s">
        <v>178</v>
      </c>
      <c r="BD2811" s="5" t="s">
        <v>361</v>
      </c>
      <c r="BE2811" s="5" t="s">
        <v>67</v>
      </c>
    </row>
    <row r="2812" spans="1:57" x14ac:dyDescent="0.25">
      <c r="A2812" s="5">
        <v>2811</v>
      </c>
      <c r="B2812" s="6">
        <v>42571.572881944441</v>
      </c>
      <c r="D2812" s="5" t="s">
        <v>318</v>
      </c>
      <c r="E2812" s="5" t="s">
        <v>351</v>
      </c>
      <c r="G2812" s="5" t="s">
        <v>64</v>
      </c>
      <c r="H2812" s="5" t="s">
        <v>319</v>
      </c>
      <c r="I2812" s="5" t="s">
        <v>75</v>
      </c>
      <c r="J2812" s="5" t="s">
        <v>65</v>
      </c>
      <c r="K2812" s="5" t="s">
        <v>65</v>
      </c>
      <c r="M2812" s="5" t="s">
        <v>286</v>
      </c>
      <c r="N2812" s="5" t="s">
        <v>66</v>
      </c>
      <c r="O2812" s="7">
        <v>0</v>
      </c>
      <c r="P2812" s="7">
        <v>0</v>
      </c>
      <c r="Q2812" s="7">
        <v>0</v>
      </c>
      <c r="R2812" s="7">
        <v>0</v>
      </c>
      <c r="T2812" s="5">
        <v>0</v>
      </c>
      <c r="W2812" s="5">
        <v>0</v>
      </c>
      <c r="Y2812" s="5">
        <v>0</v>
      </c>
      <c r="Z2812" s="5">
        <v>0</v>
      </c>
      <c r="AB2812" s="5">
        <v>0</v>
      </c>
      <c r="AC2812" s="5">
        <v>0</v>
      </c>
      <c r="AE2812" s="5">
        <v>0</v>
      </c>
      <c r="AF2812" s="5">
        <v>0</v>
      </c>
      <c r="AH2812" s="5">
        <v>0</v>
      </c>
      <c r="AJ2812" s="7">
        <v>0</v>
      </c>
      <c r="AZ2812" s="5" t="s">
        <v>175</v>
      </c>
      <c r="BB2812" s="5" t="s">
        <v>77</v>
      </c>
      <c r="BD2812" s="5" t="s">
        <v>679</v>
      </c>
      <c r="BE2812" s="5" t="s">
        <v>67</v>
      </c>
    </row>
    <row r="2813" spans="1:57" x14ac:dyDescent="0.25">
      <c r="A2813" s="5">
        <v>2812</v>
      </c>
      <c r="B2813" s="6">
        <v>42571.570879629631</v>
      </c>
      <c r="D2813" s="5" t="s">
        <v>318</v>
      </c>
      <c r="E2813" s="5" t="s">
        <v>351</v>
      </c>
      <c r="G2813" s="5" t="s">
        <v>64</v>
      </c>
      <c r="H2813" s="5" t="s">
        <v>319</v>
      </c>
      <c r="I2813" s="5" t="s">
        <v>75</v>
      </c>
      <c r="J2813" s="5" t="s">
        <v>65</v>
      </c>
      <c r="K2813" s="5" t="s">
        <v>65</v>
      </c>
      <c r="M2813" s="5" t="s">
        <v>191</v>
      </c>
      <c r="N2813" s="5" t="s">
        <v>66</v>
      </c>
      <c r="O2813" s="7">
        <v>0</v>
      </c>
      <c r="P2813" s="7">
        <v>0</v>
      </c>
      <c r="Q2813" s="7">
        <v>0</v>
      </c>
      <c r="R2813" s="7">
        <v>0</v>
      </c>
      <c r="T2813" s="5">
        <v>0</v>
      </c>
      <c r="W2813" s="5">
        <v>0</v>
      </c>
      <c r="Y2813" s="5">
        <v>0</v>
      </c>
      <c r="Z2813" s="5">
        <v>0</v>
      </c>
      <c r="AB2813" s="5">
        <v>0</v>
      </c>
      <c r="AC2813" s="5">
        <v>0</v>
      </c>
      <c r="AE2813" s="5">
        <v>0</v>
      </c>
      <c r="AF2813" s="5">
        <v>0</v>
      </c>
      <c r="AH2813" s="5">
        <v>0</v>
      </c>
      <c r="AJ2813" s="7">
        <v>0</v>
      </c>
      <c r="AZ2813" s="5" t="s">
        <v>175</v>
      </c>
      <c r="BB2813" s="5" t="s">
        <v>77</v>
      </c>
      <c r="BD2813" s="5" t="s">
        <v>711</v>
      </c>
      <c r="BE2813" s="5" t="s">
        <v>67</v>
      </c>
    </row>
    <row r="2814" spans="1:57" x14ac:dyDescent="0.25">
      <c r="A2814" s="5">
        <v>2813</v>
      </c>
      <c r="B2814" s="6">
        <v>42571.555428240739</v>
      </c>
      <c r="D2814" s="5" t="s">
        <v>318</v>
      </c>
      <c r="E2814" s="5" t="s">
        <v>330</v>
      </c>
      <c r="G2814" s="5" t="s">
        <v>80</v>
      </c>
      <c r="H2814" s="5" t="s">
        <v>319</v>
      </c>
      <c r="I2814" s="5" t="s">
        <v>75</v>
      </c>
      <c r="J2814" s="5" t="s">
        <v>65</v>
      </c>
      <c r="K2814" s="5" t="s">
        <v>65</v>
      </c>
      <c r="M2814" s="5" t="s">
        <v>293</v>
      </c>
      <c r="N2814" s="5" t="s">
        <v>200</v>
      </c>
      <c r="O2814" s="7">
        <v>0</v>
      </c>
      <c r="P2814" s="7">
        <v>0</v>
      </c>
      <c r="Q2814" s="14">
        <v>0</v>
      </c>
      <c r="R2814" s="14">
        <v>0</v>
      </c>
      <c r="T2814" s="5">
        <v>0</v>
      </c>
      <c r="W2814" s="5">
        <v>0</v>
      </c>
      <c r="Z2814" s="5">
        <v>0</v>
      </c>
      <c r="AC2814" s="5">
        <v>0</v>
      </c>
      <c r="AF2814" s="5">
        <v>0</v>
      </c>
      <c r="BB2814" s="5" t="s">
        <v>83</v>
      </c>
      <c r="BD2814" s="5" t="s">
        <v>331</v>
      </c>
      <c r="BE2814" s="5" t="s">
        <v>67</v>
      </c>
    </row>
    <row r="2815" spans="1:57" x14ac:dyDescent="0.25">
      <c r="A2815" s="5">
        <v>2814</v>
      </c>
      <c r="B2815" s="6">
        <v>42571.541863425926</v>
      </c>
      <c r="C2815" s="6">
        <v>42571.696909722225</v>
      </c>
      <c r="D2815" s="5" t="s">
        <v>336</v>
      </c>
      <c r="E2815" s="5" t="s">
        <v>68</v>
      </c>
      <c r="G2815" s="5" t="s">
        <v>64</v>
      </c>
      <c r="H2815" s="5" t="s">
        <v>319</v>
      </c>
      <c r="I2815" s="5" t="s">
        <v>69</v>
      </c>
      <c r="J2815" s="5" t="s">
        <v>65</v>
      </c>
      <c r="K2815" s="5" t="s">
        <v>65</v>
      </c>
      <c r="L2815" s="5">
        <v>1120195</v>
      </c>
      <c r="M2815" s="5" t="s">
        <v>70</v>
      </c>
      <c r="N2815" s="5" t="s">
        <v>70</v>
      </c>
      <c r="O2815" s="7">
        <v>0</v>
      </c>
      <c r="P2815" s="7">
        <v>0</v>
      </c>
      <c r="Q2815" s="7">
        <v>0</v>
      </c>
      <c r="R2815" s="7">
        <v>0</v>
      </c>
      <c r="T2815" s="5">
        <v>33</v>
      </c>
      <c r="U2815" s="5">
        <v>0</v>
      </c>
      <c r="V2815" s="5">
        <v>0</v>
      </c>
      <c r="W2815" s="5">
        <v>0</v>
      </c>
      <c r="Z2815" s="5">
        <v>0</v>
      </c>
      <c r="AC2815" s="5">
        <v>0</v>
      </c>
      <c r="AF2815" s="5">
        <v>0</v>
      </c>
      <c r="AI2815" s="7">
        <v>875.66980000000001</v>
      </c>
      <c r="AJ2815" s="7">
        <v>1.0684</v>
      </c>
      <c r="AK2815" s="5" t="s">
        <v>189</v>
      </c>
      <c r="AZ2815" s="5" t="s">
        <v>186</v>
      </c>
      <c r="BB2815" s="5" t="s">
        <v>71</v>
      </c>
    </row>
    <row r="2816" spans="1:57" x14ac:dyDescent="0.25">
      <c r="A2816" s="5">
        <v>2815</v>
      </c>
      <c r="B2816" s="6">
        <v>42571.541250000002</v>
      </c>
      <c r="C2816" s="6">
        <v>42571.682291666664</v>
      </c>
      <c r="D2816" s="5" t="s">
        <v>336</v>
      </c>
      <c r="E2816" s="5" t="s">
        <v>68</v>
      </c>
      <c r="G2816" s="5" t="s">
        <v>64</v>
      </c>
      <c r="H2816" s="5" t="s">
        <v>319</v>
      </c>
      <c r="I2816" s="5" t="s">
        <v>69</v>
      </c>
      <c r="J2816" s="5" t="s">
        <v>65</v>
      </c>
      <c r="K2816" s="5" t="s">
        <v>65</v>
      </c>
      <c r="L2816" s="5">
        <v>23679915</v>
      </c>
      <c r="M2816" s="5" t="s">
        <v>70</v>
      </c>
      <c r="N2816" s="5" t="s">
        <v>70</v>
      </c>
      <c r="O2816" s="7">
        <v>0</v>
      </c>
      <c r="P2816" s="7">
        <v>0</v>
      </c>
      <c r="Q2816" s="7">
        <v>0</v>
      </c>
      <c r="R2816" s="7">
        <v>0</v>
      </c>
      <c r="T2816" s="5">
        <v>33</v>
      </c>
      <c r="U2816" s="5">
        <v>0</v>
      </c>
      <c r="V2816" s="5">
        <v>0</v>
      </c>
      <c r="W2816" s="5">
        <v>0</v>
      </c>
      <c r="Z2816" s="5">
        <v>0</v>
      </c>
      <c r="AC2816" s="5">
        <v>0</v>
      </c>
      <c r="AF2816" s="5">
        <v>0</v>
      </c>
      <c r="AI2816" s="7">
        <v>897.1825</v>
      </c>
      <c r="AJ2816" s="7">
        <v>22.582999999999998</v>
      </c>
      <c r="AK2816" s="5" t="s">
        <v>190</v>
      </c>
      <c r="AZ2816" s="5" t="s">
        <v>185</v>
      </c>
      <c r="BB2816" s="5" t="s">
        <v>74</v>
      </c>
    </row>
    <row r="2817" spans="1:57" x14ac:dyDescent="0.25">
      <c r="A2817" s="5">
        <v>2816</v>
      </c>
      <c r="B2817" s="6">
        <v>42571.531655092593</v>
      </c>
      <c r="D2817" s="5" t="s">
        <v>329</v>
      </c>
      <c r="E2817" s="5" t="s">
        <v>318</v>
      </c>
      <c r="G2817" s="5">
        <v>0</v>
      </c>
      <c r="H2817" s="5" t="s">
        <v>319</v>
      </c>
      <c r="I2817" s="5" t="s">
        <v>176</v>
      </c>
      <c r="J2817" s="5" t="s">
        <v>65</v>
      </c>
      <c r="K2817" s="5" t="s">
        <v>65</v>
      </c>
      <c r="M2817" s="5" t="s">
        <v>675</v>
      </c>
      <c r="N2817" s="5" t="s">
        <v>200</v>
      </c>
      <c r="O2817" s="7">
        <v>0</v>
      </c>
      <c r="P2817" s="7">
        <v>0</v>
      </c>
      <c r="Q2817" s="7">
        <v>0</v>
      </c>
      <c r="R2817" s="7">
        <v>0</v>
      </c>
      <c r="T2817" s="5">
        <v>0</v>
      </c>
      <c r="W2817" s="5">
        <v>0</v>
      </c>
      <c r="Y2817" s="5">
        <v>0</v>
      </c>
      <c r="Z2817" s="5">
        <v>0</v>
      </c>
      <c r="AB2817" s="5">
        <v>0</v>
      </c>
      <c r="AC2817" s="5">
        <v>0</v>
      </c>
      <c r="AE2817" s="5">
        <v>0</v>
      </c>
      <c r="AF2817" s="5">
        <v>0</v>
      </c>
      <c r="AH2817" s="5">
        <v>0</v>
      </c>
      <c r="AJ2817" s="7">
        <v>0</v>
      </c>
      <c r="AZ2817" s="5" t="s">
        <v>175</v>
      </c>
      <c r="BB2817" s="5" t="s">
        <v>413</v>
      </c>
      <c r="BD2817" s="5" t="s">
        <v>361</v>
      </c>
      <c r="BE2817" s="5" t="s">
        <v>67</v>
      </c>
    </row>
    <row r="2818" spans="1:57" x14ac:dyDescent="0.25">
      <c r="A2818" s="5">
        <v>2817</v>
      </c>
      <c r="B2818" s="6">
        <v>42571.488576388889</v>
      </c>
      <c r="D2818" s="5" t="s">
        <v>792</v>
      </c>
      <c r="E2818" s="5" t="s">
        <v>318</v>
      </c>
      <c r="G2818" s="5" t="s">
        <v>64</v>
      </c>
      <c r="H2818" s="5" t="s">
        <v>319</v>
      </c>
      <c r="I2818" s="5" t="s">
        <v>176</v>
      </c>
      <c r="J2818" s="5" t="s">
        <v>65</v>
      </c>
      <c r="K2818" s="5" t="s">
        <v>65</v>
      </c>
      <c r="M2818" s="5" t="s">
        <v>297</v>
      </c>
      <c r="N2818" s="5" t="s">
        <v>76</v>
      </c>
      <c r="O2818" s="7">
        <v>0</v>
      </c>
      <c r="P2818" s="7">
        <v>0</v>
      </c>
      <c r="Q2818" s="7">
        <v>0</v>
      </c>
      <c r="R2818" s="7">
        <v>0</v>
      </c>
      <c r="T2818" s="5">
        <v>0</v>
      </c>
      <c r="W2818" s="5">
        <v>0</v>
      </c>
      <c r="Y2818" s="5">
        <v>0</v>
      </c>
      <c r="Z2818" s="5">
        <v>0</v>
      </c>
      <c r="AB2818" s="5">
        <v>0</v>
      </c>
      <c r="AC2818" s="5">
        <v>0</v>
      </c>
      <c r="AE2818" s="5">
        <v>0</v>
      </c>
      <c r="AF2818" s="5">
        <v>0</v>
      </c>
      <c r="AH2818" s="5">
        <v>0</v>
      </c>
      <c r="AJ2818" s="7">
        <v>0</v>
      </c>
      <c r="AZ2818" s="5" t="s">
        <v>175</v>
      </c>
      <c r="BB2818" s="5" t="s">
        <v>178</v>
      </c>
      <c r="BD2818" s="5" t="s">
        <v>361</v>
      </c>
      <c r="BE2818" s="5" t="s">
        <v>67</v>
      </c>
    </row>
    <row r="2819" spans="1:57" x14ac:dyDescent="0.25">
      <c r="A2819" s="5">
        <v>2818</v>
      </c>
      <c r="B2819" s="6">
        <v>42571.421354166669</v>
      </c>
      <c r="C2819" s="6">
        <v>42571.655173611114</v>
      </c>
      <c r="D2819" s="5" t="s">
        <v>336</v>
      </c>
      <c r="E2819" s="5" t="s">
        <v>241</v>
      </c>
      <c r="F2819" s="5" t="s">
        <v>337</v>
      </c>
      <c r="G2819" s="5" t="s">
        <v>64</v>
      </c>
      <c r="H2819" s="5" t="s">
        <v>319</v>
      </c>
      <c r="I2819" s="5" t="s">
        <v>69</v>
      </c>
      <c r="J2819" s="5" t="s">
        <v>65</v>
      </c>
      <c r="K2819" s="5" t="s">
        <v>65</v>
      </c>
      <c r="L2819" s="5">
        <v>1514818</v>
      </c>
      <c r="M2819" s="5" t="s">
        <v>70</v>
      </c>
      <c r="N2819" s="5" t="s">
        <v>70</v>
      </c>
      <c r="O2819" s="7">
        <v>0</v>
      </c>
      <c r="P2819" s="7">
        <v>0</v>
      </c>
      <c r="Q2819" s="7">
        <v>0</v>
      </c>
      <c r="R2819" s="7">
        <v>0</v>
      </c>
      <c r="T2819" s="5">
        <v>33</v>
      </c>
      <c r="U2819" s="5">
        <v>0</v>
      </c>
      <c r="V2819" s="5">
        <v>0</v>
      </c>
      <c r="W2819" s="5">
        <v>0</v>
      </c>
      <c r="Z2819" s="5">
        <v>0</v>
      </c>
      <c r="AC2819" s="5">
        <v>0</v>
      </c>
      <c r="AF2819" s="5">
        <v>0</v>
      </c>
      <c r="AI2819" s="7">
        <v>926.59939999999995</v>
      </c>
      <c r="AJ2819" s="7">
        <v>1.4442999999999999</v>
      </c>
      <c r="AK2819" s="5" t="s">
        <v>149</v>
      </c>
      <c r="AZ2819" s="5" t="s">
        <v>186</v>
      </c>
      <c r="BB2819" s="5" t="s">
        <v>71</v>
      </c>
    </row>
    <row r="2820" spans="1:57" x14ac:dyDescent="0.25">
      <c r="A2820" s="5">
        <v>2819</v>
      </c>
      <c r="B2820" s="6">
        <v>42571.420486111114</v>
      </c>
      <c r="C2820" s="6">
        <v>42571.641400462962</v>
      </c>
      <c r="D2820" s="5" t="s">
        <v>336</v>
      </c>
      <c r="E2820" s="5" t="s">
        <v>241</v>
      </c>
      <c r="F2820" s="5" t="s">
        <v>337</v>
      </c>
      <c r="G2820" s="5" t="s">
        <v>64</v>
      </c>
      <c r="H2820" s="5" t="s">
        <v>319</v>
      </c>
      <c r="I2820" s="5" t="s">
        <v>69</v>
      </c>
      <c r="J2820" s="5" t="s">
        <v>65</v>
      </c>
      <c r="K2820" s="5" t="s">
        <v>65</v>
      </c>
      <c r="L2820" s="5">
        <v>32249086</v>
      </c>
      <c r="M2820" s="5" t="s">
        <v>70</v>
      </c>
      <c r="N2820" s="5" t="s">
        <v>70</v>
      </c>
      <c r="O2820" s="7">
        <v>0</v>
      </c>
      <c r="P2820" s="7">
        <v>0</v>
      </c>
      <c r="Q2820" s="7">
        <v>0</v>
      </c>
      <c r="R2820" s="7">
        <v>0</v>
      </c>
      <c r="T2820" s="5">
        <v>33</v>
      </c>
      <c r="U2820" s="5">
        <v>0</v>
      </c>
      <c r="V2820" s="5">
        <v>0</v>
      </c>
      <c r="W2820" s="5">
        <v>0</v>
      </c>
      <c r="Z2820" s="5">
        <v>0</v>
      </c>
      <c r="AC2820" s="5">
        <v>0</v>
      </c>
      <c r="AF2820" s="5">
        <v>0</v>
      </c>
      <c r="AI2820" s="7">
        <v>929.38170000000002</v>
      </c>
      <c r="AJ2820" s="7">
        <v>30.754899999999999</v>
      </c>
      <c r="AK2820" s="5" t="s">
        <v>148</v>
      </c>
      <c r="AZ2820" s="5" t="s">
        <v>185</v>
      </c>
      <c r="BB2820" s="5" t="s">
        <v>74</v>
      </c>
    </row>
    <row r="2821" spans="1:57" x14ac:dyDescent="0.25">
      <c r="A2821" s="5">
        <v>2820</v>
      </c>
      <c r="B2821" s="6">
        <v>42571.413090277776</v>
      </c>
      <c r="D2821" s="5" t="s">
        <v>318</v>
      </c>
      <c r="E2821" s="5" t="s">
        <v>330</v>
      </c>
      <c r="G2821" s="5" t="s">
        <v>64</v>
      </c>
      <c r="H2821" s="5" t="s">
        <v>319</v>
      </c>
      <c r="I2821" s="5" t="s">
        <v>75</v>
      </c>
      <c r="J2821" s="5" t="s">
        <v>65</v>
      </c>
      <c r="K2821" s="5" t="s">
        <v>65</v>
      </c>
      <c r="M2821" s="5" t="s">
        <v>293</v>
      </c>
      <c r="N2821" s="5" t="s">
        <v>200</v>
      </c>
      <c r="O2821" s="7">
        <v>0</v>
      </c>
      <c r="P2821" s="7">
        <v>0</v>
      </c>
      <c r="Q2821" s="7">
        <v>0</v>
      </c>
      <c r="R2821" s="7">
        <v>0</v>
      </c>
      <c r="T2821" s="5">
        <v>0</v>
      </c>
      <c r="W2821" s="5">
        <v>0</v>
      </c>
      <c r="Y2821" s="5">
        <v>0</v>
      </c>
      <c r="Z2821" s="5">
        <v>0</v>
      </c>
      <c r="AB2821" s="5">
        <v>0</v>
      </c>
      <c r="AC2821" s="5">
        <v>0</v>
      </c>
      <c r="AE2821" s="5">
        <v>0</v>
      </c>
      <c r="AF2821" s="5">
        <v>0</v>
      </c>
      <c r="AH2821" s="5">
        <v>0</v>
      </c>
      <c r="AJ2821" s="7">
        <v>0</v>
      </c>
      <c r="AZ2821" s="5" t="s">
        <v>175</v>
      </c>
      <c r="BB2821" s="5" t="s">
        <v>77</v>
      </c>
      <c r="BD2821" s="5" t="s">
        <v>829</v>
      </c>
      <c r="BE2821" s="5" t="s">
        <v>67</v>
      </c>
    </row>
    <row r="2822" spans="1:57" x14ac:dyDescent="0.25">
      <c r="A2822" s="5">
        <v>2821</v>
      </c>
      <c r="B2822" s="6">
        <v>42571.338020833333</v>
      </c>
      <c r="C2822" s="6">
        <v>42571.487002314818</v>
      </c>
      <c r="D2822" s="5" t="s">
        <v>336</v>
      </c>
      <c r="E2822" s="5" t="s">
        <v>68</v>
      </c>
      <c r="F2822" s="5" t="s">
        <v>337</v>
      </c>
      <c r="G2822" s="5" t="s">
        <v>64</v>
      </c>
      <c r="H2822" s="5" t="s">
        <v>319</v>
      </c>
      <c r="I2822" s="5" t="s">
        <v>69</v>
      </c>
      <c r="J2822" s="5" t="s">
        <v>65</v>
      </c>
      <c r="K2822" s="5" t="s">
        <v>65</v>
      </c>
      <c r="L2822" s="5">
        <v>90780</v>
      </c>
      <c r="M2822" s="5" t="s">
        <v>70</v>
      </c>
      <c r="N2822" s="5" t="s">
        <v>70</v>
      </c>
      <c r="O2822" s="7">
        <v>0</v>
      </c>
      <c r="P2822" s="7">
        <v>0</v>
      </c>
      <c r="Q2822" s="7">
        <v>0</v>
      </c>
      <c r="R2822" s="7">
        <v>0</v>
      </c>
      <c r="T2822" s="5">
        <v>33</v>
      </c>
      <c r="U2822" s="5">
        <v>0</v>
      </c>
      <c r="V2822" s="5">
        <v>0</v>
      </c>
      <c r="W2822" s="5">
        <v>0</v>
      </c>
      <c r="Z2822" s="5">
        <v>0</v>
      </c>
      <c r="AC2822" s="5">
        <v>0</v>
      </c>
      <c r="AF2822" s="5">
        <v>0</v>
      </c>
      <c r="AI2822" s="7">
        <v>929.87480000000005</v>
      </c>
      <c r="AJ2822" s="7">
        <v>8.6900000000000005E-2</v>
      </c>
      <c r="AK2822" s="5" t="s">
        <v>189</v>
      </c>
      <c r="AZ2822" s="5" t="s">
        <v>186</v>
      </c>
      <c r="BB2822" s="5" t="s">
        <v>71</v>
      </c>
    </row>
    <row r="2823" spans="1:57" x14ac:dyDescent="0.25">
      <c r="A2823" s="5">
        <v>2822</v>
      </c>
      <c r="B2823" s="6">
        <v>42571.337152777778</v>
      </c>
      <c r="C2823" s="6">
        <v>42571.479421296295</v>
      </c>
      <c r="D2823" s="5" t="s">
        <v>336</v>
      </c>
      <c r="E2823" s="5" t="s">
        <v>68</v>
      </c>
      <c r="F2823" s="5" t="s">
        <v>337</v>
      </c>
      <c r="G2823" s="5" t="s">
        <v>64</v>
      </c>
      <c r="H2823" s="5" t="s">
        <v>319</v>
      </c>
      <c r="I2823" s="5" t="s">
        <v>69</v>
      </c>
      <c r="J2823" s="5" t="s">
        <v>65</v>
      </c>
      <c r="K2823" s="5" t="s">
        <v>65</v>
      </c>
      <c r="L2823" s="5">
        <v>31501513</v>
      </c>
      <c r="M2823" s="5" t="s">
        <v>70</v>
      </c>
      <c r="N2823" s="5" t="s">
        <v>70</v>
      </c>
      <c r="O2823" s="7">
        <v>0</v>
      </c>
      <c r="P2823" s="7">
        <v>0</v>
      </c>
      <c r="Q2823" s="7">
        <v>0</v>
      </c>
      <c r="R2823" s="7">
        <v>0</v>
      </c>
      <c r="T2823" s="5">
        <v>33</v>
      </c>
      <c r="U2823" s="5">
        <v>0</v>
      </c>
      <c r="V2823" s="5">
        <v>0</v>
      </c>
      <c r="W2823" s="5">
        <v>0</v>
      </c>
      <c r="Z2823" s="5">
        <v>0</v>
      </c>
      <c r="AC2823" s="5">
        <v>0</v>
      </c>
      <c r="AF2823" s="5">
        <v>0</v>
      </c>
      <c r="AI2823" s="7">
        <v>959.51160000000004</v>
      </c>
      <c r="AJ2823" s="7">
        <v>30.042999999999999</v>
      </c>
      <c r="AK2823" s="5" t="s">
        <v>190</v>
      </c>
      <c r="AZ2823" s="5" t="s">
        <v>185</v>
      </c>
      <c r="BB2823" s="5" t="s">
        <v>74</v>
      </c>
    </row>
    <row r="2824" spans="1:57" x14ac:dyDescent="0.25">
      <c r="A2824" s="5">
        <v>2823</v>
      </c>
      <c r="B2824" s="6">
        <v>42571.335868055554</v>
      </c>
      <c r="D2824" s="5" t="s">
        <v>317</v>
      </c>
      <c r="E2824" s="5" t="s">
        <v>318</v>
      </c>
      <c r="F2824" s="5" t="s">
        <v>317</v>
      </c>
      <c r="G2824" s="5" t="s">
        <v>80</v>
      </c>
      <c r="H2824" s="5" t="s">
        <v>319</v>
      </c>
      <c r="I2824" s="5" t="s">
        <v>320</v>
      </c>
      <c r="J2824" s="5" t="s">
        <v>65</v>
      </c>
      <c r="K2824" s="5" t="s">
        <v>65</v>
      </c>
      <c r="M2824" s="5" t="s">
        <v>222</v>
      </c>
      <c r="N2824" s="5" t="s">
        <v>66</v>
      </c>
      <c r="O2824" s="7">
        <v>0</v>
      </c>
      <c r="P2824" s="7">
        <v>0</v>
      </c>
      <c r="Q2824" s="7">
        <v>0</v>
      </c>
      <c r="R2824" s="7">
        <v>0</v>
      </c>
      <c r="T2824" s="5">
        <v>0</v>
      </c>
      <c r="W2824" s="5">
        <v>0</v>
      </c>
      <c r="Y2824" s="5">
        <v>0</v>
      </c>
      <c r="Z2824" s="5">
        <v>0</v>
      </c>
      <c r="AB2824" s="5">
        <v>0</v>
      </c>
      <c r="AC2824" s="5">
        <v>0</v>
      </c>
      <c r="AE2824" s="5">
        <v>0</v>
      </c>
      <c r="AF2824" s="5">
        <v>0</v>
      </c>
      <c r="AH2824" s="5">
        <v>0</v>
      </c>
      <c r="AJ2824" s="7">
        <v>0</v>
      </c>
      <c r="BB2824" s="5" t="s">
        <v>322</v>
      </c>
      <c r="BD2824" s="5" t="s">
        <v>323</v>
      </c>
      <c r="BE2824" s="5" t="s">
        <v>324</v>
      </c>
    </row>
    <row r="2825" spans="1:57" x14ac:dyDescent="0.25">
      <c r="A2825" s="5">
        <v>2824</v>
      </c>
      <c r="B2825" s="6">
        <v>42571.335717592592</v>
      </c>
      <c r="D2825" s="5" t="s">
        <v>317</v>
      </c>
      <c r="E2825" s="5" t="s">
        <v>318</v>
      </c>
      <c r="F2825" s="5" t="s">
        <v>317</v>
      </c>
      <c r="G2825" s="5" t="s">
        <v>80</v>
      </c>
      <c r="H2825" s="5" t="s">
        <v>319</v>
      </c>
      <c r="I2825" s="5" t="s">
        <v>320</v>
      </c>
      <c r="J2825" s="5" t="s">
        <v>65</v>
      </c>
      <c r="K2825" s="5" t="s">
        <v>65</v>
      </c>
      <c r="M2825" s="5" t="s">
        <v>325</v>
      </c>
      <c r="N2825" s="5" t="s">
        <v>66</v>
      </c>
      <c r="O2825" s="7">
        <v>0</v>
      </c>
      <c r="P2825" s="7">
        <v>0</v>
      </c>
      <c r="Q2825" s="7">
        <v>0</v>
      </c>
      <c r="R2825" s="7">
        <v>0</v>
      </c>
      <c r="T2825" s="5">
        <v>0</v>
      </c>
      <c r="W2825" s="5">
        <v>0</v>
      </c>
      <c r="Y2825" s="5">
        <v>0</v>
      </c>
      <c r="Z2825" s="5">
        <v>0</v>
      </c>
      <c r="AB2825" s="5">
        <v>0</v>
      </c>
      <c r="AC2825" s="5">
        <v>0</v>
      </c>
      <c r="AE2825" s="5">
        <v>0</v>
      </c>
      <c r="AF2825" s="5">
        <v>0</v>
      </c>
      <c r="AH2825" s="5">
        <v>0</v>
      </c>
      <c r="AJ2825" s="7">
        <v>0</v>
      </c>
      <c r="BB2825" s="5" t="s">
        <v>322</v>
      </c>
      <c r="BD2825" s="5" t="s">
        <v>323</v>
      </c>
      <c r="BE2825" s="5" t="s">
        <v>324</v>
      </c>
    </row>
    <row r="2826" spans="1:57" x14ac:dyDescent="0.25">
      <c r="A2826" s="5">
        <v>2825</v>
      </c>
      <c r="B2826" s="6">
        <v>42570.922974537039</v>
      </c>
      <c r="C2826" s="6">
        <v>42571.105300925927</v>
      </c>
      <c r="D2826" s="5" t="s">
        <v>336</v>
      </c>
      <c r="E2826" s="5" t="s">
        <v>241</v>
      </c>
      <c r="F2826" s="5" t="s">
        <v>337</v>
      </c>
      <c r="G2826" s="5" t="s">
        <v>64</v>
      </c>
      <c r="H2826" s="5" t="s">
        <v>319</v>
      </c>
      <c r="I2826" s="5" t="s">
        <v>69</v>
      </c>
      <c r="J2826" s="5" t="s">
        <v>65</v>
      </c>
      <c r="K2826" s="5" t="s">
        <v>65</v>
      </c>
      <c r="L2826" s="5">
        <v>50040</v>
      </c>
      <c r="M2826" s="5" t="s">
        <v>70</v>
      </c>
      <c r="N2826" s="5" t="s">
        <v>70</v>
      </c>
      <c r="O2826" s="7">
        <v>0</v>
      </c>
      <c r="P2826" s="7">
        <v>0</v>
      </c>
      <c r="Q2826" s="7">
        <v>0</v>
      </c>
      <c r="R2826" s="7">
        <v>0</v>
      </c>
      <c r="T2826" s="5">
        <v>33</v>
      </c>
      <c r="U2826" s="5">
        <v>0</v>
      </c>
      <c r="V2826" s="5">
        <v>0</v>
      </c>
      <c r="W2826" s="5">
        <v>0</v>
      </c>
      <c r="Z2826" s="5">
        <v>0</v>
      </c>
      <c r="AC2826" s="5">
        <v>0</v>
      </c>
      <c r="AF2826" s="5">
        <v>0</v>
      </c>
      <c r="AI2826" s="7">
        <v>963.44320000000005</v>
      </c>
      <c r="AJ2826" s="7">
        <v>4.7899999999999998E-2</v>
      </c>
      <c r="AK2826" s="5" t="s">
        <v>149</v>
      </c>
      <c r="AZ2826" s="5" t="s">
        <v>186</v>
      </c>
      <c r="BB2826" s="5" t="s">
        <v>71</v>
      </c>
    </row>
    <row r="2827" spans="1:57" x14ac:dyDescent="0.25">
      <c r="A2827" s="5">
        <v>2826</v>
      </c>
      <c r="B2827" s="6">
        <v>42570.922974537039</v>
      </c>
      <c r="C2827" s="6">
        <v>42571.131782407407</v>
      </c>
      <c r="D2827" s="5" t="s">
        <v>336</v>
      </c>
      <c r="E2827" s="5" t="s">
        <v>241</v>
      </c>
      <c r="F2827" s="5" t="s">
        <v>337</v>
      </c>
      <c r="G2827" s="5" t="s">
        <v>64</v>
      </c>
      <c r="H2827" s="5" t="s">
        <v>319</v>
      </c>
      <c r="I2827" s="5" t="s">
        <v>69</v>
      </c>
      <c r="J2827" s="5" t="s">
        <v>65</v>
      </c>
      <c r="K2827" s="5" t="s">
        <v>65</v>
      </c>
      <c r="L2827" s="5">
        <v>4071881</v>
      </c>
      <c r="M2827" s="5" t="s">
        <v>70</v>
      </c>
      <c r="N2827" s="5" t="s">
        <v>70</v>
      </c>
      <c r="O2827" s="7">
        <v>0</v>
      </c>
      <c r="P2827" s="7">
        <v>0</v>
      </c>
      <c r="Q2827" s="7">
        <v>0</v>
      </c>
      <c r="R2827" s="7">
        <v>0</v>
      </c>
      <c r="T2827" s="5">
        <v>33</v>
      </c>
      <c r="U2827" s="5">
        <v>0</v>
      </c>
      <c r="V2827" s="5">
        <v>0</v>
      </c>
      <c r="W2827" s="5">
        <v>0</v>
      </c>
      <c r="Z2827" s="5">
        <v>0</v>
      </c>
      <c r="AC2827" s="5">
        <v>0</v>
      </c>
      <c r="AF2827" s="5">
        <v>0</v>
      </c>
      <c r="AI2827" s="7">
        <v>963.39530000000002</v>
      </c>
      <c r="AJ2827" s="7">
        <v>3.8837999999999999</v>
      </c>
      <c r="AK2827" s="5" t="s">
        <v>148</v>
      </c>
      <c r="AZ2827" s="5" t="s">
        <v>185</v>
      </c>
      <c r="BB2827" s="5" t="s">
        <v>74</v>
      </c>
    </row>
    <row r="2828" spans="1:57" x14ac:dyDescent="0.25">
      <c r="A2828" s="5">
        <v>2827</v>
      </c>
      <c r="B2828" s="6">
        <v>42570.917094907411</v>
      </c>
      <c r="C2828" s="6">
        <v>42571.102673611109</v>
      </c>
      <c r="D2828" s="5" t="s">
        <v>336</v>
      </c>
      <c r="E2828" s="5" t="s">
        <v>241</v>
      </c>
      <c r="F2828" s="5" t="s">
        <v>337</v>
      </c>
      <c r="G2828" s="5" t="s">
        <v>64</v>
      </c>
      <c r="H2828" s="5" t="s">
        <v>319</v>
      </c>
      <c r="I2828" s="5" t="s">
        <v>69</v>
      </c>
      <c r="J2828" s="5" t="s">
        <v>65</v>
      </c>
      <c r="K2828" s="5" t="s">
        <v>65</v>
      </c>
      <c r="L2828" s="5">
        <v>21075</v>
      </c>
      <c r="M2828" s="5" t="s">
        <v>70</v>
      </c>
      <c r="N2828" s="5" t="s">
        <v>70</v>
      </c>
      <c r="O2828" s="7">
        <v>0</v>
      </c>
      <c r="P2828" s="7">
        <v>0</v>
      </c>
      <c r="Q2828" s="7">
        <v>0</v>
      </c>
      <c r="R2828" s="7">
        <v>0</v>
      </c>
      <c r="T2828" s="5">
        <v>39</v>
      </c>
      <c r="U2828" s="5">
        <v>0</v>
      </c>
      <c r="V2828" s="5">
        <v>0</v>
      </c>
      <c r="W2828" s="5">
        <v>0</v>
      </c>
      <c r="Z2828" s="5">
        <v>0</v>
      </c>
      <c r="AC2828" s="5">
        <v>0</v>
      </c>
      <c r="AF2828" s="5">
        <v>0</v>
      </c>
      <c r="AI2828" s="7">
        <v>0.1943</v>
      </c>
      <c r="AJ2828" s="7">
        <v>1.95E-2</v>
      </c>
      <c r="AK2828" s="5" t="s">
        <v>78</v>
      </c>
      <c r="BB2828" s="5" t="s">
        <v>79</v>
      </c>
    </row>
    <row r="2829" spans="1:57" x14ac:dyDescent="0.25">
      <c r="A2829" s="5">
        <v>2828</v>
      </c>
      <c r="B2829" s="6">
        <v>42570.906180555554</v>
      </c>
      <c r="C2829" s="6">
        <v>42570.929791666669</v>
      </c>
      <c r="D2829" s="5" t="s">
        <v>336</v>
      </c>
      <c r="E2829" s="5" t="s">
        <v>241</v>
      </c>
      <c r="F2829" s="5" t="s">
        <v>337</v>
      </c>
      <c r="G2829" s="5" t="s">
        <v>64</v>
      </c>
      <c r="H2829" s="5" t="s">
        <v>319</v>
      </c>
      <c r="I2829" s="5" t="s">
        <v>69</v>
      </c>
      <c r="J2829" s="5" t="s">
        <v>65</v>
      </c>
      <c r="K2829" s="5" t="s">
        <v>65</v>
      </c>
      <c r="L2829" s="5">
        <v>842934</v>
      </c>
      <c r="M2829" s="5" t="s">
        <v>70</v>
      </c>
      <c r="N2829" s="5" t="s">
        <v>70</v>
      </c>
      <c r="O2829" s="7">
        <v>0</v>
      </c>
      <c r="P2829" s="7">
        <v>1.5807</v>
      </c>
      <c r="Q2829" s="7">
        <v>0</v>
      </c>
      <c r="R2829" s="7">
        <v>0</v>
      </c>
      <c r="S2829" s="5" t="s">
        <v>350</v>
      </c>
      <c r="T2829" s="5">
        <v>39</v>
      </c>
      <c r="U2829" s="5">
        <v>0</v>
      </c>
      <c r="V2829" s="5">
        <v>0</v>
      </c>
      <c r="W2829" s="5">
        <v>1</v>
      </c>
      <c r="X2829" s="5">
        <v>1.5820000000000001</v>
      </c>
      <c r="Y2829" s="5">
        <v>1.5807</v>
      </c>
      <c r="Z2829" s="5">
        <v>0</v>
      </c>
      <c r="AC2829" s="5">
        <v>0</v>
      </c>
      <c r="AF2829" s="5">
        <v>0</v>
      </c>
      <c r="AI2829" s="7">
        <v>0.20119999999999999</v>
      </c>
      <c r="AJ2829" s="7">
        <v>6.7999999999999996E-3</v>
      </c>
      <c r="AK2829" s="5" t="s">
        <v>72</v>
      </c>
      <c r="BB2829" s="5" t="s">
        <v>73</v>
      </c>
    </row>
    <row r="2830" spans="1:57" x14ac:dyDescent="0.25">
      <c r="A2830" s="5">
        <v>2829</v>
      </c>
      <c r="B2830" s="6">
        <v>42570.901307870372</v>
      </c>
      <c r="D2830" s="5" t="s">
        <v>318</v>
      </c>
      <c r="E2830" s="5" t="s">
        <v>346</v>
      </c>
      <c r="G2830" s="5" t="s">
        <v>64</v>
      </c>
      <c r="H2830" s="5" t="s">
        <v>319</v>
      </c>
      <c r="I2830" s="5" t="s">
        <v>75</v>
      </c>
      <c r="J2830" s="5" t="s">
        <v>65</v>
      </c>
      <c r="K2830" s="5" t="s">
        <v>65</v>
      </c>
      <c r="M2830" s="5" t="s">
        <v>734</v>
      </c>
      <c r="N2830" s="5" t="s">
        <v>200</v>
      </c>
      <c r="O2830" s="7">
        <v>0</v>
      </c>
      <c r="P2830" s="7">
        <v>0</v>
      </c>
      <c r="Q2830" s="7">
        <v>0</v>
      </c>
      <c r="R2830" s="7">
        <v>0</v>
      </c>
      <c r="T2830" s="5">
        <v>0</v>
      </c>
      <c r="W2830" s="5">
        <v>0</v>
      </c>
      <c r="Y2830" s="5">
        <v>0</v>
      </c>
      <c r="Z2830" s="5">
        <v>0</v>
      </c>
      <c r="AB2830" s="5">
        <v>0</v>
      </c>
      <c r="AC2830" s="5">
        <v>0</v>
      </c>
      <c r="AE2830" s="5">
        <v>0</v>
      </c>
      <c r="AF2830" s="5">
        <v>0</v>
      </c>
      <c r="AH2830" s="5">
        <v>0</v>
      </c>
      <c r="AJ2830" s="7">
        <v>0</v>
      </c>
      <c r="AZ2830" s="5" t="s">
        <v>175</v>
      </c>
      <c r="BB2830" s="5" t="s">
        <v>77</v>
      </c>
      <c r="BD2830" s="5" t="s">
        <v>331</v>
      </c>
      <c r="BE2830" s="5" t="s">
        <v>67</v>
      </c>
    </row>
    <row r="2831" spans="1:57" x14ac:dyDescent="0.25">
      <c r="A2831" s="5">
        <v>2830</v>
      </c>
      <c r="B2831" s="6">
        <v>42570.864745370367</v>
      </c>
      <c r="D2831" s="5" t="s">
        <v>318</v>
      </c>
      <c r="E2831" s="5" t="s">
        <v>827</v>
      </c>
      <c r="G2831" s="5" t="s">
        <v>64</v>
      </c>
      <c r="H2831" s="5" t="s">
        <v>319</v>
      </c>
      <c r="I2831" s="5" t="s">
        <v>75</v>
      </c>
      <c r="J2831" s="5" t="s">
        <v>65</v>
      </c>
      <c r="K2831" s="5" t="s">
        <v>65</v>
      </c>
      <c r="M2831" s="5" t="s">
        <v>460</v>
      </c>
      <c r="N2831" s="5" t="s">
        <v>196</v>
      </c>
      <c r="O2831" s="7">
        <v>0</v>
      </c>
      <c r="P2831" s="7">
        <v>0</v>
      </c>
      <c r="Q2831" s="7">
        <v>0</v>
      </c>
      <c r="R2831" s="7">
        <v>0</v>
      </c>
      <c r="T2831" s="5">
        <v>0</v>
      </c>
      <c r="W2831" s="5">
        <v>0</v>
      </c>
      <c r="Y2831" s="5">
        <v>0</v>
      </c>
      <c r="Z2831" s="5">
        <v>0</v>
      </c>
      <c r="AB2831" s="5">
        <v>0</v>
      </c>
      <c r="AC2831" s="5">
        <v>0</v>
      </c>
      <c r="AE2831" s="5">
        <v>0</v>
      </c>
      <c r="AF2831" s="5">
        <v>0</v>
      </c>
      <c r="AH2831" s="5">
        <v>0</v>
      </c>
      <c r="AJ2831" s="7">
        <v>0</v>
      </c>
      <c r="AZ2831" s="5" t="s">
        <v>175</v>
      </c>
      <c r="BB2831" s="5" t="s">
        <v>77</v>
      </c>
      <c r="BD2831" s="5" t="s">
        <v>331</v>
      </c>
      <c r="BE2831" s="5" t="s">
        <v>67</v>
      </c>
    </row>
    <row r="2832" spans="1:57" x14ac:dyDescent="0.25">
      <c r="A2832" s="5">
        <v>2831</v>
      </c>
      <c r="B2832" s="6">
        <v>42570.843356481484</v>
      </c>
      <c r="D2832" s="5" t="s">
        <v>318</v>
      </c>
      <c r="E2832" s="5" t="s">
        <v>330</v>
      </c>
      <c r="F2832" s="5">
        <v>0</v>
      </c>
      <c r="G2832" s="5" t="s">
        <v>64</v>
      </c>
      <c r="H2832" s="5" t="s">
        <v>319</v>
      </c>
      <c r="I2832" s="5" t="s">
        <v>81</v>
      </c>
      <c r="J2832" s="5" t="s">
        <v>65</v>
      </c>
      <c r="K2832" s="5" t="s">
        <v>65</v>
      </c>
      <c r="L2832" s="5">
        <v>0</v>
      </c>
      <c r="M2832" s="5" t="s">
        <v>70</v>
      </c>
      <c r="N2832" s="5" t="s">
        <v>70</v>
      </c>
      <c r="O2832" s="7">
        <v>0</v>
      </c>
      <c r="P2832" s="7">
        <v>0</v>
      </c>
      <c r="Q2832" s="7">
        <v>0</v>
      </c>
      <c r="R2832" s="7">
        <v>0</v>
      </c>
      <c r="T2832" s="5">
        <v>0</v>
      </c>
      <c r="U2832" s="5">
        <v>0</v>
      </c>
      <c r="V2832" s="5">
        <v>0</v>
      </c>
      <c r="W2832" s="5">
        <v>0</v>
      </c>
      <c r="Y2832" s="5">
        <v>0</v>
      </c>
      <c r="Z2832" s="5">
        <v>0</v>
      </c>
      <c r="AB2832" s="5">
        <v>0</v>
      </c>
      <c r="AC2832" s="5">
        <v>0</v>
      </c>
      <c r="AE2832" s="5">
        <v>0</v>
      </c>
      <c r="AF2832" s="5">
        <v>0</v>
      </c>
      <c r="AH2832" s="5">
        <v>0</v>
      </c>
      <c r="AJ2832" s="7">
        <v>0</v>
      </c>
      <c r="AZ2832" s="5" t="s">
        <v>175</v>
      </c>
      <c r="BB2832" s="5" t="s">
        <v>82</v>
      </c>
      <c r="BD2832" s="5">
        <v>0</v>
      </c>
      <c r="BE2832" s="5">
        <v>0</v>
      </c>
    </row>
    <row r="2833" spans="1:57" x14ac:dyDescent="0.25">
      <c r="A2833" s="5">
        <v>2832</v>
      </c>
      <c r="B2833" s="6">
        <v>42570.816087962965</v>
      </c>
      <c r="D2833" s="5" t="s">
        <v>318</v>
      </c>
      <c r="E2833" s="5" t="s">
        <v>830</v>
      </c>
      <c r="G2833" s="5" t="s">
        <v>64</v>
      </c>
      <c r="H2833" s="5" t="s">
        <v>319</v>
      </c>
      <c r="I2833" s="5" t="s">
        <v>75</v>
      </c>
      <c r="J2833" s="5" t="s">
        <v>65</v>
      </c>
      <c r="K2833" s="5" t="s">
        <v>65</v>
      </c>
      <c r="M2833" s="5" t="s">
        <v>279</v>
      </c>
      <c r="N2833" s="5" t="s">
        <v>76</v>
      </c>
      <c r="O2833" s="7">
        <v>0</v>
      </c>
      <c r="P2833" s="7">
        <v>0</v>
      </c>
      <c r="Q2833" s="7">
        <v>0</v>
      </c>
      <c r="R2833" s="7">
        <v>0</v>
      </c>
      <c r="T2833" s="5">
        <v>0</v>
      </c>
      <c r="W2833" s="5">
        <v>0</v>
      </c>
      <c r="Y2833" s="5">
        <v>0</v>
      </c>
      <c r="Z2833" s="5">
        <v>0</v>
      </c>
      <c r="AB2833" s="5">
        <v>0</v>
      </c>
      <c r="AC2833" s="5">
        <v>0</v>
      </c>
      <c r="AE2833" s="5">
        <v>0</v>
      </c>
      <c r="AF2833" s="5">
        <v>0</v>
      </c>
      <c r="AH2833" s="5">
        <v>0</v>
      </c>
      <c r="AJ2833" s="7">
        <v>0</v>
      </c>
      <c r="AZ2833" s="5" t="s">
        <v>175</v>
      </c>
      <c r="BB2833" s="5" t="s">
        <v>77</v>
      </c>
      <c r="BD2833" s="5" t="s">
        <v>331</v>
      </c>
      <c r="BE2833" s="5" t="s">
        <v>67</v>
      </c>
    </row>
    <row r="2834" spans="1:57" x14ac:dyDescent="0.25">
      <c r="A2834" s="5">
        <v>2833</v>
      </c>
      <c r="B2834" s="6">
        <v>42570.805972222224</v>
      </c>
      <c r="C2834" s="6">
        <v>42570.976099537038</v>
      </c>
      <c r="D2834" s="5" t="s">
        <v>336</v>
      </c>
      <c r="E2834" s="5" t="s">
        <v>241</v>
      </c>
      <c r="F2834" s="5" t="s">
        <v>337</v>
      </c>
      <c r="G2834" s="5" t="s">
        <v>64</v>
      </c>
      <c r="H2834" s="5" t="s">
        <v>319</v>
      </c>
      <c r="I2834" s="5" t="s">
        <v>69</v>
      </c>
      <c r="J2834" s="5" t="s">
        <v>65</v>
      </c>
      <c r="K2834" s="5" t="s">
        <v>65</v>
      </c>
      <c r="L2834" s="5">
        <v>0</v>
      </c>
      <c r="M2834" s="5" t="s">
        <v>70</v>
      </c>
      <c r="N2834" s="5" t="s">
        <v>70</v>
      </c>
      <c r="O2834" s="7">
        <v>0</v>
      </c>
      <c r="P2834" s="7">
        <v>0</v>
      </c>
      <c r="Q2834" s="7">
        <v>0</v>
      </c>
      <c r="R2834" s="7">
        <v>0</v>
      </c>
      <c r="T2834" s="5">
        <v>0</v>
      </c>
      <c r="U2834" s="5">
        <v>0</v>
      </c>
      <c r="V2834" s="5">
        <v>0</v>
      </c>
      <c r="W2834" s="5">
        <v>0</v>
      </c>
      <c r="Z2834" s="5">
        <v>0</v>
      </c>
      <c r="AC2834" s="5">
        <v>0</v>
      </c>
      <c r="AF2834" s="5">
        <v>0</v>
      </c>
      <c r="AK2834" s="5" t="s">
        <v>436</v>
      </c>
      <c r="BB2834" s="5" t="s">
        <v>79</v>
      </c>
    </row>
    <row r="2835" spans="1:57" x14ac:dyDescent="0.25">
      <c r="A2835" s="5">
        <v>2834</v>
      </c>
      <c r="B2835" s="6">
        <v>42570.797974537039</v>
      </c>
      <c r="C2835" s="6">
        <v>42571.053761574076</v>
      </c>
      <c r="D2835" s="5" t="s">
        <v>336</v>
      </c>
      <c r="E2835" s="5" t="s">
        <v>241</v>
      </c>
      <c r="F2835" s="5" t="s">
        <v>337</v>
      </c>
      <c r="G2835" s="5" t="s">
        <v>64</v>
      </c>
      <c r="H2835" s="5" t="s">
        <v>319</v>
      </c>
      <c r="I2835" s="5" t="s">
        <v>69</v>
      </c>
      <c r="J2835" s="5" t="s">
        <v>65</v>
      </c>
      <c r="K2835" s="5" t="s">
        <v>65</v>
      </c>
      <c r="L2835" s="5">
        <v>1961412</v>
      </c>
      <c r="M2835" s="5" t="s">
        <v>70</v>
      </c>
      <c r="N2835" s="5" t="s">
        <v>70</v>
      </c>
      <c r="O2835" s="7">
        <v>0</v>
      </c>
      <c r="P2835" s="7">
        <v>0</v>
      </c>
      <c r="Q2835" s="7">
        <v>0</v>
      </c>
      <c r="R2835" s="7">
        <v>0</v>
      </c>
      <c r="T2835" s="5">
        <v>33</v>
      </c>
      <c r="U2835" s="5">
        <v>0</v>
      </c>
      <c r="V2835" s="5">
        <v>0</v>
      </c>
      <c r="W2835" s="5">
        <v>0</v>
      </c>
      <c r="Z2835" s="5">
        <v>0</v>
      </c>
      <c r="AC2835" s="5">
        <v>0</v>
      </c>
      <c r="AF2835" s="5">
        <v>0</v>
      </c>
      <c r="AI2835" s="7">
        <v>965.69809999999995</v>
      </c>
      <c r="AJ2835" s="7">
        <v>1.8701000000000001</v>
      </c>
      <c r="AK2835" s="5" t="s">
        <v>190</v>
      </c>
      <c r="AZ2835" s="5" t="s">
        <v>185</v>
      </c>
      <c r="BB2835" s="5" t="s">
        <v>74</v>
      </c>
    </row>
    <row r="2836" spans="1:57" x14ac:dyDescent="0.25">
      <c r="A2836" s="5">
        <v>2835</v>
      </c>
      <c r="B2836" s="6">
        <v>42570.797974537039</v>
      </c>
      <c r="C2836" s="6">
        <v>42571.037916666668</v>
      </c>
      <c r="D2836" s="5" t="s">
        <v>336</v>
      </c>
      <c r="E2836" s="5" t="s">
        <v>241</v>
      </c>
      <c r="F2836" s="5" t="s">
        <v>337</v>
      </c>
      <c r="G2836" s="5" t="s">
        <v>64</v>
      </c>
      <c r="H2836" s="5" t="s">
        <v>319</v>
      </c>
      <c r="I2836" s="5" t="s">
        <v>69</v>
      </c>
      <c r="J2836" s="5" t="s">
        <v>65</v>
      </c>
      <c r="K2836" s="5" t="s">
        <v>65</v>
      </c>
      <c r="L2836" s="5">
        <v>484601</v>
      </c>
      <c r="M2836" s="5" t="s">
        <v>70</v>
      </c>
      <c r="N2836" s="5" t="s">
        <v>70</v>
      </c>
      <c r="O2836" s="7">
        <v>0</v>
      </c>
      <c r="P2836" s="7">
        <v>0</v>
      </c>
      <c r="Q2836" s="7">
        <v>0</v>
      </c>
      <c r="R2836" s="7">
        <v>0</v>
      </c>
      <c r="T2836" s="5">
        <v>33</v>
      </c>
      <c r="U2836" s="5">
        <v>0</v>
      </c>
      <c r="V2836" s="5">
        <v>0</v>
      </c>
      <c r="W2836" s="5">
        <v>0</v>
      </c>
      <c r="Z2836" s="5">
        <v>0</v>
      </c>
      <c r="AC2836" s="5">
        <v>0</v>
      </c>
      <c r="AF2836" s="5">
        <v>0</v>
      </c>
      <c r="AI2836" s="7">
        <v>965.77520000000004</v>
      </c>
      <c r="AJ2836" s="7">
        <v>0.46189999999999998</v>
      </c>
      <c r="AK2836" s="5" t="s">
        <v>189</v>
      </c>
      <c r="AZ2836" s="5" t="s">
        <v>186</v>
      </c>
      <c r="BB2836" s="5" t="s">
        <v>71</v>
      </c>
    </row>
    <row r="2837" spans="1:57" x14ac:dyDescent="0.25">
      <c r="A2837" s="5">
        <v>2836</v>
      </c>
      <c r="B2837" s="6">
        <v>42570.789652777778</v>
      </c>
      <c r="D2837" s="5" t="s">
        <v>317</v>
      </c>
      <c r="E2837" s="5" t="s">
        <v>318</v>
      </c>
      <c r="F2837" s="5" t="s">
        <v>317</v>
      </c>
      <c r="G2837" s="5" t="s">
        <v>80</v>
      </c>
      <c r="H2837" s="5" t="s">
        <v>319</v>
      </c>
      <c r="I2837" s="5" t="s">
        <v>320</v>
      </c>
      <c r="J2837" s="5" t="s">
        <v>65</v>
      </c>
      <c r="K2837" s="5" t="s">
        <v>65</v>
      </c>
      <c r="M2837" s="5" t="s">
        <v>446</v>
      </c>
      <c r="N2837" s="5" t="s">
        <v>66</v>
      </c>
      <c r="O2837" s="7">
        <v>0</v>
      </c>
      <c r="P2837" s="7">
        <v>0</v>
      </c>
      <c r="Q2837" s="7">
        <v>0</v>
      </c>
      <c r="R2837" s="7">
        <v>0</v>
      </c>
      <c r="T2837" s="5">
        <v>0</v>
      </c>
      <c r="W2837" s="5">
        <v>0</v>
      </c>
      <c r="Y2837" s="5">
        <v>0</v>
      </c>
      <c r="Z2837" s="5">
        <v>0</v>
      </c>
      <c r="AB2837" s="5">
        <v>0</v>
      </c>
      <c r="AC2837" s="5">
        <v>0</v>
      </c>
      <c r="AE2837" s="5">
        <v>0</v>
      </c>
      <c r="AF2837" s="5">
        <v>0</v>
      </c>
      <c r="AH2837" s="5">
        <v>0</v>
      </c>
      <c r="AJ2837" s="7">
        <v>0</v>
      </c>
      <c r="BB2837" s="5" t="s">
        <v>322</v>
      </c>
      <c r="BD2837" s="5" t="s">
        <v>323</v>
      </c>
      <c r="BE2837" s="5" t="s">
        <v>324</v>
      </c>
    </row>
    <row r="2838" spans="1:57" x14ac:dyDescent="0.25">
      <c r="A2838" s="5">
        <v>2837</v>
      </c>
      <c r="B2838" s="6">
        <v>42570.782025462962</v>
      </c>
      <c r="D2838" s="5" t="s">
        <v>317</v>
      </c>
      <c r="E2838" s="5" t="s">
        <v>318</v>
      </c>
      <c r="F2838" s="5" t="s">
        <v>317</v>
      </c>
      <c r="G2838" s="5" t="s">
        <v>80</v>
      </c>
      <c r="H2838" s="5" t="s">
        <v>319</v>
      </c>
      <c r="I2838" s="5" t="s">
        <v>320</v>
      </c>
      <c r="J2838" s="5" t="s">
        <v>65</v>
      </c>
      <c r="K2838" s="5" t="s">
        <v>65</v>
      </c>
      <c r="M2838" s="5" t="s">
        <v>363</v>
      </c>
      <c r="N2838" s="5" t="s">
        <v>66</v>
      </c>
      <c r="O2838" s="7">
        <v>0</v>
      </c>
      <c r="P2838" s="7">
        <v>0</v>
      </c>
      <c r="Q2838" s="7">
        <v>0</v>
      </c>
      <c r="R2838" s="7">
        <v>0</v>
      </c>
      <c r="T2838" s="5">
        <v>0</v>
      </c>
      <c r="W2838" s="5">
        <v>0</v>
      </c>
      <c r="Y2838" s="5">
        <v>0</v>
      </c>
      <c r="Z2838" s="5">
        <v>0</v>
      </c>
      <c r="AB2838" s="5">
        <v>0</v>
      </c>
      <c r="AC2838" s="5">
        <v>0</v>
      </c>
      <c r="AE2838" s="5">
        <v>0</v>
      </c>
      <c r="AF2838" s="5">
        <v>0</v>
      </c>
      <c r="AH2838" s="5">
        <v>0</v>
      </c>
      <c r="AJ2838" s="7">
        <v>0</v>
      </c>
      <c r="BB2838" s="5" t="s">
        <v>322</v>
      </c>
      <c r="BD2838" s="5" t="s">
        <v>323</v>
      </c>
      <c r="BE2838" s="5" t="s">
        <v>324</v>
      </c>
    </row>
    <row r="2839" spans="1:57" x14ac:dyDescent="0.25">
      <c r="A2839" s="5">
        <v>2838</v>
      </c>
      <c r="B2839" s="6">
        <v>42570.780925925923</v>
      </c>
      <c r="D2839" s="5" t="s">
        <v>317</v>
      </c>
      <c r="E2839" s="5" t="s">
        <v>318</v>
      </c>
      <c r="F2839" s="5" t="s">
        <v>317</v>
      </c>
      <c r="G2839" s="5" t="s">
        <v>80</v>
      </c>
      <c r="H2839" s="5" t="s">
        <v>319</v>
      </c>
      <c r="I2839" s="5" t="s">
        <v>320</v>
      </c>
      <c r="J2839" s="5" t="s">
        <v>65</v>
      </c>
      <c r="K2839" s="5" t="s">
        <v>65</v>
      </c>
      <c r="M2839" s="5" t="s">
        <v>325</v>
      </c>
      <c r="N2839" s="5" t="s">
        <v>66</v>
      </c>
      <c r="O2839" s="7">
        <v>0</v>
      </c>
      <c r="P2839" s="7">
        <v>0</v>
      </c>
      <c r="Q2839" s="7">
        <v>0</v>
      </c>
      <c r="R2839" s="7">
        <v>0</v>
      </c>
      <c r="T2839" s="5">
        <v>0</v>
      </c>
      <c r="W2839" s="5">
        <v>0</v>
      </c>
      <c r="Y2839" s="5">
        <v>0</v>
      </c>
      <c r="Z2839" s="5">
        <v>0</v>
      </c>
      <c r="AB2839" s="5">
        <v>0</v>
      </c>
      <c r="AC2839" s="5">
        <v>0</v>
      </c>
      <c r="AE2839" s="5">
        <v>0</v>
      </c>
      <c r="AF2839" s="5">
        <v>0</v>
      </c>
      <c r="AH2839" s="5">
        <v>0</v>
      </c>
      <c r="AJ2839" s="7">
        <v>0</v>
      </c>
      <c r="BB2839" s="5" t="s">
        <v>322</v>
      </c>
      <c r="BD2839" s="5" t="s">
        <v>323</v>
      </c>
      <c r="BE2839" s="5" t="s">
        <v>324</v>
      </c>
    </row>
    <row r="2840" spans="1:57" x14ac:dyDescent="0.25">
      <c r="A2840" s="5">
        <v>2839</v>
      </c>
      <c r="B2840" s="6">
        <v>42570.768773148149</v>
      </c>
      <c r="C2840" s="6">
        <v>42570.927835648145</v>
      </c>
      <c r="D2840" s="5" t="s">
        <v>336</v>
      </c>
      <c r="E2840" s="5" t="s">
        <v>241</v>
      </c>
      <c r="F2840" s="5" t="s">
        <v>337</v>
      </c>
      <c r="G2840" s="5" t="s">
        <v>64</v>
      </c>
      <c r="H2840" s="5" t="s">
        <v>319</v>
      </c>
      <c r="I2840" s="5" t="s">
        <v>69</v>
      </c>
      <c r="J2840" s="5" t="s">
        <v>65</v>
      </c>
      <c r="K2840" s="5" t="s">
        <v>65</v>
      </c>
      <c r="L2840" s="5">
        <v>6497557</v>
      </c>
      <c r="M2840" s="5" t="s">
        <v>70</v>
      </c>
      <c r="N2840" s="5" t="s">
        <v>70</v>
      </c>
      <c r="O2840" s="7">
        <v>0</v>
      </c>
      <c r="P2840" s="7">
        <v>8.4198000000000004</v>
      </c>
      <c r="Q2840" s="7">
        <v>0</v>
      </c>
      <c r="R2840" s="7">
        <v>0</v>
      </c>
      <c r="S2840" s="5" t="s">
        <v>350</v>
      </c>
      <c r="T2840" s="5">
        <v>39</v>
      </c>
      <c r="U2840" s="5">
        <v>0</v>
      </c>
      <c r="V2840" s="5">
        <v>0</v>
      </c>
      <c r="W2840" s="5">
        <v>1</v>
      </c>
      <c r="X2840" s="5">
        <v>10.001799999999999</v>
      </c>
      <c r="Y2840" s="5">
        <v>8.4198000000000004</v>
      </c>
      <c r="Z2840" s="5">
        <v>0</v>
      </c>
      <c r="AC2840" s="5">
        <v>0</v>
      </c>
      <c r="AF2840" s="5">
        <v>0</v>
      </c>
      <c r="AI2840" s="7">
        <v>2.1465000000000001</v>
      </c>
      <c r="AJ2840" s="7">
        <v>1.9453</v>
      </c>
      <c r="AK2840" s="5" t="s">
        <v>72</v>
      </c>
      <c r="BB2840" s="5" t="s">
        <v>73</v>
      </c>
    </row>
    <row r="2841" spans="1:57" x14ac:dyDescent="0.25">
      <c r="A2841" s="5">
        <v>2840</v>
      </c>
      <c r="B2841" s="6">
        <v>42570.694849537038</v>
      </c>
      <c r="C2841" s="6">
        <v>42570.891817129632</v>
      </c>
      <c r="D2841" s="5" t="s">
        <v>336</v>
      </c>
      <c r="E2841" s="5" t="s">
        <v>68</v>
      </c>
      <c r="F2841" s="5" t="s">
        <v>337</v>
      </c>
      <c r="G2841" s="5" t="s">
        <v>64</v>
      </c>
      <c r="H2841" s="5" t="s">
        <v>319</v>
      </c>
      <c r="I2841" s="5" t="s">
        <v>69</v>
      </c>
      <c r="J2841" s="5" t="s">
        <v>65</v>
      </c>
      <c r="K2841" s="5" t="s">
        <v>65</v>
      </c>
      <c r="L2841" s="5">
        <v>0</v>
      </c>
      <c r="M2841" s="5" t="s">
        <v>70</v>
      </c>
      <c r="N2841" s="5" t="s">
        <v>70</v>
      </c>
      <c r="O2841" s="7">
        <v>0</v>
      </c>
      <c r="P2841" s="7">
        <v>0</v>
      </c>
      <c r="Q2841" s="7">
        <v>0</v>
      </c>
      <c r="R2841" s="7">
        <v>0</v>
      </c>
      <c r="T2841" s="5">
        <v>0</v>
      </c>
      <c r="U2841" s="5">
        <v>0</v>
      </c>
      <c r="V2841" s="5">
        <v>0</v>
      </c>
      <c r="W2841" s="5">
        <v>0</v>
      </c>
      <c r="Z2841" s="5">
        <v>0</v>
      </c>
      <c r="AC2841" s="5">
        <v>0</v>
      </c>
      <c r="AF2841" s="5">
        <v>0</v>
      </c>
      <c r="AK2841" s="5" t="s">
        <v>436</v>
      </c>
      <c r="BB2841" s="5" t="s">
        <v>79</v>
      </c>
    </row>
    <row r="2842" spans="1:57" x14ac:dyDescent="0.25">
      <c r="A2842" s="5">
        <v>2841</v>
      </c>
      <c r="B2842" s="6">
        <v>42570.694409722222</v>
      </c>
      <c r="D2842" s="5" t="s">
        <v>318</v>
      </c>
      <c r="E2842" s="5" t="s">
        <v>831</v>
      </c>
      <c r="G2842" s="5" t="s">
        <v>64</v>
      </c>
      <c r="H2842" s="5" t="s">
        <v>319</v>
      </c>
      <c r="I2842" s="5" t="s">
        <v>75</v>
      </c>
      <c r="J2842" s="5" t="s">
        <v>65</v>
      </c>
      <c r="K2842" s="5" t="s">
        <v>65</v>
      </c>
      <c r="M2842" s="5" t="s">
        <v>274</v>
      </c>
      <c r="N2842" s="5" t="s">
        <v>174</v>
      </c>
      <c r="O2842" s="7">
        <v>0</v>
      </c>
      <c r="P2842" s="7">
        <v>0</v>
      </c>
      <c r="Q2842" s="7">
        <v>0</v>
      </c>
      <c r="R2842" s="7">
        <v>0</v>
      </c>
      <c r="T2842" s="5">
        <v>0</v>
      </c>
      <c r="W2842" s="5">
        <v>0</v>
      </c>
      <c r="Y2842" s="5">
        <v>0</v>
      </c>
      <c r="Z2842" s="5">
        <v>0</v>
      </c>
      <c r="AB2842" s="5">
        <v>0</v>
      </c>
      <c r="AC2842" s="5">
        <v>0</v>
      </c>
      <c r="AE2842" s="5">
        <v>0</v>
      </c>
      <c r="AF2842" s="5">
        <v>0</v>
      </c>
      <c r="AH2842" s="5">
        <v>0</v>
      </c>
      <c r="AJ2842" s="7">
        <v>0</v>
      </c>
      <c r="AZ2842" s="5" t="s">
        <v>175</v>
      </c>
      <c r="BB2842" s="5" t="s">
        <v>77</v>
      </c>
      <c r="BD2842" s="5" t="s">
        <v>331</v>
      </c>
      <c r="BE2842" s="5" t="s">
        <v>67</v>
      </c>
    </row>
    <row r="2843" spans="1:57" x14ac:dyDescent="0.25">
      <c r="A2843" s="5">
        <v>2842</v>
      </c>
      <c r="B2843" s="6">
        <v>42570.680428240739</v>
      </c>
      <c r="C2843" s="6">
        <v>42570.847129629627</v>
      </c>
      <c r="D2843" s="5" t="s">
        <v>336</v>
      </c>
      <c r="E2843" s="5" t="s">
        <v>68</v>
      </c>
      <c r="F2843" s="5" t="s">
        <v>337</v>
      </c>
      <c r="G2843" s="5" t="s">
        <v>64</v>
      </c>
      <c r="H2843" s="5" t="s">
        <v>319</v>
      </c>
      <c r="I2843" s="5" t="s">
        <v>69</v>
      </c>
      <c r="J2843" s="5" t="s">
        <v>65</v>
      </c>
      <c r="K2843" s="5" t="s">
        <v>65</v>
      </c>
      <c r="L2843" s="5">
        <v>4940597</v>
      </c>
      <c r="M2843" s="5" t="s">
        <v>70</v>
      </c>
      <c r="N2843" s="5" t="s">
        <v>70</v>
      </c>
      <c r="O2843" s="7">
        <v>0</v>
      </c>
      <c r="P2843" s="7">
        <v>0</v>
      </c>
      <c r="Q2843" s="7">
        <v>0</v>
      </c>
      <c r="R2843" s="7">
        <v>0</v>
      </c>
      <c r="T2843" s="5">
        <v>39</v>
      </c>
      <c r="U2843" s="5">
        <v>0</v>
      </c>
      <c r="V2843" s="5">
        <v>0</v>
      </c>
      <c r="W2843" s="5">
        <v>0</v>
      </c>
      <c r="Z2843" s="5">
        <v>0</v>
      </c>
      <c r="AC2843" s="5">
        <v>0</v>
      </c>
      <c r="AF2843" s="5">
        <v>0</v>
      </c>
      <c r="AI2843" s="7">
        <v>6.8583999999999996</v>
      </c>
      <c r="AJ2843" s="7">
        <v>4.7119</v>
      </c>
      <c r="AK2843" s="5" t="s">
        <v>206</v>
      </c>
      <c r="BB2843" s="5" t="s">
        <v>73</v>
      </c>
    </row>
    <row r="2844" spans="1:57" x14ac:dyDescent="0.25">
      <c r="A2844" s="5">
        <v>2843</v>
      </c>
      <c r="B2844" s="6">
        <v>42570.672974537039</v>
      </c>
      <c r="C2844" s="6">
        <v>42570.898530092592</v>
      </c>
      <c r="D2844" s="5" t="s">
        <v>336</v>
      </c>
      <c r="E2844" s="5" t="s">
        <v>241</v>
      </c>
      <c r="F2844" s="5" t="s">
        <v>337</v>
      </c>
      <c r="G2844" s="5" t="s">
        <v>64</v>
      </c>
      <c r="H2844" s="5" t="s">
        <v>319</v>
      </c>
      <c r="I2844" s="5" t="s">
        <v>69</v>
      </c>
      <c r="J2844" s="5" t="s">
        <v>65</v>
      </c>
      <c r="K2844" s="5" t="s">
        <v>65</v>
      </c>
      <c r="L2844" s="5">
        <v>491324</v>
      </c>
      <c r="M2844" s="5" t="s">
        <v>70</v>
      </c>
      <c r="N2844" s="5" t="s">
        <v>70</v>
      </c>
      <c r="O2844" s="7">
        <v>0</v>
      </c>
      <c r="P2844" s="7">
        <v>0</v>
      </c>
      <c r="Q2844" s="7">
        <v>0</v>
      </c>
      <c r="R2844" s="7">
        <v>0</v>
      </c>
      <c r="T2844" s="5">
        <v>33</v>
      </c>
      <c r="U2844" s="5">
        <v>0</v>
      </c>
      <c r="V2844" s="5">
        <v>0</v>
      </c>
      <c r="W2844" s="5">
        <v>0</v>
      </c>
      <c r="Z2844" s="5">
        <v>0</v>
      </c>
      <c r="AC2844" s="5">
        <v>0</v>
      </c>
      <c r="AF2844" s="5">
        <v>0</v>
      </c>
      <c r="AI2844" s="7">
        <v>994.44119999999998</v>
      </c>
      <c r="AJ2844" s="7">
        <v>0.46879999999999999</v>
      </c>
      <c r="AK2844" s="5" t="s">
        <v>189</v>
      </c>
      <c r="AZ2844" s="5" t="s">
        <v>186</v>
      </c>
      <c r="BB2844" s="5" t="s">
        <v>71</v>
      </c>
    </row>
    <row r="2845" spans="1:57" x14ac:dyDescent="0.25">
      <c r="A2845" s="5">
        <v>2844</v>
      </c>
      <c r="B2845" s="6">
        <v>42570.672962962963</v>
      </c>
      <c r="C2845" s="6">
        <v>42570.927615740744</v>
      </c>
      <c r="D2845" s="5" t="s">
        <v>336</v>
      </c>
      <c r="E2845" s="5" t="s">
        <v>241</v>
      </c>
      <c r="F2845" s="5" t="s">
        <v>337</v>
      </c>
      <c r="G2845" s="5" t="s">
        <v>64</v>
      </c>
      <c r="H2845" s="5" t="s">
        <v>319</v>
      </c>
      <c r="I2845" s="5" t="s">
        <v>69</v>
      </c>
      <c r="J2845" s="5" t="s">
        <v>65</v>
      </c>
      <c r="K2845" s="5" t="s">
        <v>65</v>
      </c>
      <c r="L2845" s="5">
        <v>29566968</v>
      </c>
      <c r="M2845" s="5" t="s">
        <v>70</v>
      </c>
      <c r="N2845" s="5" t="s">
        <v>70</v>
      </c>
      <c r="O2845" s="7">
        <v>0</v>
      </c>
      <c r="P2845" s="7">
        <v>0</v>
      </c>
      <c r="Q2845" s="7">
        <v>0</v>
      </c>
      <c r="R2845" s="7">
        <v>0</v>
      </c>
      <c r="T2845" s="5">
        <v>33</v>
      </c>
      <c r="U2845" s="5">
        <v>0</v>
      </c>
      <c r="V2845" s="5">
        <v>0</v>
      </c>
      <c r="W2845" s="5">
        <v>0</v>
      </c>
      <c r="Z2845" s="5">
        <v>0</v>
      </c>
      <c r="AC2845" s="5">
        <v>0</v>
      </c>
      <c r="AF2845" s="5">
        <v>0</v>
      </c>
      <c r="AI2845" s="7">
        <v>994.28890000000001</v>
      </c>
      <c r="AJ2845" s="7">
        <v>28.197299999999998</v>
      </c>
      <c r="AK2845" s="5" t="s">
        <v>190</v>
      </c>
      <c r="AZ2845" s="5" t="s">
        <v>185</v>
      </c>
      <c r="BB2845" s="5" t="s">
        <v>74</v>
      </c>
    </row>
    <row r="2846" spans="1:57" x14ac:dyDescent="0.25">
      <c r="A2846" s="5">
        <v>2845</v>
      </c>
      <c r="B2846" s="6">
        <v>42570.668668981481</v>
      </c>
      <c r="D2846" s="5" t="s">
        <v>318</v>
      </c>
      <c r="E2846" s="5" t="s">
        <v>346</v>
      </c>
      <c r="G2846" s="5" t="s">
        <v>64</v>
      </c>
      <c r="H2846" s="5" t="s">
        <v>319</v>
      </c>
      <c r="I2846" s="5" t="s">
        <v>75</v>
      </c>
      <c r="J2846" s="5" t="s">
        <v>65</v>
      </c>
      <c r="K2846" s="5" t="s">
        <v>65</v>
      </c>
      <c r="M2846" s="5" t="s">
        <v>248</v>
      </c>
      <c r="N2846" s="5" t="s">
        <v>76</v>
      </c>
      <c r="O2846" s="7">
        <v>0</v>
      </c>
      <c r="P2846" s="7">
        <v>0</v>
      </c>
      <c r="Q2846" s="7">
        <v>0</v>
      </c>
      <c r="R2846" s="7">
        <v>0</v>
      </c>
      <c r="T2846" s="5">
        <v>0</v>
      </c>
      <c r="W2846" s="5">
        <v>0</v>
      </c>
      <c r="Y2846" s="5">
        <v>0</v>
      </c>
      <c r="Z2846" s="5">
        <v>0</v>
      </c>
      <c r="AB2846" s="5">
        <v>0</v>
      </c>
      <c r="AC2846" s="5">
        <v>0</v>
      </c>
      <c r="AE2846" s="5">
        <v>0</v>
      </c>
      <c r="AF2846" s="5">
        <v>0</v>
      </c>
      <c r="AH2846" s="5">
        <v>0</v>
      </c>
      <c r="AJ2846" s="7">
        <v>0</v>
      </c>
      <c r="AZ2846" s="5" t="s">
        <v>175</v>
      </c>
      <c r="BB2846" s="5" t="s">
        <v>77</v>
      </c>
      <c r="BD2846" s="5" t="s">
        <v>331</v>
      </c>
      <c r="BE2846" s="5" t="s">
        <v>67</v>
      </c>
    </row>
    <row r="2847" spans="1:57" x14ac:dyDescent="0.25">
      <c r="A2847" s="5">
        <v>2846</v>
      </c>
      <c r="B2847" s="6">
        <v>42570.667962962965</v>
      </c>
      <c r="D2847" s="5" t="s">
        <v>318</v>
      </c>
      <c r="E2847" s="5" t="s">
        <v>346</v>
      </c>
      <c r="G2847" s="5" t="s">
        <v>64</v>
      </c>
      <c r="H2847" s="5" t="s">
        <v>319</v>
      </c>
      <c r="I2847" s="5" t="s">
        <v>75</v>
      </c>
      <c r="J2847" s="5" t="s">
        <v>65</v>
      </c>
      <c r="K2847" s="5" t="s">
        <v>65</v>
      </c>
      <c r="M2847" s="5" t="s">
        <v>246</v>
      </c>
      <c r="N2847" s="5" t="s">
        <v>66</v>
      </c>
      <c r="O2847" s="7">
        <v>0</v>
      </c>
      <c r="P2847" s="7">
        <v>0</v>
      </c>
      <c r="Q2847" s="7">
        <v>0</v>
      </c>
      <c r="R2847" s="7">
        <v>0</v>
      </c>
      <c r="T2847" s="5">
        <v>0</v>
      </c>
      <c r="W2847" s="5">
        <v>0</v>
      </c>
      <c r="Y2847" s="5">
        <v>0</v>
      </c>
      <c r="Z2847" s="5">
        <v>0</v>
      </c>
      <c r="AB2847" s="5">
        <v>0</v>
      </c>
      <c r="AC2847" s="5">
        <v>0</v>
      </c>
      <c r="AE2847" s="5">
        <v>0</v>
      </c>
      <c r="AF2847" s="5">
        <v>0</v>
      </c>
      <c r="AH2847" s="5">
        <v>0</v>
      </c>
      <c r="AJ2847" s="7">
        <v>0</v>
      </c>
      <c r="AZ2847" s="5" t="s">
        <v>175</v>
      </c>
      <c r="BB2847" s="5" t="s">
        <v>77</v>
      </c>
      <c r="BD2847" s="5" t="s">
        <v>331</v>
      </c>
      <c r="BE2847" s="5" t="s">
        <v>67</v>
      </c>
    </row>
    <row r="2848" spans="1:57" x14ac:dyDescent="0.25">
      <c r="A2848" s="5">
        <v>2847</v>
      </c>
      <c r="B2848" s="6">
        <v>42570.662962962961</v>
      </c>
      <c r="D2848" s="5" t="s">
        <v>318</v>
      </c>
      <c r="E2848" s="5" t="s">
        <v>326</v>
      </c>
      <c r="G2848" s="5" t="s">
        <v>64</v>
      </c>
      <c r="H2848" s="5" t="s">
        <v>319</v>
      </c>
      <c r="I2848" s="5" t="s">
        <v>75</v>
      </c>
      <c r="J2848" s="5" t="s">
        <v>65</v>
      </c>
      <c r="K2848" s="5" t="s">
        <v>65</v>
      </c>
      <c r="M2848" s="5" t="s">
        <v>293</v>
      </c>
      <c r="N2848" s="5" t="s">
        <v>200</v>
      </c>
      <c r="O2848" s="7">
        <v>0</v>
      </c>
      <c r="P2848" s="7">
        <v>0</v>
      </c>
      <c r="Q2848" s="7">
        <v>0</v>
      </c>
      <c r="R2848" s="7">
        <v>0</v>
      </c>
      <c r="T2848" s="5">
        <v>0</v>
      </c>
      <c r="W2848" s="5">
        <v>0</v>
      </c>
      <c r="Y2848" s="5">
        <v>0</v>
      </c>
      <c r="Z2848" s="5">
        <v>0</v>
      </c>
      <c r="AB2848" s="5">
        <v>0</v>
      </c>
      <c r="AC2848" s="5">
        <v>0</v>
      </c>
      <c r="AE2848" s="5">
        <v>0</v>
      </c>
      <c r="AF2848" s="5">
        <v>0</v>
      </c>
      <c r="AH2848" s="5">
        <v>0</v>
      </c>
      <c r="AJ2848" s="7">
        <v>0</v>
      </c>
      <c r="AZ2848" s="5" t="s">
        <v>175</v>
      </c>
      <c r="BB2848" s="5" t="s">
        <v>77</v>
      </c>
      <c r="BD2848" s="5" t="s">
        <v>590</v>
      </c>
      <c r="BE2848" s="5" t="s">
        <v>67</v>
      </c>
    </row>
    <row r="2849" spans="1:57" x14ac:dyDescent="0.25">
      <c r="A2849" s="5">
        <v>2848</v>
      </c>
      <c r="B2849" s="6">
        <v>42570.588634259257</v>
      </c>
      <c r="C2849" s="6">
        <v>42570.759212962963</v>
      </c>
      <c r="D2849" s="5" t="s">
        <v>336</v>
      </c>
      <c r="E2849" s="5" t="s">
        <v>241</v>
      </c>
      <c r="F2849" s="5" t="s">
        <v>337</v>
      </c>
      <c r="G2849" s="5" t="s">
        <v>64</v>
      </c>
      <c r="H2849" s="5" t="s">
        <v>319</v>
      </c>
      <c r="I2849" s="5" t="s">
        <v>69</v>
      </c>
      <c r="J2849" s="5" t="s">
        <v>65</v>
      </c>
      <c r="K2849" s="5" t="s">
        <v>65</v>
      </c>
      <c r="L2849" s="5">
        <v>10693536</v>
      </c>
      <c r="M2849" s="5" t="s">
        <v>70</v>
      </c>
      <c r="N2849" s="5" t="s">
        <v>70</v>
      </c>
      <c r="O2849" s="7">
        <v>0</v>
      </c>
      <c r="P2849" s="7">
        <v>0</v>
      </c>
      <c r="Q2849" s="7">
        <v>0</v>
      </c>
      <c r="R2849" s="7">
        <v>0</v>
      </c>
      <c r="T2849" s="5">
        <v>39</v>
      </c>
      <c r="U2849" s="5">
        <v>0</v>
      </c>
      <c r="V2849" s="5">
        <v>0</v>
      </c>
      <c r="W2849" s="5">
        <v>0</v>
      </c>
      <c r="Z2849" s="5">
        <v>0</v>
      </c>
      <c r="AC2849" s="5">
        <v>0</v>
      </c>
      <c r="AF2849" s="5">
        <v>0</v>
      </c>
      <c r="AI2849" s="7">
        <v>27.5303</v>
      </c>
      <c r="AJ2849" s="7">
        <v>10.1982</v>
      </c>
      <c r="AK2849" s="5" t="s">
        <v>436</v>
      </c>
      <c r="BB2849" s="5" t="s">
        <v>79</v>
      </c>
    </row>
    <row r="2850" spans="1:57" x14ac:dyDescent="0.25">
      <c r="A2850" s="5">
        <v>2849</v>
      </c>
      <c r="B2850" s="6">
        <v>42570.579710648148</v>
      </c>
      <c r="D2850" s="5" t="s">
        <v>318</v>
      </c>
      <c r="E2850" s="5" t="s">
        <v>329</v>
      </c>
      <c r="G2850" s="5" t="s">
        <v>64</v>
      </c>
      <c r="H2850" s="5" t="s">
        <v>319</v>
      </c>
      <c r="I2850" s="5" t="s">
        <v>75</v>
      </c>
      <c r="J2850" s="5" t="s">
        <v>65</v>
      </c>
      <c r="K2850" s="5" t="s">
        <v>65</v>
      </c>
      <c r="M2850" s="5" t="s">
        <v>832</v>
      </c>
      <c r="N2850" s="5" t="s">
        <v>200</v>
      </c>
      <c r="O2850" s="7">
        <v>0</v>
      </c>
      <c r="P2850" s="7">
        <v>0</v>
      </c>
      <c r="Q2850" s="7">
        <v>0</v>
      </c>
      <c r="R2850" s="7">
        <v>0</v>
      </c>
      <c r="T2850" s="5">
        <v>0</v>
      </c>
      <c r="W2850" s="5">
        <v>0</v>
      </c>
      <c r="Y2850" s="5">
        <v>0</v>
      </c>
      <c r="Z2850" s="5">
        <v>0</v>
      </c>
      <c r="AB2850" s="5">
        <v>0</v>
      </c>
      <c r="AC2850" s="5">
        <v>0</v>
      </c>
      <c r="AE2850" s="5">
        <v>0</v>
      </c>
      <c r="AF2850" s="5">
        <v>0</v>
      </c>
      <c r="AH2850" s="5">
        <v>0</v>
      </c>
      <c r="AJ2850" s="7">
        <v>0</v>
      </c>
      <c r="AZ2850" s="5" t="s">
        <v>175</v>
      </c>
      <c r="BB2850" s="5" t="s">
        <v>77</v>
      </c>
      <c r="BD2850" s="5" t="s">
        <v>394</v>
      </c>
      <c r="BE2850" s="5" t="s">
        <v>67</v>
      </c>
    </row>
    <row r="2851" spans="1:57" x14ac:dyDescent="0.25">
      <c r="A2851" s="5">
        <v>2850</v>
      </c>
      <c r="B2851" s="6">
        <v>42570.577233796299</v>
      </c>
      <c r="D2851" s="5" t="s">
        <v>318</v>
      </c>
      <c r="E2851" s="5" t="s">
        <v>329</v>
      </c>
      <c r="G2851" s="5" t="s">
        <v>64</v>
      </c>
      <c r="H2851" s="5" t="s">
        <v>319</v>
      </c>
      <c r="I2851" s="5" t="s">
        <v>75</v>
      </c>
      <c r="J2851" s="5" t="s">
        <v>65</v>
      </c>
      <c r="K2851" s="5" t="s">
        <v>65</v>
      </c>
      <c r="M2851" s="5" t="s">
        <v>510</v>
      </c>
      <c r="N2851" s="5" t="s">
        <v>76</v>
      </c>
      <c r="O2851" s="7">
        <v>0</v>
      </c>
      <c r="P2851" s="7">
        <v>0</v>
      </c>
      <c r="Q2851" s="7">
        <v>0</v>
      </c>
      <c r="R2851" s="7">
        <v>0</v>
      </c>
      <c r="T2851" s="5">
        <v>0</v>
      </c>
      <c r="W2851" s="5">
        <v>0</v>
      </c>
      <c r="Y2851" s="5">
        <v>0</v>
      </c>
      <c r="Z2851" s="5">
        <v>0</v>
      </c>
      <c r="AB2851" s="5">
        <v>0</v>
      </c>
      <c r="AC2851" s="5">
        <v>0</v>
      </c>
      <c r="AE2851" s="5">
        <v>0</v>
      </c>
      <c r="AF2851" s="5">
        <v>0</v>
      </c>
      <c r="AH2851" s="5">
        <v>0</v>
      </c>
      <c r="AJ2851" s="7">
        <v>0</v>
      </c>
      <c r="AZ2851" s="5" t="s">
        <v>175</v>
      </c>
      <c r="BB2851" s="5" t="s">
        <v>77</v>
      </c>
      <c r="BD2851" s="5" t="s">
        <v>355</v>
      </c>
      <c r="BE2851" s="5" t="s">
        <v>67</v>
      </c>
    </row>
    <row r="2852" spans="1:57" x14ac:dyDescent="0.25">
      <c r="A2852" s="5">
        <v>2851</v>
      </c>
      <c r="B2852" s="6">
        <v>42570.560254629629</v>
      </c>
      <c r="C2852" s="6">
        <v>42570.711898148147</v>
      </c>
      <c r="D2852" s="5" t="s">
        <v>336</v>
      </c>
      <c r="E2852" s="5" t="s">
        <v>68</v>
      </c>
      <c r="G2852" s="5" t="s">
        <v>64</v>
      </c>
      <c r="H2852" s="5" t="s">
        <v>319</v>
      </c>
      <c r="I2852" s="5" t="s">
        <v>69</v>
      </c>
      <c r="J2852" s="5" t="s">
        <v>65</v>
      </c>
      <c r="K2852" s="5" t="s">
        <v>65</v>
      </c>
      <c r="L2852" s="5">
        <v>21840043</v>
      </c>
      <c r="M2852" s="5" t="s">
        <v>70</v>
      </c>
      <c r="N2852" s="5" t="s">
        <v>70</v>
      </c>
      <c r="O2852" s="7">
        <v>0</v>
      </c>
      <c r="P2852" s="7">
        <v>0</v>
      </c>
      <c r="Q2852" s="7">
        <v>0</v>
      </c>
      <c r="R2852" s="7">
        <v>0</v>
      </c>
      <c r="T2852" s="5">
        <v>39</v>
      </c>
      <c r="U2852" s="5">
        <v>0</v>
      </c>
      <c r="V2852" s="5">
        <v>0</v>
      </c>
      <c r="W2852" s="5">
        <v>0</v>
      </c>
      <c r="Z2852" s="5">
        <v>0</v>
      </c>
      <c r="AC2852" s="5">
        <v>0</v>
      </c>
      <c r="AF2852" s="5">
        <v>0</v>
      </c>
      <c r="AI2852" s="7">
        <v>46.806600000000003</v>
      </c>
      <c r="AJ2852" s="7">
        <v>20.8291</v>
      </c>
      <c r="AK2852" s="5" t="s">
        <v>78</v>
      </c>
      <c r="BB2852" s="5" t="s">
        <v>79</v>
      </c>
    </row>
    <row r="2853" spans="1:57" x14ac:dyDescent="0.25">
      <c r="A2853" s="5">
        <v>2852</v>
      </c>
      <c r="B2853" s="6">
        <v>42570.557627314818</v>
      </c>
      <c r="D2853" s="5" t="s">
        <v>833</v>
      </c>
      <c r="E2853" s="5" t="s">
        <v>318</v>
      </c>
      <c r="G2853" s="5" t="s">
        <v>64</v>
      </c>
      <c r="H2853" s="5" t="s">
        <v>319</v>
      </c>
      <c r="I2853" s="5" t="s">
        <v>176</v>
      </c>
      <c r="J2853" s="5" t="s">
        <v>65</v>
      </c>
      <c r="K2853" s="5" t="s">
        <v>65</v>
      </c>
      <c r="M2853" s="5" t="s">
        <v>509</v>
      </c>
      <c r="N2853" s="5" t="s">
        <v>76</v>
      </c>
      <c r="O2853" s="7">
        <v>0</v>
      </c>
      <c r="P2853" s="7">
        <v>0</v>
      </c>
      <c r="Q2853" s="7">
        <v>0</v>
      </c>
      <c r="R2853" s="7">
        <v>0</v>
      </c>
      <c r="T2853" s="5">
        <v>0</v>
      </c>
      <c r="W2853" s="5">
        <v>0</v>
      </c>
      <c r="Y2853" s="5">
        <v>0</v>
      </c>
      <c r="Z2853" s="5">
        <v>0</v>
      </c>
      <c r="AB2853" s="5">
        <v>0</v>
      </c>
      <c r="AC2853" s="5">
        <v>0</v>
      </c>
      <c r="AE2853" s="5">
        <v>0</v>
      </c>
      <c r="AF2853" s="5">
        <v>0</v>
      </c>
      <c r="AH2853" s="5">
        <v>0</v>
      </c>
      <c r="AJ2853" s="7">
        <v>0</v>
      </c>
      <c r="AZ2853" s="5" t="s">
        <v>175</v>
      </c>
      <c r="BB2853" s="5" t="s">
        <v>178</v>
      </c>
      <c r="BD2853" s="5" t="s">
        <v>361</v>
      </c>
      <c r="BE2853" s="5" t="s">
        <v>67</v>
      </c>
    </row>
    <row r="2854" spans="1:57" x14ac:dyDescent="0.25">
      <c r="A2854" s="5">
        <v>2853</v>
      </c>
      <c r="B2854" s="6">
        <v>42570.556122685186</v>
      </c>
      <c r="D2854" s="5" t="s">
        <v>317</v>
      </c>
      <c r="E2854" s="5" t="s">
        <v>318</v>
      </c>
      <c r="F2854" s="5" t="s">
        <v>317</v>
      </c>
      <c r="G2854" s="5" t="s">
        <v>80</v>
      </c>
      <c r="H2854" s="5" t="s">
        <v>319</v>
      </c>
      <c r="I2854" s="5" t="s">
        <v>320</v>
      </c>
      <c r="J2854" s="5" t="s">
        <v>65</v>
      </c>
      <c r="K2854" s="5" t="s">
        <v>65</v>
      </c>
      <c r="M2854" s="5" t="s">
        <v>325</v>
      </c>
      <c r="N2854" s="5" t="s">
        <v>66</v>
      </c>
      <c r="O2854" s="7">
        <v>0</v>
      </c>
      <c r="P2854" s="7">
        <v>0</v>
      </c>
      <c r="Q2854" s="7">
        <v>0</v>
      </c>
      <c r="R2854" s="7">
        <v>0</v>
      </c>
      <c r="T2854" s="5">
        <v>0</v>
      </c>
      <c r="W2854" s="5">
        <v>0</v>
      </c>
      <c r="Y2854" s="5">
        <v>0</v>
      </c>
      <c r="Z2854" s="5">
        <v>0</v>
      </c>
      <c r="AB2854" s="5">
        <v>0</v>
      </c>
      <c r="AC2854" s="5">
        <v>0</v>
      </c>
      <c r="AE2854" s="5">
        <v>0</v>
      </c>
      <c r="AF2854" s="5">
        <v>0</v>
      </c>
      <c r="AH2854" s="5">
        <v>0</v>
      </c>
      <c r="AJ2854" s="7">
        <v>0</v>
      </c>
      <c r="BB2854" s="5" t="s">
        <v>322</v>
      </c>
      <c r="BD2854" s="5" t="s">
        <v>323</v>
      </c>
      <c r="BE2854" s="5" t="s">
        <v>324</v>
      </c>
    </row>
    <row r="2855" spans="1:57" x14ac:dyDescent="0.25">
      <c r="A2855" s="5">
        <v>2854</v>
      </c>
      <c r="B2855" s="6">
        <v>42570.548379629632</v>
      </c>
      <c r="D2855" s="5" t="s">
        <v>318</v>
      </c>
      <c r="E2855" s="5" t="s">
        <v>330</v>
      </c>
      <c r="G2855" s="5" t="s">
        <v>64</v>
      </c>
      <c r="H2855" s="5" t="s">
        <v>319</v>
      </c>
      <c r="I2855" s="5" t="s">
        <v>75</v>
      </c>
      <c r="J2855" s="5" t="s">
        <v>65</v>
      </c>
      <c r="K2855" s="5" t="s">
        <v>65</v>
      </c>
      <c r="M2855" s="5" t="s">
        <v>694</v>
      </c>
      <c r="N2855" s="5" t="s">
        <v>76</v>
      </c>
      <c r="O2855" s="7">
        <v>0</v>
      </c>
      <c r="P2855" s="7">
        <v>0</v>
      </c>
      <c r="Q2855" s="7">
        <v>0</v>
      </c>
      <c r="R2855" s="7">
        <v>0</v>
      </c>
      <c r="T2855" s="5">
        <v>0</v>
      </c>
      <c r="W2855" s="5">
        <v>0</v>
      </c>
      <c r="Y2855" s="5">
        <v>0</v>
      </c>
      <c r="Z2855" s="5">
        <v>0</v>
      </c>
      <c r="AB2855" s="5">
        <v>0</v>
      </c>
      <c r="AC2855" s="5">
        <v>0</v>
      </c>
      <c r="AE2855" s="5">
        <v>0</v>
      </c>
      <c r="AF2855" s="5">
        <v>0</v>
      </c>
      <c r="AH2855" s="5">
        <v>0</v>
      </c>
      <c r="AJ2855" s="7">
        <v>0</v>
      </c>
      <c r="AZ2855" s="5" t="s">
        <v>175</v>
      </c>
      <c r="BB2855" s="5" t="s">
        <v>77</v>
      </c>
      <c r="BD2855" s="5" t="s">
        <v>361</v>
      </c>
      <c r="BE2855" s="5" t="s">
        <v>67</v>
      </c>
    </row>
    <row r="2856" spans="1:57" x14ac:dyDescent="0.25">
      <c r="A2856" s="5">
        <v>2855</v>
      </c>
      <c r="B2856" s="6">
        <v>42570.547962962963</v>
      </c>
      <c r="C2856" s="6">
        <v>42570.842118055552</v>
      </c>
      <c r="D2856" s="5" t="s">
        <v>336</v>
      </c>
      <c r="E2856" s="5" t="s">
        <v>241</v>
      </c>
      <c r="F2856" s="5" t="s">
        <v>337</v>
      </c>
      <c r="G2856" s="5" t="s">
        <v>64</v>
      </c>
      <c r="H2856" s="5" t="s">
        <v>319</v>
      </c>
      <c r="I2856" s="5" t="s">
        <v>69</v>
      </c>
      <c r="J2856" s="5" t="s">
        <v>65</v>
      </c>
      <c r="K2856" s="5" t="s">
        <v>65</v>
      </c>
      <c r="L2856" s="5">
        <v>9832645</v>
      </c>
      <c r="M2856" s="5" t="s">
        <v>70</v>
      </c>
      <c r="N2856" s="5" t="s">
        <v>70</v>
      </c>
      <c r="O2856" s="7">
        <v>0</v>
      </c>
      <c r="P2856" s="7">
        <v>0</v>
      </c>
      <c r="Q2856" s="7">
        <v>0</v>
      </c>
      <c r="R2856" s="7">
        <v>0</v>
      </c>
      <c r="T2856" s="5">
        <v>33</v>
      </c>
      <c r="U2856" s="5">
        <v>0</v>
      </c>
      <c r="V2856" s="5">
        <v>0</v>
      </c>
      <c r="W2856" s="5">
        <v>0</v>
      </c>
      <c r="Z2856" s="5">
        <v>0</v>
      </c>
      <c r="AC2856" s="5">
        <v>0</v>
      </c>
      <c r="AF2856" s="5">
        <v>0</v>
      </c>
      <c r="AI2856" s="7">
        <v>1023.4998000000001</v>
      </c>
      <c r="AJ2856" s="7">
        <v>9.3779000000000003</v>
      </c>
      <c r="AK2856" s="5" t="s">
        <v>190</v>
      </c>
      <c r="AZ2856" s="5" t="s">
        <v>185</v>
      </c>
      <c r="BB2856" s="5" t="s">
        <v>74</v>
      </c>
    </row>
    <row r="2857" spans="1:57" x14ac:dyDescent="0.25">
      <c r="A2857" s="5">
        <v>2856</v>
      </c>
      <c r="B2857" s="6">
        <v>42570.547962962963</v>
      </c>
      <c r="C2857" s="6">
        <v>42570.804236111115</v>
      </c>
      <c r="D2857" s="5" t="s">
        <v>336</v>
      </c>
      <c r="E2857" s="5" t="s">
        <v>241</v>
      </c>
      <c r="F2857" s="5" t="s">
        <v>337</v>
      </c>
      <c r="G2857" s="5" t="s">
        <v>64</v>
      </c>
      <c r="H2857" s="5" t="s">
        <v>319</v>
      </c>
      <c r="I2857" s="5" t="s">
        <v>69</v>
      </c>
      <c r="J2857" s="5" t="s">
        <v>65</v>
      </c>
      <c r="K2857" s="5" t="s">
        <v>65</v>
      </c>
      <c r="L2857" s="5">
        <v>20636514</v>
      </c>
      <c r="M2857" s="5" t="s">
        <v>70</v>
      </c>
      <c r="N2857" s="5" t="s">
        <v>70</v>
      </c>
      <c r="O2857" s="7">
        <v>0</v>
      </c>
      <c r="P2857" s="7">
        <v>0</v>
      </c>
      <c r="Q2857" s="7">
        <v>0</v>
      </c>
      <c r="R2857" s="7">
        <v>0</v>
      </c>
      <c r="T2857" s="5">
        <v>33</v>
      </c>
      <c r="U2857" s="5">
        <v>0</v>
      </c>
      <c r="V2857" s="5">
        <v>0</v>
      </c>
      <c r="W2857" s="5">
        <v>0</v>
      </c>
      <c r="Z2857" s="5">
        <v>0</v>
      </c>
      <c r="AC2857" s="5">
        <v>0</v>
      </c>
      <c r="AF2857" s="5">
        <v>0</v>
      </c>
      <c r="AI2857" s="7">
        <v>1017.5633</v>
      </c>
      <c r="AJ2857" s="7">
        <v>19.680700000000002</v>
      </c>
      <c r="AK2857" s="5" t="s">
        <v>189</v>
      </c>
      <c r="AZ2857" s="5" t="s">
        <v>186</v>
      </c>
      <c r="BB2857" s="5" t="s">
        <v>71</v>
      </c>
    </row>
    <row r="2858" spans="1:57" x14ac:dyDescent="0.25">
      <c r="A2858" s="5">
        <v>2857</v>
      </c>
      <c r="B2858" s="6">
        <v>42570.547951388886</v>
      </c>
      <c r="C2858" s="6">
        <v>42570.71193287037</v>
      </c>
      <c r="D2858" s="5" t="s">
        <v>336</v>
      </c>
      <c r="E2858" s="5" t="s">
        <v>68</v>
      </c>
      <c r="G2858" s="5" t="s">
        <v>64</v>
      </c>
      <c r="H2858" s="5" t="s">
        <v>319</v>
      </c>
      <c r="I2858" s="5" t="s">
        <v>69</v>
      </c>
      <c r="J2858" s="5" t="s">
        <v>65</v>
      </c>
      <c r="K2858" s="5" t="s">
        <v>65</v>
      </c>
      <c r="L2858" s="5">
        <v>12702253</v>
      </c>
      <c r="M2858" s="5" t="s">
        <v>70</v>
      </c>
      <c r="N2858" s="5" t="s">
        <v>70</v>
      </c>
      <c r="O2858" s="7">
        <v>0</v>
      </c>
      <c r="P2858" s="7">
        <v>0</v>
      </c>
      <c r="Q2858" s="7">
        <v>0</v>
      </c>
      <c r="R2858" s="7">
        <v>0</v>
      </c>
      <c r="T2858" s="5">
        <v>39</v>
      </c>
      <c r="U2858" s="5">
        <v>0</v>
      </c>
      <c r="V2858" s="5">
        <v>0</v>
      </c>
      <c r="W2858" s="5">
        <v>0</v>
      </c>
      <c r="Z2858" s="5">
        <v>0</v>
      </c>
      <c r="AC2858" s="5">
        <v>0</v>
      </c>
      <c r="AF2858" s="5">
        <v>0</v>
      </c>
      <c r="AI2858" s="7">
        <v>50</v>
      </c>
      <c r="AJ2858" s="7">
        <v>12.1143</v>
      </c>
      <c r="AK2858" s="5" t="s">
        <v>72</v>
      </c>
      <c r="BB2858" s="5" t="s">
        <v>73</v>
      </c>
    </row>
    <row r="2859" spans="1:57" x14ac:dyDescent="0.25">
      <c r="A2859" s="5">
        <v>2858</v>
      </c>
      <c r="B2859" s="6">
        <v>42570.530763888892</v>
      </c>
      <c r="D2859" s="5" t="s">
        <v>792</v>
      </c>
      <c r="E2859" s="5" t="s">
        <v>318</v>
      </c>
      <c r="G2859" s="5" t="s">
        <v>64</v>
      </c>
      <c r="H2859" s="5" t="s">
        <v>319</v>
      </c>
      <c r="I2859" s="5" t="s">
        <v>176</v>
      </c>
      <c r="J2859" s="5" t="s">
        <v>65</v>
      </c>
      <c r="K2859" s="5" t="s">
        <v>65</v>
      </c>
      <c r="M2859" s="5" t="s">
        <v>564</v>
      </c>
      <c r="N2859" s="5" t="s">
        <v>200</v>
      </c>
      <c r="O2859" s="7">
        <v>0</v>
      </c>
      <c r="P2859" s="7">
        <v>0</v>
      </c>
      <c r="Q2859" s="7">
        <v>0</v>
      </c>
      <c r="R2859" s="7">
        <v>0</v>
      </c>
      <c r="T2859" s="5">
        <v>0</v>
      </c>
      <c r="W2859" s="5">
        <v>0</v>
      </c>
      <c r="Y2859" s="5">
        <v>0</v>
      </c>
      <c r="Z2859" s="5">
        <v>0</v>
      </c>
      <c r="AB2859" s="5">
        <v>0</v>
      </c>
      <c r="AC2859" s="5">
        <v>0</v>
      </c>
      <c r="AE2859" s="5">
        <v>0</v>
      </c>
      <c r="AF2859" s="5">
        <v>0</v>
      </c>
      <c r="AH2859" s="5">
        <v>0</v>
      </c>
      <c r="AJ2859" s="7">
        <v>0</v>
      </c>
      <c r="BB2859" s="5" t="s">
        <v>178</v>
      </c>
      <c r="BD2859" s="5" t="s">
        <v>361</v>
      </c>
      <c r="BE2859" s="5" t="s">
        <v>67</v>
      </c>
    </row>
    <row r="2860" spans="1:57" x14ac:dyDescent="0.25">
      <c r="A2860" s="5">
        <v>2859</v>
      </c>
      <c r="B2860" s="6">
        <v>42570.523657407408</v>
      </c>
      <c r="C2860" s="6">
        <v>42570.61278935185</v>
      </c>
      <c r="D2860" s="5" t="s">
        <v>336</v>
      </c>
      <c r="E2860" s="5" t="s">
        <v>241</v>
      </c>
      <c r="F2860" s="5" t="s">
        <v>337</v>
      </c>
      <c r="G2860" s="5" t="s">
        <v>64</v>
      </c>
      <c r="H2860" s="5" t="s">
        <v>319</v>
      </c>
      <c r="I2860" s="5" t="s">
        <v>69</v>
      </c>
      <c r="J2860" s="5" t="s">
        <v>65</v>
      </c>
      <c r="K2860" s="5" t="s">
        <v>65</v>
      </c>
      <c r="L2860" s="5">
        <v>30924168</v>
      </c>
      <c r="M2860" s="5" t="s">
        <v>70</v>
      </c>
      <c r="N2860" s="5" t="s">
        <v>70</v>
      </c>
      <c r="O2860" s="7">
        <v>0</v>
      </c>
      <c r="P2860" s="7">
        <v>0</v>
      </c>
      <c r="Q2860" s="7">
        <v>0</v>
      </c>
      <c r="R2860" s="7">
        <v>0</v>
      </c>
      <c r="T2860" s="5">
        <v>33</v>
      </c>
      <c r="U2860" s="5">
        <v>0</v>
      </c>
      <c r="V2860" s="5">
        <v>0</v>
      </c>
      <c r="W2860" s="5">
        <v>0</v>
      </c>
      <c r="Z2860" s="5">
        <v>0</v>
      </c>
      <c r="AC2860" s="5">
        <v>0</v>
      </c>
      <c r="AF2860" s="5">
        <v>0</v>
      </c>
      <c r="AI2860" s="7">
        <v>1024.0037</v>
      </c>
      <c r="AJ2860" s="7">
        <v>57.939100000000003</v>
      </c>
      <c r="AK2860" s="5" t="s">
        <v>148</v>
      </c>
      <c r="BB2860" s="5" t="s">
        <v>74</v>
      </c>
    </row>
    <row r="2861" spans="1:57" x14ac:dyDescent="0.25">
      <c r="A2861" s="5">
        <v>2860</v>
      </c>
      <c r="B2861" s="6">
        <v>42570.392025462963</v>
      </c>
      <c r="C2861" s="6">
        <v>42570.622928240744</v>
      </c>
      <c r="D2861" s="5" t="s">
        <v>336</v>
      </c>
      <c r="E2861" s="5" t="s">
        <v>241</v>
      </c>
      <c r="F2861" s="5" t="s">
        <v>337</v>
      </c>
      <c r="G2861" s="5" t="s">
        <v>64</v>
      </c>
      <c r="H2861" s="5" t="s">
        <v>319</v>
      </c>
      <c r="I2861" s="5" t="s">
        <v>69</v>
      </c>
      <c r="J2861" s="5" t="s">
        <v>65</v>
      </c>
      <c r="K2861" s="5" t="s">
        <v>65</v>
      </c>
      <c r="L2861" s="5">
        <v>225660</v>
      </c>
      <c r="M2861" s="5" t="s">
        <v>70</v>
      </c>
      <c r="N2861" s="5" t="s">
        <v>70</v>
      </c>
      <c r="O2861" s="7">
        <v>0</v>
      </c>
      <c r="P2861" s="7">
        <v>0</v>
      </c>
      <c r="Q2861" s="7">
        <v>0</v>
      </c>
      <c r="R2861" s="7">
        <v>0</v>
      </c>
      <c r="T2861" s="5">
        <v>33</v>
      </c>
      <c r="U2861" s="5">
        <v>0</v>
      </c>
      <c r="V2861" s="5">
        <v>0</v>
      </c>
      <c r="W2861" s="5">
        <v>0</v>
      </c>
      <c r="Z2861" s="5">
        <v>0</v>
      </c>
      <c r="AC2861" s="5">
        <v>0</v>
      </c>
      <c r="AF2861" s="5">
        <v>0</v>
      </c>
      <c r="AI2861" s="7">
        <v>1024.0066999999999</v>
      </c>
      <c r="AJ2861" s="7">
        <v>0.42270000000000002</v>
      </c>
      <c r="AK2861" s="5" t="s">
        <v>149</v>
      </c>
      <c r="BB2861" s="5" t="s">
        <v>71</v>
      </c>
    </row>
    <row r="2862" spans="1:57" x14ac:dyDescent="0.25">
      <c r="A2862" s="5">
        <v>2861</v>
      </c>
      <c r="B2862" s="6">
        <v>42570.391296296293</v>
      </c>
      <c r="C2862" s="6">
        <v>42570.570335648146</v>
      </c>
      <c r="D2862" s="5" t="s">
        <v>336</v>
      </c>
      <c r="E2862" s="5" t="s">
        <v>241</v>
      </c>
      <c r="F2862" s="5" t="s">
        <v>337</v>
      </c>
      <c r="G2862" s="5" t="s">
        <v>64</v>
      </c>
      <c r="H2862" s="5" t="s">
        <v>319</v>
      </c>
      <c r="I2862" s="5" t="s">
        <v>69</v>
      </c>
      <c r="J2862" s="5" t="s">
        <v>65</v>
      </c>
      <c r="K2862" s="5" t="s">
        <v>65</v>
      </c>
      <c r="L2862" s="5">
        <v>12238106</v>
      </c>
      <c r="M2862" s="5" t="s">
        <v>70</v>
      </c>
      <c r="N2862" s="5" t="s">
        <v>70</v>
      </c>
      <c r="O2862" s="7">
        <v>0</v>
      </c>
      <c r="P2862" s="7">
        <v>0</v>
      </c>
      <c r="Q2862" s="7">
        <v>0</v>
      </c>
      <c r="R2862" s="7">
        <v>0</v>
      </c>
      <c r="T2862" s="5">
        <v>33</v>
      </c>
      <c r="U2862" s="5">
        <v>0</v>
      </c>
      <c r="V2862" s="5">
        <v>0</v>
      </c>
      <c r="W2862" s="5">
        <v>0</v>
      </c>
      <c r="Z2862" s="5">
        <v>0</v>
      </c>
      <c r="AC2862" s="5">
        <v>0</v>
      </c>
      <c r="AF2862" s="5">
        <v>0</v>
      </c>
      <c r="AI2862" s="7">
        <v>680.19</v>
      </c>
      <c r="AJ2862" s="7">
        <v>23.1084</v>
      </c>
      <c r="AK2862" s="5" t="s">
        <v>148</v>
      </c>
      <c r="BB2862" s="5" t="s">
        <v>74</v>
      </c>
    </row>
    <row r="2863" spans="1:57" x14ac:dyDescent="0.25">
      <c r="A2863" s="5">
        <v>2862</v>
      </c>
      <c r="B2863" s="6">
        <v>42570.308680555558</v>
      </c>
      <c r="C2863" s="6">
        <v>42570.411724537036</v>
      </c>
      <c r="D2863" s="5" t="s">
        <v>336</v>
      </c>
      <c r="E2863" s="5" t="s">
        <v>241</v>
      </c>
      <c r="F2863" s="5" t="s">
        <v>337</v>
      </c>
      <c r="G2863" s="5" t="s">
        <v>64</v>
      </c>
      <c r="H2863" s="5" t="s">
        <v>319</v>
      </c>
      <c r="I2863" s="5" t="s">
        <v>69</v>
      </c>
      <c r="J2863" s="5" t="s">
        <v>65</v>
      </c>
      <c r="K2863" s="5" t="s">
        <v>65</v>
      </c>
      <c r="L2863" s="5">
        <v>4632</v>
      </c>
      <c r="M2863" s="5" t="s">
        <v>70</v>
      </c>
      <c r="N2863" s="5" t="s">
        <v>70</v>
      </c>
      <c r="O2863" s="7">
        <v>0</v>
      </c>
      <c r="P2863" s="7">
        <v>0</v>
      </c>
      <c r="Q2863" s="7">
        <v>0</v>
      </c>
      <c r="R2863" s="7">
        <v>0</v>
      </c>
      <c r="T2863" s="5">
        <v>33</v>
      </c>
      <c r="U2863" s="5">
        <v>0</v>
      </c>
      <c r="V2863" s="5">
        <v>0</v>
      </c>
      <c r="W2863" s="5">
        <v>0</v>
      </c>
      <c r="Z2863" s="5">
        <v>0</v>
      </c>
      <c r="AC2863" s="5">
        <v>0</v>
      </c>
      <c r="AF2863" s="5">
        <v>0</v>
      </c>
      <c r="AI2863" s="7">
        <v>680.57090000000005</v>
      </c>
      <c r="AJ2863" s="7">
        <v>9.7000000000000003E-3</v>
      </c>
      <c r="AK2863" s="5" t="s">
        <v>149</v>
      </c>
      <c r="BB2863" s="5" t="s">
        <v>71</v>
      </c>
    </row>
    <row r="2864" spans="1:57" x14ac:dyDescent="0.25">
      <c r="A2864" s="5">
        <v>2863</v>
      </c>
      <c r="B2864" s="6">
        <v>42570.307951388888</v>
      </c>
      <c r="C2864" s="6">
        <v>42570.404791666668</v>
      </c>
      <c r="D2864" s="5" t="s">
        <v>336</v>
      </c>
      <c r="E2864" s="5" t="s">
        <v>241</v>
      </c>
      <c r="F2864" s="5" t="s">
        <v>337</v>
      </c>
      <c r="G2864" s="5" t="s">
        <v>64</v>
      </c>
      <c r="H2864" s="5" t="s">
        <v>319</v>
      </c>
      <c r="I2864" s="5" t="s">
        <v>69</v>
      </c>
      <c r="J2864" s="5" t="s">
        <v>65</v>
      </c>
      <c r="K2864" s="5" t="s">
        <v>65</v>
      </c>
      <c r="L2864" s="5">
        <v>451840</v>
      </c>
      <c r="M2864" s="5" t="s">
        <v>70</v>
      </c>
      <c r="N2864" s="5" t="s">
        <v>70</v>
      </c>
      <c r="O2864" s="7">
        <v>0</v>
      </c>
      <c r="P2864" s="7">
        <v>0</v>
      </c>
      <c r="Q2864" s="7">
        <v>0</v>
      </c>
      <c r="R2864" s="7">
        <v>0</v>
      </c>
      <c r="T2864" s="5">
        <v>33</v>
      </c>
      <c r="U2864" s="5">
        <v>0</v>
      </c>
      <c r="V2864" s="5">
        <v>0</v>
      </c>
      <c r="W2864" s="5">
        <v>0</v>
      </c>
      <c r="Z2864" s="5">
        <v>0</v>
      </c>
      <c r="AC2864" s="5">
        <v>0</v>
      </c>
      <c r="AF2864" s="5">
        <v>0</v>
      </c>
      <c r="AI2864" s="7">
        <v>681.05430000000001</v>
      </c>
      <c r="AJ2864" s="7">
        <v>0.85460000000000003</v>
      </c>
      <c r="AK2864" s="5" t="s">
        <v>148</v>
      </c>
      <c r="BB2864" s="5" t="s">
        <v>74</v>
      </c>
    </row>
    <row r="2865" spans="1:57" x14ac:dyDescent="0.25">
      <c r="A2865" s="5">
        <v>2864</v>
      </c>
      <c r="B2865" s="6">
        <v>42570.102488425924</v>
      </c>
      <c r="C2865" s="6">
        <v>42570.207754629628</v>
      </c>
      <c r="D2865" s="5" t="s">
        <v>336</v>
      </c>
      <c r="E2865" s="5" t="s">
        <v>241</v>
      </c>
      <c r="F2865" s="5" t="s">
        <v>337</v>
      </c>
      <c r="G2865" s="5" t="s">
        <v>64</v>
      </c>
      <c r="H2865" s="5" t="s">
        <v>319</v>
      </c>
      <c r="I2865" s="5" t="s">
        <v>69</v>
      </c>
      <c r="J2865" s="5" t="s">
        <v>65</v>
      </c>
      <c r="K2865" s="5" t="s">
        <v>65</v>
      </c>
      <c r="L2865" s="5">
        <v>68324</v>
      </c>
      <c r="M2865" s="5" t="s">
        <v>70</v>
      </c>
      <c r="N2865" s="5" t="s">
        <v>70</v>
      </c>
      <c r="O2865" s="7">
        <v>0</v>
      </c>
      <c r="P2865" s="7">
        <v>0</v>
      </c>
      <c r="Q2865" s="7">
        <v>0</v>
      </c>
      <c r="R2865" s="7">
        <v>0</v>
      </c>
      <c r="T2865" s="5">
        <v>33</v>
      </c>
      <c r="U2865" s="5">
        <v>0</v>
      </c>
      <c r="V2865" s="5">
        <v>0</v>
      </c>
      <c r="W2865" s="5">
        <v>0</v>
      </c>
      <c r="Z2865" s="5">
        <v>0</v>
      </c>
      <c r="AC2865" s="5">
        <v>0</v>
      </c>
      <c r="AF2865" s="5">
        <v>0</v>
      </c>
      <c r="AI2865" s="7">
        <v>681.20119999999997</v>
      </c>
      <c r="AJ2865" s="7">
        <v>0.12759999999999999</v>
      </c>
      <c r="AK2865" s="5" t="s">
        <v>149</v>
      </c>
      <c r="BB2865" s="5" t="s">
        <v>71</v>
      </c>
    </row>
    <row r="2866" spans="1:57" x14ac:dyDescent="0.25">
      <c r="A2866" s="5">
        <v>2865</v>
      </c>
      <c r="B2866" s="6">
        <v>42570.059699074074</v>
      </c>
      <c r="C2866" s="6">
        <v>42570.202361111114</v>
      </c>
      <c r="D2866" s="5" t="s">
        <v>336</v>
      </c>
      <c r="E2866" s="5" t="s">
        <v>241</v>
      </c>
      <c r="F2866" s="5" t="s">
        <v>337</v>
      </c>
      <c r="G2866" s="5" t="s">
        <v>64</v>
      </c>
      <c r="H2866" s="5" t="s">
        <v>319</v>
      </c>
      <c r="I2866" s="5" t="s">
        <v>69</v>
      </c>
      <c r="J2866" s="5" t="s">
        <v>65</v>
      </c>
      <c r="K2866" s="5" t="s">
        <v>65</v>
      </c>
      <c r="L2866" s="5">
        <v>151246</v>
      </c>
      <c r="M2866" s="5" t="s">
        <v>70</v>
      </c>
      <c r="N2866" s="5" t="s">
        <v>70</v>
      </c>
      <c r="O2866" s="7">
        <v>0</v>
      </c>
      <c r="P2866" s="7">
        <v>0</v>
      </c>
      <c r="Q2866" s="7">
        <v>0</v>
      </c>
      <c r="R2866" s="7">
        <v>0</v>
      </c>
      <c r="T2866" s="5">
        <v>33</v>
      </c>
      <c r="U2866" s="5">
        <v>0</v>
      </c>
      <c r="V2866" s="5">
        <v>0</v>
      </c>
      <c r="W2866" s="5">
        <v>0</v>
      </c>
      <c r="Z2866" s="5">
        <v>0</v>
      </c>
      <c r="AC2866" s="5">
        <v>0</v>
      </c>
      <c r="AF2866" s="5">
        <v>0</v>
      </c>
      <c r="AI2866" s="7">
        <v>681.46810000000005</v>
      </c>
      <c r="AJ2866" s="7">
        <v>0.28620000000000001</v>
      </c>
      <c r="AK2866" s="5" t="s">
        <v>148</v>
      </c>
      <c r="BB2866" s="5" t="s">
        <v>74</v>
      </c>
    </row>
    <row r="2867" spans="1:57" x14ac:dyDescent="0.25">
      <c r="A2867" s="5">
        <v>2866</v>
      </c>
      <c r="B2867" s="6">
        <v>42570.006412037037</v>
      </c>
      <c r="D2867" s="5" t="s">
        <v>317</v>
      </c>
      <c r="E2867" s="5" t="s">
        <v>318</v>
      </c>
      <c r="F2867" s="5" t="s">
        <v>317</v>
      </c>
      <c r="G2867" s="5" t="s">
        <v>80</v>
      </c>
      <c r="H2867" s="5" t="s">
        <v>319</v>
      </c>
      <c r="I2867" s="5" t="s">
        <v>320</v>
      </c>
      <c r="J2867" s="5" t="s">
        <v>65</v>
      </c>
      <c r="K2867" s="5" t="s">
        <v>65</v>
      </c>
      <c r="M2867" s="5" t="s">
        <v>321</v>
      </c>
      <c r="N2867" s="5" t="s">
        <v>66</v>
      </c>
      <c r="O2867" s="7">
        <v>0</v>
      </c>
      <c r="P2867" s="7">
        <v>0</v>
      </c>
      <c r="Q2867" s="7">
        <v>0</v>
      </c>
      <c r="R2867" s="7">
        <v>0</v>
      </c>
      <c r="T2867" s="5">
        <v>0</v>
      </c>
      <c r="W2867" s="5">
        <v>0</v>
      </c>
      <c r="Y2867" s="5">
        <v>0</v>
      </c>
      <c r="Z2867" s="5">
        <v>0</v>
      </c>
      <c r="AB2867" s="5">
        <v>0</v>
      </c>
      <c r="AC2867" s="5">
        <v>0</v>
      </c>
      <c r="AE2867" s="5">
        <v>0</v>
      </c>
      <c r="AF2867" s="5">
        <v>0</v>
      </c>
      <c r="AH2867" s="5">
        <v>0</v>
      </c>
      <c r="AJ2867" s="7">
        <v>0</v>
      </c>
      <c r="BB2867" s="5" t="s">
        <v>322</v>
      </c>
      <c r="BD2867" s="5" t="s">
        <v>323</v>
      </c>
      <c r="BE2867" s="5" t="s">
        <v>324</v>
      </c>
    </row>
    <row r="2868" spans="1:57" x14ac:dyDescent="0.25">
      <c r="A2868" s="5">
        <v>2867</v>
      </c>
      <c r="B2868" s="6">
        <v>42569.935810185183</v>
      </c>
      <c r="C2868" s="6">
        <v>42570.126516203702</v>
      </c>
      <c r="D2868" s="5" t="s">
        <v>336</v>
      </c>
      <c r="E2868" s="5" t="s">
        <v>241</v>
      </c>
      <c r="F2868" s="5" t="s">
        <v>337</v>
      </c>
      <c r="G2868" s="5" t="s">
        <v>64</v>
      </c>
      <c r="H2868" s="5" t="s">
        <v>319</v>
      </c>
      <c r="I2868" s="5" t="s">
        <v>69</v>
      </c>
      <c r="J2868" s="5" t="s">
        <v>65</v>
      </c>
      <c r="K2868" s="5" t="s">
        <v>65</v>
      </c>
      <c r="L2868" s="5">
        <v>75710</v>
      </c>
      <c r="M2868" s="5" t="s">
        <v>70</v>
      </c>
      <c r="N2868" s="5" t="s">
        <v>70</v>
      </c>
      <c r="O2868" s="7">
        <v>0</v>
      </c>
      <c r="P2868" s="7">
        <v>0</v>
      </c>
      <c r="Q2868" s="7">
        <v>0</v>
      </c>
      <c r="R2868" s="7">
        <v>0</v>
      </c>
      <c r="T2868" s="5">
        <v>33</v>
      </c>
      <c r="U2868" s="5">
        <v>0</v>
      </c>
      <c r="V2868" s="5">
        <v>0</v>
      </c>
      <c r="W2868" s="5">
        <v>0</v>
      </c>
      <c r="Z2868" s="5">
        <v>0</v>
      </c>
      <c r="AC2868" s="5">
        <v>0</v>
      </c>
      <c r="AF2868" s="5">
        <v>0</v>
      </c>
      <c r="AI2868" s="7">
        <v>682.15859999999998</v>
      </c>
      <c r="AJ2868" s="7">
        <v>0.1431</v>
      </c>
      <c r="AK2868" s="5" t="s">
        <v>149</v>
      </c>
      <c r="BB2868" s="5" t="s">
        <v>71</v>
      </c>
    </row>
    <row r="2869" spans="1:57" x14ac:dyDescent="0.25">
      <c r="A2869" s="5">
        <v>2868</v>
      </c>
      <c r="B2869" s="6">
        <v>42569.852465277778</v>
      </c>
      <c r="C2869" s="6">
        <v>42569.981493055559</v>
      </c>
      <c r="D2869" s="5" t="s">
        <v>336</v>
      </c>
      <c r="E2869" s="5" t="s">
        <v>241</v>
      </c>
      <c r="F2869" s="5" t="s">
        <v>337</v>
      </c>
      <c r="G2869" s="5" t="s">
        <v>64</v>
      </c>
      <c r="H2869" s="5" t="s">
        <v>319</v>
      </c>
      <c r="I2869" s="5" t="s">
        <v>69</v>
      </c>
      <c r="J2869" s="5" t="s">
        <v>65</v>
      </c>
      <c r="K2869" s="5" t="s">
        <v>65</v>
      </c>
      <c r="L2869" s="5">
        <v>894024</v>
      </c>
      <c r="M2869" s="5" t="s">
        <v>70</v>
      </c>
      <c r="N2869" s="5" t="s">
        <v>70</v>
      </c>
      <c r="O2869" s="7">
        <v>0</v>
      </c>
      <c r="P2869" s="7">
        <v>0</v>
      </c>
      <c r="Q2869" s="7">
        <v>0</v>
      </c>
      <c r="R2869" s="7">
        <v>0</v>
      </c>
      <c r="T2869" s="5">
        <v>33</v>
      </c>
      <c r="U2869" s="5">
        <v>0</v>
      </c>
      <c r="V2869" s="5">
        <v>0</v>
      </c>
      <c r="W2869" s="5">
        <v>0</v>
      </c>
      <c r="Z2869" s="5">
        <v>0</v>
      </c>
      <c r="AC2869" s="5">
        <v>0</v>
      </c>
      <c r="AF2869" s="5">
        <v>0</v>
      </c>
      <c r="AI2869" s="7">
        <v>686.74220000000003</v>
      </c>
      <c r="AJ2869" s="7">
        <v>1.6907000000000001</v>
      </c>
      <c r="AK2869" s="5" t="s">
        <v>149</v>
      </c>
      <c r="BB2869" s="5" t="s">
        <v>71</v>
      </c>
    </row>
    <row r="2870" spans="1:57" x14ac:dyDescent="0.25">
      <c r="A2870" s="5">
        <v>2869</v>
      </c>
      <c r="B2870" s="6">
        <v>42569.851354166669</v>
      </c>
      <c r="C2870" s="6">
        <v>42570.085914351854</v>
      </c>
      <c r="D2870" s="5" t="s">
        <v>336</v>
      </c>
      <c r="E2870" s="5" t="s">
        <v>241</v>
      </c>
      <c r="F2870" s="5" t="s">
        <v>337</v>
      </c>
      <c r="G2870" s="5" t="s">
        <v>64</v>
      </c>
      <c r="H2870" s="5" t="s">
        <v>319</v>
      </c>
      <c r="I2870" s="5" t="s">
        <v>69</v>
      </c>
      <c r="J2870" s="5" t="s">
        <v>65</v>
      </c>
      <c r="K2870" s="5" t="s">
        <v>65</v>
      </c>
      <c r="L2870" s="5">
        <v>2099888</v>
      </c>
      <c r="M2870" s="5" t="s">
        <v>70</v>
      </c>
      <c r="N2870" s="5" t="s">
        <v>70</v>
      </c>
      <c r="O2870" s="7">
        <v>0</v>
      </c>
      <c r="P2870" s="7">
        <v>0</v>
      </c>
      <c r="Q2870" s="7">
        <v>0</v>
      </c>
      <c r="R2870" s="7">
        <v>0</v>
      </c>
      <c r="T2870" s="5">
        <v>33</v>
      </c>
      <c r="U2870" s="5">
        <v>0</v>
      </c>
      <c r="V2870" s="5">
        <v>0</v>
      </c>
      <c r="W2870" s="5">
        <v>0</v>
      </c>
      <c r="Z2870" s="5">
        <v>0</v>
      </c>
      <c r="AC2870" s="5">
        <v>0</v>
      </c>
      <c r="AF2870" s="5">
        <v>0</v>
      </c>
      <c r="AI2870" s="7">
        <v>687.26819999999998</v>
      </c>
      <c r="AJ2870" s="7">
        <v>3.9662999999999999</v>
      </c>
      <c r="AK2870" s="5" t="s">
        <v>148</v>
      </c>
      <c r="BB2870" s="5" t="s">
        <v>74</v>
      </c>
    </row>
    <row r="2871" spans="1:57" x14ac:dyDescent="0.25">
      <c r="A2871" s="5">
        <v>2870</v>
      </c>
      <c r="B2871" s="6">
        <v>42569.820462962962</v>
      </c>
      <c r="C2871" s="6">
        <v>42569.847824074073</v>
      </c>
      <c r="D2871" s="5" t="s">
        <v>336</v>
      </c>
      <c r="E2871" s="5" t="s">
        <v>241</v>
      </c>
      <c r="F2871" s="5" t="s">
        <v>337</v>
      </c>
      <c r="G2871" s="5" t="s">
        <v>64</v>
      </c>
      <c r="H2871" s="5" t="s">
        <v>319</v>
      </c>
      <c r="I2871" s="5" t="s">
        <v>69</v>
      </c>
      <c r="J2871" s="5" t="s">
        <v>65</v>
      </c>
      <c r="K2871" s="5" t="s">
        <v>65</v>
      </c>
      <c r="L2871" s="5">
        <v>158156</v>
      </c>
      <c r="M2871" s="5" t="s">
        <v>70</v>
      </c>
      <c r="N2871" s="5" t="s">
        <v>70</v>
      </c>
      <c r="O2871" s="7">
        <v>0</v>
      </c>
      <c r="P2871" s="7">
        <v>0</v>
      </c>
      <c r="Q2871" s="7">
        <v>0</v>
      </c>
      <c r="R2871" s="7">
        <v>0</v>
      </c>
      <c r="T2871" s="5">
        <v>33</v>
      </c>
      <c r="U2871" s="5">
        <v>0</v>
      </c>
      <c r="V2871" s="5">
        <v>0</v>
      </c>
      <c r="W2871" s="5">
        <v>0</v>
      </c>
      <c r="Z2871" s="5">
        <v>0</v>
      </c>
      <c r="AC2871" s="5">
        <v>0</v>
      </c>
      <c r="AF2871" s="5">
        <v>0</v>
      </c>
      <c r="AI2871" s="7">
        <v>687.59879999999998</v>
      </c>
      <c r="AJ2871" s="7">
        <v>0.29970000000000002</v>
      </c>
      <c r="AK2871" s="5" t="s">
        <v>148</v>
      </c>
      <c r="BB2871" s="5" t="s">
        <v>74</v>
      </c>
    </row>
    <row r="2872" spans="1:57" x14ac:dyDescent="0.25">
      <c r="A2872" s="5">
        <v>2871</v>
      </c>
      <c r="B2872" s="6">
        <v>42569.820462962962</v>
      </c>
      <c r="C2872" s="6">
        <v>42569.847824074073</v>
      </c>
      <c r="D2872" s="5" t="s">
        <v>336</v>
      </c>
      <c r="E2872" s="5" t="s">
        <v>241</v>
      </c>
      <c r="F2872" s="5" t="s">
        <v>337</v>
      </c>
      <c r="G2872" s="5" t="s">
        <v>64</v>
      </c>
      <c r="H2872" s="5" t="s">
        <v>319</v>
      </c>
      <c r="I2872" s="5" t="s">
        <v>69</v>
      </c>
      <c r="J2872" s="5" t="s">
        <v>65</v>
      </c>
      <c r="K2872" s="5" t="s">
        <v>65</v>
      </c>
      <c r="L2872" s="5">
        <v>21126</v>
      </c>
      <c r="M2872" s="5" t="s">
        <v>70</v>
      </c>
      <c r="N2872" s="5" t="s">
        <v>70</v>
      </c>
      <c r="O2872" s="7">
        <v>0</v>
      </c>
      <c r="P2872" s="7">
        <v>0</v>
      </c>
      <c r="Q2872" s="7">
        <v>0</v>
      </c>
      <c r="R2872" s="7">
        <v>0</v>
      </c>
      <c r="T2872" s="5">
        <v>33</v>
      </c>
      <c r="U2872" s="5">
        <v>0</v>
      </c>
      <c r="V2872" s="5">
        <v>0</v>
      </c>
      <c r="W2872" s="5">
        <v>0</v>
      </c>
      <c r="Z2872" s="5">
        <v>0</v>
      </c>
      <c r="AC2872" s="5">
        <v>0</v>
      </c>
      <c r="AF2872" s="5">
        <v>0</v>
      </c>
      <c r="AI2872" s="7">
        <v>687.60850000000005</v>
      </c>
      <c r="AJ2872" s="7">
        <v>4.0599999999999997E-2</v>
      </c>
      <c r="AK2872" s="5" t="s">
        <v>149</v>
      </c>
      <c r="BB2872" s="5" t="s">
        <v>71</v>
      </c>
    </row>
    <row r="2873" spans="1:57" x14ac:dyDescent="0.25">
      <c r="A2873" s="5">
        <v>2872</v>
      </c>
      <c r="B2873" s="6">
        <v>42569.775127314817</v>
      </c>
      <c r="C2873" s="6">
        <v>42569.905659722222</v>
      </c>
      <c r="D2873" s="5" t="s">
        <v>336</v>
      </c>
      <c r="E2873" s="5" t="s">
        <v>241</v>
      </c>
      <c r="F2873" s="5" t="s">
        <v>337</v>
      </c>
      <c r="G2873" s="5" t="s">
        <v>64</v>
      </c>
      <c r="H2873" s="5" t="s">
        <v>319</v>
      </c>
      <c r="I2873" s="5" t="s">
        <v>69</v>
      </c>
      <c r="J2873" s="5" t="s">
        <v>65</v>
      </c>
      <c r="K2873" s="5" t="s">
        <v>65</v>
      </c>
      <c r="L2873" s="5">
        <v>232468</v>
      </c>
      <c r="M2873" s="5" t="s">
        <v>70</v>
      </c>
      <c r="N2873" s="5" t="s">
        <v>70</v>
      </c>
      <c r="O2873" s="7">
        <v>0</v>
      </c>
      <c r="P2873" s="7">
        <v>0</v>
      </c>
      <c r="Q2873" s="7">
        <v>0</v>
      </c>
      <c r="R2873" s="7">
        <v>0</v>
      </c>
      <c r="T2873" s="5">
        <v>33</v>
      </c>
      <c r="U2873" s="5">
        <v>0</v>
      </c>
      <c r="V2873" s="5">
        <v>0</v>
      </c>
      <c r="W2873" s="5">
        <v>0</v>
      </c>
      <c r="Z2873" s="5">
        <v>0</v>
      </c>
      <c r="AC2873" s="5">
        <v>0</v>
      </c>
      <c r="AF2873" s="5">
        <v>0</v>
      </c>
      <c r="AI2873" s="7">
        <v>688.79409999999996</v>
      </c>
      <c r="AJ2873" s="7">
        <v>0.441</v>
      </c>
      <c r="AK2873" s="5" t="s">
        <v>149</v>
      </c>
      <c r="BB2873" s="5" t="s">
        <v>71</v>
      </c>
    </row>
    <row r="2874" spans="1:57" x14ac:dyDescent="0.25">
      <c r="A2874" s="5">
        <v>2873</v>
      </c>
      <c r="B2874" s="6">
        <v>42569.775127314817</v>
      </c>
      <c r="C2874" s="6">
        <v>42569.842129629629</v>
      </c>
      <c r="D2874" s="5" t="s">
        <v>336</v>
      </c>
      <c r="E2874" s="5" t="s">
        <v>68</v>
      </c>
      <c r="F2874" s="5" t="s">
        <v>337</v>
      </c>
      <c r="G2874" s="5" t="s">
        <v>64</v>
      </c>
      <c r="H2874" s="5" t="s">
        <v>319</v>
      </c>
      <c r="I2874" s="5" t="s">
        <v>69</v>
      </c>
      <c r="J2874" s="5" t="s">
        <v>65</v>
      </c>
      <c r="K2874" s="5" t="s">
        <v>65</v>
      </c>
      <c r="L2874" s="5">
        <v>393303</v>
      </c>
      <c r="M2874" s="5" t="s">
        <v>70</v>
      </c>
      <c r="N2874" s="5" t="s">
        <v>70</v>
      </c>
      <c r="O2874" s="7">
        <v>0</v>
      </c>
      <c r="P2874" s="7">
        <v>0</v>
      </c>
      <c r="Q2874" s="7">
        <v>0</v>
      </c>
      <c r="R2874" s="7">
        <v>0</v>
      </c>
      <c r="T2874" s="5">
        <v>33</v>
      </c>
      <c r="U2874" s="5">
        <v>0</v>
      </c>
      <c r="V2874" s="5">
        <v>0</v>
      </c>
      <c r="W2874" s="5">
        <v>0</v>
      </c>
      <c r="Z2874" s="5">
        <v>0</v>
      </c>
      <c r="AC2874" s="5">
        <v>0</v>
      </c>
      <c r="AF2874" s="5">
        <v>0</v>
      </c>
      <c r="AI2874" s="7">
        <v>688.61030000000005</v>
      </c>
      <c r="AJ2874" s="7">
        <v>0.74470000000000003</v>
      </c>
      <c r="AK2874" s="5" t="s">
        <v>148</v>
      </c>
      <c r="BB2874" s="5" t="s">
        <v>74</v>
      </c>
    </row>
    <row r="2875" spans="1:57" x14ac:dyDescent="0.25">
      <c r="A2875" s="5">
        <v>2874</v>
      </c>
      <c r="B2875" s="6">
        <v>42569.743738425925</v>
      </c>
      <c r="D2875" s="5" t="s">
        <v>684</v>
      </c>
      <c r="E2875" s="5" t="s">
        <v>318</v>
      </c>
      <c r="G2875" s="5" t="s">
        <v>64</v>
      </c>
      <c r="H2875" s="5" t="s">
        <v>319</v>
      </c>
      <c r="I2875" s="5" t="s">
        <v>176</v>
      </c>
      <c r="J2875" s="5" t="s">
        <v>65</v>
      </c>
      <c r="K2875" s="5" t="s">
        <v>65</v>
      </c>
      <c r="M2875" s="5" t="s">
        <v>213</v>
      </c>
      <c r="N2875" s="5" t="s">
        <v>66</v>
      </c>
      <c r="O2875" s="7">
        <v>0</v>
      </c>
      <c r="P2875" s="7">
        <v>0</v>
      </c>
      <c r="Q2875" s="7">
        <v>0</v>
      </c>
      <c r="R2875" s="7">
        <v>0</v>
      </c>
      <c r="T2875" s="5">
        <v>0</v>
      </c>
      <c r="W2875" s="5">
        <v>0</v>
      </c>
      <c r="Y2875" s="5">
        <v>0</v>
      </c>
      <c r="Z2875" s="5">
        <v>0</v>
      </c>
      <c r="AB2875" s="5">
        <v>0</v>
      </c>
      <c r="AC2875" s="5">
        <v>0</v>
      </c>
      <c r="AE2875" s="5">
        <v>0</v>
      </c>
      <c r="AF2875" s="5">
        <v>0</v>
      </c>
      <c r="AH2875" s="5">
        <v>0</v>
      </c>
      <c r="AJ2875" s="7">
        <v>0</v>
      </c>
      <c r="BB2875" s="5" t="s">
        <v>178</v>
      </c>
      <c r="BD2875" s="5" t="s">
        <v>414</v>
      </c>
      <c r="BE2875" s="5" t="s">
        <v>67</v>
      </c>
    </row>
    <row r="2876" spans="1:57" x14ac:dyDescent="0.25">
      <c r="A2876" s="5">
        <v>2875</v>
      </c>
      <c r="B2876" s="6">
        <v>42569.721655092595</v>
      </c>
      <c r="D2876" s="5" t="s">
        <v>317</v>
      </c>
      <c r="E2876" s="5" t="s">
        <v>318</v>
      </c>
      <c r="F2876" s="5" t="s">
        <v>317</v>
      </c>
      <c r="G2876" s="5" t="s">
        <v>80</v>
      </c>
      <c r="H2876" s="5" t="s">
        <v>319</v>
      </c>
      <c r="I2876" s="5" t="s">
        <v>320</v>
      </c>
      <c r="J2876" s="5" t="s">
        <v>65</v>
      </c>
      <c r="K2876" s="5" t="s">
        <v>65</v>
      </c>
      <c r="M2876" s="5" t="s">
        <v>363</v>
      </c>
      <c r="N2876" s="5" t="s">
        <v>66</v>
      </c>
      <c r="O2876" s="7">
        <v>0</v>
      </c>
      <c r="P2876" s="7">
        <v>0</v>
      </c>
      <c r="Q2876" s="7">
        <v>0</v>
      </c>
      <c r="R2876" s="7">
        <v>0</v>
      </c>
      <c r="T2876" s="5">
        <v>0</v>
      </c>
      <c r="W2876" s="5">
        <v>0</v>
      </c>
      <c r="Y2876" s="5">
        <v>0</v>
      </c>
      <c r="Z2876" s="5">
        <v>0</v>
      </c>
      <c r="AB2876" s="5">
        <v>0</v>
      </c>
      <c r="AC2876" s="5">
        <v>0</v>
      </c>
      <c r="AE2876" s="5">
        <v>0</v>
      </c>
      <c r="AF2876" s="5">
        <v>0</v>
      </c>
      <c r="AH2876" s="5">
        <v>0</v>
      </c>
      <c r="AJ2876" s="7">
        <v>0</v>
      </c>
      <c r="BB2876" s="5" t="s">
        <v>322</v>
      </c>
      <c r="BD2876" s="5" t="s">
        <v>323</v>
      </c>
      <c r="BE2876" s="5" t="s">
        <v>324</v>
      </c>
    </row>
    <row r="2877" spans="1:57" x14ac:dyDescent="0.25">
      <c r="A2877" s="5">
        <v>2876</v>
      </c>
      <c r="B2877" s="6">
        <v>42569.705289351848</v>
      </c>
      <c r="C2877" s="6">
        <v>42569.801249999997</v>
      </c>
      <c r="D2877" s="5" t="s">
        <v>336</v>
      </c>
      <c r="E2877" s="5" t="s">
        <v>241</v>
      </c>
      <c r="F2877" s="5" t="s">
        <v>337</v>
      </c>
      <c r="G2877" s="5" t="s">
        <v>64</v>
      </c>
      <c r="H2877" s="5" t="s">
        <v>319</v>
      </c>
      <c r="I2877" s="5" t="s">
        <v>69</v>
      </c>
      <c r="J2877" s="5" t="s">
        <v>65</v>
      </c>
      <c r="K2877" s="5" t="s">
        <v>65</v>
      </c>
      <c r="L2877" s="5">
        <v>262357</v>
      </c>
      <c r="M2877" s="5" t="s">
        <v>70</v>
      </c>
      <c r="N2877" s="5" t="s">
        <v>70</v>
      </c>
      <c r="O2877" s="7">
        <v>0</v>
      </c>
      <c r="P2877" s="7">
        <v>0</v>
      </c>
      <c r="Q2877" s="7">
        <v>0</v>
      </c>
      <c r="R2877" s="7">
        <v>0</v>
      </c>
      <c r="T2877" s="5">
        <v>33</v>
      </c>
      <c r="U2877" s="5">
        <v>0</v>
      </c>
      <c r="V2877" s="5">
        <v>0</v>
      </c>
      <c r="W2877" s="5">
        <v>0</v>
      </c>
      <c r="Z2877" s="5">
        <v>0</v>
      </c>
      <c r="AC2877" s="5">
        <v>0</v>
      </c>
      <c r="AF2877" s="5">
        <v>0</v>
      </c>
      <c r="AI2877" s="7">
        <v>690.41920000000005</v>
      </c>
      <c r="AJ2877" s="7">
        <v>0.49709999999999999</v>
      </c>
      <c r="AK2877" s="5" t="s">
        <v>149</v>
      </c>
      <c r="BB2877" s="5" t="s">
        <v>71</v>
      </c>
    </row>
    <row r="2878" spans="1:57" x14ac:dyDescent="0.25">
      <c r="A2878" s="5">
        <v>2877</v>
      </c>
      <c r="B2878" s="6">
        <v>42569.705289351848</v>
      </c>
      <c r="C2878" s="6">
        <v>42569.792627314811</v>
      </c>
      <c r="D2878" s="5" t="s">
        <v>336</v>
      </c>
      <c r="E2878" s="5" t="s">
        <v>241</v>
      </c>
      <c r="F2878" s="5" t="s">
        <v>337</v>
      </c>
      <c r="G2878" s="5" t="s">
        <v>64</v>
      </c>
      <c r="H2878" s="5" t="s">
        <v>319</v>
      </c>
      <c r="I2878" s="5" t="s">
        <v>69</v>
      </c>
      <c r="J2878" s="5" t="s">
        <v>65</v>
      </c>
      <c r="K2878" s="5" t="s">
        <v>65</v>
      </c>
      <c r="L2878" s="5">
        <v>596908</v>
      </c>
      <c r="M2878" s="5" t="s">
        <v>70</v>
      </c>
      <c r="N2878" s="5" t="s">
        <v>70</v>
      </c>
      <c r="O2878" s="7">
        <v>0</v>
      </c>
      <c r="P2878" s="7">
        <v>0</v>
      </c>
      <c r="Q2878" s="7">
        <v>0</v>
      </c>
      <c r="R2878" s="7">
        <v>0</v>
      </c>
      <c r="T2878" s="5">
        <v>33</v>
      </c>
      <c r="U2878" s="5">
        <v>0</v>
      </c>
      <c r="V2878" s="5">
        <v>0</v>
      </c>
      <c r="W2878" s="5">
        <v>0</v>
      </c>
      <c r="Z2878" s="5">
        <v>0</v>
      </c>
      <c r="AC2878" s="5">
        <v>0</v>
      </c>
      <c r="AF2878" s="5">
        <v>0</v>
      </c>
      <c r="AI2878" s="7">
        <v>690.21619999999996</v>
      </c>
      <c r="AJ2878" s="7">
        <v>1.1278999999999999</v>
      </c>
      <c r="AK2878" s="5" t="s">
        <v>148</v>
      </c>
      <c r="BB2878" s="5" t="s">
        <v>74</v>
      </c>
    </row>
    <row r="2879" spans="1:57" x14ac:dyDescent="0.25">
      <c r="A2879" s="5">
        <v>2878</v>
      </c>
      <c r="B2879" s="6">
        <v>42569.597939814812</v>
      </c>
      <c r="D2879" s="5" t="s">
        <v>317</v>
      </c>
      <c r="E2879" s="5" t="s">
        <v>318</v>
      </c>
      <c r="F2879" s="5" t="s">
        <v>317</v>
      </c>
      <c r="G2879" s="5" t="s">
        <v>80</v>
      </c>
      <c r="H2879" s="5" t="s">
        <v>319</v>
      </c>
      <c r="I2879" s="5" t="s">
        <v>320</v>
      </c>
      <c r="J2879" s="5" t="s">
        <v>65</v>
      </c>
      <c r="K2879" s="5" t="s">
        <v>65</v>
      </c>
      <c r="M2879" s="5" t="s">
        <v>321</v>
      </c>
      <c r="N2879" s="5" t="s">
        <v>66</v>
      </c>
      <c r="O2879" s="7">
        <v>0</v>
      </c>
      <c r="P2879" s="7">
        <v>0</v>
      </c>
      <c r="Q2879" s="7">
        <v>0</v>
      </c>
      <c r="R2879" s="7">
        <v>0</v>
      </c>
      <c r="T2879" s="5">
        <v>0</v>
      </c>
      <c r="W2879" s="5">
        <v>0</v>
      </c>
      <c r="Y2879" s="5">
        <v>0</v>
      </c>
      <c r="Z2879" s="5">
        <v>0</v>
      </c>
      <c r="AB2879" s="5">
        <v>0</v>
      </c>
      <c r="AC2879" s="5">
        <v>0</v>
      </c>
      <c r="AE2879" s="5">
        <v>0</v>
      </c>
      <c r="AF2879" s="5">
        <v>0</v>
      </c>
      <c r="AH2879" s="5">
        <v>0</v>
      </c>
      <c r="AJ2879" s="7">
        <v>0</v>
      </c>
      <c r="BB2879" s="5" t="s">
        <v>322</v>
      </c>
      <c r="BD2879" s="5" t="s">
        <v>323</v>
      </c>
      <c r="BE2879" s="5" t="s">
        <v>324</v>
      </c>
    </row>
    <row r="2880" spans="1:57" x14ac:dyDescent="0.25">
      <c r="A2880" s="5">
        <v>2879</v>
      </c>
      <c r="B2880" s="6">
        <v>42569.583564814813</v>
      </c>
      <c r="C2880" s="6">
        <v>42569.678483796299</v>
      </c>
      <c r="D2880" s="5" t="s">
        <v>336</v>
      </c>
      <c r="E2880" s="5" t="s">
        <v>241</v>
      </c>
      <c r="F2880" s="5" t="s">
        <v>337</v>
      </c>
      <c r="G2880" s="5" t="s">
        <v>64</v>
      </c>
      <c r="H2880" s="5" t="s">
        <v>319</v>
      </c>
      <c r="I2880" s="5" t="s">
        <v>69</v>
      </c>
      <c r="J2880" s="5" t="s">
        <v>65</v>
      </c>
      <c r="K2880" s="5" t="s">
        <v>65</v>
      </c>
      <c r="L2880" s="5">
        <v>332473</v>
      </c>
      <c r="M2880" s="5" t="s">
        <v>70</v>
      </c>
      <c r="N2880" s="5" t="s">
        <v>70</v>
      </c>
      <c r="O2880" s="7">
        <v>0</v>
      </c>
      <c r="P2880" s="7">
        <v>0</v>
      </c>
      <c r="Q2880" s="7">
        <v>0</v>
      </c>
      <c r="R2880" s="7">
        <v>0</v>
      </c>
      <c r="T2880" s="5">
        <v>33</v>
      </c>
      <c r="U2880" s="5">
        <v>0</v>
      </c>
      <c r="V2880" s="5">
        <v>0</v>
      </c>
      <c r="W2880" s="5">
        <v>0</v>
      </c>
      <c r="Z2880" s="5">
        <v>0</v>
      </c>
      <c r="AC2880" s="5">
        <v>0</v>
      </c>
      <c r="AF2880" s="5">
        <v>0</v>
      </c>
      <c r="AI2880" s="7">
        <v>691.05949999999996</v>
      </c>
      <c r="AJ2880" s="7">
        <v>0.62860000000000005</v>
      </c>
      <c r="AK2880" s="5" t="s">
        <v>148</v>
      </c>
      <c r="BB2880" s="5" t="s">
        <v>74</v>
      </c>
    </row>
    <row r="2881" spans="1:57" x14ac:dyDescent="0.25">
      <c r="A2881" s="5">
        <v>2880</v>
      </c>
      <c r="B2881" s="6">
        <v>42569.58258101852</v>
      </c>
      <c r="C2881" s="6">
        <v>42569.72693287037</v>
      </c>
      <c r="D2881" s="5" t="s">
        <v>336</v>
      </c>
      <c r="E2881" s="5" t="s">
        <v>241</v>
      </c>
      <c r="F2881" s="5" t="s">
        <v>337</v>
      </c>
      <c r="G2881" s="5" t="s">
        <v>64</v>
      </c>
      <c r="H2881" s="5" t="s">
        <v>319</v>
      </c>
      <c r="I2881" s="5" t="s">
        <v>69</v>
      </c>
      <c r="J2881" s="5" t="s">
        <v>65</v>
      </c>
      <c r="K2881" s="5" t="s">
        <v>65</v>
      </c>
      <c r="L2881" s="5">
        <v>12134</v>
      </c>
      <c r="M2881" s="5" t="s">
        <v>70</v>
      </c>
      <c r="N2881" s="5" t="s">
        <v>70</v>
      </c>
      <c r="O2881" s="7">
        <v>0</v>
      </c>
      <c r="P2881" s="7">
        <v>0</v>
      </c>
      <c r="Q2881" s="7">
        <v>0</v>
      </c>
      <c r="R2881" s="7">
        <v>0</v>
      </c>
      <c r="T2881" s="5">
        <v>33</v>
      </c>
      <c r="U2881" s="5">
        <v>0</v>
      </c>
      <c r="V2881" s="5">
        <v>0</v>
      </c>
      <c r="W2881" s="5">
        <v>0</v>
      </c>
      <c r="Z2881" s="5">
        <v>0</v>
      </c>
      <c r="AC2881" s="5">
        <v>0</v>
      </c>
      <c r="AF2881" s="5">
        <v>0</v>
      </c>
      <c r="AI2881" s="7">
        <v>691.0711</v>
      </c>
      <c r="AJ2881" s="7">
        <v>2.3199999999999998E-2</v>
      </c>
      <c r="AK2881" s="5" t="s">
        <v>149</v>
      </c>
      <c r="BB2881" s="5" t="s">
        <v>71</v>
      </c>
    </row>
    <row r="2882" spans="1:57" x14ac:dyDescent="0.25">
      <c r="A2882" s="5">
        <v>2881</v>
      </c>
      <c r="B2882" s="6">
        <v>42569.457569444443</v>
      </c>
      <c r="C2882" s="6">
        <v>42569.602997685186</v>
      </c>
      <c r="D2882" s="5" t="s">
        <v>336</v>
      </c>
      <c r="E2882" s="5" t="s">
        <v>241</v>
      </c>
      <c r="F2882" s="5" t="s">
        <v>337</v>
      </c>
      <c r="G2882" s="5" t="s">
        <v>64</v>
      </c>
      <c r="H2882" s="5" t="s">
        <v>319</v>
      </c>
      <c r="I2882" s="5" t="s">
        <v>69</v>
      </c>
      <c r="J2882" s="5" t="s">
        <v>65</v>
      </c>
      <c r="K2882" s="5" t="s">
        <v>65</v>
      </c>
      <c r="L2882" s="5">
        <v>558166</v>
      </c>
      <c r="M2882" s="5" t="s">
        <v>70</v>
      </c>
      <c r="N2882" s="5" t="s">
        <v>70</v>
      </c>
      <c r="O2882" s="7">
        <v>0</v>
      </c>
      <c r="P2882" s="7">
        <v>0</v>
      </c>
      <c r="Q2882" s="7">
        <v>0</v>
      </c>
      <c r="R2882" s="7">
        <v>0</v>
      </c>
      <c r="T2882" s="5">
        <v>33</v>
      </c>
      <c r="U2882" s="5">
        <v>0</v>
      </c>
      <c r="V2882" s="5">
        <v>0</v>
      </c>
      <c r="W2882" s="5">
        <v>0</v>
      </c>
      <c r="Z2882" s="5">
        <v>0</v>
      </c>
      <c r="AC2882" s="5">
        <v>0</v>
      </c>
      <c r="AF2882" s="5">
        <v>0</v>
      </c>
      <c r="AI2882" s="7">
        <v>699.12059999999997</v>
      </c>
      <c r="AJ2882" s="7">
        <v>1.0538000000000001</v>
      </c>
      <c r="AK2882" s="5" t="s">
        <v>149</v>
      </c>
      <c r="BB2882" s="5" t="s">
        <v>71</v>
      </c>
    </row>
    <row r="2883" spans="1:57" x14ac:dyDescent="0.25">
      <c r="A2883" s="5">
        <v>2882</v>
      </c>
      <c r="B2883" s="6">
        <v>42569.441469907404</v>
      </c>
      <c r="C2883" s="6">
        <v>42569.635335648149</v>
      </c>
      <c r="D2883" s="5" t="s">
        <v>336</v>
      </c>
      <c r="E2883" s="5" t="s">
        <v>241</v>
      </c>
      <c r="F2883" s="5" t="s">
        <v>337</v>
      </c>
      <c r="G2883" s="5" t="s">
        <v>64</v>
      </c>
      <c r="H2883" s="5" t="s">
        <v>319</v>
      </c>
      <c r="I2883" s="5" t="s">
        <v>69</v>
      </c>
      <c r="J2883" s="5" t="s">
        <v>65</v>
      </c>
      <c r="K2883" s="5" t="s">
        <v>65</v>
      </c>
      <c r="L2883" s="5">
        <v>13058341</v>
      </c>
      <c r="M2883" s="5" t="s">
        <v>70</v>
      </c>
      <c r="N2883" s="5" t="s">
        <v>70</v>
      </c>
      <c r="O2883" s="7">
        <v>0</v>
      </c>
      <c r="P2883" s="7">
        <v>0</v>
      </c>
      <c r="Q2883" s="7">
        <v>0</v>
      </c>
      <c r="R2883" s="7">
        <v>0</v>
      </c>
      <c r="T2883" s="5">
        <v>33</v>
      </c>
      <c r="U2883" s="5">
        <v>0</v>
      </c>
      <c r="V2883" s="5">
        <v>0</v>
      </c>
      <c r="W2883" s="5">
        <v>0</v>
      </c>
      <c r="Z2883" s="5">
        <v>0</v>
      </c>
      <c r="AC2883" s="5">
        <v>0</v>
      </c>
      <c r="AF2883" s="5">
        <v>0</v>
      </c>
      <c r="AI2883" s="7">
        <v>716.78200000000004</v>
      </c>
      <c r="AJ2883" s="7">
        <v>24.6572</v>
      </c>
      <c r="AK2883" s="5" t="s">
        <v>148</v>
      </c>
      <c r="BB2883" s="5" t="s">
        <v>74</v>
      </c>
    </row>
    <row r="2884" spans="1:57" x14ac:dyDescent="0.25">
      <c r="A2884" s="5">
        <v>2883</v>
      </c>
      <c r="B2884" s="6">
        <v>42569.402280092596</v>
      </c>
      <c r="C2884" s="6">
        <v>42569.51048611111</v>
      </c>
      <c r="D2884" s="5" t="s">
        <v>336</v>
      </c>
      <c r="E2884" s="5" t="s">
        <v>241</v>
      </c>
      <c r="F2884" s="5" t="s">
        <v>337</v>
      </c>
      <c r="G2884" s="5" t="s">
        <v>64</v>
      </c>
      <c r="H2884" s="5" t="s">
        <v>319</v>
      </c>
      <c r="I2884" s="5" t="s">
        <v>69</v>
      </c>
      <c r="J2884" s="5" t="s">
        <v>65</v>
      </c>
      <c r="K2884" s="5" t="s">
        <v>65</v>
      </c>
      <c r="L2884" s="5">
        <v>32558291</v>
      </c>
      <c r="M2884" s="5" t="s">
        <v>70</v>
      </c>
      <c r="N2884" s="5" t="s">
        <v>70</v>
      </c>
      <c r="O2884" s="7">
        <v>0</v>
      </c>
      <c r="P2884" s="7">
        <v>0</v>
      </c>
      <c r="Q2884" s="7">
        <v>0</v>
      </c>
      <c r="R2884" s="7">
        <v>0</v>
      </c>
      <c r="T2884" s="5">
        <v>33</v>
      </c>
      <c r="U2884" s="5">
        <v>0</v>
      </c>
      <c r="V2884" s="5">
        <v>0</v>
      </c>
      <c r="W2884" s="5">
        <v>0</v>
      </c>
      <c r="Z2884" s="5">
        <v>0</v>
      </c>
      <c r="AC2884" s="5">
        <v>0</v>
      </c>
      <c r="AF2884" s="5">
        <v>0</v>
      </c>
      <c r="AI2884" s="7">
        <v>778.88909999999998</v>
      </c>
      <c r="AJ2884" s="7">
        <v>61.480499999999999</v>
      </c>
      <c r="AK2884" s="5" t="s">
        <v>190</v>
      </c>
      <c r="BB2884" s="5" t="s">
        <v>74</v>
      </c>
    </row>
    <row r="2885" spans="1:57" x14ac:dyDescent="0.25">
      <c r="A2885" s="5">
        <v>2884</v>
      </c>
      <c r="B2885" s="6">
        <v>42569.385648148149</v>
      </c>
      <c r="D2885" s="5" t="s">
        <v>317</v>
      </c>
      <c r="E2885" s="5" t="s">
        <v>318</v>
      </c>
      <c r="F2885" s="5" t="s">
        <v>317</v>
      </c>
      <c r="G2885" s="5" t="s">
        <v>80</v>
      </c>
      <c r="H2885" s="5" t="s">
        <v>319</v>
      </c>
      <c r="I2885" s="5" t="s">
        <v>320</v>
      </c>
      <c r="J2885" s="5" t="s">
        <v>65</v>
      </c>
      <c r="K2885" s="5" t="s">
        <v>65</v>
      </c>
      <c r="M2885" s="5" t="s">
        <v>243</v>
      </c>
      <c r="N2885" s="5" t="s">
        <v>66</v>
      </c>
      <c r="O2885" s="7">
        <v>0</v>
      </c>
      <c r="P2885" s="7">
        <v>0</v>
      </c>
      <c r="Q2885" s="7">
        <v>0</v>
      </c>
      <c r="R2885" s="7">
        <v>0</v>
      </c>
      <c r="T2885" s="5">
        <v>0</v>
      </c>
      <c r="W2885" s="5">
        <v>0</v>
      </c>
      <c r="Y2885" s="5">
        <v>0</v>
      </c>
      <c r="Z2885" s="5">
        <v>0</v>
      </c>
      <c r="AB2885" s="5">
        <v>0</v>
      </c>
      <c r="AC2885" s="5">
        <v>0</v>
      </c>
      <c r="AE2885" s="5">
        <v>0</v>
      </c>
      <c r="AF2885" s="5">
        <v>0</v>
      </c>
      <c r="AH2885" s="5">
        <v>0</v>
      </c>
      <c r="AJ2885" s="7">
        <v>0</v>
      </c>
      <c r="BB2885" s="5" t="s">
        <v>322</v>
      </c>
      <c r="BD2885" s="5" t="s">
        <v>323</v>
      </c>
      <c r="BE2885" s="5" t="s">
        <v>324</v>
      </c>
    </row>
    <row r="2886" spans="1:57" x14ac:dyDescent="0.25">
      <c r="A2886" s="5">
        <v>2885</v>
      </c>
      <c r="B2886" s="6">
        <v>42569.332557870373</v>
      </c>
      <c r="C2886" s="6">
        <v>42569.486388888887</v>
      </c>
      <c r="D2886" s="5" t="s">
        <v>336</v>
      </c>
      <c r="E2886" s="5" t="s">
        <v>241</v>
      </c>
      <c r="F2886" s="5" t="s">
        <v>337</v>
      </c>
      <c r="G2886" s="5" t="s">
        <v>64</v>
      </c>
      <c r="H2886" s="5" t="s">
        <v>319</v>
      </c>
      <c r="I2886" s="5" t="s">
        <v>69</v>
      </c>
      <c r="J2886" s="5" t="s">
        <v>65</v>
      </c>
      <c r="K2886" s="5" t="s">
        <v>65</v>
      </c>
      <c r="L2886" s="5">
        <v>544572</v>
      </c>
      <c r="M2886" s="5" t="s">
        <v>70</v>
      </c>
      <c r="N2886" s="5" t="s">
        <v>70</v>
      </c>
      <c r="O2886" s="7">
        <v>0</v>
      </c>
      <c r="P2886" s="7">
        <v>0</v>
      </c>
      <c r="Q2886" s="7">
        <v>0</v>
      </c>
      <c r="R2886" s="7">
        <v>0</v>
      </c>
      <c r="T2886" s="5">
        <v>33</v>
      </c>
      <c r="U2886" s="5">
        <v>0</v>
      </c>
      <c r="V2886" s="5">
        <v>0</v>
      </c>
      <c r="W2886" s="5">
        <v>0</v>
      </c>
      <c r="Z2886" s="5">
        <v>0</v>
      </c>
      <c r="AC2886" s="5">
        <v>0</v>
      </c>
      <c r="AF2886" s="5">
        <v>0</v>
      </c>
      <c r="AI2886" s="7">
        <v>780.21550000000002</v>
      </c>
      <c r="AJ2886" s="7">
        <v>1.0286999999999999</v>
      </c>
      <c r="AK2886" s="5" t="s">
        <v>149</v>
      </c>
      <c r="BB2886" s="5" t="s">
        <v>71</v>
      </c>
    </row>
    <row r="2887" spans="1:57" x14ac:dyDescent="0.25">
      <c r="A2887" s="5">
        <v>2886</v>
      </c>
      <c r="B2887" s="6">
        <v>42569.331273148149</v>
      </c>
      <c r="C2887" s="6">
        <v>42569.42386574074</v>
      </c>
      <c r="D2887" s="5" t="s">
        <v>336</v>
      </c>
      <c r="E2887" s="5" t="s">
        <v>68</v>
      </c>
      <c r="G2887" s="5" t="s">
        <v>64</v>
      </c>
      <c r="H2887" s="5" t="s">
        <v>319</v>
      </c>
      <c r="I2887" s="5" t="s">
        <v>69</v>
      </c>
      <c r="J2887" s="5" t="s">
        <v>65</v>
      </c>
      <c r="K2887" s="5" t="s">
        <v>65</v>
      </c>
      <c r="L2887" s="5">
        <v>694226</v>
      </c>
      <c r="M2887" s="5" t="s">
        <v>70</v>
      </c>
      <c r="N2887" s="5" t="s">
        <v>70</v>
      </c>
      <c r="O2887" s="7">
        <v>0</v>
      </c>
      <c r="P2887" s="7">
        <v>0</v>
      </c>
      <c r="Q2887" s="7">
        <v>0</v>
      </c>
      <c r="R2887" s="7">
        <v>0</v>
      </c>
      <c r="T2887" s="5">
        <v>33</v>
      </c>
      <c r="U2887" s="5">
        <v>0</v>
      </c>
      <c r="V2887" s="5">
        <v>0</v>
      </c>
      <c r="W2887" s="5">
        <v>0</v>
      </c>
      <c r="Z2887" s="5">
        <v>0</v>
      </c>
      <c r="AC2887" s="5">
        <v>0</v>
      </c>
      <c r="AF2887" s="5">
        <v>0</v>
      </c>
      <c r="AI2887" s="7">
        <v>780.60249999999996</v>
      </c>
      <c r="AJ2887" s="7">
        <v>1.3112999999999999</v>
      </c>
      <c r="AK2887" s="5" t="s">
        <v>148</v>
      </c>
      <c r="BB2887" s="5" t="s">
        <v>74</v>
      </c>
    </row>
    <row r="2888" spans="1:57" x14ac:dyDescent="0.25">
      <c r="A2888" s="5">
        <v>2887</v>
      </c>
      <c r="B2888" s="6">
        <v>42568.950092592589</v>
      </c>
      <c r="D2888" s="5" t="s">
        <v>318</v>
      </c>
      <c r="E2888" s="5" t="s">
        <v>786</v>
      </c>
      <c r="G2888" s="5" t="s">
        <v>64</v>
      </c>
      <c r="H2888" s="5" t="s">
        <v>319</v>
      </c>
      <c r="I2888" s="5" t="s">
        <v>75</v>
      </c>
      <c r="J2888" s="5" t="s">
        <v>65</v>
      </c>
      <c r="K2888" s="5" t="s">
        <v>65</v>
      </c>
      <c r="M2888" s="5" t="s">
        <v>234</v>
      </c>
      <c r="N2888" s="5" t="s">
        <v>196</v>
      </c>
      <c r="O2888" s="7">
        <v>0</v>
      </c>
      <c r="P2888" s="7">
        <v>0</v>
      </c>
      <c r="Q2888" s="7">
        <v>0</v>
      </c>
      <c r="R2888" s="7">
        <v>0</v>
      </c>
      <c r="T2888" s="5">
        <v>0</v>
      </c>
      <c r="W2888" s="5">
        <v>0</v>
      </c>
      <c r="Y2888" s="5">
        <v>0</v>
      </c>
      <c r="Z2888" s="5">
        <v>0</v>
      </c>
      <c r="AB2888" s="5">
        <v>0</v>
      </c>
      <c r="AC2888" s="5">
        <v>0</v>
      </c>
      <c r="AE2888" s="5">
        <v>0</v>
      </c>
      <c r="AF2888" s="5">
        <v>0</v>
      </c>
      <c r="AH2888" s="5">
        <v>0</v>
      </c>
      <c r="AJ2888" s="7">
        <v>0</v>
      </c>
      <c r="AZ2888" s="5" t="s">
        <v>175</v>
      </c>
      <c r="BB2888" s="5" t="s">
        <v>77</v>
      </c>
      <c r="BD2888" s="5" t="s">
        <v>355</v>
      </c>
      <c r="BE2888" s="5" t="s">
        <v>67</v>
      </c>
    </row>
    <row r="2889" spans="1:57" x14ac:dyDescent="0.25">
      <c r="A2889" s="5">
        <v>2888</v>
      </c>
      <c r="B2889" s="6">
        <v>42568.92560185185</v>
      </c>
      <c r="C2889" s="6">
        <v>42569.098275462966</v>
      </c>
      <c r="D2889" s="5" t="s">
        <v>336</v>
      </c>
      <c r="E2889" s="5" t="s">
        <v>241</v>
      </c>
      <c r="F2889" s="5" t="s">
        <v>337</v>
      </c>
      <c r="G2889" s="5" t="s">
        <v>64</v>
      </c>
      <c r="H2889" s="5" t="s">
        <v>319</v>
      </c>
      <c r="I2889" s="5" t="s">
        <v>69</v>
      </c>
      <c r="J2889" s="5" t="s">
        <v>65</v>
      </c>
      <c r="K2889" s="5" t="s">
        <v>65</v>
      </c>
      <c r="L2889" s="5">
        <v>2460282</v>
      </c>
      <c r="M2889" s="5" t="s">
        <v>70</v>
      </c>
      <c r="N2889" s="5" t="s">
        <v>70</v>
      </c>
      <c r="O2889" s="7">
        <v>0</v>
      </c>
      <c r="P2889" s="7">
        <v>0</v>
      </c>
      <c r="Q2889" s="7">
        <v>0</v>
      </c>
      <c r="R2889" s="7">
        <v>0</v>
      </c>
      <c r="T2889" s="5">
        <v>33</v>
      </c>
      <c r="U2889" s="5">
        <v>0</v>
      </c>
      <c r="V2889" s="5">
        <v>0</v>
      </c>
      <c r="W2889" s="5">
        <v>0</v>
      </c>
      <c r="Z2889" s="5">
        <v>0</v>
      </c>
      <c r="AC2889" s="5">
        <v>0</v>
      </c>
      <c r="AF2889" s="5">
        <v>0</v>
      </c>
      <c r="AI2889" s="7">
        <v>783.26070000000004</v>
      </c>
      <c r="AJ2889" s="7">
        <v>2.3466999999999998</v>
      </c>
      <c r="AK2889" s="5" t="s">
        <v>149</v>
      </c>
      <c r="AZ2889" s="5" t="s">
        <v>186</v>
      </c>
      <c r="BB2889" s="5" t="s">
        <v>71</v>
      </c>
    </row>
    <row r="2890" spans="1:57" x14ac:dyDescent="0.25">
      <c r="A2890" s="5">
        <v>2889</v>
      </c>
      <c r="B2890" s="6">
        <v>42568.925462962965</v>
      </c>
      <c r="C2890" s="6">
        <v>42569.091157407405</v>
      </c>
      <c r="D2890" s="5" t="s">
        <v>336</v>
      </c>
      <c r="E2890" s="5" t="s">
        <v>241</v>
      </c>
      <c r="F2890" s="5" t="s">
        <v>337</v>
      </c>
      <c r="G2890" s="5" t="s">
        <v>64</v>
      </c>
      <c r="H2890" s="5" t="s">
        <v>319</v>
      </c>
      <c r="I2890" s="5" t="s">
        <v>69</v>
      </c>
      <c r="J2890" s="5" t="s">
        <v>65</v>
      </c>
      <c r="K2890" s="5" t="s">
        <v>65</v>
      </c>
      <c r="L2890" s="5">
        <v>11178185</v>
      </c>
      <c r="M2890" s="5" t="s">
        <v>70</v>
      </c>
      <c r="N2890" s="5" t="s">
        <v>70</v>
      </c>
      <c r="O2890" s="7">
        <v>0</v>
      </c>
      <c r="P2890" s="7">
        <v>0</v>
      </c>
      <c r="Q2890" s="7">
        <v>0</v>
      </c>
      <c r="R2890" s="7">
        <v>0</v>
      </c>
      <c r="T2890" s="5">
        <v>33</v>
      </c>
      <c r="U2890" s="5">
        <v>0</v>
      </c>
      <c r="V2890" s="5">
        <v>0</v>
      </c>
      <c r="W2890" s="5">
        <v>0</v>
      </c>
      <c r="Z2890" s="5">
        <v>0</v>
      </c>
      <c r="AC2890" s="5">
        <v>0</v>
      </c>
      <c r="AF2890" s="5">
        <v>0</v>
      </c>
      <c r="AI2890" s="7">
        <v>793.76369999999997</v>
      </c>
      <c r="AJ2890" s="7">
        <v>10.814500000000001</v>
      </c>
      <c r="AK2890" s="5" t="s">
        <v>148</v>
      </c>
      <c r="AZ2890" s="5" t="s">
        <v>185</v>
      </c>
      <c r="BB2890" s="5" t="s">
        <v>74</v>
      </c>
    </row>
    <row r="2891" spans="1:57" x14ac:dyDescent="0.25">
      <c r="A2891" s="5">
        <v>2890</v>
      </c>
      <c r="B2891" s="6">
        <v>42568.919293981482</v>
      </c>
      <c r="D2891" s="5" t="s">
        <v>317</v>
      </c>
      <c r="E2891" s="5" t="s">
        <v>318</v>
      </c>
      <c r="F2891" s="5" t="s">
        <v>317</v>
      </c>
      <c r="G2891" s="5" t="s">
        <v>80</v>
      </c>
      <c r="H2891" s="5" t="s">
        <v>319</v>
      </c>
      <c r="I2891" s="5" t="s">
        <v>320</v>
      </c>
      <c r="J2891" s="5" t="s">
        <v>65</v>
      </c>
      <c r="K2891" s="5" t="s">
        <v>65</v>
      </c>
      <c r="M2891" s="5" t="s">
        <v>349</v>
      </c>
      <c r="N2891" s="5" t="s">
        <v>66</v>
      </c>
      <c r="O2891" s="7">
        <v>0</v>
      </c>
      <c r="P2891" s="7">
        <v>0</v>
      </c>
      <c r="Q2891" s="7">
        <v>0</v>
      </c>
      <c r="R2891" s="7">
        <v>0</v>
      </c>
      <c r="T2891" s="5">
        <v>0</v>
      </c>
      <c r="W2891" s="5">
        <v>0</v>
      </c>
      <c r="Y2891" s="5">
        <v>0</v>
      </c>
      <c r="Z2891" s="5">
        <v>0</v>
      </c>
      <c r="AB2891" s="5">
        <v>0</v>
      </c>
      <c r="AC2891" s="5">
        <v>0</v>
      </c>
      <c r="AE2891" s="5">
        <v>0</v>
      </c>
      <c r="AF2891" s="5">
        <v>0</v>
      </c>
      <c r="AH2891" s="5">
        <v>0</v>
      </c>
      <c r="AJ2891" s="7">
        <v>0</v>
      </c>
      <c r="BB2891" s="5" t="s">
        <v>322</v>
      </c>
      <c r="BD2891" s="5" t="s">
        <v>323</v>
      </c>
      <c r="BE2891" s="5" t="s">
        <v>324</v>
      </c>
    </row>
    <row r="2892" spans="1:57" x14ac:dyDescent="0.25">
      <c r="A2892" s="5">
        <v>2891</v>
      </c>
      <c r="B2892" s="6">
        <v>42568.842129629629</v>
      </c>
      <c r="C2892" s="6">
        <v>42569.019872685189</v>
      </c>
      <c r="D2892" s="5" t="s">
        <v>336</v>
      </c>
      <c r="E2892" s="5" t="s">
        <v>241</v>
      </c>
      <c r="F2892" s="5" t="s">
        <v>337</v>
      </c>
      <c r="G2892" s="5" t="s">
        <v>64</v>
      </c>
      <c r="H2892" s="5" t="s">
        <v>319</v>
      </c>
      <c r="I2892" s="5" t="s">
        <v>69</v>
      </c>
      <c r="J2892" s="5" t="s">
        <v>65</v>
      </c>
      <c r="K2892" s="5" t="s">
        <v>65</v>
      </c>
      <c r="L2892" s="5">
        <v>541580</v>
      </c>
      <c r="M2892" s="5" t="s">
        <v>70</v>
      </c>
      <c r="N2892" s="5" t="s">
        <v>70</v>
      </c>
      <c r="O2892" s="7">
        <v>0</v>
      </c>
      <c r="P2892" s="7">
        <v>0</v>
      </c>
      <c r="Q2892" s="7">
        <v>0</v>
      </c>
      <c r="R2892" s="7">
        <v>0</v>
      </c>
      <c r="T2892" s="5">
        <v>33</v>
      </c>
      <c r="U2892" s="5">
        <v>0</v>
      </c>
      <c r="V2892" s="5">
        <v>0</v>
      </c>
      <c r="W2892" s="5">
        <v>0</v>
      </c>
      <c r="Z2892" s="5">
        <v>0</v>
      </c>
      <c r="AC2892" s="5">
        <v>0</v>
      </c>
      <c r="AF2892" s="5">
        <v>0</v>
      </c>
      <c r="AI2892" s="7">
        <v>794.28030000000001</v>
      </c>
      <c r="AJ2892" s="7">
        <v>0.51659999999999995</v>
      </c>
      <c r="AK2892" s="5" t="s">
        <v>190</v>
      </c>
      <c r="AZ2892" s="5" t="s">
        <v>185</v>
      </c>
      <c r="BB2892" s="5" t="s">
        <v>74</v>
      </c>
    </row>
    <row r="2893" spans="1:57" x14ac:dyDescent="0.25">
      <c r="A2893" s="5">
        <v>2892</v>
      </c>
      <c r="B2893" s="6">
        <v>42568.804826388892</v>
      </c>
      <c r="D2893" s="5" t="s">
        <v>792</v>
      </c>
      <c r="E2893" s="5" t="s">
        <v>318</v>
      </c>
      <c r="G2893" s="5">
        <v>0</v>
      </c>
      <c r="H2893" s="5" t="s">
        <v>319</v>
      </c>
      <c r="I2893" s="5" t="s">
        <v>176</v>
      </c>
      <c r="J2893" s="5" t="s">
        <v>65</v>
      </c>
      <c r="K2893" s="5" t="s">
        <v>65</v>
      </c>
      <c r="M2893" s="5" t="s">
        <v>287</v>
      </c>
      <c r="N2893" s="5" t="s">
        <v>66</v>
      </c>
      <c r="O2893" s="7">
        <v>0</v>
      </c>
      <c r="P2893" s="7">
        <v>0</v>
      </c>
      <c r="Q2893" s="7">
        <v>0</v>
      </c>
      <c r="R2893" s="7">
        <v>0</v>
      </c>
      <c r="T2893" s="5">
        <v>0</v>
      </c>
      <c r="W2893" s="5">
        <v>0</v>
      </c>
      <c r="Y2893" s="5">
        <v>0</v>
      </c>
      <c r="Z2893" s="5">
        <v>0</v>
      </c>
      <c r="AB2893" s="5">
        <v>0</v>
      </c>
      <c r="AC2893" s="5">
        <v>0</v>
      </c>
      <c r="AE2893" s="5">
        <v>0</v>
      </c>
      <c r="AF2893" s="5">
        <v>0</v>
      </c>
      <c r="AH2893" s="5">
        <v>0</v>
      </c>
      <c r="AJ2893" s="7">
        <v>0</v>
      </c>
      <c r="AZ2893" s="5" t="s">
        <v>175</v>
      </c>
      <c r="BB2893" s="5" t="s">
        <v>413</v>
      </c>
      <c r="BD2893" s="5" t="s">
        <v>399</v>
      </c>
      <c r="BE2893" s="5" t="s">
        <v>67</v>
      </c>
    </row>
    <row r="2894" spans="1:57" x14ac:dyDescent="0.25">
      <c r="A2894" s="5">
        <v>2893</v>
      </c>
      <c r="B2894" s="6">
        <v>42568.758923611109</v>
      </c>
      <c r="C2894" s="6">
        <v>42568.959178240744</v>
      </c>
      <c r="D2894" s="5" t="s">
        <v>336</v>
      </c>
      <c r="E2894" s="5" t="s">
        <v>241</v>
      </c>
      <c r="F2894" s="5" t="s">
        <v>337</v>
      </c>
      <c r="G2894" s="5" t="s">
        <v>64</v>
      </c>
      <c r="H2894" s="5" t="s">
        <v>319</v>
      </c>
      <c r="I2894" s="5" t="s">
        <v>69</v>
      </c>
      <c r="J2894" s="5" t="s">
        <v>65</v>
      </c>
      <c r="K2894" s="5" t="s">
        <v>65</v>
      </c>
      <c r="L2894" s="5">
        <v>0</v>
      </c>
      <c r="M2894" s="5" t="s">
        <v>70</v>
      </c>
      <c r="N2894" s="5" t="s">
        <v>70</v>
      </c>
      <c r="O2894" s="7">
        <v>0</v>
      </c>
      <c r="P2894" s="7">
        <v>0</v>
      </c>
      <c r="Q2894" s="7">
        <v>0</v>
      </c>
      <c r="R2894" s="7">
        <v>0</v>
      </c>
      <c r="T2894" s="5">
        <v>0</v>
      </c>
      <c r="U2894" s="5">
        <v>0</v>
      </c>
      <c r="V2894" s="5">
        <v>0</v>
      </c>
      <c r="W2894" s="5">
        <v>0</v>
      </c>
      <c r="Z2894" s="5">
        <v>0</v>
      </c>
      <c r="AC2894" s="5">
        <v>0</v>
      </c>
      <c r="AF2894" s="5">
        <v>0</v>
      </c>
      <c r="AK2894" s="5" t="s">
        <v>149</v>
      </c>
      <c r="AZ2894" s="5" t="s">
        <v>186</v>
      </c>
      <c r="BB2894" s="5" t="s">
        <v>71</v>
      </c>
    </row>
    <row r="2895" spans="1:57" x14ac:dyDescent="0.25">
      <c r="A2895" s="5">
        <v>2894</v>
      </c>
      <c r="B2895" s="6">
        <v>42568.708761574075</v>
      </c>
      <c r="D2895" s="5" t="s">
        <v>792</v>
      </c>
      <c r="E2895" s="5" t="s">
        <v>318</v>
      </c>
      <c r="G2895" s="5" t="s">
        <v>64</v>
      </c>
      <c r="H2895" s="5" t="s">
        <v>319</v>
      </c>
      <c r="I2895" s="5" t="s">
        <v>176</v>
      </c>
      <c r="J2895" s="5" t="s">
        <v>65</v>
      </c>
      <c r="K2895" s="5" t="s">
        <v>65</v>
      </c>
      <c r="M2895" s="5" t="s">
        <v>288</v>
      </c>
      <c r="N2895" s="5" t="s">
        <v>76</v>
      </c>
      <c r="O2895" s="7">
        <v>0</v>
      </c>
      <c r="P2895" s="7">
        <v>0</v>
      </c>
      <c r="Q2895" s="7">
        <v>0</v>
      </c>
      <c r="R2895" s="7">
        <v>0</v>
      </c>
      <c r="T2895" s="5">
        <v>0</v>
      </c>
      <c r="W2895" s="5">
        <v>0</v>
      </c>
      <c r="Y2895" s="5">
        <v>0</v>
      </c>
      <c r="Z2895" s="5">
        <v>0</v>
      </c>
      <c r="AB2895" s="5">
        <v>0</v>
      </c>
      <c r="AC2895" s="5">
        <v>0</v>
      </c>
      <c r="AE2895" s="5">
        <v>0</v>
      </c>
      <c r="AF2895" s="5">
        <v>0</v>
      </c>
      <c r="AH2895" s="5">
        <v>0</v>
      </c>
      <c r="AJ2895" s="7">
        <v>0</v>
      </c>
      <c r="AZ2895" s="5" t="s">
        <v>175</v>
      </c>
      <c r="BB2895" s="5" t="s">
        <v>178</v>
      </c>
      <c r="BD2895" s="5" t="s">
        <v>676</v>
      </c>
      <c r="BE2895" s="5" t="s">
        <v>67</v>
      </c>
    </row>
    <row r="2896" spans="1:57" x14ac:dyDescent="0.25">
      <c r="A2896" s="5">
        <v>2895</v>
      </c>
      <c r="B2896" s="6">
        <v>42568.708518518521</v>
      </c>
      <c r="D2896" s="5" t="s">
        <v>317</v>
      </c>
      <c r="E2896" s="5" t="s">
        <v>318</v>
      </c>
      <c r="F2896" s="5" t="s">
        <v>317</v>
      </c>
      <c r="G2896" s="5" t="s">
        <v>80</v>
      </c>
      <c r="H2896" s="5" t="s">
        <v>319</v>
      </c>
      <c r="I2896" s="5" t="s">
        <v>320</v>
      </c>
      <c r="J2896" s="5" t="s">
        <v>65</v>
      </c>
      <c r="K2896" s="5" t="s">
        <v>65</v>
      </c>
      <c r="M2896" s="5" t="s">
        <v>321</v>
      </c>
      <c r="N2896" s="5" t="s">
        <v>66</v>
      </c>
      <c r="O2896" s="7">
        <v>0</v>
      </c>
      <c r="P2896" s="7">
        <v>0</v>
      </c>
      <c r="Q2896" s="7">
        <v>0</v>
      </c>
      <c r="R2896" s="7">
        <v>0</v>
      </c>
      <c r="T2896" s="5">
        <v>0</v>
      </c>
      <c r="W2896" s="5">
        <v>0</v>
      </c>
      <c r="Y2896" s="5">
        <v>0</v>
      </c>
      <c r="Z2896" s="5">
        <v>0</v>
      </c>
      <c r="AB2896" s="5">
        <v>0</v>
      </c>
      <c r="AC2896" s="5">
        <v>0</v>
      </c>
      <c r="AE2896" s="5">
        <v>0</v>
      </c>
      <c r="AF2896" s="5">
        <v>0</v>
      </c>
      <c r="AH2896" s="5">
        <v>0</v>
      </c>
      <c r="AJ2896" s="7">
        <v>0</v>
      </c>
      <c r="BB2896" s="5" t="s">
        <v>322</v>
      </c>
      <c r="BD2896" s="5" t="s">
        <v>323</v>
      </c>
      <c r="BE2896" s="5" t="s">
        <v>324</v>
      </c>
    </row>
    <row r="2897" spans="1:57" x14ac:dyDescent="0.25">
      <c r="A2897" s="5">
        <v>2896</v>
      </c>
      <c r="B2897" s="6">
        <v>42568.708344907405</v>
      </c>
      <c r="D2897" s="5" t="s">
        <v>317</v>
      </c>
      <c r="E2897" s="5" t="s">
        <v>318</v>
      </c>
      <c r="F2897" s="5" t="s">
        <v>317</v>
      </c>
      <c r="G2897" s="5" t="s">
        <v>80</v>
      </c>
      <c r="H2897" s="5" t="s">
        <v>319</v>
      </c>
      <c r="I2897" s="5" t="s">
        <v>320</v>
      </c>
      <c r="J2897" s="5" t="s">
        <v>65</v>
      </c>
      <c r="K2897" s="5" t="s">
        <v>65</v>
      </c>
      <c r="M2897" s="5" t="s">
        <v>363</v>
      </c>
      <c r="N2897" s="5" t="s">
        <v>66</v>
      </c>
      <c r="O2897" s="7">
        <v>0</v>
      </c>
      <c r="P2897" s="7">
        <v>0</v>
      </c>
      <c r="Q2897" s="7">
        <v>0</v>
      </c>
      <c r="R2897" s="7">
        <v>0</v>
      </c>
      <c r="T2897" s="5">
        <v>0</v>
      </c>
      <c r="W2897" s="5">
        <v>0</v>
      </c>
      <c r="Y2897" s="5">
        <v>0</v>
      </c>
      <c r="Z2897" s="5">
        <v>0</v>
      </c>
      <c r="AB2897" s="5">
        <v>0</v>
      </c>
      <c r="AC2897" s="5">
        <v>0</v>
      </c>
      <c r="AE2897" s="5">
        <v>0</v>
      </c>
      <c r="AF2897" s="5">
        <v>0</v>
      </c>
      <c r="AH2897" s="5">
        <v>0</v>
      </c>
      <c r="AJ2897" s="7">
        <v>0</v>
      </c>
      <c r="BB2897" s="5" t="s">
        <v>322</v>
      </c>
      <c r="BD2897" s="5" t="s">
        <v>323</v>
      </c>
      <c r="BE2897" s="5" t="s">
        <v>324</v>
      </c>
    </row>
    <row r="2898" spans="1:57" x14ac:dyDescent="0.25">
      <c r="A2898" s="5">
        <v>2897</v>
      </c>
      <c r="B2898" s="6">
        <v>42568.707719907405</v>
      </c>
      <c r="D2898" s="5" t="s">
        <v>356</v>
      </c>
      <c r="E2898" s="5" t="s">
        <v>318</v>
      </c>
      <c r="G2898" s="5" t="s">
        <v>64</v>
      </c>
      <c r="H2898" s="5" t="s">
        <v>319</v>
      </c>
      <c r="I2898" s="5" t="s">
        <v>176</v>
      </c>
      <c r="J2898" s="5" t="s">
        <v>65</v>
      </c>
      <c r="K2898" s="5" t="s">
        <v>65</v>
      </c>
      <c r="M2898" s="5" t="s">
        <v>403</v>
      </c>
      <c r="N2898" s="5" t="s">
        <v>66</v>
      </c>
      <c r="O2898" s="7">
        <v>0</v>
      </c>
      <c r="P2898" s="7">
        <v>0</v>
      </c>
      <c r="Q2898" s="7">
        <v>0</v>
      </c>
      <c r="R2898" s="7">
        <v>0</v>
      </c>
      <c r="T2898" s="5">
        <v>0</v>
      </c>
      <c r="W2898" s="5">
        <v>0</v>
      </c>
      <c r="Y2898" s="5">
        <v>0</v>
      </c>
      <c r="Z2898" s="5">
        <v>0</v>
      </c>
      <c r="AB2898" s="5">
        <v>0</v>
      </c>
      <c r="AC2898" s="5">
        <v>0</v>
      </c>
      <c r="AE2898" s="5">
        <v>0</v>
      </c>
      <c r="AF2898" s="5">
        <v>0</v>
      </c>
      <c r="AH2898" s="5">
        <v>0</v>
      </c>
      <c r="AJ2898" s="7">
        <v>0</v>
      </c>
      <c r="AZ2898" s="5" t="s">
        <v>175</v>
      </c>
      <c r="BB2898" s="5" t="s">
        <v>178</v>
      </c>
      <c r="BD2898" s="5" t="s">
        <v>421</v>
      </c>
      <c r="BE2898" s="5" t="s">
        <v>67</v>
      </c>
    </row>
    <row r="2899" spans="1:57" x14ac:dyDescent="0.25">
      <c r="A2899" s="5">
        <v>2898</v>
      </c>
      <c r="B2899" s="6">
        <v>42568.707557870373</v>
      </c>
      <c r="D2899" s="5" t="s">
        <v>317</v>
      </c>
      <c r="E2899" s="5" t="s">
        <v>318</v>
      </c>
      <c r="F2899" s="5" t="s">
        <v>317</v>
      </c>
      <c r="G2899" s="5" t="s">
        <v>80</v>
      </c>
      <c r="H2899" s="5" t="s">
        <v>319</v>
      </c>
      <c r="I2899" s="5" t="s">
        <v>320</v>
      </c>
      <c r="J2899" s="5" t="s">
        <v>65</v>
      </c>
      <c r="K2899" s="5" t="s">
        <v>65</v>
      </c>
      <c r="M2899" s="5" t="s">
        <v>321</v>
      </c>
      <c r="N2899" s="5" t="s">
        <v>66</v>
      </c>
      <c r="O2899" s="7">
        <v>0</v>
      </c>
      <c r="P2899" s="7">
        <v>0</v>
      </c>
      <c r="Q2899" s="7">
        <v>0</v>
      </c>
      <c r="R2899" s="7">
        <v>0</v>
      </c>
      <c r="T2899" s="5">
        <v>0</v>
      </c>
      <c r="W2899" s="5">
        <v>0</v>
      </c>
      <c r="Y2899" s="5">
        <v>0</v>
      </c>
      <c r="Z2899" s="5">
        <v>0</v>
      </c>
      <c r="AB2899" s="5">
        <v>0</v>
      </c>
      <c r="AC2899" s="5">
        <v>0</v>
      </c>
      <c r="AE2899" s="5">
        <v>0</v>
      </c>
      <c r="AF2899" s="5">
        <v>0</v>
      </c>
      <c r="AH2899" s="5">
        <v>0</v>
      </c>
      <c r="AJ2899" s="7">
        <v>0</v>
      </c>
      <c r="BB2899" s="5" t="s">
        <v>322</v>
      </c>
      <c r="BD2899" s="5" t="s">
        <v>323</v>
      </c>
      <c r="BE2899" s="5" t="s">
        <v>324</v>
      </c>
    </row>
    <row r="2900" spans="1:57" x14ac:dyDescent="0.25">
      <c r="A2900" s="5">
        <v>2899</v>
      </c>
      <c r="B2900" s="6">
        <v>42568.706724537034</v>
      </c>
      <c r="D2900" s="5" t="s">
        <v>317</v>
      </c>
      <c r="E2900" s="5" t="s">
        <v>318</v>
      </c>
      <c r="F2900" s="5" t="s">
        <v>317</v>
      </c>
      <c r="G2900" s="5" t="s">
        <v>80</v>
      </c>
      <c r="H2900" s="5" t="s">
        <v>319</v>
      </c>
      <c r="I2900" s="5" t="s">
        <v>320</v>
      </c>
      <c r="J2900" s="5" t="s">
        <v>65</v>
      </c>
      <c r="K2900" s="5" t="s">
        <v>65</v>
      </c>
      <c r="M2900" s="5" t="s">
        <v>363</v>
      </c>
      <c r="N2900" s="5" t="s">
        <v>66</v>
      </c>
      <c r="O2900" s="7">
        <v>0</v>
      </c>
      <c r="P2900" s="7">
        <v>0</v>
      </c>
      <c r="Q2900" s="7">
        <v>0</v>
      </c>
      <c r="R2900" s="7">
        <v>0</v>
      </c>
      <c r="T2900" s="5">
        <v>0</v>
      </c>
      <c r="W2900" s="5">
        <v>0</v>
      </c>
      <c r="Y2900" s="5">
        <v>0</v>
      </c>
      <c r="Z2900" s="5">
        <v>0</v>
      </c>
      <c r="AB2900" s="5">
        <v>0</v>
      </c>
      <c r="AC2900" s="5">
        <v>0</v>
      </c>
      <c r="AE2900" s="5">
        <v>0</v>
      </c>
      <c r="AF2900" s="5">
        <v>0</v>
      </c>
      <c r="AH2900" s="5">
        <v>0</v>
      </c>
      <c r="AJ2900" s="7">
        <v>0</v>
      </c>
      <c r="BB2900" s="5" t="s">
        <v>322</v>
      </c>
      <c r="BD2900" s="5" t="s">
        <v>323</v>
      </c>
      <c r="BE2900" s="5" t="s">
        <v>324</v>
      </c>
    </row>
    <row r="2901" spans="1:57" x14ac:dyDescent="0.25">
      <c r="A2901" s="5">
        <v>2900</v>
      </c>
      <c r="B2901" s="6">
        <v>42568.706087962964</v>
      </c>
      <c r="D2901" s="5" t="s">
        <v>317</v>
      </c>
      <c r="E2901" s="5" t="s">
        <v>318</v>
      </c>
      <c r="F2901" s="5" t="s">
        <v>317</v>
      </c>
      <c r="G2901" s="5" t="s">
        <v>80</v>
      </c>
      <c r="H2901" s="5" t="s">
        <v>319</v>
      </c>
      <c r="I2901" s="5" t="s">
        <v>320</v>
      </c>
      <c r="J2901" s="5" t="s">
        <v>65</v>
      </c>
      <c r="K2901" s="5" t="s">
        <v>65</v>
      </c>
      <c r="M2901" s="5" t="s">
        <v>321</v>
      </c>
      <c r="N2901" s="5" t="s">
        <v>66</v>
      </c>
      <c r="O2901" s="7">
        <v>0</v>
      </c>
      <c r="P2901" s="7">
        <v>0</v>
      </c>
      <c r="Q2901" s="7">
        <v>0</v>
      </c>
      <c r="R2901" s="7">
        <v>0</v>
      </c>
      <c r="T2901" s="5">
        <v>0</v>
      </c>
      <c r="W2901" s="5">
        <v>0</v>
      </c>
      <c r="Y2901" s="5">
        <v>0</v>
      </c>
      <c r="Z2901" s="5">
        <v>0</v>
      </c>
      <c r="AB2901" s="5">
        <v>0</v>
      </c>
      <c r="AC2901" s="5">
        <v>0</v>
      </c>
      <c r="AE2901" s="5">
        <v>0</v>
      </c>
      <c r="AF2901" s="5">
        <v>0</v>
      </c>
      <c r="AH2901" s="5">
        <v>0</v>
      </c>
      <c r="AJ2901" s="7">
        <v>0</v>
      </c>
      <c r="BB2901" s="5" t="s">
        <v>322</v>
      </c>
      <c r="BD2901" s="5" t="s">
        <v>323</v>
      </c>
      <c r="BE2901" s="5" t="s">
        <v>324</v>
      </c>
    </row>
    <row r="2902" spans="1:57" x14ac:dyDescent="0.25">
      <c r="A2902" s="5">
        <v>2901</v>
      </c>
      <c r="B2902" s="6">
        <v>42568.676180555558</v>
      </c>
      <c r="D2902" s="5" t="s">
        <v>346</v>
      </c>
      <c r="E2902" s="5" t="s">
        <v>318</v>
      </c>
      <c r="G2902" s="5" t="s">
        <v>64</v>
      </c>
      <c r="H2902" s="5" t="s">
        <v>319</v>
      </c>
      <c r="I2902" s="5" t="s">
        <v>176</v>
      </c>
      <c r="J2902" s="5" t="s">
        <v>65</v>
      </c>
      <c r="K2902" s="5" t="s">
        <v>65</v>
      </c>
      <c r="M2902" s="5" t="s">
        <v>297</v>
      </c>
      <c r="N2902" s="5" t="s">
        <v>76</v>
      </c>
      <c r="O2902" s="7">
        <v>0</v>
      </c>
      <c r="P2902" s="7">
        <v>0</v>
      </c>
      <c r="Q2902" s="7">
        <v>0</v>
      </c>
      <c r="R2902" s="7">
        <v>0</v>
      </c>
      <c r="T2902" s="5">
        <v>0</v>
      </c>
      <c r="W2902" s="5">
        <v>0</v>
      </c>
      <c r="Y2902" s="5">
        <v>0</v>
      </c>
      <c r="Z2902" s="5">
        <v>0</v>
      </c>
      <c r="AB2902" s="5">
        <v>0</v>
      </c>
      <c r="AC2902" s="5">
        <v>0</v>
      </c>
      <c r="AE2902" s="5">
        <v>0</v>
      </c>
      <c r="AF2902" s="5">
        <v>0</v>
      </c>
      <c r="AH2902" s="5">
        <v>0</v>
      </c>
      <c r="AJ2902" s="7">
        <v>0</v>
      </c>
      <c r="AZ2902" s="5" t="s">
        <v>175</v>
      </c>
      <c r="BB2902" s="5" t="s">
        <v>178</v>
      </c>
      <c r="BD2902" s="5" t="s">
        <v>834</v>
      </c>
      <c r="BE2902" s="5" t="s">
        <v>67</v>
      </c>
    </row>
    <row r="2903" spans="1:57" x14ac:dyDescent="0.25">
      <c r="A2903" s="5">
        <v>2902</v>
      </c>
      <c r="B2903" s="6">
        <v>42568.67559027778</v>
      </c>
      <c r="C2903" s="6">
        <v>42568.846099537041</v>
      </c>
      <c r="D2903" s="5" t="s">
        <v>336</v>
      </c>
      <c r="E2903" s="5" t="s">
        <v>241</v>
      </c>
      <c r="F2903" s="5" t="s">
        <v>337</v>
      </c>
      <c r="G2903" s="5" t="s">
        <v>64</v>
      </c>
      <c r="H2903" s="5" t="s">
        <v>319</v>
      </c>
      <c r="I2903" s="5" t="s">
        <v>69</v>
      </c>
      <c r="J2903" s="5" t="s">
        <v>65</v>
      </c>
      <c r="K2903" s="5" t="s">
        <v>65</v>
      </c>
      <c r="L2903" s="5">
        <v>0</v>
      </c>
      <c r="M2903" s="5" t="s">
        <v>70</v>
      </c>
      <c r="N2903" s="5" t="s">
        <v>70</v>
      </c>
      <c r="O2903" s="7">
        <v>0</v>
      </c>
      <c r="P2903" s="7">
        <v>0</v>
      </c>
      <c r="Q2903" s="7">
        <v>0</v>
      </c>
      <c r="R2903" s="7">
        <v>0</v>
      </c>
      <c r="T2903" s="5">
        <v>0</v>
      </c>
      <c r="U2903" s="5">
        <v>0</v>
      </c>
      <c r="V2903" s="5">
        <v>0</v>
      </c>
      <c r="W2903" s="5">
        <v>0</v>
      </c>
      <c r="Z2903" s="5">
        <v>0</v>
      </c>
      <c r="AC2903" s="5">
        <v>0</v>
      </c>
      <c r="AF2903" s="5">
        <v>0</v>
      </c>
      <c r="AK2903" s="5" t="s">
        <v>189</v>
      </c>
      <c r="AZ2903" s="5" t="s">
        <v>186</v>
      </c>
      <c r="BB2903" s="5" t="s">
        <v>71</v>
      </c>
    </row>
    <row r="2904" spans="1:57" x14ac:dyDescent="0.25">
      <c r="A2904" s="5">
        <v>2903</v>
      </c>
      <c r="B2904" s="6">
        <v>42568.675462962965</v>
      </c>
      <c r="C2904" s="6">
        <v>42568.875347222223</v>
      </c>
      <c r="D2904" s="5" t="s">
        <v>336</v>
      </c>
      <c r="E2904" s="5" t="s">
        <v>241</v>
      </c>
      <c r="F2904" s="5" t="s">
        <v>337</v>
      </c>
      <c r="G2904" s="5" t="s">
        <v>64</v>
      </c>
      <c r="H2904" s="5" t="s">
        <v>319</v>
      </c>
      <c r="I2904" s="5" t="s">
        <v>69</v>
      </c>
      <c r="J2904" s="5" t="s">
        <v>65</v>
      </c>
      <c r="K2904" s="5" t="s">
        <v>65</v>
      </c>
      <c r="L2904" s="5">
        <v>35897944</v>
      </c>
      <c r="M2904" s="5" t="s">
        <v>70</v>
      </c>
      <c r="N2904" s="5" t="s">
        <v>70</v>
      </c>
      <c r="O2904" s="7">
        <v>0</v>
      </c>
      <c r="P2904" s="7">
        <v>0</v>
      </c>
      <c r="Q2904" s="7">
        <v>0</v>
      </c>
      <c r="R2904" s="7">
        <v>0</v>
      </c>
      <c r="T2904" s="5">
        <v>33</v>
      </c>
      <c r="U2904" s="5">
        <v>0</v>
      </c>
      <c r="V2904" s="5">
        <v>0</v>
      </c>
      <c r="W2904" s="5">
        <v>0</v>
      </c>
      <c r="Z2904" s="5">
        <v>0</v>
      </c>
      <c r="AC2904" s="5">
        <v>0</v>
      </c>
      <c r="AF2904" s="5">
        <v>0</v>
      </c>
      <c r="AI2904" s="7">
        <v>828.51559999999995</v>
      </c>
      <c r="AJ2904" s="7">
        <v>34.235399999999998</v>
      </c>
      <c r="AK2904" s="5" t="s">
        <v>148</v>
      </c>
      <c r="AZ2904" s="5" t="s">
        <v>185</v>
      </c>
      <c r="BB2904" s="5" t="s">
        <v>74</v>
      </c>
    </row>
    <row r="2905" spans="1:57" x14ac:dyDescent="0.25">
      <c r="A2905" s="5">
        <v>2904</v>
      </c>
      <c r="B2905" s="6">
        <v>42568.672476851854</v>
      </c>
      <c r="D2905" s="5" t="s">
        <v>318</v>
      </c>
      <c r="E2905" s="5" t="s">
        <v>356</v>
      </c>
      <c r="G2905" s="5" t="s">
        <v>64</v>
      </c>
      <c r="H2905" s="5" t="s">
        <v>319</v>
      </c>
      <c r="I2905" s="5" t="s">
        <v>75</v>
      </c>
      <c r="J2905" s="5" t="s">
        <v>65</v>
      </c>
      <c r="K2905" s="5" t="s">
        <v>65</v>
      </c>
      <c r="M2905" s="5" t="s">
        <v>209</v>
      </c>
      <c r="N2905" s="5" t="s">
        <v>66</v>
      </c>
      <c r="O2905" s="7">
        <v>0</v>
      </c>
      <c r="P2905" s="7">
        <v>0</v>
      </c>
      <c r="Q2905" s="7">
        <v>0</v>
      </c>
      <c r="R2905" s="7">
        <v>0</v>
      </c>
      <c r="T2905" s="5">
        <v>0</v>
      </c>
      <c r="W2905" s="5">
        <v>0</v>
      </c>
      <c r="Y2905" s="5">
        <v>0</v>
      </c>
      <c r="Z2905" s="5">
        <v>0</v>
      </c>
      <c r="AB2905" s="5">
        <v>0</v>
      </c>
      <c r="AC2905" s="5">
        <v>0</v>
      </c>
      <c r="AE2905" s="5">
        <v>0</v>
      </c>
      <c r="AF2905" s="5">
        <v>0</v>
      </c>
      <c r="AH2905" s="5">
        <v>0</v>
      </c>
      <c r="AJ2905" s="7">
        <v>0</v>
      </c>
      <c r="AZ2905" s="5" t="s">
        <v>175</v>
      </c>
      <c r="BB2905" s="5" t="s">
        <v>77</v>
      </c>
      <c r="BD2905" s="5" t="s">
        <v>808</v>
      </c>
      <c r="BE2905" s="5" t="s">
        <v>67</v>
      </c>
    </row>
    <row r="2906" spans="1:57" x14ac:dyDescent="0.25">
      <c r="A2906" s="5">
        <v>2905</v>
      </c>
      <c r="B2906" s="6">
        <v>42568.672152777777</v>
      </c>
      <c r="D2906" s="5" t="s">
        <v>317</v>
      </c>
      <c r="E2906" s="5" t="s">
        <v>318</v>
      </c>
      <c r="F2906" s="5" t="s">
        <v>317</v>
      </c>
      <c r="G2906" s="5" t="s">
        <v>80</v>
      </c>
      <c r="H2906" s="5" t="s">
        <v>319</v>
      </c>
      <c r="I2906" s="5" t="s">
        <v>320</v>
      </c>
      <c r="J2906" s="5" t="s">
        <v>65</v>
      </c>
      <c r="K2906" s="5" t="s">
        <v>65</v>
      </c>
      <c r="M2906" s="5" t="s">
        <v>321</v>
      </c>
      <c r="N2906" s="5" t="s">
        <v>66</v>
      </c>
      <c r="O2906" s="7">
        <v>0</v>
      </c>
      <c r="P2906" s="7">
        <v>0</v>
      </c>
      <c r="Q2906" s="7">
        <v>0</v>
      </c>
      <c r="R2906" s="7">
        <v>0</v>
      </c>
      <c r="T2906" s="5">
        <v>0</v>
      </c>
      <c r="W2906" s="5">
        <v>0</v>
      </c>
      <c r="Y2906" s="5">
        <v>0</v>
      </c>
      <c r="Z2906" s="5">
        <v>0</v>
      </c>
      <c r="AB2906" s="5">
        <v>0</v>
      </c>
      <c r="AC2906" s="5">
        <v>0</v>
      </c>
      <c r="AE2906" s="5">
        <v>0</v>
      </c>
      <c r="AF2906" s="5">
        <v>0</v>
      </c>
      <c r="AH2906" s="5">
        <v>0</v>
      </c>
      <c r="AJ2906" s="7">
        <v>0</v>
      </c>
      <c r="BB2906" s="5" t="s">
        <v>322</v>
      </c>
      <c r="BD2906" s="5" t="s">
        <v>323</v>
      </c>
      <c r="BE2906" s="5" t="s">
        <v>324</v>
      </c>
    </row>
    <row r="2907" spans="1:57" x14ac:dyDescent="0.25">
      <c r="A2907" s="5">
        <v>2906</v>
      </c>
      <c r="B2907" s="6">
        <v>42568.671770833331</v>
      </c>
      <c r="D2907" s="5" t="s">
        <v>317</v>
      </c>
      <c r="E2907" s="5" t="s">
        <v>318</v>
      </c>
      <c r="F2907" s="5" t="s">
        <v>317</v>
      </c>
      <c r="G2907" s="5" t="s">
        <v>80</v>
      </c>
      <c r="H2907" s="5" t="s">
        <v>319</v>
      </c>
      <c r="I2907" s="5" t="s">
        <v>320</v>
      </c>
      <c r="J2907" s="5" t="s">
        <v>65</v>
      </c>
      <c r="K2907" s="5" t="s">
        <v>65</v>
      </c>
      <c r="M2907" s="5" t="s">
        <v>446</v>
      </c>
      <c r="N2907" s="5" t="s">
        <v>66</v>
      </c>
      <c r="O2907" s="7">
        <v>0</v>
      </c>
      <c r="P2907" s="7">
        <v>0</v>
      </c>
      <c r="Q2907" s="7">
        <v>0</v>
      </c>
      <c r="R2907" s="7">
        <v>0</v>
      </c>
      <c r="T2907" s="5">
        <v>0</v>
      </c>
      <c r="W2907" s="5">
        <v>0</v>
      </c>
      <c r="Y2907" s="5">
        <v>0</v>
      </c>
      <c r="Z2907" s="5">
        <v>0</v>
      </c>
      <c r="AB2907" s="5">
        <v>0</v>
      </c>
      <c r="AC2907" s="5">
        <v>0</v>
      </c>
      <c r="AE2907" s="5">
        <v>0</v>
      </c>
      <c r="AF2907" s="5">
        <v>0</v>
      </c>
      <c r="AH2907" s="5">
        <v>0</v>
      </c>
      <c r="AJ2907" s="7">
        <v>0</v>
      </c>
      <c r="BB2907" s="5" t="s">
        <v>322</v>
      </c>
      <c r="BD2907" s="5" t="s">
        <v>323</v>
      </c>
      <c r="BE2907" s="5" t="s">
        <v>324</v>
      </c>
    </row>
    <row r="2908" spans="1:57" x14ac:dyDescent="0.25">
      <c r="A2908" s="5">
        <v>2907</v>
      </c>
      <c r="B2908" s="6">
        <v>42568.655358796299</v>
      </c>
      <c r="D2908" s="5" t="s">
        <v>356</v>
      </c>
      <c r="E2908" s="5" t="s">
        <v>318</v>
      </c>
      <c r="G2908" s="5" t="s">
        <v>64</v>
      </c>
      <c r="H2908" s="5" t="s">
        <v>319</v>
      </c>
      <c r="I2908" s="5" t="s">
        <v>176</v>
      </c>
      <c r="J2908" s="5" t="s">
        <v>65</v>
      </c>
      <c r="K2908" s="5" t="s">
        <v>65</v>
      </c>
      <c r="M2908" s="5" t="s">
        <v>214</v>
      </c>
      <c r="N2908" s="5" t="s">
        <v>66</v>
      </c>
      <c r="O2908" s="7">
        <v>0</v>
      </c>
      <c r="P2908" s="7">
        <v>0</v>
      </c>
      <c r="Q2908" s="7">
        <v>0</v>
      </c>
      <c r="R2908" s="7">
        <v>0</v>
      </c>
      <c r="T2908" s="5">
        <v>0</v>
      </c>
      <c r="W2908" s="5">
        <v>0</v>
      </c>
      <c r="Y2908" s="5">
        <v>0</v>
      </c>
      <c r="Z2908" s="5">
        <v>0</v>
      </c>
      <c r="AB2908" s="5">
        <v>0</v>
      </c>
      <c r="AC2908" s="5">
        <v>0</v>
      </c>
      <c r="AE2908" s="5">
        <v>0</v>
      </c>
      <c r="AF2908" s="5">
        <v>0</v>
      </c>
      <c r="AH2908" s="5">
        <v>0</v>
      </c>
      <c r="AJ2908" s="7">
        <v>0</v>
      </c>
      <c r="AZ2908" s="5" t="s">
        <v>175</v>
      </c>
      <c r="BB2908" s="5" t="s">
        <v>178</v>
      </c>
      <c r="BD2908" s="5" t="s">
        <v>834</v>
      </c>
      <c r="BE2908" s="5" t="s">
        <v>67</v>
      </c>
    </row>
    <row r="2909" spans="1:57" x14ac:dyDescent="0.25">
      <c r="A2909" s="5">
        <v>2908</v>
      </c>
      <c r="B2909" s="6">
        <v>42568.592256944445</v>
      </c>
      <c r="C2909" s="6">
        <v>42568.7659375</v>
      </c>
      <c r="D2909" s="5" t="s">
        <v>336</v>
      </c>
      <c r="E2909" s="5" t="s">
        <v>241</v>
      </c>
      <c r="F2909" s="5" t="s">
        <v>337</v>
      </c>
      <c r="G2909" s="5" t="s">
        <v>64</v>
      </c>
      <c r="H2909" s="5" t="s">
        <v>319</v>
      </c>
      <c r="I2909" s="5" t="s">
        <v>69</v>
      </c>
      <c r="J2909" s="5" t="s">
        <v>65</v>
      </c>
      <c r="K2909" s="5" t="s">
        <v>65</v>
      </c>
      <c r="L2909" s="5">
        <v>0</v>
      </c>
      <c r="M2909" s="5" t="s">
        <v>70</v>
      </c>
      <c r="N2909" s="5" t="s">
        <v>70</v>
      </c>
      <c r="O2909" s="7">
        <v>0</v>
      </c>
      <c r="P2909" s="7">
        <v>0</v>
      </c>
      <c r="Q2909" s="7">
        <v>0</v>
      </c>
      <c r="R2909" s="7">
        <v>0</v>
      </c>
      <c r="T2909" s="5">
        <v>0</v>
      </c>
      <c r="U2909" s="5">
        <v>0</v>
      </c>
      <c r="V2909" s="5">
        <v>0</v>
      </c>
      <c r="W2909" s="5">
        <v>0</v>
      </c>
      <c r="Z2909" s="5">
        <v>0</v>
      </c>
      <c r="AC2909" s="5">
        <v>0</v>
      </c>
      <c r="AF2909" s="5">
        <v>0</v>
      </c>
      <c r="AK2909" s="5" t="s">
        <v>189</v>
      </c>
      <c r="AZ2909" s="5" t="s">
        <v>186</v>
      </c>
      <c r="BB2909" s="5" t="s">
        <v>71</v>
      </c>
    </row>
    <row r="2910" spans="1:57" x14ac:dyDescent="0.25">
      <c r="A2910" s="5">
        <v>2909</v>
      </c>
      <c r="B2910" s="6">
        <v>42568.592129629629</v>
      </c>
      <c r="C2910" s="6">
        <v>42568.754351851851</v>
      </c>
      <c r="D2910" s="5" t="s">
        <v>336</v>
      </c>
      <c r="E2910" s="5" t="s">
        <v>241</v>
      </c>
      <c r="F2910" s="5" t="s">
        <v>337</v>
      </c>
      <c r="G2910" s="5" t="s">
        <v>64</v>
      </c>
      <c r="H2910" s="5" t="s">
        <v>319</v>
      </c>
      <c r="I2910" s="5" t="s">
        <v>69</v>
      </c>
      <c r="J2910" s="5" t="s">
        <v>65</v>
      </c>
      <c r="K2910" s="5" t="s">
        <v>65</v>
      </c>
      <c r="L2910" s="5">
        <v>390603</v>
      </c>
      <c r="M2910" s="5" t="s">
        <v>70</v>
      </c>
      <c r="N2910" s="5" t="s">
        <v>70</v>
      </c>
      <c r="O2910" s="7">
        <v>0</v>
      </c>
      <c r="P2910" s="7">
        <v>0</v>
      </c>
      <c r="Q2910" s="7">
        <v>0</v>
      </c>
      <c r="R2910" s="7">
        <v>0</v>
      </c>
      <c r="T2910" s="5">
        <v>33</v>
      </c>
      <c r="U2910" s="5">
        <v>0</v>
      </c>
      <c r="V2910" s="5">
        <v>0</v>
      </c>
      <c r="W2910" s="5">
        <v>0</v>
      </c>
      <c r="Z2910" s="5">
        <v>0</v>
      </c>
      <c r="AC2910" s="5">
        <v>0</v>
      </c>
      <c r="AF2910" s="5">
        <v>0</v>
      </c>
      <c r="AI2910" s="7">
        <v>828.8877</v>
      </c>
      <c r="AJ2910" s="7">
        <v>0.37209999999999999</v>
      </c>
      <c r="AK2910" s="5" t="s">
        <v>190</v>
      </c>
      <c r="AZ2910" s="5" t="s">
        <v>185</v>
      </c>
      <c r="BB2910" s="5" t="s">
        <v>74</v>
      </c>
    </row>
    <row r="2911" spans="1:57" x14ac:dyDescent="0.25">
      <c r="A2911" s="5">
        <v>2910</v>
      </c>
      <c r="B2911" s="6">
        <v>42568.549490740741</v>
      </c>
      <c r="D2911" s="5" t="s">
        <v>317</v>
      </c>
      <c r="E2911" s="5" t="s">
        <v>318</v>
      </c>
      <c r="F2911" s="5" t="s">
        <v>317</v>
      </c>
      <c r="G2911" s="5" t="s">
        <v>80</v>
      </c>
      <c r="H2911" s="5" t="s">
        <v>319</v>
      </c>
      <c r="I2911" s="5" t="s">
        <v>320</v>
      </c>
      <c r="J2911" s="5" t="s">
        <v>65</v>
      </c>
      <c r="K2911" s="5" t="s">
        <v>65</v>
      </c>
      <c r="M2911" s="5" t="s">
        <v>210</v>
      </c>
      <c r="N2911" s="5" t="s">
        <v>66</v>
      </c>
      <c r="O2911" s="7">
        <v>0</v>
      </c>
      <c r="P2911" s="7">
        <v>0</v>
      </c>
      <c r="Q2911" s="7">
        <v>0</v>
      </c>
      <c r="R2911" s="7">
        <v>0</v>
      </c>
      <c r="T2911" s="5">
        <v>0</v>
      </c>
      <c r="W2911" s="5">
        <v>0</v>
      </c>
      <c r="Y2911" s="5">
        <v>0</v>
      </c>
      <c r="Z2911" s="5">
        <v>0</v>
      </c>
      <c r="AB2911" s="5">
        <v>0</v>
      </c>
      <c r="AC2911" s="5">
        <v>0</v>
      </c>
      <c r="AE2911" s="5">
        <v>0</v>
      </c>
      <c r="AF2911" s="5">
        <v>0</v>
      </c>
      <c r="AH2911" s="5">
        <v>0</v>
      </c>
      <c r="AJ2911" s="7">
        <v>0</v>
      </c>
      <c r="BB2911" s="5" t="s">
        <v>322</v>
      </c>
      <c r="BD2911" s="5" t="s">
        <v>323</v>
      </c>
      <c r="BE2911" s="5" t="s">
        <v>324</v>
      </c>
    </row>
    <row r="2912" spans="1:57" x14ac:dyDescent="0.25">
      <c r="A2912" s="5">
        <v>2911</v>
      </c>
      <c r="B2912" s="6">
        <v>42568.517361111109</v>
      </c>
      <c r="D2912" s="5" t="s">
        <v>356</v>
      </c>
      <c r="E2912" s="5" t="s">
        <v>318</v>
      </c>
      <c r="G2912" s="5" t="s">
        <v>64</v>
      </c>
      <c r="H2912" s="5" t="s">
        <v>319</v>
      </c>
      <c r="I2912" s="5" t="s">
        <v>176</v>
      </c>
      <c r="J2912" s="5" t="s">
        <v>65</v>
      </c>
      <c r="K2912" s="5" t="s">
        <v>65</v>
      </c>
      <c r="M2912" s="5" t="s">
        <v>258</v>
      </c>
      <c r="N2912" s="5" t="s">
        <v>76</v>
      </c>
      <c r="O2912" s="7">
        <v>0</v>
      </c>
      <c r="P2912" s="7">
        <v>0</v>
      </c>
      <c r="Q2912" s="7">
        <v>0</v>
      </c>
      <c r="R2912" s="7">
        <v>0</v>
      </c>
      <c r="T2912" s="5">
        <v>0</v>
      </c>
      <c r="W2912" s="5">
        <v>0</v>
      </c>
      <c r="Y2912" s="5">
        <v>0</v>
      </c>
      <c r="Z2912" s="5">
        <v>0</v>
      </c>
      <c r="AB2912" s="5">
        <v>0</v>
      </c>
      <c r="AC2912" s="5">
        <v>0</v>
      </c>
      <c r="AE2912" s="5">
        <v>0</v>
      </c>
      <c r="AF2912" s="5">
        <v>0</v>
      </c>
      <c r="AH2912" s="5">
        <v>0</v>
      </c>
      <c r="AJ2912" s="7">
        <v>0</v>
      </c>
      <c r="AZ2912" s="5" t="s">
        <v>175</v>
      </c>
      <c r="BB2912" s="5" t="s">
        <v>178</v>
      </c>
      <c r="BD2912" s="5" t="s">
        <v>331</v>
      </c>
      <c r="BE2912" s="5" t="s">
        <v>67</v>
      </c>
    </row>
    <row r="2913" spans="1:57" x14ac:dyDescent="0.25">
      <c r="A2913" s="5">
        <v>2912</v>
      </c>
      <c r="B2913" s="6">
        <v>42568.480682870373</v>
      </c>
      <c r="D2913" s="5" t="s">
        <v>318</v>
      </c>
      <c r="E2913" s="5" t="s">
        <v>346</v>
      </c>
      <c r="G2913" s="5" t="s">
        <v>64</v>
      </c>
      <c r="H2913" s="5" t="s">
        <v>319</v>
      </c>
      <c r="I2913" s="5" t="s">
        <v>75</v>
      </c>
      <c r="J2913" s="5" t="s">
        <v>65</v>
      </c>
      <c r="K2913" s="5" t="s">
        <v>65</v>
      </c>
      <c r="M2913" s="5" t="s">
        <v>630</v>
      </c>
      <c r="N2913" s="5" t="s">
        <v>196</v>
      </c>
      <c r="O2913" s="7">
        <v>0</v>
      </c>
      <c r="P2913" s="7">
        <v>0</v>
      </c>
      <c r="Q2913" s="7">
        <v>0</v>
      </c>
      <c r="R2913" s="7">
        <v>0</v>
      </c>
      <c r="T2913" s="5">
        <v>0</v>
      </c>
      <c r="W2913" s="5">
        <v>0</v>
      </c>
      <c r="Y2913" s="5">
        <v>0</v>
      </c>
      <c r="Z2913" s="5">
        <v>0</v>
      </c>
      <c r="AB2913" s="5">
        <v>0</v>
      </c>
      <c r="AC2913" s="5">
        <v>0</v>
      </c>
      <c r="AE2913" s="5">
        <v>0</v>
      </c>
      <c r="AF2913" s="5">
        <v>0</v>
      </c>
      <c r="AH2913" s="5">
        <v>0</v>
      </c>
      <c r="AJ2913" s="7">
        <v>0</v>
      </c>
      <c r="AZ2913" s="5" t="s">
        <v>175</v>
      </c>
      <c r="BB2913" s="5" t="s">
        <v>77</v>
      </c>
      <c r="BD2913" s="5" t="s">
        <v>361</v>
      </c>
      <c r="BE2913" s="5" t="s">
        <v>67</v>
      </c>
    </row>
    <row r="2914" spans="1:57" x14ac:dyDescent="0.25">
      <c r="A2914" s="5">
        <v>2913</v>
      </c>
      <c r="B2914" s="6">
        <v>42568.461898148147</v>
      </c>
      <c r="D2914" s="5" t="s">
        <v>317</v>
      </c>
      <c r="E2914" s="5" t="s">
        <v>318</v>
      </c>
      <c r="F2914" s="5" t="s">
        <v>317</v>
      </c>
      <c r="G2914" s="5" t="s">
        <v>80</v>
      </c>
      <c r="H2914" s="5" t="s">
        <v>319</v>
      </c>
      <c r="I2914" s="5" t="s">
        <v>320</v>
      </c>
      <c r="J2914" s="5" t="s">
        <v>65</v>
      </c>
      <c r="K2914" s="5" t="s">
        <v>65</v>
      </c>
      <c r="M2914" s="5" t="s">
        <v>349</v>
      </c>
      <c r="N2914" s="5" t="s">
        <v>66</v>
      </c>
      <c r="O2914" s="7">
        <v>0</v>
      </c>
      <c r="P2914" s="7">
        <v>0</v>
      </c>
      <c r="Q2914" s="7">
        <v>0</v>
      </c>
      <c r="R2914" s="7">
        <v>0</v>
      </c>
      <c r="T2914" s="5">
        <v>0</v>
      </c>
      <c r="W2914" s="5">
        <v>0</v>
      </c>
      <c r="Y2914" s="5">
        <v>0</v>
      </c>
      <c r="Z2914" s="5">
        <v>0</v>
      </c>
      <c r="AB2914" s="5">
        <v>0</v>
      </c>
      <c r="AC2914" s="5">
        <v>0</v>
      </c>
      <c r="AE2914" s="5">
        <v>0</v>
      </c>
      <c r="AF2914" s="5">
        <v>0</v>
      </c>
      <c r="AH2914" s="5">
        <v>0</v>
      </c>
      <c r="AJ2914" s="7">
        <v>0</v>
      </c>
      <c r="BB2914" s="5" t="s">
        <v>322</v>
      </c>
      <c r="BD2914" s="5" t="s">
        <v>323</v>
      </c>
      <c r="BE2914" s="5" t="s">
        <v>324</v>
      </c>
    </row>
    <row r="2915" spans="1:57" x14ac:dyDescent="0.25">
      <c r="A2915" s="5">
        <v>2914</v>
      </c>
      <c r="B2915" s="6">
        <v>42568.461539351854</v>
      </c>
      <c r="D2915" s="5" t="s">
        <v>317</v>
      </c>
      <c r="E2915" s="5" t="s">
        <v>318</v>
      </c>
      <c r="F2915" s="5" t="s">
        <v>317</v>
      </c>
      <c r="G2915" s="5" t="s">
        <v>80</v>
      </c>
      <c r="H2915" s="5" t="s">
        <v>319</v>
      </c>
      <c r="I2915" s="5" t="s">
        <v>320</v>
      </c>
      <c r="J2915" s="5" t="s">
        <v>65</v>
      </c>
      <c r="K2915" s="5" t="s">
        <v>65</v>
      </c>
      <c r="M2915" s="5" t="s">
        <v>349</v>
      </c>
      <c r="N2915" s="5" t="s">
        <v>66</v>
      </c>
      <c r="O2915" s="7">
        <v>0</v>
      </c>
      <c r="P2915" s="7">
        <v>0</v>
      </c>
      <c r="Q2915" s="7">
        <v>0</v>
      </c>
      <c r="R2915" s="7">
        <v>0</v>
      </c>
      <c r="T2915" s="5">
        <v>0</v>
      </c>
      <c r="W2915" s="5">
        <v>0</v>
      </c>
      <c r="Y2915" s="5">
        <v>0</v>
      </c>
      <c r="Z2915" s="5">
        <v>0</v>
      </c>
      <c r="AB2915" s="5">
        <v>0</v>
      </c>
      <c r="AC2915" s="5">
        <v>0</v>
      </c>
      <c r="AE2915" s="5">
        <v>0</v>
      </c>
      <c r="AF2915" s="5">
        <v>0</v>
      </c>
      <c r="AH2915" s="5">
        <v>0</v>
      </c>
      <c r="AJ2915" s="7">
        <v>0</v>
      </c>
      <c r="BB2915" s="5" t="s">
        <v>322</v>
      </c>
      <c r="BD2915" s="5" t="s">
        <v>323</v>
      </c>
      <c r="BE2915" s="5" t="s">
        <v>324</v>
      </c>
    </row>
    <row r="2916" spans="1:57" x14ac:dyDescent="0.25">
      <c r="A2916" s="5">
        <v>2915</v>
      </c>
      <c r="B2916" s="6">
        <v>42568.436608796299</v>
      </c>
      <c r="D2916" s="5" t="s">
        <v>318</v>
      </c>
      <c r="E2916" s="5" t="s">
        <v>330</v>
      </c>
      <c r="G2916" s="5" t="s">
        <v>64</v>
      </c>
      <c r="H2916" s="5" t="s">
        <v>319</v>
      </c>
      <c r="I2916" s="5" t="s">
        <v>75</v>
      </c>
      <c r="J2916" s="5" t="s">
        <v>65</v>
      </c>
      <c r="K2916" s="5" t="s">
        <v>65</v>
      </c>
      <c r="M2916" s="5" t="s">
        <v>835</v>
      </c>
      <c r="N2916" s="5" t="s">
        <v>200</v>
      </c>
      <c r="O2916" s="7">
        <v>0</v>
      </c>
      <c r="P2916" s="7">
        <v>0</v>
      </c>
      <c r="Q2916" s="7">
        <v>0</v>
      </c>
      <c r="R2916" s="7">
        <v>0</v>
      </c>
      <c r="T2916" s="5">
        <v>0</v>
      </c>
      <c r="W2916" s="5">
        <v>0</v>
      </c>
      <c r="Y2916" s="5">
        <v>0</v>
      </c>
      <c r="Z2916" s="5">
        <v>0</v>
      </c>
      <c r="AB2916" s="5">
        <v>0</v>
      </c>
      <c r="AC2916" s="5">
        <v>0</v>
      </c>
      <c r="AE2916" s="5">
        <v>0</v>
      </c>
      <c r="AF2916" s="5">
        <v>0</v>
      </c>
      <c r="AH2916" s="5">
        <v>0</v>
      </c>
      <c r="AJ2916" s="7">
        <v>0</v>
      </c>
      <c r="AZ2916" s="5" t="s">
        <v>175</v>
      </c>
      <c r="BB2916" s="5" t="s">
        <v>77</v>
      </c>
      <c r="BD2916" s="5" t="s">
        <v>361</v>
      </c>
      <c r="BE2916" s="5" t="s">
        <v>67</v>
      </c>
    </row>
    <row r="2917" spans="1:57" x14ac:dyDescent="0.25">
      <c r="A2917" s="5">
        <v>2916</v>
      </c>
      <c r="B2917" s="6">
        <v>42568.432592592595</v>
      </c>
      <c r="D2917" s="5" t="s">
        <v>356</v>
      </c>
      <c r="E2917" s="5" t="s">
        <v>318</v>
      </c>
      <c r="G2917" s="5" t="s">
        <v>64</v>
      </c>
      <c r="H2917" s="5" t="s">
        <v>319</v>
      </c>
      <c r="I2917" s="5" t="s">
        <v>176</v>
      </c>
      <c r="J2917" s="5" t="s">
        <v>65</v>
      </c>
      <c r="K2917" s="5" t="s">
        <v>65</v>
      </c>
      <c r="M2917" s="5" t="s">
        <v>548</v>
      </c>
      <c r="N2917" s="5" t="s">
        <v>365</v>
      </c>
      <c r="O2917" s="7">
        <v>0</v>
      </c>
      <c r="P2917" s="7">
        <v>0</v>
      </c>
      <c r="Q2917" s="7">
        <v>0</v>
      </c>
      <c r="R2917" s="7">
        <v>0</v>
      </c>
      <c r="T2917" s="5">
        <v>0</v>
      </c>
      <c r="W2917" s="5">
        <v>0</v>
      </c>
      <c r="Y2917" s="5">
        <v>0</v>
      </c>
      <c r="Z2917" s="5">
        <v>0</v>
      </c>
      <c r="AB2917" s="5">
        <v>0</v>
      </c>
      <c r="AC2917" s="5">
        <v>0</v>
      </c>
      <c r="AE2917" s="5">
        <v>0</v>
      </c>
      <c r="AF2917" s="5">
        <v>0</v>
      </c>
      <c r="AH2917" s="5">
        <v>0</v>
      </c>
      <c r="AJ2917" s="7">
        <v>0</v>
      </c>
      <c r="AZ2917" s="5" t="s">
        <v>175</v>
      </c>
      <c r="BB2917" s="5" t="s">
        <v>178</v>
      </c>
      <c r="BD2917" s="5" t="s">
        <v>331</v>
      </c>
      <c r="BE2917" s="5" t="s">
        <v>67</v>
      </c>
    </row>
    <row r="2918" spans="1:57" x14ac:dyDescent="0.25">
      <c r="A2918" s="5">
        <v>2917</v>
      </c>
      <c r="B2918" s="6">
        <v>42568.427465277775</v>
      </c>
      <c r="D2918" s="5" t="s">
        <v>792</v>
      </c>
      <c r="E2918" s="5" t="s">
        <v>318</v>
      </c>
      <c r="G2918" s="5" t="s">
        <v>64</v>
      </c>
      <c r="H2918" s="5" t="s">
        <v>319</v>
      </c>
      <c r="I2918" s="5" t="s">
        <v>176</v>
      </c>
      <c r="J2918" s="5" t="s">
        <v>65</v>
      </c>
      <c r="K2918" s="5" t="s">
        <v>65</v>
      </c>
      <c r="M2918" s="5" t="s">
        <v>205</v>
      </c>
      <c r="N2918" s="5" t="s">
        <v>76</v>
      </c>
      <c r="O2918" s="7">
        <v>0</v>
      </c>
      <c r="P2918" s="7">
        <v>0</v>
      </c>
      <c r="Q2918" s="7">
        <v>0</v>
      </c>
      <c r="R2918" s="7">
        <v>0</v>
      </c>
      <c r="T2918" s="5">
        <v>0</v>
      </c>
      <c r="W2918" s="5">
        <v>0</v>
      </c>
      <c r="Y2918" s="5">
        <v>0</v>
      </c>
      <c r="Z2918" s="5">
        <v>0</v>
      </c>
      <c r="AB2918" s="5">
        <v>0</v>
      </c>
      <c r="AC2918" s="5">
        <v>0</v>
      </c>
      <c r="AE2918" s="5">
        <v>0</v>
      </c>
      <c r="AF2918" s="5">
        <v>0</v>
      </c>
      <c r="AH2918" s="5">
        <v>0</v>
      </c>
      <c r="AJ2918" s="7">
        <v>0</v>
      </c>
      <c r="AZ2918" s="5" t="s">
        <v>175</v>
      </c>
      <c r="BB2918" s="5" t="s">
        <v>178</v>
      </c>
      <c r="BD2918" s="5" t="s">
        <v>361</v>
      </c>
      <c r="BE2918" s="5" t="s">
        <v>67</v>
      </c>
    </row>
    <row r="2919" spans="1:57" x14ac:dyDescent="0.25">
      <c r="A2919" s="5">
        <v>2918</v>
      </c>
      <c r="B2919" s="6">
        <v>42568.425578703704</v>
      </c>
      <c r="C2919" s="6">
        <v>42568.611956018518</v>
      </c>
      <c r="D2919" s="5" t="s">
        <v>336</v>
      </c>
      <c r="E2919" s="5" t="s">
        <v>241</v>
      </c>
      <c r="F2919" s="5" t="s">
        <v>337</v>
      </c>
      <c r="G2919" s="5" t="s">
        <v>64</v>
      </c>
      <c r="H2919" s="5" t="s">
        <v>319</v>
      </c>
      <c r="I2919" s="5" t="s">
        <v>69</v>
      </c>
      <c r="J2919" s="5" t="s">
        <v>65</v>
      </c>
      <c r="K2919" s="5" t="s">
        <v>65</v>
      </c>
      <c r="L2919" s="5">
        <v>189336</v>
      </c>
      <c r="M2919" s="5" t="s">
        <v>70</v>
      </c>
      <c r="N2919" s="5" t="s">
        <v>70</v>
      </c>
      <c r="O2919" s="7">
        <v>0</v>
      </c>
      <c r="P2919" s="7">
        <v>0</v>
      </c>
      <c r="Q2919" s="7">
        <v>0</v>
      </c>
      <c r="R2919" s="7">
        <v>0</v>
      </c>
      <c r="T2919" s="5">
        <v>33</v>
      </c>
      <c r="U2919" s="5">
        <v>0</v>
      </c>
      <c r="V2919" s="5">
        <v>0</v>
      </c>
      <c r="W2919" s="5">
        <v>0</v>
      </c>
      <c r="Z2919" s="5">
        <v>0</v>
      </c>
      <c r="AC2919" s="5">
        <v>0</v>
      </c>
      <c r="AF2919" s="5">
        <v>0</v>
      </c>
      <c r="AI2919" s="7">
        <v>840.47460000000001</v>
      </c>
      <c r="AJ2919" s="7">
        <v>0.1807</v>
      </c>
      <c r="AK2919" s="5" t="s">
        <v>149</v>
      </c>
      <c r="AZ2919" s="5" t="s">
        <v>186</v>
      </c>
      <c r="BB2919" s="5" t="s">
        <v>71</v>
      </c>
    </row>
    <row r="2920" spans="1:57" x14ac:dyDescent="0.25">
      <c r="A2920" s="5">
        <v>2919</v>
      </c>
      <c r="B2920" s="6">
        <v>42568.425451388888</v>
      </c>
      <c r="C2920" s="6">
        <v>42568.602372685185</v>
      </c>
      <c r="D2920" s="5" t="s">
        <v>336</v>
      </c>
      <c r="E2920" s="5" t="s">
        <v>241</v>
      </c>
      <c r="F2920" s="5" t="s">
        <v>337</v>
      </c>
      <c r="G2920" s="5" t="s">
        <v>64</v>
      </c>
      <c r="H2920" s="5" t="s">
        <v>319</v>
      </c>
      <c r="I2920" s="5" t="s">
        <v>69</v>
      </c>
      <c r="J2920" s="5" t="s">
        <v>65</v>
      </c>
      <c r="K2920" s="5" t="s">
        <v>65</v>
      </c>
      <c r="L2920" s="5">
        <v>17267088</v>
      </c>
      <c r="M2920" s="5" t="s">
        <v>70</v>
      </c>
      <c r="N2920" s="5" t="s">
        <v>70</v>
      </c>
      <c r="O2920" s="7">
        <v>0</v>
      </c>
      <c r="P2920" s="7">
        <v>0</v>
      </c>
      <c r="Q2920" s="7">
        <v>0</v>
      </c>
      <c r="R2920" s="7">
        <v>0</v>
      </c>
      <c r="T2920" s="5">
        <v>33</v>
      </c>
      <c r="U2920" s="5">
        <v>0</v>
      </c>
      <c r="V2920" s="5">
        <v>0</v>
      </c>
      <c r="W2920" s="5">
        <v>0</v>
      </c>
      <c r="Z2920" s="5">
        <v>0</v>
      </c>
      <c r="AC2920" s="5">
        <v>0</v>
      </c>
      <c r="AF2920" s="5">
        <v>0</v>
      </c>
      <c r="AI2920" s="7">
        <v>845.53610000000003</v>
      </c>
      <c r="AJ2920" s="7">
        <v>16.4678</v>
      </c>
      <c r="AK2920" s="5" t="s">
        <v>148</v>
      </c>
      <c r="AZ2920" s="5" t="s">
        <v>185</v>
      </c>
      <c r="BB2920" s="5" t="s">
        <v>74</v>
      </c>
    </row>
    <row r="2921" spans="1:57" x14ac:dyDescent="0.25">
      <c r="A2921" s="5">
        <v>2920</v>
      </c>
      <c r="B2921" s="6">
        <v>42568.419652777775</v>
      </c>
      <c r="C2921" s="6">
        <v>42568.426099537035</v>
      </c>
      <c r="D2921" s="5" t="s">
        <v>336</v>
      </c>
      <c r="E2921" s="5" t="s">
        <v>241</v>
      </c>
      <c r="F2921" s="5" t="s">
        <v>337</v>
      </c>
      <c r="G2921" s="5" t="s">
        <v>64</v>
      </c>
      <c r="H2921" s="5" t="s">
        <v>319</v>
      </c>
      <c r="I2921" s="5" t="s">
        <v>69</v>
      </c>
      <c r="J2921" s="5" t="s">
        <v>65</v>
      </c>
      <c r="K2921" s="5" t="s">
        <v>65</v>
      </c>
      <c r="L2921" s="5">
        <v>49597</v>
      </c>
      <c r="M2921" s="5" t="s">
        <v>70</v>
      </c>
      <c r="N2921" s="5" t="s">
        <v>70</v>
      </c>
      <c r="O2921" s="7">
        <v>0</v>
      </c>
      <c r="P2921" s="7">
        <v>0</v>
      </c>
      <c r="Q2921" s="7">
        <v>0</v>
      </c>
      <c r="R2921" s="7">
        <v>0</v>
      </c>
      <c r="T2921" s="5">
        <v>33</v>
      </c>
      <c r="U2921" s="5">
        <v>0</v>
      </c>
      <c r="V2921" s="5">
        <v>0</v>
      </c>
      <c r="W2921" s="5">
        <v>0</v>
      </c>
      <c r="Z2921" s="5">
        <v>0</v>
      </c>
      <c r="AC2921" s="5">
        <v>0</v>
      </c>
      <c r="AF2921" s="5">
        <v>0</v>
      </c>
      <c r="AI2921" s="7">
        <v>845.58399999999995</v>
      </c>
      <c r="AJ2921" s="7">
        <v>4.7899999999999998E-2</v>
      </c>
      <c r="AK2921" s="5" t="s">
        <v>148</v>
      </c>
      <c r="AZ2921" s="5" t="s">
        <v>185</v>
      </c>
      <c r="BB2921" s="5" t="s">
        <v>74</v>
      </c>
    </row>
    <row r="2922" spans="1:57" x14ac:dyDescent="0.25">
      <c r="A2922" s="5">
        <v>2921</v>
      </c>
      <c r="B2922" s="6">
        <v>42568.413993055554</v>
      </c>
      <c r="D2922" s="5" t="s">
        <v>317</v>
      </c>
      <c r="E2922" s="5" t="s">
        <v>318</v>
      </c>
      <c r="F2922" s="5" t="s">
        <v>317</v>
      </c>
      <c r="G2922" s="5" t="s">
        <v>80</v>
      </c>
      <c r="H2922" s="5" t="s">
        <v>319</v>
      </c>
      <c r="I2922" s="5" t="s">
        <v>320</v>
      </c>
      <c r="J2922" s="5" t="s">
        <v>65</v>
      </c>
      <c r="K2922" s="5" t="s">
        <v>65</v>
      </c>
      <c r="M2922" s="5" t="s">
        <v>349</v>
      </c>
      <c r="N2922" s="5" t="s">
        <v>66</v>
      </c>
      <c r="O2922" s="7">
        <v>0</v>
      </c>
      <c r="P2922" s="7">
        <v>0</v>
      </c>
      <c r="Q2922" s="7">
        <v>0</v>
      </c>
      <c r="R2922" s="7">
        <v>0</v>
      </c>
      <c r="T2922" s="5">
        <v>0</v>
      </c>
      <c r="W2922" s="5">
        <v>0</v>
      </c>
      <c r="Y2922" s="5">
        <v>0</v>
      </c>
      <c r="Z2922" s="5">
        <v>0</v>
      </c>
      <c r="AB2922" s="5">
        <v>0</v>
      </c>
      <c r="AC2922" s="5">
        <v>0</v>
      </c>
      <c r="AE2922" s="5">
        <v>0</v>
      </c>
      <c r="AF2922" s="5">
        <v>0</v>
      </c>
      <c r="AH2922" s="5">
        <v>0</v>
      </c>
      <c r="AJ2922" s="7">
        <v>0</v>
      </c>
      <c r="BB2922" s="5" t="s">
        <v>322</v>
      </c>
      <c r="BD2922" s="5" t="s">
        <v>323</v>
      </c>
      <c r="BE2922" s="5" t="s">
        <v>324</v>
      </c>
    </row>
    <row r="2923" spans="1:57" x14ac:dyDescent="0.25">
      <c r="A2923" s="5">
        <v>2922</v>
      </c>
      <c r="B2923" s="6">
        <v>42568.407071759262</v>
      </c>
      <c r="D2923" s="5" t="s">
        <v>317</v>
      </c>
      <c r="E2923" s="5" t="s">
        <v>318</v>
      </c>
      <c r="F2923" s="5" t="s">
        <v>317</v>
      </c>
      <c r="G2923" s="5" t="s">
        <v>80</v>
      </c>
      <c r="H2923" s="5" t="s">
        <v>319</v>
      </c>
      <c r="I2923" s="5" t="s">
        <v>320</v>
      </c>
      <c r="J2923" s="5" t="s">
        <v>65</v>
      </c>
      <c r="K2923" s="5" t="s">
        <v>65</v>
      </c>
      <c r="M2923" s="5" t="s">
        <v>664</v>
      </c>
      <c r="N2923" s="5" t="s">
        <v>66</v>
      </c>
      <c r="O2923" s="7">
        <v>0</v>
      </c>
      <c r="P2923" s="7">
        <v>0</v>
      </c>
      <c r="Q2923" s="7">
        <v>0</v>
      </c>
      <c r="R2923" s="7">
        <v>0</v>
      </c>
      <c r="T2923" s="5">
        <v>0</v>
      </c>
      <c r="W2923" s="5">
        <v>0</v>
      </c>
      <c r="Y2923" s="5">
        <v>0</v>
      </c>
      <c r="Z2923" s="5">
        <v>0</v>
      </c>
      <c r="AB2923" s="5">
        <v>0</v>
      </c>
      <c r="AC2923" s="5">
        <v>0</v>
      </c>
      <c r="AE2923" s="5">
        <v>0</v>
      </c>
      <c r="AF2923" s="5">
        <v>0</v>
      </c>
      <c r="AH2923" s="5">
        <v>0</v>
      </c>
      <c r="AJ2923" s="7">
        <v>0</v>
      </c>
      <c r="BB2923" s="5" t="s">
        <v>322</v>
      </c>
      <c r="BD2923" s="5" t="s">
        <v>323</v>
      </c>
      <c r="BE2923" s="5" t="s">
        <v>324</v>
      </c>
    </row>
    <row r="2924" spans="1:57" x14ac:dyDescent="0.25">
      <c r="A2924" s="5">
        <v>2923</v>
      </c>
      <c r="B2924" s="6">
        <v>42568.405960648146</v>
      </c>
      <c r="D2924" s="5" t="s">
        <v>317</v>
      </c>
      <c r="E2924" s="5" t="s">
        <v>318</v>
      </c>
      <c r="F2924" s="5" t="s">
        <v>317</v>
      </c>
      <c r="G2924" s="5" t="s">
        <v>80</v>
      </c>
      <c r="H2924" s="5" t="s">
        <v>319</v>
      </c>
      <c r="I2924" s="5" t="s">
        <v>320</v>
      </c>
      <c r="J2924" s="5" t="s">
        <v>65</v>
      </c>
      <c r="K2924" s="5" t="s">
        <v>65</v>
      </c>
      <c r="M2924" s="5" t="s">
        <v>349</v>
      </c>
      <c r="N2924" s="5" t="s">
        <v>66</v>
      </c>
      <c r="O2924" s="7">
        <v>0</v>
      </c>
      <c r="P2924" s="7">
        <v>0</v>
      </c>
      <c r="Q2924" s="7">
        <v>0</v>
      </c>
      <c r="R2924" s="7">
        <v>0</v>
      </c>
      <c r="T2924" s="5">
        <v>0</v>
      </c>
      <c r="W2924" s="5">
        <v>0</v>
      </c>
      <c r="Y2924" s="5">
        <v>0</v>
      </c>
      <c r="Z2924" s="5">
        <v>0</v>
      </c>
      <c r="AB2924" s="5">
        <v>0</v>
      </c>
      <c r="AC2924" s="5">
        <v>0</v>
      </c>
      <c r="AE2924" s="5">
        <v>0</v>
      </c>
      <c r="AF2924" s="5">
        <v>0</v>
      </c>
      <c r="AH2924" s="5">
        <v>0</v>
      </c>
      <c r="AJ2924" s="7">
        <v>0</v>
      </c>
      <c r="BB2924" s="5" t="s">
        <v>322</v>
      </c>
      <c r="BD2924" s="5" t="s">
        <v>323</v>
      </c>
      <c r="BE2924" s="5" t="s">
        <v>324</v>
      </c>
    </row>
    <row r="2925" spans="1:57" x14ac:dyDescent="0.25">
      <c r="A2925" s="5">
        <v>2924</v>
      </c>
      <c r="B2925" s="6">
        <v>42568.405810185184</v>
      </c>
      <c r="D2925" s="5" t="s">
        <v>317</v>
      </c>
      <c r="E2925" s="5" t="s">
        <v>318</v>
      </c>
      <c r="F2925" s="5" t="s">
        <v>317</v>
      </c>
      <c r="G2925" s="5" t="s">
        <v>80</v>
      </c>
      <c r="H2925" s="5" t="s">
        <v>319</v>
      </c>
      <c r="I2925" s="5" t="s">
        <v>320</v>
      </c>
      <c r="J2925" s="5" t="s">
        <v>65</v>
      </c>
      <c r="K2925" s="5" t="s">
        <v>65</v>
      </c>
      <c r="M2925" s="5" t="s">
        <v>321</v>
      </c>
      <c r="N2925" s="5" t="s">
        <v>66</v>
      </c>
      <c r="O2925" s="7">
        <v>0</v>
      </c>
      <c r="P2925" s="7">
        <v>0</v>
      </c>
      <c r="Q2925" s="7">
        <v>0</v>
      </c>
      <c r="R2925" s="7">
        <v>0</v>
      </c>
      <c r="T2925" s="5">
        <v>0</v>
      </c>
      <c r="W2925" s="5">
        <v>0</v>
      </c>
      <c r="Y2925" s="5">
        <v>0</v>
      </c>
      <c r="Z2925" s="5">
        <v>0</v>
      </c>
      <c r="AB2925" s="5">
        <v>0</v>
      </c>
      <c r="AC2925" s="5">
        <v>0</v>
      </c>
      <c r="AE2925" s="5">
        <v>0</v>
      </c>
      <c r="AF2925" s="5">
        <v>0</v>
      </c>
      <c r="AH2925" s="5">
        <v>0</v>
      </c>
      <c r="AJ2925" s="7">
        <v>0</v>
      </c>
      <c r="BB2925" s="5" t="s">
        <v>322</v>
      </c>
      <c r="BD2925" s="5" t="s">
        <v>323</v>
      </c>
      <c r="BE2925" s="5" t="s">
        <v>324</v>
      </c>
    </row>
    <row r="2926" spans="1:57" x14ac:dyDescent="0.25">
      <c r="A2926" s="5">
        <v>2925</v>
      </c>
      <c r="B2926" s="6">
        <v>42568.403379629628</v>
      </c>
      <c r="D2926" s="5" t="s">
        <v>317</v>
      </c>
      <c r="E2926" s="5" t="s">
        <v>318</v>
      </c>
      <c r="F2926" s="5" t="s">
        <v>317</v>
      </c>
      <c r="G2926" s="5" t="s">
        <v>80</v>
      </c>
      <c r="H2926" s="5" t="s">
        <v>319</v>
      </c>
      <c r="I2926" s="5" t="s">
        <v>320</v>
      </c>
      <c r="J2926" s="5" t="s">
        <v>65</v>
      </c>
      <c r="K2926" s="5" t="s">
        <v>65</v>
      </c>
      <c r="M2926" s="5" t="s">
        <v>222</v>
      </c>
      <c r="N2926" s="5" t="s">
        <v>66</v>
      </c>
      <c r="O2926" s="7">
        <v>0</v>
      </c>
      <c r="P2926" s="7">
        <v>0</v>
      </c>
      <c r="Q2926" s="7">
        <v>0</v>
      </c>
      <c r="R2926" s="7">
        <v>0</v>
      </c>
      <c r="T2926" s="5">
        <v>0</v>
      </c>
      <c r="W2926" s="5">
        <v>0</v>
      </c>
      <c r="Y2926" s="5">
        <v>0</v>
      </c>
      <c r="Z2926" s="5">
        <v>0</v>
      </c>
      <c r="AB2926" s="5">
        <v>0</v>
      </c>
      <c r="AC2926" s="5">
        <v>0</v>
      </c>
      <c r="AE2926" s="5">
        <v>0</v>
      </c>
      <c r="AF2926" s="5">
        <v>0</v>
      </c>
      <c r="AH2926" s="5">
        <v>0</v>
      </c>
      <c r="AJ2926" s="7">
        <v>0</v>
      </c>
      <c r="BB2926" s="5" t="s">
        <v>322</v>
      </c>
      <c r="BD2926" s="5" t="s">
        <v>323</v>
      </c>
      <c r="BE2926" s="5" t="s">
        <v>324</v>
      </c>
    </row>
    <row r="2927" spans="1:57" x14ac:dyDescent="0.25">
      <c r="A2927" s="5">
        <v>2926</v>
      </c>
      <c r="B2927" s="6">
        <v>42568.394918981481</v>
      </c>
      <c r="D2927" s="5" t="s">
        <v>317</v>
      </c>
      <c r="E2927" s="5" t="s">
        <v>318</v>
      </c>
      <c r="F2927" s="5" t="s">
        <v>317</v>
      </c>
      <c r="G2927" s="5" t="s">
        <v>80</v>
      </c>
      <c r="H2927" s="5" t="s">
        <v>319</v>
      </c>
      <c r="I2927" s="5" t="s">
        <v>320</v>
      </c>
      <c r="J2927" s="5" t="s">
        <v>65</v>
      </c>
      <c r="K2927" s="5" t="s">
        <v>65</v>
      </c>
      <c r="M2927" s="5" t="s">
        <v>404</v>
      </c>
      <c r="N2927" s="5" t="s">
        <v>66</v>
      </c>
      <c r="O2927" s="7">
        <v>0</v>
      </c>
      <c r="P2927" s="7">
        <v>0</v>
      </c>
      <c r="Q2927" s="7">
        <v>0</v>
      </c>
      <c r="R2927" s="7">
        <v>0</v>
      </c>
      <c r="T2927" s="5">
        <v>0</v>
      </c>
      <c r="W2927" s="5">
        <v>0</v>
      </c>
      <c r="Y2927" s="5">
        <v>0</v>
      </c>
      <c r="Z2927" s="5">
        <v>0</v>
      </c>
      <c r="AB2927" s="5">
        <v>0</v>
      </c>
      <c r="AC2927" s="5">
        <v>0</v>
      </c>
      <c r="AE2927" s="5">
        <v>0</v>
      </c>
      <c r="AF2927" s="5">
        <v>0</v>
      </c>
      <c r="AH2927" s="5">
        <v>0</v>
      </c>
      <c r="AJ2927" s="7">
        <v>0</v>
      </c>
      <c r="BB2927" s="5" t="s">
        <v>322</v>
      </c>
      <c r="BD2927" s="5" t="s">
        <v>323</v>
      </c>
      <c r="BE2927" s="5" t="s">
        <v>324</v>
      </c>
    </row>
    <row r="2928" spans="1:57" x14ac:dyDescent="0.25">
      <c r="A2928" s="5">
        <v>2927</v>
      </c>
      <c r="B2928" s="6">
        <v>42568.394745370373</v>
      </c>
      <c r="D2928" s="5" t="s">
        <v>317</v>
      </c>
      <c r="E2928" s="5" t="s">
        <v>318</v>
      </c>
      <c r="F2928" s="5" t="s">
        <v>317</v>
      </c>
      <c r="G2928" s="5" t="s">
        <v>80</v>
      </c>
      <c r="H2928" s="5" t="s">
        <v>319</v>
      </c>
      <c r="I2928" s="5" t="s">
        <v>320</v>
      </c>
      <c r="J2928" s="5" t="s">
        <v>65</v>
      </c>
      <c r="K2928" s="5" t="s">
        <v>65</v>
      </c>
      <c r="M2928" s="5" t="s">
        <v>243</v>
      </c>
      <c r="N2928" s="5" t="s">
        <v>66</v>
      </c>
      <c r="O2928" s="7">
        <v>0</v>
      </c>
      <c r="P2928" s="7">
        <v>0</v>
      </c>
      <c r="Q2928" s="7">
        <v>0</v>
      </c>
      <c r="R2928" s="7">
        <v>0</v>
      </c>
      <c r="T2928" s="5">
        <v>0</v>
      </c>
      <c r="W2928" s="5">
        <v>0</v>
      </c>
      <c r="Y2928" s="5">
        <v>0</v>
      </c>
      <c r="Z2928" s="5">
        <v>0</v>
      </c>
      <c r="AB2928" s="5">
        <v>0</v>
      </c>
      <c r="AC2928" s="5">
        <v>0</v>
      </c>
      <c r="AE2928" s="5">
        <v>0</v>
      </c>
      <c r="AF2928" s="5">
        <v>0</v>
      </c>
      <c r="AH2928" s="5">
        <v>0</v>
      </c>
      <c r="AJ2928" s="7">
        <v>0</v>
      </c>
      <c r="BB2928" s="5" t="s">
        <v>322</v>
      </c>
      <c r="BD2928" s="5" t="s">
        <v>323</v>
      </c>
      <c r="BE2928" s="5" t="s">
        <v>324</v>
      </c>
    </row>
    <row r="2929" spans="1:57" x14ac:dyDescent="0.25">
      <c r="A2929" s="5">
        <v>2928</v>
      </c>
      <c r="B2929" s="6">
        <v>42568.373645833337</v>
      </c>
      <c r="D2929" s="5" t="s">
        <v>318</v>
      </c>
      <c r="E2929" s="5" t="s">
        <v>330</v>
      </c>
      <c r="G2929" s="5" t="s">
        <v>64</v>
      </c>
      <c r="H2929" s="5" t="s">
        <v>319</v>
      </c>
      <c r="I2929" s="5" t="s">
        <v>75</v>
      </c>
      <c r="J2929" s="5" t="s">
        <v>65</v>
      </c>
      <c r="K2929" s="5" t="s">
        <v>65</v>
      </c>
      <c r="M2929" s="5" t="s">
        <v>836</v>
      </c>
      <c r="N2929" s="5" t="s">
        <v>196</v>
      </c>
      <c r="O2929" s="7">
        <v>0</v>
      </c>
      <c r="P2929" s="7">
        <v>0</v>
      </c>
      <c r="Q2929" s="7">
        <v>0</v>
      </c>
      <c r="R2929" s="7">
        <v>0</v>
      </c>
      <c r="T2929" s="5">
        <v>0</v>
      </c>
      <c r="W2929" s="5">
        <v>0</v>
      </c>
      <c r="Y2929" s="5">
        <v>0</v>
      </c>
      <c r="Z2929" s="5">
        <v>0</v>
      </c>
      <c r="AB2929" s="5">
        <v>0</v>
      </c>
      <c r="AC2929" s="5">
        <v>0</v>
      </c>
      <c r="AE2929" s="5">
        <v>0</v>
      </c>
      <c r="AF2929" s="5">
        <v>0</v>
      </c>
      <c r="AH2929" s="5">
        <v>0</v>
      </c>
      <c r="AJ2929" s="7">
        <v>0</v>
      </c>
      <c r="AZ2929" s="5" t="s">
        <v>175</v>
      </c>
      <c r="BB2929" s="5" t="s">
        <v>77</v>
      </c>
      <c r="BD2929" s="5" t="s">
        <v>361</v>
      </c>
      <c r="BE2929" s="5" t="s">
        <v>67</v>
      </c>
    </row>
    <row r="2930" spans="1:57" x14ac:dyDescent="0.25">
      <c r="A2930" s="5">
        <v>2929</v>
      </c>
      <c r="B2930" s="6">
        <v>42568.372037037036</v>
      </c>
      <c r="D2930" s="5" t="s">
        <v>318</v>
      </c>
      <c r="E2930" s="5" t="s">
        <v>330</v>
      </c>
      <c r="G2930" s="5" t="s">
        <v>64</v>
      </c>
      <c r="H2930" s="5" t="s">
        <v>319</v>
      </c>
      <c r="I2930" s="5" t="s">
        <v>75</v>
      </c>
      <c r="J2930" s="5" t="s">
        <v>65</v>
      </c>
      <c r="K2930" s="5" t="s">
        <v>65</v>
      </c>
      <c r="M2930" s="5" t="s">
        <v>425</v>
      </c>
      <c r="N2930" s="5" t="s">
        <v>196</v>
      </c>
      <c r="O2930" s="7">
        <v>0</v>
      </c>
      <c r="P2930" s="7">
        <v>0</v>
      </c>
      <c r="Q2930" s="7">
        <v>0</v>
      </c>
      <c r="R2930" s="7">
        <v>0</v>
      </c>
      <c r="T2930" s="5">
        <v>0</v>
      </c>
      <c r="W2930" s="5">
        <v>0</v>
      </c>
      <c r="Y2930" s="5">
        <v>0</v>
      </c>
      <c r="Z2930" s="5">
        <v>0</v>
      </c>
      <c r="AB2930" s="5">
        <v>0</v>
      </c>
      <c r="AC2930" s="5">
        <v>0</v>
      </c>
      <c r="AE2930" s="5">
        <v>0</v>
      </c>
      <c r="AF2930" s="5">
        <v>0</v>
      </c>
      <c r="AH2930" s="5">
        <v>0</v>
      </c>
      <c r="AJ2930" s="7">
        <v>0</v>
      </c>
      <c r="AZ2930" s="5" t="s">
        <v>175</v>
      </c>
      <c r="BB2930" s="5" t="s">
        <v>77</v>
      </c>
      <c r="BD2930" s="5" t="s">
        <v>361</v>
      </c>
      <c r="BE2930" s="5" t="s">
        <v>67</v>
      </c>
    </row>
    <row r="2931" spans="1:57" x14ac:dyDescent="0.25">
      <c r="A2931" s="5">
        <v>2930</v>
      </c>
      <c r="B2931" s="6">
        <v>42568.369652777779</v>
      </c>
      <c r="D2931" s="5" t="s">
        <v>356</v>
      </c>
      <c r="E2931" s="5" t="s">
        <v>318</v>
      </c>
      <c r="G2931" s="5" t="s">
        <v>64</v>
      </c>
      <c r="H2931" s="5" t="s">
        <v>319</v>
      </c>
      <c r="I2931" s="5" t="s">
        <v>176</v>
      </c>
      <c r="J2931" s="5" t="s">
        <v>65</v>
      </c>
      <c r="K2931" s="5" t="s">
        <v>65</v>
      </c>
      <c r="M2931" s="5" t="s">
        <v>555</v>
      </c>
      <c r="N2931" s="5" t="s">
        <v>200</v>
      </c>
      <c r="O2931" s="7">
        <v>0</v>
      </c>
      <c r="P2931" s="7">
        <v>0</v>
      </c>
      <c r="Q2931" s="7">
        <v>0</v>
      </c>
      <c r="R2931" s="7">
        <v>0</v>
      </c>
      <c r="T2931" s="5">
        <v>0</v>
      </c>
      <c r="W2931" s="5">
        <v>0</v>
      </c>
      <c r="Y2931" s="5">
        <v>0</v>
      </c>
      <c r="Z2931" s="5">
        <v>0</v>
      </c>
      <c r="AB2931" s="5">
        <v>0</v>
      </c>
      <c r="AC2931" s="5">
        <v>0</v>
      </c>
      <c r="AE2931" s="5">
        <v>0</v>
      </c>
      <c r="AF2931" s="5">
        <v>0</v>
      </c>
      <c r="AH2931" s="5">
        <v>0</v>
      </c>
      <c r="AJ2931" s="7">
        <v>0</v>
      </c>
      <c r="AZ2931" s="5" t="s">
        <v>175</v>
      </c>
      <c r="BB2931" s="5" t="s">
        <v>178</v>
      </c>
      <c r="BD2931" s="5" t="s">
        <v>331</v>
      </c>
      <c r="BE2931" s="5" t="s">
        <v>67</v>
      </c>
    </row>
    <row r="2932" spans="1:57" x14ac:dyDescent="0.25">
      <c r="A2932" s="5">
        <v>2931</v>
      </c>
      <c r="B2932" s="6">
        <v>42568.363993055558</v>
      </c>
      <c r="D2932" s="5" t="s">
        <v>318</v>
      </c>
      <c r="E2932" s="5" t="s">
        <v>356</v>
      </c>
      <c r="G2932" s="5" t="s">
        <v>64</v>
      </c>
      <c r="H2932" s="5" t="s">
        <v>319</v>
      </c>
      <c r="I2932" s="5" t="s">
        <v>75</v>
      </c>
      <c r="J2932" s="5" t="s">
        <v>65</v>
      </c>
      <c r="K2932" s="5" t="s">
        <v>65</v>
      </c>
      <c r="M2932" s="5" t="s">
        <v>837</v>
      </c>
      <c r="N2932" s="5" t="s">
        <v>196</v>
      </c>
      <c r="O2932" s="7">
        <v>0</v>
      </c>
      <c r="P2932" s="7">
        <v>0</v>
      </c>
      <c r="Q2932" s="7">
        <v>0</v>
      </c>
      <c r="R2932" s="7">
        <v>0</v>
      </c>
      <c r="T2932" s="5">
        <v>0</v>
      </c>
      <c r="W2932" s="5">
        <v>0</v>
      </c>
      <c r="Y2932" s="5">
        <v>0</v>
      </c>
      <c r="Z2932" s="5">
        <v>0</v>
      </c>
      <c r="AB2932" s="5">
        <v>0</v>
      </c>
      <c r="AC2932" s="5">
        <v>0</v>
      </c>
      <c r="AE2932" s="5">
        <v>0</v>
      </c>
      <c r="AF2932" s="5">
        <v>0</v>
      </c>
      <c r="AH2932" s="5">
        <v>0</v>
      </c>
      <c r="AJ2932" s="7">
        <v>0</v>
      </c>
      <c r="AZ2932" s="5" t="s">
        <v>175</v>
      </c>
      <c r="BB2932" s="5" t="s">
        <v>77</v>
      </c>
      <c r="BD2932" s="5" t="s">
        <v>361</v>
      </c>
      <c r="BE2932" s="5" t="s">
        <v>67</v>
      </c>
    </row>
    <row r="2933" spans="1:57" x14ac:dyDescent="0.25">
      <c r="A2933" s="5">
        <v>2932</v>
      </c>
      <c r="B2933" s="6">
        <v>42568.363321759258</v>
      </c>
      <c r="D2933" s="5" t="s">
        <v>317</v>
      </c>
      <c r="E2933" s="5" t="s">
        <v>318</v>
      </c>
      <c r="F2933" s="5" t="s">
        <v>317</v>
      </c>
      <c r="G2933" s="5" t="s">
        <v>80</v>
      </c>
      <c r="H2933" s="5" t="s">
        <v>319</v>
      </c>
      <c r="I2933" s="5" t="s">
        <v>320</v>
      </c>
      <c r="J2933" s="5" t="s">
        <v>65</v>
      </c>
      <c r="K2933" s="5" t="s">
        <v>65</v>
      </c>
      <c r="M2933" s="5" t="s">
        <v>349</v>
      </c>
      <c r="N2933" s="5" t="s">
        <v>66</v>
      </c>
      <c r="O2933" s="7">
        <v>0</v>
      </c>
      <c r="P2933" s="7">
        <v>0</v>
      </c>
      <c r="Q2933" s="7">
        <v>0</v>
      </c>
      <c r="R2933" s="7">
        <v>0</v>
      </c>
      <c r="T2933" s="5">
        <v>0</v>
      </c>
      <c r="W2933" s="5">
        <v>0</v>
      </c>
      <c r="Y2933" s="5">
        <v>0</v>
      </c>
      <c r="Z2933" s="5">
        <v>0</v>
      </c>
      <c r="AB2933" s="5">
        <v>0</v>
      </c>
      <c r="AC2933" s="5">
        <v>0</v>
      </c>
      <c r="AE2933" s="5">
        <v>0</v>
      </c>
      <c r="AF2933" s="5">
        <v>0</v>
      </c>
      <c r="AH2933" s="5">
        <v>0</v>
      </c>
      <c r="AJ2933" s="7">
        <v>0</v>
      </c>
      <c r="BB2933" s="5" t="s">
        <v>322</v>
      </c>
      <c r="BD2933" s="5" t="s">
        <v>323</v>
      </c>
      <c r="BE2933" s="5" t="s">
        <v>324</v>
      </c>
    </row>
    <row r="2934" spans="1:57" x14ac:dyDescent="0.25">
      <c r="A2934" s="5">
        <v>2933</v>
      </c>
      <c r="B2934" s="6">
        <v>42568.362118055556</v>
      </c>
      <c r="D2934" s="5" t="s">
        <v>317</v>
      </c>
      <c r="E2934" s="5" t="s">
        <v>318</v>
      </c>
      <c r="F2934" s="5" t="s">
        <v>317</v>
      </c>
      <c r="G2934" s="5" t="s">
        <v>80</v>
      </c>
      <c r="H2934" s="5" t="s">
        <v>319</v>
      </c>
      <c r="I2934" s="5" t="s">
        <v>320</v>
      </c>
      <c r="J2934" s="5" t="s">
        <v>65</v>
      </c>
      <c r="K2934" s="5" t="s">
        <v>65</v>
      </c>
      <c r="M2934" s="5" t="s">
        <v>349</v>
      </c>
      <c r="N2934" s="5" t="s">
        <v>66</v>
      </c>
      <c r="O2934" s="7">
        <v>0</v>
      </c>
      <c r="P2934" s="7">
        <v>0</v>
      </c>
      <c r="Q2934" s="7">
        <v>0</v>
      </c>
      <c r="R2934" s="7">
        <v>0</v>
      </c>
      <c r="T2934" s="5">
        <v>0</v>
      </c>
      <c r="W2934" s="5">
        <v>0</v>
      </c>
      <c r="Y2934" s="5">
        <v>0</v>
      </c>
      <c r="Z2934" s="5">
        <v>0</v>
      </c>
      <c r="AB2934" s="5">
        <v>0</v>
      </c>
      <c r="AC2934" s="5">
        <v>0</v>
      </c>
      <c r="AE2934" s="5">
        <v>0</v>
      </c>
      <c r="AF2934" s="5">
        <v>0</v>
      </c>
      <c r="AH2934" s="5">
        <v>0</v>
      </c>
      <c r="AJ2934" s="7">
        <v>0</v>
      </c>
      <c r="BB2934" s="5" t="s">
        <v>322</v>
      </c>
      <c r="BD2934" s="5" t="s">
        <v>323</v>
      </c>
      <c r="BE2934" s="5" t="s">
        <v>324</v>
      </c>
    </row>
    <row r="2935" spans="1:57" x14ac:dyDescent="0.25">
      <c r="A2935" s="5">
        <v>2934</v>
      </c>
      <c r="B2935" s="6">
        <v>42568.359340277777</v>
      </c>
      <c r="D2935" s="5" t="s">
        <v>317</v>
      </c>
      <c r="E2935" s="5" t="s">
        <v>318</v>
      </c>
      <c r="F2935" s="5" t="s">
        <v>317</v>
      </c>
      <c r="G2935" s="5" t="s">
        <v>80</v>
      </c>
      <c r="H2935" s="5" t="s">
        <v>319</v>
      </c>
      <c r="I2935" s="5" t="s">
        <v>320</v>
      </c>
      <c r="J2935" s="5" t="s">
        <v>65</v>
      </c>
      <c r="K2935" s="5" t="s">
        <v>65</v>
      </c>
      <c r="M2935" s="5" t="s">
        <v>349</v>
      </c>
      <c r="N2935" s="5" t="s">
        <v>66</v>
      </c>
      <c r="O2935" s="7">
        <v>0</v>
      </c>
      <c r="P2935" s="7">
        <v>0</v>
      </c>
      <c r="Q2935" s="7">
        <v>0</v>
      </c>
      <c r="R2935" s="7">
        <v>0</v>
      </c>
      <c r="T2935" s="5">
        <v>0</v>
      </c>
      <c r="W2935" s="5">
        <v>0</v>
      </c>
      <c r="Y2935" s="5">
        <v>0</v>
      </c>
      <c r="Z2935" s="5">
        <v>0</v>
      </c>
      <c r="AB2935" s="5">
        <v>0</v>
      </c>
      <c r="AC2935" s="5">
        <v>0</v>
      </c>
      <c r="AE2935" s="5">
        <v>0</v>
      </c>
      <c r="AF2935" s="5">
        <v>0</v>
      </c>
      <c r="AH2935" s="5">
        <v>0</v>
      </c>
      <c r="AJ2935" s="7">
        <v>0</v>
      </c>
      <c r="BB2935" s="5" t="s">
        <v>322</v>
      </c>
      <c r="BD2935" s="5" t="s">
        <v>323</v>
      </c>
      <c r="BE2935" s="5" t="s">
        <v>324</v>
      </c>
    </row>
    <row r="2936" spans="1:57" x14ac:dyDescent="0.25">
      <c r="A2936" s="5">
        <v>2935</v>
      </c>
      <c r="B2936" s="6">
        <v>42568.358634259261</v>
      </c>
      <c r="D2936" s="5" t="s">
        <v>317</v>
      </c>
      <c r="E2936" s="5" t="s">
        <v>318</v>
      </c>
      <c r="F2936" s="5" t="s">
        <v>317</v>
      </c>
      <c r="G2936" s="5" t="s">
        <v>80</v>
      </c>
      <c r="H2936" s="5" t="s">
        <v>319</v>
      </c>
      <c r="I2936" s="5" t="s">
        <v>320</v>
      </c>
      <c r="J2936" s="5" t="s">
        <v>65</v>
      </c>
      <c r="K2936" s="5" t="s">
        <v>65</v>
      </c>
      <c r="M2936" s="5" t="s">
        <v>349</v>
      </c>
      <c r="N2936" s="5" t="s">
        <v>66</v>
      </c>
      <c r="O2936" s="7">
        <v>0</v>
      </c>
      <c r="P2936" s="7">
        <v>0</v>
      </c>
      <c r="Q2936" s="7">
        <v>0</v>
      </c>
      <c r="R2936" s="7">
        <v>0</v>
      </c>
      <c r="T2936" s="5">
        <v>0</v>
      </c>
      <c r="W2936" s="5">
        <v>0</v>
      </c>
      <c r="Y2936" s="5">
        <v>0</v>
      </c>
      <c r="Z2936" s="5">
        <v>0</v>
      </c>
      <c r="AB2936" s="5">
        <v>0</v>
      </c>
      <c r="AC2936" s="5">
        <v>0</v>
      </c>
      <c r="AE2936" s="5">
        <v>0</v>
      </c>
      <c r="AF2936" s="5">
        <v>0</v>
      </c>
      <c r="AH2936" s="5">
        <v>0</v>
      </c>
      <c r="AJ2936" s="7">
        <v>0</v>
      </c>
      <c r="BB2936" s="5" t="s">
        <v>322</v>
      </c>
      <c r="BD2936" s="5" t="s">
        <v>323</v>
      </c>
      <c r="BE2936" s="5" t="s">
        <v>324</v>
      </c>
    </row>
    <row r="2937" spans="1:57" x14ac:dyDescent="0.25">
      <c r="A2937" s="5">
        <v>2936</v>
      </c>
      <c r="B2937" s="6">
        <v>42568.26525462963</v>
      </c>
      <c r="C2937" s="6">
        <v>42568.451655092591</v>
      </c>
      <c r="D2937" s="5" t="s">
        <v>336</v>
      </c>
      <c r="E2937" s="5" t="s">
        <v>241</v>
      </c>
      <c r="F2937" s="5" t="s">
        <v>337</v>
      </c>
      <c r="G2937" s="5" t="s">
        <v>64</v>
      </c>
      <c r="H2937" s="5" t="s">
        <v>319</v>
      </c>
      <c r="I2937" s="5" t="s">
        <v>69</v>
      </c>
      <c r="J2937" s="5" t="s">
        <v>65</v>
      </c>
      <c r="K2937" s="5" t="s">
        <v>65</v>
      </c>
      <c r="L2937" s="5">
        <v>48127</v>
      </c>
      <c r="M2937" s="5" t="s">
        <v>70</v>
      </c>
      <c r="N2937" s="5" t="s">
        <v>70</v>
      </c>
      <c r="O2937" s="7">
        <v>0</v>
      </c>
      <c r="P2937" s="7">
        <v>0</v>
      </c>
      <c r="Q2937" s="7">
        <v>0</v>
      </c>
      <c r="R2937" s="7">
        <v>0</v>
      </c>
      <c r="T2937" s="5">
        <v>33</v>
      </c>
      <c r="U2937" s="5">
        <v>0</v>
      </c>
      <c r="V2937" s="5">
        <v>0</v>
      </c>
      <c r="W2937" s="5">
        <v>0</v>
      </c>
      <c r="Z2937" s="5">
        <v>0</v>
      </c>
      <c r="AC2937" s="5">
        <v>0</v>
      </c>
      <c r="AF2937" s="5">
        <v>0</v>
      </c>
      <c r="AI2937" s="7">
        <v>845.64940000000001</v>
      </c>
      <c r="AJ2937" s="7">
        <v>4.5900000000000003E-2</v>
      </c>
      <c r="AK2937" s="5" t="s">
        <v>149</v>
      </c>
      <c r="AZ2937" s="5" t="s">
        <v>186</v>
      </c>
      <c r="BB2937" s="5" t="s">
        <v>71</v>
      </c>
    </row>
    <row r="2938" spans="1:57" x14ac:dyDescent="0.25">
      <c r="A2938" s="5">
        <v>2937</v>
      </c>
      <c r="B2938" s="6">
        <v>42568.264965277776</v>
      </c>
      <c r="C2938" s="6">
        <v>42568.447858796295</v>
      </c>
      <c r="D2938" s="5" t="s">
        <v>336</v>
      </c>
      <c r="E2938" s="5" t="s">
        <v>241</v>
      </c>
      <c r="F2938" s="5" t="s">
        <v>337</v>
      </c>
      <c r="G2938" s="5" t="s">
        <v>64</v>
      </c>
      <c r="H2938" s="5" t="s">
        <v>319</v>
      </c>
      <c r="I2938" s="5" t="s">
        <v>69</v>
      </c>
      <c r="J2938" s="5" t="s">
        <v>65</v>
      </c>
      <c r="K2938" s="5" t="s">
        <v>65</v>
      </c>
      <c r="L2938" s="5">
        <v>623072</v>
      </c>
      <c r="M2938" s="5" t="s">
        <v>70</v>
      </c>
      <c r="N2938" s="5" t="s">
        <v>70</v>
      </c>
      <c r="O2938" s="7">
        <v>0</v>
      </c>
      <c r="P2938" s="7">
        <v>0</v>
      </c>
      <c r="Q2938" s="7">
        <v>0</v>
      </c>
      <c r="R2938" s="7">
        <v>0</v>
      </c>
      <c r="T2938" s="5">
        <v>33</v>
      </c>
      <c r="U2938" s="5">
        <v>0</v>
      </c>
      <c r="V2938" s="5">
        <v>0</v>
      </c>
      <c r="W2938" s="5">
        <v>0</v>
      </c>
      <c r="Z2938" s="5">
        <v>0</v>
      </c>
      <c r="AC2938" s="5">
        <v>0</v>
      </c>
      <c r="AF2938" s="5">
        <v>0</v>
      </c>
      <c r="AI2938" s="7">
        <v>846.22360000000003</v>
      </c>
      <c r="AJ2938" s="7">
        <v>0.59379999999999999</v>
      </c>
      <c r="AK2938" s="5" t="s">
        <v>148</v>
      </c>
      <c r="AZ2938" s="5" t="s">
        <v>185</v>
      </c>
      <c r="BB2938" s="5" t="s">
        <v>74</v>
      </c>
    </row>
    <row r="2939" spans="1:57" x14ac:dyDescent="0.25">
      <c r="A2939" s="5">
        <v>2938</v>
      </c>
      <c r="B2939" s="6">
        <v>42568.140243055554</v>
      </c>
      <c r="C2939" s="6">
        <v>42568.387824074074</v>
      </c>
      <c r="D2939" s="5" t="s">
        <v>336</v>
      </c>
      <c r="E2939" s="5" t="s">
        <v>241</v>
      </c>
      <c r="F2939" s="5" t="s">
        <v>337</v>
      </c>
      <c r="G2939" s="5" t="s">
        <v>64</v>
      </c>
      <c r="H2939" s="5" t="s">
        <v>319</v>
      </c>
      <c r="I2939" s="5" t="s">
        <v>69</v>
      </c>
      <c r="J2939" s="5" t="s">
        <v>65</v>
      </c>
      <c r="K2939" s="5" t="s">
        <v>65</v>
      </c>
      <c r="L2939" s="5">
        <v>0</v>
      </c>
      <c r="M2939" s="5" t="s">
        <v>70</v>
      </c>
      <c r="N2939" s="5" t="s">
        <v>70</v>
      </c>
      <c r="O2939" s="7">
        <v>0</v>
      </c>
      <c r="P2939" s="7">
        <v>0</v>
      </c>
      <c r="Q2939" s="7">
        <v>0</v>
      </c>
      <c r="R2939" s="7">
        <v>0</v>
      </c>
      <c r="T2939" s="5">
        <v>0</v>
      </c>
      <c r="U2939" s="5">
        <v>0</v>
      </c>
      <c r="V2939" s="5">
        <v>0</v>
      </c>
      <c r="W2939" s="5">
        <v>0</v>
      </c>
      <c r="Z2939" s="5">
        <v>0</v>
      </c>
      <c r="AC2939" s="5">
        <v>0</v>
      </c>
      <c r="AF2939" s="5">
        <v>0</v>
      </c>
      <c r="AK2939" s="5" t="s">
        <v>189</v>
      </c>
      <c r="AZ2939" s="5" t="s">
        <v>186</v>
      </c>
      <c r="BB2939" s="5" t="s">
        <v>71</v>
      </c>
    </row>
    <row r="2940" spans="1:57" x14ac:dyDescent="0.25">
      <c r="A2940" s="5">
        <v>2939</v>
      </c>
      <c r="B2940" s="6">
        <v>42568.139953703707</v>
      </c>
      <c r="C2940" s="6">
        <v>42568.381076388891</v>
      </c>
      <c r="D2940" s="5" t="s">
        <v>336</v>
      </c>
      <c r="E2940" s="5" t="s">
        <v>241</v>
      </c>
      <c r="F2940" s="5" t="s">
        <v>337</v>
      </c>
      <c r="G2940" s="5" t="s">
        <v>64</v>
      </c>
      <c r="H2940" s="5" t="s">
        <v>319</v>
      </c>
      <c r="I2940" s="5" t="s">
        <v>69</v>
      </c>
      <c r="J2940" s="5" t="s">
        <v>65</v>
      </c>
      <c r="K2940" s="5" t="s">
        <v>65</v>
      </c>
      <c r="L2940" s="5">
        <v>321712</v>
      </c>
      <c r="M2940" s="5" t="s">
        <v>70</v>
      </c>
      <c r="N2940" s="5" t="s">
        <v>70</v>
      </c>
      <c r="O2940" s="7">
        <v>0</v>
      </c>
      <c r="P2940" s="7">
        <v>0</v>
      </c>
      <c r="Q2940" s="7">
        <v>0</v>
      </c>
      <c r="R2940" s="7">
        <v>0</v>
      </c>
      <c r="T2940" s="5">
        <v>33</v>
      </c>
      <c r="U2940" s="5">
        <v>0</v>
      </c>
      <c r="V2940" s="5">
        <v>0</v>
      </c>
      <c r="W2940" s="5">
        <v>0</v>
      </c>
      <c r="Z2940" s="5">
        <v>0</v>
      </c>
      <c r="AC2940" s="5">
        <v>0</v>
      </c>
      <c r="AF2940" s="5">
        <v>0</v>
      </c>
      <c r="AI2940" s="7">
        <v>846.53030000000001</v>
      </c>
      <c r="AJ2940" s="7">
        <v>0.30659999999999998</v>
      </c>
      <c r="AK2940" s="5" t="s">
        <v>190</v>
      </c>
      <c r="AZ2940" s="5" t="s">
        <v>185</v>
      </c>
      <c r="BB2940" s="5" t="s">
        <v>74</v>
      </c>
    </row>
    <row r="2941" spans="1:57" x14ac:dyDescent="0.25">
      <c r="A2941" s="5">
        <v>2940</v>
      </c>
      <c r="B2941" s="6">
        <v>42568.015243055554</v>
      </c>
      <c r="C2941" s="6">
        <v>42568.248101851852</v>
      </c>
      <c r="D2941" s="5" t="s">
        <v>336</v>
      </c>
      <c r="E2941" s="5" t="s">
        <v>68</v>
      </c>
      <c r="F2941" s="5" t="s">
        <v>337</v>
      </c>
      <c r="G2941" s="5" t="s">
        <v>64</v>
      </c>
      <c r="H2941" s="5" t="s">
        <v>319</v>
      </c>
      <c r="I2941" s="5" t="s">
        <v>69</v>
      </c>
      <c r="J2941" s="5" t="s">
        <v>65</v>
      </c>
      <c r="K2941" s="5" t="s">
        <v>65</v>
      </c>
      <c r="L2941" s="5">
        <v>0</v>
      </c>
      <c r="M2941" s="5" t="s">
        <v>70</v>
      </c>
      <c r="N2941" s="5" t="s">
        <v>70</v>
      </c>
      <c r="O2941" s="7">
        <v>0</v>
      </c>
      <c r="P2941" s="7">
        <v>0</v>
      </c>
      <c r="Q2941" s="7">
        <v>0</v>
      </c>
      <c r="R2941" s="7">
        <v>0</v>
      </c>
      <c r="T2941" s="5">
        <v>0</v>
      </c>
      <c r="U2941" s="5">
        <v>0</v>
      </c>
      <c r="V2941" s="5">
        <v>0</v>
      </c>
      <c r="W2941" s="5">
        <v>0</v>
      </c>
      <c r="Z2941" s="5">
        <v>0</v>
      </c>
      <c r="AC2941" s="5">
        <v>0</v>
      </c>
      <c r="AF2941" s="5">
        <v>0</v>
      </c>
      <c r="AK2941" s="5" t="s">
        <v>189</v>
      </c>
      <c r="AZ2941" s="5" t="s">
        <v>186</v>
      </c>
      <c r="BB2941" s="5" t="s">
        <v>71</v>
      </c>
    </row>
    <row r="2942" spans="1:57" x14ac:dyDescent="0.25">
      <c r="A2942" s="5">
        <v>2941</v>
      </c>
      <c r="B2942" s="6">
        <v>42568.014953703707</v>
      </c>
      <c r="C2942" s="6">
        <v>42568.241932870369</v>
      </c>
      <c r="D2942" s="5" t="s">
        <v>336</v>
      </c>
      <c r="E2942" s="5" t="s">
        <v>68</v>
      </c>
      <c r="F2942" s="5" t="s">
        <v>337</v>
      </c>
      <c r="G2942" s="5" t="s">
        <v>64</v>
      </c>
      <c r="H2942" s="5" t="s">
        <v>319</v>
      </c>
      <c r="I2942" s="5" t="s">
        <v>69</v>
      </c>
      <c r="J2942" s="5" t="s">
        <v>65</v>
      </c>
      <c r="K2942" s="5" t="s">
        <v>65</v>
      </c>
      <c r="L2942" s="5">
        <v>1187780</v>
      </c>
      <c r="M2942" s="5" t="s">
        <v>70</v>
      </c>
      <c r="N2942" s="5" t="s">
        <v>70</v>
      </c>
      <c r="O2942" s="7">
        <v>0</v>
      </c>
      <c r="P2942" s="7">
        <v>0</v>
      </c>
      <c r="Q2942" s="7">
        <v>0</v>
      </c>
      <c r="R2942" s="7">
        <v>0</v>
      </c>
      <c r="T2942" s="5">
        <v>33</v>
      </c>
      <c r="U2942" s="5">
        <v>0</v>
      </c>
      <c r="V2942" s="5">
        <v>0</v>
      </c>
      <c r="W2942" s="5">
        <v>0</v>
      </c>
      <c r="Z2942" s="5">
        <v>0</v>
      </c>
      <c r="AC2942" s="5">
        <v>0</v>
      </c>
      <c r="AF2942" s="5">
        <v>0</v>
      </c>
      <c r="AI2942" s="7">
        <v>847.66309999999999</v>
      </c>
      <c r="AJ2942" s="7">
        <v>1.1328</v>
      </c>
      <c r="AK2942" s="5" t="s">
        <v>190</v>
      </c>
      <c r="AZ2942" s="5" t="s">
        <v>185</v>
      </c>
      <c r="BB2942" s="5" t="s">
        <v>74</v>
      </c>
    </row>
    <row r="2943" spans="1:57" x14ac:dyDescent="0.25">
      <c r="A2943" s="5">
        <v>2942</v>
      </c>
      <c r="B2943" s="6">
        <v>42567.890243055554</v>
      </c>
      <c r="C2943" s="6">
        <v>42568.127916666665</v>
      </c>
      <c r="D2943" s="5" t="s">
        <v>336</v>
      </c>
      <c r="E2943" s="5" t="s">
        <v>68</v>
      </c>
      <c r="G2943" s="5" t="s">
        <v>64</v>
      </c>
      <c r="H2943" s="5" t="s">
        <v>319</v>
      </c>
      <c r="I2943" s="5" t="s">
        <v>69</v>
      </c>
      <c r="J2943" s="5" t="s">
        <v>65</v>
      </c>
      <c r="K2943" s="5" t="s">
        <v>65</v>
      </c>
      <c r="L2943" s="5">
        <v>174711</v>
      </c>
      <c r="M2943" s="5" t="s">
        <v>70</v>
      </c>
      <c r="N2943" s="5" t="s">
        <v>70</v>
      </c>
      <c r="O2943" s="7">
        <v>0</v>
      </c>
      <c r="P2943" s="7">
        <v>0</v>
      </c>
      <c r="Q2943" s="7">
        <v>0</v>
      </c>
      <c r="R2943" s="7">
        <v>0</v>
      </c>
      <c r="T2943" s="5">
        <v>33</v>
      </c>
      <c r="U2943" s="5">
        <v>0</v>
      </c>
      <c r="V2943" s="5">
        <v>0</v>
      </c>
      <c r="W2943" s="5">
        <v>0</v>
      </c>
      <c r="Z2943" s="5">
        <v>0</v>
      </c>
      <c r="AC2943" s="5">
        <v>0</v>
      </c>
      <c r="AF2943" s="5">
        <v>0</v>
      </c>
      <c r="AI2943" s="7">
        <v>848.03030000000001</v>
      </c>
      <c r="AJ2943" s="7">
        <v>0.16700000000000001</v>
      </c>
      <c r="AK2943" s="5" t="s">
        <v>189</v>
      </c>
      <c r="AZ2943" s="5" t="s">
        <v>186</v>
      </c>
      <c r="BB2943" s="5" t="s">
        <v>71</v>
      </c>
    </row>
    <row r="2944" spans="1:57" x14ac:dyDescent="0.25">
      <c r="A2944" s="5">
        <v>2943</v>
      </c>
      <c r="B2944" s="6">
        <v>42567.889953703707</v>
      </c>
      <c r="C2944" s="6">
        <v>42568.124097222222</v>
      </c>
      <c r="D2944" s="5" t="s">
        <v>336</v>
      </c>
      <c r="E2944" s="5" t="s">
        <v>68</v>
      </c>
      <c r="G2944" s="5" t="s">
        <v>64</v>
      </c>
      <c r="H2944" s="5" t="s">
        <v>319</v>
      </c>
      <c r="I2944" s="5" t="s">
        <v>69</v>
      </c>
      <c r="J2944" s="5" t="s">
        <v>65</v>
      </c>
      <c r="K2944" s="5" t="s">
        <v>65</v>
      </c>
      <c r="L2944" s="5">
        <v>799825</v>
      </c>
      <c r="M2944" s="5" t="s">
        <v>70</v>
      </c>
      <c r="N2944" s="5" t="s">
        <v>70</v>
      </c>
      <c r="O2944" s="7">
        <v>0</v>
      </c>
      <c r="P2944" s="7">
        <v>0</v>
      </c>
      <c r="Q2944" s="7">
        <v>0</v>
      </c>
      <c r="R2944" s="7">
        <v>0</v>
      </c>
      <c r="T2944" s="5">
        <v>33</v>
      </c>
      <c r="U2944" s="5">
        <v>0</v>
      </c>
      <c r="V2944" s="5">
        <v>0</v>
      </c>
      <c r="W2944" s="5">
        <v>0</v>
      </c>
      <c r="Z2944" s="5">
        <v>0</v>
      </c>
      <c r="AC2944" s="5">
        <v>0</v>
      </c>
      <c r="AF2944" s="5">
        <v>0</v>
      </c>
      <c r="AI2944" s="7">
        <v>848.59370000000001</v>
      </c>
      <c r="AJ2944" s="7">
        <v>0.76370000000000005</v>
      </c>
      <c r="AK2944" s="5" t="s">
        <v>190</v>
      </c>
      <c r="AZ2944" s="5" t="s">
        <v>185</v>
      </c>
      <c r="BB2944" s="5" t="s">
        <v>74</v>
      </c>
    </row>
    <row r="2945" spans="1:57" x14ac:dyDescent="0.25">
      <c r="A2945" s="5">
        <v>2944</v>
      </c>
      <c r="B2945" s="6">
        <v>42567.883935185186</v>
      </c>
      <c r="D2945" s="5" t="s">
        <v>317</v>
      </c>
      <c r="E2945" s="5" t="s">
        <v>318</v>
      </c>
      <c r="F2945" s="5" t="s">
        <v>317</v>
      </c>
      <c r="G2945" s="5" t="s">
        <v>80</v>
      </c>
      <c r="H2945" s="5" t="s">
        <v>319</v>
      </c>
      <c r="I2945" s="5" t="s">
        <v>320</v>
      </c>
      <c r="J2945" s="5" t="s">
        <v>65</v>
      </c>
      <c r="K2945" s="5" t="s">
        <v>65</v>
      </c>
      <c r="M2945" s="5" t="s">
        <v>282</v>
      </c>
      <c r="N2945" s="5" t="s">
        <v>66</v>
      </c>
      <c r="O2945" s="7">
        <v>0</v>
      </c>
      <c r="P2945" s="7">
        <v>0</v>
      </c>
      <c r="Q2945" s="7">
        <v>0</v>
      </c>
      <c r="R2945" s="7">
        <v>0</v>
      </c>
      <c r="T2945" s="5">
        <v>0</v>
      </c>
      <c r="W2945" s="5">
        <v>0</v>
      </c>
      <c r="Y2945" s="5">
        <v>0</v>
      </c>
      <c r="Z2945" s="5">
        <v>0</v>
      </c>
      <c r="AB2945" s="5">
        <v>0</v>
      </c>
      <c r="AC2945" s="5">
        <v>0</v>
      </c>
      <c r="AE2945" s="5">
        <v>0</v>
      </c>
      <c r="AF2945" s="5">
        <v>0</v>
      </c>
      <c r="AH2945" s="5">
        <v>0</v>
      </c>
      <c r="AJ2945" s="7">
        <v>0</v>
      </c>
      <c r="BB2945" s="5" t="s">
        <v>322</v>
      </c>
      <c r="BD2945" s="5" t="s">
        <v>323</v>
      </c>
      <c r="BE2945" s="5" t="s">
        <v>324</v>
      </c>
    </row>
    <row r="2946" spans="1:57" x14ac:dyDescent="0.25">
      <c r="A2946" s="5">
        <v>2945</v>
      </c>
      <c r="B2946" s="6">
        <v>42567.883518518516</v>
      </c>
      <c r="D2946" s="5" t="s">
        <v>317</v>
      </c>
      <c r="E2946" s="5" t="s">
        <v>318</v>
      </c>
      <c r="F2946" s="5" t="s">
        <v>317</v>
      </c>
      <c r="G2946" s="5" t="s">
        <v>80</v>
      </c>
      <c r="H2946" s="5" t="s">
        <v>319</v>
      </c>
      <c r="I2946" s="5" t="s">
        <v>320</v>
      </c>
      <c r="J2946" s="5" t="s">
        <v>65</v>
      </c>
      <c r="K2946" s="5" t="s">
        <v>65</v>
      </c>
      <c r="M2946" s="5" t="s">
        <v>286</v>
      </c>
      <c r="N2946" s="5" t="s">
        <v>66</v>
      </c>
      <c r="O2946" s="7">
        <v>0</v>
      </c>
      <c r="P2946" s="7">
        <v>0</v>
      </c>
      <c r="Q2946" s="7">
        <v>0</v>
      </c>
      <c r="R2946" s="7">
        <v>0</v>
      </c>
      <c r="T2946" s="5">
        <v>0</v>
      </c>
      <c r="W2946" s="5">
        <v>0</v>
      </c>
      <c r="Y2946" s="5">
        <v>0</v>
      </c>
      <c r="Z2946" s="5">
        <v>0</v>
      </c>
      <c r="AB2946" s="5">
        <v>0</v>
      </c>
      <c r="AC2946" s="5">
        <v>0</v>
      </c>
      <c r="AE2946" s="5">
        <v>0</v>
      </c>
      <c r="AF2946" s="5">
        <v>0</v>
      </c>
      <c r="AH2946" s="5">
        <v>0</v>
      </c>
      <c r="AJ2946" s="7">
        <v>0</v>
      </c>
      <c r="BB2946" s="5" t="s">
        <v>322</v>
      </c>
      <c r="BD2946" s="5" t="s">
        <v>323</v>
      </c>
      <c r="BE2946" s="5" t="s">
        <v>324</v>
      </c>
    </row>
    <row r="2947" spans="1:57" x14ac:dyDescent="0.25">
      <c r="A2947" s="5">
        <v>2946</v>
      </c>
      <c r="B2947" s="6">
        <v>42567.883333333331</v>
      </c>
      <c r="D2947" s="5" t="s">
        <v>317</v>
      </c>
      <c r="E2947" s="5" t="s">
        <v>318</v>
      </c>
      <c r="F2947" s="5" t="s">
        <v>317</v>
      </c>
      <c r="G2947" s="5" t="s">
        <v>80</v>
      </c>
      <c r="H2947" s="5" t="s">
        <v>319</v>
      </c>
      <c r="I2947" s="5" t="s">
        <v>320</v>
      </c>
      <c r="J2947" s="5" t="s">
        <v>65</v>
      </c>
      <c r="K2947" s="5" t="s">
        <v>65</v>
      </c>
      <c r="M2947" s="5" t="s">
        <v>282</v>
      </c>
      <c r="N2947" s="5" t="s">
        <v>66</v>
      </c>
      <c r="O2947" s="7">
        <v>0</v>
      </c>
      <c r="P2947" s="7">
        <v>0</v>
      </c>
      <c r="Q2947" s="7">
        <v>0</v>
      </c>
      <c r="R2947" s="7">
        <v>0</v>
      </c>
      <c r="T2947" s="5">
        <v>0</v>
      </c>
      <c r="W2947" s="5">
        <v>0</v>
      </c>
      <c r="Y2947" s="5">
        <v>0</v>
      </c>
      <c r="Z2947" s="5">
        <v>0</v>
      </c>
      <c r="AB2947" s="5">
        <v>0</v>
      </c>
      <c r="AC2947" s="5">
        <v>0</v>
      </c>
      <c r="AE2947" s="5">
        <v>0</v>
      </c>
      <c r="AF2947" s="5">
        <v>0</v>
      </c>
      <c r="AH2947" s="5">
        <v>0</v>
      </c>
      <c r="AJ2947" s="7">
        <v>0</v>
      </c>
      <c r="BB2947" s="5" t="s">
        <v>322</v>
      </c>
      <c r="BD2947" s="5" t="s">
        <v>323</v>
      </c>
      <c r="BE2947" s="5" t="s">
        <v>324</v>
      </c>
    </row>
    <row r="2948" spans="1:57" x14ac:dyDescent="0.25">
      <c r="A2948" s="5">
        <v>2947</v>
      </c>
      <c r="B2948" s="6">
        <v>42567.87903935185</v>
      </c>
      <c r="D2948" s="5" t="s">
        <v>317</v>
      </c>
      <c r="E2948" s="5" t="s">
        <v>318</v>
      </c>
      <c r="F2948" s="5" t="s">
        <v>317</v>
      </c>
      <c r="G2948" s="5" t="s">
        <v>80</v>
      </c>
      <c r="H2948" s="5" t="s">
        <v>319</v>
      </c>
      <c r="I2948" s="5" t="s">
        <v>320</v>
      </c>
      <c r="J2948" s="5" t="s">
        <v>65</v>
      </c>
      <c r="K2948" s="5" t="s">
        <v>65</v>
      </c>
      <c r="M2948" s="5" t="s">
        <v>363</v>
      </c>
      <c r="N2948" s="5" t="s">
        <v>66</v>
      </c>
      <c r="O2948" s="7">
        <v>0</v>
      </c>
      <c r="P2948" s="7">
        <v>0</v>
      </c>
      <c r="Q2948" s="7">
        <v>0</v>
      </c>
      <c r="R2948" s="7">
        <v>0</v>
      </c>
      <c r="T2948" s="5">
        <v>0</v>
      </c>
      <c r="W2948" s="5">
        <v>0</v>
      </c>
      <c r="Y2948" s="5">
        <v>0</v>
      </c>
      <c r="Z2948" s="5">
        <v>0</v>
      </c>
      <c r="AB2948" s="5">
        <v>0</v>
      </c>
      <c r="AC2948" s="5">
        <v>0</v>
      </c>
      <c r="AE2948" s="5">
        <v>0</v>
      </c>
      <c r="AF2948" s="5">
        <v>0</v>
      </c>
      <c r="AH2948" s="5">
        <v>0</v>
      </c>
      <c r="AJ2948" s="7">
        <v>0</v>
      </c>
      <c r="BB2948" s="5" t="s">
        <v>322</v>
      </c>
      <c r="BD2948" s="5" t="s">
        <v>323</v>
      </c>
      <c r="BE2948" s="5" t="s">
        <v>324</v>
      </c>
    </row>
    <row r="2949" spans="1:57" x14ac:dyDescent="0.25">
      <c r="A2949" s="5">
        <v>2948</v>
      </c>
      <c r="B2949" s="6">
        <v>42567.709733796299</v>
      </c>
      <c r="D2949" s="5" t="s">
        <v>318</v>
      </c>
      <c r="E2949" s="5" t="s">
        <v>330</v>
      </c>
      <c r="G2949" s="5" t="s">
        <v>64</v>
      </c>
      <c r="H2949" s="5" t="s">
        <v>319</v>
      </c>
      <c r="I2949" s="5" t="s">
        <v>75</v>
      </c>
      <c r="J2949" s="5" t="s">
        <v>65</v>
      </c>
      <c r="K2949" s="5" t="s">
        <v>65</v>
      </c>
      <c r="M2949" s="5" t="s">
        <v>235</v>
      </c>
      <c r="N2949" s="5" t="s">
        <v>66</v>
      </c>
      <c r="O2949" s="7">
        <v>0</v>
      </c>
      <c r="P2949" s="7">
        <v>0</v>
      </c>
      <c r="Q2949" s="7">
        <v>0</v>
      </c>
      <c r="R2949" s="7">
        <v>0</v>
      </c>
      <c r="T2949" s="5">
        <v>0</v>
      </c>
      <c r="W2949" s="5">
        <v>0</v>
      </c>
      <c r="Y2949" s="5">
        <v>0</v>
      </c>
      <c r="Z2949" s="5">
        <v>0</v>
      </c>
      <c r="AB2949" s="5">
        <v>0</v>
      </c>
      <c r="AC2949" s="5">
        <v>0</v>
      </c>
      <c r="AE2949" s="5">
        <v>0</v>
      </c>
      <c r="AF2949" s="5">
        <v>0</v>
      </c>
      <c r="AH2949" s="5">
        <v>0</v>
      </c>
      <c r="AJ2949" s="7">
        <v>0</v>
      </c>
      <c r="AZ2949" s="5" t="s">
        <v>175</v>
      </c>
      <c r="BB2949" s="5" t="s">
        <v>77</v>
      </c>
      <c r="BD2949" s="5" t="s">
        <v>331</v>
      </c>
      <c r="BE2949" s="5" t="s">
        <v>67</v>
      </c>
    </row>
    <row r="2950" spans="1:57" x14ac:dyDescent="0.25">
      <c r="A2950" s="5">
        <v>2949</v>
      </c>
      <c r="B2950" s="6">
        <v>42567.688217592593</v>
      </c>
      <c r="D2950" s="5" t="s">
        <v>318</v>
      </c>
      <c r="E2950" s="5" t="s">
        <v>542</v>
      </c>
      <c r="G2950" s="5" t="s">
        <v>64</v>
      </c>
      <c r="H2950" s="5" t="s">
        <v>319</v>
      </c>
      <c r="I2950" s="5" t="s">
        <v>75</v>
      </c>
      <c r="J2950" s="5" t="s">
        <v>65</v>
      </c>
      <c r="K2950" s="5" t="s">
        <v>65</v>
      </c>
      <c r="M2950" s="5" t="s">
        <v>342</v>
      </c>
      <c r="N2950" s="5" t="s">
        <v>76</v>
      </c>
      <c r="O2950" s="7">
        <v>0</v>
      </c>
      <c r="P2950" s="7">
        <v>0</v>
      </c>
      <c r="Q2950" s="7">
        <v>0</v>
      </c>
      <c r="R2950" s="7">
        <v>0</v>
      </c>
      <c r="T2950" s="5">
        <v>0</v>
      </c>
      <c r="W2950" s="5">
        <v>0</v>
      </c>
      <c r="Y2950" s="5">
        <v>0</v>
      </c>
      <c r="Z2950" s="5">
        <v>0</v>
      </c>
      <c r="AB2950" s="5">
        <v>0</v>
      </c>
      <c r="AC2950" s="5">
        <v>0</v>
      </c>
      <c r="AE2950" s="5">
        <v>0</v>
      </c>
      <c r="AF2950" s="5">
        <v>0</v>
      </c>
      <c r="AH2950" s="5">
        <v>0</v>
      </c>
      <c r="AJ2950" s="7">
        <v>0</v>
      </c>
      <c r="AZ2950" s="5" t="s">
        <v>175</v>
      </c>
      <c r="BB2950" s="5" t="s">
        <v>77</v>
      </c>
      <c r="BD2950" s="5" t="s">
        <v>331</v>
      </c>
      <c r="BE2950" s="5" t="s">
        <v>67</v>
      </c>
    </row>
    <row r="2951" spans="1:57" x14ac:dyDescent="0.25">
      <c r="A2951" s="5">
        <v>2950</v>
      </c>
      <c r="B2951" s="6">
        <v>42567.686944444446</v>
      </c>
      <c r="D2951" s="5" t="s">
        <v>318</v>
      </c>
      <c r="E2951" s="5" t="s">
        <v>329</v>
      </c>
      <c r="G2951" s="5" t="s">
        <v>64</v>
      </c>
      <c r="H2951" s="5" t="s">
        <v>319</v>
      </c>
      <c r="I2951" s="5" t="s">
        <v>75</v>
      </c>
      <c r="J2951" s="5" t="s">
        <v>65</v>
      </c>
      <c r="K2951" s="5" t="s">
        <v>65</v>
      </c>
      <c r="M2951" s="5" t="s">
        <v>494</v>
      </c>
      <c r="N2951" s="5" t="s">
        <v>76</v>
      </c>
      <c r="O2951" s="7">
        <v>0</v>
      </c>
      <c r="P2951" s="7">
        <v>0</v>
      </c>
      <c r="Q2951" s="7">
        <v>0</v>
      </c>
      <c r="R2951" s="7">
        <v>0</v>
      </c>
      <c r="T2951" s="5">
        <v>0</v>
      </c>
      <c r="W2951" s="5">
        <v>0</v>
      </c>
      <c r="Y2951" s="5">
        <v>0</v>
      </c>
      <c r="Z2951" s="5">
        <v>0</v>
      </c>
      <c r="AB2951" s="5">
        <v>0</v>
      </c>
      <c r="AC2951" s="5">
        <v>0</v>
      </c>
      <c r="AE2951" s="5">
        <v>0</v>
      </c>
      <c r="AF2951" s="5">
        <v>0</v>
      </c>
      <c r="AH2951" s="5">
        <v>0</v>
      </c>
      <c r="AJ2951" s="7">
        <v>0</v>
      </c>
      <c r="AZ2951" s="5" t="s">
        <v>175</v>
      </c>
      <c r="BB2951" s="5" t="s">
        <v>77</v>
      </c>
      <c r="BD2951" s="5" t="s">
        <v>353</v>
      </c>
      <c r="BE2951" s="5" t="s">
        <v>67</v>
      </c>
    </row>
    <row r="2952" spans="1:57" x14ac:dyDescent="0.25">
      <c r="A2952" s="5">
        <v>2951</v>
      </c>
      <c r="B2952" s="6">
        <v>42567.684710648151</v>
      </c>
      <c r="D2952" s="5" t="s">
        <v>318</v>
      </c>
      <c r="E2952" s="5" t="s">
        <v>542</v>
      </c>
      <c r="G2952" s="5" t="s">
        <v>64</v>
      </c>
      <c r="H2952" s="5" t="s">
        <v>319</v>
      </c>
      <c r="I2952" s="5" t="s">
        <v>75</v>
      </c>
      <c r="J2952" s="5" t="s">
        <v>65</v>
      </c>
      <c r="K2952" s="5" t="s">
        <v>65</v>
      </c>
      <c r="M2952" s="5" t="s">
        <v>629</v>
      </c>
      <c r="N2952" s="5" t="s">
        <v>196</v>
      </c>
      <c r="O2952" s="7">
        <v>0</v>
      </c>
      <c r="P2952" s="7">
        <v>0</v>
      </c>
      <c r="Q2952" s="7">
        <v>0</v>
      </c>
      <c r="R2952" s="7">
        <v>0</v>
      </c>
      <c r="T2952" s="5">
        <v>0</v>
      </c>
      <c r="W2952" s="5">
        <v>0</v>
      </c>
      <c r="Y2952" s="5">
        <v>0</v>
      </c>
      <c r="Z2952" s="5">
        <v>0</v>
      </c>
      <c r="AB2952" s="5">
        <v>0</v>
      </c>
      <c r="AC2952" s="5">
        <v>0</v>
      </c>
      <c r="AE2952" s="5">
        <v>0</v>
      </c>
      <c r="AF2952" s="5">
        <v>0</v>
      </c>
      <c r="AH2952" s="5">
        <v>0</v>
      </c>
      <c r="AJ2952" s="7">
        <v>0</v>
      </c>
      <c r="AZ2952" s="5" t="s">
        <v>175</v>
      </c>
      <c r="BB2952" s="5" t="s">
        <v>77</v>
      </c>
      <c r="BD2952" s="5" t="s">
        <v>589</v>
      </c>
      <c r="BE2952" s="5" t="s">
        <v>67</v>
      </c>
    </row>
    <row r="2953" spans="1:57" x14ac:dyDescent="0.25">
      <c r="A2953" s="5">
        <v>2952</v>
      </c>
      <c r="B2953" s="6">
        <v>42567.684548611112</v>
      </c>
      <c r="D2953" s="5" t="s">
        <v>542</v>
      </c>
      <c r="E2953" s="5" t="s">
        <v>318</v>
      </c>
      <c r="G2953" s="5" t="s">
        <v>80</v>
      </c>
      <c r="H2953" s="5" t="s">
        <v>319</v>
      </c>
      <c r="I2953" s="5" t="s">
        <v>176</v>
      </c>
      <c r="J2953" s="5" t="s">
        <v>65</v>
      </c>
      <c r="K2953" s="5" t="s">
        <v>65</v>
      </c>
      <c r="M2953" s="5" t="s">
        <v>446</v>
      </c>
      <c r="N2953" s="5" t="s">
        <v>66</v>
      </c>
      <c r="O2953" s="7">
        <v>0</v>
      </c>
      <c r="P2953" s="7">
        <v>0</v>
      </c>
      <c r="Q2953" s="14">
        <v>0</v>
      </c>
      <c r="R2953" s="14">
        <v>0</v>
      </c>
      <c r="T2953" s="5">
        <v>0</v>
      </c>
      <c r="W2953" s="5">
        <v>0</v>
      </c>
      <c r="Z2953" s="5">
        <v>0</v>
      </c>
      <c r="AC2953" s="5">
        <v>0</v>
      </c>
      <c r="AF2953" s="5">
        <v>0</v>
      </c>
      <c r="BB2953" s="5" t="s">
        <v>188</v>
      </c>
      <c r="BD2953" s="5" t="s">
        <v>589</v>
      </c>
      <c r="BE2953" s="5" t="s">
        <v>67</v>
      </c>
    </row>
    <row r="2954" spans="1:57" x14ac:dyDescent="0.25">
      <c r="A2954" s="5">
        <v>2953</v>
      </c>
      <c r="B2954" s="6">
        <v>42567.683645833335</v>
      </c>
      <c r="D2954" s="5" t="s">
        <v>317</v>
      </c>
      <c r="E2954" s="5" t="s">
        <v>318</v>
      </c>
      <c r="F2954" s="5" t="s">
        <v>317</v>
      </c>
      <c r="G2954" s="5" t="s">
        <v>80</v>
      </c>
      <c r="H2954" s="5" t="s">
        <v>319</v>
      </c>
      <c r="I2954" s="5" t="s">
        <v>320</v>
      </c>
      <c r="J2954" s="5" t="s">
        <v>65</v>
      </c>
      <c r="K2954" s="5" t="s">
        <v>65</v>
      </c>
      <c r="M2954" s="5" t="s">
        <v>222</v>
      </c>
      <c r="N2954" s="5" t="s">
        <v>66</v>
      </c>
      <c r="O2954" s="7">
        <v>0</v>
      </c>
      <c r="P2954" s="7">
        <v>0</v>
      </c>
      <c r="Q2954" s="7">
        <v>0</v>
      </c>
      <c r="R2954" s="7">
        <v>0</v>
      </c>
      <c r="T2954" s="5">
        <v>0</v>
      </c>
      <c r="W2954" s="5">
        <v>0</v>
      </c>
      <c r="Y2954" s="5">
        <v>0</v>
      </c>
      <c r="Z2954" s="5">
        <v>0</v>
      </c>
      <c r="AB2954" s="5">
        <v>0</v>
      </c>
      <c r="AC2954" s="5">
        <v>0</v>
      </c>
      <c r="AE2954" s="5">
        <v>0</v>
      </c>
      <c r="AF2954" s="5">
        <v>0</v>
      </c>
      <c r="AH2954" s="5">
        <v>0</v>
      </c>
      <c r="AJ2954" s="7">
        <v>0</v>
      </c>
      <c r="BB2954" s="5" t="s">
        <v>322</v>
      </c>
      <c r="BD2954" s="5" t="s">
        <v>323</v>
      </c>
      <c r="BE2954" s="5" t="s">
        <v>324</v>
      </c>
    </row>
    <row r="2955" spans="1:57" x14ac:dyDescent="0.25">
      <c r="A2955" s="5">
        <v>2954</v>
      </c>
      <c r="B2955" s="6">
        <v>42567.668171296296</v>
      </c>
      <c r="D2955" s="5" t="s">
        <v>792</v>
      </c>
      <c r="E2955" s="5" t="s">
        <v>318</v>
      </c>
      <c r="G2955" s="5" t="s">
        <v>64</v>
      </c>
      <c r="H2955" s="5" t="s">
        <v>319</v>
      </c>
      <c r="I2955" s="5" t="s">
        <v>176</v>
      </c>
      <c r="J2955" s="5" t="s">
        <v>65</v>
      </c>
      <c r="K2955" s="5" t="s">
        <v>65</v>
      </c>
      <c r="M2955" s="5" t="s">
        <v>217</v>
      </c>
      <c r="N2955" s="5" t="s">
        <v>196</v>
      </c>
      <c r="O2955" s="7">
        <v>0</v>
      </c>
      <c r="P2955" s="7">
        <v>0</v>
      </c>
      <c r="Q2955" s="7">
        <v>0</v>
      </c>
      <c r="R2955" s="7">
        <v>0</v>
      </c>
      <c r="T2955" s="5">
        <v>0</v>
      </c>
      <c r="W2955" s="5">
        <v>0</v>
      </c>
      <c r="Y2955" s="5">
        <v>0</v>
      </c>
      <c r="Z2955" s="5">
        <v>0</v>
      </c>
      <c r="AB2955" s="5">
        <v>0</v>
      </c>
      <c r="AC2955" s="5">
        <v>0</v>
      </c>
      <c r="AE2955" s="5">
        <v>0</v>
      </c>
      <c r="AF2955" s="5">
        <v>0</v>
      </c>
      <c r="AH2955" s="5">
        <v>0</v>
      </c>
      <c r="AJ2955" s="7">
        <v>0</v>
      </c>
      <c r="AZ2955" s="5" t="s">
        <v>175</v>
      </c>
      <c r="BB2955" s="5" t="s">
        <v>178</v>
      </c>
      <c r="BD2955" s="5" t="s">
        <v>331</v>
      </c>
      <c r="BE2955" s="5" t="s">
        <v>67</v>
      </c>
    </row>
    <row r="2956" spans="1:57" x14ac:dyDescent="0.25">
      <c r="A2956" s="5">
        <v>2955</v>
      </c>
      <c r="B2956" s="6">
        <v>42567.646921296298</v>
      </c>
      <c r="C2956" s="6">
        <v>42567.844988425924</v>
      </c>
      <c r="D2956" s="5" t="s">
        <v>336</v>
      </c>
      <c r="E2956" s="5" t="s">
        <v>68</v>
      </c>
      <c r="F2956" s="5" t="s">
        <v>337</v>
      </c>
      <c r="G2956" s="5" t="s">
        <v>64</v>
      </c>
      <c r="H2956" s="5" t="s">
        <v>319</v>
      </c>
      <c r="I2956" s="5" t="s">
        <v>69</v>
      </c>
      <c r="J2956" s="5" t="s">
        <v>65</v>
      </c>
      <c r="K2956" s="5" t="s">
        <v>65</v>
      </c>
      <c r="L2956" s="5">
        <v>530405</v>
      </c>
      <c r="M2956" s="5" t="s">
        <v>70</v>
      </c>
      <c r="N2956" s="5" t="s">
        <v>70</v>
      </c>
      <c r="O2956" s="7">
        <v>0</v>
      </c>
      <c r="P2956" s="7">
        <v>0</v>
      </c>
      <c r="Q2956" s="7">
        <v>0</v>
      </c>
      <c r="R2956" s="7">
        <v>0</v>
      </c>
      <c r="T2956" s="5">
        <v>33</v>
      </c>
      <c r="U2956" s="5">
        <v>0</v>
      </c>
      <c r="V2956" s="5">
        <v>0</v>
      </c>
      <c r="W2956" s="5">
        <v>0</v>
      </c>
      <c r="Z2956" s="5">
        <v>0</v>
      </c>
      <c r="AC2956" s="5">
        <v>0</v>
      </c>
      <c r="AF2956" s="5">
        <v>0</v>
      </c>
      <c r="AI2956" s="7">
        <v>849.10159999999996</v>
      </c>
      <c r="AJ2956" s="7">
        <v>0.50590000000000002</v>
      </c>
      <c r="AK2956" s="5" t="s">
        <v>149</v>
      </c>
      <c r="AZ2956" s="5" t="s">
        <v>186</v>
      </c>
      <c r="BB2956" s="5" t="s">
        <v>71</v>
      </c>
    </row>
    <row r="2957" spans="1:57" x14ac:dyDescent="0.25">
      <c r="A2957" s="5">
        <v>2956</v>
      </c>
      <c r="B2957" s="6">
        <v>42567.646423611113</v>
      </c>
      <c r="C2957" s="6">
        <v>42567.830914351849</v>
      </c>
      <c r="D2957" s="5" t="s">
        <v>336</v>
      </c>
      <c r="E2957" s="5" t="s">
        <v>68</v>
      </c>
      <c r="F2957" s="5" t="s">
        <v>337</v>
      </c>
      <c r="G2957" s="5" t="s">
        <v>64</v>
      </c>
      <c r="H2957" s="5" t="s">
        <v>319</v>
      </c>
      <c r="I2957" s="5" t="s">
        <v>69</v>
      </c>
      <c r="J2957" s="5" t="s">
        <v>65</v>
      </c>
      <c r="K2957" s="5" t="s">
        <v>65</v>
      </c>
      <c r="L2957" s="5">
        <v>821510</v>
      </c>
      <c r="M2957" s="5" t="s">
        <v>70</v>
      </c>
      <c r="N2957" s="5" t="s">
        <v>70</v>
      </c>
      <c r="O2957" s="7">
        <v>0</v>
      </c>
      <c r="P2957" s="7">
        <v>0</v>
      </c>
      <c r="Q2957" s="7">
        <v>0</v>
      </c>
      <c r="R2957" s="7">
        <v>0</v>
      </c>
      <c r="T2957" s="5">
        <v>33</v>
      </c>
      <c r="U2957" s="5">
        <v>0</v>
      </c>
      <c r="V2957" s="5">
        <v>0</v>
      </c>
      <c r="W2957" s="5">
        <v>0</v>
      </c>
      <c r="Z2957" s="5">
        <v>0</v>
      </c>
      <c r="AC2957" s="5">
        <v>0</v>
      </c>
      <c r="AF2957" s="5">
        <v>0</v>
      </c>
      <c r="AI2957" s="7">
        <v>849.88279999999997</v>
      </c>
      <c r="AJ2957" s="7">
        <v>0.78320000000000001</v>
      </c>
      <c r="AK2957" s="5" t="s">
        <v>148</v>
      </c>
      <c r="AZ2957" s="5" t="s">
        <v>185</v>
      </c>
      <c r="BB2957" s="5" t="s">
        <v>74</v>
      </c>
    </row>
    <row r="2958" spans="1:57" x14ac:dyDescent="0.25">
      <c r="A2958" s="5">
        <v>2957</v>
      </c>
      <c r="B2958" s="6">
        <v>42567.632418981484</v>
      </c>
      <c r="D2958" s="5" t="s">
        <v>317</v>
      </c>
      <c r="E2958" s="5" t="s">
        <v>318</v>
      </c>
      <c r="F2958" s="5" t="s">
        <v>317</v>
      </c>
      <c r="G2958" s="5" t="s">
        <v>80</v>
      </c>
      <c r="H2958" s="5" t="s">
        <v>319</v>
      </c>
      <c r="I2958" s="5" t="s">
        <v>320</v>
      </c>
      <c r="J2958" s="5" t="s">
        <v>65</v>
      </c>
      <c r="K2958" s="5" t="s">
        <v>65</v>
      </c>
      <c r="M2958" s="5" t="s">
        <v>446</v>
      </c>
      <c r="N2958" s="5" t="s">
        <v>66</v>
      </c>
      <c r="O2958" s="7">
        <v>0</v>
      </c>
      <c r="P2958" s="7">
        <v>0</v>
      </c>
      <c r="Q2958" s="7">
        <v>0</v>
      </c>
      <c r="R2958" s="7">
        <v>0</v>
      </c>
      <c r="T2958" s="5">
        <v>0</v>
      </c>
      <c r="W2958" s="5">
        <v>0</v>
      </c>
      <c r="Y2958" s="5">
        <v>0</v>
      </c>
      <c r="Z2958" s="5">
        <v>0</v>
      </c>
      <c r="AB2958" s="5">
        <v>0</v>
      </c>
      <c r="AC2958" s="5">
        <v>0</v>
      </c>
      <c r="AE2958" s="5">
        <v>0</v>
      </c>
      <c r="AF2958" s="5">
        <v>0</v>
      </c>
      <c r="AH2958" s="5">
        <v>0</v>
      </c>
      <c r="AJ2958" s="7">
        <v>0</v>
      </c>
      <c r="BB2958" s="5" t="s">
        <v>322</v>
      </c>
      <c r="BD2958" s="5" t="s">
        <v>323</v>
      </c>
      <c r="BE2958" s="5" t="s">
        <v>324</v>
      </c>
    </row>
    <row r="2959" spans="1:57" x14ac:dyDescent="0.25">
      <c r="A2959" s="5">
        <v>2958</v>
      </c>
      <c r="B2959" s="6">
        <v>42567.598032407404</v>
      </c>
      <c r="D2959" s="5" t="s">
        <v>317</v>
      </c>
      <c r="E2959" s="5" t="s">
        <v>318</v>
      </c>
      <c r="F2959" s="5" t="s">
        <v>317</v>
      </c>
      <c r="G2959" s="5" t="s">
        <v>80</v>
      </c>
      <c r="H2959" s="5" t="s">
        <v>319</v>
      </c>
      <c r="I2959" s="5" t="s">
        <v>320</v>
      </c>
      <c r="J2959" s="5" t="s">
        <v>65</v>
      </c>
      <c r="K2959" s="5" t="s">
        <v>65</v>
      </c>
      <c r="M2959" s="5" t="s">
        <v>446</v>
      </c>
      <c r="N2959" s="5" t="s">
        <v>66</v>
      </c>
      <c r="O2959" s="7">
        <v>0</v>
      </c>
      <c r="P2959" s="7">
        <v>0</v>
      </c>
      <c r="Q2959" s="7">
        <v>0</v>
      </c>
      <c r="R2959" s="7">
        <v>0</v>
      </c>
      <c r="T2959" s="5">
        <v>0</v>
      </c>
      <c r="W2959" s="5">
        <v>0</v>
      </c>
      <c r="Y2959" s="5">
        <v>0</v>
      </c>
      <c r="Z2959" s="5">
        <v>0</v>
      </c>
      <c r="AB2959" s="5">
        <v>0</v>
      </c>
      <c r="AC2959" s="5">
        <v>0</v>
      </c>
      <c r="AE2959" s="5">
        <v>0</v>
      </c>
      <c r="AF2959" s="5">
        <v>0</v>
      </c>
      <c r="AH2959" s="5">
        <v>0</v>
      </c>
      <c r="AJ2959" s="7">
        <v>0</v>
      </c>
      <c r="BB2959" s="5" t="s">
        <v>322</v>
      </c>
      <c r="BD2959" s="5" t="s">
        <v>323</v>
      </c>
      <c r="BE2959" s="5" t="s">
        <v>324</v>
      </c>
    </row>
    <row r="2960" spans="1:57" x14ac:dyDescent="0.25">
      <c r="A2960" s="5">
        <v>2959</v>
      </c>
      <c r="B2960" s="6">
        <v>42567.597430555557</v>
      </c>
      <c r="D2960" s="5" t="s">
        <v>317</v>
      </c>
      <c r="E2960" s="5" t="s">
        <v>318</v>
      </c>
      <c r="F2960" s="5" t="s">
        <v>317</v>
      </c>
      <c r="G2960" s="5" t="s">
        <v>80</v>
      </c>
      <c r="H2960" s="5" t="s">
        <v>319</v>
      </c>
      <c r="I2960" s="5" t="s">
        <v>320</v>
      </c>
      <c r="J2960" s="5" t="s">
        <v>65</v>
      </c>
      <c r="K2960" s="5" t="s">
        <v>65</v>
      </c>
      <c r="M2960" s="5" t="s">
        <v>321</v>
      </c>
      <c r="N2960" s="5" t="s">
        <v>66</v>
      </c>
      <c r="O2960" s="7">
        <v>0</v>
      </c>
      <c r="P2960" s="7">
        <v>0</v>
      </c>
      <c r="Q2960" s="7">
        <v>0</v>
      </c>
      <c r="R2960" s="7">
        <v>0</v>
      </c>
      <c r="T2960" s="5">
        <v>0</v>
      </c>
      <c r="W2960" s="5">
        <v>0</v>
      </c>
      <c r="Y2960" s="5">
        <v>0</v>
      </c>
      <c r="Z2960" s="5">
        <v>0</v>
      </c>
      <c r="AB2960" s="5">
        <v>0</v>
      </c>
      <c r="AC2960" s="5">
        <v>0</v>
      </c>
      <c r="AE2960" s="5">
        <v>0</v>
      </c>
      <c r="AF2960" s="5">
        <v>0</v>
      </c>
      <c r="AH2960" s="5">
        <v>0</v>
      </c>
      <c r="AJ2960" s="7">
        <v>0</v>
      </c>
      <c r="BB2960" s="5" t="s">
        <v>322</v>
      </c>
      <c r="BD2960" s="5" t="s">
        <v>323</v>
      </c>
      <c r="BE2960" s="5" t="s">
        <v>324</v>
      </c>
    </row>
    <row r="2961" spans="1:57" x14ac:dyDescent="0.25">
      <c r="A2961" s="5">
        <v>2960</v>
      </c>
      <c r="B2961" s="6">
        <v>42567.566307870373</v>
      </c>
      <c r="D2961" s="5" t="s">
        <v>417</v>
      </c>
      <c r="E2961" s="5" t="s">
        <v>318</v>
      </c>
      <c r="G2961" s="5" t="s">
        <v>64</v>
      </c>
      <c r="H2961" s="5" t="s">
        <v>319</v>
      </c>
      <c r="I2961" s="5" t="s">
        <v>176</v>
      </c>
      <c r="J2961" s="5" t="s">
        <v>65</v>
      </c>
      <c r="K2961" s="5" t="s">
        <v>65</v>
      </c>
      <c r="M2961" s="5" t="s">
        <v>395</v>
      </c>
      <c r="N2961" s="5" t="s">
        <v>208</v>
      </c>
      <c r="O2961" s="7">
        <v>0</v>
      </c>
      <c r="P2961" s="7">
        <v>0</v>
      </c>
      <c r="Q2961" s="7">
        <v>0</v>
      </c>
      <c r="R2961" s="7">
        <v>0</v>
      </c>
      <c r="T2961" s="5">
        <v>0</v>
      </c>
      <c r="W2961" s="5">
        <v>0</v>
      </c>
      <c r="Y2961" s="5">
        <v>0</v>
      </c>
      <c r="Z2961" s="5">
        <v>0</v>
      </c>
      <c r="AB2961" s="5">
        <v>0</v>
      </c>
      <c r="AC2961" s="5">
        <v>0</v>
      </c>
      <c r="AE2961" s="5">
        <v>0</v>
      </c>
      <c r="AF2961" s="5">
        <v>0</v>
      </c>
      <c r="AH2961" s="5">
        <v>0</v>
      </c>
      <c r="AJ2961" s="7">
        <v>0</v>
      </c>
      <c r="AZ2961" s="5" t="s">
        <v>175</v>
      </c>
      <c r="BB2961" s="5" t="s">
        <v>178</v>
      </c>
      <c r="BD2961" s="5" t="s">
        <v>361</v>
      </c>
      <c r="BE2961" s="5" t="s">
        <v>67</v>
      </c>
    </row>
    <row r="2962" spans="1:57" x14ac:dyDescent="0.25">
      <c r="A2962" s="5">
        <v>2961</v>
      </c>
      <c r="B2962" s="6">
        <v>42567.564583333333</v>
      </c>
      <c r="D2962" s="5" t="s">
        <v>317</v>
      </c>
      <c r="E2962" s="5" t="s">
        <v>318</v>
      </c>
      <c r="F2962" s="5" t="s">
        <v>317</v>
      </c>
      <c r="G2962" s="5" t="s">
        <v>80</v>
      </c>
      <c r="H2962" s="5" t="s">
        <v>319</v>
      </c>
      <c r="I2962" s="5" t="s">
        <v>320</v>
      </c>
      <c r="J2962" s="5" t="s">
        <v>65</v>
      </c>
      <c r="K2962" s="5" t="s">
        <v>65</v>
      </c>
      <c r="M2962" s="5" t="s">
        <v>349</v>
      </c>
      <c r="N2962" s="5" t="s">
        <v>66</v>
      </c>
      <c r="O2962" s="7">
        <v>0</v>
      </c>
      <c r="P2962" s="7">
        <v>0</v>
      </c>
      <c r="Q2962" s="7">
        <v>0</v>
      </c>
      <c r="R2962" s="7">
        <v>0</v>
      </c>
      <c r="T2962" s="5">
        <v>0</v>
      </c>
      <c r="W2962" s="5">
        <v>0</v>
      </c>
      <c r="Y2962" s="5">
        <v>0</v>
      </c>
      <c r="Z2962" s="5">
        <v>0</v>
      </c>
      <c r="AB2962" s="5">
        <v>0</v>
      </c>
      <c r="AC2962" s="5">
        <v>0</v>
      </c>
      <c r="AE2962" s="5">
        <v>0</v>
      </c>
      <c r="AF2962" s="5">
        <v>0</v>
      </c>
      <c r="AH2962" s="5">
        <v>0</v>
      </c>
      <c r="AJ2962" s="7">
        <v>0</v>
      </c>
      <c r="BB2962" s="5" t="s">
        <v>322</v>
      </c>
      <c r="BD2962" s="5" t="s">
        <v>323</v>
      </c>
      <c r="BE2962" s="5" t="s">
        <v>324</v>
      </c>
    </row>
    <row r="2963" spans="1:57" x14ac:dyDescent="0.25">
      <c r="A2963" s="5">
        <v>2962</v>
      </c>
      <c r="B2963" s="6">
        <v>42567.564444444448</v>
      </c>
      <c r="D2963" s="5" t="s">
        <v>317</v>
      </c>
      <c r="E2963" s="5" t="s">
        <v>318</v>
      </c>
      <c r="F2963" s="5" t="s">
        <v>317</v>
      </c>
      <c r="G2963" s="5" t="s">
        <v>80</v>
      </c>
      <c r="H2963" s="5" t="s">
        <v>319</v>
      </c>
      <c r="I2963" s="5" t="s">
        <v>320</v>
      </c>
      <c r="J2963" s="5" t="s">
        <v>65</v>
      </c>
      <c r="K2963" s="5" t="s">
        <v>65</v>
      </c>
      <c r="M2963" s="5" t="s">
        <v>363</v>
      </c>
      <c r="N2963" s="5" t="s">
        <v>66</v>
      </c>
      <c r="O2963" s="7">
        <v>0</v>
      </c>
      <c r="P2963" s="7">
        <v>0</v>
      </c>
      <c r="Q2963" s="7">
        <v>0</v>
      </c>
      <c r="R2963" s="7">
        <v>0</v>
      </c>
      <c r="T2963" s="5">
        <v>0</v>
      </c>
      <c r="W2963" s="5">
        <v>0</v>
      </c>
      <c r="Y2963" s="5">
        <v>0</v>
      </c>
      <c r="Z2963" s="5">
        <v>0</v>
      </c>
      <c r="AB2963" s="5">
        <v>0</v>
      </c>
      <c r="AC2963" s="5">
        <v>0</v>
      </c>
      <c r="AE2963" s="5">
        <v>0</v>
      </c>
      <c r="AF2963" s="5">
        <v>0</v>
      </c>
      <c r="AH2963" s="5">
        <v>0</v>
      </c>
      <c r="AJ2963" s="7">
        <v>0</v>
      </c>
      <c r="BB2963" s="5" t="s">
        <v>322</v>
      </c>
      <c r="BD2963" s="5" t="s">
        <v>323</v>
      </c>
      <c r="BE2963" s="5" t="s">
        <v>324</v>
      </c>
    </row>
    <row r="2964" spans="1:57" x14ac:dyDescent="0.25">
      <c r="A2964" s="5">
        <v>2963</v>
      </c>
      <c r="B2964" s="6">
        <v>42567.563587962963</v>
      </c>
      <c r="C2964" s="6">
        <v>42567.72115740741</v>
      </c>
      <c r="D2964" s="5" t="s">
        <v>336</v>
      </c>
      <c r="E2964" s="5" t="s">
        <v>68</v>
      </c>
      <c r="F2964" s="5" t="s">
        <v>337</v>
      </c>
      <c r="G2964" s="5" t="s">
        <v>64</v>
      </c>
      <c r="H2964" s="5" t="s">
        <v>319</v>
      </c>
      <c r="I2964" s="5" t="s">
        <v>69</v>
      </c>
      <c r="J2964" s="5" t="s">
        <v>65</v>
      </c>
      <c r="K2964" s="5" t="s">
        <v>65</v>
      </c>
      <c r="L2964" s="5">
        <v>58937</v>
      </c>
      <c r="M2964" s="5" t="s">
        <v>70</v>
      </c>
      <c r="N2964" s="5" t="s">
        <v>70</v>
      </c>
      <c r="O2964" s="7">
        <v>0</v>
      </c>
      <c r="P2964" s="7">
        <v>0</v>
      </c>
      <c r="Q2964" s="7">
        <v>0</v>
      </c>
      <c r="R2964" s="7">
        <v>0</v>
      </c>
      <c r="T2964" s="5">
        <v>33</v>
      </c>
      <c r="U2964" s="5">
        <v>0</v>
      </c>
      <c r="V2964" s="5">
        <v>0</v>
      </c>
      <c r="W2964" s="5">
        <v>0</v>
      </c>
      <c r="Z2964" s="5">
        <v>0</v>
      </c>
      <c r="AC2964" s="5">
        <v>0</v>
      </c>
      <c r="AF2964" s="5">
        <v>0</v>
      </c>
      <c r="AI2964" s="7">
        <v>850.26949999999999</v>
      </c>
      <c r="AJ2964" s="7">
        <v>5.57E-2</v>
      </c>
      <c r="AK2964" s="5" t="s">
        <v>189</v>
      </c>
      <c r="AZ2964" s="5" t="s">
        <v>186</v>
      </c>
      <c r="BB2964" s="5" t="s">
        <v>71</v>
      </c>
    </row>
    <row r="2965" spans="1:57" x14ac:dyDescent="0.25">
      <c r="A2965" s="5">
        <v>2964</v>
      </c>
      <c r="B2965" s="6">
        <v>42567.560196759259</v>
      </c>
      <c r="D2965" s="5" t="s">
        <v>792</v>
      </c>
      <c r="E2965" s="5" t="s">
        <v>318</v>
      </c>
      <c r="G2965" s="5">
        <v>0</v>
      </c>
      <c r="H2965" s="5" t="s">
        <v>319</v>
      </c>
      <c r="I2965" s="5" t="s">
        <v>176</v>
      </c>
      <c r="J2965" s="5" t="s">
        <v>65</v>
      </c>
      <c r="K2965" s="5" t="s">
        <v>65</v>
      </c>
      <c r="M2965" s="5" t="s">
        <v>838</v>
      </c>
      <c r="N2965" s="5" t="s">
        <v>208</v>
      </c>
      <c r="O2965" s="7">
        <v>0</v>
      </c>
      <c r="P2965" s="7">
        <v>0</v>
      </c>
      <c r="Q2965" s="7">
        <v>0</v>
      </c>
      <c r="R2965" s="7">
        <v>0</v>
      </c>
      <c r="T2965" s="5">
        <v>0</v>
      </c>
      <c r="W2965" s="5">
        <v>0</v>
      </c>
      <c r="Y2965" s="5">
        <v>0</v>
      </c>
      <c r="Z2965" s="5">
        <v>0</v>
      </c>
      <c r="AB2965" s="5">
        <v>0</v>
      </c>
      <c r="AC2965" s="5">
        <v>0</v>
      </c>
      <c r="AE2965" s="5">
        <v>0</v>
      </c>
      <c r="AF2965" s="5">
        <v>0</v>
      </c>
      <c r="AH2965" s="5">
        <v>0</v>
      </c>
      <c r="AJ2965" s="7">
        <v>0</v>
      </c>
      <c r="AZ2965" s="5" t="s">
        <v>175</v>
      </c>
      <c r="BB2965" s="5" t="s">
        <v>413</v>
      </c>
      <c r="BD2965" s="5" t="s">
        <v>361</v>
      </c>
      <c r="BE2965" s="5" t="s">
        <v>67</v>
      </c>
    </row>
    <row r="2966" spans="1:57" x14ac:dyDescent="0.25">
      <c r="A2966" s="5">
        <v>2965</v>
      </c>
      <c r="B2966" s="6">
        <v>42567.521631944444</v>
      </c>
      <c r="D2966" s="5" t="s">
        <v>318</v>
      </c>
      <c r="E2966" s="5" t="s">
        <v>330</v>
      </c>
      <c r="G2966" s="5" t="s">
        <v>64</v>
      </c>
      <c r="H2966" s="5" t="s">
        <v>319</v>
      </c>
      <c r="I2966" s="5" t="s">
        <v>75</v>
      </c>
      <c r="J2966" s="5" t="s">
        <v>65</v>
      </c>
      <c r="K2966" s="5" t="s">
        <v>65</v>
      </c>
      <c r="M2966" s="5" t="s">
        <v>404</v>
      </c>
      <c r="N2966" s="5" t="s">
        <v>66</v>
      </c>
      <c r="O2966" s="7">
        <v>0</v>
      </c>
      <c r="P2966" s="7">
        <v>0</v>
      </c>
      <c r="Q2966" s="7">
        <v>0</v>
      </c>
      <c r="R2966" s="7">
        <v>0</v>
      </c>
      <c r="T2966" s="5">
        <v>0</v>
      </c>
      <c r="W2966" s="5">
        <v>0</v>
      </c>
      <c r="Y2966" s="5">
        <v>0</v>
      </c>
      <c r="Z2966" s="5">
        <v>0</v>
      </c>
      <c r="AB2966" s="5">
        <v>0</v>
      </c>
      <c r="AC2966" s="5">
        <v>0</v>
      </c>
      <c r="AE2966" s="5">
        <v>0</v>
      </c>
      <c r="AF2966" s="5">
        <v>0</v>
      </c>
      <c r="AH2966" s="5">
        <v>0</v>
      </c>
      <c r="AJ2966" s="7">
        <v>0</v>
      </c>
      <c r="AZ2966" s="5" t="s">
        <v>175</v>
      </c>
      <c r="BB2966" s="5" t="s">
        <v>77</v>
      </c>
      <c r="BD2966" s="5" t="s">
        <v>711</v>
      </c>
      <c r="BE2966" s="5" t="s">
        <v>67</v>
      </c>
    </row>
    <row r="2967" spans="1:57" x14ac:dyDescent="0.25">
      <c r="A2967" s="5">
        <v>2966</v>
      </c>
      <c r="B2967" s="6">
        <v>42567.480254629627</v>
      </c>
      <c r="C2967" s="6">
        <v>42567.64166666667</v>
      </c>
      <c r="D2967" s="5" t="s">
        <v>336</v>
      </c>
      <c r="E2967" s="5" t="s">
        <v>68</v>
      </c>
      <c r="G2967" s="5" t="s">
        <v>64</v>
      </c>
      <c r="H2967" s="5" t="s">
        <v>319</v>
      </c>
      <c r="I2967" s="5" t="s">
        <v>69</v>
      </c>
      <c r="J2967" s="5" t="s">
        <v>65</v>
      </c>
      <c r="K2967" s="5" t="s">
        <v>65</v>
      </c>
      <c r="L2967" s="5">
        <v>335099</v>
      </c>
      <c r="M2967" s="5" t="s">
        <v>70</v>
      </c>
      <c r="N2967" s="5" t="s">
        <v>70</v>
      </c>
      <c r="O2967" s="7">
        <v>0</v>
      </c>
      <c r="P2967" s="7">
        <v>0</v>
      </c>
      <c r="Q2967" s="7">
        <v>0</v>
      </c>
      <c r="R2967" s="7">
        <v>0</v>
      </c>
      <c r="T2967" s="5">
        <v>33</v>
      </c>
      <c r="U2967" s="5">
        <v>0</v>
      </c>
      <c r="V2967" s="5">
        <v>0</v>
      </c>
      <c r="W2967" s="5">
        <v>0</v>
      </c>
      <c r="Z2967" s="5">
        <v>0</v>
      </c>
      <c r="AC2967" s="5">
        <v>0</v>
      </c>
      <c r="AF2967" s="5">
        <v>0</v>
      </c>
      <c r="AI2967" s="7">
        <v>853.00879999999995</v>
      </c>
      <c r="AJ2967" s="7">
        <v>0.32029999999999997</v>
      </c>
      <c r="AK2967" s="5" t="s">
        <v>189</v>
      </c>
      <c r="AZ2967" s="5" t="s">
        <v>186</v>
      </c>
      <c r="BB2967" s="5" t="s">
        <v>71</v>
      </c>
    </row>
    <row r="2968" spans="1:57" x14ac:dyDescent="0.25">
      <c r="A2968" s="5">
        <v>2967</v>
      </c>
      <c r="B2968" s="6">
        <v>42567.479756944442</v>
      </c>
      <c r="C2968" s="6">
        <v>42567.668657407405</v>
      </c>
      <c r="D2968" s="5" t="s">
        <v>336</v>
      </c>
      <c r="E2968" s="5" t="s">
        <v>68</v>
      </c>
      <c r="G2968" s="5" t="s">
        <v>64</v>
      </c>
      <c r="H2968" s="5" t="s">
        <v>319</v>
      </c>
      <c r="I2968" s="5" t="s">
        <v>69</v>
      </c>
      <c r="J2968" s="5" t="s">
        <v>65</v>
      </c>
      <c r="K2968" s="5" t="s">
        <v>65</v>
      </c>
      <c r="L2968" s="5">
        <v>3311049</v>
      </c>
      <c r="M2968" s="5" t="s">
        <v>70</v>
      </c>
      <c r="N2968" s="5" t="s">
        <v>70</v>
      </c>
      <c r="O2968" s="7">
        <v>0</v>
      </c>
      <c r="P2968" s="7">
        <v>0</v>
      </c>
      <c r="Q2968" s="7">
        <v>0</v>
      </c>
      <c r="R2968" s="7">
        <v>0</v>
      </c>
      <c r="T2968" s="5">
        <v>33</v>
      </c>
      <c r="U2968" s="5">
        <v>0</v>
      </c>
      <c r="V2968" s="5">
        <v>0</v>
      </c>
      <c r="W2968" s="5">
        <v>0</v>
      </c>
      <c r="Z2968" s="5">
        <v>0</v>
      </c>
      <c r="AC2968" s="5">
        <v>0</v>
      </c>
      <c r="AF2968" s="5">
        <v>0</v>
      </c>
      <c r="AI2968" s="7">
        <v>853.41700000000003</v>
      </c>
      <c r="AJ2968" s="7">
        <v>3.1581999999999999</v>
      </c>
      <c r="AK2968" s="5" t="s">
        <v>148</v>
      </c>
      <c r="AZ2968" s="5" t="s">
        <v>185</v>
      </c>
      <c r="BB2968" s="5" t="s">
        <v>74</v>
      </c>
    </row>
    <row r="2969" spans="1:57" x14ac:dyDescent="0.25">
      <c r="A2969" s="5">
        <v>2968</v>
      </c>
      <c r="B2969" s="6">
        <v>42567.40215277778</v>
      </c>
      <c r="D2969" s="5" t="s">
        <v>318</v>
      </c>
      <c r="E2969" s="5" t="s">
        <v>839</v>
      </c>
      <c r="G2969" s="5" t="s">
        <v>64</v>
      </c>
      <c r="H2969" s="5" t="s">
        <v>319</v>
      </c>
      <c r="I2969" s="5" t="s">
        <v>75</v>
      </c>
      <c r="J2969" s="5" t="s">
        <v>65</v>
      </c>
      <c r="K2969" s="5" t="s">
        <v>65</v>
      </c>
      <c r="M2969" s="5" t="s">
        <v>362</v>
      </c>
      <c r="N2969" s="5" t="s">
        <v>76</v>
      </c>
      <c r="O2969" s="7">
        <v>0</v>
      </c>
      <c r="P2969" s="7">
        <v>0</v>
      </c>
      <c r="Q2969" s="7">
        <v>0</v>
      </c>
      <c r="R2969" s="7">
        <v>0</v>
      </c>
      <c r="T2969" s="5">
        <v>0</v>
      </c>
      <c r="W2969" s="5">
        <v>0</v>
      </c>
      <c r="Y2969" s="5">
        <v>0</v>
      </c>
      <c r="Z2969" s="5">
        <v>0</v>
      </c>
      <c r="AB2969" s="5">
        <v>0</v>
      </c>
      <c r="AC2969" s="5">
        <v>0</v>
      </c>
      <c r="AE2969" s="5">
        <v>0</v>
      </c>
      <c r="AF2969" s="5">
        <v>0</v>
      </c>
      <c r="AH2969" s="5">
        <v>0</v>
      </c>
      <c r="AJ2969" s="7">
        <v>0</v>
      </c>
      <c r="AZ2969" s="5" t="s">
        <v>175</v>
      </c>
      <c r="BB2969" s="5" t="s">
        <v>77</v>
      </c>
      <c r="BD2969" s="5" t="s">
        <v>331</v>
      </c>
      <c r="BE2969" s="5" t="s">
        <v>67</v>
      </c>
    </row>
    <row r="2970" spans="1:57" x14ac:dyDescent="0.25">
      <c r="A2970" s="5">
        <v>2969</v>
      </c>
      <c r="B2970" s="6">
        <v>42567.395277777781</v>
      </c>
      <c r="C2970" s="6">
        <v>42567.464201388888</v>
      </c>
      <c r="D2970" s="5" t="s">
        <v>336</v>
      </c>
      <c r="E2970" s="5" t="s">
        <v>68</v>
      </c>
      <c r="G2970" s="5" t="s">
        <v>64</v>
      </c>
      <c r="H2970" s="5" t="s">
        <v>319</v>
      </c>
      <c r="I2970" s="5" t="s">
        <v>69</v>
      </c>
      <c r="J2970" s="5" t="s">
        <v>65</v>
      </c>
      <c r="K2970" s="5" t="s">
        <v>65</v>
      </c>
      <c r="L2970" s="5">
        <v>339506</v>
      </c>
      <c r="M2970" s="5" t="s">
        <v>70</v>
      </c>
      <c r="N2970" s="5" t="s">
        <v>70</v>
      </c>
      <c r="O2970" s="7">
        <v>0</v>
      </c>
      <c r="P2970" s="7">
        <v>0</v>
      </c>
      <c r="Q2970" s="7">
        <v>0</v>
      </c>
      <c r="R2970" s="7">
        <v>0</v>
      </c>
      <c r="T2970" s="5">
        <v>33</v>
      </c>
      <c r="U2970" s="5">
        <v>0</v>
      </c>
      <c r="V2970" s="5">
        <v>0</v>
      </c>
      <c r="W2970" s="5">
        <v>0</v>
      </c>
      <c r="Z2970" s="5">
        <v>0</v>
      </c>
      <c r="AC2970" s="5">
        <v>0</v>
      </c>
      <c r="AF2970" s="5">
        <v>0</v>
      </c>
      <c r="AI2970" s="7">
        <v>853.90719999999999</v>
      </c>
      <c r="AJ2970" s="7">
        <v>0.32419999999999999</v>
      </c>
      <c r="AK2970" s="5" t="s">
        <v>149</v>
      </c>
      <c r="AZ2970" s="5" t="s">
        <v>186</v>
      </c>
      <c r="BB2970" s="5" t="s">
        <v>71</v>
      </c>
    </row>
    <row r="2971" spans="1:57" x14ac:dyDescent="0.25">
      <c r="A2971" s="5">
        <v>2970</v>
      </c>
      <c r="B2971" s="6">
        <v>42567.395254629628</v>
      </c>
      <c r="C2971" s="6">
        <v>42567.464201388888</v>
      </c>
      <c r="D2971" s="5" t="s">
        <v>336</v>
      </c>
      <c r="E2971" s="5" t="s">
        <v>68</v>
      </c>
      <c r="G2971" s="5" t="s">
        <v>64</v>
      </c>
      <c r="H2971" s="5" t="s">
        <v>319</v>
      </c>
      <c r="I2971" s="5" t="s">
        <v>69</v>
      </c>
      <c r="J2971" s="5" t="s">
        <v>65</v>
      </c>
      <c r="K2971" s="5" t="s">
        <v>65</v>
      </c>
      <c r="L2971" s="5">
        <v>2634927</v>
      </c>
      <c r="M2971" s="5" t="s">
        <v>70</v>
      </c>
      <c r="N2971" s="5" t="s">
        <v>70</v>
      </c>
      <c r="O2971" s="7">
        <v>0</v>
      </c>
      <c r="P2971" s="7">
        <v>0</v>
      </c>
      <c r="Q2971" s="7">
        <v>0</v>
      </c>
      <c r="R2971" s="7">
        <v>0</v>
      </c>
      <c r="T2971" s="5">
        <v>33</v>
      </c>
      <c r="U2971" s="5">
        <v>0</v>
      </c>
      <c r="V2971" s="5">
        <v>0</v>
      </c>
      <c r="W2971" s="5">
        <v>0</v>
      </c>
      <c r="Z2971" s="5">
        <v>0</v>
      </c>
      <c r="AC2971" s="5">
        <v>0</v>
      </c>
      <c r="AF2971" s="5">
        <v>0</v>
      </c>
      <c r="AI2971" s="7">
        <v>856.25490000000002</v>
      </c>
      <c r="AJ2971" s="7">
        <v>2.5137</v>
      </c>
      <c r="AK2971" s="5" t="s">
        <v>148</v>
      </c>
      <c r="AZ2971" s="5" t="s">
        <v>185</v>
      </c>
      <c r="BB2971" s="5" t="s">
        <v>74</v>
      </c>
    </row>
    <row r="2972" spans="1:57" x14ac:dyDescent="0.25">
      <c r="A2972" s="5">
        <v>2971</v>
      </c>
      <c r="B2972" s="6">
        <v>42567.316655092596</v>
      </c>
      <c r="C2972" s="6">
        <v>42567.400416666664</v>
      </c>
      <c r="D2972" s="5" t="s">
        <v>336</v>
      </c>
      <c r="E2972" s="5" t="s">
        <v>241</v>
      </c>
      <c r="F2972" s="5" t="s">
        <v>337</v>
      </c>
      <c r="G2972" s="5" t="s">
        <v>64</v>
      </c>
      <c r="H2972" s="5" t="s">
        <v>319</v>
      </c>
      <c r="I2972" s="5" t="s">
        <v>69</v>
      </c>
      <c r="J2972" s="5" t="s">
        <v>65</v>
      </c>
      <c r="K2972" s="5" t="s">
        <v>65</v>
      </c>
      <c r="L2972" s="5">
        <v>17344828</v>
      </c>
      <c r="M2972" s="5" t="s">
        <v>70</v>
      </c>
      <c r="N2972" s="5" t="s">
        <v>70</v>
      </c>
      <c r="O2972" s="7">
        <v>0</v>
      </c>
      <c r="P2972" s="7">
        <v>0</v>
      </c>
      <c r="Q2972" s="7">
        <v>0</v>
      </c>
      <c r="R2972" s="7">
        <v>0</v>
      </c>
      <c r="T2972" s="5">
        <v>33</v>
      </c>
      <c r="U2972" s="5">
        <v>0</v>
      </c>
      <c r="V2972" s="5">
        <v>0</v>
      </c>
      <c r="W2972" s="5">
        <v>0</v>
      </c>
      <c r="Z2972" s="5">
        <v>0</v>
      </c>
      <c r="AC2972" s="5">
        <v>0</v>
      </c>
      <c r="AF2972" s="5">
        <v>0</v>
      </c>
      <c r="AI2972" s="7">
        <v>872.85059999999999</v>
      </c>
      <c r="AJ2972" s="7">
        <v>16.542000000000002</v>
      </c>
      <c r="AK2972" s="5" t="s">
        <v>148</v>
      </c>
      <c r="AZ2972" s="5" t="s">
        <v>185</v>
      </c>
      <c r="BB2972" s="5" t="s">
        <v>74</v>
      </c>
    </row>
    <row r="2973" spans="1:57" x14ac:dyDescent="0.25">
      <c r="A2973" s="5">
        <v>2972</v>
      </c>
      <c r="B2973" s="6">
        <v>42567.316655092596</v>
      </c>
      <c r="C2973" s="6">
        <v>42567.400416666664</v>
      </c>
      <c r="D2973" s="5" t="s">
        <v>336</v>
      </c>
      <c r="E2973" s="5" t="s">
        <v>241</v>
      </c>
      <c r="F2973" s="5" t="s">
        <v>337</v>
      </c>
      <c r="G2973" s="5" t="s">
        <v>64</v>
      </c>
      <c r="H2973" s="5" t="s">
        <v>319</v>
      </c>
      <c r="I2973" s="5" t="s">
        <v>69</v>
      </c>
      <c r="J2973" s="5" t="s">
        <v>65</v>
      </c>
      <c r="K2973" s="5" t="s">
        <v>65</v>
      </c>
      <c r="L2973" s="5">
        <v>449295</v>
      </c>
      <c r="M2973" s="5" t="s">
        <v>70</v>
      </c>
      <c r="N2973" s="5" t="s">
        <v>70</v>
      </c>
      <c r="O2973" s="7">
        <v>0</v>
      </c>
      <c r="P2973" s="7">
        <v>0</v>
      </c>
      <c r="Q2973" s="7">
        <v>0</v>
      </c>
      <c r="R2973" s="7">
        <v>0</v>
      </c>
      <c r="T2973" s="5">
        <v>33</v>
      </c>
      <c r="U2973" s="5">
        <v>0</v>
      </c>
      <c r="V2973" s="5">
        <v>0</v>
      </c>
      <c r="W2973" s="5">
        <v>0</v>
      </c>
      <c r="Z2973" s="5">
        <v>0</v>
      </c>
      <c r="AC2973" s="5">
        <v>0</v>
      </c>
      <c r="AF2973" s="5">
        <v>0</v>
      </c>
      <c r="AI2973" s="7">
        <v>873.22559999999999</v>
      </c>
      <c r="AJ2973" s="7">
        <v>0.42870000000000003</v>
      </c>
      <c r="AK2973" s="5" t="s">
        <v>149</v>
      </c>
      <c r="AZ2973" s="5" t="s">
        <v>186</v>
      </c>
      <c r="BB2973" s="5" t="s">
        <v>71</v>
      </c>
    </row>
    <row r="2974" spans="1:57" x14ac:dyDescent="0.25">
      <c r="A2974" s="5">
        <v>2973</v>
      </c>
      <c r="B2974" s="6">
        <v>42567.303715277776</v>
      </c>
      <c r="D2974" s="5" t="s">
        <v>318</v>
      </c>
      <c r="E2974" s="5" t="s">
        <v>351</v>
      </c>
      <c r="G2974" s="5" t="s">
        <v>64</v>
      </c>
      <c r="H2974" s="5" t="s">
        <v>319</v>
      </c>
      <c r="I2974" s="5" t="s">
        <v>75</v>
      </c>
      <c r="J2974" s="5" t="s">
        <v>65</v>
      </c>
      <c r="K2974" s="5" t="s">
        <v>65</v>
      </c>
      <c r="M2974" s="5" t="s">
        <v>754</v>
      </c>
      <c r="N2974" s="5" t="s">
        <v>365</v>
      </c>
      <c r="O2974" s="7">
        <v>0</v>
      </c>
      <c r="P2974" s="7">
        <v>0</v>
      </c>
      <c r="Q2974" s="7">
        <v>0</v>
      </c>
      <c r="R2974" s="7">
        <v>0</v>
      </c>
      <c r="T2974" s="5">
        <v>0</v>
      </c>
      <c r="W2974" s="5">
        <v>0</v>
      </c>
      <c r="Y2974" s="5">
        <v>0</v>
      </c>
      <c r="Z2974" s="5">
        <v>0</v>
      </c>
      <c r="AB2974" s="5">
        <v>0</v>
      </c>
      <c r="AC2974" s="5">
        <v>0</v>
      </c>
      <c r="AE2974" s="5">
        <v>0</v>
      </c>
      <c r="AF2974" s="5">
        <v>0</v>
      </c>
      <c r="AH2974" s="5">
        <v>0</v>
      </c>
      <c r="AJ2974" s="7">
        <v>0</v>
      </c>
      <c r="AZ2974" s="5" t="s">
        <v>175</v>
      </c>
      <c r="BB2974" s="5" t="s">
        <v>77</v>
      </c>
      <c r="BD2974" s="5" t="s">
        <v>361</v>
      </c>
      <c r="BE2974" s="5" t="s">
        <v>67</v>
      </c>
    </row>
    <row r="2975" spans="1:57" x14ac:dyDescent="0.25">
      <c r="A2975" s="5">
        <v>2974</v>
      </c>
      <c r="B2975" s="6">
        <v>42567.302685185183</v>
      </c>
      <c r="C2975" s="6">
        <v>42567.308749999997</v>
      </c>
      <c r="D2975" s="5" t="s">
        <v>336</v>
      </c>
      <c r="E2975" s="5" t="s">
        <v>68</v>
      </c>
      <c r="F2975" s="5" t="s">
        <v>337</v>
      </c>
      <c r="G2975" s="5" t="s">
        <v>64</v>
      </c>
      <c r="H2975" s="5" t="s">
        <v>319</v>
      </c>
      <c r="I2975" s="5" t="s">
        <v>69</v>
      </c>
      <c r="J2975" s="5" t="s">
        <v>65</v>
      </c>
      <c r="K2975" s="5" t="s">
        <v>65</v>
      </c>
      <c r="L2975" s="5">
        <v>36924</v>
      </c>
      <c r="M2975" s="5" t="s">
        <v>70</v>
      </c>
      <c r="N2975" s="5" t="s">
        <v>70</v>
      </c>
      <c r="O2975" s="7">
        <v>0</v>
      </c>
      <c r="P2975" s="7">
        <v>0</v>
      </c>
      <c r="Q2975" s="7">
        <v>0</v>
      </c>
      <c r="R2975" s="7">
        <v>0</v>
      </c>
      <c r="T2975" s="5">
        <v>33</v>
      </c>
      <c r="U2975" s="5">
        <v>0</v>
      </c>
      <c r="V2975" s="5">
        <v>0</v>
      </c>
      <c r="W2975" s="5">
        <v>0</v>
      </c>
      <c r="Z2975" s="5">
        <v>0</v>
      </c>
      <c r="AC2975" s="5">
        <v>0</v>
      </c>
      <c r="AF2975" s="5">
        <v>0</v>
      </c>
      <c r="AI2975" s="7">
        <v>873.27149999999995</v>
      </c>
      <c r="AJ2975" s="7">
        <v>3.61E-2</v>
      </c>
      <c r="AK2975" s="5" t="s">
        <v>149</v>
      </c>
      <c r="AZ2975" s="5" t="s">
        <v>186</v>
      </c>
      <c r="BB2975" s="5" t="s">
        <v>71</v>
      </c>
    </row>
    <row r="2976" spans="1:57" x14ac:dyDescent="0.25">
      <c r="A2976" s="5">
        <v>2975</v>
      </c>
      <c r="B2976" s="6">
        <v>42567.302453703705</v>
      </c>
      <c r="C2976" s="6">
        <v>42567.308749999997</v>
      </c>
      <c r="D2976" s="5" t="s">
        <v>336</v>
      </c>
      <c r="E2976" s="5" t="s">
        <v>68</v>
      </c>
      <c r="F2976" s="5" t="s">
        <v>337</v>
      </c>
      <c r="G2976" s="5" t="s">
        <v>64</v>
      </c>
      <c r="H2976" s="5" t="s">
        <v>319</v>
      </c>
      <c r="I2976" s="5" t="s">
        <v>69</v>
      </c>
      <c r="J2976" s="5" t="s">
        <v>65</v>
      </c>
      <c r="K2976" s="5" t="s">
        <v>65</v>
      </c>
      <c r="L2976" s="5">
        <v>10053</v>
      </c>
      <c r="M2976" s="5" t="s">
        <v>70</v>
      </c>
      <c r="N2976" s="5" t="s">
        <v>70</v>
      </c>
      <c r="O2976" s="7">
        <v>0</v>
      </c>
      <c r="P2976" s="7">
        <v>0</v>
      </c>
      <c r="Q2976" s="7">
        <v>0</v>
      </c>
      <c r="R2976" s="7">
        <v>0</v>
      </c>
      <c r="T2976" s="5">
        <v>33</v>
      </c>
      <c r="U2976" s="5">
        <v>0</v>
      </c>
      <c r="V2976" s="5">
        <v>0</v>
      </c>
      <c r="W2976" s="5">
        <v>0</v>
      </c>
      <c r="Z2976" s="5">
        <v>0</v>
      </c>
      <c r="AC2976" s="5">
        <v>0</v>
      </c>
      <c r="AF2976" s="5">
        <v>0</v>
      </c>
      <c r="AI2976" s="7">
        <v>873.23540000000003</v>
      </c>
      <c r="AJ2976" s="7">
        <v>9.7999999999999997E-3</v>
      </c>
      <c r="AK2976" s="5" t="s">
        <v>148</v>
      </c>
      <c r="AZ2976" s="5" t="s">
        <v>185</v>
      </c>
      <c r="BB2976" s="5" t="s">
        <v>74</v>
      </c>
    </row>
    <row r="2977" spans="1:57" x14ac:dyDescent="0.25">
      <c r="A2977" s="5">
        <v>2976</v>
      </c>
      <c r="B2977" s="6">
        <v>42567.190775462965</v>
      </c>
      <c r="C2977" s="6">
        <v>42567.221990740742</v>
      </c>
      <c r="D2977" s="5" t="s">
        <v>336</v>
      </c>
      <c r="E2977" s="5" t="s">
        <v>241</v>
      </c>
      <c r="F2977" s="5" t="s">
        <v>337</v>
      </c>
      <c r="G2977" s="5" t="s">
        <v>64</v>
      </c>
      <c r="H2977" s="5" t="s">
        <v>319</v>
      </c>
      <c r="I2977" s="5" t="s">
        <v>69</v>
      </c>
      <c r="J2977" s="5" t="s">
        <v>65</v>
      </c>
      <c r="K2977" s="5" t="s">
        <v>65</v>
      </c>
      <c r="L2977" s="5">
        <v>2913</v>
      </c>
      <c r="M2977" s="5" t="s">
        <v>70</v>
      </c>
      <c r="N2977" s="5" t="s">
        <v>70</v>
      </c>
      <c r="O2977" s="7">
        <v>0</v>
      </c>
      <c r="P2977" s="7">
        <v>0</v>
      </c>
      <c r="Q2977" s="7">
        <v>0</v>
      </c>
      <c r="R2977" s="7">
        <v>0</v>
      </c>
      <c r="T2977" s="5">
        <v>33</v>
      </c>
      <c r="U2977" s="5">
        <v>0</v>
      </c>
      <c r="V2977" s="5">
        <v>0</v>
      </c>
      <c r="W2977" s="5">
        <v>0</v>
      </c>
      <c r="Z2977" s="5">
        <v>0</v>
      </c>
      <c r="AC2977" s="5">
        <v>0</v>
      </c>
      <c r="AF2977" s="5">
        <v>0</v>
      </c>
      <c r="AI2977" s="7">
        <v>873.2998</v>
      </c>
      <c r="AJ2977" s="7">
        <v>2.8999999999999998E-3</v>
      </c>
      <c r="AK2977" s="5" t="s">
        <v>149</v>
      </c>
      <c r="AZ2977" s="5" t="s">
        <v>186</v>
      </c>
      <c r="BB2977" s="5" t="s">
        <v>71</v>
      </c>
    </row>
    <row r="2978" spans="1:57" x14ac:dyDescent="0.25">
      <c r="A2978" s="5">
        <v>2977</v>
      </c>
      <c r="B2978" s="6">
        <v>42567.183032407411</v>
      </c>
      <c r="C2978" s="6">
        <v>42567.221990740742</v>
      </c>
      <c r="D2978" s="5" t="s">
        <v>336</v>
      </c>
      <c r="E2978" s="5" t="s">
        <v>241</v>
      </c>
      <c r="F2978" s="5" t="s">
        <v>337</v>
      </c>
      <c r="G2978" s="5" t="s">
        <v>64</v>
      </c>
      <c r="H2978" s="5" t="s">
        <v>319</v>
      </c>
      <c r="I2978" s="5" t="s">
        <v>69</v>
      </c>
      <c r="J2978" s="5" t="s">
        <v>65</v>
      </c>
      <c r="K2978" s="5" t="s">
        <v>65</v>
      </c>
      <c r="L2978" s="5">
        <v>26429</v>
      </c>
      <c r="M2978" s="5" t="s">
        <v>70</v>
      </c>
      <c r="N2978" s="5" t="s">
        <v>70</v>
      </c>
      <c r="O2978" s="7">
        <v>0</v>
      </c>
      <c r="P2978" s="7">
        <v>0</v>
      </c>
      <c r="Q2978" s="7">
        <v>0</v>
      </c>
      <c r="R2978" s="7">
        <v>0</v>
      </c>
      <c r="T2978" s="5">
        <v>33</v>
      </c>
      <c r="U2978" s="5">
        <v>0</v>
      </c>
      <c r="V2978" s="5">
        <v>0</v>
      </c>
      <c r="W2978" s="5">
        <v>0</v>
      </c>
      <c r="Z2978" s="5">
        <v>0</v>
      </c>
      <c r="AC2978" s="5">
        <v>0</v>
      </c>
      <c r="AF2978" s="5">
        <v>0</v>
      </c>
      <c r="AI2978" s="7">
        <v>873.29690000000005</v>
      </c>
      <c r="AJ2978" s="7">
        <v>2.5399999999999999E-2</v>
      </c>
      <c r="AK2978" s="5" t="s">
        <v>148</v>
      </c>
      <c r="AZ2978" s="5" t="s">
        <v>185</v>
      </c>
      <c r="BB2978" s="5" t="s">
        <v>74</v>
      </c>
    </row>
    <row r="2979" spans="1:57" x14ac:dyDescent="0.25">
      <c r="A2979" s="5">
        <v>2978</v>
      </c>
      <c r="B2979" s="6">
        <v>42567.057187500002</v>
      </c>
      <c r="D2979" s="5" t="s">
        <v>318</v>
      </c>
      <c r="E2979" s="5" t="s">
        <v>330</v>
      </c>
      <c r="G2979" s="5" t="s">
        <v>64</v>
      </c>
      <c r="H2979" s="5" t="s">
        <v>319</v>
      </c>
      <c r="I2979" s="5" t="s">
        <v>75</v>
      </c>
      <c r="J2979" s="5" t="s">
        <v>65</v>
      </c>
      <c r="K2979" s="5" t="s">
        <v>65</v>
      </c>
      <c r="M2979" s="5" t="s">
        <v>454</v>
      </c>
      <c r="N2979" s="5" t="s">
        <v>76</v>
      </c>
      <c r="O2979" s="7">
        <v>0</v>
      </c>
      <c r="P2979" s="7">
        <v>0</v>
      </c>
      <c r="Q2979" s="7">
        <v>0</v>
      </c>
      <c r="R2979" s="7">
        <v>0</v>
      </c>
      <c r="T2979" s="5">
        <v>0</v>
      </c>
      <c r="W2979" s="5">
        <v>0</v>
      </c>
      <c r="Y2979" s="5">
        <v>0</v>
      </c>
      <c r="Z2979" s="5">
        <v>0</v>
      </c>
      <c r="AB2979" s="5">
        <v>0</v>
      </c>
      <c r="AC2979" s="5">
        <v>0</v>
      </c>
      <c r="AE2979" s="5">
        <v>0</v>
      </c>
      <c r="AF2979" s="5">
        <v>0</v>
      </c>
      <c r="AH2979" s="5">
        <v>0</v>
      </c>
      <c r="AJ2979" s="7">
        <v>0</v>
      </c>
      <c r="AZ2979" s="5" t="s">
        <v>175</v>
      </c>
      <c r="BB2979" s="5" t="s">
        <v>77</v>
      </c>
      <c r="BD2979" s="5" t="s">
        <v>393</v>
      </c>
      <c r="BE2979" s="5" t="s">
        <v>67</v>
      </c>
    </row>
    <row r="2980" spans="1:57" x14ac:dyDescent="0.25">
      <c r="A2980" s="5">
        <v>2979</v>
      </c>
      <c r="B2980" s="6">
        <v>42567.049027777779</v>
      </c>
      <c r="D2980" s="5" t="s">
        <v>344</v>
      </c>
      <c r="E2980" s="5" t="s">
        <v>318</v>
      </c>
      <c r="G2980" s="5" t="s">
        <v>64</v>
      </c>
      <c r="H2980" s="5" t="s">
        <v>319</v>
      </c>
      <c r="I2980" s="5" t="s">
        <v>176</v>
      </c>
      <c r="J2980" s="5" t="s">
        <v>65</v>
      </c>
      <c r="K2980" s="5" t="s">
        <v>65</v>
      </c>
      <c r="M2980" s="5" t="s">
        <v>184</v>
      </c>
      <c r="N2980" s="5" t="s">
        <v>66</v>
      </c>
      <c r="O2980" s="7">
        <v>0</v>
      </c>
      <c r="P2980" s="7">
        <v>0</v>
      </c>
      <c r="Q2980" s="7">
        <v>0</v>
      </c>
      <c r="R2980" s="7">
        <v>0</v>
      </c>
      <c r="T2980" s="5">
        <v>0</v>
      </c>
      <c r="W2980" s="5">
        <v>0</v>
      </c>
      <c r="Y2980" s="5">
        <v>0</v>
      </c>
      <c r="Z2980" s="5">
        <v>0</v>
      </c>
      <c r="AB2980" s="5">
        <v>0</v>
      </c>
      <c r="AC2980" s="5">
        <v>0</v>
      </c>
      <c r="AE2980" s="5">
        <v>0</v>
      </c>
      <c r="AF2980" s="5">
        <v>0</v>
      </c>
      <c r="AH2980" s="5">
        <v>0</v>
      </c>
      <c r="AJ2980" s="7">
        <v>0</v>
      </c>
      <c r="AZ2980" s="5" t="s">
        <v>175</v>
      </c>
      <c r="BB2980" s="5" t="s">
        <v>178</v>
      </c>
      <c r="BD2980" s="5" t="s">
        <v>394</v>
      </c>
      <c r="BE2980" s="5" t="s">
        <v>67</v>
      </c>
    </row>
    <row r="2981" spans="1:57" x14ac:dyDescent="0.25">
      <c r="A2981" s="5">
        <v>2980</v>
      </c>
      <c r="B2981" s="6">
        <v>42566.95921296296</v>
      </c>
      <c r="D2981" s="5" t="s">
        <v>318</v>
      </c>
      <c r="E2981" s="5" t="s">
        <v>330</v>
      </c>
      <c r="G2981" s="5" t="s">
        <v>64</v>
      </c>
      <c r="H2981" s="5" t="s">
        <v>319</v>
      </c>
      <c r="I2981" s="5" t="s">
        <v>75</v>
      </c>
      <c r="J2981" s="5" t="s">
        <v>65</v>
      </c>
      <c r="K2981" s="5" t="s">
        <v>65</v>
      </c>
      <c r="M2981" s="5" t="s">
        <v>76</v>
      </c>
      <c r="N2981" s="5" t="s">
        <v>76</v>
      </c>
      <c r="O2981" s="7">
        <v>0</v>
      </c>
      <c r="P2981" s="7">
        <v>0</v>
      </c>
      <c r="Q2981" s="7">
        <v>0</v>
      </c>
      <c r="R2981" s="7">
        <v>0</v>
      </c>
      <c r="T2981" s="5">
        <v>0</v>
      </c>
      <c r="W2981" s="5">
        <v>0</v>
      </c>
      <c r="Y2981" s="5">
        <v>0</v>
      </c>
      <c r="Z2981" s="5">
        <v>0</v>
      </c>
      <c r="AB2981" s="5">
        <v>0</v>
      </c>
      <c r="AC2981" s="5">
        <v>0</v>
      </c>
      <c r="AE2981" s="5">
        <v>0</v>
      </c>
      <c r="AF2981" s="5">
        <v>0</v>
      </c>
      <c r="AH2981" s="5">
        <v>0</v>
      </c>
      <c r="AJ2981" s="7">
        <v>0</v>
      </c>
      <c r="AZ2981" s="5" t="s">
        <v>175</v>
      </c>
      <c r="BB2981" s="5" t="s">
        <v>77</v>
      </c>
      <c r="BD2981" s="5" t="s">
        <v>394</v>
      </c>
      <c r="BE2981" s="5" t="s">
        <v>67</v>
      </c>
    </row>
    <row r="2982" spans="1:57" x14ac:dyDescent="0.25">
      <c r="A2982" s="5">
        <v>2981</v>
      </c>
      <c r="B2982" s="6">
        <v>42566.929016203707</v>
      </c>
      <c r="D2982" s="5" t="s">
        <v>318</v>
      </c>
      <c r="E2982" s="5" t="s">
        <v>330</v>
      </c>
      <c r="G2982" s="5" t="s">
        <v>64</v>
      </c>
      <c r="H2982" s="5" t="s">
        <v>319</v>
      </c>
      <c r="I2982" s="5" t="s">
        <v>75</v>
      </c>
      <c r="J2982" s="5" t="s">
        <v>65</v>
      </c>
      <c r="K2982" s="5" t="s">
        <v>65</v>
      </c>
      <c r="M2982" s="5" t="s">
        <v>480</v>
      </c>
      <c r="N2982" s="5" t="s">
        <v>76</v>
      </c>
      <c r="O2982" s="7">
        <v>0</v>
      </c>
      <c r="P2982" s="7">
        <v>0</v>
      </c>
      <c r="Q2982" s="7">
        <v>0</v>
      </c>
      <c r="R2982" s="7">
        <v>0</v>
      </c>
      <c r="T2982" s="5">
        <v>0</v>
      </c>
      <c r="W2982" s="5">
        <v>0</v>
      </c>
      <c r="Y2982" s="5">
        <v>0</v>
      </c>
      <c r="Z2982" s="5">
        <v>0</v>
      </c>
      <c r="AB2982" s="5">
        <v>0</v>
      </c>
      <c r="AC2982" s="5">
        <v>0</v>
      </c>
      <c r="AE2982" s="5">
        <v>0</v>
      </c>
      <c r="AF2982" s="5">
        <v>0</v>
      </c>
      <c r="AH2982" s="5">
        <v>0</v>
      </c>
      <c r="AJ2982" s="7">
        <v>0</v>
      </c>
      <c r="AZ2982" s="5" t="s">
        <v>175</v>
      </c>
      <c r="BB2982" s="5" t="s">
        <v>77</v>
      </c>
      <c r="BD2982" s="5" t="s">
        <v>328</v>
      </c>
      <c r="BE2982" s="5" t="s">
        <v>67</v>
      </c>
    </row>
    <row r="2983" spans="1:57" x14ac:dyDescent="0.25">
      <c r="A2983" s="5">
        <v>2982</v>
      </c>
      <c r="B2983" s="6">
        <v>42566.89806712963</v>
      </c>
      <c r="D2983" s="5" t="s">
        <v>318</v>
      </c>
      <c r="E2983" s="5" t="s">
        <v>326</v>
      </c>
      <c r="G2983" s="5" t="s">
        <v>64</v>
      </c>
      <c r="H2983" s="5" t="s">
        <v>319</v>
      </c>
      <c r="I2983" s="5" t="s">
        <v>75</v>
      </c>
      <c r="J2983" s="5" t="s">
        <v>65</v>
      </c>
      <c r="K2983" s="5" t="s">
        <v>65</v>
      </c>
      <c r="M2983" s="5" t="s">
        <v>263</v>
      </c>
      <c r="N2983" s="5" t="s">
        <v>66</v>
      </c>
      <c r="O2983" s="7">
        <v>0</v>
      </c>
      <c r="P2983" s="7">
        <v>0</v>
      </c>
      <c r="Q2983" s="7">
        <v>0</v>
      </c>
      <c r="R2983" s="7">
        <v>0</v>
      </c>
      <c r="T2983" s="5">
        <v>0</v>
      </c>
      <c r="W2983" s="5">
        <v>0</v>
      </c>
      <c r="Y2983" s="5">
        <v>0</v>
      </c>
      <c r="Z2983" s="5">
        <v>0</v>
      </c>
      <c r="AB2983" s="5">
        <v>0</v>
      </c>
      <c r="AC2983" s="5">
        <v>0</v>
      </c>
      <c r="AE2983" s="5">
        <v>0</v>
      </c>
      <c r="AF2983" s="5">
        <v>0</v>
      </c>
      <c r="AH2983" s="5">
        <v>0</v>
      </c>
      <c r="AJ2983" s="7">
        <v>0</v>
      </c>
      <c r="AZ2983" s="5" t="s">
        <v>175</v>
      </c>
      <c r="BB2983" s="5" t="s">
        <v>77</v>
      </c>
      <c r="BD2983" s="5" t="s">
        <v>399</v>
      </c>
      <c r="BE2983" s="5" t="s">
        <v>67</v>
      </c>
    </row>
    <row r="2984" spans="1:57" x14ac:dyDescent="0.25">
      <c r="A2984" s="5">
        <v>2983</v>
      </c>
      <c r="B2984" s="6">
        <v>42566.845335648148</v>
      </c>
      <c r="D2984" s="5" t="s">
        <v>318</v>
      </c>
      <c r="E2984" s="5" t="s">
        <v>792</v>
      </c>
      <c r="G2984" s="5" t="s">
        <v>64</v>
      </c>
      <c r="H2984" s="5" t="s">
        <v>319</v>
      </c>
      <c r="I2984" s="5" t="s">
        <v>75</v>
      </c>
      <c r="J2984" s="5" t="s">
        <v>65</v>
      </c>
      <c r="K2984" s="5" t="s">
        <v>65</v>
      </c>
      <c r="M2984" s="5" t="s">
        <v>840</v>
      </c>
      <c r="N2984" s="5" t="s">
        <v>208</v>
      </c>
      <c r="O2984" s="7">
        <v>0</v>
      </c>
      <c r="P2984" s="7">
        <v>0</v>
      </c>
      <c r="Q2984" s="7">
        <v>0</v>
      </c>
      <c r="R2984" s="7">
        <v>0</v>
      </c>
      <c r="T2984" s="5">
        <v>0</v>
      </c>
      <c r="W2984" s="5">
        <v>0</v>
      </c>
      <c r="Y2984" s="5">
        <v>0</v>
      </c>
      <c r="Z2984" s="5">
        <v>0</v>
      </c>
      <c r="AB2984" s="5">
        <v>0</v>
      </c>
      <c r="AC2984" s="5">
        <v>0</v>
      </c>
      <c r="AE2984" s="5">
        <v>0</v>
      </c>
      <c r="AF2984" s="5">
        <v>0</v>
      </c>
      <c r="AH2984" s="5">
        <v>0</v>
      </c>
      <c r="AJ2984" s="7">
        <v>0</v>
      </c>
      <c r="AZ2984" s="5" t="s">
        <v>175</v>
      </c>
      <c r="BB2984" s="5" t="s">
        <v>77</v>
      </c>
      <c r="BD2984" s="5" t="s">
        <v>391</v>
      </c>
      <c r="BE2984" s="5" t="s">
        <v>67</v>
      </c>
    </row>
    <row r="2985" spans="1:57" x14ac:dyDescent="0.25">
      <c r="A2985" s="5">
        <v>2984</v>
      </c>
      <c r="B2985" s="6">
        <v>42566.834490740737</v>
      </c>
      <c r="D2985" s="5" t="s">
        <v>841</v>
      </c>
      <c r="E2985" s="5" t="s">
        <v>318</v>
      </c>
      <c r="G2985" s="5" t="s">
        <v>64</v>
      </c>
      <c r="H2985" s="5" t="s">
        <v>319</v>
      </c>
      <c r="I2985" s="5" t="s">
        <v>176</v>
      </c>
      <c r="J2985" s="5" t="s">
        <v>65</v>
      </c>
      <c r="K2985" s="5" t="s">
        <v>65</v>
      </c>
      <c r="M2985" s="5" t="s">
        <v>196</v>
      </c>
      <c r="N2985" s="5" t="s">
        <v>196</v>
      </c>
      <c r="O2985" s="7">
        <v>0</v>
      </c>
      <c r="P2985" s="7">
        <v>0</v>
      </c>
      <c r="Q2985" s="7">
        <v>0</v>
      </c>
      <c r="R2985" s="7">
        <v>0</v>
      </c>
      <c r="T2985" s="5">
        <v>0</v>
      </c>
      <c r="W2985" s="5">
        <v>0</v>
      </c>
      <c r="Y2985" s="5">
        <v>0</v>
      </c>
      <c r="Z2985" s="5">
        <v>0</v>
      </c>
      <c r="AB2985" s="5">
        <v>0</v>
      </c>
      <c r="AC2985" s="5">
        <v>0</v>
      </c>
      <c r="AE2985" s="5">
        <v>0</v>
      </c>
      <c r="AF2985" s="5">
        <v>0</v>
      </c>
      <c r="AH2985" s="5">
        <v>0</v>
      </c>
      <c r="AJ2985" s="7">
        <v>0</v>
      </c>
      <c r="AZ2985" s="5" t="s">
        <v>175</v>
      </c>
      <c r="BB2985" s="5" t="s">
        <v>178</v>
      </c>
      <c r="BD2985" s="5" t="s">
        <v>393</v>
      </c>
      <c r="BE2985" s="5" t="s">
        <v>67</v>
      </c>
    </row>
    <row r="2986" spans="1:57" x14ac:dyDescent="0.25">
      <c r="A2986" s="5">
        <v>2985</v>
      </c>
      <c r="B2986" s="6">
        <v>42566.820509259262</v>
      </c>
      <c r="D2986" s="5" t="s">
        <v>788</v>
      </c>
      <c r="E2986" s="5" t="s">
        <v>318</v>
      </c>
      <c r="G2986" s="5" t="s">
        <v>64</v>
      </c>
      <c r="H2986" s="5" t="s">
        <v>319</v>
      </c>
      <c r="I2986" s="5" t="s">
        <v>176</v>
      </c>
      <c r="J2986" s="5" t="s">
        <v>65</v>
      </c>
      <c r="K2986" s="5" t="s">
        <v>65</v>
      </c>
      <c r="M2986" s="5" t="s">
        <v>599</v>
      </c>
      <c r="N2986" s="5" t="s">
        <v>196</v>
      </c>
      <c r="O2986" s="7">
        <v>0</v>
      </c>
      <c r="P2986" s="7">
        <v>0</v>
      </c>
      <c r="Q2986" s="7">
        <v>0</v>
      </c>
      <c r="R2986" s="7">
        <v>0</v>
      </c>
      <c r="T2986" s="5">
        <v>0</v>
      </c>
      <c r="W2986" s="5">
        <v>0</v>
      </c>
      <c r="Y2986" s="5">
        <v>0</v>
      </c>
      <c r="Z2986" s="5">
        <v>0</v>
      </c>
      <c r="AB2986" s="5">
        <v>0</v>
      </c>
      <c r="AC2986" s="5">
        <v>0</v>
      </c>
      <c r="AE2986" s="5">
        <v>0</v>
      </c>
      <c r="AF2986" s="5">
        <v>0</v>
      </c>
      <c r="AH2986" s="5">
        <v>0</v>
      </c>
      <c r="AJ2986" s="7">
        <v>0</v>
      </c>
      <c r="AZ2986" s="5" t="s">
        <v>175</v>
      </c>
      <c r="BB2986" s="5" t="s">
        <v>178</v>
      </c>
      <c r="BD2986" s="5" t="s">
        <v>391</v>
      </c>
      <c r="BE2986" s="5" t="s">
        <v>67</v>
      </c>
    </row>
    <row r="2987" spans="1:57" x14ac:dyDescent="0.25">
      <c r="A2987" s="5">
        <v>2986</v>
      </c>
      <c r="B2987" s="6">
        <v>42566.814872685187</v>
      </c>
      <c r="D2987" s="5" t="s">
        <v>841</v>
      </c>
      <c r="E2987" s="5" t="s">
        <v>318</v>
      </c>
      <c r="G2987" s="5" t="s">
        <v>64</v>
      </c>
      <c r="H2987" s="5" t="s">
        <v>319</v>
      </c>
      <c r="I2987" s="5" t="s">
        <v>176</v>
      </c>
      <c r="J2987" s="5" t="s">
        <v>65</v>
      </c>
      <c r="K2987" s="5" t="s">
        <v>65</v>
      </c>
      <c r="M2987" s="5" t="s">
        <v>842</v>
      </c>
      <c r="N2987" s="5" t="s">
        <v>365</v>
      </c>
      <c r="O2987" s="7">
        <v>0</v>
      </c>
      <c r="P2987" s="7">
        <v>0</v>
      </c>
      <c r="Q2987" s="7">
        <v>0</v>
      </c>
      <c r="R2987" s="7">
        <v>0</v>
      </c>
      <c r="T2987" s="5">
        <v>0</v>
      </c>
      <c r="W2987" s="5">
        <v>0</v>
      </c>
      <c r="Y2987" s="5">
        <v>0</v>
      </c>
      <c r="Z2987" s="5">
        <v>0</v>
      </c>
      <c r="AB2987" s="5">
        <v>0</v>
      </c>
      <c r="AC2987" s="5">
        <v>0</v>
      </c>
      <c r="AE2987" s="5">
        <v>0</v>
      </c>
      <c r="AF2987" s="5">
        <v>0</v>
      </c>
      <c r="AH2987" s="5">
        <v>0</v>
      </c>
      <c r="AJ2987" s="7">
        <v>0</v>
      </c>
      <c r="AZ2987" s="5" t="s">
        <v>175</v>
      </c>
      <c r="BB2987" s="5" t="s">
        <v>178</v>
      </c>
      <c r="BD2987" s="5" t="s">
        <v>328</v>
      </c>
      <c r="BE2987" s="5" t="s">
        <v>67</v>
      </c>
    </row>
    <row r="2988" spans="1:57" x14ac:dyDescent="0.25">
      <c r="A2988" s="5">
        <v>2987</v>
      </c>
      <c r="B2988" s="6">
        <v>42566.814571759256</v>
      </c>
      <c r="D2988" s="5" t="s">
        <v>841</v>
      </c>
      <c r="E2988" s="5" t="s">
        <v>318</v>
      </c>
      <c r="G2988" s="5" t="s">
        <v>64</v>
      </c>
      <c r="H2988" s="5" t="s">
        <v>319</v>
      </c>
      <c r="I2988" s="5" t="s">
        <v>176</v>
      </c>
      <c r="J2988" s="5" t="s">
        <v>65</v>
      </c>
      <c r="K2988" s="5" t="s">
        <v>65</v>
      </c>
      <c r="M2988" s="5" t="s">
        <v>602</v>
      </c>
      <c r="N2988" s="5" t="s">
        <v>66</v>
      </c>
      <c r="O2988" s="7">
        <v>0</v>
      </c>
      <c r="P2988" s="7">
        <v>0</v>
      </c>
      <c r="Q2988" s="7">
        <v>0</v>
      </c>
      <c r="R2988" s="7">
        <v>0</v>
      </c>
      <c r="T2988" s="5">
        <v>0</v>
      </c>
      <c r="W2988" s="5">
        <v>0</v>
      </c>
      <c r="Y2988" s="5">
        <v>0</v>
      </c>
      <c r="Z2988" s="5">
        <v>0</v>
      </c>
      <c r="AB2988" s="5">
        <v>0</v>
      </c>
      <c r="AC2988" s="5">
        <v>0</v>
      </c>
      <c r="AE2988" s="5">
        <v>0</v>
      </c>
      <c r="AF2988" s="5">
        <v>0</v>
      </c>
      <c r="AH2988" s="5">
        <v>0</v>
      </c>
      <c r="AJ2988" s="7">
        <v>0</v>
      </c>
      <c r="AZ2988" s="5" t="s">
        <v>175</v>
      </c>
      <c r="BB2988" s="5" t="s">
        <v>178</v>
      </c>
      <c r="BD2988" s="5" t="s">
        <v>399</v>
      </c>
      <c r="BE2988" s="5" t="s">
        <v>67</v>
      </c>
    </row>
    <row r="2989" spans="1:57" x14ac:dyDescent="0.25">
      <c r="A2989" s="5">
        <v>2988</v>
      </c>
      <c r="B2989" s="6">
        <v>42566.808194444442</v>
      </c>
      <c r="D2989" s="5" t="s">
        <v>344</v>
      </c>
      <c r="E2989" s="5" t="s">
        <v>318</v>
      </c>
      <c r="G2989" s="5" t="s">
        <v>64</v>
      </c>
      <c r="H2989" s="5" t="s">
        <v>319</v>
      </c>
      <c r="I2989" s="5" t="s">
        <v>176</v>
      </c>
      <c r="J2989" s="5" t="s">
        <v>65</v>
      </c>
      <c r="K2989" s="5" t="s">
        <v>65</v>
      </c>
      <c r="M2989" s="5" t="s">
        <v>606</v>
      </c>
      <c r="N2989" s="5" t="s">
        <v>200</v>
      </c>
      <c r="O2989" s="7">
        <v>0</v>
      </c>
      <c r="P2989" s="7">
        <v>0</v>
      </c>
      <c r="Q2989" s="7">
        <v>0</v>
      </c>
      <c r="R2989" s="7">
        <v>0</v>
      </c>
      <c r="T2989" s="5">
        <v>0</v>
      </c>
      <c r="W2989" s="5">
        <v>0</v>
      </c>
      <c r="Y2989" s="5">
        <v>0</v>
      </c>
      <c r="Z2989" s="5">
        <v>0</v>
      </c>
      <c r="AB2989" s="5">
        <v>0</v>
      </c>
      <c r="AC2989" s="5">
        <v>0</v>
      </c>
      <c r="AE2989" s="5">
        <v>0</v>
      </c>
      <c r="AF2989" s="5">
        <v>0</v>
      </c>
      <c r="AH2989" s="5">
        <v>0</v>
      </c>
      <c r="AJ2989" s="7">
        <v>0</v>
      </c>
      <c r="AZ2989" s="5" t="s">
        <v>175</v>
      </c>
      <c r="BB2989" s="5" t="s">
        <v>178</v>
      </c>
      <c r="BD2989" s="5" t="s">
        <v>393</v>
      </c>
      <c r="BE2989" s="5" t="s">
        <v>67</v>
      </c>
    </row>
    <row r="2990" spans="1:57" x14ac:dyDescent="0.25">
      <c r="A2990" s="5">
        <v>2989</v>
      </c>
      <c r="B2990" s="6">
        <v>42566.800671296296</v>
      </c>
      <c r="D2990" s="5" t="s">
        <v>318</v>
      </c>
      <c r="E2990" s="5" t="s">
        <v>585</v>
      </c>
      <c r="G2990" s="5" t="s">
        <v>64</v>
      </c>
      <c r="H2990" s="5" t="s">
        <v>319</v>
      </c>
      <c r="I2990" s="5" t="s">
        <v>75</v>
      </c>
      <c r="J2990" s="5" t="s">
        <v>65</v>
      </c>
      <c r="K2990" s="5" t="s">
        <v>65</v>
      </c>
      <c r="M2990" s="5" t="s">
        <v>198</v>
      </c>
      <c r="N2990" s="5" t="s">
        <v>66</v>
      </c>
      <c r="O2990" s="7">
        <v>0</v>
      </c>
      <c r="P2990" s="7">
        <v>0</v>
      </c>
      <c r="Q2990" s="7">
        <v>0</v>
      </c>
      <c r="R2990" s="7">
        <v>0</v>
      </c>
      <c r="T2990" s="5">
        <v>0</v>
      </c>
      <c r="W2990" s="5">
        <v>0</v>
      </c>
      <c r="Y2990" s="5">
        <v>0</v>
      </c>
      <c r="Z2990" s="5">
        <v>0</v>
      </c>
      <c r="AB2990" s="5">
        <v>0</v>
      </c>
      <c r="AC2990" s="5">
        <v>0</v>
      </c>
      <c r="AE2990" s="5">
        <v>0</v>
      </c>
      <c r="AF2990" s="5">
        <v>0</v>
      </c>
      <c r="AH2990" s="5">
        <v>0</v>
      </c>
      <c r="AJ2990" s="7">
        <v>0</v>
      </c>
      <c r="AZ2990" s="5" t="s">
        <v>175</v>
      </c>
      <c r="BB2990" s="5" t="s">
        <v>77</v>
      </c>
      <c r="BD2990" s="5" t="s">
        <v>394</v>
      </c>
      <c r="BE2990" s="5" t="s">
        <v>67</v>
      </c>
    </row>
    <row r="2991" spans="1:57" x14ac:dyDescent="0.25">
      <c r="A2991" s="5">
        <v>2990</v>
      </c>
      <c r="B2991" s="6">
        <v>42566.797152777777</v>
      </c>
      <c r="D2991" s="5" t="s">
        <v>318</v>
      </c>
      <c r="E2991" s="5" t="s">
        <v>356</v>
      </c>
      <c r="G2991" s="5" t="s">
        <v>64</v>
      </c>
      <c r="H2991" s="5" t="s">
        <v>319</v>
      </c>
      <c r="I2991" s="5" t="s">
        <v>75</v>
      </c>
      <c r="J2991" s="5" t="s">
        <v>65</v>
      </c>
      <c r="K2991" s="5" t="s">
        <v>65</v>
      </c>
      <c r="M2991" s="5" t="s">
        <v>258</v>
      </c>
      <c r="N2991" s="5" t="s">
        <v>76</v>
      </c>
      <c r="O2991" s="7">
        <v>0</v>
      </c>
      <c r="P2991" s="7">
        <v>0</v>
      </c>
      <c r="Q2991" s="7">
        <v>0</v>
      </c>
      <c r="R2991" s="7">
        <v>0</v>
      </c>
      <c r="T2991" s="5">
        <v>0</v>
      </c>
      <c r="W2991" s="5">
        <v>0</v>
      </c>
      <c r="Y2991" s="5">
        <v>0</v>
      </c>
      <c r="Z2991" s="5">
        <v>0</v>
      </c>
      <c r="AB2991" s="5">
        <v>0</v>
      </c>
      <c r="AC2991" s="5">
        <v>0</v>
      </c>
      <c r="AE2991" s="5">
        <v>0</v>
      </c>
      <c r="AF2991" s="5">
        <v>0</v>
      </c>
      <c r="AH2991" s="5">
        <v>0</v>
      </c>
      <c r="AJ2991" s="7">
        <v>0</v>
      </c>
      <c r="AZ2991" s="5" t="s">
        <v>175</v>
      </c>
      <c r="BB2991" s="5" t="s">
        <v>77</v>
      </c>
      <c r="BD2991" s="5" t="s">
        <v>399</v>
      </c>
      <c r="BE2991" s="5" t="s">
        <v>67</v>
      </c>
    </row>
    <row r="2992" spans="1:57" x14ac:dyDescent="0.25">
      <c r="A2992" s="5">
        <v>2991</v>
      </c>
      <c r="B2992" s="6">
        <v>42566.792048611111</v>
      </c>
      <c r="D2992" s="5" t="s">
        <v>318</v>
      </c>
      <c r="E2992" s="5" t="s">
        <v>330</v>
      </c>
      <c r="G2992" s="5" t="s">
        <v>64</v>
      </c>
      <c r="H2992" s="5" t="s">
        <v>319</v>
      </c>
      <c r="I2992" s="5" t="s">
        <v>75</v>
      </c>
      <c r="J2992" s="5" t="s">
        <v>65</v>
      </c>
      <c r="K2992" s="5" t="s">
        <v>65</v>
      </c>
      <c r="M2992" s="5" t="s">
        <v>497</v>
      </c>
      <c r="N2992" s="5" t="s">
        <v>365</v>
      </c>
      <c r="O2992" s="7">
        <v>0</v>
      </c>
      <c r="P2992" s="7">
        <v>0</v>
      </c>
      <c r="Q2992" s="7">
        <v>0</v>
      </c>
      <c r="R2992" s="7">
        <v>0</v>
      </c>
      <c r="T2992" s="5">
        <v>0</v>
      </c>
      <c r="W2992" s="5">
        <v>0</v>
      </c>
      <c r="Y2992" s="5">
        <v>0</v>
      </c>
      <c r="Z2992" s="5">
        <v>0</v>
      </c>
      <c r="AB2992" s="5">
        <v>0</v>
      </c>
      <c r="AC2992" s="5">
        <v>0</v>
      </c>
      <c r="AE2992" s="5">
        <v>0</v>
      </c>
      <c r="AF2992" s="5">
        <v>0</v>
      </c>
      <c r="AH2992" s="5">
        <v>0</v>
      </c>
      <c r="AJ2992" s="7">
        <v>0</v>
      </c>
      <c r="AZ2992" s="5" t="s">
        <v>175</v>
      </c>
      <c r="BB2992" s="5" t="s">
        <v>77</v>
      </c>
      <c r="BD2992" s="5" t="s">
        <v>391</v>
      </c>
      <c r="BE2992" s="5" t="s">
        <v>67</v>
      </c>
    </row>
    <row r="2993" spans="1:57" x14ac:dyDescent="0.25">
      <c r="A2993" s="5">
        <v>2992</v>
      </c>
      <c r="B2993" s="6">
        <v>42566.658958333333</v>
      </c>
      <c r="D2993" s="5" t="s">
        <v>607</v>
      </c>
      <c r="E2993" s="5" t="s">
        <v>318</v>
      </c>
      <c r="G2993" s="5" t="s">
        <v>64</v>
      </c>
      <c r="H2993" s="5" t="s">
        <v>319</v>
      </c>
      <c r="I2993" s="5" t="s">
        <v>176</v>
      </c>
      <c r="J2993" s="5" t="s">
        <v>65</v>
      </c>
      <c r="K2993" s="5" t="s">
        <v>65</v>
      </c>
      <c r="M2993" s="5" t="s">
        <v>508</v>
      </c>
      <c r="N2993" s="5" t="s">
        <v>76</v>
      </c>
      <c r="O2993" s="7">
        <v>0</v>
      </c>
      <c r="P2993" s="7">
        <v>0</v>
      </c>
      <c r="Q2993" s="7">
        <v>0</v>
      </c>
      <c r="R2993" s="7">
        <v>0</v>
      </c>
      <c r="T2993" s="5">
        <v>0</v>
      </c>
      <c r="W2993" s="5">
        <v>0</v>
      </c>
      <c r="Y2993" s="5">
        <v>0</v>
      </c>
      <c r="Z2993" s="5">
        <v>0</v>
      </c>
      <c r="AB2993" s="5">
        <v>0</v>
      </c>
      <c r="AC2993" s="5">
        <v>0</v>
      </c>
      <c r="AE2993" s="5">
        <v>0</v>
      </c>
      <c r="AF2993" s="5">
        <v>0</v>
      </c>
      <c r="AH2993" s="5">
        <v>0</v>
      </c>
      <c r="AJ2993" s="7">
        <v>0</v>
      </c>
      <c r="AZ2993" s="5" t="s">
        <v>175</v>
      </c>
      <c r="BB2993" s="5" t="s">
        <v>178</v>
      </c>
      <c r="BD2993" s="5" t="s">
        <v>361</v>
      </c>
      <c r="BE2993" s="5" t="s">
        <v>67</v>
      </c>
    </row>
    <row r="2994" spans="1:57" x14ac:dyDescent="0.25">
      <c r="A2994" s="5">
        <v>2993</v>
      </c>
      <c r="B2994" s="6">
        <v>42566.568460648145</v>
      </c>
      <c r="C2994" s="6">
        <v>42566.72865740741</v>
      </c>
      <c r="D2994" s="5" t="s">
        <v>336</v>
      </c>
      <c r="E2994" s="5" t="s">
        <v>241</v>
      </c>
      <c r="F2994" s="5" t="s">
        <v>337</v>
      </c>
      <c r="G2994" s="5" t="s">
        <v>64</v>
      </c>
      <c r="H2994" s="5" t="s">
        <v>319</v>
      </c>
      <c r="I2994" s="5" t="s">
        <v>69</v>
      </c>
      <c r="J2994" s="5" t="s">
        <v>65</v>
      </c>
      <c r="K2994" s="5" t="s">
        <v>65</v>
      </c>
      <c r="L2994" s="5">
        <v>654631</v>
      </c>
      <c r="M2994" s="5" t="s">
        <v>70</v>
      </c>
      <c r="N2994" s="5" t="s">
        <v>70</v>
      </c>
      <c r="O2994" s="7">
        <v>0</v>
      </c>
      <c r="P2994" s="7">
        <v>0</v>
      </c>
      <c r="Q2994" s="7">
        <v>0</v>
      </c>
      <c r="R2994" s="7">
        <v>0</v>
      </c>
      <c r="T2994" s="5">
        <v>33</v>
      </c>
      <c r="U2994" s="5">
        <v>0</v>
      </c>
      <c r="V2994" s="5">
        <v>0</v>
      </c>
      <c r="W2994" s="5">
        <v>0</v>
      </c>
      <c r="Z2994" s="5">
        <v>0</v>
      </c>
      <c r="AC2994" s="5">
        <v>0</v>
      </c>
      <c r="AF2994" s="5">
        <v>0</v>
      </c>
      <c r="AI2994" s="7">
        <v>904.9307</v>
      </c>
      <c r="AJ2994" s="7">
        <v>0.625</v>
      </c>
      <c r="AK2994" s="5" t="s">
        <v>149</v>
      </c>
      <c r="AZ2994" s="5" t="s">
        <v>186</v>
      </c>
      <c r="BB2994" s="5" t="s">
        <v>71</v>
      </c>
    </row>
    <row r="2995" spans="1:57" x14ac:dyDescent="0.25">
      <c r="A2995" s="5">
        <v>2994</v>
      </c>
      <c r="B2995" s="6">
        <v>42566.567893518521</v>
      </c>
      <c r="C2995" s="6">
        <v>42566.72865740741</v>
      </c>
      <c r="D2995" s="5" t="s">
        <v>336</v>
      </c>
      <c r="E2995" s="5" t="s">
        <v>241</v>
      </c>
      <c r="F2995" s="5" t="s">
        <v>337</v>
      </c>
      <c r="G2995" s="5" t="s">
        <v>64</v>
      </c>
      <c r="H2995" s="5" t="s">
        <v>319</v>
      </c>
      <c r="I2995" s="5" t="s">
        <v>69</v>
      </c>
      <c r="J2995" s="5" t="s">
        <v>65</v>
      </c>
      <c r="K2995" s="5" t="s">
        <v>65</v>
      </c>
      <c r="L2995" s="5">
        <v>51835391</v>
      </c>
      <c r="M2995" s="5" t="s">
        <v>70</v>
      </c>
      <c r="N2995" s="5" t="s">
        <v>70</v>
      </c>
      <c r="O2995" s="7">
        <v>0</v>
      </c>
      <c r="P2995" s="7">
        <v>0</v>
      </c>
      <c r="Q2995" s="7">
        <v>0</v>
      </c>
      <c r="R2995" s="7">
        <v>0</v>
      </c>
      <c r="T2995" s="5">
        <v>33</v>
      </c>
      <c r="U2995" s="5">
        <v>0</v>
      </c>
      <c r="V2995" s="5">
        <v>0</v>
      </c>
      <c r="W2995" s="5">
        <v>0</v>
      </c>
      <c r="Z2995" s="5">
        <v>0</v>
      </c>
      <c r="AC2995" s="5">
        <v>0</v>
      </c>
      <c r="AF2995" s="5">
        <v>0</v>
      </c>
      <c r="AI2995" s="7">
        <v>923.35940000000005</v>
      </c>
      <c r="AJ2995" s="7">
        <v>49.434600000000003</v>
      </c>
      <c r="AK2995" s="5" t="s">
        <v>148</v>
      </c>
      <c r="AZ2995" s="5" t="s">
        <v>185</v>
      </c>
      <c r="BB2995" s="5" t="s">
        <v>74</v>
      </c>
    </row>
    <row r="2996" spans="1:57" x14ac:dyDescent="0.25">
      <c r="A2996" s="5">
        <v>2995</v>
      </c>
      <c r="B2996" s="6">
        <v>42566.552152777775</v>
      </c>
      <c r="D2996" s="5" t="s">
        <v>356</v>
      </c>
      <c r="E2996" s="5" t="s">
        <v>318</v>
      </c>
      <c r="G2996" s="5" t="s">
        <v>64</v>
      </c>
      <c r="H2996" s="5" t="s">
        <v>319</v>
      </c>
      <c r="I2996" s="5" t="s">
        <v>176</v>
      </c>
      <c r="J2996" s="5" t="s">
        <v>65</v>
      </c>
      <c r="K2996" s="5" t="s">
        <v>65</v>
      </c>
      <c r="M2996" s="5" t="s">
        <v>534</v>
      </c>
      <c r="N2996" s="5" t="s">
        <v>76</v>
      </c>
      <c r="O2996" s="7">
        <v>0</v>
      </c>
      <c r="P2996" s="7">
        <v>0</v>
      </c>
      <c r="Q2996" s="7">
        <v>0</v>
      </c>
      <c r="R2996" s="7">
        <v>0</v>
      </c>
      <c r="T2996" s="5">
        <v>0</v>
      </c>
      <c r="W2996" s="5">
        <v>0</v>
      </c>
      <c r="Y2996" s="5">
        <v>0</v>
      </c>
      <c r="Z2996" s="5">
        <v>0</v>
      </c>
      <c r="AB2996" s="5">
        <v>0</v>
      </c>
      <c r="AC2996" s="5">
        <v>0</v>
      </c>
      <c r="AE2996" s="5">
        <v>0</v>
      </c>
      <c r="AF2996" s="5">
        <v>0</v>
      </c>
      <c r="AH2996" s="5">
        <v>0</v>
      </c>
      <c r="AJ2996" s="7">
        <v>0</v>
      </c>
      <c r="AZ2996" s="5" t="s">
        <v>175</v>
      </c>
      <c r="BB2996" s="5" t="s">
        <v>178</v>
      </c>
      <c r="BD2996" s="5" t="s">
        <v>394</v>
      </c>
      <c r="BE2996" s="5" t="s">
        <v>67</v>
      </c>
    </row>
    <row r="2997" spans="1:57" x14ac:dyDescent="0.25">
      <c r="A2997" s="5">
        <v>2996</v>
      </c>
      <c r="B2997" s="6">
        <v>42566.547581018516</v>
      </c>
      <c r="D2997" s="5" t="s">
        <v>317</v>
      </c>
      <c r="E2997" s="5" t="s">
        <v>318</v>
      </c>
      <c r="F2997" s="5" t="s">
        <v>317</v>
      </c>
      <c r="G2997" s="5" t="s">
        <v>80</v>
      </c>
      <c r="H2997" s="5" t="s">
        <v>319</v>
      </c>
      <c r="I2997" s="5" t="s">
        <v>320</v>
      </c>
      <c r="J2997" s="5" t="s">
        <v>65</v>
      </c>
      <c r="K2997" s="5" t="s">
        <v>65</v>
      </c>
      <c r="M2997" s="5" t="s">
        <v>363</v>
      </c>
      <c r="N2997" s="5" t="s">
        <v>66</v>
      </c>
      <c r="O2997" s="7">
        <v>0</v>
      </c>
      <c r="P2997" s="7">
        <v>0</v>
      </c>
      <c r="Q2997" s="7">
        <v>0</v>
      </c>
      <c r="R2997" s="7">
        <v>0</v>
      </c>
      <c r="T2997" s="5">
        <v>0</v>
      </c>
      <c r="W2997" s="5">
        <v>0</v>
      </c>
      <c r="Y2997" s="5">
        <v>0</v>
      </c>
      <c r="Z2997" s="5">
        <v>0</v>
      </c>
      <c r="AB2997" s="5">
        <v>0</v>
      </c>
      <c r="AC2997" s="5">
        <v>0</v>
      </c>
      <c r="AE2997" s="5">
        <v>0</v>
      </c>
      <c r="AF2997" s="5">
        <v>0</v>
      </c>
      <c r="AH2997" s="5">
        <v>0</v>
      </c>
      <c r="AJ2997" s="7">
        <v>0</v>
      </c>
      <c r="BB2997" s="5" t="s">
        <v>322</v>
      </c>
      <c r="BD2997" s="5" t="s">
        <v>323</v>
      </c>
      <c r="BE2997" s="5" t="s">
        <v>324</v>
      </c>
    </row>
    <row r="2998" spans="1:57" x14ac:dyDescent="0.25">
      <c r="A2998" s="5">
        <v>2997</v>
      </c>
      <c r="B2998" s="6">
        <v>42566.547210648147</v>
      </c>
      <c r="D2998" s="5" t="s">
        <v>317</v>
      </c>
      <c r="E2998" s="5" t="s">
        <v>318</v>
      </c>
      <c r="F2998" s="5" t="s">
        <v>317</v>
      </c>
      <c r="G2998" s="5" t="s">
        <v>80</v>
      </c>
      <c r="H2998" s="5" t="s">
        <v>319</v>
      </c>
      <c r="I2998" s="5" t="s">
        <v>320</v>
      </c>
      <c r="J2998" s="5" t="s">
        <v>65</v>
      </c>
      <c r="K2998" s="5" t="s">
        <v>65</v>
      </c>
      <c r="M2998" s="5" t="s">
        <v>321</v>
      </c>
      <c r="N2998" s="5" t="s">
        <v>66</v>
      </c>
      <c r="O2998" s="7">
        <v>0</v>
      </c>
      <c r="P2998" s="7">
        <v>0</v>
      </c>
      <c r="Q2998" s="7">
        <v>0</v>
      </c>
      <c r="R2998" s="7">
        <v>0</v>
      </c>
      <c r="T2998" s="5">
        <v>0</v>
      </c>
      <c r="W2998" s="5">
        <v>0</v>
      </c>
      <c r="Y2998" s="5">
        <v>0</v>
      </c>
      <c r="Z2998" s="5">
        <v>0</v>
      </c>
      <c r="AB2998" s="5">
        <v>0</v>
      </c>
      <c r="AC2998" s="5">
        <v>0</v>
      </c>
      <c r="AE2998" s="5">
        <v>0</v>
      </c>
      <c r="AF2998" s="5">
        <v>0</v>
      </c>
      <c r="AH2998" s="5">
        <v>0</v>
      </c>
      <c r="AJ2998" s="7">
        <v>0</v>
      </c>
      <c r="BB2998" s="5" t="s">
        <v>322</v>
      </c>
      <c r="BD2998" s="5" t="s">
        <v>323</v>
      </c>
      <c r="BE2998" s="5" t="s">
        <v>324</v>
      </c>
    </row>
    <row r="2999" spans="1:57" x14ac:dyDescent="0.25">
      <c r="A2999" s="5">
        <v>2998</v>
      </c>
      <c r="B2999" s="6">
        <v>42566.506412037037</v>
      </c>
      <c r="D2999" s="5" t="s">
        <v>318</v>
      </c>
      <c r="E2999" s="5" t="s">
        <v>356</v>
      </c>
      <c r="G2999" s="5" t="s">
        <v>64</v>
      </c>
      <c r="H2999" s="5" t="s">
        <v>319</v>
      </c>
      <c r="I2999" s="5" t="s">
        <v>75</v>
      </c>
      <c r="J2999" s="5" t="s">
        <v>65</v>
      </c>
      <c r="K2999" s="5" t="s">
        <v>65</v>
      </c>
      <c r="M2999" s="5" t="s">
        <v>182</v>
      </c>
      <c r="N2999" s="5" t="s">
        <v>66</v>
      </c>
      <c r="O2999" s="7">
        <v>0</v>
      </c>
      <c r="P2999" s="7">
        <v>0</v>
      </c>
      <c r="Q2999" s="7">
        <v>0</v>
      </c>
      <c r="R2999" s="7">
        <v>0</v>
      </c>
      <c r="T2999" s="5">
        <v>0</v>
      </c>
      <c r="W2999" s="5">
        <v>0</v>
      </c>
      <c r="Y2999" s="5">
        <v>0</v>
      </c>
      <c r="Z2999" s="5">
        <v>0</v>
      </c>
      <c r="AB2999" s="5">
        <v>0</v>
      </c>
      <c r="AC2999" s="5">
        <v>0</v>
      </c>
      <c r="AE2999" s="5">
        <v>0</v>
      </c>
      <c r="AF2999" s="5">
        <v>0</v>
      </c>
      <c r="AH2999" s="5">
        <v>0</v>
      </c>
      <c r="AJ2999" s="7">
        <v>0</v>
      </c>
      <c r="AZ2999" s="5" t="s">
        <v>175</v>
      </c>
      <c r="BB2999" s="5" t="s">
        <v>77</v>
      </c>
      <c r="BD2999" s="5" t="s">
        <v>331</v>
      </c>
      <c r="BE2999" s="5" t="s">
        <v>67</v>
      </c>
    </row>
    <row r="3000" spans="1:57" x14ac:dyDescent="0.25">
      <c r="A3000" s="5">
        <v>2999</v>
      </c>
      <c r="B3000" s="6">
        <v>42566.492905092593</v>
      </c>
      <c r="D3000" s="5" t="s">
        <v>317</v>
      </c>
      <c r="E3000" s="5" t="s">
        <v>318</v>
      </c>
      <c r="F3000" s="5" t="s">
        <v>317</v>
      </c>
      <c r="G3000" s="5" t="s">
        <v>80</v>
      </c>
      <c r="H3000" s="5" t="s">
        <v>319</v>
      </c>
      <c r="I3000" s="5" t="s">
        <v>320</v>
      </c>
      <c r="J3000" s="5" t="s">
        <v>65</v>
      </c>
      <c r="K3000" s="5" t="s">
        <v>65</v>
      </c>
      <c r="M3000" s="5" t="s">
        <v>363</v>
      </c>
      <c r="N3000" s="5" t="s">
        <v>66</v>
      </c>
      <c r="O3000" s="7">
        <v>0</v>
      </c>
      <c r="P3000" s="7">
        <v>0</v>
      </c>
      <c r="Q3000" s="7">
        <v>0</v>
      </c>
      <c r="R3000" s="7">
        <v>0</v>
      </c>
      <c r="T3000" s="5">
        <v>0</v>
      </c>
      <c r="W3000" s="5">
        <v>0</v>
      </c>
      <c r="Y3000" s="5">
        <v>0</v>
      </c>
      <c r="Z3000" s="5">
        <v>0</v>
      </c>
      <c r="AB3000" s="5">
        <v>0</v>
      </c>
      <c r="AC3000" s="5">
        <v>0</v>
      </c>
      <c r="AE3000" s="5">
        <v>0</v>
      </c>
      <c r="AF3000" s="5">
        <v>0</v>
      </c>
      <c r="AH3000" s="5">
        <v>0</v>
      </c>
      <c r="AJ3000" s="7">
        <v>0</v>
      </c>
      <c r="BB3000" s="5" t="s">
        <v>322</v>
      </c>
      <c r="BD3000" s="5" t="s">
        <v>323</v>
      </c>
      <c r="BE3000" s="5" t="s">
        <v>324</v>
      </c>
    </row>
    <row r="3001" spans="1:57" x14ac:dyDescent="0.25">
      <c r="A3001" s="5">
        <v>3000</v>
      </c>
      <c r="B3001" s="6">
        <v>42566.440787037034</v>
      </c>
      <c r="D3001" s="5" t="s">
        <v>356</v>
      </c>
      <c r="E3001" s="5" t="s">
        <v>318</v>
      </c>
      <c r="G3001" s="5" t="s">
        <v>64</v>
      </c>
      <c r="H3001" s="5" t="s">
        <v>319</v>
      </c>
      <c r="I3001" s="5" t="s">
        <v>176</v>
      </c>
      <c r="J3001" s="5" t="s">
        <v>65</v>
      </c>
      <c r="K3001" s="5" t="s">
        <v>65</v>
      </c>
      <c r="M3001" s="5" t="s">
        <v>286</v>
      </c>
      <c r="N3001" s="5" t="s">
        <v>66</v>
      </c>
      <c r="O3001" s="7">
        <v>0</v>
      </c>
      <c r="P3001" s="7">
        <v>0</v>
      </c>
      <c r="Q3001" s="7">
        <v>0</v>
      </c>
      <c r="R3001" s="7">
        <v>0</v>
      </c>
      <c r="T3001" s="5">
        <v>0</v>
      </c>
      <c r="W3001" s="5">
        <v>0</v>
      </c>
      <c r="Y3001" s="5">
        <v>0</v>
      </c>
      <c r="Z3001" s="5">
        <v>0</v>
      </c>
      <c r="AB3001" s="5">
        <v>0</v>
      </c>
      <c r="AC3001" s="5">
        <v>0</v>
      </c>
      <c r="AE3001" s="5">
        <v>0</v>
      </c>
      <c r="AF3001" s="5">
        <v>0</v>
      </c>
      <c r="AH3001" s="5">
        <v>0</v>
      </c>
      <c r="AJ3001" s="7">
        <v>0</v>
      </c>
      <c r="AZ3001" s="5" t="s">
        <v>175</v>
      </c>
      <c r="BB3001" s="5" t="s">
        <v>178</v>
      </c>
      <c r="BD3001" s="5" t="s">
        <v>361</v>
      </c>
      <c r="BE3001" s="5" t="s">
        <v>67</v>
      </c>
    </row>
    <row r="3002" spans="1:57" x14ac:dyDescent="0.25">
      <c r="A3002" s="5">
        <v>3001</v>
      </c>
      <c r="B3002" s="6">
        <v>42566.435960648145</v>
      </c>
      <c r="D3002" s="5" t="s">
        <v>318</v>
      </c>
      <c r="E3002" s="5" t="s">
        <v>344</v>
      </c>
      <c r="G3002" s="5" t="s">
        <v>64</v>
      </c>
      <c r="H3002" s="5" t="s">
        <v>319</v>
      </c>
      <c r="I3002" s="5" t="s">
        <v>75</v>
      </c>
      <c r="J3002" s="5" t="s">
        <v>65</v>
      </c>
      <c r="K3002" s="5" t="s">
        <v>65</v>
      </c>
      <c r="M3002" s="5" t="s">
        <v>231</v>
      </c>
      <c r="N3002" s="5" t="s">
        <v>66</v>
      </c>
      <c r="O3002" s="7">
        <v>0</v>
      </c>
      <c r="P3002" s="7">
        <v>0</v>
      </c>
      <c r="Q3002" s="7">
        <v>0</v>
      </c>
      <c r="R3002" s="7">
        <v>0</v>
      </c>
      <c r="T3002" s="5">
        <v>0</v>
      </c>
      <c r="W3002" s="5">
        <v>0</v>
      </c>
      <c r="Y3002" s="5">
        <v>0</v>
      </c>
      <c r="Z3002" s="5">
        <v>0</v>
      </c>
      <c r="AB3002" s="5">
        <v>0</v>
      </c>
      <c r="AC3002" s="5">
        <v>0</v>
      </c>
      <c r="AE3002" s="5">
        <v>0</v>
      </c>
      <c r="AF3002" s="5">
        <v>0</v>
      </c>
      <c r="AH3002" s="5">
        <v>0</v>
      </c>
      <c r="AJ3002" s="7">
        <v>0</v>
      </c>
      <c r="AZ3002" s="5" t="s">
        <v>175</v>
      </c>
      <c r="BB3002" s="5" t="s">
        <v>77</v>
      </c>
      <c r="BD3002" s="5" t="s">
        <v>361</v>
      </c>
      <c r="BE3002" s="5" t="s">
        <v>67</v>
      </c>
    </row>
    <row r="3003" spans="1:57" x14ac:dyDescent="0.25">
      <c r="A3003" s="5">
        <v>3002</v>
      </c>
      <c r="B3003" s="6">
        <v>42566.43041666667</v>
      </c>
      <c r="C3003" s="6">
        <v>42566.606932870367</v>
      </c>
      <c r="D3003" s="5" t="s">
        <v>336</v>
      </c>
      <c r="E3003" s="5" t="s">
        <v>241</v>
      </c>
      <c r="F3003" s="5" t="s">
        <v>337</v>
      </c>
      <c r="G3003" s="5" t="s">
        <v>64</v>
      </c>
      <c r="H3003" s="5" t="s">
        <v>319</v>
      </c>
      <c r="I3003" s="5" t="s">
        <v>69</v>
      </c>
      <c r="J3003" s="5" t="s">
        <v>65</v>
      </c>
      <c r="K3003" s="5" t="s">
        <v>65</v>
      </c>
      <c r="L3003" s="5">
        <v>794260</v>
      </c>
      <c r="M3003" s="5" t="s">
        <v>70</v>
      </c>
      <c r="N3003" s="5" t="s">
        <v>70</v>
      </c>
      <c r="O3003" s="7">
        <v>0</v>
      </c>
      <c r="P3003" s="7">
        <v>0</v>
      </c>
      <c r="Q3003" s="7">
        <v>0</v>
      </c>
      <c r="R3003" s="7">
        <v>0</v>
      </c>
      <c r="T3003" s="5">
        <v>33</v>
      </c>
      <c r="U3003" s="5">
        <v>0</v>
      </c>
      <c r="V3003" s="5">
        <v>0</v>
      </c>
      <c r="W3003" s="5">
        <v>0</v>
      </c>
      <c r="Z3003" s="5">
        <v>0</v>
      </c>
      <c r="AC3003" s="5">
        <v>0</v>
      </c>
      <c r="AF3003" s="5">
        <v>0</v>
      </c>
      <c r="AI3003" s="7">
        <v>941.39549999999997</v>
      </c>
      <c r="AJ3003" s="7">
        <v>0.75780000000000003</v>
      </c>
      <c r="AK3003" s="5" t="s">
        <v>149</v>
      </c>
      <c r="AZ3003" s="5" t="s">
        <v>186</v>
      </c>
      <c r="BB3003" s="5" t="s">
        <v>71</v>
      </c>
    </row>
    <row r="3004" spans="1:57" x14ac:dyDescent="0.25">
      <c r="A3004" s="5">
        <v>3003</v>
      </c>
      <c r="B3004" s="6">
        <v>42566.429270833331</v>
      </c>
      <c r="C3004" s="6">
        <v>42566.595960648148</v>
      </c>
      <c r="D3004" s="5" t="s">
        <v>336</v>
      </c>
      <c r="E3004" s="5" t="s">
        <v>241</v>
      </c>
      <c r="F3004" s="5" t="s">
        <v>337</v>
      </c>
      <c r="G3004" s="5" t="s">
        <v>64</v>
      </c>
      <c r="H3004" s="5" t="s">
        <v>319</v>
      </c>
      <c r="I3004" s="5" t="s">
        <v>69</v>
      </c>
      <c r="J3004" s="5" t="s">
        <v>65</v>
      </c>
      <c r="K3004" s="5" t="s">
        <v>65</v>
      </c>
      <c r="L3004" s="5">
        <v>18748477</v>
      </c>
      <c r="M3004" s="5" t="s">
        <v>70</v>
      </c>
      <c r="N3004" s="5" t="s">
        <v>70</v>
      </c>
      <c r="O3004" s="7">
        <v>0</v>
      </c>
      <c r="P3004" s="7">
        <v>0</v>
      </c>
      <c r="Q3004" s="7">
        <v>0</v>
      </c>
      <c r="R3004" s="7">
        <v>0</v>
      </c>
      <c r="T3004" s="5">
        <v>33</v>
      </c>
      <c r="U3004" s="5">
        <v>0</v>
      </c>
      <c r="V3004" s="5">
        <v>0</v>
      </c>
      <c r="W3004" s="5">
        <v>0</v>
      </c>
      <c r="Z3004" s="5">
        <v>0</v>
      </c>
      <c r="AC3004" s="5">
        <v>0</v>
      </c>
      <c r="AF3004" s="5">
        <v>0</v>
      </c>
      <c r="AI3004" s="7">
        <v>941.99800000000005</v>
      </c>
      <c r="AJ3004" s="7">
        <v>17.8809</v>
      </c>
      <c r="AK3004" s="5" t="s">
        <v>148</v>
      </c>
      <c r="AZ3004" s="5" t="s">
        <v>185</v>
      </c>
      <c r="BB3004" s="5" t="s">
        <v>74</v>
      </c>
    </row>
    <row r="3005" spans="1:57" x14ac:dyDescent="0.25">
      <c r="A3005" s="5">
        <v>3004</v>
      </c>
      <c r="B3005" s="6">
        <v>42566.130844907406</v>
      </c>
      <c r="C3005" s="6">
        <v>42566.219733796293</v>
      </c>
      <c r="D3005" s="5" t="s">
        <v>336</v>
      </c>
      <c r="E3005" s="5" t="s">
        <v>68</v>
      </c>
      <c r="F3005" s="5" t="s">
        <v>337</v>
      </c>
      <c r="G3005" s="5" t="s">
        <v>64</v>
      </c>
      <c r="H3005" s="5" t="s">
        <v>319</v>
      </c>
      <c r="I3005" s="5" t="s">
        <v>69</v>
      </c>
      <c r="J3005" s="5" t="s">
        <v>65</v>
      </c>
      <c r="K3005" s="5" t="s">
        <v>65</v>
      </c>
      <c r="L3005" s="5">
        <v>0</v>
      </c>
      <c r="M3005" s="5" t="s">
        <v>70</v>
      </c>
      <c r="N3005" s="5" t="s">
        <v>70</v>
      </c>
      <c r="O3005" s="7">
        <v>0</v>
      </c>
      <c r="P3005" s="7">
        <v>0</v>
      </c>
      <c r="Q3005" s="7">
        <v>0</v>
      </c>
      <c r="R3005" s="7">
        <v>0</v>
      </c>
      <c r="T3005" s="5">
        <v>0</v>
      </c>
      <c r="U3005" s="5">
        <v>0</v>
      </c>
      <c r="V3005" s="5">
        <v>0</v>
      </c>
      <c r="W3005" s="5">
        <v>0</v>
      </c>
      <c r="Z3005" s="5">
        <v>0</v>
      </c>
      <c r="AC3005" s="5">
        <v>0</v>
      </c>
      <c r="AF3005" s="5">
        <v>0</v>
      </c>
      <c r="AK3005" s="5" t="s">
        <v>148</v>
      </c>
      <c r="AZ3005" s="5" t="s">
        <v>185</v>
      </c>
      <c r="BB3005" s="5" t="s">
        <v>74</v>
      </c>
    </row>
    <row r="3006" spans="1:57" x14ac:dyDescent="0.25">
      <c r="A3006" s="5">
        <v>3005</v>
      </c>
      <c r="B3006" s="6">
        <v>42566.047511574077</v>
      </c>
      <c r="C3006" s="6">
        <v>42566.207870370374</v>
      </c>
      <c r="D3006" s="5" t="s">
        <v>336</v>
      </c>
      <c r="E3006" s="5" t="s">
        <v>68</v>
      </c>
      <c r="F3006" s="5" t="s">
        <v>337</v>
      </c>
      <c r="G3006" s="5" t="s">
        <v>64</v>
      </c>
      <c r="H3006" s="5" t="s">
        <v>319</v>
      </c>
      <c r="I3006" s="5" t="s">
        <v>69</v>
      </c>
      <c r="J3006" s="5" t="s">
        <v>65</v>
      </c>
      <c r="K3006" s="5" t="s">
        <v>65</v>
      </c>
      <c r="L3006" s="5">
        <v>4902</v>
      </c>
      <c r="M3006" s="5" t="s">
        <v>70</v>
      </c>
      <c r="N3006" s="5" t="s">
        <v>70</v>
      </c>
      <c r="O3006" s="7">
        <v>0</v>
      </c>
      <c r="P3006" s="7">
        <v>0</v>
      </c>
      <c r="Q3006" s="7">
        <v>0</v>
      </c>
      <c r="R3006" s="7">
        <v>0</v>
      </c>
      <c r="T3006" s="5">
        <v>33</v>
      </c>
      <c r="U3006" s="5">
        <v>0</v>
      </c>
      <c r="V3006" s="5">
        <v>0</v>
      </c>
      <c r="W3006" s="5">
        <v>0</v>
      </c>
      <c r="Z3006" s="5">
        <v>0</v>
      </c>
      <c r="AC3006" s="5">
        <v>0</v>
      </c>
      <c r="AF3006" s="5">
        <v>0</v>
      </c>
      <c r="AI3006" s="7">
        <v>957.27149999999995</v>
      </c>
      <c r="AJ3006" s="7">
        <v>4.8999999999999998E-3</v>
      </c>
      <c r="AK3006" s="5" t="s">
        <v>149</v>
      </c>
      <c r="AZ3006" s="5" t="s">
        <v>186</v>
      </c>
      <c r="BB3006" s="5" t="s">
        <v>71</v>
      </c>
    </row>
    <row r="3007" spans="1:57" x14ac:dyDescent="0.25">
      <c r="A3007" s="5">
        <v>3006</v>
      </c>
      <c r="B3007" s="6">
        <v>42565.964178240742</v>
      </c>
      <c r="C3007" s="6">
        <v>42566.138622685183</v>
      </c>
      <c r="D3007" s="5" t="s">
        <v>336</v>
      </c>
      <c r="E3007" s="5" t="s">
        <v>68</v>
      </c>
      <c r="F3007" s="5" t="s">
        <v>337</v>
      </c>
      <c r="G3007" s="5" t="s">
        <v>64</v>
      </c>
      <c r="H3007" s="5" t="s">
        <v>319</v>
      </c>
      <c r="I3007" s="5" t="s">
        <v>69</v>
      </c>
      <c r="J3007" s="5" t="s">
        <v>65</v>
      </c>
      <c r="K3007" s="5" t="s">
        <v>65</v>
      </c>
      <c r="L3007" s="5">
        <v>3935</v>
      </c>
      <c r="M3007" s="5" t="s">
        <v>70</v>
      </c>
      <c r="N3007" s="5" t="s">
        <v>70</v>
      </c>
      <c r="O3007" s="7">
        <v>0</v>
      </c>
      <c r="P3007" s="7">
        <v>0</v>
      </c>
      <c r="Q3007" s="7">
        <v>0</v>
      </c>
      <c r="R3007" s="7">
        <v>0</v>
      </c>
      <c r="T3007" s="5">
        <v>33</v>
      </c>
      <c r="U3007" s="5">
        <v>0</v>
      </c>
      <c r="V3007" s="5">
        <v>0</v>
      </c>
      <c r="W3007" s="5">
        <v>0</v>
      </c>
      <c r="Z3007" s="5">
        <v>0</v>
      </c>
      <c r="AC3007" s="5">
        <v>0</v>
      </c>
      <c r="AF3007" s="5">
        <v>0</v>
      </c>
      <c r="AI3007" s="7">
        <v>957.61429999999996</v>
      </c>
      <c r="AJ3007" s="7">
        <v>2.8999999999999998E-3</v>
      </c>
      <c r="AK3007" s="5" t="s">
        <v>189</v>
      </c>
      <c r="AZ3007" s="5" t="s">
        <v>186</v>
      </c>
      <c r="BB3007" s="5" t="s">
        <v>71</v>
      </c>
    </row>
    <row r="3008" spans="1:57" x14ac:dyDescent="0.25">
      <c r="A3008" s="5">
        <v>3007</v>
      </c>
      <c r="B3008" s="6">
        <v>42565.964178240742</v>
      </c>
      <c r="C3008" s="6">
        <v>42566.150243055556</v>
      </c>
      <c r="D3008" s="5" t="s">
        <v>336</v>
      </c>
      <c r="E3008" s="5" t="s">
        <v>68</v>
      </c>
      <c r="F3008" s="5" t="s">
        <v>337</v>
      </c>
      <c r="G3008" s="5" t="s">
        <v>64</v>
      </c>
      <c r="H3008" s="5" t="s">
        <v>319</v>
      </c>
      <c r="I3008" s="5" t="s">
        <v>69</v>
      </c>
      <c r="J3008" s="5" t="s">
        <v>65</v>
      </c>
      <c r="K3008" s="5" t="s">
        <v>65</v>
      </c>
      <c r="L3008" s="5">
        <v>16367148</v>
      </c>
      <c r="M3008" s="5" t="s">
        <v>70</v>
      </c>
      <c r="N3008" s="5" t="s">
        <v>70</v>
      </c>
      <c r="O3008" s="7">
        <v>0</v>
      </c>
      <c r="P3008" s="7">
        <v>0</v>
      </c>
      <c r="Q3008" s="7">
        <v>0</v>
      </c>
      <c r="R3008" s="7">
        <v>0</v>
      </c>
      <c r="T3008" s="5">
        <v>33</v>
      </c>
      <c r="U3008" s="5">
        <v>0</v>
      </c>
      <c r="V3008" s="5">
        <v>0</v>
      </c>
      <c r="W3008" s="5">
        <v>0</v>
      </c>
      <c r="Z3008" s="5">
        <v>0</v>
      </c>
      <c r="AC3008" s="5">
        <v>0</v>
      </c>
      <c r="AF3008" s="5">
        <v>0</v>
      </c>
      <c r="AI3008" s="7">
        <v>957.61130000000003</v>
      </c>
      <c r="AJ3008" s="7">
        <v>15.6084</v>
      </c>
      <c r="AK3008" s="5" t="s">
        <v>148</v>
      </c>
      <c r="AZ3008" s="5" t="s">
        <v>185</v>
      </c>
      <c r="BB3008" s="5" t="s">
        <v>74</v>
      </c>
    </row>
    <row r="3009" spans="1:57" x14ac:dyDescent="0.25">
      <c r="A3009" s="5">
        <v>3008</v>
      </c>
      <c r="B3009" s="6">
        <v>42565.940034722225</v>
      </c>
      <c r="D3009" s="5" t="s">
        <v>317</v>
      </c>
      <c r="E3009" s="5" t="s">
        <v>318</v>
      </c>
      <c r="F3009" s="5" t="s">
        <v>317</v>
      </c>
      <c r="G3009" s="5" t="s">
        <v>80</v>
      </c>
      <c r="H3009" s="5" t="s">
        <v>319</v>
      </c>
      <c r="I3009" s="5" t="s">
        <v>320</v>
      </c>
      <c r="J3009" s="5" t="s">
        <v>65</v>
      </c>
      <c r="K3009" s="5" t="s">
        <v>65</v>
      </c>
      <c r="M3009" s="5" t="s">
        <v>321</v>
      </c>
      <c r="N3009" s="5" t="s">
        <v>66</v>
      </c>
      <c r="O3009" s="7">
        <v>0</v>
      </c>
      <c r="P3009" s="7">
        <v>0</v>
      </c>
      <c r="Q3009" s="7">
        <v>0</v>
      </c>
      <c r="R3009" s="7">
        <v>0</v>
      </c>
      <c r="T3009" s="5">
        <v>0</v>
      </c>
      <c r="W3009" s="5">
        <v>0</v>
      </c>
      <c r="Y3009" s="5">
        <v>0</v>
      </c>
      <c r="Z3009" s="5">
        <v>0</v>
      </c>
      <c r="AB3009" s="5">
        <v>0</v>
      </c>
      <c r="AC3009" s="5">
        <v>0</v>
      </c>
      <c r="AE3009" s="5">
        <v>0</v>
      </c>
      <c r="AF3009" s="5">
        <v>0</v>
      </c>
      <c r="AH3009" s="5">
        <v>0</v>
      </c>
      <c r="AJ3009" s="7">
        <v>0</v>
      </c>
      <c r="BB3009" s="5" t="s">
        <v>322</v>
      </c>
      <c r="BD3009" s="5" t="s">
        <v>323</v>
      </c>
      <c r="BE3009" s="5" t="s">
        <v>324</v>
      </c>
    </row>
    <row r="3010" spans="1:57" x14ac:dyDescent="0.25">
      <c r="A3010" s="5">
        <v>3009</v>
      </c>
      <c r="B3010" s="6">
        <v>42565.937280092592</v>
      </c>
      <c r="D3010" s="5" t="s">
        <v>318</v>
      </c>
      <c r="E3010" s="5" t="s">
        <v>356</v>
      </c>
      <c r="G3010" s="5" t="s">
        <v>64</v>
      </c>
      <c r="H3010" s="5" t="s">
        <v>319</v>
      </c>
      <c r="I3010" s="5" t="s">
        <v>75</v>
      </c>
      <c r="J3010" s="5" t="s">
        <v>65</v>
      </c>
      <c r="K3010" s="5" t="s">
        <v>65</v>
      </c>
      <c r="M3010" s="5" t="s">
        <v>215</v>
      </c>
      <c r="N3010" s="5" t="s">
        <v>66</v>
      </c>
      <c r="O3010" s="7">
        <v>0</v>
      </c>
      <c r="P3010" s="7">
        <v>0</v>
      </c>
      <c r="Q3010" s="7">
        <v>0</v>
      </c>
      <c r="R3010" s="7">
        <v>0</v>
      </c>
      <c r="T3010" s="5">
        <v>0</v>
      </c>
      <c r="W3010" s="5">
        <v>0</v>
      </c>
      <c r="Y3010" s="5">
        <v>0</v>
      </c>
      <c r="Z3010" s="5">
        <v>0</v>
      </c>
      <c r="AB3010" s="5">
        <v>0</v>
      </c>
      <c r="AC3010" s="5">
        <v>0</v>
      </c>
      <c r="AE3010" s="5">
        <v>0</v>
      </c>
      <c r="AF3010" s="5">
        <v>0</v>
      </c>
      <c r="AH3010" s="5">
        <v>0</v>
      </c>
      <c r="AJ3010" s="7">
        <v>0</v>
      </c>
      <c r="AZ3010" s="5" t="s">
        <v>175</v>
      </c>
      <c r="BB3010" s="5" t="s">
        <v>77</v>
      </c>
      <c r="BD3010" s="5" t="s">
        <v>327</v>
      </c>
      <c r="BE3010" s="5" t="s">
        <v>67</v>
      </c>
    </row>
    <row r="3011" spans="1:57" x14ac:dyDescent="0.25">
      <c r="A3011" s="5">
        <v>3010</v>
      </c>
      <c r="B3011" s="6">
        <v>42565.936990740738</v>
      </c>
      <c r="D3011" s="5" t="s">
        <v>317</v>
      </c>
      <c r="E3011" s="5" t="s">
        <v>318</v>
      </c>
      <c r="F3011" s="5" t="s">
        <v>317</v>
      </c>
      <c r="G3011" s="5" t="s">
        <v>80</v>
      </c>
      <c r="H3011" s="5" t="s">
        <v>319</v>
      </c>
      <c r="I3011" s="5" t="s">
        <v>320</v>
      </c>
      <c r="J3011" s="5" t="s">
        <v>65</v>
      </c>
      <c r="K3011" s="5" t="s">
        <v>65</v>
      </c>
      <c r="M3011" s="5" t="s">
        <v>321</v>
      </c>
      <c r="N3011" s="5" t="s">
        <v>66</v>
      </c>
      <c r="O3011" s="7">
        <v>0</v>
      </c>
      <c r="P3011" s="7">
        <v>0</v>
      </c>
      <c r="Q3011" s="7">
        <v>0</v>
      </c>
      <c r="R3011" s="7">
        <v>0</v>
      </c>
      <c r="T3011" s="5">
        <v>0</v>
      </c>
      <c r="W3011" s="5">
        <v>0</v>
      </c>
      <c r="Y3011" s="5">
        <v>0</v>
      </c>
      <c r="Z3011" s="5">
        <v>0</v>
      </c>
      <c r="AB3011" s="5">
        <v>0</v>
      </c>
      <c r="AC3011" s="5">
        <v>0</v>
      </c>
      <c r="AE3011" s="5">
        <v>0</v>
      </c>
      <c r="AF3011" s="5">
        <v>0</v>
      </c>
      <c r="AH3011" s="5">
        <v>0</v>
      </c>
      <c r="AJ3011" s="7">
        <v>0</v>
      </c>
      <c r="BB3011" s="5" t="s">
        <v>322</v>
      </c>
      <c r="BD3011" s="5" t="s">
        <v>323</v>
      </c>
      <c r="BE3011" s="5" t="s">
        <v>324</v>
      </c>
    </row>
    <row r="3012" spans="1:57" x14ac:dyDescent="0.25">
      <c r="A3012" s="5">
        <v>3011</v>
      </c>
      <c r="B3012" s="6">
        <v>42565.899247685185</v>
      </c>
      <c r="D3012" s="5" t="s">
        <v>318</v>
      </c>
      <c r="E3012" s="5" t="s">
        <v>344</v>
      </c>
      <c r="G3012" s="5" t="s">
        <v>64</v>
      </c>
      <c r="H3012" s="5" t="s">
        <v>319</v>
      </c>
      <c r="I3012" s="5" t="s">
        <v>75</v>
      </c>
      <c r="J3012" s="5" t="s">
        <v>65</v>
      </c>
      <c r="K3012" s="5" t="s">
        <v>65</v>
      </c>
      <c r="M3012" s="5" t="s">
        <v>263</v>
      </c>
      <c r="N3012" s="5" t="s">
        <v>66</v>
      </c>
      <c r="O3012" s="7">
        <v>0</v>
      </c>
      <c r="P3012" s="7">
        <v>0</v>
      </c>
      <c r="Q3012" s="7">
        <v>0</v>
      </c>
      <c r="R3012" s="7">
        <v>0</v>
      </c>
      <c r="T3012" s="5">
        <v>0</v>
      </c>
      <c r="W3012" s="5">
        <v>0</v>
      </c>
      <c r="Y3012" s="5">
        <v>0</v>
      </c>
      <c r="Z3012" s="5">
        <v>0</v>
      </c>
      <c r="AB3012" s="5">
        <v>0</v>
      </c>
      <c r="AC3012" s="5">
        <v>0</v>
      </c>
      <c r="AE3012" s="5">
        <v>0</v>
      </c>
      <c r="AF3012" s="5">
        <v>0</v>
      </c>
      <c r="AH3012" s="5">
        <v>0</v>
      </c>
      <c r="AJ3012" s="7">
        <v>0</v>
      </c>
      <c r="AZ3012" s="5" t="s">
        <v>175</v>
      </c>
      <c r="BB3012" s="5" t="s">
        <v>77</v>
      </c>
      <c r="BD3012" s="5" t="s">
        <v>361</v>
      </c>
      <c r="BE3012" s="5" t="s">
        <v>67</v>
      </c>
    </row>
    <row r="3013" spans="1:57" x14ac:dyDescent="0.25">
      <c r="A3013" s="5">
        <v>3012</v>
      </c>
      <c r="B3013" s="6">
        <v>42565.898900462962</v>
      </c>
      <c r="D3013" s="5" t="s">
        <v>318</v>
      </c>
      <c r="E3013" s="5" t="s">
        <v>344</v>
      </c>
      <c r="G3013" s="5" t="s">
        <v>64</v>
      </c>
      <c r="H3013" s="5" t="s">
        <v>319</v>
      </c>
      <c r="I3013" s="5" t="s">
        <v>75</v>
      </c>
      <c r="J3013" s="5" t="s">
        <v>65</v>
      </c>
      <c r="K3013" s="5" t="s">
        <v>65</v>
      </c>
      <c r="M3013" s="5" t="s">
        <v>502</v>
      </c>
      <c r="N3013" s="5" t="s">
        <v>66</v>
      </c>
      <c r="O3013" s="7">
        <v>0</v>
      </c>
      <c r="P3013" s="7">
        <v>0</v>
      </c>
      <c r="Q3013" s="7">
        <v>0</v>
      </c>
      <c r="R3013" s="7">
        <v>0</v>
      </c>
      <c r="T3013" s="5">
        <v>0</v>
      </c>
      <c r="W3013" s="5">
        <v>0</v>
      </c>
      <c r="Y3013" s="5">
        <v>0</v>
      </c>
      <c r="Z3013" s="5">
        <v>0</v>
      </c>
      <c r="AB3013" s="5">
        <v>0</v>
      </c>
      <c r="AC3013" s="5">
        <v>0</v>
      </c>
      <c r="AE3013" s="5">
        <v>0</v>
      </c>
      <c r="AF3013" s="5">
        <v>0</v>
      </c>
      <c r="AH3013" s="5">
        <v>0</v>
      </c>
      <c r="AJ3013" s="7">
        <v>0</v>
      </c>
      <c r="AZ3013" s="5" t="s">
        <v>175</v>
      </c>
      <c r="BB3013" s="5" t="s">
        <v>77</v>
      </c>
      <c r="BD3013" s="5" t="s">
        <v>361</v>
      </c>
      <c r="BE3013" s="5" t="s">
        <v>67</v>
      </c>
    </row>
    <row r="3014" spans="1:57" x14ac:dyDescent="0.25">
      <c r="A3014" s="5">
        <v>3013</v>
      </c>
      <c r="B3014" s="6">
        <v>42565.885578703703</v>
      </c>
      <c r="D3014" s="5" t="s">
        <v>318</v>
      </c>
      <c r="E3014" s="5" t="s">
        <v>344</v>
      </c>
      <c r="G3014" s="5" t="s">
        <v>64</v>
      </c>
      <c r="H3014" s="5" t="s">
        <v>319</v>
      </c>
      <c r="I3014" s="5" t="s">
        <v>75</v>
      </c>
      <c r="J3014" s="5" t="s">
        <v>65</v>
      </c>
      <c r="K3014" s="5" t="s">
        <v>65</v>
      </c>
      <c r="M3014" s="5" t="s">
        <v>386</v>
      </c>
      <c r="N3014" s="5" t="s">
        <v>66</v>
      </c>
      <c r="O3014" s="7">
        <v>0</v>
      </c>
      <c r="P3014" s="7">
        <v>0</v>
      </c>
      <c r="Q3014" s="7">
        <v>0</v>
      </c>
      <c r="R3014" s="7">
        <v>0</v>
      </c>
      <c r="T3014" s="5">
        <v>0</v>
      </c>
      <c r="W3014" s="5">
        <v>0</v>
      </c>
      <c r="Y3014" s="5">
        <v>0</v>
      </c>
      <c r="Z3014" s="5">
        <v>0</v>
      </c>
      <c r="AB3014" s="5">
        <v>0</v>
      </c>
      <c r="AC3014" s="5">
        <v>0</v>
      </c>
      <c r="AE3014" s="5">
        <v>0</v>
      </c>
      <c r="AF3014" s="5">
        <v>0</v>
      </c>
      <c r="AH3014" s="5">
        <v>0</v>
      </c>
      <c r="AJ3014" s="7">
        <v>0</v>
      </c>
      <c r="AZ3014" s="5" t="s">
        <v>175</v>
      </c>
      <c r="BB3014" s="5" t="s">
        <v>77</v>
      </c>
      <c r="BD3014" s="5" t="s">
        <v>361</v>
      </c>
      <c r="BE3014" s="5" t="s">
        <v>67</v>
      </c>
    </row>
    <row r="3015" spans="1:57" x14ac:dyDescent="0.25">
      <c r="A3015" s="5">
        <v>3014</v>
      </c>
      <c r="B3015" s="6">
        <v>42565.880844907406</v>
      </c>
      <c r="C3015" s="6">
        <v>42566.053148148145</v>
      </c>
      <c r="D3015" s="5" t="s">
        <v>336</v>
      </c>
      <c r="E3015" s="5" t="s">
        <v>241</v>
      </c>
      <c r="F3015" s="5" t="s">
        <v>337</v>
      </c>
      <c r="G3015" s="5" t="s">
        <v>64</v>
      </c>
      <c r="H3015" s="5" t="s">
        <v>319</v>
      </c>
      <c r="I3015" s="5" t="s">
        <v>69</v>
      </c>
      <c r="J3015" s="5" t="s">
        <v>65</v>
      </c>
      <c r="K3015" s="5" t="s">
        <v>65</v>
      </c>
      <c r="L3015" s="5">
        <v>408585</v>
      </c>
      <c r="M3015" s="5" t="s">
        <v>70</v>
      </c>
      <c r="N3015" s="5" t="s">
        <v>70</v>
      </c>
      <c r="O3015" s="7">
        <v>0</v>
      </c>
      <c r="P3015" s="7">
        <v>0</v>
      </c>
      <c r="Q3015" s="7">
        <v>0</v>
      </c>
      <c r="R3015" s="7">
        <v>0</v>
      </c>
      <c r="T3015" s="5">
        <v>33</v>
      </c>
      <c r="U3015" s="5">
        <v>0</v>
      </c>
      <c r="V3015" s="5">
        <v>0</v>
      </c>
      <c r="W3015" s="5">
        <v>0</v>
      </c>
      <c r="Z3015" s="5">
        <v>0</v>
      </c>
      <c r="AC3015" s="5">
        <v>0</v>
      </c>
      <c r="AF3015" s="5">
        <v>0</v>
      </c>
      <c r="AI3015" s="7">
        <v>958.08299999999997</v>
      </c>
      <c r="AJ3015" s="7">
        <v>0.3906</v>
      </c>
      <c r="AK3015" s="5" t="s">
        <v>190</v>
      </c>
      <c r="AZ3015" s="5" t="s">
        <v>185</v>
      </c>
      <c r="BB3015" s="5" t="s">
        <v>74</v>
      </c>
    </row>
    <row r="3016" spans="1:57" x14ac:dyDescent="0.25">
      <c r="A3016" s="5">
        <v>3015</v>
      </c>
      <c r="B3016" s="6">
        <v>42565.880844907406</v>
      </c>
      <c r="C3016" s="6">
        <v>42566.059861111113</v>
      </c>
      <c r="D3016" s="5" t="s">
        <v>336</v>
      </c>
      <c r="E3016" s="5" t="s">
        <v>241</v>
      </c>
      <c r="F3016" s="5" t="s">
        <v>337</v>
      </c>
      <c r="G3016" s="5" t="s">
        <v>64</v>
      </c>
      <c r="H3016" s="5" t="s">
        <v>319</v>
      </c>
      <c r="I3016" s="5" t="s">
        <v>69</v>
      </c>
      <c r="J3016" s="5" t="s">
        <v>65</v>
      </c>
      <c r="K3016" s="5" t="s">
        <v>65</v>
      </c>
      <c r="L3016" s="5">
        <v>97289</v>
      </c>
      <c r="M3016" s="5" t="s">
        <v>70</v>
      </c>
      <c r="N3016" s="5" t="s">
        <v>70</v>
      </c>
      <c r="O3016" s="7">
        <v>0</v>
      </c>
      <c r="P3016" s="7">
        <v>0</v>
      </c>
      <c r="Q3016" s="7">
        <v>0</v>
      </c>
      <c r="R3016" s="7">
        <v>0</v>
      </c>
      <c r="T3016" s="5">
        <v>33</v>
      </c>
      <c r="U3016" s="5">
        <v>0</v>
      </c>
      <c r="V3016" s="5">
        <v>0</v>
      </c>
      <c r="W3016" s="5">
        <v>0</v>
      </c>
      <c r="Z3016" s="5">
        <v>0</v>
      </c>
      <c r="AC3016" s="5">
        <v>0</v>
      </c>
      <c r="AF3016" s="5">
        <v>0</v>
      </c>
      <c r="AI3016" s="7">
        <v>958.09860000000003</v>
      </c>
      <c r="AJ3016" s="7">
        <v>9.3799999999999994E-2</v>
      </c>
      <c r="AK3016" s="5" t="s">
        <v>189</v>
      </c>
      <c r="AZ3016" s="5" t="s">
        <v>186</v>
      </c>
      <c r="BB3016" s="5" t="s">
        <v>71</v>
      </c>
    </row>
    <row r="3017" spans="1:57" x14ac:dyDescent="0.25">
      <c r="A3017" s="5">
        <v>3016</v>
      </c>
      <c r="B3017" s="6">
        <v>42565.873252314814</v>
      </c>
      <c r="D3017" s="5" t="s">
        <v>318</v>
      </c>
      <c r="E3017" s="5" t="s">
        <v>330</v>
      </c>
      <c r="G3017" s="5" t="s">
        <v>64</v>
      </c>
      <c r="H3017" s="5" t="s">
        <v>319</v>
      </c>
      <c r="I3017" s="5" t="s">
        <v>75</v>
      </c>
      <c r="J3017" s="5" t="s">
        <v>65</v>
      </c>
      <c r="K3017" s="5" t="s">
        <v>65</v>
      </c>
      <c r="M3017" s="5" t="s">
        <v>843</v>
      </c>
      <c r="N3017" s="5" t="s">
        <v>183</v>
      </c>
      <c r="O3017" s="7">
        <v>0</v>
      </c>
      <c r="P3017" s="7">
        <v>0</v>
      </c>
      <c r="Q3017" s="7">
        <v>0</v>
      </c>
      <c r="R3017" s="7">
        <v>0</v>
      </c>
      <c r="T3017" s="5">
        <v>0</v>
      </c>
      <c r="W3017" s="5">
        <v>0</v>
      </c>
      <c r="Y3017" s="5">
        <v>0</v>
      </c>
      <c r="Z3017" s="5">
        <v>0</v>
      </c>
      <c r="AB3017" s="5">
        <v>0</v>
      </c>
      <c r="AC3017" s="5">
        <v>0</v>
      </c>
      <c r="AE3017" s="5">
        <v>0</v>
      </c>
      <c r="AF3017" s="5">
        <v>0</v>
      </c>
      <c r="AH3017" s="5">
        <v>0</v>
      </c>
      <c r="AJ3017" s="7">
        <v>0</v>
      </c>
      <c r="AZ3017" s="5" t="s">
        <v>175</v>
      </c>
      <c r="BB3017" s="5" t="s">
        <v>77</v>
      </c>
      <c r="BD3017" s="5" t="s">
        <v>589</v>
      </c>
      <c r="BE3017" s="5" t="s">
        <v>67</v>
      </c>
    </row>
    <row r="3018" spans="1:57" x14ac:dyDescent="0.25">
      <c r="A3018" s="5">
        <v>3017</v>
      </c>
      <c r="B3018" s="6">
        <v>42565.862569444442</v>
      </c>
      <c r="D3018" s="5" t="s">
        <v>344</v>
      </c>
      <c r="E3018" s="5" t="s">
        <v>318</v>
      </c>
      <c r="G3018" s="5" t="s">
        <v>64</v>
      </c>
      <c r="H3018" s="5" t="s">
        <v>319</v>
      </c>
      <c r="I3018" s="5" t="s">
        <v>176</v>
      </c>
      <c r="J3018" s="5" t="s">
        <v>65</v>
      </c>
      <c r="K3018" s="5" t="s">
        <v>65</v>
      </c>
      <c r="M3018" s="5" t="s">
        <v>844</v>
      </c>
      <c r="N3018" s="5" t="s">
        <v>219</v>
      </c>
      <c r="O3018" s="7">
        <v>0</v>
      </c>
      <c r="P3018" s="7">
        <v>0</v>
      </c>
      <c r="Q3018" s="7">
        <v>0</v>
      </c>
      <c r="R3018" s="7">
        <v>0</v>
      </c>
      <c r="T3018" s="5">
        <v>0</v>
      </c>
      <c r="W3018" s="5">
        <v>0</v>
      </c>
      <c r="Y3018" s="5">
        <v>0</v>
      </c>
      <c r="Z3018" s="5">
        <v>0</v>
      </c>
      <c r="AB3018" s="5">
        <v>0</v>
      </c>
      <c r="AC3018" s="5">
        <v>0</v>
      </c>
      <c r="AE3018" s="5">
        <v>0</v>
      </c>
      <c r="AF3018" s="5">
        <v>0</v>
      </c>
      <c r="AH3018" s="5">
        <v>0</v>
      </c>
      <c r="AJ3018" s="7">
        <v>0</v>
      </c>
      <c r="AZ3018" s="5" t="s">
        <v>175</v>
      </c>
      <c r="BB3018" s="5" t="s">
        <v>178</v>
      </c>
      <c r="BD3018" s="5" t="s">
        <v>391</v>
      </c>
      <c r="BE3018" s="5" t="s">
        <v>67</v>
      </c>
    </row>
    <row r="3019" spans="1:57" x14ac:dyDescent="0.25">
      <c r="A3019" s="5">
        <v>3018</v>
      </c>
      <c r="B3019" s="6">
        <v>42565.807962962965</v>
      </c>
      <c r="D3019" s="5" t="s">
        <v>318</v>
      </c>
      <c r="E3019" s="5" t="s">
        <v>330</v>
      </c>
      <c r="G3019" s="5" t="s">
        <v>64</v>
      </c>
      <c r="H3019" s="5" t="s">
        <v>319</v>
      </c>
      <c r="I3019" s="5" t="s">
        <v>75</v>
      </c>
      <c r="J3019" s="5" t="s">
        <v>65</v>
      </c>
      <c r="K3019" s="5" t="s">
        <v>65</v>
      </c>
      <c r="M3019" s="5" t="s">
        <v>633</v>
      </c>
      <c r="N3019" s="5" t="s">
        <v>200</v>
      </c>
      <c r="O3019" s="7">
        <v>0</v>
      </c>
      <c r="P3019" s="7">
        <v>0</v>
      </c>
      <c r="Q3019" s="7">
        <v>0</v>
      </c>
      <c r="R3019" s="7">
        <v>0</v>
      </c>
      <c r="T3019" s="5">
        <v>0</v>
      </c>
      <c r="W3019" s="5">
        <v>0</v>
      </c>
      <c r="Y3019" s="5">
        <v>0</v>
      </c>
      <c r="Z3019" s="5">
        <v>0</v>
      </c>
      <c r="AB3019" s="5">
        <v>0</v>
      </c>
      <c r="AC3019" s="5">
        <v>0</v>
      </c>
      <c r="AE3019" s="5">
        <v>0</v>
      </c>
      <c r="AF3019" s="5">
        <v>0</v>
      </c>
      <c r="AH3019" s="5">
        <v>0</v>
      </c>
      <c r="AJ3019" s="7">
        <v>0</v>
      </c>
      <c r="AZ3019" s="5" t="s">
        <v>175</v>
      </c>
      <c r="BB3019" s="5" t="s">
        <v>77</v>
      </c>
      <c r="BD3019" s="5" t="s">
        <v>394</v>
      </c>
      <c r="BE3019" s="5" t="s">
        <v>67</v>
      </c>
    </row>
    <row r="3020" spans="1:57" x14ac:dyDescent="0.25">
      <c r="A3020" s="5">
        <v>3019</v>
      </c>
      <c r="B3020" s="6">
        <v>42565.774155092593</v>
      </c>
      <c r="C3020" s="6">
        <v>42565.817835648151</v>
      </c>
      <c r="D3020" s="5" t="s">
        <v>336</v>
      </c>
      <c r="E3020" s="5" t="s">
        <v>68</v>
      </c>
      <c r="G3020" s="5" t="s">
        <v>64</v>
      </c>
      <c r="H3020" s="5" t="s">
        <v>319</v>
      </c>
      <c r="I3020" s="5" t="s">
        <v>69</v>
      </c>
      <c r="J3020" s="5" t="s">
        <v>65</v>
      </c>
      <c r="K3020" s="5" t="s">
        <v>65</v>
      </c>
      <c r="L3020" s="5">
        <v>49248</v>
      </c>
      <c r="M3020" s="5" t="s">
        <v>70</v>
      </c>
      <c r="N3020" s="5" t="s">
        <v>70</v>
      </c>
      <c r="O3020" s="7">
        <v>0</v>
      </c>
      <c r="P3020" s="7">
        <v>0</v>
      </c>
      <c r="Q3020" s="7">
        <v>0</v>
      </c>
      <c r="R3020" s="7">
        <v>0</v>
      </c>
      <c r="T3020" s="5">
        <v>33</v>
      </c>
      <c r="U3020" s="5">
        <v>0</v>
      </c>
      <c r="V3020" s="5">
        <v>0</v>
      </c>
      <c r="W3020" s="5">
        <v>0</v>
      </c>
      <c r="Z3020" s="5">
        <v>0</v>
      </c>
      <c r="AC3020" s="5">
        <v>0</v>
      </c>
      <c r="AF3020" s="5">
        <v>0</v>
      </c>
      <c r="AI3020" s="7">
        <v>958.14649999999995</v>
      </c>
      <c r="AJ3020" s="7">
        <v>4.7899999999999998E-2</v>
      </c>
      <c r="AK3020" s="5" t="s">
        <v>148</v>
      </c>
      <c r="AZ3020" s="5" t="s">
        <v>185</v>
      </c>
      <c r="BB3020" s="5" t="s">
        <v>74</v>
      </c>
    </row>
    <row r="3021" spans="1:57" x14ac:dyDescent="0.25">
      <c r="A3021" s="5">
        <v>3020</v>
      </c>
      <c r="B3021" s="6">
        <v>42565.774155092593</v>
      </c>
      <c r="C3021" s="6">
        <v>42565.817835648151</v>
      </c>
      <c r="D3021" s="5" t="s">
        <v>336</v>
      </c>
      <c r="E3021" s="5" t="s">
        <v>68</v>
      </c>
      <c r="G3021" s="5" t="s">
        <v>64</v>
      </c>
      <c r="H3021" s="5" t="s">
        <v>319</v>
      </c>
      <c r="I3021" s="5" t="s">
        <v>69</v>
      </c>
      <c r="J3021" s="5" t="s">
        <v>65</v>
      </c>
      <c r="K3021" s="5" t="s">
        <v>65</v>
      </c>
      <c r="L3021" s="5">
        <v>4473</v>
      </c>
      <c r="M3021" s="5" t="s">
        <v>70</v>
      </c>
      <c r="N3021" s="5" t="s">
        <v>70</v>
      </c>
      <c r="O3021" s="7">
        <v>0</v>
      </c>
      <c r="P3021" s="7">
        <v>0</v>
      </c>
      <c r="Q3021" s="7">
        <v>0</v>
      </c>
      <c r="R3021" s="7">
        <v>0</v>
      </c>
      <c r="T3021" s="5">
        <v>33</v>
      </c>
      <c r="U3021" s="5">
        <v>0</v>
      </c>
      <c r="V3021" s="5">
        <v>0</v>
      </c>
      <c r="W3021" s="5">
        <v>0</v>
      </c>
      <c r="Z3021" s="5">
        <v>0</v>
      </c>
      <c r="AC3021" s="5">
        <v>0</v>
      </c>
      <c r="AF3021" s="5">
        <v>0</v>
      </c>
      <c r="AI3021" s="7">
        <v>958.15139999999997</v>
      </c>
      <c r="AJ3021" s="7">
        <v>4.8999999999999998E-3</v>
      </c>
      <c r="AK3021" s="5" t="s">
        <v>149</v>
      </c>
      <c r="AZ3021" s="5" t="s">
        <v>186</v>
      </c>
      <c r="BB3021" s="5" t="s">
        <v>71</v>
      </c>
    </row>
    <row r="3022" spans="1:57" x14ac:dyDescent="0.25">
      <c r="A3022" s="5">
        <v>3021</v>
      </c>
      <c r="B3022" s="6">
        <v>42565.744421296295</v>
      </c>
      <c r="C3022" s="6">
        <v>42565.788900462961</v>
      </c>
      <c r="D3022" s="5" t="s">
        <v>336</v>
      </c>
      <c r="E3022" s="5" t="s">
        <v>68</v>
      </c>
      <c r="G3022" s="5" t="s">
        <v>64</v>
      </c>
      <c r="H3022" s="5" t="s">
        <v>319</v>
      </c>
      <c r="I3022" s="5" t="s">
        <v>69</v>
      </c>
      <c r="J3022" s="5" t="s">
        <v>65</v>
      </c>
      <c r="K3022" s="5" t="s">
        <v>65</v>
      </c>
      <c r="L3022" s="5">
        <v>0</v>
      </c>
      <c r="M3022" s="5" t="s">
        <v>70</v>
      </c>
      <c r="N3022" s="5" t="s">
        <v>70</v>
      </c>
      <c r="O3022" s="7">
        <v>0</v>
      </c>
      <c r="P3022" s="7">
        <v>0</v>
      </c>
      <c r="Q3022" s="7">
        <v>0</v>
      </c>
      <c r="R3022" s="7">
        <v>0</v>
      </c>
      <c r="T3022" s="5">
        <v>0</v>
      </c>
      <c r="U3022" s="5">
        <v>0</v>
      </c>
      <c r="V3022" s="5">
        <v>0</v>
      </c>
      <c r="W3022" s="5">
        <v>0</v>
      </c>
      <c r="Z3022" s="5">
        <v>0</v>
      </c>
      <c r="AC3022" s="5">
        <v>0</v>
      </c>
      <c r="AF3022" s="5">
        <v>0</v>
      </c>
      <c r="AK3022" s="5" t="s">
        <v>149</v>
      </c>
      <c r="AZ3022" s="5" t="s">
        <v>186</v>
      </c>
      <c r="BB3022" s="5" t="s">
        <v>71</v>
      </c>
    </row>
    <row r="3023" spans="1:57" x14ac:dyDescent="0.25">
      <c r="A3023" s="5">
        <v>3022</v>
      </c>
      <c r="B3023" s="6">
        <v>42565.744212962964</v>
      </c>
      <c r="C3023" s="6">
        <v>42565.788900462961</v>
      </c>
      <c r="D3023" s="5" t="s">
        <v>336</v>
      </c>
      <c r="E3023" s="5" t="s">
        <v>68</v>
      </c>
      <c r="G3023" s="5" t="s">
        <v>64</v>
      </c>
      <c r="H3023" s="5" t="s">
        <v>319</v>
      </c>
      <c r="I3023" s="5" t="s">
        <v>69</v>
      </c>
      <c r="J3023" s="5" t="s">
        <v>65</v>
      </c>
      <c r="K3023" s="5" t="s">
        <v>65</v>
      </c>
      <c r="L3023" s="5">
        <v>19837</v>
      </c>
      <c r="M3023" s="5" t="s">
        <v>70</v>
      </c>
      <c r="N3023" s="5" t="s">
        <v>70</v>
      </c>
      <c r="O3023" s="7">
        <v>0</v>
      </c>
      <c r="P3023" s="7">
        <v>0</v>
      </c>
      <c r="Q3023" s="7">
        <v>0</v>
      </c>
      <c r="R3023" s="7">
        <v>0</v>
      </c>
      <c r="T3023" s="5">
        <v>33</v>
      </c>
      <c r="U3023" s="5">
        <v>0</v>
      </c>
      <c r="V3023" s="5">
        <v>0</v>
      </c>
      <c r="W3023" s="5">
        <v>0</v>
      </c>
      <c r="Z3023" s="5">
        <v>0</v>
      </c>
      <c r="AC3023" s="5">
        <v>0</v>
      </c>
      <c r="AF3023" s="5">
        <v>0</v>
      </c>
      <c r="AI3023" s="7">
        <v>958.17089999999996</v>
      </c>
      <c r="AJ3023" s="7">
        <v>1.95E-2</v>
      </c>
      <c r="AK3023" s="5" t="s">
        <v>148</v>
      </c>
      <c r="AZ3023" s="5" t="s">
        <v>185</v>
      </c>
      <c r="BB3023" s="5" t="s">
        <v>74</v>
      </c>
    </row>
    <row r="3024" spans="1:57" x14ac:dyDescent="0.25">
      <c r="A3024" s="5">
        <v>3023</v>
      </c>
      <c r="B3024" s="6">
        <v>42565.74391203704</v>
      </c>
      <c r="D3024" s="5" t="s">
        <v>318</v>
      </c>
      <c r="E3024" s="5" t="s">
        <v>326</v>
      </c>
      <c r="G3024" s="5" t="s">
        <v>64</v>
      </c>
      <c r="H3024" s="5" t="s">
        <v>319</v>
      </c>
      <c r="I3024" s="5" t="s">
        <v>75</v>
      </c>
      <c r="J3024" s="5" t="s">
        <v>65</v>
      </c>
      <c r="K3024" s="5" t="s">
        <v>65</v>
      </c>
      <c r="M3024" s="5" t="s">
        <v>845</v>
      </c>
      <c r="N3024" s="5" t="s">
        <v>846</v>
      </c>
      <c r="O3024" s="7">
        <v>0</v>
      </c>
      <c r="P3024" s="7">
        <v>0</v>
      </c>
      <c r="Q3024" s="7">
        <v>0</v>
      </c>
      <c r="R3024" s="7">
        <v>0</v>
      </c>
      <c r="T3024" s="5">
        <v>0</v>
      </c>
      <c r="W3024" s="5">
        <v>0</v>
      </c>
      <c r="Y3024" s="5">
        <v>0</v>
      </c>
      <c r="Z3024" s="5">
        <v>0</v>
      </c>
      <c r="AB3024" s="5">
        <v>0</v>
      </c>
      <c r="AC3024" s="5">
        <v>0</v>
      </c>
      <c r="AE3024" s="5">
        <v>0</v>
      </c>
      <c r="AF3024" s="5">
        <v>0</v>
      </c>
      <c r="AH3024" s="5">
        <v>0</v>
      </c>
      <c r="AJ3024" s="7">
        <v>0</v>
      </c>
      <c r="AZ3024" s="5" t="s">
        <v>175</v>
      </c>
      <c r="BB3024" s="5" t="s">
        <v>77</v>
      </c>
      <c r="BD3024" s="5" t="s">
        <v>393</v>
      </c>
      <c r="BE3024" s="5" t="s">
        <v>67</v>
      </c>
    </row>
    <row r="3025" spans="1:57" x14ac:dyDescent="0.25">
      <c r="A3025" s="5">
        <v>3024</v>
      </c>
      <c r="B3025" s="6">
        <v>42565.742951388886</v>
      </c>
      <c r="D3025" s="5" t="s">
        <v>344</v>
      </c>
      <c r="E3025" s="5" t="s">
        <v>318</v>
      </c>
      <c r="G3025" s="5" t="s">
        <v>64</v>
      </c>
      <c r="H3025" s="5" t="s">
        <v>319</v>
      </c>
      <c r="I3025" s="5" t="s">
        <v>176</v>
      </c>
      <c r="J3025" s="5" t="s">
        <v>65</v>
      </c>
      <c r="K3025" s="5" t="s">
        <v>65</v>
      </c>
      <c r="M3025" s="5" t="s">
        <v>271</v>
      </c>
      <c r="N3025" s="5" t="s">
        <v>66</v>
      </c>
      <c r="O3025" s="7">
        <v>0</v>
      </c>
      <c r="P3025" s="7">
        <v>0</v>
      </c>
      <c r="Q3025" s="7">
        <v>0</v>
      </c>
      <c r="R3025" s="7">
        <v>0</v>
      </c>
      <c r="T3025" s="5">
        <v>0</v>
      </c>
      <c r="W3025" s="5">
        <v>0</v>
      </c>
      <c r="Y3025" s="5">
        <v>0</v>
      </c>
      <c r="Z3025" s="5">
        <v>0</v>
      </c>
      <c r="AB3025" s="5">
        <v>0</v>
      </c>
      <c r="AC3025" s="5">
        <v>0</v>
      </c>
      <c r="AE3025" s="5">
        <v>0</v>
      </c>
      <c r="AF3025" s="5">
        <v>0</v>
      </c>
      <c r="AH3025" s="5">
        <v>0</v>
      </c>
      <c r="AJ3025" s="7">
        <v>0</v>
      </c>
      <c r="AZ3025" s="5" t="s">
        <v>175</v>
      </c>
      <c r="BB3025" s="5" t="s">
        <v>178</v>
      </c>
      <c r="BD3025" s="5" t="s">
        <v>393</v>
      </c>
      <c r="BE3025" s="5" t="s">
        <v>67</v>
      </c>
    </row>
    <row r="3026" spans="1:57" x14ac:dyDescent="0.25">
      <c r="A3026" s="5">
        <v>3025</v>
      </c>
      <c r="B3026" s="6">
        <v>42565.740115740744</v>
      </c>
      <c r="D3026" s="5" t="s">
        <v>318</v>
      </c>
      <c r="E3026" s="5" t="s">
        <v>344</v>
      </c>
      <c r="G3026" s="5" t="s">
        <v>64</v>
      </c>
      <c r="H3026" s="5" t="s">
        <v>319</v>
      </c>
      <c r="I3026" s="5" t="s">
        <v>75</v>
      </c>
      <c r="J3026" s="5" t="s">
        <v>65</v>
      </c>
      <c r="K3026" s="5" t="s">
        <v>65</v>
      </c>
      <c r="M3026" s="5" t="s">
        <v>263</v>
      </c>
      <c r="N3026" s="5" t="s">
        <v>66</v>
      </c>
      <c r="O3026" s="7">
        <v>0</v>
      </c>
      <c r="P3026" s="7">
        <v>0</v>
      </c>
      <c r="Q3026" s="7">
        <v>0</v>
      </c>
      <c r="R3026" s="7">
        <v>0</v>
      </c>
      <c r="T3026" s="5">
        <v>0</v>
      </c>
      <c r="W3026" s="5">
        <v>0</v>
      </c>
      <c r="Y3026" s="5">
        <v>0</v>
      </c>
      <c r="Z3026" s="5">
        <v>0</v>
      </c>
      <c r="AB3026" s="5">
        <v>0</v>
      </c>
      <c r="AC3026" s="5">
        <v>0</v>
      </c>
      <c r="AE3026" s="5">
        <v>0</v>
      </c>
      <c r="AF3026" s="5">
        <v>0</v>
      </c>
      <c r="AH3026" s="5">
        <v>0</v>
      </c>
      <c r="AJ3026" s="7">
        <v>0</v>
      </c>
      <c r="AZ3026" s="5" t="s">
        <v>175</v>
      </c>
      <c r="BB3026" s="5" t="s">
        <v>77</v>
      </c>
      <c r="BD3026" s="5" t="s">
        <v>328</v>
      </c>
      <c r="BE3026" s="5" t="s">
        <v>67</v>
      </c>
    </row>
    <row r="3027" spans="1:57" x14ac:dyDescent="0.25">
      <c r="A3027" s="5">
        <v>3026</v>
      </c>
      <c r="B3027" s="6">
        <v>42565.735393518517</v>
      </c>
      <c r="D3027" s="5" t="s">
        <v>318</v>
      </c>
      <c r="E3027" s="5" t="s">
        <v>346</v>
      </c>
      <c r="G3027" s="5" t="s">
        <v>64</v>
      </c>
      <c r="H3027" s="5" t="s">
        <v>319</v>
      </c>
      <c r="I3027" s="5" t="s">
        <v>75</v>
      </c>
      <c r="J3027" s="5" t="s">
        <v>65</v>
      </c>
      <c r="K3027" s="5" t="s">
        <v>65</v>
      </c>
      <c r="M3027" s="5" t="s">
        <v>534</v>
      </c>
      <c r="N3027" s="5" t="s">
        <v>76</v>
      </c>
      <c r="O3027" s="7">
        <v>0</v>
      </c>
      <c r="P3027" s="7">
        <v>0</v>
      </c>
      <c r="Q3027" s="7">
        <v>0</v>
      </c>
      <c r="R3027" s="7">
        <v>0</v>
      </c>
      <c r="T3027" s="5">
        <v>0</v>
      </c>
      <c r="W3027" s="5">
        <v>0</v>
      </c>
      <c r="Y3027" s="5">
        <v>0</v>
      </c>
      <c r="Z3027" s="5">
        <v>0</v>
      </c>
      <c r="AB3027" s="5">
        <v>0</v>
      </c>
      <c r="AC3027" s="5">
        <v>0</v>
      </c>
      <c r="AE3027" s="5">
        <v>0</v>
      </c>
      <c r="AF3027" s="5">
        <v>0</v>
      </c>
      <c r="AH3027" s="5">
        <v>0</v>
      </c>
      <c r="AJ3027" s="7">
        <v>0</v>
      </c>
      <c r="AZ3027" s="5" t="s">
        <v>175</v>
      </c>
      <c r="BB3027" s="5" t="s">
        <v>77</v>
      </c>
      <c r="BD3027" s="5" t="s">
        <v>393</v>
      </c>
      <c r="BE3027" s="5" t="s">
        <v>67</v>
      </c>
    </row>
    <row r="3028" spans="1:57" x14ac:dyDescent="0.25">
      <c r="A3028" s="5">
        <v>3027</v>
      </c>
      <c r="B3028" s="6">
        <v>42565.72929398148</v>
      </c>
      <c r="D3028" s="5" t="s">
        <v>346</v>
      </c>
      <c r="E3028" s="5" t="s">
        <v>318</v>
      </c>
      <c r="G3028" s="5" t="s">
        <v>64</v>
      </c>
      <c r="H3028" s="5" t="s">
        <v>319</v>
      </c>
      <c r="I3028" s="5" t="s">
        <v>176</v>
      </c>
      <c r="J3028" s="5" t="s">
        <v>65</v>
      </c>
      <c r="K3028" s="5" t="s">
        <v>65</v>
      </c>
      <c r="M3028" s="5" t="s">
        <v>192</v>
      </c>
      <c r="N3028" s="5" t="s">
        <v>66</v>
      </c>
      <c r="O3028" s="7">
        <v>0</v>
      </c>
      <c r="P3028" s="7">
        <v>0</v>
      </c>
      <c r="Q3028" s="7">
        <v>0</v>
      </c>
      <c r="R3028" s="7">
        <v>0</v>
      </c>
      <c r="T3028" s="5">
        <v>0</v>
      </c>
      <c r="W3028" s="5">
        <v>0</v>
      </c>
      <c r="Y3028" s="5">
        <v>0</v>
      </c>
      <c r="Z3028" s="5">
        <v>0</v>
      </c>
      <c r="AB3028" s="5">
        <v>0</v>
      </c>
      <c r="AC3028" s="5">
        <v>0</v>
      </c>
      <c r="AE3028" s="5">
        <v>0</v>
      </c>
      <c r="AF3028" s="5">
        <v>0</v>
      </c>
      <c r="AH3028" s="5">
        <v>0</v>
      </c>
      <c r="AJ3028" s="7">
        <v>0</v>
      </c>
      <c r="AZ3028" s="5" t="s">
        <v>175</v>
      </c>
      <c r="BB3028" s="5" t="s">
        <v>178</v>
      </c>
      <c r="BD3028" s="5" t="s">
        <v>394</v>
      </c>
      <c r="BE3028" s="5" t="s">
        <v>67</v>
      </c>
    </row>
    <row r="3029" spans="1:57" x14ac:dyDescent="0.25">
      <c r="A3029" s="5">
        <v>3028</v>
      </c>
      <c r="B3029" s="6">
        <v>42565.723495370374</v>
      </c>
      <c r="D3029" s="5" t="s">
        <v>317</v>
      </c>
      <c r="E3029" s="5" t="s">
        <v>318</v>
      </c>
      <c r="F3029" s="5" t="s">
        <v>317</v>
      </c>
      <c r="G3029" s="5" t="s">
        <v>80</v>
      </c>
      <c r="H3029" s="5" t="s">
        <v>319</v>
      </c>
      <c r="I3029" s="5" t="s">
        <v>320</v>
      </c>
      <c r="J3029" s="5" t="s">
        <v>65</v>
      </c>
      <c r="K3029" s="5" t="s">
        <v>65</v>
      </c>
      <c r="M3029" s="5" t="s">
        <v>193</v>
      </c>
      <c r="N3029" s="5" t="s">
        <v>66</v>
      </c>
      <c r="O3029" s="7">
        <v>0</v>
      </c>
      <c r="P3029" s="7">
        <v>0</v>
      </c>
      <c r="Q3029" s="7">
        <v>0</v>
      </c>
      <c r="R3029" s="7">
        <v>0</v>
      </c>
      <c r="T3029" s="5">
        <v>0</v>
      </c>
      <c r="W3029" s="5">
        <v>0</v>
      </c>
      <c r="Y3029" s="5">
        <v>0</v>
      </c>
      <c r="Z3029" s="5">
        <v>0</v>
      </c>
      <c r="AB3029" s="5">
        <v>0</v>
      </c>
      <c r="AC3029" s="5">
        <v>0</v>
      </c>
      <c r="AE3029" s="5">
        <v>0</v>
      </c>
      <c r="AF3029" s="5">
        <v>0</v>
      </c>
      <c r="AH3029" s="5">
        <v>0</v>
      </c>
      <c r="AJ3029" s="7">
        <v>0</v>
      </c>
      <c r="BB3029" s="5" t="s">
        <v>322</v>
      </c>
      <c r="BD3029" s="5" t="s">
        <v>323</v>
      </c>
      <c r="BE3029" s="5" t="s">
        <v>324</v>
      </c>
    </row>
    <row r="3030" spans="1:57" x14ac:dyDescent="0.25">
      <c r="A3030" s="5">
        <v>3029</v>
      </c>
      <c r="B3030" s="6">
        <v>42565.723310185182</v>
      </c>
      <c r="D3030" s="5" t="s">
        <v>317</v>
      </c>
      <c r="E3030" s="5" t="s">
        <v>318</v>
      </c>
      <c r="F3030" s="5" t="s">
        <v>317</v>
      </c>
      <c r="G3030" s="5" t="s">
        <v>80</v>
      </c>
      <c r="H3030" s="5" t="s">
        <v>319</v>
      </c>
      <c r="I3030" s="5" t="s">
        <v>320</v>
      </c>
      <c r="J3030" s="5" t="s">
        <v>65</v>
      </c>
      <c r="K3030" s="5" t="s">
        <v>65</v>
      </c>
      <c r="M3030" s="5" t="s">
        <v>325</v>
      </c>
      <c r="N3030" s="5" t="s">
        <v>66</v>
      </c>
      <c r="O3030" s="7">
        <v>0</v>
      </c>
      <c r="P3030" s="7">
        <v>0</v>
      </c>
      <c r="Q3030" s="7">
        <v>0</v>
      </c>
      <c r="R3030" s="7">
        <v>0</v>
      </c>
      <c r="T3030" s="5">
        <v>0</v>
      </c>
      <c r="W3030" s="5">
        <v>0</v>
      </c>
      <c r="Y3030" s="5">
        <v>0</v>
      </c>
      <c r="Z3030" s="5">
        <v>0</v>
      </c>
      <c r="AB3030" s="5">
        <v>0</v>
      </c>
      <c r="AC3030" s="5">
        <v>0</v>
      </c>
      <c r="AE3030" s="5">
        <v>0</v>
      </c>
      <c r="AF3030" s="5">
        <v>0</v>
      </c>
      <c r="AH3030" s="5">
        <v>0</v>
      </c>
      <c r="AJ3030" s="7">
        <v>0</v>
      </c>
      <c r="BB3030" s="5" t="s">
        <v>322</v>
      </c>
      <c r="BD3030" s="5" t="s">
        <v>323</v>
      </c>
      <c r="BE3030" s="5" t="s">
        <v>324</v>
      </c>
    </row>
    <row r="3031" spans="1:57" x14ac:dyDescent="0.25">
      <c r="A3031" s="5">
        <v>3030</v>
      </c>
      <c r="B3031" s="6">
        <v>42565.719687500001</v>
      </c>
      <c r="D3031" s="5" t="s">
        <v>317</v>
      </c>
      <c r="E3031" s="5" t="s">
        <v>318</v>
      </c>
      <c r="F3031" s="5" t="s">
        <v>317</v>
      </c>
      <c r="G3031" s="5" t="s">
        <v>80</v>
      </c>
      <c r="H3031" s="5" t="s">
        <v>319</v>
      </c>
      <c r="I3031" s="5" t="s">
        <v>320</v>
      </c>
      <c r="J3031" s="5" t="s">
        <v>65</v>
      </c>
      <c r="K3031" s="5" t="s">
        <v>65</v>
      </c>
      <c r="M3031" s="5" t="s">
        <v>363</v>
      </c>
      <c r="N3031" s="5" t="s">
        <v>66</v>
      </c>
      <c r="O3031" s="7">
        <v>0</v>
      </c>
      <c r="P3031" s="7">
        <v>0</v>
      </c>
      <c r="Q3031" s="7">
        <v>0</v>
      </c>
      <c r="R3031" s="7">
        <v>0</v>
      </c>
      <c r="T3031" s="5">
        <v>0</v>
      </c>
      <c r="W3031" s="5">
        <v>0</v>
      </c>
      <c r="Y3031" s="5">
        <v>0</v>
      </c>
      <c r="Z3031" s="5">
        <v>0</v>
      </c>
      <c r="AB3031" s="5">
        <v>0</v>
      </c>
      <c r="AC3031" s="5">
        <v>0</v>
      </c>
      <c r="AE3031" s="5">
        <v>0</v>
      </c>
      <c r="AF3031" s="5">
        <v>0</v>
      </c>
      <c r="AH3031" s="5">
        <v>0</v>
      </c>
      <c r="AJ3031" s="7">
        <v>0</v>
      </c>
      <c r="BB3031" s="5" t="s">
        <v>322</v>
      </c>
      <c r="BD3031" s="5" t="s">
        <v>323</v>
      </c>
      <c r="BE3031" s="5" t="s">
        <v>324</v>
      </c>
    </row>
    <row r="3032" spans="1:57" x14ac:dyDescent="0.25">
      <c r="A3032" s="5">
        <v>3031</v>
      </c>
      <c r="B3032" s="6">
        <v>42565.718935185185</v>
      </c>
      <c r="D3032" s="5" t="s">
        <v>317</v>
      </c>
      <c r="E3032" s="5" t="s">
        <v>318</v>
      </c>
      <c r="F3032" s="5" t="s">
        <v>317</v>
      </c>
      <c r="G3032" s="5" t="s">
        <v>80</v>
      </c>
      <c r="H3032" s="5" t="s">
        <v>319</v>
      </c>
      <c r="I3032" s="5" t="s">
        <v>320</v>
      </c>
      <c r="J3032" s="5" t="s">
        <v>65</v>
      </c>
      <c r="K3032" s="5" t="s">
        <v>65</v>
      </c>
      <c r="M3032" s="5" t="s">
        <v>222</v>
      </c>
      <c r="N3032" s="5" t="s">
        <v>66</v>
      </c>
      <c r="O3032" s="7">
        <v>0</v>
      </c>
      <c r="P3032" s="7">
        <v>0</v>
      </c>
      <c r="Q3032" s="7">
        <v>0</v>
      </c>
      <c r="R3032" s="7">
        <v>0</v>
      </c>
      <c r="T3032" s="5">
        <v>0</v>
      </c>
      <c r="W3032" s="5">
        <v>0</v>
      </c>
      <c r="Y3032" s="5">
        <v>0</v>
      </c>
      <c r="Z3032" s="5">
        <v>0</v>
      </c>
      <c r="AB3032" s="5">
        <v>0</v>
      </c>
      <c r="AC3032" s="5">
        <v>0</v>
      </c>
      <c r="AE3032" s="5">
        <v>0</v>
      </c>
      <c r="AF3032" s="5">
        <v>0</v>
      </c>
      <c r="AH3032" s="5">
        <v>0</v>
      </c>
      <c r="AJ3032" s="7">
        <v>0</v>
      </c>
      <c r="BB3032" s="5" t="s">
        <v>322</v>
      </c>
      <c r="BD3032" s="5" t="s">
        <v>323</v>
      </c>
      <c r="BE3032" s="5" t="s">
        <v>324</v>
      </c>
    </row>
    <row r="3033" spans="1:57" x14ac:dyDescent="0.25">
      <c r="A3033" s="5">
        <v>3032</v>
      </c>
      <c r="B3033" s="6">
        <v>42565.715925925928</v>
      </c>
      <c r="D3033" s="5" t="s">
        <v>318</v>
      </c>
      <c r="E3033" s="5" t="s">
        <v>356</v>
      </c>
      <c r="G3033" s="5" t="s">
        <v>64</v>
      </c>
      <c r="H3033" s="5" t="s">
        <v>319</v>
      </c>
      <c r="I3033" s="5" t="s">
        <v>75</v>
      </c>
      <c r="J3033" s="5" t="s">
        <v>65</v>
      </c>
      <c r="K3033" s="5" t="s">
        <v>65</v>
      </c>
      <c r="M3033" s="5" t="s">
        <v>847</v>
      </c>
      <c r="N3033" s="5" t="s">
        <v>244</v>
      </c>
      <c r="O3033" s="7">
        <v>0</v>
      </c>
      <c r="P3033" s="7">
        <v>0</v>
      </c>
      <c r="Q3033" s="7">
        <v>0</v>
      </c>
      <c r="R3033" s="7">
        <v>0</v>
      </c>
      <c r="T3033" s="5">
        <v>0</v>
      </c>
      <c r="W3033" s="5">
        <v>0</v>
      </c>
      <c r="Y3033" s="5">
        <v>0</v>
      </c>
      <c r="Z3033" s="5">
        <v>0</v>
      </c>
      <c r="AB3033" s="5">
        <v>0</v>
      </c>
      <c r="AC3033" s="5">
        <v>0</v>
      </c>
      <c r="AE3033" s="5">
        <v>0</v>
      </c>
      <c r="AF3033" s="5">
        <v>0</v>
      </c>
      <c r="AH3033" s="5">
        <v>0</v>
      </c>
      <c r="AJ3033" s="7">
        <v>0</v>
      </c>
      <c r="AZ3033" s="5" t="s">
        <v>175</v>
      </c>
      <c r="BB3033" s="5" t="s">
        <v>77</v>
      </c>
      <c r="BD3033" s="5" t="s">
        <v>393</v>
      </c>
      <c r="BE3033" s="5" t="s">
        <v>67</v>
      </c>
    </row>
    <row r="3034" spans="1:57" x14ac:dyDescent="0.25">
      <c r="A3034" s="5">
        <v>3033</v>
      </c>
      <c r="B3034" s="6">
        <v>42565.714016203703</v>
      </c>
      <c r="C3034" s="6">
        <v>42565.740694444445</v>
      </c>
      <c r="D3034" s="5" t="s">
        <v>336</v>
      </c>
      <c r="E3034" s="5" t="s">
        <v>68</v>
      </c>
      <c r="G3034" s="5" t="s">
        <v>64</v>
      </c>
      <c r="H3034" s="5" t="s">
        <v>319</v>
      </c>
      <c r="I3034" s="5" t="s">
        <v>69</v>
      </c>
      <c r="J3034" s="5" t="s">
        <v>65</v>
      </c>
      <c r="K3034" s="5" t="s">
        <v>65</v>
      </c>
      <c r="L3034" s="5">
        <v>25654</v>
      </c>
      <c r="M3034" s="5" t="s">
        <v>70</v>
      </c>
      <c r="N3034" s="5" t="s">
        <v>70</v>
      </c>
      <c r="O3034" s="7">
        <v>0</v>
      </c>
      <c r="P3034" s="7">
        <v>0</v>
      </c>
      <c r="Q3034" s="7">
        <v>0</v>
      </c>
      <c r="R3034" s="7">
        <v>0</v>
      </c>
      <c r="T3034" s="5">
        <v>33</v>
      </c>
      <c r="U3034" s="5">
        <v>0</v>
      </c>
      <c r="V3034" s="5">
        <v>0</v>
      </c>
      <c r="W3034" s="5">
        <v>0</v>
      </c>
      <c r="Z3034" s="5">
        <v>0</v>
      </c>
      <c r="AC3034" s="5">
        <v>0</v>
      </c>
      <c r="AF3034" s="5">
        <v>0</v>
      </c>
      <c r="AI3034" s="7">
        <v>958.27149999999995</v>
      </c>
      <c r="AJ3034" s="7">
        <v>2.5399999999999999E-2</v>
      </c>
      <c r="AK3034" s="5" t="s">
        <v>149</v>
      </c>
      <c r="AZ3034" s="5" t="s">
        <v>186</v>
      </c>
      <c r="BB3034" s="5" t="s">
        <v>71</v>
      </c>
    </row>
    <row r="3035" spans="1:57" x14ac:dyDescent="0.25">
      <c r="A3035" s="5">
        <v>3034</v>
      </c>
      <c r="B3035" s="6">
        <v>42565.713356481479</v>
      </c>
      <c r="C3035" s="6">
        <v>42565.740694444445</v>
      </c>
      <c r="D3035" s="5" t="s">
        <v>336</v>
      </c>
      <c r="E3035" s="5" t="s">
        <v>68</v>
      </c>
      <c r="G3035" s="5" t="s">
        <v>64</v>
      </c>
      <c r="H3035" s="5" t="s">
        <v>319</v>
      </c>
      <c r="I3035" s="5" t="s">
        <v>69</v>
      </c>
      <c r="J3035" s="5" t="s">
        <v>65</v>
      </c>
      <c r="K3035" s="5" t="s">
        <v>65</v>
      </c>
      <c r="L3035" s="5">
        <v>78037</v>
      </c>
      <c r="M3035" s="5" t="s">
        <v>70</v>
      </c>
      <c r="N3035" s="5" t="s">
        <v>70</v>
      </c>
      <c r="O3035" s="7">
        <v>0</v>
      </c>
      <c r="P3035" s="7">
        <v>0</v>
      </c>
      <c r="Q3035" s="7">
        <v>0</v>
      </c>
      <c r="R3035" s="7">
        <v>0</v>
      </c>
      <c r="T3035" s="5">
        <v>33</v>
      </c>
      <c r="U3035" s="5">
        <v>0</v>
      </c>
      <c r="V3035" s="5">
        <v>0</v>
      </c>
      <c r="W3035" s="5">
        <v>0</v>
      </c>
      <c r="Z3035" s="5">
        <v>0</v>
      </c>
      <c r="AC3035" s="5">
        <v>0</v>
      </c>
      <c r="AF3035" s="5">
        <v>0</v>
      </c>
      <c r="AI3035" s="7">
        <v>958.24609999999996</v>
      </c>
      <c r="AJ3035" s="7">
        <v>7.5200000000000003E-2</v>
      </c>
      <c r="AK3035" s="5" t="s">
        <v>148</v>
      </c>
      <c r="AZ3035" s="5" t="s">
        <v>185</v>
      </c>
      <c r="BB3035" s="5" t="s">
        <v>74</v>
      </c>
    </row>
    <row r="3036" spans="1:57" x14ac:dyDescent="0.25">
      <c r="A3036" s="5">
        <v>3035</v>
      </c>
      <c r="B3036" s="6">
        <v>42565.710150462961</v>
      </c>
      <c r="D3036" s="5" t="s">
        <v>317</v>
      </c>
      <c r="E3036" s="5" t="s">
        <v>318</v>
      </c>
      <c r="F3036" s="5" t="s">
        <v>317</v>
      </c>
      <c r="G3036" s="5" t="s">
        <v>80</v>
      </c>
      <c r="H3036" s="5" t="s">
        <v>319</v>
      </c>
      <c r="I3036" s="5" t="s">
        <v>320</v>
      </c>
      <c r="J3036" s="5" t="s">
        <v>65</v>
      </c>
      <c r="K3036" s="5" t="s">
        <v>65</v>
      </c>
      <c r="M3036" s="5" t="s">
        <v>321</v>
      </c>
      <c r="N3036" s="5" t="s">
        <v>66</v>
      </c>
      <c r="O3036" s="7">
        <v>0</v>
      </c>
      <c r="P3036" s="7">
        <v>0</v>
      </c>
      <c r="Q3036" s="7">
        <v>0</v>
      </c>
      <c r="R3036" s="7">
        <v>0</v>
      </c>
      <c r="T3036" s="5">
        <v>0</v>
      </c>
      <c r="W3036" s="5">
        <v>0</v>
      </c>
      <c r="Y3036" s="5">
        <v>0</v>
      </c>
      <c r="Z3036" s="5">
        <v>0</v>
      </c>
      <c r="AB3036" s="5">
        <v>0</v>
      </c>
      <c r="AC3036" s="5">
        <v>0</v>
      </c>
      <c r="AE3036" s="5">
        <v>0</v>
      </c>
      <c r="AF3036" s="5">
        <v>0</v>
      </c>
      <c r="AH3036" s="5">
        <v>0</v>
      </c>
      <c r="AJ3036" s="7">
        <v>0</v>
      </c>
      <c r="BB3036" s="5" t="s">
        <v>322</v>
      </c>
      <c r="BD3036" s="5" t="s">
        <v>323</v>
      </c>
      <c r="BE3036" s="5" t="s">
        <v>324</v>
      </c>
    </row>
    <row r="3037" spans="1:57" x14ac:dyDescent="0.25">
      <c r="A3037" s="5">
        <v>3036</v>
      </c>
      <c r="B3037" s="6">
        <v>42565.710011574076</v>
      </c>
      <c r="D3037" s="5" t="s">
        <v>317</v>
      </c>
      <c r="E3037" s="5" t="s">
        <v>318</v>
      </c>
      <c r="F3037" s="5" t="s">
        <v>317</v>
      </c>
      <c r="G3037" s="5" t="s">
        <v>80</v>
      </c>
      <c r="H3037" s="5" t="s">
        <v>319</v>
      </c>
      <c r="I3037" s="5" t="s">
        <v>320</v>
      </c>
      <c r="J3037" s="5" t="s">
        <v>65</v>
      </c>
      <c r="K3037" s="5" t="s">
        <v>65</v>
      </c>
      <c r="M3037" s="5" t="s">
        <v>321</v>
      </c>
      <c r="N3037" s="5" t="s">
        <v>66</v>
      </c>
      <c r="O3037" s="7">
        <v>0</v>
      </c>
      <c r="P3037" s="7">
        <v>0</v>
      </c>
      <c r="Q3037" s="7">
        <v>0</v>
      </c>
      <c r="R3037" s="7">
        <v>0</v>
      </c>
      <c r="T3037" s="5">
        <v>0</v>
      </c>
      <c r="W3037" s="5">
        <v>0</v>
      </c>
      <c r="Y3037" s="5">
        <v>0</v>
      </c>
      <c r="Z3037" s="5">
        <v>0</v>
      </c>
      <c r="AB3037" s="5">
        <v>0</v>
      </c>
      <c r="AC3037" s="5">
        <v>0</v>
      </c>
      <c r="AE3037" s="5">
        <v>0</v>
      </c>
      <c r="AF3037" s="5">
        <v>0</v>
      </c>
      <c r="AH3037" s="5">
        <v>0</v>
      </c>
      <c r="AJ3037" s="7">
        <v>0</v>
      </c>
      <c r="BB3037" s="5" t="s">
        <v>322</v>
      </c>
      <c r="BD3037" s="5" t="s">
        <v>323</v>
      </c>
      <c r="BE3037" s="5" t="s">
        <v>324</v>
      </c>
    </row>
    <row r="3038" spans="1:57" x14ac:dyDescent="0.25">
      <c r="A3038" s="5">
        <v>3037</v>
      </c>
      <c r="B3038" s="6">
        <v>42565.705138888887</v>
      </c>
      <c r="D3038" s="5" t="s">
        <v>356</v>
      </c>
      <c r="E3038" s="5" t="s">
        <v>318</v>
      </c>
      <c r="G3038" s="5" t="s">
        <v>64</v>
      </c>
      <c r="H3038" s="5" t="s">
        <v>319</v>
      </c>
      <c r="I3038" s="5" t="s">
        <v>176</v>
      </c>
      <c r="J3038" s="5" t="s">
        <v>65</v>
      </c>
      <c r="K3038" s="5" t="s">
        <v>65</v>
      </c>
      <c r="M3038" s="5" t="s">
        <v>848</v>
      </c>
      <c r="N3038" s="5" t="s">
        <v>245</v>
      </c>
      <c r="O3038" s="7">
        <v>0</v>
      </c>
      <c r="P3038" s="7">
        <v>0</v>
      </c>
      <c r="Q3038" s="7">
        <v>0</v>
      </c>
      <c r="R3038" s="7">
        <v>0</v>
      </c>
      <c r="T3038" s="5">
        <v>0</v>
      </c>
      <c r="W3038" s="5">
        <v>0</v>
      </c>
      <c r="Y3038" s="5">
        <v>0</v>
      </c>
      <c r="Z3038" s="5">
        <v>0</v>
      </c>
      <c r="AB3038" s="5">
        <v>0</v>
      </c>
      <c r="AC3038" s="5">
        <v>0</v>
      </c>
      <c r="AE3038" s="5">
        <v>0</v>
      </c>
      <c r="AF3038" s="5">
        <v>0</v>
      </c>
      <c r="AH3038" s="5">
        <v>0</v>
      </c>
      <c r="AJ3038" s="7">
        <v>0</v>
      </c>
      <c r="AZ3038" s="5" t="s">
        <v>175</v>
      </c>
      <c r="BB3038" s="5" t="s">
        <v>178</v>
      </c>
      <c r="BD3038" s="5" t="s">
        <v>399</v>
      </c>
      <c r="BE3038" s="5" t="s">
        <v>67</v>
      </c>
    </row>
    <row r="3039" spans="1:57" x14ac:dyDescent="0.25">
      <c r="A3039" s="5">
        <v>3038</v>
      </c>
      <c r="B3039" s="6">
        <v>42565.704328703701</v>
      </c>
      <c r="D3039" s="5" t="s">
        <v>318</v>
      </c>
      <c r="E3039" s="5" t="s">
        <v>356</v>
      </c>
      <c r="G3039" s="5" t="s">
        <v>64</v>
      </c>
      <c r="H3039" s="5" t="s">
        <v>319</v>
      </c>
      <c r="I3039" s="5" t="s">
        <v>75</v>
      </c>
      <c r="J3039" s="5" t="s">
        <v>65</v>
      </c>
      <c r="K3039" s="5" t="s">
        <v>65</v>
      </c>
      <c r="M3039" s="5" t="s">
        <v>215</v>
      </c>
      <c r="N3039" s="5" t="s">
        <v>66</v>
      </c>
      <c r="O3039" s="7">
        <v>0</v>
      </c>
      <c r="P3039" s="7">
        <v>0</v>
      </c>
      <c r="Q3039" s="7">
        <v>0</v>
      </c>
      <c r="R3039" s="7">
        <v>0</v>
      </c>
      <c r="T3039" s="5">
        <v>0</v>
      </c>
      <c r="W3039" s="5">
        <v>0</v>
      </c>
      <c r="Y3039" s="5">
        <v>0</v>
      </c>
      <c r="Z3039" s="5">
        <v>0</v>
      </c>
      <c r="AB3039" s="5">
        <v>0</v>
      </c>
      <c r="AC3039" s="5">
        <v>0</v>
      </c>
      <c r="AE3039" s="5">
        <v>0</v>
      </c>
      <c r="AF3039" s="5">
        <v>0</v>
      </c>
      <c r="AH3039" s="5">
        <v>0</v>
      </c>
      <c r="AJ3039" s="7">
        <v>0</v>
      </c>
      <c r="AZ3039" s="5" t="s">
        <v>175</v>
      </c>
      <c r="BB3039" s="5" t="s">
        <v>77</v>
      </c>
      <c r="BD3039" s="5" t="s">
        <v>399</v>
      </c>
      <c r="BE3039" s="5" t="s">
        <v>67</v>
      </c>
    </row>
    <row r="3040" spans="1:57" x14ac:dyDescent="0.25">
      <c r="A3040" s="5">
        <v>3039</v>
      </c>
      <c r="B3040" s="6">
        <v>42565.696516203701</v>
      </c>
      <c r="D3040" s="5" t="s">
        <v>318</v>
      </c>
      <c r="E3040" s="5" t="s">
        <v>792</v>
      </c>
      <c r="G3040" s="5" t="s">
        <v>64</v>
      </c>
      <c r="H3040" s="5" t="s">
        <v>319</v>
      </c>
      <c r="I3040" s="5" t="s">
        <v>75</v>
      </c>
      <c r="J3040" s="5" t="s">
        <v>65</v>
      </c>
      <c r="K3040" s="5" t="s">
        <v>65</v>
      </c>
      <c r="M3040" s="5" t="s">
        <v>457</v>
      </c>
      <c r="N3040" s="5" t="s">
        <v>216</v>
      </c>
      <c r="O3040" s="7">
        <v>0</v>
      </c>
      <c r="P3040" s="7">
        <v>0</v>
      </c>
      <c r="Q3040" s="7">
        <v>0</v>
      </c>
      <c r="R3040" s="7">
        <v>0</v>
      </c>
      <c r="T3040" s="5">
        <v>0</v>
      </c>
      <c r="W3040" s="5">
        <v>0</v>
      </c>
      <c r="Y3040" s="5">
        <v>0</v>
      </c>
      <c r="Z3040" s="5">
        <v>0</v>
      </c>
      <c r="AB3040" s="5">
        <v>0</v>
      </c>
      <c r="AC3040" s="5">
        <v>0</v>
      </c>
      <c r="AE3040" s="5">
        <v>0</v>
      </c>
      <c r="AF3040" s="5">
        <v>0</v>
      </c>
      <c r="AH3040" s="5">
        <v>0</v>
      </c>
      <c r="AJ3040" s="7">
        <v>0</v>
      </c>
      <c r="AZ3040" s="5" t="s">
        <v>175</v>
      </c>
      <c r="BB3040" s="5" t="s">
        <v>77</v>
      </c>
      <c r="BD3040" s="5" t="s">
        <v>399</v>
      </c>
      <c r="BE3040" s="5" t="s">
        <v>67</v>
      </c>
    </row>
    <row r="3041" spans="1:57" x14ac:dyDescent="0.25">
      <c r="A3041" s="5">
        <v>3040</v>
      </c>
      <c r="B3041" s="6">
        <v>42565.695879629631</v>
      </c>
      <c r="D3041" s="5" t="s">
        <v>317</v>
      </c>
      <c r="E3041" s="5" t="s">
        <v>318</v>
      </c>
      <c r="F3041" s="5" t="s">
        <v>317</v>
      </c>
      <c r="G3041" s="5" t="s">
        <v>80</v>
      </c>
      <c r="H3041" s="5" t="s">
        <v>319</v>
      </c>
      <c r="I3041" s="5" t="s">
        <v>320</v>
      </c>
      <c r="J3041" s="5" t="s">
        <v>65</v>
      </c>
      <c r="K3041" s="5" t="s">
        <v>65</v>
      </c>
      <c r="M3041" s="5" t="s">
        <v>321</v>
      </c>
      <c r="N3041" s="5" t="s">
        <v>66</v>
      </c>
      <c r="O3041" s="7">
        <v>0</v>
      </c>
      <c r="P3041" s="7">
        <v>0</v>
      </c>
      <c r="Q3041" s="7">
        <v>0</v>
      </c>
      <c r="R3041" s="7">
        <v>0</v>
      </c>
      <c r="T3041" s="5">
        <v>0</v>
      </c>
      <c r="W3041" s="5">
        <v>0</v>
      </c>
      <c r="Y3041" s="5">
        <v>0</v>
      </c>
      <c r="Z3041" s="5">
        <v>0</v>
      </c>
      <c r="AB3041" s="5">
        <v>0</v>
      </c>
      <c r="AC3041" s="5">
        <v>0</v>
      </c>
      <c r="AE3041" s="5">
        <v>0</v>
      </c>
      <c r="AF3041" s="5">
        <v>0</v>
      </c>
      <c r="AH3041" s="5">
        <v>0</v>
      </c>
      <c r="AJ3041" s="7">
        <v>0</v>
      </c>
      <c r="BB3041" s="5" t="s">
        <v>322</v>
      </c>
      <c r="BD3041" s="5" t="s">
        <v>323</v>
      </c>
      <c r="BE3041" s="5" t="s">
        <v>324</v>
      </c>
    </row>
    <row r="3042" spans="1:57" x14ac:dyDescent="0.25">
      <c r="A3042" s="5">
        <v>3041</v>
      </c>
      <c r="B3042" s="6">
        <v>42565.681909722225</v>
      </c>
      <c r="D3042" s="5" t="s">
        <v>318</v>
      </c>
      <c r="E3042" s="5" t="s">
        <v>792</v>
      </c>
      <c r="G3042" s="5" t="s">
        <v>64</v>
      </c>
      <c r="H3042" s="5" t="s">
        <v>319</v>
      </c>
      <c r="I3042" s="5" t="s">
        <v>75</v>
      </c>
      <c r="J3042" s="5" t="s">
        <v>65</v>
      </c>
      <c r="K3042" s="5" t="s">
        <v>65</v>
      </c>
      <c r="M3042" s="5" t="s">
        <v>184</v>
      </c>
      <c r="N3042" s="5" t="s">
        <v>66</v>
      </c>
      <c r="O3042" s="7">
        <v>0</v>
      </c>
      <c r="P3042" s="7">
        <v>0</v>
      </c>
      <c r="Q3042" s="7">
        <v>0</v>
      </c>
      <c r="R3042" s="7">
        <v>0</v>
      </c>
      <c r="T3042" s="5">
        <v>0</v>
      </c>
      <c r="W3042" s="5">
        <v>0</v>
      </c>
      <c r="Y3042" s="5">
        <v>0</v>
      </c>
      <c r="Z3042" s="5">
        <v>0</v>
      </c>
      <c r="AB3042" s="5">
        <v>0</v>
      </c>
      <c r="AC3042" s="5">
        <v>0</v>
      </c>
      <c r="AE3042" s="5">
        <v>0</v>
      </c>
      <c r="AF3042" s="5">
        <v>0</v>
      </c>
      <c r="AH3042" s="5">
        <v>0</v>
      </c>
      <c r="AJ3042" s="7">
        <v>0</v>
      </c>
      <c r="AZ3042" s="5" t="s">
        <v>175</v>
      </c>
      <c r="BB3042" s="5" t="s">
        <v>77</v>
      </c>
      <c r="BD3042" s="5" t="s">
        <v>399</v>
      </c>
      <c r="BE3042" s="5" t="s">
        <v>67</v>
      </c>
    </row>
    <row r="3043" spans="1:57" x14ac:dyDescent="0.25">
      <c r="A3043" s="5">
        <v>3042</v>
      </c>
      <c r="B3043" s="6">
        <v>42565.679837962962</v>
      </c>
      <c r="D3043" s="5" t="s">
        <v>318</v>
      </c>
      <c r="E3043" s="5" t="s">
        <v>344</v>
      </c>
      <c r="G3043" s="5" t="s">
        <v>64</v>
      </c>
      <c r="H3043" s="5" t="s">
        <v>319</v>
      </c>
      <c r="I3043" s="5" t="s">
        <v>75</v>
      </c>
      <c r="J3043" s="5" t="s">
        <v>65</v>
      </c>
      <c r="K3043" s="5" t="s">
        <v>65</v>
      </c>
      <c r="M3043" s="5" t="s">
        <v>375</v>
      </c>
      <c r="N3043" s="5" t="s">
        <v>76</v>
      </c>
      <c r="O3043" s="7">
        <v>0</v>
      </c>
      <c r="P3043" s="7">
        <v>0</v>
      </c>
      <c r="Q3043" s="7">
        <v>0</v>
      </c>
      <c r="R3043" s="7">
        <v>0</v>
      </c>
      <c r="T3043" s="5">
        <v>0</v>
      </c>
      <c r="W3043" s="5">
        <v>0</v>
      </c>
      <c r="Y3043" s="5">
        <v>0</v>
      </c>
      <c r="Z3043" s="5">
        <v>0</v>
      </c>
      <c r="AB3043" s="5">
        <v>0</v>
      </c>
      <c r="AC3043" s="5">
        <v>0</v>
      </c>
      <c r="AE3043" s="5">
        <v>0</v>
      </c>
      <c r="AF3043" s="5">
        <v>0</v>
      </c>
      <c r="AH3043" s="5">
        <v>0</v>
      </c>
      <c r="AJ3043" s="7">
        <v>0</v>
      </c>
      <c r="AZ3043" s="5" t="s">
        <v>175</v>
      </c>
      <c r="BB3043" s="5" t="s">
        <v>77</v>
      </c>
      <c r="BD3043" s="5" t="s">
        <v>399</v>
      </c>
      <c r="BE3043" s="5" t="s">
        <v>67</v>
      </c>
    </row>
    <row r="3044" spans="1:57" x14ac:dyDescent="0.25">
      <c r="A3044" s="5">
        <v>3043</v>
      </c>
      <c r="B3044" s="6">
        <v>42565.670034722221</v>
      </c>
      <c r="C3044" s="6">
        <v>42565.717083333337</v>
      </c>
      <c r="D3044" s="5" t="s">
        <v>336</v>
      </c>
      <c r="E3044" s="5" t="s">
        <v>68</v>
      </c>
      <c r="G3044" s="5" t="s">
        <v>64</v>
      </c>
      <c r="H3044" s="5" t="s">
        <v>319</v>
      </c>
      <c r="I3044" s="5" t="s">
        <v>69</v>
      </c>
      <c r="J3044" s="5" t="s">
        <v>65</v>
      </c>
      <c r="K3044" s="5" t="s">
        <v>65</v>
      </c>
      <c r="L3044" s="5">
        <v>383341</v>
      </c>
      <c r="M3044" s="5" t="s">
        <v>70</v>
      </c>
      <c r="N3044" s="5" t="s">
        <v>70</v>
      </c>
      <c r="O3044" s="7">
        <v>0</v>
      </c>
      <c r="P3044" s="7">
        <v>0</v>
      </c>
      <c r="Q3044" s="7">
        <v>0</v>
      </c>
      <c r="R3044" s="7">
        <v>0</v>
      </c>
      <c r="T3044" s="5">
        <v>33</v>
      </c>
      <c r="U3044" s="5">
        <v>0</v>
      </c>
      <c r="V3044" s="5">
        <v>0</v>
      </c>
      <c r="W3044" s="5">
        <v>0</v>
      </c>
      <c r="Z3044" s="5">
        <v>0</v>
      </c>
      <c r="AC3044" s="5">
        <v>0</v>
      </c>
      <c r="AF3044" s="5">
        <v>0</v>
      </c>
      <c r="AI3044" s="7">
        <v>961.80079999999998</v>
      </c>
      <c r="AJ3044" s="7">
        <v>0.36620000000000003</v>
      </c>
      <c r="AK3044" s="5" t="s">
        <v>149</v>
      </c>
      <c r="AZ3044" s="5" t="s">
        <v>186</v>
      </c>
      <c r="BB3044" s="5" t="s">
        <v>71</v>
      </c>
    </row>
    <row r="3045" spans="1:57" x14ac:dyDescent="0.25">
      <c r="A3045" s="5">
        <v>3044</v>
      </c>
      <c r="B3045" s="6">
        <v>42565.669525462959</v>
      </c>
      <c r="D3045" s="5" t="s">
        <v>318</v>
      </c>
      <c r="E3045" s="5" t="s">
        <v>423</v>
      </c>
      <c r="G3045" s="5" t="s">
        <v>64</v>
      </c>
      <c r="H3045" s="5" t="s">
        <v>319</v>
      </c>
      <c r="I3045" s="5" t="s">
        <v>75</v>
      </c>
      <c r="J3045" s="5" t="s">
        <v>65</v>
      </c>
      <c r="K3045" s="5" t="s">
        <v>65</v>
      </c>
      <c r="M3045" s="5" t="s">
        <v>654</v>
      </c>
      <c r="N3045" s="5" t="s">
        <v>66</v>
      </c>
      <c r="O3045" s="7">
        <v>0</v>
      </c>
      <c r="P3045" s="7">
        <v>0</v>
      </c>
      <c r="Q3045" s="7">
        <v>0</v>
      </c>
      <c r="R3045" s="7">
        <v>0</v>
      </c>
      <c r="T3045" s="5">
        <v>0</v>
      </c>
      <c r="W3045" s="5">
        <v>0</v>
      </c>
      <c r="Y3045" s="5">
        <v>0</v>
      </c>
      <c r="Z3045" s="5">
        <v>0</v>
      </c>
      <c r="AB3045" s="5">
        <v>0</v>
      </c>
      <c r="AC3045" s="5">
        <v>0</v>
      </c>
      <c r="AE3045" s="5">
        <v>0</v>
      </c>
      <c r="AF3045" s="5">
        <v>0</v>
      </c>
      <c r="AH3045" s="5">
        <v>0</v>
      </c>
      <c r="AJ3045" s="7">
        <v>0</v>
      </c>
      <c r="AZ3045" s="5" t="s">
        <v>175</v>
      </c>
      <c r="BB3045" s="5" t="s">
        <v>77</v>
      </c>
      <c r="BD3045" s="5" t="s">
        <v>361</v>
      </c>
      <c r="BE3045" s="5" t="s">
        <v>67</v>
      </c>
    </row>
    <row r="3046" spans="1:57" x14ac:dyDescent="0.25">
      <c r="A3046" s="5">
        <v>3045</v>
      </c>
      <c r="B3046" s="6">
        <v>42565.669074074074</v>
      </c>
      <c r="C3046" s="6">
        <v>42565.717083333337</v>
      </c>
      <c r="D3046" s="5" t="s">
        <v>336</v>
      </c>
      <c r="E3046" s="5" t="s">
        <v>68</v>
      </c>
      <c r="G3046" s="5" t="s">
        <v>64</v>
      </c>
      <c r="H3046" s="5" t="s">
        <v>319</v>
      </c>
      <c r="I3046" s="5" t="s">
        <v>69</v>
      </c>
      <c r="J3046" s="5" t="s">
        <v>65</v>
      </c>
      <c r="K3046" s="5" t="s">
        <v>65</v>
      </c>
      <c r="L3046" s="5">
        <v>3316530</v>
      </c>
      <c r="M3046" s="5" t="s">
        <v>70</v>
      </c>
      <c r="N3046" s="5" t="s">
        <v>70</v>
      </c>
      <c r="O3046" s="7">
        <v>0</v>
      </c>
      <c r="P3046" s="7">
        <v>0</v>
      </c>
      <c r="Q3046" s="7">
        <v>0</v>
      </c>
      <c r="R3046" s="7">
        <v>0</v>
      </c>
      <c r="T3046" s="5">
        <v>33</v>
      </c>
      <c r="U3046" s="5">
        <v>0</v>
      </c>
      <c r="V3046" s="5">
        <v>0</v>
      </c>
      <c r="W3046" s="5">
        <v>0</v>
      </c>
      <c r="Z3046" s="5">
        <v>0</v>
      </c>
      <c r="AC3046" s="5">
        <v>0</v>
      </c>
      <c r="AF3046" s="5">
        <v>0</v>
      </c>
      <c r="AI3046" s="7">
        <v>961.43460000000005</v>
      </c>
      <c r="AJ3046" s="7">
        <v>3.1631</v>
      </c>
      <c r="AK3046" s="5" t="s">
        <v>148</v>
      </c>
      <c r="AZ3046" s="5" t="s">
        <v>185</v>
      </c>
      <c r="BB3046" s="5" t="s">
        <v>74</v>
      </c>
    </row>
    <row r="3047" spans="1:57" x14ac:dyDescent="0.25">
      <c r="A3047" s="5">
        <v>3046</v>
      </c>
      <c r="B3047" s="6">
        <v>42565.668449074074</v>
      </c>
      <c r="D3047" s="5" t="s">
        <v>317</v>
      </c>
      <c r="E3047" s="5" t="s">
        <v>318</v>
      </c>
      <c r="F3047" s="5" t="s">
        <v>317</v>
      </c>
      <c r="G3047" s="5" t="s">
        <v>80</v>
      </c>
      <c r="H3047" s="5" t="s">
        <v>319</v>
      </c>
      <c r="I3047" s="5" t="s">
        <v>320</v>
      </c>
      <c r="J3047" s="5" t="s">
        <v>65</v>
      </c>
      <c r="K3047" s="5" t="s">
        <v>65</v>
      </c>
      <c r="M3047" s="5" t="s">
        <v>243</v>
      </c>
      <c r="N3047" s="5" t="s">
        <v>66</v>
      </c>
      <c r="O3047" s="7">
        <v>0</v>
      </c>
      <c r="P3047" s="7">
        <v>0</v>
      </c>
      <c r="Q3047" s="7">
        <v>0</v>
      </c>
      <c r="R3047" s="7">
        <v>0</v>
      </c>
      <c r="T3047" s="5">
        <v>0</v>
      </c>
      <c r="W3047" s="5">
        <v>0</v>
      </c>
      <c r="Y3047" s="5">
        <v>0</v>
      </c>
      <c r="Z3047" s="5">
        <v>0</v>
      </c>
      <c r="AB3047" s="5">
        <v>0</v>
      </c>
      <c r="AC3047" s="5">
        <v>0</v>
      </c>
      <c r="AE3047" s="5">
        <v>0</v>
      </c>
      <c r="AF3047" s="5">
        <v>0</v>
      </c>
      <c r="AH3047" s="5">
        <v>0</v>
      </c>
      <c r="AJ3047" s="7">
        <v>0</v>
      </c>
      <c r="BB3047" s="5" t="s">
        <v>322</v>
      </c>
      <c r="BD3047" s="5" t="s">
        <v>323</v>
      </c>
      <c r="BE3047" s="5" t="s">
        <v>324</v>
      </c>
    </row>
    <row r="3048" spans="1:57" x14ac:dyDescent="0.25">
      <c r="A3048" s="5">
        <v>3047</v>
      </c>
      <c r="B3048" s="6">
        <v>42565.6408912037</v>
      </c>
      <c r="D3048" s="5" t="s">
        <v>317</v>
      </c>
      <c r="E3048" s="5" t="s">
        <v>318</v>
      </c>
      <c r="F3048" s="5" t="s">
        <v>317</v>
      </c>
      <c r="G3048" s="5" t="s">
        <v>80</v>
      </c>
      <c r="H3048" s="5" t="s">
        <v>319</v>
      </c>
      <c r="I3048" s="5" t="s">
        <v>320</v>
      </c>
      <c r="J3048" s="5" t="s">
        <v>65</v>
      </c>
      <c r="K3048" s="5" t="s">
        <v>65</v>
      </c>
      <c r="M3048" s="5" t="s">
        <v>363</v>
      </c>
      <c r="N3048" s="5" t="s">
        <v>66</v>
      </c>
      <c r="O3048" s="7">
        <v>0</v>
      </c>
      <c r="P3048" s="7">
        <v>0</v>
      </c>
      <c r="Q3048" s="7">
        <v>0</v>
      </c>
      <c r="R3048" s="7">
        <v>0</v>
      </c>
      <c r="T3048" s="5">
        <v>0</v>
      </c>
      <c r="W3048" s="5">
        <v>0</v>
      </c>
      <c r="Y3048" s="5">
        <v>0</v>
      </c>
      <c r="Z3048" s="5">
        <v>0</v>
      </c>
      <c r="AB3048" s="5">
        <v>0</v>
      </c>
      <c r="AC3048" s="5">
        <v>0</v>
      </c>
      <c r="AE3048" s="5">
        <v>0</v>
      </c>
      <c r="AF3048" s="5">
        <v>0</v>
      </c>
      <c r="AH3048" s="5">
        <v>0</v>
      </c>
      <c r="AJ3048" s="7">
        <v>0</v>
      </c>
      <c r="BB3048" s="5" t="s">
        <v>322</v>
      </c>
      <c r="BD3048" s="5" t="s">
        <v>323</v>
      </c>
      <c r="BE3048" s="5" t="s">
        <v>324</v>
      </c>
    </row>
    <row r="3049" spans="1:57" x14ac:dyDescent="0.25">
      <c r="A3049" s="5">
        <v>3048</v>
      </c>
      <c r="B3049" s="6">
        <v>42565.639548611114</v>
      </c>
      <c r="D3049" s="5" t="s">
        <v>317</v>
      </c>
      <c r="E3049" s="5" t="s">
        <v>318</v>
      </c>
      <c r="F3049" s="5" t="s">
        <v>317</v>
      </c>
      <c r="G3049" s="5" t="s">
        <v>80</v>
      </c>
      <c r="H3049" s="5" t="s">
        <v>319</v>
      </c>
      <c r="I3049" s="5" t="s">
        <v>320</v>
      </c>
      <c r="J3049" s="5" t="s">
        <v>65</v>
      </c>
      <c r="K3049" s="5" t="s">
        <v>65</v>
      </c>
      <c r="M3049" s="5" t="s">
        <v>321</v>
      </c>
      <c r="N3049" s="5" t="s">
        <v>66</v>
      </c>
      <c r="O3049" s="7">
        <v>0</v>
      </c>
      <c r="P3049" s="7">
        <v>0</v>
      </c>
      <c r="Q3049" s="7">
        <v>0</v>
      </c>
      <c r="R3049" s="7">
        <v>0</v>
      </c>
      <c r="T3049" s="5">
        <v>0</v>
      </c>
      <c r="W3049" s="5">
        <v>0</v>
      </c>
      <c r="Y3049" s="5">
        <v>0</v>
      </c>
      <c r="Z3049" s="5">
        <v>0</v>
      </c>
      <c r="AB3049" s="5">
        <v>0</v>
      </c>
      <c r="AC3049" s="5">
        <v>0</v>
      </c>
      <c r="AE3049" s="5">
        <v>0</v>
      </c>
      <c r="AF3049" s="5">
        <v>0</v>
      </c>
      <c r="AH3049" s="5">
        <v>0</v>
      </c>
      <c r="AJ3049" s="7">
        <v>0</v>
      </c>
      <c r="BB3049" s="5" t="s">
        <v>322</v>
      </c>
      <c r="BD3049" s="5" t="s">
        <v>323</v>
      </c>
      <c r="BE3049" s="5" t="s">
        <v>324</v>
      </c>
    </row>
    <row r="3050" spans="1:57" x14ac:dyDescent="0.25">
      <c r="A3050" s="5">
        <v>3049</v>
      </c>
      <c r="B3050" s="6">
        <v>42565.638622685183</v>
      </c>
      <c r="D3050" s="5" t="s">
        <v>317</v>
      </c>
      <c r="E3050" s="5" t="s">
        <v>318</v>
      </c>
      <c r="F3050" s="5" t="s">
        <v>317</v>
      </c>
      <c r="G3050" s="5" t="s">
        <v>80</v>
      </c>
      <c r="H3050" s="5" t="s">
        <v>319</v>
      </c>
      <c r="I3050" s="5" t="s">
        <v>320</v>
      </c>
      <c r="J3050" s="5" t="s">
        <v>65</v>
      </c>
      <c r="K3050" s="5" t="s">
        <v>65</v>
      </c>
      <c r="M3050" s="5" t="s">
        <v>321</v>
      </c>
      <c r="N3050" s="5" t="s">
        <v>66</v>
      </c>
      <c r="O3050" s="7">
        <v>0</v>
      </c>
      <c r="P3050" s="7">
        <v>0</v>
      </c>
      <c r="Q3050" s="7">
        <v>0</v>
      </c>
      <c r="R3050" s="7">
        <v>0</v>
      </c>
      <c r="T3050" s="5">
        <v>0</v>
      </c>
      <c r="W3050" s="5">
        <v>0</v>
      </c>
      <c r="Y3050" s="5">
        <v>0</v>
      </c>
      <c r="Z3050" s="5">
        <v>0</v>
      </c>
      <c r="AB3050" s="5">
        <v>0</v>
      </c>
      <c r="AC3050" s="5">
        <v>0</v>
      </c>
      <c r="AE3050" s="5">
        <v>0</v>
      </c>
      <c r="AF3050" s="5">
        <v>0</v>
      </c>
      <c r="AH3050" s="5">
        <v>0</v>
      </c>
      <c r="AJ3050" s="7">
        <v>0</v>
      </c>
      <c r="BB3050" s="5" t="s">
        <v>322</v>
      </c>
      <c r="BD3050" s="5" t="s">
        <v>323</v>
      </c>
      <c r="BE3050" s="5" t="s">
        <v>324</v>
      </c>
    </row>
    <row r="3051" spans="1:57" x14ac:dyDescent="0.25">
      <c r="A3051" s="5">
        <v>3050</v>
      </c>
      <c r="B3051" s="6">
        <v>42565.637662037036</v>
      </c>
      <c r="D3051" s="5" t="s">
        <v>317</v>
      </c>
      <c r="E3051" s="5" t="s">
        <v>318</v>
      </c>
      <c r="F3051" s="5" t="s">
        <v>317</v>
      </c>
      <c r="G3051" s="5" t="s">
        <v>80</v>
      </c>
      <c r="H3051" s="5" t="s">
        <v>319</v>
      </c>
      <c r="I3051" s="5" t="s">
        <v>320</v>
      </c>
      <c r="J3051" s="5" t="s">
        <v>65</v>
      </c>
      <c r="K3051" s="5" t="s">
        <v>65</v>
      </c>
      <c r="M3051" s="5" t="s">
        <v>363</v>
      </c>
      <c r="N3051" s="5" t="s">
        <v>66</v>
      </c>
      <c r="O3051" s="7">
        <v>0</v>
      </c>
      <c r="P3051" s="7">
        <v>0</v>
      </c>
      <c r="Q3051" s="7">
        <v>0</v>
      </c>
      <c r="R3051" s="7">
        <v>0</v>
      </c>
      <c r="T3051" s="5">
        <v>0</v>
      </c>
      <c r="W3051" s="5">
        <v>0</v>
      </c>
      <c r="Y3051" s="5">
        <v>0</v>
      </c>
      <c r="Z3051" s="5">
        <v>0</v>
      </c>
      <c r="AB3051" s="5">
        <v>0</v>
      </c>
      <c r="AC3051" s="5">
        <v>0</v>
      </c>
      <c r="AE3051" s="5">
        <v>0</v>
      </c>
      <c r="AF3051" s="5">
        <v>0</v>
      </c>
      <c r="AH3051" s="5">
        <v>0</v>
      </c>
      <c r="AJ3051" s="7">
        <v>0</v>
      </c>
      <c r="BB3051" s="5" t="s">
        <v>322</v>
      </c>
      <c r="BD3051" s="5" t="s">
        <v>323</v>
      </c>
      <c r="BE3051" s="5" t="s">
        <v>324</v>
      </c>
    </row>
    <row r="3052" spans="1:57" x14ac:dyDescent="0.25">
      <c r="A3052" s="5">
        <v>3051</v>
      </c>
      <c r="B3052" s="6">
        <v>42565.633402777778</v>
      </c>
      <c r="D3052" s="5" t="s">
        <v>317</v>
      </c>
      <c r="E3052" s="5" t="s">
        <v>318</v>
      </c>
      <c r="F3052" s="5" t="s">
        <v>317</v>
      </c>
      <c r="G3052" s="5" t="s">
        <v>80</v>
      </c>
      <c r="H3052" s="5" t="s">
        <v>319</v>
      </c>
      <c r="I3052" s="5" t="s">
        <v>320</v>
      </c>
      <c r="J3052" s="5" t="s">
        <v>65</v>
      </c>
      <c r="K3052" s="5" t="s">
        <v>65</v>
      </c>
      <c r="M3052" s="5" t="s">
        <v>349</v>
      </c>
      <c r="N3052" s="5" t="s">
        <v>66</v>
      </c>
      <c r="O3052" s="7">
        <v>0</v>
      </c>
      <c r="P3052" s="7">
        <v>0</v>
      </c>
      <c r="Q3052" s="7">
        <v>0</v>
      </c>
      <c r="R3052" s="7">
        <v>0</v>
      </c>
      <c r="T3052" s="5">
        <v>0</v>
      </c>
      <c r="W3052" s="5">
        <v>0</v>
      </c>
      <c r="Y3052" s="5">
        <v>0</v>
      </c>
      <c r="Z3052" s="5">
        <v>0</v>
      </c>
      <c r="AB3052" s="5">
        <v>0</v>
      </c>
      <c r="AC3052" s="5">
        <v>0</v>
      </c>
      <c r="AE3052" s="5">
        <v>0</v>
      </c>
      <c r="AF3052" s="5">
        <v>0</v>
      </c>
      <c r="AH3052" s="5">
        <v>0</v>
      </c>
      <c r="AJ3052" s="7">
        <v>0</v>
      </c>
      <c r="BB3052" s="5" t="s">
        <v>322</v>
      </c>
      <c r="BD3052" s="5" t="s">
        <v>323</v>
      </c>
      <c r="BE3052" s="5" t="s">
        <v>324</v>
      </c>
    </row>
    <row r="3053" spans="1:57" x14ac:dyDescent="0.25">
      <c r="A3053" s="5">
        <v>3052</v>
      </c>
      <c r="B3053" s="6">
        <v>42565.633287037039</v>
      </c>
      <c r="D3053" s="5" t="s">
        <v>317</v>
      </c>
      <c r="E3053" s="5" t="s">
        <v>318</v>
      </c>
      <c r="F3053" s="5" t="s">
        <v>317</v>
      </c>
      <c r="G3053" s="5" t="s">
        <v>80</v>
      </c>
      <c r="H3053" s="5" t="s">
        <v>319</v>
      </c>
      <c r="I3053" s="5" t="s">
        <v>320</v>
      </c>
      <c r="J3053" s="5" t="s">
        <v>65</v>
      </c>
      <c r="K3053" s="5" t="s">
        <v>65</v>
      </c>
      <c r="M3053" s="5" t="s">
        <v>222</v>
      </c>
      <c r="N3053" s="5" t="s">
        <v>66</v>
      </c>
      <c r="O3053" s="7">
        <v>0</v>
      </c>
      <c r="P3053" s="7">
        <v>0</v>
      </c>
      <c r="Q3053" s="7">
        <v>0</v>
      </c>
      <c r="R3053" s="7">
        <v>0</v>
      </c>
      <c r="T3053" s="5">
        <v>0</v>
      </c>
      <c r="W3053" s="5">
        <v>0</v>
      </c>
      <c r="Y3053" s="5">
        <v>0</v>
      </c>
      <c r="Z3053" s="5">
        <v>0</v>
      </c>
      <c r="AB3053" s="5">
        <v>0</v>
      </c>
      <c r="AC3053" s="5">
        <v>0</v>
      </c>
      <c r="AE3053" s="5">
        <v>0</v>
      </c>
      <c r="AF3053" s="5">
        <v>0</v>
      </c>
      <c r="AH3053" s="5">
        <v>0</v>
      </c>
      <c r="AJ3053" s="7">
        <v>0</v>
      </c>
      <c r="BB3053" s="5" t="s">
        <v>322</v>
      </c>
      <c r="BD3053" s="5" t="s">
        <v>323</v>
      </c>
      <c r="BE3053" s="5" t="s">
        <v>324</v>
      </c>
    </row>
    <row r="3054" spans="1:57" x14ac:dyDescent="0.25">
      <c r="A3054" s="5">
        <v>3053</v>
      </c>
      <c r="B3054" s="6">
        <v>42565.629502314812</v>
      </c>
      <c r="D3054" s="5" t="s">
        <v>317</v>
      </c>
      <c r="E3054" s="5" t="s">
        <v>318</v>
      </c>
      <c r="F3054" s="5" t="s">
        <v>317</v>
      </c>
      <c r="G3054" s="5" t="s">
        <v>80</v>
      </c>
      <c r="H3054" s="5" t="s">
        <v>319</v>
      </c>
      <c r="I3054" s="5" t="s">
        <v>320</v>
      </c>
      <c r="J3054" s="5" t="s">
        <v>65</v>
      </c>
      <c r="K3054" s="5" t="s">
        <v>65</v>
      </c>
      <c r="M3054" s="5" t="s">
        <v>321</v>
      </c>
      <c r="N3054" s="5" t="s">
        <v>66</v>
      </c>
      <c r="O3054" s="7">
        <v>0</v>
      </c>
      <c r="P3054" s="7">
        <v>0</v>
      </c>
      <c r="Q3054" s="7">
        <v>0</v>
      </c>
      <c r="R3054" s="7">
        <v>0</v>
      </c>
      <c r="T3054" s="5">
        <v>0</v>
      </c>
      <c r="W3054" s="5">
        <v>0</v>
      </c>
      <c r="Y3054" s="5">
        <v>0</v>
      </c>
      <c r="Z3054" s="5">
        <v>0</v>
      </c>
      <c r="AB3054" s="5">
        <v>0</v>
      </c>
      <c r="AC3054" s="5">
        <v>0</v>
      </c>
      <c r="AE3054" s="5">
        <v>0</v>
      </c>
      <c r="AF3054" s="5">
        <v>0</v>
      </c>
      <c r="AH3054" s="5">
        <v>0</v>
      </c>
      <c r="AJ3054" s="7">
        <v>0</v>
      </c>
      <c r="BB3054" s="5" t="s">
        <v>322</v>
      </c>
      <c r="BD3054" s="5" t="s">
        <v>323</v>
      </c>
      <c r="BE3054" s="5" t="s">
        <v>324</v>
      </c>
    </row>
    <row r="3055" spans="1:57" x14ac:dyDescent="0.25">
      <c r="A3055" s="5">
        <v>3054</v>
      </c>
      <c r="B3055" s="6">
        <v>42565.628437500003</v>
      </c>
      <c r="D3055" s="5" t="s">
        <v>317</v>
      </c>
      <c r="E3055" s="5" t="s">
        <v>318</v>
      </c>
      <c r="F3055" s="5" t="s">
        <v>317</v>
      </c>
      <c r="G3055" s="5" t="s">
        <v>80</v>
      </c>
      <c r="H3055" s="5" t="s">
        <v>319</v>
      </c>
      <c r="I3055" s="5" t="s">
        <v>320</v>
      </c>
      <c r="J3055" s="5" t="s">
        <v>65</v>
      </c>
      <c r="K3055" s="5" t="s">
        <v>65</v>
      </c>
      <c r="M3055" s="5" t="s">
        <v>408</v>
      </c>
      <c r="N3055" s="5" t="s">
        <v>66</v>
      </c>
      <c r="O3055" s="7">
        <v>0</v>
      </c>
      <c r="P3055" s="7">
        <v>0</v>
      </c>
      <c r="Q3055" s="7">
        <v>0</v>
      </c>
      <c r="R3055" s="7">
        <v>0</v>
      </c>
      <c r="T3055" s="5">
        <v>0</v>
      </c>
      <c r="W3055" s="5">
        <v>0</v>
      </c>
      <c r="Y3055" s="5">
        <v>0</v>
      </c>
      <c r="Z3055" s="5">
        <v>0</v>
      </c>
      <c r="AB3055" s="5">
        <v>0</v>
      </c>
      <c r="AC3055" s="5">
        <v>0</v>
      </c>
      <c r="AE3055" s="5">
        <v>0</v>
      </c>
      <c r="AF3055" s="5">
        <v>0</v>
      </c>
      <c r="AH3055" s="5">
        <v>0</v>
      </c>
      <c r="AJ3055" s="7">
        <v>0</v>
      </c>
      <c r="BB3055" s="5" t="s">
        <v>322</v>
      </c>
      <c r="BD3055" s="5" t="s">
        <v>323</v>
      </c>
      <c r="BE3055" s="5" t="s">
        <v>324</v>
      </c>
    </row>
    <row r="3056" spans="1:57" x14ac:dyDescent="0.25">
      <c r="A3056" s="5">
        <v>3055</v>
      </c>
      <c r="B3056" s="6">
        <v>42565.628275462965</v>
      </c>
      <c r="D3056" s="5" t="s">
        <v>317</v>
      </c>
      <c r="E3056" s="5" t="s">
        <v>318</v>
      </c>
      <c r="F3056" s="5" t="s">
        <v>317</v>
      </c>
      <c r="G3056" s="5" t="s">
        <v>80</v>
      </c>
      <c r="H3056" s="5" t="s">
        <v>319</v>
      </c>
      <c r="I3056" s="5" t="s">
        <v>320</v>
      </c>
      <c r="J3056" s="5" t="s">
        <v>65</v>
      </c>
      <c r="K3056" s="5" t="s">
        <v>65</v>
      </c>
      <c r="M3056" s="5" t="s">
        <v>321</v>
      </c>
      <c r="N3056" s="5" t="s">
        <v>66</v>
      </c>
      <c r="O3056" s="7">
        <v>0</v>
      </c>
      <c r="P3056" s="7">
        <v>0</v>
      </c>
      <c r="Q3056" s="7">
        <v>0</v>
      </c>
      <c r="R3056" s="7">
        <v>0</v>
      </c>
      <c r="T3056" s="5">
        <v>0</v>
      </c>
      <c r="W3056" s="5">
        <v>0</v>
      </c>
      <c r="Y3056" s="5">
        <v>0</v>
      </c>
      <c r="Z3056" s="5">
        <v>0</v>
      </c>
      <c r="AB3056" s="5">
        <v>0</v>
      </c>
      <c r="AC3056" s="5">
        <v>0</v>
      </c>
      <c r="AE3056" s="5">
        <v>0</v>
      </c>
      <c r="AF3056" s="5">
        <v>0</v>
      </c>
      <c r="AH3056" s="5">
        <v>0</v>
      </c>
      <c r="AJ3056" s="7">
        <v>0</v>
      </c>
      <c r="BB3056" s="5" t="s">
        <v>322</v>
      </c>
      <c r="BD3056" s="5" t="s">
        <v>323</v>
      </c>
      <c r="BE3056" s="5" t="s">
        <v>324</v>
      </c>
    </row>
    <row r="3057" spans="1:57" x14ac:dyDescent="0.25">
      <c r="A3057" s="5">
        <v>3056</v>
      </c>
      <c r="B3057" s="6">
        <v>42565.627997685187</v>
      </c>
      <c r="D3057" s="5" t="s">
        <v>317</v>
      </c>
      <c r="E3057" s="5" t="s">
        <v>318</v>
      </c>
      <c r="F3057" s="5" t="s">
        <v>317</v>
      </c>
      <c r="G3057" s="5" t="s">
        <v>80</v>
      </c>
      <c r="H3057" s="5" t="s">
        <v>319</v>
      </c>
      <c r="I3057" s="5" t="s">
        <v>320</v>
      </c>
      <c r="J3057" s="5" t="s">
        <v>65</v>
      </c>
      <c r="K3057" s="5" t="s">
        <v>65</v>
      </c>
      <c r="M3057" s="5" t="s">
        <v>321</v>
      </c>
      <c r="N3057" s="5" t="s">
        <v>66</v>
      </c>
      <c r="O3057" s="7">
        <v>0</v>
      </c>
      <c r="P3057" s="7">
        <v>0</v>
      </c>
      <c r="Q3057" s="7">
        <v>0</v>
      </c>
      <c r="R3057" s="7">
        <v>0</v>
      </c>
      <c r="T3057" s="5">
        <v>0</v>
      </c>
      <c r="W3057" s="5">
        <v>0</v>
      </c>
      <c r="Y3057" s="5">
        <v>0</v>
      </c>
      <c r="Z3057" s="5">
        <v>0</v>
      </c>
      <c r="AB3057" s="5">
        <v>0</v>
      </c>
      <c r="AC3057" s="5">
        <v>0</v>
      </c>
      <c r="AE3057" s="5">
        <v>0</v>
      </c>
      <c r="AF3057" s="5">
        <v>0</v>
      </c>
      <c r="AH3057" s="5">
        <v>0</v>
      </c>
      <c r="AJ3057" s="7">
        <v>0</v>
      </c>
      <c r="BB3057" s="5" t="s">
        <v>322</v>
      </c>
      <c r="BD3057" s="5" t="s">
        <v>323</v>
      </c>
      <c r="BE3057" s="5" t="s">
        <v>324</v>
      </c>
    </row>
    <row r="3058" spans="1:57" x14ac:dyDescent="0.25">
      <c r="A3058" s="5">
        <v>3057</v>
      </c>
      <c r="B3058" s="6">
        <v>42565.627858796295</v>
      </c>
      <c r="D3058" s="5" t="s">
        <v>317</v>
      </c>
      <c r="E3058" s="5" t="s">
        <v>318</v>
      </c>
      <c r="F3058" s="5" t="s">
        <v>317</v>
      </c>
      <c r="G3058" s="5" t="s">
        <v>80</v>
      </c>
      <c r="H3058" s="5" t="s">
        <v>319</v>
      </c>
      <c r="I3058" s="5" t="s">
        <v>320</v>
      </c>
      <c r="J3058" s="5" t="s">
        <v>65</v>
      </c>
      <c r="K3058" s="5" t="s">
        <v>65</v>
      </c>
      <c r="M3058" s="5" t="s">
        <v>222</v>
      </c>
      <c r="N3058" s="5" t="s">
        <v>66</v>
      </c>
      <c r="O3058" s="7">
        <v>0</v>
      </c>
      <c r="P3058" s="7">
        <v>0</v>
      </c>
      <c r="Q3058" s="7">
        <v>0</v>
      </c>
      <c r="R3058" s="7">
        <v>0</v>
      </c>
      <c r="T3058" s="5">
        <v>0</v>
      </c>
      <c r="W3058" s="5">
        <v>0</v>
      </c>
      <c r="Y3058" s="5">
        <v>0</v>
      </c>
      <c r="Z3058" s="5">
        <v>0</v>
      </c>
      <c r="AB3058" s="5">
        <v>0</v>
      </c>
      <c r="AC3058" s="5">
        <v>0</v>
      </c>
      <c r="AE3058" s="5">
        <v>0</v>
      </c>
      <c r="AF3058" s="5">
        <v>0</v>
      </c>
      <c r="AH3058" s="5">
        <v>0</v>
      </c>
      <c r="AJ3058" s="7">
        <v>0</v>
      </c>
      <c r="BB3058" s="5" t="s">
        <v>322</v>
      </c>
      <c r="BD3058" s="5" t="s">
        <v>323</v>
      </c>
      <c r="BE3058" s="5" t="s">
        <v>324</v>
      </c>
    </row>
    <row r="3059" spans="1:57" x14ac:dyDescent="0.25">
      <c r="A3059" s="5">
        <v>3058</v>
      </c>
      <c r="B3059" s="6">
        <v>42565.6247337963</v>
      </c>
      <c r="D3059" s="5" t="s">
        <v>344</v>
      </c>
      <c r="E3059" s="5" t="s">
        <v>318</v>
      </c>
      <c r="G3059" s="5" t="s">
        <v>64</v>
      </c>
      <c r="H3059" s="5" t="s">
        <v>319</v>
      </c>
      <c r="I3059" s="5" t="s">
        <v>176</v>
      </c>
      <c r="J3059" s="5" t="s">
        <v>65</v>
      </c>
      <c r="K3059" s="5" t="s">
        <v>65</v>
      </c>
      <c r="M3059" s="5" t="s">
        <v>739</v>
      </c>
      <c r="N3059" s="5" t="s">
        <v>66</v>
      </c>
      <c r="O3059" s="7">
        <v>0</v>
      </c>
      <c r="P3059" s="7">
        <v>0</v>
      </c>
      <c r="Q3059" s="7">
        <v>0</v>
      </c>
      <c r="R3059" s="7">
        <v>0</v>
      </c>
      <c r="T3059" s="5">
        <v>0</v>
      </c>
      <c r="W3059" s="5">
        <v>0</v>
      </c>
      <c r="Y3059" s="5">
        <v>0</v>
      </c>
      <c r="Z3059" s="5">
        <v>0</v>
      </c>
      <c r="AB3059" s="5">
        <v>0</v>
      </c>
      <c r="AC3059" s="5">
        <v>0</v>
      </c>
      <c r="AE3059" s="5">
        <v>0</v>
      </c>
      <c r="AF3059" s="5">
        <v>0</v>
      </c>
      <c r="AH3059" s="5">
        <v>0</v>
      </c>
      <c r="AJ3059" s="7">
        <v>0</v>
      </c>
      <c r="AZ3059" s="5" t="s">
        <v>175</v>
      </c>
      <c r="BB3059" s="5" t="s">
        <v>178</v>
      </c>
      <c r="BD3059" s="5" t="s">
        <v>328</v>
      </c>
      <c r="BE3059" s="5" t="s">
        <v>67</v>
      </c>
    </row>
    <row r="3060" spans="1:57" x14ac:dyDescent="0.25">
      <c r="A3060" s="5">
        <v>3059</v>
      </c>
      <c r="B3060" s="6">
        <v>42565.618287037039</v>
      </c>
      <c r="C3060" s="6">
        <v>42565.779247685183</v>
      </c>
      <c r="D3060" s="5" t="s">
        <v>336</v>
      </c>
      <c r="E3060" s="5" t="s">
        <v>68</v>
      </c>
      <c r="F3060" s="5" t="s">
        <v>337</v>
      </c>
      <c r="G3060" s="5" t="s">
        <v>64</v>
      </c>
      <c r="H3060" s="5" t="s">
        <v>319</v>
      </c>
      <c r="I3060" s="5" t="s">
        <v>69</v>
      </c>
      <c r="J3060" s="5" t="s">
        <v>65</v>
      </c>
      <c r="K3060" s="5" t="s">
        <v>65</v>
      </c>
      <c r="L3060" s="5">
        <v>361723</v>
      </c>
      <c r="M3060" s="5" t="s">
        <v>70</v>
      </c>
      <c r="N3060" s="5" t="s">
        <v>70</v>
      </c>
      <c r="O3060" s="7">
        <v>0</v>
      </c>
      <c r="P3060" s="7">
        <v>0</v>
      </c>
      <c r="Q3060" s="7">
        <v>0</v>
      </c>
      <c r="R3060" s="7">
        <v>0</v>
      </c>
      <c r="T3060" s="5">
        <v>33</v>
      </c>
      <c r="U3060" s="5">
        <v>0</v>
      </c>
      <c r="V3060" s="5">
        <v>0</v>
      </c>
      <c r="W3060" s="5">
        <v>0</v>
      </c>
      <c r="Z3060" s="5">
        <v>0</v>
      </c>
      <c r="AC3060" s="5">
        <v>0</v>
      </c>
      <c r="AF3060" s="5">
        <v>0</v>
      </c>
      <c r="AI3060" s="7">
        <v>962.2559</v>
      </c>
      <c r="AJ3060" s="7">
        <v>0.34470000000000001</v>
      </c>
      <c r="AK3060" s="5" t="s">
        <v>149</v>
      </c>
      <c r="AZ3060" s="5" t="s">
        <v>186</v>
      </c>
      <c r="BB3060" s="5" t="s">
        <v>71</v>
      </c>
    </row>
    <row r="3061" spans="1:57" x14ac:dyDescent="0.25">
      <c r="A3061" s="5">
        <v>3060</v>
      </c>
      <c r="B3061" s="6">
        <v>42565.617881944447</v>
      </c>
      <c r="C3061" s="6">
        <v>42565.752152777779</v>
      </c>
      <c r="D3061" s="5" t="s">
        <v>336</v>
      </c>
      <c r="E3061" s="5" t="s">
        <v>68</v>
      </c>
      <c r="F3061" s="5" t="s">
        <v>337</v>
      </c>
      <c r="G3061" s="5" t="s">
        <v>64</v>
      </c>
      <c r="H3061" s="5" t="s">
        <v>319</v>
      </c>
      <c r="I3061" s="5" t="s">
        <v>69</v>
      </c>
      <c r="J3061" s="5" t="s">
        <v>65</v>
      </c>
      <c r="K3061" s="5" t="s">
        <v>65</v>
      </c>
      <c r="L3061" s="5">
        <v>115223</v>
      </c>
      <c r="M3061" s="5" t="s">
        <v>70</v>
      </c>
      <c r="N3061" s="5" t="s">
        <v>70</v>
      </c>
      <c r="O3061" s="7">
        <v>0</v>
      </c>
      <c r="P3061" s="7">
        <v>0</v>
      </c>
      <c r="Q3061" s="7">
        <v>0</v>
      </c>
      <c r="R3061" s="7">
        <v>0</v>
      </c>
      <c r="T3061" s="5">
        <v>33</v>
      </c>
      <c r="U3061" s="5">
        <v>0</v>
      </c>
      <c r="V3061" s="5">
        <v>0</v>
      </c>
      <c r="W3061" s="5">
        <v>0</v>
      </c>
      <c r="Z3061" s="5">
        <v>0</v>
      </c>
      <c r="AC3061" s="5">
        <v>0</v>
      </c>
      <c r="AF3061" s="5">
        <v>0</v>
      </c>
      <c r="AI3061" s="7">
        <v>961.91110000000003</v>
      </c>
      <c r="AJ3061" s="7">
        <v>0.1104</v>
      </c>
      <c r="AK3061" s="5" t="s">
        <v>148</v>
      </c>
      <c r="AZ3061" s="5" t="s">
        <v>185</v>
      </c>
      <c r="BB3061" s="5" t="s">
        <v>74</v>
      </c>
    </row>
    <row r="3062" spans="1:57" x14ac:dyDescent="0.25">
      <c r="A3062" s="5">
        <v>3061</v>
      </c>
      <c r="B3062" s="6">
        <v>42565.611747685187</v>
      </c>
      <c r="D3062" s="5" t="s">
        <v>317</v>
      </c>
      <c r="E3062" s="5" t="s">
        <v>318</v>
      </c>
      <c r="F3062" s="5" t="s">
        <v>317</v>
      </c>
      <c r="G3062" s="5" t="s">
        <v>80</v>
      </c>
      <c r="H3062" s="5" t="s">
        <v>319</v>
      </c>
      <c r="I3062" s="5" t="s">
        <v>320</v>
      </c>
      <c r="J3062" s="5" t="s">
        <v>65</v>
      </c>
      <c r="K3062" s="5" t="s">
        <v>65</v>
      </c>
      <c r="M3062" s="5" t="s">
        <v>363</v>
      </c>
      <c r="N3062" s="5" t="s">
        <v>66</v>
      </c>
      <c r="O3062" s="7">
        <v>0</v>
      </c>
      <c r="P3062" s="7">
        <v>0</v>
      </c>
      <c r="Q3062" s="7">
        <v>0</v>
      </c>
      <c r="R3062" s="7">
        <v>0</v>
      </c>
      <c r="T3062" s="5">
        <v>0</v>
      </c>
      <c r="W3062" s="5">
        <v>0</v>
      </c>
      <c r="Y3062" s="5">
        <v>0</v>
      </c>
      <c r="Z3062" s="5">
        <v>0</v>
      </c>
      <c r="AB3062" s="5">
        <v>0</v>
      </c>
      <c r="AC3062" s="5">
        <v>0</v>
      </c>
      <c r="AE3062" s="5">
        <v>0</v>
      </c>
      <c r="AF3062" s="5">
        <v>0</v>
      </c>
      <c r="AH3062" s="5">
        <v>0</v>
      </c>
      <c r="AJ3062" s="7">
        <v>0</v>
      </c>
      <c r="BB3062" s="5" t="s">
        <v>322</v>
      </c>
      <c r="BD3062" s="5" t="s">
        <v>323</v>
      </c>
      <c r="BE3062" s="5" t="s">
        <v>324</v>
      </c>
    </row>
    <row r="3063" spans="1:57" x14ac:dyDescent="0.25">
      <c r="A3063" s="5">
        <v>3062</v>
      </c>
      <c r="B3063" s="6">
        <v>42565.611550925925</v>
      </c>
      <c r="D3063" s="5" t="s">
        <v>318</v>
      </c>
      <c r="E3063" s="5" t="s">
        <v>849</v>
      </c>
      <c r="G3063" s="5" t="s">
        <v>64</v>
      </c>
      <c r="H3063" s="5" t="s">
        <v>319</v>
      </c>
      <c r="I3063" s="5" t="s">
        <v>75</v>
      </c>
      <c r="J3063" s="5" t="s">
        <v>65</v>
      </c>
      <c r="K3063" s="5" t="s">
        <v>65</v>
      </c>
      <c r="M3063" s="5" t="s">
        <v>850</v>
      </c>
      <c r="N3063" s="5" t="s">
        <v>196</v>
      </c>
      <c r="O3063" s="7">
        <v>0</v>
      </c>
      <c r="P3063" s="7">
        <v>0</v>
      </c>
      <c r="Q3063" s="7">
        <v>0</v>
      </c>
      <c r="R3063" s="7">
        <v>0</v>
      </c>
      <c r="T3063" s="5">
        <v>0</v>
      </c>
      <c r="W3063" s="5">
        <v>0</v>
      </c>
      <c r="Y3063" s="5">
        <v>0</v>
      </c>
      <c r="Z3063" s="5">
        <v>0</v>
      </c>
      <c r="AB3063" s="5">
        <v>0</v>
      </c>
      <c r="AC3063" s="5">
        <v>0</v>
      </c>
      <c r="AE3063" s="5">
        <v>0</v>
      </c>
      <c r="AF3063" s="5">
        <v>0</v>
      </c>
      <c r="AH3063" s="5">
        <v>0</v>
      </c>
      <c r="AJ3063" s="7">
        <v>0</v>
      </c>
      <c r="AZ3063" s="5" t="s">
        <v>175</v>
      </c>
      <c r="BB3063" s="5" t="s">
        <v>77</v>
      </c>
      <c r="BD3063" s="5" t="s">
        <v>328</v>
      </c>
      <c r="BE3063" s="5" t="s">
        <v>67</v>
      </c>
    </row>
    <row r="3064" spans="1:57" x14ac:dyDescent="0.25">
      <c r="A3064" s="5">
        <v>3063</v>
      </c>
      <c r="B3064" s="6">
        <v>42565.598819444444</v>
      </c>
      <c r="D3064" s="5" t="s">
        <v>317</v>
      </c>
      <c r="E3064" s="5" t="s">
        <v>318</v>
      </c>
      <c r="F3064" s="5" t="s">
        <v>317</v>
      </c>
      <c r="G3064" s="5" t="s">
        <v>80</v>
      </c>
      <c r="H3064" s="5" t="s">
        <v>319</v>
      </c>
      <c r="I3064" s="5" t="s">
        <v>320</v>
      </c>
      <c r="J3064" s="5" t="s">
        <v>65</v>
      </c>
      <c r="K3064" s="5" t="s">
        <v>65</v>
      </c>
      <c r="M3064" s="5" t="s">
        <v>425</v>
      </c>
      <c r="N3064" s="5" t="s">
        <v>196</v>
      </c>
      <c r="O3064" s="7">
        <v>0</v>
      </c>
      <c r="P3064" s="7">
        <v>0</v>
      </c>
      <c r="Q3064" s="7">
        <v>0</v>
      </c>
      <c r="R3064" s="7">
        <v>0</v>
      </c>
      <c r="T3064" s="5">
        <v>0</v>
      </c>
      <c r="W3064" s="5">
        <v>0</v>
      </c>
      <c r="Y3064" s="5">
        <v>0</v>
      </c>
      <c r="Z3064" s="5">
        <v>0</v>
      </c>
      <c r="AB3064" s="5">
        <v>0</v>
      </c>
      <c r="AC3064" s="5">
        <v>0</v>
      </c>
      <c r="AE3064" s="5">
        <v>0</v>
      </c>
      <c r="AF3064" s="5">
        <v>0</v>
      </c>
      <c r="AH3064" s="5">
        <v>0</v>
      </c>
      <c r="AJ3064" s="7">
        <v>0</v>
      </c>
      <c r="BB3064" s="5" t="s">
        <v>322</v>
      </c>
      <c r="BD3064" s="5" t="s">
        <v>323</v>
      </c>
      <c r="BE3064" s="5" t="s">
        <v>324</v>
      </c>
    </row>
    <row r="3065" spans="1:57" x14ac:dyDescent="0.25">
      <c r="A3065" s="5">
        <v>3064</v>
      </c>
      <c r="B3065" s="6">
        <v>42565.598541666666</v>
      </c>
      <c r="D3065" s="5" t="s">
        <v>317</v>
      </c>
      <c r="E3065" s="5" t="s">
        <v>318</v>
      </c>
      <c r="F3065" s="5" t="s">
        <v>317</v>
      </c>
      <c r="G3065" s="5" t="s">
        <v>80</v>
      </c>
      <c r="H3065" s="5" t="s">
        <v>319</v>
      </c>
      <c r="I3065" s="5" t="s">
        <v>320</v>
      </c>
      <c r="J3065" s="5" t="s">
        <v>65</v>
      </c>
      <c r="K3065" s="5" t="s">
        <v>65</v>
      </c>
      <c r="M3065" s="5" t="s">
        <v>237</v>
      </c>
      <c r="N3065" s="5" t="s">
        <v>66</v>
      </c>
      <c r="O3065" s="7">
        <v>0</v>
      </c>
      <c r="P3065" s="7">
        <v>0</v>
      </c>
      <c r="Q3065" s="7">
        <v>0</v>
      </c>
      <c r="R3065" s="7">
        <v>0</v>
      </c>
      <c r="T3065" s="5">
        <v>0</v>
      </c>
      <c r="W3065" s="5">
        <v>0</v>
      </c>
      <c r="Y3065" s="5">
        <v>0</v>
      </c>
      <c r="Z3065" s="5">
        <v>0</v>
      </c>
      <c r="AB3065" s="5">
        <v>0</v>
      </c>
      <c r="AC3065" s="5">
        <v>0</v>
      </c>
      <c r="AE3065" s="5">
        <v>0</v>
      </c>
      <c r="AF3065" s="5">
        <v>0</v>
      </c>
      <c r="AH3065" s="5">
        <v>0</v>
      </c>
      <c r="AJ3065" s="7">
        <v>0</v>
      </c>
      <c r="BB3065" s="5" t="s">
        <v>322</v>
      </c>
      <c r="BD3065" s="5" t="s">
        <v>323</v>
      </c>
      <c r="BE3065" s="5" t="s">
        <v>324</v>
      </c>
    </row>
    <row r="3066" spans="1:57" x14ac:dyDescent="0.25">
      <c r="A3066" s="5">
        <v>3065</v>
      </c>
      <c r="B3066" s="6">
        <v>42565.598449074074</v>
      </c>
      <c r="D3066" s="5" t="s">
        <v>318</v>
      </c>
      <c r="E3066" s="5" t="s">
        <v>792</v>
      </c>
      <c r="G3066" s="5" t="s">
        <v>64</v>
      </c>
      <c r="H3066" s="5" t="s">
        <v>319</v>
      </c>
      <c r="I3066" s="5" t="s">
        <v>75</v>
      </c>
      <c r="J3066" s="5" t="s">
        <v>65</v>
      </c>
      <c r="K3066" s="5" t="s">
        <v>65</v>
      </c>
      <c r="M3066" s="5" t="s">
        <v>255</v>
      </c>
      <c r="N3066" s="5" t="s">
        <v>76</v>
      </c>
      <c r="O3066" s="7">
        <v>0</v>
      </c>
      <c r="P3066" s="7">
        <v>0</v>
      </c>
      <c r="Q3066" s="7">
        <v>0</v>
      </c>
      <c r="R3066" s="7">
        <v>0</v>
      </c>
      <c r="T3066" s="5">
        <v>0</v>
      </c>
      <c r="W3066" s="5">
        <v>0</v>
      </c>
      <c r="Y3066" s="5">
        <v>0</v>
      </c>
      <c r="Z3066" s="5">
        <v>0</v>
      </c>
      <c r="AB3066" s="5">
        <v>0</v>
      </c>
      <c r="AC3066" s="5">
        <v>0</v>
      </c>
      <c r="AE3066" s="5">
        <v>0</v>
      </c>
      <c r="AF3066" s="5">
        <v>0</v>
      </c>
      <c r="AH3066" s="5">
        <v>0</v>
      </c>
      <c r="AJ3066" s="7">
        <v>0</v>
      </c>
      <c r="AZ3066" s="5" t="s">
        <v>175</v>
      </c>
      <c r="BB3066" s="5" t="s">
        <v>77</v>
      </c>
      <c r="BD3066" s="5" t="s">
        <v>331</v>
      </c>
      <c r="BE3066" s="5" t="s">
        <v>67</v>
      </c>
    </row>
    <row r="3067" spans="1:57" x14ac:dyDescent="0.25">
      <c r="A3067" s="5">
        <v>3066</v>
      </c>
      <c r="B3067" s="6">
        <v>42565.597314814811</v>
      </c>
      <c r="D3067" s="5" t="s">
        <v>318</v>
      </c>
      <c r="E3067" s="5" t="s">
        <v>423</v>
      </c>
      <c r="G3067" s="5" t="s">
        <v>64</v>
      </c>
      <c r="H3067" s="5" t="s">
        <v>319</v>
      </c>
      <c r="I3067" s="5" t="s">
        <v>75</v>
      </c>
      <c r="J3067" s="5" t="s">
        <v>65</v>
      </c>
      <c r="K3067" s="5" t="s">
        <v>65</v>
      </c>
      <c r="M3067" s="5" t="s">
        <v>270</v>
      </c>
      <c r="N3067" s="5" t="s">
        <v>76</v>
      </c>
      <c r="O3067" s="7">
        <v>0</v>
      </c>
      <c r="P3067" s="7">
        <v>0</v>
      </c>
      <c r="Q3067" s="7">
        <v>0</v>
      </c>
      <c r="R3067" s="7">
        <v>0</v>
      </c>
      <c r="T3067" s="5">
        <v>0</v>
      </c>
      <c r="W3067" s="5">
        <v>0</v>
      </c>
      <c r="Y3067" s="5">
        <v>0</v>
      </c>
      <c r="Z3067" s="5">
        <v>0</v>
      </c>
      <c r="AB3067" s="5">
        <v>0</v>
      </c>
      <c r="AC3067" s="5">
        <v>0</v>
      </c>
      <c r="AE3067" s="5">
        <v>0</v>
      </c>
      <c r="AF3067" s="5">
        <v>0</v>
      </c>
      <c r="AH3067" s="5">
        <v>0</v>
      </c>
      <c r="AJ3067" s="7">
        <v>0</v>
      </c>
      <c r="AZ3067" s="5" t="s">
        <v>175</v>
      </c>
      <c r="BB3067" s="5" t="s">
        <v>77</v>
      </c>
      <c r="BD3067" s="5" t="s">
        <v>394</v>
      </c>
      <c r="BE3067" s="5" t="s">
        <v>67</v>
      </c>
    </row>
    <row r="3068" spans="1:57" x14ac:dyDescent="0.25">
      <c r="A3068" s="5">
        <v>3067</v>
      </c>
      <c r="B3068" s="6">
        <v>42565.596898148149</v>
      </c>
      <c r="D3068" s="5" t="s">
        <v>318</v>
      </c>
      <c r="E3068" s="5" t="s">
        <v>344</v>
      </c>
      <c r="G3068" s="5" t="s">
        <v>64</v>
      </c>
      <c r="H3068" s="5" t="s">
        <v>319</v>
      </c>
      <c r="I3068" s="5" t="s">
        <v>75</v>
      </c>
      <c r="J3068" s="5" t="s">
        <v>65</v>
      </c>
      <c r="K3068" s="5" t="s">
        <v>65</v>
      </c>
      <c r="M3068" s="5" t="s">
        <v>182</v>
      </c>
      <c r="N3068" s="5" t="s">
        <v>66</v>
      </c>
      <c r="O3068" s="7">
        <v>0</v>
      </c>
      <c r="P3068" s="7">
        <v>0</v>
      </c>
      <c r="Q3068" s="7">
        <v>0</v>
      </c>
      <c r="R3068" s="7">
        <v>0</v>
      </c>
      <c r="T3068" s="5">
        <v>0</v>
      </c>
      <c r="W3068" s="5">
        <v>0</v>
      </c>
      <c r="Y3068" s="5">
        <v>0</v>
      </c>
      <c r="Z3068" s="5">
        <v>0</v>
      </c>
      <c r="AB3068" s="5">
        <v>0</v>
      </c>
      <c r="AC3068" s="5">
        <v>0</v>
      </c>
      <c r="AE3068" s="5">
        <v>0</v>
      </c>
      <c r="AF3068" s="5">
        <v>0</v>
      </c>
      <c r="AH3068" s="5">
        <v>0</v>
      </c>
      <c r="AJ3068" s="7">
        <v>0</v>
      </c>
      <c r="AZ3068" s="5" t="s">
        <v>175</v>
      </c>
      <c r="BB3068" s="5" t="s">
        <v>77</v>
      </c>
      <c r="BD3068" s="5" t="s">
        <v>331</v>
      </c>
      <c r="BE3068" s="5" t="s">
        <v>67</v>
      </c>
    </row>
    <row r="3069" spans="1:57" x14ac:dyDescent="0.25">
      <c r="A3069" s="5">
        <v>3068</v>
      </c>
      <c r="B3069" s="6">
        <v>42565.591828703706</v>
      </c>
      <c r="D3069" s="5" t="s">
        <v>317</v>
      </c>
      <c r="E3069" s="5" t="s">
        <v>318</v>
      </c>
      <c r="F3069" s="5" t="s">
        <v>317</v>
      </c>
      <c r="G3069" s="5" t="s">
        <v>80</v>
      </c>
      <c r="H3069" s="5" t="s">
        <v>319</v>
      </c>
      <c r="I3069" s="5" t="s">
        <v>320</v>
      </c>
      <c r="J3069" s="5" t="s">
        <v>65</v>
      </c>
      <c r="K3069" s="5" t="s">
        <v>65</v>
      </c>
      <c r="M3069" s="5" t="s">
        <v>363</v>
      </c>
      <c r="N3069" s="5" t="s">
        <v>66</v>
      </c>
      <c r="O3069" s="7">
        <v>0</v>
      </c>
      <c r="P3069" s="7">
        <v>0</v>
      </c>
      <c r="Q3069" s="7">
        <v>0</v>
      </c>
      <c r="R3069" s="7">
        <v>0</v>
      </c>
      <c r="T3069" s="5">
        <v>0</v>
      </c>
      <c r="W3069" s="5">
        <v>0</v>
      </c>
      <c r="Y3069" s="5">
        <v>0</v>
      </c>
      <c r="Z3069" s="5">
        <v>0</v>
      </c>
      <c r="AB3069" s="5">
        <v>0</v>
      </c>
      <c r="AC3069" s="5">
        <v>0</v>
      </c>
      <c r="AE3069" s="5">
        <v>0</v>
      </c>
      <c r="AF3069" s="5">
        <v>0</v>
      </c>
      <c r="AH3069" s="5">
        <v>0</v>
      </c>
      <c r="AJ3069" s="7">
        <v>0</v>
      </c>
      <c r="BB3069" s="5" t="s">
        <v>322</v>
      </c>
      <c r="BD3069" s="5" t="s">
        <v>323</v>
      </c>
      <c r="BE3069" s="5" t="s">
        <v>324</v>
      </c>
    </row>
    <row r="3070" spans="1:57" x14ac:dyDescent="0.25">
      <c r="A3070" s="5">
        <v>3069</v>
      </c>
      <c r="B3070" s="6">
        <v>42565.591365740744</v>
      </c>
      <c r="D3070" s="5" t="s">
        <v>317</v>
      </c>
      <c r="E3070" s="5" t="s">
        <v>318</v>
      </c>
      <c r="F3070" s="5" t="s">
        <v>317</v>
      </c>
      <c r="G3070" s="5" t="s">
        <v>80</v>
      </c>
      <c r="H3070" s="5" t="s">
        <v>319</v>
      </c>
      <c r="I3070" s="5" t="s">
        <v>320</v>
      </c>
      <c r="J3070" s="5" t="s">
        <v>65</v>
      </c>
      <c r="K3070" s="5" t="s">
        <v>65</v>
      </c>
      <c r="M3070" s="5" t="s">
        <v>321</v>
      </c>
      <c r="N3070" s="5" t="s">
        <v>66</v>
      </c>
      <c r="O3070" s="7">
        <v>0</v>
      </c>
      <c r="P3070" s="7">
        <v>0</v>
      </c>
      <c r="Q3070" s="7">
        <v>0</v>
      </c>
      <c r="R3070" s="7">
        <v>0</v>
      </c>
      <c r="T3070" s="5">
        <v>0</v>
      </c>
      <c r="W3070" s="5">
        <v>0</v>
      </c>
      <c r="Y3070" s="5">
        <v>0</v>
      </c>
      <c r="Z3070" s="5">
        <v>0</v>
      </c>
      <c r="AB3070" s="5">
        <v>0</v>
      </c>
      <c r="AC3070" s="5">
        <v>0</v>
      </c>
      <c r="AE3070" s="5">
        <v>0</v>
      </c>
      <c r="AF3070" s="5">
        <v>0</v>
      </c>
      <c r="AH3070" s="5">
        <v>0</v>
      </c>
      <c r="AJ3070" s="7">
        <v>0</v>
      </c>
      <c r="BB3070" s="5" t="s">
        <v>322</v>
      </c>
      <c r="BD3070" s="5" t="s">
        <v>323</v>
      </c>
      <c r="BE3070" s="5" t="s">
        <v>324</v>
      </c>
    </row>
    <row r="3071" spans="1:57" x14ac:dyDescent="0.25">
      <c r="A3071" s="5">
        <v>3070</v>
      </c>
      <c r="B3071" s="6">
        <v>42565.590937499997</v>
      </c>
      <c r="D3071" s="5" t="s">
        <v>317</v>
      </c>
      <c r="E3071" s="5" t="s">
        <v>318</v>
      </c>
      <c r="F3071" s="5" t="s">
        <v>317</v>
      </c>
      <c r="G3071" s="5" t="s">
        <v>80</v>
      </c>
      <c r="H3071" s="5" t="s">
        <v>319</v>
      </c>
      <c r="I3071" s="5" t="s">
        <v>320</v>
      </c>
      <c r="J3071" s="5" t="s">
        <v>65</v>
      </c>
      <c r="K3071" s="5" t="s">
        <v>65</v>
      </c>
      <c r="M3071" s="5" t="s">
        <v>363</v>
      </c>
      <c r="N3071" s="5" t="s">
        <v>66</v>
      </c>
      <c r="O3071" s="7">
        <v>0</v>
      </c>
      <c r="P3071" s="7">
        <v>0</v>
      </c>
      <c r="Q3071" s="7">
        <v>0</v>
      </c>
      <c r="R3071" s="7">
        <v>0</v>
      </c>
      <c r="T3071" s="5">
        <v>0</v>
      </c>
      <c r="W3071" s="5">
        <v>0</v>
      </c>
      <c r="Y3071" s="5">
        <v>0</v>
      </c>
      <c r="Z3071" s="5">
        <v>0</v>
      </c>
      <c r="AB3071" s="5">
        <v>0</v>
      </c>
      <c r="AC3071" s="5">
        <v>0</v>
      </c>
      <c r="AE3071" s="5">
        <v>0</v>
      </c>
      <c r="AF3071" s="5">
        <v>0</v>
      </c>
      <c r="AH3071" s="5">
        <v>0</v>
      </c>
      <c r="AJ3071" s="7">
        <v>0</v>
      </c>
      <c r="BB3071" s="5" t="s">
        <v>322</v>
      </c>
      <c r="BD3071" s="5" t="s">
        <v>323</v>
      </c>
      <c r="BE3071" s="5" t="s">
        <v>324</v>
      </c>
    </row>
    <row r="3072" spans="1:57" x14ac:dyDescent="0.25">
      <c r="A3072" s="5">
        <v>3071</v>
      </c>
      <c r="B3072" s="6">
        <v>42565.563402777778</v>
      </c>
      <c r="D3072" s="5" t="s">
        <v>318</v>
      </c>
      <c r="E3072" s="5" t="s">
        <v>423</v>
      </c>
      <c r="G3072" s="5" t="s">
        <v>64</v>
      </c>
      <c r="H3072" s="5" t="s">
        <v>319</v>
      </c>
      <c r="I3072" s="5" t="s">
        <v>75</v>
      </c>
      <c r="J3072" s="5" t="s">
        <v>65</v>
      </c>
      <c r="K3072" s="5" t="s">
        <v>65</v>
      </c>
      <c r="M3072" s="5" t="s">
        <v>578</v>
      </c>
      <c r="N3072" s="5" t="s">
        <v>66</v>
      </c>
      <c r="O3072" s="7">
        <v>0</v>
      </c>
      <c r="P3072" s="7">
        <v>0</v>
      </c>
      <c r="Q3072" s="7">
        <v>0</v>
      </c>
      <c r="R3072" s="7">
        <v>0</v>
      </c>
      <c r="T3072" s="5">
        <v>0</v>
      </c>
      <c r="W3072" s="5">
        <v>0</v>
      </c>
      <c r="Y3072" s="5">
        <v>0</v>
      </c>
      <c r="Z3072" s="5">
        <v>0</v>
      </c>
      <c r="AB3072" s="5">
        <v>0</v>
      </c>
      <c r="AC3072" s="5">
        <v>0</v>
      </c>
      <c r="AE3072" s="5">
        <v>0</v>
      </c>
      <c r="AF3072" s="5">
        <v>0</v>
      </c>
      <c r="AH3072" s="5">
        <v>0</v>
      </c>
      <c r="AJ3072" s="7">
        <v>0</v>
      </c>
      <c r="AZ3072" s="5" t="s">
        <v>175</v>
      </c>
      <c r="BB3072" s="5" t="s">
        <v>77</v>
      </c>
      <c r="BD3072" s="5" t="s">
        <v>331</v>
      </c>
      <c r="BE3072" s="5" t="s">
        <v>67</v>
      </c>
    </row>
    <row r="3073" spans="1:57" x14ac:dyDescent="0.25">
      <c r="A3073" s="5">
        <v>3072</v>
      </c>
      <c r="B3073" s="6">
        <v>42565.561655092592</v>
      </c>
      <c r="D3073" s="5" t="s">
        <v>318</v>
      </c>
      <c r="E3073" s="5" t="s">
        <v>851</v>
      </c>
      <c r="G3073" s="5" t="s">
        <v>64</v>
      </c>
      <c r="H3073" s="5" t="s">
        <v>319</v>
      </c>
      <c r="I3073" s="5" t="s">
        <v>75</v>
      </c>
      <c r="J3073" s="5" t="s">
        <v>65</v>
      </c>
      <c r="K3073" s="5" t="s">
        <v>65</v>
      </c>
      <c r="M3073" s="5" t="s">
        <v>252</v>
      </c>
      <c r="N3073" s="5" t="s">
        <v>76</v>
      </c>
      <c r="O3073" s="7">
        <v>0</v>
      </c>
      <c r="P3073" s="7">
        <v>0</v>
      </c>
      <c r="Q3073" s="7">
        <v>0</v>
      </c>
      <c r="R3073" s="7">
        <v>0</v>
      </c>
      <c r="T3073" s="5">
        <v>0</v>
      </c>
      <c r="W3073" s="5">
        <v>0</v>
      </c>
      <c r="Y3073" s="5">
        <v>0</v>
      </c>
      <c r="Z3073" s="5">
        <v>0</v>
      </c>
      <c r="AB3073" s="5">
        <v>0</v>
      </c>
      <c r="AC3073" s="5">
        <v>0</v>
      </c>
      <c r="AE3073" s="5">
        <v>0</v>
      </c>
      <c r="AF3073" s="5">
        <v>0</v>
      </c>
      <c r="AH3073" s="5">
        <v>0</v>
      </c>
      <c r="AJ3073" s="7">
        <v>0</v>
      </c>
      <c r="AZ3073" s="5" t="s">
        <v>175</v>
      </c>
      <c r="BB3073" s="5" t="s">
        <v>77</v>
      </c>
      <c r="BD3073" s="5" t="s">
        <v>361</v>
      </c>
      <c r="BE3073" s="5" t="s">
        <v>67</v>
      </c>
    </row>
    <row r="3074" spans="1:57" x14ac:dyDescent="0.25">
      <c r="A3074" s="5">
        <v>3073</v>
      </c>
      <c r="B3074" s="6">
        <v>42565.541087962964</v>
      </c>
      <c r="D3074" s="5" t="s">
        <v>318</v>
      </c>
      <c r="E3074" s="5" t="s">
        <v>852</v>
      </c>
      <c r="G3074" s="5" t="s">
        <v>64</v>
      </c>
      <c r="H3074" s="5" t="s">
        <v>319</v>
      </c>
      <c r="I3074" s="5" t="s">
        <v>75</v>
      </c>
      <c r="J3074" s="5" t="s">
        <v>65</v>
      </c>
      <c r="K3074" s="5" t="s">
        <v>65</v>
      </c>
      <c r="M3074" s="5" t="s">
        <v>853</v>
      </c>
      <c r="N3074" s="5" t="s">
        <v>238</v>
      </c>
      <c r="O3074" s="7">
        <v>0</v>
      </c>
      <c r="P3074" s="7">
        <v>0</v>
      </c>
      <c r="Q3074" s="7">
        <v>0</v>
      </c>
      <c r="R3074" s="7">
        <v>0</v>
      </c>
      <c r="T3074" s="5">
        <v>0</v>
      </c>
      <c r="W3074" s="5">
        <v>0</v>
      </c>
      <c r="Y3074" s="5">
        <v>0</v>
      </c>
      <c r="Z3074" s="5">
        <v>0</v>
      </c>
      <c r="AB3074" s="5">
        <v>0</v>
      </c>
      <c r="AC3074" s="5">
        <v>0</v>
      </c>
      <c r="AE3074" s="5">
        <v>0</v>
      </c>
      <c r="AF3074" s="5">
        <v>0</v>
      </c>
      <c r="AH3074" s="5">
        <v>0</v>
      </c>
      <c r="AJ3074" s="7">
        <v>0</v>
      </c>
      <c r="AZ3074" s="5" t="s">
        <v>175</v>
      </c>
      <c r="BB3074" s="5" t="s">
        <v>77</v>
      </c>
      <c r="BD3074" s="5" t="s">
        <v>361</v>
      </c>
      <c r="BE3074" s="5" t="s">
        <v>67</v>
      </c>
    </row>
    <row r="3075" spans="1:57" x14ac:dyDescent="0.25">
      <c r="A3075" s="5">
        <v>3074</v>
      </c>
      <c r="B3075" s="6">
        <v>42565.506273148145</v>
      </c>
      <c r="D3075" s="5" t="s">
        <v>318</v>
      </c>
      <c r="E3075" s="5" t="s">
        <v>423</v>
      </c>
      <c r="G3075" s="5" t="s">
        <v>64</v>
      </c>
      <c r="H3075" s="5" t="s">
        <v>319</v>
      </c>
      <c r="I3075" s="5" t="s">
        <v>75</v>
      </c>
      <c r="J3075" s="5" t="s">
        <v>65</v>
      </c>
      <c r="K3075" s="5" t="s">
        <v>65</v>
      </c>
      <c r="M3075" s="5" t="s">
        <v>211</v>
      </c>
      <c r="N3075" s="5" t="s">
        <v>76</v>
      </c>
      <c r="O3075" s="7">
        <v>0</v>
      </c>
      <c r="P3075" s="7">
        <v>0</v>
      </c>
      <c r="Q3075" s="7">
        <v>0</v>
      </c>
      <c r="R3075" s="7">
        <v>0</v>
      </c>
      <c r="T3075" s="5">
        <v>0</v>
      </c>
      <c r="W3075" s="5">
        <v>0</v>
      </c>
      <c r="Y3075" s="5">
        <v>0</v>
      </c>
      <c r="Z3075" s="5">
        <v>0</v>
      </c>
      <c r="AB3075" s="5">
        <v>0</v>
      </c>
      <c r="AC3075" s="5">
        <v>0</v>
      </c>
      <c r="AE3075" s="5">
        <v>0</v>
      </c>
      <c r="AF3075" s="5">
        <v>0</v>
      </c>
      <c r="AH3075" s="5">
        <v>0</v>
      </c>
      <c r="AJ3075" s="7">
        <v>0</v>
      </c>
      <c r="AZ3075" s="5" t="s">
        <v>175</v>
      </c>
      <c r="BB3075" s="5" t="s">
        <v>77</v>
      </c>
      <c r="BD3075" s="5" t="s">
        <v>331</v>
      </c>
      <c r="BE3075" s="5" t="s">
        <v>67</v>
      </c>
    </row>
    <row r="3076" spans="1:57" x14ac:dyDescent="0.25">
      <c r="A3076" s="5">
        <v>3075</v>
      </c>
      <c r="B3076" s="6">
        <v>42565.502152777779</v>
      </c>
      <c r="D3076" s="5" t="s">
        <v>318</v>
      </c>
      <c r="E3076" s="5" t="s">
        <v>684</v>
      </c>
      <c r="G3076" s="5" t="s">
        <v>80</v>
      </c>
      <c r="H3076" s="5" t="s">
        <v>319</v>
      </c>
      <c r="I3076" s="5" t="s">
        <v>75</v>
      </c>
      <c r="J3076" s="5" t="s">
        <v>65</v>
      </c>
      <c r="K3076" s="5" t="s">
        <v>65</v>
      </c>
      <c r="M3076" s="5" t="s">
        <v>187</v>
      </c>
      <c r="N3076" s="5" t="s">
        <v>66</v>
      </c>
      <c r="O3076" s="7">
        <v>0</v>
      </c>
      <c r="P3076" s="7">
        <v>0</v>
      </c>
      <c r="Q3076" s="7">
        <v>0</v>
      </c>
      <c r="R3076" s="7">
        <v>0</v>
      </c>
      <c r="T3076" s="5">
        <v>0</v>
      </c>
      <c r="W3076" s="5">
        <v>0</v>
      </c>
      <c r="Y3076" s="5">
        <v>0</v>
      </c>
      <c r="Z3076" s="5">
        <v>0</v>
      </c>
      <c r="AB3076" s="5">
        <v>0</v>
      </c>
      <c r="AC3076" s="5">
        <v>0</v>
      </c>
      <c r="AE3076" s="5">
        <v>0</v>
      </c>
      <c r="AF3076" s="5">
        <v>0</v>
      </c>
      <c r="AH3076" s="5">
        <v>0</v>
      </c>
      <c r="AJ3076" s="7">
        <v>0</v>
      </c>
      <c r="AZ3076" s="5" t="s">
        <v>175</v>
      </c>
      <c r="BB3076" s="5" t="s">
        <v>83</v>
      </c>
      <c r="BD3076" s="5" t="s">
        <v>361</v>
      </c>
      <c r="BE3076" s="5" t="s">
        <v>67</v>
      </c>
    </row>
    <row r="3077" spans="1:57" x14ac:dyDescent="0.25">
      <c r="A3077" s="5">
        <v>3076</v>
      </c>
      <c r="B3077" s="6">
        <v>42565.498703703706</v>
      </c>
      <c r="D3077" s="5" t="s">
        <v>318</v>
      </c>
      <c r="E3077" s="5" t="s">
        <v>684</v>
      </c>
      <c r="G3077" s="5" t="s">
        <v>80</v>
      </c>
      <c r="H3077" s="5" t="s">
        <v>319</v>
      </c>
      <c r="I3077" s="5" t="s">
        <v>75</v>
      </c>
      <c r="J3077" s="5" t="s">
        <v>65</v>
      </c>
      <c r="K3077" s="5" t="s">
        <v>65</v>
      </c>
      <c r="M3077" s="5" t="s">
        <v>287</v>
      </c>
      <c r="N3077" s="5" t="s">
        <v>66</v>
      </c>
      <c r="O3077" s="7">
        <v>0</v>
      </c>
      <c r="P3077" s="7">
        <v>0</v>
      </c>
      <c r="Q3077" s="7">
        <v>0</v>
      </c>
      <c r="R3077" s="7">
        <v>0</v>
      </c>
      <c r="T3077" s="5">
        <v>0</v>
      </c>
      <c r="W3077" s="5">
        <v>0</v>
      </c>
      <c r="Y3077" s="5">
        <v>0</v>
      </c>
      <c r="Z3077" s="5">
        <v>0</v>
      </c>
      <c r="AB3077" s="5">
        <v>0</v>
      </c>
      <c r="AC3077" s="5">
        <v>0</v>
      </c>
      <c r="AE3077" s="5">
        <v>0</v>
      </c>
      <c r="AF3077" s="5">
        <v>0</v>
      </c>
      <c r="AH3077" s="5">
        <v>0</v>
      </c>
      <c r="AJ3077" s="7">
        <v>0</v>
      </c>
      <c r="AZ3077" s="5" t="s">
        <v>175</v>
      </c>
      <c r="BB3077" s="5" t="s">
        <v>83</v>
      </c>
      <c r="BD3077" s="5" t="s">
        <v>331</v>
      </c>
      <c r="BE3077" s="5" t="s">
        <v>67</v>
      </c>
    </row>
    <row r="3078" spans="1:57" x14ac:dyDescent="0.25">
      <c r="A3078" s="5">
        <v>3077</v>
      </c>
      <c r="B3078" s="6">
        <v>42565.498472222222</v>
      </c>
      <c r="D3078" s="5" t="s">
        <v>318</v>
      </c>
      <c r="E3078" s="5" t="s">
        <v>684</v>
      </c>
      <c r="G3078" s="5" t="s">
        <v>80</v>
      </c>
      <c r="H3078" s="5" t="s">
        <v>319</v>
      </c>
      <c r="I3078" s="5" t="s">
        <v>75</v>
      </c>
      <c r="J3078" s="5" t="s">
        <v>65</v>
      </c>
      <c r="K3078" s="5" t="s">
        <v>65</v>
      </c>
      <c r="M3078" s="5" t="s">
        <v>193</v>
      </c>
      <c r="N3078" s="5" t="s">
        <v>66</v>
      </c>
      <c r="O3078" s="7">
        <v>0</v>
      </c>
      <c r="P3078" s="7">
        <v>0</v>
      </c>
      <c r="Q3078" s="7">
        <v>0</v>
      </c>
      <c r="R3078" s="7">
        <v>0</v>
      </c>
      <c r="T3078" s="5">
        <v>0</v>
      </c>
      <c r="W3078" s="5">
        <v>0</v>
      </c>
      <c r="Y3078" s="5">
        <v>0</v>
      </c>
      <c r="Z3078" s="5">
        <v>0</v>
      </c>
      <c r="AB3078" s="5">
        <v>0</v>
      </c>
      <c r="AC3078" s="5">
        <v>0</v>
      </c>
      <c r="AE3078" s="5">
        <v>0</v>
      </c>
      <c r="AF3078" s="5">
        <v>0</v>
      </c>
      <c r="AH3078" s="5">
        <v>0</v>
      </c>
      <c r="AJ3078" s="7">
        <v>0</v>
      </c>
      <c r="AZ3078" s="5" t="s">
        <v>175</v>
      </c>
      <c r="BB3078" s="5" t="s">
        <v>83</v>
      </c>
      <c r="BD3078" s="5" t="s">
        <v>331</v>
      </c>
      <c r="BE3078" s="5" t="s">
        <v>67</v>
      </c>
    </row>
    <row r="3079" spans="1:57" x14ac:dyDescent="0.25">
      <c r="A3079" s="5">
        <v>3078</v>
      </c>
      <c r="B3079" s="6">
        <v>42565.451620370368</v>
      </c>
      <c r="C3079" s="6">
        <v>42565.679398148146</v>
      </c>
      <c r="D3079" s="5" t="s">
        <v>336</v>
      </c>
      <c r="E3079" s="5" t="s">
        <v>241</v>
      </c>
      <c r="F3079" s="5" t="s">
        <v>337</v>
      </c>
      <c r="G3079" s="5" t="s">
        <v>64</v>
      </c>
      <c r="H3079" s="5" t="s">
        <v>319</v>
      </c>
      <c r="I3079" s="5" t="s">
        <v>69</v>
      </c>
      <c r="J3079" s="5" t="s">
        <v>65</v>
      </c>
      <c r="K3079" s="5" t="s">
        <v>65</v>
      </c>
      <c r="L3079" s="5">
        <v>665659</v>
      </c>
      <c r="M3079" s="5" t="s">
        <v>70</v>
      </c>
      <c r="N3079" s="5" t="s">
        <v>70</v>
      </c>
      <c r="O3079" s="7">
        <v>0</v>
      </c>
      <c r="P3079" s="7">
        <v>0</v>
      </c>
      <c r="Q3079" s="7">
        <v>0</v>
      </c>
      <c r="R3079" s="7">
        <v>0</v>
      </c>
      <c r="T3079" s="5">
        <v>33</v>
      </c>
      <c r="U3079" s="5">
        <v>0</v>
      </c>
      <c r="V3079" s="5">
        <v>0</v>
      </c>
      <c r="W3079" s="5">
        <v>0</v>
      </c>
      <c r="Z3079" s="5">
        <v>0</v>
      </c>
      <c r="AC3079" s="5">
        <v>0</v>
      </c>
      <c r="AF3079" s="5">
        <v>0</v>
      </c>
      <c r="AI3079" s="7">
        <v>964.41989999999998</v>
      </c>
      <c r="AJ3079" s="7">
        <v>0.63480000000000003</v>
      </c>
      <c r="AK3079" s="5" t="s">
        <v>149</v>
      </c>
      <c r="AZ3079" s="5" t="s">
        <v>186</v>
      </c>
      <c r="BB3079" s="5" t="s">
        <v>71</v>
      </c>
    </row>
    <row r="3080" spans="1:57" x14ac:dyDescent="0.25">
      <c r="A3080" s="5">
        <v>3079</v>
      </c>
      <c r="B3080" s="6">
        <v>42565.451215277775</v>
      </c>
      <c r="C3080" s="6">
        <v>42565.655717592592</v>
      </c>
      <c r="D3080" s="5" t="s">
        <v>336</v>
      </c>
      <c r="E3080" s="5" t="s">
        <v>241</v>
      </c>
      <c r="F3080" s="5" t="s">
        <v>337</v>
      </c>
      <c r="G3080" s="5" t="s">
        <v>64</v>
      </c>
      <c r="H3080" s="5" t="s">
        <v>319</v>
      </c>
      <c r="I3080" s="5" t="s">
        <v>69</v>
      </c>
      <c r="J3080" s="5" t="s">
        <v>65</v>
      </c>
      <c r="K3080" s="5" t="s">
        <v>65</v>
      </c>
      <c r="L3080" s="5">
        <v>3109874</v>
      </c>
      <c r="M3080" s="5" t="s">
        <v>70</v>
      </c>
      <c r="N3080" s="5" t="s">
        <v>70</v>
      </c>
      <c r="O3080" s="7">
        <v>0</v>
      </c>
      <c r="P3080" s="7">
        <v>0</v>
      </c>
      <c r="Q3080" s="7">
        <v>0</v>
      </c>
      <c r="R3080" s="7">
        <v>0</v>
      </c>
      <c r="T3080" s="5">
        <v>33</v>
      </c>
      <c r="U3080" s="5">
        <v>0</v>
      </c>
      <c r="V3080" s="5">
        <v>0</v>
      </c>
      <c r="W3080" s="5">
        <v>0</v>
      </c>
      <c r="Z3080" s="5">
        <v>0</v>
      </c>
      <c r="AC3080" s="5">
        <v>0</v>
      </c>
      <c r="AF3080" s="5">
        <v>0</v>
      </c>
      <c r="AI3080" s="7">
        <v>965.85640000000001</v>
      </c>
      <c r="AJ3080" s="7">
        <v>2.9658000000000002</v>
      </c>
      <c r="AK3080" s="5" t="s">
        <v>148</v>
      </c>
      <c r="AZ3080" s="5" t="s">
        <v>185</v>
      </c>
      <c r="BB3080" s="5" t="s">
        <v>74</v>
      </c>
    </row>
    <row r="3081" spans="1:57" x14ac:dyDescent="0.25">
      <c r="A3081" s="5">
        <v>3080</v>
      </c>
      <c r="B3081" s="6">
        <v>42565.392569444448</v>
      </c>
      <c r="D3081" s="5" t="s">
        <v>317</v>
      </c>
      <c r="E3081" s="5" t="s">
        <v>318</v>
      </c>
      <c r="F3081" s="5" t="s">
        <v>317</v>
      </c>
      <c r="G3081" s="5" t="s">
        <v>80</v>
      </c>
      <c r="H3081" s="5" t="s">
        <v>319</v>
      </c>
      <c r="I3081" s="5" t="s">
        <v>320</v>
      </c>
      <c r="J3081" s="5" t="s">
        <v>65</v>
      </c>
      <c r="K3081" s="5" t="s">
        <v>65</v>
      </c>
      <c r="M3081" s="5" t="s">
        <v>222</v>
      </c>
      <c r="N3081" s="5" t="s">
        <v>66</v>
      </c>
      <c r="O3081" s="7">
        <v>0</v>
      </c>
      <c r="P3081" s="7">
        <v>0</v>
      </c>
      <c r="Q3081" s="7">
        <v>0</v>
      </c>
      <c r="R3081" s="7">
        <v>0</v>
      </c>
      <c r="T3081" s="5">
        <v>0</v>
      </c>
      <c r="W3081" s="5">
        <v>0</v>
      </c>
      <c r="Y3081" s="5">
        <v>0</v>
      </c>
      <c r="Z3081" s="5">
        <v>0</v>
      </c>
      <c r="AB3081" s="5">
        <v>0</v>
      </c>
      <c r="AC3081" s="5">
        <v>0</v>
      </c>
      <c r="AE3081" s="5">
        <v>0</v>
      </c>
      <c r="AF3081" s="5">
        <v>0</v>
      </c>
      <c r="AH3081" s="5">
        <v>0</v>
      </c>
      <c r="AJ3081" s="7">
        <v>0</v>
      </c>
      <c r="BB3081" s="5" t="s">
        <v>322</v>
      </c>
      <c r="BD3081" s="5" t="s">
        <v>323</v>
      </c>
      <c r="BE3081" s="5" t="s">
        <v>324</v>
      </c>
    </row>
    <row r="3082" spans="1:57" x14ac:dyDescent="0.25">
      <c r="A3082" s="5">
        <v>3081</v>
      </c>
      <c r="B3082" s="6">
        <v>42565.392083333332</v>
      </c>
      <c r="D3082" s="5" t="s">
        <v>317</v>
      </c>
      <c r="E3082" s="5" t="s">
        <v>318</v>
      </c>
      <c r="F3082" s="5" t="s">
        <v>317</v>
      </c>
      <c r="G3082" s="5" t="s">
        <v>80</v>
      </c>
      <c r="H3082" s="5" t="s">
        <v>319</v>
      </c>
      <c r="I3082" s="5" t="s">
        <v>320</v>
      </c>
      <c r="J3082" s="5" t="s">
        <v>65</v>
      </c>
      <c r="K3082" s="5" t="s">
        <v>65</v>
      </c>
      <c r="M3082" s="5" t="s">
        <v>363</v>
      </c>
      <c r="N3082" s="5" t="s">
        <v>66</v>
      </c>
      <c r="O3082" s="7">
        <v>0</v>
      </c>
      <c r="P3082" s="7">
        <v>0</v>
      </c>
      <c r="Q3082" s="7">
        <v>0</v>
      </c>
      <c r="R3082" s="7">
        <v>0</v>
      </c>
      <c r="T3082" s="5">
        <v>0</v>
      </c>
      <c r="W3082" s="5">
        <v>0</v>
      </c>
      <c r="Y3082" s="5">
        <v>0</v>
      </c>
      <c r="Z3082" s="5">
        <v>0</v>
      </c>
      <c r="AB3082" s="5">
        <v>0</v>
      </c>
      <c r="AC3082" s="5">
        <v>0</v>
      </c>
      <c r="AE3082" s="5">
        <v>0</v>
      </c>
      <c r="AF3082" s="5">
        <v>0</v>
      </c>
      <c r="AH3082" s="5">
        <v>0</v>
      </c>
      <c r="AJ3082" s="7">
        <v>0</v>
      </c>
      <c r="BB3082" s="5" t="s">
        <v>322</v>
      </c>
      <c r="BD3082" s="5" t="s">
        <v>323</v>
      </c>
      <c r="BE3082" s="5" t="s">
        <v>324</v>
      </c>
    </row>
    <row r="3083" spans="1:57" x14ac:dyDescent="0.25">
      <c r="A3083" s="5">
        <v>3082</v>
      </c>
      <c r="B3083" s="6">
        <v>42565.382384259261</v>
      </c>
      <c r="D3083" s="5" t="s">
        <v>317</v>
      </c>
      <c r="E3083" s="5" t="s">
        <v>318</v>
      </c>
      <c r="F3083" s="5" t="s">
        <v>317</v>
      </c>
      <c r="G3083" s="5" t="s">
        <v>80</v>
      </c>
      <c r="H3083" s="5" t="s">
        <v>319</v>
      </c>
      <c r="I3083" s="5" t="s">
        <v>320</v>
      </c>
      <c r="J3083" s="5" t="s">
        <v>65</v>
      </c>
      <c r="K3083" s="5" t="s">
        <v>65</v>
      </c>
      <c r="M3083" s="5" t="s">
        <v>222</v>
      </c>
      <c r="N3083" s="5" t="s">
        <v>66</v>
      </c>
      <c r="O3083" s="7">
        <v>0</v>
      </c>
      <c r="P3083" s="7">
        <v>0</v>
      </c>
      <c r="Q3083" s="7">
        <v>0</v>
      </c>
      <c r="R3083" s="7">
        <v>0</v>
      </c>
      <c r="T3083" s="5">
        <v>0</v>
      </c>
      <c r="W3083" s="5">
        <v>0</v>
      </c>
      <c r="Y3083" s="5">
        <v>0</v>
      </c>
      <c r="Z3083" s="5">
        <v>0</v>
      </c>
      <c r="AB3083" s="5">
        <v>0</v>
      </c>
      <c r="AC3083" s="5">
        <v>0</v>
      </c>
      <c r="AE3083" s="5">
        <v>0</v>
      </c>
      <c r="AF3083" s="5">
        <v>0</v>
      </c>
      <c r="AH3083" s="5">
        <v>0</v>
      </c>
      <c r="AJ3083" s="7">
        <v>0</v>
      </c>
      <c r="BB3083" s="5" t="s">
        <v>322</v>
      </c>
      <c r="BD3083" s="5" t="s">
        <v>323</v>
      </c>
      <c r="BE3083" s="5" t="s">
        <v>324</v>
      </c>
    </row>
    <row r="3084" spans="1:57" x14ac:dyDescent="0.25">
      <c r="A3084" s="5">
        <v>3083</v>
      </c>
      <c r="B3084" s="6">
        <v>42565.368541666663</v>
      </c>
      <c r="D3084" s="5" t="s">
        <v>317</v>
      </c>
      <c r="E3084" s="5" t="s">
        <v>318</v>
      </c>
      <c r="F3084" s="5" t="s">
        <v>317</v>
      </c>
      <c r="G3084" s="5" t="s">
        <v>80</v>
      </c>
      <c r="H3084" s="5" t="s">
        <v>319</v>
      </c>
      <c r="I3084" s="5" t="s">
        <v>320</v>
      </c>
      <c r="J3084" s="5" t="s">
        <v>65</v>
      </c>
      <c r="K3084" s="5" t="s">
        <v>65</v>
      </c>
      <c r="M3084" s="5" t="s">
        <v>325</v>
      </c>
      <c r="N3084" s="5" t="s">
        <v>66</v>
      </c>
      <c r="O3084" s="7">
        <v>0</v>
      </c>
      <c r="P3084" s="7">
        <v>0</v>
      </c>
      <c r="Q3084" s="7">
        <v>0</v>
      </c>
      <c r="R3084" s="7">
        <v>0</v>
      </c>
      <c r="T3084" s="5">
        <v>0</v>
      </c>
      <c r="W3084" s="5">
        <v>0</v>
      </c>
      <c r="Y3084" s="5">
        <v>0</v>
      </c>
      <c r="Z3084" s="5">
        <v>0</v>
      </c>
      <c r="AB3084" s="5">
        <v>0</v>
      </c>
      <c r="AC3084" s="5">
        <v>0</v>
      </c>
      <c r="AE3084" s="5">
        <v>0</v>
      </c>
      <c r="AF3084" s="5">
        <v>0</v>
      </c>
      <c r="AH3084" s="5">
        <v>0</v>
      </c>
      <c r="AJ3084" s="7">
        <v>0</v>
      </c>
      <c r="BB3084" s="5" t="s">
        <v>322</v>
      </c>
      <c r="BD3084" s="5" t="s">
        <v>323</v>
      </c>
      <c r="BE3084" s="5" t="s">
        <v>324</v>
      </c>
    </row>
    <row r="3085" spans="1:57" x14ac:dyDescent="0.25">
      <c r="A3085" s="5">
        <v>3084</v>
      </c>
      <c r="B3085" s="6">
        <v>42565.368275462963</v>
      </c>
      <c r="C3085" s="6">
        <v>42565.515717592592</v>
      </c>
      <c r="D3085" s="5" t="s">
        <v>336</v>
      </c>
      <c r="E3085" s="5" t="s">
        <v>241</v>
      </c>
      <c r="F3085" s="5" t="s">
        <v>337</v>
      </c>
      <c r="G3085" s="5" t="s">
        <v>64</v>
      </c>
      <c r="H3085" s="5" t="s">
        <v>319</v>
      </c>
      <c r="I3085" s="5" t="s">
        <v>69</v>
      </c>
      <c r="J3085" s="5" t="s">
        <v>65</v>
      </c>
      <c r="K3085" s="5" t="s">
        <v>65</v>
      </c>
      <c r="L3085" s="5">
        <v>80211</v>
      </c>
      <c r="M3085" s="5" t="s">
        <v>70</v>
      </c>
      <c r="N3085" s="5" t="s">
        <v>70</v>
      </c>
      <c r="O3085" s="7">
        <v>0</v>
      </c>
      <c r="P3085" s="7">
        <v>0</v>
      </c>
      <c r="Q3085" s="7">
        <v>0</v>
      </c>
      <c r="R3085" s="7">
        <v>0</v>
      </c>
      <c r="T3085" s="5">
        <v>33</v>
      </c>
      <c r="U3085" s="5">
        <v>0</v>
      </c>
      <c r="V3085" s="5">
        <v>0</v>
      </c>
      <c r="W3085" s="5">
        <v>0</v>
      </c>
      <c r="Z3085" s="5">
        <v>0</v>
      </c>
      <c r="AC3085" s="5">
        <v>0</v>
      </c>
      <c r="AF3085" s="5">
        <v>0</v>
      </c>
      <c r="AI3085" s="7">
        <v>966.20510000000002</v>
      </c>
      <c r="AJ3085" s="7">
        <v>7.6200000000000004E-2</v>
      </c>
      <c r="AK3085" s="5" t="s">
        <v>189</v>
      </c>
      <c r="AZ3085" s="5" t="s">
        <v>186</v>
      </c>
      <c r="BB3085" s="5" t="s">
        <v>71</v>
      </c>
    </row>
    <row r="3086" spans="1:57" x14ac:dyDescent="0.25">
      <c r="A3086" s="5">
        <v>3085</v>
      </c>
      <c r="B3086" s="6">
        <v>42565.367881944447</v>
      </c>
      <c r="C3086" s="6">
        <v>42565.508530092593</v>
      </c>
      <c r="D3086" s="5" t="s">
        <v>336</v>
      </c>
      <c r="E3086" s="5" t="s">
        <v>241</v>
      </c>
      <c r="F3086" s="5" t="s">
        <v>337</v>
      </c>
      <c r="G3086" s="5" t="s">
        <v>64</v>
      </c>
      <c r="H3086" s="5" t="s">
        <v>319</v>
      </c>
      <c r="I3086" s="5" t="s">
        <v>69</v>
      </c>
      <c r="J3086" s="5" t="s">
        <v>65</v>
      </c>
      <c r="K3086" s="5" t="s">
        <v>65</v>
      </c>
      <c r="L3086" s="5">
        <v>655437</v>
      </c>
      <c r="M3086" s="5" t="s">
        <v>70</v>
      </c>
      <c r="N3086" s="5" t="s">
        <v>70</v>
      </c>
      <c r="O3086" s="7">
        <v>0</v>
      </c>
      <c r="P3086" s="7">
        <v>0</v>
      </c>
      <c r="Q3086" s="7">
        <v>0</v>
      </c>
      <c r="R3086" s="7">
        <v>0</v>
      </c>
      <c r="T3086" s="5">
        <v>33</v>
      </c>
      <c r="U3086" s="5">
        <v>0</v>
      </c>
      <c r="V3086" s="5">
        <v>0</v>
      </c>
      <c r="W3086" s="5">
        <v>0</v>
      </c>
      <c r="Z3086" s="5">
        <v>0</v>
      </c>
      <c r="AC3086" s="5">
        <v>0</v>
      </c>
      <c r="AF3086" s="5">
        <v>0</v>
      </c>
      <c r="AI3086" s="7">
        <v>966.55759999999998</v>
      </c>
      <c r="AJ3086" s="7">
        <v>0.625</v>
      </c>
      <c r="AK3086" s="5" t="s">
        <v>190</v>
      </c>
      <c r="AZ3086" s="5" t="s">
        <v>185</v>
      </c>
      <c r="BB3086" s="5" t="s">
        <v>74</v>
      </c>
    </row>
    <row r="3087" spans="1:57" x14ac:dyDescent="0.25">
      <c r="A3087" s="5">
        <v>3086</v>
      </c>
      <c r="B3087" s="6">
        <v>42565.284942129627</v>
      </c>
      <c r="C3087" s="6">
        <v>42565.446805555555</v>
      </c>
      <c r="D3087" s="5" t="s">
        <v>336</v>
      </c>
      <c r="E3087" s="5" t="s">
        <v>241</v>
      </c>
      <c r="F3087" s="5" t="s">
        <v>337</v>
      </c>
      <c r="G3087" s="5" t="s">
        <v>64</v>
      </c>
      <c r="H3087" s="5" t="s">
        <v>319</v>
      </c>
      <c r="I3087" s="5" t="s">
        <v>69</v>
      </c>
      <c r="J3087" s="5" t="s">
        <v>65</v>
      </c>
      <c r="K3087" s="5" t="s">
        <v>65</v>
      </c>
      <c r="L3087" s="5">
        <v>0</v>
      </c>
      <c r="M3087" s="5" t="s">
        <v>70</v>
      </c>
      <c r="N3087" s="5" t="s">
        <v>70</v>
      </c>
      <c r="O3087" s="7">
        <v>0</v>
      </c>
      <c r="P3087" s="7">
        <v>0</v>
      </c>
      <c r="Q3087" s="7">
        <v>0</v>
      </c>
      <c r="R3087" s="7">
        <v>0</v>
      </c>
      <c r="T3087" s="5">
        <v>0</v>
      </c>
      <c r="U3087" s="5">
        <v>0</v>
      </c>
      <c r="V3087" s="5">
        <v>0</v>
      </c>
      <c r="W3087" s="5">
        <v>0</v>
      </c>
      <c r="Z3087" s="5">
        <v>0</v>
      </c>
      <c r="AC3087" s="5">
        <v>0</v>
      </c>
      <c r="AF3087" s="5">
        <v>0</v>
      </c>
      <c r="AK3087" s="5" t="s">
        <v>189</v>
      </c>
      <c r="AZ3087" s="5" t="s">
        <v>186</v>
      </c>
      <c r="BB3087" s="5" t="s">
        <v>71</v>
      </c>
    </row>
    <row r="3088" spans="1:57" x14ac:dyDescent="0.25">
      <c r="A3088" s="5">
        <v>3087</v>
      </c>
      <c r="B3088" s="6">
        <v>42565.284537037034</v>
      </c>
      <c r="C3088" s="6">
        <v>42565.440625000003</v>
      </c>
      <c r="D3088" s="5" t="s">
        <v>336</v>
      </c>
      <c r="E3088" s="5" t="s">
        <v>241</v>
      </c>
      <c r="F3088" s="5" t="s">
        <v>337</v>
      </c>
      <c r="G3088" s="5" t="s">
        <v>64</v>
      </c>
      <c r="H3088" s="5" t="s">
        <v>319</v>
      </c>
      <c r="I3088" s="5" t="s">
        <v>69</v>
      </c>
      <c r="J3088" s="5" t="s">
        <v>65</v>
      </c>
      <c r="K3088" s="5" t="s">
        <v>65</v>
      </c>
      <c r="L3088" s="5">
        <v>16376772</v>
      </c>
      <c r="M3088" s="5" t="s">
        <v>70</v>
      </c>
      <c r="N3088" s="5" t="s">
        <v>70</v>
      </c>
      <c r="O3088" s="7">
        <v>0</v>
      </c>
      <c r="P3088" s="7">
        <v>0</v>
      </c>
      <c r="Q3088" s="7">
        <v>0</v>
      </c>
      <c r="R3088" s="7">
        <v>0</v>
      </c>
      <c r="T3088" s="5">
        <v>33</v>
      </c>
      <c r="U3088" s="5">
        <v>0</v>
      </c>
      <c r="V3088" s="5">
        <v>0</v>
      </c>
      <c r="W3088" s="5">
        <v>0</v>
      </c>
      <c r="Z3088" s="5">
        <v>0</v>
      </c>
      <c r="AC3088" s="5">
        <v>0</v>
      </c>
      <c r="AF3088" s="5">
        <v>0</v>
      </c>
      <c r="AI3088" s="7">
        <v>982.17579999999998</v>
      </c>
      <c r="AJ3088" s="7">
        <v>15.6182</v>
      </c>
      <c r="AK3088" s="5" t="s">
        <v>190</v>
      </c>
      <c r="AZ3088" s="5" t="s">
        <v>185</v>
      </c>
      <c r="BB3088" s="5" t="s">
        <v>74</v>
      </c>
    </row>
    <row r="3089" spans="1:57" x14ac:dyDescent="0.25">
      <c r="A3089" s="5">
        <v>3088</v>
      </c>
      <c r="B3089" s="6">
        <v>42565.201608796298</v>
      </c>
      <c r="C3089" s="6">
        <v>42565.352546296293</v>
      </c>
      <c r="D3089" s="5" t="s">
        <v>336</v>
      </c>
      <c r="E3089" s="5" t="s">
        <v>241</v>
      </c>
      <c r="F3089" s="5" t="s">
        <v>337</v>
      </c>
      <c r="G3089" s="5" t="s">
        <v>64</v>
      </c>
      <c r="H3089" s="5" t="s">
        <v>319</v>
      </c>
      <c r="I3089" s="5" t="s">
        <v>69</v>
      </c>
      <c r="J3089" s="5" t="s">
        <v>65</v>
      </c>
      <c r="K3089" s="5" t="s">
        <v>65</v>
      </c>
      <c r="L3089" s="5">
        <v>0</v>
      </c>
      <c r="M3089" s="5" t="s">
        <v>70</v>
      </c>
      <c r="N3089" s="5" t="s">
        <v>70</v>
      </c>
      <c r="O3089" s="7">
        <v>0</v>
      </c>
      <c r="P3089" s="7">
        <v>0</v>
      </c>
      <c r="Q3089" s="7">
        <v>0</v>
      </c>
      <c r="R3089" s="7">
        <v>0</v>
      </c>
      <c r="T3089" s="5">
        <v>0</v>
      </c>
      <c r="U3089" s="5">
        <v>0</v>
      </c>
      <c r="V3089" s="5">
        <v>0</v>
      </c>
      <c r="W3089" s="5">
        <v>0</v>
      </c>
      <c r="Z3089" s="5">
        <v>0</v>
      </c>
      <c r="AC3089" s="5">
        <v>0</v>
      </c>
      <c r="AF3089" s="5">
        <v>0</v>
      </c>
      <c r="AK3089" s="5" t="s">
        <v>189</v>
      </c>
      <c r="AZ3089" s="5" t="s">
        <v>186</v>
      </c>
      <c r="BB3089" s="5" t="s">
        <v>71</v>
      </c>
    </row>
    <row r="3090" spans="1:57" x14ac:dyDescent="0.25">
      <c r="A3090" s="5">
        <v>3089</v>
      </c>
      <c r="B3090" s="6">
        <v>42565.201203703706</v>
      </c>
      <c r="C3090" s="6">
        <v>42565.347395833334</v>
      </c>
      <c r="D3090" s="5" t="s">
        <v>336</v>
      </c>
      <c r="E3090" s="5" t="s">
        <v>241</v>
      </c>
      <c r="F3090" s="5" t="s">
        <v>337</v>
      </c>
      <c r="G3090" s="5" t="s">
        <v>64</v>
      </c>
      <c r="H3090" s="5" t="s">
        <v>319</v>
      </c>
      <c r="I3090" s="5" t="s">
        <v>69</v>
      </c>
      <c r="J3090" s="5" t="s">
        <v>65</v>
      </c>
      <c r="K3090" s="5" t="s">
        <v>65</v>
      </c>
      <c r="L3090" s="5">
        <v>189180</v>
      </c>
      <c r="M3090" s="5" t="s">
        <v>70</v>
      </c>
      <c r="N3090" s="5" t="s">
        <v>70</v>
      </c>
      <c r="O3090" s="7">
        <v>0</v>
      </c>
      <c r="P3090" s="7">
        <v>0</v>
      </c>
      <c r="Q3090" s="7">
        <v>0</v>
      </c>
      <c r="R3090" s="7">
        <v>0</v>
      </c>
      <c r="T3090" s="5">
        <v>33</v>
      </c>
      <c r="U3090" s="5">
        <v>0</v>
      </c>
      <c r="V3090" s="5">
        <v>0</v>
      </c>
      <c r="W3090" s="5">
        <v>0</v>
      </c>
      <c r="Z3090" s="5">
        <v>0</v>
      </c>
      <c r="AC3090" s="5">
        <v>0</v>
      </c>
      <c r="AF3090" s="5">
        <v>0</v>
      </c>
      <c r="AI3090" s="7">
        <v>982.35550000000001</v>
      </c>
      <c r="AJ3090" s="7">
        <v>0.1797</v>
      </c>
      <c r="AK3090" s="5" t="s">
        <v>190</v>
      </c>
      <c r="AZ3090" s="5" t="s">
        <v>185</v>
      </c>
      <c r="BB3090" s="5" t="s">
        <v>74</v>
      </c>
    </row>
    <row r="3091" spans="1:57" x14ac:dyDescent="0.25">
      <c r="A3091" s="5">
        <v>3090</v>
      </c>
      <c r="B3091" s="6">
        <v>42565.118275462963</v>
      </c>
      <c r="C3091" s="6">
        <v>42565.272106481483</v>
      </c>
      <c r="D3091" s="5" t="s">
        <v>336</v>
      </c>
      <c r="E3091" s="5" t="s">
        <v>241</v>
      </c>
      <c r="F3091" s="5" t="s">
        <v>337</v>
      </c>
      <c r="G3091" s="5" t="s">
        <v>64</v>
      </c>
      <c r="H3091" s="5" t="s">
        <v>319</v>
      </c>
      <c r="I3091" s="5" t="s">
        <v>69</v>
      </c>
      <c r="J3091" s="5" t="s">
        <v>65</v>
      </c>
      <c r="K3091" s="5" t="s">
        <v>65</v>
      </c>
      <c r="L3091" s="5">
        <v>0</v>
      </c>
      <c r="M3091" s="5" t="s">
        <v>70</v>
      </c>
      <c r="N3091" s="5" t="s">
        <v>70</v>
      </c>
      <c r="O3091" s="7">
        <v>0</v>
      </c>
      <c r="P3091" s="7">
        <v>0</v>
      </c>
      <c r="Q3091" s="7">
        <v>0</v>
      </c>
      <c r="R3091" s="7">
        <v>0</v>
      </c>
      <c r="T3091" s="5">
        <v>0</v>
      </c>
      <c r="U3091" s="5">
        <v>0</v>
      </c>
      <c r="V3091" s="5">
        <v>0</v>
      </c>
      <c r="W3091" s="5">
        <v>0</v>
      </c>
      <c r="Z3091" s="5">
        <v>0</v>
      </c>
      <c r="AC3091" s="5">
        <v>0</v>
      </c>
      <c r="AF3091" s="5">
        <v>0</v>
      </c>
      <c r="AK3091" s="5" t="s">
        <v>189</v>
      </c>
      <c r="AZ3091" s="5" t="s">
        <v>186</v>
      </c>
      <c r="BB3091" s="5" t="s">
        <v>71</v>
      </c>
    </row>
    <row r="3092" spans="1:57" x14ac:dyDescent="0.25">
      <c r="A3092" s="5">
        <v>3091</v>
      </c>
      <c r="B3092" s="6">
        <v>42565.11787037037</v>
      </c>
      <c r="C3092" s="6">
        <v>42565.266770833332</v>
      </c>
      <c r="D3092" s="5" t="s">
        <v>336</v>
      </c>
      <c r="E3092" s="5" t="s">
        <v>241</v>
      </c>
      <c r="F3092" s="5" t="s">
        <v>337</v>
      </c>
      <c r="G3092" s="5" t="s">
        <v>64</v>
      </c>
      <c r="H3092" s="5" t="s">
        <v>319</v>
      </c>
      <c r="I3092" s="5" t="s">
        <v>69</v>
      </c>
      <c r="J3092" s="5" t="s">
        <v>65</v>
      </c>
      <c r="K3092" s="5" t="s">
        <v>65</v>
      </c>
      <c r="L3092" s="5">
        <v>165344</v>
      </c>
      <c r="M3092" s="5" t="s">
        <v>70</v>
      </c>
      <c r="N3092" s="5" t="s">
        <v>70</v>
      </c>
      <c r="O3092" s="7">
        <v>0</v>
      </c>
      <c r="P3092" s="7">
        <v>0</v>
      </c>
      <c r="Q3092" s="7">
        <v>0</v>
      </c>
      <c r="R3092" s="7">
        <v>0</v>
      </c>
      <c r="T3092" s="5">
        <v>33</v>
      </c>
      <c r="U3092" s="5">
        <v>0</v>
      </c>
      <c r="V3092" s="5">
        <v>0</v>
      </c>
      <c r="W3092" s="5">
        <v>0</v>
      </c>
      <c r="Z3092" s="5">
        <v>0</v>
      </c>
      <c r="AC3092" s="5">
        <v>0</v>
      </c>
      <c r="AF3092" s="5">
        <v>0</v>
      </c>
      <c r="AI3092" s="7">
        <v>982.51369999999997</v>
      </c>
      <c r="AJ3092" s="7">
        <v>0.15820000000000001</v>
      </c>
      <c r="AK3092" s="5" t="s">
        <v>190</v>
      </c>
      <c r="AZ3092" s="5" t="s">
        <v>185</v>
      </c>
      <c r="BB3092" s="5" t="s">
        <v>74</v>
      </c>
    </row>
    <row r="3093" spans="1:57" x14ac:dyDescent="0.25">
      <c r="A3093" s="5">
        <v>3092</v>
      </c>
      <c r="B3093" s="6">
        <v>42565.034942129627</v>
      </c>
      <c r="C3093" s="6">
        <v>42565.181250000001</v>
      </c>
      <c r="D3093" s="5" t="s">
        <v>336</v>
      </c>
      <c r="E3093" s="5" t="s">
        <v>241</v>
      </c>
      <c r="F3093" s="5" t="s">
        <v>337</v>
      </c>
      <c r="G3093" s="5" t="s">
        <v>64</v>
      </c>
      <c r="H3093" s="5" t="s">
        <v>319</v>
      </c>
      <c r="I3093" s="5" t="s">
        <v>69</v>
      </c>
      <c r="J3093" s="5" t="s">
        <v>65</v>
      </c>
      <c r="K3093" s="5" t="s">
        <v>65</v>
      </c>
      <c r="L3093" s="5">
        <v>4316</v>
      </c>
      <c r="M3093" s="5" t="s">
        <v>70</v>
      </c>
      <c r="N3093" s="5" t="s">
        <v>70</v>
      </c>
      <c r="O3093" s="7">
        <v>0</v>
      </c>
      <c r="P3093" s="7">
        <v>0</v>
      </c>
      <c r="Q3093" s="7">
        <v>0</v>
      </c>
      <c r="R3093" s="7">
        <v>0</v>
      </c>
      <c r="T3093" s="5">
        <v>33</v>
      </c>
      <c r="U3093" s="5">
        <v>0</v>
      </c>
      <c r="V3093" s="5">
        <v>0</v>
      </c>
      <c r="W3093" s="5">
        <v>0</v>
      </c>
      <c r="Z3093" s="5">
        <v>0</v>
      </c>
      <c r="AC3093" s="5">
        <v>0</v>
      </c>
      <c r="AF3093" s="5">
        <v>0</v>
      </c>
      <c r="AI3093" s="7">
        <v>982.66020000000003</v>
      </c>
      <c r="AJ3093" s="7">
        <v>4.8999999999999998E-3</v>
      </c>
      <c r="AK3093" s="5" t="s">
        <v>189</v>
      </c>
      <c r="AZ3093" s="5" t="s">
        <v>186</v>
      </c>
      <c r="BB3093" s="5" t="s">
        <v>71</v>
      </c>
    </row>
    <row r="3094" spans="1:57" x14ac:dyDescent="0.25">
      <c r="A3094" s="5">
        <v>3093</v>
      </c>
      <c r="B3094" s="6">
        <v>42565.034537037034</v>
      </c>
      <c r="C3094" s="6">
        <v>42565.177951388891</v>
      </c>
      <c r="D3094" s="5" t="s">
        <v>336</v>
      </c>
      <c r="E3094" s="5" t="s">
        <v>241</v>
      </c>
      <c r="F3094" s="5" t="s">
        <v>337</v>
      </c>
      <c r="G3094" s="5" t="s">
        <v>64</v>
      </c>
      <c r="H3094" s="5" t="s">
        <v>319</v>
      </c>
      <c r="I3094" s="5" t="s">
        <v>69</v>
      </c>
      <c r="J3094" s="5" t="s">
        <v>65</v>
      </c>
      <c r="K3094" s="5" t="s">
        <v>65</v>
      </c>
      <c r="L3094" s="5">
        <v>20880993</v>
      </c>
      <c r="M3094" s="5" t="s">
        <v>70</v>
      </c>
      <c r="N3094" s="5" t="s">
        <v>70</v>
      </c>
      <c r="O3094" s="7">
        <v>0</v>
      </c>
      <c r="P3094" s="7">
        <v>0</v>
      </c>
      <c r="Q3094" s="7">
        <v>0</v>
      </c>
      <c r="R3094" s="7">
        <v>0</v>
      </c>
      <c r="T3094" s="5">
        <v>33</v>
      </c>
      <c r="U3094" s="5">
        <v>0</v>
      </c>
      <c r="V3094" s="5">
        <v>0</v>
      </c>
      <c r="W3094" s="5">
        <v>0</v>
      </c>
      <c r="Z3094" s="5">
        <v>0</v>
      </c>
      <c r="AC3094" s="5">
        <v>0</v>
      </c>
      <c r="AF3094" s="5">
        <v>0</v>
      </c>
      <c r="AI3094" s="7">
        <v>1002.4326</v>
      </c>
      <c r="AJ3094" s="7">
        <v>19.914100000000001</v>
      </c>
      <c r="AK3094" s="5" t="s">
        <v>190</v>
      </c>
      <c r="AZ3094" s="5" t="s">
        <v>185</v>
      </c>
      <c r="BB3094" s="5" t="s">
        <v>74</v>
      </c>
    </row>
    <row r="3095" spans="1:57" x14ac:dyDescent="0.25">
      <c r="A3095" s="5">
        <v>3094</v>
      </c>
      <c r="B3095" s="6">
        <v>42565.031666666669</v>
      </c>
      <c r="C3095" s="6">
        <v>42565.083449074074</v>
      </c>
      <c r="D3095" s="5" t="s">
        <v>336</v>
      </c>
      <c r="E3095" s="5" t="s">
        <v>241</v>
      </c>
      <c r="F3095" s="5" t="s">
        <v>337</v>
      </c>
      <c r="G3095" s="5" t="s">
        <v>64</v>
      </c>
      <c r="H3095" s="5" t="s">
        <v>319</v>
      </c>
      <c r="I3095" s="5" t="s">
        <v>69</v>
      </c>
      <c r="J3095" s="5" t="s">
        <v>65</v>
      </c>
      <c r="K3095" s="5" t="s">
        <v>65</v>
      </c>
      <c r="L3095" s="5">
        <v>57446</v>
      </c>
      <c r="M3095" s="5" t="s">
        <v>70</v>
      </c>
      <c r="N3095" s="5" t="s">
        <v>70</v>
      </c>
      <c r="O3095" s="7">
        <v>0</v>
      </c>
      <c r="P3095" s="7">
        <v>0</v>
      </c>
      <c r="Q3095" s="7">
        <v>0</v>
      </c>
      <c r="R3095" s="7">
        <v>0</v>
      </c>
      <c r="T3095" s="5">
        <v>33</v>
      </c>
      <c r="U3095" s="5">
        <v>0</v>
      </c>
      <c r="V3095" s="5">
        <v>0</v>
      </c>
      <c r="W3095" s="5">
        <v>0</v>
      </c>
      <c r="Z3095" s="5">
        <v>0</v>
      </c>
      <c r="AC3095" s="5">
        <v>0</v>
      </c>
      <c r="AF3095" s="5">
        <v>0</v>
      </c>
      <c r="AI3095" s="7">
        <v>1002.4883</v>
      </c>
      <c r="AJ3095" s="7">
        <v>5.57E-2</v>
      </c>
      <c r="AK3095" s="5" t="s">
        <v>148</v>
      </c>
      <c r="AZ3095" s="5" t="s">
        <v>185</v>
      </c>
      <c r="BB3095" s="5" t="s">
        <v>74</v>
      </c>
    </row>
    <row r="3096" spans="1:57" x14ac:dyDescent="0.25">
      <c r="A3096" s="5">
        <v>3095</v>
      </c>
      <c r="B3096" s="6">
        <v>42564.952384259261</v>
      </c>
      <c r="C3096" s="6">
        <v>42565.055173611108</v>
      </c>
      <c r="D3096" s="5" t="s">
        <v>336</v>
      </c>
      <c r="E3096" s="5" t="s">
        <v>241</v>
      </c>
      <c r="F3096" s="5" t="s">
        <v>337</v>
      </c>
      <c r="G3096" s="5" t="s">
        <v>64</v>
      </c>
      <c r="H3096" s="5" t="s">
        <v>319</v>
      </c>
      <c r="I3096" s="5" t="s">
        <v>69</v>
      </c>
      <c r="J3096" s="5" t="s">
        <v>65</v>
      </c>
      <c r="K3096" s="5" t="s">
        <v>65</v>
      </c>
      <c r="L3096" s="5">
        <v>6011</v>
      </c>
      <c r="M3096" s="5" t="s">
        <v>70</v>
      </c>
      <c r="N3096" s="5" t="s">
        <v>70</v>
      </c>
      <c r="O3096" s="7">
        <v>0</v>
      </c>
      <c r="P3096" s="7">
        <v>0</v>
      </c>
      <c r="Q3096" s="7">
        <v>0</v>
      </c>
      <c r="R3096" s="7">
        <v>0</v>
      </c>
      <c r="T3096" s="5">
        <v>33</v>
      </c>
      <c r="U3096" s="5">
        <v>0</v>
      </c>
      <c r="V3096" s="5">
        <v>0</v>
      </c>
      <c r="W3096" s="5">
        <v>0</v>
      </c>
      <c r="Z3096" s="5">
        <v>0</v>
      </c>
      <c r="AC3096" s="5">
        <v>0</v>
      </c>
      <c r="AF3096" s="5">
        <v>0</v>
      </c>
      <c r="AI3096" s="7">
        <v>1002.6348</v>
      </c>
      <c r="AJ3096" s="7">
        <v>5.8999999999999999E-3</v>
      </c>
      <c r="AK3096" s="5" t="s">
        <v>149</v>
      </c>
      <c r="AZ3096" s="5" t="s">
        <v>186</v>
      </c>
      <c r="BB3096" s="5" t="s">
        <v>71</v>
      </c>
    </row>
    <row r="3097" spans="1:57" x14ac:dyDescent="0.25">
      <c r="A3097" s="5">
        <v>3096</v>
      </c>
      <c r="B3097" s="6">
        <v>42564.951643518521</v>
      </c>
      <c r="C3097" s="6">
        <v>42565.055173611108</v>
      </c>
      <c r="D3097" s="5" t="s">
        <v>336</v>
      </c>
      <c r="E3097" s="5" t="s">
        <v>241</v>
      </c>
      <c r="F3097" s="5" t="s">
        <v>337</v>
      </c>
      <c r="G3097" s="5" t="s">
        <v>64</v>
      </c>
      <c r="H3097" s="5" t="s">
        <v>319</v>
      </c>
      <c r="I3097" s="5" t="s">
        <v>69</v>
      </c>
      <c r="J3097" s="5" t="s">
        <v>65</v>
      </c>
      <c r="K3097" s="5" t="s">
        <v>65</v>
      </c>
      <c r="L3097" s="5">
        <v>433737</v>
      </c>
      <c r="M3097" s="5" t="s">
        <v>70</v>
      </c>
      <c r="N3097" s="5" t="s">
        <v>70</v>
      </c>
      <c r="O3097" s="7">
        <v>0</v>
      </c>
      <c r="P3097" s="7">
        <v>0</v>
      </c>
      <c r="Q3097" s="7">
        <v>0</v>
      </c>
      <c r="R3097" s="7">
        <v>0</v>
      </c>
      <c r="T3097" s="5">
        <v>33</v>
      </c>
      <c r="U3097" s="5">
        <v>0</v>
      </c>
      <c r="V3097" s="5">
        <v>0</v>
      </c>
      <c r="W3097" s="5">
        <v>0</v>
      </c>
      <c r="Z3097" s="5">
        <v>0</v>
      </c>
      <c r="AC3097" s="5">
        <v>0</v>
      </c>
      <c r="AF3097" s="5">
        <v>0</v>
      </c>
      <c r="AI3097" s="7">
        <v>1002.9082</v>
      </c>
      <c r="AJ3097" s="7">
        <v>0.41410000000000002</v>
      </c>
      <c r="AK3097" s="5" t="s">
        <v>148</v>
      </c>
      <c r="AZ3097" s="5" t="s">
        <v>185</v>
      </c>
      <c r="BB3097" s="5" t="s">
        <v>74</v>
      </c>
    </row>
    <row r="3098" spans="1:57" x14ac:dyDescent="0.25">
      <c r="A3098" s="5">
        <v>3097</v>
      </c>
      <c r="B3098" s="6">
        <v>42564.93509259259</v>
      </c>
      <c r="D3098" s="5" t="s">
        <v>318</v>
      </c>
      <c r="E3098" s="5" t="s">
        <v>852</v>
      </c>
      <c r="G3098" s="5" t="s">
        <v>64</v>
      </c>
      <c r="H3098" s="5" t="s">
        <v>319</v>
      </c>
      <c r="I3098" s="5" t="s">
        <v>75</v>
      </c>
      <c r="J3098" s="5" t="s">
        <v>65</v>
      </c>
      <c r="K3098" s="5" t="s">
        <v>65</v>
      </c>
      <c r="M3098" s="5" t="s">
        <v>835</v>
      </c>
      <c r="N3098" s="5" t="s">
        <v>200</v>
      </c>
      <c r="O3098" s="7">
        <v>0</v>
      </c>
      <c r="P3098" s="7">
        <v>0</v>
      </c>
      <c r="Q3098" s="7">
        <v>0</v>
      </c>
      <c r="R3098" s="7">
        <v>0</v>
      </c>
      <c r="T3098" s="5">
        <v>0</v>
      </c>
      <c r="W3098" s="5">
        <v>0</v>
      </c>
      <c r="Y3098" s="5">
        <v>0</v>
      </c>
      <c r="Z3098" s="5">
        <v>0</v>
      </c>
      <c r="AB3098" s="5">
        <v>0</v>
      </c>
      <c r="AC3098" s="5">
        <v>0</v>
      </c>
      <c r="AE3098" s="5">
        <v>0</v>
      </c>
      <c r="AF3098" s="5">
        <v>0</v>
      </c>
      <c r="AH3098" s="5">
        <v>0</v>
      </c>
      <c r="AJ3098" s="7">
        <v>0</v>
      </c>
      <c r="AZ3098" s="5" t="s">
        <v>175</v>
      </c>
      <c r="BB3098" s="5" t="s">
        <v>77</v>
      </c>
      <c r="BD3098" s="5" t="s">
        <v>331</v>
      </c>
      <c r="BE3098" s="5" t="s">
        <v>67</v>
      </c>
    </row>
    <row r="3099" spans="1:57" x14ac:dyDescent="0.25">
      <c r="A3099" s="5">
        <v>3098</v>
      </c>
      <c r="B3099" s="6">
        <v>42564.876875000002</v>
      </c>
      <c r="C3099" s="6">
        <v>42564.979745370372</v>
      </c>
      <c r="D3099" s="5" t="s">
        <v>336</v>
      </c>
      <c r="E3099" s="5" t="s">
        <v>241</v>
      </c>
      <c r="F3099" s="5" t="s">
        <v>337</v>
      </c>
      <c r="G3099" s="5" t="s">
        <v>64</v>
      </c>
      <c r="H3099" s="5" t="s">
        <v>319</v>
      </c>
      <c r="I3099" s="5" t="s">
        <v>69</v>
      </c>
      <c r="J3099" s="5" t="s">
        <v>65</v>
      </c>
      <c r="K3099" s="5" t="s">
        <v>65</v>
      </c>
      <c r="L3099" s="5">
        <v>201549</v>
      </c>
      <c r="M3099" s="5" t="s">
        <v>70</v>
      </c>
      <c r="N3099" s="5" t="s">
        <v>70</v>
      </c>
      <c r="O3099" s="7">
        <v>0</v>
      </c>
      <c r="P3099" s="7">
        <v>0</v>
      </c>
      <c r="Q3099" s="7">
        <v>0</v>
      </c>
      <c r="R3099" s="7">
        <v>0</v>
      </c>
      <c r="T3099" s="5">
        <v>33</v>
      </c>
      <c r="U3099" s="5">
        <v>0</v>
      </c>
      <c r="V3099" s="5">
        <v>0</v>
      </c>
      <c r="W3099" s="5">
        <v>0</v>
      </c>
      <c r="Z3099" s="5">
        <v>0</v>
      </c>
      <c r="AC3099" s="5">
        <v>0</v>
      </c>
      <c r="AF3099" s="5">
        <v>0</v>
      </c>
      <c r="AI3099" s="7">
        <v>1006.377</v>
      </c>
      <c r="AJ3099" s="7">
        <v>0.19239999999999999</v>
      </c>
      <c r="AK3099" s="5" t="s">
        <v>149</v>
      </c>
      <c r="AZ3099" s="5" t="s">
        <v>186</v>
      </c>
      <c r="BB3099" s="5" t="s">
        <v>71</v>
      </c>
    </row>
    <row r="3100" spans="1:57" x14ac:dyDescent="0.25">
      <c r="A3100" s="5">
        <v>3099</v>
      </c>
      <c r="B3100" s="6">
        <v>42564.875543981485</v>
      </c>
      <c r="D3100" s="5" t="s">
        <v>318</v>
      </c>
      <c r="E3100" s="5" t="s">
        <v>339</v>
      </c>
      <c r="G3100" s="5" t="s">
        <v>64</v>
      </c>
      <c r="H3100" s="5" t="s">
        <v>319</v>
      </c>
      <c r="I3100" s="5" t="s">
        <v>75</v>
      </c>
      <c r="J3100" s="5" t="s">
        <v>65</v>
      </c>
      <c r="K3100" s="5" t="s">
        <v>65</v>
      </c>
      <c r="M3100" s="5" t="s">
        <v>694</v>
      </c>
      <c r="N3100" s="5" t="s">
        <v>76</v>
      </c>
      <c r="O3100" s="7">
        <v>0</v>
      </c>
      <c r="P3100" s="7">
        <v>0</v>
      </c>
      <c r="Q3100" s="7">
        <v>0</v>
      </c>
      <c r="R3100" s="7">
        <v>0</v>
      </c>
      <c r="T3100" s="5">
        <v>0</v>
      </c>
      <c r="W3100" s="5">
        <v>0</v>
      </c>
      <c r="Y3100" s="5">
        <v>0</v>
      </c>
      <c r="Z3100" s="5">
        <v>0</v>
      </c>
      <c r="AB3100" s="5">
        <v>0</v>
      </c>
      <c r="AC3100" s="5">
        <v>0</v>
      </c>
      <c r="AE3100" s="5">
        <v>0</v>
      </c>
      <c r="AF3100" s="5">
        <v>0</v>
      </c>
      <c r="AH3100" s="5">
        <v>0</v>
      </c>
      <c r="AJ3100" s="7">
        <v>0</v>
      </c>
      <c r="AZ3100" s="5" t="s">
        <v>175</v>
      </c>
      <c r="BB3100" s="5" t="s">
        <v>77</v>
      </c>
      <c r="BD3100" s="5" t="s">
        <v>328</v>
      </c>
      <c r="BE3100" s="5" t="s">
        <v>67</v>
      </c>
    </row>
    <row r="3101" spans="1:57" x14ac:dyDescent="0.25">
      <c r="A3101" s="5">
        <v>3100</v>
      </c>
      <c r="B3101" s="6">
        <v>42564.874618055554</v>
      </c>
      <c r="C3101" s="6">
        <v>42564.979745370372</v>
      </c>
      <c r="D3101" s="5" t="s">
        <v>336</v>
      </c>
      <c r="E3101" s="5" t="s">
        <v>241</v>
      </c>
      <c r="F3101" s="5" t="s">
        <v>337</v>
      </c>
      <c r="G3101" s="5" t="s">
        <v>64</v>
      </c>
      <c r="H3101" s="5" t="s">
        <v>319</v>
      </c>
      <c r="I3101" s="5" t="s">
        <v>69</v>
      </c>
      <c r="J3101" s="5" t="s">
        <v>65</v>
      </c>
      <c r="K3101" s="5" t="s">
        <v>65</v>
      </c>
      <c r="L3101" s="5">
        <v>3601754</v>
      </c>
      <c r="M3101" s="5" t="s">
        <v>70</v>
      </c>
      <c r="N3101" s="5" t="s">
        <v>70</v>
      </c>
      <c r="O3101" s="7">
        <v>0</v>
      </c>
      <c r="P3101" s="7">
        <v>0</v>
      </c>
      <c r="Q3101" s="7">
        <v>0</v>
      </c>
      <c r="R3101" s="7">
        <v>0</v>
      </c>
      <c r="T3101" s="5">
        <v>33</v>
      </c>
      <c r="U3101" s="5">
        <v>0</v>
      </c>
      <c r="V3101" s="5">
        <v>0</v>
      </c>
      <c r="W3101" s="5">
        <v>0</v>
      </c>
      <c r="Z3101" s="5">
        <v>0</v>
      </c>
      <c r="AC3101" s="5">
        <v>0</v>
      </c>
      <c r="AF3101" s="5">
        <v>0</v>
      </c>
      <c r="AI3101" s="7">
        <v>1006.5361</v>
      </c>
      <c r="AJ3101" s="7">
        <v>3.4355000000000002</v>
      </c>
      <c r="AK3101" s="5" t="s">
        <v>148</v>
      </c>
      <c r="AZ3101" s="5" t="s">
        <v>185</v>
      </c>
      <c r="BB3101" s="5" t="s">
        <v>74</v>
      </c>
    </row>
    <row r="3102" spans="1:57" x14ac:dyDescent="0.25">
      <c r="A3102" s="5">
        <v>3101</v>
      </c>
      <c r="B3102" s="6">
        <v>42564.837650462963</v>
      </c>
      <c r="D3102" s="5" t="s">
        <v>318</v>
      </c>
      <c r="E3102" s="5" t="s">
        <v>339</v>
      </c>
      <c r="G3102" s="5" t="s">
        <v>64</v>
      </c>
      <c r="H3102" s="5" t="s">
        <v>319</v>
      </c>
      <c r="I3102" s="5" t="s">
        <v>75</v>
      </c>
      <c r="J3102" s="5" t="s">
        <v>65</v>
      </c>
      <c r="K3102" s="5" t="s">
        <v>65</v>
      </c>
      <c r="M3102" s="5" t="s">
        <v>424</v>
      </c>
      <c r="N3102" s="5" t="s">
        <v>76</v>
      </c>
      <c r="O3102" s="7">
        <v>0</v>
      </c>
      <c r="P3102" s="7">
        <v>0</v>
      </c>
      <c r="Q3102" s="7">
        <v>0</v>
      </c>
      <c r="R3102" s="7">
        <v>0</v>
      </c>
      <c r="T3102" s="5">
        <v>0</v>
      </c>
      <c r="W3102" s="5">
        <v>0</v>
      </c>
      <c r="Y3102" s="5">
        <v>0</v>
      </c>
      <c r="Z3102" s="5">
        <v>0</v>
      </c>
      <c r="AB3102" s="5">
        <v>0</v>
      </c>
      <c r="AC3102" s="5">
        <v>0</v>
      </c>
      <c r="AE3102" s="5">
        <v>0</v>
      </c>
      <c r="AF3102" s="5">
        <v>0</v>
      </c>
      <c r="AH3102" s="5">
        <v>0</v>
      </c>
      <c r="AJ3102" s="7">
        <v>0</v>
      </c>
      <c r="AZ3102" s="5" t="s">
        <v>175</v>
      </c>
      <c r="BB3102" s="5" t="s">
        <v>77</v>
      </c>
      <c r="BD3102" s="5" t="s">
        <v>399</v>
      </c>
      <c r="BE3102" s="5" t="s">
        <v>67</v>
      </c>
    </row>
    <row r="3103" spans="1:57" x14ac:dyDescent="0.25">
      <c r="A3103" s="5">
        <v>3102</v>
      </c>
      <c r="B3103" s="6">
        <v>42564.834351851852</v>
      </c>
      <c r="D3103" s="5" t="s">
        <v>318</v>
      </c>
      <c r="E3103" s="5" t="s">
        <v>330</v>
      </c>
      <c r="G3103" s="5" t="s">
        <v>64</v>
      </c>
      <c r="H3103" s="5" t="s">
        <v>319</v>
      </c>
      <c r="I3103" s="5" t="s">
        <v>75</v>
      </c>
      <c r="J3103" s="5" t="s">
        <v>65</v>
      </c>
      <c r="K3103" s="5" t="s">
        <v>65</v>
      </c>
      <c r="M3103" s="5" t="s">
        <v>631</v>
      </c>
      <c r="N3103" s="5" t="s">
        <v>76</v>
      </c>
      <c r="O3103" s="7">
        <v>0</v>
      </c>
      <c r="P3103" s="7">
        <v>0</v>
      </c>
      <c r="Q3103" s="7">
        <v>0</v>
      </c>
      <c r="R3103" s="7">
        <v>0</v>
      </c>
      <c r="T3103" s="5">
        <v>0</v>
      </c>
      <c r="W3103" s="5">
        <v>0</v>
      </c>
      <c r="Y3103" s="5">
        <v>0</v>
      </c>
      <c r="Z3103" s="5">
        <v>0</v>
      </c>
      <c r="AB3103" s="5">
        <v>0</v>
      </c>
      <c r="AC3103" s="5">
        <v>0</v>
      </c>
      <c r="AE3103" s="5">
        <v>0</v>
      </c>
      <c r="AF3103" s="5">
        <v>0</v>
      </c>
      <c r="AH3103" s="5">
        <v>0</v>
      </c>
      <c r="AJ3103" s="7">
        <v>0</v>
      </c>
      <c r="AZ3103" s="5" t="s">
        <v>175</v>
      </c>
      <c r="BB3103" s="5" t="s">
        <v>77</v>
      </c>
      <c r="BD3103" s="5" t="s">
        <v>328</v>
      </c>
      <c r="BE3103" s="5" t="s">
        <v>67</v>
      </c>
    </row>
    <row r="3104" spans="1:57" x14ac:dyDescent="0.25">
      <c r="A3104" s="5">
        <v>3103</v>
      </c>
      <c r="B3104" s="6">
        <v>42564.830300925925</v>
      </c>
      <c r="D3104" s="5" t="s">
        <v>854</v>
      </c>
      <c r="E3104" s="5" t="s">
        <v>318</v>
      </c>
      <c r="G3104" s="5" t="s">
        <v>64</v>
      </c>
      <c r="H3104" s="5" t="s">
        <v>319</v>
      </c>
      <c r="I3104" s="5" t="s">
        <v>176</v>
      </c>
      <c r="J3104" s="5" t="s">
        <v>65</v>
      </c>
      <c r="K3104" s="5" t="s">
        <v>65</v>
      </c>
      <c r="M3104" s="5" t="s">
        <v>362</v>
      </c>
      <c r="N3104" s="5" t="s">
        <v>76</v>
      </c>
      <c r="O3104" s="7">
        <v>0</v>
      </c>
      <c r="P3104" s="7">
        <v>0</v>
      </c>
      <c r="Q3104" s="7">
        <v>0</v>
      </c>
      <c r="R3104" s="7">
        <v>0</v>
      </c>
      <c r="T3104" s="5">
        <v>0</v>
      </c>
      <c r="W3104" s="5">
        <v>0</v>
      </c>
      <c r="Y3104" s="5">
        <v>0</v>
      </c>
      <c r="Z3104" s="5">
        <v>0</v>
      </c>
      <c r="AB3104" s="5">
        <v>0</v>
      </c>
      <c r="AC3104" s="5">
        <v>0</v>
      </c>
      <c r="AE3104" s="5">
        <v>0</v>
      </c>
      <c r="AF3104" s="5">
        <v>0</v>
      </c>
      <c r="AH3104" s="5">
        <v>0</v>
      </c>
      <c r="AJ3104" s="7">
        <v>0</v>
      </c>
      <c r="AZ3104" s="5" t="s">
        <v>175</v>
      </c>
      <c r="BB3104" s="5" t="s">
        <v>178</v>
      </c>
      <c r="BD3104" s="5" t="s">
        <v>399</v>
      </c>
      <c r="BE3104" s="5" t="s">
        <v>67</v>
      </c>
    </row>
    <row r="3105" spans="1:57" x14ac:dyDescent="0.25">
      <c r="A3105" s="5">
        <v>3104</v>
      </c>
      <c r="B3105" s="6">
        <v>42564.827280092592</v>
      </c>
      <c r="D3105" s="5" t="s">
        <v>318</v>
      </c>
      <c r="E3105" s="5" t="s">
        <v>849</v>
      </c>
      <c r="G3105" s="5" t="s">
        <v>64</v>
      </c>
      <c r="H3105" s="5" t="s">
        <v>319</v>
      </c>
      <c r="I3105" s="5" t="s">
        <v>75</v>
      </c>
      <c r="J3105" s="5" t="s">
        <v>65</v>
      </c>
      <c r="K3105" s="5" t="s">
        <v>65</v>
      </c>
      <c r="M3105" s="5" t="s">
        <v>743</v>
      </c>
      <c r="N3105" s="5" t="s">
        <v>183</v>
      </c>
      <c r="O3105" s="7">
        <v>0</v>
      </c>
      <c r="P3105" s="7">
        <v>0</v>
      </c>
      <c r="Q3105" s="7">
        <v>0</v>
      </c>
      <c r="R3105" s="7">
        <v>0</v>
      </c>
      <c r="T3105" s="5">
        <v>0</v>
      </c>
      <c r="W3105" s="5">
        <v>0</v>
      </c>
      <c r="Y3105" s="5">
        <v>0</v>
      </c>
      <c r="Z3105" s="5">
        <v>0</v>
      </c>
      <c r="AB3105" s="5">
        <v>0</v>
      </c>
      <c r="AC3105" s="5">
        <v>0</v>
      </c>
      <c r="AE3105" s="5">
        <v>0</v>
      </c>
      <c r="AF3105" s="5">
        <v>0</v>
      </c>
      <c r="AH3105" s="5">
        <v>0</v>
      </c>
      <c r="AJ3105" s="7">
        <v>0</v>
      </c>
      <c r="AZ3105" s="5" t="s">
        <v>175</v>
      </c>
      <c r="BB3105" s="5" t="s">
        <v>77</v>
      </c>
      <c r="BD3105" s="5" t="s">
        <v>399</v>
      </c>
      <c r="BE3105" s="5" t="s">
        <v>67</v>
      </c>
    </row>
    <row r="3106" spans="1:57" x14ac:dyDescent="0.25">
      <c r="A3106" s="5">
        <v>3105</v>
      </c>
      <c r="B3106" s="6">
        <v>42564.822638888887</v>
      </c>
      <c r="D3106" s="5" t="s">
        <v>317</v>
      </c>
      <c r="E3106" s="5" t="s">
        <v>318</v>
      </c>
      <c r="F3106" s="5" t="s">
        <v>317</v>
      </c>
      <c r="G3106" s="5" t="s">
        <v>80</v>
      </c>
      <c r="H3106" s="5" t="s">
        <v>319</v>
      </c>
      <c r="I3106" s="5" t="s">
        <v>320</v>
      </c>
      <c r="J3106" s="5" t="s">
        <v>65</v>
      </c>
      <c r="K3106" s="5" t="s">
        <v>65</v>
      </c>
      <c r="M3106" s="5" t="s">
        <v>349</v>
      </c>
      <c r="N3106" s="5" t="s">
        <v>66</v>
      </c>
      <c r="O3106" s="7">
        <v>0</v>
      </c>
      <c r="P3106" s="7">
        <v>0</v>
      </c>
      <c r="Q3106" s="7">
        <v>0</v>
      </c>
      <c r="R3106" s="7">
        <v>0</v>
      </c>
      <c r="T3106" s="5">
        <v>0</v>
      </c>
      <c r="W3106" s="5">
        <v>0</v>
      </c>
      <c r="Y3106" s="5">
        <v>0</v>
      </c>
      <c r="Z3106" s="5">
        <v>0</v>
      </c>
      <c r="AB3106" s="5">
        <v>0</v>
      </c>
      <c r="AC3106" s="5">
        <v>0</v>
      </c>
      <c r="AE3106" s="5">
        <v>0</v>
      </c>
      <c r="AF3106" s="5">
        <v>0</v>
      </c>
      <c r="AH3106" s="5">
        <v>0</v>
      </c>
      <c r="AJ3106" s="7">
        <v>0</v>
      </c>
      <c r="BB3106" s="5" t="s">
        <v>322</v>
      </c>
      <c r="BD3106" s="5" t="s">
        <v>323</v>
      </c>
      <c r="BE3106" s="5" t="s">
        <v>324</v>
      </c>
    </row>
    <row r="3107" spans="1:57" x14ac:dyDescent="0.25">
      <c r="A3107" s="5">
        <v>3106</v>
      </c>
      <c r="B3107" s="6">
        <v>42564.785381944443</v>
      </c>
      <c r="D3107" s="5" t="s">
        <v>318</v>
      </c>
      <c r="E3107" s="5" t="s">
        <v>326</v>
      </c>
      <c r="G3107" s="5" t="s">
        <v>64</v>
      </c>
      <c r="H3107" s="5" t="s">
        <v>319</v>
      </c>
      <c r="I3107" s="5" t="s">
        <v>75</v>
      </c>
      <c r="J3107" s="5" t="s">
        <v>65</v>
      </c>
      <c r="K3107" s="5" t="s">
        <v>65</v>
      </c>
      <c r="M3107" s="5" t="s">
        <v>663</v>
      </c>
      <c r="N3107" s="5" t="s">
        <v>365</v>
      </c>
      <c r="O3107" s="7">
        <v>0</v>
      </c>
      <c r="P3107" s="7">
        <v>0</v>
      </c>
      <c r="Q3107" s="7">
        <v>0</v>
      </c>
      <c r="R3107" s="7">
        <v>0</v>
      </c>
      <c r="T3107" s="5">
        <v>0</v>
      </c>
      <c r="W3107" s="5">
        <v>0</v>
      </c>
      <c r="Y3107" s="5">
        <v>0</v>
      </c>
      <c r="Z3107" s="5">
        <v>0</v>
      </c>
      <c r="AB3107" s="5">
        <v>0</v>
      </c>
      <c r="AC3107" s="5">
        <v>0</v>
      </c>
      <c r="AE3107" s="5">
        <v>0</v>
      </c>
      <c r="AF3107" s="5">
        <v>0</v>
      </c>
      <c r="AH3107" s="5">
        <v>0</v>
      </c>
      <c r="AJ3107" s="7">
        <v>0</v>
      </c>
      <c r="AZ3107" s="5" t="s">
        <v>175</v>
      </c>
      <c r="BB3107" s="5" t="s">
        <v>77</v>
      </c>
      <c r="BD3107" s="5" t="s">
        <v>399</v>
      </c>
      <c r="BE3107" s="5" t="s">
        <v>67</v>
      </c>
    </row>
    <row r="3108" spans="1:57" x14ac:dyDescent="0.25">
      <c r="A3108" s="5">
        <v>3107</v>
      </c>
      <c r="B3108" s="6">
        <v>42564.776354166665</v>
      </c>
      <c r="D3108" s="5" t="s">
        <v>318</v>
      </c>
      <c r="E3108" s="5" t="s">
        <v>344</v>
      </c>
      <c r="G3108" s="5" t="s">
        <v>64</v>
      </c>
      <c r="H3108" s="5" t="s">
        <v>319</v>
      </c>
      <c r="I3108" s="5" t="s">
        <v>75</v>
      </c>
      <c r="J3108" s="5" t="s">
        <v>65</v>
      </c>
      <c r="K3108" s="5" t="s">
        <v>65</v>
      </c>
      <c r="M3108" s="5" t="s">
        <v>855</v>
      </c>
      <c r="N3108" s="5" t="s">
        <v>245</v>
      </c>
      <c r="O3108" s="7">
        <v>0</v>
      </c>
      <c r="P3108" s="7">
        <v>0</v>
      </c>
      <c r="Q3108" s="7">
        <v>0</v>
      </c>
      <c r="R3108" s="7">
        <v>0</v>
      </c>
      <c r="T3108" s="5">
        <v>0</v>
      </c>
      <c r="W3108" s="5">
        <v>0</v>
      </c>
      <c r="Y3108" s="5">
        <v>0</v>
      </c>
      <c r="Z3108" s="5">
        <v>0</v>
      </c>
      <c r="AB3108" s="5">
        <v>0</v>
      </c>
      <c r="AC3108" s="5">
        <v>0</v>
      </c>
      <c r="AE3108" s="5">
        <v>0</v>
      </c>
      <c r="AF3108" s="5">
        <v>0</v>
      </c>
      <c r="AH3108" s="5">
        <v>0</v>
      </c>
      <c r="AJ3108" s="7">
        <v>0</v>
      </c>
      <c r="AZ3108" s="5" t="s">
        <v>175</v>
      </c>
      <c r="BB3108" s="5" t="s">
        <v>77</v>
      </c>
      <c r="BD3108" s="5" t="s">
        <v>328</v>
      </c>
      <c r="BE3108" s="5" t="s">
        <v>67</v>
      </c>
    </row>
    <row r="3109" spans="1:57" x14ac:dyDescent="0.25">
      <c r="A3109" s="5">
        <v>3108</v>
      </c>
      <c r="B3109" s="6">
        <v>42564.740613425929</v>
      </c>
      <c r="C3109" s="6">
        <v>42564.747002314813</v>
      </c>
      <c r="D3109" s="5" t="s">
        <v>336</v>
      </c>
      <c r="E3109" s="5" t="s">
        <v>68</v>
      </c>
      <c r="G3109" s="5" t="s">
        <v>64</v>
      </c>
      <c r="H3109" s="5" t="s">
        <v>319</v>
      </c>
      <c r="I3109" s="5" t="s">
        <v>69</v>
      </c>
      <c r="J3109" s="5" t="s">
        <v>65</v>
      </c>
      <c r="K3109" s="5" t="s">
        <v>65</v>
      </c>
      <c r="L3109" s="5">
        <v>1809</v>
      </c>
      <c r="M3109" s="5" t="s">
        <v>70</v>
      </c>
      <c r="N3109" s="5" t="s">
        <v>70</v>
      </c>
      <c r="O3109" s="7">
        <v>0</v>
      </c>
      <c r="P3109" s="7">
        <v>0</v>
      </c>
      <c r="Q3109" s="7">
        <v>0</v>
      </c>
      <c r="R3109" s="7">
        <v>0</v>
      </c>
      <c r="T3109" s="5">
        <v>33</v>
      </c>
      <c r="U3109" s="5">
        <v>0</v>
      </c>
      <c r="V3109" s="5">
        <v>0</v>
      </c>
      <c r="W3109" s="5">
        <v>0</v>
      </c>
      <c r="Z3109" s="5">
        <v>0</v>
      </c>
      <c r="AC3109" s="5">
        <v>0</v>
      </c>
      <c r="AF3109" s="5">
        <v>0</v>
      </c>
      <c r="AI3109" s="7">
        <v>1006.5674</v>
      </c>
      <c r="AJ3109" s="7">
        <v>2E-3</v>
      </c>
      <c r="AK3109" s="5" t="s">
        <v>149</v>
      </c>
      <c r="AZ3109" s="5" t="s">
        <v>186</v>
      </c>
      <c r="BB3109" s="5" t="s">
        <v>71</v>
      </c>
    </row>
    <row r="3110" spans="1:57" x14ac:dyDescent="0.25">
      <c r="A3110" s="5">
        <v>3109</v>
      </c>
      <c r="B3110" s="6">
        <v>42564.740601851852</v>
      </c>
      <c r="C3110" s="6">
        <v>42564.747002314813</v>
      </c>
      <c r="D3110" s="5" t="s">
        <v>336</v>
      </c>
      <c r="E3110" s="5" t="s">
        <v>68</v>
      </c>
      <c r="G3110" s="5" t="s">
        <v>64</v>
      </c>
      <c r="H3110" s="5" t="s">
        <v>319</v>
      </c>
      <c r="I3110" s="5" t="s">
        <v>69</v>
      </c>
      <c r="J3110" s="5" t="s">
        <v>65</v>
      </c>
      <c r="K3110" s="5" t="s">
        <v>65</v>
      </c>
      <c r="L3110" s="5">
        <v>30453</v>
      </c>
      <c r="M3110" s="5" t="s">
        <v>70</v>
      </c>
      <c r="N3110" s="5" t="s">
        <v>70</v>
      </c>
      <c r="O3110" s="7">
        <v>0</v>
      </c>
      <c r="P3110" s="7">
        <v>0</v>
      </c>
      <c r="Q3110" s="7">
        <v>0</v>
      </c>
      <c r="R3110" s="7">
        <v>0</v>
      </c>
      <c r="T3110" s="5">
        <v>33</v>
      </c>
      <c r="U3110" s="5">
        <v>0</v>
      </c>
      <c r="V3110" s="5">
        <v>0</v>
      </c>
      <c r="W3110" s="5">
        <v>0</v>
      </c>
      <c r="Z3110" s="5">
        <v>0</v>
      </c>
      <c r="AC3110" s="5">
        <v>0</v>
      </c>
      <c r="AF3110" s="5">
        <v>0</v>
      </c>
      <c r="AI3110" s="7">
        <v>1006.5654</v>
      </c>
      <c r="AJ3110" s="7">
        <v>2.93E-2</v>
      </c>
      <c r="AK3110" s="5" t="s">
        <v>148</v>
      </c>
      <c r="AZ3110" s="5" t="s">
        <v>185</v>
      </c>
      <c r="BB3110" s="5" t="s">
        <v>74</v>
      </c>
    </row>
    <row r="3111" spans="1:57" x14ac:dyDescent="0.25">
      <c r="A3111" s="5">
        <v>3110</v>
      </c>
      <c r="B3111" s="6">
        <v>42564.740069444444</v>
      </c>
      <c r="D3111" s="5" t="s">
        <v>318</v>
      </c>
      <c r="E3111" s="5" t="s">
        <v>849</v>
      </c>
      <c r="G3111" s="5" t="s">
        <v>64</v>
      </c>
      <c r="H3111" s="5" t="s">
        <v>319</v>
      </c>
      <c r="I3111" s="5" t="s">
        <v>75</v>
      </c>
      <c r="J3111" s="5" t="s">
        <v>65</v>
      </c>
      <c r="K3111" s="5" t="s">
        <v>65</v>
      </c>
      <c r="M3111" s="5" t="s">
        <v>856</v>
      </c>
      <c r="N3111" s="5" t="s">
        <v>76</v>
      </c>
      <c r="O3111" s="7">
        <v>0</v>
      </c>
      <c r="P3111" s="7">
        <v>0</v>
      </c>
      <c r="Q3111" s="7">
        <v>0</v>
      </c>
      <c r="R3111" s="7">
        <v>0</v>
      </c>
      <c r="T3111" s="5">
        <v>0</v>
      </c>
      <c r="W3111" s="5">
        <v>0</v>
      </c>
      <c r="Y3111" s="5">
        <v>0</v>
      </c>
      <c r="Z3111" s="5">
        <v>0</v>
      </c>
      <c r="AB3111" s="5">
        <v>0</v>
      </c>
      <c r="AC3111" s="5">
        <v>0</v>
      </c>
      <c r="AE3111" s="5">
        <v>0</v>
      </c>
      <c r="AF3111" s="5">
        <v>0</v>
      </c>
      <c r="AH3111" s="5">
        <v>0</v>
      </c>
      <c r="AJ3111" s="7">
        <v>0</v>
      </c>
      <c r="AZ3111" s="5" t="s">
        <v>175</v>
      </c>
      <c r="BB3111" s="5" t="s">
        <v>77</v>
      </c>
      <c r="BD3111" s="5" t="s">
        <v>391</v>
      </c>
      <c r="BE3111" s="5" t="s">
        <v>67</v>
      </c>
    </row>
    <row r="3112" spans="1:57" x14ac:dyDescent="0.25">
      <c r="A3112" s="5">
        <v>3111</v>
      </c>
      <c r="B3112" s="6">
        <v>42564.726331018515</v>
      </c>
      <c r="D3112" s="5" t="s">
        <v>318</v>
      </c>
      <c r="E3112" s="5" t="s">
        <v>344</v>
      </c>
      <c r="G3112" s="5" t="s">
        <v>64</v>
      </c>
      <c r="H3112" s="5" t="s">
        <v>319</v>
      </c>
      <c r="I3112" s="5" t="s">
        <v>75</v>
      </c>
      <c r="J3112" s="5" t="s">
        <v>65</v>
      </c>
      <c r="K3112" s="5" t="s">
        <v>65</v>
      </c>
      <c r="M3112" s="5" t="s">
        <v>270</v>
      </c>
      <c r="N3112" s="5" t="s">
        <v>76</v>
      </c>
      <c r="O3112" s="7">
        <v>0</v>
      </c>
      <c r="P3112" s="7">
        <v>0</v>
      </c>
      <c r="Q3112" s="7">
        <v>0</v>
      </c>
      <c r="R3112" s="7">
        <v>0</v>
      </c>
      <c r="T3112" s="5">
        <v>0</v>
      </c>
      <c r="W3112" s="5">
        <v>0</v>
      </c>
      <c r="Y3112" s="5">
        <v>0</v>
      </c>
      <c r="Z3112" s="5">
        <v>0</v>
      </c>
      <c r="AB3112" s="5">
        <v>0</v>
      </c>
      <c r="AC3112" s="5">
        <v>0</v>
      </c>
      <c r="AE3112" s="5">
        <v>0</v>
      </c>
      <c r="AF3112" s="5">
        <v>0</v>
      </c>
      <c r="AH3112" s="5">
        <v>0</v>
      </c>
      <c r="AJ3112" s="7">
        <v>0</v>
      </c>
      <c r="AZ3112" s="5" t="s">
        <v>175</v>
      </c>
      <c r="BB3112" s="5" t="s">
        <v>77</v>
      </c>
      <c r="BD3112" s="5" t="s">
        <v>391</v>
      </c>
      <c r="BE3112" s="5" t="s">
        <v>67</v>
      </c>
    </row>
    <row r="3113" spans="1:57" x14ac:dyDescent="0.25">
      <c r="A3113" s="5">
        <v>3112</v>
      </c>
      <c r="B3113" s="6">
        <v>42564.723356481481</v>
      </c>
      <c r="D3113" s="5" t="s">
        <v>318</v>
      </c>
      <c r="E3113" s="5" t="s">
        <v>849</v>
      </c>
      <c r="G3113" s="5" t="s">
        <v>64</v>
      </c>
      <c r="H3113" s="5" t="s">
        <v>319</v>
      </c>
      <c r="I3113" s="5" t="s">
        <v>75</v>
      </c>
      <c r="J3113" s="5" t="s">
        <v>65</v>
      </c>
      <c r="K3113" s="5" t="s">
        <v>65</v>
      </c>
      <c r="M3113" s="5" t="s">
        <v>398</v>
      </c>
      <c r="N3113" s="5" t="s">
        <v>196</v>
      </c>
      <c r="O3113" s="7">
        <v>0</v>
      </c>
      <c r="P3113" s="7">
        <v>0</v>
      </c>
      <c r="Q3113" s="7">
        <v>0</v>
      </c>
      <c r="R3113" s="7">
        <v>0</v>
      </c>
      <c r="T3113" s="5">
        <v>0</v>
      </c>
      <c r="W3113" s="5">
        <v>0</v>
      </c>
      <c r="Y3113" s="5">
        <v>0</v>
      </c>
      <c r="Z3113" s="5">
        <v>0</v>
      </c>
      <c r="AB3113" s="5">
        <v>0</v>
      </c>
      <c r="AC3113" s="5">
        <v>0</v>
      </c>
      <c r="AE3113" s="5">
        <v>0</v>
      </c>
      <c r="AF3113" s="5">
        <v>0</v>
      </c>
      <c r="AH3113" s="5">
        <v>0</v>
      </c>
      <c r="AJ3113" s="7">
        <v>0</v>
      </c>
      <c r="AZ3113" s="5" t="s">
        <v>175</v>
      </c>
      <c r="BB3113" s="5" t="s">
        <v>77</v>
      </c>
      <c r="BD3113" s="5" t="s">
        <v>328</v>
      </c>
      <c r="BE3113" s="5" t="s">
        <v>67</v>
      </c>
    </row>
    <row r="3114" spans="1:57" x14ac:dyDescent="0.25">
      <c r="A3114" s="5">
        <v>3113</v>
      </c>
      <c r="B3114" s="6">
        <v>42564.719583333332</v>
      </c>
      <c r="D3114" s="5" t="s">
        <v>318</v>
      </c>
      <c r="E3114" s="5" t="s">
        <v>344</v>
      </c>
      <c r="G3114" s="5" t="s">
        <v>64</v>
      </c>
      <c r="H3114" s="5" t="s">
        <v>319</v>
      </c>
      <c r="I3114" s="5" t="s">
        <v>75</v>
      </c>
      <c r="J3114" s="5" t="s">
        <v>65</v>
      </c>
      <c r="K3114" s="5" t="s">
        <v>65</v>
      </c>
      <c r="M3114" s="5" t="s">
        <v>857</v>
      </c>
      <c r="N3114" s="5" t="s">
        <v>183</v>
      </c>
      <c r="O3114" s="7">
        <v>0</v>
      </c>
      <c r="P3114" s="7">
        <v>0</v>
      </c>
      <c r="Q3114" s="7">
        <v>0</v>
      </c>
      <c r="R3114" s="7">
        <v>0</v>
      </c>
      <c r="T3114" s="5">
        <v>0</v>
      </c>
      <c r="W3114" s="5">
        <v>0</v>
      </c>
      <c r="Y3114" s="5">
        <v>0</v>
      </c>
      <c r="Z3114" s="5">
        <v>0</v>
      </c>
      <c r="AB3114" s="5">
        <v>0</v>
      </c>
      <c r="AC3114" s="5">
        <v>0</v>
      </c>
      <c r="AE3114" s="5">
        <v>0</v>
      </c>
      <c r="AF3114" s="5">
        <v>0</v>
      </c>
      <c r="AH3114" s="5">
        <v>0</v>
      </c>
      <c r="AJ3114" s="7">
        <v>0</v>
      </c>
      <c r="AZ3114" s="5" t="s">
        <v>175</v>
      </c>
      <c r="BB3114" s="5" t="s">
        <v>77</v>
      </c>
      <c r="BD3114" s="5" t="s">
        <v>328</v>
      </c>
      <c r="BE3114" s="5" t="s">
        <v>67</v>
      </c>
    </row>
    <row r="3115" spans="1:57" x14ac:dyDescent="0.25">
      <c r="A3115" s="5">
        <v>3114</v>
      </c>
      <c r="B3115" s="6">
        <v>42564.718564814815</v>
      </c>
      <c r="D3115" s="5" t="s">
        <v>318</v>
      </c>
      <c r="E3115" s="5" t="s">
        <v>849</v>
      </c>
      <c r="G3115" s="5" t="s">
        <v>64</v>
      </c>
      <c r="H3115" s="5" t="s">
        <v>319</v>
      </c>
      <c r="I3115" s="5" t="s">
        <v>75</v>
      </c>
      <c r="J3115" s="5" t="s">
        <v>65</v>
      </c>
      <c r="K3115" s="5" t="s">
        <v>65</v>
      </c>
      <c r="M3115" s="5" t="s">
        <v>232</v>
      </c>
      <c r="N3115" s="5" t="s">
        <v>76</v>
      </c>
      <c r="O3115" s="7">
        <v>0</v>
      </c>
      <c r="P3115" s="7">
        <v>0</v>
      </c>
      <c r="Q3115" s="7">
        <v>0</v>
      </c>
      <c r="R3115" s="7">
        <v>0</v>
      </c>
      <c r="T3115" s="5">
        <v>0</v>
      </c>
      <c r="W3115" s="5">
        <v>0</v>
      </c>
      <c r="Y3115" s="5">
        <v>0</v>
      </c>
      <c r="Z3115" s="5">
        <v>0</v>
      </c>
      <c r="AB3115" s="5">
        <v>0</v>
      </c>
      <c r="AC3115" s="5">
        <v>0</v>
      </c>
      <c r="AE3115" s="5">
        <v>0</v>
      </c>
      <c r="AF3115" s="5">
        <v>0</v>
      </c>
      <c r="AH3115" s="5">
        <v>0</v>
      </c>
      <c r="AJ3115" s="7">
        <v>0</v>
      </c>
      <c r="AZ3115" s="5" t="s">
        <v>175</v>
      </c>
      <c r="BB3115" s="5" t="s">
        <v>77</v>
      </c>
      <c r="BD3115" s="5" t="s">
        <v>391</v>
      </c>
      <c r="BE3115" s="5" t="s">
        <v>67</v>
      </c>
    </row>
    <row r="3116" spans="1:57" x14ac:dyDescent="0.25">
      <c r="A3116" s="5">
        <v>3115</v>
      </c>
      <c r="B3116" s="6">
        <v>42564.700196759259</v>
      </c>
      <c r="D3116" s="5" t="s">
        <v>344</v>
      </c>
      <c r="E3116" s="5" t="s">
        <v>318</v>
      </c>
      <c r="G3116" s="5" t="s">
        <v>64</v>
      </c>
      <c r="H3116" s="5" t="s">
        <v>319</v>
      </c>
      <c r="I3116" s="5" t="s">
        <v>176</v>
      </c>
      <c r="J3116" s="5" t="s">
        <v>65</v>
      </c>
      <c r="K3116" s="5" t="s">
        <v>65</v>
      </c>
      <c r="M3116" s="5" t="s">
        <v>224</v>
      </c>
      <c r="N3116" s="5" t="s">
        <v>66</v>
      </c>
      <c r="O3116" s="7">
        <v>0</v>
      </c>
      <c r="P3116" s="7">
        <v>0</v>
      </c>
      <c r="Q3116" s="7">
        <v>0</v>
      </c>
      <c r="R3116" s="7">
        <v>0</v>
      </c>
      <c r="T3116" s="5">
        <v>0</v>
      </c>
      <c r="W3116" s="5">
        <v>0</v>
      </c>
      <c r="Y3116" s="5">
        <v>0</v>
      </c>
      <c r="Z3116" s="5">
        <v>0</v>
      </c>
      <c r="AB3116" s="5">
        <v>0</v>
      </c>
      <c r="AC3116" s="5">
        <v>0</v>
      </c>
      <c r="AE3116" s="5">
        <v>0</v>
      </c>
      <c r="AF3116" s="5">
        <v>0</v>
      </c>
      <c r="AH3116" s="5">
        <v>0</v>
      </c>
      <c r="AJ3116" s="7">
        <v>0</v>
      </c>
      <c r="AZ3116" s="5" t="s">
        <v>175</v>
      </c>
      <c r="BB3116" s="5" t="s">
        <v>178</v>
      </c>
      <c r="BD3116" s="5" t="s">
        <v>393</v>
      </c>
      <c r="BE3116" s="5" t="s">
        <v>67</v>
      </c>
    </row>
    <row r="3117" spans="1:57" x14ac:dyDescent="0.25">
      <c r="A3117" s="5">
        <v>3116</v>
      </c>
      <c r="B3117" s="6">
        <v>42564.679780092592</v>
      </c>
      <c r="C3117" s="6">
        <v>42564.697708333333</v>
      </c>
      <c r="D3117" s="5" t="s">
        <v>336</v>
      </c>
      <c r="E3117" s="5" t="s">
        <v>68</v>
      </c>
      <c r="G3117" s="5" t="s">
        <v>64</v>
      </c>
      <c r="H3117" s="5" t="s">
        <v>319</v>
      </c>
      <c r="I3117" s="5" t="s">
        <v>69</v>
      </c>
      <c r="J3117" s="5" t="s">
        <v>65</v>
      </c>
      <c r="K3117" s="5" t="s">
        <v>65</v>
      </c>
      <c r="L3117" s="5">
        <v>0</v>
      </c>
      <c r="M3117" s="5" t="s">
        <v>70</v>
      </c>
      <c r="N3117" s="5" t="s">
        <v>70</v>
      </c>
      <c r="O3117" s="7">
        <v>0</v>
      </c>
      <c r="P3117" s="7">
        <v>0</v>
      </c>
      <c r="Q3117" s="7">
        <v>0</v>
      </c>
      <c r="R3117" s="7">
        <v>0</v>
      </c>
      <c r="T3117" s="5">
        <v>0</v>
      </c>
      <c r="U3117" s="5">
        <v>0</v>
      </c>
      <c r="V3117" s="5">
        <v>0</v>
      </c>
      <c r="W3117" s="5">
        <v>0</v>
      </c>
      <c r="Z3117" s="5">
        <v>0</v>
      </c>
      <c r="AC3117" s="5">
        <v>0</v>
      </c>
      <c r="AF3117" s="5">
        <v>0</v>
      </c>
      <c r="AK3117" s="5" t="s">
        <v>149</v>
      </c>
      <c r="AZ3117" s="5" t="s">
        <v>186</v>
      </c>
      <c r="BB3117" s="5" t="s">
        <v>71</v>
      </c>
    </row>
    <row r="3118" spans="1:57" x14ac:dyDescent="0.25">
      <c r="A3118" s="5">
        <v>3117</v>
      </c>
      <c r="B3118" s="6">
        <v>42564.679722222223</v>
      </c>
      <c r="C3118" s="6">
        <v>42564.697708333333</v>
      </c>
      <c r="D3118" s="5" t="s">
        <v>336</v>
      </c>
      <c r="E3118" s="5" t="s">
        <v>68</v>
      </c>
      <c r="G3118" s="5" t="s">
        <v>64</v>
      </c>
      <c r="H3118" s="5" t="s">
        <v>319</v>
      </c>
      <c r="I3118" s="5" t="s">
        <v>69</v>
      </c>
      <c r="J3118" s="5" t="s">
        <v>65</v>
      </c>
      <c r="K3118" s="5" t="s">
        <v>65</v>
      </c>
      <c r="L3118" s="5">
        <v>9125</v>
      </c>
      <c r="M3118" s="5" t="s">
        <v>70</v>
      </c>
      <c r="N3118" s="5" t="s">
        <v>70</v>
      </c>
      <c r="O3118" s="7">
        <v>0</v>
      </c>
      <c r="P3118" s="7">
        <v>0</v>
      </c>
      <c r="Q3118" s="7">
        <v>0</v>
      </c>
      <c r="R3118" s="7">
        <v>0</v>
      </c>
      <c r="T3118" s="5">
        <v>33</v>
      </c>
      <c r="U3118" s="5">
        <v>0</v>
      </c>
      <c r="V3118" s="5">
        <v>0</v>
      </c>
      <c r="W3118" s="5">
        <v>0</v>
      </c>
      <c r="Z3118" s="5">
        <v>0</v>
      </c>
      <c r="AC3118" s="5">
        <v>0</v>
      </c>
      <c r="AF3118" s="5">
        <v>0</v>
      </c>
      <c r="AI3118" s="7">
        <v>1006.5762</v>
      </c>
      <c r="AJ3118" s="7">
        <v>8.8000000000000005E-3</v>
      </c>
      <c r="AK3118" s="5" t="s">
        <v>148</v>
      </c>
      <c r="AZ3118" s="5" t="s">
        <v>185</v>
      </c>
      <c r="BB3118" s="5" t="s">
        <v>74</v>
      </c>
    </row>
    <row r="3119" spans="1:57" x14ac:dyDescent="0.25">
      <c r="A3119" s="5">
        <v>3118</v>
      </c>
      <c r="B3119" s="6">
        <v>42564.670671296299</v>
      </c>
      <c r="C3119" s="6">
        <v>42564.676180555558</v>
      </c>
      <c r="D3119" s="5" t="s">
        <v>336</v>
      </c>
      <c r="E3119" s="5" t="s">
        <v>68</v>
      </c>
      <c r="G3119" s="5" t="s">
        <v>64</v>
      </c>
      <c r="H3119" s="5" t="s">
        <v>319</v>
      </c>
      <c r="I3119" s="5" t="s">
        <v>69</v>
      </c>
      <c r="J3119" s="5" t="s">
        <v>65</v>
      </c>
      <c r="K3119" s="5" t="s">
        <v>65</v>
      </c>
      <c r="L3119" s="5">
        <v>783</v>
      </c>
      <c r="M3119" s="5" t="s">
        <v>70</v>
      </c>
      <c r="N3119" s="5" t="s">
        <v>70</v>
      </c>
      <c r="O3119" s="7">
        <v>0</v>
      </c>
      <c r="P3119" s="7">
        <v>0</v>
      </c>
      <c r="Q3119" s="7">
        <v>0</v>
      </c>
      <c r="R3119" s="7">
        <v>0</v>
      </c>
      <c r="T3119" s="5">
        <v>33</v>
      </c>
      <c r="U3119" s="5">
        <v>0</v>
      </c>
      <c r="V3119" s="5">
        <v>0</v>
      </c>
      <c r="W3119" s="5">
        <v>0</v>
      </c>
      <c r="Z3119" s="5">
        <v>0</v>
      </c>
      <c r="AC3119" s="5">
        <v>0</v>
      </c>
      <c r="AF3119" s="5">
        <v>0</v>
      </c>
      <c r="AI3119" s="7">
        <v>1006.5996</v>
      </c>
      <c r="AJ3119" s="7">
        <v>1E-3</v>
      </c>
      <c r="AK3119" s="5" t="s">
        <v>149</v>
      </c>
      <c r="AZ3119" s="5" t="s">
        <v>186</v>
      </c>
      <c r="BB3119" s="5" t="s">
        <v>71</v>
      </c>
    </row>
    <row r="3120" spans="1:57" x14ac:dyDescent="0.25">
      <c r="A3120" s="5">
        <v>3119</v>
      </c>
      <c r="B3120" s="6">
        <v>42564.670671296299</v>
      </c>
      <c r="C3120" s="6">
        <v>42564.676180555558</v>
      </c>
      <c r="D3120" s="5" t="s">
        <v>336</v>
      </c>
      <c r="E3120" s="5" t="s">
        <v>68</v>
      </c>
      <c r="G3120" s="5" t="s">
        <v>64</v>
      </c>
      <c r="H3120" s="5" t="s">
        <v>319</v>
      </c>
      <c r="I3120" s="5" t="s">
        <v>69</v>
      </c>
      <c r="J3120" s="5" t="s">
        <v>65</v>
      </c>
      <c r="K3120" s="5" t="s">
        <v>65</v>
      </c>
      <c r="L3120" s="5">
        <v>23410</v>
      </c>
      <c r="M3120" s="5" t="s">
        <v>70</v>
      </c>
      <c r="N3120" s="5" t="s">
        <v>70</v>
      </c>
      <c r="O3120" s="7">
        <v>0</v>
      </c>
      <c r="P3120" s="7">
        <v>0</v>
      </c>
      <c r="Q3120" s="7">
        <v>0</v>
      </c>
      <c r="R3120" s="7">
        <v>0</v>
      </c>
      <c r="T3120" s="5">
        <v>33</v>
      </c>
      <c r="U3120" s="5">
        <v>0</v>
      </c>
      <c r="V3120" s="5">
        <v>0</v>
      </c>
      <c r="W3120" s="5">
        <v>0</v>
      </c>
      <c r="Z3120" s="5">
        <v>0</v>
      </c>
      <c r="AC3120" s="5">
        <v>0</v>
      </c>
      <c r="AF3120" s="5">
        <v>0</v>
      </c>
      <c r="AI3120" s="7">
        <v>1006.5986</v>
      </c>
      <c r="AJ3120" s="7">
        <v>2.2499999999999999E-2</v>
      </c>
      <c r="AK3120" s="5" t="s">
        <v>148</v>
      </c>
      <c r="AZ3120" s="5" t="s">
        <v>185</v>
      </c>
      <c r="BB3120" s="5" t="s">
        <v>74</v>
      </c>
    </row>
    <row r="3121" spans="1:57" x14ac:dyDescent="0.25">
      <c r="A3121" s="5">
        <v>3120</v>
      </c>
      <c r="B3121" s="6">
        <v>42564.670659722222</v>
      </c>
      <c r="D3121" s="5" t="s">
        <v>318</v>
      </c>
      <c r="E3121" s="5" t="s">
        <v>344</v>
      </c>
      <c r="G3121" s="5" t="s">
        <v>64</v>
      </c>
      <c r="H3121" s="5" t="s">
        <v>319</v>
      </c>
      <c r="I3121" s="5" t="s">
        <v>75</v>
      </c>
      <c r="J3121" s="5" t="s">
        <v>65</v>
      </c>
      <c r="K3121" s="5" t="s">
        <v>65</v>
      </c>
      <c r="M3121" s="5" t="s">
        <v>858</v>
      </c>
      <c r="N3121" s="5" t="s">
        <v>513</v>
      </c>
      <c r="O3121" s="7">
        <v>0</v>
      </c>
      <c r="P3121" s="7">
        <v>0</v>
      </c>
      <c r="Q3121" s="7">
        <v>0</v>
      </c>
      <c r="R3121" s="7">
        <v>0</v>
      </c>
      <c r="T3121" s="5">
        <v>0</v>
      </c>
      <c r="W3121" s="5">
        <v>0</v>
      </c>
      <c r="Y3121" s="5">
        <v>0</v>
      </c>
      <c r="Z3121" s="5">
        <v>0</v>
      </c>
      <c r="AB3121" s="5">
        <v>0</v>
      </c>
      <c r="AC3121" s="5">
        <v>0</v>
      </c>
      <c r="AE3121" s="5">
        <v>0</v>
      </c>
      <c r="AF3121" s="5">
        <v>0</v>
      </c>
      <c r="AH3121" s="5">
        <v>0</v>
      </c>
      <c r="AJ3121" s="7">
        <v>0</v>
      </c>
      <c r="AZ3121" s="5" t="s">
        <v>175</v>
      </c>
      <c r="BB3121" s="5" t="s">
        <v>77</v>
      </c>
      <c r="BD3121" s="5" t="s">
        <v>393</v>
      </c>
      <c r="BE3121" s="5" t="s">
        <v>67</v>
      </c>
    </row>
    <row r="3122" spans="1:57" x14ac:dyDescent="0.25">
      <c r="A3122" s="5">
        <v>3121</v>
      </c>
      <c r="B3122" s="6">
        <v>42564.670312499999</v>
      </c>
      <c r="D3122" s="5" t="s">
        <v>318</v>
      </c>
      <c r="E3122" s="5" t="s">
        <v>344</v>
      </c>
      <c r="G3122" s="5" t="s">
        <v>64</v>
      </c>
      <c r="H3122" s="5" t="s">
        <v>319</v>
      </c>
      <c r="I3122" s="5" t="s">
        <v>75</v>
      </c>
      <c r="J3122" s="5" t="s">
        <v>65</v>
      </c>
      <c r="K3122" s="5" t="s">
        <v>65</v>
      </c>
      <c r="M3122" s="5" t="s">
        <v>578</v>
      </c>
      <c r="N3122" s="5" t="s">
        <v>66</v>
      </c>
      <c r="O3122" s="7">
        <v>0</v>
      </c>
      <c r="P3122" s="7">
        <v>0</v>
      </c>
      <c r="Q3122" s="7">
        <v>0</v>
      </c>
      <c r="R3122" s="7">
        <v>0</v>
      </c>
      <c r="T3122" s="5">
        <v>0</v>
      </c>
      <c r="W3122" s="5">
        <v>0</v>
      </c>
      <c r="Y3122" s="5">
        <v>0</v>
      </c>
      <c r="Z3122" s="5">
        <v>0</v>
      </c>
      <c r="AB3122" s="5">
        <v>0</v>
      </c>
      <c r="AC3122" s="5">
        <v>0</v>
      </c>
      <c r="AE3122" s="5">
        <v>0</v>
      </c>
      <c r="AF3122" s="5">
        <v>0</v>
      </c>
      <c r="AH3122" s="5">
        <v>0</v>
      </c>
      <c r="AJ3122" s="7">
        <v>0</v>
      </c>
      <c r="AZ3122" s="5" t="s">
        <v>175</v>
      </c>
      <c r="BB3122" s="5" t="s">
        <v>77</v>
      </c>
      <c r="BD3122" s="5" t="s">
        <v>393</v>
      </c>
      <c r="BE3122" s="5" t="s">
        <v>67</v>
      </c>
    </row>
    <row r="3123" spans="1:57" x14ac:dyDescent="0.25">
      <c r="A3123" s="5">
        <v>3122</v>
      </c>
      <c r="B3123" s="6">
        <v>42564.67</v>
      </c>
      <c r="D3123" s="5" t="s">
        <v>318</v>
      </c>
      <c r="E3123" s="5" t="s">
        <v>344</v>
      </c>
      <c r="G3123" s="5" t="s">
        <v>64</v>
      </c>
      <c r="H3123" s="5" t="s">
        <v>319</v>
      </c>
      <c r="I3123" s="5" t="s">
        <v>75</v>
      </c>
      <c r="J3123" s="5" t="s">
        <v>65</v>
      </c>
      <c r="K3123" s="5" t="s">
        <v>65</v>
      </c>
      <c r="M3123" s="5" t="s">
        <v>213</v>
      </c>
      <c r="N3123" s="5" t="s">
        <v>66</v>
      </c>
      <c r="O3123" s="7">
        <v>0</v>
      </c>
      <c r="P3123" s="7">
        <v>0</v>
      </c>
      <c r="Q3123" s="7">
        <v>0</v>
      </c>
      <c r="R3123" s="7">
        <v>0</v>
      </c>
      <c r="T3123" s="5">
        <v>0</v>
      </c>
      <c r="W3123" s="5">
        <v>0</v>
      </c>
      <c r="Y3123" s="5">
        <v>0</v>
      </c>
      <c r="Z3123" s="5">
        <v>0</v>
      </c>
      <c r="AB3123" s="5">
        <v>0</v>
      </c>
      <c r="AC3123" s="5">
        <v>0</v>
      </c>
      <c r="AE3123" s="5">
        <v>0</v>
      </c>
      <c r="AF3123" s="5">
        <v>0</v>
      </c>
      <c r="AH3123" s="5">
        <v>0</v>
      </c>
      <c r="AJ3123" s="7">
        <v>0</v>
      </c>
      <c r="AZ3123" s="5" t="s">
        <v>175</v>
      </c>
      <c r="BB3123" s="5" t="s">
        <v>77</v>
      </c>
      <c r="BD3123" s="5" t="s">
        <v>393</v>
      </c>
      <c r="BE3123" s="5" t="s">
        <v>67</v>
      </c>
    </row>
    <row r="3124" spans="1:57" x14ac:dyDescent="0.25">
      <c r="A3124" s="5">
        <v>3123</v>
      </c>
      <c r="B3124" s="6">
        <v>42564.651226851849</v>
      </c>
      <c r="D3124" s="5" t="s">
        <v>318</v>
      </c>
      <c r="E3124" s="5" t="s">
        <v>344</v>
      </c>
      <c r="G3124" s="5" t="s">
        <v>64</v>
      </c>
      <c r="H3124" s="5" t="s">
        <v>319</v>
      </c>
      <c r="I3124" s="5" t="s">
        <v>75</v>
      </c>
      <c r="J3124" s="5" t="s">
        <v>65</v>
      </c>
      <c r="K3124" s="5" t="s">
        <v>65</v>
      </c>
      <c r="M3124" s="5" t="s">
        <v>551</v>
      </c>
      <c r="N3124" s="5" t="s">
        <v>365</v>
      </c>
      <c r="O3124" s="7">
        <v>0</v>
      </c>
      <c r="P3124" s="7">
        <v>0</v>
      </c>
      <c r="Q3124" s="7">
        <v>0</v>
      </c>
      <c r="R3124" s="7">
        <v>0</v>
      </c>
      <c r="T3124" s="5">
        <v>0</v>
      </c>
      <c r="W3124" s="5">
        <v>0</v>
      </c>
      <c r="Y3124" s="5">
        <v>0</v>
      </c>
      <c r="Z3124" s="5">
        <v>0</v>
      </c>
      <c r="AB3124" s="5">
        <v>0</v>
      </c>
      <c r="AC3124" s="5">
        <v>0</v>
      </c>
      <c r="AE3124" s="5">
        <v>0</v>
      </c>
      <c r="AF3124" s="5">
        <v>0</v>
      </c>
      <c r="AH3124" s="5">
        <v>0</v>
      </c>
      <c r="AJ3124" s="7">
        <v>0</v>
      </c>
      <c r="AZ3124" s="5" t="s">
        <v>175</v>
      </c>
      <c r="BB3124" s="5" t="s">
        <v>77</v>
      </c>
      <c r="BD3124" s="5" t="s">
        <v>393</v>
      </c>
      <c r="BE3124" s="5" t="s">
        <v>67</v>
      </c>
    </row>
    <row r="3125" spans="1:57" x14ac:dyDescent="0.25">
      <c r="A3125" s="5">
        <v>3124</v>
      </c>
      <c r="B3125" s="6">
        <v>42564.65121527778</v>
      </c>
      <c r="C3125" s="6">
        <v>42564.663506944446</v>
      </c>
      <c r="D3125" s="5" t="s">
        <v>336</v>
      </c>
      <c r="E3125" s="5" t="s">
        <v>68</v>
      </c>
      <c r="G3125" s="5" t="s">
        <v>64</v>
      </c>
      <c r="H3125" s="5" t="s">
        <v>319</v>
      </c>
      <c r="I3125" s="5" t="s">
        <v>69</v>
      </c>
      <c r="J3125" s="5" t="s">
        <v>65</v>
      </c>
      <c r="K3125" s="5" t="s">
        <v>65</v>
      </c>
      <c r="L3125" s="5">
        <v>179707</v>
      </c>
      <c r="M3125" s="5" t="s">
        <v>70</v>
      </c>
      <c r="N3125" s="5" t="s">
        <v>70</v>
      </c>
      <c r="O3125" s="7">
        <v>0</v>
      </c>
      <c r="P3125" s="7">
        <v>0</v>
      </c>
      <c r="Q3125" s="7">
        <v>0</v>
      </c>
      <c r="R3125" s="7">
        <v>0</v>
      </c>
      <c r="T3125" s="5">
        <v>33</v>
      </c>
      <c r="U3125" s="5">
        <v>0</v>
      </c>
      <c r="V3125" s="5">
        <v>0</v>
      </c>
      <c r="W3125" s="5">
        <v>0</v>
      </c>
      <c r="Z3125" s="5">
        <v>0</v>
      </c>
      <c r="AC3125" s="5">
        <v>0</v>
      </c>
      <c r="AF3125" s="5">
        <v>0</v>
      </c>
      <c r="AI3125" s="7">
        <v>1006.7714999999999</v>
      </c>
      <c r="AJ3125" s="7">
        <v>0.1719</v>
      </c>
      <c r="AK3125" s="5" t="s">
        <v>148</v>
      </c>
      <c r="AZ3125" s="5" t="s">
        <v>185</v>
      </c>
      <c r="BB3125" s="5" t="s">
        <v>74</v>
      </c>
    </row>
    <row r="3126" spans="1:57" x14ac:dyDescent="0.25">
      <c r="A3126" s="5">
        <v>3125</v>
      </c>
      <c r="B3126" s="6">
        <v>42564.65121527778</v>
      </c>
      <c r="C3126" s="6">
        <v>42564.663506944446</v>
      </c>
      <c r="D3126" s="5" t="s">
        <v>336</v>
      </c>
      <c r="E3126" s="5" t="s">
        <v>68</v>
      </c>
      <c r="G3126" s="5" t="s">
        <v>64</v>
      </c>
      <c r="H3126" s="5" t="s">
        <v>319</v>
      </c>
      <c r="I3126" s="5" t="s">
        <v>69</v>
      </c>
      <c r="J3126" s="5" t="s">
        <v>65</v>
      </c>
      <c r="K3126" s="5" t="s">
        <v>65</v>
      </c>
      <c r="L3126" s="5">
        <v>11501</v>
      </c>
      <c r="M3126" s="5" t="s">
        <v>70</v>
      </c>
      <c r="N3126" s="5" t="s">
        <v>70</v>
      </c>
      <c r="O3126" s="7">
        <v>0</v>
      </c>
      <c r="P3126" s="7">
        <v>0</v>
      </c>
      <c r="Q3126" s="7">
        <v>0</v>
      </c>
      <c r="R3126" s="7">
        <v>0</v>
      </c>
      <c r="T3126" s="5">
        <v>33</v>
      </c>
      <c r="U3126" s="5">
        <v>0</v>
      </c>
      <c r="V3126" s="5">
        <v>0</v>
      </c>
      <c r="W3126" s="5">
        <v>0</v>
      </c>
      <c r="Z3126" s="5">
        <v>0</v>
      </c>
      <c r="AC3126" s="5">
        <v>0</v>
      </c>
      <c r="AF3126" s="5">
        <v>0</v>
      </c>
      <c r="AI3126" s="7">
        <v>1006.7832</v>
      </c>
      <c r="AJ3126" s="7">
        <v>1.17E-2</v>
      </c>
      <c r="AK3126" s="5" t="s">
        <v>149</v>
      </c>
      <c r="AZ3126" s="5" t="s">
        <v>186</v>
      </c>
      <c r="BB3126" s="5" t="s">
        <v>71</v>
      </c>
    </row>
    <row r="3127" spans="1:57" x14ac:dyDescent="0.25">
      <c r="A3127" s="5">
        <v>3126</v>
      </c>
      <c r="B3127" s="6">
        <v>42564.650057870371</v>
      </c>
      <c r="D3127" s="5" t="s">
        <v>318</v>
      </c>
      <c r="E3127" s="5" t="s">
        <v>849</v>
      </c>
      <c r="G3127" s="5" t="s">
        <v>64</v>
      </c>
      <c r="H3127" s="5" t="s">
        <v>319</v>
      </c>
      <c r="I3127" s="5" t="s">
        <v>75</v>
      </c>
      <c r="J3127" s="5" t="s">
        <v>65</v>
      </c>
      <c r="K3127" s="5" t="s">
        <v>65</v>
      </c>
      <c r="M3127" s="5" t="s">
        <v>270</v>
      </c>
      <c r="N3127" s="5" t="s">
        <v>76</v>
      </c>
      <c r="O3127" s="7">
        <v>0</v>
      </c>
      <c r="P3127" s="7">
        <v>0</v>
      </c>
      <c r="Q3127" s="7">
        <v>0</v>
      </c>
      <c r="R3127" s="7">
        <v>0</v>
      </c>
      <c r="T3127" s="5">
        <v>0</v>
      </c>
      <c r="W3127" s="5">
        <v>0</v>
      </c>
      <c r="Y3127" s="5">
        <v>0</v>
      </c>
      <c r="Z3127" s="5">
        <v>0</v>
      </c>
      <c r="AB3127" s="5">
        <v>0</v>
      </c>
      <c r="AC3127" s="5">
        <v>0</v>
      </c>
      <c r="AE3127" s="5">
        <v>0</v>
      </c>
      <c r="AF3127" s="5">
        <v>0</v>
      </c>
      <c r="AH3127" s="5">
        <v>0</v>
      </c>
      <c r="AJ3127" s="7">
        <v>0</v>
      </c>
      <c r="AZ3127" s="5" t="s">
        <v>175</v>
      </c>
      <c r="BB3127" s="5" t="s">
        <v>77</v>
      </c>
      <c r="BD3127" s="5" t="s">
        <v>393</v>
      </c>
      <c r="BE3127" s="5" t="s">
        <v>67</v>
      </c>
    </row>
    <row r="3128" spans="1:57" x14ac:dyDescent="0.25">
      <c r="A3128" s="5">
        <v>3127</v>
      </c>
      <c r="B3128" s="6">
        <v>42564.610578703701</v>
      </c>
      <c r="D3128" s="5" t="s">
        <v>317</v>
      </c>
      <c r="E3128" s="5" t="s">
        <v>318</v>
      </c>
      <c r="F3128" s="5" t="s">
        <v>317</v>
      </c>
      <c r="G3128" s="5" t="s">
        <v>80</v>
      </c>
      <c r="H3128" s="5" t="s">
        <v>319</v>
      </c>
      <c r="I3128" s="5" t="s">
        <v>320</v>
      </c>
      <c r="J3128" s="5" t="s">
        <v>65</v>
      </c>
      <c r="K3128" s="5" t="s">
        <v>65</v>
      </c>
      <c r="M3128" s="5" t="s">
        <v>349</v>
      </c>
      <c r="N3128" s="5" t="s">
        <v>66</v>
      </c>
      <c r="O3128" s="7">
        <v>0</v>
      </c>
      <c r="P3128" s="7">
        <v>0</v>
      </c>
      <c r="Q3128" s="7">
        <v>0</v>
      </c>
      <c r="R3128" s="7">
        <v>0</v>
      </c>
      <c r="T3128" s="5">
        <v>0</v>
      </c>
      <c r="W3128" s="5">
        <v>0</v>
      </c>
      <c r="Y3128" s="5">
        <v>0</v>
      </c>
      <c r="Z3128" s="5">
        <v>0</v>
      </c>
      <c r="AB3128" s="5">
        <v>0</v>
      </c>
      <c r="AC3128" s="5">
        <v>0</v>
      </c>
      <c r="AE3128" s="5">
        <v>0</v>
      </c>
      <c r="AF3128" s="5">
        <v>0</v>
      </c>
      <c r="AH3128" s="5">
        <v>0</v>
      </c>
      <c r="AJ3128" s="7">
        <v>0</v>
      </c>
      <c r="BB3128" s="5" t="s">
        <v>322</v>
      </c>
      <c r="BD3128" s="5" t="s">
        <v>323</v>
      </c>
      <c r="BE3128" s="5" t="s">
        <v>324</v>
      </c>
    </row>
    <row r="3129" spans="1:57" x14ac:dyDescent="0.25">
      <c r="A3129" s="5">
        <v>3128</v>
      </c>
      <c r="B3129" s="6">
        <v>42564.610243055555</v>
      </c>
      <c r="D3129" s="5" t="s">
        <v>317</v>
      </c>
      <c r="E3129" s="5" t="s">
        <v>318</v>
      </c>
      <c r="F3129" s="5" t="s">
        <v>317</v>
      </c>
      <c r="G3129" s="5" t="s">
        <v>80</v>
      </c>
      <c r="H3129" s="5" t="s">
        <v>319</v>
      </c>
      <c r="I3129" s="5" t="s">
        <v>320</v>
      </c>
      <c r="J3129" s="5" t="s">
        <v>65</v>
      </c>
      <c r="K3129" s="5" t="s">
        <v>65</v>
      </c>
      <c r="M3129" s="5" t="s">
        <v>349</v>
      </c>
      <c r="N3129" s="5" t="s">
        <v>66</v>
      </c>
      <c r="O3129" s="7">
        <v>0</v>
      </c>
      <c r="P3129" s="7">
        <v>0</v>
      </c>
      <c r="Q3129" s="7">
        <v>0</v>
      </c>
      <c r="R3129" s="7">
        <v>0</v>
      </c>
      <c r="T3129" s="5">
        <v>0</v>
      </c>
      <c r="W3129" s="5">
        <v>0</v>
      </c>
      <c r="Y3129" s="5">
        <v>0</v>
      </c>
      <c r="Z3129" s="5">
        <v>0</v>
      </c>
      <c r="AB3129" s="5">
        <v>0</v>
      </c>
      <c r="AC3129" s="5">
        <v>0</v>
      </c>
      <c r="AE3129" s="5">
        <v>0</v>
      </c>
      <c r="AF3129" s="5">
        <v>0</v>
      </c>
      <c r="AH3129" s="5">
        <v>0</v>
      </c>
      <c r="AJ3129" s="7">
        <v>0</v>
      </c>
      <c r="BB3129" s="5" t="s">
        <v>322</v>
      </c>
      <c r="BD3129" s="5" t="s">
        <v>323</v>
      </c>
      <c r="BE3129" s="5" t="s">
        <v>324</v>
      </c>
    </row>
    <row r="3130" spans="1:57" x14ac:dyDescent="0.25">
      <c r="A3130" s="5">
        <v>3129</v>
      </c>
      <c r="B3130" s="6">
        <v>42564.598368055558</v>
      </c>
      <c r="D3130" s="5" t="s">
        <v>317</v>
      </c>
      <c r="E3130" s="5" t="s">
        <v>318</v>
      </c>
      <c r="F3130" s="5" t="s">
        <v>317</v>
      </c>
      <c r="G3130" s="5" t="s">
        <v>80</v>
      </c>
      <c r="H3130" s="5" t="s">
        <v>319</v>
      </c>
      <c r="I3130" s="5" t="s">
        <v>320</v>
      </c>
      <c r="J3130" s="5" t="s">
        <v>65</v>
      </c>
      <c r="K3130" s="5" t="s">
        <v>65</v>
      </c>
      <c r="M3130" s="5" t="s">
        <v>181</v>
      </c>
      <c r="N3130" s="5" t="s">
        <v>66</v>
      </c>
      <c r="O3130" s="7">
        <v>0</v>
      </c>
      <c r="P3130" s="7">
        <v>0</v>
      </c>
      <c r="Q3130" s="7">
        <v>0</v>
      </c>
      <c r="R3130" s="7">
        <v>0</v>
      </c>
      <c r="T3130" s="5">
        <v>0</v>
      </c>
      <c r="W3130" s="5">
        <v>0</v>
      </c>
      <c r="Y3130" s="5">
        <v>0</v>
      </c>
      <c r="Z3130" s="5">
        <v>0</v>
      </c>
      <c r="AB3130" s="5">
        <v>0</v>
      </c>
      <c r="AC3130" s="5">
        <v>0</v>
      </c>
      <c r="AE3130" s="5">
        <v>0</v>
      </c>
      <c r="AF3130" s="5">
        <v>0</v>
      </c>
      <c r="AH3130" s="5">
        <v>0</v>
      </c>
      <c r="AJ3130" s="7">
        <v>0</v>
      </c>
      <c r="BB3130" s="5" t="s">
        <v>322</v>
      </c>
      <c r="BD3130" s="5" t="s">
        <v>323</v>
      </c>
      <c r="BE3130" s="5" t="s">
        <v>324</v>
      </c>
    </row>
    <row r="3131" spans="1:57" x14ac:dyDescent="0.25">
      <c r="A3131" s="5">
        <v>3130</v>
      </c>
      <c r="B3131" s="6">
        <v>42564.541979166665</v>
      </c>
      <c r="C3131" s="6">
        <v>42564.721504629626</v>
      </c>
      <c r="D3131" s="5" t="s">
        <v>336</v>
      </c>
      <c r="E3131" s="5" t="s">
        <v>241</v>
      </c>
      <c r="F3131" s="5" t="s">
        <v>337</v>
      </c>
      <c r="G3131" s="5" t="s">
        <v>64</v>
      </c>
      <c r="H3131" s="5" t="s">
        <v>319</v>
      </c>
      <c r="I3131" s="5" t="s">
        <v>69</v>
      </c>
      <c r="J3131" s="5" t="s">
        <v>65</v>
      </c>
      <c r="K3131" s="5" t="s">
        <v>65</v>
      </c>
      <c r="L3131" s="5">
        <v>262678</v>
      </c>
      <c r="M3131" s="5" t="s">
        <v>70</v>
      </c>
      <c r="N3131" s="5" t="s">
        <v>70</v>
      </c>
      <c r="O3131" s="7">
        <v>0</v>
      </c>
      <c r="P3131" s="7">
        <v>0</v>
      </c>
      <c r="Q3131" s="7">
        <v>0</v>
      </c>
      <c r="R3131" s="7">
        <v>0</v>
      </c>
      <c r="T3131" s="5">
        <v>33</v>
      </c>
      <c r="U3131" s="5">
        <v>0</v>
      </c>
      <c r="V3131" s="5">
        <v>0</v>
      </c>
      <c r="W3131" s="5">
        <v>0</v>
      </c>
      <c r="Z3131" s="5">
        <v>0</v>
      </c>
      <c r="AC3131" s="5">
        <v>0</v>
      </c>
      <c r="AF3131" s="5">
        <v>0</v>
      </c>
      <c r="AI3131" s="7">
        <v>1007.6035000000001</v>
      </c>
      <c r="AJ3131" s="7">
        <v>0.251</v>
      </c>
      <c r="AK3131" s="5" t="s">
        <v>149</v>
      </c>
      <c r="AZ3131" s="5" t="s">
        <v>186</v>
      </c>
      <c r="BB3131" s="5" t="s">
        <v>71</v>
      </c>
    </row>
    <row r="3132" spans="1:57" x14ac:dyDescent="0.25">
      <c r="A3132" s="5">
        <v>3131</v>
      </c>
      <c r="B3132" s="6">
        <v>42564.533819444441</v>
      </c>
      <c r="D3132" s="5" t="s">
        <v>318</v>
      </c>
      <c r="E3132" s="5" t="s">
        <v>792</v>
      </c>
      <c r="G3132" s="5" t="s">
        <v>64</v>
      </c>
      <c r="H3132" s="5" t="s">
        <v>319</v>
      </c>
      <c r="I3132" s="5" t="s">
        <v>75</v>
      </c>
      <c r="J3132" s="5" t="s">
        <v>65</v>
      </c>
      <c r="K3132" s="5" t="s">
        <v>65</v>
      </c>
      <c r="M3132" s="5" t="s">
        <v>757</v>
      </c>
      <c r="N3132" s="5" t="s">
        <v>292</v>
      </c>
      <c r="O3132" s="7">
        <v>0</v>
      </c>
      <c r="P3132" s="7">
        <v>0</v>
      </c>
      <c r="Q3132" s="7">
        <v>0</v>
      </c>
      <c r="R3132" s="7">
        <v>0</v>
      </c>
      <c r="T3132" s="5">
        <v>0</v>
      </c>
      <c r="W3132" s="5">
        <v>0</v>
      </c>
      <c r="Y3132" s="5">
        <v>0</v>
      </c>
      <c r="Z3132" s="5">
        <v>0</v>
      </c>
      <c r="AB3132" s="5">
        <v>0</v>
      </c>
      <c r="AC3132" s="5">
        <v>0</v>
      </c>
      <c r="AE3132" s="5">
        <v>0</v>
      </c>
      <c r="AF3132" s="5">
        <v>0</v>
      </c>
      <c r="AH3132" s="5">
        <v>0</v>
      </c>
      <c r="AJ3132" s="7">
        <v>0</v>
      </c>
      <c r="AZ3132" s="5" t="s">
        <v>175</v>
      </c>
      <c r="BB3132" s="5" t="s">
        <v>77</v>
      </c>
      <c r="BD3132" s="5" t="s">
        <v>711</v>
      </c>
      <c r="BE3132" s="5" t="s">
        <v>67</v>
      </c>
    </row>
    <row r="3133" spans="1:57" x14ac:dyDescent="0.25">
      <c r="A3133" s="5">
        <v>3132</v>
      </c>
      <c r="B3133" s="6">
        <v>42564.53020833333</v>
      </c>
      <c r="D3133" s="5" t="s">
        <v>317</v>
      </c>
      <c r="E3133" s="5" t="s">
        <v>318</v>
      </c>
      <c r="F3133" s="5" t="s">
        <v>317</v>
      </c>
      <c r="G3133" s="5" t="s">
        <v>80</v>
      </c>
      <c r="H3133" s="5" t="s">
        <v>319</v>
      </c>
      <c r="I3133" s="5" t="s">
        <v>320</v>
      </c>
      <c r="J3133" s="5" t="s">
        <v>65</v>
      </c>
      <c r="K3133" s="5" t="s">
        <v>65</v>
      </c>
      <c r="M3133" s="5" t="s">
        <v>321</v>
      </c>
      <c r="N3133" s="5" t="s">
        <v>66</v>
      </c>
      <c r="O3133" s="7">
        <v>0</v>
      </c>
      <c r="P3133" s="7">
        <v>0</v>
      </c>
      <c r="Q3133" s="7">
        <v>0</v>
      </c>
      <c r="R3133" s="7">
        <v>0</v>
      </c>
      <c r="T3133" s="5">
        <v>0</v>
      </c>
      <c r="W3133" s="5">
        <v>0</v>
      </c>
      <c r="Y3133" s="5">
        <v>0</v>
      </c>
      <c r="Z3133" s="5">
        <v>0</v>
      </c>
      <c r="AB3133" s="5">
        <v>0</v>
      </c>
      <c r="AC3133" s="5">
        <v>0</v>
      </c>
      <c r="AE3133" s="5">
        <v>0</v>
      </c>
      <c r="AF3133" s="5">
        <v>0</v>
      </c>
      <c r="AH3133" s="5">
        <v>0</v>
      </c>
      <c r="AJ3133" s="7">
        <v>0</v>
      </c>
      <c r="BB3133" s="5" t="s">
        <v>322</v>
      </c>
      <c r="BD3133" s="5" t="s">
        <v>323</v>
      </c>
      <c r="BE3133" s="5" t="s">
        <v>324</v>
      </c>
    </row>
    <row r="3134" spans="1:57" x14ac:dyDescent="0.25">
      <c r="A3134" s="5">
        <v>3133</v>
      </c>
      <c r="B3134" s="6">
        <v>42564.528043981481</v>
      </c>
      <c r="C3134" s="6">
        <v>42564.706018518518</v>
      </c>
      <c r="D3134" s="5" t="s">
        <v>336</v>
      </c>
      <c r="E3134" s="5" t="s">
        <v>241</v>
      </c>
      <c r="F3134" s="5" t="s">
        <v>337</v>
      </c>
      <c r="G3134" s="5" t="s">
        <v>64</v>
      </c>
      <c r="H3134" s="5" t="s">
        <v>319</v>
      </c>
      <c r="I3134" s="5" t="s">
        <v>69</v>
      </c>
      <c r="J3134" s="5" t="s">
        <v>65</v>
      </c>
      <c r="K3134" s="5" t="s">
        <v>65</v>
      </c>
      <c r="L3134" s="5">
        <v>718978</v>
      </c>
      <c r="M3134" s="5" t="s">
        <v>70</v>
      </c>
      <c r="N3134" s="5" t="s">
        <v>70</v>
      </c>
      <c r="O3134" s="7">
        <v>0</v>
      </c>
      <c r="P3134" s="7">
        <v>0</v>
      </c>
      <c r="Q3134" s="7">
        <v>0</v>
      </c>
      <c r="R3134" s="7">
        <v>0</v>
      </c>
      <c r="T3134" s="5">
        <v>33</v>
      </c>
      <c r="U3134" s="5">
        <v>0</v>
      </c>
      <c r="V3134" s="5">
        <v>0</v>
      </c>
      <c r="W3134" s="5">
        <v>0</v>
      </c>
      <c r="Z3134" s="5">
        <v>0</v>
      </c>
      <c r="AC3134" s="5">
        <v>0</v>
      </c>
      <c r="AF3134" s="5">
        <v>0</v>
      </c>
      <c r="AI3134" s="7">
        <v>1007.7207</v>
      </c>
      <c r="AJ3134" s="7">
        <v>0.6865</v>
      </c>
      <c r="AK3134" s="5" t="s">
        <v>148</v>
      </c>
      <c r="AZ3134" s="5" t="s">
        <v>185</v>
      </c>
      <c r="BB3134" s="5" t="s">
        <v>74</v>
      </c>
    </row>
    <row r="3135" spans="1:57" x14ac:dyDescent="0.25">
      <c r="A3135" s="5">
        <v>3134</v>
      </c>
      <c r="B3135" s="6">
        <v>42564.316643518519</v>
      </c>
      <c r="D3135" s="5" t="s">
        <v>318</v>
      </c>
      <c r="E3135" s="5" t="s">
        <v>344</v>
      </c>
      <c r="G3135" s="5" t="s">
        <v>64</v>
      </c>
      <c r="H3135" s="5" t="s">
        <v>319</v>
      </c>
      <c r="I3135" s="5" t="s">
        <v>75</v>
      </c>
      <c r="J3135" s="5" t="s">
        <v>65</v>
      </c>
      <c r="K3135" s="5" t="s">
        <v>65</v>
      </c>
      <c r="M3135" s="5" t="s">
        <v>592</v>
      </c>
      <c r="N3135" s="5" t="s">
        <v>196</v>
      </c>
      <c r="O3135" s="7">
        <v>0</v>
      </c>
      <c r="P3135" s="7">
        <v>0</v>
      </c>
      <c r="Q3135" s="7">
        <v>0</v>
      </c>
      <c r="R3135" s="7">
        <v>0</v>
      </c>
      <c r="T3135" s="5">
        <v>0</v>
      </c>
      <c r="W3135" s="5">
        <v>0</v>
      </c>
      <c r="Y3135" s="5">
        <v>0</v>
      </c>
      <c r="Z3135" s="5">
        <v>0</v>
      </c>
      <c r="AB3135" s="5">
        <v>0</v>
      </c>
      <c r="AC3135" s="5">
        <v>0</v>
      </c>
      <c r="AE3135" s="5">
        <v>0</v>
      </c>
      <c r="AF3135" s="5">
        <v>0</v>
      </c>
      <c r="AH3135" s="5">
        <v>0</v>
      </c>
      <c r="AJ3135" s="7">
        <v>0</v>
      </c>
      <c r="AZ3135" s="5" t="s">
        <v>175</v>
      </c>
      <c r="BB3135" s="5" t="s">
        <v>77</v>
      </c>
      <c r="BD3135" s="5" t="s">
        <v>331</v>
      </c>
      <c r="BE3135" s="5" t="s">
        <v>67</v>
      </c>
    </row>
    <row r="3136" spans="1:57" x14ac:dyDescent="0.25">
      <c r="A3136" s="5">
        <v>3135</v>
      </c>
      <c r="B3136" s="6">
        <v>42563.904074074075</v>
      </c>
      <c r="D3136" s="5" t="s">
        <v>318</v>
      </c>
      <c r="E3136" s="5" t="s">
        <v>344</v>
      </c>
      <c r="G3136" s="5" t="s">
        <v>64</v>
      </c>
      <c r="H3136" s="5" t="s">
        <v>319</v>
      </c>
      <c r="I3136" s="5" t="s">
        <v>75</v>
      </c>
      <c r="J3136" s="5" t="s">
        <v>65</v>
      </c>
      <c r="K3136" s="5" t="s">
        <v>65</v>
      </c>
      <c r="M3136" s="5" t="s">
        <v>392</v>
      </c>
      <c r="N3136" s="5" t="s">
        <v>66</v>
      </c>
      <c r="O3136" s="7">
        <v>0</v>
      </c>
      <c r="P3136" s="7">
        <v>0</v>
      </c>
      <c r="Q3136" s="7">
        <v>0</v>
      </c>
      <c r="R3136" s="7">
        <v>0</v>
      </c>
      <c r="T3136" s="5">
        <v>0</v>
      </c>
      <c r="W3136" s="5">
        <v>0</v>
      </c>
      <c r="Y3136" s="5">
        <v>0</v>
      </c>
      <c r="Z3136" s="5">
        <v>0</v>
      </c>
      <c r="AB3136" s="5">
        <v>0</v>
      </c>
      <c r="AC3136" s="5">
        <v>0</v>
      </c>
      <c r="AE3136" s="5">
        <v>0</v>
      </c>
      <c r="AF3136" s="5">
        <v>0</v>
      </c>
      <c r="AH3136" s="5">
        <v>0</v>
      </c>
      <c r="AJ3136" s="7">
        <v>0</v>
      </c>
      <c r="AZ3136" s="5" t="s">
        <v>175</v>
      </c>
      <c r="BB3136" s="5" t="s">
        <v>77</v>
      </c>
      <c r="BD3136" s="5" t="s">
        <v>331</v>
      </c>
      <c r="BE3136" s="5" t="s">
        <v>67</v>
      </c>
    </row>
    <row r="3137" spans="1:57" x14ac:dyDescent="0.25">
      <c r="A3137" s="5">
        <v>3136</v>
      </c>
      <c r="B3137" s="6">
        <v>42563.900150462963</v>
      </c>
      <c r="D3137" s="5" t="s">
        <v>317</v>
      </c>
      <c r="E3137" s="5" t="s">
        <v>318</v>
      </c>
      <c r="F3137" s="5" t="s">
        <v>317</v>
      </c>
      <c r="G3137" s="5" t="s">
        <v>80</v>
      </c>
      <c r="H3137" s="5" t="s">
        <v>319</v>
      </c>
      <c r="I3137" s="5" t="s">
        <v>320</v>
      </c>
      <c r="J3137" s="5" t="s">
        <v>65</v>
      </c>
      <c r="K3137" s="5" t="s">
        <v>65</v>
      </c>
      <c r="M3137" s="5" t="s">
        <v>222</v>
      </c>
      <c r="N3137" s="5" t="s">
        <v>66</v>
      </c>
      <c r="O3137" s="7">
        <v>0</v>
      </c>
      <c r="P3137" s="7">
        <v>0</v>
      </c>
      <c r="Q3137" s="7">
        <v>0</v>
      </c>
      <c r="R3137" s="7">
        <v>0</v>
      </c>
      <c r="T3137" s="5">
        <v>0</v>
      </c>
      <c r="W3137" s="5">
        <v>0</v>
      </c>
      <c r="Y3137" s="5">
        <v>0</v>
      </c>
      <c r="Z3137" s="5">
        <v>0</v>
      </c>
      <c r="AB3137" s="5">
        <v>0</v>
      </c>
      <c r="AC3137" s="5">
        <v>0</v>
      </c>
      <c r="AE3137" s="5">
        <v>0</v>
      </c>
      <c r="AF3137" s="5">
        <v>0</v>
      </c>
      <c r="AH3137" s="5">
        <v>0</v>
      </c>
      <c r="AJ3137" s="7">
        <v>0</v>
      </c>
      <c r="BB3137" s="5" t="s">
        <v>322</v>
      </c>
      <c r="BD3137" s="5" t="s">
        <v>323</v>
      </c>
      <c r="BE3137" s="5" t="s">
        <v>324</v>
      </c>
    </row>
    <row r="3138" spans="1:57" x14ac:dyDescent="0.25">
      <c r="A3138" s="5">
        <v>3137</v>
      </c>
      <c r="B3138" s="6">
        <v>42563.882824074077</v>
      </c>
      <c r="D3138" s="5" t="s">
        <v>318</v>
      </c>
      <c r="E3138" s="5" t="s">
        <v>423</v>
      </c>
      <c r="G3138" s="5" t="s">
        <v>64</v>
      </c>
      <c r="H3138" s="5" t="s">
        <v>319</v>
      </c>
      <c r="I3138" s="5" t="s">
        <v>75</v>
      </c>
      <c r="J3138" s="5" t="s">
        <v>65</v>
      </c>
      <c r="K3138" s="5" t="s">
        <v>65</v>
      </c>
      <c r="M3138" s="5" t="s">
        <v>431</v>
      </c>
      <c r="N3138" s="5" t="s">
        <v>183</v>
      </c>
      <c r="O3138" s="7">
        <v>0</v>
      </c>
      <c r="P3138" s="7">
        <v>0</v>
      </c>
      <c r="Q3138" s="7">
        <v>0</v>
      </c>
      <c r="R3138" s="7">
        <v>0</v>
      </c>
      <c r="T3138" s="5">
        <v>0</v>
      </c>
      <c r="W3138" s="5">
        <v>0</v>
      </c>
      <c r="Y3138" s="5">
        <v>0</v>
      </c>
      <c r="Z3138" s="5">
        <v>0</v>
      </c>
      <c r="AB3138" s="5">
        <v>0</v>
      </c>
      <c r="AC3138" s="5">
        <v>0</v>
      </c>
      <c r="AE3138" s="5">
        <v>0</v>
      </c>
      <c r="AF3138" s="5">
        <v>0</v>
      </c>
      <c r="AH3138" s="5">
        <v>0</v>
      </c>
      <c r="AJ3138" s="7">
        <v>0</v>
      </c>
      <c r="AZ3138" s="5" t="s">
        <v>175</v>
      </c>
      <c r="BB3138" s="5" t="s">
        <v>77</v>
      </c>
      <c r="BD3138" s="5" t="s">
        <v>361</v>
      </c>
      <c r="BE3138" s="5" t="s">
        <v>67</v>
      </c>
    </row>
    <row r="3139" spans="1:57" x14ac:dyDescent="0.25">
      <c r="A3139" s="5">
        <v>3138</v>
      </c>
      <c r="B3139" s="6">
        <v>42563.880428240744</v>
      </c>
      <c r="D3139" s="5" t="s">
        <v>318</v>
      </c>
      <c r="E3139" s="5" t="s">
        <v>326</v>
      </c>
      <c r="G3139" s="5" t="s">
        <v>64</v>
      </c>
      <c r="H3139" s="5" t="s">
        <v>319</v>
      </c>
      <c r="I3139" s="5" t="s">
        <v>75</v>
      </c>
      <c r="J3139" s="5" t="s">
        <v>65</v>
      </c>
      <c r="K3139" s="5" t="s">
        <v>65</v>
      </c>
      <c r="M3139" s="5" t="s">
        <v>826</v>
      </c>
      <c r="N3139" s="5" t="s">
        <v>196</v>
      </c>
      <c r="O3139" s="7">
        <v>0</v>
      </c>
      <c r="P3139" s="7">
        <v>0</v>
      </c>
      <c r="Q3139" s="7">
        <v>0</v>
      </c>
      <c r="R3139" s="7">
        <v>0</v>
      </c>
      <c r="T3139" s="5">
        <v>0</v>
      </c>
      <c r="W3139" s="5">
        <v>0</v>
      </c>
      <c r="Y3139" s="5">
        <v>0</v>
      </c>
      <c r="Z3139" s="5">
        <v>0</v>
      </c>
      <c r="AB3139" s="5">
        <v>0</v>
      </c>
      <c r="AC3139" s="5">
        <v>0</v>
      </c>
      <c r="AE3139" s="5">
        <v>0</v>
      </c>
      <c r="AF3139" s="5">
        <v>0</v>
      </c>
      <c r="AH3139" s="5">
        <v>0</v>
      </c>
      <c r="AJ3139" s="7">
        <v>0</v>
      </c>
      <c r="AZ3139" s="5" t="s">
        <v>175</v>
      </c>
      <c r="BB3139" s="5" t="s">
        <v>77</v>
      </c>
      <c r="BD3139" s="5" t="s">
        <v>331</v>
      </c>
      <c r="BE3139" s="5" t="s">
        <v>67</v>
      </c>
    </row>
    <row r="3140" spans="1:57" x14ac:dyDescent="0.25">
      <c r="A3140" s="5">
        <v>3139</v>
      </c>
      <c r="B3140" s="6">
        <v>42563.874745370369</v>
      </c>
      <c r="D3140" s="5" t="s">
        <v>318</v>
      </c>
      <c r="E3140" s="5" t="s">
        <v>344</v>
      </c>
      <c r="G3140" s="5" t="s">
        <v>64</v>
      </c>
      <c r="H3140" s="5" t="s">
        <v>319</v>
      </c>
      <c r="I3140" s="5" t="s">
        <v>75</v>
      </c>
      <c r="J3140" s="5" t="s">
        <v>65</v>
      </c>
      <c r="K3140" s="5" t="s">
        <v>65</v>
      </c>
      <c r="M3140" s="5" t="s">
        <v>211</v>
      </c>
      <c r="N3140" s="5" t="s">
        <v>76</v>
      </c>
      <c r="O3140" s="7">
        <v>0</v>
      </c>
      <c r="P3140" s="7">
        <v>0</v>
      </c>
      <c r="Q3140" s="7">
        <v>0</v>
      </c>
      <c r="R3140" s="7">
        <v>0</v>
      </c>
      <c r="T3140" s="5">
        <v>0</v>
      </c>
      <c r="W3140" s="5">
        <v>0</v>
      </c>
      <c r="Y3140" s="5">
        <v>0</v>
      </c>
      <c r="Z3140" s="5">
        <v>0</v>
      </c>
      <c r="AB3140" s="5">
        <v>0</v>
      </c>
      <c r="AC3140" s="5">
        <v>0</v>
      </c>
      <c r="AE3140" s="5">
        <v>0</v>
      </c>
      <c r="AF3140" s="5">
        <v>0</v>
      </c>
      <c r="AH3140" s="5">
        <v>0</v>
      </c>
      <c r="AJ3140" s="7">
        <v>0</v>
      </c>
      <c r="AZ3140" s="5" t="s">
        <v>175</v>
      </c>
      <c r="BB3140" s="5" t="s">
        <v>77</v>
      </c>
      <c r="BD3140" s="5" t="s">
        <v>394</v>
      </c>
      <c r="BE3140" s="5" t="s">
        <v>67</v>
      </c>
    </row>
    <row r="3141" spans="1:57" x14ac:dyDescent="0.25">
      <c r="A3141" s="5">
        <v>3140</v>
      </c>
      <c r="B3141" s="6">
        <v>42563.872314814813</v>
      </c>
      <c r="D3141" s="5" t="s">
        <v>318</v>
      </c>
      <c r="E3141" s="5" t="s">
        <v>344</v>
      </c>
      <c r="G3141" s="5" t="s">
        <v>64</v>
      </c>
      <c r="H3141" s="5" t="s">
        <v>319</v>
      </c>
      <c r="I3141" s="5" t="s">
        <v>75</v>
      </c>
      <c r="J3141" s="5" t="s">
        <v>65</v>
      </c>
      <c r="K3141" s="5" t="s">
        <v>65</v>
      </c>
      <c r="M3141" s="5" t="s">
        <v>616</v>
      </c>
      <c r="N3141" s="5" t="s">
        <v>76</v>
      </c>
      <c r="O3141" s="7">
        <v>0</v>
      </c>
      <c r="P3141" s="7">
        <v>0</v>
      </c>
      <c r="Q3141" s="7">
        <v>0</v>
      </c>
      <c r="R3141" s="7">
        <v>0</v>
      </c>
      <c r="T3141" s="5">
        <v>0</v>
      </c>
      <c r="W3141" s="5">
        <v>0</v>
      </c>
      <c r="Y3141" s="5">
        <v>0</v>
      </c>
      <c r="Z3141" s="5">
        <v>0</v>
      </c>
      <c r="AB3141" s="5">
        <v>0</v>
      </c>
      <c r="AC3141" s="5">
        <v>0</v>
      </c>
      <c r="AE3141" s="5">
        <v>0</v>
      </c>
      <c r="AF3141" s="5">
        <v>0</v>
      </c>
      <c r="AH3141" s="5">
        <v>0</v>
      </c>
      <c r="AJ3141" s="7">
        <v>0</v>
      </c>
      <c r="AZ3141" s="5" t="s">
        <v>175</v>
      </c>
      <c r="BB3141" s="5" t="s">
        <v>77</v>
      </c>
      <c r="BD3141" s="5" t="s">
        <v>361</v>
      </c>
      <c r="BE3141" s="5" t="s">
        <v>67</v>
      </c>
    </row>
    <row r="3142" spans="1:57" x14ac:dyDescent="0.25">
      <c r="A3142" s="5">
        <v>3141</v>
      </c>
      <c r="B3142" s="6">
        <v>42563.868969907409</v>
      </c>
      <c r="D3142" s="5" t="s">
        <v>318</v>
      </c>
      <c r="E3142" s="5" t="s">
        <v>344</v>
      </c>
      <c r="G3142" s="5" t="s">
        <v>64</v>
      </c>
      <c r="H3142" s="5" t="s">
        <v>319</v>
      </c>
      <c r="I3142" s="5" t="s">
        <v>75</v>
      </c>
      <c r="J3142" s="5" t="s">
        <v>65</v>
      </c>
      <c r="K3142" s="5" t="s">
        <v>65</v>
      </c>
      <c r="M3142" s="5" t="s">
        <v>335</v>
      </c>
      <c r="N3142" s="5" t="s">
        <v>196</v>
      </c>
      <c r="O3142" s="7">
        <v>0</v>
      </c>
      <c r="P3142" s="7">
        <v>0</v>
      </c>
      <c r="Q3142" s="7">
        <v>0</v>
      </c>
      <c r="R3142" s="7">
        <v>0</v>
      </c>
      <c r="T3142" s="5">
        <v>0</v>
      </c>
      <c r="W3142" s="5">
        <v>0</v>
      </c>
      <c r="Y3142" s="5">
        <v>0</v>
      </c>
      <c r="Z3142" s="5">
        <v>0</v>
      </c>
      <c r="AB3142" s="5">
        <v>0</v>
      </c>
      <c r="AC3142" s="5">
        <v>0</v>
      </c>
      <c r="AE3142" s="5">
        <v>0</v>
      </c>
      <c r="AF3142" s="5">
        <v>0</v>
      </c>
      <c r="AH3142" s="5">
        <v>0</v>
      </c>
      <c r="AJ3142" s="7">
        <v>0</v>
      </c>
      <c r="AZ3142" s="5" t="s">
        <v>175</v>
      </c>
      <c r="BB3142" s="5" t="s">
        <v>77</v>
      </c>
      <c r="BD3142" s="5" t="s">
        <v>328</v>
      </c>
      <c r="BE3142" s="5" t="s">
        <v>67</v>
      </c>
    </row>
    <row r="3143" spans="1:57" x14ac:dyDescent="0.25">
      <c r="A3143" s="5">
        <v>3142</v>
      </c>
      <c r="B3143" s="6">
        <v>42563.868032407408</v>
      </c>
      <c r="D3143" s="5" t="s">
        <v>318</v>
      </c>
      <c r="E3143" s="5" t="s">
        <v>330</v>
      </c>
      <c r="G3143" s="5" t="s">
        <v>64</v>
      </c>
      <c r="H3143" s="5" t="s">
        <v>319</v>
      </c>
      <c r="I3143" s="5" t="s">
        <v>75</v>
      </c>
      <c r="J3143" s="5" t="s">
        <v>65</v>
      </c>
      <c r="K3143" s="5" t="s">
        <v>65</v>
      </c>
      <c r="M3143" s="5" t="s">
        <v>454</v>
      </c>
      <c r="N3143" s="5" t="s">
        <v>76</v>
      </c>
      <c r="O3143" s="7">
        <v>0</v>
      </c>
      <c r="P3143" s="7">
        <v>0</v>
      </c>
      <c r="Q3143" s="7">
        <v>0</v>
      </c>
      <c r="R3143" s="7">
        <v>0</v>
      </c>
      <c r="T3143" s="5">
        <v>0</v>
      </c>
      <c r="W3143" s="5">
        <v>0</v>
      </c>
      <c r="Y3143" s="5">
        <v>0</v>
      </c>
      <c r="Z3143" s="5">
        <v>0</v>
      </c>
      <c r="AB3143" s="5">
        <v>0</v>
      </c>
      <c r="AC3143" s="5">
        <v>0</v>
      </c>
      <c r="AE3143" s="5">
        <v>0</v>
      </c>
      <c r="AF3143" s="5">
        <v>0</v>
      </c>
      <c r="AH3143" s="5">
        <v>0</v>
      </c>
      <c r="AJ3143" s="7">
        <v>0</v>
      </c>
      <c r="AZ3143" s="5" t="s">
        <v>175</v>
      </c>
      <c r="BB3143" s="5" t="s">
        <v>77</v>
      </c>
      <c r="BD3143" s="5" t="s">
        <v>331</v>
      </c>
      <c r="BE3143" s="5" t="s">
        <v>67</v>
      </c>
    </row>
    <row r="3144" spans="1:57" x14ac:dyDescent="0.25">
      <c r="A3144" s="5">
        <v>3143</v>
      </c>
      <c r="B3144" s="6">
        <v>42563.866851851853</v>
      </c>
      <c r="D3144" s="5" t="s">
        <v>318</v>
      </c>
      <c r="E3144" s="5" t="s">
        <v>330</v>
      </c>
      <c r="G3144" s="5" t="s">
        <v>64</v>
      </c>
      <c r="H3144" s="5" t="s">
        <v>319</v>
      </c>
      <c r="I3144" s="5" t="s">
        <v>75</v>
      </c>
      <c r="J3144" s="5" t="s">
        <v>65</v>
      </c>
      <c r="K3144" s="5" t="s">
        <v>65</v>
      </c>
      <c r="M3144" s="5" t="s">
        <v>233</v>
      </c>
      <c r="N3144" s="5" t="s">
        <v>66</v>
      </c>
      <c r="O3144" s="7">
        <v>0</v>
      </c>
      <c r="P3144" s="7">
        <v>0</v>
      </c>
      <c r="Q3144" s="7">
        <v>0</v>
      </c>
      <c r="R3144" s="7">
        <v>0</v>
      </c>
      <c r="T3144" s="5">
        <v>0</v>
      </c>
      <c r="W3144" s="5">
        <v>0</v>
      </c>
      <c r="Y3144" s="5">
        <v>0</v>
      </c>
      <c r="Z3144" s="5">
        <v>0</v>
      </c>
      <c r="AB3144" s="5">
        <v>0</v>
      </c>
      <c r="AC3144" s="5">
        <v>0</v>
      </c>
      <c r="AE3144" s="5">
        <v>0</v>
      </c>
      <c r="AF3144" s="5">
        <v>0</v>
      </c>
      <c r="AH3144" s="5">
        <v>0</v>
      </c>
      <c r="AJ3144" s="7">
        <v>0</v>
      </c>
      <c r="AZ3144" s="5" t="s">
        <v>175</v>
      </c>
      <c r="BB3144" s="5" t="s">
        <v>77</v>
      </c>
      <c r="BD3144" s="5" t="s">
        <v>361</v>
      </c>
      <c r="BE3144" s="5" t="s">
        <v>67</v>
      </c>
    </row>
    <row r="3145" spans="1:57" x14ac:dyDescent="0.25">
      <c r="A3145" s="5">
        <v>3144</v>
      </c>
      <c r="B3145" s="6">
        <v>42563.865497685183</v>
      </c>
      <c r="D3145" s="5" t="s">
        <v>318</v>
      </c>
      <c r="E3145" s="5" t="s">
        <v>344</v>
      </c>
      <c r="G3145" s="5" t="s">
        <v>64</v>
      </c>
      <c r="H3145" s="5" t="s">
        <v>319</v>
      </c>
      <c r="I3145" s="5" t="s">
        <v>75</v>
      </c>
      <c r="J3145" s="5" t="s">
        <v>65</v>
      </c>
      <c r="K3145" s="5" t="s">
        <v>65</v>
      </c>
      <c r="M3145" s="5" t="s">
        <v>598</v>
      </c>
      <c r="N3145" s="5" t="s">
        <v>76</v>
      </c>
      <c r="O3145" s="7">
        <v>0</v>
      </c>
      <c r="P3145" s="7">
        <v>0</v>
      </c>
      <c r="Q3145" s="7">
        <v>0</v>
      </c>
      <c r="R3145" s="7">
        <v>0</v>
      </c>
      <c r="T3145" s="5">
        <v>0</v>
      </c>
      <c r="W3145" s="5">
        <v>0</v>
      </c>
      <c r="Y3145" s="5">
        <v>0</v>
      </c>
      <c r="Z3145" s="5">
        <v>0</v>
      </c>
      <c r="AB3145" s="5">
        <v>0</v>
      </c>
      <c r="AC3145" s="5">
        <v>0</v>
      </c>
      <c r="AE3145" s="5">
        <v>0</v>
      </c>
      <c r="AF3145" s="5">
        <v>0</v>
      </c>
      <c r="AH3145" s="5">
        <v>0</v>
      </c>
      <c r="AJ3145" s="7">
        <v>0</v>
      </c>
      <c r="AZ3145" s="5" t="s">
        <v>175</v>
      </c>
      <c r="BB3145" s="5" t="s">
        <v>77</v>
      </c>
      <c r="BD3145" s="5" t="s">
        <v>361</v>
      </c>
      <c r="BE3145" s="5" t="s">
        <v>67</v>
      </c>
    </row>
    <row r="3146" spans="1:57" x14ac:dyDescent="0.25">
      <c r="A3146" s="5">
        <v>3145</v>
      </c>
      <c r="B3146" s="6">
        <v>42563.860555555555</v>
      </c>
      <c r="C3146" s="6">
        <v>42563.922418981485</v>
      </c>
      <c r="D3146" s="5" t="s">
        <v>336</v>
      </c>
      <c r="E3146" s="5" t="s">
        <v>241</v>
      </c>
      <c r="F3146" s="5" t="s">
        <v>337</v>
      </c>
      <c r="G3146" s="5" t="s">
        <v>64</v>
      </c>
      <c r="H3146" s="5" t="s">
        <v>319</v>
      </c>
      <c r="I3146" s="5" t="s">
        <v>69</v>
      </c>
      <c r="J3146" s="5" t="s">
        <v>65</v>
      </c>
      <c r="K3146" s="5" t="s">
        <v>65</v>
      </c>
      <c r="L3146" s="5">
        <v>62247</v>
      </c>
      <c r="M3146" s="5" t="s">
        <v>70</v>
      </c>
      <c r="N3146" s="5" t="s">
        <v>70</v>
      </c>
      <c r="O3146" s="7">
        <v>0</v>
      </c>
      <c r="P3146" s="7">
        <v>0</v>
      </c>
      <c r="Q3146" s="7">
        <v>0</v>
      </c>
      <c r="R3146" s="7">
        <v>0</v>
      </c>
      <c r="T3146" s="5">
        <v>33</v>
      </c>
      <c r="U3146" s="5">
        <v>0</v>
      </c>
      <c r="V3146" s="5">
        <v>0</v>
      </c>
      <c r="W3146" s="5">
        <v>0</v>
      </c>
      <c r="Z3146" s="5">
        <v>0</v>
      </c>
      <c r="AC3146" s="5">
        <v>0</v>
      </c>
      <c r="AF3146" s="5">
        <v>0</v>
      </c>
      <c r="AI3146" s="7">
        <v>1007.8945</v>
      </c>
      <c r="AJ3146" s="7">
        <v>5.96E-2</v>
      </c>
      <c r="AK3146" s="5" t="s">
        <v>149</v>
      </c>
      <c r="AZ3146" s="5" t="s">
        <v>186</v>
      </c>
      <c r="BB3146" s="5" t="s">
        <v>71</v>
      </c>
    </row>
    <row r="3147" spans="1:57" x14ac:dyDescent="0.25">
      <c r="A3147" s="5">
        <v>3146</v>
      </c>
      <c r="B3147" s="6">
        <v>42563.860543981478</v>
      </c>
      <c r="C3147" s="6">
        <v>42563.922418981485</v>
      </c>
      <c r="D3147" s="5" t="s">
        <v>336</v>
      </c>
      <c r="E3147" s="5" t="s">
        <v>241</v>
      </c>
      <c r="F3147" s="5" t="s">
        <v>337</v>
      </c>
      <c r="G3147" s="5" t="s">
        <v>64</v>
      </c>
      <c r="H3147" s="5" t="s">
        <v>319</v>
      </c>
      <c r="I3147" s="5" t="s">
        <v>69</v>
      </c>
      <c r="J3147" s="5" t="s">
        <v>65</v>
      </c>
      <c r="K3147" s="5" t="s">
        <v>65</v>
      </c>
      <c r="L3147" s="5">
        <v>1333042</v>
      </c>
      <c r="M3147" s="5" t="s">
        <v>70</v>
      </c>
      <c r="N3147" s="5" t="s">
        <v>70</v>
      </c>
      <c r="O3147" s="7">
        <v>0</v>
      </c>
      <c r="P3147" s="7">
        <v>0</v>
      </c>
      <c r="Q3147" s="7">
        <v>0</v>
      </c>
      <c r="R3147" s="7">
        <v>0</v>
      </c>
      <c r="T3147" s="5">
        <v>33</v>
      </c>
      <c r="U3147" s="5">
        <v>0</v>
      </c>
      <c r="V3147" s="5">
        <v>0</v>
      </c>
      <c r="W3147" s="5">
        <v>0</v>
      </c>
      <c r="Z3147" s="5">
        <v>0</v>
      </c>
      <c r="AC3147" s="5">
        <v>0</v>
      </c>
      <c r="AF3147" s="5">
        <v>0</v>
      </c>
      <c r="AI3147" s="7">
        <v>1009.0518</v>
      </c>
      <c r="AJ3147" s="7">
        <v>1.2715000000000001</v>
      </c>
      <c r="AK3147" s="5" t="s">
        <v>148</v>
      </c>
      <c r="AZ3147" s="5" t="s">
        <v>185</v>
      </c>
      <c r="BB3147" s="5" t="s">
        <v>74</v>
      </c>
    </row>
    <row r="3148" spans="1:57" x14ac:dyDescent="0.25">
      <c r="A3148" s="5">
        <v>3147</v>
      </c>
      <c r="B3148" s="6">
        <v>42563.740219907406</v>
      </c>
      <c r="D3148" s="5" t="s">
        <v>859</v>
      </c>
      <c r="E3148" s="5" t="s">
        <v>318</v>
      </c>
      <c r="G3148" s="5" t="s">
        <v>64</v>
      </c>
      <c r="H3148" s="5" t="s">
        <v>319</v>
      </c>
      <c r="I3148" s="5" t="s">
        <v>176</v>
      </c>
      <c r="J3148" s="5" t="s">
        <v>65</v>
      </c>
      <c r="K3148" s="5" t="s">
        <v>65</v>
      </c>
      <c r="M3148" s="5" t="s">
        <v>431</v>
      </c>
      <c r="N3148" s="5" t="s">
        <v>183</v>
      </c>
      <c r="O3148" s="7">
        <v>0</v>
      </c>
      <c r="P3148" s="7">
        <v>0</v>
      </c>
      <c r="Q3148" s="7">
        <v>0</v>
      </c>
      <c r="R3148" s="7">
        <v>0</v>
      </c>
      <c r="T3148" s="5">
        <v>0</v>
      </c>
      <c r="W3148" s="5">
        <v>0</v>
      </c>
      <c r="Y3148" s="5">
        <v>0</v>
      </c>
      <c r="Z3148" s="5">
        <v>0</v>
      </c>
      <c r="AB3148" s="5">
        <v>0</v>
      </c>
      <c r="AC3148" s="5">
        <v>0</v>
      </c>
      <c r="AE3148" s="5">
        <v>0</v>
      </c>
      <c r="AF3148" s="5">
        <v>0</v>
      </c>
      <c r="AH3148" s="5">
        <v>0</v>
      </c>
      <c r="AJ3148" s="7">
        <v>0</v>
      </c>
      <c r="AZ3148" s="5" t="s">
        <v>175</v>
      </c>
      <c r="BB3148" s="5" t="s">
        <v>178</v>
      </c>
      <c r="BD3148" s="5" t="s">
        <v>331</v>
      </c>
      <c r="BE3148" s="5" t="s">
        <v>67</v>
      </c>
    </row>
    <row r="3149" spans="1:57" x14ac:dyDescent="0.25">
      <c r="A3149" s="5">
        <v>3148</v>
      </c>
      <c r="B3149" s="6">
        <v>42563.728113425925</v>
      </c>
      <c r="D3149" s="5" t="s">
        <v>318</v>
      </c>
      <c r="E3149" s="5" t="s">
        <v>326</v>
      </c>
      <c r="G3149" s="5" t="s">
        <v>64</v>
      </c>
      <c r="H3149" s="5" t="s">
        <v>319</v>
      </c>
      <c r="I3149" s="5" t="s">
        <v>75</v>
      </c>
      <c r="J3149" s="5" t="s">
        <v>65</v>
      </c>
      <c r="K3149" s="5" t="s">
        <v>65</v>
      </c>
      <c r="M3149" s="5" t="s">
        <v>860</v>
      </c>
      <c r="N3149" s="5" t="s">
        <v>238</v>
      </c>
      <c r="O3149" s="7">
        <v>0</v>
      </c>
      <c r="P3149" s="7">
        <v>0</v>
      </c>
      <c r="Q3149" s="7">
        <v>0</v>
      </c>
      <c r="R3149" s="7">
        <v>0</v>
      </c>
      <c r="T3149" s="5">
        <v>0</v>
      </c>
      <c r="W3149" s="5">
        <v>0</v>
      </c>
      <c r="Y3149" s="5">
        <v>0</v>
      </c>
      <c r="Z3149" s="5">
        <v>0</v>
      </c>
      <c r="AB3149" s="5">
        <v>0</v>
      </c>
      <c r="AC3149" s="5">
        <v>0</v>
      </c>
      <c r="AE3149" s="5">
        <v>0</v>
      </c>
      <c r="AF3149" s="5">
        <v>0</v>
      </c>
      <c r="AH3149" s="5">
        <v>0</v>
      </c>
      <c r="AJ3149" s="7">
        <v>0</v>
      </c>
      <c r="AZ3149" s="5" t="s">
        <v>175</v>
      </c>
      <c r="BB3149" s="5" t="s">
        <v>77</v>
      </c>
      <c r="BD3149" s="5" t="s">
        <v>331</v>
      </c>
      <c r="BE3149" s="5" t="s">
        <v>67</v>
      </c>
    </row>
    <row r="3150" spans="1:57" x14ac:dyDescent="0.25">
      <c r="A3150" s="5">
        <v>3149</v>
      </c>
      <c r="B3150" s="6">
        <v>42563.722025462965</v>
      </c>
      <c r="D3150" s="5" t="s">
        <v>318</v>
      </c>
      <c r="E3150" s="5" t="s">
        <v>330</v>
      </c>
      <c r="G3150" s="5" t="s">
        <v>64</v>
      </c>
      <c r="H3150" s="5" t="s">
        <v>319</v>
      </c>
      <c r="I3150" s="5" t="s">
        <v>75</v>
      </c>
      <c r="J3150" s="5" t="s">
        <v>65</v>
      </c>
      <c r="K3150" s="5" t="s">
        <v>65</v>
      </c>
      <c r="M3150" s="5" t="s">
        <v>629</v>
      </c>
      <c r="N3150" s="5" t="s">
        <v>196</v>
      </c>
      <c r="O3150" s="7">
        <v>0</v>
      </c>
      <c r="P3150" s="7">
        <v>0</v>
      </c>
      <c r="Q3150" s="7">
        <v>0</v>
      </c>
      <c r="R3150" s="7">
        <v>0</v>
      </c>
      <c r="T3150" s="5">
        <v>0</v>
      </c>
      <c r="W3150" s="5">
        <v>0</v>
      </c>
      <c r="Y3150" s="5">
        <v>0</v>
      </c>
      <c r="Z3150" s="5">
        <v>0</v>
      </c>
      <c r="AB3150" s="5">
        <v>0</v>
      </c>
      <c r="AC3150" s="5">
        <v>0</v>
      </c>
      <c r="AE3150" s="5">
        <v>0</v>
      </c>
      <c r="AF3150" s="5">
        <v>0</v>
      </c>
      <c r="AH3150" s="5">
        <v>0</v>
      </c>
      <c r="AJ3150" s="7">
        <v>0</v>
      </c>
      <c r="AZ3150" s="5" t="s">
        <v>175</v>
      </c>
      <c r="BB3150" s="5" t="s">
        <v>77</v>
      </c>
      <c r="BD3150" s="5" t="s">
        <v>331</v>
      </c>
      <c r="BE3150" s="5" t="s">
        <v>67</v>
      </c>
    </row>
    <row r="3151" spans="1:57" x14ac:dyDescent="0.25">
      <c r="A3151" s="5">
        <v>3150</v>
      </c>
      <c r="B3151" s="6">
        <v>42563.709513888891</v>
      </c>
      <c r="D3151" s="5" t="s">
        <v>329</v>
      </c>
      <c r="E3151" s="5" t="s">
        <v>318</v>
      </c>
      <c r="G3151" s="5">
        <v>0</v>
      </c>
      <c r="H3151" s="5" t="s">
        <v>319</v>
      </c>
      <c r="I3151" s="5" t="s">
        <v>176</v>
      </c>
      <c r="J3151" s="5" t="s">
        <v>65</v>
      </c>
      <c r="K3151" s="5" t="s">
        <v>65</v>
      </c>
      <c r="M3151" s="5" t="s">
        <v>575</v>
      </c>
      <c r="N3151" s="5" t="s">
        <v>200</v>
      </c>
      <c r="O3151" s="7">
        <v>0</v>
      </c>
      <c r="P3151" s="7">
        <v>0</v>
      </c>
      <c r="Q3151" s="7">
        <v>0</v>
      </c>
      <c r="R3151" s="7">
        <v>0</v>
      </c>
      <c r="T3151" s="5">
        <v>0</v>
      </c>
      <c r="W3151" s="5">
        <v>0</v>
      </c>
      <c r="Y3151" s="5">
        <v>0</v>
      </c>
      <c r="Z3151" s="5">
        <v>0</v>
      </c>
      <c r="AB3151" s="5">
        <v>0</v>
      </c>
      <c r="AC3151" s="5">
        <v>0</v>
      </c>
      <c r="AE3151" s="5">
        <v>0</v>
      </c>
      <c r="AF3151" s="5">
        <v>0</v>
      </c>
      <c r="AH3151" s="5">
        <v>0</v>
      </c>
      <c r="AJ3151" s="7">
        <v>0</v>
      </c>
      <c r="AZ3151" s="5" t="s">
        <v>175</v>
      </c>
      <c r="BB3151" s="5" t="s">
        <v>413</v>
      </c>
      <c r="BD3151" s="5" t="s">
        <v>361</v>
      </c>
      <c r="BE3151" s="5" t="s">
        <v>67</v>
      </c>
    </row>
    <row r="3152" spans="1:57" x14ac:dyDescent="0.25">
      <c r="A3152" s="5">
        <v>3151</v>
      </c>
      <c r="B3152" s="6">
        <v>42563.69253472222</v>
      </c>
      <c r="D3152" s="5" t="s">
        <v>329</v>
      </c>
      <c r="E3152" s="5" t="s">
        <v>318</v>
      </c>
      <c r="G3152" s="5">
        <v>0</v>
      </c>
      <c r="H3152" s="5" t="s">
        <v>319</v>
      </c>
      <c r="I3152" s="5" t="s">
        <v>176</v>
      </c>
      <c r="J3152" s="5" t="s">
        <v>65</v>
      </c>
      <c r="K3152" s="5" t="s">
        <v>65</v>
      </c>
      <c r="M3152" s="5" t="s">
        <v>372</v>
      </c>
      <c r="N3152" s="5" t="s">
        <v>196</v>
      </c>
      <c r="O3152" s="7">
        <v>0</v>
      </c>
      <c r="P3152" s="7">
        <v>0</v>
      </c>
      <c r="Q3152" s="7">
        <v>0</v>
      </c>
      <c r="R3152" s="7">
        <v>0</v>
      </c>
      <c r="T3152" s="5">
        <v>0</v>
      </c>
      <c r="W3152" s="5">
        <v>0</v>
      </c>
      <c r="Y3152" s="5">
        <v>0</v>
      </c>
      <c r="Z3152" s="5">
        <v>0</v>
      </c>
      <c r="AB3152" s="5">
        <v>0</v>
      </c>
      <c r="AC3152" s="5">
        <v>0</v>
      </c>
      <c r="AE3152" s="5">
        <v>0</v>
      </c>
      <c r="AF3152" s="5">
        <v>0</v>
      </c>
      <c r="AH3152" s="5">
        <v>0</v>
      </c>
      <c r="AJ3152" s="7">
        <v>0</v>
      </c>
      <c r="AZ3152" s="5" t="s">
        <v>175</v>
      </c>
      <c r="BB3152" s="5" t="s">
        <v>413</v>
      </c>
      <c r="BD3152" s="5" t="s">
        <v>361</v>
      </c>
      <c r="BE3152" s="5" t="s">
        <v>67</v>
      </c>
    </row>
    <row r="3153" spans="1:57" x14ac:dyDescent="0.25">
      <c r="A3153" s="5">
        <v>3152</v>
      </c>
      <c r="B3153" s="6">
        <v>42563.690798611111</v>
      </c>
      <c r="D3153" s="5" t="s">
        <v>318</v>
      </c>
      <c r="E3153" s="5" t="s">
        <v>329</v>
      </c>
      <c r="G3153" s="5" t="s">
        <v>64</v>
      </c>
      <c r="H3153" s="5" t="s">
        <v>319</v>
      </c>
      <c r="I3153" s="5" t="s">
        <v>75</v>
      </c>
      <c r="J3153" s="5" t="s">
        <v>65</v>
      </c>
      <c r="K3153" s="5" t="s">
        <v>65</v>
      </c>
      <c r="M3153" s="5" t="s">
        <v>287</v>
      </c>
      <c r="N3153" s="5" t="s">
        <v>66</v>
      </c>
      <c r="O3153" s="7">
        <v>0</v>
      </c>
      <c r="P3153" s="7">
        <v>0</v>
      </c>
      <c r="Q3153" s="7">
        <v>0</v>
      </c>
      <c r="R3153" s="7">
        <v>0</v>
      </c>
      <c r="T3153" s="5">
        <v>0</v>
      </c>
      <c r="W3153" s="5">
        <v>0</v>
      </c>
      <c r="Y3153" s="5">
        <v>0</v>
      </c>
      <c r="Z3153" s="5">
        <v>0</v>
      </c>
      <c r="AB3153" s="5">
        <v>0</v>
      </c>
      <c r="AC3153" s="5">
        <v>0</v>
      </c>
      <c r="AE3153" s="5">
        <v>0</v>
      </c>
      <c r="AF3153" s="5">
        <v>0</v>
      </c>
      <c r="AH3153" s="5">
        <v>0</v>
      </c>
      <c r="AJ3153" s="7">
        <v>0</v>
      </c>
      <c r="AZ3153" s="5" t="s">
        <v>175</v>
      </c>
      <c r="BB3153" s="5" t="s">
        <v>77</v>
      </c>
      <c r="BD3153" s="5" t="s">
        <v>331</v>
      </c>
      <c r="BE3153" s="5" t="s">
        <v>67</v>
      </c>
    </row>
    <row r="3154" spans="1:57" x14ac:dyDescent="0.25">
      <c r="A3154" s="5">
        <v>3153</v>
      </c>
      <c r="B3154" s="6">
        <v>42563.624259259261</v>
      </c>
      <c r="D3154" s="5" t="s">
        <v>318</v>
      </c>
      <c r="E3154" s="5" t="s">
        <v>542</v>
      </c>
      <c r="G3154" s="5" t="s">
        <v>64</v>
      </c>
      <c r="H3154" s="5" t="s">
        <v>319</v>
      </c>
      <c r="I3154" s="5" t="s">
        <v>75</v>
      </c>
      <c r="J3154" s="5" t="s">
        <v>65</v>
      </c>
      <c r="K3154" s="5" t="s">
        <v>65</v>
      </c>
      <c r="M3154" s="5" t="s">
        <v>357</v>
      </c>
      <c r="N3154" s="5" t="s">
        <v>200</v>
      </c>
      <c r="O3154" s="7">
        <v>0</v>
      </c>
      <c r="P3154" s="7">
        <v>0</v>
      </c>
      <c r="Q3154" s="7">
        <v>0</v>
      </c>
      <c r="R3154" s="7">
        <v>0</v>
      </c>
      <c r="T3154" s="5">
        <v>0</v>
      </c>
      <c r="W3154" s="5">
        <v>0</v>
      </c>
      <c r="Y3154" s="5">
        <v>0</v>
      </c>
      <c r="Z3154" s="5">
        <v>0</v>
      </c>
      <c r="AB3154" s="5">
        <v>0</v>
      </c>
      <c r="AC3154" s="5">
        <v>0</v>
      </c>
      <c r="AE3154" s="5">
        <v>0</v>
      </c>
      <c r="AF3154" s="5">
        <v>0</v>
      </c>
      <c r="AH3154" s="5">
        <v>0</v>
      </c>
      <c r="AJ3154" s="7">
        <v>0</v>
      </c>
      <c r="AZ3154" s="5" t="s">
        <v>175</v>
      </c>
      <c r="BB3154" s="5" t="s">
        <v>77</v>
      </c>
      <c r="BD3154" s="5" t="s">
        <v>361</v>
      </c>
      <c r="BE3154" s="5" t="s">
        <v>67</v>
      </c>
    </row>
    <row r="3155" spans="1:57" x14ac:dyDescent="0.25">
      <c r="A3155" s="5">
        <v>3154</v>
      </c>
      <c r="B3155" s="6">
        <v>42563.526273148149</v>
      </c>
      <c r="D3155" s="5" t="s">
        <v>318</v>
      </c>
      <c r="E3155" s="5" t="s">
        <v>344</v>
      </c>
      <c r="G3155" s="5" t="s">
        <v>64</v>
      </c>
      <c r="H3155" s="5" t="s">
        <v>319</v>
      </c>
      <c r="I3155" s="5" t="s">
        <v>75</v>
      </c>
      <c r="J3155" s="5" t="s">
        <v>65</v>
      </c>
      <c r="K3155" s="5" t="s">
        <v>65</v>
      </c>
      <c r="M3155" s="5" t="s">
        <v>508</v>
      </c>
      <c r="N3155" s="5" t="s">
        <v>76</v>
      </c>
      <c r="O3155" s="7">
        <v>0</v>
      </c>
      <c r="P3155" s="7">
        <v>0</v>
      </c>
      <c r="Q3155" s="7">
        <v>0</v>
      </c>
      <c r="R3155" s="7">
        <v>0</v>
      </c>
      <c r="T3155" s="5">
        <v>0</v>
      </c>
      <c r="W3155" s="5">
        <v>0</v>
      </c>
      <c r="Y3155" s="5">
        <v>0</v>
      </c>
      <c r="Z3155" s="5">
        <v>0</v>
      </c>
      <c r="AB3155" s="5">
        <v>0</v>
      </c>
      <c r="AC3155" s="5">
        <v>0</v>
      </c>
      <c r="AE3155" s="5">
        <v>0</v>
      </c>
      <c r="AF3155" s="5">
        <v>0</v>
      </c>
      <c r="AH3155" s="5">
        <v>0</v>
      </c>
      <c r="AJ3155" s="7">
        <v>0</v>
      </c>
      <c r="AZ3155" s="5" t="s">
        <v>175</v>
      </c>
      <c r="BB3155" s="5" t="s">
        <v>77</v>
      </c>
      <c r="BD3155" s="5" t="s">
        <v>353</v>
      </c>
      <c r="BE3155" s="5" t="s">
        <v>67</v>
      </c>
    </row>
    <row r="3156" spans="1:57" x14ac:dyDescent="0.25">
      <c r="A3156" s="5">
        <v>3155</v>
      </c>
      <c r="B3156" s="6">
        <v>42563.512696759259</v>
      </c>
      <c r="D3156" s="5" t="s">
        <v>318</v>
      </c>
      <c r="E3156" s="5" t="s">
        <v>607</v>
      </c>
      <c r="G3156" s="5" t="s">
        <v>64</v>
      </c>
      <c r="H3156" s="5" t="s">
        <v>319</v>
      </c>
      <c r="I3156" s="5" t="s">
        <v>75</v>
      </c>
      <c r="J3156" s="5" t="s">
        <v>65</v>
      </c>
      <c r="K3156" s="5" t="s">
        <v>65</v>
      </c>
      <c r="M3156" s="5" t="s">
        <v>861</v>
      </c>
      <c r="N3156" s="5" t="s">
        <v>200</v>
      </c>
      <c r="O3156" s="7">
        <v>0</v>
      </c>
      <c r="P3156" s="7">
        <v>0</v>
      </c>
      <c r="Q3156" s="7">
        <v>0</v>
      </c>
      <c r="R3156" s="7">
        <v>0</v>
      </c>
      <c r="T3156" s="5">
        <v>0</v>
      </c>
      <c r="W3156" s="5">
        <v>0</v>
      </c>
      <c r="Y3156" s="5">
        <v>0</v>
      </c>
      <c r="Z3156" s="5">
        <v>0</v>
      </c>
      <c r="AB3156" s="5">
        <v>0</v>
      </c>
      <c r="AC3156" s="5">
        <v>0</v>
      </c>
      <c r="AE3156" s="5">
        <v>0</v>
      </c>
      <c r="AF3156" s="5">
        <v>0</v>
      </c>
      <c r="AH3156" s="5">
        <v>0</v>
      </c>
      <c r="AJ3156" s="7">
        <v>0</v>
      </c>
      <c r="AZ3156" s="5" t="s">
        <v>175</v>
      </c>
      <c r="BB3156" s="5" t="s">
        <v>77</v>
      </c>
      <c r="BD3156" s="5" t="s">
        <v>355</v>
      </c>
      <c r="BE3156" s="5" t="s">
        <v>67</v>
      </c>
    </row>
    <row r="3157" spans="1:57" x14ac:dyDescent="0.25">
      <c r="A3157" s="5">
        <v>3156</v>
      </c>
      <c r="B3157" s="6">
        <v>42563.506782407407</v>
      </c>
      <c r="C3157" s="6">
        <v>42563.576793981483</v>
      </c>
      <c r="D3157" s="5" t="s">
        <v>336</v>
      </c>
      <c r="E3157" s="5" t="s">
        <v>241</v>
      </c>
      <c r="F3157" s="5" t="s">
        <v>337</v>
      </c>
      <c r="G3157" s="5" t="s">
        <v>64</v>
      </c>
      <c r="H3157" s="5" t="s">
        <v>319</v>
      </c>
      <c r="I3157" s="5" t="s">
        <v>69</v>
      </c>
      <c r="J3157" s="5" t="s">
        <v>65</v>
      </c>
      <c r="K3157" s="5" t="s">
        <v>65</v>
      </c>
      <c r="L3157" s="5">
        <v>14707</v>
      </c>
      <c r="M3157" s="5" t="s">
        <v>70</v>
      </c>
      <c r="N3157" s="5" t="s">
        <v>70</v>
      </c>
      <c r="O3157" s="7">
        <v>0</v>
      </c>
      <c r="P3157" s="7">
        <v>0</v>
      </c>
      <c r="Q3157" s="7">
        <v>0</v>
      </c>
      <c r="R3157" s="7">
        <v>0</v>
      </c>
      <c r="T3157" s="5">
        <v>33</v>
      </c>
      <c r="U3157" s="5">
        <v>0</v>
      </c>
      <c r="V3157" s="5">
        <v>0</v>
      </c>
      <c r="W3157" s="5">
        <v>0</v>
      </c>
      <c r="Z3157" s="5">
        <v>0</v>
      </c>
      <c r="AC3157" s="5">
        <v>0</v>
      </c>
      <c r="AF3157" s="5">
        <v>0</v>
      </c>
      <c r="AI3157" s="7">
        <v>1009.0664</v>
      </c>
      <c r="AJ3157" s="7">
        <v>1.46E-2</v>
      </c>
      <c r="AK3157" s="5" t="s">
        <v>148</v>
      </c>
      <c r="AZ3157" s="5" t="s">
        <v>185</v>
      </c>
      <c r="BB3157" s="5" t="s">
        <v>74</v>
      </c>
    </row>
    <row r="3158" spans="1:57" x14ac:dyDescent="0.25">
      <c r="A3158" s="5">
        <v>3157</v>
      </c>
      <c r="B3158" s="6">
        <v>42563.453935185185</v>
      </c>
      <c r="D3158" s="5" t="s">
        <v>317</v>
      </c>
      <c r="E3158" s="5" t="s">
        <v>318</v>
      </c>
      <c r="F3158" s="5" t="s">
        <v>317</v>
      </c>
      <c r="G3158" s="5" t="s">
        <v>80</v>
      </c>
      <c r="H3158" s="5" t="s">
        <v>319</v>
      </c>
      <c r="I3158" s="5" t="s">
        <v>320</v>
      </c>
      <c r="J3158" s="5" t="s">
        <v>65</v>
      </c>
      <c r="K3158" s="5" t="s">
        <v>65</v>
      </c>
      <c r="M3158" s="5" t="s">
        <v>237</v>
      </c>
      <c r="N3158" s="5" t="s">
        <v>66</v>
      </c>
      <c r="O3158" s="7">
        <v>0</v>
      </c>
      <c r="P3158" s="7">
        <v>0</v>
      </c>
      <c r="Q3158" s="7">
        <v>0</v>
      </c>
      <c r="R3158" s="7">
        <v>0</v>
      </c>
      <c r="T3158" s="5">
        <v>0</v>
      </c>
      <c r="W3158" s="5">
        <v>0</v>
      </c>
      <c r="Y3158" s="5">
        <v>0</v>
      </c>
      <c r="Z3158" s="5">
        <v>0</v>
      </c>
      <c r="AB3158" s="5">
        <v>0</v>
      </c>
      <c r="AC3158" s="5">
        <v>0</v>
      </c>
      <c r="AE3158" s="5">
        <v>0</v>
      </c>
      <c r="AF3158" s="5">
        <v>0</v>
      </c>
      <c r="AH3158" s="5">
        <v>0</v>
      </c>
      <c r="AJ3158" s="7">
        <v>0</v>
      </c>
      <c r="BB3158" s="5" t="s">
        <v>322</v>
      </c>
      <c r="BD3158" s="5" t="s">
        <v>323</v>
      </c>
      <c r="BE3158" s="5" t="s">
        <v>324</v>
      </c>
    </row>
    <row r="3159" spans="1:57" x14ac:dyDescent="0.25">
      <c r="A3159" s="5">
        <v>3158</v>
      </c>
      <c r="B3159" s="6">
        <v>42563.453923611109</v>
      </c>
      <c r="D3159" s="5" t="s">
        <v>317</v>
      </c>
      <c r="E3159" s="5" t="s">
        <v>318</v>
      </c>
      <c r="F3159" s="5" t="s">
        <v>317</v>
      </c>
      <c r="G3159" s="5" t="s">
        <v>80</v>
      </c>
      <c r="H3159" s="5" t="s">
        <v>319</v>
      </c>
      <c r="I3159" s="5" t="s">
        <v>320</v>
      </c>
      <c r="J3159" s="5" t="s">
        <v>65</v>
      </c>
      <c r="K3159" s="5" t="s">
        <v>65</v>
      </c>
      <c r="M3159" s="5" t="s">
        <v>446</v>
      </c>
      <c r="N3159" s="5" t="s">
        <v>66</v>
      </c>
      <c r="O3159" s="7">
        <v>0</v>
      </c>
      <c r="P3159" s="7">
        <v>0</v>
      </c>
      <c r="Q3159" s="7">
        <v>0</v>
      </c>
      <c r="R3159" s="7">
        <v>0</v>
      </c>
      <c r="T3159" s="5">
        <v>0</v>
      </c>
      <c r="W3159" s="5">
        <v>0</v>
      </c>
      <c r="Y3159" s="5">
        <v>0</v>
      </c>
      <c r="Z3159" s="5">
        <v>0</v>
      </c>
      <c r="AB3159" s="5">
        <v>0</v>
      </c>
      <c r="AC3159" s="5">
        <v>0</v>
      </c>
      <c r="AE3159" s="5">
        <v>0</v>
      </c>
      <c r="AF3159" s="5">
        <v>0</v>
      </c>
      <c r="AH3159" s="5">
        <v>0</v>
      </c>
      <c r="AJ3159" s="7">
        <v>0</v>
      </c>
      <c r="BB3159" s="5" t="s">
        <v>322</v>
      </c>
      <c r="BD3159" s="5" t="s">
        <v>323</v>
      </c>
      <c r="BE3159" s="5" t="s">
        <v>324</v>
      </c>
    </row>
    <row r="3160" spans="1:57" x14ac:dyDescent="0.25">
      <c r="A3160" s="5">
        <v>3159</v>
      </c>
      <c r="B3160" s="6">
        <v>42563.446145833332</v>
      </c>
      <c r="D3160" s="5" t="s">
        <v>318</v>
      </c>
      <c r="E3160" s="5" t="s">
        <v>423</v>
      </c>
      <c r="G3160" s="5" t="s">
        <v>64</v>
      </c>
      <c r="H3160" s="5" t="s">
        <v>319</v>
      </c>
      <c r="I3160" s="5" t="s">
        <v>75</v>
      </c>
      <c r="J3160" s="5" t="s">
        <v>65</v>
      </c>
      <c r="K3160" s="5" t="s">
        <v>65</v>
      </c>
      <c r="M3160" s="5" t="s">
        <v>203</v>
      </c>
      <c r="N3160" s="5" t="s">
        <v>66</v>
      </c>
      <c r="O3160" s="7">
        <v>0</v>
      </c>
      <c r="P3160" s="7">
        <v>0</v>
      </c>
      <c r="Q3160" s="7">
        <v>0</v>
      </c>
      <c r="R3160" s="7">
        <v>0</v>
      </c>
      <c r="T3160" s="5">
        <v>0</v>
      </c>
      <c r="W3160" s="5">
        <v>0</v>
      </c>
      <c r="Y3160" s="5">
        <v>0</v>
      </c>
      <c r="Z3160" s="5">
        <v>0</v>
      </c>
      <c r="AB3160" s="5">
        <v>0</v>
      </c>
      <c r="AC3160" s="5">
        <v>0</v>
      </c>
      <c r="AE3160" s="5">
        <v>0</v>
      </c>
      <c r="AF3160" s="5">
        <v>0</v>
      </c>
      <c r="AH3160" s="5">
        <v>0</v>
      </c>
      <c r="AJ3160" s="7">
        <v>0</v>
      </c>
      <c r="AZ3160" s="5" t="s">
        <v>175</v>
      </c>
      <c r="BB3160" s="5" t="s">
        <v>77</v>
      </c>
      <c r="BD3160" s="5" t="s">
        <v>361</v>
      </c>
      <c r="BE3160" s="5" t="s">
        <v>67</v>
      </c>
    </row>
    <row r="3161" spans="1:57" x14ac:dyDescent="0.25">
      <c r="A3161" s="5">
        <v>3160</v>
      </c>
      <c r="B3161" s="6">
        <v>42563.320347222223</v>
      </c>
      <c r="D3161" s="5" t="s">
        <v>318</v>
      </c>
      <c r="E3161" s="5" t="s">
        <v>344</v>
      </c>
      <c r="G3161" s="5" t="s">
        <v>64</v>
      </c>
      <c r="H3161" s="5" t="s">
        <v>319</v>
      </c>
      <c r="I3161" s="5" t="s">
        <v>75</v>
      </c>
      <c r="J3161" s="5" t="s">
        <v>65</v>
      </c>
      <c r="K3161" s="5" t="s">
        <v>65</v>
      </c>
      <c r="M3161" s="5" t="s">
        <v>388</v>
      </c>
      <c r="N3161" s="5" t="s">
        <v>66</v>
      </c>
      <c r="O3161" s="7">
        <v>0</v>
      </c>
      <c r="P3161" s="7">
        <v>0</v>
      </c>
      <c r="Q3161" s="7">
        <v>0</v>
      </c>
      <c r="R3161" s="7">
        <v>0</v>
      </c>
      <c r="T3161" s="5">
        <v>0</v>
      </c>
      <c r="W3161" s="5">
        <v>0</v>
      </c>
      <c r="Y3161" s="5">
        <v>0</v>
      </c>
      <c r="Z3161" s="5">
        <v>0</v>
      </c>
      <c r="AB3161" s="5">
        <v>0</v>
      </c>
      <c r="AC3161" s="5">
        <v>0</v>
      </c>
      <c r="AE3161" s="5">
        <v>0</v>
      </c>
      <c r="AF3161" s="5">
        <v>0</v>
      </c>
      <c r="AH3161" s="5">
        <v>0</v>
      </c>
      <c r="AJ3161" s="7">
        <v>0</v>
      </c>
      <c r="AZ3161" s="5" t="s">
        <v>175</v>
      </c>
      <c r="BB3161" s="5" t="s">
        <v>77</v>
      </c>
      <c r="BD3161" s="5" t="s">
        <v>394</v>
      </c>
      <c r="BE3161" s="5" t="s">
        <v>67</v>
      </c>
    </row>
    <row r="3162" spans="1:57" x14ac:dyDescent="0.25">
      <c r="A3162" s="5">
        <v>3161</v>
      </c>
      <c r="B3162" s="6">
        <v>42562.925902777781</v>
      </c>
      <c r="C3162" s="6">
        <v>42562.932511574072</v>
      </c>
      <c r="D3162" s="5" t="s">
        <v>336</v>
      </c>
      <c r="E3162" s="5" t="s">
        <v>68</v>
      </c>
      <c r="G3162" s="5" t="s">
        <v>64</v>
      </c>
      <c r="H3162" s="5" t="s">
        <v>319</v>
      </c>
      <c r="I3162" s="5" t="s">
        <v>69</v>
      </c>
      <c r="J3162" s="5" t="s">
        <v>65</v>
      </c>
      <c r="K3162" s="5" t="s">
        <v>65</v>
      </c>
      <c r="L3162" s="5">
        <v>5866</v>
      </c>
      <c r="M3162" s="5" t="s">
        <v>70</v>
      </c>
      <c r="N3162" s="5" t="s">
        <v>70</v>
      </c>
      <c r="O3162" s="7">
        <v>0</v>
      </c>
      <c r="P3162" s="7">
        <v>0</v>
      </c>
      <c r="Q3162" s="7">
        <v>0</v>
      </c>
      <c r="R3162" s="7">
        <v>0</v>
      </c>
      <c r="T3162" s="5">
        <v>33</v>
      </c>
      <c r="U3162" s="5">
        <v>0</v>
      </c>
      <c r="V3162" s="5">
        <v>0</v>
      </c>
      <c r="W3162" s="5">
        <v>0</v>
      </c>
      <c r="Z3162" s="5">
        <v>0</v>
      </c>
      <c r="AC3162" s="5">
        <v>0</v>
      </c>
      <c r="AF3162" s="5">
        <v>0</v>
      </c>
      <c r="AI3162" s="7">
        <v>1009.0723</v>
      </c>
      <c r="AJ3162" s="7">
        <v>5.8999999999999999E-3</v>
      </c>
      <c r="AK3162" s="5" t="s">
        <v>148</v>
      </c>
      <c r="AZ3162" s="5" t="s">
        <v>185</v>
      </c>
      <c r="BB3162" s="5" t="s">
        <v>74</v>
      </c>
    </row>
    <row r="3163" spans="1:57" x14ac:dyDescent="0.25">
      <c r="A3163" s="5">
        <v>3162</v>
      </c>
      <c r="B3163" s="6">
        <v>42562.781053240738</v>
      </c>
      <c r="C3163" s="6">
        <v>42562.787407407406</v>
      </c>
      <c r="D3163" s="5" t="s">
        <v>336</v>
      </c>
      <c r="E3163" s="5" t="s">
        <v>68</v>
      </c>
      <c r="G3163" s="5" t="s">
        <v>64</v>
      </c>
      <c r="H3163" s="5" t="s">
        <v>319</v>
      </c>
      <c r="I3163" s="5" t="s">
        <v>69</v>
      </c>
      <c r="J3163" s="5" t="s">
        <v>65</v>
      </c>
      <c r="K3163" s="5" t="s">
        <v>65</v>
      </c>
      <c r="L3163" s="5">
        <v>9189</v>
      </c>
      <c r="M3163" s="5" t="s">
        <v>70</v>
      </c>
      <c r="N3163" s="5" t="s">
        <v>70</v>
      </c>
      <c r="O3163" s="7">
        <v>0</v>
      </c>
      <c r="P3163" s="7">
        <v>0</v>
      </c>
      <c r="Q3163" s="7">
        <v>0</v>
      </c>
      <c r="R3163" s="7">
        <v>0</v>
      </c>
      <c r="T3163" s="5">
        <v>33</v>
      </c>
      <c r="U3163" s="5">
        <v>0</v>
      </c>
      <c r="V3163" s="5">
        <v>0</v>
      </c>
      <c r="W3163" s="5">
        <v>0</v>
      </c>
      <c r="Z3163" s="5">
        <v>0</v>
      </c>
      <c r="AC3163" s="5">
        <v>0</v>
      </c>
      <c r="AF3163" s="5">
        <v>0</v>
      </c>
      <c r="AI3163" s="7">
        <v>1009.0811</v>
      </c>
      <c r="AJ3163" s="7">
        <v>8.8000000000000005E-3</v>
      </c>
      <c r="AK3163" s="5" t="s">
        <v>148</v>
      </c>
      <c r="AZ3163" s="5" t="s">
        <v>185</v>
      </c>
      <c r="BB3163" s="5" t="s">
        <v>74</v>
      </c>
    </row>
    <row r="3164" spans="1:57" x14ac:dyDescent="0.25">
      <c r="A3164" s="5">
        <v>3163</v>
      </c>
      <c r="B3164" s="6">
        <v>42562.719178240739</v>
      </c>
      <c r="C3164" s="6">
        <v>42562.762314814812</v>
      </c>
      <c r="D3164" s="5" t="s">
        <v>336</v>
      </c>
      <c r="E3164" s="5" t="s">
        <v>68</v>
      </c>
      <c r="G3164" s="5" t="s">
        <v>64</v>
      </c>
      <c r="H3164" s="5" t="s">
        <v>319</v>
      </c>
      <c r="I3164" s="5" t="s">
        <v>69</v>
      </c>
      <c r="J3164" s="5" t="s">
        <v>65</v>
      </c>
      <c r="K3164" s="5" t="s">
        <v>65</v>
      </c>
      <c r="L3164" s="5">
        <v>196023</v>
      </c>
      <c r="M3164" s="5" t="s">
        <v>70</v>
      </c>
      <c r="N3164" s="5" t="s">
        <v>70</v>
      </c>
      <c r="O3164" s="7">
        <v>0</v>
      </c>
      <c r="P3164" s="7">
        <v>0</v>
      </c>
      <c r="Q3164" s="7">
        <v>0</v>
      </c>
      <c r="R3164" s="7">
        <v>0</v>
      </c>
      <c r="T3164" s="5">
        <v>33</v>
      </c>
      <c r="U3164" s="5">
        <v>0</v>
      </c>
      <c r="V3164" s="5">
        <v>0</v>
      </c>
      <c r="W3164" s="5">
        <v>0</v>
      </c>
      <c r="Z3164" s="5">
        <v>0</v>
      </c>
      <c r="AC3164" s="5">
        <v>0</v>
      </c>
      <c r="AF3164" s="5">
        <v>0</v>
      </c>
      <c r="AI3164" s="7">
        <v>1010.3135</v>
      </c>
      <c r="AJ3164" s="7">
        <v>0.1875</v>
      </c>
      <c r="AK3164" s="5" t="s">
        <v>149</v>
      </c>
      <c r="AZ3164" s="5" t="s">
        <v>186</v>
      </c>
      <c r="BB3164" s="5" t="s">
        <v>71</v>
      </c>
    </row>
    <row r="3165" spans="1:57" x14ac:dyDescent="0.25">
      <c r="A3165" s="5">
        <v>3164</v>
      </c>
      <c r="B3165" s="6">
        <v>42562.718634259261</v>
      </c>
      <c r="C3165" s="6">
        <v>42562.762314814812</v>
      </c>
      <c r="D3165" s="5" t="s">
        <v>336</v>
      </c>
      <c r="E3165" s="5" t="s">
        <v>68</v>
      </c>
      <c r="G3165" s="5" t="s">
        <v>64</v>
      </c>
      <c r="H3165" s="5" t="s">
        <v>319</v>
      </c>
      <c r="I3165" s="5" t="s">
        <v>69</v>
      </c>
      <c r="J3165" s="5" t="s">
        <v>65</v>
      </c>
      <c r="K3165" s="5" t="s">
        <v>65</v>
      </c>
      <c r="L3165" s="5">
        <v>1095441</v>
      </c>
      <c r="M3165" s="5" t="s">
        <v>70</v>
      </c>
      <c r="N3165" s="5" t="s">
        <v>70</v>
      </c>
      <c r="O3165" s="7">
        <v>0</v>
      </c>
      <c r="P3165" s="7">
        <v>0</v>
      </c>
      <c r="Q3165" s="7">
        <v>0</v>
      </c>
      <c r="R3165" s="7">
        <v>0</v>
      </c>
      <c r="T3165" s="5">
        <v>33</v>
      </c>
      <c r="U3165" s="5">
        <v>0</v>
      </c>
      <c r="V3165" s="5">
        <v>0</v>
      </c>
      <c r="W3165" s="5">
        <v>0</v>
      </c>
      <c r="Z3165" s="5">
        <v>0</v>
      </c>
      <c r="AC3165" s="5">
        <v>0</v>
      </c>
      <c r="AF3165" s="5">
        <v>0</v>
      </c>
      <c r="AI3165" s="7">
        <v>1010.126</v>
      </c>
      <c r="AJ3165" s="7">
        <v>1.0448999999999999</v>
      </c>
      <c r="AK3165" s="5" t="s">
        <v>148</v>
      </c>
      <c r="AZ3165" s="5" t="s">
        <v>185</v>
      </c>
      <c r="BB3165" s="5" t="s">
        <v>74</v>
      </c>
    </row>
    <row r="3166" spans="1:57" x14ac:dyDescent="0.25">
      <c r="A3166" s="5">
        <v>3165</v>
      </c>
      <c r="B3166" s="6">
        <v>42562.680914351855</v>
      </c>
      <c r="C3166" s="6">
        <v>42562.717974537038</v>
      </c>
      <c r="D3166" s="5" t="s">
        <v>336</v>
      </c>
      <c r="E3166" s="5" t="s">
        <v>241</v>
      </c>
      <c r="F3166" s="5" t="s">
        <v>337</v>
      </c>
      <c r="G3166" s="5" t="s">
        <v>64</v>
      </c>
      <c r="H3166" s="5" t="s">
        <v>319</v>
      </c>
      <c r="I3166" s="5" t="s">
        <v>69</v>
      </c>
      <c r="J3166" s="5" t="s">
        <v>65</v>
      </c>
      <c r="K3166" s="5" t="s">
        <v>65</v>
      </c>
      <c r="L3166" s="5">
        <v>4944151</v>
      </c>
      <c r="M3166" s="5" t="s">
        <v>70</v>
      </c>
      <c r="N3166" s="5" t="s">
        <v>70</v>
      </c>
      <c r="O3166" s="7">
        <v>0</v>
      </c>
      <c r="P3166" s="7">
        <v>0</v>
      </c>
      <c r="Q3166" s="7">
        <v>0</v>
      </c>
      <c r="R3166" s="7">
        <v>0</v>
      </c>
      <c r="T3166" s="5">
        <v>33</v>
      </c>
      <c r="U3166" s="5">
        <v>0</v>
      </c>
      <c r="V3166" s="5">
        <v>0</v>
      </c>
      <c r="W3166" s="5">
        <v>0</v>
      </c>
      <c r="Z3166" s="5">
        <v>0</v>
      </c>
      <c r="AC3166" s="5">
        <v>0</v>
      </c>
      <c r="AF3166" s="5">
        <v>0</v>
      </c>
      <c r="AI3166" s="7">
        <v>1015.0293</v>
      </c>
      <c r="AJ3166" s="7">
        <v>4.7157999999999998</v>
      </c>
      <c r="AK3166" s="5" t="s">
        <v>148</v>
      </c>
      <c r="AZ3166" s="5" t="s">
        <v>185</v>
      </c>
      <c r="BB3166" s="5" t="s">
        <v>74</v>
      </c>
    </row>
    <row r="3167" spans="1:57" x14ac:dyDescent="0.25">
      <c r="A3167" s="5">
        <v>3166</v>
      </c>
      <c r="B3167" s="6">
        <v>42562.680902777778</v>
      </c>
      <c r="C3167" s="6">
        <v>42562.717974537038</v>
      </c>
      <c r="D3167" s="5" t="s">
        <v>336</v>
      </c>
      <c r="E3167" s="5" t="s">
        <v>241</v>
      </c>
      <c r="F3167" s="5" t="s">
        <v>337</v>
      </c>
      <c r="G3167" s="5" t="s">
        <v>64</v>
      </c>
      <c r="H3167" s="5" t="s">
        <v>319</v>
      </c>
      <c r="I3167" s="5" t="s">
        <v>69</v>
      </c>
      <c r="J3167" s="5" t="s">
        <v>65</v>
      </c>
      <c r="K3167" s="5" t="s">
        <v>65</v>
      </c>
      <c r="L3167" s="5">
        <v>230657</v>
      </c>
      <c r="M3167" s="5" t="s">
        <v>70</v>
      </c>
      <c r="N3167" s="5" t="s">
        <v>70</v>
      </c>
      <c r="O3167" s="7">
        <v>0</v>
      </c>
      <c r="P3167" s="7">
        <v>0</v>
      </c>
      <c r="Q3167" s="7">
        <v>0</v>
      </c>
      <c r="R3167" s="7">
        <v>0</v>
      </c>
      <c r="T3167" s="5">
        <v>33</v>
      </c>
      <c r="U3167" s="5">
        <v>0</v>
      </c>
      <c r="V3167" s="5">
        <v>0</v>
      </c>
      <c r="W3167" s="5">
        <v>0</v>
      </c>
      <c r="Z3167" s="5">
        <v>0</v>
      </c>
      <c r="AC3167" s="5">
        <v>0</v>
      </c>
      <c r="AF3167" s="5">
        <v>0</v>
      </c>
      <c r="AI3167" s="7">
        <v>1015.25</v>
      </c>
      <c r="AJ3167" s="7">
        <v>0.22070000000000001</v>
      </c>
      <c r="AK3167" s="5" t="s">
        <v>149</v>
      </c>
      <c r="AZ3167" s="5" t="s">
        <v>186</v>
      </c>
      <c r="BB3167" s="5" t="s">
        <v>71</v>
      </c>
    </row>
    <row r="3168" spans="1:57" x14ac:dyDescent="0.25">
      <c r="A3168" s="5">
        <v>3167</v>
      </c>
      <c r="B3168" s="6">
        <v>42562.679826388892</v>
      </c>
      <c r="C3168" s="6">
        <v>42562.70171296296</v>
      </c>
      <c r="D3168" s="5" t="s">
        <v>336</v>
      </c>
      <c r="E3168" s="5" t="s">
        <v>68</v>
      </c>
      <c r="G3168" s="5" t="s">
        <v>64</v>
      </c>
      <c r="H3168" s="5" t="s">
        <v>319</v>
      </c>
      <c r="I3168" s="5" t="s">
        <v>69</v>
      </c>
      <c r="J3168" s="5" t="s">
        <v>65</v>
      </c>
      <c r="K3168" s="5" t="s">
        <v>65</v>
      </c>
      <c r="L3168" s="5">
        <v>3493</v>
      </c>
      <c r="M3168" s="5" t="s">
        <v>70</v>
      </c>
      <c r="N3168" s="5" t="s">
        <v>70</v>
      </c>
      <c r="O3168" s="7">
        <v>0</v>
      </c>
      <c r="P3168" s="7">
        <v>0</v>
      </c>
      <c r="Q3168" s="7">
        <v>0</v>
      </c>
      <c r="R3168" s="7">
        <v>0</v>
      </c>
      <c r="T3168" s="5">
        <v>33</v>
      </c>
      <c r="U3168" s="5">
        <v>0</v>
      </c>
      <c r="V3168" s="5">
        <v>0</v>
      </c>
      <c r="W3168" s="5">
        <v>0</v>
      </c>
      <c r="Z3168" s="5">
        <v>0</v>
      </c>
      <c r="AC3168" s="5">
        <v>0</v>
      </c>
      <c r="AF3168" s="5">
        <v>0</v>
      </c>
      <c r="AI3168" s="7">
        <v>1015.2705</v>
      </c>
      <c r="AJ3168" s="7">
        <v>3.8999999999999998E-3</v>
      </c>
      <c r="AK3168" s="5" t="s">
        <v>149</v>
      </c>
      <c r="AZ3168" s="5" t="s">
        <v>186</v>
      </c>
      <c r="BB3168" s="5" t="s">
        <v>71</v>
      </c>
    </row>
    <row r="3169" spans="1:57" x14ac:dyDescent="0.25">
      <c r="A3169" s="5">
        <v>3168</v>
      </c>
      <c r="B3169" s="6">
        <v>42562.679814814815</v>
      </c>
      <c r="C3169" s="6">
        <v>42562.70171296296</v>
      </c>
      <c r="D3169" s="5" t="s">
        <v>336</v>
      </c>
      <c r="E3169" s="5" t="s">
        <v>68</v>
      </c>
      <c r="G3169" s="5" t="s">
        <v>64</v>
      </c>
      <c r="H3169" s="5" t="s">
        <v>319</v>
      </c>
      <c r="I3169" s="5" t="s">
        <v>69</v>
      </c>
      <c r="J3169" s="5" t="s">
        <v>65</v>
      </c>
      <c r="K3169" s="5" t="s">
        <v>65</v>
      </c>
      <c r="L3169" s="5">
        <v>17355</v>
      </c>
      <c r="M3169" s="5" t="s">
        <v>70</v>
      </c>
      <c r="N3169" s="5" t="s">
        <v>70</v>
      </c>
      <c r="O3169" s="7">
        <v>0</v>
      </c>
      <c r="P3169" s="7">
        <v>0</v>
      </c>
      <c r="Q3169" s="7">
        <v>0</v>
      </c>
      <c r="R3169" s="7">
        <v>0</v>
      </c>
      <c r="T3169" s="5">
        <v>33</v>
      </c>
      <c r="U3169" s="5">
        <v>0</v>
      </c>
      <c r="V3169" s="5">
        <v>0</v>
      </c>
      <c r="W3169" s="5">
        <v>0</v>
      </c>
      <c r="Z3169" s="5">
        <v>0</v>
      </c>
      <c r="AC3169" s="5">
        <v>0</v>
      </c>
      <c r="AF3169" s="5">
        <v>0</v>
      </c>
      <c r="AI3169" s="7">
        <v>1015.2666</v>
      </c>
      <c r="AJ3169" s="7">
        <v>1.66E-2</v>
      </c>
      <c r="AK3169" s="5" t="s">
        <v>148</v>
      </c>
      <c r="AZ3169" s="5" t="s">
        <v>185</v>
      </c>
      <c r="BB3169" s="5" t="s">
        <v>74</v>
      </c>
    </row>
    <row r="3170" spans="1:57" x14ac:dyDescent="0.25">
      <c r="A3170" s="5">
        <v>3169</v>
      </c>
      <c r="B3170" s="6">
        <v>42562.663229166668</v>
      </c>
      <c r="D3170" s="5" t="s">
        <v>318</v>
      </c>
      <c r="E3170" s="5" t="s">
        <v>344</v>
      </c>
      <c r="G3170" s="5" t="s">
        <v>64</v>
      </c>
      <c r="H3170" s="5" t="s">
        <v>319</v>
      </c>
      <c r="I3170" s="5" t="s">
        <v>75</v>
      </c>
      <c r="J3170" s="5" t="s">
        <v>65</v>
      </c>
      <c r="K3170" s="5" t="s">
        <v>65</v>
      </c>
      <c r="M3170" s="5" t="s">
        <v>248</v>
      </c>
      <c r="N3170" s="5" t="s">
        <v>76</v>
      </c>
      <c r="O3170" s="7">
        <v>0</v>
      </c>
      <c r="P3170" s="7">
        <v>0</v>
      </c>
      <c r="Q3170" s="7">
        <v>0</v>
      </c>
      <c r="R3170" s="7">
        <v>0</v>
      </c>
      <c r="T3170" s="5">
        <v>0</v>
      </c>
      <c r="W3170" s="5">
        <v>0</v>
      </c>
      <c r="Y3170" s="5">
        <v>0</v>
      </c>
      <c r="Z3170" s="5">
        <v>0</v>
      </c>
      <c r="AB3170" s="5">
        <v>0</v>
      </c>
      <c r="AC3170" s="5">
        <v>0</v>
      </c>
      <c r="AE3170" s="5">
        <v>0</v>
      </c>
      <c r="AF3170" s="5">
        <v>0</v>
      </c>
      <c r="AH3170" s="5">
        <v>0</v>
      </c>
      <c r="AJ3170" s="7">
        <v>0</v>
      </c>
      <c r="AZ3170" s="5" t="s">
        <v>175</v>
      </c>
      <c r="BB3170" s="5" t="s">
        <v>77</v>
      </c>
      <c r="BD3170" s="5" t="s">
        <v>361</v>
      </c>
      <c r="BE3170" s="5" t="s">
        <v>67</v>
      </c>
    </row>
    <row r="3171" spans="1:57" x14ac:dyDescent="0.25">
      <c r="A3171" s="5">
        <v>3170</v>
      </c>
      <c r="B3171" s="6">
        <v>42562.646678240744</v>
      </c>
      <c r="D3171" s="5" t="s">
        <v>318</v>
      </c>
      <c r="E3171" s="5" t="s">
        <v>344</v>
      </c>
      <c r="G3171" s="5" t="s">
        <v>64</v>
      </c>
      <c r="H3171" s="5" t="s">
        <v>319</v>
      </c>
      <c r="I3171" s="5" t="s">
        <v>75</v>
      </c>
      <c r="J3171" s="5" t="s">
        <v>65</v>
      </c>
      <c r="K3171" s="5" t="s">
        <v>65</v>
      </c>
      <c r="M3171" s="5" t="s">
        <v>348</v>
      </c>
      <c r="N3171" s="5" t="s">
        <v>76</v>
      </c>
      <c r="O3171" s="7">
        <v>0</v>
      </c>
      <c r="P3171" s="7">
        <v>0</v>
      </c>
      <c r="Q3171" s="7">
        <v>0</v>
      </c>
      <c r="R3171" s="7">
        <v>0</v>
      </c>
      <c r="T3171" s="5">
        <v>0</v>
      </c>
      <c r="W3171" s="5">
        <v>0</v>
      </c>
      <c r="Y3171" s="5">
        <v>0</v>
      </c>
      <c r="Z3171" s="5">
        <v>0</v>
      </c>
      <c r="AB3171" s="5">
        <v>0</v>
      </c>
      <c r="AC3171" s="5">
        <v>0</v>
      </c>
      <c r="AE3171" s="5">
        <v>0</v>
      </c>
      <c r="AF3171" s="5">
        <v>0</v>
      </c>
      <c r="AH3171" s="5">
        <v>0</v>
      </c>
      <c r="AJ3171" s="7">
        <v>0</v>
      </c>
      <c r="AZ3171" s="5" t="s">
        <v>175</v>
      </c>
      <c r="BB3171" s="5" t="s">
        <v>77</v>
      </c>
      <c r="BD3171" s="5" t="s">
        <v>331</v>
      </c>
      <c r="BE3171" s="5" t="s">
        <v>67</v>
      </c>
    </row>
    <row r="3172" spans="1:57" x14ac:dyDescent="0.25">
      <c r="A3172" s="5">
        <v>3171</v>
      </c>
      <c r="B3172" s="6">
        <v>42562.638252314813</v>
      </c>
      <c r="D3172" s="5" t="s">
        <v>317</v>
      </c>
      <c r="E3172" s="5" t="s">
        <v>318</v>
      </c>
      <c r="F3172" s="5" t="s">
        <v>317</v>
      </c>
      <c r="G3172" s="5" t="s">
        <v>80</v>
      </c>
      <c r="H3172" s="5" t="s">
        <v>319</v>
      </c>
      <c r="I3172" s="5" t="s">
        <v>320</v>
      </c>
      <c r="J3172" s="5" t="s">
        <v>65</v>
      </c>
      <c r="K3172" s="5" t="s">
        <v>65</v>
      </c>
      <c r="M3172" s="5" t="s">
        <v>321</v>
      </c>
      <c r="N3172" s="5" t="s">
        <v>66</v>
      </c>
      <c r="O3172" s="7">
        <v>0</v>
      </c>
      <c r="P3172" s="7">
        <v>0</v>
      </c>
      <c r="Q3172" s="7">
        <v>0</v>
      </c>
      <c r="R3172" s="7">
        <v>0</v>
      </c>
      <c r="T3172" s="5">
        <v>0</v>
      </c>
      <c r="W3172" s="5">
        <v>0</v>
      </c>
      <c r="Y3172" s="5">
        <v>0</v>
      </c>
      <c r="Z3172" s="5">
        <v>0</v>
      </c>
      <c r="AB3172" s="5">
        <v>0</v>
      </c>
      <c r="AC3172" s="5">
        <v>0</v>
      </c>
      <c r="AE3172" s="5">
        <v>0</v>
      </c>
      <c r="AF3172" s="5">
        <v>0</v>
      </c>
      <c r="AH3172" s="5">
        <v>0</v>
      </c>
      <c r="AJ3172" s="7">
        <v>0</v>
      </c>
      <c r="BB3172" s="5" t="s">
        <v>322</v>
      </c>
      <c r="BD3172" s="5" t="s">
        <v>323</v>
      </c>
      <c r="BE3172" s="5" t="s">
        <v>324</v>
      </c>
    </row>
    <row r="3173" spans="1:57" x14ac:dyDescent="0.25">
      <c r="A3173" s="5">
        <v>3172</v>
      </c>
      <c r="B3173" s="6">
        <v>42562.63789351852</v>
      </c>
      <c r="D3173" s="5" t="s">
        <v>317</v>
      </c>
      <c r="E3173" s="5" t="s">
        <v>318</v>
      </c>
      <c r="F3173" s="5" t="s">
        <v>317</v>
      </c>
      <c r="G3173" s="5" t="s">
        <v>80</v>
      </c>
      <c r="H3173" s="5" t="s">
        <v>319</v>
      </c>
      <c r="I3173" s="5" t="s">
        <v>320</v>
      </c>
      <c r="J3173" s="5" t="s">
        <v>65</v>
      </c>
      <c r="K3173" s="5" t="s">
        <v>65</v>
      </c>
      <c r="M3173" s="5" t="s">
        <v>446</v>
      </c>
      <c r="N3173" s="5" t="s">
        <v>66</v>
      </c>
      <c r="O3173" s="7">
        <v>0</v>
      </c>
      <c r="P3173" s="7">
        <v>0</v>
      </c>
      <c r="Q3173" s="7">
        <v>0</v>
      </c>
      <c r="R3173" s="7">
        <v>0</v>
      </c>
      <c r="T3173" s="5">
        <v>0</v>
      </c>
      <c r="W3173" s="5">
        <v>0</v>
      </c>
      <c r="Y3173" s="5">
        <v>0</v>
      </c>
      <c r="Z3173" s="5">
        <v>0</v>
      </c>
      <c r="AB3173" s="5">
        <v>0</v>
      </c>
      <c r="AC3173" s="5">
        <v>0</v>
      </c>
      <c r="AE3173" s="5">
        <v>0</v>
      </c>
      <c r="AF3173" s="5">
        <v>0</v>
      </c>
      <c r="AH3173" s="5">
        <v>0</v>
      </c>
      <c r="AJ3173" s="7">
        <v>0</v>
      </c>
      <c r="BB3173" s="5" t="s">
        <v>322</v>
      </c>
      <c r="BD3173" s="5" t="s">
        <v>323</v>
      </c>
      <c r="BE3173" s="5" t="s">
        <v>324</v>
      </c>
    </row>
    <row r="3174" spans="1:57" x14ac:dyDescent="0.25">
      <c r="A3174" s="5">
        <v>3173</v>
      </c>
      <c r="B3174" s="6">
        <v>42562.630601851852</v>
      </c>
      <c r="D3174" s="5" t="s">
        <v>317</v>
      </c>
      <c r="E3174" s="5" t="s">
        <v>318</v>
      </c>
      <c r="F3174" s="5" t="s">
        <v>317</v>
      </c>
      <c r="G3174" s="5" t="s">
        <v>80</v>
      </c>
      <c r="H3174" s="5" t="s">
        <v>319</v>
      </c>
      <c r="I3174" s="5" t="s">
        <v>320</v>
      </c>
      <c r="J3174" s="5" t="s">
        <v>65</v>
      </c>
      <c r="K3174" s="5" t="s">
        <v>65</v>
      </c>
      <c r="M3174" s="5" t="s">
        <v>321</v>
      </c>
      <c r="N3174" s="5" t="s">
        <v>66</v>
      </c>
      <c r="O3174" s="7">
        <v>0</v>
      </c>
      <c r="P3174" s="7">
        <v>0</v>
      </c>
      <c r="Q3174" s="7">
        <v>0</v>
      </c>
      <c r="R3174" s="7">
        <v>0</v>
      </c>
      <c r="T3174" s="5">
        <v>0</v>
      </c>
      <c r="W3174" s="5">
        <v>0</v>
      </c>
      <c r="Y3174" s="5">
        <v>0</v>
      </c>
      <c r="Z3174" s="5">
        <v>0</v>
      </c>
      <c r="AB3174" s="5">
        <v>0</v>
      </c>
      <c r="AC3174" s="5">
        <v>0</v>
      </c>
      <c r="AE3174" s="5">
        <v>0</v>
      </c>
      <c r="AF3174" s="5">
        <v>0</v>
      </c>
      <c r="AH3174" s="5">
        <v>0</v>
      </c>
      <c r="AJ3174" s="7">
        <v>0</v>
      </c>
      <c r="BB3174" s="5" t="s">
        <v>322</v>
      </c>
      <c r="BD3174" s="5" t="s">
        <v>323</v>
      </c>
      <c r="BE3174" s="5" t="s">
        <v>324</v>
      </c>
    </row>
    <row r="3175" spans="1:57" x14ac:dyDescent="0.25">
      <c r="A3175" s="5">
        <v>3174</v>
      </c>
      <c r="B3175" s="6">
        <v>42562.614525462966</v>
      </c>
      <c r="D3175" s="5" t="s">
        <v>346</v>
      </c>
      <c r="E3175" s="5" t="s">
        <v>318</v>
      </c>
      <c r="G3175" s="5" t="s">
        <v>64</v>
      </c>
      <c r="H3175" s="5" t="s">
        <v>319</v>
      </c>
      <c r="I3175" s="5" t="s">
        <v>176</v>
      </c>
      <c r="J3175" s="5" t="s">
        <v>65</v>
      </c>
      <c r="K3175" s="5" t="s">
        <v>65</v>
      </c>
      <c r="M3175" s="5" t="s">
        <v>220</v>
      </c>
      <c r="N3175" s="5" t="s">
        <v>66</v>
      </c>
      <c r="O3175" s="7">
        <v>0</v>
      </c>
      <c r="P3175" s="7">
        <v>0</v>
      </c>
      <c r="Q3175" s="7">
        <v>0</v>
      </c>
      <c r="R3175" s="7">
        <v>0</v>
      </c>
      <c r="T3175" s="5">
        <v>0</v>
      </c>
      <c r="W3175" s="5">
        <v>0</v>
      </c>
      <c r="Y3175" s="5">
        <v>0</v>
      </c>
      <c r="Z3175" s="5">
        <v>0</v>
      </c>
      <c r="AB3175" s="5">
        <v>0</v>
      </c>
      <c r="AC3175" s="5">
        <v>0</v>
      </c>
      <c r="AE3175" s="5">
        <v>0</v>
      </c>
      <c r="AF3175" s="5">
        <v>0</v>
      </c>
      <c r="AH3175" s="5">
        <v>0</v>
      </c>
      <c r="AJ3175" s="7">
        <v>0</v>
      </c>
      <c r="AZ3175" s="5" t="s">
        <v>175</v>
      </c>
      <c r="BB3175" s="5" t="s">
        <v>178</v>
      </c>
      <c r="BD3175" s="5" t="s">
        <v>361</v>
      </c>
      <c r="BE3175" s="5" t="s">
        <v>67</v>
      </c>
    </row>
    <row r="3176" spans="1:57" x14ac:dyDescent="0.25">
      <c r="A3176" s="5">
        <v>3175</v>
      </c>
      <c r="B3176" s="6">
        <v>42562.609930555554</v>
      </c>
      <c r="D3176" s="5" t="s">
        <v>318</v>
      </c>
      <c r="E3176" s="5" t="s">
        <v>344</v>
      </c>
      <c r="G3176" s="5" t="s">
        <v>64</v>
      </c>
      <c r="H3176" s="5" t="s">
        <v>319</v>
      </c>
      <c r="I3176" s="5" t="s">
        <v>75</v>
      </c>
      <c r="J3176" s="5" t="s">
        <v>65</v>
      </c>
      <c r="K3176" s="5" t="s">
        <v>65</v>
      </c>
      <c r="M3176" s="5" t="s">
        <v>213</v>
      </c>
      <c r="N3176" s="5" t="s">
        <v>66</v>
      </c>
      <c r="O3176" s="7">
        <v>0</v>
      </c>
      <c r="P3176" s="7">
        <v>0</v>
      </c>
      <c r="Q3176" s="7">
        <v>0</v>
      </c>
      <c r="R3176" s="7">
        <v>0</v>
      </c>
      <c r="T3176" s="5">
        <v>0</v>
      </c>
      <c r="W3176" s="5">
        <v>0</v>
      </c>
      <c r="Y3176" s="5">
        <v>0</v>
      </c>
      <c r="Z3176" s="5">
        <v>0</v>
      </c>
      <c r="AB3176" s="5">
        <v>0</v>
      </c>
      <c r="AC3176" s="5">
        <v>0</v>
      </c>
      <c r="AE3176" s="5">
        <v>0</v>
      </c>
      <c r="AF3176" s="5">
        <v>0</v>
      </c>
      <c r="AH3176" s="5">
        <v>0</v>
      </c>
      <c r="AJ3176" s="7">
        <v>0</v>
      </c>
      <c r="AZ3176" s="5" t="s">
        <v>175</v>
      </c>
      <c r="BB3176" s="5" t="s">
        <v>77</v>
      </c>
      <c r="BD3176" s="5" t="s">
        <v>361</v>
      </c>
      <c r="BE3176" s="5" t="s">
        <v>67</v>
      </c>
    </row>
    <row r="3177" spans="1:57" x14ac:dyDescent="0.25">
      <c r="A3177" s="5">
        <v>3176</v>
      </c>
      <c r="B3177" s="6">
        <v>42562.609629629631</v>
      </c>
      <c r="D3177" s="5" t="s">
        <v>318</v>
      </c>
      <c r="E3177" s="5" t="s">
        <v>344</v>
      </c>
      <c r="G3177" s="5" t="s">
        <v>64</v>
      </c>
      <c r="H3177" s="5" t="s">
        <v>319</v>
      </c>
      <c r="I3177" s="5" t="s">
        <v>75</v>
      </c>
      <c r="J3177" s="5" t="s">
        <v>65</v>
      </c>
      <c r="K3177" s="5" t="s">
        <v>65</v>
      </c>
      <c r="M3177" s="5" t="s">
        <v>182</v>
      </c>
      <c r="N3177" s="5" t="s">
        <v>66</v>
      </c>
      <c r="O3177" s="7">
        <v>0</v>
      </c>
      <c r="P3177" s="7">
        <v>0</v>
      </c>
      <c r="Q3177" s="7">
        <v>0</v>
      </c>
      <c r="R3177" s="7">
        <v>0</v>
      </c>
      <c r="T3177" s="5">
        <v>0</v>
      </c>
      <c r="W3177" s="5">
        <v>0</v>
      </c>
      <c r="Y3177" s="5">
        <v>0</v>
      </c>
      <c r="Z3177" s="5">
        <v>0</v>
      </c>
      <c r="AB3177" s="5">
        <v>0</v>
      </c>
      <c r="AC3177" s="5">
        <v>0</v>
      </c>
      <c r="AE3177" s="5">
        <v>0</v>
      </c>
      <c r="AF3177" s="5">
        <v>0</v>
      </c>
      <c r="AH3177" s="5">
        <v>0</v>
      </c>
      <c r="AJ3177" s="7">
        <v>0</v>
      </c>
      <c r="AZ3177" s="5" t="s">
        <v>175</v>
      </c>
      <c r="BB3177" s="5" t="s">
        <v>77</v>
      </c>
      <c r="BD3177" s="5" t="s">
        <v>361</v>
      </c>
      <c r="BE3177" s="5" t="s">
        <v>67</v>
      </c>
    </row>
    <row r="3178" spans="1:57" x14ac:dyDescent="0.25">
      <c r="A3178" s="5">
        <v>3177</v>
      </c>
      <c r="B3178" s="6">
        <v>42562.55228009259</v>
      </c>
      <c r="D3178" s="5" t="s">
        <v>318</v>
      </c>
      <c r="E3178" s="5" t="s">
        <v>344</v>
      </c>
      <c r="G3178" s="5" t="s">
        <v>64</v>
      </c>
      <c r="H3178" s="5" t="s">
        <v>319</v>
      </c>
      <c r="I3178" s="5" t="s">
        <v>75</v>
      </c>
      <c r="J3178" s="5" t="s">
        <v>65</v>
      </c>
      <c r="K3178" s="5" t="s">
        <v>65</v>
      </c>
      <c r="M3178" s="5" t="s">
        <v>422</v>
      </c>
      <c r="N3178" s="5" t="s">
        <v>76</v>
      </c>
      <c r="O3178" s="7">
        <v>0</v>
      </c>
      <c r="P3178" s="7">
        <v>0</v>
      </c>
      <c r="Q3178" s="7">
        <v>0</v>
      </c>
      <c r="R3178" s="7">
        <v>0</v>
      </c>
      <c r="T3178" s="5">
        <v>0</v>
      </c>
      <c r="W3178" s="5">
        <v>0</v>
      </c>
      <c r="Y3178" s="5">
        <v>0</v>
      </c>
      <c r="Z3178" s="5">
        <v>0</v>
      </c>
      <c r="AB3178" s="5">
        <v>0</v>
      </c>
      <c r="AC3178" s="5">
        <v>0</v>
      </c>
      <c r="AE3178" s="5">
        <v>0</v>
      </c>
      <c r="AF3178" s="5">
        <v>0</v>
      </c>
      <c r="AH3178" s="5">
        <v>0</v>
      </c>
      <c r="AJ3178" s="7">
        <v>0</v>
      </c>
      <c r="AZ3178" s="5" t="s">
        <v>175</v>
      </c>
      <c r="BB3178" s="5" t="s">
        <v>77</v>
      </c>
      <c r="BD3178" s="5" t="s">
        <v>331</v>
      </c>
      <c r="BE3178" s="5" t="s">
        <v>67</v>
      </c>
    </row>
    <row r="3179" spans="1:57" x14ac:dyDescent="0.25">
      <c r="A3179" s="5">
        <v>3178</v>
      </c>
      <c r="B3179" s="6">
        <v>42562.551724537036</v>
      </c>
      <c r="D3179" s="5" t="s">
        <v>318</v>
      </c>
      <c r="E3179" s="5" t="s">
        <v>344</v>
      </c>
      <c r="G3179" s="5" t="s">
        <v>64</v>
      </c>
      <c r="H3179" s="5" t="s">
        <v>319</v>
      </c>
      <c r="I3179" s="5" t="s">
        <v>75</v>
      </c>
      <c r="J3179" s="5" t="s">
        <v>65</v>
      </c>
      <c r="K3179" s="5" t="s">
        <v>65</v>
      </c>
      <c r="M3179" s="5" t="s">
        <v>247</v>
      </c>
      <c r="N3179" s="5" t="s">
        <v>66</v>
      </c>
      <c r="O3179" s="7">
        <v>0</v>
      </c>
      <c r="P3179" s="7">
        <v>0</v>
      </c>
      <c r="Q3179" s="7">
        <v>0</v>
      </c>
      <c r="R3179" s="7">
        <v>0</v>
      </c>
      <c r="T3179" s="5">
        <v>0</v>
      </c>
      <c r="W3179" s="5">
        <v>0</v>
      </c>
      <c r="Y3179" s="5">
        <v>0</v>
      </c>
      <c r="Z3179" s="5">
        <v>0</v>
      </c>
      <c r="AB3179" s="5">
        <v>0</v>
      </c>
      <c r="AC3179" s="5">
        <v>0</v>
      </c>
      <c r="AE3179" s="5">
        <v>0</v>
      </c>
      <c r="AF3179" s="5">
        <v>0</v>
      </c>
      <c r="AH3179" s="5">
        <v>0</v>
      </c>
      <c r="AJ3179" s="7">
        <v>0</v>
      </c>
      <c r="AZ3179" s="5" t="s">
        <v>175</v>
      </c>
      <c r="BB3179" s="5" t="s">
        <v>77</v>
      </c>
      <c r="BD3179" s="5" t="s">
        <v>331</v>
      </c>
      <c r="BE3179" s="5" t="s">
        <v>67</v>
      </c>
    </row>
    <row r="3180" spans="1:57" x14ac:dyDescent="0.25">
      <c r="A3180" s="5">
        <v>3179</v>
      </c>
      <c r="B3180" s="6">
        <v>42562.291354166664</v>
      </c>
      <c r="D3180" s="5" t="s">
        <v>318</v>
      </c>
      <c r="E3180" s="5" t="s">
        <v>344</v>
      </c>
      <c r="G3180" s="5" t="s">
        <v>64</v>
      </c>
      <c r="H3180" s="5" t="s">
        <v>319</v>
      </c>
      <c r="I3180" s="5" t="s">
        <v>75</v>
      </c>
      <c r="J3180" s="5" t="s">
        <v>65</v>
      </c>
      <c r="K3180" s="5" t="s">
        <v>65</v>
      </c>
      <c r="M3180" s="5" t="s">
        <v>280</v>
      </c>
      <c r="N3180" s="5" t="s">
        <v>66</v>
      </c>
      <c r="O3180" s="7">
        <v>0</v>
      </c>
      <c r="P3180" s="7">
        <v>0</v>
      </c>
      <c r="Q3180" s="7">
        <v>0</v>
      </c>
      <c r="R3180" s="7">
        <v>0</v>
      </c>
      <c r="T3180" s="5">
        <v>0</v>
      </c>
      <c r="W3180" s="5">
        <v>0</v>
      </c>
      <c r="Y3180" s="5">
        <v>0</v>
      </c>
      <c r="Z3180" s="5">
        <v>0</v>
      </c>
      <c r="AB3180" s="5">
        <v>0</v>
      </c>
      <c r="AC3180" s="5">
        <v>0</v>
      </c>
      <c r="AE3180" s="5">
        <v>0</v>
      </c>
      <c r="AF3180" s="5">
        <v>0</v>
      </c>
      <c r="AH3180" s="5">
        <v>0</v>
      </c>
      <c r="AJ3180" s="7">
        <v>0</v>
      </c>
      <c r="AZ3180" s="5" t="s">
        <v>175</v>
      </c>
      <c r="BB3180" s="5" t="s">
        <v>77</v>
      </c>
      <c r="BD3180" s="5" t="s">
        <v>331</v>
      </c>
      <c r="BE3180" s="5" t="s">
        <v>67</v>
      </c>
    </row>
    <row r="3181" spans="1:57" x14ac:dyDescent="0.25">
      <c r="A3181" s="5">
        <v>3180</v>
      </c>
      <c r="B3181" s="6">
        <v>42562.252106481479</v>
      </c>
      <c r="D3181" s="5" t="s">
        <v>318</v>
      </c>
      <c r="E3181" s="5">
        <v>660910</v>
      </c>
      <c r="F3181" s="5">
        <v>0</v>
      </c>
      <c r="G3181" s="5" t="s">
        <v>64</v>
      </c>
      <c r="H3181" s="5" t="s">
        <v>319</v>
      </c>
      <c r="I3181" s="5" t="s">
        <v>81</v>
      </c>
      <c r="J3181" s="5" t="s">
        <v>65</v>
      </c>
      <c r="K3181" s="5" t="s">
        <v>65</v>
      </c>
      <c r="L3181" s="5">
        <v>0</v>
      </c>
      <c r="M3181" s="5" t="s">
        <v>70</v>
      </c>
      <c r="N3181" s="5" t="s">
        <v>70</v>
      </c>
      <c r="O3181" s="7">
        <v>0</v>
      </c>
      <c r="P3181" s="7">
        <v>0</v>
      </c>
      <c r="Q3181" s="7">
        <v>0</v>
      </c>
      <c r="R3181" s="7">
        <v>0</v>
      </c>
      <c r="T3181" s="5">
        <v>0</v>
      </c>
      <c r="U3181" s="5">
        <v>0</v>
      </c>
      <c r="V3181" s="5">
        <v>0</v>
      </c>
      <c r="W3181" s="5">
        <v>0</v>
      </c>
      <c r="Y3181" s="5">
        <v>0</v>
      </c>
      <c r="Z3181" s="5">
        <v>0</v>
      </c>
      <c r="AB3181" s="5">
        <v>0</v>
      </c>
      <c r="AC3181" s="5">
        <v>0</v>
      </c>
      <c r="AE3181" s="5">
        <v>0</v>
      </c>
      <c r="AF3181" s="5">
        <v>0</v>
      </c>
      <c r="AH3181" s="5">
        <v>0</v>
      </c>
      <c r="AJ3181" s="7">
        <v>0</v>
      </c>
      <c r="BB3181" s="5" t="s">
        <v>82</v>
      </c>
      <c r="BD3181" s="5">
        <v>0</v>
      </c>
      <c r="BE3181" s="5">
        <v>0</v>
      </c>
    </row>
    <row r="3182" spans="1:57" x14ac:dyDescent="0.25">
      <c r="A3182" s="5">
        <v>3181</v>
      </c>
      <c r="B3182" s="6">
        <v>42562.016863425924</v>
      </c>
      <c r="C3182" s="6">
        <v>42562.09752314815</v>
      </c>
      <c r="D3182" s="5" t="s">
        <v>336</v>
      </c>
      <c r="E3182" s="5" t="s">
        <v>68</v>
      </c>
      <c r="F3182" s="5" t="s">
        <v>337</v>
      </c>
      <c r="G3182" s="5" t="s">
        <v>64</v>
      </c>
      <c r="H3182" s="5" t="s">
        <v>319</v>
      </c>
      <c r="I3182" s="5" t="s">
        <v>69</v>
      </c>
      <c r="J3182" s="5" t="s">
        <v>65</v>
      </c>
      <c r="K3182" s="5" t="s">
        <v>65</v>
      </c>
      <c r="L3182" s="5">
        <v>31083</v>
      </c>
      <c r="M3182" s="5" t="s">
        <v>70</v>
      </c>
      <c r="N3182" s="5" t="s">
        <v>70</v>
      </c>
      <c r="O3182" s="7">
        <v>0</v>
      </c>
      <c r="P3182" s="7">
        <v>0</v>
      </c>
      <c r="Q3182" s="7">
        <v>0</v>
      </c>
      <c r="R3182" s="7">
        <v>0</v>
      </c>
      <c r="T3182" s="5">
        <v>33</v>
      </c>
      <c r="U3182" s="5">
        <v>0</v>
      </c>
      <c r="V3182" s="5">
        <v>0</v>
      </c>
      <c r="W3182" s="5">
        <v>0</v>
      </c>
      <c r="Z3182" s="5">
        <v>0</v>
      </c>
      <c r="AC3182" s="5">
        <v>0</v>
      </c>
      <c r="AF3182" s="5">
        <v>0</v>
      </c>
      <c r="AI3182" s="7">
        <v>1015.3008</v>
      </c>
      <c r="AJ3182" s="7">
        <v>3.0300000000000001E-2</v>
      </c>
      <c r="AK3182" s="5" t="s">
        <v>148</v>
      </c>
      <c r="AZ3182" s="5" t="s">
        <v>185</v>
      </c>
      <c r="BB3182" s="5" t="s">
        <v>74</v>
      </c>
    </row>
    <row r="3183" spans="1:57" x14ac:dyDescent="0.25">
      <c r="A3183" s="5">
        <v>3182</v>
      </c>
      <c r="B3183" s="6">
        <v>42561.974120370367</v>
      </c>
      <c r="C3183" s="6">
        <v>42561.979664351849</v>
      </c>
      <c r="D3183" s="5" t="s">
        <v>336</v>
      </c>
      <c r="E3183" s="5" t="s">
        <v>68</v>
      </c>
      <c r="G3183" s="5" t="s">
        <v>64</v>
      </c>
      <c r="H3183" s="5" t="s">
        <v>319</v>
      </c>
      <c r="I3183" s="5" t="s">
        <v>69</v>
      </c>
      <c r="J3183" s="5" t="s">
        <v>65</v>
      </c>
      <c r="K3183" s="5" t="s">
        <v>65</v>
      </c>
      <c r="L3183" s="5">
        <v>17663</v>
      </c>
      <c r="M3183" s="5" t="s">
        <v>70</v>
      </c>
      <c r="N3183" s="5" t="s">
        <v>70</v>
      </c>
      <c r="O3183" s="7">
        <v>0</v>
      </c>
      <c r="P3183" s="7">
        <v>0</v>
      </c>
      <c r="Q3183" s="7">
        <v>0</v>
      </c>
      <c r="R3183" s="7">
        <v>0</v>
      </c>
      <c r="T3183" s="5">
        <v>33</v>
      </c>
      <c r="U3183" s="5">
        <v>0</v>
      </c>
      <c r="V3183" s="5">
        <v>0</v>
      </c>
      <c r="W3183" s="5">
        <v>0</v>
      </c>
      <c r="Z3183" s="5">
        <v>0</v>
      </c>
      <c r="AC3183" s="5">
        <v>0</v>
      </c>
      <c r="AF3183" s="5">
        <v>0</v>
      </c>
      <c r="AI3183" s="7">
        <v>1015.3467000000001</v>
      </c>
      <c r="AJ3183" s="7">
        <v>1.7600000000000001E-2</v>
      </c>
      <c r="AK3183" s="5" t="s">
        <v>149</v>
      </c>
      <c r="AZ3183" s="5" t="s">
        <v>186</v>
      </c>
      <c r="BB3183" s="5" t="s">
        <v>71</v>
      </c>
    </row>
    <row r="3184" spans="1:57" x14ac:dyDescent="0.25">
      <c r="A3184" s="5">
        <v>3183</v>
      </c>
      <c r="B3184" s="6">
        <v>42561.974062499998</v>
      </c>
      <c r="C3184" s="6">
        <v>42561.979664351849</v>
      </c>
      <c r="D3184" s="5" t="s">
        <v>336</v>
      </c>
      <c r="E3184" s="5" t="s">
        <v>68</v>
      </c>
      <c r="G3184" s="5" t="s">
        <v>64</v>
      </c>
      <c r="H3184" s="5" t="s">
        <v>319</v>
      </c>
      <c r="I3184" s="5" t="s">
        <v>69</v>
      </c>
      <c r="J3184" s="5" t="s">
        <v>65</v>
      </c>
      <c r="K3184" s="5" t="s">
        <v>65</v>
      </c>
      <c r="L3184" s="5">
        <v>29362</v>
      </c>
      <c r="M3184" s="5" t="s">
        <v>70</v>
      </c>
      <c r="N3184" s="5" t="s">
        <v>70</v>
      </c>
      <c r="O3184" s="7">
        <v>0</v>
      </c>
      <c r="P3184" s="7">
        <v>0</v>
      </c>
      <c r="Q3184" s="7">
        <v>0</v>
      </c>
      <c r="R3184" s="7">
        <v>0</v>
      </c>
      <c r="T3184" s="5">
        <v>33</v>
      </c>
      <c r="U3184" s="5">
        <v>0</v>
      </c>
      <c r="V3184" s="5">
        <v>0</v>
      </c>
      <c r="W3184" s="5">
        <v>0</v>
      </c>
      <c r="Z3184" s="5">
        <v>0</v>
      </c>
      <c r="AC3184" s="5">
        <v>0</v>
      </c>
      <c r="AF3184" s="5">
        <v>0</v>
      </c>
      <c r="AI3184" s="7">
        <v>1015.3291</v>
      </c>
      <c r="AJ3184" s="7">
        <v>2.8299999999999999E-2</v>
      </c>
      <c r="AK3184" s="5" t="s">
        <v>148</v>
      </c>
      <c r="AZ3184" s="5" t="s">
        <v>185</v>
      </c>
      <c r="BB3184" s="5" t="s">
        <v>74</v>
      </c>
    </row>
    <row r="3185" spans="1:57" x14ac:dyDescent="0.25">
      <c r="A3185" s="5">
        <v>3184</v>
      </c>
      <c r="B3185" s="6">
        <v>42561.872465277775</v>
      </c>
      <c r="D3185" s="5" t="s">
        <v>317</v>
      </c>
      <c r="E3185" s="5" t="s">
        <v>318</v>
      </c>
      <c r="F3185" s="5" t="s">
        <v>317</v>
      </c>
      <c r="G3185" s="5" t="s">
        <v>80</v>
      </c>
      <c r="H3185" s="5" t="s">
        <v>319</v>
      </c>
      <c r="I3185" s="5" t="s">
        <v>320</v>
      </c>
      <c r="J3185" s="5" t="s">
        <v>65</v>
      </c>
      <c r="K3185" s="5" t="s">
        <v>65</v>
      </c>
      <c r="M3185" s="5" t="s">
        <v>363</v>
      </c>
      <c r="N3185" s="5" t="s">
        <v>66</v>
      </c>
      <c r="O3185" s="7">
        <v>0</v>
      </c>
      <c r="P3185" s="7">
        <v>0</v>
      </c>
      <c r="Q3185" s="7">
        <v>0</v>
      </c>
      <c r="R3185" s="7">
        <v>0</v>
      </c>
      <c r="T3185" s="5">
        <v>0</v>
      </c>
      <c r="W3185" s="5">
        <v>0</v>
      </c>
      <c r="Y3185" s="5">
        <v>0</v>
      </c>
      <c r="Z3185" s="5">
        <v>0</v>
      </c>
      <c r="AB3185" s="5">
        <v>0</v>
      </c>
      <c r="AC3185" s="5">
        <v>0</v>
      </c>
      <c r="AE3185" s="5">
        <v>0</v>
      </c>
      <c r="AF3185" s="5">
        <v>0</v>
      </c>
      <c r="AH3185" s="5">
        <v>0</v>
      </c>
      <c r="AJ3185" s="7">
        <v>0</v>
      </c>
      <c r="BB3185" s="5" t="s">
        <v>322</v>
      </c>
      <c r="BD3185" s="5" t="s">
        <v>323</v>
      </c>
      <c r="BE3185" s="5" t="s">
        <v>324</v>
      </c>
    </row>
    <row r="3186" spans="1:57" x14ac:dyDescent="0.25">
      <c r="A3186" s="5">
        <v>3185</v>
      </c>
      <c r="B3186" s="6">
        <v>42561.870891203704</v>
      </c>
      <c r="D3186" s="5" t="s">
        <v>317</v>
      </c>
      <c r="E3186" s="5" t="s">
        <v>318</v>
      </c>
      <c r="F3186" s="5" t="s">
        <v>317</v>
      </c>
      <c r="G3186" s="5" t="s">
        <v>80</v>
      </c>
      <c r="H3186" s="5" t="s">
        <v>319</v>
      </c>
      <c r="I3186" s="5" t="s">
        <v>320</v>
      </c>
      <c r="J3186" s="5" t="s">
        <v>65</v>
      </c>
      <c r="K3186" s="5" t="s">
        <v>65</v>
      </c>
      <c r="M3186" s="5" t="s">
        <v>363</v>
      </c>
      <c r="N3186" s="5" t="s">
        <v>66</v>
      </c>
      <c r="O3186" s="7">
        <v>0</v>
      </c>
      <c r="P3186" s="7">
        <v>0</v>
      </c>
      <c r="Q3186" s="7">
        <v>0</v>
      </c>
      <c r="R3186" s="7">
        <v>0</v>
      </c>
      <c r="T3186" s="5">
        <v>0</v>
      </c>
      <c r="W3186" s="5">
        <v>0</v>
      </c>
      <c r="Y3186" s="5">
        <v>0</v>
      </c>
      <c r="Z3186" s="5">
        <v>0</v>
      </c>
      <c r="AB3186" s="5">
        <v>0</v>
      </c>
      <c r="AC3186" s="5">
        <v>0</v>
      </c>
      <c r="AE3186" s="5">
        <v>0</v>
      </c>
      <c r="AF3186" s="5">
        <v>0</v>
      </c>
      <c r="AH3186" s="5">
        <v>0</v>
      </c>
      <c r="AJ3186" s="7">
        <v>0</v>
      </c>
      <c r="BB3186" s="5" t="s">
        <v>322</v>
      </c>
      <c r="BD3186" s="5" t="s">
        <v>323</v>
      </c>
      <c r="BE3186" s="5" t="s">
        <v>324</v>
      </c>
    </row>
    <row r="3187" spans="1:57" x14ac:dyDescent="0.25">
      <c r="A3187" s="5">
        <v>3186</v>
      </c>
      <c r="B3187" s="6">
        <v>42561.869953703703</v>
      </c>
      <c r="D3187" s="5" t="s">
        <v>317</v>
      </c>
      <c r="E3187" s="5" t="s">
        <v>318</v>
      </c>
      <c r="F3187" s="5" t="s">
        <v>317</v>
      </c>
      <c r="G3187" s="5" t="s">
        <v>80</v>
      </c>
      <c r="H3187" s="5" t="s">
        <v>319</v>
      </c>
      <c r="I3187" s="5" t="s">
        <v>320</v>
      </c>
      <c r="J3187" s="5" t="s">
        <v>65</v>
      </c>
      <c r="K3187" s="5" t="s">
        <v>65</v>
      </c>
      <c r="M3187" s="5" t="s">
        <v>321</v>
      </c>
      <c r="N3187" s="5" t="s">
        <v>66</v>
      </c>
      <c r="O3187" s="7">
        <v>0</v>
      </c>
      <c r="P3187" s="7">
        <v>0</v>
      </c>
      <c r="Q3187" s="7">
        <v>0</v>
      </c>
      <c r="R3187" s="7">
        <v>0</v>
      </c>
      <c r="T3187" s="5">
        <v>0</v>
      </c>
      <c r="W3187" s="5">
        <v>0</v>
      </c>
      <c r="Y3187" s="5">
        <v>0</v>
      </c>
      <c r="Z3187" s="5">
        <v>0</v>
      </c>
      <c r="AB3187" s="5">
        <v>0</v>
      </c>
      <c r="AC3187" s="5">
        <v>0</v>
      </c>
      <c r="AE3187" s="5">
        <v>0</v>
      </c>
      <c r="AF3187" s="5">
        <v>0</v>
      </c>
      <c r="AH3187" s="5">
        <v>0</v>
      </c>
      <c r="AJ3187" s="7">
        <v>0</v>
      </c>
      <c r="BB3187" s="5" t="s">
        <v>322</v>
      </c>
      <c r="BD3187" s="5" t="s">
        <v>323</v>
      </c>
      <c r="BE3187" s="5" t="s">
        <v>324</v>
      </c>
    </row>
    <row r="3188" spans="1:57" x14ac:dyDescent="0.25">
      <c r="A3188" s="5">
        <v>3187</v>
      </c>
      <c r="B3188" s="6">
        <v>42561.869803240741</v>
      </c>
      <c r="D3188" s="5" t="s">
        <v>317</v>
      </c>
      <c r="E3188" s="5" t="s">
        <v>318</v>
      </c>
      <c r="F3188" s="5" t="s">
        <v>317</v>
      </c>
      <c r="G3188" s="5" t="s">
        <v>80</v>
      </c>
      <c r="H3188" s="5" t="s">
        <v>319</v>
      </c>
      <c r="I3188" s="5" t="s">
        <v>320</v>
      </c>
      <c r="J3188" s="5" t="s">
        <v>65</v>
      </c>
      <c r="K3188" s="5" t="s">
        <v>65</v>
      </c>
      <c r="M3188" s="5" t="s">
        <v>363</v>
      </c>
      <c r="N3188" s="5" t="s">
        <v>66</v>
      </c>
      <c r="O3188" s="7">
        <v>0</v>
      </c>
      <c r="P3188" s="7">
        <v>0</v>
      </c>
      <c r="Q3188" s="7">
        <v>0</v>
      </c>
      <c r="R3188" s="7">
        <v>0</v>
      </c>
      <c r="T3188" s="5">
        <v>0</v>
      </c>
      <c r="W3188" s="5">
        <v>0</v>
      </c>
      <c r="Y3188" s="5">
        <v>0</v>
      </c>
      <c r="Z3188" s="5">
        <v>0</v>
      </c>
      <c r="AB3188" s="5">
        <v>0</v>
      </c>
      <c r="AC3188" s="5">
        <v>0</v>
      </c>
      <c r="AE3188" s="5">
        <v>0</v>
      </c>
      <c r="AF3188" s="5">
        <v>0</v>
      </c>
      <c r="AH3188" s="5">
        <v>0</v>
      </c>
      <c r="AJ3188" s="7">
        <v>0</v>
      </c>
      <c r="BB3188" s="5" t="s">
        <v>322</v>
      </c>
      <c r="BD3188" s="5" t="s">
        <v>323</v>
      </c>
      <c r="BE3188" s="5" t="s">
        <v>324</v>
      </c>
    </row>
    <row r="3189" spans="1:57" x14ac:dyDescent="0.25">
      <c r="A3189" s="5">
        <v>3188</v>
      </c>
      <c r="B3189" s="6">
        <v>42561.869456018518</v>
      </c>
      <c r="D3189" s="5" t="s">
        <v>318</v>
      </c>
      <c r="E3189" s="5" t="s">
        <v>862</v>
      </c>
      <c r="G3189" s="5" t="s">
        <v>64</v>
      </c>
      <c r="H3189" s="5" t="s">
        <v>319</v>
      </c>
      <c r="I3189" s="5" t="s">
        <v>75</v>
      </c>
      <c r="J3189" s="5" t="s">
        <v>65</v>
      </c>
      <c r="K3189" s="5" t="s">
        <v>65</v>
      </c>
      <c r="M3189" s="5" t="s">
        <v>197</v>
      </c>
      <c r="N3189" s="5" t="s">
        <v>66</v>
      </c>
      <c r="O3189" s="7">
        <v>0</v>
      </c>
      <c r="P3189" s="7">
        <v>0</v>
      </c>
      <c r="Q3189" s="7">
        <v>0</v>
      </c>
      <c r="R3189" s="7">
        <v>0</v>
      </c>
      <c r="T3189" s="5">
        <v>0</v>
      </c>
      <c r="W3189" s="5">
        <v>0</v>
      </c>
      <c r="Y3189" s="5">
        <v>0</v>
      </c>
      <c r="Z3189" s="5">
        <v>0</v>
      </c>
      <c r="AB3189" s="5">
        <v>0</v>
      </c>
      <c r="AC3189" s="5">
        <v>0</v>
      </c>
      <c r="AE3189" s="5">
        <v>0</v>
      </c>
      <c r="AF3189" s="5">
        <v>0</v>
      </c>
      <c r="AH3189" s="5">
        <v>0</v>
      </c>
      <c r="AJ3189" s="7">
        <v>0</v>
      </c>
      <c r="AZ3189" s="5" t="s">
        <v>175</v>
      </c>
      <c r="BB3189" s="5" t="s">
        <v>77</v>
      </c>
      <c r="BD3189" s="5" t="s">
        <v>394</v>
      </c>
      <c r="BE3189" s="5" t="s">
        <v>67</v>
      </c>
    </row>
    <row r="3190" spans="1:57" x14ac:dyDescent="0.25">
      <c r="A3190" s="5">
        <v>3189</v>
      </c>
      <c r="B3190" s="6">
        <v>42561.868773148148</v>
      </c>
      <c r="D3190" s="5" t="s">
        <v>318</v>
      </c>
      <c r="E3190" s="5" t="s">
        <v>344</v>
      </c>
      <c r="G3190" s="5" t="s">
        <v>64</v>
      </c>
      <c r="H3190" s="5" t="s">
        <v>319</v>
      </c>
      <c r="I3190" s="5" t="s">
        <v>75</v>
      </c>
      <c r="J3190" s="5" t="s">
        <v>65</v>
      </c>
      <c r="K3190" s="5" t="s">
        <v>65</v>
      </c>
      <c r="M3190" s="5" t="s">
        <v>187</v>
      </c>
      <c r="N3190" s="5" t="s">
        <v>66</v>
      </c>
      <c r="O3190" s="7">
        <v>0</v>
      </c>
      <c r="P3190" s="7">
        <v>0</v>
      </c>
      <c r="Q3190" s="7">
        <v>0</v>
      </c>
      <c r="R3190" s="7">
        <v>0</v>
      </c>
      <c r="T3190" s="5">
        <v>0</v>
      </c>
      <c r="W3190" s="5">
        <v>0</v>
      </c>
      <c r="Y3190" s="5">
        <v>0</v>
      </c>
      <c r="Z3190" s="5">
        <v>0</v>
      </c>
      <c r="AB3190" s="5">
        <v>0</v>
      </c>
      <c r="AC3190" s="5">
        <v>0</v>
      </c>
      <c r="AE3190" s="5">
        <v>0</v>
      </c>
      <c r="AF3190" s="5">
        <v>0</v>
      </c>
      <c r="AH3190" s="5">
        <v>0</v>
      </c>
      <c r="AJ3190" s="7">
        <v>0</v>
      </c>
      <c r="AZ3190" s="5" t="s">
        <v>175</v>
      </c>
      <c r="BB3190" s="5" t="s">
        <v>77</v>
      </c>
      <c r="BD3190" s="5" t="s">
        <v>399</v>
      </c>
      <c r="BE3190" s="5" t="s">
        <v>67</v>
      </c>
    </row>
    <row r="3191" spans="1:57" x14ac:dyDescent="0.25">
      <c r="A3191" s="5">
        <v>3190</v>
      </c>
      <c r="B3191" s="6">
        <v>42561.867280092592</v>
      </c>
      <c r="D3191" s="5" t="s">
        <v>317</v>
      </c>
      <c r="E3191" s="5" t="s">
        <v>318</v>
      </c>
      <c r="F3191" s="5" t="s">
        <v>317</v>
      </c>
      <c r="G3191" s="5" t="s">
        <v>80</v>
      </c>
      <c r="H3191" s="5" t="s">
        <v>319</v>
      </c>
      <c r="I3191" s="5" t="s">
        <v>320</v>
      </c>
      <c r="J3191" s="5" t="s">
        <v>65</v>
      </c>
      <c r="K3191" s="5" t="s">
        <v>65</v>
      </c>
      <c r="M3191" s="5" t="s">
        <v>363</v>
      </c>
      <c r="N3191" s="5" t="s">
        <v>66</v>
      </c>
      <c r="O3191" s="7">
        <v>0</v>
      </c>
      <c r="P3191" s="7">
        <v>0</v>
      </c>
      <c r="Q3191" s="7">
        <v>0</v>
      </c>
      <c r="R3191" s="7">
        <v>0</v>
      </c>
      <c r="T3191" s="5">
        <v>0</v>
      </c>
      <c r="W3191" s="5">
        <v>0</v>
      </c>
      <c r="Y3191" s="5">
        <v>0</v>
      </c>
      <c r="Z3191" s="5">
        <v>0</v>
      </c>
      <c r="AB3191" s="5">
        <v>0</v>
      </c>
      <c r="AC3191" s="5">
        <v>0</v>
      </c>
      <c r="AE3191" s="5">
        <v>0</v>
      </c>
      <c r="AF3191" s="5">
        <v>0</v>
      </c>
      <c r="AH3191" s="5">
        <v>0</v>
      </c>
      <c r="AJ3191" s="7">
        <v>0</v>
      </c>
      <c r="BB3191" s="5" t="s">
        <v>322</v>
      </c>
      <c r="BD3191" s="5" t="s">
        <v>323</v>
      </c>
      <c r="BE3191" s="5" t="s">
        <v>324</v>
      </c>
    </row>
    <row r="3192" spans="1:57" x14ac:dyDescent="0.25">
      <c r="A3192" s="5">
        <v>3191</v>
      </c>
      <c r="B3192" s="6">
        <v>42561.864374999997</v>
      </c>
      <c r="D3192" s="5" t="s">
        <v>317</v>
      </c>
      <c r="E3192" s="5" t="s">
        <v>318</v>
      </c>
      <c r="F3192" s="5" t="s">
        <v>317</v>
      </c>
      <c r="G3192" s="5" t="s">
        <v>80</v>
      </c>
      <c r="H3192" s="5" t="s">
        <v>319</v>
      </c>
      <c r="I3192" s="5" t="s">
        <v>320</v>
      </c>
      <c r="J3192" s="5" t="s">
        <v>65</v>
      </c>
      <c r="K3192" s="5" t="s">
        <v>65</v>
      </c>
      <c r="M3192" s="5" t="s">
        <v>325</v>
      </c>
      <c r="N3192" s="5" t="s">
        <v>66</v>
      </c>
      <c r="O3192" s="7">
        <v>0</v>
      </c>
      <c r="P3192" s="7">
        <v>0</v>
      </c>
      <c r="Q3192" s="7">
        <v>0</v>
      </c>
      <c r="R3192" s="7">
        <v>0</v>
      </c>
      <c r="T3192" s="5">
        <v>0</v>
      </c>
      <c r="W3192" s="5">
        <v>0</v>
      </c>
      <c r="Y3192" s="5">
        <v>0</v>
      </c>
      <c r="Z3192" s="5">
        <v>0</v>
      </c>
      <c r="AB3192" s="5">
        <v>0</v>
      </c>
      <c r="AC3192" s="5">
        <v>0</v>
      </c>
      <c r="AE3192" s="5">
        <v>0</v>
      </c>
      <c r="AF3192" s="5">
        <v>0</v>
      </c>
      <c r="AH3192" s="5">
        <v>0</v>
      </c>
      <c r="AJ3192" s="7">
        <v>0</v>
      </c>
      <c r="BB3192" s="5" t="s">
        <v>322</v>
      </c>
      <c r="BD3192" s="5" t="s">
        <v>323</v>
      </c>
      <c r="BE3192" s="5" t="s">
        <v>324</v>
      </c>
    </row>
    <row r="3193" spans="1:57" x14ac:dyDescent="0.25">
      <c r="A3193" s="5">
        <v>3192</v>
      </c>
      <c r="B3193" s="6">
        <v>42561.856273148151</v>
      </c>
      <c r="D3193" s="5" t="s">
        <v>317</v>
      </c>
      <c r="E3193" s="5" t="s">
        <v>318</v>
      </c>
      <c r="F3193" s="5" t="s">
        <v>317</v>
      </c>
      <c r="G3193" s="5" t="s">
        <v>80</v>
      </c>
      <c r="H3193" s="5" t="s">
        <v>319</v>
      </c>
      <c r="I3193" s="5" t="s">
        <v>320</v>
      </c>
      <c r="J3193" s="5" t="s">
        <v>65</v>
      </c>
      <c r="K3193" s="5" t="s">
        <v>65</v>
      </c>
      <c r="M3193" s="5" t="s">
        <v>282</v>
      </c>
      <c r="N3193" s="5" t="s">
        <v>66</v>
      </c>
      <c r="O3193" s="7">
        <v>0</v>
      </c>
      <c r="P3193" s="7">
        <v>0</v>
      </c>
      <c r="Q3193" s="7">
        <v>0</v>
      </c>
      <c r="R3193" s="7">
        <v>0</v>
      </c>
      <c r="T3193" s="5">
        <v>0</v>
      </c>
      <c r="W3193" s="5">
        <v>0</v>
      </c>
      <c r="Y3193" s="5">
        <v>0</v>
      </c>
      <c r="Z3193" s="5">
        <v>0</v>
      </c>
      <c r="AB3193" s="5">
        <v>0</v>
      </c>
      <c r="AC3193" s="5">
        <v>0</v>
      </c>
      <c r="AE3193" s="5">
        <v>0</v>
      </c>
      <c r="AF3193" s="5">
        <v>0</v>
      </c>
      <c r="AH3193" s="5">
        <v>0</v>
      </c>
      <c r="AJ3193" s="7">
        <v>0</v>
      </c>
      <c r="BB3193" s="5" t="s">
        <v>322</v>
      </c>
      <c r="BD3193" s="5" t="s">
        <v>323</v>
      </c>
      <c r="BE3193" s="5" t="s">
        <v>324</v>
      </c>
    </row>
    <row r="3194" spans="1:57" x14ac:dyDescent="0.25">
      <c r="A3194" s="5">
        <v>3193</v>
      </c>
      <c r="B3194" s="6">
        <v>42561.855891203704</v>
      </c>
      <c r="C3194" s="6">
        <v>42561.876400462963</v>
      </c>
      <c r="D3194" s="5" t="s">
        <v>336</v>
      </c>
      <c r="E3194" s="5" t="s">
        <v>68</v>
      </c>
      <c r="F3194" s="5" t="s">
        <v>337</v>
      </c>
      <c r="G3194" s="5" t="s">
        <v>64</v>
      </c>
      <c r="H3194" s="5" t="s">
        <v>319</v>
      </c>
      <c r="I3194" s="5" t="s">
        <v>69</v>
      </c>
      <c r="J3194" s="5" t="s">
        <v>65</v>
      </c>
      <c r="K3194" s="5" t="s">
        <v>65</v>
      </c>
      <c r="L3194" s="5">
        <v>676320</v>
      </c>
      <c r="M3194" s="5" t="s">
        <v>70</v>
      </c>
      <c r="N3194" s="5" t="s">
        <v>70</v>
      </c>
      <c r="O3194" s="7">
        <v>0</v>
      </c>
      <c r="P3194" s="7">
        <v>0</v>
      </c>
      <c r="Q3194" s="7">
        <v>0</v>
      </c>
      <c r="R3194" s="7">
        <v>0</v>
      </c>
      <c r="T3194" s="5">
        <v>33</v>
      </c>
      <c r="U3194" s="5">
        <v>0</v>
      </c>
      <c r="V3194" s="5">
        <v>0</v>
      </c>
      <c r="W3194" s="5">
        <v>0</v>
      </c>
      <c r="Z3194" s="5">
        <v>0</v>
      </c>
      <c r="AC3194" s="5">
        <v>0</v>
      </c>
      <c r="AF3194" s="5">
        <v>0</v>
      </c>
      <c r="AI3194" s="7">
        <v>1016.3916</v>
      </c>
      <c r="AJ3194" s="7">
        <v>0.64549999999999996</v>
      </c>
      <c r="AK3194" s="5" t="s">
        <v>149</v>
      </c>
      <c r="AZ3194" s="5" t="s">
        <v>186</v>
      </c>
      <c r="BB3194" s="5" t="s">
        <v>71</v>
      </c>
    </row>
    <row r="3195" spans="1:57" x14ac:dyDescent="0.25">
      <c r="A3195" s="5">
        <v>3194</v>
      </c>
      <c r="B3195" s="6">
        <v>42561.855879629627</v>
      </c>
      <c r="C3195" s="6">
        <v>42561.876400462963</v>
      </c>
      <c r="D3195" s="5" t="s">
        <v>336</v>
      </c>
      <c r="E3195" s="5" t="s">
        <v>68</v>
      </c>
      <c r="F3195" s="5" t="s">
        <v>337</v>
      </c>
      <c r="G3195" s="5" t="s">
        <v>64</v>
      </c>
      <c r="H3195" s="5" t="s">
        <v>319</v>
      </c>
      <c r="I3195" s="5" t="s">
        <v>69</v>
      </c>
      <c r="J3195" s="5" t="s">
        <v>65</v>
      </c>
      <c r="K3195" s="5" t="s">
        <v>65</v>
      </c>
      <c r="L3195" s="5">
        <v>417897</v>
      </c>
      <c r="M3195" s="5" t="s">
        <v>70</v>
      </c>
      <c r="N3195" s="5" t="s">
        <v>70</v>
      </c>
      <c r="O3195" s="7">
        <v>0</v>
      </c>
      <c r="P3195" s="7">
        <v>0</v>
      </c>
      <c r="Q3195" s="7">
        <v>0</v>
      </c>
      <c r="R3195" s="7">
        <v>0</v>
      </c>
      <c r="T3195" s="5">
        <v>33</v>
      </c>
      <c r="U3195" s="5">
        <v>0</v>
      </c>
      <c r="V3195" s="5">
        <v>0</v>
      </c>
      <c r="W3195" s="5">
        <v>0</v>
      </c>
      <c r="Z3195" s="5">
        <v>0</v>
      </c>
      <c r="AC3195" s="5">
        <v>0</v>
      </c>
      <c r="AF3195" s="5">
        <v>0</v>
      </c>
      <c r="AI3195" s="7">
        <v>1015.7461</v>
      </c>
      <c r="AJ3195" s="7">
        <v>0.39939999999999998</v>
      </c>
      <c r="AK3195" s="5" t="s">
        <v>148</v>
      </c>
      <c r="AZ3195" s="5" t="s">
        <v>185</v>
      </c>
      <c r="BB3195" s="5" t="s">
        <v>74</v>
      </c>
    </row>
    <row r="3196" spans="1:57" x14ac:dyDescent="0.25">
      <c r="A3196" s="5">
        <v>3195</v>
      </c>
      <c r="B3196" s="6">
        <v>42561.846550925926</v>
      </c>
      <c r="D3196" s="5" t="s">
        <v>862</v>
      </c>
      <c r="E3196" s="5" t="s">
        <v>318</v>
      </c>
      <c r="G3196" s="5" t="s">
        <v>64</v>
      </c>
      <c r="H3196" s="5" t="s">
        <v>319</v>
      </c>
      <c r="I3196" s="5" t="s">
        <v>176</v>
      </c>
      <c r="J3196" s="5" t="s">
        <v>65</v>
      </c>
      <c r="K3196" s="5" t="s">
        <v>65</v>
      </c>
      <c r="M3196" s="5" t="s">
        <v>295</v>
      </c>
      <c r="N3196" s="5" t="s">
        <v>76</v>
      </c>
      <c r="O3196" s="7">
        <v>0</v>
      </c>
      <c r="P3196" s="7">
        <v>0</v>
      </c>
      <c r="Q3196" s="7">
        <v>0</v>
      </c>
      <c r="R3196" s="7">
        <v>0</v>
      </c>
      <c r="T3196" s="5">
        <v>0</v>
      </c>
      <c r="W3196" s="5">
        <v>0</v>
      </c>
      <c r="Y3196" s="5">
        <v>0</v>
      </c>
      <c r="Z3196" s="5">
        <v>0</v>
      </c>
      <c r="AB3196" s="5">
        <v>0</v>
      </c>
      <c r="AC3196" s="5">
        <v>0</v>
      </c>
      <c r="AE3196" s="5">
        <v>0</v>
      </c>
      <c r="AF3196" s="5">
        <v>0</v>
      </c>
      <c r="AH3196" s="5">
        <v>0</v>
      </c>
      <c r="AJ3196" s="7">
        <v>0</v>
      </c>
      <c r="AZ3196" s="5" t="s">
        <v>175</v>
      </c>
      <c r="BB3196" s="5" t="s">
        <v>178</v>
      </c>
      <c r="BD3196" s="5" t="s">
        <v>343</v>
      </c>
      <c r="BE3196" s="5" t="s">
        <v>67</v>
      </c>
    </row>
    <row r="3197" spans="1:57" x14ac:dyDescent="0.25">
      <c r="A3197" s="5">
        <v>3196</v>
      </c>
      <c r="B3197" s="6">
        <v>42561.830104166664</v>
      </c>
      <c r="D3197" s="5" t="s">
        <v>317</v>
      </c>
      <c r="E3197" s="5" t="s">
        <v>318</v>
      </c>
      <c r="F3197" s="5" t="s">
        <v>317</v>
      </c>
      <c r="G3197" s="5" t="s">
        <v>80</v>
      </c>
      <c r="H3197" s="5" t="s">
        <v>319</v>
      </c>
      <c r="I3197" s="5" t="s">
        <v>320</v>
      </c>
      <c r="J3197" s="5" t="s">
        <v>65</v>
      </c>
      <c r="K3197" s="5" t="s">
        <v>65</v>
      </c>
      <c r="M3197" s="5" t="s">
        <v>321</v>
      </c>
      <c r="N3197" s="5" t="s">
        <v>66</v>
      </c>
      <c r="O3197" s="7">
        <v>0</v>
      </c>
      <c r="P3197" s="7">
        <v>0</v>
      </c>
      <c r="Q3197" s="7">
        <v>0</v>
      </c>
      <c r="R3197" s="7">
        <v>0</v>
      </c>
      <c r="T3197" s="5">
        <v>0</v>
      </c>
      <c r="W3197" s="5">
        <v>0</v>
      </c>
      <c r="Y3197" s="5">
        <v>0</v>
      </c>
      <c r="Z3197" s="5">
        <v>0</v>
      </c>
      <c r="AB3197" s="5">
        <v>0</v>
      </c>
      <c r="AC3197" s="5">
        <v>0</v>
      </c>
      <c r="AE3197" s="5">
        <v>0</v>
      </c>
      <c r="AF3197" s="5">
        <v>0</v>
      </c>
      <c r="AH3197" s="5">
        <v>0</v>
      </c>
      <c r="AJ3197" s="7">
        <v>0</v>
      </c>
      <c r="BB3197" s="5" t="s">
        <v>322</v>
      </c>
      <c r="BD3197" s="5" t="s">
        <v>323</v>
      </c>
      <c r="BE3197" s="5" t="s">
        <v>324</v>
      </c>
    </row>
    <row r="3198" spans="1:57" x14ac:dyDescent="0.25">
      <c r="A3198" s="5">
        <v>3197</v>
      </c>
      <c r="B3198" s="6">
        <v>42561.829652777778</v>
      </c>
      <c r="D3198" s="5" t="s">
        <v>317</v>
      </c>
      <c r="E3198" s="5" t="s">
        <v>318</v>
      </c>
      <c r="F3198" s="5" t="s">
        <v>317</v>
      </c>
      <c r="G3198" s="5" t="s">
        <v>80</v>
      </c>
      <c r="H3198" s="5" t="s">
        <v>319</v>
      </c>
      <c r="I3198" s="5" t="s">
        <v>320</v>
      </c>
      <c r="J3198" s="5" t="s">
        <v>65</v>
      </c>
      <c r="K3198" s="5" t="s">
        <v>65</v>
      </c>
      <c r="M3198" s="5" t="s">
        <v>222</v>
      </c>
      <c r="N3198" s="5" t="s">
        <v>66</v>
      </c>
      <c r="O3198" s="7">
        <v>0</v>
      </c>
      <c r="P3198" s="7">
        <v>0</v>
      </c>
      <c r="Q3198" s="7">
        <v>0</v>
      </c>
      <c r="R3198" s="7">
        <v>0</v>
      </c>
      <c r="T3198" s="5">
        <v>0</v>
      </c>
      <c r="W3198" s="5">
        <v>0</v>
      </c>
      <c r="Y3198" s="5">
        <v>0</v>
      </c>
      <c r="Z3198" s="5">
        <v>0</v>
      </c>
      <c r="AB3198" s="5">
        <v>0</v>
      </c>
      <c r="AC3198" s="5">
        <v>0</v>
      </c>
      <c r="AE3198" s="5">
        <v>0</v>
      </c>
      <c r="AF3198" s="5">
        <v>0</v>
      </c>
      <c r="AH3198" s="5">
        <v>0</v>
      </c>
      <c r="AJ3198" s="7">
        <v>0</v>
      </c>
      <c r="BB3198" s="5" t="s">
        <v>322</v>
      </c>
      <c r="BD3198" s="5" t="s">
        <v>323</v>
      </c>
      <c r="BE3198" s="5" t="s">
        <v>324</v>
      </c>
    </row>
    <row r="3199" spans="1:57" x14ac:dyDescent="0.25">
      <c r="A3199" s="5">
        <v>3198</v>
      </c>
      <c r="B3199" s="6">
        <v>42561.751087962963</v>
      </c>
      <c r="D3199" s="5" t="s">
        <v>318</v>
      </c>
      <c r="E3199" s="5" t="s">
        <v>607</v>
      </c>
      <c r="G3199" s="5" t="s">
        <v>64</v>
      </c>
      <c r="H3199" s="5" t="s">
        <v>319</v>
      </c>
      <c r="I3199" s="5" t="s">
        <v>75</v>
      </c>
      <c r="J3199" s="5" t="s">
        <v>65</v>
      </c>
      <c r="K3199" s="5" t="s">
        <v>65</v>
      </c>
      <c r="M3199" s="5" t="s">
        <v>263</v>
      </c>
      <c r="N3199" s="5" t="s">
        <v>66</v>
      </c>
      <c r="O3199" s="7">
        <v>0</v>
      </c>
      <c r="P3199" s="7">
        <v>0</v>
      </c>
      <c r="Q3199" s="7">
        <v>0</v>
      </c>
      <c r="R3199" s="7">
        <v>0</v>
      </c>
      <c r="T3199" s="5">
        <v>0</v>
      </c>
      <c r="W3199" s="5">
        <v>0</v>
      </c>
      <c r="Y3199" s="5">
        <v>0</v>
      </c>
      <c r="Z3199" s="5">
        <v>0</v>
      </c>
      <c r="AB3199" s="5">
        <v>0</v>
      </c>
      <c r="AC3199" s="5">
        <v>0</v>
      </c>
      <c r="AE3199" s="5">
        <v>0</v>
      </c>
      <c r="AF3199" s="5">
        <v>0</v>
      </c>
      <c r="AH3199" s="5">
        <v>0</v>
      </c>
      <c r="AJ3199" s="7">
        <v>0</v>
      </c>
      <c r="AZ3199" s="5" t="s">
        <v>175</v>
      </c>
      <c r="BB3199" s="5" t="s">
        <v>77</v>
      </c>
      <c r="BD3199" s="5" t="s">
        <v>394</v>
      </c>
      <c r="BE3199" s="5" t="s">
        <v>67</v>
      </c>
    </row>
    <row r="3200" spans="1:57" x14ac:dyDescent="0.25">
      <c r="A3200" s="5">
        <v>3199</v>
      </c>
      <c r="B3200" s="6">
        <v>42561.749583333331</v>
      </c>
      <c r="D3200" s="5" t="s">
        <v>318</v>
      </c>
      <c r="E3200" s="5" t="s">
        <v>607</v>
      </c>
      <c r="G3200" s="5" t="s">
        <v>64</v>
      </c>
      <c r="H3200" s="5" t="s">
        <v>319</v>
      </c>
      <c r="I3200" s="5" t="s">
        <v>75</v>
      </c>
      <c r="J3200" s="5" t="s">
        <v>65</v>
      </c>
      <c r="K3200" s="5" t="s">
        <v>65</v>
      </c>
      <c r="M3200" s="5" t="s">
        <v>66</v>
      </c>
      <c r="N3200" s="5" t="s">
        <v>66</v>
      </c>
      <c r="O3200" s="7">
        <v>0</v>
      </c>
      <c r="P3200" s="7">
        <v>0</v>
      </c>
      <c r="Q3200" s="7">
        <v>0</v>
      </c>
      <c r="R3200" s="7">
        <v>0</v>
      </c>
      <c r="T3200" s="5">
        <v>0</v>
      </c>
      <c r="W3200" s="5">
        <v>0</v>
      </c>
      <c r="Y3200" s="5">
        <v>0</v>
      </c>
      <c r="Z3200" s="5">
        <v>0</v>
      </c>
      <c r="AB3200" s="5">
        <v>0</v>
      </c>
      <c r="AC3200" s="5">
        <v>0</v>
      </c>
      <c r="AE3200" s="5">
        <v>0</v>
      </c>
      <c r="AF3200" s="5">
        <v>0</v>
      </c>
      <c r="AH3200" s="5">
        <v>0</v>
      </c>
      <c r="AJ3200" s="7">
        <v>0</v>
      </c>
      <c r="AZ3200" s="5" t="s">
        <v>175</v>
      </c>
      <c r="BB3200" s="5" t="s">
        <v>77</v>
      </c>
      <c r="BD3200" s="5" t="s">
        <v>394</v>
      </c>
      <c r="BE3200" s="5" t="s">
        <v>67</v>
      </c>
    </row>
    <row r="3201" spans="1:57" x14ac:dyDescent="0.25">
      <c r="A3201" s="5">
        <v>3200</v>
      </c>
      <c r="B3201" s="6">
        <v>42561.743888888886</v>
      </c>
      <c r="D3201" s="5" t="s">
        <v>317</v>
      </c>
      <c r="E3201" s="5" t="s">
        <v>318</v>
      </c>
      <c r="F3201" s="5" t="s">
        <v>317</v>
      </c>
      <c r="G3201" s="5" t="s">
        <v>80</v>
      </c>
      <c r="H3201" s="5" t="s">
        <v>319</v>
      </c>
      <c r="I3201" s="5" t="s">
        <v>320</v>
      </c>
      <c r="J3201" s="5" t="s">
        <v>65</v>
      </c>
      <c r="K3201" s="5" t="s">
        <v>65</v>
      </c>
      <c r="M3201" s="5" t="s">
        <v>321</v>
      </c>
      <c r="N3201" s="5" t="s">
        <v>66</v>
      </c>
      <c r="O3201" s="7">
        <v>0</v>
      </c>
      <c r="P3201" s="7">
        <v>0</v>
      </c>
      <c r="Q3201" s="7">
        <v>0</v>
      </c>
      <c r="R3201" s="7">
        <v>0</v>
      </c>
      <c r="T3201" s="5">
        <v>0</v>
      </c>
      <c r="W3201" s="5">
        <v>0</v>
      </c>
      <c r="Y3201" s="5">
        <v>0</v>
      </c>
      <c r="Z3201" s="5">
        <v>0</v>
      </c>
      <c r="AB3201" s="5">
        <v>0</v>
      </c>
      <c r="AC3201" s="5">
        <v>0</v>
      </c>
      <c r="AE3201" s="5">
        <v>0</v>
      </c>
      <c r="AF3201" s="5">
        <v>0</v>
      </c>
      <c r="AH3201" s="5">
        <v>0</v>
      </c>
      <c r="AJ3201" s="7">
        <v>0</v>
      </c>
      <c r="BB3201" s="5" t="s">
        <v>322</v>
      </c>
      <c r="BD3201" s="5" t="s">
        <v>323</v>
      </c>
      <c r="BE3201" s="5" t="s">
        <v>324</v>
      </c>
    </row>
    <row r="3202" spans="1:57" x14ac:dyDescent="0.25">
      <c r="A3202" s="5">
        <v>3201</v>
      </c>
      <c r="B3202" s="6">
        <v>42561.741979166669</v>
      </c>
      <c r="D3202" s="5" t="s">
        <v>317</v>
      </c>
      <c r="E3202" s="5" t="s">
        <v>318</v>
      </c>
      <c r="F3202" s="5" t="s">
        <v>317</v>
      </c>
      <c r="G3202" s="5" t="s">
        <v>80</v>
      </c>
      <c r="H3202" s="5" t="s">
        <v>319</v>
      </c>
      <c r="I3202" s="5" t="s">
        <v>320</v>
      </c>
      <c r="J3202" s="5" t="s">
        <v>65</v>
      </c>
      <c r="K3202" s="5" t="s">
        <v>65</v>
      </c>
      <c r="M3202" s="5" t="s">
        <v>363</v>
      </c>
      <c r="N3202" s="5" t="s">
        <v>66</v>
      </c>
      <c r="O3202" s="7">
        <v>0</v>
      </c>
      <c r="P3202" s="7">
        <v>0</v>
      </c>
      <c r="Q3202" s="7">
        <v>0</v>
      </c>
      <c r="R3202" s="7">
        <v>0</v>
      </c>
      <c r="T3202" s="5">
        <v>0</v>
      </c>
      <c r="W3202" s="5">
        <v>0</v>
      </c>
      <c r="Y3202" s="5">
        <v>0</v>
      </c>
      <c r="Z3202" s="5">
        <v>0</v>
      </c>
      <c r="AB3202" s="5">
        <v>0</v>
      </c>
      <c r="AC3202" s="5">
        <v>0</v>
      </c>
      <c r="AE3202" s="5">
        <v>0</v>
      </c>
      <c r="AF3202" s="5">
        <v>0</v>
      </c>
      <c r="AH3202" s="5">
        <v>0</v>
      </c>
      <c r="AJ3202" s="7">
        <v>0</v>
      </c>
      <c r="BB3202" s="5" t="s">
        <v>322</v>
      </c>
      <c r="BD3202" s="5" t="s">
        <v>323</v>
      </c>
      <c r="BE3202" s="5" t="s">
        <v>324</v>
      </c>
    </row>
    <row r="3203" spans="1:57" x14ac:dyDescent="0.25">
      <c r="A3203" s="5">
        <v>3202</v>
      </c>
      <c r="B3203" s="6">
        <v>42561.741585648146</v>
      </c>
      <c r="D3203" s="5" t="s">
        <v>317</v>
      </c>
      <c r="E3203" s="5" t="s">
        <v>318</v>
      </c>
      <c r="F3203" s="5" t="s">
        <v>317</v>
      </c>
      <c r="G3203" s="5" t="s">
        <v>80</v>
      </c>
      <c r="H3203" s="5" t="s">
        <v>319</v>
      </c>
      <c r="I3203" s="5" t="s">
        <v>320</v>
      </c>
      <c r="J3203" s="5" t="s">
        <v>65</v>
      </c>
      <c r="K3203" s="5" t="s">
        <v>65</v>
      </c>
      <c r="M3203" s="5" t="s">
        <v>363</v>
      </c>
      <c r="N3203" s="5" t="s">
        <v>66</v>
      </c>
      <c r="O3203" s="7">
        <v>0</v>
      </c>
      <c r="P3203" s="7">
        <v>0</v>
      </c>
      <c r="Q3203" s="7">
        <v>0</v>
      </c>
      <c r="R3203" s="7">
        <v>0</v>
      </c>
      <c r="T3203" s="5">
        <v>0</v>
      </c>
      <c r="W3203" s="5">
        <v>0</v>
      </c>
      <c r="Y3203" s="5">
        <v>0</v>
      </c>
      <c r="Z3203" s="5">
        <v>0</v>
      </c>
      <c r="AB3203" s="5">
        <v>0</v>
      </c>
      <c r="AC3203" s="5">
        <v>0</v>
      </c>
      <c r="AE3203" s="5">
        <v>0</v>
      </c>
      <c r="AF3203" s="5">
        <v>0</v>
      </c>
      <c r="AH3203" s="5">
        <v>0</v>
      </c>
      <c r="AJ3203" s="7">
        <v>0</v>
      </c>
      <c r="BB3203" s="5" t="s">
        <v>322</v>
      </c>
      <c r="BD3203" s="5" t="s">
        <v>323</v>
      </c>
      <c r="BE3203" s="5" t="s">
        <v>324</v>
      </c>
    </row>
    <row r="3204" spans="1:57" x14ac:dyDescent="0.25">
      <c r="A3204" s="5">
        <v>3203</v>
      </c>
      <c r="B3204" s="6">
        <v>42561.741215277776</v>
      </c>
      <c r="C3204" s="6">
        <v>42561.823298611111</v>
      </c>
      <c r="D3204" s="5" t="s">
        <v>336</v>
      </c>
      <c r="E3204" s="5" t="s">
        <v>241</v>
      </c>
      <c r="F3204" s="5" t="s">
        <v>337</v>
      </c>
      <c r="G3204" s="5" t="s">
        <v>64</v>
      </c>
      <c r="H3204" s="5" t="s">
        <v>319</v>
      </c>
      <c r="I3204" s="5" t="s">
        <v>69</v>
      </c>
      <c r="J3204" s="5" t="s">
        <v>65</v>
      </c>
      <c r="K3204" s="5" t="s">
        <v>65</v>
      </c>
      <c r="L3204" s="5">
        <v>90418</v>
      </c>
      <c r="M3204" s="5" t="s">
        <v>70</v>
      </c>
      <c r="N3204" s="5" t="s">
        <v>70</v>
      </c>
      <c r="O3204" s="7">
        <v>0</v>
      </c>
      <c r="P3204" s="7">
        <v>0</v>
      </c>
      <c r="Q3204" s="7">
        <v>0</v>
      </c>
      <c r="R3204" s="7">
        <v>0</v>
      </c>
      <c r="T3204" s="5">
        <v>33</v>
      </c>
      <c r="U3204" s="5">
        <v>0</v>
      </c>
      <c r="V3204" s="5">
        <v>0</v>
      </c>
      <c r="W3204" s="5">
        <v>0</v>
      </c>
      <c r="Z3204" s="5">
        <v>0</v>
      </c>
      <c r="AC3204" s="5">
        <v>0</v>
      </c>
      <c r="AF3204" s="5">
        <v>0</v>
      </c>
      <c r="AI3204" s="7">
        <v>1016.4785000000001</v>
      </c>
      <c r="AJ3204" s="7">
        <v>8.6900000000000005E-2</v>
      </c>
      <c r="AK3204" s="5" t="s">
        <v>149</v>
      </c>
      <c r="AZ3204" s="5" t="s">
        <v>186</v>
      </c>
      <c r="BB3204" s="5" t="s">
        <v>71</v>
      </c>
    </row>
    <row r="3205" spans="1:57" x14ac:dyDescent="0.25">
      <c r="A3205" s="5">
        <v>3204</v>
      </c>
      <c r="B3205" s="6">
        <v>42561.737025462964</v>
      </c>
      <c r="D3205" s="5" t="s">
        <v>317</v>
      </c>
      <c r="E3205" s="5" t="s">
        <v>318</v>
      </c>
      <c r="F3205" s="5" t="s">
        <v>317</v>
      </c>
      <c r="G3205" s="5" t="s">
        <v>80</v>
      </c>
      <c r="H3205" s="5" t="s">
        <v>319</v>
      </c>
      <c r="I3205" s="5" t="s">
        <v>320</v>
      </c>
      <c r="J3205" s="5" t="s">
        <v>65</v>
      </c>
      <c r="K3205" s="5" t="s">
        <v>65</v>
      </c>
      <c r="M3205" s="5" t="s">
        <v>349</v>
      </c>
      <c r="N3205" s="5" t="s">
        <v>66</v>
      </c>
      <c r="O3205" s="7">
        <v>0</v>
      </c>
      <c r="P3205" s="7">
        <v>0</v>
      </c>
      <c r="Q3205" s="7">
        <v>0</v>
      </c>
      <c r="R3205" s="7">
        <v>0</v>
      </c>
      <c r="T3205" s="5">
        <v>0</v>
      </c>
      <c r="W3205" s="5">
        <v>0</v>
      </c>
      <c r="Y3205" s="5">
        <v>0</v>
      </c>
      <c r="Z3205" s="5">
        <v>0</v>
      </c>
      <c r="AB3205" s="5">
        <v>0</v>
      </c>
      <c r="AC3205" s="5">
        <v>0</v>
      </c>
      <c r="AE3205" s="5">
        <v>0</v>
      </c>
      <c r="AF3205" s="5">
        <v>0</v>
      </c>
      <c r="AH3205" s="5">
        <v>0</v>
      </c>
      <c r="AJ3205" s="7">
        <v>0</v>
      </c>
      <c r="BB3205" s="5" t="s">
        <v>322</v>
      </c>
      <c r="BD3205" s="5" t="s">
        <v>323</v>
      </c>
      <c r="BE3205" s="5" t="s">
        <v>324</v>
      </c>
    </row>
    <row r="3206" spans="1:57" x14ac:dyDescent="0.25">
      <c r="A3206" s="5">
        <v>3205</v>
      </c>
      <c r="B3206" s="6">
        <v>42561.691921296297</v>
      </c>
      <c r="C3206" s="6">
        <v>42561.836469907408</v>
      </c>
      <c r="D3206" s="5" t="s">
        <v>336</v>
      </c>
      <c r="E3206" s="5" t="s">
        <v>241</v>
      </c>
      <c r="F3206" s="5" t="s">
        <v>337</v>
      </c>
      <c r="G3206" s="5" t="s">
        <v>64</v>
      </c>
      <c r="H3206" s="5" t="s">
        <v>319</v>
      </c>
      <c r="I3206" s="5" t="s">
        <v>69</v>
      </c>
      <c r="J3206" s="5" t="s">
        <v>65</v>
      </c>
      <c r="K3206" s="5" t="s">
        <v>65</v>
      </c>
      <c r="L3206" s="5">
        <v>933617</v>
      </c>
      <c r="M3206" s="5" t="s">
        <v>70</v>
      </c>
      <c r="N3206" s="5" t="s">
        <v>70</v>
      </c>
      <c r="O3206" s="7">
        <v>0</v>
      </c>
      <c r="P3206" s="7">
        <v>0</v>
      </c>
      <c r="Q3206" s="7">
        <v>0</v>
      </c>
      <c r="R3206" s="7">
        <v>0</v>
      </c>
      <c r="T3206" s="5">
        <v>33</v>
      </c>
      <c r="U3206" s="5">
        <v>0</v>
      </c>
      <c r="V3206" s="5">
        <v>0</v>
      </c>
      <c r="W3206" s="5">
        <v>0</v>
      </c>
      <c r="Z3206" s="5">
        <v>0</v>
      </c>
      <c r="AC3206" s="5">
        <v>0</v>
      </c>
      <c r="AF3206" s="5">
        <v>0</v>
      </c>
      <c r="AI3206" s="7">
        <v>1017.3691</v>
      </c>
      <c r="AJ3206" s="7">
        <v>0.89059999999999995</v>
      </c>
      <c r="AK3206" s="5" t="s">
        <v>148</v>
      </c>
      <c r="AZ3206" s="5" t="s">
        <v>185</v>
      </c>
      <c r="BB3206" s="5" t="s">
        <v>74</v>
      </c>
    </row>
    <row r="3207" spans="1:57" x14ac:dyDescent="0.25">
      <c r="A3207" s="5">
        <v>3206</v>
      </c>
      <c r="B3207" s="6">
        <v>42561.689270833333</v>
      </c>
      <c r="D3207" s="5" t="s">
        <v>318</v>
      </c>
      <c r="E3207" s="5" t="s">
        <v>607</v>
      </c>
      <c r="G3207" s="5" t="s">
        <v>64</v>
      </c>
      <c r="H3207" s="5" t="s">
        <v>319</v>
      </c>
      <c r="I3207" s="5" t="s">
        <v>75</v>
      </c>
      <c r="J3207" s="5" t="s">
        <v>65</v>
      </c>
      <c r="K3207" s="5" t="s">
        <v>65</v>
      </c>
      <c r="M3207" s="5" t="s">
        <v>201</v>
      </c>
      <c r="N3207" s="5" t="s">
        <v>76</v>
      </c>
      <c r="O3207" s="7">
        <v>0</v>
      </c>
      <c r="P3207" s="7">
        <v>0</v>
      </c>
      <c r="Q3207" s="7">
        <v>0</v>
      </c>
      <c r="R3207" s="7">
        <v>0</v>
      </c>
      <c r="T3207" s="5">
        <v>0</v>
      </c>
      <c r="W3207" s="5">
        <v>0</v>
      </c>
      <c r="Y3207" s="5">
        <v>0</v>
      </c>
      <c r="Z3207" s="5">
        <v>0</v>
      </c>
      <c r="AB3207" s="5">
        <v>0</v>
      </c>
      <c r="AC3207" s="5">
        <v>0</v>
      </c>
      <c r="AE3207" s="5">
        <v>0</v>
      </c>
      <c r="AF3207" s="5">
        <v>0</v>
      </c>
      <c r="AH3207" s="5">
        <v>0</v>
      </c>
      <c r="AJ3207" s="7">
        <v>0</v>
      </c>
      <c r="AZ3207" s="5" t="s">
        <v>175</v>
      </c>
      <c r="BB3207" s="5" t="s">
        <v>77</v>
      </c>
      <c r="BD3207" s="5" t="s">
        <v>353</v>
      </c>
      <c r="BE3207" s="5" t="s">
        <v>67</v>
      </c>
    </row>
    <row r="3208" spans="1:57" x14ac:dyDescent="0.25">
      <c r="A3208" s="5">
        <v>3207</v>
      </c>
      <c r="B3208" s="6">
        <v>42561.683194444442</v>
      </c>
      <c r="D3208" s="5" t="s">
        <v>607</v>
      </c>
      <c r="E3208" s="5" t="s">
        <v>318</v>
      </c>
      <c r="G3208" s="5" t="s">
        <v>64</v>
      </c>
      <c r="H3208" s="5" t="s">
        <v>319</v>
      </c>
      <c r="I3208" s="5" t="s">
        <v>176</v>
      </c>
      <c r="J3208" s="5" t="s">
        <v>65</v>
      </c>
      <c r="K3208" s="5" t="s">
        <v>65</v>
      </c>
      <c r="M3208" s="5" t="s">
        <v>255</v>
      </c>
      <c r="N3208" s="5" t="s">
        <v>76</v>
      </c>
      <c r="O3208" s="7">
        <v>0</v>
      </c>
      <c r="P3208" s="7">
        <v>0</v>
      </c>
      <c r="Q3208" s="7">
        <v>0</v>
      </c>
      <c r="R3208" s="7">
        <v>0</v>
      </c>
      <c r="T3208" s="5">
        <v>0</v>
      </c>
      <c r="W3208" s="5">
        <v>0</v>
      </c>
      <c r="Y3208" s="5">
        <v>0</v>
      </c>
      <c r="Z3208" s="5">
        <v>0</v>
      </c>
      <c r="AB3208" s="5">
        <v>0</v>
      </c>
      <c r="AC3208" s="5">
        <v>0</v>
      </c>
      <c r="AE3208" s="5">
        <v>0</v>
      </c>
      <c r="AF3208" s="5">
        <v>0</v>
      </c>
      <c r="AH3208" s="5">
        <v>0</v>
      </c>
      <c r="AJ3208" s="7">
        <v>0</v>
      </c>
      <c r="AZ3208" s="5" t="s">
        <v>175</v>
      </c>
      <c r="BB3208" s="5" t="s">
        <v>178</v>
      </c>
      <c r="BD3208" s="5" t="s">
        <v>361</v>
      </c>
      <c r="BE3208" s="5" t="s">
        <v>67</v>
      </c>
    </row>
    <row r="3209" spans="1:57" x14ac:dyDescent="0.25">
      <c r="A3209" s="5">
        <v>3208</v>
      </c>
      <c r="B3209" s="6">
        <v>42561.414618055554</v>
      </c>
      <c r="C3209" s="6">
        <v>42561.530648148146</v>
      </c>
      <c r="D3209" s="5" t="s">
        <v>336</v>
      </c>
      <c r="E3209" s="5" t="s">
        <v>241</v>
      </c>
      <c r="F3209" s="5" t="s">
        <v>337</v>
      </c>
      <c r="G3209" s="5" t="s">
        <v>64</v>
      </c>
      <c r="H3209" s="5" t="s">
        <v>319</v>
      </c>
      <c r="I3209" s="5" t="s">
        <v>69</v>
      </c>
      <c r="J3209" s="5" t="s">
        <v>65</v>
      </c>
      <c r="K3209" s="5" t="s">
        <v>65</v>
      </c>
      <c r="L3209" s="5">
        <v>31592</v>
      </c>
      <c r="M3209" s="5" t="s">
        <v>70</v>
      </c>
      <c r="N3209" s="5" t="s">
        <v>70</v>
      </c>
      <c r="O3209" s="7">
        <v>0</v>
      </c>
      <c r="P3209" s="7">
        <v>0</v>
      </c>
      <c r="Q3209" s="7">
        <v>0</v>
      </c>
      <c r="R3209" s="7">
        <v>0</v>
      </c>
      <c r="T3209" s="5">
        <v>33</v>
      </c>
      <c r="U3209" s="5">
        <v>0</v>
      </c>
      <c r="V3209" s="5">
        <v>0</v>
      </c>
      <c r="W3209" s="5">
        <v>0</v>
      </c>
      <c r="Z3209" s="5">
        <v>0</v>
      </c>
      <c r="AC3209" s="5">
        <v>0</v>
      </c>
      <c r="AF3209" s="5">
        <v>0</v>
      </c>
      <c r="AI3209" s="7">
        <v>1017.3994</v>
      </c>
      <c r="AJ3209" s="7">
        <v>3.0300000000000001E-2</v>
      </c>
      <c r="AK3209" s="5" t="s">
        <v>148</v>
      </c>
      <c r="AZ3209" s="5" t="s">
        <v>185</v>
      </c>
      <c r="BB3209" s="5" t="s">
        <v>74</v>
      </c>
    </row>
    <row r="3210" spans="1:57" x14ac:dyDescent="0.25">
      <c r="A3210" s="5">
        <v>3209</v>
      </c>
      <c r="B3210" s="6">
        <v>42561.277256944442</v>
      </c>
      <c r="C3210" s="6">
        <v>42561.299699074072</v>
      </c>
      <c r="D3210" s="5" t="s">
        <v>336</v>
      </c>
      <c r="E3210" s="5" t="s">
        <v>68</v>
      </c>
      <c r="G3210" s="5" t="s">
        <v>64</v>
      </c>
      <c r="H3210" s="5" t="s">
        <v>319</v>
      </c>
      <c r="I3210" s="5" t="s">
        <v>69</v>
      </c>
      <c r="J3210" s="5" t="s">
        <v>65</v>
      </c>
      <c r="K3210" s="5" t="s">
        <v>65</v>
      </c>
      <c r="L3210" s="5">
        <v>40872</v>
      </c>
      <c r="M3210" s="5" t="s">
        <v>70</v>
      </c>
      <c r="N3210" s="5" t="s">
        <v>70</v>
      </c>
      <c r="O3210" s="7">
        <v>0</v>
      </c>
      <c r="P3210" s="7">
        <v>0</v>
      </c>
      <c r="Q3210" s="7">
        <v>0</v>
      </c>
      <c r="R3210" s="7">
        <v>0</v>
      </c>
      <c r="T3210" s="5">
        <v>33</v>
      </c>
      <c r="U3210" s="5">
        <v>0</v>
      </c>
      <c r="V3210" s="5">
        <v>0</v>
      </c>
      <c r="W3210" s="5">
        <v>0</v>
      </c>
      <c r="Z3210" s="5">
        <v>0</v>
      </c>
      <c r="AC3210" s="5">
        <v>0</v>
      </c>
      <c r="AF3210" s="5">
        <v>0</v>
      </c>
      <c r="AI3210" s="7">
        <v>1017.4385</v>
      </c>
      <c r="AJ3210" s="7">
        <v>3.9100000000000003E-2</v>
      </c>
      <c r="AK3210" s="5" t="s">
        <v>148</v>
      </c>
      <c r="AZ3210" s="5" t="s">
        <v>185</v>
      </c>
      <c r="BB3210" s="5" t="s">
        <v>74</v>
      </c>
    </row>
    <row r="3211" spans="1:57" x14ac:dyDescent="0.25">
      <c r="A3211" s="5">
        <v>3210</v>
      </c>
      <c r="B3211" s="6">
        <v>42561.277256944442</v>
      </c>
      <c r="C3211" s="6">
        <v>42561.299699074072</v>
      </c>
      <c r="D3211" s="5" t="s">
        <v>336</v>
      </c>
      <c r="E3211" s="5" t="s">
        <v>68</v>
      </c>
      <c r="G3211" s="5" t="s">
        <v>64</v>
      </c>
      <c r="H3211" s="5" t="s">
        <v>319</v>
      </c>
      <c r="I3211" s="5" t="s">
        <v>69</v>
      </c>
      <c r="J3211" s="5" t="s">
        <v>65</v>
      </c>
      <c r="K3211" s="5" t="s">
        <v>65</v>
      </c>
      <c r="L3211" s="5">
        <v>5813</v>
      </c>
      <c r="M3211" s="5" t="s">
        <v>70</v>
      </c>
      <c r="N3211" s="5" t="s">
        <v>70</v>
      </c>
      <c r="O3211" s="7">
        <v>0</v>
      </c>
      <c r="P3211" s="7">
        <v>0</v>
      </c>
      <c r="Q3211" s="7">
        <v>0</v>
      </c>
      <c r="R3211" s="7">
        <v>0</v>
      </c>
      <c r="T3211" s="5">
        <v>33</v>
      </c>
      <c r="U3211" s="5">
        <v>0</v>
      </c>
      <c r="V3211" s="5">
        <v>0</v>
      </c>
      <c r="W3211" s="5">
        <v>0</v>
      </c>
      <c r="Z3211" s="5">
        <v>0</v>
      </c>
      <c r="AC3211" s="5">
        <v>0</v>
      </c>
      <c r="AF3211" s="5">
        <v>0</v>
      </c>
      <c r="AI3211" s="7">
        <v>1017.4443</v>
      </c>
      <c r="AJ3211" s="7">
        <v>5.8999999999999999E-3</v>
      </c>
      <c r="AK3211" s="5" t="s">
        <v>149</v>
      </c>
      <c r="AZ3211" s="5" t="s">
        <v>186</v>
      </c>
      <c r="BB3211" s="5" t="s">
        <v>71</v>
      </c>
    </row>
    <row r="3212" spans="1:57" x14ac:dyDescent="0.25">
      <c r="A3212" s="5">
        <v>3211</v>
      </c>
      <c r="B3212" s="6">
        <v>42561.059201388889</v>
      </c>
      <c r="D3212" s="5" t="s">
        <v>318</v>
      </c>
      <c r="E3212" s="5" t="s">
        <v>863</v>
      </c>
      <c r="G3212" s="5" t="s">
        <v>64</v>
      </c>
      <c r="H3212" s="5" t="s">
        <v>319</v>
      </c>
      <c r="I3212" s="5" t="s">
        <v>75</v>
      </c>
      <c r="J3212" s="5" t="s">
        <v>65</v>
      </c>
      <c r="K3212" s="5" t="s">
        <v>65</v>
      </c>
      <c r="M3212" s="5" t="s">
        <v>642</v>
      </c>
      <c r="N3212" s="5" t="s">
        <v>76</v>
      </c>
      <c r="O3212" s="7">
        <v>0</v>
      </c>
      <c r="P3212" s="7">
        <v>0</v>
      </c>
      <c r="Q3212" s="7">
        <v>0</v>
      </c>
      <c r="R3212" s="7">
        <v>0</v>
      </c>
      <c r="T3212" s="5">
        <v>0</v>
      </c>
      <c r="W3212" s="5">
        <v>0</v>
      </c>
      <c r="Y3212" s="5">
        <v>0</v>
      </c>
      <c r="Z3212" s="5">
        <v>0</v>
      </c>
      <c r="AB3212" s="5">
        <v>0</v>
      </c>
      <c r="AC3212" s="5">
        <v>0</v>
      </c>
      <c r="AE3212" s="5">
        <v>0</v>
      </c>
      <c r="AF3212" s="5">
        <v>0</v>
      </c>
      <c r="AH3212" s="5">
        <v>0</v>
      </c>
      <c r="AJ3212" s="7">
        <v>0</v>
      </c>
      <c r="AZ3212" s="5" t="s">
        <v>175</v>
      </c>
      <c r="BB3212" s="5" t="s">
        <v>77</v>
      </c>
      <c r="BD3212" s="5" t="s">
        <v>355</v>
      </c>
      <c r="BE3212" s="5" t="s">
        <v>67</v>
      </c>
    </row>
    <row r="3213" spans="1:57" x14ac:dyDescent="0.25">
      <c r="A3213" s="5">
        <v>3212</v>
      </c>
      <c r="B3213" s="6">
        <v>42561.057754629626</v>
      </c>
      <c r="C3213" s="6">
        <v>42561.145613425928</v>
      </c>
      <c r="D3213" s="5" t="s">
        <v>336</v>
      </c>
      <c r="E3213" s="5" t="s">
        <v>241</v>
      </c>
      <c r="F3213" s="5" t="s">
        <v>337</v>
      </c>
      <c r="G3213" s="5" t="s">
        <v>64</v>
      </c>
      <c r="H3213" s="5" t="s">
        <v>319</v>
      </c>
      <c r="I3213" s="5" t="s">
        <v>69</v>
      </c>
      <c r="J3213" s="5" t="s">
        <v>65</v>
      </c>
      <c r="K3213" s="5" t="s">
        <v>65</v>
      </c>
      <c r="L3213" s="5">
        <v>19287</v>
      </c>
      <c r="M3213" s="5" t="s">
        <v>70</v>
      </c>
      <c r="N3213" s="5" t="s">
        <v>70</v>
      </c>
      <c r="O3213" s="7">
        <v>0</v>
      </c>
      <c r="P3213" s="7">
        <v>0</v>
      </c>
      <c r="Q3213" s="7">
        <v>0</v>
      </c>
      <c r="R3213" s="7">
        <v>0</v>
      </c>
      <c r="T3213" s="5">
        <v>33</v>
      </c>
      <c r="U3213" s="5">
        <v>0</v>
      </c>
      <c r="V3213" s="5">
        <v>0</v>
      </c>
      <c r="W3213" s="5">
        <v>0</v>
      </c>
      <c r="Z3213" s="5">
        <v>0</v>
      </c>
      <c r="AC3213" s="5">
        <v>0</v>
      </c>
      <c r="AF3213" s="5">
        <v>0</v>
      </c>
      <c r="AI3213" s="7">
        <v>1017.4629</v>
      </c>
      <c r="AJ3213" s="7">
        <v>1.8599999999999998E-2</v>
      </c>
      <c r="AK3213" s="5" t="s">
        <v>148</v>
      </c>
      <c r="AZ3213" s="5" t="s">
        <v>185</v>
      </c>
      <c r="BB3213" s="5" t="s">
        <v>74</v>
      </c>
    </row>
    <row r="3214" spans="1:57" x14ac:dyDescent="0.25">
      <c r="A3214" s="5">
        <v>3213</v>
      </c>
      <c r="B3214" s="6">
        <v>42560.983124999999</v>
      </c>
      <c r="D3214" s="5" t="s">
        <v>318</v>
      </c>
      <c r="E3214" s="5" t="s">
        <v>786</v>
      </c>
      <c r="G3214" s="5" t="s">
        <v>64</v>
      </c>
      <c r="H3214" s="5" t="s">
        <v>319</v>
      </c>
      <c r="I3214" s="5" t="s">
        <v>75</v>
      </c>
      <c r="J3214" s="5" t="s">
        <v>65</v>
      </c>
      <c r="K3214" s="5" t="s">
        <v>65</v>
      </c>
      <c r="M3214" s="5" t="s">
        <v>232</v>
      </c>
      <c r="N3214" s="5" t="s">
        <v>76</v>
      </c>
      <c r="O3214" s="7">
        <v>0</v>
      </c>
      <c r="P3214" s="7">
        <v>0</v>
      </c>
      <c r="Q3214" s="7">
        <v>0</v>
      </c>
      <c r="R3214" s="7">
        <v>0</v>
      </c>
      <c r="T3214" s="5">
        <v>0</v>
      </c>
      <c r="W3214" s="5">
        <v>0</v>
      </c>
      <c r="Y3214" s="5">
        <v>0</v>
      </c>
      <c r="Z3214" s="5">
        <v>0</v>
      </c>
      <c r="AB3214" s="5">
        <v>0</v>
      </c>
      <c r="AC3214" s="5">
        <v>0</v>
      </c>
      <c r="AE3214" s="5">
        <v>0</v>
      </c>
      <c r="AF3214" s="5">
        <v>0</v>
      </c>
      <c r="AH3214" s="5">
        <v>0</v>
      </c>
      <c r="AJ3214" s="7">
        <v>0</v>
      </c>
      <c r="AZ3214" s="5" t="s">
        <v>175</v>
      </c>
      <c r="BB3214" s="5" t="s">
        <v>77</v>
      </c>
      <c r="BD3214" s="5" t="s">
        <v>353</v>
      </c>
      <c r="BE3214" s="5" t="s">
        <v>67</v>
      </c>
    </row>
    <row r="3215" spans="1:57" x14ac:dyDescent="0.25">
      <c r="A3215" s="5">
        <v>3214</v>
      </c>
      <c r="B3215" s="6">
        <v>42560.946087962962</v>
      </c>
      <c r="C3215" s="6">
        <v>42561.144224537034</v>
      </c>
      <c r="D3215" s="5" t="s">
        <v>336</v>
      </c>
      <c r="E3215" s="5" t="s">
        <v>241</v>
      </c>
      <c r="F3215" s="5" t="s">
        <v>337</v>
      </c>
      <c r="G3215" s="5" t="s">
        <v>64</v>
      </c>
      <c r="H3215" s="5" t="s">
        <v>319</v>
      </c>
      <c r="I3215" s="5" t="s">
        <v>69</v>
      </c>
      <c r="J3215" s="5" t="s">
        <v>65</v>
      </c>
      <c r="K3215" s="5" t="s">
        <v>65</v>
      </c>
      <c r="L3215" s="5">
        <v>75851</v>
      </c>
      <c r="M3215" s="5" t="s">
        <v>70</v>
      </c>
      <c r="N3215" s="5" t="s">
        <v>70</v>
      </c>
      <c r="O3215" s="7">
        <v>0</v>
      </c>
      <c r="P3215" s="7">
        <v>0</v>
      </c>
      <c r="Q3215" s="7">
        <v>0</v>
      </c>
      <c r="R3215" s="7">
        <v>0</v>
      </c>
      <c r="T3215" s="5">
        <v>33</v>
      </c>
      <c r="U3215" s="5">
        <v>0</v>
      </c>
      <c r="V3215" s="5">
        <v>0</v>
      </c>
      <c r="W3215" s="5">
        <v>0</v>
      </c>
      <c r="Z3215" s="5">
        <v>0</v>
      </c>
      <c r="AC3215" s="5">
        <v>0</v>
      </c>
      <c r="AF3215" s="5">
        <v>0</v>
      </c>
      <c r="AI3215" s="7">
        <v>1017.5410000000001</v>
      </c>
      <c r="AJ3215" s="7">
        <v>7.3200000000000001E-2</v>
      </c>
      <c r="AK3215" s="5" t="s">
        <v>148</v>
      </c>
      <c r="AZ3215" s="5" t="s">
        <v>185</v>
      </c>
      <c r="BB3215" s="5" t="s">
        <v>74</v>
      </c>
    </row>
    <row r="3216" spans="1:57" x14ac:dyDescent="0.25">
      <c r="A3216" s="5">
        <v>3215</v>
      </c>
      <c r="B3216" s="6">
        <v>42560.946087962962</v>
      </c>
      <c r="C3216" s="6">
        <v>42561.070613425924</v>
      </c>
      <c r="D3216" s="5" t="s">
        <v>336</v>
      </c>
      <c r="E3216" s="5" t="s">
        <v>241</v>
      </c>
      <c r="F3216" s="5" t="s">
        <v>337</v>
      </c>
      <c r="G3216" s="5" t="s">
        <v>64</v>
      </c>
      <c r="H3216" s="5" t="s">
        <v>319</v>
      </c>
      <c r="I3216" s="5" t="s">
        <v>69</v>
      </c>
      <c r="J3216" s="5" t="s">
        <v>65</v>
      </c>
      <c r="K3216" s="5" t="s">
        <v>65</v>
      </c>
      <c r="L3216" s="5">
        <v>9552</v>
      </c>
      <c r="M3216" s="5" t="s">
        <v>70</v>
      </c>
      <c r="N3216" s="5" t="s">
        <v>70</v>
      </c>
      <c r="O3216" s="7">
        <v>0</v>
      </c>
      <c r="P3216" s="7">
        <v>0</v>
      </c>
      <c r="Q3216" s="7">
        <v>0</v>
      </c>
      <c r="R3216" s="7">
        <v>0</v>
      </c>
      <c r="T3216" s="5">
        <v>33</v>
      </c>
      <c r="U3216" s="5">
        <v>0</v>
      </c>
      <c r="V3216" s="5">
        <v>0</v>
      </c>
      <c r="W3216" s="5">
        <v>0</v>
      </c>
      <c r="Z3216" s="5">
        <v>0</v>
      </c>
      <c r="AC3216" s="5">
        <v>0</v>
      </c>
      <c r="AF3216" s="5">
        <v>0</v>
      </c>
      <c r="AI3216" s="7">
        <v>1017.5459</v>
      </c>
      <c r="AJ3216" s="7">
        <v>9.7999999999999997E-3</v>
      </c>
      <c r="AK3216" s="5" t="s">
        <v>149</v>
      </c>
      <c r="AZ3216" s="5" t="s">
        <v>186</v>
      </c>
      <c r="BB3216" s="5" t="s">
        <v>71</v>
      </c>
    </row>
    <row r="3217" spans="1:57" x14ac:dyDescent="0.25">
      <c r="A3217" s="5">
        <v>3216</v>
      </c>
      <c r="B3217" s="6">
        <v>42560.932187500002</v>
      </c>
      <c r="D3217" s="5" t="s">
        <v>356</v>
      </c>
      <c r="E3217" s="5" t="s">
        <v>318</v>
      </c>
      <c r="G3217" s="5" t="s">
        <v>64</v>
      </c>
      <c r="H3217" s="5" t="s">
        <v>319</v>
      </c>
      <c r="I3217" s="5" t="s">
        <v>176</v>
      </c>
      <c r="J3217" s="5" t="s">
        <v>65</v>
      </c>
      <c r="K3217" s="5" t="s">
        <v>65</v>
      </c>
      <c r="M3217" s="5" t="s">
        <v>243</v>
      </c>
      <c r="N3217" s="5" t="s">
        <v>66</v>
      </c>
      <c r="O3217" s="7">
        <v>0</v>
      </c>
      <c r="P3217" s="7">
        <v>0</v>
      </c>
      <c r="Q3217" s="7">
        <v>0</v>
      </c>
      <c r="R3217" s="7">
        <v>0</v>
      </c>
      <c r="T3217" s="5">
        <v>0</v>
      </c>
      <c r="W3217" s="5">
        <v>0</v>
      </c>
      <c r="Y3217" s="5">
        <v>0</v>
      </c>
      <c r="Z3217" s="5">
        <v>0</v>
      </c>
      <c r="AB3217" s="5">
        <v>0</v>
      </c>
      <c r="AC3217" s="5">
        <v>0</v>
      </c>
      <c r="AE3217" s="5">
        <v>0</v>
      </c>
      <c r="AF3217" s="5">
        <v>0</v>
      </c>
      <c r="AH3217" s="5">
        <v>0</v>
      </c>
      <c r="AJ3217" s="7">
        <v>0</v>
      </c>
      <c r="AZ3217" s="5" t="s">
        <v>175</v>
      </c>
      <c r="BB3217" s="5" t="s">
        <v>178</v>
      </c>
      <c r="BD3217" s="5" t="s">
        <v>864</v>
      </c>
      <c r="BE3217" s="5" t="s">
        <v>67</v>
      </c>
    </row>
    <row r="3218" spans="1:57" x14ac:dyDescent="0.25">
      <c r="A3218" s="5">
        <v>3217</v>
      </c>
      <c r="B3218" s="6">
        <v>42560.929652777777</v>
      </c>
      <c r="C3218" s="6">
        <v>42560.963090277779</v>
      </c>
      <c r="D3218" s="5" t="s">
        <v>336</v>
      </c>
      <c r="E3218" s="5" t="s">
        <v>68</v>
      </c>
      <c r="F3218" s="5" t="s">
        <v>337</v>
      </c>
      <c r="G3218" s="5" t="s">
        <v>64</v>
      </c>
      <c r="H3218" s="5" t="s">
        <v>319</v>
      </c>
      <c r="I3218" s="5" t="s">
        <v>69</v>
      </c>
      <c r="J3218" s="5" t="s">
        <v>65</v>
      </c>
      <c r="K3218" s="5" t="s">
        <v>65</v>
      </c>
      <c r="L3218" s="5">
        <v>13931</v>
      </c>
      <c r="M3218" s="5" t="s">
        <v>70</v>
      </c>
      <c r="N3218" s="5" t="s">
        <v>70</v>
      </c>
      <c r="O3218" s="7">
        <v>0</v>
      </c>
      <c r="P3218" s="7">
        <v>0</v>
      </c>
      <c r="Q3218" s="7">
        <v>0</v>
      </c>
      <c r="R3218" s="7">
        <v>0</v>
      </c>
      <c r="T3218" s="5">
        <v>33</v>
      </c>
      <c r="U3218" s="5">
        <v>0</v>
      </c>
      <c r="V3218" s="5">
        <v>0</v>
      </c>
      <c r="W3218" s="5">
        <v>0</v>
      </c>
      <c r="Z3218" s="5">
        <v>0</v>
      </c>
      <c r="AC3218" s="5">
        <v>0</v>
      </c>
      <c r="AF3218" s="5">
        <v>0</v>
      </c>
      <c r="AI3218" s="7">
        <v>1017.5615</v>
      </c>
      <c r="AJ3218" s="7">
        <v>1.37E-2</v>
      </c>
      <c r="AK3218" s="5" t="s">
        <v>149</v>
      </c>
      <c r="AZ3218" s="5" t="s">
        <v>186</v>
      </c>
      <c r="BB3218" s="5" t="s">
        <v>71</v>
      </c>
    </row>
    <row r="3219" spans="1:57" x14ac:dyDescent="0.25">
      <c r="A3219" s="5">
        <v>3218</v>
      </c>
      <c r="B3219" s="6">
        <v>42560.928831018522</v>
      </c>
      <c r="D3219" s="5" t="s">
        <v>318</v>
      </c>
      <c r="E3219" s="5" t="s">
        <v>356</v>
      </c>
      <c r="G3219" s="5" t="s">
        <v>64</v>
      </c>
      <c r="H3219" s="5" t="s">
        <v>319</v>
      </c>
      <c r="I3219" s="5" t="s">
        <v>75</v>
      </c>
      <c r="J3219" s="5" t="s">
        <v>65</v>
      </c>
      <c r="K3219" s="5" t="s">
        <v>65</v>
      </c>
      <c r="M3219" s="5" t="s">
        <v>209</v>
      </c>
      <c r="N3219" s="5" t="s">
        <v>66</v>
      </c>
      <c r="O3219" s="7">
        <v>0</v>
      </c>
      <c r="P3219" s="7">
        <v>0</v>
      </c>
      <c r="Q3219" s="7">
        <v>0</v>
      </c>
      <c r="R3219" s="7">
        <v>0</v>
      </c>
      <c r="T3219" s="5">
        <v>0</v>
      </c>
      <c r="W3219" s="5">
        <v>0</v>
      </c>
      <c r="Y3219" s="5">
        <v>0</v>
      </c>
      <c r="Z3219" s="5">
        <v>0</v>
      </c>
      <c r="AB3219" s="5">
        <v>0</v>
      </c>
      <c r="AC3219" s="5">
        <v>0</v>
      </c>
      <c r="AE3219" s="5">
        <v>0</v>
      </c>
      <c r="AF3219" s="5">
        <v>0</v>
      </c>
      <c r="AH3219" s="5">
        <v>0</v>
      </c>
      <c r="AJ3219" s="7">
        <v>0</v>
      </c>
      <c r="AZ3219" s="5" t="s">
        <v>175</v>
      </c>
      <c r="BB3219" s="5" t="s">
        <v>77</v>
      </c>
      <c r="BD3219" s="5" t="s">
        <v>355</v>
      </c>
      <c r="BE3219" s="5" t="s">
        <v>67</v>
      </c>
    </row>
    <row r="3220" spans="1:57" x14ac:dyDescent="0.25">
      <c r="A3220" s="5">
        <v>3219</v>
      </c>
      <c r="B3220" s="6">
        <v>42560.926388888889</v>
      </c>
      <c r="D3220" s="5" t="s">
        <v>318</v>
      </c>
      <c r="E3220" s="5" t="s">
        <v>356</v>
      </c>
      <c r="G3220" s="5" t="s">
        <v>64</v>
      </c>
      <c r="H3220" s="5" t="s">
        <v>319</v>
      </c>
      <c r="I3220" s="5" t="s">
        <v>75</v>
      </c>
      <c r="J3220" s="5" t="s">
        <v>65</v>
      </c>
      <c r="K3220" s="5" t="s">
        <v>65</v>
      </c>
      <c r="M3220" s="5" t="s">
        <v>348</v>
      </c>
      <c r="N3220" s="5" t="s">
        <v>76</v>
      </c>
      <c r="O3220" s="7">
        <v>0</v>
      </c>
      <c r="P3220" s="7">
        <v>0</v>
      </c>
      <c r="Q3220" s="7">
        <v>0</v>
      </c>
      <c r="R3220" s="7">
        <v>0</v>
      </c>
      <c r="T3220" s="5">
        <v>0</v>
      </c>
      <c r="W3220" s="5">
        <v>0</v>
      </c>
      <c r="Y3220" s="5">
        <v>0</v>
      </c>
      <c r="Z3220" s="5">
        <v>0</v>
      </c>
      <c r="AB3220" s="5">
        <v>0</v>
      </c>
      <c r="AC3220" s="5">
        <v>0</v>
      </c>
      <c r="AE3220" s="5">
        <v>0</v>
      </c>
      <c r="AF3220" s="5">
        <v>0</v>
      </c>
      <c r="AH3220" s="5">
        <v>0</v>
      </c>
      <c r="AJ3220" s="7">
        <v>0</v>
      </c>
      <c r="AZ3220" s="5" t="s">
        <v>175</v>
      </c>
      <c r="BB3220" s="5" t="s">
        <v>77</v>
      </c>
      <c r="BD3220" s="5" t="s">
        <v>353</v>
      </c>
      <c r="BE3220" s="5" t="s">
        <v>67</v>
      </c>
    </row>
    <row r="3221" spans="1:57" x14ac:dyDescent="0.25">
      <c r="A3221" s="5">
        <v>3220</v>
      </c>
      <c r="B3221" s="6">
        <v>42560.91847222222</v>
      </c>
      <c r="D3221" s="5" t="s">
        <v>317</v>
      </c>
      <c r="E3221" s="5" t="s">
        <v>318</v>
      </c>
      <c r="F3221" s="5" t="s">
        <v>317</v>
      </c>
      <c r="G3221" s="5" t="s">
        <v>80</v>
      </c>
      <c r="H3221" s="5" t="s">
        <v>319</v>
      </c>
      <c r="I3221" s="5" t="s">
        <v>320</v>
      </c>
      <c r="J3221" s="5" t="s">
        <v>65</v>
      </c>
      <c r="K3221" s="5" t="s">
        <v>65</v>
      </c>
      <c r="M3221" s="5" t="s">
        <v>222</v>
      </c>
      <c r="N3221" s="5" t="s">
        <v>66</v>
      </c>
      <c r="O3221" s="7">
        <v>0</v>
      </c>
      <c r="P3221" s="7">
        <v>0</v>
      </c>
      <c r="Q3221" s="7">
        <v>0</v>
      </c>
      <c r="R3221" s="7">
        <v>0</v>
      </c>
      <c r="T3221" s="5">
        <v>0</v>
      </c>
      <c r="W3221" s="5">
        <v>0</v>
      </c>
      <c r="Y3221" s="5">
        <v>0</v>
      </c>
      <c r="Z3221" s="5">
        <v>0</v>
      </c>
      <c r="AB3221" s="5">
        <v>0</v>
      </c>
      <c r="AC3221" s="5">
        <v>0</v>
      </c>
      <c r="AE3221" s="5">
        <v>0</v>
      </c>
      <c r="AF3221" s="5">
        <v>0</v>
      </c>
      <c r="AH3221" s="5">
        <v>0</v>
      </c>
      <c r="AJ3221" s="7">
        <v>0</v>
      </c>
      <c r="BB3221" s="5" t="s">
        <v>322</v>
      </c>
      <c r="BD3221" s="5" t="s">
        <v>323</v>
      </c>
      <c r="BE3221" s="5" t="s">
        <v>324</v>
      </c>
    </row>
    <row r="3222" spans="1:57" x14ac:dyDescent="0.25">
      <c r="A3222" s="5">
        <v>3221</v>
      </c>
      <c r="B3222" s="6">
        <v>42560.916631944441</v>
      </c>
      <c r="D3222" s="5" t="s">
        <v>318</v>
      </c>
      <c r="E3222" s="5" t="s">
        <v>423</v>
      </c>
      <c r="G3222" s="5" t="s">
        <v>64</v>
      </c>
      <c r="H3222" s="5" t="s">
        <v>319</v>
      </c>
      <c r="I3222" s="5" t="s">
        <v>75</v>
      </c>
      <c r="J3222" s="5" t="s">
        <v>65</v>
      </c>
      <c r="K3222" s="5" t="s">
        <v>65</v>
      </c>
      <c r="M3222" s="5" t="s">
        <v>755</v>
      </c>
      <c r="N3222" s="5" t="s">
        <v>365</v>
      </c>
      <c r="O3222" s="7">
        <v>0</v>
      </c>
      <c r="P3222" s="7">
        <v>0</v>
      </c>
      <c r="Q3222" s="7">
        <v>0</v>
      </c>
      <c r="R3222" s="7">
        <v>0</v>
      </c>
      <c r="T3222" s="5">
        <v>0</v>
      </c>
      <c r="W3222" s="5">
        <v>0</v>
      </c>
      <c r="Y3222" s="5">
        <v>0</v>
      </c>
      <c r="Z3222" s="5">
        <v>0</v>
      </c>
      <c r="AB3222" s="5">
        <v>0</v>
      </c>
      <c r="AC3222" s="5">
        <v>0</v>
      </c>
      <c r="AE3222" s="5">
        <v>0</v>
      </c>
      <c r="AF3222" s="5">
        <v>0</v>
      </c>
      <c r="AH3222" s="5">
        <v>0</v>
      </c>
      <c r="AJ3222" s="7">
        <v>0</v>
      </c>
      <c r="AZ3222" s="5" t="s">
        <v>175</v>
      </c>
      <c r="BB3222" s="5" t="s">
        <v>77</v>
      </c>
      <c r="BD3222" s="5" t="s">
        <v>331</v>
      </c>
      <c r="BE3222" s="5" t="s">
        <v>67</v>
      </c>
    </row>
    <row r="3223" spans="1:57" x14ac:dyDescent="0.25">
      <c r="A3223" s="5">
        <v>3222</v>
      </c>
      <c r="B3223" s="6">
        <v>42560.901782407411</v>
      </c>
      <c r="C3223" s="6">
        <v>42560.963090277779</v>
      </c>
      <c r="D3223" s="5" t="s">
        <v>336</v>
      </c>
      <c r="E3223" s="5" t="s">
        <v>68</v>
      </c>
      <c r="F3223" s="5" t="s">
        <v>337</v>
      </c>
      <c r="G3223" s="5" t="s">
        <v>64</v>
      </c>
      <c r="H3223" s="5" t="s">
        <v>319</v>
      </c>
      <c r="I3223" s="5" t="s">
        <v>69</v>
      </c>
      <c r="J3223" s="5" t="s">
        <v>65</v>
      </c>
      <c r="K3223" s="5" t="s">
        <v>65</v>
      </c>
      <c r="L3223" s="5">
        <v>50330</v>
      </c>
      <c r="M3223" s="5" t="s">
        <v>70</v>
      </c>
      <c r="N3223" s="5" t="s">
        <v>70</v>
      </c>
      <c r="O3223" s="7">
        <v>0</v>
      </c>
      <c r="P3223" s="7">
        <v>0</v>
      </c>
      <c r="Q3223" s="7">
        <v>0</v>
      </c>
      <c r="R3223" s="7">
        <v>0</v>
      </c>
      <c r="T3223" s="5">
        <v>33</v>
      </c>
      <c r="U3223" s="5">
        <v>0</v>
      </c>
      <c r="V3223" s="5">
        <v>0</v>
      </c>
      <c r="W3223" s="5">
        <v>0</v>
      </c>
      <c r="Z3223" s="5">
        <v>0</v>
      </c>
      <c r="AC3223" s="5">
        <v>0</v>
      </c>
      <c r="AF3223" s="5">
        <v>0</v>
      </c>
      <c r="AI3223" s="7">
        <v>1017.6084</v>
      </c>
      <c r="AJ3223" s="7">
        <v>4.8800000000000003E-2</v>
      </c>
      <c r="AK3223" s="5" t="s">
        <v>148</v>
      </c>
      <c r="AZ3223" s="5" t="s">
        <v>185</v>
      </c>
      <c r="BB3223" s="5" t="s">
        <v>74</v>
      </c>
    </row>
    <row r="3224" spans="1:57" x14ac:dyDescent="0.25">
      <c r="A3224" s="5">
        <v>3223</v>
      </c>
      <c r="B3224" s="6">
        <v>42560.82912037037</v>
      </c>
      <c r="C3224" s="6">
        <v>42560.867928240739</v>
      </c>
      <c r="D3224" s="5" t="s">
        <v>336</v>
      </c>
      <c r="E3224" s="5" t="s">
        <v>241</v>
      </c>
      <c r="F3224" s="5" t="s">
        <v>337</v>
      </c>
      <c r="G3224" s="5" t="s">
        <v>64</v>
      </c>
      <c r="H3224" s="5" t="s">
        <v>319</v>
      </c>
      <c r="I3224" s="5" t="s">
        <v>69</v>
      </c>
      <c r="J3224" s="5" t="s">
        <v>65</v>
      </c>
      <c r="K3224" s="5" t="s">
        <v>65</v>
      </c>
      <c r="L3224" s="5">
        <v>435</v>
      </c>
      <c r="M3224" s="5" t="s">
        <v>70</v>
      </c>
      <c r="N3224" s="5" t="s">
        <v>70</v>
      </c>
      <c r="O3224" s="7">
        <v>0</v>
      </c>
      <c r="P3224" s="7">
        <v>0</v>
      </c>
      <c r="Q3224" s="7">
        <v>0</v>
      </c>
      <c r="R3224" s="7">
        <v>0</v>
      </c>
      <c r="T3224" s="5">
        <v>33</v>
      </c>
      <c r="U3224" s="5">
        <v>0</v>
      </c>
      <c r="V3224" s="5">
        <v>0</v>
      </c>
      <c r="W3224" s="5">
        <v>0</v>
      </c>
      <c r="Z3224" s="5">
        <v>0</v>
      </c>
      <c r="AC3224" s="5">
        <v>0</v>
      </c>
      <c r="AF3224" s="5">
        <v>0</v>
      </c>
      <c r="AI3224" s="7">
        <v>1017.6104</v>
      </c>
      <c r="AJ3224" s="7">
        <v>1E-3</v>
      </c>
      <c r="AK3224" s="5" t="s">
        <v>149</v>
      </c>
      <c r="AZ3224" s="5" t="s">
        <v>186</v>
      </c>
      <c r="BB3224" s="5" t="s">
        <v>71</v>
      </c>
    </row>
    <row r="3225" spans="1:57" x14ac:dyDescent="0.25">
      <c r="A3225" s="5">
        <v>3224</v>
      </c>
      <c r="B3225" s="6">
        <v>42560.828541666669</v>
      </c>
      <c r="C3225" s="6">
        <v>42560.867928240739</v>
      </c>
      <c r="D3225" s="5" t="s">
        <v>336</v>
      </c>
      <c r="E3225" s="5" t="s">
        <v>241</v>
      </c>
      <c r="F3225" s="5" t="s">
        <v>337</v>
      </c>
      <c r="G3225" s="5" t="s">
        <v>64</v>
      </c>
      <c r="H3225" s="5" t="s">
        <v>319</v>
      </c>
      <c r="I3225" s="5" t="s">
        <v>69</v>
      </c>
      <c r="J3225" s="5" t="s">
        <v>65</v>
      </c>
      <c r="K3225" s="5" t="s">
        <v>65</v>
      </c>
      <c r="L3225" s="5">
        <v>760</v>
      </c>
      <c r="M3225" s="5" t="s">
        <v>70</v>
      </c>
      <c r="N3225" s="5" t="s">
        <v>70</v>
      </c>
      <c r="O3225" s="7">
        <v>0</v>
      </c>
      <c r="P3225" s="7">
        <v>0</v>
      </c>
      <c r="Q3225" s="7">
        <v>0</v>
      </c>
      <c r="R3225" s="7">
        <v>0</v>
      </c>
      <c r="T3225" s="5">
        <v>33</v>
      </c>
      <c r="U3225" s="5">
        <v>0</v>
      </c>
      <c r="V3225" s="5">
        <v>0</v>
      </c>
      <c r="W3225" s="5">
        <v>0</v>
      </c>
      <c r="Z3225" s="5">
        <v>0</v>
      </c>
      <c r="AC3225" s="5">
        <v>0</v>
      </c>
      <c r="AF3225" s="5">
        <v>0</v>
      </c>
      <c r="AI3225" s="7">
        <v>1017.6094000000001</v>
      </c>
      <c r="AJ3225" s="7">
        <v>1E-3</v>
      </c>
      <c r="AK3225" s="5" t="s">
        <v>148</v>
      </c>
      <c r="AZ3225" s="5" t="s">
        <v>185</v>
      </c>
      <c r="BB3225" s="5" t="s">
        <v>74</v>
      </c>
    </row>
    <row r="3226" spans="1:57" x14ac:dyDescent="0.25">
      <c r="A3226" s="5">
        <v>3225</v>
      </c>
      <c r="B3226" s="6">
        <v>42560.82539351852</v>
      </c>
      <c r="C3226" s="6">
        <v>42560.879675925928</v>
      </c>
      <c r="D3226" s="5" t="s">
        <v>336</v>
      </c>
      <c r="E3226" s="5" t="s">
        <v>68</v>
      </c>
      <c r="F3226" s="5" t="s">
        <v>337</v>
      </c>
      <c r="G3226" s="5" t="s">
        <v>64</v>
      </c>
      <c r="H3226" s="5" t="s">
        <v>319</v>
      </c>
      <c r="I3226" s="5" t="s">
        <v>69</v>
      </c>
      <c r="J3226" s="5" t="s">
        <v>65</v>
      </c>
      <c r="K3226" s="5" t="s">
        <v>65</v>
      </c>
      <c r="L3226" s="5">
        <v>1683</v>
      </c>
      <c r="M3226" s="5" t="s">
        <v>70</v>
      </c>
      <c r="N3226" s="5" t="s">
        <v>70</v>
      </c>
      <c r="O3226" s="7">
        <v>0</v>
      </c>
      <c r="P3226" s="7">
        <v>0</v>
      </c>
      <c r="Q3226" s="7">
        <v>0</v>
      </c>
      <c r="R3226" s="7">
        <v>0</v>
      </c>
      <c r="T3226" s="5">
        <v>33</v>
      </c>
      <c r="U3226" s="5">
        <v>0</v>
      </c>
      <c r="V3226" s="5">
        <v>0</v>
      </c>
      <c r="W3226" s="5">
        <v>0</v>
      </c>
      <c r="Z3226" s="5">
        <v>0</v>
      </c>
      <c r="AC3226" s="5">
        <v>0</v>
      </c>
      <c r="AF3226" s="5">
        <v>0</v>
      </c>
      <c r="AI3226" s="7">
        <v>1017.6592000000001</v>
      </c>
      <c r="AJ3226" s="7">
        <v>2E-3</v>
      </c>
      <c r="AK3226" s="5" t="s">
        <v>149</v>
      </c>
      <c r="AZ3226" s="5" t="s">
        <v>186</v>
      </c>
      <c r="BB3226" s="5" t="s">
        <v>71</v>
      </c>
    </row>
    <row r="3227" spans="1:57" x14ac:dyDescent="0.25">
      <c r="A3227" s="5">
        <v>3226</v>
      </c>
      <c r="B3227" s="6">
        <v>42560.82539351852</v>
      </c>
      <c r="C3227" s="6">
        <v>42560.879675925928</v>
      </c>
      <c r="D3227" s="5" t="s">
        <v>336</v>
      </c>
      <c r="E3227" s="5" t="s">
        <v>68</v>
      </c>
      <c r="F3227" s="5" t="s">
        <v>337</v>
      </c>
      <c r="G3227" s="5" t="s">
        <v>64</v>
      </c>
      <c r="H3227" s="5" t="s">
        <v>319</v>
      </c>
      <c r="I3227" s="5" t="s">
        <v>69</v>
      </c>
      <c r="J3227" s="5" t="s">
        <v>65</v>
      </c>
      <c r="K3227" s="5" t="s">
        <v>65</v>
      </c>
      <c r="L3227" s="5">
        <v>48680</v>
      </c>
      <c r="M3227" s="5" t="s">
        <v>70</v>
      </c>
      <c r="N3227" s="5" t="s">
        <v>70</v>
      </c>
      <c r="O3227" s="7">
        <v>0</v>
      </c>
      <c r="P3227" s="7">
        <v>0</v>
      </c>
      <c r="Q3227" s="7">
        <v>0</v>
      </c>
      <c r="R3227" s="7">
        <v>0</v>
      </c>
      <c r="T3227" s="5">
        <v>33</v>
      </c>
      <c r="U3227" s="5">
        <v>0</v>
      </c>
      <c r="V3227" s="5">
        <v>0</v>
      </c>
      <c r="W3227" s="5">
        <v>0</v>
      </c>
      <c r="Z3227" s="5">
        <v>0</v>
      </c>
      <c r="AC3227" s="5">
        <v>0</v>
      </c>
      <c r="AF3227" s="5">
        <v>0</v>
      </c>
      <c r="AI3227" s="7">
        <v>1017.6572</v>
      </c>
      <c r="AJ3227" s="7">
        <v>4.6899999999999997E-2</v>
      </c>
      <c r="AK3227" s="5" t="s">
        <v>148</v>
      </c>
      <c r="AZ3227" s="5" t="s">
        <v>185</v>
      </c>
      <c r="BB3227" s="5" t="s">
        <v>74</v>
      </c>
    </row>
    <row r="3228" spans="1:57" x14ac:dyDescent="0.25">
      <c r="A3228" s="5">
        <v>3227</v>
      </c>
      <c r="B3228" s="6">
        <v>42560.814942129633</v>
      </c>
      <c r="D3228" s="5" t="s">
        <v>318</v>
      </c>
      <c r="E3228" s="5" t="s">
        <v>356</v>
      </c>
      <c r="G3228" s="5" t="s">
        <v>64</v>
      </c>
      <c r="H3228" s="5" t="s">
        <v>319</v>
      </c>
      <c r="I3228" s="5" t="s">
        <v>75</v>
      </c>
      <c r="J3228" s="5" t="s">
        <v>65</v>
      </c>
      <c r="K3228" s="5" t="s">
        <v>65</v>
      </c>
      <c r="M3228" s="5" t="s">
        <v>425</v>
      </c>
      <c r="N3228" s="5" t="s">
        <v>196</v>
      </c>
      <c r="O3228" s="7">
        <v>0</v>
      </c>
      <c r="P3228" s="7">
        <v>0</v>
      </c>
      <c r="Q3228" s="7">
        <v>0</v>
      </c>
      <c r="R3228" s="7">
        <v>0</v>
      </c>
      <c r="T3228" s="5">
        <v>0</v>
      </c>
      <c r="W3228" s="5">
        <v>0</v>
      </c>
      <c r="Y3228" s="5">
        <v>0</v>
      </c>
      <c r="Z3228" s="5">
        <v>0</v>
      </c>
      <c r="AB3228" s="5">
        <v>0</v>
      </c>
      <c r="AC3228" s="5">
        <v>0</v>
      </c>
      <c r="AE3228" s="5">
        <v>0</v>
      </c>
      <c r="AF3228" s="5">
        <v>0</v>
      </c>
      <c r="AH3228" s="5">
        <v>0</v>
      </c>
      <c r="AJ3228" s="7">
        <v>0</v>
      </c>
      <c r="AZ3228" s="5" t="s">
        <v>175</v>
      </c>
      <c r="BB3228" s="5" t="s">
        <v>77</v>
      </c>
      <c r="BD3228" s="5" t="s">
        <v>331</v>
      </c>
      <c r="BE3228" s="5" t="s">
        <v>67</v>
      </c>
    </row>
    <row r="3229" spans="1:57" x14ac:dyDescent="0.25">
      <c r="A3229" s="5">
        <v>3228</v>
      </c>
      <c r="B3229" s="6">
        <v>42560.786296296297</v>
      </c>
      <c r="D3229" s="5" t="s">
        <v>865</v>
      </c>
      <c r="E3229" s="5" t="s">
        <v>318</v>
      </c>
      <c r="G3229" s="5" t="s">
        <v>64</v>
      </c>
      <c r="H3229" s="5" t="s">
        <v>319</v>
      </c>
      <c r="I3229" s="5" t="s">
        <v>176</v>
      </c>
      <c r="J3229" s="5" t="s">
        <v>65</v>
      </c>
      <c r="K3229" s="5" t="s">
        <v>65</v>
      </c>
      <c r="M3229" s="5" t="s">
        <v>674</v>
      </c>
      <c r="N3229" s="5" t="s">
        <v>365</v>
      </c>
      <c r="O3229" s="7">
        <v>0</v>
      </c>
      <c r="P3229" s="7">
        <v>0</v>
      </c>
      <c r="Q3229" s="7">
        <v>0</v>
      </c>
      <c r="R3229" s="7">
        <v>0</v>
      </c>
      <c r="T3229" s="5">
        <v>0</v>
      </c>
      <c r="W3229" s="5">
        <v>0</v>
      </c>
      <c r="Y3229" s="5">
        <v>0</v>
      </c>
      <c r="Z3229" s="5">
        <v>0</v>
      </c>
      <c r="AB3229" s="5">
        <v>0</v>
      </c>
      <c r="AC3229" s="5">
        <v>0</v>
      </c>
      <c r="AE3229" s="5">
        <v>0</v>
      </c>
      <c r="AF3229" s="5">
        <v>0</v>
      </c>
      <c r="AH3229" s="5">
        <v>0</v>
      </c>
      <c r="AJ3229" s="7">
        <v>0</v>
      </c>
      <c r="AZ3229" s="5" t="s">
        <v>175</v>
      </c>
      <c r="BB3229" s="5" t="s">
        <v>178</v>
      </c>
      <c r="BD3229" s="5" t="s">
        <v>361</v>
      </c>
      <c r="BE3229" s="5" t="s">
        <v>67</v>
      </c>
    </row>
    <row r="3230" spans="1:57" x14ac:dyDescent="0.25">
      <c r="A3230" s="5">
        <v>3229</v>
      </c>
      <c r="B3230" s="6">
        <v>42560.785567129627</v>
      </c>
      <c r="D3230" s="5" t="s">
        <v>318</v>
      </c>
      <c r="E3230" s="5" t="s">
        <v>792</v>
      </c>
      <c r="G3230" s="5" t="s">
        <v>64</v>
      </c>
      <c r="H3230" s="5" t="s">
        <v>319</v>
      </c>
      <c r="I3230" s="5" t="s">
        <v>75</v>
      </c>
      <c r="J3230" s="5" t="s">
        <v>65</v>
      </c>
      <c r="K3230" s="5" t="s">
        <v>65</v>
      </c>
      <c r="M3230" s="5" t="s">
        <v>504</v>
      </c>
      <c r="N3230" s="5" t="s">
        <v>66</v>
      </c>
      <c r="O3230" s="7">
        <v>0</v>
      </c>
      <c r="P3230" s="7">
        <v>0</v>
      </c>
      <c r="Q3230" s="7">
        <v>0</v>
      </c>
      <c r="R3230" s="7">
        <v>0</v>
      </c>
      <c r="T3230" s="5">
        <v>0</v>
      </c>
      <c r="W3230" s="5">
        <v>0</v>
      </c>
      <c r="Y3230" s="5">
        <v>0</v>
      </c>
      <c r="Z3230" s="5">
        <v>0</v>
      </c>
      <c r="AB3230" s="5">
        <v>0</v>
      </c>
      <c r="AC3230" s="5">
        <v>0</v>
      </c>
      <c r="AE3230" s="5">
        <v>0</v>
      </c>
      <c r="AF3230" s="5">
        <v>0</v>
      </c>
      <c r="AH3230" s="5">
        <v>0</v>
      </c>
      <c r="AJ3230" s="7">
        <v>0</v>
      </c>
      <c r="AZ3230" s="5" t="s">
        <v>175</v>
      </c>
      <c r="BB3230" s="5" t="s">
        <v>77</v>
      </c>
      <c r="BD3230" s="5" t="s">
        <v>331</v>
      </c>
      <c r="BE3230" s="5" t="s">
        <v>67</v>
      </c>
    </row>
    <row r="3231" spans="1:57" x14ac:dyDescent="0.25">
      <c r="A3231" s="5">
        <v>3230</v>
      </c>
      <c r="B3231" s="6">
        <v>42560.780324074076</v>
      </c>
      <c r="D3231" s="5" t="s">
        <v>318</v>
      </c>
      <c r="E3231" s="5" t="s">
        <v>854</v>
      </c>
      <c r="G3231" s="5" t="s">
        <v>64</v>
      </c>
      <c r="H3231" s="5" t="s">
        <v>319</v>
      </c>
      <c r="I3231" s="5" t="s">
        <v>75</v>
      </c>
      <c r="J3231" s="5" t="s">
        <v>65</v>
      </c>
      <c r="K3231" s="5" t="s">
        <v>65</v>
      </c>
      <c r="M3231" s="5" t="s">
        <v>388</v>
      </c>
      <c r="N3231" s="5" t="s">
        <v>66</v>
      </c>
      <c r="O3231" s="7">
        <v>0</v>
      </c>
      <c r="P3231" s="7">
        <v>0</v>
      </c>
      <c r="Q3231" s="7">
        <v>0</v>
      </c>
      <c r="R3231" s="7">
        <v>0</v>
      </c>
      <c r="T3231" s="5">
        <v>0</v>
      </c>
      <c r="W3231" s="5">
        <v>0</v>
      </c>
      <c r="Y3231" s="5">
        <v>0</v>
      </c>
      <c r="Z3231" s="5">
        <v>0</v>
      </c>
      <c r="AB3231" s="5">
        <v>0</v>
      </c>
      <c r="AC3231" s="5">
        <v>0</v>
      </c>
      <c r="AE3231" s="5">
        <v>0</v>
      </c>
      <c r="AF3231" s="5">
        <v>0</v>
      </c>
      <c r="AH3231" s="5">
        <v>0</v>
      </c>
      <c r="AJ3231" s="7">
        <v>0</v>
      </c>
      <c r="AZ3231" s="5" t="s">
        <v>175</v>
      </c>
      <c r="BB3231" s="5" t="s">
        <v>77</v>
      </c>
      <c r="BD3231" s="5" t="s">
        <v>361</v>
      </c>
      <c r="BE3231" s="5" t="s">
        <v>67</v>
      </c>
    </row>
    <row r="3232" spans="1:57" x14ac:dyDescent="0.25">
      <c r="A3232" s="5">
        <v>3231</v>
      </c>
      <c r="B3232" s="6">
        <v>42560.774131944447</v>
      </c>
      <c r="D3232" s="5" t="s">
        <v>317</v>
      </c>
      <c r="E3232" s="5" t="s">
        <v>318</v>
      </c>
      <c r="F3232" s="5" t="s">
        <v>317</v>
      </c>
      <c r="G3232" s="5" t="s">
        <v>80</v>
      </c>
      <c r="H3232" s="5" t="s">
        <v>319</v>
      </c>
      <c r="I3232" s="5" t="s">
        <v>320</v>
      </c>
      <c r="J3232" s="5" t="s">
        <v>65</v>
      </c>
      <c r="K3232" s="5" t="s">
        <v>65</v>
      </c>
      <c r="M3232" s="5" t="s">
        <v>446</v>
      </c>
      <c r="N3232" s="5" t="s">
        <v>66</v>
      </c>
      <c r="O3232" s="7">
        <v>0</v>
      </c>
      <c r="P3232" s="7">
        <v>0</v>
      </c>
      <c r="Q3232" s="7">
        <v>0</v>
      </c>
      <c r="R3232" s="7">
        <v>0</v>
      </c>
      <c r="T3232" s="5">
        <v>0</v>
      </c>
      <c r="W3232" s="5">
        <v>0</v>
      </c>
      <c r="Y3232" s="5">
        <v>0</v>
      </c>
      <c r="Z3232" s="5">
        <v>0</v>
      </c>
      <c r="AB3232" s="5">
        <v>0</v>
      </c>
      <c r="AC3232" s="5">
        <v>0</v>
      </c>
      <c r="AE3232" s="5">
        <v>0</v>
      </c>
      <c r="AF3232" s="5">
        <v>0</v>
      </c>
      <c r="AH3232" s="5">
        <v>0</v>
      </c>
      <c r="AJ3232" s="7">
        <v>0</v>
      </c>
      <c r="BB3232" s="5" t="s">
        <v>322</v>
      </c>
      <c r="BD3232" s="5" t="s">
        <v>323</v>
      </c>
      <c r="BE3232" s="5" t="s">
        <v>324</v>
      </c>
    </row>
    <row r="3233" spans="1:57" x14ac:dyDescent="0.25">
      <c r="A3233" s="5">
        <v>3232</v>
      </c>
      <c r="B3233" s="6">
        <v>42560.773125</v>
      </c>
      <c r="D3233" s="5" t="s">
        <v>317</v>
      </c>
      <c r="E3233" s="5" t="s">
        <v>318</v>
      </c>
      <c r="F3233" s="5" t="s">
        <v>317</v>
      </c>
      <c r="G3233" s="5" t="s">
        <v>80</v>
      </c>
      <c r="H3233" s="5" t="s">
        <v>319</v>
      </c>
      <c r="I3233" s="5" t="s">
        <v>320</v>
      </c>
      <c r="J3233" s="5" t="s">
        <v>65</v>
      </c>
      <c r="K3233" s="5" t="s">
        <v>65</v>
      </c>
      <c r="M3233" s="5" t="s">
        <v>222</v>
      </c>
      <c r="N3233" s="5" t="s">
        <v>66</v>
      </c>
      <c r="O3233" s="7">
        <v>0</v>
      </c>
      <c r="P3233" s="7">
        <v>0</v>
      </c>
      <c r="Q3233" s="7">
        <v>0</v>
      </c>
      <c r="R3233" s="7">
        <v>0</v>
      </c>
      <c r="T3233" s="5">
        <v>0</v>
      </c>
      <c r="W3233" s="5">
        <v>0</v>
      </c>
      <c r="Y3233" s="5">
        <v>0</v>
      </c>
      <c r="Z3233" s="5">
        <v>0</v>
      </c>
      <c r="AB3233" s="5">
        <v>0</v>
      </c>
      <c r="AC3233" s="5">
        <v>0</v>
      </c>
      <c r="AE3233" s="5">
        <v>0</v>
      </c>
      <c r="AF3233" s="5">
        <v>0</v>
      </c>
      <c r="AH3233" s="5">
        <v>0</v>
      </c>
      <c r="AJ3233" s="7">
        <v>0</v>
      </c>
      <c r="BB3233" s="5" t="s">
        <v>322</v>
      </c>
      <c r="BD3233" s="5" t="s">
        <v>323</v>
      </c>
      <c r="BE3233" s="5" t="s">
        <v>324</v>
      </c>
    </row>
    <row r="3234" spans="1:57" x14ac:dyDescent="0.25">
      <c r="A3234" s="5">
        <v>3233</v>
      </c>
      <c r="B3234" s="6">
        <v>42560.70684027778</v>
      </c>
      <c r="D3234" s="5" t="s">
        <v>318</v>
      </c>
      <c r="E3234" s="5" t="s">
        <v>330</v>
      </c>
      <c r="G3234" s="5" t="s">
        <v>64</v>
      </c>
      <c r="H3234" s="5" t="s">
        <v>319</v>
      </c>
      <c r="I3234" s="5" t="s">
        <v>75</v>
      </c>
      <c r="J3234" s="5" t="s">
        <v>65</v>
      </c>
      <c r="K3234" s="5" t="s">
        <v>65</v>
      </c>
      <c r="M3234" s="5" t="s">
        <v>184</v>
      </c>
      <c r="N3234" s="5" t="s">
        <v>66</v>
      </c>
      <c r="O3234" s="7">
        <v>0</v>
      </c>
      <c r="P3234" s="7">
        <v>0</v>
      </c>
      <c r="Q3234" s="7">
        <v>0</v>
      </c>
      <c r="R3234" s="7">
        <v>0</v>
      </c>
      <c r="T3234" s="5">
        <v>0</v>
      </c>
      <c r="W3234" s="5">
        <v>0</v>
      </c>
      <c r="Y3234" s="5">
        <v>0</v>
      </c>
      <c r="Z3234" s="5">
        <v>0</v>
      </c>
      <c r="AB3234" s="5">
        <v>0</v>
      </c>
      <c r="AC3234" s="5">
        <v>0</v>
      </c>
      <c r="AE3234" s="5">
        <v>0</v>
      </c>
      <c r="AF3234" s="5">
        <v>0</v>
      </c>
      <c r="AH3234" s="5">
        <v>0</v>
      </c>
      <c r="AJ3234" s="7">
        <v>0</v>
      </c>
      <c r="AZ3234" s="5" t="s">
        <v>175</v>
      </c>
      <c r="BB3234" s="5" t="s">
        <v>77</v>
      </c>
      <c r="BD3234" s="5" t="s">
        <v>331</v>
      </c>
      <c r="BE3234" s="5" t="s">
        <v>67</v>
      </c>
    </row>
    <row r="3235" spans="1:57" x14ac:dyDescent="0.25">
      <c r="A3235" s="5">
        <v>3234</v>
      </c>
      <c r="B3235" s="6">
        <v>42560.702048611114</v>
      </c>
      <c r="D3235" s="5" t="s">
        <v>318</v>
      </c>
      <c r="E3235" s="5" t="s">
        <v>330</v>
      </c>
      <c r="G3235" s="5" t="s">
        <v>64</v>
      </c>
      <c r="H3235" s="5" t="s">
        <v>319</v>
      </c>
      <c r="I3235" s="5" t="s">
        <v>75</v>
      </c>
      <c r="J3235" s="5" t="s">
        <v>65</v>
      </c>
      <c r="K3235" s="5" t="s">
        <v>65</v>
      </c>
      <c r="M3235" s="5" t="s">
        <v>233</v>
      </c>
      <c r="N3235" s="5" t="s">
        <v>66</v>
      </c>
      <c r="O3235" s="7">
        <v>0</v>
      </c>
      <c r="P3235" s="7">
        <v>0</v>
      </c>
      <c r="Q3235" s="7">
        <v>0</v>
      </c>
      <c r="R3235" s="7">
        <v>0</v>
      </c>
      <c r="T3235" s="5">
        <v>0</v>
      </c>
      <c r="W3235" s="5">
        <v>0</v>
      </c>
      <c r="Y3235" s="5">
        <v>0</v>
      </c>
      <c r="Z3235" s="5">
        <v>0</v>
      </c>
      <c r="AB3235" s="5">
        <v>0</v>
      </c>
      <c r="AC3235" s="5">
        <v>0</v>
      </c>
      <c r="AE3235" s="5">
        <v>0</v>
      </c>
      <c r="AF3235" s="5">
        <v>0</v>
      </c>
      <c r="AH3235" s="5">
        <v>0</v>
      </c>
      <c r="AJ3235" s="7">
        <v>0</v>
      </c>
      <c r="AZ3235" s="5" t="s">
        <v>175</v>
      </c>
      <c r="BB3235" s="5" t="s">
        <v>77</v>
      </c>
      <c r="BD3235" s="5" t="s">
        <v>355</v>
      </c>
      <c r="BE3235" s="5" t="s">
        <v>67</v>
      </c>
    </row>
    <row r="3236" spans="1:57" x14ac:dyDescent="0.25">
      <c r="A3236" s="5">
        <v>3235</v>
      </c>
      <c r="B3236" s="6">
        <v>42560.690740740742</v>
      </c>
      <c r="D3236" s="5" t="s">
        <v>318</v>
      </c>
      <c r="E3236" s="5" t="s">
        <v>423</v>
      </c>
      <c r="G3236" s="5" t="s">
        <v>64</v>
      </c>
      <c r="H3236" s="5" t="s">
        <v>319</v>
      </c>
      <c r="I3236" s="5" t="s">
        <v>75</v>
      </c>
      <c r="J3236" s="5" t="s">
        <v>65</v>
      </c>
      <c r="K3236" s="5" t="s">
        <v>65</v>
      </c>
      <c r="M3236" s="5" t="s">
        <v>866</v>
      </c>
      <c r="N3236" s="5" t="s">
        <v>245</v>
      </c>
      <c r="O3236" s="7">
        <v>0</v>
      </c>
      <c r="P3236" s="7">
        <v>0</v>
      </c>
      <c r="Q3236" s="7">
        <v>0</v>
      </c>
      <c r="R3236" s="7">
        <v>0</v>
      </c>
      <c r="T3236" s="5">
        <v>0</v>
      </c>
      <c r="W3236" s="5">
        <v>0</v>
      </c>
      <c r="Y3236" s="5">
        <v>0</v>
      </c>
      <c r="Z3236" s="5">
        <v>0</v>
      </c>
      <c r="AB3236" s="5">
        <v>0</v>
      </c>
      <c r="AC3236" s="5">
        <v>0</v>
      </c>
      <c r="AE3236" s="5">
        <v>0</v>
      </c>
      <c r="AF3236" s="5">
        <v>0</v>
      </c>
      <c r="AH3236" s="5">
        <v>0</v>
      </c>
      <c r="AJ3236" s="7">
        <v>0</v>
      </c>
      <c r="AZ3236" s="5" t="s">
        <v>175</v>
      </c>
      <c r="BB3236" s="5" t="s">
        <v>77</v>
      </c>
      <c r="BD3236" s="5" t="s">
        <v>331</v>
      </c>
      <c r="BE3236" s="5" t="s">
        <v>67</v>
      </c>
    </row>
    <row r="3237" spans="1:57" x14ac:dyDescent="0.25">
      <c r="A3237" s="5">
        <v>3236</v>
      </c>
      <c r="B3237" s="6">
        <v>42560.629467592589</v>
      </c>
      <c r="D3237" s="5" t="s">
        <v>417</v>
      </c>
      <c r="E3237" s="5" t="s">
        <v>318</v>
      </c>
      <c r="G3237" s="5" t="s">
        <v>64</v>
      </c>
      <c r="H3237" s="5" t="s">
        <v>319</v>
      </c>
      <c r="I3237" s="5" t="s">
        <v>176</v>
      </c>
      <c r="J3237" s="5" t="s">
        <v>65</v>
      </c>
      <c r="K3237" s="5" t="s">
        <v>65</v>
      </c>
      <c r="M3237" s="5" t="s">
        <v>630</v>
      </c>
      <c r="N3237" s="5" t="s">
        <v>196</v>
      </c>
      <c r="O3237" s="7">
        <v>0</v>
      </c>
      <c r="P3237" s="7">
        <v>0</v>
      </c>
      <c r="Q3237" s="7">
        <v>0</v>
      </c>
      <c r="R3237" s="7">
        <v>0</v>
      </c>
      <c r="T3237" s="5">
        <v>0</v>
      </c>
      <c r="W3237" s="5">
        <v>0</v>
      </c>
      <c r="Y3237" s="5">
        <v>0</v>
      </c>
      <c r="Z3237" s="5">
        <v>0</v>
      </c>
      <c r="AB3237" s="5">
        <v>0</v>
      </c>
      <c r="AC3237" s="5">
        <v>0</v>
      </c>
      <c r="AE3237" s="5">
        <v>0</v>
      </c>
      <c r="AF3237" s="5">
        <v>0</v>
      </c>
      <c r="AH3237" s="5">
        <v>0</v>
      </c>
      <c r="AJ3237" s="7">
        <v>0</v>
      </c>
      <c r="AZ3237" s="5" t="s">
        <v>175</v>
      </c>
      <c r="BB3237" s="5" t="s">
        <v>178</v>
      </c>
      <c r="BD3237" s="5" t="s">
        <v>867</v>
      </c>
      <c r="BE3237" s="5" t="s">
        <v>67</v>
      </c>
    </row>
    <row r="3238" spans="1:57" x14ac:dyDescent="0.25">
      <c r="A3238" s="5">
        <v>3237</v>
      </c>
      <c r="B3238" s="6">
        <v>42560.610405092593</v>
      </c>
      <c r="D3238" s="5" t="s">
        <v>317</v>
      </c>
      <c r="E3238" s="5" t="s">
        <v>318</v>
      </c>
      <c r="F3238" s="5" t="s">
        <v>317</v>
      </c>
      <c r="G3238" s="5" t="s">
        <v>80</v>
      </c>
      <c r="H3238" s="5" t="s">
        <v>319</v>
      </c>
      <c r="I3238" s="5" t="s">
        <v>320</v>
      </c>
      <c r="J3238" s="5" t="s">
        <v>65</v>
      </c>
      <c r="K3238" s="5" t="s">
        <v>65</v>
      </c>
      <c r="M3238" s="5" t="s">
        <v>321</v>
      </c>
      <c r="N3238" s="5" t="s">
        <v>66</v>
      </c>
      <c r="O3238" s="7">
        <v>0</v>
      </c>
      <c r="P3238" s="7">
        <v>0</v>
      </c>
      <c r="Q3238" s="7">
        <v>0</v>
      </c>
      <c r="R3238" s="7">
        <v>0</v>
      </c>
      <c r="T3238" s="5">
        <v>0</v>
      </c>
      <c r="W3238" s="5">
        <v>0</v>
      </c>
      <c r="Y3238" s="5">
        <v>0</v>
      </c>
      <c r="Z3238" s="5">
        <v>0</v>
      </c>
      <c r="AB3238" s="5">
        <v>0</v>
      </c>
      <c r="AC3238" s="5">
        <v>0</v>
      </c>
      <c r="AE3238" s="5">
        <v>0</v>
      </c>
      <c r="AF3238" s="5">
        <v>0</v>
      </c>
      <c r="AH3238" s="5">
        <v>0</v>
      </c>
      <c r="AJ3238" s="7">
        <v>0</v>
      </c>
      <c r="BB3238" s="5" t="s">
        <v>322</v>
      </c>
      <c r="BD3238" s="5" t="s">
        <v>323</v>
      </c>
      <c r="BE3238" s="5" t="s">
        <v>324</v>
      </c>
    </row>
    <row r="3239" spans="1:57" x14ac:dyDescent="0.25">
      <c r="A3239" s="5">
        <v>3238</v>
      </c>
      <c r="B3239" s="6">
        <v>42560.59778935185</v>
      </c>
      <c r="C3239" s="6">
        <v>42560.603055555555</v>
      </c>
      <c r="D3239" s="5" t="s">
        <v>336</v>
      </c>
      <c r="E3239" s="5" t="s">
        <v>68</v>
      </c>
      <c r="G3239" s="5" t="s">
        <v>64</v>
      </c>
      <c r="H3239" s="5" t="s">
        <v>319</v>
      </c>
      <c r="I3239" s="5" t="s">
        <v>69</v>
      </c>
      <c r="J3239" s="5" t="s">
        <v>65</v>
      </c>
      <c r="K3239" s="5" t="s">
        <v>65</v>
      </c>
      <c r="L3239" s="5">
        <v>46447</v>
      </c>
      <c r="M3239" s="5" t="s">
        <v>70</v>
      </c>
      <c r="N3239" s="5" t="s">
        <v>70</v>
      </c>
      <c r="O3239" s="7">
        <v>0</v>
      </c>
      <c r="P3239" s="7">
        <v>0</v>
      </c>
      <c r="Q3239" s="7">
        <v>0</v>
      </c>
      <c r="R3239" s="7">
        <v>0</v>
      </c>
      <c r="T3239" s="5">
        <v>33</v>
      </c>
      <c r="U3239" s="5">
        <v>0</v>
      </c>
      <c r="V3239" s="5">
        <v>0</v>
      </c>
      <c r="W3239" s="5">
        <v>0</v>
      </c>
      <c r="Z3239" s="5">
        <v>0</v>
      </c>
      <c r="AC3239" s="5">
        <v>0</v>
      </c>
      <c r="AF3239" s="5">
        <v>0</v>
      </c>
      <c r="AI3239" s="7">
        <v>1017.7041</v>
      </c>
      <c r="AJ3239" s="7">
        <v>4.4900000000000002E-2</v>
      </c>
      <c r="AK3239" s="5" t="s">
        <v>148</v>
      </c>
      <c r="AZ3239" s="5" t="s">
        <v>185</v>
      </c>
      <c r="BB3239" s="5" t="s">
        <v>74</v>
      </c>
    </row>
    <row r="3240" spans="1:57" x14ac:dyDescent="0.25">
      <c r="A3240" s="5">
        <v>3239</v>
      </c>
      <c r="B3240" s="6">
        <v>42560.596365740741</v>
      </c>
      <c r="C3240" s="6">
        <v>42560.611481481479</v>
      </c>
      <c r="D3240" s="5" t="s">
        <v>336</v>
      </c>
      <c r="E3240" s="5" t="s">
        <v>68</v>
      </c>
      <c r="G3240" s="5" t="s">
        <v>64</v>
      </c>
      <c r="H3240" s="5" t="s">
        <v>319</v>
      </c>
      <c r="I3240" s="5" t="s">
        <v>69</v>
      </c>
      <c r="J3240" s="5" t="s">
        <v>65</v>
      </c>
      <c r="K3240" s="5" t="s">
        <v>65</v>
      </c>
      <c r="L3240" s="5">
        <v>0</v>
      </c>
      <c r="M3240" s="5" t="s">
        <v>70</v>
      </c>
      <c r="N3240" s="5" t="s">
        <v>70</v>
      </c>
      <c r="O3240" s="7">
        <v>0</v>
      </c>
      <c r="P3240" s="7">
        <v>0</v>
      </c>
      <c r="Q3240" s="7">
        <v>0</v>
      </c>
      <c r="R3240" s="7">
        <v>0</v>
      </c>
      <c r="T3240" s="5">
        <v>0</v>
      </c>
      <c r="U3240" s="5">
        <v>0</v>
      </c>
      <c r="V3240" s="5">
        <v>0</v>
      </c>
      <c r="W3240" s="5">
        <v>0</v>
      </c>
      <c r="Z3240" s="5">
        <v>0</v>
      </c>
      <c r="AC3240" s="5">
        <v>0</v>
      </c>
      <c r="AF3240" s="5">
        <v>0</v>
      </c>
      <c r="AK3240" s="5" t="s">
        <v>149</v>
      </c>
      <c r="AZ3240" s="5" t="s">
        <v>186</v>
      </c>
      <c r="BB3240" s="5" t="s">
        <v>71</v>
      </c>
    </row>
    <row r="3241" spans="1:57" x14ac:dyDescent="0.25">
      <c r="A3241" s="5">
        <v>3240</v>
      </c>
      <c r="B3241" s="6">
        <v>42560.596354166664</v>
      </c>
      <c r="C3241" s="6">
        <v>42560.611481481479</v>
      </c>
      <c r="D3241" s="5" t="s">
        <v>336</v>
      </c>
      <c r="E3241" s="5" t="s">
        <v>68</v>
      </c>
      <c r="G3241" s="5" t="s">
        <v>64</v>
      </c>
      <c r="H3241" s="5" t="s">
        <v>319</v>
      </c>
      <c r="I3241" s="5" t="s">
        <v>69</v>
      </c>
      <c r="J3241" s="5" t="s">
        <v>65</v>
      </c>
      <c r="K3241" s="5" t="s">
        <v>65</v>
      </c>
      <c r="L3241" s="5">
        <v>2737</v>
      </c>
      <c r="M3241" s="5" t="s">
        <v>70</v>
      </c>
      <c r="N3241" s="5" t="s">
        <v>70</v>
      </c>
      <c r="O3241" s="7">
        <v>0</v>
      </c>
      <c r="P3241" s="7">
        <v>0</v>
      </c>
      <c r="Q3241" s="7">
        <v>0</v>
      </c>
      <c r="R3241" s="7">
        <v>0</v>
      </c>
      <c r="T3241" s="5">
        <v>33</v>
      </c>
      <c r="U3241" s="5">
        <v>0</v>
      </c>
      <c r="V3241" s="5">
        <v>0</v>
      </c>
      <c r="W3241" s="5">
        <v>0</v>
      </c>
      <c r="Z3241" s="5">
        <v>0</v>
      </c>
      <c r="AC3241" s="5">
        <v>0</v>
      </c>
      <c r="AF3241" s="5">
        <v>0</v>
      </c>
      <c r="AI3241" s="7">
        <v>1017.707</v>
      </c>
      <c r="AJ3241" s="7">
        <v>2.8999999999999998E-3</v>
      </c>
      <c r="AK3241" s="5" t="s">
        <v>148</v>
      </c>
      <c r="AZ3241" s="5" t="s">
        <v>185</v>
      </c>
      <c r="BB3241" s="5" t="s">
        <v>74</v>
      </c>
    </row>
    <row r="3242" spans="1:57" x14ac:dyDescent="0.25">
      <c r="A3242" s="5">
        <v>3241</v>
      </c>
      <c r="B3242" s="6">
        <v>42560.596030092594</v>
      </c>
      <c r="C3242" s="6">
        <v>42560.601736111108</v>
      </c>
      <c r="D3242" s="5" t="s">
        <v>336</v>
      </c>
      <c r="E3242" s="5" t="s">
        <v>68</v>
      </c>
      <c r="G3242" s="5" t="s">
        <v>64</v>
      </c>
      <c r="H3242" s="5" t="s">
        <v>319</v>
      </c>
      <c r="I3242" s="5" t="s">
        <v>69</v>
      </c>
      <c r="J3242" s="5" t="s">
        <v>65</v>
      </c>
      <c r="K3242" s="5" t="s">
        <v>65</v>
      </c>
      <c r="L3242" s="5">
        <v>1928</v>
      </c>
      <c r="M3242" s="5" t="s">
        <v>70</v>
      </c>
      <c r="N3242" s="5" t="s">
        <v>70</v>
      </c>
      <c r="O3242" s="7">
        <v>0</v>
      </c>
      <c r="P3242" s="7">
        <v>0</v>
      </c>
      <c r="Q3242" s="7">
        <v>0</v>
      </c>
      <c r="R3242" s="7">
        <v>0</v>
      </c>
      <c r="T3242" s="5">
        <v>33</v>
      </c>
      <c r="U3242" s="5">
        <v>0</v>
      </c>
      <c r="V3242" s="5">
        <v>0</v>
      </c>
      <c r="W3242" s="5">
        <v>0</v>
      </c>
      <c r="Z3242" s="5">
        <v>0</v>
      </c>
      <c r="AC3242" s="5">
        <v>0</v>
      </c>
      <c r="AF3242" s="5">
        <v>0</v>
      </c>
      <c r="AI3242" s="7">
        <v>1017.7089999999999</v>
      </c>
      <c r="AJ3242" s="7">
        <v>2E-3</v>
      </c>
      <c r="AK3242" s="5" t="s">
        <v>148</v>
      </c>
      <c r="AZ3242" s="5" t="s">
        <v>185</v>
      </c>
      <c r="BB3242" s="5" t="s">
        <v>74</v>
      </c>
    </row>
    <row r="3243" spans="1:57" x14ac:dyDescent="0.25">
      <c r="A3243" s="5">
        <v>3242</v>
      </c>
      <c r="B3243" s="6">
        <v>42560.596018518518</v>
      </c>
      <c r="C3243" s="6">
        <v>42560.601736111108</v>
      </c>
      <c r="D3243" s="5" t="s">
        <v>336</v>
      </c>
      <c r="E3243" s="5" t="s">
        <v>68</v>
      </c>
      <c r="G3243" s="5" t="s">
        <v>64</v>
      </c>
      <c r="H3243" s="5" t="s">
        <v>319</v>
      </c>
      <c r="I3243" s="5" t="s">
        <v>69</v>
      </c>
      <c r="J3243" s="5" t="s">
        <v>65</v>
      </c>
      <c r="K3243" s="5" t="s">
        <v>65</v>
      </c>
      <c r="L3243" s="5">
        <v>108</v>
      </c>
      <c r="M3243" s="5" t="s">
        <v>70</v>
      </c>
      <c r="N3243" s="5" t="s">
        <v>70</v>
      </c>
      <c r="O3243" s="7">
        <v>0</v>
      </c>
      <c r="P3243" s="7">
        <v>0</v>
      </c>
      <c r="Q3243" s="7">
        <v>0</v>
      </c>
      <c r="R3243" s="7">
        <v>0</v>
      </c>
      <c r="T3243" s="5">
        <v>33</v>
      </c>
      <c r="U3243" s="5">
        <v>0</v>
      </c>
      <c r="V3243" s="5">
        <v>0</v>
      </c>
      <c r="W3243" s="5">
        <v>0</v>
      </c>
      <c r="Z3243" s="5">
        <v>0</v>
      </c>
      <c r="AC3243" s="5">
        <v>0</v>
      </c>
      <c r="AF3243" s="5">
        <v>0</v>
      </c>
      <c r="AI3243" s="7">
        <v>1017.71</v>
      </c>
      <c r="AJ3243" s="7">
        <v>1E-3</v>
      </c>
      <c r="AK3243" s="5" t="s">
        <v>149</v>
      </c>
      <c r="AZ3243" s="5" t="s">
        <v>186</v>
      </c>
      <c r="BB3243" s="5" t="s">
        <v>71</v>
      </c>
    </row>
    <row r="3244" spans="1:57" x14ac:dyDescent="0.25">
      <c r="A3244" s="5">
        <v>3243</v>
      </c>
      <c r="B3244" s="6">
        <v>42560.521134259259</v>
      </c>
      <c r="C3244" s="6">
        <v>42560.609467592592</v>
      </c>
      <c r="D3244" s="5" t="s">
        <v>336</v>
      </c>
      <c r="E3244" s="5" t="s">
        <v>241</v>
      </c>
      <c r="F3244" s="5" t="s">
        <v>337</v>
      </c>
      <c r="G3244" s="5" t="s">
        <v>64</v>
      </c>
      <c r="H3244" s="5" t="s">
        <v>319</v>
      </c>
      <c r="I3244" s="5" t="s">
        <v>69</v>
      </c>
      <c r="J3244" s="5" t="s">
        <v>65</v>
      </c>
      <c r="K3244" s="5" t="s">
        <v>65</v>
      </c>
      <c r="L3244" s="5">
        <v>49690</v>
      </c>
      <c r="M3244" s="5" t="s">
        <v>70</v>
      </c>
      <c r="N3244" s="5" t="s">
        <v>70</v>
      </c>
      <c r="O3244" s="7">
        <v>0</v>
      </c>
      <c r="P3244" s="7">
        <v>0</v>
      </c>
      <c r="Q3244" s="7">
        <v>0</v>
      </c>
      <c r="R3244" s="7">
        <v>0</v>
      </c>
      <c r="T3244" s="5">
        <v>33</v>
      </c>
      <c r="U3244" s="5">
        <v>0</v>
      </c>
      <c r="V3244" s="5">
        <v>0</v>
      </c>
      <c r="W3244" s="5">
        <v>0</v>
      </c>
      <c r="Z3244" s="5">
        <v>0</v>
      </c>
      <c r="AC3244" s="5">
        <v>0</v>
      </c>
      <c r="AF3244" s="5">
        <v>0</v>
      </c>
      <c r="AI3244" s="7">
        <v>1017.7578</v>
      </c>
      <c r="AJ3244" s="7">
        <v>4.7899999999999998E-2</v>
      </c>
      <c r="AK3244" s="5" t="s">
        <v>148</v>
      </c>
      <c r="AZ3244" s="5" t="s">
        <v>185</v>
      </c>
      <c r="BB3244" s="5" t="s">
        <v>74</v>
      </c>
    </row>
    <row r="3245" spans="1:57" x14ac:dyDescent="0.25">
      <c r="A3245" s="5">
        <v>3244</v>
      </c>
      <c r="B3245" s="6">
        <v>42560.460486111115</v>
      </c>
      <c r="D3245" s="5" t="s">
        <v>317</v>
      </c>
      <c r="E3245" s="5" t="s">
        <v>318</v>
      </c>
      <c r="F3245" s="5" t="s">
        <v>317</v>
      </c>
      <c r="G3245" s="5" t="s">
        <v>80</v>
      </c>
      <c r="H3245" s="5" t="s">
        <v>319</v>
      </c>
      <c r="I3245" s="5" t="s">
        <v>320</v>
      </c>
      <c r="J3245" s="5" t="s">
        <v>65</v>
      </c>
      <c r="K3245" s="5" t="s">
        <v>65</v>
      </c>
      <c r="M3245" s="5" t="s">
        <v>446</v>
      </c>
      <c r="N3245" s="5" t="s">
        <v>66</v>
      </c>
      <c r="O3245" s="7">
        <v>0</v>
      </c>
      <c r="P3245" s="7">
        <v>0</v>
      </c>
      <c r="Q3245" s="7">
        <v>0</v>
      </c>
      <c r="R3245" s="7">
        <v>0</v>
      </c>
      <c r="T3245" s="5">
        <v>0</v>
      </c>
      <c r="W3245" s="5">
        <v>0</v>
      </c>
      <c r="Y3245" s="5">
        <v>0</v>
      </c>
      <c r="Z3245" s="5">
        <v>0</v>
      </c>
      <c r="AB3245" s="5">
        <v>0</v>
      </c>
      <c r="AC3245" s="5">
        <v>0</v>
      </c>
      <c r="AE3245" s="5">
        <v>0</v>
      </c>
      <c r="AF3245" s="5">
        <v>0</v>
      </c>
      <c r="AH3245" s="5">
        <v>0</v>
      </c>
      <c r="AJ3245" s="7">
        <v>0</v>
      </c>
      <c r="BB3245" s="5" t="s">
        <v>322</v>
      </c>
      <c r="BD3245" s="5" t="s">
        <v>323</v>
      </c>
      <c r="BE3245" s="5" t="s">
        <v>324</v>
      </c>
    </row>
    <row r="3246" spans="1:57" x14ac:dyDescent="0.25">
      <c r="A3246" s="5">
        <v>3245</v>
      </c>
      <c r="B3246" s="6">
        <v>42560.091041666667</v>
      </c>
      <c r="C3246" s="6">
        <v>42560.192233796297</v>
      </c>
      <c r="D3246" s="5" t="s">
        <v>336</v>
      </c>
      <c r="E3246" s="5" t="s">
        <v>68</v>
      </c>
      <c r="F3246" s="5" t="s">
        <v>337</v>
      </c>
      <c r="G3246" s="5" t="s">
        <v>64</v>
      </c>
      <c r="H3246" s="5" t="s">
        <v>319</v>
      </c>
      <c r="I3246" s="5" t="s">
        <v>69</v>
      </c>
      <c r="J3246" s="5" t="s">
        <v>65</v>
      </c>
      <c r="K3246" s="5" t="s">
        <v>65</v>
      </c>
      <c r="L3246" s="5">
        <v>8363</v>
      </c>
      <c r="M3246" s="5" t="s">
        <v>70</v>
      </c>
      <c r="N3246" s="5" t="s">
        <v>70</v>
      </c>
      <c r="O3246" s="7">
        <v>0</v>
      </c>
      <c r="P3246" s="7">
        <v>0</v>
      </c>
      <c r="Q3246" s="7">
        <v>0</v>
      </c>
      <c r="R3246" s="7">
        <v>0</v>
      </c>
      <c r="T3246" s="5">
        <v>33</v>
      </c>
      <c r="U3246" s="5">
        <v>0</v>
      </c>
      <c r="V3246" s="5">
        <v>0</v>
      </c>
      <c r="W3246" s="5">
        <v>0</v>
      </c>
      <c r="Z3246" s="5">
        <v>0</v>
      </c>
      <c r="AC3246" s="5">
        <v>0</v>
      </c>
      <c r="AF3246" s="5">
        <v>0</v>
      </c>
      <c r="AI3246" s="7">
        <v>1017.7666</v>
      </c>
      <c r="AJ3246" s="7">
        <v>8.8000000000000005E-3</v>
      </c>
      <c r="AK3246" s="5" t="s">
        <v>149</v>
      </c>
      <c r="AZ3246" s="5" t="s">
        <v>186</v>
      </c>
      <c r="BB3246" s="5" t="s">
        <v>71</v>
      </c>
    </row>
    <row r="3247" spans="1:57" x14ac:dyDescent="0.25">
      <c r="A3247" s="5">
        <v>3246</v>
      </c>
      <c r="B3247" s="6">
        <v>42560.090752314813</v>
      </c>
      <c r="C3247" s="6">
        <v>42560.145150462966</v>
      </c>
      <c r="D3247" s="5" t="s">
        <v>336</v>
      </c>
      <c r="E3247" s="5" t="s">
        <v>241</v>
      </c>
      <c r="F3247" s="5" t="s">
        <v>337</v>
      </c>
      <c r="G3247" s="5" t="s">
        <v>64</v>
      </c>
      <c r="H3247" s="5" t="s">
        <v>319</v>
      </c>
      <c r="I3247" s="5" t="s">
        <v>69</v>
      </c>
      <c r="J3247" s="5" t="s">
        <v>65</v>
      </c>
      <c r="K3247" s="5" t="s">
        <v>65</v>
      </c>
      <c r="L3247" s="5">
        <v>45447880</v>
      </c>
      <c r="M3247" s="5" t="s">
        <v>70</v>
      </c>
      <c r="N3247" s="5" t="s">
        <v>70</v>
      </c>
      <c r="O3247" s="7">
        <v>0</v>
      </c>
      <c r="P3247" s="7">
        <v>9.9985999999999997</v>
      </c>
      <c r="Q3247" s="7">
        <v>0</v>
      </c>
      <c r="R3247" s="7">
        <v>0</v>
      </c>
      <c r="S3247" s="5" t="s">
        <v>350</v>
      </c>
      <c r="T3247" s="5">
        <v>39</v>
      </c>
      <c r="U3247" s="5">
        <v>0</v>
      </c>
      <c r="V3247" s="5">
        <v>0</v>
      </c>
      <c r="W3247" s="5">
        <v>1</v>
      </c>
      <c r="X3247" s="5">
        <v>10.000400000000001</v>
      </c>
      <c r="Y3247" s="5">
        <v>9.9985999999999997</v>
      </c>
      <c r="Z3247" s="5">
        <v>0</v>
      </c>
      <c r="AC3247" s="5">
        <v>0</v>
      </c>
      <c r="AF3247" s="5">
        <v>0</v>
      </c>
      <c r="AI3247" s="7">
        <v>39.292999999999999</v>
      </c>
      <c r="AJ3247" s="7">
        <v>38.292999999999999</v>
      </c>
      <c r="AK3247" s="5" t="s">
        <v>78</v>
      </c>
      <c r="BB3247" s="5" t="s">
        <v>79</v>
      </c>
    </row>
    <row r="3248" spans="1:57" x14ac:dyDescent="0.25">
      <c r="A3248" s="5">
        <v>3247</v>
      </c>
      <c r="B3248" s="6">
        <v>42560.089247685188</v>
      </c>
      <c r="C3248" s="6">
        <v>42560.192233796297</v>
      </c>
      <c r="D3248" s="5" t="s">
        <v>336</v>
      </c>
      <c r="E3248" s="5" t="s">
        <v>68</v>
      </c>
      <c r="F3248" s="5" t="s">
        <v>337</v>
      </c>
      <c r="G3248" s="5" t="s">
        <v>64</v>
      </c>
      <c r="H3248" s="5" t="s">
        <v>319</v>
      </c>
      <c r="I3248" s="5" t="s">
        <v>69</v>
      </c>
      <c r="J3248" s="5" t="s">
        <v>65</v>
      </c>
      <c r="K3248" s="5" t="s">
        <v>65</v>
      </c>
      <c r="L3248" s="5">
        <v>608255</v>
      </c>
      <c r="M3248" s="5" t="s">
        <v>70</v>
      </c>
      <c r="N3248" s="5" t="s">
        <v>70</v>
      </c>
      <c r="O3248" s="7">
        <v>0</v>
      </c>
      <c r="P3248" s="7">
        <v>0</v>
      </c>
      <c r="Q3248" s="7">
        <v>0</v>
      </c>
      <c r="R3248" s="7">
        <v>0</v>
      </c>
      <c r="T3248" s="5">
        <v>33</v>
      </c>
      <c r="U3248" s="5">
        <v>0</v>
      </c>
      <c r="V3248" s="5">
        <v>0</v>
      </c>
      <c r="W3248" s="5">
        <v>0</v>
      </c>
      <c r="Z3248" s="5">
        <v>0</v>
      </c>
      <c r="AC3248" s="5">
        <v>0</v>
      </c>
      <c r="AF3248" s="5">
        <v>0</v>
      </c>
      <c r="AI3248" s="7">
        <v>1018.3467000000001</v>
      </c>
      <c r="AJ3248" s="7">
        <v>0.58009999999999995</v>
      </c>
      <c r="AK3248" s="5" t="s">
        <v>148</v>
      </c>
      <c r="AZ3248" s="5" t="s">
        <v>185</v>
      </c>
      <c r="BB3248" s="5" t="s">
        <v>74</v>
      </c>
    </row>
    <row r="3249" spans="1:57" x14ac:dyDescent="0.25">
      <c r="A3249" s="5">
        <v>3248</v>
      </c>
      <c r="B3249" s="6">
        <v>42560.089247685188</v>
      </c>
      <c r="C3249" s="6">
        <v>42560.144537037035</v>
      </c>
      <c r="D3249" s="5" t="s">
        <v>336</v>
      </c>
      <c r="E3249" s="5" t="s">
        <v>241</v>
      </c>
      <c r="F3249" s="5" t="s">
        <v>337</v>
      </c>
      <c r="G3249" s="5" t="s">
        <v>64</v>
      </c>
      <c r="H3249" s="5" t="s">
        <v>319</v>
      </c>
      <c r="I3249" s="5" t="s">
        <v>69</v>
      </c>
      <c r="J3249" s="5" t="s">
        <v>65</v>
      </c>
      <c r="K3249" s="5" t="s">
        <v>65</v>
      </c>
      <c r="L3249" s="5">
        <v>1048554</v>
      </c>
      <c r="M3249" s="5" t="s">
        <v>70</v>
      </c>
      <c r="N3249" s="5" t="s">
        <v>70</v>
      </c>
      <c r="O3249" s="7">
        <v>0</v>
      </c>
      <c r="P3249" s="7">
        <v>0</v>
      </c>
      <c r="Q3249" s="7">
        <v>0</v>
      </c>
      <c r="R3249" s="7">
        <v>0</v>
      </c>
      <c r="T3249" s="5">
        <v>39</v>
      </c>
      <c r="U3249" s="5">
        <v>0</v>
      </c>
      <c r="V3249" s="5">
        <v>0</v>
      </c>
      <c r="W3249" s="5">
        <v>0</v>
      </c>
      <c r="Z3249" s="5">
        <v>0</v>
      </c>
      <c r="AC3249" s="5">
        <v>0</v>
      </c>
      <c r="AF3249" s="5">
        <v>0</v>
      </c>
      <c r="AI3249" s="7">
        <v>1</v>
      </c>
      <c r="AJ3249" s="7">
        <v>1</v>
      </c>
      <c r="AK3249" s="5" t="s">
        <v>72</v>
      </c>
      <c r="BB3249" s="5" t="s">
        <v>73</v>
      </c>
    </row>
    <row r="3250" spans="1:57" x14ac:dyDescent="0.25">
      <c r="A3250" s="5">
        <v>3249</v>
      </c>
      <c r="B3250" s="6">
        <v>42559.851840277777</v>
      </c>
      <c r="D3250" s="5" t="s">
        <v>318</v>
      </c>
      <c r="E3250" s="5" t="s">
        <v>536</v>
      </c>
      <c r="G3250" s="5" t="s">
        <v>64</v>
      </c>
      <c r="H3250" s="5" t="s">
        <v>319</v>
      </c>
      <c r="I3250" s="5" t="s">
        <v>75</v>
      </c>
      <c r="J3250" s="5" t="s">
        <v>65</v>
      </c>
      <c r="K3250" s="5" t="s">
        <v>65</v>
      </c>
      <c r="M3250" s="5" t="s">
        <v>868</v>
      </c>
      <c r="N3250" s="5" t="s">
        <v>219</v>
      </c>
      <c r="O3250" s="7">
        <v>0</v>
      </c>
      <c r="P3250" s="7">
        <v>0</v>
      </c>
      <c r="Q3250" s="7">
        <v>0</v>
      </c>
      <c r="R3250" s="7">
        <v>0</v>
      </c>
      <c r="T3250" s="5">
        <v>0</v>
      </c>
      <c r="W3250" s="5">
        <v>0</v>
      </c>
      <c r="Y3250" s="5">
        <v>0</v>
      </c>
      <c r="Z3250" s="5">
        <v>0</v>
      </c>
      <c r="AB3250" s="5">
        <v>0</v>
      </c>
      <c r="AC3250" s="5">
        <v>0</v>
      </c>
      <c r="AE3250" s="5">
        <v>0</v>
      </c>
      <c r="AF3250" s="5">
        <v>0</v>
      </c>
      <c r="AH3250" s="5">
        <v>0</v>
      </c>
      <c r="AJ3250" s="7">
        <v>0</v>
      </c>
      <c r="AZ3250" s="5" t="s">
        <v>175</v>
      </c>
      <c r="BB3250" s="5" t="s">
        <v>77</v>
      </c>
      <c r="BD3250" s="5" t="s">
        <v>589</v>
      </c>
      <c r="BE3250" s="5" t="s">
        <v>67</v>
      </c>
    </row>
    <row r="3251" spans="1:57" x14ac:dyDescent="0.25">
      <c r="A3251" s="5">
        <v>3250</v>
      </c>
      <c r="B3251" s="6">
        <v>42559.82172453704</v>
      </c>
      <c r="D3251" s="5" t="s">
        <v>318</v>
      </c>
      <c r="E3251" s="5" t="s">
        <v>346</v>
      </c>
      <c r="G3251" s="5" t="s">
        <v>64</v>
      </c>
      <c r="H3251" s="5" t="s">
        <v>319</v>
      </c>
      <c r="I3251" s="5" t="s">
        <v>75</v>
      </c>
      <c r="J3251" s="5" t="s">
        <v>65</v>
      </c>
      <c r="K3251" s="5" t="s">
        <v>65</v>
      </c>
      <c r="M3251" s="5" t="s">
        <v>285</v>
      </c>
      <c r="N3251" s="5" t="s">
        <v>66</v>
      </c>
      <c r="O3251" s="7">
        <v>0</v>
      </c>
      <c r="P3251" s="7">
        <v>0</v>
      </c>
      <c r="Q3251" s="7">
        <v>0</v>
      </c>
      <c r="R3251" s="7">
        <v>0</v>
      </c>
      <c r="T3251" s="5">
        <v>0</v>
      </c>
      <c r="W3251" s="5">
        <v>0</v>
      </c>
      <c r="Y3251" s="5">
        <v>0</v>
      </c>
      <c r="Z3251" s="5">
        <v>0</v>
      </c>
      <c r="AB3251" s="5">
        <v>0</v>
      </c>
      <c r="AC3251" s="5">
        <v>0</v>
      </c>
      <c r="AE3251" s="5">
        <v>0</v>
      </c>
      <c r="AF3251" s="5">
        <v>0</v>
      </c>
      <c r="AH3251" s="5">
        <v>0</v>
      </c>
      <c r="AJ3251" s="7">
        <v>0</v>
      </c>
      <c r="AZ3251" s="5" t="s">
        <v>175</v>
      </c>
      <c r="BB3251" s="5" t="s">
        <v>77</v>
      </c>
      <c r="BD3251" s="5" t="s">
        <v>590</v>
      </c>
      <c r="BE3251" s="5" t="s">
        <v>67</v>
      </c>
    </row>
    <row r="3252" spans="1:57" x14ac:dyDescent="0.25">
      <c r="A3252" s="5">
        <v>3251</v>
      </c>
      <c r="B3252" s="6">
        <v>42559.819780092592</v>
      </c>
      <c r="D3252" s="5" t="s">
        <v>318</v>
      </c>
      <c r="E3252" s="5" t="s">
        <v>330</v>
      </c>
      <c r="G3252" s="5" t="s">
        <v>64</v>
      </c>
      <c r="H3252" s="5" t="s">
        <v>319</v>
      </c>
      <c r="I3252" s="5" t="s">
        <v>75</v>
      </c>
      <c r="J3252" s="5" t="s">
        <v>65</v>
      </c>
      <c r="K3252" s="5" t="s">
        <v>65</v>
      </c>
      <c r="M3252" s="5" t="s">
        <v>869</v>
      </c>
      <c r="N3252" s="5" t="s">
        <v>196</v>
      </c>
      <c r="O3252" s="7">
        <v>0</v>
      </c>
      <c r="P3252" s="7">
        <v>0</v>
      </c>
      <c r="Q3252" s="7">
        <v>0</v>
      </c>
      <c r="R3252" s="7">
        <v>0</v>
      </c>
      <c r="T3252" s="5">
        <v>0</v>
      </c>
      <c r="W3252" s="5">
        <v>0</v>
      </c>
      <c r="Y3252" s="5">
        <v>0</v>
      </c>
      <c r="Z3252" s="5">
        <v>0</v>
      </c>
      <c r="AB3252" s="5">
        <v>0</v>
      </c>
      <c r="AC3252" s="5">
        <v>0</v>
      </c>
      <c r="AE3252" s="5">
        <v>0</v>
      </c>
      <c r="AF3252" s="5">
        <v>0</v>
      </c>
      <c r="AH3252" s="5">
        <v>0</v>
      </c>
      <c r="AJ3252" s="7">
        <v>0</v>
      </c>
      <c r="AZ3252" s="5" t="s">
        <v>175</v>
      </c>
      <c r="BB3252" s="5" t="s">
        <v>77</v>
      </c>
      <c r="BD3252" s="5" t="s">
        <v>590</v>
      </c>
      <c r="BE3252" s="5" t="s">
        <v>67</v>
      </c>
    </row>
    <row r="3253" spans="1:57" x14ac:dyDescent="0.25">
      <c r="A3253" s="5">
        <v>3252</v>
      </c>
      <c r="B3253" s="6">
        <v>42559.780115740738</v>
      </c>
      <c r="D3253" s="5" t="s">
        <v>870</v>
      </c>
      <c r="E3253" s="5" t="s">
        <v>318</v>
      </c>
      <c r="G3253" s="5" t="s">
        <v>64</v>
      </c>
      <c r="H3253" s="5" t="s">
        <v>319</v>
      </c>
      <c r="I3253" s="5" t="s">
        <v>176</v>
      </c>
      <c r="J3253" s="5" t="s">
        <v>65</v>
      </c>
      <c r="K3253" s="5" t="s">
        <v>65</v>
      </c>
      <c r="M3253" s="5" t="s">
        <v>641</v>
      </c>
      <c r="N3253" s="5" t="s">
        <v>76</v>
      </c>
      <c r="O3253" s="7">
        <v>0</v>
      </c>
      <c r="P3253" s="7">
        <v>0</v>
      </c>
      <c r="Q3253" s="7">
        <v>0</v>
      </c>
      <c r="R3253" s="7">
        <v>0</v>
      </c>
      <c r="T3253" s="5">
        <v>0</v>
      </c>
      <c r="W3253" s="5">
        <v>0</v>
      </c>
      <c r="Y3253" s="5">
        <v>0</v>
      </c>
      <c r="Z3253" s="5">
        <v>0</v>
      </c>
      <c r="AB3253" s="5">
        <v>0</v>
      </c>
      <c r="AC3253" s="5">
        <v>0</v>
      </c>
      <c r="AE3253" s="5">
        <v>0</v>
      </c>
      <c r="AF3253" s="5">
        <v>0</v>
      </c>
      <c r="AH3253" s="5">
        <v>0</v>
      </c>
      <c r="AJ3253" s="7">
        <v>0</v>
      </c>
      <c r="AZ3253" s="5" t="s">
        <v>175</v>
      </c>
      <c r="BB3253" s="5" t="s">
        <v>178</v>
      </c>
      <c r="BD3253" s="5" t="s">
        <v>361</v>
      </c>
      <c r="BE3253" s="5" t="s">
        <v>67</v>
      </c>
    </row>
    <row r="3254" spans="1:57" x14ac:dyDescent="0.25">
      <c r="A3254" s="5">
        <v>3253</v>
      </c>
      <c r="B3254" s="6">
        <v>42559.587175925924</v>
      </c>
      <c r="D3254" s="5" t="s">
        <v>318</v>
      </c>
      <c r="E3254" s="5" t="s">
        <v>330</v>
      </c>
      <c r="G3254" s="5" t="s">
        <v>64</v>
      </c>
      <c r="H3254" s="5" t="s">
        <v>319</v>
      </c>
      <c r="I3254" s="5" t="s">
        <v>75</v>
      </c>
      <c r="J3254" s="5" t="s">
        <v>65</v>
      </c>
      <c r="K3254" s="5" t="s">
        <v>65</v>
      </c>
      <c r="M3254" s="5" t="s">
        <v>342</v>
      </c>
      <c r="N3254" s="5" t="s">
        <v>76</v>
      </c>
      <c r="O3254" s="7">
        <v>0</v>
      </c>
      <c r="P3254" s="7">
        <v>0</v>
      </c>
      <c r="Q3254" s="7">
        <v>0</v>
      </c>
      <c r="R3254" s="7">
        <v>0</v>
      </c>
      <c r="T3254" s="5">
        <v>0</v>
      </c>
      <c r="W3254" s="5">
        <v>0</v>
      </c>
      <c r="Y3254" s="5">
        <v>0</v>
      </c>
      <c r="Z3254" s="5">
        <v>0</v>
      </c>
      <c r="AB3254" s="5">
        <v>0</v>
      </c>
      <c r="AC3254" s="5">
        <v>0</v>
      </c>
      <c r="AE3254" s="5">
        <v>0</v>
      </c>
      <c r="AF3254" s="5">
        <v>0</v>
      </c>
      <c r="AH3254" s="5">
        <v>0</v>
      </c>
      <c r="AJ3254" s="7">
        <v>0</v>
      </c>
      <c r="AZ3254" s="5" t="s">
        <v>175</v>
      </c>
      <c r="BB3254" s="5" t="s">
        <v>77</v>
      </c>
    </row>
    <row r="3255" spans="1:57" x14ac:dyDescent="0.25">
      <c r="A3255" s="5">
        <v>3254</v>
      </c>
      <c r="B3255" s="6">
        <v>42559.573287037034</v>
      </c>
      <c r="C3255" s="6">
        <v>42559.701273148145</v>
      </c>
      <c r="D3255" s="5" t="s">
        <v>336</v>
      </c>
      <c r="E3255" s="5" t="s">
        <v>241</v>
      </c>
      <c r="F3255" s="5" t="s">
        <v>337</v>
      </c>
      <c r="G3255" s="5" t="s">
        <v>64</v>
      </c>
      <c r="H3255" s="5" t="s">
        <v>319</v>
      </c>
      <c r="I3255" s="5" t="s">
        <v>69</v>
      </c>
      <c r="J3255" s="5" t="s">
        <v>65</v>
      </c>
      <c r="K3255" s="5" t="s">
        <v>65</v>
      </c>
      <c r="L3255" s="5">
        <v>78963</v>
      </c>
      <c r="M3255" s="5" t="s">
        <v>70</v>
      </c>
      <c r="N3255" s="5" t="s">
        <v>70</v>
      </c>
      <c r="O3255" s="7">
        <v>0</v>
      </c>
      <c r="P3255" s="7">
        <v>0</v>
      </c>
      <c r="Q3255" s="7">
        <v>0</v>
      </c>
      <c r="R3255" s="7">
        <v>0</v>
      </c>
      <c r="T3255" s="5">
        <v>33</v>
      </c>
      <c r="U3255" s="5">
        <v>0</v>
      </c>
      <c r="V3255" s="5">
        <v>0</v>
      </c>
      <c r="W3255" s="5">
        <v>0</v>
      </c>
      <c r="Z3255" s="5">
        <v>0</v>
      </c>
      <c r="AC3255" s="5">
        <v>0</v>
      </c>
      <c r="AF3255" s="5">
        <v>0</v>
      </c>
      <c r="AI3255" s="7">
        <v>1018.4229</v>
      </c>
      <c r="AJ3255" s="7">
        <v>7.6200000000000004E-2</v>
      </c>
      <c r="AK3255" s="5" t="s">
        <v>148</v>
      </c>
      <c r="AZ3255" s="5" t="s">
        <v>185</v>
      </c>
      <c r="BB3255" s="5" t="s">
        <v>74</v>
      </c>
    </row>
    <row r="3256" spans="1:57" x14ac:dyDescent="0.25">
      <c r="A3256" s="5">
        <v>3255</v>
      </c>
      <c r="B3256" s="6">
        <v>42559.573229166665</v>
      </c>
      <c r="C3256" s="6">
        <v>42559.727881944447</v>
      </c>
      <c r="D3256" s="5" t="s">
        <v>336</v>
      </c>
      <c r="E3256" s="5" t="s">
        <v>68</v>
      </c>
      <c r="F3256" s="5" t="s">
        <v>337</v>
      </c>
      <c r="G3256" s="5" t="s">
        <v>64</v>
      </c>
      <c r="H3256" s="5" t="s">
        <v>319</v>
      </c>
      <c r="I3256" s="5" t="s">
        <v>69</v>
      </c>
      <c r="J3256" s="5" t="s">
        <v>65</v>
      </c>
      <c r="K3256" s="5" t="s">
        <v>65</v>
      </c>
      <c r="L3256" s="5">
        <v>15116</v>
      </c>
      <c r="M3256" s="5" t="s">
        <v>70</v>
      </c>
      <c r="N3256" s="5" t="s">
        <v>70</v>
      </c>
      <c r="O3256" s="7">
        <v>0</v>
      </c>
      <c r="P3256" s="7">
        <v>0</v>
      </c>
      <c r="Q3256" s="7">
        <v>0</v>
      </c>
      <c r="R3256" s="7">
        <v>0</v>
      </c>
      <c r="T3256" s="5">
        <v>39</v>
      </c>
      <c r="U3256" s="5">
        <v>0</v>
      </c>
      <c r="V3256" s="5">
        <v>0</v>
      </c>
      <c r="W3256" s="5">
        <v>0</v>
      </c>
      <c r="Z3256" s="5">
        <v>0</v>
      </c>
      <c r="AC3256" s="5">
        <v>0</v>
      </c>
      <c r="AF3256" s="5">
        <v>0</v>
      </c>
      <c r="AI3256" s="7">
        <v>39.307600000000001</v>
      </c>
      <c r="AJ3256" s="7">
        <v>1.46E-2</v>
      </c>
      <c r="AK3256" s="5" t="s">
        <v>72</v>
      </c>
      <c r="BB3256" s="5" t="s">
        <v>73</v>
      </c>
    </row>
    <row r="3257" spans="1:57" x14ac:dyDescent="0.25">
      <c r="A3257" s="5">
        <v>3256</v>
      </c>
      <c r="B3257" s="6">
        <v>42559.490185185183</v>
      </c>
      <c r="C3257" s="6">
        <v>42559.51222222222</v>
      </c>
      <c r="D3257" s="5" t="s">
        <v>336</v>
      </c>
      <c r="E3257" s="5" t="s">
        <v>241</v>
      </c>
      <c r="F3257" s="5" t="s">
        <v>337</v>
      </c>
      <c r="G3257" s="5" t="s">
        <v>64</v>
      </c>
      <c r="H3257" s="5" t="s">
        <v>319</v>
      </c>
      <c r="I3257" s="5" t="s">
        <v>69</v>
      </c>
      <c r="J3257" s="5" t="s">
        <v>65</v>
      </c>
      <c r="K3257" s="5" t="s">
        <v>65</v>
      </c>
      <c r="L3257" s="5">
        <v>76024</v>
      </c>
      <c r="M3257" s="5" t="s">
        <v>70</v>
      </c>
      <c r="N3257" s="5" t="s">
        <v>70</v>
      </c>
      <c r="O3257" s="7">
        <v>0</v>
      </c>
      <c r="P3257" s="7">
        <v>0</v>
      </c>
      <c r="Q3257" s="7">
        <v>0</v>
      </c>
      <c r="R3257" s="7">
        <v>0</v>
      </c>
      <c r="T3257" s="5">
        <v>33</v>
      </c>
      <c r="U3257" s="5">
        <v>0</v>
      </c>
      <c r="V3257" s="5">
        <v>0</v>
      </c>
      <c r="W3257" s="5">
        <v>0</v>
      </c>
      <c r="Z3257" s="5">
        <v>0</v>
      </c>
      <c r="AC3257" s="5">
        <v>0</v>
      </c>
      <c r="AF3257" s="5">
        <v>0</v>
      </c>
      <c r="AI3257" s="7">
        <v>1018.4961</v>
      </c>
      <c r="AJ3257" s="7">
        <v>7.3200000000000001E-2</v>
      </c>
      <c r="AK3257" s="5" t="s">
        <v>148</v>
      </c>
      <c r="AZ3257" s="5" t="s">
        <v>185</v>
      </c>
      <c r="BB3257" s="5" t="s">
        <v>74</v>
      </c>
    </row>
    <row r="3258" spans="1:57" x14ac:dyDescent="0.25">
      <c r="A3258" s="5">
        <v>3257</v>
      </c>
      <c r="B3258" s="6">
        <v>42559.49009259259</v>
      </c>
      <c r="C3258" s="6">
        <v>42559.51222222222</v>
      </c>
      <c r="D3258" s="5" t="s">
        <v>336</v>
      </c>
      <c r="E3258" s="5" t="s">
        <v>241</v>
      </c>
      <c r="F3258" s="5" t="s">
        <v>337</v>
      </c>
      <c r="G3258" s="5" t="s">
        <v>64</v>
      </c>
      <c r="H3258" s="5" t="s">
        <v>319</v>
      </c>
      <c r="I3258" s="5" t="s">
        <v>69</v>
      </c>
      <c r="J3258" s="5" t="s">
        <v>65</v>
      </c>
      <c r="K3258" s="5" t="s">
        <v>65</v>
      </c>
      <c r="L3258" s="5">
        <v>113712</v>
      </c>
      <c r="M3258" s="5" t="s">
        <v>70</v>
      </c>
      <c r="N3258" s="5" t="s">
        <v>70</v>
      </c>
      <c r="O3258" s="7">
        <v>0</v>
      </c>
      <c r="P3258" s="7">
        <v>0</v>
      </c>
      <c r="Q3258" s="7">
        <v>0</v>
      </c>
      <c r="R3258" s="7">
        <v>0</v>
      </c>
      <c r="T3258" s="5">
        <v>39</v>
      </c>
      <c r="U3258" s="5">
        <v>0</v>
      </c>
      <c r="V3258" s="5">
        <v>0</v>
      </c>
      <c r="W3258" s="5">
        <v>0</v>
      </c>
      <c r="Z3258" s="5">
        <v>0</v>
      </c>
      <c r="AC3258" s="5">
        <v>0</v>
      </c>
      <c r="AF3258" s="5">
        <v>0</v>
      </c>
      <c r="AI3258" s="7">
        <v>39.417000000000002</v>
      </c>
      <c r="AJ3258" s="7">
        <v>0.1094</v>
      </c>
      <c r="AK3258" s="5" t="s">
        <v>72</v>
      </c>
      <c r="BB3258" s="5" t="s">
        <v>73</v>
      </c>
    </row>
    <row r="3259" spans="1:57" x14ac:dyDescent="0.25">
      <c r="A3259" s="5">
        <v>3258</v>
      </c>
      <c r="B3259" s="6">
        <v>42559.485648148147</v>
      </c>
      <c r="D3259" s="5" t="s">
        <v>317</v>
      </c>
      <c r="E3259" s="5" t="s">
        <v>318</v>
      </c>
      <c r="F3259" s="5" t="s">
        <v>317</v>
      </c>
      <c r="G3259" s="5" t="s">
        <v>80</v>
      </c>
      <c r="H3259" s="5" t="s">
        <v>319</v>
      </c>
      <c r="I3259" s="5" t="s">
        <v>320</v>
      </c>
      <c r="J3259" s="5" t="s">
        <v>65</v>
      </c>
      <c r="K3259" s="5" t="s">
        <v>65</v>
      </c>
      <c r="M3259" s="5" t="s">
        <v>222</v>
      </c>
      <c r="N3259" s="5" t="s">
        <v>66</v>
      </c>
      <c r="O3259" s="7">
        <v>0</v>
      </c>
      <c r="P3259" s="7">
        <v>0</v>
      </c>
      <c r="Q3259" s="7">
        <v>0</v>
      </c>
      <c r="R3259" s="7">
        <v>0</v>
      </c>
      <c r="T3259" s="5">
        <v>0</v>
      </c>
      <c r="W3259" s="5">
        <v>0</v>
      </c>
      <c r="Y3259" s="5">
        <v>0</v>
      </c>
      <c r="Z3259" s="5">
        <v>0</v>
      </c>
      <c r="AB3259" s="5">
        <v>0</v>
      </c>
      <c r="AC3259" s="5">
        <v>0</v>
      </c>
      <c r="AE3259" s="5">
        <v>0</v>
      </c>
      <c r="AF3259" s="5">
        <v>0</v>
      </c>
      <c r="AH3259" s="5">
        <v>0</v>
      </c>
      <c r="AJ3259" s="7">
        <v>0</v>
      </c>
      <c r="BB3259" s="5" t="s">
        <v>322</v>
      </c>
    </row>
    <row r="3260" spans="1:57" x14ac:dyDescent="0.25">
      <c r="A3260" s="5">
        <v>3259</v>
      </c>
      <c r="B3260" s="6">
        <v>42559.401493055557</v>
      </c>
      <c r="C3260" s="6">
        <v>42559.482615740744</v>
      </c>
      <c r="D3260" s="5" t="s">
        <v>336</v>
      </c>
      <c r="E3260" s="5" t="s">
        <v>241</v>
      </c>
      <c r="F3260" s="5" t="s">
        <v>337</v>
      </c>
      <c r="G3260" s="5" t="s">
        <v>64</v>
      </c>
      <c r="H3260" s="5" t="s">
        <v>319</v>
      </c>
      <c r="I3260" s="5" t="s">
        <v>69</v>
      </c>
      <c r="J3260" s="5" t="s">
        <v>65</v>
      </c>
      <c r="K3260" s="5" t="s">
        <v>65</v>
      </c>
      <c r="L3260" s="5">
        <v>228609</v>
      </c>
      <c r="M3260" s="5" t="s">
        <v>70</v>
      </c>
      <c r="N3260" s="5" t="s">
        <v>70</v>
      </c>
      <c r="O3260" s="7">
        <v>0</v>
      </c>
      <c r="P3260" s="7">
        <v>0</v>
      </c>
      <c r="Q3260" s="7">
        <v>0</v>
      </c>
      <c r="R3260" s="7">
        <v>0</v>
      </c>
      <c r="T3260" s="5">
        <v>33</v>
      </c>
      <c r="U3260" s="5">
        <v>0</v>
      </c>
      <c r="V3260" s="5">
        <v>0</v>
      </c>
      <c r="W3260" s="5">
        <v>0</v>
      </c>
      <c r="Z3260" s="5">
        <v>0</v>
      </c>
      <c r="AC3260" s="5">
        <v>0</v>
      </c>
      <c r="AF3260" s="5">
        <v>0</v>
      </c>
      <c r="AI3260" s="7">
        <v>1018.8252</v>
      </c>
      <c r="AJ3260" s="7">
        <v>0.21879999999999999</v>
      </c>
      <c r="AK3260" s="5" t="s">
        <v>148</v>
      </c>
      <c r="AZ3260" s="5" t="s">
        <v>185</v>
      </c>
      <c r="BB3260" s="5" t="s">
        <v>74</v>
      </c>
    </row>
    <row r="3261" spans="1:57" x14ac:dyDescent="0.25">
      <c r="A3261" s="5">
        <v>3260</v>
      </c>
      <c r="B3261" s="6">
        <v>42559.401493055557</v>
      </c>
      <c r="C3261" s="6">
        <v>42559.482615740744</v>
      </c>
      <c r="D3261" s="5" t="s">
        <v>336</v>
      </c>
      <c r="E3261" s="5" t="s">
        <v>241</v>
      </c>
      <c r="F3261" s="5" t="s">
        <v>337</v>
      </c>
      <c r="G3261" s="5" t="s">
        <v>64</v>
      </c>
      <c r="H3261" s="5" t="s">
        <v>319</v>
      </c>
      <c r="I3261" s="5" t="s">
        <v>69</v>
      </c>
      <c r="J3261" s="5" t="s">
        <v>65</v>
      </c>
      <c r="K3261" s="5" t="s">
        <v>65</v>
      </c>
      <c r="L3261" s="5">
        <v>120792</v>
      </c>
      <c r="M3261" s="5" t="s">
        <v>70</v>
      </c>
      <c r="N3261" s="5" t="s">
        <v>70</v>
      </c>
      <c r="O3261" s="7">
        <v>0</v>
      </c>
      <c r="P3261" s="7">
        <v>0</v>
      </c>
      <c r="Q3261" s="7">
        <v>0</v>
      </c>
      <c r="R3261" s="7">
        <v>0</v>
      </c>
      <c r="T3261" s="5">
        <v>33</v>
      </c>
      <c r="U3261" s="5">
        <v>0</v>
      </c>
      <c r="V3261" s="5">
        <v>0</v>
      </c>
      <c r="W3261" s="5">
        <v>0</v>
      </c>
      <c r="Z3261" s="5">
        <v>0</v>
      </c>
      <c r="AC3261" s="5">
        <v>0</v>
      </c>
      <c r="AF3261" s="5">
        <v>0</v>
      </c>
      <c r="AI3261" s="7">
        <v>1018.8301</v>
      </c>
      <c r="AJ3261" s="7">
        <v>0.1152</v>
      </c>
      <c r="AK3261" s="5" t="s">
        <v>149</v>
      </c>
      <c r="AZ3261" s="5" t="s">
        <v>186</v>
      </c>
      <c r="BB3261" s="5" t="s">
        <v>71</v>
      </c>
    </row>
    <row r="3262" spans="1:57" x14ac:dyDescent="0.25">
      <c r="A3262" s="5">
        <v>3261</v>
      </c>
      <c r="B3262" s="6">
        <v>42559.401493055557</v>
      </c>
      <c r="C3262" s="6">
        <v>42559.512928240743</v>
      </c>
      <c r="D3262" s="5" t="s">
        <v>336</v>
      </c>
      <c r="E3262" s="5" t="s">
        <v>241</v>
      </c>
      <c r="F3262" s="5" t="s">
        <v>337</v>
      </c>
      <c r="G3262" s="5" t="s">
        <v>64</v>
      </c>
      <c r="H3262" s="5" t="s">
        <v>319</v>
      </c>
      <c r="I3262" s="5" t="s">
        <v>69</v>
      </c>
      <c r="J3262" s="5" t="s">
        <v>65</v>
      </c>
      <c r="K3262" s="5" t="s">
        <v>65</v>
      </c>
      <c r="L3262" s="5">
        <v>1218951</v>
      </c>
      <c r="M3262" s="5" t="s">
        <v>70</v>
      </c>
      <c r="N3262" s="5" t="s">
        <v>70</v>
      </c>
      <c r="O3262" s="7">
        <v>0</v>
      </c>
      <c r="P3262" s="7">
        <v>0</v>
      </c>
      <c r="Q3262" s="7">
        <v>0</v>
      </c>
      <c r="R3262" s="7">
        <v>0</v>
      </c>
      <c r="T3262" s="5">
        <v>39</v>
      </c>
      <c r="U3262" s="5">
        <v>0</v>
      </c>
      <c r="V3262" s="5">
        <v>0</v>
      </c>
      <c r="W3262" s="5">
        <v>0</v>
      </c>
      <c r="Z3262" s="5">
        <v>0</v>
      </c>
      <c r="AC3262" s="5">
        <v>0</v>
      </c>
      <c r="AF3262" s="5">
        <v>0</v>
      </c>
      <c r="AI3262" s="7">
        <v>40.580100000000002</v>
      </c>
      <c r="AJ3262" s="7">
        <v>1.1631</v>
      </c>
      <c r="AK3262" s="5" t="s">
        <v>72</v>
      </c>
      <c r="BB3262" s="5" t="s">
        <v>73</v>
      </c>
    </row>
    <row r="3263" spans="1:57" x14ac:dyDescent="0.25">
      <c r="A3263" s="5">
        <v>3262</v>
      </c>
      <c r="B3263" s="6">
        <v>42559.085763888892</v>
      </c>
      <c r="C3263" s="6">
        <v>42559.443657407406</v>
      </c>
      <c r="D3263" s="5" t="s">
        <v>336</v>
      </c>
      <c r="E3263" s="5" t="s">
        <v>68</v>
      </c>
      <c r="G3263" s="5" t="s">
        <v>64</v>
      </c>
      <c r="H3263" s="5" t="s">
        <v>319</v>
      </c>
      <c r="I3263" s="5" t="s">
        <v>69</v>
      </c>
      <c r="J3263" s="5" t="s">
        <v>65</v>
      </c>
      <c r="K3263" s="5" t="s">
        <v>65</v>
      </c>
      <c r="L3263" s="5">
        <v>1744</v>
      </c>
      <c r="M3263" s="5" t="s">
        <v>70</v>
      </c>
      <c r="N3263" s="5" t="s">
        <v>70</v>
      </c>
      <c r="O3263" s="7">
        <v>0</v>
      </c>
      <c r="P3263" s="7">
        <v>0</v>
      </c>
      <c r="Q3263" s="7">
        <v>0</v>
      </c>
      <c r="R3263" s="7">
        <v>0</v>
      </c>
      <c r="T3263" s="5">
        <v>33</v>
      </c>
      <c r="U3263" s="5">
        <v>0</v>
      </c>
      <c r="V3263" s="5">
        <v>0</v>
      </c>
      <c r="W3263" s="5">
        <v>0</v>
      </c>
      <c r="Z3263" s="5">
        <v>0</v>
      </c>
      <c r="AC3263" s="5">
        <v>0</v>
      </c>
      <c r="AF3263" s="5">
        <v>0</v>
      </c>
      <c r="AI3263" s="7">
        <v>1018.8477</v>
      </c>
      <c r="AJ3263" s="7">
        <v>2E-3</v>
      </c>
      <c r="AK3263" s="5" t="s">
        <v>149</v>
      </c>
      <c r="AZ3263" s="5" t="s">
        <v>186</v>
      </c>
      <c r="BB3263" s="5" t="s">
        <v>71</v>
      </c>
    </row>
    <row r="3264" spans="1:57" x14ac:dyDescent="0.25">
      <c r="A3264" s="5">
        <v>3263</v>
      </c>
      <c r="B3264" s="6">
        <v>42559.085462962961</v>
      </c>
      <c r="C3264" s="6">
        <v>42559.443657407406</v>
      </c>
      <c r="D3264" s="5" t="s">
        <v>336</v>
      </c>
      <c r="E3264" s="5" t="s">
        <v>68</v>
      </c>
      <c r="G3264" s="5" t="s">
        <v>64</v>
      </c>
      <c r="H3264" s="5" t="s">
        <v>319</v>
      </c>
      <c r="I3264" s="5" t="s">
        <v>69</v>
      </c>
      <c r="J3264" s="5" t="s">
        <v>65</v>
      </c>
      <c r="K3264" s="5" t="s">
        <v>65</v>
      </c>
      <c r="L3264" s="5">
        <v>15487</v>
      </c>
      <c r="M3264" s="5" t="s">
        <v>70</v>
      </c>
      <c r="N3264" s="5" t="s">
        <v>70</v>
      </c>
      <c r="O3264" s="7">
        <v>0</v>
      </c>
      <c r="P3264" s="7">
        <v>0</v>
      </c>
      <c r="Q3264" s="7">
        <v>0</v>
      </c>
      <c r="R3264" s="7">
        <v>0</v>
      </c>
      <c r="T3264" s="5">
        <v>33</v>
      </c>
      <c r="U3264" s="5">
        <v>0</v>
      </c>
      <c r="V3264" s="5">
        <v>0</v>
      </c>
      <c r="W3264" s="5">
        <v>0</v>
      </c>
      <c r="Z3264" s="5">
        <v>0</v>
      </c>
      <c r="AC3264" s="5">
        <v>0</v>
      </c>
      <c r="AF3264" s="5">
        <v>0</v>
      </c>
      <c r="AI3264" s="7">
        <v>1018.8457</v>
      </c>
      <c r="AJ3264" s="7">
        <v>1.5599999999999999E-2</v>
      </c>
      <c r="AK3264" s="5" t="s">
        <v>148</v>
      </c>
      <c r="AZ3264" s="5" t="s">
        <v>185</v>
      </c>
      <c r="BB3264" s="5" t="s">
        <v>74</v>
      </c>
    </row>
    <row r="3265" spans="1:57" x14ac:dyDescent="0.25">
      <c r="A3265" s="5">
        <v>3264</v>
      </c>
      <c r="B3265" s="6">
        <v>42559.085300925923</v>
      </c>
      <c r="C3265" s="6">
        <v>42559.443657407406</v>
      </c>
      <c r="D3265" s="5" t="s">
        <v>336</v>
      </c>
      <c r="E3265" s="5" t="s">
        <v>68</v>
      </c>
      <c r="G3265" s="5" t="s">
        <v>64</v>
      </c>
      <c r="H3265" s="5" t="s">
        <v>319</v>
      </c>
      <c r="I3265" s="5" t="s">
        <v>69</v>
      </c>
      <c r="J3265" s="5" t="s">
        <v>65</v>
      </c>
      <c r="K3265" s="5" t="s">
        <v>65</v>
      </c>
      <c r="L3265" s="5">
        <v>7289436</v>
      </c>
      <c r="M3265" s="5" t="s">
        <v>70</v>
      </c>
      <c r="N3265" s="5" t="s">
        <v>70</v>
      </c>
      <c r="O3265" s="7">
        <v>0</v>
      </c>
      <c r="P3265" s="7">
        <v>0</v>
      </c>
      <c r="Q3265" s="7">
        <v>0</v>
      </c>
      <c r="R3265" s="7">
        <v>0</v>
      </c>
      <c r="T3265" s="5">
        <v>39</v>
      </c>
      <c r="U3265" s="5">
        <v>0</v>
      </c>
      <c r="V3265" s="5">
        <v>0</v>
      </c>
      <c r="W3265" s="5">
        <v>0</v>
      </c>
      <c r="Z3265" s="5">
        <v>0</v>
      </c>
      <c r="AC3265" s="5">
        <v>0</v>
      </c>
      <c r="AF3265" s="5">
        <v>0</v>
      </c>
      <c r="AI3265" s="7">
        <v>47.532200000000003</v>
      </c>
      <c r="AJ3265" s="7">
        <v>6.9520999999999997</v>
      </c>
      <c r="AK3265" s="5" t="s">
        <v>72</v>
      </c>
      <c r="BB3265" s="5" t="s">
        <v>73</v>
      </c>
    </row>
    <row r="3266" spans="1:57" x14ac:dyDescent="0.25">
      <c r="A3266" s="5">
        <v>3265</v>
      </c>
      <c r="B3266" s="6">
        <v>42559.013622685183</v>
      </c>
      <c r="C3266" s="6">
        <v>42559.498032407406</v>
      </c>
      <c r="D3266" s="5" t="s">
        <v>336</v>
      </c>
      <c r="E3266" s="5" t="s">
        <v>241</v>
      </c>
      <c r="F3266" s="5" t="s">
        <v>337</v>
      </c>
      <c r="G3266" s="5" t="s">
        <v>64</v>
      </c>
      <c r="H3266" s="5" t="s">
        <v>319</v>
      </c>
      <c r="I3266" s="5" t="s">
        <v>69</v>
      </c>
      <c r="J3266" s="5" t="s">
        <v>65</v>
      </c>
      <c r="K3266" s="5" t="s">
        <v>65</v>
      </c>
      <c r="L3266" s="5">
        <v>402909</v>
      </c>
      <c r="M3266" s="5" t="s">
        <v>70</v>
      </c>
      <c r="N3266" s="5" t="s">
        <v>70</v>
      </c>
      <c r="O3266" s="7">
        <v>0</v>
      </c>
      <c r="P3266" s="7">
        <v>0</v>
      </c>
      <c r="Q3266" s="7">
        <v>0</v>
      </c>
      <c r="R3266" s="7">
        <v>0</v>
      </c>
      <c r="T3266" s="5">
        <v>39</v>
      </c>
      <c r="U3266" s="5">
        <v>0</v>
      </c>
      <c r="V3266" s="5">
        <v>0</v>
      </c>
      <c r="W3266" s="5">
        <v>0</v>
      </c>
      <c r="Z3266" s="5">
        <v>0</v>
      </c>
      <c r="AC3266" s="5">
        <v>0</v>
      </c>
      <c r="AF3266" s="5">
        <v>0</v>
      </c>
      <c r="AI3266" s="7">
        <v>47.915999999999997</v>
      </c>
      <c r="AJ3266" s="7">
        <v>0.38379999999999997</v>
      </c>
      <c r="AK3266" s="5" t="s">
        <v>72</v>
      </c>
      <c r="BB3266" s="5" t="s">
        <v>73</v>
      </c>
    </row>
    <row r="3267" spans="1:57" x14ac:dyDescent="0.25">
      <c r="A3267" s="5">
        <v>3266</v>
      </c>
      <c r="B3267" s="6">
        <v>42559.013622685183</v>
      </c>
      <c r="C3267" s="6">
        <v>42559.512662037036</v>
      </c>
      <c r="D3267" s="5" t="s">
        <v>336</v>
      </c>
      <c r="E3267" s="5" t="s">
        <v>68</v>
      </c>
      <c r="F3267" s="5" t="s">
        <v>337</v>
      </c>
      <c r="G3267" s="5" t="s">
        <v>64</v>
      </c>
      <c r="H3267" s="5" t="s">
        <v>319</v>
      </c>
      <c r="I3267" s="5" t="s">
        <v>69</v>
      </c>
      <c r="J3267" s="5" t="s">
        <v>65</v>
      </c>
      <c r="K3267" s="5" t="s">
        <v>65</v>
      </c>
      <c r="L3267" s="5">
        <v>757318</v>
      </c>
      <c r="M3267" s="5" t="s">
        <v>70</v>
      </c>
      <c r="N3267" s="5" t="s">
        <v>70</v>
      </c>
      <c r="O3267" s="7">
        <v>0</v>
      </c>
      <c r="P3267" s="7">
        <v>0</v>
      </c>
      <c r="Q3267" s="7">
        <v>0</v>
      </c>
      <c r="R3267" s="7">
        <v>0</v>
      </c>
      <c r="T3267" s="5">
        <v>33</v>
      </c>
      <c r="U3267" s="5">
        <v>0</v>
      </c>
      <c r="V3267" s="5">
        <v>0</v>
      </c>
      <c r="W3267" s="5">
        <v>0</v>
      </c>
      <c r="Z3267" s="5">
        <v>0</v>
      </c>
      <c r="AC3267" s="5">
        <v>0</v>
      </c>
      <c r="AF3267" s="5">
        <v>0</v>
      </c>
      <c r="AI3267" s="7">
        <v>1020.0498</v>
      </c>
      <c r="AJ3267" s="7">
        <v>0.72170000000000001</v>
      </c>
      <c r="AK3267" s="5" t="s">
        <v>149</v>
      </c>
      <c r="AZ3267" s="5" t="s">
        <v>186</v>
      </c>
      <c r="BB3267" s="5" t="s">
        <v>71</v>
      </c>
    </row>
    <row r="3268" spans="1:57" x14ac:dyDescent="0.25">
      <c r="A3268" s="5">
        <v>3267</v>
      </c>
      <c r="B3268" s="6">
        <v>42559.013622685183</v>
      </c>
      <c r="C3268" s="6">
        <v>42559.500300925924</v>
      </c>
      <c r="D3268" s="5" t="s">
        <v>336</v>
      </c>
      <c r="E3268" s="5" t="s">
        <v>68</v>
      </c>
      <c r="F3268" s="5" t="s">
        <v>337</v>
      </c>
      <c r="G3268" s="5" t="s">
        <v>64</v>
      </c>
      <c r="H3268" s="5" t="s">
        <v>319</v>
      </c>
      <c r="I3268" s="5" t="s">
        <v>69</v>
      </c>
      <c r="J3268" s="5" t="s">
        <v>65</v>
      </c>
      <c r="K3268" s="5" t="s">
        <v>65</v>
      </c>
      <c r="L3268" s="5">
        <v>503859</v>
      </c>
      <c r="M3268" s="5" t="s">
        <v>70</v>
      </c>
      <c r="N3268" s="5" t="s">
        <v>70</v>
      </c>
      <c r="O3268" s="7">
        <v>0</v>
      </c>
      <c r="P3268" s="7">
        <v>0</v>
      </c>
      <c r="Q3268" s="7">
        <v>0</v>
      </c>
      <c r="R3268" s="7">
        <v>0</v>
      </c>
      <c r="T3268" s="5">
        <v>33</v>
      </c>
      <c r="U3268" s="5">
        <v>0</v>
      </c>
      <c r="V3268" s="5">
        <v>0</v>
      </c>
      <c r="W3268" s="5">
        <v>0</v>
      </c>
      <c r="Z3268" s="5">
        <v>0</v>
      </c>
      <c r="AC3268" s="5">
        <v>0</v>
      </c>
      <c r="AF3268" s="5">
        <v>0</v>
      </c>
      <c r="AI3268" s="7">
        <v>1019.3280999999999</v>
      </c>
      <c r="AJ3268" s="7">
        <v>0.48049999999999998</v>
      </c>
      <c r="AK3268" s="5" t="s">
        <v>148</v>
      </c>
      <c r="AZ3268" s="5" t="s">
        <v>185</v>
      </c>
      <c r="BB3268" s="5" t="s">
        <v>74</v>
      </c>
    </row>
    <row r="3269" spans="1:57" x14ac:dyDescent="0.25">
      <c r="A3269" s="5">
        <v>3268</v>
      </c>
      <c r="B3269" s="6">
        <v>42559.003750000003</v>
      </c>
      <c r="C3269" s="6">
        <v>42559.504618055558</v>
      </c>
      <c r="D3269" s="5" t="s">
        <v>336</v>
      </c>
      <c r="E3269" s="5" t="s">
        <v>68</v>
      </c>
      <c r="F3269" s="5" t="s">
        <v>337</v>
      </c>
      <c r="G3269" s="5" t="s">
        <v>64</v>
      </c>
      <c r="H3269" s="5" t="s">
        <v>319</v>
      </c>
      <c r="I3269" s="5" t="s">
        <v>69</v>
      </c>
      <c r="J3269" s="5" t="s">
        <v>65</v>
      </c>
      <c r="K3269" s="5" t="s">
        <v>65</v>
      </c>
      <c r="L3269" s="5">
        <v>0</v>
      </c>
      <c r="M3269" s="5" t="s">
        <v>70</v>
      </c>
      <c r="N3269" s="5" t="s">
        <v>70</v>
      </c>
      <c r="O3269" s="7">
        <v>0</v>
      </c>
      <c r="P3269" s="7">
        <v>0</v>
      </c>
      <c r="Q3269" s="7">
        <v>0</v>
      </c>
      <c r="R3269" s="7">
        <v>0</v>
      </c>
      <c r="T3269" s="5">
        <v>0</v>
      </c>
      <c r="U3269" s="5">
        <v>0</v>
      </c>
      <c r="V3269" s="5">
        <v>0</v>
      </c>
      <c r="W3269" s="5">
        <v>0</v>
      </c>
      <c r="Z3269" s="5">
        <v>0</v>
      </c>
      <c r="AC3269" s="5">
        <v>0</v>
      </c>
      <c r="AF3269" s="5">
        <v>0</v>
      </c>
      <c r="AK3269" s="5" t="s">
        <v>78</v>
      </c>
      <c r="BB3269" s="5" t="s">
        <v>79</v>
      </c>
    </row>
    <row r="3270" spans="1:57" x14ac:dyDescent="0.25">
      <c r="A3270" s="5">
        <v>3269</v>
      </c>
      <c r="B3270" s="6">
        <v>42558.971956018519</v>
      </c>
      <c r="C3270" s="6">
        <v>42559.396053240744</v>
      </c>
      <c r="D3270" s="5" t="s">
        <v>336</v>
      </c>
      <c r="E3270" s="5" t="s">
        <v>241</v>
      </c>
      <c r="F3270" s="5" t="s">
        <v>337</v>
      </c>
      <c r="G3270" s="5" t="s">
        <v>64</v>
      </c>
      <c r="H3270" s="5" t="s">
        <v>319</v>
      </c>
      <c r="I3270" s="5" t="s">
        <v>69</v>
      </c>
      <c r="J3270" s="5" t="s">
        <v>65</v>
      </c>
      <c r="K3270" s="5" t="s">
        <v>65</v>
      </c>
      <c r="L3270" s="5">
        <v>210102</v>
      </c>
      <c r="M3270" s="5" t="s">
        <v>70</v>
      </c>
      <c r="N3270" s="5" t="s">
        <v>70</v>
      </c>
      <c r="O3270" s="7">
        <v>0</v>
      </c>
      <c r="P3270" s="7">
        <v>0</v>
      </c>
      <c r="Q3270" s="7">
        <v>0</v>
      </c>
      <c r="R3270" s="7">
        <v>0</v>
      </c>
      <c r="T3270" s="5">
        <v>39</v>
      </c>
      <c r="U3270" s="5">
        <v>0</v>
      </c>
      <c r="V3270" s="5">
        <v>0</v>
      </c>
      <c r="W3270" s="5">
        <v>0</v>
      </c>
      <c r="Z3270" s="5">
        <v>0</v>
      </c>
      <c r="AC3270" s="5">
        <v>0</v>
      </c>
      <c r="AF3270" s="5">
        <v>0</v>
      </c>
      <c r="AI3270" s="7">
        <v>48.116199999999999</v>
      </c>
      <c r="AJ3270" s="7">
        <v>0.20019999999999999</v>
      </c>
      <c r="AK3270" s="5" t="s">
        <v>206</v>
      </c>
      <c r="BB3270" s="5" t="s">
        <v>73</v>
      </c>
    </row>
    <row r="3271" spans="1:57" x14ac:dyDescent="0.25">
      <c r="A3271" s="5">
        <v>3270</v>
      </c>
      <c r="B3271" s="6">
        <v>42558.930289351854</v>
      </c>
      <c r="C3271" s="6">
        <v>42559.398136574076</v>
      </c>
      <c r="D3271" s="5" t="s">
        <v>336</v>
      </c>
      <c r="E3271" s="5" t="s">
        <v>241</v>
      </c>
      <c r="F3271" s="5" t="s">
        <v>337</v>
      </c>
      <c r="G3271" s="5" t="s">
        <v>64</v>
      </c>
      <c r="H3271" s="5" t="s">
        <v>319</v>
      </c>
      <c r="I3271" s="5" t="s">
        <v>69</v>
      </c>
      <c r="J3271" s="5" t="s">
        <v>65</v>
      </c>
      <c r="K3271" s="5" t="s">
        <v>65</v>
      </c>
      <c r="L3271" s="5">
        <v>964071</v>
      </c>
      <c r="M3271" s="5" t="s">
        <v>70</v>
      </c>
      <c r="N3271" s="5" t="s">
        <v>70</v>
      </c>
      <c r="O3271" s="7">
        <v>0</v>
      </c>
      <c r="P3271" s="7">
        <v>0</v>
      </c>
      <c r="Q3271" s="7">
        <v>0</v>
      </c>
      <c r="R3271" s="7">
        <v>0</v>
      </c>
      <c r="T3271" s="5">
        <v>33</v>
      </c>
      <c r="U3271" s="5">
        <v>0</v>
      </c>
      <c r="V3271" s="5">
        <v>0</v>
      </c>
      <c r="W3271" s="5">
        <v>0</v>
      </c>
      <c r="Z3271" s="5">
        <v>0</v>
      </c>
      <c r="AC3271" s="5">
        <v>0</v>
      </c>
      <c r="AF3271" s="5">
        <v>0</v>
      </c>
      <c r="AI3271" s="7">
        <v>1020.9697</v>
      </c>
      <c r="AJ3271" s="7">
        <v>0.91990000000000005</v>
      </c>
      <c r="AK3271" s="5" t="s">
        <v>190</v>
      </c>
      <c r="AZ3271" s="5" t="s">
        <v>185</v>
      </c>
      <c r="BB3271" s="5" t="s">
        <v>74</v>
      </c>
    </row>
    <row r="3272" spans="1:57" x14ac:dyDescent="0.25">
      <c r="A3272" s="5">
        <v>3271</v>
      </c>
      <c r="B3272" s="6">
        <v>42558.930289351854</v>
      </c>
      <c r="C3272" s="6">
        <v>42559.385474537034</v>
      </c>
      <c r="D3272" s="5" t="s">
        <v>336</v>
      </c>
      <c r="E3272" s="5" t="s">
        <v>241</v>
      </c>
      <c r="F3272" s="5" t="s">
        <v>337</v>
      </c>
      <c r="G3272" s="5" t="s">
        <v>64</v>
      </c>
      <c r="H3272" s="5" t="s">
        <v>319</v>
      </c>
      <c r="I3272" s="5" t="s">
        <v>69</v>
      </c>
      <c r="J3272" s="5" t="s">
        <v>65</v>
      </c>
      <c r="K3272" s="5" t="s">
        <v>65</v>
      </c>
      <c r="L3272" s="5">
        <v>17056</v>
      </c>
      <c r="M3272" s="5" t="s">
        <v>70</v>
      </c>
      <c r="N3272" s="5" t="s">
        <v>70</v>
      </c>
      <c r="O3272" s="7">
        <v>0</v>
      </c>
      <c r="P3272" s="7">
        <v>0</v>
      </c>
      <c r="Q3272" s="7">
        <v>0</v>
      </c>
      <c r="R3272" s="7">
        <v>0</v>
      </c>
      <c r="T3272" s="5">
        <v>33</v>
      </c>
      <c r="U3272" s="5">
        <v>0</v>
      </c>
      <c r="V3272" s="5">
        <v>0</v>
      </c>
      <c r="W3272" s="5">
        <v>0</v>
      </c>
      <c r="Z3272" s="5">
        <v>0</v>
      </c>
      <c r="AC3272" s="5">
        <v>0</v>
      </c>
      <c r="AF3272" s="5">
        <v>0</v>
      </c>
      <c r="AI3272" s="7">
        <v>1020.9863</v>
      </c>
      <c r="AJ3272" s="7">
        <v>1.66E-2</v>
      </c>
      <c r="AK3272" s="5" t="s">
        <v>189</v>
      </c>
      <c r="AZ3272" s="5" t="s">
        <v>186</v>
      </c>
      <c r="BB3272" s="5" t="s">
        <v>71</v>
      </c>
    </row>
    <row r="3273" spans="1:57" x14ac:dyDescent="0.25">
      <c r="A3273" s="5">
        <v>3272</v>
      </c>
      <c r="B3273" s="6">
        <v>42558.920405092591</v>
      </c>
      <c r="C3273" s="6">
        <v>42559.32267361111</v>
      </c>
      <c r="D3273" s="5" t="s">
        <v>336</v>
      </c>
      <c r="E3273" s="5" t="s">
        <v>241</v>
      </c>
      <c r="F3273" s="5" t="s">
        <v>337</v>
      </c>
      <c r="G3273" s="5" t="s">
        <v>64</v>
      </c>
      <c r="H3273" s="5" t="s">
        <v>319</v>
      </c>
      <c r="I3273" s="5" t="s">
        <v>69</v>
      </c>
      <c r="J3273" s="5" t="s">
        <v>65</v>
      </c>
      <c r="K3273" s="5" t="s">
        <v>65</v>
      </c>
      <c r="L3273" s="5">
        <v>8392</v>
      </c>
      <c r="M3273" s="5" t="s">
        <v>70</v>
      </c>
      <c r="N3273" s="5" t="s">
        <v>70</v>
      </c>
      <c r="O3273" s="7">
        <v>0</v>
      </c>
      <c r="P3273" s="7">
        <v>0</v>
      </c>
      <c r="Q3273" s="7">
        <v>0</v>
      </c>
      <c r="R3273" s="7">
        <v>0</v>
      </c>
      <c r="T3273" s="5">
        <v>39</v>
      </c>
      <c r="U3273" s="5">
        <v>0</v>
      </c>
      <c r="V3273" s="5">
        <v>0</v>
      </c>
      <c r="W3273" s="5">
        <v>0</v>
      </c>
      <c r="Z3273" s="5">
        <v>0</v>
      </c>
      <c r="AC3273" s="5">
        <v>0</v>
      </c>
      <c r="AF3273" s="5">
        <v>0</v>
      </c>
      <c r="AI3273" s="7">
        <v>48.602499999999999</v>
      </c>
      <c r="AJ3273" s="7">
        <v>8.8000000000000005E-3</v>
      </c>
      <c r="AK3273" s="5" t="s">
        <v>436</v>
      </c>
      <c r="BB3273" s="5" t="s">
        <v>79</v>
      </c>
    </row>
    <row r="3274" spans="1:57" x14ac:dyDescent="0.25">
      <c r="A3274" s="5">
        <v>3273</v>
      </c>
      <c r="B3274" s="6">
        <v>42558.868460648147</v>
      </c>
      <c r="D3274" s="5" t="s">
        <v>318</v>
      </c>
      <c r="E3274" s="5" t="s">
        <v>356</v>
      </c>
      <c r="G3274" s="5" t="s">
        <v>64</v>
      </c>
      <c r="H3274" s="5" t="s">
        <v>319</v>
      </c>
      <c r="I3274" s="5" t="s">
        <v>75</v>
      </c>
      <c r="J3274" s="5" t="s">
        <v>65</v>
      </c>
      <c r="K3274" s="5" t="s">
        <v>65</v>
      </c>
      <c r="M3274" s="5" t="s">
        <v>214</v>
      </c>
      <c r="N3274" s="5" t="s">
        <v>66</v>
      </c>
      <c r="O3274" s="7">
        <v>0</v>
      </c>
      <c r="P3274" s="7">
        <v>0</v>
      </c>
      <c r="Q3274" s="7">
        <v>0</v>
      </c>
      <c r="R3274" s="7">
        <v>0</v>
      </c>
      <c r="T3274" s="5">
        <v>0</v>
      </c>
      <c r="W3274" s="5">
        <v>0</v>
      </c>
      <c r="Y3274" s="5">
        <v>0</v>
      </c>
      <c r="Z3274" s="5">
        <v>0</v>
      </c>
      <c r="AB3274" s="5">
        <v>0</v>
      </c>
      <c r="AC3274" s="5">
        <v>0</v>
      </c>
      <c r="AE3274" s="5">
        <v>0</v>
      </c>
      <c r="AF3274" s="5">
        <v>0</v>
      </c>
      <c r="AH3274" s="5">
        <v>0</v>
      </c>
      <c r="AJ3274" s="7">
        <v>0</v>
      </c>
      <c r="AZ3274" s="5" t="s">
        <v>175</v>
      </c>
      <c r="BB3274" s="5" t="s">
        <v>77</v>
      </c>
      <c r="BD3274" s="5" t="s">
        <v>394</v>
      </c>
      <c r="BE3274" s="5" t="s">
        <v>67</v>
      </c>
    </row>
    <row r="3275" spans="1:57" x14ac:dyDescent="0.25">
      <c r="A3275" s="5">
        <v>3274</v>
      </c>
      <c r="B3275" s="6">
        <v>42558.866805555554</v>
      </c>
      <c r="D3275" s="5" t="s">
        <v>318</v>
      </c>
      <c r="E3275" s="5" t="s">
        <v>374</v>
      </c>
      <c r="G3275" s="5" t="s">
        <v>64</v>
      </c>
      <c r="H3275" s="5" t="s">
        <v>319</v>
      </c>
      <c r="I3275" s="5" t="s">
        <v>75</v>
      </c>
      <c r="J3275" s="5" t="s">
        <v>65</v>
      </c>
      <c r="K3275" s="5" t="s">
        <v>65</v>
      </c>
      <c r="M3275" s="5" t="s">
        <v>247</v>
      </c>
      <c r="N3275" s="5" t="s">
        <v>66</v>
      </c>
      <c r="O3275" s="7">
        <v>0</v>
      </c>
      <c r="P3275" s="7">
        <v>0</v>
      </c>
      <c r="Q3275" s="7">
        <v>0</v>
      </c>
      <c r="R3275" s="7">
        <v>0</v>
      </c>
      <c r="T3275" s="5">
        <v>0</v>
      </c>
      <c r="W3275" s="5">
        <v>0</v>
      </c>
      <c r="Y3275" s="5">
        <v>0</v>
      </c>
      <c r="Z3275" s="5">
        <v>0</v>
      </c>
      <c r="AB3275" s="5">
        <v>0</v>
      </c>
      <c r="AC3275" s="5">
        <v>0</v>
      </c>
      <c r="AE3275" s="5">
        <v>0</v>
      </c>
      <c r="AF3275" s="5">
        <v>0</v>
      </c>
      <c r="AH3275" s="5">
        <v>0</v>
      </c>
      <c r="AJ3275" s="7">
        <v>0</v>
      </c>
      <c r="AZ3275" s="5" t="s">
        <v>175</v>
      </c>
      <c r="BB3275" s="5" t="s">
        <v>77</v>
      </c>
      <c r="BD3275" s="5" t="s">
        <v>688</v>
      </c>
      <c r="BE3275" s="5" t="s">
        <v>67</v>
      </c>
    </row>
    <row r="3276" spans="1:57" x14ac:dyDescent="0.25">
      <c r="A3276" s="5">
        <v>3275</v>
      </c>
      <c r="B3276" s="6">
        <v>42558.865798611114</v>
      </c>
      <c r="D3276" s="5" t="s">
        <v>318</v>
      </c>
      <c r="E3276" s="5" t="s">
        <v>351</v>
      </c>
      <c r="G3276" s="5" t="s">
        <v>64</v>
      </c>
      <c r="H3276" s="5" t="s">
        <v>319</v>
      </c>
      <c r="I3276" s="5" t="s">
        <v>75</v>
      </c>
      <c r="J3276" s="5" t="s">
        <v>65</v>
      </c>
      <c r="K3276" s="5" t="s">
        <v>65</v>
      </c>
      <c r="M3276" s="5" t="s">
        <v>460</v>
      </c>
      <c r="N3276" s="5" t="s">
        <v>196</v>
      </c>
      <c r="O3276" s="7">
        <v>0</v>
      </c>
      <c r="P3276" s="7">
        <v>0</v>
      </c>
      <c r="Q3276" s="7">
        <v>0</v>
      </c>
      <c r="R3276" s="7">
        <v>0</v>
      </c>
      <c r="T3276" s="5">
        <v>0</v>
      </c>
      <c r="W3276" s="5">
        <v>0</v>
      </c>
      <c r="Y3276" s="5">
        <v>0</v>
      </c>
      <c r="Z3276" s="5">
        <v>0</v>
      </c>
      <c r="AB3276" s="5">
        <v>0</v>
      </c>
      <c r="AC3276" s="5">
        <v>0</v>
      </c>
      <c r="AE3276" s="5">
        <v>0</v>
      </c>
      <c r="AF3276" s="5">
        <v>0</v>
      </c>
      <c r="AH3276" s="5">
        <v>0</v>
      </c>
      <c r="AJ3276" s="7">
        <v>0</v>
      </c>
      <c r="AZ3276" s="5" t="s">
        <v>175</v>
      </c>
      <c r="BB3276" s="5" t="s">
        <v>77</v>
      </c>
      <c r="BD3276" s="5" t="s">
        <v>688</v>
      </c>
      <c r="BE3276" s="5" t="s">
        <v>67</v>
      </c>
    </row>
    <row r="3277" spans="1:57" x14ac:dyDescent="0.25">
      <c r="A3277" s="5">
        <v>3276</v>
      </c>
      <c r="B3277" s="6">
        <v>42558.864999999998</v>
      </c>
      <c r="D3277" s="5" t="s">
        <v>318</v>
      </c>
      <c r="E3277" s="5" t="s">
        <v>326</v>
      </c>
      <c r="G3277" s="5" t="s">
        <v>64</v>
      </c>
      <c r="H3277" s="5" t="s">
        <v>319</v>
      </c>
      <c r="I3277" s="5" t="s">
        <v>75</v>
      </c>
      <c r="J3277" s="5" t="s">
        <v>65</v>
      </c>
      <c r="K3277" s="5" t="s">
        <v>65</v>
      </c>
      <c r="M3277" s="5" t="s">
        <v>871</v>
      </c>
      <c r="N3277" s="5" t="s">
        <v>183</v>
      </c>
      <c r="O3277" s="7">
        <v>0</v>
      </c>
      <c r="P3277" s="7">
        <v>0</v>
      </c>
      <c r="Q3277" s="7">
        <v>0</v>
      </c>
      <c r="R3277" s="7">
        <v>0</v>
      </c>
      <c r="T3277" s="5">
        <v>0</v>
      </c>
      <c r="W3277" s="5">
        <v>0</v>
      </c>
      <c r="Y3277" s="5">
        <v>0</v>
      </c>
      <c r="Z3277" s="5">
        <v>0</v>
      </c>
      <c r="AB3277" s="5">
        <v>0</v>
      </c>
      <c r="AC3277" s="5">
        <v>0</v>
      </c>
      <c r="AE3277" s="5">
        <v>0</v>
      </c>
      <c r="AF3277" s="5">
        <v>0</v>
      </c>
      <c r="AH3277" s="5">
        <v>0</v>
      </c>
      <c r="AJ3277" s="7">
        <v>0</v>
      </c>
      <c r="AZ3277" s="5" t="s">
        <v>175</v>
      </c>
      <c r="BB3277" s="5" t="s">
        <v>77</v>
      </c>
      <c r="BD3277" s="5" t="s">
        <v>688</v>
      </c>
      <c r="BE3277" s="5" t="s">
        <v>67</v>
      </c>
    </row>
    <row r="3278" spans="1:57" x14ac:dyDescent="0.25">
      <c r="A3278" s="5">
        <v>3277</v>
      </c>
      <c r="B3278" s="6">
        <v>42558.864259259259</v>
      </c>
      <c r="D3278" s="5" t="s">
        <v>318</v>
      </c>
      <c r="E3278" s="5" t="s">
        <v>329</v>
      </c>
      <c r="G3278" s="5" t="s">
        <v>64</v>
      </c>
      <c r="H3278" s="5" t="s">
        <v>319</v>
      </c>
      <c r="I3278" s="5" t="s">
        <v>75</v>
      </c>
      <c r="J3278" s="5" t="s">
        <v>65</v>
      </c>
      <c r="K3278" s="5" t="s">
        <v>65</v>
      </c>
      <c r="M3278" s="5" t="s">
        <v>267</v>
      </c>
      <c r="N3278" s="5" t="s">
        <v>365</v>
      </c>
      <c r="O3278" s="7">
        <v>0</v>
      </c>
      <c r="P3278" s="7">
        <v>0</v>
      </c>
      <c r="Q3278" s="7">
        <v>0</v>
      </c>
      <c r="R3278" s="7">
        <v>0</v>
      </c>
      <c r="T3278" s="5">
        <v>0</v>
      </c>
      <c r="W3278" s="5">
        <v>0</v>
      </c>
      <c r="Y3278" s="5">
        <v>0</v>
      </c>
      <c r="Z3278" s="5">
        <v>0</v>
      </c>
      <c r="AB3278" s="5">
        <v>0</v>
      </c>
      <c r="AC3278" s="5">
        <v>0</v>
      </c>
      <c r="AE3278" s="5">
        <v>0</v>
      </c>
      <c r="AF3278" s="5">
        <v>0</v>
      </c>
      <c r="AH3278" s="5">
        <v>0</v>
      </c>
      <c r="AJ3278" s="7">
        <v>0</v>
      </c>
      <c r="AZ3278" s="5" t="s">
        <v>175</v>
      </c>
      <c r="BB3278" s="5" t="s">
        <v>77</v>
      </c>
      <c r="BD3278" s="5" t="s">
        <v>688</v>
      </c>
      <c r="BE3278" s="5" t="s">
        <v>67</v>
      </c>
    </row>
    <row r="3279" spans="1:57" x14ac:dyDescent="0.25">
      <c r="A3279" s="5">
        <v>3278</v>
      </c>
      <c r="B3279" s="6">
        <v>42558.863344907404</v>
      </c>
      <c r="D3279" s="5" t="s">
        <v>318</v>
      </c>
      <c r="E3279" s="5" t="s">
        <v>330</v>
      </c>
      <c r="G3279" s="5" t="s">
        <v>64</v>
      </c>
      <c r="H3279" s="5" t="s">
        <v>319</v>
      </c>
      <c r="I3279" s="5" t="s">
        <v>75</v>
      </c>
      <c r="J3279" s="5" t="s">
        <v>65</v>
      </c>
      <c r="K3279" s="5" t="s">
        <v>65</v>
      </c>
      <c r="M3279" s="5" t="s">
        <v>872</v>
      </c>
      <c r="N3279" s="5" t="s">
        <v>365</v>
      </c>
      <c r="O3279" s="7">
        <v>0</v>
      </c>
      <c r="P3279" s="7">
        <v>0</v>
      </c>
      <c r="Q3279" s="7">
        <v>0</v>
      </c>
      <c r="R3279" s="7">
        <v>0</v>
      </c>
      <c r="T3279" s="5">
        <v>0</v>
      </c>
      <c r="W3279" s="5">
        <v>0</v>
      </c>
      <c r="Y3279" s="5">
        <v>0</v>
      </c>
      <c r="Z3279" s="5">
        <v>0</v>
      </c>
      <c r="AB3279" s="5">
        <v>0</v>
      </c>
      <c r="AC3279" s="5">
        <v>0</v>
      </c>
      <c r="AE3279" s="5">
        <v>0</v>
      </c>
      <c r="AF3279" s="5">
        <v>0</v>
      </c>
      <c r="AH3279" s="5">
        <v>0</v>
      </c>
      <c r="AJ3279" s="7">
        <v>0</v>
      </c>
      <c r="AZ3279" s="5" t="s">
        <v>175</v>
      </c>
      <c r="BB3279" s="5" t="s">
        <v>77</v>
      </c>
      <c r="BD3279" s="5" t="s">
        <v>688</v>
      </c>
      <c r="BE3279" s="5" t="s">
        <v>67</v>
      </c>
    </row>
    <row r="3280" spans="1:57" x14ac:dyDescent="0.25">
      <c r="A3280" s="5">
        <v>3279</v>
      </c>
      <c r="B3280" s="6">
        <v>42558.86310185185</v>
      </c>
      <c r="D3280" s="5" t="s">
        <v>318</v>
      </c>
      <c r="E3280" s="5" t="s">
        <v>423</v>
      </c>
      <c r="G3280" s="5" t="s">
        <v>64</v>
      </c>
      <c r="H3280" s="5" t="s">
        <v>319</v>
      </c>
      <c r="I3280" s="5" t="s">
        <v>75</v>
      </c>
      <c r="J3280" s="5" t="s">
        <v>65</v>
      </c>
      <c r="K3280" s="5" t="s">
        <v>65</v>
      </c>
      <c r="M3280" s="5" t="s">
        <v>873</v>
      </c>
      <c r="N3280" s="5" t="s">
        <v>245</v>
      </c>
      <c r="O3280" s="7">
        <v>0</v>
      </c>
      <c r="P3280" s="7">
        <v>0</v>
      </c>
      <c r="Q3280" s="7">
        <v>0</v>
      </c>
      <c r="R3280" s="7">
        <v>0</v>
      </c>
      <c r="T3280" s="5">
        <v>0</v>
      </c>
      <c r="W3280" s="5">
        <v>0</v>
      </c>
      <c r="Y3280" s="5">
        <v>0</v>
      </c>
      <c r="Z3280" s="5">
        <v>0</v>
      </c>
      <c r="AB3280" s="5">
        <v>0</v>
      </c>
      <c r="AC3280" s="5">
        <v>0</v>
      </c>
      <c r="AE3280" s="5">
        <v>0</v>
      </c>
      <c r="AF3280" s="5">
        <v>0</v>
      </c>
      <c r="AH3280" s="5">
        <v>0</v>
      </c>
      <c r="AJ3280" s="7">
        <v>0</v>
      </c>
      <c r="AZ3280" s="5" t="s">
        <v>175</v>
      </c>
      <c r="BB3280" s="5" t="s">
        <v>77</v>
      </c>
      <c r="BD3280" s="5" t="s">
        <v>688</v>
      </c>
      <c r="BE3280" s="5" t="s">
        <v>67</v>
      </c>
    </row>
    <row r="3281" spans="1:57" x14ac:dyDescent="0.25">
      <c r="A3281" s="5">
        <v>3280</v>
      </c>
      <c r="B3281" s="6">
        <v>42558.861203703702</v>
      </c>
      <c r="D3281" s="5" t="s">
        <v>423</v>
      </c>
      <c r="E3281" s="5" t="s">
        <v>318</v>
      </c>
      <c r="G3281" s="5" t="s">
        <v>64</v>
      </c>
      <c r="H3281" s="5" t="s">
        <v>319</v>
      </c>
      <c r="I3281" s="5" t="s">
        <v>176</v>
      </c>
      <c r="J3281" s="5" t="s">
        <v>65</v>
      </c>
      <c r="K3281" s="5" t="s">
        <v>65</v>
      </c>
      <c r="M3281" s="5" t="s">
        <v>335</v>
      </c>
      <c r="N3281" s="5" t="s">
        <v>196</v>
      </c>
      <c r="O3281" s="7">
        <v>0</v>
      </c>
      <c r="P3281" s="7">
        <v>0</v>
      </c>
      <c r="Q3281" s="7">
        <v>0</v>
      </c>
      <c r="R3281" s="7">
        <v>0</v>
      </c>
      <c r="T3281" s="5">
        <v>0</v>
      </c>
      <c r="W3281" s="5">
        <v>0</v>
      </c>
      <c r="Y3281" s="5">
        <v>0</v>
      </c>
      <c r="Z3281" s="5">
        <v>0</v>
      </c>
      <c r="AB3281" s="5">
        <v>0</v>
      </c>
      <c r="AC3281" s="5">
        <v>0</v>
      </c>
      <c r="AE3281" s="5">
        <v>0</v>
      </c>
      <c r="AF3281" s="5">
        <v>0</v>
      </c>
      <c r="AH3281" s="5">
        <v>0</v>
      </c>
      <c r="AJ3281" s="7">
        <v>0</v>
      </c>
      <c r="AZ3281" s="5" t="s">
        <v>175</v>
      </c>
      <c r="BB3281" s="5" t="s">
        <v>178</v>
      </c>
      <c r="BD3281" s="5" t="s">
        <v>328</v>
      </c>
      <c r="BE3281" s="5" t="s">
        <v>67</v>
      </c>
    </row>
    <row r="3282" spans="1:57" x14ac:dyDescent="0.25">
      <c r="A3282" s="5">
        <v>3281</v>
      </c>
      <c r="B3282" s="6">
        <v>42558.846956018519</v>
      </c>
      <c r="C3282" s="6">
        <v>42559.268078703702</v>
      </c>
      <c r="D3282" s="5" t="s">
        <v>336</v>
      </c>
      <c r="E3282" s="5" t="s">
        <v>241</v>
      </c>
      <c r="F3282" s="5" t="s">
        <v>337</v>
      </c>
      <c r="G3282" s="5" t="s">
        <v>64</v>
      </c>
      <c r="H3282" s="5" t="s">
        <v>319</v>
      </c>
      <c r="I3282" s="5" t="s">
        <v>69</v>
      </c>
      <c r="J3282" s="5" t="s">
        <v>65</v>
      </c>
      <c r="K3282" s="5" t="s">
        <v>65</v>
      </c>
      <c r="L3282" s="5">
        <v>998170</v>
      </c>
      <c r="M3282" s="5" t="s">
        <v>70</v>
      </c>
      <c r="N3282" s="5" t="s">
        <v>70</v>
      </c>
      <c r="O3282" s="7">
        <v>0</v>
      </c>
      <c r="P3282" s="7">
        <v>0</v>
      </c>
      <c r="Q3282" s="7">
        <v>0</v>
      </c>
      <c r="R3282" s="7">
        <v>0</v>
      </c>
      <c r="T3282" s="5">
        <v>39</v>
      </c>
      <c r="U3282" s="5">
        <v>0</v>
      </c>
      <c r="V3282" s="5">
        <v>0</v>
      </c>
      <c r="W3282" s="5">
        <v>0</v>
      </c>
      <c r="Z3282" s="5">
        <v>0</v>
      </c>
      <c r="AC3282" s="5">
        <v>0</v>
      </c>
      <c r="AF3282" s="5">
        <v>0</v>
      </c>
      <c r="AI3282" s="7">
        <v>49.077100000000002</v>
      </c>
      <c r="AJ3282" s="7">
        <v>0.95209999999999995</v>
      </c>
      <c r="AK3282" s="5" t="s">
        <v>72</v>
      </c>
      <c r="BB3282" s="5" t="s">
        <v>73</v>
      </c>
    </row>
    <row r="3283" spans="1:57" x14ac:dyDescent="0.25">
      <c r="A3283" s="5">
        <v>3282</v>
      </c>
      <c r="B3283" s="6">
        <v>42558.846956018519</v>
      </c>
      <c r="C3283" s="6">
        <v>42559.249351851853</v>
      </c>
      <c r="D3283" s="5" t="s">
        <v>336</v>
      </c>
      <c r="E3283" s="5" t="s">
        <v>241</v>
      </c>
      <c r="F3283" s="5" t="s">
        <v>337</v>
      </c>
      <c r="G3283" s="5" t="s">
        <v>64</v>
      </c>
      <c r="H3283" s="5" t="s">
        <v>319</v>
      </c>
      <c r="I3283" s="5" t="s">
        <v>69</v>
      </c>
      <c r="J3283" s="5" t="s">
        <v>65</v>
      </c>
      <c r="K3283" s="5" t="s">
        <v>65</v>
      </c>
      <c r="L3283" s="5">
        <v>32180</v>
      </c>
      <c r="M3283" s="5" t="s">
        <v>70</v>
      </c>
      <c r="N3283" s="5" t="s">
        <v>70</v>
      </c>
      <c r="O3283" s="7">
        <v>0</v>
      </c>
      <c r="P3283" s="7">
        <v>0</v>
      </c>
      <c r="Q3283" s="7">
        <v>0</v>
      </c>
      <c r="R3283" s="7">
        <v>0</v>
      </c>
      <c r="T3283" s="5">
        <v>33</v>
      </c>
      <c r="U3283" s="5">
        <v>0</v>
      </c>
      <c r="V3283" s="5">
        <v>0</v>
      </c>
      <c r="W3283" s="5">
        <v>0</v>
      </c>
      <c r="Z3283" s="5">
        <v>0</v>
      </c>
      <c r="AC3283" s="5">
        <v>0</v>
      </c>
      <c r="AF3283" s="5">
        <v>0</v>
      </c>
      <c r="AI3283" s="7">
        <v>1021.6104</v>
      </c>
      <c r="AJ3283" s="7">
        <v>3.0300000000000001E-2</v>
      </c>
      <c r="AK3283" s="5" t="s">
        <v>189</v>
      </c>
      <c r="AZ3283" s="5" t="s">
        <v>186</v>
      </c>
      <c r="BB3283" s="5" t="s">
        <v>71</v>
      </c>
    </row>
    <row r="3284" spans="1:57" x14ac:dyDescent="0.25">
      <c r="A3284" s="5">
        <v>3283</v>
      </c>
      <c r="B3284" s="6">
        <v>42558.826215277775</v>
      </c>
      <c r="D3284" s="5" t="s">
        <v>318</v>
      </c>
      <c r="E3284" s="5" t="s">
        <v>330</v>
      </c>
      <c r="G3284" s="5" t="s">
        <v>64</v>
      </c>
      <c r="H3284" s="5" t="s">
        <v>319</v>
      </c>
      <c r="I3284" s="5" t="s">
        <v>75</v>
      </c>
      <c r="J3284" s="5" t="s">
        <v>65</v>
      </c>
      <c r="K3284" s="5" t="s">
        <v>65</v>
      </c>
      <c r="M3284" s="5" t="s">
        <v>187</v>
      </c>
      <c r="N3284" s="5" t="s">
        <v>66</v>
      </c>
      <c r="O3284" s="7">
        <v>0</v>
      </c>
      <c r="P3284" s="7">
        <v>0</v>
      </c>
      <c r="Q3284" s="7">
        <v>0</v>
      </c>
      <c r="R3284" s="7">
        <v>0</v>
      </c>
      <c r="T3284" s="5">
        <v>0</v>
      </c>
      <c r="W3284" s="5">
        <v>0</v>
      </c>
      <c r="Y3284" s="5">
        <v>0</v>
      </c>
      <c r="Z3284" s="5">
        <v>0</v>
      </c>
      <c r="AB3284" s="5">
        <v>0</v>
      </c>
      <c r="AC3284" s="5">
        <v>0</v>
      </c>
      <c r="AE3284" s="5">
        <v>0</v>
      </c>
      <c r="AF3284" s="5">
        <v>0</v>
      </c>
      <c r="AH3284" s="5">
        <v>0</v>
      </c>
      <c r="AJ3284" s="7">
        <v>0</v>
      </c>
      <c r="AZ3284" s="5" t="s">
        <v>175</v>
      </c>
      <c r="BB3284" s="5" t="s">
        <v>77</v>
      </c>
      <c r="BD3284" s="5" t="s">
        <v>688</v>
      </c>
      <c r="BE3284" s="5" t="s">
        <v>67</v>
      </c>
    </row>
    <row r="3285" spans="1:57" x14ac:dyDescent="0.25">
      <c r="A3285" s="5">
        <v>3284</v>
      </c>
      <c r="B3285" s="6">
        <v>42558.82571759259</v>
      </c>
      <c r="D3285" s="5" t="s">
        <v>318</v>
      </c>
      <c r="E3285" s="5" t="s">
        <v>330</v>
      </c>
      <c r="G3285" s="5" t="s">
        <v>64</v>
      </c>
      <c r="H3285" s="5" t="s">
        <v>319</v>
      </c>
      <c r="I3285" s="5" t="s">
        <v>75</v>
      </c>
      <c r="J3285" s="5" t="s">
        <v>65</v>
      </c>
      <c r="K3285" s="5" t="s">
        <v>65</v>
      </c>
      <c r="M3285" s="5" t="s">
        <v>204</v>
      </c>
      <c r="N3285" s="5" t="s">
        <v>66</v>
      </c>
      <c r="O3285" s="7">
        <v>0</v>
      </c>
      <c r="P3285" s="7">
        <v>0</v>
      </c>
      <c r="Q3285" s="7">
        <v>0</v>
      </c>
      <c r="R3285" s="7">
        <v>0</v>
      </c>
      <c r="T3285" s="5">
        <v>0</v>
      </c>
      <c r="W3285" s="5">
        <v>0</v>
      </c>
      <c r="Y3285" s="5">
        <v>0</v>
      </c>
      <c r="Z3285" s="5">
        <v>0</v>
      </c>
      <c r="AB3285" s="5">
        <v>0</v>
      </c>
      <c r="AC3285" s="5">
        <v>0</v>
      </c>
      <c r="AE3285" s="5">
        <v>0</v>
      </c>
      <c r="AF3285" s="5">
        <v>0</v>
      </c>
      <c r="AH3285" s="5">
        <v>0</v>
      </c>
      <c r="AJ3285" s="7">
        <v>0</v>
      </c>
      <c r="AZ3285" s="5" t="s">
        <v>175</v>
      </c>
      <c r="BB3285" s="5" t="s">
        <v>77</v>
      </c>
      <c r="BD3285" s="5" t="s">
        <v>343</v>
      </c>
      <c r="BE3285" s="5" t="s">
        <v>67</v>
      </c>
    </row>
    <row r="3286" spans="1:57" x14ac:dyDescent="0.25">
      <c r="A3286" s="5">
        <v>3285</v>
      </c>
      <c r="B3286" s="6">
        <v>42558.763611111113</v>
      </c>
      <c r="C3286" s="6">
        <v>42559.082442129627</v>
      </c>
      <c r="D3286" s="5" t="s">
        <v>336</v>
      </c>
      <c r="E3286" s="5" t="s">
        <v>241</v>
      </c>
      <c r="F3286" s="5" t="s">
        <v>337</v>
      </c>
      <c r="G3286" s="5" t="s">
        <v>64</v>
      </c>
      <c r="H3286" s="5" t="s">
        <v>319</v>
      </c>
      <c r="I3286" s="5" t="s">
        <v>69</v>
      </c>
      <c r="J3286" s="5" t="s">
        <v>65</v>
      </c>
      <c r="K3286" s="5" t="s">
        <v>65</v>
      </c>
      <c r="L3286" s="5">
        <v>620901</v>
      </c>
      <c r="M3286" s="5" t="s">
        <v>70</v>
      </c>
      <c r="N3286" s="5" t="s">
        <v>70</v>
      </c>
      <c r="O3286" s="7">
        <v>0</v>
      </c>
      <c r="P3286" s="7">
        <v>0</v>
      </c>
      <c r="Q3286" s="7">
        <v>0</v>
      </c>
      <c r="R3286" s="7">
        <v>0</v>
      </c>
      <c r="T3286" s="5">
        <v>39</v>
      </c>
      <c r="U3286" s="5">
        <v>0</v>
      </c>
      <c r="V3286" s="5">
        <v>0</v>
      </c>
      <c r="W3286" s="5">
        <v>0</v>
      </c>
      <c r="Z3286" s="5">
        <v>0</v>
      </c>
      <c r="AC3286" s="5">
        <v>0</v>
      </c>
      <c r="AF3286" s="5">
        <v>0</v>
      </c>
      <c r="AI3286" s="7">
        <v>49.669899999999998</v>
      </c>
      <c r="AJ3286" s="7">
        <v>0.59279999999999999</v>
      </c>
      <c r="AK3286" s="5" t="s">
        <v>72</v>
      </c>
      <c r="BB3286" s="5" t="s">
        <v>73</v>
      </c>
    </row>
    <row r="3287" spans="1:57" x14ac:dyDescent="0.25">
      <c r="A3287" s="5">
        <v>3286</v>
      </c>
      <c r="B3287" s="6">
        <v>42558.763611111113</v>
      </c>
      <c r="C3287" s="6">
        <v>42559.225671296299</v>
      </c>
      <c r="D3287" s="5" t="s">
        <v>336</v>
      </c>
      <c r="E3287" s="5" t="s">
        <v>241</v>
      </c>
      <c r="F3287" s="5" t="s">
        <v>337</v>
      </c>
      <c r="G3287" s="5" t="s">
        <v>64</v>
      </c>
      <c r="H3287" s="5" t="s">
        <v>319</v>
      </c>
      <c r="I3287" s="5" t="s">
        <v>69</v>
      </c>
      <c r="J3287" s="5" t="s">
        <v>65</v>
      </c>
      <c r="K3287" s="5" t="s">
        <v>65</v>
      </c>
      <c r="L3287" s="5">
        <v>1563385</v>
      </c>
      <c r="M3287" s="5" t="s">
        <v>70</v>
      </c>
      <c r="N3287" s="5" t="s">
        <v>70</v>
      </c>
      <c r="O3287" s="7">
        <v>0</v>
      </c>
      <c r="P3287" s="7">
        <v>0</v>
      </c>
      <c r="Q3287" s="7">
        <v>0</v>
      </c>
      <c r="R3287" s="7">
        <v>0</v>
      </c>
      <c r="T3287" s="5">
        <v>33</v>
      </c>
      <c r="U3287" s="5">
        <v>0</v>
      </c>
      <c r="V3287" s="5">
        <v>0</v>
      </c>
      <c r="W3287" s="5">
        <v>0</v>
      </c>
      <c r="Z3287" s="5">
        <v>0</v>
      </c>
      <c r="AC3287" s="5">
        <v>0</v>
      </c>
      <c r="AF3287" s="5">
        <v>0</v>
      </c>
      <c r="AI3287" s="7">
        <v>1022.5439</v>
      </c>
      <c r="AJ3287" s="7">
        <v>1.4912000000000001</v>
      </c>
      <c r="AK3287" s="5" t="s">
        <v>148</v>
      </c>
      <c r="AZ3287" s="5" t="s">
        <v>185</v>
      </c>
      <c r="BB3287" s="5" t="s">
        <v>74</v>
      </c>
    </row>
    <row r="3288" spans="1:57" x14ac:dyDescent="0.25">
      <c r="A3288" s="5">
        <v>3287</v>
      </c>
      <c r="B3288" s="6">
        <v>42558.729432870372</v>
      </c>
      <c r="D3288" s="5" t="s">
        <v>318</v>
      </c>
      <c r="E3288" s="5" t="s">
        <v>423</v>
      </c>
      <c r="G3288" s="5" t="s">
        <v>64</v>
      </c>
      <c r="H3288" s="5" t="s">
        <v>319</v>
      </c>
      <c r="I3288" s="5" t="s">
        <v>75</v>
      </c>
      <c r="J3288" s="5" t="s">
        <v>65</v>
      </c>
      <c r="K3288" s="5" t="s">
        <v>65</v>
      </c>
      <c r="M3288" s="5" t="s">
        <v>192</v>
      </c>
      <c r="N3288" s="5" t="s">
        <v>66</v>
      </c>
      <c r="O3288" s="7">
        <v>0</v>
      </c>
      <c r="P3288" s="7">
        <v>0</v>
      </c>
      <c r="Q3288" s="7">
        <v>0</v>
      </c>
      <c r="R3288" s="7">
        <v>0</v>
      </c>
      <c r="T3288" s="5">
        <v>0</v>
      </c>
      <c r="W3288" s="5">
        <v>0</v>
      </c>
      <c r="Y3288" s="5">
        <v>0</v>
      </c>
      <c r="Z3288" s="5">
        <v>0</v>
      </c>
      <c r="AB3288" s="5">
        <v>0</v>
      </c>
      <c r="AC3288" s="5">
        <v>0</v>
      </c>
      <c r="AE3288" s="5">
        <v>0</v>
      </c>
      <c r="AF3288" s="5">
        <v>0</v>
      </c>
      <c r="AH3288" s="5">
        <v>0</v>
      </c>
      <c r="AJ3288" s="7">
        <v>0</v>
      </c>
      <c r="AZ3288" s="5" t="s">
        <v>175</v>
      </c>
      <c r="BB3288" s="5" t="s">
        <v>77</v>
      </c>
      <c r="BD3288" s="5" t="s">
        <v>565</v>
      </c>
      <c r="BE3288" s="5" t="s">
        <v>67</v>
      </c>
    </row>
    <row r="3289" spans="1:57" x14ac:dyDescent="0.25">
      <c r="A3289" s="5">
        <v>3288</v>
      </c>
      <c r="B3289" s="6">
        <v>42558.717905092592</v>
      </c>
      <c r="D3289" s="5" t="s">
        <v>318</v>
      </c>
      <c r="E3289" s="5" t="s">
        <v>330</v>
      </c>
      <c r="G3289" s="5" t="s">
        <v>64</v>
      </c>
      <c r="H3289" s="5" t="s">
        <v>319</v>
      </c>
      <c r="I3289" s="5" t="s">
        <v>75</v>
      </c>
      <c r="J3289" s="5" t="s">
        <v>65</v>
      </c>
      <c r="K3289" s="5" t="s">
        <v>65</v>
      </c>
      <c r="M3289" s="5" t="s">
        <v>403</v>
      </c>
      <c r="N3289" s="5" t="s">
        <v>66</v>
      </c>
      <c r="O3289" s="7">
        <v>0</v>
      </c>
      <c r="P3289" s="7">
        <v>0</v>
      </c>
      <c r="Q3289" s="7">
        <v>0</v>
      </c>
      <c r="R3289" s="7">
        <v>0</v>
      </c>
      <c r="T3289" s="5">
        <v>0</v>
      </c>
      <c r="W3289" s="5">
        <v>0</v>
      </c>
      <c r="Y3289" s="5">
        <v>0</v>
      </c>
      <c r="Z3289" s="5">
        <v>0</v>
      </c>
      <c r="AB3289" s="5">
        <v>0</v>
      </c>
      <c r="AC3289" s="5">
        <v>0</v>
      </c>
      <c r="AE3289" s="5">
        <v>0</v>
      </c>
      <c r="AF3289" s="5">
        <v>0</v>
      </c>
      <c r="AH3289" s="5">
        <v>0</v>
      </c>
      <c r="AJ3289" s="7">
        <v>0</v>
      </c>
      <c r="AZ3289" s="5" t="s">
        <v>175</v>
      </c>
      <c r="BB3289" s="5" t="s">
        <v>77</v>
      </c>
      <c r="BD3289" s="5" t="s">
        <v>327</v>
      </c>
      <c r="BE3289" s="5" t="s">
        <v>67</v>
      </c>
    </row>
    <row r="3290" spans="1:57" x14ac:dyDescent="0.25">
      <c r="A3290" s="5">
        <v>3289</v>
      </c>
      <c r="B3290" s="6">
        <v>42558.712847222225</v>
      </c>
      <c r="C3290" s="6">
        <v>42558.764039351852</v>
      </c>
      <c r="D3290" s="5" t="s">
        <v>336</v>
      </c>
      <c r="E3290" s="5" t="s">
        <v>241</v>
      </c>
      <c r="F3290" s="5" t="s">
        <v>337</v>
      </c>
      <c r="G3290" s="5" t="s">
        <v>64</v>
      </c>
      <c r="H3290" s="5" t="s">
        <v>319</v>
      </c>
      <c r="I3290" s="5" t="s">
        <v>69</v>
      </c>
      <c r="J3290" s="5" t="s">
        <v>65</v>
      </c>
      <c r="K3290" s="5" t="s">
        <v>65</v>
      </c>
      <c r="L3290" s="5">
        <v>54746</v>
      </c>
      <c r="M3290" s="5" t="s">
        <v>70</v>
      </c>
      <c r="N3290" s="5" t="s">
        <v>70</v>
      </c>
      <c r="O3290" s="7">
        <v>0</v>
      </c>
      <c r="P3290" s="7">
        <v>0</v>
      </c>
      <c r="Q3290" s="7">
        <v>0</v>
      </c>
      <c r="R3290" s="7">
        <v>0</v>
      </c>
      <c r="T3290" s="5">
        <v>33</v>
      </c>
      <c r="U3290" s="5">
        <v>0</v>
      </c>
      <c r="V3290" s="5">
        <v>0</v>
      </c>
      <c r="W3290" s="5">
        <v>0</v>
      </c>
      <c r="Z3290" s="5">
        <v>0</v>
      </c>
      <c r="AC3290" s="5">
        <v>0</v>
      </c>
      <c r="AF3290" s="5">
        <v>0</v>
      </c>
      <c r="AI3290" s="7">
        <v>1024</v>
      </c>
      <c r="AJ3290" s="7">
        <v>5.2699999999999997E-2</v>
      </c>
      <c r="AK3290" s="5" t="s">
        <v>149</v>
      </c>
      <c r="AZ3290" s="5" t="s">
        <v>186</v>
      </c>
      <c r="BB3290" s="5" t="s">
        <v>71</v>
      </c>
    </row>
    <row r="3291" spans="1:57" x14ac:dyDescent="0.25">
      <c r="A3291" s="5">
        <v>3290</v>
      </c>
      <c r="B3291" s="6">
        <v>42558.712847222225</v>
      </c>
      <c r="C3291" s="6">
        <v>42558.764039351852</v>
      </c>
      <c r="D3291" s="5" t="s">
        <v>336</v>
      </c>
      <c r="E3291" s="5" t="s">
        <v>241</v>
      </c>
      <c r="F3291" s="5" t="s">
        <v>337</v>
      </c>
      <c r="G3291" s="5" t="s">
        <v>64</v>
      </c>
      <c r="H3291" s="5" t="s">
        <v>319</v>
      </c>
      <c r="I3291" s="5" t="s">
        <v>69</v>
      </c>
      <c r="J3291" s="5" t="s">
        <v>65</v>
      </c>
      <c r="K3291" s="5" t="s">
        <v>65</v>
      </c>
      <c r="L3291" s="5">
        <v>1460166</v>
      </c>
      <c r="M3291" s="5" t="s">
        <v>70</v>
      </c>
      <c r="N3291" s="5" t="s">
        <v>70</v>
      </c>
      <c r="O3291" s="7">
        <v>0</v>
      </c>
      <c r="P3291" s="7">
        <v>0</v>
      </c>
      <c r="Q3291" s="7">
        <v>0</v>
      </c>
      <c r="R3291" s="7">
        <v>0</v>
      </c>
      <c r="T3291" s="5">
        <v>33</v>
      </c>
      <c r="U3291" s="5">
        <v>0</v>
      </c>
      <c r="V3291" s="5">
        <v>0</v>
      </c>
      <c r="W3291" s="5">
        <v>0</v>
      </c>
      <c r="Z3291" s="5">
        <v>0</v>
      </c>
      <c r="AC3291" s="5">
        <v>0</v>
      </c>
      <c r="AF3291" s="5">
        <v>0</v>
      </c>
      <c r="AI3291" s="7">
        <v>1023.9473</v>
      </c>
      <c r="AJ3291" s="7">
        <v>1.3926000000000001</v>
      </c>
      <c r="AK3291" s="5" t="s">
        <v>148</v>
      </c>
      <c r="AZ3291" s="5" t="s">
        <v>185</v>
      </c>
      <c r="BB3291" s="5" t="s">
        <v>74</v>
      </c>
    </row>
    <row r="3292" spans="1:57" x14ac:dyDescent="0.25">
      <c r="A3292" s="5">
        <v>3291</v>
      </c>
      <c r="B3292" s="6">
        <v>42558.712847222225</v>
      </c>
      <c r="C3292" s="6">
        <v>42558.764039351852</v>
      </c>
      <c r="D3292" s="5" t="s">
        <v>336</v>
      </c>
      <c r="E3292" s="5" t="s">
        <v>241</v>
      </c>
      <c r="F3292" s="5" t="s">
        <v>337</v>
      </c>
      <c r="G3292" s="5" t="s">
        <v>64</v>
      </c>
      <c r="H3292" s="5" t="s">
        <v>319</v>
      </c>
      <c r="I3292" s="5" t="s">
        <v>69</v>
      </c>
      <c r="J3292" s="5" t="s">
        <v>65</v>
      </c>
      <c r="K3292" s="5" t="s">
        <v>65</v>
      </c>
      <c r="L3292" s="5">
        <v>345756</v>
      </c>
      <c r="M3292" s="5" t="s">
        <v>70</v>
      </c>
      <c r="N3292" s="5" t="s">
        <v>70</v>
      </c>
      <c r="O3292" s="7">
        <v>0</v>
      </c>
      <c r="P3292" s="7">
        <v>0</v>
      </c>
      <c r="Q3292" s="7">
        <v>0</v>
      </c>
      <c r="R3292" s="7">
        <v>0</v>
      </c>
      <c r="T3292" s="5">
        <v>39</v>
      </c>
      <c r="U3292" s="5">
        <v>0</v>
      </c>
      <c r="V3292" s="5">
        <v>0</v>
      </c>
      <c r="W3292" s="5">
        <v>0</v>
      </c>
      <c r="Z3292" s="5">
        <v>0</v>
      </c>
      <c r="AC3292" s="5">
        <v>0</v>
      </c>
      <c r="AF3292" s="5">
        <v>0</v>
      </c>
      <c r="AI3292" s="7">
        <v>50</v>
      </c>
      <c r="AJ3292" s="7">
        <v>0.3301</v>
      </c>
      <c r="AK3292" s="5" t="s">
        <v>72</v>
      </c>
      <c r="BB3292" s="5" t="s">
        <v>73</v>
      </c>
    </row>
    <row r="3293" spans="1:57" x14ac:dyDescent="0.25">
      <c r="A3293" s="5">
        <v>3292</v>
      </c>
      <c r="B3293" s="6">
        <v>42558.510567129626</v>
      </c>
      <c r="D3293" s="5" t="s">
        <v>874</v>
      </c>
      <c r="E3293" s="5" t="s">
        <v>318</v>
      </c>
      <c r="G3293" s="5" t="s">
        <v>64</v>
      </c>
      <c r="H3293" s="5" t="s">
        <v>319</v>
      </c>
      <c r="I3293" s="5" t="s">
        <v>176</v>
      </c>
      <c r="J3293" s="5" t="s">
        <v>65</v>
      </c>
      <c r="K3293" s="5" t="s">
        <v>65</v>
      </c>
      <c r="M3293" s="5" t="s">
        <v>875</v>
      </c>
      <c r="N3293" s="5" t="s">
        <v>365</v>
      </c>
      <c r="O3293" s="7">
        <v>0</v>
      </c>
      <c r="P3293" s="7">
        <v>0</v>
      </c>
      <c r="Q3293" s="7">
        <v>0</v>
      </c>
      <c r="R3293" s="7">
        <v>0</v>
      </c>
      <c r="T3293" s="5">
        <v>0</v>
      </c>
      <c r="W3293" s="5">
        <v>0</v>
      </c>
      <c r="Y3293" s="5">
        <v>0</v>
      </c>
      <c r="Z3293" s="5">
        <v>0</v>
      </c>
      <c r="AB3293" s="5">
        <v>0</v>
      </c>
      <c r="AC3293" s="5">
        <v>0</v>
      </c>
      <c r="AE3293" s="5">
        <v>0</v>
      </c>
      <c r="AF3293" s="5">
        <v>0</v>
      </c>
      <c r="AH3293" s="5">
        <v>0</v>
      </c>
      <c r="AJ3293" s="7">
        <v>0</v>
      </c>
      <c r="BB3293" s="5" t="s">
        <v>178</v>
      </c>
      <c r="BD3293" s="5" t="s">
        <v>331</v>
      </c>
      <c r="BE3293" s="5" t="s">
        <v>67</v>
      </c>
    </row>
    <row r="3294" spans="1:57" x14ac:dyDescent="0.25">
      <c r="A3294" s="5">
        <v>3293</v>
      </c>
      <c r="B3294" s="6">
        <v>42557.900543981479</v>
      </c>
      <c r="D3294" s="5" t="s">
        <v>876</v>
      </c>
      <c r="E3294" s="5" t="s">
        <v>318</v>
      </c>
      <c r="G3294" s="5">
        <v>0</v>
      </c>
      <c r="H3294" s="5" t="s">
        <v>319</v>
      </c>
      <c r="I3294" s="5" t="s">
        <v>176</v>
      </c>
      <c r="J3294" s="5" t="s">
        <v>65</v>
      </c>
      <c r="K3294" s="5" t="s">
        <v>65</v>
      </c>
      <c r="M3294" s="5" t="s">
        <v>482</v>
      </c>
      <c r="N3294" s="5" t="s">
        <v>365</v>
      </c>
      <c r="O3294" s="7">
        <v>0</v>
      </c>
      <c r="P3294" s="7">
        <v>0</v>
      </c>
      <c r="Q3294" s="7">
        <v>0</v>
      </c>
      <c r="R3294" s="7">
        <v>0</v>
      </c>
      <c r="T3294" s="5">
        <v>0</v>
      </c>
      <c r="W3294" s="5">
        <v>0</v>
      </c>
      <c r="Y3294" s="5">
        <v>0</v>
      </c>
      <c r="Z3294" s="5">
        <v>0</v>
      </c>
      <c r="AB3294" s="5">
        <v>0</v>
      </c>
      <c r="AC3294" s="5">
        <v>0</v>
      </c>
      <c r="AE3294" s="5">
        <v>0</v>
      </c>
      <c r="AF3294" s="5">
        <v>0</v>
      </c>
      <c r="AH3294" s="5">
        <v>0</v>
      </c>
      <c r="AJ3294" s="7">
        <v>0</v>
      </c>
      <c r="BB3294" s="5" t="s">
        <v>413</v>
      </c>
      <c r="BD3294" s="5" t="s">
        <v>391</v>
      </c>
      <c r="BE3294" s="5" t="s">
        <v>67</v>
      </c>
    </row>
    <row r="3295" spans="1:57" x14ac:dyDescent="0.25">
      <c r="A3295" s="5">
        <v>3294</v>
      </c>
      <c r="B3295" s="6">
        <v>42557.838738425926</v>
      </c>
      <c r="D3295" s="5" t="s">
        <v>317</v>
      </c>
      <c r="E3295" s="5" t="s">
        <v>318</v>
      </c>
      <c r="F3295" s="5" t="s">
        <v>317</v>
      </c>
      <c r="G3295" s="5" t="s">
        <v>80</v>
      </c>
      <c r="H3295" s="5" t="s">
        <v>319</v>
      </c>
      <c r="I3295" s="5" t="s">
        <v>320</v>
      </c>
      <c r="J3295" s="5" t="s">
        <v>65</v>
      </c>
      <c r="K3295" s="5" t="s">
        <v>65</v>
      </c>
      <c r="M3295" s="5" t="s">
        <v>321</v>
      </c>
      <c r="N3295" s="5" t="s">
        <v>66</v>
      </c>
      <c r="O3295" s="7">
        <v>0</v>
      </c>
      <c r="P3295" s="7">
        <v>0</v>
      </c>
      <c r="Q3295" s="7">
        <v>0</v>
      </c>
      <c r="R3295" s="7">
        <v>0</v>
      </c>
      <c r="T3295" s="5">
        <v>0</v>
      </c>
      <c r="W3295" s="5">
        <v>0</v>
      </c>
      <c r="Y3295" s="5">
        <v>0</v>
      </c>
      <c r="Z3295" s="5">
        <v>0</v>
      </c>
      <c r="AB3295" s="5">
        <v>0</v>
      </c>
      <c r="AC3295" s="5">
        <v>0</v>
      </c>
      <c r="AE3295" s="5">
        <v>0</v>
      </c>
      <c r="AF3295" s="5">
        <v>0</v>
      </c>
      <c r="AH3295" s="5">
        <v>0</v>
      </c>
      <c r="AJ3295" s="7">
        <v>0</v>
      </c>
      <c r="BB3295" s="5" t="s">
        <v>322</v>
      </c>
      <c r="BD3295" s="5" t="s">
        <v>323</v>
      </c>
      <c r="BE3295" s="5" t="s">
        <v>324</v>
      </c>
    </row>
    <row r="3296" spans="1:57" x14ac:dyDescent="0.25">
      <c r="A3296" s="5">
        <v>3295</v>
      </c>
      <c r="B3296" s="6">
        <v>42557.715891203705</v>
      </c>
      <c r="D3296" s="5" t="s">
        <v>417</v>
      </c>
      <c r="E3296" s="5" t="s">
        <v>318</v>
      </c>
      <c r="G3296" s="5" t="s">
        <v>64</v>
      </c>
      <c r="H3296" s="5" t="s">
        <v>319</v>
      </c>
      <c r="I3296" s="5" t="s">
        <v>176</v>
      </c>
      <c r="J3296" s="5" t="s">
        <v>65</v>
      </c>
      <c r="K3296" s="5" t="s">
        <v>65</v>
      </c>
      <c r="M3296" s="5" t="s">
        <v>285</v>
      </c>
      <c r="N3296" s="5" t="s">
        <v>66</v>
      </c>
      <c r="O3296" s="7">
        <v>0</v>
      </c>
      <c r="P3296" s="7">
        <v>0</v>
      </c>
      <c r="Q3296" s="7">
        <v>0</v>
      </c>
      <c r="R3296" s="7">
        <v>0</v>
      </c>
      <c r="T3296" s="5">
        <v>0</v>
      </c>
      <c r="W3296" s="5">
        <v>0</v>
      </c>
      <c r="Y3296" s="5">
        <v>0</v>
      </c>
      <c r="Z3296" s="5">
        <v>0</v>
      </c>
      <c r="AB3296" s="5">
        <v>0</v>
      </c>
      <c r="AC3296" s="5">
        <v>0</v>
      </c>
      <c r="AE3296" s="5">
        <v>0</v>
      </c>
      <c r="AF3296" s="5">
        <v>0</v>
      </c>
      <c r="AH3296" s="5">
        <v>0</v>
      </c>
      <c r="AJ3296" s="7">
        <v>0</v>
      </c>
      <c r="BB3296" s="5" t="s">
        <v>178</v>
      </c>
      <c r="BD3296" s="5" t="s">
        <v>361</v>
      </c>
      <c r="BE3296" s="5" t="s">
        <v>67</v>
      </c>
    </row>
    <row r="3297" spans="1:57" x14ac:dyDescent="0.25">
      <c r="A3297" s="5">
        <v>3296</v>
      </c>
      <c r="B3297" s="6">
        <v>42557.709513888891</v>
      </c>
      <c r="D3297" s="5" t="s">
        <v>417</v>
      </c>
      <c r="E3297" s="5" t="s">
        <v>318</v>
      </c>
      <c r="G3297" s="5" t="s">
        <v>64</v>
      </c>
      <c r="H3297" s="5" t="s">
        <v>319</v>
      </c>
      <c r="I3297" s="5" t="s">
        <v>176</v>
      </c>
      <c r="J3297" s="5" t="s">
        <v>65</v>
      </c>
      <c r="K3297" s="5" t="s">
        <v>65</v>
      </c>
      <c r="M3297" s="5" t="s">
        <v>279</v>
      </c>
      <c r="N3297" s="5" t="s">
        <v>76</v>
      </c>
      <c r="O3297" s="7">
        <v>0</v>
      </c>
      <c r="P3297" s="7">
        <v>0</v>
      </c>
      <c r="Q3297" s="7">
        <v>0</v>
      </c>
      <c r="R3297" s="7">
        <v>0</v>
      </c>
      <c r="T3297" s="5">
        <v>0</v>
      </c>
      <c r="W3297" s="5">
        <v>0</v>
      </c>
      <c r="Y3297" s="5">
        <v>0</v>
      </c>
      <c r="Z3297" s="5">
        <v>0</v>
      </c>
      <c r="AB3297" s="5">
        <v>0</v>
      </c>
      <c r="AC3297" s="5">
        <v>0</v>
      </c>
      <c r="AE3297" s="5">
        <v>0</v>
      </c>
      <c r="AF3297" s="5">
        <v>0</v>
      </c>
      <c r="AH3297" s="5">
        <v>0</v>
      </c>
      <c r="AJ3297" s="7">
        <v>0</v>
      </c>
      <c r="BB3297" s="5" t="s">
        <v>178</v>
      </c>
      <c r="BD3297" s="5" t="s">
        <v>331</v>
      </c>
      <c r="BE3297" s="5" t="s">
        <v>67</v>
      </c>
    </row>
    <row r="3298" spans="1:57" x14ac:dyDescent="0.25">
      <c r="A3298" s="5">
        <v>3297</v>
      </c>
      <c r="B3298" s="6">
        <v>42557.699131944442</v>
      </c>
      <c r="D3298" s="5" t="s">
        <v>417</v>
      </c>
      <c r="E3298" s="5" t="s">
        <v>318</v>
      </c>
      <c r="G3298" s="5" t="s">
        <v>64</v>
      </c>
      <c r="H3298" s="5" t="s">
        <v>319</v>
      </c>
      <c r="I3298" s="5" t="s">
        <v>176</v>
      </c>
      <c r="J3298" s="5" t="s">
        <v>65</v>
      </c>
      <c r="K3298" s="5" t="s">
        <v>65</v>
      </c>
      <c r="M3298" s="5" t="s">
        <v>251</v>
      </c>
      <c r="N3298" s="5" t="s">
        <v>200</v>
      </c>
      <c r="O3298" s="7">
        <v>0</v>
      </c>
      <c r="P3298" s="7">
        <v>0</v>
      </c>
      <c r="Q3298" s="7">
        <v>0</v>
      </c>
      <c r="R3298" s="7">
        <v>0</v>
      </c>
      <c r="T3298" s="5">
        <v>0</v>
      </c>
      <c r="W3298" s="5">
        <v>0</v>
      </c>
      <c r="Y3298" s="5">
        <v>0</v>
      </c>
      <c r="Z3298" s="5">
        <v>0</v>
      </c>
      <c r="AB3298" s="5">
        <v>0</v>
      </c>
      <c r="AC3298" s="5">
        <v>0</v>
      </c>
      <c r="AE3298" s="5">
        <v>0</v>
      </c>
      <c r="AF3298" s="5">
        <v>0</v>
      </c>
      <c r="AH3298" s="5">
        <v>0</v>
      </c>
      <c r="AJ3298" s="7">
        <v>0</v>
      </c>
      <c r="BB3298" s="5" t="s">
        <v>178</v>
      </c>
      <c r="BD3298" s="5" t="s">
        <v>331</v>
      </c>
      <c r="BE3298" s="5" t="s">
        <v>67</v>
      </c>
    </row>
    <row r="3299" spans="1:57" x14ac:dyDescent="0.25">
      <c r="A3299" s="5">
        <v>3298</v>
      </c>
      <c r="B3299" s="6">
        <v>42556.702025462961</v>
      </c>
      <c r="D3299" s="5" t="s">
        <v>417</v>
      </c>
      <c r="E3299" s="5" t="s">
        <v>318</v>
      </c>
      <c r="G3299" s="5" t="s">
        <v>64</v>
      </c>
      <c r="H3299" s="5" t="s">
        <v>319</v>
      </c>
      <c r="I3299" s="5" t="s">
        <v>176</v>
      </c>
      <c r="J3299" s="5" t="s">
        <v>65</v>
      </c>
      <c r="K3299" s="5" t="s">
        <v>65</v>
      </c>
      <c r="M3299" s="5" t="s">
        <v>403</v>
      </c>
      <c r="N3299" s="5" t="s">
        <v>66</v>
      </c>
      <c r="O3299" s="7">
        <v>0</v>
      </c>
      <c r="P3299" s="7">
        <v>0</v>
      </c>
      <c r="Q3299" s="7">
        <v>0</v>
      </c>
      <c r="R3299" s="7">
        <v>0</v>
      </c>
      <c r="T3299" s="5">
        <v>0</v>
      </c>
      <c r="W3299" s="5">
        <v>0</v>
      </c>
      <c r="Y3299" s="5">
        <v>0</v>
      </c>
      <c r="Z3299" s="5">
        <v>0</v>
      </c>
      <c r="AB3299" s="5">
        <v>0</v>
      </c>
      <c r="AC3299" s="5">
        <v>0</v>
      </c>
      <c r="AE3299" s="5">
        <v>0</v>
      </c>
      <c r="AF3299" s="5">
        <v>0</v>
      </c>
      <c r="AH3299" s="5">
        <v>0</v>
      </c>
      <c r="AJ3299" s="7">
        <v>0</v>
      </c>
      <c r="BB3299" s="5" t="s">
        <v>178</v>
      </c>
      <c r="BD3299" s="5" t="s">
        <v>867</v>
      </c>
      <c r="BE3299" s="5" t="s">
        <v>67</v>
      </c>
    </row>
    <row r="3300" spans="1:57" x14ac:dyDescent="0.25">
      <c r="A3300" s="5">
        <v>3299</v>
      </c>
      <c r="B3300" s="6">
        <v>42556.687037037038</v>
      </c>
      <c r="D3300" s="5" t="s">
        <v>459</v>
      </c>
      <c r="E3300" s="5" t="s">
        <v>318</v>
      </c>
      <c r="G3300" s="5" t="s">
        <v>64</v>
      </c>
      <c r="H3300" s="5" t="s">
        <v>319</v>
      </c>
      <c r="I3300" s="5" t="s">
        <v>176</v>
      </c>
      <c r="J3300" s="5" t="s">
        <v>65</v>
      </c>
      <c r="K3300" s="5" t="s">
        <v>65</v>
      </c>
      <c r="M3300" s="5" t="s">
        <v>192</v>
      </c>
      <c r="N3300" s="5" t="s">
        <v>66</v>
      </c>
      <c r="O3300" s="7">
        <v>0</v>
      </c>
      <c r="P3300" s="7">
        <v>0</v>
      </c>
      <c r="Q3300" s="7">
        <v>0</v>
      </c>
      <c r="R3300" s="7">
        <v>0</v>
      </c>
      <c r="T3300" s="5">
        <v>0</v>
      </c>
      <c r="W3300" s="5">
        <v>0</v>
      </c>
      <c r="Y3300" s="5">
        <v>0</v>
      </c>
      <c r="Z3300" s="5">
        <v>0</v>
      </c>
      <c r="AB3300" s="5">
        <v>0</v>
      </c>
      <c r="AC3300" s="5">
        <v>0</v>
      </c>
      <c r="AE3300" s="5">
        <v>0</v>
      </c>
      <c r="AF3300" s="5">
        <v>0</v>
      </c>
      <c r="AH3300" s="5">
        <v>0</v>
      </c>
      <c r="AJ3300" s="7">
        <v>0</v>
      </c>
      <c r="BB3300" s="5" t="s">
        <v>178</v>
      </c>
      <c r="BD3300" s="5" t="s">
        <v>361</v>
      </c>
      <c r="BE3300" s="5" t="s">
        <v>67</v>
      </c>
    </row>
    <row r="3301" spans="1:57" x14ac:dyDescent="0.25">
      <c r="A3301" s="5">
        <v>3300</v>
      </c>
      <c r="B3301" s="6">
        <v>42556.652581018519</v>
      </c>
      <c r="D3301" s="5" t="s">
        <v>792</v>
      </c>
      <c r="E3301" s="5" t="s">
        <v>318</v>
      </c>
      <c r="G3301" s="5" t="s">
        <v>64</v>
      </c>
      <c r="H3301" s="5" t="s">
        <v>319</v>
      </c>
      <c r="I3301" s="5" t="s">
        <v>176</v>
      </c>
      <c r="J3301" s="5" t="s">
        <v>65</v>
      </c>
      <c r="K3301" s="5" t="s">
        <v>65</v>
      </c>
      <c r="M3301" s="5" t="s">
        <v>470</v>
      </c>
      <c r="N3301" s="5" t="s">
        <v>244</v>
      </c>
      <c r="O3301" s="7">
        <v>0</v>
      </c>
      <c r="P3301" s="7">
        <v>0</v>
      </c>
      <c r="Q3301" s="7">
        <v>0</v>
      </c>
      <c r="R3301" s="7">
        <v>0</v>
      </c>
      <c r="T3301" s="5">
        <v>0</v>
      </c>
      <c r="W3301" s="5">
        <v>0</v>
      </c>
      <c r="Y3301" s="5">
        <v>0</v>
      </c>
      <c r="Z3301" s="5">
        <v>0</v>
      </c>
      <c r="AB3301" s="5">
        <v>0</v>
      </c>
      <c r="AC3301" s="5">
        <v>0</v>
      </c>
      <c r="AE3301" s="5">
        <v>0</v>
      </c>
      <c r="AF3301" s="5">
        <v>0</v>
      </c>
      <c r="AH3301" s="5">
        <v>0</v>
      </c>
      <c r="AJ3301" s="7">
        <v>0</v>
      </c>
      <c r="BB3301" s="5" t="s">
        <v>178</v>
      </c>
      <c r="BD3301" s="5" t="s">
        <v>331</v>
      </c>
      <c r="BE3301" s="5" t="s">
        <v>67</v>
      </c>
    </row>
    <row r="3302" spans="1:57" x14ac:dyDescent="0.25">
      <c r="A3302" s="5">
        <v>3301</v>
      </c>
      <c r="B3302" s="6">
        <v>42556.645740740743</v>
      </c>
      <c r="D3302" s="5" t="s">
        <v>792</v>
      </c>
      <c r="E3302" s="5" t="s">
        <v>318</v>
      </c>
      <c r="G3302" s="5" t="s">
        <v>64</v>
      </c>
      <c r="H3302" s="5" t="s">
        <v>319</v>
      </c>
      <c r="I3302" s="5" t="s">
        <v>176</v>
      </c>
      <c r="J3302" s="5" t="s">
        <v>65</v>
      </c>
      <c r="K3302" s="5" t="s">
        <v>65</v>
      </c>
      <c r="M3302" s="5" t="s">
        <v>877</v>
      </c>
      <c r="N3302" s="5" t="s">
        <v>174</v>
      </c>
      <c r="O3302" s="7">
        <v>0</v>
      </c>
      <c r="P3302" s="7">
        <v>0</v>
      </c>
      <c r="Q3302" s="7">
        <v>0</v>
      </c>
      <c r="R3302" s="7">
        <v>0</v>
      </c>
      <c r="T3302" s="5">
        <v>0</v>
      </c>
      <c r="W3302" s="5">
        <v>0</v>
      </c>
      <c r="Y3302" s="5">
        <v>0</v>
      </c>
      <c r="Z3302" s="5">
        <v>0</v>
      </c>
      <c r="AB3302" s="5">
        <v>0</v>
      </c>
      <c r="AC3302" s="5">
        <v>0</v>
      </c>
      <c r="AE3302" s="5">
        <v>0</v>
      </c>
      <c r="AF3302" s="5">
        <v>0</v>
      </c>
      <c r="AH3302" s="5">
        <v>0</v>
      </c>
      <c r="AJ3302" s="7">
        <v>0</v>
      </c>
      <c r="BB3302" s="5" t="s">
        <v>178</v>
      </c>
      <c r="BD3302" s="5" t="s">
        <v>361</v>
      </c>
      <c r="BE3302" s="5" t="s">
        <v>67</v>
      </c>
    </row>
    <row r="3303" spans="1:57" x14ac:dyDescent="0.25">
      <c r="A3303" s="5">
        <v>3302</v>
      </c>
      <c r="B3303" s="6">
        <v>42555.839641203704</v>
      </c>
      <c r="D3303" s="5" t="s">
        <v>852</v>
      </c>
      <c r="E3303" s="5" t="s">
        <v>318</v>
      </c>
      <c r="G3303" s="5" t="s">
        <v>64</v>
      </c>
      <c r="H3303" s="5" t="s">
        <v>319</v>
      </c>
      <c r="I3303" s="5" t="s">
        <v>176</v>
      </c>
      <c r="J3303" s="5" t="s">
        <v>65</v>
      </c>
      <c r="K3303" s="5" t="s">
        <v>65</v>
      </c>
      <c r="M3303" s="5" t="s">
        <v>878</v>
      </c>
      <c r="N3303" s="5" t="s">
        <v>879</v>
      </c>
      <c r="O3303" s="7">
        <v>0</v>
      </c>
      <c r="P3303" s="7">
        <v>0</v>
      </c>
      <c r="Q3303" s="7">
        <v>0</v>
      </c>
      <c r="R3303" s="7">
        <v>0</v>
      </c>
      <c r="T3303" s="5">
        <v>0</v>
      </c>
      <c r="W3303" s="5">
        <v>0</v>
      </c>
      <c r="Y3303" s="5">
        <v>0</v>
      </c>
      <c r="Z3303" s="5">
        <v>0</v>
      </c>
      <c r="AB3303" s="5">
        <v>0</v>
      </c>
      <c r="AC3303" s="5">
        <v>0</v>
      </c>
      <c r="AE3303" s="5">
        <v>0</v>
      </c>
      <c r="AF3303" s="5">
        <v>0</v>
      </c>
      <c r="AH3303" s="5">
        <v>0</v>
      </c>
      <c r="AJ3303" s="7">
        <v>0</v>
      </c>
      <c r="BB3303" s="5" t="s">
        <v>178</v>
      </c>
      <c r="BD3303" s="5" t="s">
        <v>361</v>
      </c>
      <c r="BE3303" s="5" t="s">
        <v>67</v>
      </c>
    </row>
    <row r="3304" spans="1:57" x14ac:dyDescent="0.25">
      <c r="A3304" s="5">
        <v>3303</v>
      </c>
      <c r="B3304" s="6">
        <v>42555.814375000002</v>
      </c>
      <c r="D3304" s="5" t="s">
        <v>329</v>
      </c>
      <c r="E3304" s="5" t="s">
        <v>318</v>
      </c>
      <c r="G3304" s="5">
        <v>0</v>
      </c>
      <c r="H3304" s="5" t="s">
        <v>319</v>
      </c>
      <c r="I3304" s="5" t="s">
        <v>176</v>
      </c>
      <c r="J3304" s="5" t="s">
        <v>65</v>
      </c>
      <c r="K3304" s="5" t="s">
        <v>65</v>
      </c>
      <c r="M3304" s="5" t="s">
        <v>509</v>
      </c>
      <c r="N3304" s="5" t="s">
        <v>76</v>
      </c>
      <c r="O3304" s="7">
        <v>0</v>
      </c>
      <c r="P3304" s="7">
        <v>0</v>
      </c>
      <c r="Q3304" s="7">
        <v>0</v>
      </c>
      <c r="R3304" s="7">
        <v>0</v>
      </c>
      <c r="T3304" s="5">
        <v>0</v>
      </c>
      <c r="W3304" s="5">
        <v>0</v>
      </c>
      <c r="Y3304" s="5">
        <v>0</v>
      </c>
      <c r="Z3304" s="5">
        <v>0</v>
      </c>
      <c r="AB3304" s="5">
        <v>0</v>
      </c>
      <c r="AC3304" s="5">
        <v>0</v>
      </c>
      <c r="AE3304" s="5">
        <v>0</v>
      </c>
      <c r="AF3304" s="5">
        <v>0</v>
      </c>
      <c r="AH3304" s="5">
        <v>0</v>
      </c>
      <c r="AJ3304" s="7">
        <v>0</v>
      </c>
      <c r="BB3304" s="5" t="s">
        <v>413</v>
      </c>
      <c r="BD3304" s="5" t="s">
        <v>361</v>
      </c>
      <c r="BE3304" s="5" t="s">
        <v>67</v>
      </c>
    </row>
    <row r="3305" spans="1:57" x14ac:dyDescent="0.25">
      <c r="A3305" s="5">
        <v>3304</v>
      </c>
      <c r="B3305" s="6">
        <v>42555.807210648149</v>
      </c>
      <c r="D3305" s="5" t="s">
        <v>317</v>
      </c>
      <c r="E3305" s="5" t="s">
        <v>318</v>
      </c>
      <c r="F3305" s="5" t="s">
        <v>317</v>
      </c>
      <c r="G3305" s="5" t="s">
        <v>80</v>
      </c>
      <c r="H3305" s="5" t="s">
        <v>319</v>
      </c>
      <c r="I3305" s="5" t="s">
        <v>320</v>
      </c>
      <c r="J3305" s="5" t="s">
        <v>65</v>
      </c>
      <c r="K3305" s="5" t="s">
        <v>65</v>
      </c>
      <c r="M3305" s="5" t="s">
        <v>243</v>
      </c>
      <c r="N3305" s="5" t="s">
        <v>66</v>
      </c>
      <c r="O3305" s="7">
        <v>0</v>
      </c>
      <c r="P3305" s="7">
        <v>0</v>
      </c>
      <c r="Q3305" s="7">
        <v>0</v>
      </c>
      <c r="R3305" s="7">
        <v>0</v>
      </c>
      <c r="T3305" s="5">
        <v>0</v>
      </c>
      <c r="W3305" s="5">
        <v>0</v>
      </c>
      <c r="Y3305" s="5">
        <v>0</v>
      </c>
      <c r="Z3305" s="5">
        <v>0</v>
      </c>
      <c r="AB3305" s="5">
        <v>0</v>
      </c>
      <c r="AC3305" s="5">
        <v>0</v>
      </c>
      <c r="AE3305" s="5">
        <v>0</v>
      </c>
      <c r="AF3305" s="5">
        <v>0</v>
      </c>
      <c r="AH3305" s="5">
        <v>0</v>
      </c>
      <c r="AJ3305" s="7">
        <v>0</v>
      </c>
      <c r="BB3305" s="5" t="s">
        <v>322</v>
      </c>
      <c r="BD3305" s="5" t="s">
        <v>323</v>
      </c>
      <c r="BE3305" s="5" t="s">
        <v>324</v>
      </c>
    </row>
    <row r="3306" spans="1:57" x14ac:dyDescent="0.25">
      <c r="A3306" s="5">
        <v>3305</v>
      </c>
      <c r="B3306" s="6">
        <v>42555.802824074075</v>
      </c>
      <c r="D3306" s="5" t="s">
        <v>585</v>
      </c>
      <c r="E3306" s="5" t="s">
        <v>318</v>
      </c>
      <c r="G3306" s="5" t="s">
        <v>64</v>
      </c>
      <c r="H3306" s="5" t="s">
        <v>319</v>
      </c>
      <c r="I3306" s="5" t="s">
        <v>176</v>
      </c>
      <c r="J3306" s="5" t="s">
        <v>65</v>
      </c>
      <c r="K3306" s="5" t="s">
        <v>65</v>
      </c>
      <c r="M3306" s="5" t="s">
        <v>401</v>
      </c>
      <c r="N3306" s="5" t="s">
        <v>76</v>
      </c>
      <c r="O3306" s="7">
        <v>0</v>
      </c>
      <c r="P3306" s="7">
        <v>0</v>
      </c>
      <c r="Q3306" s="7">
        <v>0</v>
      </c>
      <c r="R3306" s="7">
        <v>0</v>
      </c>
      <c r="T3306" s="5">
        <v>0</v>
      </c>
      <c r="W3306" s="5">
        <v>0</v>
      </c>
      <c r="Y3306" s="5">
        <v>0</v>
      </c>
      <c r="Z3306" s="5">
        <v>0</v>
      </c>
      <c r="AB3306" s="5">
        <v>0</v>
      </c>
      <c r="AC3306" s="5">
        <v>0</v>
      </c>
      <c r="AE3306" s="5">
        <v>0</v>
      </c>
      <c r="AF3306" s="5">
        <v>0</v>
      </c>
      <c r="AH3306" s="5">
        <v>0</v>
      </c>
      <c r="AJ3306" s="7">
        <v>0</v>
      </c>
      <c r="BB3306" s="5" t="s">
        <v>178</v>
      </c>
      <c r="BD3306" s="5" t="s">
        <v>361</v>
      </c>
      <c r="BE3306" s="5" t="s">
        <v>67</v>
      </c>
    </row>
    <row r="3307" spans="1:57" x14ac:dyDescent="0.25">
      <c r="A3307" s="5">
        <v>3306</v>
      </c>
      <c r="B3307" s="6">
        <v>42555.77270833333</v>
      </c>
      <c r="D3307" s="5" t="s">
        <v>880</v>
      </c>
      <c r="E3307" s="5" t="s">
        <v>318</v>
      </c>
      <c r="G3307" s="5" t="s">
        <v>64</v>
      </c>
      <c r="H3307" s="5" t="s">
        <v>319</v>
      </c>
      <c r="I3307" s="5" t="s">
        <v>176</v>
      </c>
      <c r="J3307" s="5" t="s">
        <v>65</v>
      </c>
      <c r="K3307" s="5" t="s">
        <v>65</v>
      </c>
      <c r="M3307" s="5" t="s">
        <v>282</v>
      </c>
      <c r="N3307" s="5" t="s">
        <v>66</v>
      </c>
      <c r="O3307" s="7">
        <v>0</v>
      </c>
      <c r="P3307" s="7">
        <v>0</v>
      </c>
      <c r="Q3307" s="7">
        <v>0</v>
      </c>
      <c r="R3307" s="7">
        <v>0</v>
      </c>
      <c r="T3307" s="5">
        <v>0</v>
      </c>
      <c r="W3307" s="5">
        <v>0</v>
      </c>
      <c r="Y3307" s="5">
        <v>0</v>
      </c>
      <c r="Z3307" s="5">
        <v>0</v>
      </c>
      <c r="AB3307" s="5">
        <v>0</v>
      </c>
      <c r="AC3307" s="5">
        <v>0</v>
      </c>
      <c r="AE3307" s="5">
        <v>0</v>
      </c>
      <c r="AF3307" s="5">
        <v>0</v>
      </c>
      <c r="AH3307" s="5">
        <v>0</v>
      </c>
      <c r="AJ3307" s="7">
        <v>0</v>
      </c>
      <c r="BB3307" s="5" t="s">
        <v>178</v>
      </c>
      <c r="BD3307" s="5" t="s">
        <v>881</v>
      </c>
      <c r="BE3307" s="5" t="s">
        <v>67</v>
      </c>
    </row>
    <row r="3308" spans="1:57" x14ac:dyDescent="0.25">
      <c r="A3308" s="5">
        <v>3307</v>
      </c>
      <c r="B3308" s="6">
        <v>42555.698877314811</v>
      </c>
      <c r="D3308" s="5" t="s">
        <v>317</v>
      </c>
      <c r="E3308" s="5" t="s">
        <v>318</v>
      </c>
      <c r="F3308" s="5" t="s">
        <v>317</v>
      </c>
      <c r="G3308" s="5" t="s">
        <v>80</v>
      </c>
      <c r="H3308" s="5" t="s">
        <v>319</v>
      </c>
      <c r="I3308" s="5" t="s">
        <v>320</v>
      </c>
      <c r="J3308" s="5" t="s">
        <v>65</v>
      </c>
      <c r="K3308" s="5" t="s">
        <v>65</v>
      </c>
      <c r="M3308" s="5" t="s">
        <v>321</v>
      </c>
      <c r="N3308" s="5" t="s">
        <v>66</v>
      </c>
      <c r="O3308" s="7">
        <v>0</v>
      </c>
      <c r="P3308" s="7">
        <v>0</v>
      </c>
      <c r="Q3308" s="7">
        <v>0</v>
      </c>
      <c r="R3308" s="7">
        <v>0</v>
      </c>
      <c r="T3308" s="5">
        <v>0</v>
      </c>
      <c r="W3308" s="5">
        <v>0</v>
      </c>
      <c r="Y3308" s="5">
        <v>0</v>
      </c>
      <c r="Z3308" s="5">
        <v>0</v>
      </c>
      <c r="AB3308" s="5">
        <v>0</v>
      </c>
      <c r="AC3308" s="5">
        <v>0</v>
      </c>
      <c r="AE3308" s="5">
        <v>0</v>
      </c>
      <c r="AF3308" s="5">
        <v>0</v>
      </c>
      <c r="AH3308" s="5">
        <v>0</v>
      </c>
      <c r="AJ3308" s="7">
        <v>0</v>
      </c>
      <c r="BB3308" s="5" t="s">
        <v>322</v>
      </c>
      <c r="BD3308" s="5" t="s">
        <v>323</v>
      </c>
      <c r="BE3308" s="5" t="s">
        <v>324</v>
      </c>
    </row>
    <row r="3309" spans="1:57" x14ac:dyDescent="0.25">
      <c r="A3309" s="5">
        <v>3308</v>
      </c>
      <c r="B3309" s="6">
        <v>42555.693379629629</v>
      </c>
      <c r="D3309" s="5" t="s">
        <v>317</v>
      </c>
      <c r="E3309" s="5" t="s">
        <v>318</v>
      </c>
      <c r="F3309" s="5" t="s">
        <v>317</v>
      </c>
      <c r="G3309" s="5" t="s">
        <v>80</v>
      </c>
      <c r="H3309" s="5" t="s">
        <v>319</v>
      </c>
      <c r="I3309" s="5" t="s">
        <v>320</v>
      </c>
      <c r="J3309" s="5" t="s">
        <v>65</v>
      </c>
      <c r="K3309" s="5" t="s">
        <v>65</v>
      </c>
      <c r="M3309" s="5" t="s">
        <v>349</v>
      </c>
      <c r="N3309" s="5" t="s">
        <v>66</v>
      </c>
      <c r="O3309" s="7">
        <v>0</v>
      </c>
      <c r="P3309" s="7">
        <v>0</v>
      </c>
      <c r="Q3309" s="7">
        <v>0</v>
      </c>
      <c r="R3309" s="7">
        <v>0</v>
      </c>
      <c r="T3309" s="5">
        <v>0</v>
      </c>
      <c r="W3309" s="5">
        <v>0</v>
      </c>
      <c r="Y3309" s="5">
        <v>0</v>
      </c>
      <c r="Z3309" s="5">
        <v>0</v>
      </c>
      <c r="AB3309" s="5">
        <v>0</v>
      </c>
      <c r="AC3309" s="5">
        <v>0</v>
      </c>
      <c r="AE3309" s="5">
        <v>0</v>
      </c>
      <c r="AF3309" s="5">
        <v>0</v>
      </c>
      <c r="AH3309" s="5">
        <v>0</v>
      </c>
      <c r="AJ3309" s="7">
        <v>0</v>
      </c>
      <c r="BB3309" s="5" t="s">
        <v>322</v>
      </c>
      <c r="BD3309" s="5" t="s">
        <v>323</v>
      </c>
      <c r="BE3309" s="5" t="s">
        <v>324</v>
      </c>
    </row>
    <row r="3310" spans="1:57" x14ac:dyDescent="0.25">
      <c r="A3310" s="5">
        <v>3309</v>
      </c>
      <c r="B3310" s="6">
        <v>42555.692488425928</v>
      </c>
      <c r="D3310" s="5" t="s">
        <v>317</v>
      </c>
      <c r="E3310" s="5" t="s">
        <v>318</v>
      </c>
      <c r="F3310" s="5" t="s">
        <v>317</v>
      </c>
      <c r="G3310" s="5" t="s">
        <v>80</v>
      </c>
      <c r="H3310" s="5" t="s">
        <v>319</v>
      </c>
      <c r="I3310" s="5" t="s">
        <v>320</v>
      </c>
      <c r="J3310" s="5" t="s">
        <v>65</v>
      </c>
      <c r="K3310" s="5" t="s">
        <v>65</v>
      </c>
      <c r="M3310" s="5" t="s">
        <v>392</v>
      </c>
      <c r="N3310" s="5" t="s">
        <v>66</v>
      </c>
      <c r="O3310" s="7">
        <v>0</v>
      </c>
      <c r="P3310" s="7">
        <v>0</v>
      </c>
      <c r="Q3310" s="7">
        <v>0</v>
      </c>
      <c r="R3310" s="7">
        <v>0</v>
      </c>
      <c r="T3310" s="5">
        <v>0</v>
      </c>
      <c r="W3310" s="5">
        <v>0</v>
      </c>
      <c r="Y3310" s="5">
        <v>0</v>
      </c>
      <c r="Z3310" s="5">
        <v>0</v>
      </c>
      <c r="AB3310" s="5">
        <v>0</v>
      </c>
      <c r="AC3310" s="5">
        <v>0</v>
      </c>
      <c r="AE3310" s="5">
        <v>0</v>
      </c>
      <c r="AF3310" s="5">
        <v>0</v>
      </c>
      <c r="AH3310" s="5">
        <v>0</v>
      </c>
      <c r="AJ3310" s="7">
        <v>0</v>
      </c>
      <c r="BB3310" s="5" t="s">
        <v>322</v>
      </c>
      <c r="BD3310" s="5" t="s">
        <v>323</v>
      </c>
      <c r="BE3310" s="5" t="s">
        <v>324</v>
      </c>
    </row>
    <row r="3311" spans="1:57" x14ac:dyDescent="0.25">
      <c r="A3311" s="5">
        <v>3310</v>
      </c>
      <c r="B3311" s="6">
        <v>42555.620891203704</v>
      </c>
      <c r="D3311" s="5" t="s">
        <v>317</v>
      </c>
      <c r="E3311" s="5" t="s">
        <v>318</v>
      </c>
      <c r="F3311" s="5" t="s">
        <v>317</v>
      </c>
      <c r="G3311" s="5" t="s">
        <v>80</v>
      </c>
      <c r="H3311" s="5" t="s">
        <v>319</v>
      </c>
      <c r="I3311" s="5" t="s">
        <v>320</v>
      </c>
      <c r="J3311" s="5" t="s">
        <v>65</v>
      </c>
      <c r="K3311" s="5" t="s">
        <v>65</v>
      </c>
      <c r="M3311" s="5" t="s">
        <v>446</v>
      </c>
      <c r="N3311" s="5" t="s">
        <v>66</v>
      </c>
      <c r="O3311" s="7">
        <v>0</v>
      </c>
      <c r="P3311" s="7">
        <v>0</v>
      </c>
      <c r="Q3311" s="7">
        <v>0</v>
      </c>
      <c r="R3311" s="7">
        <v>0</v>
      </c>
      <c r="T3311" s="5">
        <v>0</v>
      </c>
      <c r="W3311" s="5">
        <v>0</v>
      </c>
      <c r="Y3311" s="5">
        <v>0</v>
      </c>
      <c r="Z3311" s="5">
        <v>0</v>
      </c>
      <c r="AB3311" s="5">
        <v>0</v>
      </c>
      <c r="AC3311" s="5">
        <v>0</v>
      </c>
      <c r="AE3311" s="5">
        <v>0</v>
      </c>
      <c r="AF3311" s="5">
        <v>0</v>
      </c>
      <c r="AH3311" s="5">
        <v>0</v>
      </c>
      <c r="AJ3311" s="7">
        <v>0</v>
      </c>
      <c r="BB3311" s="5" t="s">
        <v>322</v>
      </c>
      <c r="BD3311" s="5" t="s">
        <v>323</v>
      </c>
      <c r="BE3311" s="5" t="s">
        <v>324</v>
      </c>
    </row>
    <row r="3312" spans="1:57" x14ac:dyDescent="0.25">
      <c r="A3312" s="5">
        <v>3311</v>
      </c>
      <c r="B3312" s="6">
        <v>42555.620428240742</v>
      </c>
      <c r="D3312" s="5" t="s">
        <v>317</v>
      </c>
      <c r="E3312" s="5" t="s">
        <v>318</v>
      </c>
      <c r="F3312" s="5" t="s">
        <v>317</v>
      </c>
      <c r="G3312" s="5" t="s">
        <v>80</v>
      </c>
      <c r="H3312" s="5" t="s">
        <v>319</v>
      </c>
      <c r="I3312" s="5" t="s">
        <v>320</v>
      </c>
      <c r="J3312" s="5" t="s">
        <v>65</v>
      </c>
      <c r="K3312" s="5" t="s">
        <v>65</v>
      </c>
      <c r="M3312" s="5" t="s">
        <v>321</v>
      </c>
      <c r="N3312" s="5" t="s">
        <v>66</v>
      </c>
      <c r="O3312" s="7">
        <v>0</v>
      </c>
      <c r="P3312" s="7">
        <v>0</v>
      </c>
      <c r="Q3312" s="7">
        <v>0</v>
      </c>
      <c r="R3312" s="7">
        <v>0</v>
      </c>
      <c r="T3312" s="5">
        <v>0</v>
      </c>
      <c r="W3312" s="5">
        <v>0</v>
      </c>
      <c r="Y3312" s="5">
        <v>0</v>
      </c>
      <c r="Z3312" s="5">
        <v>0</v>
      </c>
      <c r="AB3312" s="5">
        <v>0</v>
      </c>
      <c r="AC3312" s="5">
        <v>0</v>
      </c>
      <c r="AE3312" s="5">
        <v>0</v>
      </c>
      <c r="AF3312" s="5">
        <v>0</v>
      </c>
      <c r="AH3312" s="5">
        <v>0</v>
      </c>
      <c r="AJ3312" s="7">
        <v>0</v>
      </c>
      <c r="BB3312" s="5" t="s">
        <v>322</v>
      </c>
      <c r="BD3312" s="5" t="s">
        <v>323</v>
      </c>
      <c r="BE3312" s="5" t="s">
        <v>324</v>
      </c>
    </row>
    <row r="3313" spans="1:57" x14ac:dyDescent="0.25">
      <c r="A3313" s="5">
        <v>3312</v>
      </c>
      <c r="B3313" s="6">
        <v>42555.617268518516</v>
      </c>
      <c r="C3313" s="6">
        <v>42555.714143518519</v>
      </c>
      <c r="D3313" s="5" t="s">
        <v>336</v>
      </c>
      <c r="E3313" s="5" t="s">
        <v>241</v>
      </c>
      <c r="F3313" s="5" t="s">
        <v>337</v>
      </c>
      <c r="G3313" s="5" t="s">
        <v>64</v>
      </c>
      <c r="H3313" s="5" t="s">
        <v>319</v>
      </c>
      <c r="I3313" s="5" t="s">
        <v>69</v>
      </c>
      <c r="J3313" s="5" t="s">
        <v>65</v>
      </c>
      <c r="K3313" s="5" t="s">
        <v>65</v>
      </c>
      <c r="L3313" s="5">
        <v>33852</v>
      </c>
      <c r="M3313" s="5" t="s">
        <v>70</v>
      </c>
      <c r="N3313" s="5" t="s">
        <v>70</v>
      </c>
      <c r="O3313" s="7">
        <v>0</v>
      </c>
      <c r="P3313" s="7">
        <v>0</v>
      </c>
      <c r="Q3313" s="7">
        <v>0</v>
      </c>
      <c r="R3313" s="7">
        <v>0</v>
      </c>
      <c r="T3313" s="5">
        <v>33</v>
      </c>
      <c r="U3313" s="5">
        <v>0</v>
      </c>
      <c r="V3313" s="5">
        <v>0</v>
      </c>
      <c r="W3313" s="5">
        <v>0</v>
      </c>
      <c r="Z3313" s="5">
        <v>0</v>
      </c>
      <c r="AC3313" s="5">
        <v>0</v>
      </c>
      <c r="AF3313" s="5">
        <v>0</v>
      </c>
      <c r="AI3313" s="7">
        <v>836.26990000000001</v>
      </c>
      <c r="AJ3313" s="7">
        <v>6.5699999999999995E-2</v>
      </c>
      <c r="AK3313" s="5" t="s">
        <v>149</v>
      </c>
      <c r="BB3313" s="5" t="s">
        <v>71</v>
      </c>
    </row>
    <row r="3314" spans="1:57" x14ac:dyDescent="0.25">
      <c r="A3314" s="5">
        <v>3313</v>
      </c>
      <c r="B3314" s="6">
        <v>42555.617268518516</v>
      </c>
      <c r="C3314" s="6">
        <v>42555.714143518519</v>
      </c>
      <c r="D3314" s="5" t="s">
        <v>336</v>
      </c>
      <c r="E3314" s="5" t="s">
        <v>241</v>
      </c>
      <c r="F3314" s="5" t="s">
        <v>337</v>
      </c>
      <c r="G3314" s="5" t="s">
        <v>64</v>
      </c>
      <c r="H3314" s="5" t="s">
        <v>319</v>
      </c>
      <c r="I3314" s="5" t="s">
        <v>69</v>
      </c>
      <c r="J3314" s="5" t="s">
        <v>65</v>
      </c>
      <c r="K3314" s="5" t="s">
        <v>65</v>
      </c>
      <c r="L3314" s="5">
        <v>132076</v>
      </c>
      <c r="M3314" s="5" t="s">
        <v>70</v>
      </c>
      <c r="N3314" s="5" t="s">
        <v>70</v>
      </c>
      <c r="O3314" s="7">
        <v>0</v>
      </c>
      <c r="P3314" s="7">
        <v>0</v>
      </c>
      <c r="Q3314" s="7">
        <v>0</v>
      </c>
      <c r="R3314" s="7">
        <v>0</v>
      </c>
      <c r="T3314" s="5">
        <v>33</v>
      </c>
      <c r="U3314" s="5">
        <v>0</v>
      </c>
      <c r="V3314" s="5">
        <v>0</v>
      </c>
      <c r="W3314" s="5">
        <v>0</v>
      </c>
      <c r="Z3314" s="5">
        <v>0</v>
      </c>
      <c r="AC3314" s="5">
        <v>0</v>
      </c>
      <c r="AF3314" s="5">
        <v>0</v>
      </c>
      <c r="AI3314" s="7">
        <v>836.39369999999997</v>
      </c>
      <c r="AJ3314" s="7">
        <v>0.24940000000000001</v>
      </c>
      <c r="AK3314" s="5" t="s">
        <v>148</v>
      </c>
      <c r="BB3314" s="5" t="s">
        <v>74</v>
      </c>
    </row>
    <row r="3315" spans="1:57" x14ac:dyDescent="0.25">
      <c r="A3315" s="5">
        <v>3314</v>
      </c>
      <c r="B3315" s="6">
        <v>42555.558761574073</v>
      </c>
      <c r="D3315" s="5" t="s">
        <v>882</v>
      </c>
      <c r="E3315" s="5" t="s">
        <v>318</v>
      </c>
      <c r="G3315" s="5" t="s">
        <v>64</v>
      </c>
      <c r="H3315" s="5" t="s">
        <v>319</v>
      </c>
      <c r="I3315" s="5" t="s">
        <v>176</v>
      </c>
      <c r="J3315" s="5" t="s">
        <v>65</v>
      </c>
      <c r="K3315" s="5" t="s">
        <v>65</v>
      </c>
      <c r="M3315" s="5" t="s">
        <v>525</v>
      </c>
      <c r="N3315" s="5" t="s">
        <v>76</v>
      </c>
      <c r="O3315" s="7">
        <v>0</v>
      </c>
      <c r="P3315" s="7">
        <v>0</v>
      </c>
      <c r="Q3315" s="7">
        <v>0</v>
      </c>
      <c r="R3315" s="7">
        <v>0</v>
      </c>
      <c r="T3315" s="5">
        <v>0</v>
      </c>
      <c r="W3315" s="5">
        <v>0</v>
      </c>
      <c r="Y3315" s="5">
        <v>0</v>
      </c>
      <c r="Z3315" s="5">
        <v>0</v>
      </c>
      <c r="AB3315" s="5">
        <v>0</v>
      </c>
      <c r="AC3315" s="5">
        <v>0</v>
      </c>
      <c r="AE3315" s="5">
        <v>0</v>
      </c>
      <c r="AF3315" s="5">
        <v>0</v>
      </c>
      <c r="AH3315" s="5">
        <v>0</v>
      </c>
      <c r="AJ3315" s="7">
        <v>0</v>
      </c>
      <c r="BB3315" s="5" t="s">
        <v>178</v>
      </c>
      <c r="BD3315" s="5" t="s">
        <v>355</v>
      </c>
      <c r="BE3315" s="5" t="s">
        <v>67</v>
      </c>
    </row>
    <row r="3316" spans="1:57" x14ac:dyDescent="0.25">
      <c r="A3316" s="5">
        <v>3315</v>
      </c>
      <c r="B3316" s="6">
        <v>42555.492094907408</v>
      </c>
      <c r="C3316" s="6">
        <v>42555.774340277778</v>
      </c>
      <c r="D3316" s="5" t="s">
        <v>336</v>
      </c>
      <c r="E3316" s="5" t="s">
        <v>241</v>
      </c>
      <c r="F3316" s="5" t="s">
        <v>337</v>
      </c>
      <c r="G3316" s="5" t="s">
        <v>64</v>
      </c>
      <c r="H3316" s="5" t="s">
        <v>319</v>
      </c>
      <c r="I3316" s="5" t="s">
        <v>69</v>
      </c>
      <c r="J3316" s="5" t="s">
        <v>65</v>
      </c>
      <c r="K3316" s="5" t="s">
        <v>65</v>
      </c>
      <c r="L3316" s="5">
        <v>5146</v>
      </c>
      <c r="M3316" s="5" t="s">
        <v>70</v>
      </c>
      <c r="N3316" s="5" t="s">
        <v>70</v>
      </c>
      <c r="O3316" s="7">
        <v>0</v>
      </c>
      <c r="P3316" s="7">
        <v>0</v>
      </c>
      <c r="Q3316" s="7">
        <v>0</v>
      </c>
      <c r="R3316" s="7">
        <v>0</v>
      </c>
      <c r="T3316" s="5">
        <v>33</v>
      </c>
      <c r="U3316" s="5">
        <v>0</v>
      </c>
      <c r="V3316" s="5">
        <v>0</v>
      </c>
      <c r="W3316" s="5">
        <v>0</v>
      </c>
      <c r="Z3316" s="5">
        <v>0</v>
      </c>
      <c r="AC3316" s="5">
        <v>0</v>
      </c>
      <c r="AF3316" s="5">
        <v>0</v>
      </c>
      <c r="AI3316" s="7">
        <v>836.40530000000001</v>
      </c>
      <c r="AJ3316" s="7">
        <v>1.1599999999999999E-2</v>
      </c>
      <c r="AK3316" s="5" t="s">
        <v>148</v>
      </c>
      <c r="BB3316" s="5" t="s">
        <v>74</v>
      </c>
    </row>
    <row r="3317" spans="1:57" x14ac:dyDescent="0.25">
      <c r="A3317" s="5">
        <v>3316</v>
      </c>
      <c r="B3317" s="6">
        <v>42555.23</v>
      </c>
      <c r="C3317" s="6">
        <v>42555.301053240742</v>
      </c>
      <c r="D3317" s="5" t="s">
        <v>336</v>
      </c>
      <c r="E3317" s="5" t="s">
        <v>68</v>
      </c>
      <c r="F3317" s="5" t="s">
        <v>337</v>
      </c>
      <c r="G3317" s="5" t="s">
        <v>64</v>
      </c>
      <c r="H3317" s="5" t="s">
        <v>319</v>
      </c>
      <c r="I3317" s="5" t="s">
        <v>69</v>
      </c>
      <c r="J3317" s="5" t="s">
        <v>65</v>
      </c>
      <c r="K3317" s="5" t="s">
        <v>65</v>
      </c>
      <c r="L3317" s="5">
        <v>46694</v>
      </c>
      <c r="M3317" s="5" t="s">
        <v>70</v>
      </c>
      <c r="N3317" s="5" t="s">
        <v>70</v>
      </c>
      <c r="O3317" s="7">
        <v>0</v>
      </c>
      <c r="P3317" s="7">
        <v>0</v>
      </c>
      <c r="Q3317" s="7">
        <v>0</v>
      </c>
      <c r="R3317" s="7">
        <v>0</v>
      </c>
      <c r="T3317" s="5">
        <v>33</v>
      </c>
      <c r="U3317" s="5">
        <v>0</v>
      </c>
      <c r="V3317" s="5">
        <v>0</v>
      </c>
      <c r="W3317" s="5">
        <v>0</v>
      </c>
      <c r="Z3317" s="5">
        <v>0</v>
      </c>
      <c r="AC3317" s="5">
        <v>0</v>
      </c>
      <c r="AF3317" s="5">
        <v>0</v>
      </c>
      <c r="AI3317" s="7">
        <v>836.49429999999995</v>
      </c>
      <c r="AJ3317" s="7">
        <v>8.8999999999999996E-2</v>
      </c>
      <c r="AK3317" s="5" t="s">
        <v>148</v>
      </c>
      <c r="BB3317" s="5" t="s">
        <v>74</v>
      </c>
    </row>
    <row r="3318" spans="1:57" x14ac:dyDescent="0.25">
      <c r="A3318" s="5">
        <v>3317</v>
      </c>
      <c r="B3318" s="6">
        <v>42554.901412037034</v>
      </c>
      <c r="D3318" s="5" t="s">
        <v>344</v>
      </c>
      <c r="E3318" s="5" t="s">
        <v>318</v>
      </c>
      <c r="G3318" s="5" t="s">
        <v>64</v>
      </c>
      <c r="H3318" s="5" t="s">
        <v>319</v>
      </c>
      <c r="I3318" s="5" t="s">
        <v>176</v>
      </c>
      <c r="J3318" s="5" t="s">
        <v>65</v>
      </c>
      <c r="K3318" s="5" t="s">
        <v>65</v>
      </c>
      <c r="M3318" s="5" t="s">
        <v>509</v>
      </c>
      <c r="N3318" s="5" t="s">
        <v>76</v>
      </c>
      <c r="O3318" s="7">
        <v>0</v>
      </c>
      <c r="P3318" s="7">
        <v>0</v>
      </c>
      <c r="Q3318" s="7">
        <v>0</v>
      </c>
      <c r="R3318" s="7">
        <v>0</v>
      </c>
      <c r="T3318" s="5">
        <v>0</v>
      </c>
      <c r="W3318" s="5">
        <v>0</v>
      </c>
      <c r="Y3318" s="5">
        <v>0</v>
      </c>
      <c r="Z3318" s="5">
        <v>0</v>
      </c>
      <c r="AB3318" s="5">
        <v>0</v>
      </c>
      <c r="AC3318" s="5">
        <v>0</v>
      </c>
      <c r="AE3318" s="5">
        <v>0</v>
      </c>
      <c r="AF3318" s="5">
        <v>0</v>
      </c>
      <c r="AH3318" s="5">
        <v>0</v>
      </c>
      <c r="AJ3318" s="7">
        <v>0</v>
      </c>
      <c r="BB3318" s="5" t="s">
        <v>178</v>
      </c>
      <c r="BD3318" s="5" t="s">
        <v>394</v>
      </c>
      <c r="BE3318" s="5" t="s">
        <v>67</v>
      </c>
    </row>
    <row r="3319" spans="1:57" x14ac:dyDescent="0.25">
      <c r="A3319" s="5">
        <v>3318</v>
      </c>
      <c r="B3319" s="6">
        <v>42554.841793981483</v>
      </c>
      <c r="C3319" s="6">
        <v>42554.930509259262</v>
      </c>
      <c r="D3319" s="5" t="s">
        <v>336</v>
      </c>
      <c r="E3319" s="5" t="s">
        <v>241</v>
      </c>
      <c r="F3319" s="5" t="s">
        <v>337</v>
      </c>
      <c r="G3319" s="5" t="s">
        <v>64</v>
      </c>
      <c r="H3319" s="5" t="s">
        <v>319</v>
      </c>
      <c r="I3319" s="5" t="s">
        <v>69</v>
      </c>
      <c r="J3319" s="5" t="s">
        <v>65</v>
      </c>
      <c r="K3319" s="5" t="s">
        <v>65</v>
      </c>
      <c r="L3319" s="5">
        <v>88978</v>
      </c>
      <c r="M3319" s="5" t="s">
        <v>70</v>
      </c>
      <c r="N3319" s="5" t="s">
        <v>70</v>
      </c>
      <c r="O3319" s="7">
        <v>0</v>
      </c>
      <c r="P3319" s="7">
        <v>0</v>
      </c>
      <c r="Q3319" s="7">
        <v>0</v>
      </c>
      <c r="R3319" s="7">
        <v>0</v>
      </c>
      <c r="T3319" s="5">
        <v>33</v>
      </c>
      <c r="U3319" s="5">
        <v>0</v>
      </c>
      <c r="V3319" s="5">
        <v>0</v>
      </c>
      <c r="W3319" s="5">
        <v>0</v>
      </c>
      <c r="Z3319" s="5">
        <v>0</v>
      </c>
      <c r="AC3319" s="5">
        <v>0</v>
      </c>
      <c r="AF3319" s="5">
        <v>0</v>
      </c>
      <c r="AI3319" s="7">
        <v>836.69349999999997</v>
      </c>
      <c r="AJ3319" s="7">
        <v>0.16819999999999999</v>
      </c>
      <c r="AK3319" s="5" t="s">
        <v>148</v>
      </c>
      <c r="BB3319" s="5" t="s">
        <v>74</v>
      </c>
    </row>
    <row r="3320" spans="1:57" x14ac:dyDescent="0.25">
      <c r="A3320" s="5">
        <v>3319</v>
      </c>
      <c r="B3320" s="6">
        <v>42554.841793981483</v>
      </c>
      <c r="C3320" s="6">
        <v>42554.936886574076</v>
      </c>
      <c r="D3320" s="5" t="s">
        <v>336</v>
      </c>
      <c r="E3320" s="5" t="s">
        <v>241</v>
      </c>
      <c r="F3320" s="5" t="s">
        <v>337</v>
      </c>
      <c r="G3320" s="5" t="s">
        <v>64</v>
      </c>
      <c r="H3320" s="5" t="s">
        <v>319</v>
      </c>
      <c r="I3320" s="5" t="s">
        <v>69</v>
      </c>
      <c r="J3320" s="5" t="s">
        <v>65</v>
      </c>
      <c r="K3320" s="5" t="s">
        <v>65</v>
      </c>
      <c r="L3320" s="5">
        <v>10881</v>
      </c>
      <c r="M3320" s="5" t="s">
        <v>70</v>
      </c>
      <c r="N3320" s="5" t="s">
        <v>70</v>
      </c>
      <c r="O3320" s="7">
        <v>0</v>
      </c>
      <c r="P3320" s="7">
        <v>0</v>
      </c>
      <c r="Q3320" s="7">
        <v>0</v>
      </c>
      <c r="R3320" s="7">
        <v>0</v>
      </c>
      <c r="T3320" s="5">
        <v>33</v>
      </c>
      <c r="U3320" s="5">
        <v>0</v>
      </c>
      <c r="V3320" s="5">
        <v>0</v>
      </c>
      <c r="W3320" s="5">
        <v>0</v>
      </c>
      <c r="Z3320" s="5">
        <v>0</v>
      </c>
      <c r="AC3320" s="5">
        <v>0</v>
      </c>
      <c r="AF3320" s="5">
        <v>0</v>
      </c>
      <c r="AI3320" s="7">
        <v>836.71479999999997</v>
      </c>
      <c r="AJ3320" s="7">
        <v>2.1299999999999999E-2</v>
      </c>
      <c r="AK3320" s="5" t="s">
        <v>149</v>
      </c>
      <c r="BB3320" s="5" t="s">
        <v>71</v>
      </c>
    </row>
    <row r="3321" spans="1:57" x14ac:dyDescent="0.25">
      <c r="A3321" s="5">
        <v>3320</v>
      </c>
      <c r="B3321" s="6">
        <v>42554.810381944444</v>
      </c>
      <c r="C3321" s="6">
        <v>42554.82708333333</v>
      </c>
      <c r="D3321" s="5" t="s">
        <v>336</v>
      </c>
      <c r="E3321" s="5" t="s">
        <v>68</v>
      </c>
      <c r="F3321" s="5" t="s">
        <v>337</v>
      </c>
      <c r="G3321" s="5" t="s">
        <v>64</v>
      </c>
      <c r="H3321" s="5" t="s">
        <v>319</v>
      </c>
      <c r="I3321" s="5" t="s">
        <v>69</v>
      </c>
      <c r="J3321" s="5" t="s">
        <v>65</v>
      </c>
      <c r="K3321" s="5" t="s">
        <v>65</v>
      </c>
      <c r="L3321" s="5">
        <v>3036</v>
      </c>
      <c r="M3321" s="5" t="s">
        <v>70</v>
      </c>
      <c r="N3321" s="5" t="s">
        <v>70</v>
      </c>
      <c r="O3321" s="7">
        <v>0</v>
      </c>
      <c r="P3321" s="7">
        <v>0</v>
      </c>
      <c r="Q3321" s="7">
        <v>0</v>
      </c>
      <c r="R3321" s="7">
        <v>0</v>
      </c>
      <c r="T3321" s="5">
        <v>33</v>
      </c>
      <c r="U3321" s="5">
        <v>0</v>
      </c>
      <c r="V3321" s="5">
        <v>0</v>
      </c>
      <c r="W3321" s="5">
        <v>0</v>
      </c>
      <c r="Z3321" s="5">
        <v>0</v>
      </c>
      <c r="AC3321" s="5">
        <v>0</v>
      </c>
      <c r="AF3321" s="5">
        <v>0</v>
      </c>
      <c r="AI3321" s="7">
        <v>836.80759999999998</v>
      </c>
      <c r="AJ3321" s="7">
        <v>5.7999999999999996E-3</v>
      </c>
      <c r="AK3321" s="5" t="s">
        <v>149</v>
      </c>
      <c r="BB3321" s="5" t="s">
        <v>71</v>
      </c>
    </row>
    <row r="3322" spans="1:57" x14ac:dyDescent="0.25">
      <c r="A3322" s="5">
        <v>3321</v>
      </c>
      <c r="B3322" s="6">
        <v>42554.810381944444</v>
      </c>
      <c r="C3322" s="6">
        <v>42554.82708333333</v>
      </c>
      <c r="D3322" s="5" t="s">
        <v>336</v>
      </c>
      <c r="E3322" s="5" t="s">
        <v>68</v>
      </c>
      <c r="F3322" s="5" t="s">
        <v>337</v>
      </c>
      <c r="G3322" s="5" t="s">
        <v>64</v>
      </c>
      <c r="H3322" s="5" t="s">
        <v>319</v>
      </c>
      <c r="I3322" s="5" t="s">
        <v>69</v>
      </c>
      <c r="J3322" s="5" t="s">
        <v>65</v>
      </c>
      <c r="K3322" s="5" t="s">
        <v>65</v>
      </c>
      <c r="L3322" s="5">
        <v>45091</v>
      </c>
      <c r="M3322" s="5" t="s">
        <v>70</v>
      </c>
      <c r="N3322" s="5" t="s">
        <v>70</v>
      </c>
      <c r="O3322" s="7">
        <v>0</v>
      </c>
      <c r="P3322" s="7">
        <v>0</v>
      </c>
      <c r="Q3322" s="7">
        <v>0</v>
      </c>
      <c r="R3322" s="7">
        <v>0</v>
      </c>
      <c r="T3322" s="5">
        <v>33</v>
      </c>
      <c r="U3322" s="5">
        <v>0</v>
      </c>
      <c r="V3322" s="5">
        <v>0</v>
      </c>
      <c r="W3322" s="5">
        <v>0</v>
      </c>
      <c r="Z3322" s="5">
        <v>0</v>
      </c>
      <c r="AC3322" s="5">
        <v>0</v>
      </c>
      <c r="AF3322" s="5">
        <v>0</v>
      </c>
      <c r="AI3322" s="7">
        <v>836.80179999999996</v>
      </c>
      <c r="AJ3322" s="7">
        <v>8.7099999999999997E-2</v>
      </c>
      <c r="AK3322" s="5" t="s">
        <v>148</v>
      </c>
      <c r="BB3322" s="5" t="s">
        <v>74</v>
      </c>
    </row>
    <row r="3323" spans="1:57" x14ac:dyDescent="0.25">
      <c r="A3323" s="5">
        <v>3322</v>
      </c>
      <c r="B3323" s="6">
        <v>42554.556655092594</v>
      </c>
      <c r="D3323" s="5" t="s">
        <v>317</v>
      </c>
      <c r="E3323" s="5" t="s">
        <v>318</v>
      </c>
      <c r="F3323" s="5" t="s">
        <v>317</v>
      </c>
      <c r="G3323" s="5" t="s">
        <v>80</v>
      </c>
      <c r="H3323" s="5" t="s">
        <v>319</v>
      </c>
      <c r="I3323" s="5" t="s">
        <v>320</v>
      </c>
      <c r="J3323" s="5" t="s">
        <v>65</v>
      </c>
      <c r="K3323" s="5" t="s">
        <v>65</v>
      </c>
      <c r="M3323" s="5" t="s">
        <v>363</v>
      </c>
      <c r="N3323" s="5" t="s">
        <v>66</v>
      </c>
      <c r="O3323" s="7">
        <v>0</v>
      </c>
      <c r="P3323" s="7">
        <v>0</v>
      </c>
      <c r="Q3323" s="7">
        <v>0</v>
      </c>
      <c r="R3323" s="7">
        <v>0</v>
      </c>
      <c r="T3323" s="5">
        <v>0</v>
      </c>
      <c r="W3323" s="5">
        <v>0</v>
      </c>
      <c r="Y3323" s="5">
        <v>0</v>
      </c>
      <c r="Z3323" s="5">
        <v>0</v>
      </c>
      <c r="AB3323" s="5">
        <v>0</v>
      </c>
      <c r="AC3323" s="5">
        <v>0</v>
      </c>
      <c r="AE3323" s="5">
        <v>0</v>
      </c>
      <c r="AF3323" s="5">
        <v>0</v>
      </c>
      <c r="AH3323" s="5">
        <v>0</v>
      </c>
      <c r="AJ3323" s="7">
        <v>0</v>
      </c>
      <c r="BB3323" s="5" t="s">
        <v>322</v>
      </c>
      <c r="BD3323" s="5" t="s">
        <v>323</v>
      </c>
      <c r="BE3323" s="5" t="s">
        <v>324</v>
      </c>
    </row>
    <row r="3324" spans="1:57" x14ac:dyDescent="0.25">
      <c r="A3324" s="5">
        <v>3323</v>
      </c>
      <c r="B3324" s="6">
        <v>42554.507303240738</v>
      </c>
      <c r="D3324" s="5" t="s">
        <v>883</v>
      </c>
      <c r="E3324" s="5" t="s">
        <v>318</v>
      </c>
      <c r="G3324" s="5" t="s">
        <v>64</v>
      </c>
      <c r="H3324" s="5" t="s">
        <v>319</v>
      </c>
      <c r="I3324" s="5" t="s">
        <v>176</v>
      </c>
      <c r="J3324" s="5" t="s">
        <v>65</v>
      </c>
      <c r="K3324" s="5" t="s">
        <v>65</v>
      </c>
      <c r="M3324" s="5" t="s">
        <v>294</v>
      </c>
      <c r="N3324" s="5" t="s">
        <v>76</v>
      </c>
      <c r="O3324" s="7">
        <v>0</v>
      </c>
      <c r="P3324" s="7">
        <v>0</v>
      </c>
      <c r="Q3324" s="7">
        <v>0</v>
      </c>
      <c r="R3324" s="7">
        <v>0</v>
      </c>
      <c r="T3324" s="5">
        <v>0</v>
      </c>
      <c r="W3324" s="5">
        <v>0</v>
      </c>
      <c r="Y3324" s="5">
        <v>0</v>
      </c>
      <c r="Z3324" s="5">
        <v>0</v>
      </c>
      <c r="AB3324" s="5">
        <v>0</v>
      </c>
      <c r="AC3324" s="5">
        <v>0</v>
      </c>
      <c r="AE3324" s="5">
        <v>0</v>
      </c>
      <c r="AF3324" s="5">
        <v>0</v>
      </c>
      <c r="AH3324" s="5">
        <v>0</v>
      </c>
      <c r="AJ3324" s="7">
        <v>0</v>
      </c>
      <c r="BB3324" s="5" t="s">
        <v>178</v>
      </c>
      <c r="BD3324" s="5" t="s">
        <v>331</v>
      </c>
      <c r="BE3324" s="5" t="s">
        <v>67</v>
      </c>
    </row>
    <row r="3325" spans="1:57" x14ac:dyDescent="0.25">
      <c r="A3325" s="5">
        <v>3324</v>
      </c>
      <c r="B3325" s="6">
        <v>42554.30914351852</v>
      </c>
      <c r="C3325" s="6">
        <v>42554.379953703705</v>
      </c>
      <c r="D3325" s="5" t="s">
        <v>336</v>
      </c>
      <c r="E3325" s="5" t="s">
        <v>241</v>
      </c>
      <c r="F3325" s="5" t="s">
        <v>337</v>
      </c>
      <c r="G3325" s="5" t="s">
        <v>64</v>
      </c>
      <c r="H3325" s="5" t="s">
        <v>319</v>
      </c>
      <c r="I3325" s="5" t="s">
        <v>69</v>
      </c>
      <c r="J3325" s="5" t="s">
        <v>65</v>
      </c>
      <c r="K3325" s="5" t="s">
        <v>65</v>
      </c>
      <c r="L3325" s="5">
        <v>5250</v>
      </c>
      <c r="M3325" s="5" t="s">
        <v>70</v>
      </c>
      <c r="N3325" s="5" t="s">
        <v>70</v>
      </c>
      <c r="O3325" s="7">
        <v>0</v>
      </c>
      <c r="P3325" s="7">
        <v>0</v>
      </c>
      <c r="Q3325" s="7">
        <v>0</v>
      </c>
      <c r="R3325" s="7">
        <v>0</v>
      </c>
      <c r="T3325" s="5">
        <v>33</v>
      </c>
      <c r="U3325" s="5">
        <v>0</v>
      </c>
      <c r="V3325" s="5">
        <v>0</v>
      </c>
      <c r="W3325" s="5">
        <v>0</v>
      </c>
      <c r="Z3325" s="5">
        <v>0</v>
      </c>
      <c r="AC3325" s="5">
        <v>0</v>
      </c>
      <c r="AF3325" s="5">
        <v>0</v>
      </c>
      <c r="AI3325" s="7">
        <v>836.81920000000002</v>
      </c>
      <c r="AJ3325" s="7">
        <v>1.1599999999999999E-2</v>
      </c>
      <c r="AK3325" s="5" t="s">
        <v>148</v>
      </c>
      <c r="BB3325" s="5" t="s">
        <v>74</v>
      </c>
    </row>
    <row r="3326" spans="1:57" x14ac:dyDescent="0.25">
      <c r="A3326" s="5">
        <v>3325</v>
      </c>
      <c r="B3326" s="6">
        <v>42553.868449074071</v>
      </c>
      <c r="D3326" s="5" t="s">
        <v>607</v>
      </c>
      <c r="E3326" s="5" t="s">
        <v>318</v>
      </c>
      <c r="G3326" s="5" t="s">
        <v>64</v>
      </c>
      <c r="H3326" s="5" t="s">
        <v>319</v>
      </c>
      <c r="I3326" s="5" t="s">
        <v>176</v>
      </c>
      <c r="J3326" s="5" t="s">
        <v>65</v>
      </c>
      <c r="K3326" s="5" t="s">
        <v>65</v>
      </c>
      <c r="M3326" s="5" t="s">
        <v>203</v>
      </c>
      <c r="N3326" s="5" t="s">
        <v>66</v>
      </c>
      <c r="O3326" s="7">
        <v>0</v>
      </c>
      <c r="P3326" s="7">
        <v>0</v>
      </c>
      <c r="Q3326" s="7">
        <v>0</v>
      </c>
      <c r="R3326" s="7">
        <v>0</v>
      </c>
      <c r="T3326" s="5">
        <v>0</v>
      </c>
      <c r="W3326" s="5">
        <v>0</v>
      </c>
      <c r="Y3326" s="5">
        <v>0</v>
      </c>
      <c r="Z3326" s="5">
        <v>0</v>
      </c>
      <c r="AB3326" s="5">
        <v>0</v>
      </c>
      <c r="AC3326" s="5">
        <v>0</v>
      </c>
      <c r="AE3326" s="5">
        <v>0</v>
      </c>
      <c r="AF3326" s="5">
        <v>0</v>
      </c>
      <c r="AH3326" s="5">
        <v>0</v>
      </c>
      <c r="AJ3326" s="7">
        <v>0</v>
      </c>
      <c r="BB3326" s="5" t="s">
        <v>178</v>
      </c>
      <c r="BD3326" s="5" t="s">
        <v>686</v>
      </c>
      <c r="BE3326" s="5" t="s">
        <v>67</v>
      </c>
    </row>
    <row r="3327" spans="1:57" x14ac:dyDescent="0.25">
      <c r="A3327" s="5">
        <v>3326</v>
      </c>
      <c r="B3327" s="6">
        <v>42553.868206018517</v>
      </c>
      <c r="D3327" s="5" t="s">
        <v>317</v>
      </c>
      <c r="E3327" s="5" t="s">
        <v>318</v>
      </c>
      <c r="F3327" s="5" t="s">
        <v>317</v>
      </c>
      <c r="G3327" s="5" t="s">
        <v>80</v>
      </c>
      <c r="H3327" s="5" t="s">
        <v>319</v>
      </c>
      <c r="I3327" s="5" t="s">
        <v>320</v>
      </c>
      <c r="J3327" s="5" t="s">
        <v>65</v>
      </c>
      <c r="K3327" s="5" t="s">
        <v>65</v>
      </c>
      <c r="M3327" s="5" t="s">
        <v>325</v>
      </c>
      <c r="N3327" s="5" t="s">
        <v>66</v>
      </c>
      <c r="O3327" s="7">
        <v>0</v>
      </c>
      <c r="P3327" s="7">
        <v>0</v>
      </c>
      <c r="Q3327" s="7">
        <v>0</v>
      </c>
      <c r="R3327" s="7">
        <v>0</v>
      </c>
      <c r="T3327" s="5">
        <v>0</v>
      </c>
      <c r="W3327" s="5">
        <v>0</v>
      </c>
      <c r="Y3327" s="5">
        <v>0</v>
      </c>
      <c r="Z3327" s="5">
        <v>0</v>
      </c>
      <c r="AB3327" s="5">
        <v>0</v>
      </c>
      <c r="AC3327" s="5">
        <v>0</v>
      </c>
      <c r="AE3327" s="5">
        <v>0</v>
      </c>
      <c r="AF3327" s="5">
        <v>0</v>
      </c>
      <c r="AH3327" s="5">
        <v>0</v>
      </c>
      <c r="AJ3327" s="7">
        <v>0</v>
      </c>
      <c r="BB3327" s="5" t="s">
        <v>322</v>
      </c>
      <c r="BD3327" s="5" t="s">
        <v>323</v>
      </c>
      <c r="BE3327" s="5" t="s">
        <v>324</v>
      </c>
    </row>
    <row r="3328" spans="1:57" x14ac:dyDescent="0.25">
      <c r="A3328" s="5">
        <v>3327</v>
      </c>
      <c r="B3328" s="6">
        <v>42553.696875000001</v>
      </c>
      <c r="D3328" s="5" t="s">
        <v>318</v>
      </c>
      <c r="E3328" s="5">
        <v>3637</v>
      </c>
      <c r="F3328" s="5">
        <v>0</v>
      </c>
      <c r="G3328" s="5" t="s">
        <v>64</v>
      </c>
      <c r="H3328" s="5" t="s">
        <v>319</v>
      </c>
      <c r="I3328" s="5" t="s">
        <v>81</v>
      </c>
      <c r="J3328" s="5" t="s">
        <v>65</v>
      </c>
      <c r="K3328" s="5" t="s">
        <v>65</v>
      </c>
      <c r="L3328" s="5">
        <v>0</v>
      </c>
      <c r="M3328" s="5" t="s">
        <v>70</v>
      </c>
      <c r="N3328" s="5" t="s">
        <v>70</v>
      </c>
      <c r="O3328" s="7">
        <v>0</v>
      </c>
      <c r="P3328" s="7">
        <v>0</v>
      </c>
      <c r="Q3328" s="7">
        <v>0</v>
      </c>
      <c r="R3328" s="7">
        <v>0</v>
      </c>
      <c r="T3328" s="5">
        <v>0</v>
      </c>
      <c r="U3328" s="5">
        <v>0</v>
      </c>
      <c r="V3328" s="5">
        <v>0</v>
      </c>
      <c r="W3328" s="5">
        <v>0</v>
      </c>
      <c r="Y3328" s="5">
        <v>0</v>
      </c>
      <c r="Z3328" s="5">
        <v>0</v>
      </c>
      <c r="AB3328" s="5">
        <v>0</v>
      </c>
      <c r="AC3328" s="5">
        <v>0</v>
      </c>
      <c r="AE3328" s="5">
        <v>0</v>
      </c>
      <c r="AF3328" s="5">
        <v>0</v>
      </c>
      <c r="AH3328" s="5">
        <v>0</v>
      </c>
      <c r="AJ3328" s="7">
        <v>0</v>
      </c>
      <c r="BB3328" s="5" t="s">
        <v>82</v>
      </c>
      <c r="BD3328" s="5">
        <v>0</v>
      </c>
      <c r="BE3328" s="5">
        <v>0</v>
      </c>
    </row>
    <row r="3329" spans="1:57" x14ac:dyDescent="0.25">
      <c r="A3329" s="5">
        <v>3328</v>
      </c>
      <c r="B3329" s="6">
        <v>42553.583124999997</v>
      </c>
      <c r="C3329" s="6">
        <v>42553.668368055558</v>
      </c>
      <c r="D3329" s="5" t="s">
        <v>336</v>
      </c>
      <c r="E3329" s="5" t="s">
        <v>241</v>
      </c>
      <c r="F3329" s="5" t="s">
        <v>337</v>
      </c>
      <c r="G3329" s="5" t="s">
        <v>64</v>
      </c>
      <c r="H3329" s="5" t="s">
        <v>319</v>
      </c>
      <c r="I3329" s="5" t="s">
        <v>69</v>
      </c>
      <c r="J3329" s="5" t="s">
        <v>65</v>
      </c>
      <c r="K3329" s="5" t="s">
        <v>65</v>
      </c>
      <c r="L3329" s="5">
        <v>52</v>
      </c>
      <c r="M3329" s="5" t="s">
        <v>70</v>
      </c>
      <c r="N3329" s="5" t="s">
        <v>70</v>
      </c>
      <c r="O3329" s="7">
        <v>0</v>
      </c>
      <c r="P3329" s="7">
        <v>0</v>
      </c>
      <c r="Q3329" s="7">
        <v>0</v>
      </c>
      <c r="R3329" s="7">
        <v>0</v>
      </c>
      <c r="T3329" s="5">
        <v>33</v>
      </c>
      <c r="U3329" s="5">
        <v>0</v>
      </c>
      <c r="V3329" s="5">
        <v>0</v>
      </c>
      <c r="W3329" s="5">
        <v>0</v>
      </c>
      <c r="Z3329" s="5">
        <v>0</v>
      </c>
      <c r="AC3329" s="5">
        <v>0</v>
      </c>
      <c r="AF3329" s="5">
        <v>0</v>
      </c>
      <c r="AI3329" s="7">
        <v>836.82119999999998</v>
      </c>
      <c r="AJ3329" s="7">
        <v>1.9E-3</v>
      </c>
      <c r="AK3329" s="5" t="s">
        <v>149</v>
      </c>
      <c r="BB3329" s="5" t="s">
        <v>71</v>
      </c>
    </row>
    <row r="3330" spans="1:57" x14ac:dyDescent="0.25">
      <c r="A3330" s="5">
        <v>3329</v>
      </c>
      <c r="B3330" s="6">
        <v>42553.579548611109</v>
      </c>
      <c r="C3330" s="6">
        <v>42553.586099537039</v>
      </c>
      <c r="D3330" s="5" t="s">
        <v>336</v>
      </c>
      <c r="E3330" s="5" t="s">
        <v>68</v>
      </c>
      <c r="G3330" s="5" t="s">
        <v>64</v>
      </c>
      <c r="H3330" s="5" t="s">
        <v>319</v>
      </c>
      <c r="I3330" s="5" t="s">
        <v>69</v>
      </c>
      <c r="J3330" s="5" t="s">
        <v>65</v>
      </c>
      <c r="K3330" s="5" t="s">
        <v>65</v>
      </c>
      <c r="L3330" s="5">
        <v>6925</v>
      </c>
      <c r="M3330" s="5" t="s">
        <v>70</v>
      </c>
      <c r="N3330" s="5" t="s">
        <v>70</v>
      </c>
      <c r="O3330" s="7">
        <v>0</v>
      </c>
      <c r="P3330" s="7">
        <v>0</v>
      </c>
      <c r="Q3330" s="7">
        <v>0</v>
      </c>
      <c r="R3330" s="7">
        <v>0</v>
      </c>
      <c r="T3330" s="5">
        <v>33</v>
      </c>
      <c r="U3330" s="5">
        <v>0</v>
      </c>
      <c r="V3330" s="5">
        <v>0</v>
      </c>
      <c r="W3330" s="5">
        <v>0</v>
      </c>
      <c r="Z3330" s="5">
        <v>0</v>
      </c>
      <c r="AC3330" s="5">
        <v>0</v>
      </c>
      <c r="AF3330" s="5">
        <v>0</v>
      </c>
      <c r="AI3330" s="7">
        <v>836.8347</v>
      </c>
      <c r="AJ3330" s="7">
        <v>1.35E-2</v>
      </c>
      <c r="AK3330" s="5" t="s">
        <v>148</v>
      </c>
      <c r="BB3330" s="5" t="s">
        <v>74</v>
      </c>
    </row>
    <row r="3331" spans="1:57" x14ac:dyDescent="0.25">
      <c r="A3331" s="5">
        <v>3330</v>
      </c>
      <c r="B3331" s="6">
        <v>42553.578506944446</v>
      </c>
      <c r="C3331" s="6">
        <v>42553.584583333337</v>
      </c>
      <c r="D3331" s="5" t="s">
        <v>336</v>
      </c>
      <c r="E3331" s="5" t="s">
        <v>68</v>
      </c>
      <c r="G3331" s="5" t="s">
        <v>64</v>
      </c>
      <c r="H3331" s="5" t="s">
        <v>319</v>
      </c>
      <c r="I3331" s="5" t="s">
        <v>69</v>
      </c>
      <c r="J3331" s="5" t="s">
        <v>65</v>
      </c>
      <c r="K3331" s="5" t="s">
        <v>65</v>
      </c>
      <c r="L3331" s="5">
        <v>1398</v>
      </c>
      <c r="M3331" s="5" t="s">
        <v>70</v>
      </c>
      <c r="N3331" s="5" t="s">
        <v>70</v>
      </c>
      <c r="O3331" s="7">
        <v>0</v>
      </c>
      <c r="P3331" s="7">
        <v>0</v>
      </c>
      <c r="Q3331" s="7">
        <v>0</v>
      </c>
      <c r="R3331" s="7">
        <v>0</v>
      </c>
      <c r="T3331" s="5">
        <v>33</v>
      </c>
      <c r="U3331" s="5">
        <v>0</v>
      </c>
      <c r="V3331" s="5">
        <v>0</v>
      </c>
      <c r="W3331" s="5">
        <v>0</v>
      </c>
      <c r="Z3331" s="5">
        <v>0</v>
      </c>
      <c r="AC3331" s="5">
        <v>0</v>
      </c>
      <c r="AF3331" s="5">
        <v>0</v>
      </c>
      <c r="AI3331" s="7">
        <v>836.84829999999999</v>
      </c>
      <c r="AJ3331" s="7">
        <v>3.8999999999999998E-3</v>
      </c>
      <c r="AK3331" s="5" t="s">
        <v>149</v>
      </c>
      <c r="BB3331" s="5" t="s">
        <v>71</v>
      </c>
    </row>
    <row r="3332" spans="1:57" x14ac:dyDescent="0.25">
      <c r="A3332" s="5">
        <v>3331</v>
      </c>
      <c r="B3332" s="6">
        <v>42553.578483796293</v>
      </c>
      <c r="C3332" s="6">
        <v>42553.584583333337</v>
      </c>
      <c r="D3332" s="5" t="s">
        <v>336</v>
      </c>
      <c r="E3332" s="5" t="s">
        <v>68</v>
      </c>
      <c r="G3332" s="5" t="s">
        <v>64</v>
      </c>
      <c r="H3332" s="5" t="s">
        <v>319</v>
      </c>
      <c r="I3332" s="5" t="s">
        <v>69</v>
      </c>
      <c r="J3332" s="5" t="s">
        <v>65</v>
      </c>
      <c r="K3332" s="5" t="s">
        <v>65</v>
      </c>
      <c r="L3332" s="5">
        <v>4331</v>
      </c>
      <c r="M3332" s="5" t="s">
        <v>70</v>
      </c>
      <c r="N3332" s="5" t="s">
        <v>70</v>
      </c>
      <c r="O3332" s="7">
        <v>0</v>
      </c>
      <c r="P3332" s="7">
        <v>0</v>
      </c>
      <c r="Q3332" s="7">
        <v>0</v>
      </c>
      <c r="R3332" s="7">
        <v>0</v>
      </c>
      <c r="T3332" s="5">
        <v>33</v>
      </c>
      <c r="U3332" s="5">
        <v>0</v>
      </c>
      <c r="V3332" s="5">
        <v>0</v>
      </c>
      <c r="W3332" s="5">
        <v>0</v>
      </c>
      <c r="Z3332" s="5">
        <v>0</v>
      </c>
      <c r="AC3332" s="5">
        <v>0</v>
      </c>
      <c r="AF3332" s="5">
        <v>0</v>
      </c>
      <c r="AI3332" s="7">
        <v>836.84439999999995</v>
      </c>
      <c r="AJ3332" s="7">
        <v>9.7000000000000003E-3</v>
      </c>
      <c r="AK3332" s="5" t="s">
        <v>148</v>
      </c>
      <c r="BB3332" s="5" t="s">
        <v>74</v>
      </c>
    </row>
    <row r="3333" spans="1:57" x14ac:dyDescent="0.25">
      <c r="A3333" s="5">
        <v>3332</v>
      </c>
      <c r="B3333" s="6">
        <v>42553.563391203701</v>
      </c>
      <c r="C3333" s="6">
        <v>42553.581180555557</v>
      </c>
      <c r="D3333" s="5" t="s">
        <v>336</v>
      </c>
      <c r="E3333" s="5" t="s">
        <v>68</v>
      </c>
      <c r="F3333" s="5" t="s">
        <v>337</v>
      </c>
      <c r="G3333" s="5" t="s">
        <v>64</v>
      </c>
      <c r="H3333" s="5" t="s">
        <v>319</v>
      </c>
      <c r="I3333" s="5" t="s">
        <v>69</v>
      </c>
      <c r="J3333" s="5" t="s">
        <v>65</v>
      </c>
      <c r="K3333" s="5" t="s">
        <v>65</v>
      </c>
      <c r="L3333" s="5">
        <v>728</v>
      </c>
      <c r="M3333" s="5" t="s">
        <v>70</v>
      </c>
      <c r="N3333" s="5" t="s">
        <v>70</v>
      </c>
      <c r="O3333" s="7">
        <v>0</v>
      </c>
      <c r="P3333" s="7">
        <v>0</v>
      </c>
      <c r="Q3333" s="7">
        <v>0</v>
      </c>
      <c r="R3333" s="7">
        <v>0</v>
      </c>
      <c r="T3333" s="5">
        <v>33</v>
      </c>
      <c r="U3333" s="5">
        <v>0</v>
      </c>
      <c r="V3333" s="5">
        <v>0</v>
      </c>
      <c r="W3333" s="5">
        <v>0</v>
      </c>
      <c r="Z3333" s="5">
        <v>0</v>
      </c>
      <c r="AC3333" s="5">
        <v>0</v>
      </c>
      <c r="AF3333" s="5">
        <v>0</v>
      </c>
      <c r="AI3333" s="7">
        <v>836.85019999999997</v>
      </c>
      <c r="AJ3333" s="7">
        <v>1.9E-3</v>
      </c>
      <c r="AK3333" s="5" t="s">
        <v>148</v>
      </c>
      <c r="BB3333" s="5" t="s">
        <v>74</v>
      </c>
    </row>
    <row r="3334" spans="1:57" x14ac:dyDescent="0.25">
      <c r="A3334" s="5">
        <v>3333</v>
      </c>
      <c r="B3334" s="6">
        <v>42553.562847222223</v>
      </c>
      <c r="C3334" s="6">
        <v>42553.568576388891</v>
      </c>
      <c r="D3334" s="5" t="s">
        <v>336</v>
      </c>
      <c r="E3334" s="5" t="s">
        <v>68</v>
      </c>
      <c r="G3334" s="5" t="s">
        <v>64</v>
      </c>
      <c r="H3334" s="5" t="s">
        <v>319</v>
      </c>
      <c r="I3334" s="5" t="s">
        <v>69</v>
      </c>
      <c r="J3334" s="5" t="s">
        <v>65</v>
      </c>
      <c r="K3334" s="5" t="s">
        <v>65</v>
      </c>
      <c r="L3334" s="5">
        <v>132</v>
      </c>
      <c r="M3334" s="5" t="s">
        <v>70</v>
      </c>
      <c r="N3334" s="5" t="s">
        <v>70</v>
      </c>
      <c r="O3334" s="7">
        <v>0</v>
      </c>
      <c r="P3334" s="7">
        <v>0</v>
      </c>
      <c r="Q3334" s="7">
        <v>0</v>
      </c>
      <c r="R3334" s="7">
        <v>0</v>
      </c>
      <c r="T3334" s="5">
        <v>33</v>
      </c>
      <c r="U3334" s="5">
        <v>0</v>
      </c>
      <c r="V3334" s="5">
        <v>0</v>
      </c>
      <c r="W3334" s="5">
        <v>0</v>
      </c>
      <c r="Z3334" s="5">
        <v>0</v>
      </c>
      <c r="AC3334" s="5">
        <v>0</v>
      </c>
      <c r="AF3334" s="5">
        <v>0</v>
      </c>
      <c r="AI3334" s="7">
        <v>836.85209999999995</v>
      </c>
      <c r="AJ3334" s="7">
        <v>1.9E-3</v>
      </c>
      <c r="AK3334" s="5" t="s">
        <v>149</v>
      </c>
      <c r="BB3334" s="5" t="s">
        <v>71</v>
      </c>
    </row>
    <row r="3335" spans="1:57" x14ac:dyDescent="0.25">
      <c r="A3335" s="5">
        <v>3334</v>
      </c>
      <c r="B3335" s="6">
        <v>42553.554039351853</v>
      </c>
      <c r="D3335" s="5" t="s">
        <v>585</v>
      </c>
      <c r="E3335" s="5" t="s">
        <v>318</v>
      </c>
      <c r="G3335" s="5" t="s">
        <v>64</v>
      </c>
      <c r="H3335" s="5" t="s">
        <v>319</v>
      </c>
      <c r="I3335" s="5" t="s">
        <v>176</v>
      </c>
      <c r="J3335" s="5" t="s">
        <v>65</v>
      </c>
      <c r="K3335" s="5" t="s">
        <v>65</v>
      </c>
      <c r="M3335" s="5" t="s">
        <v>76</v>
      </c>
      <c r="N3335" s="5" t="s">
        <v>76</v>
      </c>
      <c r="O3335" s="7">
        <v>0</v>
      </c>
      <c r="P3335" s="7">
        <v>0</v>
      </c>
      <c r="Q3335" s="7">
        <v>0</v>
      </c>
      <c r="R3335" s="7">
        <v>0</v>
      </c>
      <c r="T3335" s="5">
        <v>0</v>
      </c>
      <c r="W3335" s="5">
        <v>0</v>
      </c>
      <c r="Y3335" s="5">
        <v>0</v>
      </c>
      <c r="Z3335" s="5">
        <v>0</v>
      </c>
      <c r="AB3335" s="5">
        <v>0</v>
      </c>
      <c r="AC3335" s="5">
        <v>0</v>
      </c>
      <c r="AE3335" s="5">
        <v>0</v>
      </c>
      <c r="AF3335" s="5">
        <v>0</v>
      </c>
      <c r="AH3335" s="5">
        <v>0</v>
      </c>
      <c r="AJ3335" s="7">
        <v>0</v>
      </c>
      <c r="BB3335" s="5" t="s">
        <v>178</v>
      </c>
      <c r="BD3335" s="5" t="s">
        <v>679</v>
      </c>
      <c r="BE3335" s="5" t="s">
        <v>67</v>
      </c>
    </row>
    <row r="3336" spans="1:57" x14ac:dyDescent="0.25">
      <c r="A3336" s="5">
        <v>3335</v>
      </c>
      <c r="B3336" s="6">
        <v>42553.52071759259</v>
      </c>
      <c r="D3336" s="5" t="s">
        <v>884</v>
      </c>
      <c r="E3336" s="5" t="s">
        <v>318</v>
      </c>
      <c r="G3336" s="5" t="s">
        <v>64</v>
      </c>
      <c r="H3336" s="5" t="s">
        <v>319</v>
      </c>
      <c r="I3336" s="5" t="s">
        <v>176</v>
      </c>
      <c r="J3336" s="5" t="s">
        <v>65</v>
      </c>
      <c r="K3336" s="5" t="s">
        <v>65</v>
      </c>
      <c r="M3336" s="5" t="s">
        <v>204</v>
      </c>
      <c r="N3336" s="5" t="s">
        <v>66</v>
      </c>
      <c r="O3336" s="7">
        <v>0</v>
      </c>
      <c r="P3336" s="7">
        <v>0</v>
      </c>
      <c r="Q3336" s="7">
        <v>0</v>
      </c>
      <c r="R3336" s="7">
        <v>0</v>
      </c>
      <c r="T3336" s="5">
        <v>0</v>
      </c>
      <c r="W3336" s="5">
        <v>0</v>
      </c>
      <c r="Y3336" s="5">
        <v>0</v>
      </c>
      <c r="Z3336" s="5">
        <v>0</v>
      </c>
      <c r="AB3336" s="5">
        <v>0</v>
      </c>
      <c r="AC3336" s="5">
        <v>0</v>
      </c>
      <c r="AE3336" s="5">
        <v>0</v>
      </c>
      <c r="AF3336" s="5">
        <v>0</v>
      </c>
      <c r="AH3336" s="5">
        <v>0</v>
      </c>
      <c r="AJ3336" s="7">
        <v>0</v>
      </c>
      <c r="BB3336" s="5" t="s">
        <v>178</v>
      </c>
      <c r="BD3336" s="5" t="s">
        <v>361</v>
      </c>
      <c r="BE3336" s="5" t="s">
        <v>67</v>
      </c>
    </row>
    <row r="3337" spans="1:57" x14ac:dyDescent="0.25">
      <c r="A3337" s="5">
        <v>3336</v>
      </c>
      <c r="B3337" s="6">
        <v>42553.379004629627</v>
      </c>
      <c r="C3337" s="6">
        <v>42553.460439814815</v>
      </c>
      <c r="D3337" s="5" t="s">
        <v>336</v>
      </c>
      <c r="E3337" s="5" t="s">
        <v>68</v>
      </c>
      <c r="F3337" s="5" t="s">
        <v>337</v>
      </c>
      <c r="G3337" s="5" t="s">
        <v>64</v>
      </c>
      <c r="H3337" s="5" t="s">
        <v>319</v>
      </c>
      <c r="I3337" s="5" t="s">
        <v>69</v>
      </c>
      <c r="J3337" s="5" t="s">
        <v>65</v>
      </c>
      <c r="K3337" s="5" t="s">
        <v>65</v>
      </c>
      <c r="L3337" s="5">
        <v>151166</v>
      </c>
      <c r="M3337" s="5" t="s">
        <v>70</v>
      </c>
      <c r="N3337" s="5" t="s">
        <v>70</v>
      </c>
      <c r="O3337" s="7">
        <v>0</v>
      </c>
      <c r="P3337" s="7">
        <v>0</v>
      </c>
      <c r="Q3337" s="7">
        <v>0</v>
      </c>
      <c r="R3337" s="7">
        <v>0</v>
      </c>
      <c r="T3337" s="5">
        <v>33</v>
      </c>
      <c r="U3337" s="5">
        <v>0</v>
      </c>
      <c r="V3337" s="5">
        <v>0</v>
      </c>
      <c r="W3337" s="5">
        <v>0</v>
      </c>
      <c r="Z3337" s="5">
        <v>0</v>
      </c>
      <c r="AC3337" s="5">
        <v>0</v>
      </c>
      <c r="AF3337" s="5">
        <v>0</v>
      </c>
      <c r="AI3337" s="7">
        <v>837.13850000000002</v>
      </c>
      <c r="AJ3337" s="7">
        <v>0.28639999999999999</v>
      </c>
      <c r="AK3337" s="5" t="s">
        <v>148</v>
      </c>
      <c r="BB3337" s="5" t="s">
        <v>74</v>
      </c>
    </row>
    <row r="3338" spans="1:57" x14ac:dyDescent="0.25">
      <c r="A3338" s="5">
        <v>3337</v>
      </c>
      <c r="B3338" s="6">
        <v>42553.379004629627</v>
      </c>
      <c r="C3338" s="6">
        <v>42553.464780092596</v>
      </c>
      <c r="D3338" s="5" t="s">
        <v>336</v>
      </c>
      <c r="E3338" s="5" t="s">
        <v>68</v>
      </c>
      <c r="F3338" s="5" t="s">
        <v>337</v>
      </c>
      <c r="G3338" s="5" t="s">
        <v>64</v>
      </c>
      <c r="H3338" s="5" t="s">
        <v>319</v>
      </c>
      <c r="I3338" s="5" t="s">
        <v>69</v>
      </c>
      <c r="J3338" s="5" t="s">
        <v>65</v>
      </c>
      <c r="K3338" s="5" t="s">
        <v>65</v>
      </c>
      <c r="L3338" s="5">
        <v>8773</v>
      </c>
      <c r="M3338" s="5" t="s">
        <v>70</v>
      </c>
      <c r="N3338" s="5" t="s">
        <v>70</v>
      </c>
      <c r="O3338" s="7">
        <v>0</v>
      </c>
      <c r="P3338" s="7">
        <v>0</v>
      </c>
      <c r="Q3338" s="7">
        <v>0</v>
      </c>
      <c r="R3338" s="7">
        <v>0</v>
      </c>
      <c r="T3338" s="5">
        <v>33</v>
      </c>
      <c r="U3338" s="5">
        <v>0</v>
      </c>
      <c r="V3338" s="5">
        <v>0</v>
      </c>
      <c r="W3338" s="5">
        <v>0</v>
      </c>
      <c r="Z3338" s="5">
        <v>0</v>
      </c>
      <c r="AC3338" s="5">
        <v>0</v>
      </c>
      <c r="AF3338" s="5">
        <v>0</v>
      </c>
      <c r="AI3338" s="7">
        <v>837.15589999999997</v>
      </c>
      <c r="AJ3338" s="7">
        <v>1.7399999999999999E-2</v>
      </c>
      <c r="AK3338" s="5" t="s">
        <v>149</v>
      </c>
      <c r="BB3338" s="5" t="s">
        <v>71</v>
      </c>
    </row>
    <row r="3339" spans="1:57" x14ac:dyDescent="0.25">
      <c r="A3339" s="5">
        <v>3338</v>
      </c>
      <c r="B3339" s="6">
        <v>42553.306203703702</v>
      </c>
      <c r="C3339" s="6">
        <v>42553.387488425928</v>
      </c>
      <c r="D3339" s="5" t="s">
        <v>336</v>
      </c>
      <c r="E3339" s="5" t="s">
        <v>68</v>
      </c>
      <c r="F3339" s="5" t="s">
        <v>337</v>
      </c>
      <c r="G3339" s="5" t="s">
        <v>64</v>
      </c>
      <c r="H3339" s="5" t="s">
        <v>319</v>
      </c>
      <c r="I3339" s="5" t="s">
        <v>69</v>
      </c>
      <c r="J3339" s="5" t="s">
        <v>65</v>
      </c>
      <c r="K3339" s="5" t="s">
        <v>65</v>
      </c>
      <c r="L3339" s="5">
        <v>5250</v>
      </c>
      <c r="M3339" s="5" t="s">
        <v>70</v>
      </c>
      <c r="N3339" s="5" t="s">
        <v>70</v>
      </c>
      <c r="O3339" s="7">
        <v>0</v>
      </c>
      <c r="P3339" s="7">
        <v>0</v>
      </c>
      <c r="Q3339" s="7">
        <v>0</v>
      </c>
      <c r="R3339" s="7">
        <v>0</v>
      </c>
      <c r="T3339" s="5">
        <v>33</v>
      </c>
      <c r="U3339" s="5">
        <v>0</v>
      </c>
      <c r="V3339" s="5">
        <v>0</v>
      </c>
      <c r="W3339" s="5">
        <v>0</v>
      </c>
      <c r="Z3339" s="5">
        <v>0</v>
      </c>
      <c r="AC3339" s="5">
        <v>0</v>
      </c>
      <c r="AF3339" s="5">
        <v>0</v>
      </c>
      <c r="AI3339" s="7">
        <v>837.16750000000002</v>
      </c>
      <c r="AJ3339" s="7">
        <v>1.1599999999999999E-2</v>
      </c>
      <c r="AK3339" s="5" t="s">
        <v>148</v>
      </c>
      <c r="BB3339" s="5" t="s">
        <v>74</v>
      </c>
    </row>
    <row r="3340" spans="1:57" x14ac:dyDescent="0.25">
      <c r="A3340" s="5">
        <v>3339</v>
      </c>
      <c r="B3340" s="6">
        <v>42553.069513888891</v>
      </c>
      <c r="C3340" s="6">
        <v>42553.124039351853</v>
      </c>
      <c r="D3340" s="5" t="s">
        <v>336</v>
      </c>
      <c r="E3340" s="5" t="s">
        <v>241</v>
      </c>
      <c r="F3340" s="5" t="s">
        <v>337</v>
      </c>
      <c r="G3340" s="5" t="s">
        <v>64</v>
      </c>
      <c r="H3340" s="5" t="s">
        <v>319</v>
      </c>
      <c r="I3340" s="5" t="s">
        <v>69</v>
      </c>
      <c r="J3340" s="5" t="s">
        <v>65</v>
      </c>
      <c r="K3340" s="5" t="s">
        <v>65</v>
      </c>
      <c r="L3340" s="5">
        <v>66594</v>
      </c>
      <c r="M3340" s="5" t="s">
        <v>70</v>
      </c>
      <c r="N3340" s="5" t="s">
        <v>70</v>
      </c>
      <c r="O3340" s="7">
        <v>0</v>
      </c>
      <c r="P3340" s="7">
        <v>0</v>
      </c>
      <c r="Q3340" s="7">
        <v>0</v>
      </c>
      <c r="R3340" s="7">
        <v>0</v>
      </c>
      <c r="T3340" s="5">
        <v>33</v>
      </c>
      <c r="U3340" s="5">
        <v>0</v>
      </c>
      <c r="V3340" s="5">
        <v>0</v>
      </c>
      <c r="W3340" s="5">
        <v>0</v>
      </c>
      <c r="Z3340" s="5">
        <v>0</v>
      </c>
      <c r="AC3340" s="5">
        <v>0</v>
      </c>
      <c r="AF3340" s="5">
        <v>0</v>
      </c>
      <c r="AI3340" s="7">
        <v>837.29520000000002</v>
      </c>
      <c r="AJ3340" s="7">
        <v>0.12759999999999999</v>
      </c>
      <c r="AK3340" s="5" t="s">
        <v>148</v>
      </c>
      <c r="BB3340" s="5" t="s">
        <v>74</v>
      </c>
    </row>
    <row r="3341" spans="1:57" x14ac:dyDescent="0.25">
      <c r="A3341" s="5">
        <v>3340</v>
      </c>
      <c r="B3341" s="6">
        <v>42552.978981481479</v>
      </c>
      <c r="C3341" s="6">
        <v>42553.055266203701</v>
      </c>
      <c r="D3341" s="5" t="s">
        <v>336</v>
      </c>
      <c r="E3341" s="5" t="s">
        <v>68</v>
      </c>
      <c r="F3341" s="5" t="s">
        <v>337</v>
      </c>
      <c r="G3341" s="5" t="s">
        <v>64</v>
      </c>
      <c r="H3341" s="5" t="s">
        <v>319</v>
      </c>
      <c r="I3341" s="5" t="s">
        <v>69</v>
      </c>
      <c r="J3341" s="5" t="s">
        <v>65</v>
      </c>
      <c r="K3341" s="5" t="s">
        <v>65</v>
      </c>
      <c r="L3341" s="5">
        <v>5145</v>
      </c>
      <c r="M3341" s="5" t="s">
        <v>70</v>
      </c>
      <c r="N3341" s="5" t="s">
        <v>70</v>
      </c>
      <c r="O3341" s="7">
        <v>0</v>
      </c>
      <c r="P3341" s="7">
        <v>0</v>
      </c>
      <c r="Q3341" s="7">
        <v>0</v>
      </c>
      <c r="R3341" s="7">
        <v>0</v>
      </c>
      <c r="T3341" s="5">
        <v>33</v>
      </c>
      <c r="U3341" s="5">
        <v>0</v>
      </c>
      <c r="V3341" s="5">
        <v>0</v>
      </c>
      <c r="W3341" s="5">
        <v>0</v>
      </c>
      <c r="Z3341" s="5">
        <v>0</v>
      </c>
      <c r="AC3341" s="5">
        <v>0</v>
      </c>
      <c r="AF3341" s="5">
        <v>0</v>
      </c>
      <c r="AI3341" s="7">
        <v>837.30679999999995</v>
      </c>
      <c r="AJ3341" s="7">
        <v>1.1599999999999999E-2</v>
      </c>
      <c r="AK3341" s="5" t="s">
        <v>148</v>
      </c>
      <c r="BB3341" s="5" t="s">
        <v>74</v>
      </c>
    </row>
    <row r="3342" spans="1:57" x14ac:dyDescent="0.25">
      <c r="A3342" s="5">
        <v>3341</v>
      </c>
      <c r="B3342" s="6">
        <v>42552.945196759261</v>
      </c>
      <c r="D3342" s="5" t="s">
        <v>792</v>
      </c>
      <c r="E3342" s="5" t="s">
        <v>318</v>
      </c>
      <c r="G3342" s="5" t="s">
        <v>64</v>
      </c>
      <c r="H3342" s="5" t="s">
        <v>319</v>
      </c>
      <c r="I3342" s="5" t="s">
        <v>176</v>
      </c>
      <c r="J3342" s="5" t="s">
        <v>65</v>
      </c>
      <c r="K3342" s="5" t="s">
        <v>65</v>
      </c>
      <c r="M3342" s="5" t="s">
        <v>525</v>
      </c>
      <c r="N3342" s="5" t="s">
        <v>76</v>
      </c>
      <c r="O3342" s="7">
        <v>0</v>
      </c>
      <c r="P3342" s="7">
        <v>0</v>
      </c>
      <c r="Q3342" s="7">
        <v>0</v>
      </c>
      <c r="R3342" s="7">
        <v>0</v>
      </c>
      <c r="T3342" s="5">
        <v>0</v>
      </c>
      <c r="W3342" s="5">
        <v>0</v>
      </c>
      <c r="Y3342" s="5">
        <v>0</v>
      </c>
      <c r="Z3342" s="5">
        <v>0</v>
      </c>
      <c r="AB3342" s="5">
        <v>0</v>
      </c>
      <c r="AC3342" s="5">
        <v>0</v>
      </c>
      <c r="AE3342" s="5">
        <v>0</v>
      </c>
      <c r="AF3342" s="5">
        <v>0</v>
      </c>
      <c r="AH3342" s="5">
        <v>0</v>
      </c>
      <c r="AJ3342" s="7">
        <v>0</v>
      </c>
      <c r="BB3342" s="5" t="s">
        <v>178</v>
      </c>
      <c r="BD3342" s="5" t="s">
        <v>399</v>
      </c>
      <c r="BE3342" s="5" t="s">
        <v>67</v>
      </c>
    </row>
    <row r="3343" spans="1:57" x14ac:dyDescent="0.25">
      <c r="A3343" s="5">
        <v>3342</v>
      </c>
      <c r="B3343" s="6">
        <v>42552.857083333336</v>
      </c>
      <c r="C3343" s="6">
        <v>42552.966041666667</v>
      </c>
      <c r="D3343" s="5" t="s">
        <v>336</v>
      </c>
      <c r="E3343" s="5" t="s">
        <v>241</v>
      </c>
      <c r="F3343" s="5" t="s">
        <v>337</v>
      </c>
      <c r="G3343" s="5" t="s">
        <v>64</v>
      </c>
      <c r="H3343" s="5" t="s">
        <v>319</v>
      </c>
      <c r="I3343" s="5" t="s">
        <v>69</v>
      </c>
      <c r="J3343" s="5" t="s">
        <v>65</v>
      </c>
      <c r="K3343" s="5" t="s">
        <v>65</v>
      </c>
      <c r="L3343" s="5">
        <v>3875</v>
      </c>
      <c r="M3343" s="5" t="s">
        <v>70</v>
      </c>
      <c r="N3343" s="5" t="s">
        <v>70</v>
      </c>
      <c r="O3343" s="7">
        <v>0</v>
      </c>
      <c r="P3343" s="7">
        <v>0</v>
      </c>
      <c r="Q3343" s="7">
        <v>0</v>
      </c>
      <c r="R3343" s="7">
        <v>0</v>
      </c>
      <c r="T3343" s="5">
        <v>33</v>
      </c>
      <c r="U3343" s="5">
        <v>0</v>
      </c>
      <c r="V3343" s="5">
        <v>0</v>
      </c>
      <c r="W3343" s="5">
        <v>0</v>
      </c>
      <c r="Z3343" s="5">
        <v>0</v>
      </c>
      <c r="AC3343" s="5">
        <v>0</v>
      </c>
      <c r="AF3343" s="5">
        <v>0</v>
      </c>
      <c r="AI3343" s="7">
        <v>837.36479999999995</v>
      </c>
      <c r="AJ3343" s="7">
        <v>7.7000000000000002E-3</v>
      </c>
      <c r="AK3343" s="5" t="s">
        <v>189</v>
      </c>
      <c r="BB3343" s="5" t="s">
        <v>71</v>
      </c>
    </row>
    <row r="3344" spans="1:57" x14ac:dyDescent="0.25">
      <c r="A3344" s="5">
        <v>3343</v>
      </c>
      <c r="B3344" s="6">
        <v>42552.85664351852</v>
      </c>
      <c r="C3344" s="6">
        <v>42552.97861111111</v>
      </c>
      <c r="D3344" s="5" t="s">
        <v>336</v>
      </c>
      <c r="E3344" s="5" t="s">
        <v>241</v>
      </c>
      <c r="F3344" s="5" t="s">
        <v>337</v>
      </c>
      <c r="G3344" s="5" t="s">
        <v>64</v>
      </c>
      <c r="H3344" s="5" t="s">
        <v>319</v>
      </c>
      <c r="I3344" s="5" t="s">
        <v>69</v>
      </c>
      <c r="J3344" s="5" t="s">
        <v>65</v>
      </c>
      <c r="K3344" s="5" t="s">
        <v>65</v>
      </c>
      <c r="L3344" s="5">
        <v>56035</v>
      </c>
      <c r="M3344" s="5" t="s">
        <v>70</v>
      </c>
      <c r="N3344" s="5" t="s">
        <v>70</v>
      </c>
      <c r="O3344" s="7">
        <v>0</v>
      </c>
      <c r="P3344" s="7">
        <v>0</v>
      </c>
      <c r="Q3344" s="7">
        <v>0</v>
      </c>
      <c r="R3344" s="7">
        <v>0</v>
      </c>
      <c r="T3344" s="5">
        <v>33</v>
      </c>
      <c r="U3344" s="5">
        <v>0</v>
      </c>
      <c r="V3344" s="5">
        <v>0</v>
      </c>
      <c r="W3344" s="5">
        <v>0</v>
      </c>
      <c r="Z3344" s="5">
        <v>0</v>
      </c>
      <c r="AC3344" s="5">
        <v>0</v>
      </c>
      <c r="AF3344" s="5">
        <v>0</v>
      </c>
      <c r="AI3344" s="7">
        <v>837.4325</v>
      </c>
      <c r="AJ3344" s="7">
        <v>0.10639999999999999</v>
      </c>
      <c r="AK3344" s="5" t="s">
        <v>148</v>
      </c>
      <c r="BB3344" s="5" t="s">
        <v>74</v>
      </c>
    </row>
    <row r="3345" spans="1:57" x14ac:dyDescent="0.25">
      <c r="A3345" s="5">
        <v>3344</v>
      </c>
      <c r="B3345" s="6">
        <v>42552.79923611111</v>
      </c>
      <c r="D3345" s="5" t="s">
        <v>317</v>
      </c>
      <c r="E3345" s="5" t="s">
        <v>318</v>
      </c>
      <c r="F3345" s="5" t="s">
        <v>317</v>
      </c>
      <c r="G3345" s="5" t="s">
        <v>80</v>
      </c>
      <c r="H3345" s="5" t="s">
        <v>319</v>
      </c>
      <c r="I3345" s="5" t="s">
        <v>320</v>
      </c>
      <c r="J3345" s="5" t="s">
        <v>65</v>
      </c>
      <c r="K3345" s="5" t="s">
        <v>65</v>
      </c>
      <c r="M3345" s="5" t="s">
        <v>195</v>
      </c>
      <c r="N3345" s="5" t="s">
        <v>66</v>
      </c>
      <c r="O3345" s="7">
        <v>0</v>
      </c>
      <c r="P3345" s="7">
        <v>0</v>
      </c>
      <c r="Q3345" s="7">
        <v>0</v>
      </c>
      <c r="R3345" s="7">
        <v>0</v>
      </c>
      <c r="T3345" s="5">
        <v>0</v>
      </c>
      <c r="W3345" s="5">
        <v>0</v>
      </c>
      <c r="Y3345" s="5">
        <v>0</v>
      </c>
      <c r="Z3345" s="5">
        <v>0</v>
      </c>
      <c r="AB3345" s="5">
        <v>0</v>
      </c>
      <c r="AC3345" s="5">
        <v>0</v>
      </c>
      <c r="AE3345" s="5">
        <v>0</v>
      </c>
      <c r="AF3345" s="5">
        <v>0</v>
      </c>
      <c r="AH3345" s="5">
        <v>0</v>
      </c>
      <c r="AJ3345" s="7">
        <v>0</v>
      </c>
      <c r="BB3345" s="5" t="s">
        <v>322</v>
      </c>
      <c r="BD3345" s="5" t="s">
        <v>323</v>
      </c>
      <c r="BE3345" s="5" t="s">
        <v>324</v>
      </c>
    </row>
    <row r="3346" spans="1:57" x14ac:dyDescent="0.25">
      <c r="A3346" s="5">
        <v>3345</v>
      </c>
      <c r="B3346" s="6">
        <v>42552.77375</v>
      </c>
      <c r="C3346" s="6">
        <v>42552.918287037035</v>
      </c>
      <c r="D3346" s="5" t="s">
        <v>336</v>
      </c>
      <c r="E3346" s="5" t="s">
        <v>68</v>
      </c>
      <c r="F3346" s="5" t="s">
        <v>337</v>
      </c>
      <c r="G3346" s="5" t="s">
        <v>64</v>
      </c>
      <c r="H3346" s="5" t="s">
        <v>319</v>
      </c>
      <c r="I3346" s="5" t="s">
        <v>69</v>
      </c>
      <c r="J3346" s="5" t="s">
        <v>65</v>
      </c>
      <c r="K3346" s="5" t="s">
        <v>65</v>
      </c>
      <c r="L3346" s="5">
        <v>331086</v>
      </c>
      <c r="M3346" s="5" t="s">
        <v>70</v>
      </c>
      <c r="N3346" s="5" t="s">
        <v>70</v>
      </c>
      <c r="O3346" s="7">
        <v>0</v>
      </c>
      <c r="P3346" s="7">
        <v>0</v>
      </c>
      <c r="Q3346" s="7">
        <v>0</v>
      </c>
      <c r="R3346" s="7">
        <v>0</v>
      </c>
      <c r="T3346" s="5">
        <v>33</v>
      </c>
      <c r="U3346" s="5">
        <v>0</v>
      </c>
      <c r="V3346" s="5">
        <v>0</v>
      </c>
      <c r="W3346" s="5">
        <v>0</v>
      </c>
      <c r="Z3346" s="5">
        <v>0</v>
      </c>
      <c r="AC3346" s="5">
        <v>0</v>
      </c>
      <c r="AF3346" s="5">
        <v>0</v>
      </c>
      <c r="AI3346" s="7">
        <v>838.87739999999997</v>
      </c>
      <c r="AJ3346" s="7">
        <v>0.62660000000000005</v>
      </c>
      <c r="AK3346" s="5" t="s">
        <v>149</v>
      </c>
      <c r="BB3346" s="5" t="s">
        <v>71</v>
      </c>
    </row>
    <row r="3347" spans="1:57" x14ac:dyDescent="0.25">
      <c r="A3347" s="5">
        <v>3346</v>
      </c>
      <c r="B3347" s="6">
        <v>42552.77375</v>
      </c>
      <c r="C3347" s="6">
        <v>42552.887511574074</v>
      </c>
      <c r="D3347" s="5" t="s">
        <v>336</v>
      </c>
      <c r="E3347" s="5" t="s">
        <v>68</v>
      </c>
      <c r="F3347" s="5" t="s">
        <v>337</v>
      </c>
      <c r="G3347" s="5" t="s">
        <v>64</v>
      </c>
      <c r="H3347" s="5" t="s">
        <v>319</v>
      </c>
      <c r="I3347" s="5" t="s">
        <v>69</v>
      </c>
      <c r="J3347" s="5" t="s">
        <v>65</v>
      </c>
      <c r="K3347" s="5" t="s">
        <v>65</v>
      </c>
      <c r="L3347" s="5">
        <v>438822</v>
      </c>
      <c r="M3347" s="5" t="s">
        <v>70</v>
      </c>
      <c r="N3347" s="5" t="s">
        <v>70</v>
      </c>
      <c r="O3347" s="7">
        <v>0</v>
      </c>
      <c r="P3347" s="7">
        <v>0</v>
      </c>
      <c r="Q3347" s="7">
        <v>0</v>
      </c>
      <c r="R3347" s="7">
        <v>0</v>
      </c>
      <c r="T3347" s="5">
        <v>33</v>
      </c>
      <c r="U3347" s="5">
        <v>0</v>
      </c>
      <c r="V3347" s="5">
        <v>0</v>
      </c>
      <c r="W3347" s="5">
        <v>0</v>
      </c>
      <c r="Z3347" s="5">
        <v>0</v>
      </c>
      <c r="AC3347" s="5">
        <v>0</v>
      </c>
      <c r="AF3347" s="5">
        <v>0</v>
      </c>
      <c r="AI3347" s="7">
        <v>838.7672</v>
      </c>
      <c r="AJ3347" s="7">
        <v>0.82989999999999997</v>
      </c>
      <c r="AK3347" s="5" t="s">
        <v>148</v>
      </c>
      <c r="BB3347" s="5" t="s">
        <v>74</v>
      </c>
    </row>
    <row r="3348" spans="1:57" x14ac:dyDescent="0.25">
      <c r="A3348" s="5">
        <v>3347</v>
      </c>
      <c r="B3348" s="6">
        <v>42552.705000000002</v>
      </c>
      <c r="C3348" s="6">
        <v>42552.769641203704</v>
      </c>
      <c r="D3348" s="5" t="s">
        <v>336</v>
      </c>
      <c r="E3348" s="5" t="s">
        <v>241</v>
      </c>
      <c r="F3348" s="5" t="s">
        <v>337</v>
      </c>
      <c r="G3348" s="5" t="s">
        <v>64</v>
      </c>
      <c r="H3348" s="5" t="s">
        <v>319</v>
      </c>
      <c r="I3348" s="5" t="s">
        <v>69</v>
      </c>
      <c r="J3348" s="5" t="s">
        <v>65</v>
      </c>
      <c r="K3348" s="5" t="s">
        <v>65</v>
      </c>
      <c r="L3348" s="5">
        <v>214482</v>
      </c>
      <c r="M3348" s="5" t="s">
        <v>70</v>
      </c>
      <c r="N3348" s="5" t="s">
        <v>70</v>
      </c>
      <c r="O3348" s="7">
        <v>0</v>
      </c>
      <c r="P3348" s="7">
        <v>0</v>
      </c>
      <c r="Q3348" s="7">
        <v>0</v>
      </c>
      <c r="R3348" s="7">
        <v>0</v>
      </c>
      <c r="T3348" s="5">
        <v>33</v>
      </c>
      <c r="U3348" s="5">
        <v>0</v>
      </c>
      <c r="V3348" s="5">
        <v>0</v>
      </c>
      <c r="W3348" s="5">
        <v>0</v>
      </c>
      <c r="Z3348" s="5">
        <v>0</v>
      </c>
      <c r="AC3348" s="5">
        <v>0</v>
      </c>
      <c r="AF3348" s="5">
        <v>0</v>
      </c>
      <c r="AI3348" s="7">
        <v>839.28380000000004</v>
      </c>
      <c r="AJ3348" s="7">
        <v>0.40629999999999999</v>
      </c>
      <c r="AK3348" s="5" t="s">
        <v>148</v>
      </c>
      <c r="BB3348" s="5" t="s">
        <v>74</v>
      </c>
    </row>
    <row r="3349" spans="1:57" x14ac:dyDescent="0.25">
      <c r="A3349" s="5">
        <v>3348</v>
      </c>
      <c r="B3349" s="6">
        <v>42552.642650462964</v>
      </c>
      <c r="D3349" s="5" t="s">
        <v>885</v>
      </c>
      <c r="E3349" s="5" t="s">
        <v>318</v>
      </c>
      <c r="G3349" s="5" t="s">
        <v>64</v>
      </c>
      <c r="H3349" s="5" t="s">
        <v>319</v>
      </c>
      <c r="I3349" s="5" t="s">
        <v>176</v>
      </c>
      <c r="J3349" s="5" t="s">
        <v>65</v>
      </c>
      <c r="K3349" s="5" t="s">
        <v>65</v>
      </c>
      <c r="M3349" s="5" t="s">
        <v>299</v>
      </c>
      <c r="N3349" s="5" t="s">
        <v>216</v>
      </c>
      <c r="O3349" s="7">
        <v>0</v>
      </c>
      <c r="P3349" s="7">
        <v>0</v>
      </c>
      <c r="Q3349" s="7">
        <v>0</v>
      </c>
      <c r="R3349" s="7">
        <v>0</v>
      </c>
      <c r="T3349" s="5">
        <v>0</v>
      </c>
      <c r="W3349" s="5">
        <v>0</v>
      </c>
      <c r="Y3349" s="5">
        <v>0</v>
      </c>
      <c r="Z3349" s="5">
        <v>0</v>
      </c>
      <c r="AB3349" s="5">
        <v>0</v>
      </c>
      <c r="AC3349" s="5">
        <v>0</v>
      </c>
      <c r="AE3349" s="5">
        <v>0</v>
      </c>
      <c r="AF3349" s="5">
        <v>0</v>
      </c>
      <c r="AH3349" s="5">
        <v>0</v>
      </c>
      <c r="AJ3349" s="7">
        <v>0</v>
      </c>
      <c r="BB3349" s="5" t="s">
        <v>178</v>
      </c>
      <c r="BD3349" s="5" t="s">
        <v>331</v>
      </c>
      <c r="BE3349" s="5" t="s">
        <v>67</v>
      </c>
    </row>
    <row r="3350" spans="1:57" x14ac:dyDescent="0.25">
      <c r="A3350" s="5">
        <v>3349</v>
      </c>
      <c r="B3350" s="6">
        <v>42552.610358796293</v>
      </c>
      <c r="C3350" s="6">
        <v>42552.650520833333</v>
      </c>
      <c r="D3350" s="5" t="s">
        <v>336</v>
      </c>
      <c r="E3350" s="5" t="s">
        <v>241</v>
      </c>
      <c r="F3350" s="5" t="s">
        <v>337</v>
      </c>
      <c r="G3350" s="5" t="s">
        <v>64</v>
      </c>
      <c r="H3350" s="5" t="s">
        <v>319</v>
      </c>
      <c r="I3350" s="5" t="s">
        <v>69</v>
      </c>
      <c r="J3350" s="5" t="s">
        <v>65</v>
      </c>
      <c r="K3350" s="5" t="s">
        <v>65</v>
      </c>
      <c r="L3350" s="5">
        <v>5146</v>
      </c>
      <c r="M3350" s="5" t="s">
        <v>70</v>
      </c>
      <c r="N3350" s="5" t="s">
        <v>70</v>
      </c>
      <c r="O3350" s="7">
        <v>0</v>
      </c>
      <c r="P3350" s="7">
        <v>0</v>
      </c>
      <c r="Q3350" s="7">
        <v>0</v>
      </c>
      <c r="R3350" s="7">
        <v>0</v>
      </c>
      <c r="T3350" s="5">
        <v>33</v>
      </c>
      <c r="U3350" s="5">
        <v>0</v>
      </c>
      <c r="V3350" s="5">
        <v>0</v>
      </c>
      <c r="W3350" s="5">
        <v>0</v>
      </c>
      <c r="Z3350" s="5">
        <v>0</v>
      </c>
      <c r="AC3350" s="5">
        <v>0</v>
      </c>
      <c r="AF3350" s="5">
        <v>0</v>
      </c>
      <c r="AI3350" s="7">
        <v>839.29539999999997</v>
      </c>
      <c r="AJ3350" s="7">
        <v>1.1599999999999999E-2</v>
      </c>
      <c r="AK3350" s="5" t="s">
        <v>148</v>
      </c>
      <c r="BB3350" s="5" t="s">
        <v>74</v>
      </c>
    </row>
    <row r="3351" spans="1:57" x14ac:dyDescent="0.25">
      <c r="A3351" s="5">
        <v>3350</v>
      </c>
      <c r="B3351" s="6">
        <v>42552.610277777778</v>
      </c>
      <c r="C3351" s="6">
        <v>42552.650520833333</v>
      </c>
      <c r="D3351" s="5" t="s">
        <v>336</v>
      </c>
      <c r="E3351" s="5" t="s">
        <v>241</v>
      </c>
      <c r="F3351" s="5" t="s">
        <v>337</v>
      </c>
      <c r="G3351" s="5" t="s">
        <v>64</v>
      </c>
      <c r="H3351" s="5" t="s">
        <v>319</v>
      </c>
      <c r="I3351" s="5" t="s">
        <v>69</v>
      </c>
      <c r="J3351" s="5" t="s">
        <v>65</v>
      </c>
      <c r="K3351" s="5" t="s">
        <v>65</v>
      </c>
      <c r="L3351" s="5">
        <v>56615</v>
      </c>
      <c r="M3351" s="5" t="s">
        <v>70</v>
      </c>
      <c r="N3351" s="5" t="s">
        <v>70</v>
      </c>
      <c r="O3351" s="7">
        <v>0</v>
      </c>
      <c r="P3351" s="7">
        <v>0</v>
      </c>
      <c r="Q3351" s="7">
        <v>0</v>
      </c>
      <c r="R3351" s="7">
        <v>0</v>
      </c>
      <c r="T3351" s="5">
        <v>33</v>
      </c>
      <c r="U3351" s="5">
        <v>0</v>
      </c>
      <c r="V3351" s="5">
        <v>0</v>
      </c>
      <c r="W3351" s="5">
        <v>0</v>
      </c>
      <c r="Z3351" s="5">
        <v>0</v>
      </c>
      <c r="AC3351" s="5">
        <v>0</v>
      </c>
      <c r="AF3351" s="5">
        <v>0</v>
      </c>
      <c r="AI3351" s="7">
        <v>839.40359999999998</v>
      </c>
      <c r="AJ3351" s="7">
        <v>0.10829999999999999</v>
      </c>
      <c r="AK3351" s="5" t="s">
        <v>149</v>
      </c>
      <c r="BB3351" s="5" t="s">
        <v>71</v>
      </c>
    </row>
    <row r="3352" spans="1:57" x14ac:dyDescent="0.25">
      <c r="A3352" s="5">
        <v>3351</v>
      </c>
      <c r="B3352" s="6">
        <v>42552.587731481479</v>
      </c>
      <c r="C3352" s="6">
        <v>42552.615023148152</v>
      </c>
      <c r="D3352" s="5" t="s">
        <v>336</v>
      </c>
      <c r="E3352" s="5" t="s">
        <v>241</v>
      </c>
      <c r="F3352" s="5" t="s">
        <v>337</v>
      </c>
      <c r="G3352" s="5" t="s">
        <v>64</v>
      </c>
      <c r="H3352" s="5" t="s">
        <v>319</v>
      </c>
      <c r="I3352" s="5" t="s">
        <v>69</v>
      </c>
      <c r="J3352" s="5" t="s">
        <v>65</v>
      </c>
      <c r="K3352" s="5" t="s">
        <v>65</v>
      </c>
      <c r="L3352" s="5">
        <v>35117</v>
      </c>
      <c r="M3352" s="5" t="s">
        <v>70</v>
      </c>
      <c r="N3352" s="5" t="s">
        <v>70</v>
      </c>
      <c r="O3352" s="7">
        <v>0</v>
      </c>
      <c r="P3352" s="7">
        <v>0</v>
      </c>
      <c r="Q3352" s="7">
        <v>0</v>
      </c>
      <c r="R3352" s="7">
        <v>0</v>
      </c>
      <c r="T3352" s="5">
        <v>33</v>
      </c>
      <c r="U3352" s="5">
        <v>0</v>
      </c>
      <c r="V3352" s="5">
        <v>0</v>
      </c>
      <c r="W3352" s="5">
        <v>0</v>
      </c>
      <c r="Z3352" s="5">
        <v>0</v>
      </c>
      <c r="AC3352" s="5">
        <v>0</v>
      </c>
      <c r="AF3352" s="5">
        <v>0</v>
      </c>
      <c r="AI3352" s="7">
        <v>839.47130000000004</v>
      </c>
      <c r="AJ3352" s="7">
        <v>6.7699999999999996E-2</v>
      </c>
      <c r="AK3352" s="5" t="s">
        <v>148</v>
      </c>
      <c r="BB3352" s="5" t="s">
        <v>74</v>
      </c>
    </row>
  </sheetData>
  <autoFilter ref="A1:BE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0070C0"/>
    <pageSetUpPr fitToPage="1"/>
  </sheetPr>
  <dimension ref="A1:M17"/>
  <sheetViews>
    <sheetView showGridLines="0" showRowColHeaders="0" zoomScale="130" zoomScaleNormal="130" workbookViewId="0">
      <selection activeCell="H15" sqref="H15"/>
    </sheetView>
  </sheetViews>
  <sheetFormatPr baseColWidth="10" defaultRowHeight="15" x14ac:dyDescent="0.25"/>
  <cols>
    <col min="1" max="1" width="2.7109375" style="36" customWidth="1"/>
    <col min="2" max="2" width="14.85546875" style="36" bestFit="1" customWidth="1"/>
    <col min="3" max="3" width="14.7109375" style="36" customWidth="1"/>
    <col min="4" max="4" width="13.7109375" style="36" customWidth="1"/>
    <col min="5" max="5" width="2.7109375" style="36" customWidth="1"/>
    <col min="6" max="6" width="17.140625" style="36" bestFit="1" customWidth="1"/>
    <col min="7" max="7" width="14.7109375" style="36" customWidth="1"/>
    <col min="8" max="8" width="13.7109375" style="36" customWidth="1"/>
    <col min="9" max="9" width="1.28515625" style="36" customWidth="1"/>
    <col min="10" max="10" width="1.140625" style="36" customWidth="1"/>
    <col min="11" max="16384" width="11.42578125" style="36"/>
  </cols>
  <sheetData>
    <row r="1" spans="1:13" ht="7.5" customHeight="1" thickBot="1" x14ac:dyDescent="0.3">
      <c r="A1" s="8"/>
      <c r="B1" s="9"/>
      <c r="C1" s="9"/>
      <c r="D1" s="9"/>
      <c r="E1" s="9"/>
      <c r="F1" s="9"/>
      <c r="G1" s="9"/>
      <c r="H1" s="9"/>
      <c r="I1" s="35"/>
    </row>
    <row r="2" spans="1:13" ht="19.5" customHeight="1" thickBot="1" x14ac:dyDescent="0.35">
      <c r="A2" s="10"/>
      <c r="B2" s="114" t="s">
        <v>129</v>
      </c>
      <c r="C2" s="115"/>
      <c r="D2" s="115"/>
      <c r="E2" s="115"/>
      <c r="F2" s="115"/>
      <c r="G2" s="115"/>
      <c r="H2" s="116"/>
      <c r="I2" s="37"/>
      <c r="K2" s="121" t="s">
        <v>168</v>
      </c>
      <c r="L2" s="121"/>
      <c r="M2" s="122"/>
    </row>
    <row r="3" spans="1:13" ht="10.5" customHeight="1" thickBot="1" x14ac:dyDescent="0.3">
      <c r="A3" s="10"/>
      <c r="B3" s="11"/>
      <c r="C3" s="11"/>
      <c r="D3" s="11"/>
      <c r="E3" s="11"/>
      <c r="F3" s="11"/>
      <c r="G3" s="11"/>
      <c r="H3" s="11"/>
      <c r="I3" s="37"/>
      <c r="K3" s="123"/>
      <c r="L3" s="123"/>
      <c r="M3" s="124"/>
    </row>
    <row r="4" spans="1:13" ht="15.75" customHeight="1" thickTop="1" thickBot="1" x14ac:dyDescent="0.3">
      <c r="A4" s="10"/>
      <c r="B4" s="117" t="s">
        <v>92</v>
      </c>
      <c r="C4" s="118"/>
      <c r="D4" s="119"/>
      <c r="E4" s="11"/>
      <c r="F4" s="117" t="s">
        <v>134</v>
      </c>
      <c r="G4" s="118"/>
      <c r="H4" s="119"/>
      <c r="I4" s="37"/>
      <c r="K4" s="46" t="s">
        <v>167</v>
      </c>
    </row>
    <row r="5" spans="1:13" x14ac:dyDescent="0.25">
      <c r="A5" s="10"/>
      <c r="B5" s="16" t="s">
        <v>86</v>
      </c>
      <c r="C5" s="17">
        <f>SUM(DETALLE!D6:E6)</f>
        <v>4169.9518127441406</v>
      </c>
      <c r="D5" s="24">
        <f>RESUMEN!F8</f>
        <v>5.9998999999999993</v>
      </c>
      <c r="E5" s="11"/>
      <c r="F5" s="27" t="s">
        <v>116</v>
      </c>
      <c r="G5" s="28">
        <f>RESUMEN!D27</f>
        <v>0</v>
      </c>
      <c r="H5" s="29">
        <f>RESUMEN!F27</f>
        <v>0</v>
      </c>
      <c r="I5" s="37"/>
    </row>
    <row r="6" spans="1:13" x14ac:dyDescent="0.25">
      <c r="A6" s="10"/>
      <c r="B6" s="16" t="s">
        <v>87</v>
      </c>
      <c r="C6" s="17">
        <f>SUM(DETALLE!D7:E7)</f>
        <v>307.77866840362549</v>
      </c>
      <c r="D6" s="24">
        <f>RESUMEN!F7</f>
        <v>0</v>
      </c>
      <c r="E6" s="11"/>
      <c r="F6" s="16" t="s">
        <v>112</v>
      </c>
      <c r="G6" s="15">
        <f>RESUMEN!D28</f>
        <v>1</v>
      </c>
      <c r="H6" s="24">
        <f>RESUMEN!F28</f>
        <v>30</v>
      </c>
      <c r="I6" s="37"/>
    </row>
    <row r="7" spans="1:13" ht="15.75" thickBot="1" x14ac:dyDescent="0.3">
      <c r="A7" s="10"/>
      <c r="B7" s="18" t="s">
        <v>120</v>
      </c>
      <c r="C7" s="19">
        <f>SUM(DETALLE!D8:E9)</f>
        <v>334.93562239961039</v>
      </c>
      <c r="D7" s="25">
        <f>SUM(DETALLE!F8:F9)</f>
        <v>29.998900000000003</v>
      </c>
      <c r="E7" s="11"/>
      <c r="F7" s="16" t="s">
        <v>108</v>
      </c>
      <c r="G7" s="15">
        <f>SUM(DETALLE!E27:E28)</f>
        <v>0</v>
      </c>
      <c r="H7" s="24">
        <f>SUM(DETALLE!F27:F28)</f>
        <v>0</v>
      </c>
      <c r="I7" s="37"/>
    </row>
    <row r="8" spans="1:13" ht="15.75" thickBot="1" x14ac:dyDescent="0.3">
      <c r="A8" s="10"/>
      <c r="E8" s="11"/>
      <c r="F8" s="30" t="s">
        <v>118</v>
      </c>
      <c r="G8" s="21">
        <f>SUM(DETALLE!E29:E31)</f>
        <v>0</v>
      </c>
      <c r="H8" s="25">
        <f>SUM(DETALLE!F29:F31)</f>
        <v>0</v>
      </c>
      <c r="I8" s="37"/>
    </row>
    <row r="9" spans="1:13" ht="15.75" thickBot="1" x14ac:dyDescent="0.3">
      <c r="A9" s="10"/>
      <c r="B9" s="117" t="s">
        <v>110</v>
      </c>
      <c r="C9" s="118"/>
      <c r="D9" s="119"/>
      <c r="E9" s="11"/>
      <c r="F9" s="120">
        <f>IF(H9=0,0,"Otros consumos")</f>
        <v>0</v>
      </c>
      <c r="G9" s="120"/>
      <c r="H9" s="23">
        <f>RESUMEN!I4</f>
        <v>0</v>
      </c>
      <c r="I9" s="37"/>
    </row>
    <row r="10" spans="1:13" ht="15.75" thickBot="1" x14ac:dyDescent="0.3">
      <c r="A10" s="10"/>
      <c r="B10" s="20" t="s">
        <v>88</v>
      </c>
      <c r="C10" s="71">
        <f>SUM(DETALLE!D12:E17)</f>
        <v>2743</v>
      </c>
      <c r="D10" s="26">
        <f>SUM(DETALLE!F12:F17,DETALLE!F16)</f>
        <v>0</v>
      </c>
      <c r="E10" s="11"/>
      <c r="I10" s="37"/>
    </row>
    <row r="11" spans="1:13" x14ac:dyDescent="0.25">
      <c r="A11" s="10"/>
      <c r="B11" s="16" t="s">
        <v>113</v>
      </c>
      <c r="C11" s="22">
        <f>RESUMEN!E15</f>
        <v>0</v>
      </c>
      <c r="D11" s="24">
        <f>RESUMEN!F15</f>
        <v>0</v>
      </c>
      <c r="E11" s="11"/>
      <c r="F11" s="108" t="s">
        <v>133</v>
      </c>
      <c r="G11" s="109"/>
      <c r="H11" s="112">
        <f>D5+D6+D7++D10+D11+D12+H5+H6+H7+H8+H9</f>
        <v>65.998800000000003</v>
      </c>
      <c r="I11" s="37"/>
    </row>
    <row r="12" spans="1:13" ht="15.75" thickBot="1" x14ac:dyDescent="0.3">
      <c r="A12" s="10"/>
      <c r="B12" s="18" t="s">
        <v>89</v>
      </c>
      <c r="C12" s="21">
        <f>SUM(DETALLE!D20:E23)</f>
        <v>117</v>
      </c>
      <c r="D12" s="25">
        <f>SUM(DETALLE!F20:F23)</f>
        <v>0</v>
      </c>
      <c r="E12" s="11"/>
      <c r="F12" s="110"/>
      <c r="G12" s="111"/>
      <c r="H12" s="113"/>
      <c r="I12" s="37"/>
    </row>
    <row r="13" spans="1:13" ht="3.75" customHeight="1" x14ac:dyDescent="0.25">
      <c r="A13" s="10"/>
      <c r="B13" s="11"/>
      <c r="C13" s="33"/>
      <c r="D13" s="34"/>
      <c r="E13" s="11"/>
      <c r="F13" s="38"/>
      <c r="G13" s="38"/>
      <c r="H13" s="31"/>
      <c r="I13" s="37"/>
      <c r="K13" s="106" t="s">
        <v>170</v>
      </c>
      <c r="L13" s="106"/>
      <c r="M13" s="106"/>
    </row>
    <row r="14" spans="1:13" x14ac:dyDescent="0.25">
      <c r="A14" s="10"/>
      <c r="E14" s="11"/>
      <c r="F14" s="107">
        <f>RESUMEN!D1</f>
        <v>42552.587731481479</v>
      </c>
      <c r="G14" s="107"/>
      <c r="H14" s="32">
        <f>RESUMEN!D2</f>
        <v>42630.692696759259</v>
      </c>
      <c r="I14" s="37"/>
      <c r="K14" s="106"/>
      <c r="L14" s="106"/>
      <c r="M14" s="106"/>
    </row>
    <row r="15" spans="1:13" x14ac:dyDescent="0.25">
      <c r="A15" s="10"/>
      <c r="E15" s="11"/>
      <c r="F15" s="39"/>
      <c r="G15" s="40" t="s">
        <v>130</v>
      </c>
      <c r="H15" s="41" t="str">
        <f>RESUMEN!I1</f>
        <v>999XXX1600</v>
      </c>
      <c r="I15" s="37"/>
    </row>
    <row r="16" spans="1:13" ht="15.75" thickBot="1" x14ac:dyDescent="0.3">
      <c r="A16" s="12"/>
      <c r="B16" s="13"/>
      <c r="C16" s="13"/>
      <c r="D16" s="13"/>
      <c r="E16" s="13"/>
      <c r="F16" s="42"/>
      <c r="G16" s="43" t="s">
        <v>131</v>
      </c>
      <c r="H16" s="44">
        <f ca="1">TODAY()</f>
        <v>42630</v>
      </c>
      <c r="I16" s="45"/>
    </row>
    <row r="17" spans="2:8" x14ac:dyDescent="0.25">
      <c r="B17" s="46"/>
      <c r="F17" s="47"/>
      <c r="G17" s="48" t="str">
        <f>IF(H17&lt;=0,"","Gracias a los servicios y promociones, se ahorró en consumo de datos, voz y mensajes :")</f>
        <v>Gracias a los servicios y promociones, se ahorró en consumo de datos, voz y mensajes :</v>
      </c>
      <c r="H17" s="49">
        <f>DETALLE!I34</f>
        <v>6383.5401343482008</v>
      </c>
    </row>
  </sheetData>
  <mergeCells count="10">
    <mergeCell ref="K13:M14"/>
    <mergeCell ref="F14:G14"/>
    <mergeCell ref="F11:G12"/>
    <mergeCell ref="H11:H12"/>
    <mergeCell ref="B2:H2"/>
    <mergeCell ref="F4:H4"/>
    <mergeCell ref="F9:G9"/>
    <mergeCell ref="B4:D4"/>
    <mergeCell ref="B9:D9"/>
    <mergeCell ref="K2:M3"/>
  </mergeCells>
  <conditionalFormatting sqref="H9">
    <cfRule type="cellIs" dxfId="16" priority="5" operator="greaterThan">
      <formula>0</formula>
    </cfRule>
  </conditionalFormatting>
  <conditionalFormatting sqref="F9:G9">
    <cfRule type="cellIs" dxfId="15" priority="4" operator="greaterThan">
      <formula>0</formula>
    </cfRule>
  </conditionalFormatting>
  <conditionalFormatting sqref="H17">
    <cfRule type="cellIs" dxfId="14" priority="2" operator="lessThanOrEqual">
      <formula>0</formula>
    </cfRule>
  </conditionalFormatting>
  <conditionalFormatting sqref="C5:C7 C10:C12 G5:G8">
    <cfRule type="cellIs" dxfId="13" priority="1" operator="equal">
      <formula>0</formula>
    </cfRule>
  </conditionalFormatting>
  <hyperlinks>
    <hyperlink ref="K2:M3" location="DETALLE!A1" tooltip="IR A DETALLE DE CONSUMOS" display="DETALLE DE CONSUMOS"/>
  </hyperlinks>
  <printOptions horizontalCentered="1"/>
  <pageMargins left="0.25" right="0.25" top="0.75" bottom="0.75" header="0.3" footer="0.3"/>
  <pageSetup orientation="landscape" r:id="rId1"/>
  <headerFooter>
    <oddFooter>&amp;LCalculadora de consumos prepago&amp;CCapacitación y Calidad R8&amp;RÚltima actualización: 14/Sep/16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0070C0"/>
    <pageSetUpPr fitToPage="1"/>
  </sheetPr>
  <dimension ref="B1:N34"/>
  <sheetViews>
    <sheetView showGridLines="0" showRowColHeaders="0" zoomScaleNormal="100" workbookViewId="0">
      <selection activeCell="I19" sqref="I19"/>
    </sheetView>
  </sheetViews>
  <sheetFormatPr baseColWidth="10" defaultRowHeight="15" x14ac:dyDescent="0.25"/>
  <cols>
    <col min="1" max="1" width="3" style="36" customWidth="1"/>
    <col min="2" max="2" width="1.5703125" style="36" customWidth="1"/>
    <col min="3" max="3" width="36" style="36" bestFit="1" customWidth="1"/>
    <col min="4" max="4" width="14.28515625" style="36" customWidth="1"/>
    <col min="5" max="5" width="13.85546875" style="36" customWidth="1"/>
    <col min="6" max="6" width="11.85546875" style="51" bestFit="1" customWidth="1"/>
    <col min="7" max="7" width="3.7109375" style="36" customWidth="1"/>
    <col min="8" max="8" width="16" style="36" customWidth="1"/>
    <col min="9" max="9" width="12.42578125" style="36" customWidth="1"/>
    <col min="10" max="10" width="3.140625" style="36" customWidth="1"/>
    <col min="11" max="11" width="1.28515625" style="36" customWidth="1"/>
    <col min="12" max="14" width="10.5703125" style="36" customWidth="1"/>
    <col min="15" max="16384" width="11.42578125" style="36"/>
  </cols>
  <sheetData>
    <row r="1" spans="2:14" ht="15.75" thickBot="1" x14ac:dyDescent="0.3"/>
    <row r="2" spans="2:14" ht="19.5" customHeight="1" thickBot="1" x14ac:dyDescent="0.35">
      <c r="B2" s="114" t="s">
        <v>119</v>
      </c>
      <c r="C2" s="115"/>
      <c r="D2" s="115"/>
      <c r="E2" s="115"/>
      <c r="F2" s="115"/>
      <c r="G2" s="115"/>
      <c r="H2" s="115"/>
      <c r="I2" s="115"/>
      <c r="J2" s="116"/>
      <c r="L2" s="121" t="s">
        <v>169</v>
      </c>
      <c r="M2" s="121"/>
      <c r="N2" s="131"/>
    </row>
    <row r="3" spans="2:14" ht="15.75" customHeight="1" thickBot="1" x14ac:dyDescent="0.3">
      <c r="B3" s="10"/>
      <c r="C3" s="11"/>
      <c r="D3" s="11"/>
      <c r="E3" s="11"/>
      <c r="F3" s="52"/>
      <c r="G3" s="11"/>
      <c r="H3" s="11"/>
      <c r="I3" s="11"/>
      <c r="J3" s="37"/>
      <c r="L3" s="121"/>
      <c r="M3" s="121"/>
      <c r="N3" s="131"/>
    </row>
    <row r="4" spans="2:14" ht="15.75" customHeight="1" x14ac:dyDescent="0.25">
      <c r="B4" s="10"/>
      <c r="C4" s="127" t="s">
        <v>92</v>
      </c>
      <c r="D4" s="128"/>
      <c r="E4" s="128"/>
      <c r="F4" s="129"/>
      <c r="G4" s="11"/>
      <c r="H4" s="60" t="s">
        <v>171</v>
      </c>
      <c r="I4" s="11"/>
      <c r="J4" s="37"/>
    </row>
    <row r="5" spans="2:14" ht="15.75" thickBot="1" x14ac:dyDescent="0.3">
      <c r="B5" s="10"/>
      <c r="C5" s="67" t="s">
        <v>140</v>
      </c>
      <c r="D5" s="68" t="s">
        <v>138</v>
      </c>
      <c r="E5" s="68" t="s">
        <v>139</v>
      </c>
      <c r="F5" s="81" t="s">
        <v>23</v>
      </c>
      <c r="G5" s="11"/>
      <c r="H5" s="55"/>
      <c r="I5" s="56">
        <f>CALCULADORA!H11</f>
        <v>65.998800000000003</v>
      </c>
      <c r="J5" s="37"/>
    </row>
    <row r="6" spans="2:14" x14ac:dyDescent="0.25">
      <c r="B6" s="10"/>
      <c r="C6" s="16" t="s">
        <v>145</v>
      </c>
      <c r="D6" s="66">
        <f>RESUMEN!D8</f>
        <v>4136.2043609619141</v>
      </c>
      <c r="E6" s="66">
        <f>RESUMEN!E8</f>
        <v>33.747451782226563</v>
      </c>
      <c r="F6" s="57">
        <f>RESUMEN!F8</f>
        <v>5.9998999999999993</v>
      </c>
      <c r="G6" s="11"/>
      <c r="H6" s="11"/>
      <c r="I6" s="11"/>
      <c r="J6" s="37"/>
    </row>
    <row r="7" spans="2:14" x14ac:dyDescent="0.25">
      <c r="B7" s="10"/>
      <c r="C7" s="16" t="s">
        <v>87</v>
      </c>
      <c r="D7" s="66">
        <f>RESUMEN!D7</f>
        <v>307.77866840362549</v>
      </c>
      <c r="E7" s="66">
        <f>RESUMEN!E7</f>
        <v>0</v>
      </c>
      <c r="F7" s="57">
        <f>RESUMEN!F7</f>
        <v>0</v>
      </c>
      <c r="G7" s="11"/>
      <c r="H7" s="11"/>
      <c r="I7" s="11"/>
      <c r="J7" s="37"/>
    </row>
    <row r="8" spans="2:14" x14ac:dyDescent="0.25">
      <c r="B8" s="10"/>
      <c r="C8" s="20" t="s">
        <v>144</v>
      </c>
      <c r="D8" s="66">
        <f>RESUMEN!D6</f>
        <v>89.630487626356015</v>
      </c>
      <c r="E8" s="66">
        <f>RESUMEN!E6</f>
        <v>43.342475891113281</v>
      </c>
      <c r="F8" s="54">
        <f>RESUMEN!F6</f>
        <v>9.9985999999999997</v>
      </c>
      <c r="G8" s="11"/>
      <c r="H8" s="11"/>
      <c r="I8" s="11"/>
      <c r="J8" s="37"/>
      <c r="L8" s="69"/>
    </row>
    <row r="9" spans="2:14" ht="15.75" thickBot="1" x14ac:dyDescent="0.3">
      <c r="B9" s="10"/>
      <c r="C9" s="58" t="s">
        <v>126</v>
      </c>
      <c r="D9" s="66">
        <f>RESUMEN!D9</f>
        <v>169.72781753540039</v>
      </c>
      <c r="E9" s="66">
        <f>RESUMEN!E9</f>
        <v>32.234841346740723</v>
      </c>
      <c r="F9" s="59">
        <f>RESUMEN!F9</f>
        <v>20.000300000000003</v>
      </c>
      <c r="G9" s="11"/>
      <c r="J9" s="37"/>
      <c r="K9" s="69"/>
    </row>
    <row r="10" spans="2:14" x14ac:dyDescent="0.25">
      <c r="B10" s="10"/>
      <c r="C10" s="127" t="s">
        <v>132</v>
      </c>
      <c r="D10" s="128"/>
      <c r="E10" s="128"/>
      <c r="F10" s="129"/>
      <c r="G10" s="11"/>
      <c r="H10" s="125" t="s">
        <v>135</v>
      </c>
      <c r="I10" s="125"/>
      <c r="J10" s="37"/>
    </row>
    <row r="11" spans="2:14" ht="15.75" thickBot="1" x14ac:dyDescent="0.3">
      <c r="B11" s="10"/>
      <c r="C11" s="67" t="s">
        <v>140</v>
      </c>
      <c r="D11" s="68" t="s">
        <v>138</v>
      </c>
      <c r="E11" s="68" t="s">
        <v>139</v>
      </c>
      <c r="F11" s="81" t="s">
        <v>23</v>
      </c>
      <c r="G11" s="11"/>
      <c r="H11" s="70">
        <f>RESUMEN!D1</f>
        <v>42552.587731481479</v>
      </c>
      <c r="I11" s="50">
        <f>RESUMEN!D2</f>
        <v>42630.692696759259</v>
      </c>
      <c r="J11" s="37"/>
    </row>
    <row r="12" spans="2:14" x14ac:dyDescent="0.25">
      <c r="B12" s="10"/>
      <c r="C12" s="27" t="s">
        <v>121</v>
      </c>
      <c r="D12" s="82">
        <f>SUM(RESUMEN!D12:D12)</f>
        <v>2725</v>
      </c>
      <c r="E12" s="82">
        <f>SUM(RESUMEN!E12:E12)</f>
        <v>0</v>
      </c>
      <c r="F12" s="73">
        <f>RESUMEN!F12</f>
        <v>0</v>
      </c>
      <c r="G12" s="11"/>
      <c r="H12" s="11"/>
      <c r="I12" s="11"/>
      <c r="J12" s="37"/>
    </row>
    <row r="13" spans="2:14" x14ac:dyDescent="0.25">
      <c r="B13" s="10"/>
      <c r="C13" s="16" t="s">
        <v>122</v>
      </c>
      <c r="D13" s="82">
        <f>RESUMEN!D13</f>
        <v>0</v>
      </c>
      <c r="E13" s="82">
        <f>RESUMEN!E13</f>
        <v>0</v>
      </c>
      <c r="F13" s="57">
        <f>RESUMEN!F13</f>
        <v>0</v>
      </c>
      <c r="G13" s="11"/>
      <c r="H13" s="11"/>
      <c r="I13" s="11"/>
      <c r="J13" s="37"/>
    </row>
    <row r="14" spans="2:14" x14ac:dyDescent="0.25">
      <c r="B14" s="10"/>
      <c r="C14" s="16" t="s">
        <v>123</v>
      </c>
      <c r="D14" s="82">
        <f>RESUMEN!D14</f>
        <v>0</v>
      </c>
      <c r="E14" s="82">
        <f>RESUMEN!E14</f>
        <v>0</v>
      </c>
      <c r="F14" s="57">
        <f>RESUMEN!F14</f>
        <v>0</v>
      </c>
      <c r="G14" s="11"/>
      <c r="J14" s="37"/>
    </row>
    <row r="15" spans="2:14" x14ac:dyDescent="0.25">
      <c r="B15" s="10"/>
      <c r="C15" s="16" t="s">
        <v>316</v>
      </c>
      <c r="D15" s="82">
        <f>RESUMEN!H13</f>
        <v>18</v>
      </c>
      <c r="E15" s="82"/>
      <c r="F15" s="57">
        <f>RESUMEN!I13</f>
        <v>0</v>
      </c>
      <c r="G15" s="11"/>
      <c r="J15" s="37"/>
    </row>
    <row r="16" spans="2:14" x14ac:dyDescent="0.25">
      <c r="B16" s="10"/>
      <c r="C16" s="16" t="s">
        <v>128</v>
      </c>
      <c r="D16" s="130">
        <f>RESUMEN!E15</f>
        <v>0</v>
      </c>
      <c r="E16" s="130"/>
      <c r="F16" s="57">
        <f>RESUMEN!F14+RESUMEN!F15</f>
        <v>0</v>
      </c>
      <c r="G16" s="11"/>
      <c r="J16" s="37"/>
    </row>
    <row r="17" spans="2:10" ht="15.75" thickBot="1" x14ac:dyDescent="0.3">
      <c r="B17" s="10"/>
      <c r="C17" s="18" t="s">
        <v>228</v>
      </c>
      <c r="D17" s="72"/>
      <c r="E17" s="82">
        <f>RESUMEN!E16</f>
        <v>0</v>
      </c>
      <c r="F17" s="74">
        <f>RESUMEN!F16</f>
        <v>0</v>
      </c>
      <c r="G17" s="11"/>
      <c r="H17" s="11"/>
      <c r="I17" s="11"/>
      <c r="J17" s="37"/>
    </row>
    <row r="18" spans="2:10" x14ac:dyDescent="0.25">
      <c r="B18" s="10"/>
      <c r="C18" s="127" t="s">
        <v>94</v>
      </c>
      <c r="D18" s="128"/>
      <c r="E18" s="128"/>
      <c r="F18" s="129"/>
      <c r="G18" s="11"/>
      <c r="H18" s="60" t="s">
        <v>136</v>
      </c>
      <c r="I18" s="11"/>
      <c r="J18" s="37"/>
    </row>
    <row r="19" spans="2:10" ht="15.75" thickBot="1" x14ac:dyDescent="0.3">
      <c r="B19" s="10"/>
      <c r="C19" s="67" t="s">
        <v>140</v>
      </c>
      <c r="D19" s="68" t="s">
        <v>138</v>
      </c>
      <c r="E19" s="68" t="s">
        <v>139</v>
      </c>
      <c r="F19" s="81" t="s">
        <v>23</v>
      </c>
      <c r="G19" s="11"/>
      <c r="H19" s="55"/>
      <c r="I19" s="55" t="str">
        <f>CALCULADORA!H15</f>
        <v>999XXX1600</v>
      </c>
      <c r="J19" s="37"/>
    </row>
    <row r="20" spans="2:10" x14ac:dyDescent="0.25">
      <c r="B20" s="10"/>
      <c r="C20" s="27" t="s">
        <v>124</v>
      </c>
      <c r="D20" s="83">
        <f>SUM(RESUMEN!D19:D20)</f>
        <v>117</v>
      </c>
      <c r="E20" s="83">
        <f>SUM(RESUMEN!E19:E20)</f>
        <v>0</v>
      </c>
      <c r="F20" s="73">
        <f>SUM(RESUMEN!F19:F20)</f>
        <v>0</v>
      </c>
      <c r="G20" s="11"/>
      <c r="H20" s="11"/>
      <c r="I20" s="11"/>
      <c r="J20" s="37"/>
    </row>
    <row r="21" spans="2:10" x14ac:dyDescent="0.25">
      <c r="B21" s="10"/>
      <c r="C21" s="16" t="s">
        <v>125</v>
      </c>
      <c r="D21" s="84">
        <f>RESUMEN!D21</f>
        <v>0</v>
      </c>
      <c r="E21" s="84">
        <f>RESUMEN!E21+RESUMEN!E23</f>
        <v>0</v>
      </c>
      <c r="F21" s="57">
        <f>RESUMEN!F21+RESUMEN!F23</f>
        <v>0</v>
      </c>
      <c r="G21" s="11"/>
      <c r="H21" s="11"/>
      <c r="I21" s="11"/>
      <c r="J21" s="37"/>
    </row>
    <row r="22" spans="2:10" x14ac:dyDescent="0.25">
      <c r="B22" s="10"/>
      <c r="C22" s="16" t="s">
        <v>153</v>
      </c>
      <c r="D22" s="84">
        <f>RESUMEN!D22+RESUMEN!D23</f>
        <v>0</v>
      </c>
      <c r="E22" s="84">
        <f>RESUMEN!E22</f>
        <v>0</v>
      </c>
      <c r="F22" s="57">
        <f>RESUMEN!F22</f>
        <v>0</v>
      </c>
      <c r="G22" s="11"/>
      <c r="H22" s="11"/>
      <c r="I22" s="11"/>
      <c r="J22" s="37"/>
    </row>
    <row r="23" spans="2:10" ht="15.75" thickBot="1" x14ac:dyDescent="0.3">
      <c r="B23" s="10"/>
      <c r="C23" s="30" t="s">
        <v>156</v>
      </c>
      <c r="D23" s="85"/>
      <c r="E23" s="84">
        <f>RESUMEN!E24</f>
        <v>0</v>
      </c>
      <c r="F23" s="57">
        <f>RESUMEN!F24</f>
        <v>0</v>
      </c>
      <c r="G23" s="11"/>
      <c r="H23" s="11"/>
      <c r="I23" s="11"/>
      <c r="J23" s="37"/>
    </row>
    <row r="24" spans="2:10" ht="15.75" thickBot="1" x14ac:dyDescent="0.3">
      <c r="B24" s="10"/>
      <c r="C24" s="117" t="s">
        <v>173</v>
      </c>
      <c r="D24" s="118"/>
      <c r="E24" s="118"/>
      <c r="F24" s="119"/>
      <c r="G24" s="11"/>
      <c r="H24" s="11"/>
      <c r="I24" s="11"/>
      <c r="J24" s="37"/>
    </row>
    <row r="25" spans="2:10" x14ac:dyDescent="0.25">
      <c r="B25" s="10"/>
      <c r="C25" s="27" t="s">
        <v>116</v>
      </c>
      <c r="D25" s="75"/>
      <c r="E25" s="75">
        <f>RESUMEN!D27</f>
        <v>0</v>
      </c>
      <c r="F25" s="73">
        <f>RESUMEN!F27</f>
        <v>0</v>
      </c>
      <c r="G25" s="11"/>
      <c r="H25" s="11"/>
      <c r="I25" s="11"/>
      <c r="J25" s="37"/>
    </row>
    <row r="26" spans="2:10" x14ac:dyDescent="0.25">
      <c r="B26" s="10"/>
      <c r="C26" s="16" t="s">
        <v>112</v>
      </c>
      <c r="D26" s="61"/>
      <c r="E26" s="61">
        <f>RESUMEN!D28</f>
        <v>1</v>
      </c>
      <c r="F26" s="57">
        <f>RESUMEN!F28</f>
        <v>30</v>
      </c>
      <c r="G26" s="11"/>
      <c r="H26" s="11"/>
      <c r="I26" s="11"/>
      <c r="J26" s="37"/>
    </row>
    <row r="27" spans="2:10" x14ac:dyDescent="0.25">
      <c r="B27" s="10"/>
      <c r="C27" s="16" t="s">
        <v>225</v>
      </c>
      <c r="D27" s="61"/>
      <c r="E27" s="61">
        <f>RESUMEN!D31</f>
        <v>0</v>
      </c>
      <c r="F27" s="57">
        <f>RESUMEN!F31</f>
        <v>0</v>
      </c>
      <c r="G27" s="11"/>
      <c r="H27" s="11"/>
      <c r="I27" s="11"/>
      <c r="J27" s="37"/>
    </row>
    <row r="28" spans="2:10" x14ac:dyDescent="0.25">
      <c r="B28" s="10"/>
      <c r="C28" s="16" t="s">
        <v>226</v>
      </c>
      <c r="D28" s="61"/>
      <c r="E28" s="61">
        <f>RESUMEN!D32</f>
        <v>0</v>
      </c>
      <c r="F28" s="57">
        <f>RESUMEN!F32</f>
        <v>0</v>
      </c>
      <c r="G28" s="11"/>
      <c r="H28" s="11"/>
      <c r="I28" s="11"/>
      <c r="J28" s="37"/>
    </row>
    <row r="29" spans="2:10" x14ac:dyDescent="0.25">
      <c r="B29" s="10"/>
      <c r="C29" s="16" t="s">
        <v>117</v>
      </c>
      <c r="D29" s="61"/>
      <c r="E29" s="61">
        <f>RESUMEN!D34</f>
        <v>0</v>
      </c>
      <c r="F29" s="57">
        <f>RESUMEN!F34</f>
        <v>0</v>
      </c>
      <c r="G29" s="11"/>
      <c r="H29" s="11"/>
      <c r="I29" s="11"/>
      <c r="J29" s="37"/>
    </row>
    <row r="30" spans="2:10" x14ac:dyDescent="0.25">
      <c r="B30" s="10"/>
      <c r="C30" s="16" t="s">
        <v>109</v>
      </c>
      <c r="D30" s="61"/>
      <c r="E30" s="61">
        <f>RESUMEN!D35</f>
        <v>0</v>
      </c>
      <c r="F30" s="57">
        <f>RESUMEN!F35</f>
        <v>0</v>
      </c>
      <c r="G30" s="11"/>
      <c r="J30" s="37"/>
    </row>
    <row r="31" spans="2:10" x14ac:dyDescent="0.25">
      <c r="B31" s="10"/>
      <c r="C31" s="16" t="s">
        <v>162</v>
      </c>
      <c r="D31" s="61"/>
      <c r="E31" s="61">
        <f>RESUMEN!D29</f>
        <v>0</v>
      </c>
      <c r="F31" s="57">
        <f>RESUMEN!F29</f>
        <v>0</v>
      </c>
      <c r="G31" s="11"/>
      <c r="H31" s="125" t="s">
        <v>137</v>
      </c>
      <c r="I31" s="125"/>
      <c r="J31" s="37"/>
    </row>
    <row r="32" spans="2:10" ht="15.75" thickBot="1" x14ac:dyDescent="0.3">
      <c r="B32" s="10"/>
      <c r="C32" s="18">
        <f>IF(F32=0,0,"Otros servicios")</f>
        <v>0</v>
      </c>
      <c r="D32" s="62"/>
      <c r="E32" s="62"/>
      <c r="F32" s="63">
        <f>RESUMEN!I4</f>
        <v>0</v>
      </c>
      <c r="G32" s="11"/>
      <c r="H32" s="126">
        <f ca="1">CALCULADORA!H16</f>
        <v>42630</v>
      </c>
      <c r="I32" s="126"/>
      <c r="J32" s="37"/>
    </row>
    <row r="33" spans="2:10" x14ac:dyDescent="0.25">
      <c r="B33" s="10"/>
      <c r="C33" s="11"/>
      <c r="D33" s="11"/>
      <c r="E33" s="11"/>
      <c r="F33" s="52"/>
      <c r="G33" s="11"/>
      <c r="H33" s="11"/>
      <c r="I33" s="11"/>
      <c r="J33" s="37"/>
    </row>
    <row r="34" spans="2:10" ht="16.5" thickBot="1" x14ac:dyDescent="0.3">
      <c r="B34" s="12"/>
      <c r="C34" s="64"/>
      <c r="D34" s="64"/>
      <c r="E34" s="64"/>
      <c r="F34" s="65"/>
      <c r="G34" s="64"/>
      <c r="H34" s="79" t="str">
        <f>CALCULADORA!G17</f>
        <v>Gracias a los servicios y promociones, se ahorró en consumo de datos, voz y mensajes :</v>
      </c>
      <c r="I34" s="80">
        <f>(SUM(D6:D9,D12:D14,D20:D21)*0.85)-SUM(F25:F26,F31)</f>
        <v>6383.5401343482008</v>
      </c>
      <c r="J34" s="45"/>
    </row>
  </sheetData>
  <mergeCells count="10">
    <mergeCell ref="L2:N3"/>
    <mergeCell ref="H31:I31"/>
    <mergeCell ref="H32:I32"/>
    <mergeCell ref="C24:F24"/>
    <mergeCell ref="B2:J2"/>
    <mergeCell ref="H10:I10"/>
    <mergeCell ref="C4:F4"/>
    <mergeCell ref="C10:F10"/>
    <mergeCell ref="C18:F18"/>
    <mergeCell ref="D16:E16"/>
  </mergeCells>
  <conditionalFormatting sqref="C32:F32 D6:E9 E25:E26 E31">
    <cfRule type="cellIs" dxfId="12" priority="15" operator="equal">
      <formula>0</formula>
    </cfRule>
  </conditionalFormatting>
  <conditionalFormatting sqref="D16:E16 D17">
    <cfRule type="cellIs" dxfId="11" priority="13" operator="equal">
      <formula>0</formula>
    </cfRule>
  </conditionalFormatting>
  <conditionalFormatting sqref="D20:E22">
    <cfRule type="cellIs" dxfId="10" priority="12" operator="equal">
      <formula>0</formula>
    </cfRule>
  </conditionalFormatting>
  <conditionalFormatting sqref="E27:E30">
    <cfRule type="cellIs" dxfId="9" priority="10" operator="equal">
      <formula>0</formula>
    </cfRule>
  </conditionalFormatting>
  <conditionalFormatting sqref="D12">
    <cfRule type="cellIs" dxfId="8" priority="9" operator="equal">
      <formula>0</formula>
    </cfRule>
  </conditionalFormatting>
  <conditionalFormatting sqref="E12">
    <cfRule type="cellIs" dxfId="7" priority="8" operator="equal">
      <formula>0</formula>
    </cfRule>
  </conditionalFormatting>
  <conditionalFormatting sqref="D13">
    <cfRule type="cellIs" dxfId="6" priority="7" operator="equal">
      <formula>0</formula>
    </cfRule>
  </conditionalFormatting>
  <conditionalFormatting sqref="E13">
    <cfRule type="cellIs" dxfId="5" priority="6" operator="equal">
      <formula>0</formula>
    </cfRule>
  </conditionalFormatting>
  <conditionalFormatting sqref="D14:D15">
    <cfRule type="cellIs" dxfId="4" priority="5" operator="equal">
      <formula>0</formula>
    </cfRule>
  </conditionalFormatting>
  <conditionalFormatting sqref="E14:E15">
    <cfRule type="cellIs" dxfId="3" priority="4" operator="equal">
      <formula>0</formula>
    </cfRule>
  </conditionalFormatting>
  <conditionalFormatting sqref="E17">
    <cfRule type="cellIs" dxfId="2" priority="3" operator="equal">
      <formula>0</formula>
    </cfRule>
  </conditionalFormatting>
  <conditionalFormatting sqref="E23">
    <cfRule type="cellIs" dxfId="1" priority="2" operator="equal">
      <formula>0</formula>
    </cfRule>
  </conditionalFormatting>
  <conditionalFormatting sqref="I34">
    <cfRule type="cellIs" dxfId="0" priority="1" operator="lessThanOrEqual">
      <formula>0</formula>
    </cfRule>
  </conditionalFormatting>
  <hyperlinks>
    <hyperlink ref="L2:N3" location="CALCULADORA!A1" display="REGRESAR A RESUMEN"/>
  </hyperlinks>
  <printOptions horizontalCentered="1"/>
  <pageMargins left="0.70866141732283472" right="0.70866141732283472" top="0.74803149606299213" bottom="0.74803149606299213" header="0.31496062992125984" footer="0.31496062992125984"/>
  <pageSetup orientation="landscape" r:id="rId1"/>
  <headerFooter>
    <oddFooter>&amp;LCalculadora de consumos Prepago&amp;CCapacitación y Calidad R8&amp;RÚltima actualización 14/09/16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I35"/>
  <sheetViews>
    <sheetView workbookViewId="0">
      <selection activeCell="I1" sqref="I1"/>
    </sheetView>
  </sheetViews>
  <sheetFormatPr baseColWidth="10" defaultRowHeight="15" x14ac:dyDescent="0.25"/>
  <cols>
    <col min="1" max="1" width="4.140625" style="36" customWidth="1"/>
    <col min="2" max="2" width="19" style="36" bestFit="1" customWidth="1"/>
    <col min="3" max="3" width="26.5703125" style="36" bestFit="1" customWidth="1"/>
    <col min="4" max="4" width="16.85546875" style="36" bestFit="1" customWidth="1"/>
    <col min="5" max="5" width="16.85546875" style="36" customWidth="1"/>
    <col min="6" max="6" width="11.42578125" style="51"/>
    <col min="7" max="7" width="5.5703125" style="36" customWidth="1"/>
    <col min="8" max="8" width="11.42578125" style="36"/>
    <col min="9" max="9" width="11.85546875" style="36" bestFit="1" customWidth="1"/>
    <col min="10" max="16384" width="11.42578125" style="36"/>
  </cols>
  <sheetData>
    <row r="1" spans="3:9" x14ac:dyDescent="0.25">
      <c r="C1" s="36" t="s">
        <v>84</v>
      </c>
      <c r="D1" s="86">
        <f>MIN('DETALLE DE CONEXIONES'!B:B)</f>
        <v>42552.587731481479</v>
      </c>
      <c r="E1" s="86"/>
      <c r="H1" s="36" t="s">
        <v>115</v>
      </c>
      <c r="I1" s="53" t="str">
        <f>IFERROR((VLOOKUP("Entrante local",CONSUMOS!C:D,2,0)),"No identificado")</f>
        <v>999XXX1600</v>
      </c>
    </row>
    <row r="2" spans="3:9" x14ac:dyDescent="0.25">
      <c r="C2" s="36" t="s">
        <v>85</v>
      </c>
      <c r="D2" s="86">
        <f>MAX('DETALLE DE CONEXIONES'!B:B)</f>
        <v>42630.692696759259</v>
      </c>
      <c r="E2" s="86"/>
    </row>
    <row r="3" spans="3:9" x14ac:dyDescent="0.25">
      <c r="D3" s="86"/>
      <c r="E3" s="86"/>
      <c r="H3" s="36" t="s">
        <v>103</v>
      </c>
      <c r="I3" s="51">
        <f>SUM(F:F)</f>
        <v>65.998800000000003</v>
      </c>
    </row>
    <row r="4" spans="3:9" x14ac:dyDescent="0.25">
      <c r="C4" s="87" t="s">
        <v>90</v>
      </c>
      <c r="D4" s="87" t="s">
        <v>142</v>
      </c>
      <c r="E4" s="87" t="s">
        <v>143</v>
      </c>
      <c r="F4" s="88" t="s">
        <v>91</v>
      </c>
      <c r="H4" s="36" t="s">
        <v>104</v>
      </c>
      <c r="I4" s="89">
        <f>SUM('DETALLE DE CONEXIONES'!P:P)-I3</f>
        <v>0</v>
      </c>
    </row>
    <row r="5" spans="3:9" x14ac:dyDescent="0.25">
      <c r="C5" s="132" t="s">
        <v>92</v>
      </c>
      <c r="D5" s="132"/>
      <c r="E5" s="132"/>
      <c r="F5" s="132"/>
    </row>
    <row r="6" spans="3:9" x14ac:dyDescent="0.25">
      <c r="C6" s="90" t="s">
        <v>79</v>
      </c>
      <c r="D6" s="91">
        <f>SUMIFS('DETALLE DE CONEXIONES'!L:L,'DETALLE DE CONEXIONES'!BB:BB,C6,'DETALLE DE CONEXIONES'!P:P,"=0")/1024/1014</f>
        <v>89.630487626356015</v>
      </c>
      <c r="E6" s="91">
        <f>SUMIFS('DETALLE DE CONEXIONES'!L:L,'DETALLE DE CONEXIONES'!BB:BB,C6,'DETALLE DE CONEXIONES'!P:P,"&gt;0")/1024/1024</f>
        <v>43.342475891113281</v>
      </c>
      <c r="F6" s="51">
        <f>SUMIFS('DETALLE DE CONEXIONES'!P:P,'DETALLE DE CONEXIONES'!BB:BB,C6)</f>
        <v>9.9985999999999997</v>
      </c>
    </row>
    <row r="7" spans="3:9" x14ac:dyDescent="0.25">
      <c r="C7" s="36" t="s">
        <v>71</v>
      </c>
      <c r="D7" s="91">
        <f>SUMIFS('DETALLE DE CONEXIONES'!L:L,'DETALLE DE CONEXIONES'!BB:BB,C7,'DETALLE DE CONEXIONES'!P:P,"=0")/1024/1024</f>
        <v>307.77866840362549</v>
      </c>
      <c r="E7" s="91">
        <f>SUMIFS('DETALLE DE CONEXIONES'!L:L,'DETALLE DE CONEXIONES'!BB:BB,C7,'DETALLE DE CONEXIONES'!P:P,"&gt;0")/1024/1024</f>
        <v>0</v>
      </c>
      <c r="F7" s="51">
        <f>SUMIFS('DETALLE DE CONEXIONES'!P:P,'DETALLE DE CONEXIONES'!BB:BB,C7)</f>
        <v>0</v>
      </c>
    </row>
    <row r="8" spans="3:9" x14ac:dyDescent="0.25">
      <c r="C8" s="36" t="s">
        <v>74</v>
      </c>
      <c r="D8" s="91">
        <f>SUMIFS('DETALLE DE CONEXIONES'!L:L,'DETALLE DE CONEXIONES'!BB:BB,C8,'DETALLE DE CONEXIONES'!P:P,"=0")/1024/1024</f>
        <v>4136.2043609619141</v>
      </c>
      <c r="E8" s="91">
        <f>SUMIFS('DETALLE DE CONEXIONES'!L:L,'DETALLE DE CONEXIONES'!BB:BB,C8,'DETALLE DE CONEXIONES'!P:P,"&gt;0")/1024/1024</f>
        <v>33.747451782226563</v>
      </c>
      <c r="F8" s="51">
        <f>SUMIFS('DETALLE DE CONEXIONES'!P:P,'DETALLE DE CONEXIONES'!BB:BB,C8)</f>
        <v>5.9998999999999993</v>
      </c>
    </row>
    <row r="9" spans="3:9" x14ac:dyDescent="0.25">
      <c r="C9" s="36" t="s">
        <v>73</v>
      </c>
      <c r="D9" s="91">
        <f>SUMIFS('DETALLE DE CONEXIONES'!L:L,'DETALLE DE CONEXIONES'!BB:BB,C9,'DETALLE DE CONEXIONES'!P:P,"=0")/1024/1024</f>
        <v>169.72781753540039</v>
      </c>
      <c r="E9" s="92">
        <f>SUMIFS('DETALLE DE CONEXIONES'!L:L,'DETALLE DE CONEXIONES'!BB:BB,C9,'DETALLE DE CONEXIONES'!P:P,"&gt;0")/1024/1024</f>
        <v>32.234841346740723</v>
      </c>
      <c r="F9" s="51">
        <f>SUMIFS('DETALLE DE CONEXIONES'!P:P,'DETALLE DE CONEXIONES'!BB:BB,C9)</f>
        <v>20.000300000000003</v>
      </c>
    </row>
    <row r="10" spans="3:9" x14ac:dyDescent="0.25">
      <c r="D10" s="91"/>
      <c r="E10" s="91"/>
    </row>
    <row r="11" spans="3:9" x14ac:dyDescent="0.25">
      <c r="C11" s="132" t="s">
        <v>93</v>
      </c>
      <c r="D11" s="132"/>
      <c r="E11" s="132"/>
      <c r="F11" s="132"/>
    </row>
    <row r="12" spans="3:9" x14ac:dyDescent="0.25">
      <c r="C12" s="36" t="s">
        <v>83</v>
      </c>
      <c r="D12" s="36">
        <f>SUMIFS(CONSUMOS!R:R,CONSUMOS!A:A,"=0")-H13</f>
        <v>2725</v>
      </c>
      <c r="E12" s="36">
        <f>SUMIFS(CONSUMOS!R:R,CONSUMOS!A:A,"&gt;0")-E15</f>
        <v>0</v>
      </c>
      <c r="F12" s="51">
        <f>SUMIFS('DETALLE DE CONEXIONES'!P:P,'DETALLE DE CONEXIONES'!BB:BB,C12)-F15</f>
        <v>0</v>
      </c>
      <c r="H12" s="36" t="s">
        <v>276</v>
      </c>
    </row>
    <row r="13" spans="3:9" x14ac:dyDescent="0.25">
      <c r="C13" s="36" t="s">
        <v>146</v>
      </c>
      <c r="D13" s="36">
        <f>SUMIFS(CONSUMOS!S:S,CONSUMOS!A:A,"=0")</f>
        <v>0</v>
      </c>
      <c r="E13" s="36">
        <f>SUMIFS(CONSUMOS!S:S,CONSUMOS!C:C,C13,CONSUMOS!A:A,"&gt;0")</f>
        <v>0</v>
      </c>
      <c r="F13" s="51">
        <f>SUMIFS('DETALLE DE CONEXIONES'!P:P,'DETALLE DE CONEXIONES'!BB:BB,C13)</f>
        <v>0</v>
      </c>
      <c r="H13" s="36">
        <f>SUMIFS(CONSUMOS!R:R,CONSUMOS!D:D,"*264",CONSUMOS!E:E,4)</f>
        <v>18</v>
      </c>
      <c r="I13" s="51">
        <f>SUMIFS(CONSUMOS!A:A,CONSUMOS!D:D,"*264",CONSUMOS!E:E,4)</f>
        <v>0</v>
      </c>
    </row>
    <row r="14" spans="3:9" x14ac:dyDescent="0.25">
      <c r="C14" s="36" t="s">
        <v>147</v>
      </c>
      <c r="D14" s="36">
        <f>SUMIFS(CONSUMOS!N:N,CONSUMOS!C:C,C14,CONSUMOS!A:A,"=0")</f>
        <v>0</v>
      </c>
      <c r="E14" s="36">
        <f>SUMIFS(CONSUMOS!N:N,CONSUMOS!C:C,C14,CONSUMOS!A:A,"&gt;0")</f>
        <v>0</v>
      </c>
      <c r="F14" s="51">
        <f>SUMIFS('DETALLE DE CONEXIONES'!P:P,'DETALLE DE CONEXIONES'!BB:BB,C14)</f>
        <v>0</v>
      </c>
    </row>
    <row r="15" spans="3:9" x14ac:dyDescent="0.25">
      <c r="C15" s="36" t="s">
        <v>113</v>
      </c>
      <c r="E15" s="36">
        <f>COUNTIFS(CONSUMOS!D:D,"*86",CONSUMOS!A:A,1.19,CONSUMOS!E:E,3)</f>
        <v>0</v>
      </c>
      <c r="F15" s="51">
        <f>SUMIFS(CONSUMOS!A:A,CONSUMOS!D:D,"*86",CONSUMOS!A:A,1.19)</f>
        <v>0</v>
      </c>
    </row>
    <row r="16" spans="3:9" x14ac:dyDescent="0.25">
      <c r="C16" s="36" t="s">
        <v>150</v>
      </c>
      <c r="E16" s="36">
        <f>SUMIFS(CONSUMOS!F:F,CONSUMOS!C:C,C16,CONSUMOS!A:A,"&gt;0")</f>
        <v>0</v>
      </c>
      <c r="F16" s="51">
        <f>SUMIFS('DETALLE DE CONEXIONES'!P:P,'DETALLE DE CONEXIONES'!BB:BB,C16)</f>
        <v>0</v>
      </c>
    </row>
    <row r="18" spans="2:6" x14ac:dyDescent="0.25">
      <c r="C18" s="132" t="s">
        <v>94</v>
      </c>
      <c r="D18" s="132"/>
      <c r="E18" s="132"/>
      <c r="F18" s="132"/>
    </row>
    <row r="19" spans="2:6" x14ac:dyDescent="0.25">
      <c r="C19" s="36" t="s">
        <v>82</v>
      </c>
      <c r="D19" s="36">
        <f>COUNTIFS(CONSUMOS!C:C,C19,CONSUMOS!A:A,"=0")</f>
        <v>117</v>
      </c>
      <c r="E19" s="36">
        <f>COUNTIFS(CONSUMOS!C:C,C19,CONSUMOS!A:A,"&gt;0")</f>
        <v>0</v>
      </c>
      <c r="F19" s="51">
        <f>SUMIFS('DETALLE DE CONEXIONES'!P:P,'DETALLE DE CONEXIONES'!BB:BB,C19)</f>
        <v>0</v>
      </c>
    </row>
    <row r="20" spans="2:6" x14ac:dyDescent="0.25">
      <c r="C20" s="36" t="s">
        <v>229</v>
      </c>
      <c r="D20" s="36">
        <f>COUNTIFS(CONSUMOS!C:C,C20,CONSUMOS!A:A,"=0")</f>
        <v>0</v>
      </c>
      <c r="E20" s="36">
        <f>COUNTIFS(CONSUMOS!C:C,C20,CONSUMOS!A:A,"&gt;0")</f>
        <v>0</v>
      </c>
      <c r="F20" s="51">
        <f>SUMIFS('DETALLE DE CONEXIONES'!P:P,'DETALLE DE CONEXIONES'!BB:BB,C20)</f>
        <v>0</v>
      </c>
    </row>
    <row r="21" spans="2:6" x14ac:dyDescent="0.25">
      <c r="C21" s="36" t="s">
        <v>95</v>
      </c>
      <c r="D21" s="36">
        <f>COUNTIFS(CONSUMOS!C:C,C21,CONSUMOS!A:A,"=0")</f>
        <v>0</v>
      </c>
      <c r="E21" s="36">
        <f>COUNTIFS(CONSUMOS!C:C,C21,CONSUMOS!A:A,"&gt;0")</f>
        <v>0</v>
      </c>
      <c r="F21" s="51">
        <f>SUMIFS('DETALLE DE CONEXIONES'!P:P,'DETALLE DE CONEXIONES'!BB:BB,C21)</f>
        <v>0</v>
      </c>
    </row>
    <row r="22" spans="2:6" x14ac:dyDescent="0.25">
      <c r="C22" s="93" t="s">
        <v>151</v>
      </c>
      <c r="D22" s="36">
        <f>(COUNTIFS(CONSUMOS!C:C,C22,CONSUMOS!A:A,"=0"))</f>
        <v>0</v>
      </c>
      <c r="E22" s="36">
        <f>(COUNTIFS(CONSUMOS!C:C,C22,CONSUMOS!A:A,"&gt;0"))</f>
        <v>0</v>
      </c>
      <c r="F22" s="51">
        <f>SUMIFS(CONSUMOS!A:A,CONSUMOS!C:C,C22)</f>
        <v>0</v>
      </c>
    </row>
    <row r="23" spans="2:6" x14ac:dyDescent="0.25">
      <c r="C23" s="93" t="s">
        <v>152</v>
      </c>
      <c r="D23" s="36">
        <f>(COUNTIFS(CONSUMOS!C:C,C23,CONSUMOS!A:A,"=0"))</f>
        <v>0</v>
      </c>
      <c r="E23" s="36">
        <f>(COUNTIFS(CONSUMOS!C:C,C23,CONSUMOS!A:A,"&gt;0"))</f>
        <v>0</v>
      </c>
      <c r="F23" s="51">
        <f>SUMIFS(CONSUMOS!A:A,CONSUMOS!C:C,C23)</f>
        <v>0</v>
      </c>
    </row>
    <row r="24" spans="2:6" x14ac:dyDescent="0.25">
      <c r="C24" s="93" t="s">
        <v>154</v>
      </c>
      <c r="D24" s="36">
        <f>(COUNTIFS(CONSUMOS!C:C,C24,CONSUMOS!A:A,"=0"))</f>
        <v>0</v>
      </c>
      <c r="E24" s="36">
        <f>(COUNTIFS(CONSUMOS!C:C,C24,CONSUMOS!A:A,"&gt;0"))</f>
        <v>0</v>
      </c>
      <c r="F24" s="51">
        <f>SUMIFS(CONSUMOS!A:A,CONSUMOS!C:C,C24)</f>
        <v>0</v>
      </c>
    </row>
    <row r="26" spans="2:6" x14ac:dyDescent="0.25">
      <c r="C26" s="132" t="s">
        <v>111</v>
      </c>
      <c r="D26" s="132"/>
      <c r="E26" s="132"/>
      <c r="F26" s="132"/>
    </row>
    <row r="27" spans="2:6" x14ac:dyDescent="0.25">
      <c r="B27" s="36" t="s">
        <v>160</v>
      </c>
      <c r="C27" s="36" t="s">
        <v>157</v>
      </c>
      <c r="D27" s="36">
        <f>COUNTIF(CONSUMOS!G:G,C27)</f>
        <v>0</v>
      </c>
      <c r="F27" s="51">
        <f>SUMIF(CONSUMOS!G:G,C27,CONSUMOS!A:A)</f>
        <v>0</v>
      </c>
    </row>
    <row r="28" spans="2:6" x14ac:dyDescent="0.25">
      <c r="B28" s="36" t="s">
        <v>161</v>
      </c>
      <c r="C28" s="36" t="s">
        <v>158</v>
      </c>
      <c r="D28" s="36">
        <f>COUNTIF(CONSUMOS!G:G,C28)</f>
        <v>1</v>
      </c>
      <c r="F28" s="51">
        <f>SUMIF(CONSUMOS!G:G,C28,CONSUMOS!A:A)</f>
        <v>30</v>
      </c>
    </row>
    <row r="29" spans="2:6" x14ac:dyDescent="0.25">
      <c r="B29" s="36" t="s">
        <v>162</v>
      </c>
      <c r="C29" s="93" t="s">
        <v>159</v>
      </c>
      <c r="D29" s="36">
        <f>COUNTIF(CONSUMOS!G:G,C29)</f>
        <v>0</v>
      </c>
      <c r="F29" s="51">
        <f>SUMIF(CONSUMOS!G:G,C29,CONSUMOS!A:A)</f>
        <v>0</v>
      </c>
    </row>
    <row r="31" spans="2:6" x14ac:dyDescent="0.25">
      <c r="C31" s="36" t="s">
        <v>225</v>
      </c>
      <c r="D31" s="36">
        <f>COUNTIFS(CONSUMOS!H:H,";S",CONSUMOS!I:I,"WAP")</f>
        <v>0</v>
      </c>
      <c r="F31" s="51">
        <f>SUMIFS(CONSUMOS!A:A,CONSUMOS!H:H,";S",CONSUMOS!I:I,"WAP")</f>
        <v>0</v>
      </c>
    </row>
    <row r="32" spans="2:6" x14ac:dyDescent="0.25">
      <c r="C32" s="36" t="s">
        <v>226</v>
      </c>
      <c r="D32" s="36">
        <f>COUNTIFS(CONSUMOS!H:H,";S",CONSUMOS!I:I,"WEB")</f>
        <v>0</v>
      </c>
      <c r="F32" s="51">
        <f>SUMIFS(CONSUMOS!A:A,CONSUMOS!H:H,";S",CONSUMOS!I:I,"WEB")</f>
        <v>0</v>
      </c>
    </row>
    <row r="33" spans="3:6" x14ac:dyDescent="0.25">
      <c r="C33" s="77" t="s">
        <v>227</v>
      </c>
    </row>
    <row r="34" spans="3:6" x14ac:dyDescent="0.25">
      <c r="C34" s="36" t="s">
        <v>117</v>
      </c>
      <c r="D34" s="36">
        <f>COUNTIF('DETALLE DE CONEXIONES'!BB:BB,"Contestone")</f>
        <v>0</v>
      </c>
      <c r="F34" s="51">
        <f>SUMIF('DETALLE DE CONEXIONES'!BB:BB,"Contestone",'DETALLE DE CONEXIONES'!P:P)</f>
        <v>0</v>
      </c>
    </row>
    <row r="35" spans="3:6" x14ac:dyDescent="0.25">
      <c r="C35" s="36" t="s">
        <v>109</v>
      </c>
      <c r="D35" s="36">
        <f>COUNTIF('DETALLE DE CONEXIONES'!AK:AK,"WAP;GUARDACONTACTOS")</f>
        <v>0</v>
      </c>
      <c r="F35" s="51">
        <f>SUMIF('DETALLE DE CONEXIONES'!AK:AK,"WAP;GUARDACONTACTOS",'DETALLE DE CONEXIONES'!P:P)</f>
        <v>0</v>
      </c>
    </row>
  </sheetData>
  <mergeCells count="4">
    <mergeCell ref="C26:F26"/>
    <mergeCell ref="C18:F18"/>
    <mergeCell ref="C11:F11"/>
    <mergeCell ref="C5:F5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T5000"/>
  <sheetViews>
    <sheetView tabSelected="1" workbookViewId="0">
      <pane ySplit="1" topLeftCell="A143" activePane="bottomLeft" state="frozen"/>
      <selection activeCell="T7" sqref="T7"/>
      <selection pane="bottomLeft" activeCell="I162" sqref="I162"/>
    </sheetView>
  </sheetViews>
  <sheetFormatPr baseColWidth="10" defaultRowHeight="15" x14ac:dyDescent="0.25"/>
  <cols>
    <col min="1" max="1" width="9.28515625" style="36" bestFit="1" customWidth="1"/>
    <col min="2" max="2" width="20.140625" style="36" bestFit="1" customWidth="1"/>
    <col min="3" max="3" width="20.5703125" style="36" bestFit="1" customWidth="1"/>
    <col min="4" max="4" width="24.85546875" style="36" bestFit="1" customWidth="1"/>
    <col min="5" max="5" width="23.85546875" style="36" bestFit="1" customWidth="1"/>
    <col min="6" max="6" width="11.7109375" style="36" bestFit="1" customWidth="1"/>
    <col min="7" max="7" width="18.5703125" style="36" bestFit="1" customWidth="1"/>
    <col min="8" max="8" width="16.85546875" style="36" bestFit="1" customWidth="1"/>
    <col min="9" max="9" width="12.28515625" style="36" bestFit="1" customWidth="1"/>
    <col min="10" max="10" width="15" style="36" bestFit="1" customWidth="1"/>
    <col min="11" max="11" width="13.5703125" style="36" bestFit="1" customWidth="1"/>
    <col min="12" max="12" width="15.5703125" style="36" bestFit="1" customWidth="1"/>
    <col min="13" max="13" width="12.42578125" style="36" bestFit="1" customWidth="1"/>
    <col min="14" max="14" width="20.5703125" style="36" bestFit="1" customWidth="1"/>
    <col min="15" max="15" width="13.140625" style="36" bestFit="1" customWidth="1"/>
    <col min="16" max="16" width="12" style="36" bestFit="1" customWidth="1"/>
    <col min="17" max="17" width="14.7109375" style="36" bestFit="1" customWidth="1"/>
    <col min="18" max="18" width="18.140625" style="36" bestFit="1" customWidth="1"/>
    <col min="19" max="19" width="17.5703125" style="36" bestFit="1" customWidth="1"/>
    <col min="20" max="16384" width="11.42578125" style="36"/>
  </cols>
  <sheetData>
    <row r="1" spans="1:19" x14ac:dyDescent="0.25">
      <c r="A1" s="94" t="s">
        <v>91</v>
      </c>
      <c r="B1" s="94" t="s">
        <v>106</v>
      </c>
      <c r="C1" s="94" t="s">
        <v>127</v>
      </c>
      <c r="D1" s="94" t="s">
        <v>114</v>
      </c>
      <c r="E1" s="94" t="s">
        <v>315</v>
      </c>
      <c r="F1" s="95" t="s">
        <v>105</v>
      </c>
      <c r="G1" s="96" t="s">
        <v>107</v>
      </c>
      <c r="H1" s="97" t="s">
        <v>314</v>
      </c>
      <c r="I1" s="97" t="s">
        <v>313</v>
      </c>
      <c r="J1" s="98" t="s">
        <v>310</v>
      </c>
      <c r="K1" s="98" t="s">
        <v>311</v>
      </c>
      <c r="L1" s="99" t="s">
        <v>155</v>
      </c>
      <c r="M1" s="99" t="s">
        <v>312</v>
      </c>
      <c r="N1" s="99" t="s">
        <v>309</v>
      </c>
      <c r="O1" s="99" t="s">
        <v>304</v>
      </c>
      <c r="P1" s="99" t="s">
        <v>305</v>
      </c>
      <c r="Q1" s="99" t="s">
        <v>306</v>
      </c>
      <c r="R1" s="100" t="s">
        <v>307</v>
      </c>
      <c r="S1" s="100" t="s">
        <v>308</v>
      </c>
    </row>
    <row r="2" spans="1:19" x14ac:dyDescent="0.25">
      <c r="A2" s="101">
        <f>'DETALLE DE CONEXIONES'!P2</f>
        <v>0</v>
      </c>
      <c r="B2" s="36" t="str">
        <f>'DETALLE DE CONEXIONES'!I2</f>
        <v>TRANSFERENCIA</v>
      </c>
      <c r="C2" s="36" t="str">
        <f>'DETALLE DE CONEXIONES'!BB2</f>
        <v>Desvio Nacional</v>
      </c>
      <c r="D2" s="36" t="str">
        <f>'DETALLE DE CONEXIONES'!E2</f>
        <v>999XXX1600</v>
      </c>
      <c r="E2" s="36">
        <f>LEN(D2)</f>
        <v>10</v>
      </c>
      <c r="F2" s="36">
        <f>IFERROR(LIMPIA('DETALLE DE CONEXIONES'!N2,1),0)</f>
        <v>1</v>
      </c>
      <c r="G2" s="36" t="str">
        <f>LEFT('DETALLE DE CONEXIONES'!BE2,3)</f>
        <v>SIU</v>
      </c>
      <c r="H2" s="36" t="str">
        <f>RIGHT('DETALLE DE CONEXIONES'!AK2,2)</f>
        <v/>
      </c>
      <c r="I2" s="36" t="str">
        <f>LEFT('DETALLE DE CONEXIONES'!AK2,3)</f>
        <v/>
      </c>
      <c r="J2" s="36" t="str">
        <f>LEFT('DETALLE DE CONEXIONES'!M2,4)</f>
        <v>0min</v>
      </c>
      <c r="K2" s="36" t="str">
        <f>IF(LEN('DETALLE DE CONEXIONES'!M2)&lt;12,(RIGHT('DETALLE DE CONEXIONES'!M2,5)),(RIGHT('DETALLE DE CONEXIONES'!M2,6)))</f>
        <v>3seg.</v>
      </c>
      <c r="L2" s="36">
        <f>IF(C2="Saliente Local",(IFERROR((LIMPIA(J2,1)),0)),0)</f>
        <v>0</v>
      </c>
      <c r="M2" s="36">
        <f>IF(C2="Saliente Nacional",(IFERROR((LIMPIA(J2,1)),0)),0)</f>
        <v>0</v>
      </c>
      <c r="N2" s="36">
        <f>IF(C2="Saliente Internacional",(IFERROR((LIMPIA(J2,1)),0)),0)</f>
        <v>0</v>
      </c>
      <c r="O2" s="36">
        <f>IF(C2="Saliente Local",(IFERROR((LIMPIA(K2,1)),0)),0)</f>
        <v>0</v>
      </c>
      <c r="P2" s="36">
        <f>IF(C2="Saliente Nacional",(IFERROR((LIMPIA(K2,1)),0)),0)</f>
        <v>0</v>
      </c>
      <c r="Q2" s="36">
        <f>IF(C2="Saliente Internacional",(IFERROR((LIMPIA(K2,1)),0)),0)</f>
        <v>0</v>
      </c>
      <c r="R2" s="36">
        <f>IF(SUM(O2:P2)&gt;0,(L2+M2+1),(L2+M2))</f>
        <v>0</v>
      </c>
      <c r="S2" s="36">
        <f>IF(Q2&gt;0,N2+1,N2)</f>
        <v>0</v>
      </c>
    </row>
    <row r="3" spans="1:19" x14ac:dyDescent="0.25">
      <c r="A3" s="101">
        <f>'DETALLE DE CONEXIONES'!P3</f>
        <v>0</v>
      </c>
      <c r="B3" s="36" t="str">
        <f>'DETALLE DE CONEXIONES'!I3</f>
        <v>TRANSFERENCIA</v>
      </c>
      <c r="C3" s="36" t="str">
        <f>'DETALLE DE CONEXIONES'!BB3</f>
        <v>Desvio Nacional</v>
      </c>
      <c r="D3" s="36" t="str">
        <f>'DETALLE DE CONEXIONES'!E3</f>
        <v>999XXX1600</v>
      </c>
      <c r="E3" s="36">
        <f t="shared" ref="E3:E66" si="0">LEN(D3)</f>
        <v>10</v>
      </c>
      <c r="F3" s="36">
        <f>IFERROR(LIMPIA('DETALLE DE CONEXIONES'!N3,1),0)</f>
        <v>1</v>
      </c>
      <c r="G3" s="36" t="str">
        <f>LEFT('DETALLE DE CONEXIONES'!BE3,3)</f>
        <v>SIU</v>
      </c>
      <c r="H3" s="36" t="str">
        <f>RIGHT('DETALLE DE CONEXIONES'!AK3,2)</f>
        <v/>
      </c>
      <c r="I3" s="36" t="str">
        <f>LEFT('DETALLE DE CONEXIONES'!AK3,3)</f>
        <v/>
      </c>
      <c r="J3" s="36" t="str">
        <f>LEFT('DETALLE DE CONEXIONES'!M3,3)</f>
        <v>0mi</v>
      </c>
      <c r="K3" s="36" t="str">
        <f>IF(LEN('DETALLE DE CONEXIONES'!M3)&lt;12,(RIGHT('DETALLE DE CONEXIONES'!M3,5)),(RIGHT('DETALLE DE CONEXIONES'!M3,6)))</f>
        <v>6seg.</v>
      </c>
      <c r="L3" s="36">
        <f>IF(C3="Saliente Local",(IFERROR((LIMPIA(J3,1)),0)),0)</f>
        <v>0</v>
      </c>
      <c r="M3" s="36">
        <f>IF(C3="Saliente Nacional",(IFERROR((LIMPIA(J3,1)),0)),0)</f>
        <v>0</v>
      </c>
      <c r="N3" s="36">
        <f>IF(C3="Saliente Internacional",(IFERROR((LIMPIA(J3,1)),0)),0)</f>
        <v>0</v>
      </c>
      <c r="O3" s="36">
        <f>IF(C3="Saliente Local",(IFERROR((LIMPIA(K3,1)),0)),0)</f>
        <v>0</v>
      </c>
      <c r="P3" s="36">
        <f>IF(C3="Saliente Nacional",(IFERROR((LIMPIA(K3,1)),0)),0)</f>
        <v>0</v>
      </c>
      <c r="Q3" s="36">
        <f>IF(C3="Saliente Internacional",(IFERROR((LIMPIA(K3,1)),0)),0)</f>
        <v>0</v>
      </c>
      <c r="R3" s="36">
        <f t="shared" ref="R3:R66" si="1">IF(SUM(O3:P3)&gt;0,(L3+M3+1),(L3+M3))</f>
        <v>0</v>
      </c>
      <c r="S3" s="36">
        <f t="shared" ref="S3:S66" si="2">IF(Q3&gt;0,N3+1,N3)</f>
        <v>0</v>
      </c>
    </row>
    <row r="4" spans="1:19" x14ac:dyDescent="0.25">
      <c r="A4" s="101">
        <f>'DETALLE DE CONEXIONES'!P4</f>
        <v>0</v>
      </c>
      <c r="B4" s="36" t="str">
        <f>'DETALLE DE CONEXIONES'!I4</f>
        <v>SALIENTE</v>
      </c>
      <c r="C4" s="36" t="str">
        <f>'DETALLE DE CONEXIONES'!BB4</f>
        <v>Saliente Local</v>
      </c>
      <c r="D4" s="36" t="str">
        <f>'DETALLE DE CONEXIONES'!E4</f>
        <v>999XXX4516</v>
      </c>
      <c r="E4" s="36">
        <f t="shared" si="0"/>
        <v>10</v>
      </c>
      <c r="F4" s="36">
        <f>IFERROR(LIMPIA('DETALLE DE CONEXIONES'!N4,1),0)</f>
        <v>2</v>
      </c>
      <c r="G4" s="36" t="str">
        <f>LEFT('DETALLE DE CONEXIONES'!BE4,3)</f>
        <v>NOF</v>
      </c>
      <c r="H4" s="36" t="str">
        <f>RIGHT('DETALLE DE CONEXIONES'!AK4,2)</f>
        <v/>
      </c>
      <c r="I4" s="36" t="str">
        <f>LEFT('DETALLE DE CONEXIONES'!AK4,3)</f>
        <v/>
      </c>
      <c r="J4" s="36" t="str">
        <f>LEFT('DETALLE DE CONEXIONES'!M4,3)</f>
        <v>1mi</v>
      </c>
      <c r="K4" s="36" t="str">
        <f>IF(LEN('DETALLE DE CONEXIONES'!M4)&lt;12,(RIGHT('DETALLE DE CONEXIONES'!M4,5)),(RIGHT('DETALLE DE CONEXIONES'!M4,6)))</f>
        <v>11seg.</v>
      </c>
      <c r="L4" s="36">
        <f>IF(C4="Saliente Local",(IFERROR((LIMPIA(J4,1)),0)),0)</f>
        <v>1</v>
      </c>
      <c r="M4" s="36">
        <f>IF(C4="Saliente Nacional",(IFERROR((LIMPIA(J4,1)),0)),0)</f>
        <v>0</v>
      </c>
      <c r="N4" s="36">
        <f>IF(C4="Saliente Internacional",(IFERROR((LIMPIA(J4,1)),0)),0)</f>
        <v>0</v>
      </c>
      <c r="O4" s="36">
        <f>IF(C4="Saliente Local",(IFERROR((LIMPIA(K4,1)),0)),0)</f>
        <v>11</v>
      </c>
      <c r="P4" s="36">
        <f>IF(C4="Saliente Nacional",(IFERROR((LIMPIA(K4,1)),0)),0)</f>
        <v>0</v>
      </c>
      <c r="Q4" s="36">
        <f>IF(C4="Saliente Internacional",(IFERROR((LIMPIA(K4,1)),0)),0)</f>
        <v>0</v>
      </c>
      <c r="R4" s="36">
        <f t="shared" si="1"/>
        <v>2</v>
      </c>
      <c r="S4" s="36">
        <f t="shared" si="2"/>
        <v>0</v>
      </c>
    </row>
    <row r="5" spans="1:19" x14ac:dyDescent="0.25">
      <c r="A5" s="101">
        <f>'DETALLE DE CONEXIONES'!P5</f>
        <v>0</v>
      </c>
      <c r="B5" s="36" t="str">
        <f>'DETALLE DE CONEXIONES'!I5</f>
        <v>ENTRANTE</v>
      </c>
      <c r="C5" s="36" t="str">
        <f>'DETALLE DE CONEXIONES'!BB5</f>
        <v>Entrante Local</v>
      </c>
      <c r="D5" s="36" t="str">
        <f>'DETALLE DE CONEXIONES'!E5</f>
        <v>999XXX1600</v>
      </c>
      <c r="E5" s="36">
        <f t="shared" si="0"/>
        <v>10</v>
      </c>
      <c r="F5" s="36">
        <f>IFERROR(LIMPIA('DETALLE DE CONEXIONES'!N5,1),0)</f>
        <v>1</v>
      </c>
      <c r="G5" s="36" t="str">
        <f>LEFT('DETALLE DE CONEXIONES'!BE5,3)</f>
        <v>NOF</v>
      </c>
      <c r="H5" s="36" t="str">
        <f>RIGHT('DETALLE DE CONEXIONES'!AK5,2)</f>
        <v/>
      </c>
      <c r="I5" s="36" t="str">
        <f>LEFT('DETALLE DE CONEXIONES'!AK5,3)</f>
        <v/>
      </c>
      <c r="J5" s="36" t="str">
        <f>LEFT('DETALLE DE CONEXIONES'!M5,3)</f>
        <v>0mi</v>
      </c>
      <c r="K5" s="36" t="str">
        <f>IF(LEN('DETALLE DE CONEXIONES'!M5)&lt;12,(RIGHT('DETALLE DE CONEXIONES'!M5,5)),(RIGHT('DETALLE DE CONEXIONES'!M5,6)))</f>
        <v>10seg.</v>
      </c>
      <c r="L5" s="36">
        <f>IF(C5="Saliente Local",(IFERROR((LIMPIA(J5,1)),0)),0)</f>
        <v>0</v>
      </c>
      <c r="M5" s="36">
        <f>IF(C5="Saliente Nacional",(IFERROR((LIMPIA(J5,1)),0)),0)</f>
        <v>0</v>
      </c>
      <c r="N5" s="36">
        <f>IF(C5="Saliente Internacional",(IFERROR((LIMPIA(J5,1)),0)),0)</f>
        <v>0</v>
      </c>
      <c r="O5" s="36">
        <f>IF(C5="Saliente Local",(IFERROR((LIMPIA(K5,1)),0)),0)</f>
        <v>0</v>
      </c>
      <c r="P5" s="36">
        <f>IF(C5="Saliente Nacional",(IFERROR((LIMPIA(K5,1)),0)),0)</f>
        <v>0</v>
      </c>
      <c r="Q5" s="36">
        <f>IF(C5="Saliente Internacional",(IFERROR((LIMPIA(K5,1)),0)),0)</f>
        <v>0</v>
      </c>
      <c r="R5" s="36">
        <f t="shared" si="1"/>
        <v>0</v>
      </c>
      <c r="S5" s="36">
        <f t="shared" si="2"/>
        <v>0</v>
      </c>
    </row>
    <row r="6" spans="1:19" x14ac:dyDescent="0.25">
      <c r="A6" s="101">
        <f>'DETALLE DE CONEXIONES'!P6</f>
        <v>0</v>
      </c>
      <c r="B6" s="36" t="str">
        <f>'DETALLE DE CONEXIONES'!I6</f>
        <v>SALIENTE</v>
      </c>
      <c r="C6" s="36" t="str">
        <f>'DETALLE DE CONEXIONES'!BB6</f>
        <v>Saliente Local</v>
      </c>
      <c r="D6" s="36" t="str">
        <f>'DETALLE DE CONEXIONES'!E6</f>
        <v>999XXX4516</v>
      </c>
      <c r="E6" s="36">
        <f t="shared" si="0"/>
        <v>10</v>
      </c>
      <c r="F6" s="36">
        <f>IFERROR(LIMPIA('DETALLE DE CONEXIONES'!N6,1),0)</f>
        <v>1</v>
      </c>
      <c r="G6" s="36" t="str">
        <f>LEFT('DETALLE DE CONEXIONES'!BE6,3)</f>
        <v>NOF</v>
      </c>
      <c r="H6" s="36" t="str">
        <f>RIGHT('DETALLE DE CONEXIONES'!AK6,2)</f>
        <v/>
      </c>
      <c r="I6" s="36" t="str">
        <f>LEFT('DETALLE DE CONEXIONES'!AK6,3)</f>
        <v/>
      </c>
      <c r="J6" s="36" t="str">
        <f>LEFT('DETALLE DE CONEXIONES'!M6,3)</f>
        <v>0mi</v>
      </c>
      <c r="K6" s="36" t="str">
        <f>IF(LEN('DETALLE DE CONEXIONES'!M6)&lt;12,(RIGHT('DETALLE DE CONEXIONES'!M6,5)),(RIGHT('DETALLE DE CONEXIONES'!M6,6)))</f>
        <v>58seg.</v>
      </c>
      <c r="L6" s="36">
        <f>IF(C6="Saliente Local",(IFERROR((LIMPIA(J6,1)),0)),0)</f>
        <v>0</v>
      </c>
      <c r="M6" s="36">
        <f>IF(C6="Saliente Nacional",(IFERROR((LIMPIA(J6,1)),0)),0)</f>
        <v>0</v>
      </c>
      <c r="N6" s="36">
        <f>IF(C6="Saliente Internacional",(IFERROR((LIMPIA(J6,1)),0)),0)</f>
        <v>0</v>
      </c>
      <c r="O6" s="36">
        <f>IF(C6="Saliente Local",(IFERROR((LIMPIA(K6,1)),0)),0)</f>
        <v>58</v>
      </c>
      <c r="P6" s="36">
        <f>IF(C6="Saliente Nacional",(IFERROR((LIMPIA(K6,1)),0)),0)</f>
        <v>0</v>
      </c>
      <c r="Q6" s="36">
        <f>IF(C6="Saliente Internacional",(IFERROR((LIMPIA(K6,1)),0)),0)</f>
        <v>0</v>
      </c>
      <c r="R6" s="36">
        <f t="shared" si="1"/>
        <v>1</v>
      </c>
      <c r="S6" s="36">
        <f t="shared" si="2"/>
        <v>0</v>
      </c>
    </row>
    <row r="7" spans="1:19" x14ac:dyDescent="0.25">
      <c r="A7" s="101">
        <f>'DETALLE DE CONEXIONES'!P7</f>
        <v>0</v>
      </c>
      <c r="B7" s="36" t="str">
        <f>'DETALLE DE CONEXIONES'!I7</f>
        <v>SALIENTE</v>
      </c>
      <c r="C7" s="36" t="str">
        <f>'DETALLE DE CONEXIONES'!BB7</f>
        <v>Saliente Local</v>
      </c>
      <c r="D7" s="36" t="str">
        <f>'DETALLE DE CONEXIONES'!E7</f>
        <v>999XXX2109</v>
      </c>
      <c r="E7" s="36">
        <f t="shared" si="0"/>
        <v>10</v>
      </c>
      <c r="F7" s="36">
        <f>IFERROR(LIMPIA('DETALLE DE CONEXIONES'!N7,1),0)</f>
        <v>2</v>
      </c>
      <c r="G7" s="36" t="str">
        <f>LEFT('DETALLE DE CONEXIONES'!BE7,3)</f>
        <v>NOF</v>
      </c>
      <c r="H7" s="36" t="str">
        <f>RIGHT('DETALLE DE CONEXIONES'!AK7,2)</f>
        <v/>
      </c>
      <c r="I7" s="36" t="str">
        <f>LEFT('DETALLE DE CONEXIONES'!AK7,3)</f>
        <v/>
      </c>
      <c r="J7" s="36" t="str">
        <f>LEFT('DETALLE DE CONEXIONES'!M7,3)</f>
        <v>1mi</v>
      </c>
      <c r="K7" s="36" t="str">
        <f>IF(LEN('DETALLE DE CONEXIONES'!M7)&lt;12,(RIGHT('DETALLE DE CONEXIONES'!M7,5)),(RIGHT('DETALLE DE CONEXIONES'!M7,6)))</f>
        <v>14seg.</v>
      </c>
      <c r="L7" s="36">
        <f>IF(C7="Saliente Local",(IFERROR((LIMPIA(J7,1)),0)),0)</f>
        <v>1</v>
      </c>
      <c r="M7" s="36">
        <f>IF(C7="Saliente Nacional",(IFERROR((LIMPIA(J7,1)),0)),0)</f>
        <v>0</v>
      </c>
      <c r="N7" s="36">
        <f>IF(C7="Saliente Internacional",(IFERROR((LIMPIA(J7,1)),0)),0)</f>
        <v>0</v>
      </c>
      <c r="O7" s="36">
        <f>IF(C7="Saliente Local",(IFERROR((LIMPIA(K7,1)),0)),0)</f>
        <v>14</v>
      </c>
      <c r="P7" s="36">
        <f>IF(C7="Saliente Nacional",(IFERROR((LIMPIA(K7,1)),0)),0)</f>
        <v>0</v>
      </c>
      <c r="Q7" s="36">
        <f>IF(C7="Saliente Internacional",(IFERROR((LIMPIA(K7,1)),0)),0)</f>
        <v>0</v>
      </c>
      <c r="R7" s="36">
        <f t="shared" si="1"/>
        <v>2</v>
      </c>
      <c r="S7" s="36">
        <f t="shared" si="2"/>
        <v>0</v>
      </c>
    </row>
    <row r="8" spans="1:19" x14ac:dyDescent="0.25">
      <c r="A8" s="101">
        <f>'DETALLE DE CONEXIONES'!P8</f>
        <v>0</v>
      </c>
      <c r="B8" s="36" t="str">
        <f>'DETALLE DE CONEXIONES'!I8</f>
        <v>SALIENTE</v>
      </c>
      <c r="C8" s="36" t="str">
        <f>'DETALLE DE CONEXIONES'!BB8</f>
        <v>Saliente Local</v>
      </c>
      <c r="D8" s="36" t="str">
        <f>'DETALLE DE CONEXIONES'!E8</f>
        <v>999XXX3420</v>
      </c>
      <c r="E8" s="36">
        <f t="shared" si="0"/>
        <v>10</v>
      </c>
      <c r="F8" s="36">
        <f>IFERROR(LIMPIA('DETALLE DE CONEXIONES'!N8,1),0)</f>
        <v>1</v>
      </c>
      <c r="G8" s="36" t="str">
        <f>LEFT('DETALLE DE CONEXIONES'!BE8,3)</f>
        <v>NOF</v>
      </c>
      <c r="H8" s="36" t="str">
        <f>RIGHT('DETALLE DE CONEXIONES'!AK8,2)</f>
        <v/>
      </c>
      <c r="I8" s="36" t="str">
        <f>LEFT('DETALLE DE CONEXIONES'!AK8,3)</f>
        <v/>
      </c>
      <c r="J8" s="36" t="str">
        <f>LEFT('DETALLE DE CONEXIONES'!M8,3)</f>
        <v>0mi</v>
      </c>
      <c r="K8" s="36" t="str">
        <f>IF(LEN('DETALLE DE CONEXIONES'!M8)&lt;12,(RIGHT('DETALLE DE CONEXIONES'!M8,5)),(RIGHT('DETALLE DE CONEXIONES'!M8,6)))</f>
        <v>51seg.</v>
      </c>
      <c r="L8" s="36">
        <f>IF(C8="Saliente Local",(IFERROR((LIMPIA(J8,1)),0)),0)</f>
        <v>0</v>
      </c>
      <c r="M8" s="36">
        <f>IF(C8="Saliente Nacional",(IFERROR((LIMPIA(J8,1)),0)),0)</f>
        <v>0</v>
      </c>
      <c r="N8" s="36">
        <f>IF(C8="Saliente Internacional",(IFERROR((LIMPIA(J8,1)),0)),0)</f>
        <v>0</v>
      </c>
      <c r="O8" s="36">
        <f>IF(C8="Saliente Local",(IFERROR((LIMPIA(K8,1)),0)),0)</f>
        <v>51</v>
      </c>
      <c r="P8" s="36">
        <f>IF(C8="Saliente Nacional",(IFERROR((LIMPIA(K8,1)),0)),0)</f>
        <v>0</v>
      </c>
      <c r="Q8" s="36">
        <f>IF(C8="Saliente Internacional",(IFERROR((LIMPIA(K8,1)),0)),0)</f>
        <v>0</v>
      </c>
      <c r="R8" s="36">
        <f t="shared" si="1"/>
        <v>1</v>
      </c>
      <c r="S8" s="36">
        <f t="shared" si="2"/>
        <v>0</v>
      </c>
    </row>
    <row r="9" spans="1:19" x14ac:dyDescent="0.25">
      <c r="A9" s="101">
        <f>'DETALLE DE CONEXIONES'!P9</f>
        <v>0</v>
      </c>
      <c r="B9" s="36" t="str">
        <f>'DETALLE DE CONEXIONES'!I9</f>
        <v>SALIENTE</v>
      </c>
      <c r="C9" s="36" t="str">
        <f>'DETALLE DE CONEXIONES'!BB9</f>
        <v>Saliente Local</v>
      </c>
      <c r="D9" s="36" t="str">
        <f>'DETALLE DE CONEXIONES'!E9</f>
        <v>999XXX4516</v>
      </c>
      <c r="E9" s="36">
        <f t="shared" si="0"/>
        <v>10</v>
      </c>
      <c r="F9" s="36">
        <f>IFERROR(LIMPIA('DETALLE DE CONEXIONES'!N9,1),0)</f>
        <v>4</v>
      </c>
      <c r="G9" s="36" t="str">
        <f>LEFT('DETALLE DE CONEXIONES'!BE9,3)</f>
        <v>NOF</v>
      </c>
      <c r="H9" s="36" t="str">
        <f>RIGHT('DETALLE DE CONEXIONES'!AK9,2)</f>
        <v/>
      </c>
      <c r="I9" s="36" t="str">
        <f>LEFT('DETALLE DE CONEXIONES'!AK9,3)</f>
        <v/>
      </c>
      <c r="J9" s="36" t="str">
        <f>LEFT('DETALLE DE CONEXIONES'!M9,3)</f>
        <v>3mi</v>
      </c>
      <c r="K9" s="36" t="str">
        <f>IF(LEN('DETALLE DE CONEXIONES'!M9)&lt;12,(RIGHT('DETALLE DE CONEXIONES'!M9,5)),(RIGHT('DETALLE DE CONEXIONES'!M9,6)))</f>
        <v>36seg.</v>
      </c>
      <c r="L9" s="36">
        <f>IF(C9="Saliente Local",(IFERROR((LIMPIA(J9,1)),0)),0)</f>
        <v>3</v>
      </c>
      <c r="M9" s="36">
        <f>IF(C9="Saliente Nacional",(IFERROR((LIMPIA(J9,1)),0)),0)</f>
        <v>0</v>
      </c>
      <c r="N9" s="36">
        <f>IF(C9="Saliente Internacional",(IFERROR((LIMPIA(J9,1)),0)),0)</f>
        <v>0</v>
      </c>
      <c r="O9" s="36">
        <f>IF(C9="Saliente Local",(IFERROR((LIMPIA(K9,1)),0)),0)</f>
        <v>36</v>
      </c>
      <c r="P9" s="36">
        <f>IF(C9="Saliente Nacional",(IFERROR((LIMPIA(K9,1)),0)),0)</f>
        <v>0</v>
      </c>
      <c r="Q9" s="36">
        <f>IF(C9="Saliente Internacional",(IFERROR((LIMPIA(K9,1)),0)),0)</f>
        <v>0</v>
      </c>
      <c r="R9" s="36">
        <f t="shared" si="1"/>
        <v>4</v>
      </c>
      <c r="S9" s="36">
        <f t="shared" si="2"/>
        <v>0</v>
      </c>
    </row>
    <row r="10" spans="1:19" x14ac:dyDescent="0.25">
      <c r="A10" s="101">
        <f>'DETALLE DE CONEXIONES'!P10</f>
        <v>0</v>
      </c>
      <c r="B10" s="36" t="str">
        <f>'DETALLE DE CONEXIONES'!I10</f>
        <v>SALIENTE</v>
      </c>
      <c r="C10" s="36" t="str">
        <f>'DETALLE DE CONEXIONES'!BB10</f>
        <v>Saliente Local</v>
      </c>
      <c r="D10" s="36" t="str">
        <f>'DETALLE DE CONEXIONES'!E10</f>
        <v>999XXX2109</v>
      </c>
      <c r="E10" s="36">
        <f t="shared" si="0"/>
        <v>10</v>
      </c>
      <c r="F10" s="36">
        <f>IFERROR(LIMPIA('DETALLE DE CONEXIONES'!N10,1),0)</f>
        <v>4</v>
      </c>
      <c r="G10" s="36" t="str">
        <f>LEFT('DETALLE DE CONEXIONES'!BE10,3)</f>
        <v>NOF</v>
      </c>
      <c r="H10" s="36" t="str">
        <f>RIGHT('DETALLE DE CONEXIONES'!AK10,2)</f>
        <v/>
      </c>
      <c r="I10" s="36" t="str">
        <f>LEFT('DETALLE DE CONEXIONES'!AK10,3)</f>
        <v/>
      </c>
      <c r="J10" s="36" t="str">
        <f>LEFT('DETALLE DE CONEXIONES'!M10,3)</f>
        <v>3mi</v>
      </c>
      <c r="K10" s="36" t="str">
        <f>IF(LEN('DETALLE DE CONEXIONES'!M10)&lt;12,(RIGHT('DETALLE DE CONEXIONES'!M10,5)),(RIGHT('DETALLE DE CONEXIONES'!M10,6)))</f>
        <v>49seg.</v>
      </c>
      <c r="L10" s="36">
        <f>IF(C10="Saliente Local",(IFERROR((LIMPIA(J10,1)),0)),0)</f>
        <v>3</v>
      </c>
      <c r="M10" s="36">
        <f>IF(C10="Saliente Nacional",(IFERROR((LIMPIA(J10,1)),0)),0)</f>
        <v>0</v>
      </c>
      <c r="N10" s="36">
        <f>IF(C10="Saliente Internacional",(IFERROR((LIMPIA(J10,1)),0)),0)</f>
        <v>0</v>
      </c>
      <c r="O10" s="36">
        <f>IF(C10="Saliente Local",(IFERROR((LIMPIA(K10,1)),0)),0)</f>
        <v>49</v>
      </c>
      <c r="P10" s="36">
        <f>IF(C10="Saliente Nacional",(IFERROR((LIMPIA(K10,1)),0)),0)</f>
        <v>0</v>
      </c>
      <c r="Q10" s="36">
        <f>IF(C10="Saliente Internacional",(IFERROR((LIMPIA(K10,1)),0)),0)</f>
        <v>0</v>
      </c>
      <c r="R10" s="36">
        <f t="shared" si="1"/>
        <v>4</v>
      </c>
      <c r="S10" s="36">
        <f t="shared" si="2"/>
        <v>0</v>
      </c>
    </row>
    <row r="11" spans="1:19" x14ac:dyDescent="0.25">
      <c r="A11" s="101">
        <f>'DETALLE DE CONEXIONES'!P11</f>
        <v>0</v>
      </c>
      <c r="B11" s="36" t="str">
        <f>'DETALLE DE CONEXIONES'!I11</f>
        <v>SALIENTE</v>
      </c>
      <c r="C11" s="36" t="str">
        <f>'DETALLE DE CONEXIONES'!BB11</f>
        <v>Saliente Local</v>
      </c>
      <c r="D11" s="36" t="str">
        <f>'DETALLE DE CONEXIONES'!E11</f>
        <v>999XXX3420</v>
      </c>
      <c r="E11" s="36">
        <f t="shared" si="0"/>
        <v>10</v>
      </c>
      <c r="F11" s="36">
        <f>IFERROR(LIMPIA('DETALLE DE CONEXIONES'!N11,1),0)</f>
        <v>3</v>
      </c>
      <c r="G11" s="36" t="str">
        <f>LEFT('DETALLE DE CONEXIONES'!BE11,3)</f>
        <v>NOF</v>
      </c>
      <c r="H11" s="36" t="str">
        <f>RIGHT('DETALLE DE CONEXIONES'!AK11,2)</f>
        <v/>
      </c>
      <c r="I11" s="36" t="str">
        <f>LEFT('DETALLE DE CONEXIONES'!AK11,3)</f>
        <v/>
      </c>
      <c r="J11" s="36" t="str">
        <f>LEFT('DETALLE DE CONEXIONES'!M11,3)</f>
        <v>2mi</v>
      </c>
      <c r="K11" s="36" t="str">
        <f>IF(LEN('DETALLE DE CONEXIONES'!M11)&lt;12,(RIGHT('DETALLE DE CONEXIONES'!M11,5)),(RIGHT('DETALLE DE CONEXIONES'!M11,6)))</f>
        <v>10seg.</v>
      </c>
      <c r="L11" s="36">
        <f>IF(C11="Saliente Local",(IFERROR((LIMPIA(J11,1)),0)),0)</f>
        <v>2</v>
      </c>
      <c r="M11" s="36">
        <f>IF(C11="Saliente Nacional",(IFERROR((LIMPIA(J11,1)),0)),0)</f>
        <v>0</v>
      </c>
      <c r="N11" s="36">
        <f>IF(C11="Saliente Internacional",(IFERROR((LIMPIA(J11,1)),0)),0)</f>
        <v>0</v>
      </c>
      <c r="O11" s="36">
        <f>IF(C11="Saliente Local",(IFERROR((LIMPIA(K11,1)),0)),0)</f>
        <v>10</v>
      </c>
      <c r="P11" s="36">
        <f>IF(C11="Saliente Nacional",(IFERROR((LIMPIA(K11,1)),0)),0)</f>
        <v>0</v>
      </c>
      <c r="Q11" s="36">
        <f>IF(C11="Saliente Internacional",(IFERROR((LIMPIA(K11,1)),0)),0)</f>
        <v>0</v>
      </c>
      <c r="R11" s="36">
        <f t="shared" si="1"/>
        <v>3</v>
      </c>
      <c r="S11" s="36">
        <f t="shared" si="2"/>
        <v>0</v>
      </c>
    </row>
    <row r="12" spans="1:19" x14ac:dyDescent="0.25">
      <c r="A12" s="101">
        <f>'DETALLE DE CONEXIONES'!P12</f>
        <v>0</v>
      </c>
      <c r="B12" s="36" t="str">
        <f>'DETALLE DE CONEXIONES'!I12</f>
        <v>GPRS</v>
      </c>
      <c r="C12" s="36" t="str">
        <f>'DETALLE DE CONEXIONES'!BB12</f>
        <v>RS</v>
      </c>
      <c r="D12" s="36" t="str">
        <f>'DETALLE DE CONEXIONES'!E12</f>
        <v>internet.itelcelXXXm-3G</v>
      </c>
      <c r="E12" s="36">
        <f t="shared" si="0"/>
        <v>23</v>
      </c>
      <c r="F12" s="36">
        <f>IFERROR(LIMPIA('DETALLE DE CONEXIONES'!N12,1),0)</f>
        <v>0</v>
      </c>
      <c r="G12" s="36" t="str">
        <f>LEFT('DETALLE DE CONEXIONES'!BE12,3)</f>
        <v/>
      </c>
      <c r="H12" s="36" t="str">
        <f>RIGHT('DETALLE DE CONEXIONES'!AK12,2)</f>
        <v>-1</v>
      </c>
      <c r="I12" s="36" t="str">
        <f>LEFT('DETALLE DE CONEXIONES'!AK12,3)</f>
        <v>RS;</v>
      </c>
      <c r="J12" s="36" t="str">
        <f>LEFT('DETALLE DE CONEXIONES'!M12,3)</f>
        <v>0mi</v>
      </c>
      <c r="K12" s="36" t="str">
        <f>IF(LEN('DETALLE DE CONEXIONES'!M12)&lt;12,(RIGHT('DETALLE DE CONEXIONES'!M12,5)),(RIGHT('DETALLE DE CONEXIONES'!M12,6)))</f>
        <v xml:space="preserve">min. </v>
      </c>
      <c r="L12" s="36">
        <f>IF(C12="Saliente Local",(IFERROR((LIMPIA(J12,1)),0)),0)</f>
        <v>0</v>
      </c>
      <c r="M12" s="36">
        <f>IF(C12="Saliente Nacional",(IFERROR((LIMPIA(J12,1)),0)),0)</f>
        <v>0</v>
      </c>
      <c r="N12" s="36">
        <f>IF(C12="Saliente Internacional",(IFERROR((LIMPIA(J12,1)),0)),0)</f>
        <v>0</v>
      </c>
      <c r="O12" s="36">
        <f>IF(C12="Saliente Local",(IFERROR((LIMPIA(K12,1)),0)),0)</f>
        <v>0</v>
      </c>
      <c r="P12" s="36">
        <f>IF(C12="Saliente Nacional",(IFERROR((LIMPIA(K12,1)),0)),0)</f>
        <v>0</v>
      </c>
      <c r="Q12" s="36">
        <f>IF(C12="Saliente Internacional",(IFERROR((LIMPIA(K12,1)),0)),0)</f>
        <v>0</v>
      </c>
      <c r="R12" s="36">
        <f t="shared" si="1"/>
        <v>0</v>
      </c>
      <c r="S12" s="36">
        <f t="shared" si="2"/>
        <v>0</v>
      </c>
    </row>
    <row r="13" spans="1:19" x14ac:dyDescent="0.25">
      <c r="A13" s="101">
        <f>'DETALLE DE CONEXIONES'!P13</f>
        <v>0</v>
      </c>
      <c r="B13" s="36" t="str">
        <f>'DETALLE DE CONEXIONES'!I13</f>
        <v>GPRS</v>
      </c>
      <c r="C13" s="36" t="str">
        <f>'DETALLE DE CONEXIONES'!BB13</f>
        <v>MENSAJERO</v>
      </c>
      <c r="D13" s="36" t="str">
        <f>'DETALLE DE CONEXIONES'!E13</f>
        <v>internet.itelcel.coXXXGLTE</v>
      </c>
      <c r="E13" s="36">
        <f t="shared" si="0"/>
        <v>26</v>
      </c>
      <c r="F13" s="36">
        <f>IFERROR(LIMPIA('DETALLE DE CONEXIONES'!N13,1),0)</f>
        <v>0</v>
      </c>
      <c r="G13" s="36" t="str">
        <f>LEFT('DETALLE DE CONEXIONES'!BE13,3)</f>
        <v/>
      </c>
      <c r="H13" s="36" t="str">
        <f>RIGHT('DETALLE DE CONEXIONES'!AK13,2)</f>
        <v>-1</v>
      </c>
      <c r="I13" s="36" t="str">
        <f>LEFT('DETALLE DE CONEXIONES'!AK13,3)</f>
        <v>MEN</v>
      </c>
      <c r="J13" s="36" t="str">
        <f>LEFT('DETALLE DE CONEXIONES'!M13,3)</f>
        <v>0mi</v>
      </c>
      <c r="K13" s="36" t="str">
        <f>IF(LEN('DETALLE DE CONEXIONES'!M13)&lt;12,(RIGHT('DETALLE DE CONEXIONES'!M13,5)),(RIGHT('DETALLE DE CONEXIONES'!M13,6)))</f>
        <v xml:space="preserve">min. </v>
      </c>
      <c r="L13" s="36">
        <f>IF(C13="Saliente Local",(IFERROR((LIMPIA(J13,1)),0)),0)</f>
        <v>0</v>
      </c>
      <c r="M13" s="36">
        <f>IF(C13="Saliente Nacional",(IFERROR((LIMPIA(J13,1)),0)),0)</f>
        <v>0</v>
      </c>
      <c r="N13" s="36">
        <f>IF(C13="Saliente Internacional",(IFERROR((LIMPIA(J13,1)),0)),0)</f>
        <v>0</v>
      </c>
      <c r="O13" s="36">
        <f>IF(C13="Saliente Local",(IFERROR((LIMPIA(K13,1)),0)),0)</f>
        <v>0</v>
      </c>
      <c r="P13" s="36">
        <f>IF(C13="Saliente Nacional",(IFERROR((LIMPIA(K13,1)),0)),0)</f>
        <v>0</v>
      </c>
      <c r="Q13" s="36">
        <f>IF(C13="Saliente Internacional",(IFERROR((LIMPIA(K13,1)),0)),0)</f>
        <v>0</v>
      </c>
      <c r="R13" s="36">
        <f t="shared" si="1"/>
        <v>0</v>
      </c>
      <c r="S13" s="36">
        <f t="shared" si="2"/>
        <v>0</v>
      </c>
    </row>
    <row r="14" spans="1:19" x14ac:dyDescent="0.25">
      <c r="A14" s="101">
        <f>'DETALLE DE CONEXIONES'!P14</f>
        <v>0</v>
      </c>
      <c r="B14" s="36" t="str">
        <f>'DETALLE DE CONEXIONES'!I14</f>
        <v>GPRS</v>
      </c>
      <c r="C14" s="36" t="str">
        <f>'DETALLE DE CONEXIONES'!BB14</f>
        <v>RS</v>
      </c>
      <c r="D14" s="36" t="str">
        <f>'DETALLE DE CONEXIONES'!E14</f>
        <v>internet.itelcel.coXXXGLTE</v>
      </c>
      <c r="E14" s="36">
        <f t="shared" si="0"/>
        <v>26</v>
      </c>
      <c r="F14" s="36">
        <f>IFERROR(LIMPIA('DETALLE DE CONEXIONES'!N14,1),0)</f>
        <v>0</v>
      </c>
      <c r="G14" s="36" t="str">
        <f>LEFT('DETALLE DE CONEXIONES'!BE14,3)</f>
        <v/>
      </c>
      <c r="H14" s="36" t="str">
        <f>RIGHT('DETALLE DE CONEXIONES'!AK14,2)</f>
        <v>-1</v>
      </c>
      <c r="I14" s="36" t="str">
        <f>LEFT('DETALLE DE CONEXIONES'!AK14,3)</f>
        <v>RS;</v>
      </c>
      <c r="J14" s="36" t="str">
        <f>LEFT('DETALLE DE CONEXIONES'!M14,3)</f>
        <v>0mi</v>
      </c>
      <c r="K14" s="36" t="str">
        <f>IF(LEN('DETALLE DE CONEXIONES'!M14)&lt;12,(RIGHT('DETALLE DE CONEXIONES'!M14,5)),(RIGHT('DETALLE DE CONEXIONES'!M14,6)))</f>
        <v xml:space="preserve">min. </v>
      </c>
      <c r="L14" s="36">
        <f>IF(C14="Saliente Local",(IFERROR((LIMPIA(J14,1)),0)),0)</f>
        <v>0</v>
      </c>
      <c r="M14" s="36">
        <f>IF(C14="Saliente Nacional",(IFERROR((LIMPIA(J14,1)),0)),0)</f>
        <v>0</v>
      </c>
      <c r="N14" s="36">
        <f>IF(C14="Saliente Internacional",(IFERROR((LIMPIA(J14,1)),0)),0)</f>
        <v>0</v>
      </c>
      <c r="O14" s="36">
        <f>IF(C14="Saliente Local",(IFERROR((LIMPIA(K14,1)),0)),0)</f>
        <v>0</v>
      </c>
      <c r="P14" s="36">
        <f>IF(C14="Saliente Nacional",(IFERROR((LIMPIA(K14,1)),0)),0)</f>
        <v>0</v>
      </c>
      <c r="Q14" s="36">
        <f>IF(C14="Saliente Internacional",(IFERROR((LIMPIA(K14,1)),0)),0)</f>
        <v>0</v>
      </c>
      <c r="R14" s="36">
        <f t="shared" si="1"/>
        <v>0</v>
      </c>
      <c r="S14" s="36">
        <f t="shared" si="2"/>
        <v>0</v>
      </c>
    </row>
    <row r="15" spans="1:19" x14ac:dyDescent="0.25">
      <c r="A15" s="101">
        <f>'DETALLE DE CONEXIONES'!P15</f>
        <v>0</v>
      </c>
      <c r="B15" s="36" t="str">
        <f>'DETALLE DE CONEXIONES'!I15</f>
        <v>SALIENTE</v>
      </c>
      <c r="C15" s="36" t="str">
        <f>'DETALLE DE CONEXIONES'!BB15</f>
        <v>Saliente Local</v>
      </c>
      <c r="D15" s="36" t="str">
        <f>'DETALLE DE CONEXIONES'!E15</f>
        <v>999XXX3420</v>
      </c>
      <c r="E15" s="36">
        <f t="shared" si="0"/>
        <v>10</v>
      </c>
      <c r="F15" s="36">
        <f>IFERROR(LIMPIA('DETALLE DE CONEXIONES'!N15,1),0)</f>
        <v>1</v>
      </c>
      <c r="G15" s="36" t="str">
        <f>LEFT('DETALLE DE CONEXIONES'!BE15,3)</f>
        <v>NOF</v>
      </c>
      <c r="H15" s="36" t="str">
        <f>RIGHT('DETALLE DE CONEXIONES'!AK15,2)</f>
        <v/>
      </c>
      <c r="I15" s="36" t="str">
        <f>LEFT('DETALLE DE CONEXIONES'!AK15,3)</f>
        <v/>
      </c>
      <c r="J15" s="36" t="str">
        <f>LEFT('DETALLE DE CONEXIONES'!M15,3)</f>
        <v>0mi</v>
      </c>
      <c r="K15" s="36" t="str">
        <f>IF(LEN('DETALLE DE CONEXIONES'!M15)&lt;12,(RIGHT('DETALLE DE CONEXIONES'!M15,5)),(RIGHT('DETALLE DE CONEXIONES'!M15,6)))</f>
        <v>58seg.</v>
      </c>
      <c r="L15" s="36">
        <f>IF(C15="Saliente Local",(IFERROR((LIMPIA(J15,1)),0)),0)</f>
        <v>0</v>
      </c>
      <c r="M15" s="36">
        <f>IF(C15="Saliente Nacional",(IFERROR((LIMPIA(J15,1)),0)),0)</f>
        <v>0</v>
      </c>
      <c r="N15" s="36">
        <f>IF(C15="Saliente Internacional",(IFERROR((LIMPIA(J15,1)),0)),0)</f>
        <v>0</v>
      </c>
      <c r="O15" s="36">
        <f>IF(C15="Saliente Local",(IFERROR((LIMPIA(K15,1)),0)),0)</f>
        <v>58</v>
      </c>
      <c r="P15" s="36">
        <f>IF(C15="Saliente Nacional",(IFERROR((LIMPIA(K15,1)),0)),0)</f>
        <v>0</v>
      </c>
      <c r="Q15" s="36">
        <f>IF(C15="Saliente Internacional",(IFERROR((LIMPIA(K15,1)),0)),0)</f>
        <v>0</v>
      </c>
      <c r="R15" s="36">
        <f t="shared" si="1"/>
        <v>1</v>
      </c>
      <c r="S15" s="36">
        <f t="shared" si="2"/>
        <v>0</v>
      </c>
    </row>
    <row r="16" spans="1:19" x14ac:dyDescent="0.25">
      <c r="A16" s="101">
        <f>'DETALLE DE CONEXIONES'!P16</f>
        <v>0</v>
      </c>
      <c r="B16" s="36" t="str">
        <f>'DETALLE DE CONEXIONES'!I16</f>
        <v>GPRS</v>
      </c>
      <c r="C16" s="36" t="str">
        <f>'DETALLE DE CONEXIONES'!BB16</f>
        <v>MENSAJERO</v>
      </c>
      <c r="D16" s="36" t="str">
        <f>'DETALLE DE CONEXIONES'!E16</f>
        <v>internet.itelcel.coXXXGLTE</v>
      </c>
      <c r="E16" s="36">
        <f t="shared" si="0"/>
        <v>26</v>
      </c>
      <c r="F16" s="36">
        <f>IFERROR(LIMPIA('DETALLE DE CONEXIONES'!N16,1),0)</f>
        <v>0</v>
      </c>
      <c r="G16" s="36" t="str">
        <f>LEFT('DETALLE DE CONEXIONES'!BE16,3)</f>
        <v/>
      </c>
      <c r="H16" s="36" t="str">
        <f>RIGHT('DETALLE DE CONEXIONES'!AK16,2)</f>
        <v>-1</v>
      </c>
      <c r="I16" s="36" t="str">
        <f>LEFT('DETALLE DE CONEXIONES'!AK16,3)</f>
        <v>MEN</v>
      </c>
      <c r="J16" s="36" t="str">
        <f>LEFT('DETALLE DE CONEXIONES'!M16,3)</f>
        <v>0mi</v>
      </c>
      <c r="K16" s="36" t="str">
        <f>IF(LEN('DETALLE DE CONEXIONES'!M16)&lt;12,(RIGHT('DETALLE DE CONEXIONES'!M16,5)),(RIGHT('DETALLE DE CONEXIONES'!M16,6)))</f>
        <v xml:space="preserve">min. </v>
      </c>
      <c r="L16" s="36">
        <f>IF(C16="Saliente Local",(IFERROR((LIMPIA(J16,1)),0)),0)</f>
        <v>0</v>
      </c>
      <c r="M16" s="36">
        <f>IF(C16="Saliente Nacional",(IFERROR((LIMPIA(J16,1)),0)),0)</f>
        <v>0</v>
      </c>
      <c r="N16" s="36">
        <f>IF(C16="Saliente Internacional",(IFERROR((LIMPIA(J16,1)),0)),0)</f>
        <v>0</v>
      </c>
      <c r="O16" s="36">
        <f>IF(C16="Saliente Local",(IFERROR((LIMPIA(K16,1)),0)),0)</f>
        <v>0</v>
      </c>
      <c r="P16" s="36">
        <f>IF(C16="Saliente Nacional",(IFERROR((LIMPIA(K16,1)),0)),0)</f>
        <v>0</v>
      </c>
      <c r="Q16" s="36">
        <f>IF(C16="Saliente Internacional",(IFERROR((LIMPIA(K16,1)),0)),0)</f>
        <v>0</v>
      </c>
      <c r="R16" s="36">
        <f t="shared" si="1"/>
        <v>0</v>
      </c>
      <c r="S16" s="36">
        <f t="shared" si="2"/>
        <v>0</v>
      </c>
    </row>
    <row r="17" spans="1:19" x14ac:dyDescent="0.25">
      <c r="A17" s="101">
        <f>'DETALLE DE CONEXIONES'!P17</f>
        <v>0</v>
      </c>
      <c r="B17" s="36" t="str">
        <f>'DETALLE DE CONEXIONES'!I17</f>
        <v>MENS.SALIENTE</v>
      </c>
      <c r="C17" s="36" t="str">
        <f>'DETALLE DE CONEXIONES'!BB17</f>
        <v>SMS Enviado</v>
      </c>
      <c r="D17" s="36" t="str">
        <f>'DETALLE DE CONEXIONES'!E17</f>
        <v>999XXX4163</v>
      </c>
      <c r="E17" s="36">
        <f t="shared" si="0"/>
        <v>10</v>
      </c>
      <c r="F17" s="36">
        <f>IFERROR(LIMPIA('DETALLE DE CONEXIONES'!N17,1),0)</f>
        <v>0</v>
      </c>
      <c r="G17" s="36" t="str">
        <f>LEFT('DETALLE DE CONEXIONES'!BE17,3)</f>
        <v>0</v>
      </c>
      <c r="H17" s="36" t="str">
        <f>RIGHT('DETALLE DE CONEXIONES'!AK17,2)</f>
        <v/>
      </c>
      <c r="I17" s="36" t="str">
        <f>LEFT('DETALLE DE CONEXIONES'!AK17,3)</f>
        <v/>
      </c>
      <c r="J17" s="36" t="str">
        <f>LEFT('DETALLE DE CONEXIONES'!M17,3)</f>
        <v>0mi</v>
      </c>
      <c r="K17" s="36" t="str">
        <f>IF(LEN('DETALLE DE CONEXIONES'!M17)&lt;12,(RIGHT('DETALLE DE CONEXIONES'!M17,5)),(RIGHT('DETALLE DE CONEXIONES'!M17,6)))</f>
        <v xml:space="preserve">min. </v>
      </c>
      <c r="L17" s="36">
        <f>IF(C17="Saliente Local",(IFERROR((LIMPIA(J17,1)),0)),0)</f>
        <v>0</v>
      </c>
      <c r="M17" s="36">
        <f>IF(C17="Saliente Nacional",(IFERROR((LIMPIA(J17,1)),0)),0)</f>
        <v>0</v>
      </c>
      <c r="N17" s="36">
        <f>IF(C17="Saliente Internacional",(IFERROR((LIMPIA(J17,1)),0)),0)</f>
        <v>0</v>
      </c>
      <c r="O17" s="36">
        <f>IF(C17="Saliente Local",(IFERROR((LIMPIA(K17,1)),0)),0)</f>
        <v>0</v>
      </c>
      <c r="P17" s="36">
        <f>IF(C17="Saliente Nacional",(IFERROR((LIMPIA(K17,1)),0)),0)</f>
        <v>0</v>
      </c>
      <c r="Q17" s="36">
        <f>IF(C17="Saliente Internacional",(IFERROR((LIMPIA(K17,1)),0)),0)</f>
        <v>0</v>
      </c>
      <c r="R17" s="36">
        <f t="shared" si="1"/>
        <v>0</v>
      </c>
      <c r="S17" s="36">
        <f t="shared" si="2"/>
        <v>0</v>
      </c>
    </row>
    <row r="18" spans="1:19" x14ac:dyDescent="0.25">
      <c r="A18" s="101">
        <f>'DETALLE DE CONEXIONES'!P18</f>
        <v>0</v>
      </c>
      <c r="B18" s="36" t="str">
        <f>'DETALLE DE CONEXIONES'!I18</f>
        <v>MENS.SALIENTE</v>
      </c>
      <c r="C18" s="36" t="str">
        <f>'DETALLE DE CONEXIONES'!BB18</f>
        <v>SMS Enviado</v>
      </c>
      <c r="D18" s="36" t="str">
        <f>'DETALLE DE CONEXIONES'!E18</f>
        <v>033999XXX1600</v>
      </c>
      <c r="E18" s="36">
        <f t="shared" si="0"/>
        <v>13</v>
      </c>
      <c r="F18" s="36">
        <f>IFERROR(LIMPIA('DETALLE DE CONEXIONES'!N18,1),0)</f>
        <v>0</v>
      </c>
      <c r="G18" s="36" t="str">
        <f>LEFT('DETALLE DE CONEXIONES'!BE18,3)</f>
        <v>0</v>
      </c>
      <c r="H18" s="36" t="str">
        <f>RIGHT('DETALLE DE CONEXIONES'!AK18,2)</f>
        <v/>
      </c>
      <c r="I18" s="36" t="str">
        <f>LEFT('DETALLE DE CONEXIONES'!AK18,3)</f>
        <v/>
      </c>
      <c r="J18" s="36" t="str">
        <f>LEFT('DETALLE DE CONEXIONES'!M18,3)</f>
        <v>0mi</v>
      </c>
      <c r="K18" s="36" t="str">
        <f>IF(LEN('DETALLE DE CONEXIONES'!M18)&lt;12,(RIGHT('DETALLE DE CONEXIONES'!M18,5)),(RIGHT('DETALLE DE CONEXIONES'!M18,6)))</f>
        <v xml:space="preserve">min. </v>
      </c>
      <c r="L18" s="36">
        <f>IF(C18="Saliente Local",(IFERROR((LIMPIA(J18,1)),0)),0)</f>
        <v>0</v>
      </c>
      <c r="M18" s="36">
        <f>IF(C18="Saliente Nacional",(IFERROR((LIMPIA(J18,1)),0)),0)</f>
        <v>0</v>
      </c>
      <c r="N18" s="36">
        <f>IF(C18="Saliente Internacional",(IFERROR((LIMPIA(J18,1)),0)),0)</f>
        <v>0</v>
      </c>
      <c r="O18" s="36">
        <f>IF(C18="Saliente Local",(IFERROR((LIMPIA(K18,1)),0)),0)</f>
        <v>0</v>
      </c>
      <c r="P18" s="36">
        <f>IF(C18="Saliente Nacional",(IFERROR((LIMPIA(K18,1)),0)),0)</f>
        <v>0</v>
      </c>
      <c r="Q18" s="36">
        <f>IF(C18="Saliente Internacional",(IFERROR((LIMPIA(K18,1)),0)),0)</f>
        <v>0</v>
      </c>
      <c r="R18" s="36">
        <f t="shared" si="1"/>
        <v>0</v>
      </c>
      <c r="S18" s="36">
        <f t="shared" si="2"/>
        <v>0</v>
      </c>
    </row>
    <row r="19" spans="1:19" x14ac:dyDescent="0.25">
      <c r="A19" s="101">
        <f>'DETALLE DE CONEXIONES'!P19</f>
        <v>0</v>
      </c>
      <c r="B19" s="36" t="str">
        <f>'DETALLE DE CONEXIONES'!I19</f>
        <v>GPRS</v>
      </c>
      <c r="C19" s="36" t="str">
        <f>'DETALLE DE CONEXIONES'!BB19</f>
        <v>RS</v>
      </c>
      <c r="D19" s="36" t="str">
        <f>'DETALLE DE CONEXIONES'!E19</f>
        <v>internet.itelcel.coXXXGLTE</v>
      </c>
      <c r="E19" s="36">
        <f t="shared" si="0"/>
        <v>26</v>
      </c>
      <c r="F19" s="36">
        <f>IFERROR(LIMPIA('DETALLE DE CONEXIONES'!N19,1),0)</f>
        <v>0</v>
      </c>
      <c r="G19" s="36" t="str">
        <f>LEFT('DETALLE DE CONEXIONES'!BE19,3)</f>
        <v/>
      </c>
      <c r="H19" s="36" t="str">
        <f>RIGHT('DETALLE DE CONEXIONES'!AK19,2)</f>
        <v>-1</v>
      </c>
      <c r="I19" s="36" t="str">
        <f>LEFT('DETALLE DE CONEXIONES'!AK19,3)</f>
        <v>RS;</v>
      </c>
      <c r="J19" s="36" t="str">
        <f>LEFT('DETALLE DE CONEXIONES'!M19,3)</f>
        <v>0mi</v>
      </c>
      <c r="K19" s="36" t="str">
        <f>IF(LEN('DETALLE DE CONEXIONES'!M19)&lt;12,(RIGHT('DETALLE DE CONEXIONES'!M19,5)),(RIGHT('DETALLE DE CONEXIONES'!M19,6)))</f>
        <v xml:space="preserve">min. </v>
      </c>
      <c r="L19" s="36">
        <f>IF(C19="Saliente Local",(IFERROR((LIMPIA(J19,1)),0)),0)</f>
        <v>0</v>
      </c>
      <c r="M19" s="36">
        <f>IF(C19="Saliente Nacional",(IFERROR((LIMPIA(J19,1)),0)),0)</f>
        <v>0</v>
      </c>
      <c r="N19" s="36">
        <f>IF(C19="Saliente Internacional",(IFERROR((LIMPIA(J19,1)),0)),0)</f>
        <v>0</v>
      </c>
      <c r="O19" s="36">
        <f>IF(C19="Saliente Local",(IFERROR((LIMPIA(K19,1)),0)),0)</f>
        <v>0</v>
      </c>
      <c r="P19" s="36">
        <f>IF(C19="Saliente Nacional",(IFERROR((LIMPIA(K19,1)),0)),0)</f>
        <v>0</v>
      </c>
      <c r="Q19" s="36">
        <f>IF(C19="Saliente Internacional",(IFERROR((LIMPIA(K19,1)),0)),0)</f>
        <v>0</v>
      </c>
      <c r="R19" s="36">
        <f t="shared" si="1"/>
        <v>0</v>
      </c>
      <c r="S19" s="36">
        <f t="shared" si="2"/>
        <v>0</v>
      </c>
    </row>
    <row r="20" spans="1:19" x14ac:dyDescent="0.25">
      <c r="A20" s="101">
        <f>'DETALLE DE CONEXIONES'!P20</f>
        <v>0</v>
      </c>
      <c r="B20" s="36" t="str">
        <f>'DETALLE DE CONEXIONES'!I20</f>
        <v>SALIENTE</v>
      </c>
      <c r="C20" s="36" t="str">
        <f>'DETALLE DE CONEXIONES'!BB20</f>
        <v>Saliente Local</v>
      </c>
      <c r="D20" s="36" t="str">
        <f>'DETALLE DE CONEXIONES'!E20</f>
        <v>999XXX9842</v>
      </c>
      <c r="E20" s="36">
        <f t="shared" si="0"/>
        <v>10</v>
      </c>
      <c r="F20" s="36">
        <f>IFERROR(LIMPIA('DETALLE DE CONEXIONES'!N20,1),0)</f>
        <v>2</v>
      </c>
      <c r="G20" s="36" t="str">
        <f>LEFT('DETALLE DE CONEXIONES'!BE20,3)</f>
        <v>NOF</v>
      </c>
      <c r="H20" s="36" t="str">
        <f>RIGHT('DETALLE DE CONEXIONES'!AK20,2)</f>
        <v/>
      </c>
      <c r="I20" s="36" t="str">
        <f>LEFT('DETALLE DE CONEXIONES'!AK20,3)</f>
        <v/>
      </c>
      <c r="J20" s="36" t="str">
        <f>LEFT('DETALLE DE CONEXIONES'!M20,3)</f>
        <v>1mi</v>
      </c>
      <c r="K20" s="36" t="str">
        <f>IF(LEN('DETALLE DE CONEXIONES'!M20)&lt;12,(RIGHT('DETALLE DE CONEXIONES'!M20,5)),(RIGHT('DETALLE DE CONEXIONES'!M20,6)))</f>
        <v>4seg.</v>
      </c>
      <c r="L20" s="36">
        <f>IF(C20="Saliente Local",(IFERROR((LIMPIA(J20,1)),0)),0)</f>
        <v>1</v>
      </c>
      <c r="M20" s="36">
        <f>IF(C20="Saliente Nacional",(IFERROR((LIMPIA(J20,1)),0)),0)</f>
        <v>0</v>
      </c>
      <c r="N20" s="36">
        <f>IF(C20="Saliente Internacional",(IFERROR((LIMPIA(J20,1)),0)),0)</f>
        <v>0</v>
      </c>
      <c r="O20" s="36">
        <f>IF(C20="Saliente Local",(IFERROR((LIMPIA(K20,1)),0)),0)</f>
        <v>4</v>
      </c>
      <c r="P20" s="36">
        <f>IF(C20="Saliente Nacional",(IFERROR((LIMPIA(K20,1)),0)),0)</f>
        <v>0</v>
      </c>
      <c r="Q20" s="36">
        <f>IF(C20="Saliente Internacional",(IFERROR((LIMPIA(K20,1)),0)),0)</f>
        <v>0</v>
      </c>
      <c r="R20" s="36">
        <f t="shared" si="1"/>
        <v>2</v>
      </c>
      <c r="S20" s="36">
        <f t="shared" si="2"/>
        <v>0</v>
      </c>
    </row>
    <row r="21" spans="1:19" x14ac:dyDescent="0.25">
      <c r="A21" s="101">
        <f>'DETALLE DE CONEXIONES'!P21</f>
        <v>0</v>
      </c>
      <c r="B21" s="36" t="str">
        <f>'DETALLE DE CONEXIONES'!I21</f>
        <v>GPRS</v>
      </c>
      <c r="C21" s="36" t="str">
        <f>'DETALLE DE CONEXIONES'!BB21</f>
        <v>MENSAJERO</v>
      </c>
      <c r="D21" s="36" t="str">
        <f>'DETALLE DE CONEXIONES'!E21</f>
        <v>internet.itelcel.coXXXGLTE</v>
      </c>
      <c r="E21" s="36">
        <f t="shared" si="0"/>
        <v>26</v>
      </c>
      <c r="F21" s="36">
        <f>IFERROR(LIMPIA('DETALLE DE CONEXIONES'!N21,1),0)</f>
        <v>0</v>
      </c>
      <c r="G21" s="36" t="str">
        <f>LEFT('DETALLE DE CONEXIONES'!BE21,3)</f>
        <v/>
      </c>
      <c r="H21" s="36" t="str">
        <f>RIGHT('DETALLE DE CONEXIONES'!AK21,2)</f>
        <v>-1</v>
      </c>
      <c r="I21" s="36" t="str">
        <f>LEFT('DETALLE DE CONEXIONES'!AK21,3)</f>
        <v>MEN</v>
      </c>
      <c r="J21" s="36" t="str">
        <f>LEFT('DETALLE DE CONEXIONES'!M21,3)</f>
        <v>0mi</v>
      </c>
      <c r="K21" s="36" t="str">
        <f>IF(LEN('DETALLE DE CONEXIONES'!M21)&lt;12,(RIGHT('DETALLE DE CONEXIONES'!M21,5)),(RIGHT('DETALLE DE CONEXIONES'!M21,6)))</f>
        <v xml:space="preserve">min. </v>
      </c>
      <c r="L21" s="36">
        <f>IF(C21="Saliente Local",(IFERROR((LIMPIA(J21,1)),0)),0)</f>
        <v>0</v>
      </c>
      <c r="M21" s="36">
        <f>IF(C21="Saliente Nacional",(IFERROR((LIMPIA(J21,1)),0)),0)</f>
        <v>0</v>
      </c>
      <c r="N21" s="36">
        <f>IF(C21="Saliente Internacional",(IFERROR((LIMPIA(J21,1)),0)),0)</f>
        <v>0</v>
      </c>
      <c r="O21" s="36">
        <f>IF(C21="Saliente Local",(IFERROR((LIMPIA(K21,1)),0)),0)</f>
        <v>0</v>
      </c>
      <c r="P21" s="36">
        <f>IF(C21="Saliente Nacional",(IFERROR((LIMPIA(K21,1)),0)),0)</f>
        <v>0</v>
      </c>
      <c r="Q21" s="36">
        <f>IF(C21="Saliente Internacional",(IFERROR((LIMPIA(K21,1)),0)),0)</f>
        <v>0</v>
      </c>
      <c r="R21" s="36">
        <f t="shared" si="1"/>
        <v>0</v>
      </c>
      <c r="S21" s="36">
        <f t="shared" si="2"/>
        <v>0</v>
      </c>
    </row>
    <row r="22" spans="1:19" x14ac:dyDescent="0.25">
      <c r="A22" s="101">
        <f>'DETALLE DE CONEXIONES'!P22</f>
        <v>0</v>
      </c>
      <c r="B22" s="36" t="str">
        <f>'DETALLE DE CONEXIONES'!I22</f>
        <v>GPRS</v>
      </c>
      <c r="C22" s="36" t="str">
        <f>'DETALLE DE CONEXIONES'!BB22</f>
        <v>RS</v>
      </c>
      <c r="D22" s="36" t="str">
        <f>'DETALLE DE CONEXIONES'!E22</f>
        <v>internet.itelcel.coXXXGLTE</v>
      </c>
      <c r="E22" s="36">
        <f t="shared" si="0"/>
        <v>26</v>
      </c>
      <c r="F22" s="36">
        <f>IFERROR(LIMPIA('DETALLE DE CONEXIONES'!N22,1),0)</f>
        <v>0</v>
      </c>
      <c r="G22" s="36" t="str">
        <f>LEFT('DETALLE DE CONEXIONES'!BE22,3)</f>
        <v/>
      </c>
      <c r="H22" s="36" t="str">
        <f>RIGHT('DETALLE DE CONEXIONES'!AK22,2)</f>
        <v>-1</v>
      </c>
      <c r="I22" s="36" t="str">
        <f>LEFT('DETALLE DE CONEXIONES'!AK22,3)</f>
        <v>RS;</v>
      </c>
      <c r="J22" s="36" t="str">
        <f>LEFT('DETALLE DE CONEXIONES'!M22,3)</f>
        <v>0mi</v>
      </c>
      <c r="K22" s="36" t="str">
        <f>IF(LEN('DETALLE DE CONEXIONES'!M22)&lt;12,(RIGHT('DETALLE DE CONEXIONES'!M22,5)),(RIGHT('DETALLE DE CONEXIONES'!M22,6)))</f>
        <v xml:space="preserve">min. </v>
      </c>
      <c r="L22" s="36">
        <f>IF(C22="Saliente Local",(IFERROR((LIMPIA(J22,1)),0)),0)</f>
        <v>0</v>
      </c>
      <c r="M22" s="36">
        <f>IF(C22="Saliente Nacional",(IFERROR((LIMPIA(J22,1)),0)),0)</f>
        <v>0</v>
      </c>
      <c r="N22" s="36">
        <f>IF(C22="Saliente Internacional",(IFERROR((LIMPIA(J22,1)),0)),0)</f>
        <v>0</v>
      </c>
      <c r="O22" s="36">
        <f>IF(C22="Saliente Local",(IFERROR((LIMPIA(K22,1)),0)),0)</f>
        <v>0</v>
      </c>
      <c r="P22" s="36">
        <f>IF(C22="Saliente Nacional",(IFERROR((LIMPIA(K22,1)),0)),0)</f>
        <v>0</v>
      </c>
      <c r="Q22" s="36">
        <f>IF(C22="Saliente Internacional",(IFERROR((LIMPIA(K22,1)),0)),0)</f>
        <v>0</v>
      </c>
      <c r="R22" s="36">
        <f t="shared" si="1"/>
        <v>0</v>
      </c>
      <c r="S22" s="36">
        <f t="shared" si="2"/>
        <v>0</v>
      </c>
    </row>
    <row r="23" spans="1:19" x14ac:dyDescent="0.25">
      <c r="A23" s="101">
        <f>'DETALLE DE CONEXIONES'!P23</f>
        <v>0</v>
      </c>
      <c r="B23" s="36" t="str">
        <f>'DETALLE DE CONEXIONES'!I23</f>
        <v>TRANSFERENCIA</v>
      </c>
      <c r="C23" s="36" t="str">
        <f>'DETALLE DE CONEXIONES'!BB23</f>
        <v>Desvio Nacional</v>
      </c>
      <c r="D23" s="36" t="str">
        <f>'DETALLE DE CONEXIONES'!E23</f>
        <v>999XXX1600</v>
      </c>
      <c r="E23" s="36">
        <f t="shared" si="0"/>
        <v>10</v>
      </c>
      <c r="F23" s="36">
        <f>IFERROR(LIMPIA('DETALLE DE CONEXIONES'!N23,1),0)</f>
        <v>1</v>
      </c>
      <c r="G23" s="36" t="str">
        <f>LEFT('DETALLE DE CONEXIONES'!BE23,3)</f>
        <v>SIU</v>
      </c>
      <c r="H23" s="36" t="str">
        <f>RIGHT('DETALLE DE CONEXIONES'!AK23,2)</f>
        <v/>
      </c>
      <c r="I23" s="36" t="str">
        <f>LEFT('DETALLE DE CONEXIONES'!AK23,3)</f>
        <v/>
      </c>
      <c r="J23" s="36" t="str">
        <f>LEFT('DETALLE DE CONEXIONES'!M23,3)</f>
        <v>0mi</v>
      </c>
      <c r="K23" s="36" t="str">
        <f>IF(LEN('DETALLE DE CONEXIONES'!M23)&lt;12,(RIGHT('DETALLE DE CONEXIONES'!M23,5)),(RIGHT('DETALLE DE CONEXIONES'!M23,6)))</f>
        <v>3seg.</v>
      </c>
      <c r="L23" s="36">
        <f>IF(C23="Saliente Local",(IFERROR((LIMPIA(J23,1)),0)),0)</f>
        <v>0</v>
      </c>
      <c r="M23" s="36">
        <f>IF(C23="Saliente Nacional",(IFERROR((LIMPIA(J23,1)),0)),0)</f>
        <v>0</v>
      </c>
      <c r="N23" s="36">
        <f>IF(C23="Saliente Internacional",(IFERROR((LIMPIA(J23,1)),0)),0)</f>
        <v>0</v>
      </c>
      <c r="O23" s="36">
        <f>IF(C23="Saliente Local",(IFERROR((LIMPIA(K23,1)),0)),0)</f>
        <v>0</v>
      </c>
      <c r="P23" s="36">
        <f>IF(C23="Saliente Nacional",(IFERROR((LIMPIA(K23,1)),0)),0)</f>
        <v>0</v>
      </c>
      <c r="Q23" s="36">
        <f>IF(C23="Saliente Internacional",(IFERROR((LIMPIA(K23,1)),0)),0)</f>
        <v>0</v>
      </c>
      <c r="R23" s="36">
        <f t="shared" si="1"/>
        <v>0</v>
      </c>
      <c r="S23" s="36">
        <f t="shared" si="2"/>
        <v>0</v>
      </c>
    </row>
    <row r="24" spans="1:19" x14ac:dyDescent="0.25">
      <c r="A24" s="101">
        <f>'DETALLE DE CONEXIONES'!P24</f>
        <v>0</v>
      </c>
      <c r="B24" s="36" t="str">
        <f>'DETALLE DE CONEXIONES'!I24</f>
        <v>GPRS</v>
      </c>
      <c r="C24" s="36" t="str">
        <f>'DETALLE DE CONEXIONES'!BB24</f>
        <v>MENSAJERO</v>
      </c>
      <c r="D24" s="36" t="str">
        <f>'DETALLE DE CONEXIONES'!E24</f>
        <v>internet.itelcel.coXXXGLTE</v>
      </c>
      <c r="E24" s="36">
        <f t="shared" si="0"/>
        <v>26</v>
      </c>
      <c r="F24" s="36">
        <f>IFERROR(LIMPIA('DETALLE DE CONEXIONES'!N24,1),0)</f>
        <v>0</v>
      </c>
      <c r="G24" s="36" t="str">
        <f>LEFT('DETALLE DE CONEXIONES'!BE24,3)</f>
        <v/>
      </c>
      <c r="H24" s="36" t="str">
        <f>RIGHT('DETALLE DE CONEXIONES'!AK24,2)</f>
        <v>-1</v>
      </c>
      <c r="I24" s="36" t="str">
        <f>LEFT('DETALLE DE CONEXIONES'!AK24,3)</f>
        <v>MEN</v>
      </c>
      <c r="J24" s="36" t="str">
        <f>LEFT('DETALLE DE CONEXIONES'!M24,3)</f>
        <v>0mi</v>
      </c>
      <c r="K24" s="36" t="str">
        <f>IF(LEN('DETALLE DE CONEXIONES'!M24)&lt;12,(RIGHT('DETALLE DE CONEXIONES'!M24,5)),(RIGHT('DETALLE DE CONEXIONES'!M24,6)))</f>
        <v xml:space="preserve">min. </v>
      </c>
      <c r="L24" s="36">
        <f>IF(C24="Saliente Local",(IFERROR((LIMPIA(J24,1)),0)),0)</f>
        <v>0</v>
      </c>
      <c r="M24" s="36">
        <f>IF(C24="Saliente Nacional",(IFERROR((LIMPIA(J24,1)),0)),0)</f>
        <v>0</v>
      </c>
      <c r="N24" s="36">
        <f>IF(C24="Saliente Internacional",(IFERROR((LIMPIA(J24,1)),0)),0)</f>
        <v>0</v>
      </c>
      <c r="O24" s="36">
        <f>IF(C24="Saliente Local",(IFERROR((LIMPIA(K24,1)),0)),0)</f>
        <v>0</v>
      </c>
      <c r="P24" s="36">
        <f>IF(C24="Saliente Nacional",(IFERROR((LIMPIA(K24,1)),0)),0)</f>
        <v>0</v>
      </c>
      <c r="Q24" s="36">
        <f>IF(C24="Saliente Internacional",(IFERROR((LIMPIA(K24,1)),0)),0)</f>
        <v>0</v>
      </c>
      <c r="R24" s="36">
        <f t="shared" si="1"/>
        <v>0</v>
      </c>
      <c r="S24" s="36">
        <f t="shared" si="2"/>
        <v>0</v>
      </c>
    </row>
    <row r="25" spans="1:19" x14ac:dyDescent="0.25">
      <c r="A25" s="101">
        <f>'DETALLE DE CONEXIONES'!P25</f>
        <v>0</v>
      </c>
      <c r="B25" s="36" t="str">
        <f>'DETALLE DE CONEXIONES'!I25</f>
        <v>GPRS</v>
      </c>
      <c r="C25" s="36" t="str">
        <f>'DETALLE DE CONEXIONES'!BB25</f>
        <v>RS</v>
      </c>
      <c r="D25" s="36" t="str">
        <f>'DETALLE DE CONEXIONES'!E25</f>
        <v>internet.itelcel.coXXXGLTE</v>
      </c>
      <c r="E25" s="36">
        <f t="shared" si="0"/>
        <v>26</v>
      </c>
      <c r="F25" s="36">
        <f>IFERROR(LIMPIA('DETALLE DE CONEXIONES'!N25,1),0)</f>
        <v>0</v>
      </c>
      <c r="G25" s="36" t="str">
        <f>LEFT('DETALLE DE CONEXIONES'!BE25,3)</f>
        <v/>
      </c>
      <c r="H25" s="36" t="str">
        <f>RIGHT('DETALLE DE CONEXIONES'!AK25,2)</f>
        <v>-1</v>
      </c>
      <c r="I25" s="36" t="str">
        <f>LEFT('DETALLE DE CONEXIONES'!AK25,3)</f>
        <v>RS;</v>
      </c>
      <c r="J25" s="36" t="str">
        <f>LEFT('DETALLE DE CONEXIONES'!M25,3)</f>
        <v>0mi</v>
      </c>
      <c r="K25" s="36" t="str">
        <f>IF(LEN('DETALLE DE CONEXIONES'!M25)&lt;12,(RIGHT('DETALLE DE CONEXIONES'!M25,5)),(RIGHT('DETALLE DE CONEXIONES'!M25,6)))</f>
        <v xml:space="preserve">min. </v>
      </c>
      <c r="L25" s="36">
        <f>IF(C25="Saliente Local",(IFERROR((LIMPIA(J25,1)),0)),0)</f>
        <v>0</v>
      </c>
      <c r="M25" s="36">
        <f>IF(C25="Saliente Nacional",(IFERROR((LIMPIA(J25,1)),0)),0)</f>
        <v>0</v>
      </c>
      <c r="N25" s="36">
        <f>IF(C25="Saliente Internacional",(IFERROR((LIMPIA(J25,1)),0)),0)</f>
        <v>0</v>
      </c>
      <c r="O25" s="36">
        <f>IF(C25="Saliente Local",(IFERROR((LIMPIA(K25,1)),0)),0)</f>
        <v>0</v>
      </c>
      <c r="P25" s="36">
        <f>IF(C25="Saliente Nacional",(IFERROR((LIMPIA(K25,1)),0)),0)</f>
        <v>0</v>
      </c>
      <c r="Q25" s="36">
        <f>IF(C25="Saliente Internacional",(IFERROR((LIMPIA(K25,1)),0)),0)</f>
        <v>0</v>
      </c>
      <c r="R25" s="36">
        <f t="shared" si="1"/>
        <v>0</v>
      </c>
      <c r="S25" s="36">
        <f t="shared" si="2"/>
        <v>0</v>
      </c>
    </row>
    <row r="26" spans="1:19" x14ac:dyDescent="0.25">
      <c r="A26" s="101">
        <f>'DETALLE DE CONEXIONES'!P26</f>
        <v>0</v>
      </c>
      <c r="B26" s="36" t="str">
        <f>'DETALLE DE CONEXIONES'!I26</f>
        <v>GPRS</v>
      </c>
      <c r="C26" s="36" t="str">
        <f>'DETALLE DE CONEXIONES'!BB26</f>
        <v>INTERNET</v>
      </c>
      <c r="D26" s="36" t="str">
        <f>'DETALLE DE CONEXIONES'!E26</f>
        <v>internet.itelcel.coXXXGLTE</v>
      </c>
      <c r="E26" s="36">
        <f t="shared" si="0"/>
        <v>26</v>
      </c>
      <c r="F26" s="36">
        <f>IFERROR(LIMPIA('DETALLE DE CONEXIONES'!N26,1),0)</f>
        <v>0</v>
      </c>
      <c r="G26" s="36" t="str">
        <f>LEFT('DETALLE DE CONEXIONES'!BE26,3)</f>
        <v/>
      </c>
      <c r="H26" s="36" t="str">
        <f>RIGHT('DETALLE DE CONEXIONES'!AK26,2)</f>
        <v>-1</v>
      </c>
      <c r="I26" s="36" t="str">
        <f>LEFT('DETALLE DE CONEXIONES'!AK26,3)</f>
        <v>INT</v>
      </c>
      <c r="J26" s="36" t="str">
        <f>LEFT('DETALLE DE CONEXIONES'!M26,3)</f>
        <v>0mi</v>
      </c>
      <c r="K26" s="36" t="str">
        <f>IF(LEN('DETALLE DE CONEXIONES'!M26)&lt;12,(RIGHT('DETALLE DE CONEXIONES'!M26,5)),(RIGHT('DETALLE DE CONEXIONES'!M26,6)))</f>
        <v xml:space="preserve">min. </v>
      </c>
      <c r="L26" s="36">
        <f>IF(C26="Saliente Local",(IFERROR((LIMPIA(J26,1)),0)),0)</f>
        <v>0</v>
      </c>
      <c r="M26" s="36">
        <f>IF(C26="Saliente Nacional",(IFERROR((LIMPIA(J26,1)),0)),0)</f>
        <v>0</v>
      </c>
      <c r="N26" s="36">
        <f>IF(C26="Saliente Internacional",(IFERROR((LIMPIA(J26,1)),0)),0)</f>
        <v>0</v>
      </c>
      <c r="O26" s="36">
        <f>IF(C26="Saliente Local",(IFERROR((LIMPIA(K26,1)),0)),0)</f>
        <v>0</v>
      </c>
      <c r="P26" s="36">
        <f>IF(C26="Saliente Nacional",(IFERROR((LIMPIA(K26,1)),0)),0)</f>
        <v>0</v>
      </c>
      <c r="Q26" s="36">
        <f>IF(C26="Saliente Internacional",(IFERROR((LIMPIA(K26,1)),0)),0)</f>
        <v>0</v>
      </c>
      <c r="R26" s="36">
        <f t="shared" si="1"/>
        <v>0</v>
      </c>
      <c r="S26" s="36">
        <f t="shared" si="2"/>
        <v>0</v>
      </c>
    </row>
    <row r="27" spans="1:19" x14ac:dyDescent="0.25">
      <c r="A27" s="101">
        <f>'DETALLE DE CONEXIONES'!P27</f>
        <v>0</v>
      </c>
      <c r="B27" s="36" t="str">
        <f>'DETALLE DE CONEXIONES'!I27</f>
        <v>TRANSFERENCIA</v>
      </c>
      <c r="C27" s="36" t="str">
        <f>'DETALLE DE CONEXIONES'!BB27</f>
        <v>Desvio Nacional</v>
      </c>
      <c r="D27" s="36" t="str">
        <f>'DETALLE DE CONEXIONES'!E27</f>
        <v>999XXX1600</v>
      </c>
      <c r="E27" s="36">
        <f t="shared" si="0"/>
        <v>10</v>
      </c>
      <c r="F27" s="36">
        <f>IFERROR(LIMPIA('DETALLE DE CONEXIONES'!N27,1),0)</f>
        <v>1</v>
      </c>
      <c r="G27" s="36" t="str">
        <f>LEFT('DETALLE DE CONEXIONES'!BE27,3)</f>
        <v>SIU</v>
      </c>
      <c r="H27" s="36" t="str">
        <f>RIGHT('DETALLE DE CONEXIONES'!AK27,2)</f>
        <v/>
      </c>
      <c r="I27" s="36" t="str">
        <f>LEFT('DETALLE DE CONEXIONES'!AK27,3)</f>
        <v/>
      </c>
      <c r="J27" s="36" t="str">
        <f>LEFT('DETALLE DE CONEXIONES'!M27,3)</f>
        <v>0mi</v>
      </c>
      <c r="K27" s="36" t="str">
        <f>IF(LEN('DETALLE DE CONEXIONES'!M27)&lt;12,(RIGHT('DETALLE DE CONEXIONES'!M27,5)),(RIGHT('DETALLE DE CONEXIONES'!M27,6)))</f>
        <v>5seg.</v>
      </c>
      <c r="L27" s="36">
        <f>IF(C27="Saliente Local",(IFERROR((LIMPIA(J27,1)),0)),0)</f>
        <v>0</v>
      </c>
      <c r="M27" s="36">
        <f>IF(C27="Saliente Nacional",(IFERROR((LIMPIA(J27,1)),0)),0)</f>
        <v>0</v>
      </c>
      <c r="N27" s="36">
        <f>IF(C27="Saliente Internacional",(IFERROR((LIMPIA(J27,1)),0)),0)</f>
        <v>0</v>
      </c>
      <c r="O27" s="36">
        <f>IF(C27="Saliente Local",(IFERROR((LIMPIA(K27,1)),0)),0)</f>
        <v>0</v>
      </c>
      <c r="P27" s="36">
        <f>IF(C27="Saliente Nacional",(IFERROR((LIMPIA(K27,1)),0)),0)</f>
        <v>0</v>
      </c>
      <c r="Q27" s="36">
        <f>IF(C27="Saliente Internacional",(IFERROR((LIMPIA(K27,1)),0)),0)</f>
        <v>0</v>
      </c>
      <c r="R27" s="36">
        <f t="shared" si="1"/>
        <v>0</v>
      </c>
      <c r="S27" s="36">
        <f t="shared" si="2"/>
        <v>0</v>
      </c>
    </row>
    <row r="28" spans="1:19" x14ac:dyDescent="0.25">
      <c r="A28" s="101">
        <f>'DETALLE DE CONEXIONES'!P28</f>
        <v>0</v>
      </c>
      <c r="B28" s="36" t="str">
        <f>'DETALLE DE CONEXIONES'!I28</f>
        <v>SALIENTE</v>
      </c>
      <c r="C28" s="36" t="str">
        <f>'DETALLE DE CONEXIONES'!BB28</f>
        <v>Saliente Local</v>
      </c>
      <c r="D28" s="36" t="str">
        <f>'DETALLE DE CONEXIONES'!E28</f>
        <v>999XXX0328</v>
      </c>
      <c r="E28" s="36">
        <f t="shared" si="0"/>
        <v>10</v>
      </c>
      <c r="F28" s="36">
        <f>IFERROR(LIMPIA('DETALLE DE CONEXIONES'!N28,1),0)</f>
        <v>5</v>
      </c>
      <c r="G28" s="36" t="str">
        <f>LEFT('DETALLE DE CONEXIONES'!BE28,3)</f>
        <v>NOF</v>
      </c>
      <c r="H28" s="36" t="str">
        <f>RIGHT('DETALLE DE CONEXIONES'!AK28,2)</f>
        <v/>
      </c>
      <c r="I28" s="36" t="str">
        <f>LEFT('DETALLE DE CONEXIONES'!AK28,3)</f>
        <v/>
      </c>
      <c r="J28" s="36" t="str">
        <f>LEFT('DETALLE DE CONEXIONES'!M28,3)</f>
        <v>4mi</v>
      </c>
      <c r="K28" s="36" t="str">
        <f>IF(LEN('DETALLE DE CONEXIONES'!M28)&lt;12,(RIGHT('DETALLE DE CONEXIONES'!M28,5)),(RIGHT('DETALLE DE CONEXIONES'!M28,6)))</f>
        <v>41seg.</v>
      </c>
      <c r="L28" s="36">
        <f>IF(C28="Saliente Local",(IFERROR((LIMPIA(J28,1)),0)),0)</f>
        <v>4</v>
      </c>
      <c r="M28" s="36">
        <f>IF(C28="Saliente Nacional",(IFERROR((LIMPIA(J28,1)),0)),0)</f>
        <v>0</v>
      </c>
      <c r="N28" s="36">
        <f>IF(C28="Saliente Internacional",(IFERROR((LIMPIA(J28,1)),0)),0)</f>
        <v>0</v>
      </c>
      <c r="O28" s="36">
        <f>IF(C28="Saliente Local",(IFERROR((LIMPIA(K28,1)),0)),0)</f>
        <v>41</v>
      </c>
      <c r="P28" s="36">
        <f>IF(C28="Saliente Nacional",(IFERROR((LIMPIA(K28,1)),0)),0)</f>
        <v>0</v>
      </c>
      <c r="Q28" s="36">
        <f>IF(C28="Saliente Internacional",(IFERROR((LIMPIA(K28,1)),0)),0)</f>
        <v>0</v>
      </c>
      <c r="R28" s="36">
        <f t="shared" si="1"/>
        <v>5</v>
      </c>
      <c r="S28" s="36">
        <f t="shared" si="2"/>
        <v>0</v>
      </c>
    </row>
    <row r="29" spans="1:19" x14ac:dyDescent="0.25">
      <c r="A29" s="101">
        <f>'DETALLE DE CONEXIONES'!P29</f>
        <v>0</v>
      </c>
      <c r="B29" s="36" t="str">
        <f>'DETALLE DE CONEXIONES'!I29</f>
        <v>GPRS</v>
      </c>
      <c r="C29" s="36" t="str">
        <f>'DETALLE DE CONEXIONES'!BB29</f>
        <v>RS</v>
      </c>
      <c r="D29" s="36" t="str">
        <f>'DETALLE DE CONEXIONES'!E29</f>
        <v>internet.itelcelXXXm-3G</v>
      </c>
      <c r="E29" s="36">
        <f t="shared" si="0"/>
        <v>23</v>
      </c>
      <c r="F29" s="36">
        <f>IFERROR(LIMPIA('DETALLE DE CONEXIONES'!N29,1),0)</f>
        <v>0</v>
      </c>
      <c r="G29" s="36" t="str">
        <f>LEFT('DETALLE DE CONEXIONES'!BE29,3)</f>
        <v/>
      </c>
      <c r="H29" s="36" t="str">
        <f>RIGHT('DETALLE DE CONEXIONES'!AK29,2)</f>
        <v>-1</v>
      </c>
      <c r="I29" s="36" t="str">
        <f>LEFT('DETALLE DE CONEXIONES'!AK29,3)</f>
        <v>RS;</v>
      </c>
      <c r="J29" s="36" t="str">
        <f>LEFT('DETALLE DE CONEXIONES'!M29,3)</f>
        <v>0mi</v>
      </c>
      <c r="K29" s="36" t="str">
        <f>IF(LEN('DETALLE DE CONEXIONES'!M29)&lt;12,(RIGHT('DETALLE DE CONEXIONES'!M29,5)),(RIGHT('DETALLE DE CONEXIONES'!M29,6)))</f>
        <v xml:space="preserve">min. </v>
      </c>
      <c r="L29" s="36">
        <f>IF(C29="Saliente Local",(IFERROR((LIMPIA(J29,1)),0)),0)</f>
        <v>0</v>
      </c>
      <c r="M29" s="36">
        <f>IF(C29="Saliente Nacional",(IFERROR((LIMPIA(J29,1)),0)),0)</f>
        <v>0</v>
      </c>
      <c r="N29" s="36">
        <f>IF(C29="Saliente Internacional",(IFERROR((LIMPIA(J29,1)),0)),0)</f>
        <v>0</v>
      </c>
      <c r="O29" s="36">
        <f>IF(C29="Saliente Local",(IFERROR((LIMPIA(K29,1)),0)),0)</f>
        <v>0</v>
      </c>
      <c r="P29" s="36">
        <f>IF(C29="Saliente Nacional",(IFERROR((LIMPIA(K29,1)),0)),0)</f>
        <v>0</v>
      </c>
      <c r="Q29" s="36">
        <f>IF(C29="Saliente Internacional",(IFERROR((LIMPIA(K29,1)),0)),0)</f>
        <v>0</v>
      </c>
      <c r="R29" s="36">
        <f t="shared" si="1"/>
        <v>0</v>
      </c>
      <c r="S29" s="36">
        <f t="shared" si="2"/>
        <v>0</v>
      </c>
    </row>
    <row r="30" spans="1:19" x14ac:dyDescent="0.25">
      <c r="A30" s="101">
        <f>'DETALLE DE CONEXIONES'!P30</f>
        <v>0</v>
      </c>
      <c r="B30" s="36" t="str">
        <f>'DETALLE DE CONEXIONES'!I30</f>
        <v>SALIENTE</v>
      </c>
      <c r="C30" s="36" t="str">
        <f>'DETALLE DE CONEXIONES'!BB30</f>
        <v>Saliente Local</v>
      </c>
      <c r="D30" s="36" t="str">
        <f>'DETALLE DE CONEXIONES'!E30</f>
        <v>999XXX7896</v>
      </c>
      <c r="E30" s="36">
        <f t="shared" si="0"/>
        <v>10</v>
      </c>
      <c r="F30" s="36">
        <f>IFERROR(LIMPIA('DETALLE DE CONEXIONES'!N30,1),0)</f>
        <v>3</v>
      </c>
      <c r="G30" s="36" t="str">
        <f>LEFT('DETALLE DE CONEXIONES'!BE30,3)</f>
        <v>NOF</v>
      </c>
      <c r="H30" s="36" t="str">
        <f>RIGHT('DETALLE DE CONEXIONES'!AK30,2)</f>
        <v/>
      </c>
      <c r="I30" s="36" t="str">
        <f>LEFT('DETALLE DE CONEXIONES'!AK30,3)</f>
        <v/>
      </c>
      <c r="J30" s="36" t="str">
        <f>LEFT('DETALLE DE CONEXIONES'!M30,3)</f>
        <v>2mi</v>
      </c>
      <c r="K30" s="36" t="str">
        <f>IF(LEN('DETALLE DE CONEXIONES'!M30)&lt;12,(RIGHT('DETALLE DE CONEXIONES'!M30,5)),(RIGHT('DETALLE DE CONEXIONES'!M30,6)))</f>
        <v>20seg.</v>
      </c>
      <c r="L30" s="36">
        <f>IF(C30="Saliente Local",(IFERROR((LIMPIA(J30,1)),0)),0)</f>
        <v>2</v>
      </c>
      <c r="M30" s="36">
        <f>IF(C30="Saliente Nacional",(IFERROR((LIMPIA(J30,1)),0)),0)</f>
        <v>0</v>
      </c>
      <c r="N30" s="36">
        <f>IF(C30="Saliente Internacional",(IFERROR((LIMPIA(J30,1)),0)),0)</f>
        <v>0</v>
      </c>
      <c r="O30" s="36">
        <f>IF(C30="Saliente Local",(IFERROR((LIMPIA(K30,1)),0)),0)</f>
        <v>20</v>
      </c>
      <c r="P30" s="36">
        <f>IF(C30="Saliente Nacional",(IFERROR((LIMPIA(K30,1)),0)),0)</f>
        <v>0</v>
      </c>
      <c r="Q30" s="36">
        <f>IF(C30="Saliente Internacional",(IFERROR((LIMPIA(K30,1)),0)),0)</f>
        <v>0</v>
      </c>
      <c r="R30" s="36">
        <f t="shared" si="1"/>
        <v>3</v>
      </c>
      <c r="S30" s="36">
        <f t="shared" si="2"/>
        <v>0</v>
      </c>
    </row>
    <row r="31" spans="1:19" x14ac:dyDescent="0.25">
      <c r="A31" s="101">
        <f>'DETALLE DE CONEXIONES'!P31</f>
        <v>0</v>
      </c>
      <c r="B31" s="36" t="str">
        <f>'DETALLE DE CONEXIONES'!I31</f>
        <v>SALIENTE</v>
      </c>
      <c r="C31" s="36" t="str">
        <f>'DETALLE DE CONEXIONES'!BB31</f>
        <v>Saliente Local</v>
      </c>
      <c r="D31" s="36" t="str">
        <f>'DETALLE DE CONEXIONES'!E31</f>
        <v>999XXX9842</v>
      </c>
      <c r="E31" s="36">
        <f t="shared" si="0"/>
        <v>10</v>
      </c>
      <c r="F31" s="36">
        <f>IFERROR(LIMPIA('DETALLE DE CONEXIONES'!N31,1),0)</f>
        <v>2</v>
      </c>
      <c r="G31" s="36" t="str">
        <f>LEFT('DETALLE DE CONEXIONES'!BE31,3)</f>
        <v>NOF</v>
      </c>
      <c r="H31" s="36" t="str">
        <f>RIGHT('DETALLE DE CONEXIONES'!AK31,2)</f>
        <v/>
      </c>
      <c r="I31" s="36" t="str">
        <f>LEFT('DETALLE DE CONEXIONES'!AK31,3)</f>
        <v/>
      </c>
      <c r="J31" s="36" t="str">
        <f>LEFT('DETALLE DE CONEXIONES'!M31,3)</f>
        <v>1mi</v>
      </c>
      <c r="K31" s="36" t="str">
        <f>IF(LEN('DETALLE DE CONEXIONES'!M31)&lt;12,(RIGHT('DETALLE DE CONEXIONES'!M31,5)),(RIGHT('DETALLE DE CONEXIONES'!M31,6)))</f>
        <v>28seg.</v>
      </c>
      <c r="L31" s="36">
        <f>IF(C31="Saliente Local",(IFERROR((LIMPIA(J31,1)),0)),0)</f>
        <v>1</v>
      </c>
      <c r="M31" s="36">
        <f>IF(C31="Saliente Nacional",(IFERROR((LIMPIA(J31,1)),0)),0)</f>
        <v>0</v>
      </c>
      <c r="N31" s="36">
        <f>IF(C31="Saliente Internacional",(IFERROR((LIMPIA(J31,1)),0)),0)</f>
        <v>0</v>
      </c>
      <c r="O31" s="36">
        <f>IF(C31="Saliente Local",(IFERROR((LIMPIA(K31,1)),0)),0)</f>
        <v>28</v>
      </c>
      <c r="P31" s="36">
        <f>IF(C31="Saliente Nacional",(IFERROR((LIMPIA(K31,1)),0)),0)</f>
        <v>0</v>
      </c>
      <c r="Q31" s="36">
        <f>IF(C31="Saliente Internacional",(IFERROR((LIMPIA(K31,1)),0)),0)</f>
        <v>0</v>
      </c>
      <c r="R31" s="36">
        <f t="shared" si="1"/>
        <v>2</v>
      </c>
      <c r="S31" s="36">
        <f t="shared" si="2"/>
        <v>0</v>
      </c>
    </row>
    <row r="32" spans="1:19" x14ac:dyDescent="0.25">
      <c r="A32" s="101">
        <f>'DETALLE DE CONEXIONES'!P32</f>
        <v>0</v>
      </c>
      <c r="B32" s="36" t="str">
        <f>'DETALLE DE CONEXIONES'!I32</f>
        <v>SALIENTE</v>
      </c>
      <c r="C32" s="36" t="str">
        <f>'DETALLE DE CONEXIONES'!BB32</f>
        <v>Saliente Local</v>
      </c>
      <c r="D32" s="36" t="str">
        <f>'DETALLE DE CONEXIONES'!E32</f>
        <v>999XXX9842</v>
      </c>
      <c r="E32" s="36">
        <f t="shared" si="0"/>
        <v>10</v>
      </c>
      <c r="F32" s="36">
        <f>IFERROR(LIMPIA('DETALLE DE CONEXIONES'!N32,1),0)</f>
        <v>1</v>
      </c>
      <c r="G32" s="36" t="str">
        <f>LEFT('DETALLE DE CONEXIONES'!BE32,3)</f>
        <v>NOF</v>
      </c>
      <c r="H32" s="36" t="str">
        <f>RIGHT('DETALLE DE CONEXIONES'!AK32,2)</f>
        <v/>
      </c>
      <c r="I32" s="36" t="str">
        <f>LEFT('DETALLE DE CONEXIONES'!AK32,3)</f>
        <v/>
      </c>
      <c r="J32" s="36" t="str">
        <f>LEFT('DETALLE DE CONEXIONES'!M32,3)</f>
        <v>0mi</v>
      </c>
      <c r="K32" s="36" t="str">
        <f>IF(LEN('DETALLE DE CONEXIONES'!M32)&lt;12,(RIGHT('DETALLE DE CONEXIONES'!M32,5)),(RIGHT('DETALLE DE CONEXIONES'!M32,6)))</f>
        <v>16seg.</v>
      </c>
      <c r="L32" s="36">
        <f>IF(C32="Saliente Local",(IFERROR((LIMPIA(J32,1)),0)),0)</f>
        <v>0</v>
      </c>
      <c r="M32" s="36">
        <f>IF(C32="Saliente Nacional",(IFERROR((LIMPIA(J32,1)),0)),0)</f>
        <v>0</v>
      </c>
      <c r="N32" s="36">
        <f>IF(C32="Saliente Internacional",(IFERROR((LIMPIA(J32,1)),0)),0)</f>
        <v>0</v>
      </c>
      <c r="O32" s="36">
        <f>IF(C32="Saliente Local",(IFERROR((LIMPIA(K32,1)),0)),0)</f>
        <v>16</v>
      </c>
      <c r="P32" s="36">
        <f>IF(C32="Saliente Nacional",(IFERROR((LIMPIA(K32,1)),0)),0)</f>
        <v>0</v>
      </c>
      <c r="Q32" s="36">
        <f>IF(C32="Saliente Internacional",(IFERROR((LIMPIA(K32,1)),0)),0)</f>
        <v>0</v>
      </c>
      <c r="R32" s="36">
        <f t="shared" si="1"/>
        <v>1</v>
      </c>
      <c r="S32" s="36">
        <f t="shared" si="2"/>
        <v>0</v>
      </c>
    </row>
    <row r="33" spans="1:19" x14ac:dyDescent="0.25">
      <c r="A33" s="101">
        <f>'DETALLE DE CONEXIONES'!P33</f>
        <v>0</v>
      </c>
      <c r="B33" s="36" t="str">
        <f>'DETALLE DE CONEXIONES'!I33</f>
        <v>GPRS</v>
      </c>
      <c r="C33" s="36" t="str">
        <f>'DETALLE DE CONEXIONES'!BB33</f>
        <v>INTERNET</v>
      </c>
      <c r="D33" s="36" t="str">
        <f>'DETALLE DE CONEXIONES'!E33</f>
        <v>internet.itelcel.coXXXGLTE</v>
      </c>
      <c r="E33" s="36">
        <f t="shared" si="0"/>
        <v>26</v>
      </c>
      <c r="F33" s="36">
        <f>IFERROR(LIMPIA('DETALLE DE CONEXIONES'!N33,1),0)</f>
        <v>0</v>
      </c>
      <c r="G33" s="36" t="str">
        <f>LEFT('DETALLE DE CONEXIONES'!BE33,3)</f>
        <v/>
      </c>
      <c r="H33" s="36" t="str">
        <f>RIGHT('DETALLE DE CONEXIONES'!AK33,2)</f>
        <v>-1</v>
      </c>
      <c r="I33" s="36" t="str">
        <f>LEFT('DETALLE DE CONEXIONES'!AK33,3)</f>
        <v>INT</v>
      </c>
      <c r="J33" s="36" t="str">
        <f>LEFT('DETALLE DE CONEXIONES'!M33,3)</f>
        <v>0mi</v>
      </c>
      <c r="K33" s="36" t="str">
        <f>IF(LEN('DETALLE DE CONEXIONES'!M33)&lt;12,(RIGHT('DETALLE DE CONEXIONES'!M33,5)),(RIGHT('DETALLE DE CONEXIONES'!M33,6)))</f>
        <v xml:space="preserve">min. </v>
      </c>
      <c r="L33" s="36">
        <f>IF(C33="Saliente Local",(IFERROR((LIMPIA(J33,1)),0)),0)</f>
        <v>0</v>
      </c>
      <c r="M33" s="36">
        <f>IF(C33="Saliente Nacional",(IFERROR((LIMPIA(J33,1)),0)),0)</f>
        <v>0</v>
      </c>
      <c r="N33" s="36">
        <f>IF(C33="Saliente Internacional",(IFERROR((LIMPIA(J33,1)),0)),0)</f>
        <v>0</v>
      </c>
      <c r="O33" s="36">
        <f>IF(C33="Saliente Local",(IFERROR((LIMPIA(K33,1)),0)),0)</f>
        <v>0</v>
      </c>
      <c r="P33" s="36">
        <f>IF(C33="Saliente Nacional",(IFERROR((LIMPIA(K33,1)),0)),0)</f>
        <v>0</v>
      </c>
      <c r="Q33" s="36">
        <f>IF(C33="Saliente Internacional",(IFERROR((LIMPIA(K33,1)),0)),0)</f>
        <v>0</v>
      </c>
      <c r="R33" s="36">
        <f t="shared" si="1"/>
        <v>0</v>
      </c>
      <c r="S33" s="36">
        <f t="shared" si="2"/>
        <v>0</v>
      </c>
    </row>
    <row r="34" spans="1:19" x14ac:dyDescent="0.25">
      <c r="A34" s="101">
        <f>'DETALLE DE CONEXIONES'!P34</f>
        <v>0</v>
      </c>
      <c r="B34" s="36" t="str">
        <f>'DETALLE DE CONEXIONES'!I34</f>
        <v>GPRS</v>
      </c>
      <c r="C34" s="36" t="str">
        <f>'DETALLE DE CONEXIONES'!BB34</f>
        <v>MENSAJERO</v>
      </c>
      <c r="D34" s="36" t="str">
        <f>'DETALLE DE CONEXIONES'!E34</f>
        <v>internet.itelcel.coXXXGLTE</v>
      </c>
      <c r="E34" s="36">
        <f t="shared" si="0"/>
        <v>26</v>
      </c>
      <c r="F34" s="36">
        <f>IFERROR(LIMPIA('DETALLE DE CONEXIONES'!N34,1),0)</f>
        <v>0</v>
      </c>
      <c r="G34" s="36" t="str">
        <f>LEFT('DETALLE DE CONEXIONES'!BE34,3)</f>
        <v/>
      </c>
      <c r="H34" s="36" t="str">
        <f>RIGHT('DETALLE DE CONEXIONES'!AK34,2)</f>
        <v>-1</v>
      </c>
      <c r="I34" s="36" t="str">
        <f>LEFT('DETALLE DE CONEXIONES'!AK34,3)</f>
        <v>MEN</v>
      </c>
      <c r="J34" s="36" t="str">
        <f>LEFT('DETALLE DE CONEXIONES'!M34,3)</f>
        <v>0mi</v>
      </c>
      <c r="K34" s="36" t="str">
        <f>IF(LEN('DETALLE DE CONEXIONES'!M34)&lt;12,(RIGHT('DETALLE DE CONEXIONES'!M34,5)),(RIGHT('DETALLE DE CONEXIONES'!M34,6)))</f>
        <v xml:space="preserve">min. </v>
      </c>
      <c r="L34" s="36">
        <f>IF(C34="Saliente Local",(IFERROR((LIMPIA(J34,1)),0)),0)</f>
        <v>0</v>
      </c>
      <c r="M34" s="36">
        <f>IF(C34="Saliente Nacional",(IFERROR((LIMPIA(J34,1)),0)),0)</f>
        <v>0</v>
      </c>
      <c r="N34" s="36">
        <f>IF(C34="Saliente Internacional",(IFERROR((LIMPIA(J34,1)),0)),0)</f>
        <v>0</v>
      </c>
      <c r="O34" s="36">
        <f>IF(C34="Saliente Local",(IFERROR((LIMPIA(K34,1)),0)),0)</f>
        <v>0</v>
      </c>
      <c r="P34" s="36">
        <f>IF(C34="Saliente Nacional",(IFERROR((LIMPIA(K34,1)),0)),0)</f>
        <v>0</v>
      </c>
      <c r="Q34" s="36">
        <f>IF(C34="Saliente Internacional",(IFERROR((LIMPIA(K34,1)),0)),0)</f>
        <v>0</v>
      </c>
      <c r="R34" s="36">
        <f t="shared" si="1"/>
        <v>0</v>
      </c>
      <c r="S34" s="36">
        <f t="shared" si="2"/>
        <v>0</v>
      </c>
    </row>
    <row r="35" spans="1:19" x14ac:dyDescent="0.25">
      <c r="A35" s="101">
        <f>'DETALLE DE CONEXIONES'!P35</f>
        <v>0</v>
      </c>
      <c r="B35" s="36" t="str">
        <f>'DETALLE DE CONEXIONES'!I35</f>
        <v>GPRS</v>
      </c>
      <c r="C35" s="36" t="str">
        <f>'DETALLE DE CONEXIONES'!BB35</f>
        <v>RS</v>
      </c>
      <c r="D35" s="36" t="str">
        <f>'DETALLE DE CONEXIONES'!E35</f>
        <v>internet.itelcel.coXXXGLTE</v>
      </c>
      <c r="E35" s="36">
        <f t="shared" si="0"/>
        <v>26</v>
      </c>
      <c r="F35" s="36">
        <f>IFERROR(LIMPIA('DETALLE DE CONEXIONES'!N35,1),0)</f>
        <v>0</v>
      </c>
      <c r="G35" s="36" t="str">
        <f>LEFT('DETALLE DE CONEXIONES'!BE35,3)</f>
        <v/>
      </c>
      <c r="H35" s="36" t="str">
        <f>RIGHT('DETALLE DE CONEXIONES'!AK35,2)</f>
        <v>-1</v>
      </c>
      <c r="I35" s="36" t="str">
        <f>LEFT('DETALLE DE CONEXIONES'!AK35,3)</f>
        <v>RS;</v>
      </c>
      <c r="J35" s="36" t="str">
        <f>LEFT('DETALLE DE CONEXIONES'!M35,3)</f>
        <v>0mi</v>
      </c>
      <c r="K35" s="36" t="str">
        <f>IF(LEN('DETALLE DE CONEXIONES'!M35)&lt;12,(RIGHT('DETALLE DE CONEXIONES'!M35,5)),(RIGHT('DETALLE DE CONEXIONES'!M35,6)))</f>
        <v xml:space="preserve">min. </v>
      </c>
      <c r="L35" s="36">
        <f>IF(C35="Saliente Local",(IFERROR((LIMPIA(J35,1)),0)),0)</f>
        <v>0</v>
      </c>
      <c r="M35" s="36">
        <f>IF(C35="Saliente Nacional",(IFERROR((LIMPIA(J35,1)),0)),0)</f>
        <v>0</v>
      </c>
      <c r="N35" s="36">
        <f>IF(C35="Saliente Internacional",(IFERROR((LIMPIA(J35,1)),0)),0)</f>
        <v>0</v>
      </c>
      <c r="O35" s="36">
        <f>IF(C35="Saliente Local",(IFERROR((LIMPIA(K35,1)),0)),0)</f>
        <v>0</v>
      </c>
      <c r="P35" s="36">
        <f>IF(C35="Saliente Nacional",(IFERROR((LIMPIA(K35,1)),0)),0)</f>
        <v>0</v>
      </c>
      <c r="Q35" s="36">
        <f>IF(C35="Saliente Internacional",(IFERROR((LIMPIA(K35,1)),0)),0)</f>
        <v>0</v>
      </c>
      <c r="R35" s="36">
        <f t="shared" si="1"/>
        <v>0</v>
      </c>
      <c r="S35" s="36">
        <f t="shared" si="2"/>
        <v>0</v>
      </c>
    </row>
    <row r="36" spans="1:19" x14ac:dyDescent="0.25">
      <c r="A36" s="101">
        <f>'DETALLE DE CONEXIONES'!P36</f>
        <v>0</v>
      </c>
      <c r="B36" s="36" t="str">
        <f>'DETALLE DE CONEXIONES'!I36</f>
        <v>TRANSFERENCIA</v>
      </c>
      <c r="C36" s="36" t="str">
        <f>'DETALLE DE CONEXIONES'!BB36</f>
        <v>Desvio Nacional</v>
      </c>
      <c r="D36" s="36" t="str">
        <f>'DETALLE DE CONEXIONES'!E36</f>
        <v>999XXX1600</v>
      </c>
      <c r="E36" s="36">
        <f t="shared" si="0"/>
        <v>10</v>
      </c>
      <c r="F36" s="36">
        <f>IFERROR(LIMPIA('DETALLE DE CONEXIONES'!N36,1),0)</f>
        <v>1</v>
      </c>
      <c r="G36" s="36" t="str">
        <f>LEFT('DETALLE DE CONEXIONES'!BE36,3)</f>
        <v>SIU</v>
      </c>
      <c r="H36" s="36" t="str">
        <f>RIGHT('DETALLE DE CONEXIONES'!AK36,2)</f>
        <v/>
      </c>
      <c r="I36" s="36" t="str">
        <f>LEFT('DETALLE DE CONEXIONES'!AK36,3)</f>
        <v/>
      </c>
      <c r="J36" s="36" t="str">
        <f>LEFT('DETALLE DE CONEXIONES'!M36,3)</f>
        <v>0mi</v>
      </c>
      <c r="K36" s="36" t="str">
        <f>IF(LEN('DETALLE DE CONEXIONES'!M36)&lt;12,(RIGHT('DETALLE DE CONEXIONES'!M36,5)),(RIGHT('DETALLE DE CONEXIONES'!M36,6)))</f>
        <v>19seg.</v>
      </c>
      <c r="L36" s="36">
        <f>IF(C36="Saliente Local",(IFERROR((LIMPIA(J36,1)),0)),0)</f>
        <v>0</v>
      </c>
      <c r="M36" s="36">
        <f>IF(C36="Saliente Nacional",(IFERROR((LIMPIA(J36,1)),0)),0)</f>
        <v>0</v>
      </c>
      <c r="N36" s="36">
        <f>IF(C36="Saliente Internacional",(IFERROR((LIMPIA(J36,1)),0)),0)</f>
        <v>0</v>
      </c>
      <c r="O36" s="36">
        <f>IF(C36="Saliente Local",(IFERROR((LIMPIA(K36,1)),0)),0)</f>
        <v>0</v>
      </c>
      <c r="P36" s="36">
        <f>IF(C36="Saliente Nacional",(IFERROR((LIMPIA(K36,1)),0)),0)</f>
        <v>0</v>
      </c>
      <c r="Q36" s="36">
        <f>IF(C36="Saliente Internacional",(IFERROR((LIMPIA(K36,1)),0)),0)</f>
        <v>0</v>
      </c>
      <c r="R36" s="36">
        <f t="shared" si="1"/>
        <v>0</v>
      </c>
      <c r="S36" s="36">
        <f t="shared" si="2"/>
        <v>0</v>
      </c>
    </row>
    <row r="37" spans="1:19" x14ac:dyDescent="0.25">
      <c r="A37" s="101">
        <f>'DETALLE DE CONEXIONES'!P37</f>
        <v>0</v>
      </c>
      <c r="B37" s="36" t="str">
        <f>'DETALLE DE CONEXIONES'!I37</f>
        <v>GPRS</v>
      </c>
      <c r="C37" s="36" t="str">
        <f>'DETALLE DE CONEXIONES'!BB37</f>
        <v>INTERNET</v>
      </c>
      <c r="D37" s="36" t="str">
        <f>'DETALLE DE CONEXIONES'!E37</f>
        <v>internet.itelcelXXXm-3G</v>
      </c>
      <c r="E37" s="36">
        <f t="shared" si="0"/>
        <v>23</v>
      </c>
      <c r="F37" s="36">
        <f>IFERROR(LIMPIA('DETALLE DE CONEXIONES'!N37,1),0)</f>
        <v>0</v>
      </c>
      <c r="G37" s="36" t="str">
        <f>LEFT('DETALLE DE CONEXIONES'!BE37,3)</f>
        <v/>
      </c>
      <c r="H37" s="36" t="str">
        <f>RIGHT('DETALLE DE CONEXIONES'!AK37,2)</f>
        <v>-1</v>
      </c>
      <c r="I37" s="36" t="str">
        <f>LEFT('DETALLE DE CONEXIONES'!AK37,3)</f>
        <v>INT</v>
      </c>
      <c r="J37" s="36" t="str">
        <f>LEFT('DETALLE DE CONEXIONES'!M37,3)</f>
        <v>0mi</v>
      </c>
      <c r="K37" s="36" t="str">
        <f>IF(LEN('DETALLE DE CONEXIONES'!M37)&lt;12,(RIGHT('DETALLE DE CONEXIONES'!M37,5)),(RIGHT('DETALLE DE CONEXIONES'!M37,6)))</f>
        <v xml:space="preserve">min. </v>
      </c>
      <c r="L37" s="36">
        <f>IF(C37="Saliente Local",(IFERROR((LIMPIA(J37,1)),0)),0)</f>
        <v>0</v>
      </c>
      <c r="M37" s="36">
        <f>IF(C37="Saliente Nacional",(IFERROR((LIMPIA(J37,1)),0)),0)</f>
        <v>0</v>
      </c>
      <c r="N37" s="36">
        <f>IF(C37="Saliente Internacional",(IFERROR((LIMPIA(J37,1)),0)),0)</f>
        <v>0</v>
      </c>
      <c r="O37" s="36">
        <f>IF(C37="Saliente Local",(IFERROR((LIMPIA(K37,1)),0)),0)</f>
        <v>0</v>
      </c>
      <c r="P37" s="36">
        <f>IF(C37="Saliente Nacional",(IFERROR((LIMPIA(K37,1)),0)),0)</f>
        <v>0</v>
      </c>
      <c r="Q37" s="36">
        <f>IF(C37="Saliente Internacional",(IFERROR((LIMPIA(K37,1)),0)),0)</f>
        <v>0</v>
      </c>
      <c r="R37" s="36">
        <f t="shared" si="1"/>
        <v>0</v>
      </c>
      <c r="S37" s="36">
        <f t="shared" si="2"/>
        <v>0</v>
      </c>
    </row>
    <row r="38" spans="1:19" x14ac:dyDescent="0.25">
      <c r="A38" s="101">
        <f>'DETALLE DE CONEXIONES'!P38</f>
        <v>0</v>
      </c>
      <c r="B38" s="36" t="str">
        <f>'DETALLE DE CONEXIONES'!I38</f>
        <v>GPRS</v>
      </c>
      <c r="C38" s="36" t="str">
        <f>'DETALLE DE CONEXIONES'!BB38</f>
        <v>RS</v>
      </c>
      <c r="D38" s="36" t="str">
        <f>'DETALLE DE CONEXIONES'!E38</f>
        <v>internet.itelcel.coXXXGLTE</v>
      </c>
      <c r="E38" s="36">
        <f t="shared" si="0"/>
        <v>26</v>
      </c>
      <c r="F38" s="36">
        <f>IFERROR(LIMPIA('DETALLE DE CONEXIONES'!N38,1),0)</f>
        <v>0</v>
      </c>
      <c r="G38" s="36" t="str">
        <f>LEFT('DETALLE DE CONEXIONES'!BE38,3)</f>
        <v/>
      </c>
      <c r="H38" s="36" t="str">
        <f>RIGHT('DETALLE DE CONEXIONES'!AK38,2)</f>
        <v>-1</v>
      </c>
      <c r="I38" s="36" t="str">
        <f>LEFT('DETALLE DE CONEXIONES'!AK38,3)</f>
        <v>RS;</v>
      </c>
      <c r="J38" s="36" t="str">
        <f>LEFT('DETALLE DE CONEXIONES'!M38,3)</f>
        <v>0mi</v>
      </c>
      <c r="K38" s="36" t="str">
        <f>IF(LEN('DETALLE DE CONEXIONES'!M38)&lt;12,(RIGHT('DETALLE DE CONEXIONES'!M38,5)),(RIGHT('DETALLE DE CONEXIONES'!M38,6)))</f>
        <v xml:space="preserve">min. </v>
      </c>
      <c r="L38" s="36">
        <f>IF(C38="Saliente Local",(IFERROR((LIMPIA(J38,1)),0)),0)</f>
        <v>0</v>
      </c>
      <c r="M38" s="36">
        <f>IF(C38="Saliente Nacional",(IFERROR((LIMPIA(J38,1)),0)),0)</f>
        <v>0</v>
      </c>
      <c r="N38" s="36">
        <f>IF(C38="Saliente Internacional",(IFERROR((LIMPIA(J38,1)),0)),0)</f>
        <v>0</v>
      </c>
      <c r="O38" s="36">
        <f>IF(C38="Saliente Local",(IFERROR((LIMPIA(K38,1)),0)),0)</f>
        <v>0</v>
      </c>
      <c r="P38" s="36">
        <f>IF(C38="Saliente Nacional",(IFERROR((LIMPIA(K38,1)),0)),0)</f>
        <v>0</v>
      </c>
      <c r="Q38" s="36">
        <f>IF(C38="Saliente Internacional",(IFERROR((LIMPIA(K38,1)),0)),0)</f>
        <v>0</v>
      </c>
      <c r="R38" s="36">
        <f t="shared" si="1"/>
        <v>0</v>
      </c>
      <c r="S38" s="36">
        <f t="shared" si="2"/>
        <v>0</v>
      </c>
    </row>
    <row r="39" spans="1:19" x14ac:dyDescent="0.25">
      <c r="A39" s="101">
        <f>'DETALLE DE CONEXIONES'!P39</f>
        <v>0</v>
      </c>
      <c r="B39" s="36" t="str">
        <f>'DETALLE DE CONEXIONES'!I39</f>
        <v>GPRS</v>
      </c>
      <c r="C39" s="36" t="str">
        <f>'DETALLE DE CONEXIONES'!BB39</f>
        <v>VIDEO</v>
      </c>
      <c r="D39" s="36" t="str">
        <f>'DETALLE DE CONEXIONES'!E39</f>
        <v>internet.itelcel.coXXXGLTE</v>
      </c>
      <c r="E39" s="36">
        <f t="shared" si="0"/>
        <v>26</v>
      </c>
      <c r="F39" s="36">
        <f>IFERROR(LIMPIA('DETALLE DE CONEXIONES'!N39,1),0)</f>
        <v>0</v>
      </c>
      <c r="G39" s="36" t="str">
        <f>LEFT('DETALLE DE CONEXIONES'!BE39,3)</f>
        <v/>
      </c>
      <c r="H39" s="36" t="str">
        <f>RIGHT('DETALLE DE CONEXIONES'!AK39,2)</f>
        <v>-1</v>
      </c>
      <c r="I39" s="36" t="str">
        <f>LEFT('DETALLE DE CONEXIONES'!AK39,3)</f>
        <v>VID</v>
      </c>
      <c r="J39" s="36" t="str">
        <f>LEFT('DETALLE DE CONEXIONES'!M39,3)</f>
        <v>0mi</v>
      </c>
      <c r="K39" s="36" t="str">
        <f>IF(LEN('DETALLE DE CONEXIONES'!M39)&lt;12,(RIGHT('DETALLE DE CONEXIONES'!M39,5)),(RIGHT('DETALLE DE CONEXIONES'!M39,6)))</f>
        <v xml:space="preserve">min. </v>
      </c>
      <c r="L39" s="36">
        <f>IF(C39="Saliente Local",(IFERROR((LIMPIA(J39,1)),0)),0)</f>
        <v>0</v>
      </c>
      <c r="M39" s="36">
        <f>IF(C39="Saliente Nacional",(IFERROR((LIMPIA(J39,1)),0)),0)</f>
        <v>0</v>
      </c>
      <c r="N39" s="36">
        <f>IF(C39="Saliente Internacional",(IFERROR((LIMPIA(J39,1)),0)),0)</f>
        <v>0</v>
      </c>
      <c r="O39" s="36">
        <f>IF(C39="Saliente Local",(IFERROR((LIMPIA(K39,1)),0)),0)</f>
        <v>0</v>
      </c>
      <c r="P39" s="36">
        <f>IF(C39="Saliente Nacional",(IFERROR((LIMPIA(K39,1)),0)),0)</f>
        <v>0</v>
      </c>
      <c r="Q39" s="36">
        <f>IF(C39="Saliente Internacional",(IFERROR((LIMPIA(K39,1)),0)),0)</f>
        <v>0</v>
      </c>
      <c r="R39" s="36">
        <f t="shared" si="1"/>
        <v>0</v>
      </c>
      <c r="S39" s="36">
        <f t="shared" si="2"/>
        <v>0</v>
      </c>
    </row>
    <row r="40" spans="1:19" x14ac:dyDescent="0.25">
      <c r="A40" s="101">
        <f>'DETALLE DE CONEXIONES'!P40</f>
        <v>0</v>
      </c>
      <c r="B40" s="36" t="str">
        <f>'DETALLE DE CONEXIONES'!I40</f>
        <v>TRANSFERENCIA</v>
      </c>
      <c r="C40" s="36" t="str">
        <f>'DETALLE DE CONEXIONES'!BB40</f>
        <v>Desvio Nacional</v>
      </c>
      <c r="D40" s="36" t="str">
        <f>'DETALLE DE CONEXIONES'!E40</f>
        <v>999XXX1600</v>
      </c>
      <c r="E40" s="36">
        <f t="shared" si="0"/>
        <v>10</v>
      </c>
      <c r="F40" s="36">
        <f>IFERROR(LIMPIA('DETALLE DE CONEXIONES'!N40,1),0)</f>
        <v>1</v>
      </c>
      <c r="G40" s="36" t="str">
        <f>LEFT('DETALLE DE CONEXIONES'!BE40,3)</f>
        <v>SIU</v>
      </c>
      <c r="H40" s="36" t="str">
        <f>RIGHT('DETALLE DE CONEXIONES'!AK40,2)</f>
        <v/>
      </c>
      <c r="I40" s="36" t="str">
        <f>LEFT('DETALLE DE CONEXIONES'!AK40,3)</f>
        <v/>
      </c>
      <c r="J40" s="36" t="str">
        <f>LEFT('DETALLE DE CONEXIONES'!M40,3)</f>
        <v>0mi</v>
      </c>
      <c r="K40" s="36" t="str">
        <f>IF(LEN('DETALLE DE CONEXIONES'!M40)&lt;12,(RIGHT('DETALLE DE CONEXIONES'!M40,5)),(RIGHT('DETALLE DE CONEXIONES'!M40,6)))</f>
        <v>2seg.</v>
      </c>
      <c r="L40" s="36">
        <f>IF(C40="Saliente Local",(IFERROR((LIMPIA(J40,1)),0)),0)</f>
        <v>0</v>
      </c>
      <c r="M40" s="36">
        <f>IF(C40="Saliente Nacional",(IFERROR((LIMPIA(J40,1)),0)),0)</f>
        <v>0</v>
      </c>
      <c r="N40" s="36">
        <f>IF(C40="Saliente Internacional",(IFERROR((LIMPIA(J40,1)),0)),0)</f>
        <v>0</v>
      </c>
      <c r="O40" s="36">
        <f>IF(C40="Saliente Local",(IFERROR((LIMPIA(K40,1)),0)),0)</f>
        <v>0</v>
      </c>
      <c r="P40" s="36">
        <f>IF(C40="Saliente Nacional",(IFERROR((LIMPIA(K40,1)),0)),0)</f>
        <v>0</v>
      </c>
      <c r="Q40" s="36">
        <f>IF(C40="Saliente Internacional",(IFERROR((LIMPIA(K40,1)),0)),0)</f>
        <v>0</v>
      </c>
      <c r="R40" s="36">
        <f t="shared" si="1"/>
        <v>0</v>
      </c>
      <c r="S40" s="36">
        <f t="shared" si="2"/>
        <v>0</v>
      </c>
    </row>
    <row r="41" spans="1:19" x14ac:dyDescent="0.25">
      <c r="A41" s="101">
        <f>'DETALLE DE CONEXIONES'!P41</f>
        <v>0</v>
      </c>
      <c r="B41" s="36" t="str">
        <f>'DETALLE DE CONEXIONES'!I41</f>
        <v>GPRS</v>
      </c>
      <c r="C41" s="36" t="str">
        <f>'DETALLE DE CONEXIONES'!BB41</f>
        <v>MENSAJERO</v>
      </c>
      <c r="D41" s="36" t="str">
        <f>'DETALLE DE CONEXIONES'!E41</f>
        <v>internet.itelcel.coXXXGLTE</v>
      </c>
      <c r="E41" s="36">
        <f t="shared" si="0"/>
        <v>26</v>
      </c>
      <c r="F41" s="36">
        <f>IFERROR(LIMPIA('DETALLE DE CONEXIONES'!N41,1),0)</f>
        <v>0</v>
      </c>
      <c r="G41" s="36" t="str">
        <f>LEFT('DETALLE DE CONEXIONES'!BE41,3)</f>
        <v/>
      </c>
      <c r="H41" s="36" t="str">
        <f>RIGHT('DETALLE DE CONEXIONES'!AK41,2)</f>
        <v>-1</v>
      </c>
      <c r="I41" s="36" t="str">
        <f>LEFT('DETALLE DE CONEXIONES'!AK41,3)</f>
        <v>MEN</v>
      </c>
      <c r="J41" s="36" t="str">
        <f>LEFT('DETALLE DE CONEXIONES'!M41,3)</f>
        <v>0mi</v>
      </c>
      <c r="K41" s="36" t="str">
        <f>IF(LEN('DETALLE DE CONEXIONES'!M41)&lt;12,(RIGHT('DETALLE DE CONEXIONES'!M41,5)),(RIGHT('DETALLE DE CONEXIONES'!M41,6)))</f>
        <v xml:space="preserve">min. </v>
      </c>
      <c r="L41" s="36">
        <f>IF(C41="Saliente Local",(IFERROR((LIMPIA(J41,1)),0)),0)</f>
        <v>0</v>
      </c>
      <c r="M41" s="36">
        <f>IF(C41="Saliente Nacional",(IFERROR((LIMPIA(J41,1)),0)),0)</f>
        <v>0</v>
      </c>
      <c r="N41" s="36">
        <f>IF(C41="Saliente Internacional",(IFERROR((LIMPIA(J41,1)),0)),0)</f>
        <v>0</v>
      </c>
      <c r="O41" s="36">
        <f>IF(C41="Saliente Local",(IFERROR((LIMPIA(K41,1)),0)),0)</f>
        <v>0</v>
      </c>
      <c r="P41" s="36">
        <f>IF(C41="Saliente Nacional",(IFERROR((LIMPIA(K41,1)),0)),0)</f>
        <v>0</v>
      </c>
      <c r="Q41" s="36">
        <f>IF(C41="Saliente Internacional",(IFERROR((LIMPIA(K41,1)),0)),0)</f>
        <v>0</v>
      </c>
      <c r="R41" s="36">
        <f t="shared" si="1"/>
        <v>0</v>
      </c>
      <c r="S41" s="36">
        <f t="shared" si="2"/>
        <v>0</v>
      </c>
    </row>
    <row r="42" spans="1:19" x14ac:dyDescent="0.25">
      <c r="A42" s="101">
        <f>'DETALLE DE CONEXIONES'!P42</f>
        <v>5.9997999999999996</v>
      </c>
      <c r="B42" s="36" t="str">
        <f>'DETALLE DE CONEXIONES'!I42</f>
        <v>GPRS</v>
      </c>
      <c r="C42" s="36" t="str">
        <f>'DETALLE DE CONEXIONES'!BB42</f>
        <v>RS</v>
      </c>
      <c r="D42" s="36" t="str">
        <f>'DETALLE DE CONEXIONES'!E42</f>
        <v>internet.itelcel.coXXXGLTE</v>
      </c>
      <c r="E42" s="36">
        <f t="shared" si="0"/>
        <v>26</v>
      </c>
      <c r="F42" s="36">
        <f>IFERROR(LIMPIA('DETALLE DE CONEXIONES'!N42,1),0)</f>
        <v>0</v>
      </c>
      <c r="G42" s="36" t="str">
        <f>LEFT('DETALLE DE CONEXIONES'!BE42,3)</f>
        <v/>
      </c>
      <c r="H42" s="36" t="str">
        <f>RIGHT('DETALLE DE CONEXIONES'!AK42,2)</f>
        <v>-1</v>
      </c>
      <c r="I42" s="36" t="str">
        <f>LEFT('DETALLE DE CONEXIONES'!AK42,3)</f>
        <v>RS;</v>
      </c>
      <c r="J42" s="36" t="str">
        <f>LEFT('DETALLE DE CONEXIONES'!M42,3)</f>
        <v>0mi</v>
      </c>
      <c r="K42" s="36" t="str">
        <f>IF(LEN('DETALLE DE CONEXIONES'!M42)&lt;12,(RIGHT('DETALLE DE CONEXIONES'!M42,5)),(RIGHT('DETALLE DE CONEXIONES'!M42,6)))</f>
        <v xml:space="preserve">min. </v>
      </c>
      <c r="L42" s="36">
        <f>IF(C42="Saliente Local",(IFERROR((LIMPIA(J42,1)),0)),0)</f>
        <v>0</v>
      </c>
      <c r="M42" s="36">
        <f>IF(C42="Saliente Nacional",(IFERROR((LIMPIA(J42,1)),0)),0)</f>
        <v>0</v>
      </c>
      <c r="N42" s="36">
        <f>IF(C42="Saliente Internacional",(IFERROR((LIMPIA(J42,1)),0)),0)</f>
        <v>0</v>
      </c>
      <c r="O42" s="36">
        <f>IF(C42="Saliente Local",(IFERROR((LIMPIA(K42,1)),0)),0)</f>
        <v>0</v>
      </c>
      <c r="P42" s="36">
        <f>IF(C42="Saliente Nacional",(IFERROR((LIMPIA(K42,1)),0)),0)</f>
        <v>0</v>
      </c>
      <c r="Q42" s="36">
        <f>IF(C42="Saliente Internacional",(IFERROR((LIMPIA(K42,1)),0)),0)</f>
        <v>0</v>
      </c>
      <c r="R42" s="36">
        <f t="shared" si="1"/>
        <v>0</v>
      </c>
      <c r="S42" s="36">
        <f t="shared" si="2"/>
        <v>0</v>
      </c>
    </row>
    <row r="43" spans="1:19" x14ac:dyDescent="0.25">
      <c r="A43" s="101">
        <f>'DETALLE DE CONEXIONES'!P43</f>
        <v>0</v>
      </c>
      <c r="B43" s="36" t="str">
        <f>'DETALLE DE CONEXIONES'!I43</f>
        <v>GPRS</v>
      </c>
      <c r="C43" s="36" t="str">
        <f>'DETALLE DE CONEXIONES'!BB43</f>
        <v>VIDEO</v>
      </c>
      <c r="D43" s="36" t="str">
        <f>'DETALLE DE CONEXIONES'!E43</f>
        <v>internet.itelcel.coXXXGLTE</v>
      </c>
      <c r="E43" s="36">
        <f t="shared" si="0"/>
        <v>26</v>
      </c>
      <c r="F43" s="36">
        <f>IFERROR(LIMPIA('DETALLE DE CONEXIONES'!N43,1),0)</f>
        <v>0</v>
      </c>
      <c r="G43" s="36" t="str">
        <f>LEFT('DETALLE DE CONEXIONES'!BE43,3)</f>
        <v/>
      </c>
      <c r="H43" s="36" t="str">
        <f>RIGHT('DETALLE DE CONEXIONES'!AK43,2)</f>
        <v>-1</v>
      </c>
      <c r="I43" s="36" t="str">
        <f>LEFT('DETALLE DE CONEXIONES'!AK43,3)</f>
        <v>VID</v>
      </c>
      <c r="J43" s="36" t="str">
        <f>LEFT('DETALLE DE CONEXIONES'!M43,3)</f>
        <v>0mi</v>
      </c>
      <c r="K43" s="36" t="str">
        <f>IF(LEN('DETALLE DE CONEXIONES'!M43)&lt;12,(RIGHT('DETALLE DE CONEXIONES'!M43,5)),(RIGHT('DETALLE DE CONEXIONES'!M43,6)))</f>
        <v xml:space="preserve">min. </v>
      </c>
      <c r="L43" s="36">
        <f>IF(C43="Saliente Local",(IFERROR((LIMPIA(J43,1)),0)),0)</f>
        <v>0</v>
      </c>
      <c r="M43" s="36">
        <f>IF(C43="Saliente Nacional",(IFERROR((LIMPIA(J43,1)),0)),0)</f>
        <v>0</v>
      </c>
      <c r="N43" s="36">
        <f>IF(C43="Saliente Internacional",(IFERROR((LIMPIA(J43,1)),0)),0)</f>
        <v>0</v>
      </c>
      <c r="O43" s="36">
        <f>IF(C43="Saliente Local",(IFERROR((LIMPIA(K43,1)),0)),0)</f>
        <v>0</v>
      </c>
      <c r="P43" s="36">
        <f>IF(C43="Saliente Nacional",(IFERROR((LIMPIA(K43,1)),0)),0)</f>
        <v>0</v>
      </c>
      <c r="Q43" s="36">
        <f>IF(C43="Saliente Internacional",(IFERROR((LIMPIA(K43,1)),0)),0)</f>
        <v>0</v>
      </c>
      <c r="R43" s="36">
        <f t="shared" si="1"/>
        <v>0</v>
      </c>
      <c r="S43" s="36">
        <f t="shared" si="2"/>
        <v>0</v>
      </c>
    </row>
    <row r="44" spans="1:19" x14ac:dyDescent="0.25">
      <c r="A44" s="101">
        <f>'DETALLE DE CONEXIONES'!P44</f>
        <v>2.0000000000000001E-4</v>
      </c>
      <c r="B44" s="36" t="str">
        <f>'DETALLE DE CONEXIONES'!I44</f>
        <v>GPRS</v>
      </c>
      <c r="C44" s="36" t="str">
        <f>'DETALLE DE CONEXIONES'!BB44</f>
        <v>INTERNET</v>
      </c>
      <c r="D44" s="36" t="str">
        <f>'DETALLE DE CONEXIONES'!E44</f>
        <v>internet.itelcel.coXXXGLTE</v>
      </c>
      <c r="E44" s="36">
        <f t="shared" si="0"/>
        <v>26</v>
      </c>
      <c r="F44" s="36">
        <f>IFERROR(LIMPIA('DETALLE DE CONEXIONES'!N44,1),0)</f>
        <v>0</v>
      </c>
      <c r="G44" s="36" t="str">
        <f>LEFT('DETALLE DE CONEXIONES'!BE44,3)</f>
        <v/>
      </c>
      <c r="H44" s="36" t="str">
        <f>RIGHT('DETALLE DE CONEXIONES'!AK44,2)</f>
        <v>-1</v>
      </c>
      <c r="I44" s="36" t="str">
        <f>LEFT('DETALLE DE CONEXIONES'!AK44,3)</f>
        <v>INT</v>
      </c>
      <c r="J44" s="36" t="str">
        <f>LEFT('DETALLE DE CONEXIONES'!M44,3)</f>
        <v>0mi</v>
      </c>
      <c r="K44" s="36" t="str">
        <f>IF(LEN('DETALLE DE CONEXIONES'!M44)&lt;12,(RIGHT('DETALLE DE CONEXIONES'!M44,5)),(RIGHT('DETALLE DE CONEXIONES'!M44,6)))</f>
        <v xml:space="preserve">min. </v>
      </c>
      <c r="L44" s="36">
        <f>IF(C44="Saliente Local",(IFERROR((LIMPIA(J44,1)),0)),0)</f>
        <v>0</v>
      </c>
      <c r="M44" s="36">
        <f>IF(C44="Saliente Nacional",(IFERROR((LIMPIA(J44,1)),0)),0)</f>
        <v>0</v>
      </c>
      <c r="N44" s="36">
        <f>IF(C44="Saliente Internacional",(IFERROR((LIMPIA(J44,1)),0)),0)</f>
        <v>0</v>
      </c>
      <c r="O44" s="36">
        <f>IF(C44="Saliente Local",(IFERROR((LIMPIA(K44,1)),0)),0)</f>
        <v>0</v>
      </c>
      <c r="P44" s="36">
        <f>IF(C44="Saliente Nacional",(IFERROR((LIMPIA(K44,1)),0)),0)</f>
        <v>0</v>
      </c>
      <c r="Q44" s="36">
        <f>IF(C44="Saliente Internacional",(IFERROR((LIMPIA(K44,1)),0)),0)</f>
        <v>0</v>
      </c>
      <c r="R44" s="36">
        <f t="shared" si="1"/>
        <v>0</v>
      </c>
      <c r="S44" s="36">
        <f t="shared" si="2"/>
        <v>0</v>
      </c>
    </row>
    <row r="45" spans="1:19" x14ac:dyDescent="0.25">
      <c r="A45" s="101">
        <f>'DETALLE DE CONEXIONES'!P45</f>
        <v>0</v>
      </c>
      <c r="B45" s="36" t="str">
        <f>'DETALLE DE CONEXIONES'!I45</f>
        <v>GPRS</v>
      </c>
      <c r="C45" s="36" t="str">
        <f>'DETALLE DE CONEXIONES'!BB45</f>
        <v>MENSAJERO</v>
      </c>
      <c r="D45" s="36" t="str">
        <f>'DETALLE DE CONEXIONES'!E45</f>
        <v>internet.itelcel.coXXXGLTE</v>
      </c>
      <c r="E45" s="36">
        <f t="shared" si="0"/>
        <v>26</v>
      </c>
      <c r="F45" s="36">
        <f>IFERROR(LIMPIA('DETALLE DE CONEXIONES'!N45,1),0)</f>
        <v>0</v>
      </c>
      <c r="G45" s="36" t="str">
        <f>LEFT('DETALLE DE CONEXIONES'!BE45,3)</f>
        <v/>
      </c>
      <c r="H45" s="36" t="str">
        <f>RIGHT('DETALLE DE CONEXIONES'!AK45,2)</f>
        <v>-0</v>
      </c>
      <c r="I45" s="36" t="str">
        <f>LEFT('DETALLE DE CONEXIONES'!AK45,3)</f>
        <v>MEN</v>
      </c>
      <c r="J45" s="36" t="str">
        <f>LEFT('DETALLE DE CONEXIONES'!M45,3)</f>
        <v>0mi</v>
      </c>
      <c r="K45" s="36" t="str">
        <f>IF(LEN('DETALLE DE CONEXIONES'!M45)&lt;12,(RIGHT('DETALLE DE CONEXIONES'!M45,5)),(RIGHT('DETALLE DE CONEXIONES'!M45,6)))</f>
        <v xml:space="preserve">min. </v>
      </c>
      <c r="L45" s="36">
        <f>IF(C45="Saliente Local",(IFERROR((LIMPIA(J45,1)),0)),0)</f>
        <v>0</v>
      </c>
      <c r="M45" s="36">
        <f>IF(C45="Saliente Nacional",(IFERROR((LIMPIA(J45,1)),0)),0)</f>
        <v>0</v>
      </c>
      <c r="N45" s="36">
        <f>IF(C45="Saliente Internacional",(IFERROR((LIMPIA(J45,1)),0)),0)</f>
        <v>0</v>
      </c>
      <c r="O45" s="36">
        <f>IF(C45="Saliente Local",(IFERROR((LIMPIA(K45,1)),0)),0)</f>
        <v>0</v>
      </c>
      <c r="P45" s="36">
        <f>IF(C45="Saliente Nacional",(IFERROR((LIMPIA(K45,1)),0)),0)</f>
        <v>0</v>
      </c>
      <c r="Q45" s="36">
        <f>IF(C45="Saliente Internacional",(IFERROR((LIMPIA(K45,1)),0)),0)</f>
        <v>0</v>
      </c>
      <c r="R45" s="36">
        <f t="shared" si="1"/>
        <v>0</v>
      </c>
      <c r="S45" s="36">
        <f t="shared" si="2"/>
        <v>0</v>
      </c>
    </row>
    <row r="46" spans="1:19" x14ac:dyDescent="0.25">
      <c r="A46" s="101">
        <f>'DETALLE DE CONEXIONES'!P46</f>
        <v>0</v>
      </c>
      <c r="B46" s="36" t="str">
        <f>'DETALLE DE CONEXIONES'!I46</f>
        <v>SALIENTE</v>
      </c>
      <c r="C46" s="36" t="str">
        <f>'DETALLE DE CONEXIONES'!BB46</f>
        <v>Saliente Local</v>
      </c>
      <c r="D46" s="36" t="str">
        <f>'DETALLE DE CONEXIONES'!E46</f>
        <v>999XXX2416</v>
      </c>
      <c r="E46" s="36">
        <f t="shared" si="0"/>
        <v>10</v>
      </c>
      <c r="F46" s="36">
        <f>IFERROR(LIMPIA('DETALLE DE CONEXIONES'!N46,1),0)</f>
        <v>1</v>
      </c>
      <c r="G46" s="36" t="str">
        <f>LEFT('DETALLE DE CONEXIONES'!BE46,3)</f>
        <v>NOF</v>
      </c>
      <c r="H46" s="36" t="str">
        <f>RIGHT('DETALLE DE CONEXIONES'!AK46,2)</f>
        <v/>
      </c>
      <c r="I46" s="36" t="str">
        <f>LEFT('DETALLE DE CONEXIONES'!AK46,3)</f>
        <v/>
      </c>
      <c r="J46" s="36" t="str">
        <f>LEFT('DETALLE DE CONEXIONES'!M46,3)</f>
        <v>0mi</v>
      </c>
      <c r="K46" s="36" t="str">
        <f>IF(LEN('DETALLE DE CONEXIONES'!M46)&lt;12,(RIGHT('DETALLE DE CONEXIONES'!M46,5)),(RIGHT('DETALLE DE CONEXIONES'!M46,6)))</f>
        <v>53seg.</v>
      </c>
      <c r="L46" s="36">
        <f>IF(C46="Saliente Local",(IFERROR((LIMPIA(J46,1)),0)),0)</f>
        <v>0</v>
      </c>
      <c r="M46" s="36">
        <f>IF(C46="Saliente Nacional",(IFERROR((LIMPIA(J46,1)),0)),0)</f>
        <v>0</v>
      </c>
      <c r="N46" s="36">
        <f>IF(C46="Saliente Internacional",(IFERROR((LIMPIA(J46,1)),0)),0)</f>
        <v>0</v>
      </c>
      <c r="O46" s="36">
        <f>IF(C46="Saliente Local",(IFERROR((LIMPIA(K46,1)),0)),0)</f>
        <v>53</v>
      </c>
      <c r="P46" s="36">
        <f>IF(C46="Saliente Nacional",(IFERROR((LIMPIA(K46,1)),0)),0)</f>
        <v>0</v>
      </c>
      <c r="Q46" s="36">
        <f>IF(C46="Saliente Internacional",(IFERROR((LIMPIA(K46,1)),0)),0)</f>
        <v>0</v>
      </c>
      <c r="R46" s="36">
        <f t="shared" si="1"/>
        <v>1</v>
      </c>
      <c r="S46" s="36">
        <f t="shared" si="2"/>
        <v>0</v>
      </c>
    </row>
    <row r="47" spans="1:19" x14ac:dyDescent="0.25">
      <c r="A47" s="101">
        <f>'DETALLE DE CONEXIONES'!P47</f>
        <v>0</v>
      </c>
      <c r="B47" s="36" t="str">
        <f>'DETALLE DE CONEXIONES'!I47</f>
        <v>SALIENTE</v>
      </c>
      <c r="C47" s="36" t="str">
        <f>'DETALLE DE CONEXIONES'!BB47</f>
        <v>Saliente Local</v>
      </c>
      <c r="D47" s="36" t="str">
        <f>'DETALLE DE CONEXIONES'!E47</f>
        <v>999XXX2416</v>
      </c>
      <c r="E47" s="36">
        <f t="shared" si="0"/>
        <v>10</v>
      </c>
      <c r="F47" s="36">
        <f>IFERROR(LIMPIA('DETALLE DE CONEXIONES'!N47,1),0)</f>
        <v>3</v>
      </c>
      <c r="G47" s="36" t="str">
        <f>LEFT('DETALLE DE CONEXIONES'!BE47,3)</f>
        <v>NOF</v>
      </c>
      <c r="H47" s="36" t="str">
        <f>RIGHT('DETALLE DE CONEXIONES'!AK47,2)</f>
        <v/>
      </c>
      <c r="I47" s="36" t="str">
        <f>LEFT('DETALLE DE CONEXIONES'!AK47,3)</f>
        <v/>
      </c>
      <c r="J47" s="36" t="str">
        <f>LEFT('DETALLE DE CONEXIONES'!M47,3)</f>
        <v>2mi</v>
      </c>
      <c r="K47" s="36" t="str">
        <f>IF(LEN('DETALLE DE CONEXIONES'!M47)&lt;12,(RIGHT('DETALLE DE CONEXIONES'!M47,5)),(RIGHT('DETALLE DE CONEXIONES'!M47,6)))</f>
        <v>23seg.</v>
      </c>
      <c r="L47" s="36">
        <f>IF(C47="Saliente Local",(IFERROR((LIMPIA(J47,1)),0)),0)</f>
        <v>2</v>
      </c>
      <c r="M47" s="36">
        <f>IF(C47="Saliente Nacional",(IFERROR((LIMPIA(J47,1)),0)),0)</f>
        <v>0</v>
      </c>
      <c r="N47" s="36">
        <f>IF(C47="Saliente Internacional",(IFERROR((LIMPIA(J47,1)),0)),0)</f>
        <v>0</v>
      </c>
      <c r="O47" s="36">
        <f>IF(C47="Saliente Local",(IFERROR((LIMPIA(K47,1)),0)),0)</f>
        <v>23</v>
      </c>
      <c r="P47" s="36">
        <f>IF(C47="Saliente Nacional",(IFERROR((LIMPIA(K47,1)),0)),0)</f>
        <v>0</v>
      </c>
      <c r="Q47" s="36">
        <f>IF(C47="Saliente Internacional",(IFERROR((LIMPIA(K47,1)),0)),0)</f>
        <v>0</v>
      </c>
      <c r="R47" s="36">
        <f t="shared" si="1"/>
        <v>3</v>
      </c>
      <c r="S47" s="36">
        <f t="shared" si="2"/>
        <v>0</v>
      </c>
    </row>
    <row r="48" spans="1:19" x14ac:dyDescent="0.25">
      <c r="A48" s="101">
        <f>'DETALLE DE CONEXIONES'!P48</f>
        <v>0</v>
      </c>
      <c r="B48" s="36" t="str">
        <f>'DETALLE DE CONEXIONES'!I48</f>
        <v>SALIENTE</v>
      </c>
      <c r="C48" s="36" t="str">
        <f>'DETALLE DE CONEXIONES'!BB48</f>
        <v>Saliente Local</v>
      </c>
      <c r="D48" s="36" t="str">
        <f>'DETALLE DE CONEXIONES'!E48</f>
        <v>999XXX6539</v>
      </c>
      <c r="E48" s="36">
        <f t="shared" si="0"/>
        <v>10</v>
      </c>
      <c r="F48" s="36">
        <f>IFERROR(LIMPIA('DETALLE DE CONEXIONES'!N48,1),0)</f>
        <v>2</v>
      </c>
      <c r="G48" s="36" t="str">
        <f>LEFT('DETALLE DE CONEXIONES'!BE48,3)</f>
        <v>NOF</v>
      </c>
      <c r="H48" s="36" t="str">
        <f>RIGHT('DETALLE DE CONEXIONES'!AK48,2)</f>
        <v/>
      </c>
      <c r="I48" s="36" t="str">
        <f>LEFT('DETALLE DE CONEXIONES'!AK48,3)</f>
        <v/>
      </c>
      <c r="J48" s="36" t="str">
        <f>LEFT('DETALLE DE CONEXIONES'!M48,3)</f>
        <v>1mi</v>
      </c>
      <c r="K48" s="36" t="str">
        <f>IF(LEN('DETALLE DE CONEXIONES'!M48)&lt;12,(RIGHT('DETALLE DE CONEXIONES'!M48,5)),(RIGHT('DETALLE DE CONEXIONES'!M48,6)))</f>
        <v>49seg.</v>
      </c>
      <c r="L48" s="36">
        <f>IF(C48="Saliente Local",(IFERROR((LIMPIA(J48,1)),0)),0)</f>
        <v>1</v>
      </c>
      <c r="M48" s="36">
        <f>IF(C48="Saliente Nacional",(IFERROR((LIMPIA(J48,1)),0)),0)</f>
        <v>0</v>
      </c>
      <c r="N48" s="36">
        <f>IF(C48="Saliente Internacional",(IFERROR((LIMPIA(J48,1)),0)),0)</f>
        <v>0</v>
      </c>
      <c r="O48" s="36">
        <f>IF(C48="Saliente Local",(IFERROR((LIMPIA(K48,1)),0)),0)</f>
        <v>49</v>
      </c>
      <c r="P48" s="36">
        <f>IF(C48="Saliente Nacional",(IFERROR((LIMPIA(K48,1)),0)),0)</f>
        <v>0</v>
      </c>
      <c r="Q48" s="36">
        <f>IF(C48="Saliente Internacional",(IFERROR((LIMPIA(K48,1)),0)),0)</f>
        <v>0</v>
      </c>
      <c r="R48" s="36">
        <f t="shared" si="1"/>
        <v>2</v>
      </c>
      <c r="S48" s="36">
        <f t="shared" si="2"/>
        <v>0</v>
      </c>
    </row>
    <row r="49" spans="1:19" x14ac:dyDescent="0.25">
      <c r="A49" s="101">
        <f>'DETALLE DE CONEXIONES'!P49</f>
        <v>0</v>
      </c>
      <c r="B49" s="36" t="str">
        <f>'DETALLE DE CONEXIONES'!I49</f>
        <v>ENTRANTE</v>
      </c>
      <c r="C49" s="36" t="str">
        <f>'DETALLE DE CONEXIONES'!BB49</f>
        <v>Entrante Local</v>
      </c>
      <c r="D49" s="36" t="str">
        <f>'DETALLE DE CONEXIONES'!E49</f>
        <v>999XXX1600</v>
      </c>
      <c r="E49" s="36">
        <f t="shared" si="0"/>
        <v>10</v>
      </c>
      <c r="F49" s="36">
        <f>IFERROR(LIMPIA('DETALLE DE CONEXIONES'!N49,1),0)</f>
        <v>1</v>
      </c>
      <c r="G49" s="36" t="str">
        <f>LEFT('DETALLE DE CONEXIONES'!BE49,3)</f>
        <v>NOF</v>
      </c>
      <c r="H49" s="36" t="str">
        <f>RIGHT('DETALLE DE CONEXIONES'!AK49,2)</f>
        <v/>
      </c>
      <c r="I49" s="36" t="str">
        <f>LEFT('DETALLE DE CONEXIONES'!AK49,3)</f>
        <v/>
      </c>
      <c r="J49" s="36" t="str">
        <f>LEFT('DETALLE DE CONEXIONES'!M49,3)</f>
        <v>0mi</v>
      </c>
      <c r="K49" s="36" t="str">
        <f>IF(LEN('DETALLE DE CONEXIONES'!M49)&lt;12,(RIGHT('DETALLE DE CONEXIONES'!M49,5)),(RIGHT('DETALLE DE CONEXIONES'!M49,6)))</f>
        <v>15seg.</v>
      </c>
      <c r="L49" s="36">
        <f>IF(C49="Saliente Local",(IFERROR((LIMPIA(J49,1)),0)),0)</f>
        <v>0</v>
      </c>
      <c r="M49" s="36">
        <f>IF(C49="Saliente Nacional",(IFERROR((LIMPIA(J49,1)),0)),0)</f>
        <v>0</v>
      </c>
      <c r="N49" s="36">
        <f>IF(C49="Saliente Internacional",(IFERROR((LIMPIA(J49,1)),0)),0)</f>
        <v>0</v>
      </c>
      <c r="O49" s="36">
        <f>IF(C49="Saliente Local",(IFERROR((LIMPIA(K49,1)),0)),0)</f>
        <v>0</v>
      </c>
      <c r="P49" s="36">
        <f>IF(C49="Saliente Nacional",(IFERROR((LIMPIA(K49,1)),0)),0)</f>
        <v>0</v>
      </c>
      <c r="Q49" s="36">
        <f>IF(C49="Saliente Internacional",(IFERROR((LIMPIA(K49,1)),0)),0)</f>
        <v>0</v>
      </c>
      <c r="R49" s="36">
        <f t="shared" si="1"/>
        <v>0</v>
      </c>
      <c r="S49" s="36">
        <f t="shared" si="2"/>
        <v>0</v>
      </c>
    </row>
    <row r="50" spans="1:19" x14ac:dyDescent="0.25">
      <c r="A50" s="101">
        <f>'DETALLE DE CONEXIONES'!P50</f>
        <v>0</v>
      </c>
      <c r="B50" s="36" t="str">
        <f>'DETALLE DE CONEXIONES'!I50</f>
        <v>ENTRANTE</v>
      </c>
      <c r="C50" s="36" t="str">
        <f>'DETALLE DE CONEXIONES'!BB50</f>
        <v>Entrante Local</v>
      </c>
      <c r="D50" s="36" t="str">
        <f>'DETALLE DE CONEXIONES'!E50</f>
        <v>999XXX1600</v>
      </c>
      <c r="E50" s="36">
        <f t="shared" si="0"/>
        <v>10</v>
      </c>
      <c r="F50" s="36">
        <f>IFERROR(LIMPIA('DETALLE DE CONEXIONES'!N50,1),0)</f>
        <v>2</v>
      </c>
      <c r="G50" s="36" t="str">
        <f>LEFT('DETALLE DE CONEXIONES'!BE50,3)</f>
        <v>NOF</v>
      </c>
      <c r="H50" s="36" t="str">
        <f>RIGHT('DETALLE DE CONEXIONES'!AK50,2)</f>
        <v/>
      </c>
      <c r="I50" s="36" t="str">
        <f>LEFT('DETALLE DE CONEXIONES'!AK50,3)</f>
        <v/>
      </c>
      <c r="J50" s="36" t="str">
        <f>LEFT('DETALLE DE CONEXIONES'!M50,3)</f>
        <v>1mi</v>
      </c>
      <c r="K50" s="36" t="str">
        <f>IF(LEN('DETALLE DE CONEXIONES'!M50)&lt;12,(RIGHT('DETALLE DE CONEXIONES'!M50,5)),(RIGHT('DETALLE DE CONEXIONES'!M50,6)))</f>
        <v>35seg.</v>
      </c>
      <c r="L50" s="36">
        <f>IF(C50="Saliente Local",(IFERROR((LIMPIA(J50,1)),0)),0)</f>
        <v>0</v>
      </c>
      <c r="M50" s="36">
        <f>IF(C50="Saliente Nacional",(IFERROR((LIMPIA(J50,1)),0)),0)</f>
        <v>0</v>
      </c>
      <c r="N50" s="36">
        <f>IF(C50="Saliente Internacional",(IFERROR((LIMPIA(J50,1)),0)),0)</f>
        <v>0</v>
      </c>
      <c r="O50" s="36">
        <f>IF(C50="Saliente Local",(IFERROR((LIMPIA(K50,1)),0)),0)</f>
        <v>0</v>
      </c>
      <c r="P50" s="36">
        <f>IF(C50="Saliente Nacional",(IFERROR((LIMPIA(K50,1)),0)),0)</f>
        <v>0</v>
      </c>
      <c r="Q50" s="36">
        <f>IF(C50="Saliente Internacional",(IFERROR((LIMPIA(K50,1)),0)),0)</f>
        <v>0</v>
      </c>
      <c r="R50" s="36">
        <f t="shared" si="1"/>
        <v>0</v>
      </c>
      <c r="S50" s="36">
        <f t="shared" si="2"/>
        <v>0</v>
      </c>
    </row>
    <row r="51" spans="1:19" x14ac:dyDescent="0.25">
      <c r="A51" s="101">
        <f>'DETALLE DE CONEXIONES'!P51</f>
        <v>0</v>
      </c>
      <c r="B51" s="36" t="str">
        <f>'DETALLE DE CONEXIONES'!I51</f>
        <v>SALIENTE</v>
      </c>
      <c r="C51" s="36" t="str">
        <f>'DETALLE DE CONEXIONES'!BB51</f>
        <v>Saliente Local</v>
      </c>
      <c r="D51" s="36" t="str">
        <f>'DETALLE DE CONEXIONES'!E51</f>
        <v>999XXX3420</v>
      </c>
      <c r="E51" s="36">
        <f t="shared" si="0"/>
        <v>10</v>
      </c>
      <c r="F51" s="36">
        <f>IFERROR(LIMPIA('DETALLE DE CONEXIONES'!N51,1),0)</f>
        <v>2</v>
      </c>
      <c r="G51" s="36" t="str">
        <f>LEFT('DETALLE DE CONEXIONES'!BE51,3)</f>
        <v>NOF</v>
      </c>
      <c r="H51" s="36" t="str">
        <f>RIGHT('DETALLE DE CONEXIONES'!AK51,2)</f>
        <v/>
      </c>
      <c r="I51" s="36" t="str">
        <f>LEFT('DETALLE DE CONEXIONES'!AK51,3)</f>
        <v/>
      </c>
      <c r="J51" s="36" t="str">
        <f>LEFT('DETALLE DE CONEXIONES'!M51,3)</f>
        <v>1mi</v>
      </c>
      <c r="K51" s="36" t="str">
        <f>IF(LEN('DETALLE DE CONEXIONES'!M51)&lt;12,(RIGHT('DETALLE DE CONEXIONES'!M51,5)),(RIGHT('DETALLE DE CONEXIONES'!M51,6)))</f>
        <v>9seg.</v>
      </c>
      <c r="L51" s="36">
        <f>IF(C51="Saliente Local",(IFERROR((LIMPIA(J51,1)),0)),0)</f>
        <v>1</v>
      </c>
      <c r="M51" s="36">
        <f>IF(C51="Saliente Nacional",(IFERROR((LIMPIA(J51,1)),0)),0)</f>
        <v>0</v>
      </c>
      <c r="N51" s="36">
        <f>IF(C51="Saliente Internacional",(IFERROR((LIMPIA(J51,1)),0)),0)</f>
        <v>0</v>
      </c>
      <c r="O51" s="36">
        <f>IF(C51="Saliente Local",(IFERROR((LIMPIA(K51,1)),0)),0)</f>
        <v>9</v>
      </c>
      <c r="P51" s="36">
        <f>IF(C51="Saliente Nacional",(IFERROR((LIMPIA(K51,1)),0)),0)</f>
        <v>0</v>
      </c>
      <c r="Q51" s="36">
        <f>IF(C51="Saliente Internacional",(IFERROR((LIMPIA(K51,1)),0)),0)</f>
        <v>0</v>
      </c>
      <c r="R51" s="36">
        <f t="shared" si="1"/>
        <v>2</v>
      </c>
      <c r="S51" s="36">
        <f t="shared" si="2"/>
        <v>0</v>
      </c>
    </row>
    <row r="52" spans="1:19" x14ac:dyDescent="0.25">
      <c r="A52" s="101">
        <f>'DETALLE DE CONEXIONES'!P52</f>
        <v>0</v>
      </c>
      <c r="B52" s="36" t="str">
        <f>'DETALLE DE CONEXIONES'!I52</f>
        <v>SALIENTE</v>
      </c>
      <c r="C52" s="36" t="str">
        <f>'DETALLE DE CONEXIONES'!BB52</f>
        <v>Saliente Local</v>
      </c>
      <c r="D52" s="36" t="str">
        <f>'DETALLE DE CONEXIONES'!E52</f>
        <v>999XXX8450</v>
      </c>
      <c r="E52" s="36">
        <f t="shared" si="0"/>
        <v>10</v>
      </c>
      <c r="F52" s="36">
        <f>IFERROR(LIMPIA('DETALLE DE CONEXIONES'!N52,1),0)</f>
        <v>2</v>
      </c>
      <c r="G52" s="36" t="str">
        <f>LEFT('DETALLE DE CONEXIONES'!BE52,3)</f>
        <v>NOF</v>
      </c>
      <c r="H52" s="36" t="str">
        <f>RIGHT('DETALLE DE CONEXIONES'!AK52,2)</f>
        <v/>
      </c>
      <c r="I52" s="36" t="str">
        <f>LEFT('DETALLE DE CONEXIONES'!AK52,3)</f>
        <v/>
      </c>
      <c r="J52" s="36" t="str">
        <f>LEFT('DETALLE DE CONEXIONES'!M52,3)</f>
        <v>1mi</v>
      </c>
      <c r="K52" s="36" t="str">
        <f>IF(LEN('DETALLE DE CONEXIONES'!M52)&lt;12,(RIGHT('DETALLE DE CONEXIONES'!M52,5)),(RIGHT('DETALLE DE CONEXIONES'!M52,6)))</f>
        <v>4seg.</v>
      </c>
      <c r="L52" s="36">
        <f>IF(C52="Saliente Local",(IFERROR((LIMPIA(J52,1)),0)),0)</f>
        <v>1</v>
      </c>
      <c r="M52" s="36">
        <f>IF(C52="Saliente Nacional",(IFERROR((LIMPIA(J52,1)),0)),0)</f>
        <v>0</v>
      </c>
      <c r="N52" s="36">
        <f>IF(C52="Saliente Internacional",(IFERROR((LIMPIA(J52,1)),0)),0)</f>
        <v>0</v>
      </c>
      <c r="O52" s="36">
        <f>IF(C52="Saliente Local",(IFERROR((LIMPIA(K52,1)),0)),0)</f>
        <v>4</v>
      </c>
      <c r="P52" s="36">
        <f>IF(C52="Saliente Nacional",(IFERROR((LIMPIA(K52,1)),0)),0)</f>
        <v>0</v>
      </c>
      <c r="Q52" s="36">
        <f>IF(C52="Saliente Internacional",(IFERROR((LIMPIA(K52,1)),0)),0)</f>
        <v>0</v>
      </c>
      <c r="R52" s="36">
        <f t="shared" si="1"/>
        <v>2</v>
      </c>
      <c r="S52" s="36">
        <f t="shared" si="2"/>
        <v>0</v>
      </c>
    </row>
    <row r="53" spans="1:19" x14ac:dyDescent="0.25">
      <c r="A53" s="101">
        <f>'DETALLE DE CONEXIONES'!P53</f>
        <v>0</v>
      </c>
      <c r="B53" s="36" t="str">
        <f>'DETALLE DE CONEXIONES'!I53</f>
        <v>SALIENTE</v>
      </c>
      <c r="C53" s="36" t="str">
        <f>'DETALLE DE CONEXIONES'!BB53</f>
        <v>Saliente Local</v>
      </c>
      <c r="D53" s="36" t="str">
        <f>'DETALLE DE CONEXIONES'!E53</f>
        <v>999XXX3420</v>
      </c>
      <c r="E53" s="36">
        <f t="shared" si="0"/>
        <v>10</v>
      </c>
      <c r="F53" s="36">
        <f>IFERROR(LIMPIA('DETALLE DE CONEXIONES'!N53,1),0)</f>
        <v>4</v>
      </c>
      <c r="G53" s="36" t="str">
        <f>LEFT('DETALLE DE CONEXIONES'!BE53,3)</f>
        <v>NOF</v>
      </c>
      <c r="H53" s="36" t="str">
        <f>RIGHT('DETALLE DE CONEXIONES'!AK53,2)</f>
        <v/>
      </c>
      <c r="I53" s="36" t="str">
        <f>LEFT('DETALLE DE CONEXIONES'!AK53,3)</f>
        <v/>
      </c>
      <c r="J53" s="36" t="str">
        <f>LEFT('DETALLE DE CONEXIONES'!M53,3)</f>
        <v>3mi</v>
      </c>
      <c r="K53" s="36" t="str">
        <f>IF(LEN('DETALLE DE CONEXIONES'!M53)&lt;12,(RIGHT('DETALLE DE CONEXIONES'!M53,5)),(RIGHT('DETALLE DE CONEXIONES'!M53,6)))</f>
        <v>40seg.</v>
      </c>
      <c r="L53" s="36">
        <f>IF(C53="Saliente Local",(IFERROR((LIMPIA(J53,1)),0)),0)</f>
        <v>3</v>
      </c>
      <c r="M53" s="36">
        <f>IF(C53="Saliente Nacional",(IFERROR((LIMPIA(J53,1)),0)),0)</f>
        <v>0</v>
      </c>
      <c r="N53" s="36">
        <f>IF(C53="Saliente Internacional",(IFERROR((LIMPIA(J53,1)),0)),0)</f>
        <v>0</v>
      </c>
      <c r="O53" s="36">
        <f>IF(C53="Saliente Local",(IFERROR((LIMPIA(K53,1)),0)),0)</f>
        <v>40</v>
      </c>
      <c r="P53" s="36">
        <f>IF(C53="Saliente Nacional",(IFERROR((LIMPIA(K53,1)),0)),0)</f>
        <v>0</v>
      </c>
      <c r="Q53" s="36">
        <f>IF(C53="Saliente Internacional",(IFERROR((LIMPIA(K53,1)),0)),0)</f>
        <v>0</v>
      </c>
      <c r="R53" s="36">
        <f t="shared" si="1"/>
        <v>4</v>
      </c>
      <c r="S53" s="36">
        <f t="shared" si="2"/>
        <v>0</v>
      </c>
    </row>
    <row r="54" spans="1:19" x14ac:dyDescent="0.25">
      <c r="A54" s="101">
        <f>'DETALLE DE CONEXIONES'!P54</f>
        <v>0</v>
      </c>
      <c r="B54" s="36" t="str">
        <f>'DETALLE DE CONEXIONES'!I54</f>
        <v>MENS.SALIENTE</v>
      </c>
      <c r="C54" s="36" t="str">
        <f>'DETALLE DE CONEXIONES'!BB54</f>
        <v>SMS Enviado</v>
      </c>
      <c r="D54" s="36" t="str">
        <f>'DETALLE DE CONEXIONES'!E54</f>
        <v>999XXX3420</v>
      </c>
      <c r="E54" s="36">
        <f t="shared" si="0"/>
        <v>10</v>
      </c>
      <c r="F54" s="36">
        <f>IFERROR(LIMPIA('DETALLE DE CONEXIONES'!N54,1),0)</f>
        <v>0</v>
      </c>
      <c r="G54" s="36" t="str">
        <f>LEFT('DETALLE DE CONEXIONES'!BE54,3)</f>
        <v>0</v>
      </c>
      <c r="H54" s="36" t="str">
        <f>RIGHT('DETALLE DE CONEXIONES'!AK54,2)</f>
        <v/>
      </c>
      <c r="I54" s="36" t="str">
        <f>LEFT('DETALLE DE CONEXIONES'!AK54,3)</f>
        <v/>
      </c>
      <c r="J54" s="36" t="str">
        <f>LEFT('DETALLE DE CONEXIONES'!M54,3)</f>
        <v>0mi</v>
      </c>
      <c r="K54" s="36" t="str">
        <f>IF(LEN('DETALLE DE CONEXIONES'!M54)&lt;12,(RIGHT('DETALLE DE CONEXIONES'!M54,5)),(RIGHT('DETALLE DE CONEXIONES'!M54,6)))</f>
        <v xml:space="preserve">min. </v>
      </c>
      <c r="L54" s="36">
        <f>IF(C54="Saliente Local",(IFERROR((LIMPIA(J54,1)),0)),0)</f>
        <v>0</v>
      </c>
      <c r="M54" s="36">
        <f>IF(C54="Saliente Nacional",(IFERROR((LIMPIA(J54,1)),0)),0)</f>
        <v>0</v>
      </c>
      <c r="N54" s="36">
        <f>IF(C54="Saliente Internacional",(IFERROR((LIMPIA(J54,1)),0)),0)</f>
        <v>0</v>
      </c>
      <c r="O54" s="36">
        <f>IF(C54="Saliente Local",(IFERROR((LIMPIA(K54,1)),0)),0)</f>
        <v>0</v>
      </c>
      <c r="P54" s="36">
        <f>IF(C54="Saliente Nacional",(IFERROR((LIMPIA(K54,1)),0)),0)</f>
        <v>0</v>
      </c>
      <c r="Q54" s="36">
        <f>IF(C54="Saliente Internacional",(IFERROR((LIMPIA(K54,1)),0)),0)</f>
        <v>0</v>
      </c>
      <c r="R54" s="36">
        <f t="shared" si="1"/>
        <v>0</v>
      </c>
      <c r="S54" s="36">
        <f t="shared" si="2"/>
        <v>0</v>
      </c>
    </row>
    <row r="55" spans="1:19" x14ac:dyDescent="0.25">
      <c r="A55" s="101">
        <f>'DETALLE DE CONEXIONES'!P55</f>
        <v>0</v>
      </c>
      <c r="B55" s="36" t="str">
        <f>'DETALLE DE CONEXIONES'!I55</f>
        <v>SALIENTE</v>
      </c>
      <c r="C55" s="36" t="str">
        <f>'DETALLE DE CONEXIONES'!BB55</f>
        <v>Saliente Local</v>
      </c>
      <c r="D55" s="36" t="str">
        <f>'DETALLE DE CONEXIONES'!E55</f>
        <v>999XXX0001</v>
      </c>
      <c r="E55" s="36">
        <f t="shared" si="0"/>
        <v>10</v>
      </c>
      <c r="F55" s="36">
        <f>IFERROR(LIMPIA('DETALLE DE CONEXIONES'!N55,1),0)</f>
        <v>2</v>
      </c>
      <c r="G55" s="36" t="str">
        <f>LEFT('DETALLE DE CONEXIONES'!BE55,3)</f>
        <v>NOF</v>
      </c>
      <c r="H55" s="36" t="str">
        <f>RIGHT('DETALLE DE CONEXIONES'!AK55,2)</f>
        <v/>
      </c>
      <c r="I55" s="36" t="str">
        <f>LEFT('DETALLE DE CONEXIONES'!AK55,3)</f>
        <v/>
      </c>
      <c r="J55" s="36" t="str">
        <f>LEFT('DETALLE DE CONEXIONES'!M55,3)</f>
        <v>1mi</v>
      </c>
      <c r="K55" s="36" t="str">
        <f>IF(LEN('DETALLE DE CONEXIONES'!M55)&lt;12,(RIGHT('DETALLE DE CONEXIONES'!M55,5)),(RIGHT('DETALLE DE CONEXIONES'!M55,6)))</f>
        <v>40seg.</v>
      </c>
      <c r="L55" s="36">
        <f>IF(C55="Saliente Local",(IFERROR((LIMPIA(J55,1)),0)),0)</f>
        <v>1</v>
      </c>
      <c r="M55" s="36">
        <f>IF(C55="Saliente Nacional",(IFERROR((LIMPIA(J55,1)),0)),0)</f>
        <v>0</v>
      </c>
      <c r="N55" s="36">
        <f>IF(C55="Saliente Internacional",(IFERROR((LIMPIA(J55,1)),0)),0)</f>
        <v>0</v>
      </c>
      <c r="O55" s="36">
        <f>IF(C55="Saliente Local",(IFERROR((LIMPIA(K55,1)),0)),0)</f>
        <v>40</v>
      </c>
      <c r="P55" s="36">
        <f>IF(C55="Saliente Nacional",(IFERROR((LIMPIA(K55,1)),0)),0)</f>
        <v>0</v>
      </c>
      <c r="Q55" s="36">
        <f>IF(C55="Saliente Internacional",(IFERROR((LIMPIA(K55,1)),0)),0)</f>
        <v>0</v>
      </c>
      <c r="R55" s="36">
        <f t="shared" si="1"/>
        <v>2</v>
      </c>
      <c r="S55" s="36">
        <f t="shared" si="2"/>
        <v>0</v>
      </c>
    </row>
    <row r="56" spans="1:19" x14ac:dyDescent="0.25">
      <c r="A56" s="101">
        <f>'DETALLE DE CONEXIONES'!P56</f>
        <v>0</v>
      </c>
      <c r="B56" s="36" t="str">
        <f>'DETALLE DE CONEXIONES'!I56</f>
        <v>SALIENTE</v>
      </c>
      <c r="C56" s="36" t="str">
        <f>'DETALLE DE CONEXIONES'!BB56</f>
        <v>Saliente Local</v>
      </c>
      <c r="D56" s="36" t="str">
        <f>'DETALLE DE CONEXIONES'!E56</f>
        <v>999XXX3420</v>
      </c>
      <c r="E56" s="36">
        <f t="shared" si="0"/>
        <v>10</v>
      </c>
      <c r="F56" s="36">
        <f>IFERROR(LIMPIA('DETALLE DE CONEXIONES'!N56,1),0)</f>
        <v>10</v>
      </c>
      <c r="G56" s="36" t="str">
        <f>LEFT('DETALLE DE CONEXIONES'!BE56,3)</f>
        <v>NOF</v>
      </c>
      <c r="H56" s="36" t="str">
        <f>RIGHT('DETALLE DE CONEXIONES'!AK56,2)</f>
        <v/>
      </c>
      <c r="I56" s="36" t="str">
        <f>LEFT('DETALLE DE CONEXIONES'!AK56,3)</f>
        <v/>
      </c>
      <c r="J56" s="36" t="str">
        <f>LEFT('DETALLE DE CONEXIONES'!M56,3)</f>
        <v>9mi</v>
      </c>
      <c r="K56" s="36" t="str">
        <f>IF(LEN('DETALLE DE CONEXIONES'!M56)&lt;12,(RIGHT('DETALLE DE CONEXIONES'!M56,5)),(RIGHT('DETALLE DE CONEXIONES'!M56,6)))</f>
        <v>7seg.</v>
      </c>
      <c r="L56" s="36">
        <f>IF(C56="Saliente Local",(IFERROR((LIMPIA(J56,1)),0)),0)</f>
        <v>9</v>
      </c>
      <c r="M56" s="36">
        <f>IF(C56="Saliente Nacional",(IFERROR((LIMPIA(J56,1)),0)),0)</f>
        <v>0</v>
      </c>
      <c r="N56" s="36">
        <f>IF(C56="Saliente Internacional",(IFERROR((LIMPIA(J56,1)),0)),0)</f>
        <v>0</v>
      </c>
      <c r="O56" s="36">
        <f>IF(C56="Saliente Local",(IFERROR((LIMPIA(K56,1)),0)),0)</f>
        <v>7</v>
      </c>
      <c r="P56" s="36">
        <f>IF(C56="Saliente Nacional",(IFERROR((LIMPIA(K56,1)),0)),0)</f>
        <v>0</v>
      </c>
      <c r="Q56" s="36">
        <f>IF(C56="Saliente Internacional",(IFERROR((LIMPIA(K56,1)),0)),0)</f>
        <v>0</v>
      </c>
      <c r="R56" s="36">
        <f t="shared" si="1"/>
        <v>10</v>
      </c>
      <c r="S56" s="36">
        <f t="shared" si="2"/>
        <v>0</v>
      </c>
    </row>
    <row r="57" spans="1:19" x14ac:dyDescent="0.25">
      <c r="A57" s="101">
        <f>'DETALLE DE CONEXIONES'!P57</f>
        <v>0</v>
      </c>
      <c r="B57" s="36" t="str">
        <f>'DETALLE DE CONEXIONES'!I57</f>
        <v>ENTRANTE</v>
      </c>
      <c r="C57" s="36" t="str">
        <f>'DETALLE DE CONEXIONES'!BB57</f>
        <v>Entrante Local</v>
      </c>
      <c r="D57" s="36" t="str">
        <f>'DETALLE DE CONEXIONES'!E57</f>
        <v>999XXX1600</v>
      </c>
      <c r="E57" s="36">
        <f t="shared" si="0"/>
        <v>10</v>
      </c>
      <c r="F57" s="36">
        <f>IFERROR(LIMPIA('DETALLE DE CONEXIONES'!N57,1),0)</f>
        <v>7</v>
      </c>
      <c r="G57" s="36" t="str">
        <f>LEFT('DETALLE DE CONEXIONES'!BE57,3)</f>
        <v>NOF</v>
      </c>
      <c r="H57" s="36" t="str">
        <f>RIGHT('DETALLE DE CONEXIONES'!AK57,2)</f>
        <v/>
      </c>
      <c r="I57" s="36" t="str">
        <f>LEFT('DETALLE DE CONEXIONES'!AK57,3)</f>
        <v/>
      </c>
      <c r="J57" s="36" t="str">
        <f>LEFT('DETALLE DE CONEXIONES'!M57,3)</f>
        <v>6mi</v>
      </c>
      <c r="K57" s="36" t="str">
        <f>IF(LEN('DETALLE DE CONEXIONES'!M57)&lt;12,(RIGHT('DETALLE DE CONEXIONES'!M57,5)),(RIGHT('DETALLE DE CONEXIONES'!M57,6)))</f>
        <v>10seg.</v>
      </c>
      <c r="L57" s="36">
        <f>IF(C57="Saliente Local",(IFERROR((LIMPIA(J57,1)),0)),0)</f>
        <v>0</v>
      </c>
      <c r="M57" s="36">
        <f>IF(C57="Saliente Nacional",(IFERROR((LIMPIA(J57,1)),0)),0)</f>
        <v>0</v>
      </c>
      <c r="N57" s="36">
        <f>IF(C57="Saliente Internacional",(IFERROR((LIMPIA(J57,1)),0)),0)</f>
        <v>0</v>
      </c>
      <c r="O57" s="36">
        <f>IF(C57="Saliente Local",(IFERROR((LIMPIA(K57,1)),0)),0)</f>
        <v>0</v>
      </c>
      <c r="P57" s="36">
        <f>IF(C57="Saliente Nacional",(IFERROR((LIMPIA(K57,1)),0)),0)</f>
        <v>0</v>
      </c>
      <c r="Q57" s="36">
        <f>IF(C57="Saliente Internacional",(IFERROR((LIMPIA(K57,1)),0)),0)</f>
        <v>0</v>
      </c>
      <c r="R57" s="36">
        <f t="shared" si="1"/>
        <v>0</v>
      </c>
      <c r="S57" s="36">
        <f t="shared" si="2"/>
        <v>0</v>
      </c>
    </row>
    <row r="58" spans="1:19" x14ac:dyDescent="0.25">
      <c r="A58" s="101">
        <f>'DETALLE DE CONEXIONES'!P58</f>
        <v>0</v>
      </c>
      <c r="B58" s="36" t="str">
        <f>'DETALLE DE CONEXIONES'!I58</f>
        <v>SALIENTE</v>
      </c>
      <c r="C58" s="36" t="str">
        <f>'DETALLE DE CONEXIONES'!BB58</f>
        <v>Saliente Local</v>
      </c>
      <c r="D58" s="36" t="str">
        <f>'DETALLE DE CONEXIONES'!E58</f>
        <v>999XXX8450</v>
      </c>
      <c r="E58" s="36">
        <f t="shared" si="0"/>
        <v>10</v>
      </c>
      <c r="F58" s="36">
        <f>IFERROR(LIMPIA('DETALLE DE CONEXIONES'!N58,1),0)</f>
        <v>1</v>
      </c>
      <c r="G58" s="36" t="str">
        <f>LEFT('DETALLE DE CONEXIONES'!BE58,3)</f>
        <v>NOF</v>
      </c>
      <c r="H58" s="36" t="str">
        <f>RIGHT('DETALLE DE CONEXIONES'!AK58,2)</f>
        <v/>
      </c>
      <c r="I58" s="36" t="str">
        <f>LEFT('DETALLE DE CONEXIONES'!AK58,3)</f>
        <v/>
      </c>
      <c r="J58" s="36" t="str">
        <f>LEFT('DETALLE DE CONEXIONES'!M58,3)</f>
        <v>0mi</v>
      </c>
      <c r="K58" s="36" t="str">
        <f>IF(LEN('DETALLE DE CONEXIONES'!M58)&lt;12,(RIGHT('DETALLE DE CONEXIONES'!M58,5)),(RIGHT('DETALLE DE CONEXIONES'!M58,6)))</f>
        <v>13seg.</v>
      </c>
      <c r="L58" s="36">
        <f>IF(C58="Saliente Local",(IFERROR((LIMPIA(J58,1)),0)),0)</f>
        <v>0</v>
      </c>
      <c r="M58" s="36">
        <f>IF(C58="Saliente Nacional",(IFERROR((LIMPIA(J58,1)),0)),0)</f>
        <v>0</v>
      </c>
      <c r="N58" s="36">
        <f>IF(C58="Saliente Internacional",(IFERROR((LIMPIA(J58,1)),0)),0)</f>
        <v>0</v>
      </c>
      <c r="O58" s="36">
        <f>IF(C58="Saliente Local",(IFERROR((LIMPIA(K58,1)),0)),0)</f>
        <v>13</v>
      </c>
      <c r="P58" s="36">
        <f>IF(C58="Saliente Nacional",(IFERROR((LIMPIA(K58,1)),0)),0)</f>
        <v>0</v>
      </c>
      <c r="Q58" s="36">
        <f>IF(C58="Saliente Internacional",(IFERROR((LIMPIA(K58,1)),0)),0)</f>
        <v>0</v>
      </c>
      <c r="R58" s="36">
        <f t="shared" si="1"/>
        <v>1</v>
      </c>
      <c r="S58" s="36">
        <f t="shared" si="2"/>
        <v>0</v>
      </c>
    </row>
    <row r="59" spans="1:19" x14ac:dyDescent="0.25">
      <c r="A59" s="101">
        <f>'DETALLE DE CONEXIONES'!P59</f>
        <v>0</v>
      </c>
      <c r="B59" s="36" t="str">
        <f>'DETALLE DE CONEXIONES'!I59</f>
        <v>SALIENTE</v>
      </c>
      <c r="C59" s="36" t="str">
        <f>'DETALLE DE CONEXIONES'!BB59</f>
        <v>Saliente Local</v>
      </c>
      <c r="D59" s="36" t="str">
        <f>'DETALLE DE CONEXIONES'!E59</f>
        <v>999XXX3420</v>
      </c>
      <c r="E59" s="36">
        <f t="shared" si="0"/>
        <v>10</v>
      </c>
      <c r="F59" s="36">
        <f>IFERROR(LIMPIA('DETALLE DE CONEXIONES'!N59,1),0)</f>
        <v>1</v>
      </c>
      <c r="G59" s="36" t="str">
        <f>LEFT('DETALLE DE CONEXIONES'!BE59,3)</f>
        <v>NOF</v>
      </c>
      <c r="H59" s="36" t="str">
        <f>RIGHT('DETALLE DE CONEXIONES'!AK59,2)</f>
        <v/>
      </c>
      <c r="I59" s="36" t="str">
        <f>LEFT('DETALLE DE CONEXIONES'!AK59,3)</f>
        <v/>
      </c>
      <c r="J59" s="36" t="str">
        <f>LEFT('DETALLE DE CONEXIONES'!M59,3)</f>
        <v>0mi</v>
      </c>
      <c r="K59" s="36" t="str">
        <f>IF(LEN('DETALLE DE CONEXIONES'!M59)&lt;12,(RIGHT('DETALLE DE CONEXIONES'!M59,5)),(RIGHT('DETALLE DE CONEXIONES'!M59,6)))</f>
        <v>51seg.</v>
      </c>
      <c r="L59" s="36">
        <f>IF(C59="Saliente Local",(IFERROR((LIMPIA(J59,1)),0)),0)</f>
        <v>0</v>
      </c>
      <c r="M59" s="36">
        <f>IF(C59="Saliente Nacional",(IFERROR((LIMPIA(J59,1)),0)),0)</f>
        <v>0</v>
      </c>
      <c r="N59" s="36">
        <f>IF(C59="Saliente Internacional",(IFERROR((LIMPIA(J59,1)),0)),0)</f>
        <v>0</v>
      </c>
      <c r="O59" s="36">
        <f>IF(C59="Saliente Local",(IFERROR((LIMPIA(K59,1)),0)),0)</f>
        <v>51</v>
      </c>
      <c r="P59" s="36">
        <f>IF(C59="Saliente Nacional",(IFERROR((LIMPIA(K59,1)),0)),0)</f>
        <v>0</v>
      </c>
      <c r="Q59" s="36">
        <f>IF(C59="Saliente Internacional",(IFERROR((LIMPIA(K59,1)),0)),0)</f>
        <v>0</v>
      </c>
      <c r="R59" s="36">
        <f t="shared" si="1"/>
        <v>1</v>
      </c>
      <c r="S59" s="36">
        <f t="shared" si="2"/>
        <v>0</v>
      </c>
    </row>
    <row r="60" spans="1:19" x14ac:dyDescent="0.25">
      <c r="A60" s="101">
        <f>'DETALLE DE CONEXIONES'!P60</f>
        <v>0</v>
      </c>
      <c r="B60" s="36" t="str">
        <f>'DETALLE DE CONEXIONES'!I60</f>
        <v>SALIENTE</v>
      </c>
      <c r="C60" s="36" t="str">
        <f>'DETALLE DE CONEXIONES'!BB60</f>
        <v>Saliente Local</v>
      </c>
      <c r="D60" s="36" t="str">
        <f>'DETALLE DE CONEXIONES'!E60</f>
        <v>999XXX0328</v>
      </c>
      <c r="E60" s="36">
        <f t="shared" si="0"/>
        <v>10</v>
      </c>
      <c r="F60" s="36">
        <f>IFERROR(LIMPIA('DETALLE DE CONEXIONES'!N60,1),0)</f>
        <v>2</v>
      </c>
      <c r="G60" s="36" t="str">
        <f>LEFT('DETALLE DE CONEXIONES'!BE60,3)</f>
        <v>NOF</v>
      </c>
      <c r="H60" s="36" t="str">
        <f>RIGHT('DETALLE DE CONEXIONES'!AK60,2)</f>
        <v/>
      </c>
      <c r="I60" s="36" t="str">
        <f>LEFT('DETALLE DE CONEXIONES'!AK60,3)</f>
        <v/>
      </c>
      <c r="J60" s="36" t="str">
        <f>LEFT('DETALLE DE CONEXIONES'!M60,3)</f>
        <v>1mi</v>
      </c>
      <c r="K60" s="36" t="str">
        <f>IF(LEN('DETALLE DE CONEXIONES'!M60)&lt;12,(RIGHT('DETALLE DE CONEXIONES'!M60,5)),(RIGHT('DETALLE DE CONEXIONES'!M60,6)))</f>
        <v>43seg.</v>
      </c>
      <c r="L60" s="36">
        <f>IF(C60="Saliente Local",(IFERROR((LIMPIA(J60,1)),0)),0)</f>
        <v>1</v>
      </c>
      <c r="M60" s="36">
        <f>IF(C60="Saliente Nacional",(IFERROR((LIMPIA(J60,1)),0)),0)</f>
        <v>0</v>
      </c>
      <c r="N60" s="36">
        <f>IF(C60="Saliente Internacional",(IFERROR((LIMPIA(J60,1)),0)),0)</f>
        <v>0</v>
      </c>
      <c r="O60" s="36">
        <f>IF(C60="Saliente Local",(IFERROR((LIMPIA(K60,1)),0)),0)</f>
        <v>43</v>
      </c>
      <c r="P60" s="36">
        <f>IF(C60="Saliente Nacional",(IFERROR((LIMPIA(K60,1)),0)),0)</f>
        <v>0</v>
      </c>
      <c r="Q60" s="36">
        <f>IF(C60="Saliente Internacional",(IFERROR((LIMPIA(K60,1)),0)),0)</f>
        <v>0</v>
      </c>
      <c r="R60" s="36">
        <f t="shared" si="1"/>
        <v>2</v>
      </c>
      <c r="S60" s="36">
        <f t="shared" si="2"/>
        <v>0</v>
      </c>
    </row>
    <row r="61" spans="1:19" x14ac:dyDescent="0.25">
      <c r="A61" s="101">
        <f>'DETALLE DE CONEXIONES'!P61</f>
        <v>0</v>
      </c>
      <c r="B61" s="36" t="str">
        <f>'DETALLE DE CONEXIONES'!I61</f>
        <v>SALIENTE</v>
      </c>
      <c r="C61" s="36" t="str">
        <f>'DETALLE DE CONEXIONES'!BB61</f>
        <v>Saliente Local</v>
      </c>
      <c r="D61" s="36" t="str">
        <f>'DETALLE DE CONEXIONES'!E61</f>
        <v>999XXX3420</v>
      </c>
      <c r="E61" s="36">
        <f t="shared" si="0"/>
        <v>10</v>
      </c>
      <c r="F61" s="36">
        <f>IFERROR(LIMPIA('DETALLE DE CONEXIONES'!N61,1),0)</f>
        <v>2</v>
      </c>
      <c r="G61" s="36" t="str">
        <f>LEFT('DETALLE DE CONEXIONES'!BE61,3)</f>
        <v>NOF</v>
      </c>
      <c r="H61" s="36" t="str">
        <f>RIGHT('DETALLE DE CONEXIONES'!AK61,2)</f>
        <v/>
      </c>
      <c r="I61" s="36" t="str">
        <f>LEFT('DETALLE DE CONEXIONES'!AK61,3)</f>
        <v/>
      </c>
      <c r="J61" s="36" t="str">
        <f>LEFT('DETALLE DE CONEXIONES'!M61,3)</f>
        <v>1mi</v>
      </c>
      <c r="K61" s="36" t="str">
        <f>IF(LEN('DETALLE DE CONEXIONES'!M61)&lt;12,(RIGHT('DETALLE DE CONEXIONES'!M61,5)),(RIGHT('DETALLE DE CONEXIONES'!M61,6)))</f>
        <v>20seg.</v>
      </c>
      <c r="L61" s="36">
        <f>IF(C61="Saliente Local",(IFERROR((LIMPIA(J61,1)),0)),0)</f>
        <v>1</v>
      </c>
      <c r="M61" s="36">
        <f>IF(C61="Saliente Nacional",(IFERROR((LIMPIA(J61,1)),0)),0)</f>
        <v>0</v>
      </c>
      <c r="N61" s="36">
        <f>IF(C61="Saliente Internacional",(IFERROR((LIMPIA(J61,1)),0)),0)</f>
        <v>0</v>
      </c>
      <c r="O61" s="36">
        <f>IF(C61="Saliente Local",(IFERROR((LIMPIA(K61,1)),0)),0)</f>
        <v>20</v>
      </c>
      <c r="P61" s="36">
        <f>IF(C61="Saliente Nacional",(IFERROR((LIMPIA(K61,1)),0)),0)</f>
        <v>0</v>
      </c>
      <c r="Q61" s="36">
        <f>IF(C61="Saliente Internacional",(IFERROR((LIMPIA(K61,1)),0)),0)</f>
        <v>0</v>
      </c>
      <c r="R61" s="36">
        <f t="shared" si="1"/>
        <v>2</v>
      </c>
      <c r="S61" s="36">
        <f t="shared" si="2"/>
        <v>0</v>
      </c>
    </row>
    <row r="62" spans="1:19" x14ac:dyDescent="0.25">
      <c r="A62" s="101">
        <f>'DETALLE DE CONEXIONES'!P62</f>
        <v>0</v>
      </c>
      <c r="B62" s="36" t="str">
        <f>'DETALLE DE CONEXIONES'!I62</f>
        <v>GPRS</v>
      </c>
      <c r="C62" s="36" t="str">
        <f>'DETALLE DE CONEXIONES'!BB62</f>
        <v>VIDEO</v>
      </c>
      <c r="D62" s="36" t="str">
        <f>'DETALLE DE CONEXIONES'!E62</f>
        <v>internet.itelcel.coXXXGLTE</v>
      </c>
      <c r="E62" s="36">
        <f t="shared" si="0"/>
        <v>26</v>
      </c>
      <c r="F62" s="36">
        <f>IFERROR(LIMPIA('DETALLE DE CONEXIONES'!N62,1),0)</f>
        <v>0</v>
      </c>
      <c r="G62" s="36" t="str">
        <f>LEFT('DETALLE DE CONEXIONES'!BE62,3)</f>
        <v/>
      </c>
      <c r="H62" s="36" t="str">
        <f>RIGHT('DETALLE DE CONEXIONES'!AK62,2)</f>
        <v>-1</v>
      </c>
      <c r="I62" s="36" t="str">
        <f>LEFT('DETALLE DE CONEXIONES'!AK62,3)</f>
        <v>VID</v>
      </c>
      <c r="J62" s="36" t="str">
        <f>LEFT('DETALLE DE CONEXIONES'!M62,3)</f>
        <v>0mi</v>
      </c>
      <c r="K62" s="36" t="str">
        <f>IF(LEN('DETALLE DE CONEXIONES'!M62)&lt;12,(RIGHT('DETALLE DE CONEXIONES'!M62,5)),(RIGHT('DETALLE DE CONEXIONES'!M62,6)))</f>
        <v xml:space="preserve">min. </v>
      </c>
      <c r="L62" s="36">
        <f>IF(C62="Saliente Local",(IFERROR((LIMPIA(J62,1)),0)),0)</f>
        <v>0</v>
      </c>
      <c r="M62" s="36">
        <f>IF(C62="Saliente Nacional",(IFERROR((LIMPIA(J62,1)),0)),0)</f>
        <v>0</v>
      </c>
      <c r="N62" s="36">
        <f>IF(C62="Saliente Internacional",(IFERROR((LIMPIA(J62,1)),0)),0)</f>
        <v>0</v>
      </c>
      <c r="O62" s="36">
        <f>IF(C62="Saliente Local",(IFERROR((LIMPIA(K62,1)),0)),0)</f>
        <v>0</v>
      </c>
      <c r="P62" s="36">
        <f>IF(C62="Saliente Nacional",(IFERROR((LIMPIA(K62,1)),0)),0)</f>
        <v>0</v>
      </c>
      <c r="Q62" s="36">
        <f>IF(C62="Saliente Internacional",(IFERROR((LIMPIA(K62,1)),0)),0)</f>
        <v>0</v>
      </c>
      <c r="R62" s="36">
        <f t="shared" si="1"/>
        <v>0</v>
      </c>
      <c r="S62" s="36">
        <f t="shared" si="2"/>
        <v>0</v>
      </c>
    </row>
    <row r="63" spans="1:19" x14ac:dyDescent="0.25">
      <c r="A63" s="101">
        <f>'DETALLE DE CONEXIONES'!P63</f>
        <v>0</v>
      </c>
      <c r="B63" s="36" t="str">
        <f>'DETALLE DE CONEXIONES'!I63</f>
        <v>GPRS</v>
      </c>
      <c r="C63" s="36" t="str">
        <f>'DETALLE DE CONEXIONES'!BB63</f>
        <v>MENSAJERO</v>
      </c>
      <c r="D63" s="36" t="str">
        <f>'DETALLE DE CONEXIONES'!E63</f>
        <v>internet.itelcel.coXXXGLTE</v>
      </c>
      <c r="E63" s="36">
        <f t="shared" si="0"/>
        <v>26</v>
      </c>
      <c r="F63" s="36">
        <f>IFERROR(LIMPIA('DETALLE DE CONEXIONES'!N63,1),0)</f>
        <v>0</v>
      </c>
      <c r="G63" s="36" t="str">
        <f>LEFT('DETALLE DE CONEXIONES'!BE63,3)</f>
        <v/>
      </c>
      <c r="H63" s="36" t="str">
        <f>RIGHT('DETALLE DE CONEXIONES'!AK63,2)</f>
        <v>-0</v>
      </c>
      <c r="I63" s="36" t="str">
        <f>LEFT('DETALLE DE CONEXIONES'!AK63,3)</f>
        <v>MEN</v>
      </c>
      <c r="J63" s="36" t="str">
        <f>LEFT('DETALLE DE CONEXIONES'!M63,3)</f>
        <v>0mi</v>
      </c>
      <c r="K63" s="36" t="str">
        <f>IF(LEN('DETALLE DE CONEXIONES'!M63)&lt;12,(RIGHT('DETALLE DE CONEXIONES'!M63,5)),(RIGHT('DETALLE DE CONEXIONES'!M63,6)))</f>
        <v xml:space="preserve">min. </v>
      </c>
      <c r="L63" s="36">
        <f>IF(C63="Saliente Local",(IFERROR((LIMPIA(J63,1)),0)),0)</f>
        <v>0</v>
      </c>
      <c r="M63" s="36">
        <f>IF(C63="Saliente Nacional",(IFERROR((LIMPIA(J63,1)),0)),0)</f>
        <v>0</v>
      </c>
      <c r="N63" s="36">
        <f>IF(C63="Saliente Internacional",(IFERROR((LIMPIA(J63,1)),0)),0)</f>
        <v>0</v>
      </c>
      <c r="O63" s="36">
        <f>IF(C63="Saliente Local",(IFERROR((LIMPIA(K63,1)),0)),0)</f>
        <v>0</v>
      </c>
      <c r="P63" s="36">
        <f>IF(C63="Saliente Nacional",(IFERROR((LIMPIA(K63,1)),0)),0)</f>
        <v>0</v>
      </c>
      <c r="Q63" s="36">
        <f>IF(C63="Saliente Internacional",(IFERROR((LIMPIA(K63,1)),0)),0)</f>
        <v>0</v>
      </c>
      <c r="R63" s="36">
        <f t="shared" si="1"/>
        <v>0</v>
      </c>
      <c r="S63" s="36">
        <f t="shared" si="2"/>
        <v>0</v>
      </c>
    </row>
    <row r="64" spans="1:19" x14ac:dyDescent="0.25">
      <c r="A64" s="101">
        <f>'DETALLE DE CONEXIONES'!P64</f>
        <v>0</v>
      </c>
      <c r="B64" s="36" t="str">
        <f>'DETALLE DE CONEXIONES'!I64</f>
        <v>GPRS</v>
      </c>
      <c r="C64" s="36" t="str">
        <f>'DETALLE DE CONEXIONES'!BB64</f>
        <v>RS</v>
      </c>
      <c r="D64" s="36" t="str">
        <f>'DETALLE DE CONEXIONES'!E64</f>
        <v>internet.itelcel.coXXXGLTE</v>
      </c>
      <c r="E64" s="36">
        <f t="shared" si="0"/>
        <v>26</v>
      </c>
      <c r="F64" s="36">
        <f>IFERROR(LIMPIA('DETALLE DE CONEXIONES'!N64,1),0)</f>
        <v>0</v>
      </c>
      <c r="G64" s="36" t="str">
        <f>LEFT('DETALLE DE CONEXIONES'!BE64,3)</f>
        <v/>
      </c>
      <c r="H64" s="36" t="str">
        <f>RIGHT('DETALLE DE CONEXIONES'!AK64,2)</f>
        <v>-1</v>
      </c>
      <c r="I64" s="36" t="str">
        <f>LEFT('DETALLE DE CONEXIONES'!AK64,3)</f>
        <v>RS;</v>
      </c>
      <c r="J64" s="36" t="str">
        <f>LEFT('DETALLE DE CONEXIONES'!M64,3)</f>
        <v>0mi</v>
      </c>
      <c r="K64" s="36" t="str">
        <f>IF(LEN('DETALLE DE CONEXIONES'!M64)&lt;12,(RIGHT('DETALLE DE CONEXIONES'!M64,5)),(RIGHT('DETALLE DE CONEXIONES'!M64,6)))</f>
        <v xml:space="preserve">min. </v>
      </c>
      <c r="L64" s="36">
        <f>IF(C64="Saliente Local",(IFERROR((LIMPIA(J64,1)),0)),0)</f>
        <v>0</v>
      </c>
      <c r="M64" s="36">
        <f>IF(C64="Saliente Nacional",(IFERROR((LIMPIA(J64,1)),0)),0)</f>
        <v>0</v>
      </c>
      <c r="N64" s="36">
        <f>IF(C64="Saliente Internacional",(IFERROR((LIMPIA(J64,1)),0)),0)</f>
        <v>0</v>
      </c>
      <c r="O64" s="36">
        <f>IF(C64="Saliente Local",(IFERROR((LIMPIA(K64,1)),0)),0)</f>
        <v>0</v>
      </c>
      <c r="P64" s="36">
        <f>IF(C64="Saliente Nacional",(IFERROR((LIMPIA(K64,1)),0)),0)</f>
        <v>0</v>
      </c>
      <c r="Q64" s="36">
        <f>IF(C64="Saliente Internacional",(IFERROR((LIMPIA(K64,1)),0)),0)</f>
        <v>0</v>
      </c>
      <c r="R64" s="36">
        <f t="shared" si="1"/>
        <v>0</v>
      </c>
      <c r="S64" s="36">
        <f t="shared" si="2"/>
        <v>0</v>
      </c>
    </row>
    <row r="65" spans="1:19" x14ac:dyDescent="0.25">
      <c r="A65" s="101">
        <f>'DETALLE DE CONEXIONES'!P65</f>
        <v>0</v>
      </c>
      <c r="B65" s="36" t="str">
        <f>'DETALLE DE CONEXIONES'!I65</f>
        <v>GPRS</v>
      </c>
      <c r="C65" s="36" t="str">
        <f>'DETALLE DE CONEXIONES'!BB65</f>
        <v>INTERNET</v>
      </c>
      <c r="D65" s="36" t="str">
        <f>'DETALLE DE CONEXIONES'!E65</f>
        <v>internet.itelcel.coXXXGLTE</v>
      </c>
      <c r="E65" s="36">
        <f t="shared" si="0"/>
        <v>26</v>
      </c>
      <c r="F65" s="36">
        <f>IFERROR(LIMPIA('DETALLE DE CONEXIONES'!N65,1),0)</f>
        <v>0</v>
      </c>
      <c r="G65" s="36" t="str">
        <f>LEFT('DETALLE DE CONEXIONES'!BE65,3)</f>
        <v/>
      </c>
      <c r="H65" s="36" t="str">
        <f>RIGHT('DETALLE DE CONEXIONES'!AK65,2)</f>
        <v>-1</v>
      </c>
      <c r="I65" s="36" t="str">
        <f>LEFT('DETALLE DE CONEXIONES'!AK65,3)</f>
        <v>INT</v>
      </c>
      <c r="J65" s="36" t="str">
        <f>LEFT('DETALLE DE CONEXIONES'!M65,3)</f>
        <v>0mi</v>
      </c>
      <c r="K65" s="36" t="str">
        <f>IF(LEN('DETALLE DE CONEXIONES'!M65)&lt;12,(RIGHT('DETALLE DE CONEXIONES'!M65,5)),(RIGHT('DETALLE DE CONEXIONES'!M65,6)))</f>
        <v xml:space="preserve">min. </v>
      </c>
      <c r="L65" s="36">
        <f>IF(C65="Saliente Local",(IFERROR((LIMPIA(J65,1)),0)),0)</f>
        <v>0</v>
      </c>
      <c r="M65" s="36">
        <f>IF(C65="Saliente Nacional",(IFERROR((LIMPIA(J65,1)),0)),0)</f>
        <v>0</v>
      </c>
      <c r="N65" s="36">
        <f>IF(C65="Saliente Internacional",(IFERROR((LIMPIA(J65,1)),0)),0)</f>
        <v>0</v>
      </c>
      <c r="O65" s="36">
        <f>IF(C65="Saliente Local",(IFERROR((LIMPIA(K65,1)),0)),0)</f>
        <v>0</v>
      </c>
      <c r="P65" s="36">
        <f>IF(C65="Saliente Nacional",(IFERROR((LIMPIA(K65,1)),0)),0)</f>
        <v>0</v>
      </c>
      <c r="Q65" s="36">
        <f>IF(C65="Saliente Internacional",(IFERROR((LIMPIA(K65,1)),0)),0)</f>
        <v>0</v>
      </c>
      <c r="R65" s="36">
        <f t="shared" si="1"/>
        <v>0</v>
      </c>
      <c r="S65" s="36">
        <f t="shared" si="2"/>
        <v>0</v>
      </c>
    </row>
    <row r="66" spans="1:19" x14ac:dyDescent="0.25">
      <c r="A66" s="101">
        <f>'DETALLE DE CONEXIONES'!P66</f>
        <v>0</v>
      </c>
      <c r="B66" s="36" t="str">
        <f>'DETALLE DE CONEXIONES'!I66</f>
        <v>TRANSFERENCIA</v>
      </c>
      <c r="C66" s="36" t="str">
        <f>'DETALLE DE CONEXIONES'!BB66</f>
        <v>Desvio Nacional</v>
      </c>
      <c r="D66" s="36" t="str">
        <f>'DETALLE DE CONEXIONES'!E66</f>
        <v>999XXX1600</v>
      </c>
      <c r="E66" s="36">
        <f t="shared" si="0"/>
        <v>10</v>
      </c>
      <c r="F66" s="36">
        <f>IFERROR(LIMPIA('DETALLE DE CONEXIONES'!N66,1),0)</f>
        <v>1</v>
      </c>
      <c r="G66" s="36" t="str">
        <f>LEFT('DETALLE DE CONEXIONES'!BE66,3)</f>
        <v>SIU</v>
      </c>
      <c r="H66" s="36" t="str">
        <f>RIGHT('DETALLE DE CONEXIONES'!AK66,2)</f>
        <v/>
      </c>
      <c r="I66" s="36" t="str">
        <f>LEFT('DETALLE DE CONEXIONES'!AK66,3)</f>
        <v/>
      </c>
      <c r="J66" s="36" t="str">
        <f>LEFT('DETALLE DE CONEXIONES'!M66,3)</f>
        <v>0mi</v>
      </c>
      <c r="K66" s="36" t="str">
        <f>IF(LEN('DETALLE DE CONEXIONES'!M66)&lt;12,(RIGHT('DETALLE DE CONEXIONES'!M66,5)),(RIGHT('DETALLE DE CONEXIONES'!M66,6)))</f>
        <v>4seg.</v>
      </c>
      <c r="L66" s="36">
        <f>IF(C66="Saliente Local",(IFERROR((LIMPIA(J66,1)),0)),0)</f>
        <v>0</v>
      </c>
      <c r="M66" s="36">
        <f>IF(C66="Saliente Nacional",(IFERROR((LIMPIA(J66,1)),0)),0)</f>
        <v>0</v>
      </c>
      <c r="N66" s="36">
        <f>IF(C66="Saliente Internacional",(IFERROR((LIMPIA(J66,1)),0)),0)</f>
        <v>0</v>
      </c>
      <c r="O66" s="36">
        <f>IF(C66="Saliente Local",(IFERROR((LIMPIA(K66,1)),0)),0)</f>
        <v>0</v>
      </c>
      <c r="P66" s="36">
        <f>IF(C66="Saliente Nacional",(IFERROR((LIMPIA(K66,1)),0)),0)</f>
        <v>0</v>
      </c>
      <c r="Q66" s="36">
        <f>IF(C66="Saliente Internacional",(IFERROR((LIMPIA(K66,1)),0)),0)</f>
        <v>0</v>
      </c>
      <c r="R66" s="36">
        <f t="shared" si="1"/>
        <v>0</v>
      </c>
      <c r="S66" s="36">
        <f t="shared" si="2"/>
        <v>0</v>
      </c>
    </row>
    <row r="67" spans="1:19" x14ac:dyDescent="0.25">
      <c r="A67" s="101">
        <f>'DETALLE DE CONEXIONES'!P67</f>
        <v>0</v>
      </c>
      <c r="B67" s="36" t="str">
        <f>'DETALLE DE CONEXIONES'!I67</f>
        <v>TRANSFERENCIA</v>
      </c>
      <c r="C67" s="36" t="str">
        <f>'DETALLE DE CONEXIONES'!BB67</f>
        <v>Desvio Nacional</v>
      </c>
      <c r="D67" s="36" t="str">
        <f>'DETALLE DE CONEXIONES'!E67</f>
        <v>999XXX1600</v>
      </c>
      <c r="E67" s="36">
        <f t="shared" ref="E67:E130" si="3">LEN(D67)</f>
        <v>10</v>
      </c>
      <c r="F67" s="36">
        <f>IFERROR(LIMPIA('DETALLE DE CONEXIONES'!N67,1),0)</f>
        <v>1</v>
      </c>
      <c r="G67" s="36" t="str">
        <f>LEFT('DETALLE DE CONEXIONES'!BE67,3)</f>
        <v>SIU</v>
      </c>
      <c r="H67" s="36" t="str">
        <f>RIGHT('DETALLE DE CONEXIONES'!AK67,2)</f>
        <v/>
      </c>
      <c r="I67" s="36" t="str">
        <f>LEFT('DETALLE DE CONEXIONES'!AK67,3)</f>
        <v/>
      </c>
      <c r="J67" s="36" t="str">
        <f>LEFT('DETALLE DE CONEXIONES'!M67,3)</f>
        <v>0mi</v>
      </c>
      <c r="K67" s="36" t="str">
        <f>IF(LEN('DETALLE DE CONEXIONES'!M67)&lt;12,(RIGHT('DETALLE DE CONEXIONES'!M67,5)),(RIGHT('DETALLE DE CONEXIONES'!M67,6)))</f>
        <v>4seg.</v>
      </c>
      <c r="L67" s="36">
        <f>IF(C67="Saliente Local",(IFERROR((LIMPIA(J67,1)),0)),0)</f>
        <v>0</v>
      </c>
      <c r="M67" s="36">
        <f>IF(C67="Saliente Nacional",(IFERROR((LIMPIA(J67,1)),0)),0)</f>
        <v>0</v>
      </c>
      <c r="N67" s="36">
        <f>IF(C67="Saliente Internacional",(IFERROR((LIMPIA(J67,1)),0)),0)</f>
        <v>0</v>
      </c>
      <c r="O67" s="36">
        <f>IF(C67="Saliente Local",(IFERROR((LIMPIA(K67,1)),0)),0)</f>
        <v>0</v>
      </c>
      <c r="P67" s="36">
        <f>IF(C67="Saliente Nacional",(IFERROR((LIMPIA(K67,1)),0)),0)</f>
        <v>0</v>
      </c>
      <c r="Q67" s="36">
        <f>IF(C67="Saliente Internacional",(IFERROR((LIMPIA(K67,1)),0)),0)</f>
        <v>0</v>
      </c>
      <c r="R67" s="36">
        <f t="shared" ref="R67:R130" si="4">IF(SUM(O67:P67)&gt;0,(L67+M67+1),(L67+M67))</f>
        <v>0</v>
      </c>
      <c r="S67" s="36">
        <f t="shared" ref="S67:S130" si="5">IF(Q67&gt;0,N67+1,N67)</f>
        <v>0</v>
      </c>
    </row>
    <row r="68" spans="1:19" x14ac:dyDescent="0.25">
      <c r="A68" s="101">
        <f>'DETALLE DE CONEXIONES'!P68</f>
        <v>0</v>
      </c>
      <c r="B68" s="36" t="str">
        <f>'DETALLE DE CONEXIONES'!I68</f>
        <v>TRANSFERENCIA</v>
      </c>
      <c r="C68" s="36" t="str">
        <f>'DETALLE DE CONEXIONES'!BB68</f>
        <v>Desvio Nacional</v>
      </c>
      <c r="D68" s="36" t="str">
        <f>'DETALLE DE CONEXIONES'!E68</f>
        <v>999XXX1600</v>
      </c>
      <c r="E68" s="36">
        <f t="shared" si="3"/>
        <v>10</v>
      </c>
      <c r="F68" s="36">
        <f>IFERROR(LIMPIA('DETALLE DE CONEXIONES'!N68,1),0)</f>
        <v>1</v>
      </c>
      <c r="G68" s="36" t="str">
        <f>LEFT('DETALLE DE CONEXIONES'!BE68,3)</f>
        <v>SIU</v>
      </c>
      <c r="H68" s="36" t="str">
        <f>RIGHT('DETALLE DE CONEXIONES'!AK68,2)</f>
        <v/>
      </c>
      <c r="I68" s="36" t="str">
        <f>LEFT('DETALLE DE CONEXIONES'!AK68,3)</f>
        <v/>
      </c>
      <c r="J68" s="36" t="str">
        <f>LEFT('DETALLE DE CONEXIONES'!M68,3)</f>
        <v>0mi</v>
      </c>
      <c r="K68" s="36" t="str">
        <f>IF(LEN('DETALLE DE CONEXIONES'!M68)&lt;12,(RIGHT('DETALLE DE CONEXIONES'!M68,5)),(RIGHT('DETALLE DE CONEXIONES'!M68,6)))</f>
        <v>5seg.</v>
      </c>
      <c r="L68" s="36">
        <f>IF(C68="Saliente Local",(IFERROR((LIMPIA(J68,1)),0)),0)</f>
        <v>0</v>
      </c>
      <c r="M68" s="36">
        <f>IF(C68="Saliente Nacional",(IFERROR((LIMPIA(J68,1)),0)),0)</f>
        <v>0</v>
      </c>
      <c r="N68" s="36">
        <f>IF(C68="Saliente Internacional",(IFERROR((LIMPIA(J68,1)),0)),0)</f>
        <v>0</v>
      </c>
      <c r="O68" s="36">
        <f>IF(C68="Saliente Local",(IFERROR((LIMPIA(K68,1)),0)),0)</f>
        <v>0</v>
      </c>
      <c r="P68" s="36">
        <f>IF(C68="Saliente Nacional",(IFERROR((LIMPIA(K68,1)),0)),0)</f>
        <v>0</v>
      </c>
      <c r="Q68" s="36">
        <f>IF(C68="Saliente Internacional",(IFERROR((LIMPIA(K68,1)),0)),0)</f>
        <v>0</v>
      </c>
      <c r="R68" s="36">
        <f t="shared" si="4"/>
        <v>0</v>
      </c>
      <c r="S68" s="36">
        <f t="shared" si="5"/>
        <v>0</v>
      </c>
    </row>
    <row r="69" spans="1:19" x14ac:dyDescent="0.25">
      <c r="A69" s="101">
        <f>'DETALLE DE CONEXIONES'!P69</f>
        <v>0</v>
      </c>
      <c r="B69" s="36" t="str">
        <f>'DETALLE DE CONEXIONES'!I69</f>
        <v>SALIENTE</v>
      </c>
      <c r="C69" s="36" t="str">
        <f>'DETALLE DE CONEXIONES'!BB69</f>
        <v>Saliente Local</v>
      </c>
      <c r="D69" s="36" t="str">
        <f>'DETALLE DE CONEXIONES'!E69</f>
        <v>999XXX3420</v>
      </c>
      <c r="E69" s="36">
        <f t="shared" si="3"/>
        <v>10</v>
      </c>
      <c r="F69" s="36">
        <f>IFERROR(LIMPIA('DETALLE DE CONEXIONES'!N69,1),0)</f>
        <v>1</v>
      </c>
      <c r="G69" s="36" t="str">
        <f>LEFT('DETALLE DE CONEXIONES'!BE69,3)</f>
        <v>NOF</v>
      </c>
      <c r="H69" s="36" t="str">
        <f>RIGHT('DETALLE DE CONEXIONES'!AK69,2)</f>
        <v/>
      </c>
      <c r="I69" s="36" t="str">
        <f>LEFT('DETALLE DE CONEXIONES'!AK69,3)</f>
        <v/>
      </c>
      <c r="J69" s="36" t="str">
        <f>LEFT('DETALLE DE CONEXIONES'!M69,3)</f>
        <v>0mi</v>
      </c>
      <c r="K69" s="36" t="str">
        <f>IF(LEN('DETALLE DE CONEXIONES'!M69)&lt;12,(RIGHT('DETALLE DE CONEXIONES'!M69,5)),(RIGHT('DETALLE DE CONEXIONES'!M69,6)))</f>
        <v>51seg.</v>
      </c>
      <c r="L69" s="36">
        <f>IF(C69="Saliente Local",(IFERROR((LIMPIA(J69,1)),0)),0)</f>
        <v>0</v>
      </c>
      <c r="M69" s="36">
        <f>IF(C69="Saliente Nacional",(IFERROR((LIMPIA(J69,1)),0)),0)</f>
        <v>0</v>
      </c>
      <c r="N69" s="36">
        <f>IF(C69="Saliente Internacional",(IFERROR((LIMPIA(J69,1)),0)),0)</f>
        <v>0</v>
      </c>
      <c r="O69" s="36">
        <f>IF(C69="Saliente Local",(IFERROR((LIMPIA(K69,1)),0)),0)</f>
        <v>51</v>
      </c>
      <c r="P69" s="36">
        <f>IF(C69="Saliente Nacional",(IFERROR((LIMPIA(K69,1)),0)),0)</f>
        <v>0</v>
      </c>
      <c r="Q69" s="36">
        <f>IF(C69="Saliente Internacional",(IFERROR((LIMPIA(K69,1)),0)),0)</f>
        <v>0</v>
      </c>
      <c r="R69" s="36">
        <f t="shared" si="4"/>
        <v>1</v>
      </c>
      <c r="S69" s="36">
        <f t="shared" si="5"/>
        <v>0</v>
      </c>
    </row>
    <row r="70" spans="1:19" x14ac:dyDescent="0.25">
      <c r="A70" s="101">
        <f>'DETALLE DE CONEXIONES'!P70</f>
        <v>0</v>
      </c>
      <c r="B70" s="36" t="str">
        <f>'DETALLE DE CONEXIONES'!I70</f>
        <v>GPRS</v>
      </c>
      <c r="C70" s="36" t="str">
        <f>'DETALLE DE CONEXIONES'!BB70</f>
        <v>RS</v>
      </c>
      <c r="D70" s="36" t="str">
        <f>'DETALLE DE CONEXIONES'!E70</f>
        <v>internet.itelcel.coXXXGLTE</v>
      </c>
      <c r="E70" s="36">
        <f t="shared" si="3"/>
        <v>26</v>
      </c>
      <c r="F70" s="36">
        <f>IFERROR(LIMPIA('DETALLE DE CONEXIONES'!N70,1),0)</f>
        <v>0</v>
      </c>
      <c r="G70" s="36" t="str">
        <f>LEFT('DETALLE DE CONEXIONES'!BE70,3)</f>
        <v/>
      </c>
      <c r="H70" s="36" t="str">
        <f>RIGHT('DETALLE DE CONEXIONES'!AK70,2)</f>
        <v>-1</v>
      </c>
      <c r="I70" s="36" t="str">
        <f>LEFT('DETALLE DE CONEXIONES'!AK70,3)</f>
        <v>RS;</v>
      </c>
      <c r="J70" s="36" t="str">
        <f>LEFT('DETALLE DE CONEXIONES'!M70,3)</f>
        <v>0mi</v>
      </c>
      <c r="K70" s="36" t="str">
        <f>IF(LEN('DETALLE DE CONEXIONES'!M70)&lt;12,(RIGHT('DETALLE DE CONEXIONES'!M70,5)),(RIGHT('DETALLE DE CONEXIONES'!M70,6)))</f>
        <v xml:space="preserve">min. </v>
      </c>
      <c r="L70" s="36">
        <f>IF(C70="Saliente Local",(IFERROR((LIMPIA(J70,1)),0)),0)</f>
        <v>0</v>
      </c>
      <c r="M70" s="36">
        <f>IF(C70="Saliente Nacional",(IFERROR((LIMPIA(J70,1)),0)),0)</f>
        <v>0</v>
      </c>
      <c r="N70" s="36">
        <f>IF(C70="Saliente Internacional",(IFERROR((LIMPIA(J70,1)),0)),0)</f>
        <v>0</v>
      </c>
      <c r="O70" s="36">
        <f>IF(C70="Saliente Local",(IFERROR((LIMPIA(K70,1)),0)),0)</f>
        <v>0</v>
      </c>
      <c r="P70" s="36">
        <f>IF(C70="Saliente Nacional",(IFERROR((LIMPIA(K70,1)),0)),0)</f>
        <v>0</v>
      </c>
      <c r="Q70" s="36">
        <f>IF(C70="Saliente Internacional",(IFERROR((LIMPIA(K70,1)),0)),0)</f>
        <v>0</v>
      </c>
      <c r="R70" s="36">
        <f t="shared" si="4"/>
        <v>0</v>
      </c>
      <c r="S70" s="36">
        <f t="shared" si="5"/>
        <v>0</v>
      </c>
    </row>
    <row r="71" spans="1:19" x14ac:dyDescent="0.25">
      <c r="A71" s="101">
        <f>'DETALLE DE CONEXIONES'!P71</f>
        <v>0</v>
      </c>
      <c r="B71" s="36" t="str">
        <f>'DETALLE DE CONEXIONES'!I71</f>
        <v>SALIENTE</v>
      </c>
      <c r="C71" s="36" t="str">
        <f>'DETALLE DE CONEXIONES'!BB71</f>
        <v>Saliente Local</v>
      </c>
      <c r="D71" s="36" t="str">
        <f>'DETALLE DE CONEXIONES'!E71</f>
        <v>999XXX3420</v>
      </c>
      <c r="E71" s="36">
        <f t="shared" si="3"/>
        <v>10</v>
      </c>
      <c r="F71" s="36">
        <f>IFERROR(LIMPIA('DETALLE DE CONEXIONES'!N71,1),0)</f>
        <v>6</v>
      </c>
      <c r="G71" s="36" t="str">
        <f>LEFT('DETALLE DE CONEXIONES'!BE71,3)</f>
        <v>NOF</v>
      </c>
      <c r="H71" s="36" t="str">
        <f>RIGHT('DETALLE DE CONEXIONES'!AK71,2)</f>
        <v/>
      </c>
      <c r="I71" s="36" t="str">
        <f>LEFT('DETALLE DE CONEXIONES'!AK71,3)</f>
        <v/>
      </c>
      <c r="J71" s="36" t="str">
        <f>LEFT('DETALLE DE CONEXIONES'!M71,3)</f>
        <v>5mi</v>
      </c>
      <c r="K71" s="36" t="str">
        <f>IF(LEN('DETALLE DE CONEXIONES'!M71)&lt;12,(RIGHT('DETALLE DE CONEXIONES'!M71,5)),(RIGHT('DETALLE DE CONEXIONES'!M71,6)))</f>
        <v>3seg.</v>
      </c>
      <c r="L71" s="36">
        <f>IF(C71="Saliente Local",(IFERROR((LIMPIA(J71,1)),0)),0)</f>
        <v>5</v>
      </c>
      <c r="M71" s="36">
        <f>IF(C71="Saliente Nacional",(IFERROR((LIMPIA(J71,1)),0)),0)</f>
        <v>0</v>
      </c>
      <c r="N71" s="36">
        <f>IF(C71="Saliente Internacional",(IFERROR((LIMPIA(J71,1)),0)),0)</f>
        <v>0</v>
      </c>
      <c r="O71" s="36">
        <f>IF(C71="Saliente Local",(IFERROR((LIMPIA(K71,1)),0)),0)</f>
        <v>3</v>
      </c>
      <c r="P71" s="36">
        <f>IF(C71="Saliente Nacional",(IFERROR((LIMPIA(K71,1)),0)),0)</f>
        <v>0</v>
      </c>
      <c r="Q71" s="36">
        <f>IF(C71="Saliente Internacional",(IFERROR((LIMPIA(K71,1)),0)),0)</f>
        <v>0</v>
      </c>
      <c r="R71" s="36">
        <f t="shared" si="4"/>
        <v>6</v>
      </c>
      <c r="S71" s="36">
        <f t="shared" si="5"/>
        <v>0</v>
      </c>
    </row>
    <row r="72" spans="1:19" x14ac:dyDescent="0.25">
      <c r="A72" s="101">
        <f>'DETALLE DE CONEXIONES'!P72</f>
        <v>0</v>
      </c>
      <c r="B72" s="36" t="str">
        <f>'DETALLE DE CONEXIONES'!I72</f>
        <v>GPRS</v>
      </c>
      <c r="C72" s="36" t="str">
        <f>'DETALLE DE CONEXIONES'!BB72</f>
        <v>MENSAJERO</v>
      </c>
      <c r="D72" s="36" t="str">
        <f>'DETALLE DE CONEXIONES'!E72</f>
        <v>internet.itelcel.coXXXGLTE</v>
      </c>
      <c r="E72" s="36">
        <f t="shared" si="3"/>
        <v>26</v>
      </c>
      <c r="F72" s="36">
        <f>IFERROR(LIMPIA('DETALLE DE CONEXIONES'!N72,1),0)</f>
        <v>0</v>
      </c>
      <c r="G72" s="36" t="str">
        <f>LEFT('DETALLE DE CONEXIONES'!BE72,3)</f>
        <v/>
      </c>
      <c r="H72" s="36" t="str">
        <f>RIGHT('DETALLE DE CONEXIONES'!AK72,2)</f>
        <v>-1</v>
      </c>
      <c r="I72" s="36" t="str">
        <f>LEFT('DETALLE DE CONEXIONES'!AK72,3)</f>
        <v>MEN</v>
      </c>
      <c r="J72" s="36" t="str">
        <f>LEFT('DETALLE DE CONEXIONES'!M72,3)</f>
        <v>0mi</v>
      </c>
      <c r="K72" s="36" t="str">
        <f>IF(LEN('DETALLE DE CONEXIONES'!M72)&lt;12,(RIGHT('DETALLE DE CONEXIONES'!M72,5)),(RIGHT('DETALLE DE CONEXIONES'!M72,6)))</f>
        <v xml:space="preserve">min. </v>
      </c>
      <c r="L72" s="36">
        <f>IF(C72="Saliente Local",(IFERROR((LIMPIA(J72,1)),0)),0)</f>
        <v>0</v>
      </c>
      <c r="M72" s="36">
        <f>IF(C72="Saliente Nacional",(IFERROR((LIMPIA(J72,1)),0)),0)</f>
        <v>0</v>
      </c>
      <c r="N72" s="36">
        <f>IF(C72="Saliente Internacional",(IFERROR((LIMPIA(J72,1)),0)),0)</f>
        <v>0</v>
      </c>
      <c r="O72" s="36">
        <f>IF(C72="Saliente Local",(IFERROR((LIMPIA(K72,1)),0)),0)</f>
        <v>0</v>
      </c>
      <c r="P72" s="36">
        <f>IF(C72="Saliente Nacional",(IFERROR((LIMPIA(K72,1)),0)),0)</f>
        <v>0</v>
      </c>
      <c r="Q72" s="36">
        <f>IF(C72="Saliente Internacional",(IFERROR((LIMPIA(K72,1)),0)),0)</f>
        <v>0</v>
      </c>
      <c r="R72" s="36">
        <f t="shared" si="4"/>
        <v>0</v>
      </c>
      <c r="S72" s="36">
        <f t="shared" si="5"/>
        <v>0</v>
      </c>
    </row>
    <row r="73" spans="1:19" x14ac:dyDescent="0.25">
      <c r="A73" s="101">
        <f>'DETALLE DE CONEXIONES'!P73</f>
        <v>0</v>
      </c>
      <c r="B73" s="36" t="str">
        <f>'DETALLE DE CONEXIONES'!I73</f>
        <v>GPRS</v>
      </c>
      <c r="C73" s="36" t="str">
        <f>'DETALLE DE CONEXIONES'!BB73</f>
        <v>INTERNET</v>
      </c>
      <c r="D73" s="36" t="str">
        <f>'DETALLE DE CONEXIONES'!E73</f>
        <v>internet.itelcel.coXXXGLTE</v>
      </c>
      <c r="E73" s="36">
        <f t="shared" si="3"/>
        <v>26</v>
      </c>
      <c r="F73" s="36">
        <f>IFERROR(LIMPIA('DETALLE DE CONEXIONES'!N73,1),0)</f>
        <v>0</v>
      </c>
      <c r="G73" s="36" t="str">
        <f>LEFT('DETALLE DE CONEXIONES'!BE73,3)</f>
        <v/>
      </c>
      <c r="H73" s="36" t="str">
        <f>RIGHT('DETALLE DE CONEXIONES'!AK73,2)</f>
        <v>-1</v>
      </c>
      <c r="I73" s="36" t="str">
        <f>LEFT('DETALLE DE CONEXIONES'!AK73,3)</f>
        <v>INT</v>
      </c>
      <c r="J73" s="36" t="str">
        <f>LEFT('DETALLE DE CONEXIONES'!M73,3)</f>
        <v>0mi</v>
      </c>
      <c r="K73" s="36" t="str">
        <f>IF(LEN('DETALLE DE CONEXIONES'!M73)&lt;12,(RIGHT('DETALLE DE CONEXIONES'!M73,5)),(RIGHT('DETALLE DE CONEXIONES'!M73,6)))</f>
        <v xml:space="preserve">min. </v>
      </c>
      <c r="L73" s="36">
        <f>IF(C73="Saliente Local",(IFERROR((LIMPIA(J73,1)),0)),0)</f>
        <v>0</v>
      </c>
      <c r="M73" s="36">
        <f>IF(C73="Saliente Nacional",(IFERROR((LIMPIA(J73,1)),0)),0)</f>
        <v>0</v>
      </c>
      <c r="N73" s="36">
        <f>IF(C73="Saliente Internacional",(IFERROR((LIMPIA(J73,1)),0)),0)</f>
        <v>0</v>
      </c>
      <c r="O73" s="36">
        <f>IF(C73="Saliente Local",(IFERROR((LIMPIA(K73,1)),0)),0)</f>
        <v>0</v>
      </c>
      <c r="P73" s="36">
        <f>IF(C73="Saliente Nacional",(IFERROR((LIMPIA(K73,1)),0)),0)</f>
        <v>0</v>
      </c>
      <c r="Q73" s="36">
        <f>IF(C73="Saliente Internacional",(IFERROR((LIMPIA(K73,1)),0)),0)</f>
        <v>0</v>
      </c>
      <c r="R73" s="36">
        <f t="shared" si="4"/>
        <v>0</v>
      </c>
      <c r="S73" s="36">
        <f t="shared" si="5"/>
        <v>0</v>
      </c>
    </row>
    <row r="74" spans="1:19" x14ac:dyDescent="0.25">
      <c r="A74" s="101">
        <f>'DETALLE DE CONEXIONES'!P74</f>
        <v>0</v>
      </c>
      <c r="B74" s="36" t="str">
        <f>'DETALLE DE CONEXIONES'!I74</f>
        <v>SALIENTE</v>
      </c>
      <c r="C74" s="36" t="str">
        <f>'DETALLE DE CONEXIONES'!BB74</f>
        <v>Saliente Nacional</v>
      </c>
      <c r="D74" s="36" t="str">
        <f>'DETALLE DE CONEXIONES'!E74</f>
        <v>555XXX9393</v>
      </c>
      <c r="E74" s="36">
        <f t="shared" si="3"/>
        <v>10</v>
      </c>
      <c r="F74" s="36">
        <f>IFERROR(LIMPIA('DETALLE DE CONEXIONES'!N74,1),0)</f>
        <v>3</v>
      </c>
      <c r="G74" s="36" t="str">
        <f>LEFT('DETALLE DE CONEXIONES'!BE74,3)</f>
        <v>NOF</v>
      </c>
      <c r="H74" s="36" t="str">
        <f>RIGHT('DETALLE DE CONEXIONES'!AK74,2)</f>
        <v/>
      </c>
      <c r="I74" s="36" t="str">
        <f>LEFT('DETALLE DE CONEXIONES'!AK74,3)</f>
        <v/>
      </c>
      <c r="J74" s="36" t="str">
        <f>LEFT('DETALLE DE CONEXIONES'!M74,3)</f>
        <v>2mi</v>
      </c>
      <c r="K74" s="36" t="str">
        <f>IF(LEN('DETALLE DE CONEXIONES'!M74)&lt;12,(RIGHT('DETALLE DE CONEXIONES'!M74,5)),(RIGHT('DETALLE DE CONEXIONES'!M74,6)))</f>
        <v>35seg.</v>
      </c>
      <c r="L74" s="36">
        <f>IF(C74="Saliente Local",(IFERROR((LIMPIA(J74,1)),0)),0)</f>
        <v>0</v>
      </c>
      <c r="M74" s="36">
        <f>IF(C74="Saliente Nacional",(IFERROR((LIMPIA(J74,1)),0)),0)</f>
        <v>2</v>
      </c>
      <c r="N74" s="36">
        <f>IF(C74="Saliente Internacional",(IFERROR((LIMPIA(J74,1)),0)),0)</f>
        <v>0</v>
      </c>
      <c r="O74" s="36">
        <f>IF(C74="Saliente Local",(IFERROR((LIMPIA(K74,1)),0)),0)</f>
        <v>0</v>
      </c>
      <c r="P74" s="36">
        <f>IF(C74="Saliente Nacional",(IFERROR((LIMPIA(K74,1)),0)),0)</f>
        <v>35</v>
      </c>
      <c r="Q74" s="36">
        <f>IF(C74="Saliente Internacional",(IFERROR((LIMPIA(K74,1)),0)),0)</f>
        <v>0</v>
      </c>
      <c r="R74" s="36">
        <f t="shared" si="4"/>
        <v>3</v>
      </c>
      <c r="S74" s="36">
        <f t="shared" si="5"/>
        <v>0</v>
      </c>
    </row>
    <row r="75" spans="1:19" x14ac:dyDescent="0.25">
      <c r="A75" s="101">
        <f>'DETALLE DE CONEXIONES'!P75</f>
        <v>0</v>
      </c>
      <c r="B75" s="36" t="str">
        <f>'DETALLE DE CONEXIONES'!I75</f>
        <v>SALIENTE</v>
      </c>
      <c r="C75" s="36" t="str">
        <f>'DETALLE DE CONEXIONES'!BB75</f>
        <v>Saliente Nacional</v>
      </c>
      <c r="D75" s="36" t="str">
        <f>'DETALLE DE CONEXIONES'!E75</f>
        <v>554XXX0320</v>
      </c>
      <c r="E75" s="36">
        <f t="shared" si="3"/>
        <v>10</v>
      </c>
      <c r="F75" s="36">
        <f>IFERROR(LIMPIA('DETALLE DE CONEXIONES'!N75,1),0)</f>
        <v>2</v>
      </c>
      <c r="G75" s="36" t="str">
        <f>LEFT('DETALLE DE CONEXIONES'!BE75,3)</f>
        <v>NOF</v>
      </c>
      <c r="H75" s="36" t="str">
        <f>RIGHT('DETALLE DE CONEXIONES'!AK75,2)</f>
        <v/>
      </c>
      <c r="I75" s="36" t="str">
        <f>LEFT('DETALLE DE CONEXIONES'!AK75,3)</f>
        <v/>
      </c>
      <c r="J75" s="36" t="str">
        <f>LEFT('DETALLE DE CONEXIONES'!M75,3)</f>
        <v>1mi</v>
      </c>
      <c r="K75" s="36" t="str">
        <f>IF(LEN('DETALLE DE CONEXIONES'!M75)&lt;12,(RIGHT('DETALLE DE CONEXIONES'!M75,5)),(RIGHT('DETALLE DE CONEXIONES'!M75,6)))</f>
        <v>15seg.</v>
      </c>
      <c r="L75" s="36">
        <f>IF(C75="Saliente Local",(IFERROR((LIMPIA(J75,1)),0)),0)</f>
        <v>0</v>
      </c>
      <c r="M75" s="36">
        <f>IF(C75="Saliente Nacional",(IFERROR((LIMPIA(J75,1)),0)),0)</f>
        <v>1</v>
      </c>
      <c r="N75" s="36">
        <f>IF(C75="Saliente Internacional",(IFERROR((LIMPIA(J75,1)),0)),0)</f>
        <v>0</v>
      </c>
      <c r="O75" s="36">
        <f>IF(C75="Saliente Local",(IFERROR((LIMPIA(K75,1)),0)),0)</f>
        <v>0</v>
      </c>
      <c r="P75" s="36">
        <f>IF(C75="Saliente Nacional",(IFERROR((LIMPIA(K75,1)),0)),0)</f>
        <v>15</v>
      </c>
      <c r="Q75" s="36">
        <f>IF(C75="Saliente Internacional",(IFERROR((LIMPIA(K75,1)),0)),0)</f>
        <v>0</v>
      </c>
      <c r="R75" s="36">
        <f t="shared" si="4"/>
        <v>2</v>
      </c>
      <c r="S75" s="36">
        <f t="shared" si="5"/>
        <v>0</v>
      </c>
    </row>
    <row r="76" spans="1:19" x14ac:dyDescent="0.25">
      <c r="A76" s="101">
        <f>'DETALLE DE CONEXIONES'!P76</f>
        <v>0</v>
      </c>
      <c r="B76" s="36" t="str">
        <f>'DETALLE DE CONEXIONES'!I76</f>
        <v>MENS.SALIENTE</v>
      </c>
      <c r="C76" s="36" t="str">
        <f>'DETALLE DE CONEXIONES'!BB76</f>
        <v>SMS Enviado</v>
      </c>
      <c r="D76" s="36" t="str">
        <f>'DETALLE DE CONEXIONES'!E76</f>
        <v>999XXX5504</v>
      </c>
      <c r="E76" s="36">
        <f t="shared" si="3"/>
        <v>10</v>
      </c>
      <c r="F76" s="36">
        <f>IFERROR(LIMPIA('DETALLE DE CONEXIONES'!N76,1),0)</f>
        <v>0</v>
      </c>
      <c r="G76" s="36" t="str">
        <f>LEFT('DETALLE DE CONEXIONES'!BE76,3)</f>
        <v>0</v>
      </c>
      <c r="H76" s="36" t="str">
        <f>RIGHT('DETALLE DE CONEXIONES'!AK76,2)</f>
        <v/>
      </c>
      <c r="I76" s="36" t="str">
        <f>LEFT('DETALLE DE CONEXIONES'!AK76,3)</f>
        <v/>
      </c>
      <c r="J76" s="36" t="str">
        <f>LEFT('DETALLE DE CONEXIONES'!M76,3)</f>
        <v>0mi</v>
      </c>
      <c r="K76" s="36" t="str">
        <f>IF(LEN('DETALLE DE CONEXIONES'!M76)&lt;12,(RIGHT('DETALLE DE CONEXIONES'!M76,5)),(RIGHT('DETALLE DE CONEXIONES'!M76,6)))</f>
        <v xml:space="preserve">min. </v>
      </c>
      <c r="L76" s="36">
        <f>IF(C76="Saliente Local",(IFERROR((LIMPIA(J76,1)),0)),0)</f>
        <v>0</v>
      </c>
      <c r="M76" s="36">
        <f>IF(C76="Saliente Nacional",(IFERROR((LIMPIA(J76,1)),0)),0)</f>
        <v>0</v>
      </c>
      <c r="N76" s="36">
        <f>IF(C76="Saliente Internacional",(IFERROR((LIMPIA(J76,1)),0)),0)</f>
        <v>0</v>
      </c>
      <c r="O76" s="36">
        <f>IF(C76="Saliente Local",(IFERROR((LIMPIA(K76,1)),0)),0)</f>
        <v>0</v>
      </c>
      <c r="P76" s="36">
        <f>IF(C76="Saliente Nacional",(IFERROR((LIMPIA(K76,1)),0)),0)</f>
        <v>0</v>
      </c>
      <c r="Q76" s="36">
        <f>IF(C76="Saliente Internacional",(IFERROR((LIMPIA(K76,1)),0)),0)</f>
        <v>0</v>
      </c>
      <c r="R76" s="36">
        <f t="shared" si="4"/>
        <v>0</v>
      </c>
      <c r="S76" s="36">
        <f t="shared" si="5"/>
        <v>0</v>
      </c>
    </row>
    <row r="77" spans="1:19" x14ac:dyDescent="0.25">
      <c r="A77" s="101">
        <f>'DETALLE DE CONEXIONES'!P77</f>
        <v>0</v>
      </c>
      <c r="B77" s="36" t="str">
        <f>'DETALLE DE CONEXIONES'!I77</f>
        <v>MENS.SALIENTE</v>
      </c>
      <c r="C77" s="36" t="str">
        <f>'DETALLE DE CONEXIONES'!BB77</f>
        <v>SMS Enviado</v>
      </c>
      <c r="D77" s="36" t="str">
        <f>'DETALLE DE CONEXIONES'!E77</f>
        <v>999XXX5504</v>
      </c>
      <c r="E77" s="36">
        <f t="shared" si="3"/>
        <v>10</v>
      </c>
      <c r="F77" s="36">
        <f>IFERROR(LIMPIA('DETALLE DE CONEXIONES'!N77,1),0)</f>
        <v>0</v>
      </c>
      <c r="G77" s="36" t="str">
        <f>LEFT('DETALLE DE CONEXIONES'!BE77,3)</f>
        <v>0</v>
      </c>
      <c r="H77" s="36" t="str">
        <f>RIGHT('DETALLE DE CONEXIONES'!AK77,2)</f>
        <v/>
      </c>
      <c r="I77" s="36" t="str">
        <f>LEFT('DETALLE DE CONEXIONES'!AK77,3)</f>
        <v/>
      </c>
      <c r="J77" s="36" t="str">
        <f>LEFT('DETALLE DE CONEXIONES'!M77,3)</f>
        <v>0mi</v>
      </c>
      <c r="K77" s="36" t="str">
        <f>IF(LEN('DETALLE DE CONEXIONES'!M77)&lt;12,(RIGHT('DETALLE DE CONEXIONES'!M77,5)),(RIGHT('DETALLE DE CONEXIONES'!M77,6)))</f>
        <v xml:space="preserve">min. </v>
      </c>
      <c r="L77" s="36">
        <f>IF(C77="Saliente Local",(IFERROR((LIMPIA(J77,1)),0)),0)</f>
        <v>0</v>
      </c>
      <c r="M77" s="36">
        <f>IF(C77="Saliente Nacional",(IFERROR((LIMPIA(J77,1)),0)),0)</f>
        <v>0</v>
      </c>
      <c r="N77" s="36">
        <f>IF(C77="Saliente Internacional",(IFERROR((LIMPIA(J77,1)),0)),0)</f>
        <v>0</v>
      </c>
      <c r="O77" s="36">
        <f>IF(C77="Saliente Local",(IFERROR((LIMPIA(K77,1)),0)),0)</f>
        <v>0</v>
      </c>
      <c r="P77" s="36">
        <f>IF(C77="Saliente Nacional",(IFERROR((LIMPIA(K77,1)),0)),0)</f>
        <v>0</v>
      </c>
      <c r="Q77" s="36">
        <f>IF(C77="Saliente Internacional",(IFERROR((LIMPIA(K77,1)),0)),0)</f>
        <v>0</v>
      </c>
      <c r="R77" s="36">
        <f t="shared" si="4"/>
        <v>0</v>
      </c>
      <c r="S77" s="36">
        <f t="shared" si="5"/>
        <v>0</v>
      </c>
    </row>
    <row r="78" spans="1:19" x14ac:dyDescent="0.25">
      <c r="A78" s="101">
        <f>'DETALLE DE CONEXIONES'!P78</f>
        <v>0</v>
      </c>
      <c r="B78" s="36" t="str">
        <f>'DETALLE DE CONEXIONES'!I78</f>
        <v>MENS.SALIENTE</v>
      </c>
      <c r="C78" s="36" t="str">
        <f>'DETALLE DE CONEXIONES'!BB78</f>
        <v>SMS Enviado</v>
      </c>
      <c r="D78" s="36" t="str">
        <f>'DETALLE DE CONEXIONES'!E78</f>
        <v>999XXX5504</v>
      </c>
      <c r="E78" s="36">
        <f t="shared" si="3"/>
        <v>10</v>
      </c>
      <c r="F78" s="36">
        <f>IFERROR(LIMPIA('DETALLE DE CONEXIONES'!N78,1),0)</f>
        <v>0</v>
      </c>
      <c r="G78" s="36" t="str">
        <f>LEFT('DETALLE DE CONEXIONES'!BE78,3)</f>
        <v>0</v>
      </c>
      <c r="H78" s="36" t="str">
        <f>RIGHT('DETALLE DE CONEXIONES'!AK78,2)</f>
        <v/>
      </c>
      <c r="I78" s="36" t="str">
        <f>LEFT('DETALLE DE CONEXIONES'!AK78,3)</f>
        <v/>
      </c>
      <c r="J78" s="36" t="str">
        <f>LEFT('DETALLE DE CONEXIONES'!M78,3)</f>
        <v>0mi</v>
      </c>
      <c r="K78" s="36" t="str">
        <f>IF(LEN('DETALLE DE CONEXIONES'!M78)&lt;12,(RIGHT('DETALLE DE CONEXIONES'!M78,5)),(RIGHT('DETALLE DE CONEXIONES'!M78,6)))</f>
        <v xml:space="preserve">min. </v>
      </c>
      <c r="L78" s="36">
        <f>IF(C78="Saliente Local",(IFERROR((LIMPIA(J78,1)),0)),0)</f>
        <v>0</v>
      </c>
      <c r="M78" s="36">
        <f>IF(C78="Saliente Nacional",(IFERROR((LIMPIA(J78,1)),0)),0)</f>
        <v>0</v>
      </c>
      <c r="N78" s="36">
        <f>IF(C78="Saliente Internacional",(IFERROR((LIMPIA(J78,1)),0)),0)</f>
        <v>0</v>
      </c>
      <c r="O78" s="36">
        <f>IF(C78="Saliente Local",(IFERROR((LIMPIA(K78,1)),0)),0)</f>
        <v>0</v>
      </c>
      <c r="P78" s="36">
        <f>IF(C78="Saliente Nacional",(IFERROR((LIMPIA(K78,1)),0)),0)</f>
        <v>0</v>
      </c>
      <c r="Q78" s="36">
        <f>IF(C78="Saliente Internacional",(IFERROR((LIMPIA(K78,1)),0)),0)</f>
        <v>0</v>
      </c>
      <c r="R78" s="36">
        <f t="shared" si="4"/>
        <v>0</v>
      </c>
      <c r="S78" s="36">
        <f t="shared" si="5"/>
        <v>0</v>
      </c>
    </row>
    <row r="79" spans="1:19" x14ac:dyDescent="0.25">
      <c r="A79" s="101">
        <f>'DETALLE DE CONEXIONES'!P79</f>
        <v>0</v>
      </c>
      <c r="B79" s="36" t="str">
        <f>'DETALLE DE CONEXIONES'!I79</f>
        <v>GPRS</v>
      </c>
      <c r="C79" s="36" t="str">
        <f>'DETALLE DE CONEXIONES'!BB79</f>
        <v>VIDEO</v>
      </c>
      <c r="D79" s="36" t="str">
        <f>'DETALLE DE CONEXIONES'!E79</f>
        <v>internet.itelcel.coXXXGLTE</v>
      </c>
      <c r="E79" s="36">
        <f t="shared" si="3"/>
        <v>26</v>
      </c>
      <c r="F79" s="36">
        <f>IFERROR(LIMPIA('DETALLE DE CONEXIONES'!N79,1),0)</f>
        <v>0</v>
      </c>
      <c r="G79" s="36" t="str">
        <f>LEFT('DETALLE DE CONEXIONES'!BE79,3)</f>
        <v/>
      </c>
      <c r="H79" s="36" t="str">
        <f>RIGHT('DETALLE DE CONEXIONES'!AK79,2)</f>
        <v>-1</v>
      </c>
      <c r="I79" s="36" t="str">
        <f>LEFT('DETALLE DE CONEXIONES'!AK79,3)</f>
        <v>VID</v>
      </c>
      <c r="J79" s="36" t="str">
        <f>LEFT('DETALLE DE CONEXIONES'!M79,3)</f>
        <v>0mi</v>
      </c>
      <c r="K79" s="36" t="str">
        <f>IF(LEN('DETALLE DE CONEXIONES'!M79)&lt;12,(RIGHT('DETALLE DE CONEXIONES'!M79,5)),(RIGHT('DETALLE DE CONEXIONES'!M79,6)))</f>
        <v xml:space="preserve">min. </v>
      </c>
      <c r="L79" s="36">
        <f>IF(C79="Saliente Local",(IFERROR((LIMPIA(J79,1)),0)),0)</f>
        <v>0</v>
      </c>
      <c r="M79" s="36">
        <f>IF(C79="Saliente Nacional",(IFERROR((LIMPIA(J79,1)),0)),0)</f>
        <v>0</v>
      </c>
      <c r="N79" s="36">
        <f>IF(C79="Saliente Internacional",(IFERROR((LIMPIA(J79,1)),0)),0)</f>
        <v>0</v>
      </c>
      <c r="O79" s="36">
        <f>IF(C79="Saliente Local",(IFERROR((LIMPIA(K79,1)),0)),0)</f>
        <v>0</v>
      </c>
      <c r="P79" s="36">
        <f>IF(C79="Saliente Nacional",(IFERROR((LIMPIA(K79,1)),0)),0)</f>
        <v>0</v>
      </c>
      <c r="Q79" s="36">
        <f>IF(C79="Saliente Internacional",(IFERROR((LIMPIA(K79,1)),0)),0)</f>
        <v>0</v>
      </c>
      <c r="R79" s="36">
        <f t="shared" si="4"/>
        <v>0</v>
      </c>
      <c r="S79" s="36">
        <f t="shared" si="5"/>
        <v>0</v>
      </c>
    </row>
    <row r="80" spans="1:19" x14ac:dyDescent="0.25">
      <c r="A80" s="101">
        <f>'DETALLE DE CONEXIONES'!P80</f>
        <v>0</v>
      </c>
      <c r="B80" s="36" t="str">
        <f>'DETALLE DE CONEXIONES'!I80</f>
        <v>GPRS</v>
      </c>
      <c r="C80" s="36" t="str">
        <f>'DETALLE DE CONEXIONES'!BB80</f>
        <v>MENSAJERO</v>
      </c>
      <c r="D80" s="36" t="str">
        <f>'DETALLE DE CONEXIONES'!E80</f>
        <v>internet.itelcel.coXXXGLTE</v>
      </c>
      <c r="E80" s="36">
        <f t="shared" si="3"/>
        <v>26</v>
      </c>
      <c r="F80" s="36">
        <f>IFERROR(LIMPIA('DETALLE DE CONEXIONES'!N80,1),0)</f>
        <v>0</v>
      </c>
      <c r="G80" s="36" t="str">
        <f>LEFT('DETALLE DE CONEXIONES'!BE80,3)</f>
        <v/>
      </c>
      <c r="H80" s="36" t="str">
        <f>RIGHT('DETALLE DE CONEXIONES'!AK80,2)</f>
        <v>-1</v>
      </c>
      <c r="I80" s="36" t="str">
        <f>LEFT('DETALLE DE CONEXIONES'!AK80,3)</f>
        <v>MEN</v>
      </c>
      <c r="J80" s="36" t="str">
        <f>LEFT('DETALLE DE CONEXIONES'!M80,3)</f>
        <v>0mi</v>
      </c>
      <c r="K80" s="36" t="str">
        <f>IF(LEN('DETALLE DE CONEXIONES'!M80)&lt;12,(RIGHT('DETALLE DE CONEXIONES'!M80,5)),(RIGHT('DETALLE DE CONEXIONES'!M80,6)))</f>
        <v xml:space="preserve">min. </v>
      </c>
      <c r="L80" s="36">
        <f>IF(C80="Saliente Local",(IFERROR((LIMPIA(J80,1)),0)),0)</f>
        <v>0</v>
      </c>
      <c r="M80" s="36">
        <f>IF(C80="Saliente Nacional",(IFERROR((LIMPIA(J80,1)),0)),0)</f>
        <v>0</v>
      </c>
      <c r="N80" s="36">
        <f>IF(C80="Saliente Internacional",(IFERROR((LIMPIA(J80,1)),0)),0)</f>
        <v>0</v>
      </c>
      <c r="O80" s="36">
        <f>IF(C80="Saliente Local",(IFERROR((LIMPIA(K80,1)),0)),0)</f>
        <v>0</v>
      </c>
      <c r="P80" s="36">
        <f>IF(C80="Saliente Nacional",(IFERROR((LIMPIA(K80,1)),0)),0)</f>
        <v>0</v>
      </c>
      <c r="Q80" s="36">
        <f>IF(C80="Saliente Internacional",(IFERROR((LIMPIA(K80,1)),0)),0)</f>
        <v>0</v>
      </c>
      <c r="R80" s="36">
        <f t="shared" si="4"/>
        <v>0</v>
      </c>
      <c r="S80" s="36">
        <f t="shared" si="5"/>
        <v>0</v>
      </c>
    </row>
    <row r="81" spans="1:19" x14ac:dyDescent="0.25">
      <c r="A81" s="101">
        <f>'DETALLE DE CONEXIONES'!P81</f>
        <v>0</v>
      </c>
      <c r="B81" s="36" t="str">
        <f>'DETALLE DE CONEXIONES'!I81</f>
        <v>ENTRANTE</v>
      </c>
      <c r="C81" s="36" t="str">
        <f>'DETALLE DE CONEXIONES'!BB81</f>
        <v>Entrante Local</v>
      </c>
      <c r="D81" s="36" t="str">
        <f>'DETALLE DE CONEXIONES'!E81</f>
        <v>999XXX1600</v>
      </c>
      <c r="E81" s="36">
        <f t="shared" si="3"/>
        <v>10</v>
      </c>
      <c r="F81" s="36">
        <f>IFERROR(LIMPIA('DETALLE DE CONEXIONES'!N81,1),0)</f>
        <v>10</v>
      </c>
      <c r="G81" s="36" t="str">
        <f>LEFT('DETALLE DE CONEXIONES'!BE81,3)</f>
        <v>NOF</v>
      </c>
      <c r="H81" s="36" t="str">
        <f>RIGHT('DETALLE DE CONEXIONES'!AK81,2)</f>
        <v/>
      </c>
      <c r="I81" s="36" t="str">
        <f>LEFT('DETALLE DE CONEXIONES'!AK81,3)</f>
        <v/>
      </c>
      <c r="J81" s="36" t="str">
        <f>LEFT('DETALLE DE CONEXIONES'!M81,3)</f>
        <v>9mi</v>
      </c>
      <c r="K81" s="36" t="str">
        <f>IF(LEN('DETALLE DE CONEXIONES'!M81)&lt;12,(RIGHT('DETALLE DE CONEXIONES'!M81,5)),(RIGHT('DETALLE DE CONEXIONES'!M81,6)))</f>
        <v>7seg.</v>
      </c>
      <c r="L81" s="36">
        <f>IF(C81="Saliente Local",(IFERROR((LIMPIA(J81,1)),0)),0)</f>
        <v>0</v>
      </c>
      <c r="M81" s="36">
        <f>IF(C81="Saliente Nacional",(IFERROR((LIMPIA(J81,1)),0)),0)</f>
        <v>0</v>
      </c>
      <c r="N81" s="36">
        <f>IF(C81="Saliente Internacional",(IFERROR((LIMPIA(J81,1)),0)),0)</f>
        <v>0</v>
      </c>
      <c r="O81" s="36">
        <f>IF(C81="Saliente Local",(IFERROR((LIMPIA(K81,1)),0)),0)</f>
        <v>0</v>
      </c>
      <c r="P81" s="36">
        <f>IF(C81="Saliente Nacional",(IFERROR((LIMPIA(K81,1)),0)),0)</f>
        <v>0</v>
      </c>
      <c r="Q81" s="36">
        <f>IF(C81="Saliente Internacional",(IFERROR((LIMPIA(K81,1)),0)),0)</f>
        <v>0</v>
      </c>
      <c r="R81" s="36">
        <f t="shared" si="4"/>
        <v>0</v>
      </c>
      <c r="S81" s="36">
        <f t="shared" si="5"/>
        <v>0</v>
      </c>
    </row>
    <row r="82" spans="1:19" x14ac:dyDescent="0.25">
      <c r="A82" s="101">
        <f>'DETALLE DE CONEXIONES'!P82</f>
        <v>0</v>
      </c>
      <c r="B82" s="36" t="str">
        <f>'DETALLE DE CONEXIONES'!I82</f>
        <v>GPRS</v>
      </c>
      <c r="C82" s="36" t="str">
        <f>'DETALLE DE CONEXIONES'!BB82</f>
        <v>RS</v>
      </c>
      <c r="D82" s="36" t="str">
        <f>'DETALLE DE CONEXIONES'!E82</f>
        <v>internet.itelcelXXXm-3G</v>
      </c>
      <c r="E82" s="36">
        <f t="shared" si="3"/>
        <v>23</v>
      </c>
      <c r="F82" s="36">
        <f>IFERROR(LIMPIA('DETALLE DE CONEXIONES'!N82,1),0)</f>
        <v>0</v>
      </c>
      <c r="G82" s="36" t="str">
        <f>LEFT('DETALLE DE CONEXIONES'!BE82,3)</f>
        <v/>
      </c>
      <c r="H82" s="36" t="str">
        <f>RIGHT('DETALLE DE CONEXIONES'!AK82,2)</f>
        <v>-1</v>
      </c>
      <c r="I82" s="36" t="str">
        <f>LEFT('DETALLE DE CONEXIONES'!AK82,3)</f>
        <v>RS;</v>
      </c>
      <c r="J82" s="36" t="str">
        <f>LEFT('DETALLE DE CONEXIONES'!M82,3)</f>
        <v>0mi</v>
      </c>
      <c r="K82" s="36" t="str">
        <f>IF(LEN('DETALLE DE CONEXIONES'!M82)&lt;12,(RIGHT('DETALLE DE CONEXIONES'!M82,5)),(RIGHT('DETALLE DE CONEXIONES'!M82,6)))</f>
        <v xml:space="preserve">min. </v>
      </c>
      <c r="L82" s="36">
        <f>IF(C82="Saliente Local",(IFERROR((LIMPIA(J82,1)),0)),0)</f>
        <v>0</v>
      </c>
      <c r="M82" s="36">
        <f>IF(C82="Saliente Nacional",(IFERROR((LIMPIA(J82,1)),0)),0)</f>
        <v>0</v>
      </c>
      <c r="N82" s="36">
        <f>IF(C82="Saliente Internacional",(IFERROR((LIMPIA(J82,1)),0)),0)</f>
        <v>0</v>
      </c>
      <c r="O82" s="36">
        <f>IF(C82="Saliente Local",(IFERROR((LIMPIA(K82,1)),0)),0)</f>
        <v>0</v>
      </c>
      <c r="P82" s="36">
        <f>IF(C82="Saliente Nacional",(IFERROR((LIMPIA(K82,1)),0)),0)</f>
        <v>0</v>
      </c>
      <c r="Q82" s="36">
        <f>IF(C82="Saliente Internacional",(IFERROR((LIMPIA(K82,1)),0)),0)</f>
        <v>0</v>
      </c>
      <c r="R82" s="36">
        <f t="shared" si="4"/>
        <v>0</v>
      </c>
      <c r="S82" s="36">
        <f t="shared" si="5"/>
        <v>0</v>
      </c>
    </row>
    <row r="83" spans="1:19" x14ac:dyDescent="0.25">
      <c r="A83" s="101">
        <f>'DETALLE DE CONEXIONES'!P83</f>
        <v>0</v>
      </c>
      <c r="B83" s="36" t="str">
        <f>'DETALLE DE CONEXIONES'!I83</f>
        <v>GPRS</v>
      </c>
      <c r="C83" s="36" t="str">
        <f>'DETALLE DE CONEXIONES'!BB83</f>
        <v>VIDEO</v>
      </c>
      <c r="D83" s="36" t="str">
        <f>'DETALLE DE CONEXIONES'!E83</f>
        <v>internet.itelcelXXXm-3G</v>
      </c>
      <c r="E83" s="36">
        <f t="shared" si="3"/>
        <v>23</v>
      </c>
      <c r="F83" s="36">
        <f>IFERROR(LIMPIA('DETALLE DE CONEXIONES'!N83,1),0)</f>
        <v>0</v>
      </c>
      <c r="G83" s="36" t="str">
        <f>LEFT('DETALLE DE CONEXIONES'!BE83,3)</f>
        <v/>
      </c>
      <c r="H83" s="36" t="str">
        <f>RIGHT('DETALLE DE CONEXIONES'!AK83,2)</f>
        <v>-1</v>
      </c>
      <c r="I83" s="36" t="str">
        <f>LEFT('DETALLE DE CONEXIONES'!AK83,3)</f>
        <v>VID</v>
      </c>
      <c r="J83" s="36" t="str">
        <f>LEFT('DETALLE DE CONEXIONES'!M83,3)</f>
        <v>0mi</v>
      </c>
      <c r="K83" s="36" t="str">
        <f>IF(LEN('DETALLE DE CONEXIONES'!M83)&lt;12,(RIGHT('DETALLE DE CONEXIONES'!M83,5)),(RIGHT('DETALLE DE CONEXIONES'!M83,6)))</f>
        <v xml:space="preserve">min. </v>
      </c>
      <c r="L83" s="36">
        <f>IF(C83="Saliente Local",(IFERROR((LIMPIA(J83,1)),0)),0)</f>
        <v>0</v>
      </c>
      <c r="M83" s="36">
        <f>IF(C83="Saliente Nacional",(IFERROR((LIMPIA(J83,1)),0)),0)</f>
        <v>0</v>
      </c>
      <c r="N83" s="36">
        <f>IF(C83="Saliente Internacional",(IFERROR((LIMPIA(J83,1)),0)),0)</f>
        <v>0</v>
      </c>
      <c r="O83" s="36">
        <f>IF(C83="Saliente Local",(IFERROR((LIMPIA(K83,1)),0)),0)</f>
        <v>0</v>
      </c>
      <c r="P83" s="36">
        <f>IF(C83="Saliente Nacional",(IFERROR((LIMPIA(K83,1)),0)),0)</f>
        <v>0</v>
      </c>
      <c r="Q83" s="36">
        <f>IF(C83="Saliente Internacional",(IFERROR((LIMPIA(K83,1)),0)),0)</f>
        <v>0</v>
      </c>
      <c r="R83" s="36">
        <f t="shared" si="4"/>
        <v>0</v>
      </c>
      <c r="S83" s="36">
        <f t="shared" si="5"/>
        <v>0</v>
      </c>
    </row>
    <row r="84" spans="1:19" x14ac:dyDescent="0.25">
      <c r="A84" s="101">
        <f>'DETALLE DE CONEXIONES'!P84</f>
        <v>0</v>
      </c>
      <c r="B84" s="36" t="str">
        <f>'DETALLE DE CONEXIONES'!I84</f>
        <v>GPRS</v>
      </c>
      <c r="C84" s="36" t="str">
        <f>'DETALLE DE CONEXIONES'!BB84</f>
        <v>INTERNET</v>
      </c>
      <c r="D84" s="36" t="str">
        <f>'DETALLE DE CONEXIONES'!E84</f>
        <v>internet.itelcelXXXm-3G</v>
      </c>
      <c r="E84" s="36">
        <f t="shared" si="3"/>
        <v>23</v>
      </c>
      <c r="F84" s="36">
        <f>IFERROR(LIMPIA('DETALLE DE CONEXIONES'!N84,1),0)</f>
        <v>0</v>
      </c>
      <c r="G84" s="36" t="str">
        <f>LEFT('DETALLE DE CONEXIONES'!BE84,3)</f>
        <v/>
      </c>
      <c r="H84" s="36" t="str">
        <f>RIGHT('DETALLE DE CONEXIONES'!AK84,2)</f>
        <v>-1</v>
      </c>
      <c r="I84" s="36" t="str">
        <f>LEFT('DETALLE DE CONEXIONES'!AK84,3)</f>
        <v>INT</v>
      </c>
      <c r="J84" s="36" t="str">
        <f>LEFT('DETALLE DE CONEXIONES'!M84,3)</f>
        <v>0mi</v>
      </c>
      <c r="K84" s="36" t="str">
        <f>IF(LEN('DETALLE DE CONEXIONES'!M84)&lt;12,(RIGHT('DETALLE DE CONEXIONES'!M84,5)),(RIGHT('DETALLE DE CONEXIONES'!M84,6)))</f>
        <v xml:space="preserve">min. </v>
      </c>
      <c r="L84" s="36">
        <f>IF(C84="Saliente Local",(IFERROR((LIMPIA(J84,1)),0)),0)</f>
        <v>0</v>
      </c>
      <c r="M84" s="36">
        <f>IF(C84="Saliente Nacional",(IFERROR((LIMPIA(J84,1)),0)),0)</f>
        <v>0</v>
      </c>
      <c r="N84" s="36">
        <f>IF(C84="Saliente Internacional",(IFERROR((LIMPIA(J84,1)),0)),0)</f>
        <v>0</v>
      </c>
      <c r="O84" s="36">
        <f>IF(C84="Saliente Local",(IFERROR((LIMPIA(K84,1)),0)),0)</f>
        <v>0</v>
      </c>
      <c r="P84" s="36">
        <f>IF(C84="Saliente Nacional",(IFERROR((LIMPIA(K84,1)),0)),0)</f>
        <v>0</v>
      </c>
      <c r="Q84" s="36">
        <f>IF(C84="Saliente Internacional",(IFERROR((LIMPIA(K84,1)),0)),0)</f>
        <v>0</v>
      </c>
      <c r="R84" s="36">
        <f t="shared" si="4"/>
        <v>0</v>
      </c>
      <c r="S84" s="36">
        <f t="shared" si="5"/>
        <v>0</v>
      </c>
    </row>
    <row r="85" spans="1:19" x14ac:dyDescent="0.25">
      <c r="A85" s="101">
        <f>'DETALLE DE CONEXIONES'!P85</f>
        <v>0</v>
      </c>
      <c r="B85" s="36" t="str">
        <f>'DETALLE DE CONEXIONES'!I85</f>
        <v>TRANSFERENCIA</v>
      </c>
      <c r="C85" s="36" t="str">
        <f>'DETALLE DE CONEXIONES'!BB85</f>
        <v>Desvio Nacional</v>
      </c>
      <c r="D85" s="36" t="str">
        <f>'DETALLE DE CONEXIONES'!E85</f>
        <v>999XXX1600</v>
      </c>
      <c r="E85" s="36">
        <f t="shared" si="3"/>
        <v>10</v>
      </c>
      <c r="F85" s="36">
        <f>IFERROR(LIMPIA('DETALLE DE CONEXIONES'!N85,1),0)</f>
        <v>1</v>
      </c>
      <c r="G85" s="36" t="str">
        <f>LEFT('DETALLE DE CONEXIONES'!BE85,3)</f>
        <v>SIU</v>
      </c>
      <c r="H85" s="36" t="str">
        <f>RIGHT('DETALLE DE CONEXIONES'!AK85,2)</f>
        <v/>
      </c>
      <c r="I85" s="36" t="str">
        <f>LEFT('DETALLE DE CONEXIONES'!AK85,3)</f>
        <v/>
      </c>
      <c r="J85" s="36" t="str">
        <f>LEFT('DETALLE DE CONEXIONES'!M85,3)</f>
        <v>0mi</v>
      </c>
      <c r="K85" s="36" t="str">
        <f>IF(LEN('DETALLE DE CONEXIONES'!M85)&lt;12,(RIGHT('DETALLE DE CONEXIONES'!M85,5)),(RIGHT('DETALLE DE CONEXIONES'!M85,6)))</f>
        <v>51seg.</v>
      </c>
      <c r="L85" s="36">
        <f>IF(C85="Saliente Local",(IFERROR((LIMPIA(J85,1)),0)),0)</f>
        <v>0</v>
      </c>
      <c r="M85" s="36">
        <f>IF(C85="Saliente Nacional",(IFERROR((LIMPIA(J85,1)),0)),0)</f>
        <v>0</v>
      </c>
      <c r="N85" s="36">
        <f>IF(C85="Saliente Internacional",(IFERROR((LIMPIA(J85,1)),0)),0)</f>
        <v>0</v>
      </c>
      <c r="O85" s="36">
        <f>IF(C85="Saliente Local",(IFERROR((LIMPIA(K85,1)),0)),0)</f>
        <v>0</v>
      </c>
      <c r="P85" s="36">
        <f>IF(C85="Saliente Nacional",(IFERROR((LIMPIA(K85,1)),0)),0)</f>
        <v>0</v>
      </c>
      <c r="Q85" s="36">
        <f>IF(C85="Saliente Internacional",(IFERROR((LIMPIA(K85,1)),0)),0)</f>
        <v>0</v>
      </c>
      <c r="R85" s="36">
        <f t="shared" si="4"/>
        <v>0</v>
      </c>
      <c r="S85" s="36">
        <f t="shared" si="5"/>
        <v>0</v>
      </c>
    </row>
    <row r="86" spans="1:19" x14ac:dyDescent="0.25">
      <c r="A86" s="101">
        <f>'DETALLE DE CONEXIONES'!P86</f>
        <v>0</v>
      </c>
      <c r="B86" s="36" t="str">
        <f>'DETALLE DE CONEXIONES'!I86</f>
        <v>GPRS</v>
      </c>
      <c r="C86" s="36" t="str">
        <f>'DETALLE DE CONEXIONES'!BB86</f>
        <v>MENSAJERO</v>
      </c>
      <c r="D86" s="36" t="str">
        <f>'DETALLE DE CONEXIONES'!E86</f>
        <v>internet.itelcel.coXXXGLTE</v>
      </c>
      <c r="E86" s="36">
        <f t="shared" si="3"/>
        <v>26</v>
      </c>
      <c r="F86" s="36">
        <f>IFERROR(LIMPIA('DETALLE DE CONEXIONES'!N86,1),0)</f>
        <v>0</v>
      </c>
      <c r="G86" s="36" t="str">
        <f>LEFT('DETALLE DE CONEXIONES'!BE86,3)</f>
        <v/>
      </c>
      <c r="H86" s="36" t="str">
        <f>RIGHT('DETALLE DE CONEXIONES'!AK86,2)</f>
        <v>-0</v>
      </c>
      <c r="I86" s="36" t="str">
        <f>LEFT('DETALLE DE CONEXIONES'!AK86,3)</f>
        <v>MEN</v>
      </c>
      <c r="J86" s="36" t="str">
        <f>LEFT('DETALLE DE CONEXIONES'!M86,3)</f>
        <v>0mi</v>
      </c>
      <c r="K86" s="36" t="str">
        <f>IF(LEN('DETALLE DE CONEXIONES'!M86)&lt;12,(RIGHT('DETALLE DE CONEXIONES'!M86,5)),(RIGHT('DETALLE DE CONEXIONES'!M86,6)))</f>
        <v xml:space="preserve">min. </v>
      </c>
      <c r="L86" s="36">
        <f>IF(C86="Saliente Local",(IFERROR((LIMPIA(J86,1)),0)),0)</f>
        <v>0</v>
      </c>
      <c r="M86" s="36">
        <f>IF(C86="Saliente Nacional",(IFERROR((LIMPIA(J86,1)),0)),0)</f>
        <v>0</v>
      </c>
      <c r="N86" s="36">
        <f>IF(C86="Saliente Internacional",(IFERROR((LIMPIA(J86,1)),0)),0)</f>
        <v>0</v>
      </c>
      <c r="O86" s="36">
        <f>IF(C86="Saliente Local",(IFERROR((LIMPIA(K86,1)),0)),0)</f>
        <v>0</v>
      </c>
      <c r="P86" s="36">
        <f>IF(C86="Saliente Nacional",(IFERROR((LIMPIA(K86,1)),0)),0)</f>
        <v>0</v>
      </c>
      <c r="Q86" s="36">
        <f>IF(C86="Saliente Internacional",(IFERROR((LIMPIA(K86,1)),0)),0)</f>
        <v>0</v>
      </c>
      <c r="R86" s="36">
        <f t="shared" si="4"/>
        <v>0</v>
      </c>
      <c r="S86" s="36">
        <f t="shared" si="5"/>
        <v>0</v>
      </c>
    </row>
    <row r="87" spans="1:19" x14ac:dyDescent="0.25">
      <c r="A87" s="101">
        <f>'DETALLE DE CONEXIONES'!P87</f>
        <v>0</v>
      </c>
      <c r="B87" s="36" t="str">
        <f>'DETALLE DE CONEXIONES'!I87</f>
        <v>ENTRANTE</v>
      </c>
      <c r="C87" s="36" t="str">
        <f>'DETALLE DE CONEXIONES'!BB87</f>
        <v>Entrante Local</v>
      </c>
      <c r="D87" s="36" t="str">
        <f>'DETALLE DE CONEXIONES'!E87</f>
        <v>999XXX1600</v>
      </c>
      <c r="E87" s="36">
        <f t="shared" si="3"/>
        <v>10</v>
      </c>
      <c r="F87" s="36">
        <f>IFERROR(LIMPIA('DETALLE DE CONEXIONES'!N87,1),0)</f>
        <v>1</v>
      </c>
      <c r="G87" s="36" t="str">
        <f>LEFT('DETALLE DE CONEXIONES'!BE87,3)</f>
        <v>NOF</v>
      </c>
      <c r="H87" s="36" t="str">
        <f>RIGHT('DETALLE DE CONEXIONES'!AK87,2)</f>
        <v/>
      </c>
      <c r="I87" s="36" t="str">
        <f>LEFT('DETALLE DE CONEXIONES'!AK87,3)</f>
        <v/>
      </c>
      <c r="J87" s="36" t="str">
        <f>LEFT('DETALLE DE CONEXIONES'!M87,3)</f>
        <v>0mi</v>
      </c>
      <c r="K87" s="36" t="str">
        <f>IF(LEN('DETALLE DE CONEXIONES'!M87)&lt;12,(RIGHT('DETALLE DE CONEXIONES'!M87,5)),(RIGHT('DETALLE DE CONEXIONES'!M87,6)))</f>
        <v>2seg.</v>
      </c>
      <c r="L87" s="36">
        <f>IF(C87="Saliente Local",(IFERROR((LIMPIA(J87,1)),0)),0)</f>
        <v>0</v>
      </c>
      <c r="M87" s="36">
        <f>IF(C87="Saliente Nacional",(IFERROR((LIMPIA(J87,1)),0)),0)</f>
        <v>0</v>
      </c>
      <c r="N87" s="36">
        <f>IF(C87="Saliente Internacional",(IFERROR((LIMPIA(J87,1)),0)),0)</f>
        <v>0</v>
      </c>
      <c r="O87" s="36">
        <f>IF(C87="Saliente Local",(IFERROR((LIMPIA(K87,1)),0)),0)</f>
        <v>0</v>
      </c>
      <c r="P87" s="36">
        <f>IF(C87="Saliente Nacional",(IFERROR((LIMPIA(K87,1)),0)),0)</f>
        <v>0</v>
      </c>
      <c r="Q87" s="36">
        <f>IF(C87="Saliente Internacional",(IFERROR((LIMPIA(K87,1)),0)),0)</f>
        <v>0</v>
      </c>
      <c r="R87" s="36">
        <f t="shared" si="4"/>
        <v>0</v>
      </c>
      <c r="S87" s="36">
        <f t="shared" si="5"/>
        <v>0</v>
      </c>
    </row>
    <row r="88" spans="1:19" x14ac:dyDescent="0.25">
      <c r="A88" s="101">
        <f>'DETALLE DE CONEXIONES'!P88</f>
        <v>0</v>
      </c>
      <c r="B88" s="36" t="str">
        <f>'DETALLE DE CONEXIONES'!I88</f>
        <v>ENTRANTE</v>
      </c>
      <c r="C88" s="36" t="str">
        <f>'DETALLE DE CONEXIONES'!BB88</f>
        <v>Entrante Local</v>
      </c>
      <c r="D88" s="36" t="str">
        <f>'DETALLE DE CONEXIONES'!E88</f>
        <v>999XXX1600</v>
      </c>
      <c r="E88" s="36">
        <f t="shared" si="3"/>
        <v>10</v>
      </c>
      <c r="F88" s="36">
        <f>IFERROR(LIMPIA('DETALLE DE CONEXIONES'!N88,1),0)</f>
        <v>3</v>
      </c>
      <c r="G88" s="36" t="str">
        <f>LEFT('DETALLE DE CONEXIONES'!BE88,3)</f>
        <v>NOF</v>
      </c>
      <c r="H88" s="36" t="str">
        <f>RIGHT('DETALLE DE CONEXIONES'!AK88,2)</f>
        <v/>
      </c>
      <c r="I88" s="36" t="str">
        <f>LEFT('DETALLE DE CONEXIONES'!AK88,3)</f>
        <v/>
      </c>
      <c r="J88" s="36" t="str">
        <f>LEFT('DETALLE DE CONEXIONES'!M88,3)</f>
        <v>2mi</v>
      </c>
      <c r="K88" s="36" t="str">
        <f>IF(LEN('DETALLE DE CONEXIONES'!M88)&lt;12,(RIGHT('DETALLE DE CONEXIONES'!M88,5)),(RIGHT('DETALLE DE CONEXIONES'!M88,6)))</f>
        <v>18seg.</v>
      </c>
      <c r="L88" s="36">
        <f>IF(C88="Saliente Local",(IFERROR((LIMPIA(J88,1)),0)),0)</f>
        <v>0</v>
      </c>
      <c r="M88" s="36">
        <f>IF(C88="Saliente Nacional",(IFERROR((LIMPIA(J88,1)),0)),0)</f>
        <v>0</v>
      </c>
      <c r="N88" s="36">
        <f>IF(C88="Saliente Internacional",(IFERROR((LIMPIA(J88,1)),0)),0)</f>
        <v>0</v>
      </c>
      <c r="O88" s="36">
        <f>IF(C88="Saliente Local",(IFERROR((LIMPIA(K88,1)),0)),0)</f>
        <v>0</v>
      </c>
      <c r="P88" s="36">
        <f>IF(C88="Saliente Nacional",(IFERROR((LIMPIA(K88,1)),0)),0)</f>
        <v>0</v>
      </c>
      <c r="Q88" s="36">
        <f>IF(C88="Saliente Internacional",(IFERROR((LIMPIA(K88,1)),0)),0)</f>
        <v>0</v>
      </c>
      <c r="R88" s="36">
        <f t="shared" si="4"/>
        <v>0</v>
      </c>
      <c r="S88" s="36">
        <f t="shared" si="5"/>
        <v>0</v>
      </c>
    </row>
    <row r="89" spans="1:19" x14ac:dyDescent="0.25">
      <c r="A89" s="101">
        <f>'DETALLE DE CONEXIONES'!P89</f>
        <v>0</v>
      </c>
      <c r="B89" s="36" t="str">
        <f>'DETALLE DE CONEXIONES'!I89</f>
        <v>TRANSFERENCIA</v>
      </c>
      <c r="C89" s="36" t="str">
        <f>'DETALLE DE CONEXIONES'!BB89</f>
        <v>Desvio Nacional</v>
      </c>
      <c r="D89" s="36" t="str">
        <f>'DETALLE DE CONEXIONES'!E89</f>
        <v>999XXX1600</v>
      </c>
      <c r="E89" s="36">
        <f t="shared" si="3"/>
        <v>10</v>
      </c>
      <c r="F89" s="36">
        <f>IFERROR(LIMPIA('DETALLE DE CONEXIONES'!N89,1),0)</f>
        <v>1</v>
      </c>
      <c r="G89" s="36" t="str">
        <f>LEFT('DETALLE DE CONEXIONES'!BE89,3)</f>
        <v>SIU</v>
      </c>
      <c r="H89" s="36" t="str">
        <f>RIGHT('DETALLE DE CONEXIONES'!AK89,2)</f>
        <v/>
      </c>
      <c r="I89" s="36" t="str">
        <f>LEFT('DETALLE DE CONEXIONES'!AK89,3)</f>
        <v/>
      </c>
      <c r="J89" s="36" t="str">
        <f>LEFT('DETALLE DE CONEXIONES'!M89,3)</f>
        <v>0mi</v>
      </c>
      <c r="K89" s="36" t="str">
        <f>IF(LEN('DETALLE DE CONEXIONES'!M89)&lt;12,(RIGHT('DETALLE DE CONEXIONES'!M89,5)),(RIGHT('DETALLE DE CONEXIONES'!M89,6)))</f>
        <v>7seg.</v>
      </c>
      <c r="L89" s="36">
        <f>IF(C89="Saliente Local",(IFERROR((LIMPIA(J89,1)),0)),0)</f>
        <v>0</v>
      </c>
      <c r="M89" s="36">
        <f>IF(C89="Saliente Nacional",(IFERROR((LIMPIA(J89,1)),0)),0)</f>
        <v>0</v>
      </c>
      <c r="N89" s="36">
        <f>IF(C89="Saliente Internacional",(IFERROR((LIMPIA(J89,1)),0)),0)</f>
        <v>0</v>
      </c>
      <c r="O89" s="36">
        <f>IF(C89="Saliente Local",(IFERROR((LIMPIA(K89,1)),0)),0)</f>
        <v>0</v>
      </c>
      <c r="P89" s="36">
        <f>IF(C89="Saliente Nacional",(IFERROR((LIMPIA(K89,1)),0)),0)</f>
        <v>0</v>
      </c>
      <c r="Q89" s="36">
        <f>IF(C89="Saliente Internacional",(IFERROR((LIMPIA(K89,1)),0)),0)</f>
        <v>0</v>
      </c>
      <c r="R89" s="36">
        <f t="shared" si="4"/>
        <v>0</v>
      </c>
      <c r="S89" s="36">
        <f t="shared" si="5"/>
        <v>0</v>
      </c>
    </row>
    <row r="90" spans="1:19" x14ac:dyDescent="0.25">
      <c r="A90" s="101">
        <f>'DETALLE DE CONEXIONES'!P90</f>
        <v>0</v>
      </c>
      <c r="B90" s="36" t="str">
        <f>'DETALLE DE CONEXIONES'!I90</f>
        <v>GPRS</v>
      </c>
      <c r="C90" s="36" t="str">
        <f>'DETALLE DE CONEXIONES'!BB90</f>
        <v>RS</v>
      </c>
      <c r="D90" s="36" t="str">
        <f>'DETALLE DE CONEXIONES'!E90</f>
        <v>internet.itelcel.coXXXGLTE</v>
      </c>
      <c r="E90" s="36">
        <f t="shared" si="3"/>
        <v>26</v>
      </c>
      <c r="F90" s="36">
        <f>IFERROR(LIMPIA('DETALLE DE CONEXIONES'!N90,1),0)</f>
        <v>0</v>
      </c>
      <c r="G90" s="36" t="str">
        <f>LEFT('DETALLE DE CONEXIONES'!BE90,3)</f>
        <v/>
      </c>
      <c r="H90" s="36" t="str">
        <f>RIGHT('DETALLE DE CONEXIONES'!AK90,2)</f>
        <v>-1</v>
      </c>
      <c r="I90" s="36" t="str">
        <f>LEFT('DETALLE DE CONEXIONES'!AK90,3)</f>
        <v>RS;</v>
      </c>
      <c r="J90" s="36" t="str">
        <f>LEFT('DETALLE DE CONEXIONES'!M90,3)</f>
        <v>0mi</v>
      </c>
      <c r="K90" s="36" t="str">
        <f>IF(LEN('DETALLE DE CONEXIONES'!M90)&lt;12,(RIGHT('DETALLE DE CONEXIONES'!M90,5)),(RIGHT('DETALLE DE CONEXIONES'!M90,6)))</f>
        <v xml:space="preserve">min. </v>
      </c>
      <c r="L90" s="36">
        <f>IF(C90="Saliente Local",(IFERROR((LIMPIA(J90,1)),0)),0)</f>
        <v>0</v>
      </c>
      <c r="M90" s="36">
        <f>IF(C90="Saliente Nacional",(IFERROR((LIMPIA(J90,1)),0)),0)</f>
        <v>0</v>
      </c>
      <c r="N90" s="36">
        <f>IF(C90="Saliente Internacional",(IFERROR((LIMPIA(J90,1)),0)),0)</f>
        <v>0</v>
      </c>
      <c r="O90" s="36">
        <f>IF(C90="Saliente Local",(IFERROR((LIMPIA(K90,1)),0)),0)</f>
        <v>0</v>
      </c>
      <c r="P90" s="36">
        <f>IF(C90="Saliente Nacional",(IFERROR((LIMPIA(K90,1)),0)),0)</f>
        <v>0</v>
      </c>
      <c r="Q90" s="36">
        <f>IF(C90="Saliente Internacional",(IFERROR((LIMPIA(K90,1)),0)),0)</f>
        <v>0</v>
      </c>
      <c r="R90" s="36">
        <f t="shared" si="4"/>
        <v>0</v>
      </c>
      <c r="S90" s="36">
        <f t="shared" si="5"/>
        <v>0</v>
      </c>
    </row>
    <row r="91" spans="1:19" x14ac:dyDescent="0.25">
      <c r="A91" s="101">
        <f>'DETALLE DE CONEXIONES'!P91</f>
        <v>0</v>
      </c>
      <c r="B91" s="36" t="str">
        <f>'DETALLE DE CONEXIONES'!I91</f>
        <v>GPRS</v>
      </c>
      <c r="C91" s="36" t="str">
        <f>'DETALLE DE CONEXIONES'!BB91</f>
        <v>VIDEO</v>
      </c>
      <c r="D91" s="36" t="str">
        <f>'DETALLE DE CONEXIONES'!E91</f>
        <v>internet.itelcel.coXXXGLTE</v>
      </c>
      <c r="E91" s="36">
        <f t="shared" si="3"/>
        <v>26</v>
      </c>
      <c r="F91" s="36">
        <f>IFERROR(LIMPIA('DETALLE DE CONEXIONES'!N91,1),0)</f>
        <v>0</v>
      </c>
      <c r="G91" s="36" t="str">
        <f>LEFT('DETALLE DE CONEXIONES'!BE91,3)</f>
        <v/>
      </c>
      <c r="H91" s="36" t="str">
        <f>RIGHT('DETALLE DE CONEXIONES'!AK91,2)</f>
        <v>-1</v>
      </c>
      <c r="I91" s="36" t="str">
        <f>LEFT('DETALLE DE CONEXIONES'!AK91,3)</f>
        <v>VID</v>
      </c>
      <c r="J91" s="36" t="str">
        <f>LEFT('DETALLE DE CONEXIONES'!M91,3)</f>
        <v>0mi</v>
      </c>
      <c r="K91" s="36" t="str">
        <f>IF(LEN('DETALLE DE CONEXIONES'!M91)&lt;12,(RIGHT('DETALLE DE CONEXIONES'!M91,5)),(RIGHT('DETALLE DE CONEXIONES'!M91,6)))</f>
        <v xml:space="preserve">min. </v>
      </c>
      <c r="L91" s="36">
        <f>IF(C91="Saliente Local",(IFERROR((LIMPIA(J91,1)),0)),0)</f>
        <v>0</v>
      </c>
      <c r="M91" s="36">
        <f>IF(C91="Saliente Nacional",(IFERROR((LIMPIA(J91,1)),0)),0)</f>
        <v>0</v>
      </c>
      <c r="N91" s="36">
        <f>IF(C91="Saliente Internacional",(IFERROR((LIMPIA(J91,1)),0)),0)</f>
        <v>0</v>
      </c>
      <c r="O91" s="36">
        <f>IF(C91="Saliente Local",(IFERROR((LIMPIA(K91,1)),0)),0)</f>
        <v>0</v>
      </c>
      <c r="P91" s="36">
        <f>IF(C91="Saliente Nacional",(IFERROR((LIMPIA(K91,1)),0)),0)</f>
        <v>0</v>
      </c>
      <c r="Q91" s="36">
        <f>IF(C91="Saliente Internacional",(IFERROR((LIMPIA(K91,1)),0)),0)</f>
        <v>0</v>
      </c>
      <c r="R91" s="36">
        <f t="shared" si="4"/>
        <v>0</v>
      </c>
      <c r="S91" s="36">
        <f t="shared" si="5"/>
        <v>0</v>
      </c>
    </row>
    <row r="92" spans="1:19" x14ac:dyDescent="0.25">
      <c r="A92" s="101">
        <f>'DETALLE DE CONEXIONES'!P92</f>
        <v>0</v>
      </c>
      <c r="B92" s="36" t="str">
        <f>'DETALLE DE CONEXIONES'!I92</f>
        <v>GPRS</v>
      </c>
      <c r="C92" s="36" t="str">
        <f>'DETALLE DE CONEXIONES'!BB92</f>
        <v>INTERNET</v>
      </c>
      <c r="D92" s="36" t="str">
        <f>'DETALLE DE CONEXIONES'!E92</f>
        <v>internet.itelcel.coXXXGLTE</v>
      </c>
      <c r="E92" s="36">
        <f t="shared" si="3"/>
        <v>26</v>
      </c>
      <c r="F92" s="36">
        <f>IFERROR(LIMPIA('DETALLE DE CONEXIONES'!N92,1),0)</f>
        <v>0</v>
      </c>
      <c r="G92" s="36" t="str">
        <f>LEFT('DETALLE DE CONEXIONES'!BE92,3)</f>
        <v/>
      </c>
      <c r="H92" s="36" t="str">
        <f>RIGHT('DETALLE DE CONEXIONES'!AK92,2)</f>
        <v>-1</v>
      </c>
      <c r="I92" s="36" t="str">
        <f>LEFT('DETALLE DE CONEXIONES'!AK92,3)</f>
        <v>INT</v>
      </c>
      <c r="J92" s="36" t="str">
        <f>LEFT('DETALLE DE CONEXIONES'!M92,3)</f>
        <v>0mi</v>
      </c>
      <c r="K92" s="36" t="str">
        <f>IF(LEN('DETALLE DE CONEXIONES'!M92)&lt;12,(RIGHT('DETALLE DE CONEXIONES'!M92,5)),(RIGHT('DETALLE DE CONEXIONES'!M92,6)))</f>
        <v xml:space="preserve">min. </v>
      </c>
      <c r="L92" s="36">
        <f>IF(C92="Saliente Local",(IFERROR((LIMPIA(J92,1)),0)),0)</f>
        <v>0</v>
      </c>
      <c r="M92" s="36">
        <f>IF(C92="Saliente Nacional",(IFERROR((LIMPIA(J92,1)),0)),0)</f>
        <v>0</v>
      </c>
      <c r="N92" s="36">
        <f>IF(C92="Saliente Internacional",(IFERROR((LIMPIA(J92,1)),0)),0)</f>
        <v>0</v>
      </c>
      <c r="O92" s="36">
        <f>IF(C92="Saliente Local",(IFERROR((LIMPIA(K92,1)),0)),0)</f>
        <v>0</v>
      </c>
      <c r="P92" s="36">
        <f>IF(C92="Saliente Nacional",(IFERROR((LIMPIA(K92,1)),0)),0)</f>
        <v>0</v>
      </c>
      <c r="Q92" s="36">
        <f>IF(C92="Saliente Internacional",(IFERROR((LIMPIA(K92,1)),0)),0)</f>
        <v>0</v>
      </c>
      <c r="R92" s="36">
        <f t="shared" si="4"/>
        <v>0</v>
      </c>
      <c r="S92" s="36">
        <f t="shared" si="5"/>
        <v>0</v>
      </c>
    </row>
    <row r="93" spans="1:19" x14ac:dyDescent="0.25">
      <c r="A93" s="101">
        <f>'DETALLE DE CONEXIONES'!P93</f>
        <v>0</v>
      </c>
      <c r="B93" s="36" t="str">
        <f>'DETALLE DE CONEXIONES'!I93</f>
        <v>GPRS</v>
      </c>
      <c r="C93" s="36" t="str">
        <f>'DETALLE DE CONEXIONES'!BB93</f>
        <v>MENSAJERO</v>
      </c>
      <c r="D93" s="36" t="str">
        <f>'DETALLE DE CONEXIONES'!E93</f>
        <v>internet.itelcel.coXXXGLTE</v>
      </c>
      <c r="E93" s="36">
        <f t="shared" si="3"/>
        <v>26</v>
      </c>
      <c r="F93" s="36">
        <f>IFERROR(LIMPIA('DETALLE DE CONEXIONES'!N93,1),0)</f>
        <v>0</v>
      </c>
      <c r="G93" s="36" t="str">
        <f>LEFT('DETALLE DE CONEXIONES'!BE93,3)</f>
        <v/>
      </c>
      <c r="H93" s="36" t="str">
        <f>RIGHT('DETALLE DE CONEXIONES'!AK93,2)</f>
        <v>-0</v>
      </c>
      <c r="I93" s="36" t="str">
        <f>LEFT('DETALLE DE CONEXIONES'!AK93,3)</f>
        <v>MEN</v>
      </c>
      <c r="J93" s="36" t="str">
        <f>LEFT('DETALLE DE CONEXIONES'!M93,3)</f>
        <v>0mi</v>
      </c>
      <c r="K93" s="36" t="str">
        <f>IF(LEN('DETALLE DE CONEXIONES'!M93)&lt;12,(RIGHT('DETALLE DE CONEXIONES'!M93,5)),(RIGHT('DETALLE DE CONEXIONES'!M93,6)))</f>
        <v xml:space="preserve">min. </v>
      </c>
      <c r="L93" s="36">
        <f>IF(C93="Saliente Local",(IFERROR((LIMPIA(J93,1)),0)),0)</f>
        <v>0</v>
      </c>
      <c r="M93" s="36">
        <f>IF(C93="Saliente Nacional",(IFERROR((LIMPIA(J93,1)),0)),0)</f>
        <v>0</v>
      </c>
      <c r="N93" s="36">
        <f>IF(C93="Saliente Internacional",(IFERROR((LIMPIA(J93,1)),0)),0)</f>
        <v>0</v>
      </c>
      <c r="O93" s="36">
        <f>IF(C93="Saliente Local",(IFERROR((LIMPIA(K93,1)),0)),0)</f>
        <v>0</v>
      </c>
      <c r="P93" s="36">
        <f>IF(C93="Saliente Nacional",(IFERROR((LIMPIA(K93,1)),0)),0)</f>
        <v>0</v>
      </c>
      <c r="Q93" s="36">
        <f>IF(C93="Saliente Internacional",(IFERROR((LIMPIA(K93,1)),0)),0)</f>
        <v>0</v>
      </c>
      <c r="R93" s="36">
        <f t="shared" si="4"/>
        <v>0</v>
      </c>
      <c r="S93" s="36">
        <f t="shared" si="5"/>
        <v>0</v>
      </c>
    </row>
    <row r="94" spans="1:19" x14ac:dyDescent="0.25">
      <c r="A94" s="101">
        <f>'DETALLE DE CONEXIONES'!P94</f>
        <v>0</v>
      </c>
      <c r="B94" s="36" t="str">
        <f>'DETALLE DE CONEXIONES'!I94</f>
        <v>GPRS</v>
      </c>
      <c r="C94" s="36" t="str">
        <f>'DETALLE DE CONEXIONES'!BB94</f>
        <v>VIDEO</v>
      </c>
      <c r="D94" s="36" t="str">
        <f>'DETALLE DE CONEXIONES'!E94</f>
        <v>internet.itelcel.coXXXGLTE</v>
      </c>
      <c r="E94" s="36">
        <f t="shared" si="3"/>
        <v>26</v>
      </c>
      <c r="F94" s="36">
        <f>IFERROR(LIMPIA('DETALLE DE CONEXIONES'!N94,1),0)</f>
        <v>0</v>
      </c>
      <c r="G94" s="36" t="str">
        <f>LEFT('DETALLE DE CONEXIONES'!BE94,3)</f>
        <v/>
      </c>
      <c r="H94" s="36" t="str">
        <f>RIGHT('DETALLE DE CONEXIONES'!AK94,2)</f>
        <v>-1</v>
      </c>
      <c r="I94" s="36" t="str">
        <f>LEFT('DETALLE DE CONEXIONES'!AK94,3)</f>
        <v>VID</v>
      </c>
      <c r="J94" s="36" t="str">
        <f>LEFT('DETALLE DE CONEXIONES'!M94,3)</f>
        <v>0mi</v>
      </c>
      <c r="K94" s="36" t="str">
        <f>IF(LEN('DETALLE DE CONEXIONES'!M94)&lt;12,(RIGHT('DETALLE DE CONEXIONES'!M94,5)),(RIGHT('DETALLE DE CONEXIONES'!M94,6)))</f>
        <v xml:space="preserve">min. </v>
      </c>
      <c r="L94" s="36">
        <f>IF(C94="Saliente Local",(IFERROR((LIMPIA(J94,1)),0)),0)</f>
        <v>0</v>
      </c>
      <c r="M94" s="36">
        <f>IF(C94="Saliente Nacional",(IFERROR((LIMPIA(J94,1)),0)),0)</f>
        <v>0</v>
      </c>
      <c r="N94" s="36">
        <f>IF(C94="Saliente Internacional",(IFERROR((LIMPIA(J94,1)),0)),0)</f>
        <v>0</v>
      </c>
      <c r="O94" s="36">
        <f>IF(C94="Saliente Local",(IFERROR((LIMPIA(K94,1)),0)),0)</f>
        <v>0</v>
      </c>
      <c r="P94" s="36">
        <f>IF(C94="Saliente Nacional",(IFERROR((LIMPIA(K94,1)),0)),0)</f>
        <v>0</v>
      </c>
      <c r="Q94" s="36">
        <f>IF(C94="Saliente Internacional",(IFERROR((LIMPIA(K94,1)),0)),0)</f>
        <v>0</v>
      </c>
      <c r="R94" s="36">
        <f t="shared" si="4"/>
        <v>0</v>
      </c>
      <c r="S94" s="36">
        <f t="shared" si="5"/>
        <v>0</v>
      </c>
    </row>
    <row r="95" spans="1:19" x14ac:dyDescent="0.25">
      <c r="A95" s="101">
        <f>'DETALLE DE CONEXIONES'!P95</f>
        <v>0</v>
      </c>
      <c r="B95" s="36" t="str">
        <f>'DETALLE DE CONEXIONES'!I95</f>
        <v>GPRS</v>
      </c>
      <c r="C95" s="36" t="str">
        <f>'DETALLE DE CONEXIONES'!BB95</f>
        <v>RS</v>
      </c>
      <c r="D95" s="36" t="str">
        <f>'DETALLE DE CONEXIONES'!E95</f>
        <v>internet.itelcel.coXXXGLTE</v>
      </c>
      <c r="E95" s="36">
        <f t="shared" si="3"/>
        <v>26</v>
      </c>
      <c r="F95" s="36">
        <f>IFERROR(LIMPIA('DETALLE DE CONEXIONES'!N95,1),0)</f>
        <v>0</v>
      </c>
      <c r="G95" s="36" t="str">
        <f>LEFT('DETALLE DE CONEXIONES'!BE95,3)</f>
        <v/>
      </c>
      <c r="H95" s="36" t="str">
        <f>RIGHT('DETALLE DE CONEXIONES'!AK95,2)</f>
        <v>-1</v>
      </c>
      <c r="I95" s="36" t="str">
        <f>LEFT('DETALLE DE CONEXIONES'!AK95,3)</f>
        <v>RS;</v>
      </c>
      <c r="J95" s="36" t="str">
        <f>LEFT('DETALLE DE CONEXIONES'!M95,3)</f>
        <v>0mi</v>
      </c>
      <c r="K95" s="36" t="str">
        <f>IF(LEN('DETALLE DE CONEXIONES'!M95)&lt;12,(RIGHT('DETALLE DE CONEXIONES'!M95,5)),(RIGHT('DETALLE DE CONEXIONES'!M95,6)))</f>
        <v xml:space="preserve">min. </v>
      </c>
      <c r="L95" s="36">
        <f>IF(C95="Saliente Local",(IFERROR((LIMPIA(J95,1)),0)),0)</f>
        <v>0</v>
      </c>
      <c r="M95" s="36">
        <f>IF(C95="Saliente Nacional",(IFERROR((LIMPIA(J95,1)),0)),0)</f>
        <v>0</v>
      </c>
      <c r="N95" s="36">
        <f>IF(C95="Saliente Internacional",(IFERROR((LIMPIA(J95,1)),0)),0)</f>
        <v>0</v>
      </c>
      <c r="O95" s="36">
        <f>IF(C95="Saliente Local",(IFERROR((LIMPIA(K95,1)),0)),0)</f>
        <v>0</v>
      </c>
      <c r="P95" s="36">
        <f>IF(C95="Saliente Nacional",(IFERROR((LIMPIA(K95,1)),0)),0)</f>
        <v>0</v>
      </c>
      <c r="Q95" s="36">
        <f>IF(C95="Saliente Internacional",(IFERROR((LIMPIA(K95,1)),0)),0)</f>
        <v>0</v>
      </c>
      <c r="R95" s="36">
        <f t="shared" si="4"/>
        <v>0</v>
      </c>
      <c r="S95" s="36">
        <f t="shared" si="5"/>
        <v>0</v>
      </c>
    </row>
    <row r="96" spans="1:19" x14ac:dyDescent="0.25">
      <c r="A96" s="101">
        <f>'DETALLE DE CONEXIONES'!P96</f>
        <v>0</v>
      </c>
      <c r="B96" s="36" t="str">
        <f>'DETALLE DE CONEXIONES'!I96</f>
        <v>GPRS</v>
      </c>
      <c r="C96" s="36" t="str">
        <f>'DETALLE DE CONEXIONES'!BB96</f>
        <v>MENSAJERO</v>
      </c>
      <c r="D96" s="36" t="str">
        <f>'DETALLE DE CONEXIONES'!E96</f>
        <v>internet.itelcel.coXXXGLTE</v>
      </c>
      <c r="E96" s="36">
        <f t="shared" si="3"/>
        <v>26</v>
      </c>
      <c r="F96" s="36">
        <f>IFERROR(LIMPIA('DETALLE DE CONEXIONES'!N96,1),0)</f>
        <v>0</v>
      </c>
      <c r="G96" s="36" t="str">
        <f>LEFT('DETALLE DE CONEXIONES'!BE96,3)</f>
        <v/>
      </c>
      <c r="H96" s="36" t="str">
        <f>RIGHT('DETALLE DE CONEXIONES'!AK96,2)</f>
        <v>-0</v>
      </c>
      <c r="I96" s="36" t="str">
        <f>LEFT('DETALLE DE CONEXIONES'!AK96,3)</f>
        <v>MEN</v>
      </c>
      <c r="J96" s="36" t="str">
        <f>LEFT('DETALLE DE CONEXIONES'!M96,3)</f>
        <v>0mi</v>
      </c>
      <c r="K96" s="36" t="str">
        <f>IF(LEN('DETALLE DE CONEXIONES'!M96)&lt;12,(RIGHT('DETALLE DE CONEXIONES'!M96,5)),(RIGHT('DETALLE DE CONEXIONES'!M96,6)))</f>
        <v xml:space="preserve">min. </v>
      </c>
      <c r="L96" s="36">
        <f>IF(C96="Saliente Local",(IFERROR((LIMPIA(J96,1)),0)),0)</f>
        <v>0</v>
      </c>
      <c r="M96" s="36">
        <f>IF(C96="Saliente Nacional",(IFERROR((LIMPIA(J96,1)),0)),0)</f>
        <v>0</v>
      </c>
      <c r="N96" s="36">
        <f>IF(C96="Saliente Internacional",(IFERROR((LIMPIA(J96,1)),0)),0)</f>
        <v>0</v>
      </c>
      <c r="O96" s="36">
        <f>IF(C96="Saliente Local",(IFERROR((LIMPIA(K96,1)),0)),0)</f>
        <v>0</v>
      </c>
      <c r="P96" s="36">
        <f>IF(C96="Saliente Nacional",(IFERROR((LIMPIA(K96,1)),0)),0)</f>
        <v>0</v>
      </c>
      <c r="Q96" s="36">
        <f>IF(C96="Saliente Internacional",(IFERROR((LIMPIA(K96,1)),0)),0)</f>
        <v>0</v>
      </c>
      <c r="R96" s="36">
        <f t="shared" si="4"/>
        <v>0</v>
      </c>
      <c r="S96" s="36">
        <f t="shared" si="5"/>
        <v>0</v>
      </c>
    </row>
    <row r="97" spans="1:19" x14ac:dyDescent="0.25">
      <c r="A97" s="101">
        <f>'DETALLE DE CONEXIONES'!P97</f>
        <v>0</v>
      </c>
      <c r="B97" s="36" t="str">
        <f>'DETALLE DE CONEXIONES'!I97</f>
        <v>TRANSFERENCIA</v>
      </c>
      <c r="C97" s="36" t="str">
        <f>'DETALLE DE CONEXIONES'!BB97</f>
        <v>Desvio Nacional</v>
      </c>
      <c r="D97" s="36" t="str">
        <f>'DETALLE DE CONEXIONES'!E97</f>
        <v>999XXX1600</v>
      </c>
      <c r="E97" s="36">
        <f t="shared" si="3"/>
        <v>10</v>
      </c>
      <c r="F97" s="36">
        <f>IFERROR(LIMPIA('DETALLE DE CONEXIONES'!N97,1),0)</f>
        <v>1</v>
      </c>
      <c r="G97" s="36" t="str">
        <f>LEFT('DETALLE DE CONEXIONES'!BE97,3)</f>
        <v>SIU</v>
      </c>
      <c r="H97" s="36" t="str">
        <f>RIGHT('DETALLE DE CONEXIONES'!AK97,2)</f>
        <v/>
      </c>
      <c r="I97" s="36" t="str">
        <f>LEFT('DETALLE DE CONEXIONES'!AK97,3)</f>
        <v/>
      </c>
      <c r="J97" s="36" t="str">
        <f>LEFT('DETALLE DE CONEXIONES'!M97,3)</f>
        <v>0mi</v>
      </c>
      <c r="K97" s="36" t="str">
        <f>IF(LEN('DETALLE DE CONEXIONES'!M97)&lt;12,(RIGHT('DETALLE DE CONEXIONES'!M97,5)),(RIGHT('DETALLE DE CONEXIONES'!M97,6)))</f>
        <v>5seg.</v>
      </c>
      <c r="L97" s="36">
        <f>IF(C97="Saliente Local",(IFERROR((LIMPIA(J97,1)),0)),0)</f>
        <v>0</v>
      </c>
      <c r="M97" s="36">
        <f>IF(C97="Saliente Nacional",(IFERROR((LIMPIA(J97,1)),0)),0)</f>
        <v>0</v>
      </c>
      <c r="N97" s="36">
        <f>IF(C97="Saliente Internacional",(IFERROR((LIMPIA(J97,1)),0)),0)</f>
        <v>0</v>
      </c>
      <c r="O97" s="36">
        <f>IF(C97="Saliente Local",(IFERROR((LIMPIA(K97,1)),0)),0)</f>
        <v>0</v>
      </c>
      <c r="P97" s="36">
        <f>IF(C97="Saliente Nacional",(IFERROR((LIMPIA(K97,1)),0)),0)</f>
        <v>0</v>
      </c>
      <c r="Q97" s="36">
        <f>IF(C97="Saliente Internacional",(IFERROR((LIMPIA(K97,1)),0)),0)</f>
        <v>0</v>
      </c>
      <c r="R97" s="36">
        <f t="shared" si="4"/>
        <v>0</v>
      </c>
      <c r="S97" s="36">
        <f t="shared" si="5"/>
        <v>0</v>
      </c>
    </row>
    <row r="98" spans="1:19" x14ac:dyDescent="0.25">
      <c r="A98" s="101">
        <f>'DETALLE DE CONEXIONES'!P98</f>
        <v>0</v>
      </c>
      <c r="B98" s="36" t="str">
        <f>'DETALLE DE CONEXIONES'!I98</f>
        <v>SALIENTE</v>
      </c>
      <c r="C98" s="36" t="str">
        <f>'DETALLE DE CONEXIONES'!BB98</f>
        <v>Saliente Local</v>
      </c>
      <c r="D98" s="36" t="str">
        <f>'DETALLE DE CONEXIONES'!E98</f>
        <v>999XXX3420</v>
      </c>
      <c r="E98" s="36">
        <f t="shared" si="3"/>
        <v>10</v>
      </c>
      <c r="F98" s="36">
        <f>IFERROR(LIMPIA('DETALLE DE CONEXIONES'!N98,1),0)</f>
        <v>2</v>
      </c>
      <c r="G98" s="36" t="str">
        <f>LEFT('DETALLE DE CONEXIONES'!BE98,3)</f>
        <v>NOF</v>
      </c>
      <c r="H98" s="36" t="str">
        <f>RIGHT('DETALLE DE CONEXIONES'!AK98,2)</f>
        <v/>
      </c>
      <c r="I98" s="36" t="str">
        <f>LEFT('DETALLE DE CONEXIONES'!AK98,3)</f>
        <v/>
      </c>
      <c r="J98" s="36" t="str">
        <f>LEFT('DETALLE DE CONEXIONES'!M98,3)</f>
        <v>1mi</v>
      </c>
      <c r="K98" s="36" t="str">
        <f>IF(LEN('DETALLE DE CONEXIONES'!M98)&lt;12,(RIGHT('DETALLE DE CONEXIONES'!M98,5)),(RIGHT('DETALLE DE CONEXIONES'!M98,6)))</f>
        <v>39seg.</v>
      </c>
      <c r="L98" s="36">
        <f>IF(C98="Saliente Local",(IFERROR((LIMPIA(J98,1)),0)),0)</f>
        <v>1</v>
      </c>
      <c r="M98" s="36">
        <f>IF(C98="Saliente Nacional",(IFERROR((LIMPIA(J98,1)),0)),0)</f>
        <v>0</v>
      </c>
      <c r="N98" s="36">
        <f>IF(C98="Saliente Internacional",(IFERROR((LIMPIA(J98,1)),0)),0)</f>
        <v>0</v>
      </c>
      <c r="O98" s="36">
        <f>IF(C98="Saliente Local",(IFERROR((LIMPIA(K98,1)),0)),0)</f>
        <v>39</v>
      </c>
      <c r="P98" s="36">
        <f>IF(C98="Saliente Nacional",(IFERROR((LIMPIA(K98,1)),0)),0)</f>
        <v>0</v>
      </c>
      <c r="Q98" s="36">
        <f>IF(C98="Saliente Internacional",(IFERROR((LIMPIA(K98,1)),0)),0)</f>
        <v>0</v>
      </c>
      <c r="R98" s="36">
        <f t="shared" si="4"/>
        <v>2</v>
      </c>
      <c r="S98" s="36">
        <f t="shared" si="5"/>
        <v>0</v>
      </c>
    </row>
    <row r="99" spans="1:19" x14ac:dyDescent="0.25">
      <c r="A99" s="101">
        <f>'DETALLE DE CONEXIONES'!P99</f>
        <v>0</v>
      </c>
      <c r="B99" s="36" t="str">
        <f>'DETALLE DE CONEXIONES'!I99</f>
        <v>SALIENTE</v>
      </c>
      <c r="C99" s="36" t="str">
        <f>'DETALLE DE CONEXIONES'!BB99</f>
        <v>Saliente Local</v>
      </c>
      <c r="D99" s="36" t="str">
        <f>'DETALLE DE CONEXIONES'!E99</f>
        <v>999XXX3420</v>
      </c>
      <c r="E99" s="36">
        <f t="shared" si="3"/>
        <v>10</v>
      </c>
      <c r="F99" s="36">
        <f>IFERROR(LIMPIA('DETALLE DE CONEXIONES'!N99,1),0)</f>
        <v>1</v>
      </c>
      <c r="G99" s="36" t="str">
        <f>LEFT('DETALLE DE CONEXIONES'!BE99,3)</f>
        <v>NOF</v>
      </c>
      <c r="H99" s="36" t="str">
        <f>RIGHT('DETALLE DE CONEXIONES'!AK99,2)</f>
        <v/>
      </c>
      <c r="I99" s="36" t="str">
        <f>LEFT('DETALLE DE CONEXIONES'!AK99,3)</f>
        <v/>
      </c>
      <c r="J99" s="36" t="str">
        <f>LEFT('DETALLE DE CONEXIONES'!M99,3)</f>
        <v>0mi</v>
      </c>
      <c r="K99" s="36" t="str">
        <f>IF(LEN('DETALLE DE CONEXIONES'!M99)&lt;12,(RIGHT('DETALLE DE CONEXIONES'!M99,5)),(RIGHT('DETALLE DE CONEXIONES'!M99,6)))</f>
        <v>13seg.</v>
      </c>
      <c r="L99" s="36">
        <f>IF(C99="Saliente Local",(IFERROR((LIMPIA(J99,1)),0)),0)</f>
        <v>0</v>
      </c>
      <c r="M99" s="36">
        <f>IF(C99="Saliente Nacional",(IFERROR((LIMPIA(J99,1)),0)),0)</f>
        <v>0</v>
      </c>
      <c r="N99" s="36">
        <f>IF(C99="Saliente Internacional",(IFERROR((LIMPIA(J99,1)),0)),0)</f>
        <v>0</v>
      </c>
      <c r="O99" s="36">
        <f>IF(C99="Saliente Local",(IFERROR((LIMPIA(K99,1)),0)),0)</f>
        <v>13</v>
      </c>
      <c r="P99" s="36">
        <f>IF(C99="Saliente Nacional",(IFERROR((LIMPIA(K99,1)),0)),0)</f>
        <v>0</v>
      </c>
      <c r="Q99" s="36">
        <f>IF(C99="Saliente Internacional",(IFERROR((LIMPIA(K99,1)),0)),0)</f>
        <v>0</v>
      </c>
      <c r="R99" s="36">
        <f t="shared" si="4"/>
        <v>1</v>
      </c>
      <c r="S99" s="36">
        <f t="shared" si="5"/>
        <v>0</v>
      </c>
    </row>
    <row r="100" spans="1:19" x14ac:dyDescent="0.25">
      <c r="A100" s="101">
        <f>'DETALLE DE CONEXIONES'!P100</f>
        <v>0</v>
      </c>
      <c r="B100" s="36" t="str">
        <f>'DETALLE DE CONEXIONES'!I100</f>
        <v>GPRS</v>
      </c>
      <c r="C100" s="36" t="str">
        <f>'DETALLE DE CONEXIONES'!BB100</f>
        <v>MENSAJERO</v>
      </c>
      <c r="D100" s="36" t="str">
        <f>'DETALLE DE CONEXIONES'!E100</f>
        <v>internet.itelcel.coXXXGLTE</v>
      </c>
      <c r="E100" s="36">
        <f t="shared" si="3"/>
        <v>26</v>
      </c>
      <c r="F100" s="36">
        <f>IFERROR(LIMPIA('DETALLE DE CONEXIONES'!N100,1),0)</f>
        <v>0</v>
      </c>
      <c r="G100" s="36" t="str">
        <f>LEFT('DETALLE DE CONEXIONES'!BE100,3)</f>
        <v/>
      </c>
      <c r="H100" s="36" t="str">
        <f>RIGHT('DETALLE DE CONEXIONES'!AK100,2)</f>
        <v>-0</v>
      </c>
      <c r="I100" s="36" t="str">
        <f>LEFT('DETALLE DE CONEXIONES'!AK100,3)</f>
        <v>MEN</v>
      </c>
      <c r="J100" s="36" t="str">
        <f>LEFT('DETALLE DE CONEXIONES'!M100,3)</f>
        <v>0mi</v>
      </c>
      <c r="K100" s="36" t="str">
        <f>IF(LEN('DETALLE DE CONEXIONES'!M100)&lt;12,(RIGHT('DETALLE DE CONEXIONES'!M100,5)),(RIGHT('DETALLE DE CONEXIONES'!M100,6)))</f>
        <v xml:space="preserve">min. </v>
      </c>
      <c r="L100" s="36">
        <f>IF(C100="Saliente Local",(IFERROR((LIMPIA(J100,1)),0)),0)</f>
        <v>0</v>
      </c>
      <c r="M100" s="36">
        <f>IF(C100="Saliente Nacional",(IFERROR((LIMPIA(J100,1)),0)),0)</f>
        <v>0</v>
      </c>
      <c r="N100" s="36">
        <f>IF(C100="Saliente Internacional",(IFERROR((LIMPIA(J100,1)),0)),0)</f>
        <v>0</v>
      </c>
      <c r="O100" s="36">
        <f>IF(C100="Saliente Local",(IFERROR((LIMPIA(K100,1)),0)),0)</f>
        <v>0</v>
      </c>
      <c r="P100" s="36">
        <f>IF(C100="Saliente Nacional",(IFERROR((LIMPIA(K100,1)),0)),0)</f>
        <v>0</v>
      </c>
      <c r="Q100" s="36">
        <f>IF(C100="Saliente Internacional",(IFERROR((LIMPIA(K100,1)),0)),0)</f>
        <v>0</v>
      </c>
      <c r="R100" s="36">
        <f t="shared" si="4"/>
        <v>0</v>
      </c>
      <c r="S100" s="36">
        <f t="shared" si="5"/>
        <v>0</v>
      </c>
    </row>
    <row r="101" spans="1:19" x14ac:dyDescent="0.25">
      <c r="A101" s="101">
        <f>'DETALLE DE CONEXIONES'!P101</f>
        <v>0</v>
      </c>
      <c r="B101" s="36" t="str">
        <f>'DETALLE DE CONEXIONES'!I101</f>
        <v>GPRS</v>
      </c>
      <c r="C101" s="36" t="str">
        <f>'DETALLE DE CONEXIONES'!BB101</f>
        <v>VIDEO</v>
      </c>
      <c r="D101" s="36" t="str">
        <f>'DETALLE DE CONEXIONES'!E101</f>
        <v>internet.itelcel.coXXXGLTE</v>
      </c>
      <c r="E101" s="36">
        <f t="shared" si="3"/>
        <v>26</v>
      </c>
      <c r="F101" s="36">
        <f>IFERROR(LIMPIA('DETALLE DE CONEXIONES'!N101,1),0)</f>
        <v>0</v>
      </c>
      <c r="G101" s="36" t="str">
        <f>LEFT('DETALLE DE CONEXIONES'!BE101,3)</f>
        <v/>
      </c>
      <c r="H101" s="36" t="str">
        <f>RIGHT('DETALLE DE CONEXIONES'!AK101,2)</f>
        <v>-1</v>
      </c>
      <c r="I101" s="36" t="str">
        <f>LEFT('DETALLE DE CONEXIONES'!AK101,3)</f>
        <v>VID</v>
      </c>
      <c r="J101" s="36" t="str">
        <f>LEFT('DETALLE DE CONEXIONES'!M101,3)</f>
        <v>0mi</v>
      </c>
      <c r="K101" s="36" t="str">
        <f>IF(LEN('DETALLE DE CONEXIONES'!M101)&lt;12,(RIGHT('DETALLE DE CONEXIONES'!M101,5)),(RIGHT('DETALLE DE CONEXIONES'!M101,6)))</f>
        <v xml:space="preserve">min. </v>
      </c>
      <c r="L101" s="36">
        <f>IF(C101="Saliente Local",(IFERROR((LIMPIA(J101,1)),0)),0)</f>
        <v>0</v>
      </c>
      <c r="M101" s="36">
        <f>IF(C101="Saliente Nacional",(IFERROR((LIMPIA(J101,1)),0)),0)</f>
        <v>0</v>
      </c>
      <c r="N101" s="36">
        <f>IF(C101="Saliente Internacional",(IFERROR((LIMPIA(J101,1)),0)),0)</f>
        <v>0</v>
      </c>
      <c r="O101" s="36">
        <f>IF(C101="Saliente Local",(IFERROR((LIMPIA(K101,1)),0)),0)</f>
        <v>0</v>
      </c>
      <c r="P101" s="36">
        <f>IF(C101="Saliente Nacional",(IFERROR((LIMPIA(K101,1)),0)),0)</f>
        <v>0</v>
      </c>
      <c r="Q101" s="36">
        <f>IF(C101="Saliente Internacional",(IFERROR((LIMPIA(K101,1)),0)),0)</f>
        <v>0</v>
      </c>
      <c r="R101" s="36">
        <f t="shared" si="4"/>
        <v>0</v>
      </c>
      <c r="S101" s="36">
        <f t="shared" si="5"/>
        <v>0</v>
      </c>
    </row>
    <row r="102" spans="1:19" x14ac:dyDescent="0.25">
      <c r="A102" s="101">
        <f>'DETALLE DE CONEXIONES'!P102</f>
        <v>0</v>
      </c>
      <c r="B102" s="36" t="str">
        <f>'DETALLE DE CONEXIONES'!I102</f>
        <v>GPRS</v>
      </c>
      <c r="C102" s="36" t="str">
        <f>'DETALLE DE CONEXIONES'!BB102</f>
        <v>RS</v>
      </c>
      <c r="D102" s="36" t="str">
        <f>'DETALLE DE CONEXIONES'!E102</f>
        <v>internet.itelcel.coXXXGLTE</v>
      </c>
      <c r="E102" s="36">
        <f t="shared" si="3"/>
        <v>26</v>
      </c>
      <c r="F102" s="36">
        <f>IFERROR(LIMPIA('DETALLE DE CONEXIONES'!N102,1),0)</f>
        <v>0</v>
      </c>
      <c r="G102" s="36" t="str">
        <f>LEFT('DETALLE DE CONEXIONES'!BE102,3)</f>
        <v/>
      </c>
      <c r="H102" s="36" t="str">
        <f>RIGHT('DETALLE DE CONEXIONES'!AK102,2)</f>
        <v>-1</v>
      </c>
      <c r="I102" s="36" t="str">
        <f>LEFT('DETALLE DE CONEXIONES'!AK102,3)</f>
        <v>RS;</v>
      </c>
      <c r="J102" s="36" t="str">
        <f>LEFT('DETALLE DE CONEXIONES'!M102,3)</f>
        <v>0mi</v>
      </c>
      <c r="K102" s="36" t="str">
        <f>IF(LEN('DETALLE DE CONEXIONES'!M102)&lt;12,(RIGHT('DETALLE DE CONEXIONES'!M102,5)),(RIGHT('DETALLE DE CONEXIONES'!M102,6)))</f>
        <v xml:space="preserve">min. </v>
      </c>
      <c r="L102" s="36">
        <f>IF(C102="Saliente Local",(IFERROR((LIMPIA(J102,1)),0)),0)</f>
        <v>0</v>
      </c>
      <c r="M102" s="36">
        <f>IF(C102="Saliente Nacional",(IFERROR((LIMPIA(J102,1)),0)),0)</f>
        <v>0</v>
      </c>
      <c r="N102" s="36">
        <f>IF(C102="Saliente Internacional",(IFERROR((LIMPIA(J102,1)),0)),0)</f>
        <v>0</v>
      </c>
      <c r="O102" s="36">
        <f>IF(C102="Saliente Local",(IFERROR((LIMPIA(K102,1)),0)),0)</f>
        <v>0</v>
      </c>
      <c r="P102" s="36">
        <f>IF(C102="Saliente Nacional",(IFERROR((LIMPIA(K102,1)),0)),0)</f>
        <v>0</v>
      </c>
      <c r="Q102" s="36">
        <f>IF(C102="Saliente Internacional",(IFERROR((LIMPIA(K102,1)),0)),0)</f>
        <v>0</v>
      </c>
      <c r="R102" s="36">
        <f t="shared" si="4"/>
        <v>0</v>
      </c>
      <c r="S102" s="36">
        <f t="shared" si="5"/>
        <v>0</v>
      </c>
    </row>
    <row r="103" spans="1:19" x14ac:dyDescent="0.25">
      <c r="A103" s="101">
        <f>'DETALLE DE CONEXIONES'!P103</f>
        <v>0</v>
      </c>
      <c r="B103" s="36" t="str">
        <f>'DETALLE DE CONEXIONES'!I103</f>
        <v>GPRS</v>
      </c>
      <c r="C103" s="36" t="str">
        <f>'DETALLE DE CONEXIONES'!BB103</f>
        <v>INTERNET</v>
      </c>
      <c r="D103" s="36" t="str">
        <f>'DETALLE DE CONEXIONES'!E103</f>
        <v>internet.itelcel.coXXXGLTE</v>
      </c>
      <c r="E103" s="36">
        <f t="shared" si="3"/>
        <v>26</v>
      </c>
      <c r="F103" s="36">
        <f>IFERROR(LIMPIA('DETALLE DE CONEXIONES'!N103,1),0)</f>
        <v>0</v>
      </c>
      <c r="G103" s="36" t="str">
        <f>LEFT('DETALLE DE CONEXIONES'!BE103,3)</f>
        <v/>
      </c>
      <c r="H103" s="36" t="str">
        <f>RIGHT('DETALLE DE CONEXIONES'!AK103,2)</f>
        <v>-1</v>
      </c>
      <c r="I103" s="36" t="str">
        <f>LEFT('DETALLE DE CONEXIONES'!AK103,3)</f>
        <v>INT</v>
      </c>
      <c r="J103" s="36" t="str">
        <f>LEFT('DETALLE DE CONEXIONES'!M103,3)</f>
        <v>0mi</v>
      </c>
      <c r="K103" s="36" t="str">
        <f>IF(LEN('DETALLE DE CONEXIONES'!M103)&lt;12,(RIGHT('DETALLE DE CONEXIONES'!M103,5)),(RIGHT('DETALLE DE CONEXIONES'!M103,6)))</f>
        <v xml:space="preserve">min. </v>
      </c>
      <c r="L103" s="36">
        <f>IF(C103="Saliente Local",(IFERROR((LIMPIA(J103,1)),0)),0)</f>
        <v>0</v>
      </c>
      <c r="M103" s="36">
        <f>IF(C103="Saliente Nacional",(IFERROR((LIMPIA(J103,1)),0)),0)</f>
        <v>0</v>
      </c>
      <c r="N103" s="36">
        <f>IF(C103="Saliente Internacional",(IFERROR((LIMPIA(J103,1)),0)),0)</f>
        <v>0</v>
      </c>
      <c r="O103" s="36">
        <f>IF(C103="Saliente Local",(IFERROR((LIMPIA(K103,1)),0)),0)</f>
        <v>0</v>
      </c>
      <c r="P103" s="36">
        <f>IF(C103="Saliente Nacional",(IFERROR((LIMPIA(K103,1)),0)),0)</f>
        <v>0</v>
      </c>
      <c r="Q103" s="36">
        <f>IF(C103="Saliente Internacional",(IFERROR((LIMPIA(K103,1)),0)),0)</f>
        <v>0</v>
      </c>
      <c r="R103" s="36">
        <f t="shared" si="4"/>
        <v>0</v>
      </c>
      <c r="S103" s="36">
        <f t="shared" si="5"/>
        <v>0</v>
      </c>
    </row>
    <row r="104" spans="1:19" x14ac:dyDescent="0.25">
      <c r="A104" s="101">
        <f>'DETALLE DE CONEXIONES'!P104</f>
        <v>0</v>
      </c>
      <c r="B104" s="36" t="str">
        <f>'DETALLE DE CONEXIONES'!I104</f>
        <v>SALIENTE</v>
      </c>
      <c r="C104" s="36" t="str">
        <f>'DETALLE DE CONEXIONES'!BB104</f>
        <v>Saliente Local</v>
      </c>
      <c r="D104" s="36" t="str">
        <f>'DETALLE DE CONEXIONES'!E104</f>
        <v>999XXX0328</v>
      </c>
      <c r="E104" s="36">
        <f t="shared" si="3"/>
        <v>10</v>
      </c>
      <c r="F104" s="36">
        <f>IFERROR(LIMPIA('DETALLE DE CONEXIONES'!N104,1),0)</f>
        <v>1</v>
      </c>
      <c r="G104" s="36" t="str">
        <f>LEFT('DETALLE DE CONEXIONES'!BE104,3)</f>
        <v>NOF</v>
      </c>
      <c r="H104" s="36" t="str">
        <f>RIGHT('DETALLE DE CONEXIONES'!AK104,2)</f>
        <v/>
      </c>
      <c r="I104" s="36" t="str">
        <f>LEFT('DETALLE DE CONEXIONES'!AK104,3)</f>
        <v/>
      </c>
      <c r="J104" s="36" t="str">
        <f>LEFT('DETALLE DE CONEXIONES'!M104,3)</f>
        <v>0mi</v>
      </c>
      <c r="K104" s="36" t="str">
        <f>IF(LEN('DETALLE DE CONEXIONES'!M104)&lt;12,(RIGHT('DETALLE DE CONEXIONES'!M104,5)),(RIGHT('DETALLE DE CONEXIONES'!M104,6)))</f>
        <v>25seg.</v>
      </c>
      <c r="L104" s="36">
        <f>IF(C104="Saliente Local",(IFERROR((LIMPIA(J104,1)),0)),0)</f>
        <v>0</v>
      </c>
      <c r="M104" s="36">
        <f>IF(C104="Saliente Nacional",(IFERROR((LIMPIA(J104,1)),0)),0)</f>
        <v>0</v>
      </c>
      <c r="N104" s="36">
        <f>IF(C104="Saliente Internacional",(IFERROR((LIMPIA(J104,1)),0)),0)</f>
        <v>0</v>
      </c>
      <c r="O104" s="36">
        <f>IF(C104="Saliente Local",(IFERROR((LIMPIA(K104,1)),0)),0)</f>
        <v>25</v>
      </c>
      <c r="P104" s="36">
        <f>IF(C104="Saliente Nacional",(IFERROR((LIMPIA(K104,1)),0)),0)</f>
        <v>0</v>
      </c>
      <c r="Q104" s="36">
        <f>IF(C104="Saliente Internacional",(IFERROR((LIMPIA(K104,1)),0)),0)</f>
        <v>0</v>
      </c>
      <c r="R104" s="36">
        <f t="shared" si="4"/>
        <v>1</v>
      </c>
      <c r="S104" s="36">
        <f t="shared" si="5"/>
        <v>0</v>
      </c>
    </row>
    <row r="105" spans="1:19" x14ac:dyDescent="0.25">
      <c r="A105" s="101">
        <f>'DETALLE DE CONEXIONES'!P105</f>
        <v>0</v>
      </c>
      <c r="B105" s="36" t="str">
        <f>'DETALLE DE CONEXIONES'!I105</f>
        <v>GPRS</v>
      </c>
      <c r="C105" s="36" t="str">
        <f>'DETALLE DE CONEXIONES'!BB105</f>
        <v>MENSAJERO</v>
      </c>
      <c r="D105" s="36" t="str">
        <f>'DETALLE DE CONEXIONES'!E105</f>
        <v>internet.itelcel.coXXXGLTE</v>
      </c>
      <c r="E105" s="36">
        <f t="shared" si="3"/>
        <v>26</v>
      </c>
      <c r="F105" s="36">
        <f>IFERROR(LIMPIA('DETALLE DE CONEXIONES'!N105,1),0)</f>
        <v>0</v>
      </c>
      <c r="G105" s="36" t="str">
        <f>LEFT('DETALLE DE CONEXIONES'!BE105,3)</f>
        <v/>
      </c>
      <c r="H105" s="36" t="str">
        <f>RIGHT('DETALLE DE CONEXIONES'!AK105,2)</f>
        <v>-1</v>
      </c>
      <c r="I105" s="36" t="str">
        <f>LEFT('DETALLE DE CONEXIONES'!AK105,3)</f>
        <v>MEN</v>
      </c>
      <c r="J105" s="36" t="str">
        <f>LEFT('DETALLE DE CONEXIONES'!M105,3)</f>
        <v>0mi</v>
      </c>
      <c r="K105" s="36" t="str">
        <f>IF(LEN('DETALLE DE CONEXIONES'!M105)&lt;12,(RIGHT('DETALLE DE CONEXIONES'!M105,5)),(RIGHT('DETALLE DE CONEXIONES'!M105,6)))</f>
        <v xml:space="preserve">min. </v>
      </c>
      <c r="L105" s="36">
        <f>IF(C105="Saliente Local",(IFERROR((LIMPIA(J105,1)),0)),0)</f>
        <v>0</v>
      </c>
      <c r="M105" s="36">
        <f>IF(C105="Saliente Nacional",(IFERROR((LIMPIA(J105,1)),0)),0)</f>
        <v>0</v>
      </c>
      <c r="N105" s="36">
        <f>IF(C105="Saliente Internacional",(IFERROR((LIMPIA(J105,1)),0)),0)</f>
        <v>0</v>
      </c>
      <c r="O105" s="36">
        <f>IF(C105="Saliente Local",(IFERROR((LIMPIA(K105,1)),0)),0)</f>
        <v>0</v>
      </c>
      <c r="P105" s="36">
        <f>IF(C105="Saliente Nacional",(IFERROR((LIMPIA(K105,1)),0)),0)</f>
        <v>0</v>
      </c>
      <c r="Q105" s="36">
        <f>IF(C105="Saliente Internacional",(IFERROR((LIMPIA(K105,1)),0)),0)</f>
        <v>0</v>
      </c>
      <c r="R105" s="36">
        <f t="shared" si="4"/>
        <v>0</v>
      </c>
      <c r="S105" s="36">
        <f t="shared" si="5"/>
        <v>0</v>
      </c>
    </row>
    <row r="106" spans="1:19" x14ac:dyDescent="0.25">
      <c r="A106" s="101">
        <f>'DETALLE DE CONEXIONES'!P106</f>
        <v>0</v>
      </c>
      <c r="B106" s="36" t="str">
        <f>'DETALLE DE CONEXIONES'!I106</f>
        <v>GPRS</v>
      </c>
      <c r="C106" s="36" t="str">
        <f>'DETALLE DE CONEXIONES'!BB106</f>
        <v>RS</v>
      </c>
      <c r="D106" s="36" t="str">
        <f>'DETALLE DE CONEXIONES'!E106</f>
        <v>internet.itelcel.coXXXGLTE</v>
      </c>
      <c r="E106" s="36">
        <f t="shared" si="3"/>
        <v>26</v>
      </c>
      <c r="F106" s="36">
        <f>IFERROR(LIMPIA('DETALLE DE CONEXIONES'!N106,1),0)</f>
        <v>0</v>
      </c>
      <c r="G106" s="36" t="str">
        <f>LEFT('DETALLE DE CONEXIONES'!BE106,3)</f>
        <v/>
      </c>
      <c r="H106" s="36" t="str">
        <f>RIGHT('DETALLE DE CONEXIONES'!AK106,2)</f>
        <v>-1</v>
      </c>
      <c r="I106" s="36" t="str">
        <f>LEFT('DETALLE DE CONEXIONES'!AK106,3)</f>
        <v>RS;</v>
      </c>
      <c r="J106" s="36" t="str">
        <f>LEFT('DETALLE DE CONEXIONES'!M106,3)</f>
        <v>0mi</v>
      </c>
      <c r="K106" s="36" t="str">
        <f>IF(LEN('DETALLE DE CONEXIONES'!M106)&lt;12,(RIGHT('DETALLE DE CONEXIONES'!M106,5)),(RIGHT('DETALLE DE CONEXIONES'!M106,6)))</f>
        <v xml:space="preserve">min. </v>
      </c>
      <c r="L106" s="36">
        <f>IF(C106="Saliente Local",(IFERROR((LIMPIA(J106,1)),0)),0)</f>
        <v>0</v>
      </c>
      <c r="M106" s="36">
        <f>IF(C106="Saliente Nacional",(IFERROR((LIMPIA(J106,1)),0)),0)</f>
        <v>0</v>
      </c>
      <c r="N106" s="36">
        <f>IF(C106="Saliente Internacional",(IFERROR((LIMPIA(J106,1)),0)),0)</f>
        <v>0</v>
      </c>
      <c r="O106" s="36">
        <f>IF(C106="Saliente Local",(IFERROR((LIMPIA(K106,1)),0)),0)</f>
        <v>0</v>
      </c>
      <c r="P106" s="36">
        <f>IF(C106="Saliente Nacional",(IFERROR((LIMPIA(K106,1)),0)),0)</f>
        <v>0</v>
      </c>
      <c r="Q106" s="36">
        <f>IF(C106="Saliente Internacional",(IFERROR((LIMPIA(K106,1)),0)),0)</f>
        <v>0</v>
      </c>
      <c r="R106" s="36">
        <f t="shared" si="4"/>
        <v>0</v>
      </c>
      <c r="S106" s="36">
        <f t="shared" si="5"/>
        <v>0</v>
      </c>
    </row>
    <row r="107" spans="1:19" x14ac:dyDescent="0.25">
      <c r="A107" s="101">
        <f>'DETALLE DE CONEXIONES'!P107</f>
        <v>0</v>
      </c>
      <c r="B107" s="36" t="str">
        <f>'DETALLE DE CONEXIONES'!I107</f>
        <v>GPRS</v>
      </c>
      <c r="C107" s="36" t="str">
        <f>'DETALLE DE CONEXIONES'!BB107</f>
        <v>INTERNET</v>
      </c>
      <c r="D107" s="36" t="str">
        <f>'DETALLE DE CONEXIONES'!E107</f>
        <v>internet.itelcel.coXXXGLTE</v>
      </c>
      <c r="E107" s="36">
        <f t="shared" si="3"/>
        <v>26</v>
      </c>
      <c r="F107" s="36">
        <f>IFERROR(LIMPIA('DETALLE DE CONEXIONES'!N107,1),0)</f>
        <v>0</v>
      </c>
      <c r="G107" s="36" t="str">
        <f>LEFT('DETALLE DE CONEXIONES'!BE107,3)</f>
        <v/>
      </c>
      <c r="H107" s="36" t="str">
        <f>RIGHT('DETALLE DE CONEXIONES'!AK107,2)</f>
        <v>-1</v>
      </c>
      <c r="I107" s="36" t="str">
        <f>LEFT('DETALLE DE CONEXIONES'!AK107,3)</f>
        <v>INT</v>
      </c>
      <c r="J107" s="36" t="str">
        <f>LEFT('DETALLE DE CONEXIONES'!M107,3)</f>
        <v>0mi</v>
      </c>
      <c r="K107" s="36" t="str">
        <f>IF(LEN('DETALLE DE CONEXIONES'!M107)&lt;12,(RIGHT('DETALLE DE CONEXIONES'!M107,5)),(RIGHT('DETALLE DE CONEXIONES'!M107,6)))</f>
        <v xml:space="preserve">min. </v>
      </c>
      <c r="L107" s="36">
        <f>IF(C107="Saliente Local",(IFERROR((LIMPIA(J107,1)),0)),0)</f>
        <v>0</v>
      </c>
      <c r="M107" s="36">
        <f>IF(C107="Saliente Nacional",(IFERROR((LIMPIA(J107,1)),0)),0)</f>
        <v>0</v>
      </c>
      <c r="N107" s="36">
        <f>IF(C107="Saliente Internacional",(IFERROR((LIMPIA(J107,1)),0)),0)</f>
        <v>0</v>
      </c>
      <c r="O107" s="36">
        <f>IF(C107="Saliente Local",(IFERROR((LIMPIA(K107,1)),0)),0)</f>
        <v>0</v>
      </c>
      <c r="P107" s="36">
        <f>IF(C107="Saliente Nacional",(IFERROR((LIMPIA(K107,1)),0)),0)</f>
        <v>0</v>
      </c>
      <c r="Q107" s="36">
        <f>IF(C107="Saliente Internacional",(IFERROR((LIMPIA(K107,1)),0)),0)</f>
        <v>0</v>
      </c>
      <c r="R107" s="36">
        <f t="shared" si="4"/>
        <v>0</v>
      </c>
      <c r="S107" s="36">
        <f t="shared" si="5"/>
        <v>0</v>
      </c>
    </row>
    <row r="108" spans="1:19" x14ac:dyDescent="0.25">
      <c r="A108" s="101">
        <f>'DETALLE DE CONEXIONES'!P108</f>
        <v>0</v>
      </c>
      <c r="B108" s="36" t="str">
        <f>'DETALLE DE CONEXIONES'!I108</f>
        <v>GPRS</v>
      </c>
      <c r="C108" s="36" t="str">
        <f>'DETALLE DE CONEXIONES'!BB108</f>
        <v>RS</v>
      </c>
      <c r="D108" s="36" t="str">
        <f>'DETALLE DE CONEXIONES'!E108</f>
        <v>internet.itelcel.coXXXGLTE</v>
      </c>
      <c r="E108" s="36">
        <f t="shared" si="3"/>
        <v>26</v>
      </c>
      <c r="F108" s="36">
        <f>IFERROR(LIMPIA('DETALLE DE CONEXIONES'!N108,1),0)</f>
        <v>0</v>
      </c>
      <c r="G108" s="36" t="str">
        <f>LEFT('DETALLE DE CONEXIONES'!BE108,3)</f>
        <v/>
      </c>
      <c r="H108" s="36" t="str">
        <f>RIGHT('DETALLE DE CONEXIONES'!AK108,2)</f>
        <v>-1</v>
      </c>
      <c r="I108" s="36" t="str">
        <f>LEFT('DETALLE DE CONEXIONES'!AK108,3)</f>
        <v>RS;</v>
      </c>
      <c r="J108" s="36" t="str">
        <f>LEFT('DETALLE DE CONEXIONES'!M108,3)</f>
        <v>0mi</v>
      </c>
      <c r="K108" s="36" t="str">
        <f>IF(LEN('DETALLE DE CONEXIONES'!M108)&lt;12,(RIGHT('DETALLE DE CONEXIONES'!M108,5)),(RIGHT('DETALLE DE CONEXIONES'!M108,6)))</f>
        <v xml:space="preserve">min. </v>
      </c>
      <c r="L108" s="36">
        <f>IF(C108="Saliente Local",(IFERROR((LIMPIA(J108,1)),0)),0)</f>
        <v>0</v>
      </c>
      <c r="M108" s="36">
        <f>IF(C108="Saliente Nacional",(IFERROR((LIMPIA(J108,1)),0)),0)</f>
        <v>0</v>
      </c>
      <c r="N108" s="36">
        <f>IF(C108="Saliente Internacional",(IFERROR((LIMPIA(J108,1)),0)),0)</f>
        <v>0</v>
      </c>
      <c r="O108" s="36">
        <f>IF(C108="Saliente Local",(IFERROR((LIMPIA(K108,1)),0)),0)</f>
        <v>0</v>
      </c>
      <c r="P108" s="36">
        <f>IF(C108="Saliente Nacional",(IFERROR((LIMPIA(K108,1)),0)),0)</f>
        <v>0</v>
      </c>
      <c r="Q108" s="36">
        <f>IF(C108="Saliente Internacional",(IFERROR((LIMPIA(K108,1)),0)),0)</f>
        <v>0</v>
      </c>
      <c r="R108" s="36">
        <f t="shared" si="4"/>
        <v>0</v>
      </c>
      <c r="S108" s="36">
        <f t="shared" si="5"/>
        <v>0</v>
      </c>
    </row>
    <row r="109" spans="1:19" x14ac:dyDescent="0.25">
      <c r="A109" s="101">
        <f>'DETALLE DE CONEXIONES'!P109</f>
        <v>0</v>
      </c>
      <c r="B109" s="36" t="str">
        <f>'DETALLE DE CONEXIONES'!I109</f>
        <v>GPRS</v>
      </c>
      <c r="C109" s="36" t="str">
        <f>'DETALLE DE CONEXIONES'!BB109</f>
        <v>MENSAJERO</v>
      </c>
      <c r="D109" s="36" t="str">
        <f>'DETALLE DE CONEXIONES'!E109</f>
        <v>internet.itelcel.coXXXGLTE</v>
      </c>
      <c r="E109" s="36">
        <f t="shared" si="3"/>
        <v>26</v>
      </c>
      <c r="F109" s="36">
        <f>IFERROR(LIMPIA('DETALLE DE CONEXIONES'!N109,1),0)</f>
        <v>0</v>
      </c>
      <c r="G109" s="36" t="str">
        <f>LEFT('DETALLE DE CONEXIONES'!BE109,3)</f>
        <v/>
      </c>
      <c r="H109" s="36" t="str">
        <f>RIGHT('DETALLE DE CONEXIONES'!AK109,2)</f>
        <v>-1</v>
      </c>
      <c r="I109" s="36" t="str">
        <f>LEFT('DETALLE DE CONEXIONES'!AK109,3)</f>
        <v>MEN</v>
      </c>
      <c r="J109" s="36" t="str">
        <f>LEFT('DETALLE DE CONEXIONES'!M109,3)</f>
        <v>0mi</v>
      </c>
      <c r="K109" s="36" t="str">
        <f>IF(LEN('DETALLE DE CONEXIONES'!M109)&lt;12,(RIGHT('DETALLE DE CONEXIONES'!M109,5)),(RIGHT('DETALLE DE CONEXIONES'!M109,6)))</f>
        <v xml:space="preserve">min. </v>
      </c>
      <c r="L109" s="36">
        <f>IF(C109="Saliente Local",(IFERROR((LIMPIA(J109,1)),0)),0)</f>
        <v>0</v>
      </c>
      <c r="M109" s="36">
        <f>IF(C109="Saliente Nacional",(IFERROR((LIMPIA(J109,1)),0)),0)</f>
        <v>0</v>
      </c>
      <c r="N109" s="36">
        <f>IF(C109="Saliente Internacional",(IFERROR((LIMPIA(J109,1)),0)),0)</f>
        <v>0</v>
      </c>
      <c r="O109" s="36">
        <f>IF(C109="Saliente Local",(IFERROR((LIMPIA(K109,1)),0)),0)</f>
        <v>0</v>
      </c>
      <c r="P109" s="36">
        <f>IF(C109="Saliente Nacional",(IFERROR((LIMPIA(K109,1)),0)),0)</f>
        <v>0</v>
      </c>
      <c r="Q109" s="36">
        <f>IF(C109="Saliente Internacional",(IFERROR((LIMPIA(K109,1)),0)),0)</f>
        <v>0</v>
      </c>
      <c r="R109" s="36">
        <f t="shared" si="4"/>
        <v>0</v>
      </c>
      <c r="S109" s="36">
        <f t="shared" si="5"/>
        <v>0</v>
      </c>
    </row>
    <row r="110" spans="1:19" x14ac:dyDescent="0.25">
      <c r="A110" s="101">
        <f>'DETALLE DE CONEXIONES'!P110</f>
        <v>0</v>
      </c>
      <c r="B110" s="36" t="str">
        <f>'DETALLE DE CONEXIONES'!I110</f>
        <v>GPRS</v>
      </c>
      <c r="C110" s="36" t="str">
        <f>'DETALLE DE CONEXIONES'!BB110</f>
        <v>INTERNET</v>
      </c>
      <c r="D110" s="36" t="str">
        <f>'DETALLE DE CONEXIONES'!E110</f>
        <v>internet.itelcel.coXXXGLTE</v>
      </c>
      <c r="E110" s="36">
        <f t="shared" si="3"/>
        <v>26</v>
      </c>
      <c r="F110" s="36">
        <f>IFERROR(LIMPIA('DETALLE DE CONEXIONES'!N110,1),0)</f>
        <v>0</v>
      </c>
      <c r="G110" s="36" t="str">
        <f>LEFT('DETALLE DE CONEXIONES'!BE110,3)</f>
        <v/>
      </c>
      <c r="H110" s="36" t="str">
        <f>RIGHT('DETALLE DE CONEXIONES'!AK110,2)</f>
        <v>-1</v>
      </c>
      <c r="I110" s="36" t="str">
        <f>LEFT('DETALLE DE CONEXIONES'!AK110,3)</f>
        <v>INT</v>
      </c>
      <c r="J110" s="36" t="str">
        <f>LEFT('DETALLE DE CONEXIONES'!M110,3)</f>
        <v>0mi</v>
      </c>
      <c r="K110" s="36" t="str">
        <f>IF(LEN('DETALLE DE CONEXIONES'!M110)&lt;12,(RIGHT('DETALLE DE CONEXIONES'!M110,5)),(RIGHT('DETALLE DE CONEXIONES'!M110,6)))</f>
        <v xml:space="preserve">min. </v>
      </c>
      <c r="L110" s="36">
        <f>IF(C110="Saliente Local",(IFERROR((LIMPIA(J110,1)),0)),0)</f>
        <v>0</v>
      </c>
      <c r="M110" s="36">
        <f>IF(C110="Saliente Nacional",(IFERROR((LIMPIA(J110,1)),0)),0)</f>
        <v>0</v>
      </c>
      <c r="N110" s="36">
        <f>IF(C110="Saliente Internacional",(IFERROR((LIMPIA(J110,1)),0)),0)</f>
        <v>0</v>
      </c>
      <c r="O110" s="36">
        <f>IF(C110="Saliente Local",(IFERROR((LIMPIA(K110,1)),0)),0)</f>
        <v>0</v>
      </c>
      <c r="P110" s="36">
        <f>IF(C110="Saliente Nacional",(IFERROR((LIMPIA(K110,1)),0)),0)</f>
        <v>0</v>
      </c>
      <c r="Q110" s="36">
        <f>IF(C110="Saliente Internacional",(IFERROR((LIMPIA(K110,1)),0)),0)</f>
        <v>0</v>
      </c>
      <c r="R110" s="36">
        <f t="shared" si="4"/>
        <v>0</v>
      </c>
      <c r="S110" s="36">
        <f t="shared" si="5"/>
        <v>0</v>
      </c>
    </row>
    <row r="111" spans="1:19" x14ac:dyDescent="0.25">
      <c r="A111" s="101">
        <f>'DETALLE DE CONEXIONES'!P111</f>
        <v>0</v>
      </c>
      <c r="B111" s="36" t="str">
        <f>'DETALLE DE CONEXIONES'!I111</f>
        <v>MENS.SALIENTE</v>
      </c>
      <c r="C111" s="36" t="str">
        <f>'DETALLE DE CONEXIONES'!BB111</f>
        <v>SMS Enviado</v>
      </c>
      <c r="D111" s="36" t="str">
        <f>'DETALLE DE CONEXIONES'!E111</f>
        <v>999XXX3420</v>
      </c>
      <c r="E111" s="36">
        <f t="shared" si="3"/>
        <v>10</v>
      </c>
      <c r="F111" s="36">
        <f>IFERROR(LIMPIA('DETALLE DE CONEXIONES'!N111,1),0)</f>
        <v>0</v>
      </c>
      <c r="G111" s="36" t="str">
        <f>LEFT('DETALLE DE CONEXIONES'!BE111,3)</f>
        <v>0</v>
      </c>
      <c r="H111" s="36" t="str">
        <f>RIGHT('DETALLE DE CONEXIONES'!AK111,2)</f>
        <v/>
      </c>
      <c r="I111" s="36" t="str">
        <f>LEFT('DETALLE DE CONEXIONES'!AK111,3)</f>
        <v/>
      </c>
      <c r="J111" s="36" t="str">
        <f>LEFT('DETALLE DE CONEXIONES'!M111,3)</f>
        <v>0mi</v>
      </c>
      <c r="K111" s="36" t="str">
        <f>IF(LEN('DETALLE DE CONEXIONES'!M111)&lt;12,(RIGHT('DETALLE DE CONEXIONES'!M111,5)),(RIGHT('DETALLE DE CONEXIONES'!M111,6)))</f>
        <v xml:space="preserve">min. </v>
      </c>
      <c r="L111" s="36">
        <f>IF(C111="Saliente Local",(IFERROR((LIMPIA(J111,1)),0)),0)</f>
        <v>0</v>
      </c>
      <c r="M111" s="36">
        <f>IF(C111="Saliente Nacional",(IFERROR((LIMPIA(J111,1)),0)),0)</f>
        <v>0</v>
      </c>
      <c r="N111" s="36">
        <f>IF(C111="Saliente Internacional",(IFERROR((LIMPIA(J111,1)),0)),0)</f>
        <v>0</v>
      </c>
      <c r="O111" s="36">
        <f>IF(C111="Saliente Local",(IFERROR((LIMPIA(K111,1)),0)),0)</f>
        <v>0</v>
      </c>
      <c r="P111" s="36">
        <f>IF(C111="Saliente Nacional",(IFERROR((LIMPIA(K111,1)),0)),0)</f>
        <v>0</v>
      </c>
      <c r="Q111" s="36">
        <f>IF(C111="Saliente Internacional",(IFERROR((LIMPIA(K111,1)),0)),0)</f>
        <v>0</v>
      </c>
      <c r="R111" s="36">
        <f t="shared" si="4"/>
        <v>0</v>
      </c>
      <c r="S111" s="36">
        <f t="shared" si="5"/>
        <v>0</v>
      </c>
    </row>
    <row r="112" spans="1:19" x14ac:dyDescent="0.25">
      <c r="A112" s="101">
        <f>'DETALLE DE CONEXIONES'!P112</f>
        <v>0</v>
      </c>
      <c r="B112" s="36" t="str">
        <f>'DETALLE DE CONEXIONES'!I112</f>
        <v>MENS.SALIENTE</v>
      </c>
      <c r="C112" s="36" t="str">
        <f>'DETALLE DE CONEXIONES'!BB112</f>
        <v>SMS Enviado</v>
      </c>
      <c r="D112" s="36" t="str">
        <f>'DETALLE DE CONEXIONES'!E112</f>
        <v>999XXX3420</v>
      </c>
      <c r="E112" s="36">
        <f t="shared" si="3"/>
        <v>10</v>
      </c>
      <c r="F112" s="36">
        <f>IFERROR(LIMPIA('DETALLE DE CONEXIONES'!N112,1),0)</f>
        <v>0</v>
      </c>
      <c r="G112" s="36" t="str">
        <f>LEFT('DETALLE DE CONEXIONES'!BE112,3)</f>
        <v>0</v>
      </c>
      <c r="H112" s="36" t="str">
        <f>RIGHT('DETALLE DE CONEXIONES'!AK112,2)</f>
        <v/>
      </c>
      <c r="I112" s="36" t="str">
        <f>LEFT('DETALLE DE CONEXIONES'!AK112,3)</f>
        <v/>
      </c>
      <c r="J112" s="36" t="str">
        <f>LEFT('DETALLE DE CONEXIONES'!M112,3)</f>
        <v>0mi</v>
      </c>
      <c r="K112" s="36" t="str">
        <f>IF(LEN('DETALLE DE CONEXIONES'!M112)&lt;12,(RIGHT('DETALLE DE CONEXIONES'!M112,5)),(RIGHT('DETALLE DE CONEXIONES'!M112,6)))</f>
        <v xml:space="preserve">min. </v>
      </c>
      <c r="L112" s="36">
        <f>IF(C112="Saliente Local",(IFERROR((LIMPIA(J112,1)),0)),0)</f>
        <v>0</v>
      </c>
      <c r="M112" s="36">
        <f>IF(C112="Saliente Nacional",(IFERROR((LIMPIA(J112,1)),0)),0)</f>
        <v>0</v>
      </c>
      <c r="N112" s="36">
        <f>IF(C112="Saliente Internacional",(IFERROR((LIMPIA(J112,1)),0)),0)</f>
        <v>0</v>
      </c>
      <c r="O112" s="36">
        <f>IF(C112="Saliente Local",(IFERROR((LIMPIA(K112,1)),0)),0)</f>
        <v>0</v>
      </c>
      <c r="P112" s="36">
        <f>IF(C112="Saliente Nacional",(IFERROR((LIMPIA(K112,1)),0)),0)</f>
        <v>0</v>
      </c>
      <c r="Q112" s="36">
        <f>IF(C112="Saliente Internacional",(IFERROR((LIMPIA(K112,1)),0)),0)</f>
        <v>0</v>
      </c>
      <c r="R112" s="36">
        <f t="shared" si="4"/>
        <v>0</v>
      </c>
      <c r="S112" s="36">
        <f t="shared" si="5"/>
        <v>0</v>
      </c>
    </row>
    <row r="113" spans="1:19" x14ac:dyDescent="0.25">
      <c r="A113" s="101">
        <f>'DETALLE DE CONEXIONES'!P113</f>
        <v>0</v>
      </c>
      <c r="B113" s="36" t="str">
        <f>'DETALLE DE CONEXIONES'!I113</f>
        <v>MENS.SALIENTE</v>
      </c>
      <c r="C113" s="36" t="str">
        <f>'DETALLE DE CONEXIONES'!BB113</f>
        <v>SMS Enviado</v>
      </c>
      <c r="D113" s="36" t="str">
        <f>'DETALLE DE CONEXIONES'!E113</f>
        <v>999XXX3420</v>
      </c>
      <c r="E113" s="36">
        <f t="shared" si="3"/>
        <v>10</v>
      </c>
      <c r="F113" s="36">
        <f>IFERROR(LIMPIA('DETALLE DE CONEXIONES'!N113,1),0)</f>
        <v>0</v>
      </c>
      <c r="G113" s="36" t="str">
        <f>LEFT('DETALLE DE CONEXIONES'!BE113,3)</f>
        <v>0</v>
      </c>
      <c r="H113" s="36" t="str">
        <f>RIGHT('DETALLE DE CONEXIONES'!AK113,2)</f>
        <v/>
      </c>
      <c r="I113" s="36" t="str">
        <f>LEFT('DETALLE DE CONEXIONES'!AK113,3)</f>
        <v/>
      </c>
      <c r="J113" s="36" t="str">
        <f>LEFT('DETALLE DE CONEXIONES'!M113,3)</f>
        <v>0mi</v>
      </c>
      <c r="K113" s="36" t="str">
        <f>IF(LEN('DETALLE DE CONEXIONES'!M113)&lt;12,(RIGHT('DETALLE DE CONEXIONES'!M113,5)),(RIGHT('DETALLE DE CONEXIONES'!M113,6)))</f>
        <v xml:space="preserve">min. </v>
      </c>
      <c r="L113" s="36">
        <f>IF(C113="Saliente Local",(IFERROR((LIMPIA(J113,1)),0)),0)</f>
        <v>0</v>
      </c>
      <c r="M113" s="36">
        <f>IF(C113="Saliente Nacional",(IFERROR((LIMPIA(J113,1)),0)),0)</f>
        <v>0</v>
      </c>
      <c r="N113" s="36">
        <f>IF(C113="Saliente Internacional",(IFERROR((LIMPIA(J113,1)),0)),0)</f>
        <v>0</v>
      </c>
      <c r="O113" s="36">
        <f>IF(C113="Saliente Local",(IFERROR((LIMPIA(K113,1)),0)),0)</f>
        <v>0</v>
      </c>
      <c r="P113" s="36">
        <f>IF(C113="Saliente Nacional",(IFERROR((LIMPIA(K113,1)),0)),0)</f>
        <v>0</v>
      </c>
      <c r="Q113" s="36">
        <f>IF(C113="Saliente Internacional",(IFERROR((LIMPIA(K113,1)),0)),0)</f>
        <v>0</v>
      </c>
      <c r="R113" s="36">
        <f t="shared" si="4"/>
        <v>0</v>
      </c>
      <c r="S113" s="36">
        <f t="shared" si="5"/>
        <v>0</v>
      </c>
    </row>
    <row r="114" spans="1:19" x14ac:dyDescent="0.25">
      <c r="A114" s="101">
        <f>'DETALLE DE CONEXIONES'!P114</f>
        <v>0</v>
      </c>
      <c r="B114" s="36" t="str">
        <f>'DETALLE DE CONEXIONES'!I114</f>
        <v>MENS.SALIENTE</v>
      </c>
      <c r="C114" s="36" t="str">
        <f>'DETALLE DE CONEXIONES'!BB114</f>
        <v>SMS Enviado</v>
      </c>
      <c r="D114" s="36" t="str">
        <f>'DETALLE DE CONEXIONES'!E114</f>
        <v>999XXX3420</v>
      </c>
      <c r="E114" s="36">
        <f t="shared" si="3"/>
        <v>10</v>
      </c>
      <c r="F114" s="36">
        <f>IFERROR(LIMPIA('DETALLE DE CONEXIONES'!N114,1),0)</f>
        <v>0</v>
      </c>
      <c r="G114" s="36" t="str">
        <f>LEFT('DETALLE DE CONEXIONES'!BE114,3)</f>
        <v>0</v>
      </c>
      <c r="H114" s="36" t="str">
        <f>RIGHT('DETALLE DE CONEXIONES'!AK114,2)</f>
        <v/>
      </c>
      <c r="I114" s="36" t="str">
        <f>LEFT('DETALLE DE CONEXIONES'!AK114,3)</f>
        <v/>
      </c>
      <c r="J114" s="36" t="str">
        <f>LEFT('DETALLE DE CONEXIONES'!M114,3)</f>
        <v>0mi</v>
      </c>
      <c r="K114" s="36" t="str">
        <f>IF(LEN('DETALLE DE CONEXIONES'!M114)&lt;12,(RIGHT('DETALLE DE CONEXIONES'!M114,5)),(RIGHT('DETALLE DE CONEXIONES'!M114,6)))</f>
        <v xml:space="preserve">min. </v>
      </c>
      <c r="L114" s="36">
        <f>IF(C114="Saliente Local",(IFERROR((LIMPIA(J114,1)),0)),0)</f>
        <v>0</v>
      </c>
      <c r="M114" s="36">
        <f>IF(C114="Saliente Nacional",(IFERROR((LIMPIA(J114,1)),0)),0)</f>
        <v>0</v>
      </c>
      <c r="N114" s="36">
        <f>IF(C114="Saliente Internacional",(IFERROR((LIMPIA(J114,1)),0)),0)</f>
        <v>0</v>
      </c>
      <c r="O114" s="36">
        <f>IF(C114="Saliente Local",(IFERROR((LIMPIA(K114,1)),0)),0)</f>
        <v>0</v>
      </c>
      <c r="P114" s="36">
        <f>IF(C114="Saliente Nacional",(IFERROR((LIMPIA(K114,1)),0)),0)</f>
        <v>0</v>
      </c>
      <c r="Q114" s="36">
        <f>IF(C114="Saliente Internacional",(IFERROR((LIMPIA(K114,1)),0)),0)</f>
        <v>0</v>
      </c>
      <c r="R114" s="36">
        <f t="shared" si="4"/>
        <v>0</v>
      </c>
      <c r="S114" s="36">
        <f t="shared" si="5"/>
        <v>0</v>
      </c>
    </row>
    <row r="115" spans="1:19" x14ac:dyDescent="0.25">
      <c r="A115" s="101">
        <f>'DETALLE DE CONEXIONES'!P115</f>
        <v>0</v>
      </c>
      <c r="B115" s="36" t="str">
        <f>'DETALLE DE CONEXIONES'!I115</f>
        <v>MENS.SALIENTE</v>
      </c>
      <c r="C115" s="36" t="str">
        <f>'DETALLE DE CONEXIONES'!BB115</f>
        <v>SMS Enviado</v>
      </c>
      <c r="D115" s="36" t="str">
        <f>'DETALLE DE CONEXIONES'!E115</f>
        <v>999XXX3420</v>
      </c>
      <c r="E115" s="36">
        <f t="shared" si="3"/>
        <v>10</v>
      </c>
      <c r="F115" s="36">
        <f>IFERROR(LIMPIA('DETALLE DE CONEXIONES'!N115,1),0)</f>
        <v>0</v>
      </c>
      <c r="G115" s="36" t="str">
        <f>LEFT('DETALLE DE CONEXIONES'!BE115,3)</f>
        <v>0</v>
      </c>
      <c r="H115" s="36" t="str">
        <f>RIGHT('DETALLE DE CONEXIONES'!AK115,2)</f>
        <v/>
      </c>
      <c r="I115" s="36" t="str">
        <f>LEFT('DETALLE DE CONEXIONES'!AK115,3)</f>
        <v/>
      </c>
      <c r="J115" s="36" t="str">
        <f>LEFT('DETALLE DE CONEXIONES'!M115,3)</f>
        <v>0mi</v>
      </c>
      <c r="K115" s="36" t="str">
        <f>IF(LEN('DETALLE DE CONEXIONES'!M115)&lt;12,(RIGHT('DETALLE DE CONEXIONES'!M115,5)),(RIGHT('DETALLE DE CONEXIONES'!M115,6)))</f>
        <v xml:space="preserve">min. </v>
      </c>
      <c r="L115" s="36">
        <f>IF(C115="Saliente Local",(IFERROR((LIMPIA(J115,1)),0)),0)</f>
        <v>0</v>
      </c>
      <c r="M115" s="36">
        <f>IF(C115="Saliente Nacional",(IFERROR((LIMPIA(J115,1)),0)),0)</f>
        <v>0</v>
      </c>
      <c r="N115" s="36">
        <f>IF(C115="Saliente Internacional",(IFERROR((LIMPIA(J115,1)),0)),0)</f>
        <v>0</v>
      </c>
      <c r="O115" s="36">
        <f>IF(C115="Saliente Local",(IFERROR((LIMPIA(K115,1)),0)),0)</f>
        <v>0</v>
      </c>
      <c r="P115" s="36">
        <f>IF(C115="Saliente Nacional",(IFERROR((LIMPIA(K115,1)),0)),0)</f>
        <v>0</v>
      </c>
      <c r="Q115" s="36">
        <f>IF(C115="Saliente Internacional",(IFERROR((LIMPIA(K115,1)),0)),0)</f>
        <v>0</v>
      </c>
      <c r="R115" s="36">
        <f t="shared" si="4"/>
        <v>0</v>
      </c>
      <c r="S115" s="36">
        <f t="shared" si="5"/>
        <v>0</v>
      </c>
    </row>
    <row r="116" spans="1:19" x14ac:dyDescent="0.25">
      <c r="A116" s="101">
        <f>'DETALLE DE CONEXIONES'!P116</f>
        <v>0</v>
      </c>
      <c r="B116" s="36" t="str">
        <f>'DETALLE DE CONEXIONES'!I116</f>
        <v>SALIENTE</v>
      </c>
      <c r="C116" s="36" t="str">
        <f>'DETALLE DE CONEXIONES'!BB116</f>
        <v>Saliente Local</v>
      </c>
      <c r="D116" s="36" t="str">
        <f>'DETALLE DE CONEXIONES'!E116</f>
        <v>999XXX9515</v>
      </c>
      <c r="E116" s="36">
        <f t="shared" si="3"/>
        <v>10</v>
      </c>
      <c r="F116" s="36">
        <f>IFERROR(LIMPIA('DETALLE DE CONEXIONES'!N116,1),0)</f>
        <v>2</v>
      </c>
      <c r="G116" s="36" t="str">
        <f>LEFT('DETALLE DE CONEXIONES'!BE116,3)</f>
        <v>NOF</v>
      </c>
      <c r="H116" s="36" t="str">
        <f>RIGHT('DETALLE DE CONEXIONES'!AK116,2)</f>
        <v/>
      </c>
      <c r="I116" s="36" t="str">
        <f>LEFT('DETALLE DE CONEXIONES'!AK116,3)</f>
        <v/>
      </c>
      <c r="J116" s="36" t="str">
        <f>LEFT('DETALLE DE CONEXIONES'!M116,3)</f>
        <v>1mi</v>
      </c>
      <c r="K116" s="36" t="str">
        <f>IF(LEN('DETALLE DE CONEXIONES'!M116)&lt;12,(RIGHT('DETALLE DE CONEXIONES'!M116,5)),(RIGHT('DETALLE DE CONEXIONES'!M116,6)))</f>
        <v>53seg.</v>
      </c>
      <c r="L116" s="36">
        <f>IF(C116="Saliente Local",(IFERROR((LIMPIA(J116,1)),0)),0)</f>
        <v>1</v>
      </c>
      <c r="M116" s="36">
        <f>IF(C116="Saliente Nacional",(IFERROR((LIMPIA(J116,1)),0)),0)</f>
        <v>0</v>
      </c>
      <c r="N116" s="36">
        <f>IF(C116="Saliente Internacional",(IFERROR((LIMPIA(J116,1)),0)),0)</f>
        <v>0</v>
      </c>
      <c r="O116" s="36">
        <f>IF(C116="Saliente Local",(IFERROR((LIMPIA(K116,1)),0)),0)</f>
        <v>53</v>
      </c>
      <c r="P116" s="36">
        <f>IF(C116="Saliente Nacional",(IFERROR((LIMPIA(K116,1)),0)),0)</f>
        <v>0</v>
      </c>
      <c r="Q116" s="36">
        <f>IF(C116="Saliente Internacional",(IFERROR((LIMPIA(K116,1)),0)),0)</f>
        <v>0</v>
      </c>
      <c r="R116" s="36">
        <f t="shared" si="4"/>
        <v>2</v>
      </c>
      <c r="S116" s="36">
        <f t="shared" si="5"/>
        <v>0</v>
      </c>
    </row>
    <row r="117" spans="1:19" x14ac:dyDescent="0.25">
      <c r="A117" s="101">
        <f>'DETALLE DE CONEXIONES'!P117</f>
        <v>0</v>
      </c>
      <c r="B117" s="36" t="str">
        <f>'DETALLE DE CONEXIONES'!I117</f>
        <v>SALIENTE</v>
      </c>
      <c r="C117" s="36" t="str">
        <f>'DETALLE DE CONEXIONES'!BB117</f>
        <v>Saliente Local</v>
      </c>
      <c r="D117" s="36" t="str">
        <f>'DETALLE DE CONEXIONES'!E117</f>
        <v>999XXX7514</v>
      </c>
      <c r="E117" s="36">
        <f t="shared" si="3"/>
        <v>10</v>
      </c>
      <c r="F117" s="36">
        <f>IFERROR(LIMPIA('DETALLE DE CONEXIONES'!N117,1),0)</f>
        <v>1</v>
      </c>
      <c r="G117" s="36" t="str">
        <f>LEFT('DETALLE DE CONEXIONES'!BE117,3)</f>
        <v>NOF</v>
      </c>
      <c r="H117" s="36" t="str">
        <f>RIGHT('DETALLE DE CONEXIONES'!AK117,2)</f>
        <v/>
      </c>
      <c r="I117" s="36" t="str">
        <f>LEFT('DETALLE DE CONEXIONES'!AK117,3)</f>
        <v/>
      </c>
      <c r="J117" s="36" t="str">
        <f>LEFT('DETALLE DE CONEXIONES'!M117,3)</f>
        <v>0mi</v>
      </c>
      <c r="K117" s="36" t="str">
        <f>IF(LEN('DETALLE DE CONEXIONES'!M117)&lt;12,(RIGHT('DETALLE DE CONEXIONES'!M117,5)),(RIGHT('DETALLE DE CONEXIONES'!M117,6)))</f>
        <v>29seg.</v>
      </c>
      <c r="L117" s="36">
        <f>IF(C117="Saliente Local",(IFERROR((LIMPIA(J117,1)),0)),0)</f>
        <v>0</v>
      </c>
      <c r="M117" s="36">
        <f>IF(C117="Saliente Nacional",(IFERROR((LIMPIA(J117,1)),0)),0)</f>
        <v>0</v>
      </c>
      <c r="N117" s="36">
        <f>IF(C117="Saliente Internacional",(IFERROR((LIMPIA(J117,1)),0)),0)</f>
        <v>0</v>
      </c>
      <c r="O117" s="36">
        <f>IF(C117="Saliente Local",(IFERROR((LIMPIA(K117,1)),0)),0)</f>
        <v>29</v>
      </c>
      <c r="P117" s="36">
        <f>IF(C117="Saliente Nacional",(IFERROR((LIMPIA(K117,1)),0)),0)</f>
        <v>0</v>
      </c>
      <c r="Q117" s="36">
        <f>IF(C117="Saliente Internacional",(IFERROR((LIMPIA(K117,1)),0)),0)</f>
        <v>0</v>
      </c>
      <c r="R117" s="36">
        <f t="shared" si="4"/>
        <v>1</v>
      </c>
      <c r="S117" s="36">
        <f t="shared" si="5"/>
        <v>0</v>
      </c>
    </row>
    <row r="118" spans="1:19" x14ac:dyDescent="0.25">
      <c r="A118" s="101">
        <f>'DETALLE DE CONEXIONES'!P118</f>
        <v>0</v>
      </c>
      <c r="B118" s="36" t="str">
        <f>'DETALLE DE CONEXIONES'!I118</f>
        <v>SALIENTE</v>
      </c>
      <c r="C118" s="36" t="str">
        <f>'DETALLE DE CONEXIONES'!BB118</f>
        <v>Saliente Local</v>
      </c>
      <c r="D118" s="36" t="str">
        <f>'DETALLE DE CONEXIONES'!E118</f>
        <v>999XXX0328</v>
      </c>
      <c r="E118" s="36">
        <f t="shared" si="3"/>
        <v>10</v>
      </c>
      <c r="F118" s="36">
        <f>IFERROR(LIMPIA('DETALLE DE CONEXIONES'!N118,1),0)</f>
        <v>5</v>
      </c>
      <c r="G118" s="36" t="str">
        <f>LEFT('DETALLE DE CONEXIONES'!BE118,3)</f>
        <v>NOF</v>
      </c>
      <c r="H118" s="36" t="str">
        <f>RIGHT('DETALLE DE CONEXIONES'!AK118,2)</f>
        <v/>
      </c>
      <c r="I118" s="36" t="str">
        <f>LEFT('DETALLE DE CONEXIONES'!AK118,3)</f>
        <v/>
      </c>
      <c r="J118" s="36" t="str">
        <f>LEFT('DETALLE DE CONEXIONES'!M118,3)</f>
        <v>4mi</v>
      </c>
      <c r="K118" s="36" t="str">
        <f>IF(LEN('DETALLE DE CONEXIONES'!M118)&lt;12,(RIGHT('DETALLE DE CONEXIONES'!M118,5)),(RIGHT('DETALLE DE CONEXIONES'!M118,6)))</f>
        <v>43seg.</v>
      </c>
      <c r="L118" s="36">
        <f>IF(C118="Saliente Local",(IFERROR((LIMPIA(J118,1)),0)),0)</f>
        <v>4</v>
      </c>
      <c r="M118" s="36">
        <f>IF(C118="Saliente Nacional",(IFERROR((LIMPIA(J118,1)),0)),0)</f>
        <v>0</v>
      </c>
      <c r="N118" s="36">
        <f>IF(C118="Saliente Internacional",(IFERROR((LIMPIA(J118,1)),0)),0)</f>
        <v>0</v>
      </c>
      <c r="O118" s="36">
        <f>IF(C118="Saliente Local",(IFERROR((LIMPIA(K118,1)),0)),0)</f>
        <v>43</v>
      </c>
      <c r="P118" s="36">
        <f>IF(C118="Saliente Nacional",(IFERROR((LIMPIA(K118,1)),0)),0)</f>
        <v>0</v>
      </c>
      <c r="Q118" s="36">
        <f>IF(C118="Saliente Internacional",(IFERROR((LIMPIA(K118,1)),0)),0)</f>
        <v>0</v>
      </c>
      <c r="R118" s="36">
        <f t="shared" si="4"/>
        <v>5</v>
      </c>
      <c r="S118" s="36">
        <f t="shared" si="5"/>
        <v>0</v>
      </c>
    </row>
    <row r="119" spans="1:19" x14ac:dyDescent="0.25">
      <c r="A119" s="101">
        <f>'DETALLE DE CONEXIONES'!P119</f>
        <v>0</v>
      </c>
      <c r="B119" s="36" t="str">
        <f>'DETALLE DE CONEXIONES'!I119</f>
        <v>SALIENTE</v>
      </c>
      <c r="C119" s="36" t="str">
        <f>'DETALLE DE CONEXIONES'!BB119</f>
        <v>Saliente Local</v>
      </c>
      <c r="D119" s="36" t="str">
        <f>'DETALLE DE CONEXIONES'!E119</f>
        <v>999XXX0328</v>
      </c>
      <c r="E119" s="36">
        <f t="shared" si="3"/>
        <v>10</v>
      </c>
      <c r="F119" s="36">
        <f>IFERROR(LIMPIA('DETALLE DE CONEXIONES'!N119,1),0)</f>
        <v>1</v>
      </c>
      <c r="G119" s="36" t="str">
        <f>LEFT('DETALLE DE CONEXIONES'!BE119,3)</f>
        <v>NOF</v>
      </c>
      <c r="H119" s="36" t="str">
        <f>RIGHT('DETALLE DE CONEXIONES'!AK119,2)</f>
        <v/>
      </c>
      <c r="I119" s="36" t="str">
        <f>LEFT('DETALLE DE CONEXIONES'!AK119,3)</f>
        <v/>
      </c>
      <c r="J119" s="36" t="str">
        <f>LEFT('DETALLE DE CONEXIONES'!M119,3)</f>
        <v>0mi</v>
      </c>
      <c r="K119" s="36" t="str">
        <f>IF(LEN('DETALLE DE CONEXIONES'!M119)&lt;12,(RIGHT('DETALLE DE CONEXIONES'!M119,5)),(RIGHT('DETALLE DE CONEXIONES'!M119,6)))</f>
        <v>47seg.</v>
      </c>
      <c r="L119" s="36">
        <f>IF(C119="Saliente Local",(IFERROR((LIMPIA(J119,1)),0)),0)</f>
        <v>0</v>
      </c>
      <c r="M119" s="36">
        <f>IF(C119="Saliente Nacional",(IFERROR((LIMPIA(J119,1)),0)),0)</f>
        <v>0</v>
      </c>
      <c r="N119" s="36">
        <f>IF(C119="Saliente Internacional",(IFERROR((LIMPIA(J119,1)),0)),0)</f>
        <v>0</v>
      </c>
      <c r="O119" s="36">
        <f>IF(C119="Saliente Local",(IFERROR((LIMPIA(K119,1)),0)),0)</f>
        <v>47</v>
      </c>
      <c r="P119" s="36">
        <f>IF(C119="Saliente Nacional",(IFERROR((LIMPIA(K119,1)),0)),0)</f>
        <v>0</v>
      </c>
      <c r="Q119" s="36">
        <f>IF(C119="Saliente Internacional",(IFERROR((LIMPIA(K119,1)),0)),0)</f>
        <v>0</v>
      </c>
      <c r="R119" s="36">
        <f t="shared" si="4"/>
        <v>1</v>
      </c>
      <c r="S119" s="36">
        <f t="shared" si="5"/>
        <v>0</v>
      </c>
    </row>
    <row r="120" spans="1:19" x14ac:dyDescent="0.25">
      <c r="A120" s="101">
        <f>'DETALLE DE CONEXIONES'!P120</f>
        <v>0</v>
      </c>
      <c r="B120" s="36" t="str">
        <f>'DETALLE DE CONEXIONES'!I120</f>
        <v>SALIENTE</v>
      </c>
      <c r="C120" s="36" t="str">
        <f>'DETALLE DE CONEXIONES'!BB120</f>
        <v>Saliente Local</v>
      </c>
      <c r="D120" s="36" t="str">
        <f>'DETALLE DE CONEXIONES'!E120</f>
        <v>999XXX0328</v>
      </c>
      <c r="E120" s="36">
        <f t="shared" si="3"/>
        <v>10</v>
      </c>
      <c r="F120" s="36">
        <f>IFERROR(LIMPIA('DETALLE DE CONEXIONES'!N120,1),0)</f>
        <v>12</v>
      </c>
      <c r="G120" s="36" t="str">
        <f>LEFT('DETALLE DE CONEXIONES'!BE120,3)</f>
        <v>NOF</v>
      </c>
      <c r="H120" s="36" t="str">
        <f>RIGHT('DETALLE DE CONEXIONES'!AK120,2)</f>
        <v/>
      </c>
      <c r="I120" s="36" t="str">
        <f>LEFT('DETALLE DE CONEXIONES'!AK120,3)</f>
        <v/>
      </c>
      <c r="J120" s="36" t="str">
        <f>LEFT('DETALLE DE CONEXIONES'!M120,3)</f>
        <v>11m</v>
      </c>
      <c r="K120" s="36" t="str">
        <f>IF(LEN('DETALLE DE CONEXIONES'!M120)&lt;12,(RIGHT('DETALLE DE CONEXIONES'!M120,5)),(RIGHT('DETALLE DE CONEXIONES'!M120,6)))</f>
        <v>44seg.</v>
      </c>
      <c r="L120" s="36">
        <f>IF(C120="Saliente Local",(IFERROR((LIMPIA(J120,1)),0)),0)</f>
        <v>11</v>
      </c>
      <c r="M120" s="36">
        <f>IF(C120="Saliente Nacional",(IFERROR((LIMPIA(J120,1)),0)),0)</f>
        <v>0</v>
      </c>
      <c r="N120" s="36">
        <f>IF(C120="Saliente Internacional",(IFERROR((LIMPIA(J120,1)),0)),0)</f>
        <v>0</v>
      </c>
      <c r="O120" s="36">
        <f>IF(C120="Saliente Local",(IFERROR((LIMPIA(K120,1)),0)),0)</f>
        <v>44</v>
      </c>
      <c r="P120" s="36">
        <f>IF(C120="Saliente Nacional",(IFERROR((LIMPIA(K120,1)),0)),0)</f>
        <v>0</v>
      </c>
      <c r="Q120" s="36">
        <f>IF(C120="Saliente Internacional",(IFERROR((LIMPIA(K120,1)),0)),0)</f>
        <v>0</v>
      </c>
      <c r="R120" s="36">
        <f t="shared" si="4"/>
        <v>12</v>
      </c>
      <c r="S120" s="36">
        <f t="shared" si="5"/>
        <v>0</v>
      </c>
    </row>
    <row r="121" spans="1:19" x14ac:dyDescent="0.25">
      <c r="A121" s="101">
        <f>'DETALLE DE CONEXIONES'!P121</f>
        <v>0</v>
      </c>
      <c r="B121" s="36" t="str">
        <f>'DETALLE DE CONEXIONES'!I121</f>
        <v>SALIENTE</v>
      </c>
      <c r="C121" s="36" t="str">
        <f>'DETALLE DE CONEXIONES'!BB121</f>
        <v>Saliente Local</v>
      </c>
      <c r="D121" s="36" t="str">
        <f>'DETALLE DE CONEXIONES'!E121</f>
        <v>999XXX9515</v>
      </c>
      <c r="E121" s="36">
        <f t="shared" si="3"/>
        <v>10</v>
      </c>
      <c r="F121" s="36">
        <f>IFERROR(LIMPIA('DETALLE DE CONEXIONES'!N121,1),0)</f>
        <v>7</v>
      </c>
      <c r="G121" s="36" t="str">
        <f>LEFT('DETALLE DE CONEXIONES'!BE121,3)</f>
        <v>NOF</v>
      </c>
      <c r="H121" s="36" t="str">
        <f>RIGHT('DETALLE DE CONEXIONES'!AK121,2)</f>
        <v/>
      </c>
      <c r="I121" s="36" t="str">
        <f>LEFT('DETALLE DE CONEXIONES'!AK121,3)</f>
        <v/>
      </c>
      <c r="J121" s="36" t="str">
        <f>LEFT('DETALLE DE CONEXIONES'!M121,3)</f>
        <v>7mi</v>
      </c>
      <c r="K121" s="36" t="str">
        <f>IF(LEN('DETALLE DE CONEXIONES'!M121)&lt;12,(RIGHT('DETALLE DE CONEXIONES'!M121,5)),(RIGHT('DETALLE DE CONEXIONES'!M121,6)))</f>
        <v xml:space="preserve">min. </v>
      </c>
      <c r="L121" s="36">
        <f>IF(C121="Saliente Local",(IFERROR((LIMPIA(J121,1)),0)),0)</f>
        <v>7</v>
      </c>
      <c r="M121" s="36">
        <f>IF(C121="Saliente Nacional",(IFERROR((LIMPIA(J121,1)),0)),0)</f>
        <v>0</v>
      </c>
      <c r="N121" s="36">
        <f>IF(C121="Saliente Internacional",(IFERROR((LIMPIA(J121,1)),0)),0)</f>
        <v>0</v>
      </c>
      <c r="O121" s="36">
        <f>IF(C121="Saliente Local",(IFERROR((LIMPIA(K121,1)),0)),0)</f>
        <v>0</v>
      </c>
      <c r="P121" s="36">
        <f>IF(C121="Saliente Nacional",(IFERROR((LIMPIA(K121,1)),0)),0)</f>
        <v>0</v>
      </c>
      <c r="Q121" s="36">
        <f>IF(C121="Saliente Internacional",(IFERROR((LIMPIA(K121,1)),0)),0)</f>
        <v>0</v>
      </c>
      <c r="R121" s="36">
        <f t="shared" si="4"/>
        <v>7</v>
      </c>
      <c r="S121" s="36">
        <f t="shared" si="5"/>
        <v>0</v>
      </c>
    </row>
    <row r="122" spans="1:19" x14ac:dyDescent="0.25">
      <c r="A122" s="101">
        <f>'DETALLE DE CONEXIONES'!P122</f>
        <v>0</v>
      </c>
      <c r="B122" s="36" t="str">
        <f>'DETALLE DE CONEXIONES'!I122</f>
        <v>SALIENTE</v>
      </c>
      <c r="C122" s="36" t="str">
        <f>'DETALLE DE CONEXIONES'!BB122</f>
        <v>Saliente Local</v>
      </c>
      <c r="D122" s="36" t="str">
        <f>'DETALLE DE CONEXIONES'!E122</f>
        <v>999XXX3420</v>
      </c>
      <c r="E122" s="36">
        <f t="shared" si="3"/>
        <v>10</v>
      </c>
      <c r="F122" s="36">
        <f>IFERROR(LIMPIA('DETALLE DE CONEXIONES'!N122,1),0)</f>
        <v>1</v>
      </c>
      <c r="G122" s="36" t="str">
        <f>LEFT('DETALLE DE CONEXIONES'!BE122,3)</f>
        <v>NOF</v>
      </c>
      <c r="H122" s="36" t="str">
        <f>RIGHT('DETALLE DE CONEXIONES'!AK122,2)</f>
        <v/>
      </c>
      <c r="I122" s="36" t="str">
        <f>LEFT('DETALLE DE CONEXIONES'!AK122,3)</f>
        <v/>
      </c>
      <c r="J122" s="36" t="str">
        <f>LEFT('DETALLE DE CONEXIONES'!M122,3)</f>
        <v>0mi</v>
      </c>
      <c r="K122" s="36" t="str">
        <f>IF(LEN('DETALLE DE CONEXIONES'!M122)&lt;12,(RIGHT('DETALLE DE CONEXIONES'!M122,5)),(RIGHT('DETALLE DE CONEXIONES'!M122,6)))</f>
        <v>36seg.</v>
      </c>
      <c r="L122" s="36">
        <f>IF(C122="Saliente Local",(IFERROR((LIMPIA(J122,1)),0)),0)</f>
        <v>0</v>
      </c>
      <c r="M122" s="36">
        <f>IF(C122="Saliente Nacional",(IFERROR((LIMPIA(J122,1)),0)),0)</f>
        <v>0</v>
      </c>
      <c r="N122" s="36">
        <f>IF(C122="Saliente Internacional",(IFERROR((LIMPIA(J122,1)),0)),0)</f>
        <v>0</v>
      </c>
      <c r="O122" s="36">
        <f>IF(C122="Saliente Local",(IFERROR((LIMPIA(K122,1)),0)),0)</f>
        <v>36</v>
      </c>
      <c r="P122" s="36">
        <f>IF(C122="Saliente Nacional",(IFERROR((LIMPIA(K122,1)),0)),0)</f>
        <v>0</v>
      </c>
      <c r="Q122" s="36">
        <f>IF(C122="Saliente Internacional",(IFERROR((LIMPIA(K122,1)),0)),0)</f>
        <v>0</v>
      </c>
      <c r="R122" s="36">
        <f t="shared" si="4"/>
        <v>1</v>
      </c>
      <c r="S122" s="36">
        <f t="shared" si="5"/>
        <v>0</v>
      </c>
    </row>
    <row r="123" spans="1:19" x14ac:dyDescent="0.25">
      <c r="A123" s="101">
        <f>'DETALLE DE CONEXIONES'!P123</f>
        <v>0</v>
      </c>
      <c r="B123" s="36" t="str">
        <f>'DETALLE DE CONEXIONES'!I123</f>
        <v>SALIENTE</v>
      </c>
      <c r="C123" s="36" t="str">
        <f>'DETALLE DE CONEXIONES'!BB123</f>
        <v>Saliente Local</v>
      </c>
      <c r="D123" s="36" t="str">
        <f>'DETALLE DE CONEXIONES'!E123</f>
        <v>999XXX9515</v>
      </c>
      <c r="E123" s="36">
        <f t="shared" si="3"/>
        <v>10</v>
      </c>
      <c r="F123" s="36">
        <f>IFERROR(LIMPIA('DETALLE DE CONEXIONES'!N123,1),0)</f>
        <v>4</v>
      </c>
      <c r="G123" s="36" t="str">
        <f>LEFT('DETALLE DE CONEXIONES'!BE123,3)</f>
        <v>NOF</v>
      </c>
      <c r="H123" s="36" t="str">
        <f>RIGHT('DETALLE DE CONEXIONES'!AK123,2)</f>
        <v/>
      </c>
      <c r="I123" s="36" t="str">
        <f>LEFT('DETALLE DE CONEXIONES'!AK123,3)</f>
        <v/>
      </c>
      <c r="J123" s="36" t="str">
        <f>LEFT('DETALLE DE CONEXIONES'!M123,3)</f>
        <v>3mi</v>
      </c>
      <c r="K123" s="36" t="str">
        <f>IF(LEN('DETALLE DE CONEXIONES'!M123)&lt;12,(RIGHT('DETALLE DE CONEXIONES'!M123,5)),(RIGHT('DETALLE DE CONEXIONES'!M123,6)))</f>
        <v>17seg.</v>
      </c>
      <c r="L123" s="36">
        <f>IF(C123="Saliente Local",(IFERROR((LIMPIA(J123,1)),0)),0)</f>
        <v>3</v>
      </c>
      <c r="M123" s="36">
        <f>IF(C123="Saliente Nacional",(IFERROR((LIMPIA(J123,1)),0)),0)</f>
        <v>0</v>
      </c>
      <c r="N123" s="36">
        <f>IF(C123="Saliente Internacional",(IFERROR((LIMPIA(J123,1)),0)),0)</f>
        <v>0</v>
      </c>
      <c r="O123" s="36">
        <f>IF(C123="Saliente Local",(IFERROR((LIMPIA(K123,1)),0)),0)</f>
        <v>17</v>
      </c>
      <c r="P123" s="36">
        <f>IF(C123="Saliente Nacional",(IFERROR((LIMPIA(K123,1)),0)),0)</f>
        <v>0</v>
      </c>
      <c r="Q123" s="36">
        <f>IF(C123="Saliente Internacional",(IFERROR((LIMPIA(K123,1)),0)),0)</f>
        <v>0</v>
      </c>
      <c r="R123" s="36">
        <f t="shared" si="4"/>
        <v>4</v>
      </c>
      <c r="S123" s="36">
        <f t="shared" si="5"/>
        <v>0</v>
      </c>
    </row>
    <row r="124" spans="1:19" x14ac:dyDescent="0.25">
      <c r="A124" s="101">
        <f>'DETALLE DE CONEXIONES'!P124</f>
        <v>0</v>
      </c>
      <c r="B124" s="36" t="str">
        <f>'DETALLE DE CONEXIONES'!I124</f>
        <v>SALIENTE</v>
      </c>
      <c r="C124" s="36" t="str">
        <f>'DETALLE DE CONEXIONES'!BB124</f>
        <v>Saliente Local</v>
      </c>
      <c r="D124" s="36" t="str">
        <f>'DETALLE DE CONEXIONES'!E124</f>
        <v>999XXX9515</v>
      </c>
      <c r="E124" s="36">
        <f t="shared" si="3"/>
        <v>10</v>
      </c>
      <c r="F124" s="36">
        <f>IFERROR(LIMPIA('DETALLE DE CONEXIONES'!N124,1),0)</f>
        <v>1</v>
      </c>
      <c r="G124" s="36" t="str">
        <f>LEFT('DETALLE DE CONEXIONES'!BE124,3)</f>
        <v>NOF</v>
      </c>
      <c r="H124" s="36" t="str">
        <f>RIGHT('DETALLE DE CONEXIONES'!AK124,2)</f>
        <v/>
      </c>
      <c r="I124" s="36" t="str">
        <f>LEFT('DETALLE DE CONEXIONES'!AK124,3)</f>
        <v/>
      </c>
      <c r="J124" s="36" t="str">
        <f>LEFT('DETALLE DE CONEXIONES'!M124,3)</f>
        <v>0mi</v>
      </c>
      <c r="K124" s="36" t="str">
        <f>IF(LEN('DETALLE DE CONEXIONES'!M124)&lt;12,(RIGHT('DETALLE DE CONEXIONES'!M124,5)),(RIGHT('DETALLE DE CONEXIONES'!M124,6)))</f>
        <v>38seg.</v>
      </c>
      <c r="L124" s="36">
        <f>IF(C124="Saliente Local",(IFERROR((LIMPIA(J124,1)),0)),0)</f>
        <v>0</v>
      </c>
      <c r="M124" s="36">
        <f>IF(C124="Saliente Nacional",(IFERROR((LIMPIA(J124,1)),0)),0)</f>
        <v>0</v>
      </c>
      <c r="N124" s="36">
        <f>IF(C124="Saliente Internacional",(IFERROR((LIMPIA(J124,1)),0)),0)</f>
        <v>0</v>
      </c>
      <c r="O124" s="36">
        <f>IF(C124="Saliente Local",(IFERROR((LIMPIA(K124,1)),0)),0)</f>
        <v>38</v>
      </c>
      <c r="P124" s="36">
        <f>IF(C124="Saliente Nacional",(IFERROR((LIMPIA(K124,1)),0)),0)</f>
        <v>0</v>
      </c>
      <c r="Q124" s="36">
        <f>IF(C124="Saliente Internacional",(IFERROR((LIMPIA(K124,1)),0)),0)</f>
        <v>0</v>
      </c>
      <c r="R124" s="36">
        <f t="shared" si="4"/>
        <v>1</v>
      </c>
      <c r="S124" s="36">
        <f t="shared" si="5"/>
        <v>0</v>
      </c>
    </row>
    <row r="125" spans="1:19" x14ac:dyDescent="0.25">
      <c r="A125" s="101">
        <f>'DETALLE DE CONEXIONES'!P125</f>
        <v>0</v>
      </c>
      <c r="B125" s="36" t="str">
        <f>'DETALLE DE CONEXIONES'!I125</f>
        <v>SALIENTE</v>
      </c>
      <c r="C125" s="36" t="str">
        <f>'DETALLE DE CONEXIONES'!BB125</f>
        <v>Saliente Local</v>
      </c>
      <c r="D125" s="36" t="str">
        <f>'DETALLE DE CONEXIONES'!E125</f>
        <v>999XXX8450</v>
      </c>
      <c r="E125" s="36">
        <f t="shared" si="3"/>
        <v>10</v>
      </c>
      <c r="F125" s="36">
        <f>IFERROR(LIMPIA('DETALLE DE CONEXIONES'!N125,1),0)</f>
        <v>1</v>
      </c>
      <c r="G125" s="36" t="str">
        <f>LEFT('DETALLE DE CONEXIONES'!BE125,3)</f>
        <v>NOF</v>
      </c>
      <c r="H125" s="36" t="str">
        <f>RIGHT('DETALLE DE CONEXIONES'!AK125,2)</f>
        <v/>
      </c>
      <c r="I125" s="36" t="str">
        <f>LEFT('DETALLE DE CONEXIONES'!AK125,3)</f>
        <v/>
      </c>
      <c r="J125" s="36" t="str">
        <f>LEFT('DETALLE DE CONEXIONES'!M125,3)</f>
        <v>0mi</v>
      </c>
      <c r="K125" s="36" t="str">
        <f>IF(LEN('DETALLE DE CONEXIONES'!M125)&lt;12,(RIGHT('DETALLE DE CONEXIONES'!M125,5)),(RIGHT('DETALLE DE CONEXIONES'!M125,6)))</f>
        <v>33seg.</v>
      </c>
      <c r="L125" s="36">
        <f>IF(C125="Saliente Local",(IFERROR((LIMPIA(J125,1)),0)),0)</f>
        <v>0</v>
      </c>
      <c r="M125" s="36">
        <f>IF(C125="Saliente Nacional",(IFERROR((LIMPIA(J125,1)),0)),0)</f>
        <v>0</v>
      </c>
      <c r="N125" s="36">
        <f>IF(C125="Saliente Internacional",(IFERROR((LIMPIA(J125,1)),0)),0)</f>
        <v>0</v>
      </c>
      <c r="O125" s="36">
        <f>IF(C125="Saliente Local",(IFERROR((LIMPIA(K125,1)),0)),0)</f>
        <v>33</v>
      </c>
      <c r="P125" s="36">
        <f>IF(C125="Saliente Nacional",(IFERROR((LIMPIA(K125,1)),0)),0)</f>
        <v>0</v>
      </c>
      <c r="Q125" s="36">
        <f>IF(C125="Saliente Internacional",(IFERROR((LIMPIA(K125,1)),0)),0)</f>
        <v>0</v>
      </c>
      <c r="R125" s="36">
        <f t="shared" si="4"/>
        <v>1</v>
      </c>
      <c r="S125" s="36">
        <f t="shared" si="5"/>
        <v>0</v>
      </c>
    </row>
    <row r="126" spans="1:19" x14ac:dyDescent="0.25">
      <c r="A126" s="101">
        <f>'DETALLE DE CONEXIONES'!P126</f>
        <v>0</v>
      </c>
      <c r="B126" s="36" t="str">
        <f>'DETALLE DE CONEXIONES'!I126</f>
        <v>GPRS</v>
      </c>
      <c r="C126" s="36" t="str">
        <f>'DETALLE DE CONEXIONES'!BB126</f>
        <v>MENSAJERO</v>
      </c>
      <c r="D126" s="36" t="str">
        <f>'DETALLE DE CONEXIONES'!E126</f>
        <v>internet.itelcelXXXm-3G</v>
      </c>
      <c r="E126" s="36">
        <f t="shared" si="3"/>
        <v>23</v>
      </c>
      <c r="F126" s="36">
        <f>IFERROR(LIMPIA('DETALLE DE CONEXIONES'!N126,1),0)</f>
        <v>0</v>
      </c>
      <c r="G126" s="36" t="str">
        <f>LEFT('DETALLE DE CONEXIONES'!BE126,3)</f>
        <v/>
      </c>
      <c r="H126" s="36" t="str">
        <f>RIGHT('DETALLE DE CONEXIONES'!AK126,2)</f>
        <v>-1</v>
      </c>
      <c r="I126" s="36" t="str">
        <f>LEFT('DETALLE DE CONEXIONES'!AK126,3)</f>
        <v>MEN</v>
      </c>
      <c r="J126" s="36" t="str">
        <f>LEFT('DETALLE DE CONEXIONES'!M126,3)</f>
        <v>0mi</v>
      </c>
      <c r="K126" s="36" t="str">
        <f>IF(LEN('DETALLE DE CONEXIONES'!M126)&lt;12,(RIGHT('DETALLE DE CONEXIONES'!M126,5)),(RIGHT('DETALLE DE CONEXIONES'!M126,6)))</f>
        <v xml:space="preserve">min. </v>
      </c>
      <c r="L126" s="36">
        <f>IF(C126="Saliente Local",(IFERROR((LIMPIA(J126,1)),0)),0)</f>
        <v>0</v>
      </c>
      <c r="M126" s="36">
        <f>IF(C126="Saliente Nacional",(IFERROR((LIMPIA(J126,1)),0)),0)</f>
        <v>0</v>
      </c>
      <c r="N126" s="36">
        <f>IF(C126="Saliente Internacional",(IFERROR((LIMPIA(J126,1)),0)),0)</f>
        <v>0</v>
      </c>
      <c r="O126" s="36">
        <f>IF(C126="Saliente Local",(IFERROR((LIMPIA(K126,1)),0)),0)</f>
        <v>0</v>
      </c>
      <c r="P126" s="36">
        <f>IF(C126="Saliente Nacional",(IFERROR((LIMPIA(K126,1)),0)),0)</f>
        <v>0</v>
      </c>
      <c r="Q126" s="36">
        <f>IF(C126="Saliente Internacional",(IFERROR((LIMPIA(K126,1)),0)),0)</f>
        <v>0</v>
      </c>
      <c r="R126" s="36">
        <f t="shared" si="4"/>
        <v>0</v>
      </c>
      <c r="S126" s="36">
        <f t="shared" si="5"/>
        <v>0</v>
      </c>
    </row>
    <row r="127" spans="1:19" x14ac:dyDescent="0.25">
      <c r="A127" s="101">
        <f>'DETALLE DE CONEXIONES'!P127</f>
        <v>0</v>
      </c>
      <c r="B127" s="36" t="str">
        <f>'DETALLE DE CONEXIONES'!I127</f>
        <v>GPRS</v>
      </c>
      <c r="C127" s="36" t="str">
        <f>'DETALLE DE CONEXIONES'!BB127</f>
        <v>RS</v>
      </c>
      <c r="D127" s="36" t="str">
        <f>'DETALLE DE CONEXIONES'!E127</f>
        <v>internet.itelcel.coXXXGLTE</v>
      </c>
      <c r="E127" s="36">
        <f t="shared" si="3"/>
        <v>26</v>
      </c>
      <c r="F127" s="36">
        <f>IFERROR(LIMPIA('DETALLE DE CONEXIONES'!N127,1),0)</f>
        <v>0</v>
      </c>
      <c r="G127" s="36" t="str">
        <f>LEFT('DETALLE DE CONEXIONES'!BE127,3)</f>
        <v/>
      </c>
      <c r="H127" s="36" t="str">
        <f>RIGHT('DETALLE DE CONEXIONES'!AK127,2)</f>
        <v>-1</v>
      </c>
      <c r="I127" s="36" t="str">
        <f>LEFT('DETALLE DE CONEXIONES'!AK127,3)</f>
        <v>RS;</v>
      </c>
      <c r="J127" s="36" t="str">
        <f>LEFT('DETALLE DE CONEXIONES'!M127,3)</f>
        <v>0mi</v>
      </c>
      <c r="K127" s="36" t="str">
        <f>IF(LEN('DETALLE DE CONEXIONES'!M127)&lt;12,(RIGHT('DETALLE DE CONEXIONES'!M127,5)),(RIGHT('DETALLE DE CONEXIONES'!M127,6)))</f>
        <v xml:space="preserve">min. </v>
      </c>
      <c r="L127" s="36">
        <f>IF(C127="Saliente Local",(IFERROR((LIMPIA(J127,1)),0)),0)</f>
        <v>0</v>
      </c>
      <c r="M127" s="36">
        <f>IF(C127="Saliente Nacional",(IFERROR((LIMPIA(J127,1)),0)),0)</f>
        <v>0</v>
      </c>
      <c r="N127" s="36">
        <f>IF(C127="Saliente Internacional",(IFERROR((LIMPIA(J127,1)),0)),0)</f>
        <v>0</v>
      </c>
      <c r="O127" s="36">
        <f>IF(C127="Saliente Local",(IFERROR((LIMPIA(K127,1)),0)),0)</f>
        <v>0</v>
      </c>
      <c r="P127" s="36">
        <f>IF(C127="Saliente Nacional",(IFERROR((LIMPIA(K127,1)),0)),0)</f>
        <v>0</v>
      </c>
      <c r="Q127" s="36">
        <f>IF(C127="Saliente Internacional",(IFERROR((LIMPIA(K127,1)),0)),0)</f>
        <v>0</v>
      </c>
      <c r="R127" s="36">
        <f t="shared" si="4"/>
        <v>0</v>
      </c>
      <c r="S127" s="36">
        <f t="shared" si="5"/>
        <v>0</v>
      </c>
    </row>
    <row r="128" spans="1:19" x14ac:dyDescent="0.25">
      <c r="A128" s="101">
        <f>'DETALLE DE CONEXIONES'!P128</f>
        <v>0</v>
      </c>
      <c r="B128" s="36" t="str">
        <f>'DETALLE DE CONEXIONES'!I128</f>
        <v>GPRS</v>
      </c>
      <c r="C128" s="36" t="str">
        <f>'DETALLE DE CONEXIONES'!BB128</f>
        <v>INTERNET</v>
      </c>
      <c r="D128" s="36" t="str">
        <f>'DETALLE DE CONEXIONES'!E128</f>
        <v>internet.itelcel.coXXXGLTE</v>
      </c>
      <c r="E128" s="36">
        <f t="shared" si="3"/>
        <v>26</v>
      </c>
      <c r="F128" s="36">
        <f>IFERROR(LIMPIA('DETALLE DE CONEXIONES'!N128,1),0)</f>
        <v>0</v>
      </c>
      <c r="G128" s="36" t="str">
        <f>LEFT('DETALLE DE CONEXIONES'!BE128,3)</f>
        <v/>
      </c>
      <c r="H128" s="36" t="str">
        <f>RIGHT('DETALLE DE CONEXIONES'!AK128,2)</f>
        <v>-1</v>
      </c>
      <c r="I128" s="36" t="str">
        <f>LEFT('DETALLE DE CONEXIONES'!AK128,3)</f>
        <v>INT</v>
      </c>
      <c r="J128" s="36" t="str">
        <f>LEFT('DETALLE DE CONEXIONES'!M128,3)</f>
        <v>0mi</v>
      </c>
      <c r="K128" s="36" t="str">
        <f>IF(LEN('DETALLE DE CONEXIONES'!M128)&lt;12,(RIGHT('DETALLE DE CONEXIONES'!M128,5)),(RIGHT('DETALLE DE CONEXIONES'!M128,6)))</f>
        <v xml:space="preserve">min. </v>
      </c>
      <c r="L128" s="36">
        <f>IF(C128="Saliente Local",(IFERROR((LIMPIA(J128,1)),0)),0)</f>
        <v>0</v>
      </c>
      <c r="M128" s="36">
        <f>IF(C128="Saliente Nacional",(IFERROR((LIMPIA(J128,1)),0)),0)</f>
        <v>0</v>
      </c>
      <c r="N128" s="36">
        <f>IF(C128="Saliente Internacional",(IFERROR((LIMPIA(J128,1)),0)),0)</f>
        <v>0</v>
      </c>
      <c r="O128" s="36">
        <f>IF(C128="Saliente Local",(IFERROR((LIMPIA(K128,1)),0)),0)</f>
        <v>0</v>
      </c>
      <c r="P128" s="36">
        <f>IF(C128="Saliente Nacional",(IFERROR((LIMPIA(K128,1)),0)),0)</f>
        <v>0</v>
      </c>
      <c r="Q128" s="36">
        <f>IF(C128="Saliente Internacional",(IFERROR((LIMPIA(K128,1)),0)),0)</f>
        <v>0</v>
      </c>
      <c r="R128" s="36">
        <f t="shared" si="4"/>
        <v>0</v>
      </c>
      <c r="S128" s="36">
        <f t="shared" si="5"/>
        <v>0</v>
      </c>
    </row>
    <row r="129" spans="1:19" x14ac:dyDescent="0.25">
      <c r="A129" s="101">
        <f>'DETALLE DE CONEXIONES'!P129</f>
        <v>0</v>
      </c>
      <c r="B129" s="36" t="str">
        <f>'DETALLE DE CONEXIONES'!I129</f>
        <v>GPRS</v>
      </c>
      <c r="C129" s="36" t="str">
        <f>'DETALLE DE CONEXIONES'!BB129</f>
        <v>VIDEO</v>
      </c>
      <c r="D129" s="36" t="str">
        <f>'DETALLE DE CONEXIONES'!E129</f>
        <v>internet.itelcelXXXm-3G</v>
      </c>
      <c r="E129" s="36">
        <f t="shared" si="3"/>
        <v>23</v>
      </c>
      <c r="F129" s="36">
        <f>IFERROR(LIMPIA('DETALLE DE CONEXIONES'!N129,1),0)</f>
        <v>0</v>
      </c>
      <c r="G129" s="36" t="str">
        <f>LEFT('DETALLE DE CONEXIONES'!BE129,3)</f>
        <v/>
      </c>
      <c r="H129" s="36" t="str">
        <f>RIGHT('DETALLE DE CONEXIONES'!AK129,2)</f>
        <v>-1</v>
      </c>
      <c r="I129" s="36" t="str">
        <f>LEFT('DETALLE DE CONEXIONES'!AK129,3)</f>
        <v>VID</v>
      </c>
      <c r="J129" s="36" t="str">
        <f>LEFT('DETALLE DE CONEXIONES'!M129,3)</f>
        <v>0mi</v>
      </c>
      <c r="K129" s="36" t="str">
        <f>IF(LEN('DETALLE DE CONEXIONES'!M129)&lt;12,(RIGHT('DETALLE DE CONEXIONES'!M129,5)),(RIGHT('DETALLE DE CONEXIONES'!M129,6)))</f>
        <v xml:space="preserve">min. </v>
      </c>
      <c r="L129" s="36">
        <f>IF(C129="Saliente Local",(IFERROR((LIMPIA(J129,1)),0)),0)</f>
        <v>0</v>
      </c>
      <c r="M129" s="36">
        <f>IF(C129="Saliente Nacional",(IFERROR((LIMPIA(J129,1)),0)),0)</f>
        <v>0</v>
      </c>
      <c r="N129" s="36">
        <f>IF(C129="Saliente Internacional",(IFERROR((LIMPIA(J129,1)),0)),0)</f>
        <v>0</v>
      </c>
      <c r="O129" s="36">
        <f>IF(C129="Saliente Local",(IFERROR((LIMPIA(K129,1)),0)),0)</f>
        <v>0</v>
      </c>
      <c r="P129" s="36">
        <f>IF(C129="Saliente Nacional",(IFERROR((LIMPIA(K129,1)),0)),0)</f>
        <v>0</v>
      </c>
      <c r="Q129" s="36">
        <f>IF(C129="Saliente Internacional",(IFERROR((LIMPIA(K129,1)),0)),0)</f>
        <v>0</v>
      </c>
      <c r="R129" s="36">
        <f t="shared" si="4"/>
        <v>0</v>
      </c>
      <c r="S129" s="36">
        <f t="shared" si="5"/>
        <v>0</v>
      </c>
    </row>
    <row r="130" spans="1:19" x14ac:dyDescent="0.25">
      <c r="A130" s="101">
        <f>'DETALLE DE CONEXIONES'!P130</f>
        <v>0</v>
      </c>
      <c r="B130" s="36" t="str">
        <f>'DETALLE DE CONEXIONES'!I130</f>
        <v>GPRS</v>
      </c>
      <c r="C130" s="36" t="str">
        <f>'DETALLE DE CONEXIONES'!BB130</f>
        <v>INTERNET</v>
      </c>
      <c r="D130" s="36" t="str">
        <f>'DETALLE DE CONEXIONES'!E130</f>
        <v>internet.itelcelXXXm-3G</v>
      </c>
      <c r="E130" s="36">
        <f t="shared" si="3"/>
        <v>23</v>
      </c>
      <c r="F130" s="36">
        <f>IFERROR(LIMPIA('DETALLE DE CONEXIONES'!N130,1),0)</f>
        <v>0</v>
      </c>
      <c r="G130" s="36" t="str">
        <f>LEFT('DETALLE DE CONEXIONES'!BE130,3)</f>
        <v/>
      </c>
      <c r="H130" s="36" t="str">
        <f>RIGHT('DETALLE DE CONEXIONES'!AK130,2)</f>
        <v>-1</v>
      </c>
      <c r="I130" s="36" t="str">
        <f>LEFT('DETALLE DE CONEXIONES'!AK130,3)</f>
        <v>INT</v>
      </c>
      <c r="J130" s="36" t="str">
        <f>LEFT('DETALLE DE CONEXIONES'!M130,3)</f>
        <v>0mi</v>
      </c>
      <c r="K130" s="36" t="str">
        <f>IF(LEN('DETALLE DE CONEXIONES'!M130)&lt;12,(RIGHT('DETALLE DE CONEXIONES'!M130,5)),(RIGHT('DETALLE DE CONEXIONES'!M130,6)))</f>
        <v xml:space="preserve">min. </v>
      </c>
      <c r="L130" s="36">
        <f>IF(C130="Saliente Local",(IFERROR((LIMPIA(J130,1)),0)),0)</f>
        <v>0</v>
      </c>
      <c r="M130" s="36">
        <f>IF(C130="Saliente Nacional",(IFERROR((LIMPIA(J130,1)),0)),0)</f>
        <v>0</v>
      </c>
      <c r="N130" s="36">
        <f>IF(C130="Saliente Internacional",(IFERROR((LIMPIA(J130,1)),0)),0)</f>
        <v>0</v>
      </c>
      <c r="O130" s="36">
        <f>IF(C130="Saliente Local",(IFERROR((LIMPIA(K130,1)),0)),0)</f>
        <v>0</v>
      </c>
      <c r="P130" s="36">
        <f>IF(C130="Saliente Nacional",(IFERROR((LIMPIA(K130,1)),0)),0)</f>
        <v>0</v>
      </c>
      <c r="Q130" s="36">
        <f>IF(C130="Saliente Internacional",(IFERROR((LIMPIA(K130,1)),0)),0)</f>
        <v>0</v>
      </c>
      <c r="R130" s="36">
        <f t="shared" si="4"/>
        <v>0</v>
      </c>
      <c r="S130" s="36">
        <f t="shared" si="5"/>
        <v>0</v>
      </c>
    </row>
    <row r="131" spans="1:19" x14ac:dyDescent="0.25">
      <c r="A131" s="101">
        <f>'DETALLE DE CONEXIONES'!P131</f>
        <v>0</v>
      </c>
      <c r="B131" s="36" t="str">
        <f>'DETALLE DE CONEXIONES'!I131</f>
        <v>GPRS</v>
      </c>
      <c r="C131" s="36" t="str">
        <f>'DETALLE DE CONEXIONES'!BB131</f>
        <v>RS</v>
      </c>
      <c r="D131" s="36" t="str">
        <f>'DETALLE DE CONEXIONES'!E131</f>
        <v>internet.itelcelXXXm-3G</v>
      </c>
      <c r="E131" s="36">
        <f t="shared" ref="E131:E194" si="6">LEN(D131)</f>
        <v>23</v>
      </c>
      <c r="F131" s="36">
        <f>IFERROR(LIMPIA('DETALLE DE CONEXIONES'!N131,1),0)</f>
        <v>0</v>
      </c>
      <c r="G131" s="36" t="str">
        <f>LEFT('DETALLE DE CONEXIONES'!BE131,3)</f>
        <v/>
      </c>
      <c r="H131" s="36" t="str">
        <f>RIGHT('DETALLE DE CONEXIONES'!AK131,2)</f>
        <v>-1</v>
      </c>
      <c r="I131" s="36" t="str">
        <f>LEFT('DETALLE DE CONEXIONES'!AK131,3)</f>
        <v>RS;</v>
      </c>
      <c r="J131" s="36" t="str">
        <f>LEFT('DETALLE DE CONEXIONES'!M131,3)</f>
        <v>0mi</v>
      </c>
      <c r="K131" s="36" t="str">
        <f>IF(LEN('DETALLE DE CONEXIONES'!M131)&lt;12,(RIGHT('DETALLE DE CONEXIONES'!M131,5)),(RIGHT('DETALLE DE CONEXIONES'!M131,6)))</f>
        <v xml:space="preserve">min. </v>
      </c>
      <c r="L131" s="36">
        <f>IF(C131="Saliente Local",(IFERROR((LIMPIA(J131,1)),0)),0)</f>
        <v>0</v>
      </c>
      <c r="M131" s="36">
        <f>IF(C131="Saliente Nacional",(IFERROR((LIMPIA(J131,1)),0)),0)</f>
        <v>0</v>
      </c>
      <c r="N131" s="36">
        <f>IF(C131="Saliente Internacional",(IFERROR((LIMPIA(J131,1)),0)),0)</f>
        <v>0</v>
      </c>
      <c r="O131" s="36">
        <f>IF(C131="Saliente Local",(IFERROR((LIMPIA(K131,1)),0)),0)</f>
        <v>0</v>
      </c>
      <c r="P131" s="36">
        <f>IF(C131="Saliente Nacional",(IFERROR((LIMPIA(K131,1)),0)),0)</f>
        <v>0</v>
      </c>
      <c r="Q131" s="36">
        <f>IF(C131="Saliente Internacional",(IFERROR((LIMPIA(K131,1)),0)),0)</f>
        <v>0</v>
      </c>
      <c r="R131" s="36">
        <f t="shared" ref="R131:R194" si="7">IF(SUM(O131:P131)&gt;0,(L131+M131+1),(L131+M131))</f>
        <v>0</v>
      </c>
      <c r="S131" s="36">
        <f t="shared" ref="S131:S194" si="8">IF(Q131&gt;0,N131+1,N131)</f>
        <v>0</v>
      </c>
    </row>
    <row r="132" spans="1:19" x14ac:dyDescent="0.25">
      <c r="A132" s="101">
        <f>'DETALLE DE CONEXIONES'!P132</f>
        <v>0</v>
      </c>
      <c r="B132" s="36" t="str">
        <f>'DETALLE DE CONEXIONES'!I132</f>
        <v>ENTRANTE</v>
      </c>
      <c r="C132" s="36" t="str">
        <f>'DETALLE DE CONEXIONES'!BB132</f>
        <v>Entrante Local</v>
      </c>
      <c r="D132" s="36" t="str">
        <f>'DETALLE DE CONEXIONES'!E132</f>
        <v>999XXX1600</v>
      </c>
      <c r="E132" s="36">
        <f t="shared" si="6"/>
        <v>10</v>
      </c>
      <c r="F132" s="36">
        <f>IFERROR(LIMPIA('DETALLE DE CONEXIONES'!N132,1),0)</f>
        <v>2</v>
      </c>
      <c r="G132" s="36" t="str">
        <f>LEFT('DETALLE DE CONEXIONES'!BE132,3)</f>
        <v>NOF</v>
      </c>
      <c r="H132" s="36" t="str">
        <f>RIGHT('DETALLE DE CONEXIONES'!AK132,2)</f>
        <v/>
      </c>
      <c r="I132" s="36" t="str">
        <f>LEFT('DETALLE DE CONEXIONES'!AK132,3)</f>
        <v/>
      </c>
      <c r="J132" s="36" t="str">
        <f>LEFT('DETALLE DE CONEXIONES'!M132,3)</f>
        <v>1mi</v>
      </c>
      <c r="K132" s="36" t="str">
        <f>IF(LEN('DETALLE DE CONEXIONES'!M132)&lt;12,(RIGHT('DETALLE DE CONEXIONES'!M132,5)),(RIGHT('DETALLE DE CONEXIONES'!M132,6)))</f>
        <v>13seg.</v>
      </c>
      <c r="L132" s="36">
        <f>IF(C132="Saliente Local",(IFERROR((LIMPIA(J132,1)),0)),0)</f>
        <v>0</v>
      </c>
      <c r="M132" s="36">
        <f>IF(C132="Saliente Nacional",(IFERROR((LIMPIA(J132,1)),0)),0)</f>
        <v>0</v>
      </c>
      <c r="N132" s="36">
        <f>IF(C132="Saliente Internacional",(IFERROR((LIMPIA(J132,1)),0)),0)</f>
        <v>0</v>
      </c>
      <c r="O132" s="36">
        <f>IF(C132="Saliente Local",(IFERROR((LIMPIA(K132,1)),0)),0)</f>
        <v>0</v>
      </c>
      <c r="P132" s="36">
        <f>IF(C132="Saliente Nacional",(IFERROR((LIMPIA(K132,1)),0)),0)</f>
        <v>0</v>
      </c>
      <c r="Q132" s="36">
        <f>IF(C132="Saliente Internacional",(IFERROR((LIMPIA(K132,1)),0)),0)</f>
        <v>0</v>
      </c>
      <c r="R132" s="36">
        <f t="shared" si="7"/>
        <v>0</v>
      </c>
      <c r="S132" s="36">
        <f t="shared" si="8"/>
        <v>0</v>
      </c>
    </row>
    <row r="133" spans="1:19" x14ac:dyDescent="0.25">
      <c r="A133" s="101">
        <f>'DETALLE DE CONEXIONES'!P133</f>
        <v>0</v>
      </c>
      <c r="B133" s="36" t="str">
        <f>'DETALLE DE CONEXIONES'!I133</f>
        <v>SALIENTE</v>
      </c>
      <c r="C133" s="36" t="str">
        <f>'DETALLE DE CONEXIONES'!BB133</f>
        <v>Saliente Local</v>
      </c>
      <c r="D133" s="36" t="str">
        <f>'DETALLE DE CONEXIONES'!E133</f>
        <v>999XXX0001</v>
      </c>
      <c r="E133" s="36">
        <f t="shared" si="6"/>
        <v>10</v>
      </c>
      <c r="F133" s="36">
        <f>IFERROR(LIMPIA('DETALLE DE CONEXIONES'!N133,1),0)</f>
        <v>1</v>
      </c>
      <c r="G133" s="36" t="str">
        <f>LEFT('DETALLE DE CONEXIONES'!BE133,3)</f>
        <v>NOF</v>
      </c>
      <c r="H133" s="36" t="str">
        <f>RIGHT('DETALLE DE CONEXIONES'!AK133,2)</f>
        <v/>
      </c>
      <c r="I133" s="36" t="str">
        <f>LEFT('DETALLE DE CONEXIONES'!AK133,3)</f>
        <v/>
      </c>
      <c r="J133" s="36" t="str">
        <f>LEFT('DETALLE DE CONEXIONES'!M133,3)</f>
        <v>0mi</v>
      </c>
      <c r="K133" s="36" t="str">
        <f>IF(LEN('DETALLE DE CONEXIONES'!M133)&lt;12,(RIGHT('DETALLE DE CONEXIONES'!M133,5)),(RIGHT('DETALLE DE CONEXIONES'!M133,6)))</f>
        <v>48seg.</v>
      </c>
      <c r="L133" s="36">
        <f>IF(C133="Saliente Local",(IFERROR((LIMPIA(J133,1)),0)),0)</f>
        <v>0</v>
      </c>
      <c r="M133" s="36">
        <f>IF(C133="Saliente Nacional",(IFERROR((LIMPIA(J133,1)),0)),0)</f>
        <v>0</v>
      </c>
      <c r="N133" s="36">
        <f>IF(C133="Saliente Internacional",(IFERROR((LIMPIA(J133,1)),0)),0)</f>
        <v>0</v>
      </c>
      <c r="O133" s="36">
        <f>IF(C133="Saliente Local",(IFERROR((LIMPIA(K133,1)),0)),0)</f>
        <v>48</v>
      </c>
      <c r="P133" s="36">
        <f>IF(C133="Saliente Nacional",(IFERROR((LIMPIA(K133,1)),0)),0)</f>
        <v>0</v>
      </c>
      <c r="Q133" s="36">
        <f>IF(C133="Saliente Internacional",(IFERROR((LIMPIA(K133,1)),0)),0)</f>
        <v>0</v>
      </c>
      <c r="R133" s="36">
        <f t="shared" si="7"/>
        <v>1</v>
      </c>
      <c r="S133" s="36">
        <f t="shared" si="8"/>
        <v>0</v>
      </c>
    </row>
    <row r="134" spans="1:19" x14ac:dyDescent="0.25">
      <c r="A134" s="101">
        <f>'DETALLE DE CONEXIONES'!P134</f>
        <v>0</v>
      </c>
      <c r="B134" s="36" t="str">
        <f>'DETALLE DE CONEXIONES'!I134</f>
        <v>MENS.SALIENTE</v>
      </c>
      <c r="C134" s="36" t="str">
        <f>'DETALLE DE CONEXIONES'!BB134</f>
        <v>SMS Enviado</v>
      </c>
      <c r="D134" s="36" t="str">
        <f>'DETALLE DE CONEXIONES'!E134</f>
        <v>999XXX3420</v>
      </c>
      <c r="E134" s="36">
        <f t="shared" si="6"/>
        <v>10</v>
      </c>
      <c r="F134" s="36">
        <f>IFERROR(LIMPIA('DETALLE DE CONEXIONES'!N134,1),0)</f>
        <v>0</v>
      </c>
      <c r="G134" s="36" t="str">
        <f>LEFT('DETALLE DE CONEXIONES'!BE134,3)</f>
        <v>0</v>
      </c>
      <c r="H134" s="36" t="str">
        <f>RIGHT('DETALLE DE CONEXIONES'!AK134,2)</f>
        <v/>
      </c>
      <c r="I134" s="36" t="str">
        <f>LEFT('DETALLE DE CONEXIONES'!AK134,3)</f>
        <v/>
      </c>
      <c r="J134" s="36" t="str">
        <f>LEFT('DETALLE DE CONEXIONES'!M134,3)</f>
        <v>0mi</v>
      </c>
      <c r="K134" s="36" t="str">
        <f>IF(LEN('DETALLE DE CONEXIONES'!M134)&lt;12,(RIGHT('DETALLE DE CONEXIONES'!M134,5)),(RIGHT('DETALLE DE CONEXIONES'!M134,6)))</f>
        <v xml:space="preserve">min. </v>
      </c>
      <c r="L134" s="36">
        <f>IF(C134="Saliente Local",(IFERROR((LIMPIA(J134,1)),0)),0)</f>
        <v>0</v>
      </c>
      <c r="M134" s="36">
        <f>IF(C134="Saliente Nacional",(IFERROR((LIMPIA(J134,1)),0)),0)</f>
        <v>0</v>
      </c>
      <c r="N134" s="36">
        <f>IF(C134="Saliente Internacional",(IFERROR((LIMPIA(J134,1)),0)),0)</f>
        <v>0</v>
      </c>
      <c r="O134" s="36">
        <f>IF(C134="Saliente Local",(IFERROR((LIMPIA(K134,1)),0)),0)</f>
        <v>0</v>
      </c>
      <c r="P134" s="36">
        <f>IF(C134="Saliente Nacional",(IFERROR((LIMPIA(K134,1)),0)),0)</f>
        <v>0</v>
      </c>
      <c r="Q134" s="36">
        <f>IF(C134="Saliente Internacional",(IFERROR((LIMPIA(K134,1)),0)),0)</f>
        <v>0</v>
      </c>
      <c r="R134" s="36">
        <f t="shared" si="7"/>
        <v>0</v>
      </c>
      <c r="S134" s="36">
        <f t="shared" si="8"/>
        <v>0</v>
      </c>
    </row>
    <row r="135" spans="1:19" x14ac:dyDescent="0.25">
      <c r="A135" s="101">
        <f>'DETALLE DE CONEXIONES'!P135</f>
        <v>0</v>
      </c>
      <c r="B135" s="36" t="str">
        <f>'DETALLE DE CONEXIONES'!I135</f>
        <v>SALIENTE</v>
      </c>
      <c r="C135" s="36" t="str">
        <f>'DETALLE DE CONEXIONES'!BB135</f>
        <v>Saliente Local</v>
      </c>
      <c r="D135" s="36" t="str">
        <f>'DETALLE DE CONEXIONES'!E135</f>
        <v>999XXX4516</v>
      </c>
      <c r="E135" s="36">
        <f t="shared" si="6"/>
        <v>10</v>
      </c>
      <c r="F135" s="36">
        <f>IFERROR(LIMPIA('DETALLE DE CONEXIONES'!N135,1),0)</f>
        <v>2</v>
      </c>
      <c r="G135" s="36" t="str">
        <f>LEFT('DETALLE DE CONEXIONES'!BE135,3)</f>
        <v>NOF</v>
      </c>
      <c r="H135" s="36" t="str">
        <f>RIGHT('DETALLE DE CONEXIONES'!AK135,2)</f>
        <v/>
      </c>
      <c r="I135" s="36" t="str">
        <f>LEFT('DETALLE DE CONEXIONES'!AK135,3)</f>
        <v/>
      </c>
      <c r="J135" s="36" t="str">
        <f>LEFT('DETALLE DE CONEXIONES'!M135,3)</f>
        <v>1mi</v>
      </c>
      <c r="K135" s="36" t="str">
        <f>IF(LEN('DETALLE DE CONEXIONES'!M135)&lt;12,(RIGHT('DETALLE DE CONEXIONES'!M135,5)),(RIGHT('DETALLE DE CONEXIONES'!M135,6)))</f>
        <v>35seg.</v>
      </c>
      <c r="L135" s="36">
        <f>IF(C135="Saliente Local",(IFERROR((LIMPIA(J135,1)),0)),0)</f>
        <v>1</v>
      </c>
      <c r="M135" s="36">
        <f>IF(C135="Saliente Nacional",(IFERROR((LIMPIA(J135,1)),0)),0)</f>
        <v>0</v>
      </c>
      <c r="N135" s="36">
        <f>IF(C135="Saliente Internacional",(IFERROR((LIMPIA(J135,1)),0)),0)</f>
        <v>0</v>
      </c>
      <c r="O135" s="36">
        <f>IF(C135="Saliente Local",(IFERROR((LIMPIA(K135,1)),0)),0)</f>
        <v>35</v>
      </c>
      <c r="P135" s="36">
        <f>IF(C135="Saliente Nacional",(IFERROR((LIMPIA(K135,1)),0)),0)</f>
        <v>0</v>
      </c>
      <c r="Q135" s="36">
        <f>IF(C135="Saliente Internacional",(IFERROR((LIMPIA(K135,1)),0)),0)</f>
        <v>0</v>
      </c>
      <c r="R135" s="36">
        <f t="shared" si="7"/>
        <v>2</v>
      </c>
      <c r="S135" s="36">
        <f t="shared" si="8"/>
        <v>0</v>
      </c>
    </row>
    <row r="136" spans="1:19" x14ac:dyDescent="0.25">
      <c r="A136" s="101">
        <f>'DETALLE DE CONEXIONES'!P136</f>
        <v>0</v>
      </c>
      <c r="B136" s="36" t="str">
        <f>'DETALLE DE CONEXIONES'!I136</f>
        <v>SALIENTE</v>
      </c>
      <c r="C136" s="36" t="str">
        <f>'DETALLE DE CONEXIONES'!BB136</f>
        <v>Saliente Local</v>
      </c>
      <c r="D136" s="36" t="str">
        <f>'DETALLE DE CONEXIONES'!E136</f>
        <v>999XXX3420</v>
      </c>
      <c r="E136" s="36">
        <f t="shared" si="6"/>
        <v>10</v>
      </c>
      <c r="F136" s="36">
        <f>IFERROR(LIMPIA('DETALLE DE CONEXIONES'!N136,1),0)</f>
        <v>1</v>
      </c>
      <c r="G136" s="36" t="str">
        <f>LEFT('DETALLE DE CONEXIONES'!BE136,3)</f>
        <v>NOF</v>
      </c>
      <c r="H136" s="36" t="str">
        <f>RIGHT('DETALLE DE CONEXIONES'!AK136,2)</f>
        <v/>
      </c>
      <c r="I136" s="36" t="str">
        <f>LEFT('DETALLE DE CONEXIONES'!AK136,3)</f>
        <v/>
      </c>
      <c r="J136" s="36" t="str">
        <f>LEFT('DETALLE DE CONEXIONES'!M136,3)</f>
        <v>0mi</v>
      </c>
      <c r="K136" s="36" t="str">
        <f>IF(LEN('DETALLE DE CONEXIONES'!M136)&lt;12,(RIGHT('DETALLE DE CONEXIONES'!M136,5)),(RIGHT('DETALLE DE CONEXIONES'!M136,6)))</f>
        <v>47seg.</v>
      </c>
      <c r="L136" s="36">
        <f>IF(C136="Saliente Local",(IFERROR((LIMPIA(J136,1)),0)),0)</f>
        <v>0</v>
      </c>
      <c r="M136" s="36">
        <f>IF(C136="Saliente Nacional",(IFERROR((LIMPIA(J136,1)),0)),0)</f>
        <v>0</v>
      </c>
      <c r="N136" s="36">
        <f>IF(C136="Saliente Internacional",(IFERROR((LIMPIA(J136,1)),0)),0)</f>
        <v>0</v>
      </c>
      <c r="O136" s="36">
        <f>IF(C136="Saliente Local",(IFERROR((LIMPIA(K136,1)),0)),0)</f>
        <v>47</v>
      </c>
      <c r="P136" s="36">
        <f>IF(C136="Saliente Nacional",(IFERROR((LIMPIA(K136,1)),0)),0)</f>
        <v>0</v>
      </c>
      <c r="Q136" s="36">
        <f>IF(C136="Saliente Internacional",(IFERROR((LIMPIA(K136,1)),0)),0)</f>
        <v>0</v>
      </c>
      <c r="R136" s="36">
        <f t="shared" si="7"/>
        <v>1</v>
      </c>
      <c r="S136" s="36">
        <f t="shared" si="8"/>
        <v>0</v>
      </c>
    </row>
    <row r="137" spans="1:19" x14ac:dyDescent="0.25">
      <c r="A137" s="101">
        <f>'DETALLE DE CONEXIONES'!P137</f>
        <v>0</v>
      </c>
      <c r="B137" s="36" t="str">
        <f>'DETALLE DE CONEXIONES'!I137</f>
        <v>SALIENTE</v>
      </c>
      <c r="C137" s="36" t="str">
        <f>'DETALLE DE CONEXIONES'!BB137</f>
        <v>Saliente Local</v>
      </c>
      <c r="D137" s="36" t="str">
        <f>'DETALLE DE CONEXIONES'!E137</f>
        <v>999XXX4516</v>
      </c>
      <c r="E137" s="36">
        <f t="shared" si="6"/>
        <v>10</v>
      </c>
      <c r="F137" s="36">
        <f>IFERROR(LIMPIA('DETALLE DE CONEXIONES'!N137,1),0)</f>
        <v>2</v>
      </c>
      <c r="G137" s="36" t="str">
        <f>LEFT('DETALLE DE CONEXIONES'!BE137,3)</f>
        <v>NOF</v>
      </c>
      <c r="H137" s="36" t="str">
        <f>RIGHT('DETALLE DE CONEXIONES'!AK137,2)</f>
        <v/>
      </c>
      <c r="I137" s="36" t="str">
        <f>LEFT('DETALLE DE CONEXIONES'!AK137,3)</f>
        <v/>
      </c>
      <c r="J137" s="36" t="str">
        <f>LEFT('DETALLE DE CONEXIONES'!M137,3)</f>
        <v>1mi</v>
      </c>
      <c r="K137" s="36" t="str">
        <f>IF(LEN('DETALLE DE CONEXIONES'!M137)&lt;12,(RIGHT('DETALLE DE CONEXIONES'!M137,5)),(RIGHT('DETALLE DE CONEXIONES'!M137,6)))</f>
        <v>9seg.</v>
      </c>
      <c r="L137" s="36">
        <f>IF(C137="Saliente Local",(IFERROR((LIMPIA(J137,1)),0)),0)</f>
        <v>1</v>
      </c>
      <c r="M137" s="36">
        <f>IF(C137="Saliente Nacional",(IFERROR((LIMPIA(J137,1)),0)),0)</f>
        <v>0</v>
      </c>
      <c r="N137" s="36">
        <f>IF(C137="Saliente Internacional",(IFERROR((LIMPIA(J137,1)),0)),0)</f>
        <v>0</v>
      </c>
      <c r="O137" s="36">
        <f>IF(C137="Saliente Local",(IFERROR((LIMPIA(K137,1)),0)),0)</f>
        <v>9</v>
      </c>
      <c r="P137" s="36">
        <f>IF(C137="Saliente Nacional",(IFERROR((LIMPIA(K137,1)),0)),0)</f>
        <v>0</v>
      </c>
      <c r="Q137" s="36">
        <f>IF(C137="Saliente Internacional",(IFERROR((LIMPIA(K137,1)),0)),0)</f>
        <v>0</v>
      </c>
      <c r="R137" s="36">
        <f t="shared" si="7"/>
        <v>2</v>
      </c>
      <c r="S137" s="36">
        <f t="shared" si="8"/>
        <v>0</v>
      </c>
    </row>
    <row r="138" spans="1:19" x14ac:dyDescent="0.25">
      <c r="A138" s="101">
        <f>'DETALLE DE CONEXIONES'!P138</f>
        <v>0</v>
      </c>
      <c r="B138" s="36" t="str">
        <f>'DETALLE DE CONEXIONES'!I138</f>
        <v>SALIENTE</v>
      </c>
      <c r="C138" s="36" t="str">
        <f>'DETALLE DE CONEXIONES'!BB138</f>
        <v>Saliente Local</v>
      </c>
      <c r="D138" s="36" t="str">
        <f>'DETALLE DE CONEXIONES'!E138</f>
        <v>999XXX8450</v>
      </c>
      <c r="E138" s="36">
        <f t="shared" si="6"/>
        <v>10</v>
      </c>
      <c r="F138" s="36">
        <f>IFERROR(LIMPIA('DETALLE DE CONEXIONES'!N138,1),0)</f>
        <v>8</v>
      </c>
      <c r="G138" s="36" t="str">
        <f>LEFT('DETALLE DE CONEXIONES'!BE138,3)</f>
        <v>NOF</v>
      </c>
      <c r="H138" s="36" t="str">
        <f>RIGHT('DETALLE DE CONEXIONES'!AK138,2)</f>
        <v/>
      </c>
      <c r="I138" s="36" t="str">
        <f>LEFT('DETALLE DE CONEXIONES'!AK138,3)</f>
        <v/>
      </c>
      <c r="J138" s="36" t="str">
        <f>LEFT('DETALLE DE CONEXIONES'!M138,3)</f>
        <v>7mi</v>
      </c>
      <c r="K138" s="36" t="str">
        <f>IF(LEN('DETALLE DE CONEXIONES'!M138)&lt;12,(RIGHT('DETALLE DE CONEXIONES'!M138,5)),(RIGHT('DETALLE DE CONEXIONES'!M138,6)))</f>
        <v>20seg.</v>
      </c>
      <c r="L138" s="36">
        <f>IF(C138="Saliente Local",(IFERROR((LIMPIA(J138,1)),0)),0)</f>
        <v>7</v>
      </c>
      <c r="M138" s="36">
        <f>IF(C138="Saliente Nacional",(IFERROR((LIMPIA(J138,1)),0)),0)</f>
        <v>0</v>
      </c>
      <c r="N138" s="36">
        <f>IF(C138="Saliente Internacional",(IFERROR((LIMPIA(J138,1)),0)),0)</f>
        <v>0</v>
      </c>
      <c r="O138" s="36">
        <f>IF(C138="Saliente Local",(IFERROR((LIMPIA(K138,1)),0)),0)</f>
        <v>20</v>
      </c>
      <c r="P138" s="36">
        <f>IF(C138="Saliente Nacional",(IFERROR((LIMPIA(K138,1)),0)),0)</f>
        <v>0</v>
      </c>
      <c r="Q138" s="36">
        <f>IF(C138="Saliente Internacional",(IFERROR((LIMPIA(K138,1)),0)),0)</f>
        <v>0</v>
      </c>
      <c r="R138" s="36">
        <f t="shared" si="7"/>
        <v>8</v>
      </c>
      <c r="S138" s="36">
        <f t="shared" si="8"/>
        <v>0</v>
      </c>
    </row>
    <row r="139" spans="1:19" x14ac:dyDescent="0.25">
      <c r="A139" s="101">
        <f>'DETALLE DE CONEXIONES'!P139</f>
        <v>0</v>
      </c>
      <c r="B139" s="36" t="str">
        <f>'DETALLE DE CONEXIONES'!I139</f>
        <v>GPRS</v>
      </c>
      <c r="C139" s="36" t="str">
        <f>'DETALLE DE CONEXIONES'!BB139</f>
        <v>INTERNET</v>
      </c>
      <c r="D139" s="36" t="str">
        <f>'DETALLE DE CONEXIONES'!E139</f>
        <v>internet.itelcelXXXm-3G</v>
      </c>
      <c r="E139" s="36">
        <f t="shared" si="6"/>
        <v>23</v>
      </c>
      <c r="F139" s="36">
        <f>IFERROR(LIMPIA('DETALLE DE CONEXIONES'!N139,1),0)</f>
        <v>0</v>
      </c>
      <c r="G139" s="36" t="str">
        <f>LEFT('DETALLE DE CONEXIONES'!BE139,3)</f>
        <v/>
      </c>
      <c r="H139" s="36" t="str">
        <f>RIGHT('DETALLE DE CONEXIONES'!AK139,2)</f>
        <v>-1</v>
      </c>
      <c r="I139" s="36" t="str">
        <f>LEFT('DETALLE DE CONEXIONES'!AK139,3)</f>
        <v>INT</v>
      </c>
      <c r="J139" s="36" t="str">
        <f>LEFT('DETALLE DE CONEXIONES'!M139,3)</f>
        <v>0mi</v>
      </c>
      <c r="K139" s="36" t="str">
        <f>IF(LEN('DETALLE DE CONEXIONES'!M139)&lt;12,(RIGHT('DETALLE DE CONEXIONES'!M139,5)),(RIGHT('DETALLE DE CONEXIONES'!M139,6)))</f>
        <v xml:space="preserve">min. </v>
      </c>
      <c r="L139" s="36">
        <f>IF(C139="Saliente Local",(IFERROR((LIMPIA(J139,1)),0)),0)</f>
        <v>0</v>
      </c>
      <c r="M139" s="36">
        <f>IF(C139="Saliente Nacional",(IFERROR((LIMPIA(J139,1)),0)),0)</f>
        <v>0</v>
      </c>
      <c r="N139" s="36">
        <f>IF(C139="Saliente Internacional",(IFERROR((LIMPIA(J139,1)),0)),0)</f>
        <v>0</v>
      </c>
      <c r="O139" s="36">
        <f>IF(C139="Saliente Local",(IFERROR((LIMPIA(K139,1)),0)),0)</f>
        <v>0</v>
      </c>
      <c r="P139" s="36">
        <f>IF(C139="Saliente Nacional",(IFERROR((LIMPIA(K139,1)),0)),0)</f>
        <v>0</v>
      </c>
      <c r="Q139" s="36">
        <f>IF(C139="Saliente Internacional",(IFERROR((LIMPIA(K139,1)),0)),0)</f>
        <v>0</v>
      </c>
      <c r="R139" s="36">
        <f t="shared" si="7"/>
        <v>0</v>
      </c>
      <c r="S139" s="36">
        <f t="shared" si="8"/>
        <v>0</v>
      </c>
    </row>
    <row r="140" spans="1:19" x14ac:dyDescent="0.25">
      <c r="A140" s="101">
        <f>'DETALLE DE CONEXIONES'!P140</f>
        <v>0</v>
      </c>
      <c r="B140" s="36" t="str">
        <f>'DETALLE DE CONEXIONES'!I140</f>
        <v>SALIENTE</v>
      </c>
      <c r="C140" s="36" t="str">
        <f>'DETALLE DE CONEXIONES'!BB140</f>
        <v>Saliente Local</v>
      </c>
      <c r="D140" s="36" t="str">
        <f>'DETALLE DE CONEXIONES'!E140</f>
        <v>999XXX3420</v>
      </c>
      <c r="E140" s="36">
        <f t="shared" si="6"/>
        <v>10</v>
      </c>
      <c r="F140" s="36">
        <f>IFERROR(LIMPIA('DETALLE DE CONEXIONES'!N140,1),0)</f>
        <v>6</v>
      </c>
      <c r="G140" s="36" t="str">
        <f>LEFT('DETALLE DE CONEXIONES'!BE140,3)</f>
        <v>NOF</v>
      </c>
      <c r="H140" s="36" t="str">
        <f>RIGHT('DETALLE DE CONEXIONES'!AK140,2)</f>
        <v/>
      </c>
      <c r="I140" s="36" t="str">
        <f>LEFT('DETALLE DE CONEXIONES'!AK140,3)</f>
        <v/>
      </c>
      <c r="J140" s="36" t="str">
        <f>LEFT('DETALLE DE CONEXIONES'!M140,3)</f>
        <v>5mi</v>
      </c>
      <c r="K140" s="36" t="str">
        <f>IF(LEN('DETALLE DE CONEXIONES'!M140)&lt;12,(RIGHT('DETALLE DE CONEXIONES'!M140,5)),(RIGHT('DETALLE DE CONEXIONES'!M140,6)))</f>
        <v>4seg.</v>
      </c>
      <c r="L140" s="36">
        <f>IF(C140="Saliente Local",(IFERROR((LIMPIA(J140,1)),0)),0)</f>
        <v>5</v>
      </c>
      <c r="M140" s="36">
        <f>IF(C140="Saliente Nacional",(IFERROR((LIMPIA(J140,1)),0)),0)</f>
        <v>0</v>
      </c>
      <c r="N140" s="36">
        <f>IF(C140="Saliente Internacional",(IFERROR((LIMPIA(J140,1)),0)),0)</f>
        <v>0</v>
      </c>
      <c r="O140" s="36">
        <f>IF(C140="Saliente Local",(IFERROR((LIMPIA(K140,1)),0)),0)</f>
        <v>4</v>
      </c>
      <c r="P140" s="36">
        <f>IF(C140="Saliente Nacional",(IFERROR((LIMPIA(K140,1)),0)),0)</f>
        <v>0</v>
      </c>
      <c r="Q140" s="36">
        <f>IF(C140="Saliente Internacional",(IFERROR((LIMPIA(K140,1)),0)),0)</f>
        <v>0</v>
      </c>
      <c r="R140" s="36">
        <f t="shared" si="7"/>
        <v>6</v>
      </c>
      <c r="S140" s="36">
        <f t="shared" si="8"/>
        <v>0</v>
      </c>
    </row>
    <row r="141" spans="1:19" x14ac:dyDescent="0.25">
      <c r="A141" s="101">
        <f>'DETALLE DE CONEXIONES'!P141</f>
        <v>0</v>
      </c>
      <c r="B141" s="36" t="str">
        <f>'DETALLE DE CONEXIONES'!I141</f>
        <v>SALIENTE</v>
      </c>
      <c r="C141" s="36" t="str">
        <f>'DETALLE DE CONEXIONES'!BB141</f>
        <v>Saliente Local</v>
      </c>
      <c r="D141" s="36" t="str">
        <f>'DETALLE DE CONEXIONES'!E141</f>
        <v>999XXX3420</v>
      </c>
      <c r="E141" s="36">
        <f t="shared" si="6"/>
        <v>10</v>
      </c>
      <c r="F141" s="36">
        <f>IFERROR(LIMPIA('DETALLE DE CONEXIONES'!N141,1),0)</f>
        <v>8</v>
      </c>
      <c r="G141" s="36" t="str">
        <f>LEFT('DETALLE DE CONEXIONES'!BE141,3)</f>
        <v>NOF</v>
      </c>
      <c r="H141" s="36" t="str">
        <f>RIGHT('DETALLE DE CONEXIONES'!AK141,2)</f>
        <v/>
      </c>
      <c r="I141" s="36" t="str">
        <f>LEFT('DETALLE DE CONEXIONES'!AK141,3)</f>
        <v/>
      </c>
      <c r="J141" s="36" t="str">
        <f>LEFT('DETALLE DE CONEXIONES'!M141,3)</f>
        <v>7mi</v>
      </c>
      <c r="K141" s="36" t="str">
        <f>IF(LEN('DETALLE DE CONEXIONES'!M141)&lt;12,(RIGHT('DETALLE DE CONEXIONES'!M141,5)),(RIGHT('DETALLE DE CONEXIONES'!M141,6)))</f>
        <v>8seg.</v>
      </c>
      <c r="L141" s="36">
        <f>IF(C141="Saliente Local",(IFERROR((LIMPIA(J141,1)),0)),0)</f>
        <v>7</v>
      </c>
      <c r="M141" s="36">
        <f>IF(C141="Saliente Nacional",(IFERROR((LIMPIA(J141,1)),0)),0)</f>
        <v>0</v>
      </c>
      <c r="N141" s="36">
        <f>IF(C141="Saliente Internacional",(IFERROR((LIMPIA(J141,1)),0)),0)</f>
        <v>0</v>
      </c>
      <c r="O141" s="36">
        <f>IF(C141="Saliente Local",(IFERROR((LIMPIA(K141,1)),0)),0)</f>
        <v>8</v>
      </c>
      <c r="P141" s="36">
        <f>IF(C141="Saliente Nacional",(IFERROR((LIMPIA(K141,1)),0)),0)</f>
        <v>0</v>
      </c>
      <c r="Q141" s="36">
        <f>IF(C141="Saliente Internacional",(IFERROR((LIMPIA(K141,1)),0)),0)</f>
        <v>0</v>
      </c>
      <c r="R141" s="36">
        <f t="shared" si="7"/>
        <v>8</v>
      </c>
      <c r="S141" s="36">
        <f t="shared" si="8"/>
        <v>0</v>
      </c>
    </row>
    <row r="142" spans="1:19" x14ac:dyDescent="0.25">
      <c r="A142" s="101">
        <f>'DETALLE DE CONEXIONES'!P142</f>
        <v>0</v>
      </c>
      <c r="B142" s="36" t="str">
        <f>'DETALLE DE CONEXIONES'!I142</f>
        <v>SALIENTE</v>
      </c>
      <c r="C142" s="36" t="str">
        <f>'DETALLE DE CONEXIONES'!BB142</f>
        <v>Saliente Local</v>
      </c>
      <c r="D142" s="36" t="str">
        <f>'DETALLE DE CONEXIONES'!E142</f>
        <v>999XXX3420</v>
      </c>
      <c r="E142" s="36">
        <f t="shared" si="6"/>
        <v>10</v>
      </c>
      <c r="F142" s="36">
        <f>IFERROR(LIMPIA('DETALLE DE CONEXIONES'!N142,1),0)</f>
        <v>3</v>
      </c>
      <c r="G142" s="36" t="str">
        <f>LEFT('DETALLE DE CONEXIONES'!BE142,3)</f>
        <v>NOF</v>
      </c>
      <c r="H142" s="36" t="str">
        <f>RIGHT('DETALLE DE CONEXIONES'!AK142,2)</f>
        <v/>
      </c>
      <c r="I142" s="36" t="str">
        <f>LEFT('DETALLE DE CONEXIONES'!AK142,3)</f>
        <v/>
      </c>
      <c r="J142" s="36" t="str">
        <f>LEFT('DETALLE DE CONEXIONES'!M142,3)</f>
        <v>2mi</v>
      </c>
      <c r="K142" s="36" t="str">
        <f>IF(LEN('DETALLE DE CONEXIONES'!M142)&lt;12,(RIGHT('DETALLE DE CONEXIONES'!M142,5)),(RIGHT('DETALLE DE CONEXIONES'!M142,6)))</f>
        <v>44seg.</v>
      </c>
      <c r="L142" s="36">
        <f>IF(C142="Saliente Local",(IFERROR((LIMPIA(J142,1)),0)),0)</f>
        <v>2</v>
      </c>
      <c r="M142" s="36">
        <f>IF(C142="Saliente Nacional",(IFERROR((LIMPIA(J142,1)),0)),0)</f>
        <v>0</v>
      </c>
      <c r="N142" s="36">
        <f>IF(C142="Saliente Internacional",(IFERROR((LIMPIA(J142,1)),0)),0)</f>
        <v>0</v>
      </c>
      <c r="O142" s="36">
        <f>IF(C142="Saliente Local",(IFERROR((LIMPIA(K142,1)),0)),0)</f>
        <v>44</v>
      </c>
      <c r="P142" s="36">
        <f>IF(C142="Saliente Nacional",(IFERROR((LIMPIA(K142,1)),0)),0)</f>
        <v>0</v>
      </c>
      <c r="Q142" s="36">
        <f>IF(C142="Saliente Internacional",(IFERROR((LIMPIA(K142,1)),0)),0)</f>
        <v>0</v>
      </c>
      <c r="R142" s="36">
        <f t="shared" si="7"/>
        <v>3</v>
      </c>
      <c r="S142" s="36">
        <f t="shared" si="8"/>
        <v>0</v>
      </c>
    </row>
    <row r="143" spans="1:19" x14ac:dyDescent="0.25">
      <c r="A143" s="101">
        <f>'DETALLE DE CONEXIONES'!P143</f>
        <v>0</v>
      </c>
      <c r="B143" s="36" t="str">
        <f>'DETALLE DE CONEXIONES'!I143</f>
        <v>SALIENTE</v>
      </c>
      <c r="C143" s="36" t="str">
        <f>'DETALLE DE CONEXIONES'!BB143</f>
        <v>Saliente Local</v>
      </c>
      <c r="D143" s="36" t="str">
        <f>'DETALLE DE CONEXIONES'!E143</f>
        <v>999XXX3420</v>
      </c>
      <c r="E143" s="36">
        <f t="shared" si="6"/>
        <v>10</v>
      </c>
      <c r="F143" s="36">
        <f>IFERROR(LIMPIA('DETALLE DE CONEXIONES'!N143,1),0)</f>
        <v>3</v>
      </c>
      <c r="G143" s="36" t="str">
        <f>LEFT('DETALLE DE CONEXIONES'!BE143,3)</f>
        <v>NOF</v>
      </c>
      <c r="H143" s="36" t="str">
        <f>RIGHT('DETALLE DE CONEXIONES'!AK143,2)</f>
        <v/>
      </c>
      <c r="I143" s="36" t="str">
        <f>LEFT('DETALLE DE CONEXIONES'!AK143,3)</f>
        <v/>
      </c>
      <c r="J143" s="36" t="str">
        <f>LEFT('DETALLE DE CONEXIONES'!M143,3)</f>
        <v>2mi</v>
      </c>
      <c r="K143" s="36" t="str">
        <f>IF(LEN('DETALLE DE CONEXIONES'!M143)&lt;12,(RIGHT('DETALLE DE CONEXIONES'!M143,5)),(RIGHT('DETALLE DE CONEXIONES'!M143,6)))</f>
        <v>6seg.</v>
      </c>
      <c r="L143" s="36">
        <f>IF(C143="Saliente Local",(IFERROR((LIMPIA(J143,1)),0)),0)</f>
        <v>2</v>
      </c>
      <c r="M143" s="36">
        <f>IF(C143="Saliente Nacional",(IFERROR((LIMPIA(J143,1)),0)),0)</f>
        <v>0</v>
      </c>
      <c r="N143" s="36">
        <f>IF(C143="Saliente Internacional",(IFERROR((LIMPIA(J143,1)),0)),0)</f>
        <v>0</v>
      </c>
      <c r="O143" s="36">
        <f>IF(C143="Saliente Local",(IFERROR((LIMPIA(K143,1)),0)),0)</f>
        <v>6</v>
      </c>
      <c r="P143" s="36">
        <f>IF(C143="Saliente Nacional",(IFERROR((LIMPIA(K143,1)),0)),0)</f>
        <v>0</v>
      </c>
      <c r="Q143" s="36">
        <f>IF(C143="Saliente Internacional",(IFERROR((LIMPIA(K143,1)),0)),0)</f>
        <v>0</v>
      </c>
      <c r="R143" s="36">
        <f t="shared" si="7"/>
        <v>3</v>
      </c>
      <c r="S143" s="36">
        <f t="shared" si="8"/>
        <v>0</v>
      </c>
    </row>
    <row r="144" spans="1:19" x14ac:dyDescent="0.25">
      <c r="A144" s="101">
        <f>'DETALLE DE CONEXIONES'!P144</f>
        <v>0</v>
      </c>
      <c r="B144" s="36" t="str">
        <f>'DETALLE DE CONEXIONES'!I144</f>
        <v>SALIENTE</v>
      </c>
      <c r="C144" s="36" t="str">
        <f>'DETALLE DE CONEXIONES'!BB144</f>
        <v>Saliente Local</v>
      </c>
      <c r="D144" s="36" t="str">
        <f>'DETALLE DE CONEXIONES'!E144</f>
        <v>999XXX3420</v>
      </c>
      <c r="E144" s="36">
        <f t="shared" si="6"/>
        <v>10</v>
      </c>
      <c r="F144" s="36">
        <f>IFERROR(LIMPIA('DETALLE DE CONEXIONES'!N144,1),0)</f>
        <v>1</v>
      </c>
      <c r="G144" s="36" t="str">
        <f>LEFT('DETALLE DE CONEXIONES'!BE144,3)</f>
        <v>NOF</v>
      </c>
      <c r="H144" s="36" t="str">
        <f>RIGHT('DETALLE DE CONEXIONES'!AK144,2)</f>
        <v/>
      </c>
      <c r="I144" s="36" t="str">
        <f>LEFT('DETALLE DE CONEXIONES'!AK144,3)</f>
        <v/>
      </c>
      <c r="J144" s="36" t="str">
        <f>LEFT('DETALLE DE CONEXIONES'!M144,3)</f>
        <v>0mi</v>
      </c>
      <c r="K144" s="36" t="str">
        <f>IF(LEN('DETALLE DE CONEXIONES'!M144)&lt;12,(RIGHT('DETALLE DE CONEXIONES'!M144,5)),(RIGHT('DETALLE DE CONEXIONES'!M144,6)))</f>
        <v>25seg.</v>
      </c>
      <c r="L144" s="36">
        <f>IF(C144="Saliente Local",(IFERROR((LIMPIA(J144,1)),0)),0)</f>
        <v>0</v>
      </c>
      <c r="M144" s="36">
        <f>IF(C144="Saliente Nacional",(IFERROR((LIMPIA(J144,1)),0)),0)</f>
        <v>0</v>
      </c>
      <c r="N144" s="36">
        <f>IF(C144="Saliente Internacional",(IFERROR((LIMPIA(J144,1)),0)),0)</f>
        <v>0</v>
      </c>
      <c r="O144" s="36">
        <f>IF(C144="Saliente Local",(IFERROR((LIMPIA(K144,1)),0)),0)</f>
        <v>25</v>
      </c>
      <c r="P144" s="36">
        <f>IF(C144="Saliente Nacional",(IFERROR((LIMPIA(K144,1)),0)),0)</f>
        <v>0</v>
      </c>
      <c r="Q144" s="36">
        <f>IF(C144="Saliente Internacional",(IFERROR((LIMPIA(K144,1)),0)),0)</f>
        <v>0</v>
      </c>
      <c r="R144" s="36">
        <f t="shared" si="7"/>
        <v>1</v>
      </c>
      <c r="S144" s="36">
        <f t="shared" si="8"/>
        <v>0</v>
      </c>
    </row>
    <row r="145" spans="1:19" x14ac:dyDescent="0.25">
      <c r="A145" s="101">
        <f>'DETALLE DE CONEXIONES'!P145</f>
        <v>0</v>
      </c>
      <c r="B145" s="36" t="str">
        <f>'DETALLE DE CONEXIONES'!I145</f>
        <v>SALIENTE</v>
      </c>
      <c r="C145" s="36" t="str">
        <f>'DETALLE DE CONEXIONES'!BB145</f>
        <v>Saliente Local</v>
      </c>
      <c r="D145" s="36" t="str">
        <f>'DETALLE DE CONEXIONES'!E145</f>
        <v>999XXX3420</v>
      </c>
      <c r="E145" s="36">
        <f t="shared" si="6"/>
        <v>10</v>
      </c>
      <c r="F145" s="36">
        <f>IFERROR(LIMPIA('DETALLE DE CONEXIONES'!N145,1),0)</f>
        <v>2</v>
      </c>
      <c r="G145" s="36" t="str">
        <f>LEFT('DETALLE DE CONEXIONES'!BE145,3)</f>
        <v>NOF</v>
      </c>
      <c r="H145" s="36" t="str">
        <f>RIGHT('DETALLE DE CONEXIONES'!AK145,2)</f>
        <v/>
      </c>
      <c r="I145" s="36" t="str">
        <f>LEFT('DETALLE DE CONEXIONES'!AK145,3)</f>
        <v/>
      </c>
      <c r="J145" s="36" t="str">
        <f>LEFT('DETALLE DE CONEXIONES'!M145,3)</f>
        <v>1mi</v>
      </c>
      <c r="K145" s="36" t="str">
        <f>IF(LEN('DETALLE DE CONEXIONES'!M145)&lt;12,(RIGHT('DETALLE DE CONEXIONES'!M145,5)),(RIGHT('DETALLE DE CONEXIONES'!M145,6)))</f>
        <v>34seg.</v>
      </c>
      <c r="L145" s="36">
        <f>IF(C145="Saliente Local",(IFERROR((LIMPIA(J145,1)),0)),0)</f>
        <v>1</v>
      </c>
      <c r="M145" s="36">
        <f>IF(C145="Saliente Nacional",(IFERROR((LIMPIA(J145,1)),0)),0)</f>
        <v>0</v>
      </c>
      <c r="N145" s="36">
        <f>IF(C145="Saliente Internacional",(IFERROR((LIMPIA(J145,1)),0)),0)</f>
        <v>0</v>
      </c>
      <c r="O145" s="36">
        <f>IF(C145="Saliente Local",(IFERROR((LIMPIA(K145,1)),0)),0)</f>
        <v>34</v>
      </c>
      <c r="P145" s="36">
        <f>IF(C145="Saliente Nacional",(IFERROR((LIMPIA(K145,1)),0)),0)</f>
        <v>0</v>
      </c>
      <c r="Q145" s="36">
        <f>IF(C145="Saliente Internacional",(IFERROR((LIMPIA(K145,1)),0)),0)</f>
        <v>0</v>
      </c>
      <c r="R145" s="36">
        <f t="shared" si="7"/>
        <v>2</v>
      </c>
      <c r="S145" s="36">
        <f t="shared" si="8"/>
        <v>0</v>
      </c>
    </row>
    <row r="146" spans="1:19" x14ac:dyDescent="0.25">
      <c r="A146" s="101">
        <f>'DETALLE DE CONEXIONES'!P146</f>
        <v>0</v>
      </c>
      <c r="B146" s="36" t="str">
        <f>'DETALLE DE CONEXIONES'!I146</f>
        <v>SALIENTE</v>
      </c>
      <c r="C146" s="36" t="str">
        <f>'DETALLE DE CONEXIONES'!BB146</f>
        <v>Saliente Local</v>
      </c>
      <c r="D146" s="36" t="str">
        <f>'DETALLE DE CONEXIONES'!E146</f>
        <v>999XXX3420</v>
      </c>
      <c r="E146" s="36">
        <f t="shared" si="6"/>
        <v>10</v>
      </c>
      <c r="F146" s="36">
        <f>IFERROR(LIMPIA('DETALLE DE CONEXIONES'!N146,1),0)</f>
        <v>1</v>
      </c>
      <c r="G146" s="36" t="str">
        <f>LEFT('DETALLE DE CONEXIONES'!BE146,3)</f>
        <v>NOF</v>
      </c>
      <c r="H146" s="36" t="str">
        <f>RIGHT('DETALLE DE CONEXIONES'!AK146,2)</f>
        <v/>
      </c>
      <c r="I146" s="36" t="str">
        <f>LEFT('DETALLE DE CONEXIONES'!AK146,3)</f>
        <v/>
      </c>
      <c r="J146" s="36" t="str">
        <f>LEFT('DETALLE DE CONEXIONES'!M146,3)</f>
        <v>0mi</v>
      </c>
      <c r="K146" s="36" t="str">
        <f>IF(LEN('DETALLE DE CONEXIONES'!M146)&lt;12,(RIGHT('DETALLE DE CONEXIONES'!M146,5)),(RIGHT('DETALLE DE CONEXIONES'!M146,6)))</f>
        <v>42seg.</v>
      </c>
      <c r="L146" s="36">
        <f>IF(C146="Saliente Local",(IFERROR((LIMPIA(J146,1)),0)),0)</f>
        <v>0</v>
      </c>
      <c r="M146" s="36">
        <f>IF(C146="Saliente Nacional",(IFERROR((LIMPIA(J146,1)),0)),0)</f>
        <v>0</v>
      </c>
      <c r="N146" s="36">
        <f>IF(C146="Saliente Internacional",(IFERROR((LIMPIA(J146,1)),0)),0)</f>
        <v>0</v>
      </c>
      <c r="O146" s="36">
        <f>IF(C146="Saliente Local",(IFERROR((LIMPIA(K146,1)),0)),0)</f>
        <v>42</v>
      </c>
      <c r="P146" s="36">
        <f>IF(C146="Saliente Nacional",(IFERROR((LIMPIA(K146,1)),0)),0)</f>
        <v>0</v>
      </c>
      <c r="Q146" s="36">
        <f>IF(C146="Saliente Internacional",(IFERROR((LIMPIA(K146,1)),0)),0)</f>
        <v>0</v>
      </c>
      <c r="R146" s="36">
        <f t="shared" si="7"/>
        <v>1</v>
      </c>
      <c r="S146" s="36">
        <f t="shared" si="8"/>
        <v>0</v>
      </c>
    </row>
    <row r="147" spans="1:19" x14ac:dyDescent="0.25">
      <c r="A147" s="101">
        <f>'DETALLE DE CONEXIONES'!P147</f>
        <v>0</v>
      </c>
      <c r="B147" s="36" t="str">
        <f>'DETALLE DE CONEXIONES'!I147</f>
        <v>SALIENTE</v>
      </c>
      <c r="C147" s="36" t="str">
        <f>'DETALLE DE CONEXIONES'!BB147</f>
        <v>Saliente Local</v>
      </c>
      <c r="D147" s="36" t="str">
        <f>'DETALLE DE CONEXIONES'!E147</f>
        <v>999XXX3420</v>
      </c>
      <c r="E147" s="36">
        <f t="shared" si="6"/>
        <v>10</v>
      </c>
      <c r="F147" s="36">
        <f>IFERROR(LIMPIA('DETALLE DE CONEXIONES'!N147,1),0)</f>
        <v>1</v>
      </c>
      <c r="G147" s="36" t="str">
        <f>LEFT('DETALLE DE CONEXIONES'!BE147,3)</f>
        <v>NOF</v>
      </c>
      <c r="H147" s="36" t="str">
        <f>RIGHT('DETALLE DE CONEXIONES'!AK147,2)</f>
        <v/>
      </c>
      <c r="I147" s="36" t="str">
        <f>LEFT('DETALLE DE CONEXIONES'!AK147,3)</f>
        <v/>
      </c>
      <c r="J147" s="36" t="str">
        <f>LEFT('DETALLE DE CONEXIONES'!M147,3)</f>
        <v>0mi</v>
      </c>
      <c r="K147" s="36" t="str">
        <f>IF(LEN('DETALLE DE CONEXIONES'!M147)&lt;12,(RIGHT('DETALLE DE CONEXIONES'!M147,5)),(RIGHT('DETALLE DE CONEXIONES'!M147,6)))</f>
        <v>26seg.</v>
      </c>
      <c r="L147" s="36">
        <f>IF(C147="Saliente Local",(IFERROR((LIMPIA(J147,1)),0)),0)</f>
        <v>0</v>
      </c>
      <c r="M147" s="36">
        <f>IF(C147="Saliente Nacional",(IFERROR((LIMPIA(J147,1)),0)),0)</f>
        <v>0</v>
      </c>
      <c r="N147" s="36">
        <f>IF(C147="Saliente Internacional",(IFERROR((LIMPIA(J147,1)),0)),0)</f>
        <v>0</v>
      </c>
      <c r="O147" s="36">
        <f>IF(C147="Saliente Local",(IFERROR((LIMPIA(K147,1)),0)),0)</f>
        <v>26</v>
      </c>
      <c r="P147" s="36">
        <f>IF(C147="Saliente Nacional",(IFERROR((LIMPIA(K147,1)),0)),0)</f>
        <v>0</v>
      </c>
      <c r="Q147" s="36">
        <f>IF(C147="Saliente Internacional",(IFERROR((LIMPIA(K147,1)),0)),0)</f>
        <v>0</v>
      </c>
      <c r="R147" s="36">
        <f t="shared" si="7"/>
        <v>1</v>
      </c>
      <c r="S147" s="36">
        <f t="shared" si="8"/>
        <v>0</v>
      </c>
    </row>
    <row r="148" spans="1:19" x14ac:dyDescent="0.25">
      <c r="A148" s="101">
        <f>'DETALLE DE CONEXIONES'!P148</f>
        <v>0</v>
      </c>
      <c r="B148" s="36" t="str">
        <f>'DETALLE DE CONEXIONES'!I148</f>
        <v>SALIENTE</v>
      </c>
      <c r="C148" s="36" t="str">
        <f>'DETALLE DE CONEXIONES'!BB148</f>
        <v>Saliente Local</v>
      </c>
      <c r="D148" s="36" t="str">
        <f>'DETALLE DE CONEXIONES'!E148</f>
        <v>999XXX3420</v>
      </c>
      <c r="E148" s="36">
        <f t="shared" si="6"/>
        <v>10</v>
      </c>
      <c r="F148" s="36">
        <f>IFERROR(LIMPIA('DETALLE DE CONEXIONES'!N148,1),0)</f>
        <v>2</v>
      </c>
      <c r="G148" s="36" t="str">
        <f>LEFT('DETALLE DE CONEXIONES'!BE148,3)</f>
        <v>NOF</v>
      </c>
      <c r="H148" s="36" t="str">
        <f>RIGHT('DETALLE DE CONEXIONES'!AK148,2)</f>
        <v/>
      </c>
      <c r="I148" s="36" t="str">
        <f>LEFT('DETALLE DE CONEXIONES'!AK148,3)</f>
        <v/>
      </c>
      <c r="J148" s="36" t="str">
        <f>LEFT('DETALLE DE CONEXIONES'!M148,3)</f>
        <v>1mi</v>
      </c>
      <c r="K148" s="36" t="str">
        <f>IF(LEN('DETALLE DE CONEXIONES'!M148)&lt;12,(RIGHT('DETALLE DE CONEXIONES'!M148,5)),(RIGHT('DETALLE DE CONEXIONES'!M148,6)))</f>
        <v>13seg.</v>
      </c>
      <c r="L148" s="36">
        <f>IF(C148="Saliente Local",(IFERROR((LIMPIA(J148,1)),0)),0)</f>
        <v>1</v>
      </c>
      <c r="M148" s="36">
        <f>IF(C148="Saliente Nacional",(IFERROR((LIMPIA(J148,1)),0)),0)</f>
        <v>0</v>
      </c>
      <c r="N148" s="36">
        <f>IF(C148="Saliente Internacional",(IFERROR((LIMPIA(J148,1)),0)),0)</f>
        <v>0</v>
      </c>
      <c r="O148" s="36">
        <f>IF(C148="Saliente Local",(IFERROR((LIMPIA(K148,1)),0)),0)</f>
        <v>13</v>
      </c>
      <c r="P148" s="36">
        <f>IF(C148="Saliente Nacional",(IFERROR((LIMPIA(K148,1)),0)),0)</f>
        <v>0</v>
      </c>
      <c r="Q148" s="36">
        <f>IF(C148="Saliente Internacional",(IFERROR((LIMPIA(K148,1)),0)),0)</f>
        <v>0</v>
      </c>
      <c r="R148" s="36">
        <f t="shared" si="7"/>
        <v>2</v>
      </c>
      <c r="S148" s="36">
        <f t="shared" si="8"/>
        <v>0</v>
      </c>
    </row>
    <row r="149" spans="1:19" x14ac:dyDescent="0.25">
      <c r="A149" s="101">
        <f>'DETALLE DE CONEXIONES'!P149</f>
        <v>0</v>
      </c>
      <c r="B149" s="36" t="str">
        <f>'DETALLE DE CONEXIONES'!I149</f>
        <v>SALIENTE</v>
      </c>
      <c r="C149" s="36" t="str">
        <f>'DETALLE DE CONEXIONES'!BB149</f>
        <v>Saliente Local</v>
      </c>
      <c r="D149" s="36" t="str">
        <f>'DETALLE DE CONEXIONES'!E149</f>
        <v>999XXX3420</v>
      </c>
      <c r="E149" s="36">
        <f t="shared" si="6"/>
        <v>10</v>
      </c>
      <c r="F149" s="36">
        <f>IFERROR(LIMPIA('DETALLE DE CONEXIONES'!N149,1),0)</f>
        <v>1</v>
      </c>
      <c r="G149" s="36" t="str">
        <f>LEFT('DETALLE DE CONEXIONES'!BE149,3)</f>
        <v>NOF</v>
      </c>
      <c r="H149" s="36" t="str">
        <f>RIGHT('DETALLE DE CONEXIONES'!AK149,2)</f>
        <v/>
      </c>
      <c r="I149" s="36" t="str">
        <f>LEFT('DETALLE DE CONEXIONES'!AK149,3)</f>
        <v/>
      </c>
      <c r="J149" s="36" t="str">
        <f>LEFT('DETALLE DE CONEXIONES'!M149,3)</f>
        <v>0mi</v>
      </c>
      <c r="K149" s="36" t="str">
        <f>IF(LEN('DETALLE DE CONEXIONES'!M149)&lt;12,(RIGHT('DETALLE DE CONEXIONES'!M149,5)),(RIGHT('DETALLE DE CONEXIONES'!M149,6)))</f>
        <v>46seg.</v>
      </c>
      <c r="L149" s="36">
        <f>IF(C149="Saliente Local",(IFERROR((LIMPIA(J149,1)),0)),0)</f>
        <v>0</v>
      </c>
      <c r="M149" s="36">
        <f>IF(C149="Saliente Nacional",(IFERROR((LIMPIA(J149,1)),0)),0)</f>
        <v>0</v>
      </c>
      <c r="N149" s="36">
        <f>IF(C149="Saliente Internacional",(IFERROR((LIMPIA(J149,1)),0)),0)</f>
        <v>0</v>
      </c>
      <c r="O149" s="36">
        <f>IF(C149="Saliente Local",(IFERROR((LIMPIA(K149,1)),0)),0)</f>
        <v>46</v>
      </c>
      <c r="P149" s="36">
        <f>IF(C149="Saliente Nacional",(IFERROR((LIMPIA(K149,1)),0)),0)</f>
        <v>0</v>
      </c>
      <c r="Q149" s="36">
        <f>IF(C149="Saliente Internacional",(IFERROR((LIMPIA(K149,1)),0)),0)</f>
        <v>0</v>
      </c>
      <c r="R149" s="36">
        <f t="shared" si="7"/>
        <v>1</v>
      </c>
      <c r="S149" s="36">
        <f t="shared" si="8"/>
        <v>0</v>
      </c>
    </row>
    <row r="150" spans="1:19" x14ac:dyDescent="0.25">
      <c r="A150" s="101">
        <f>'DETALLE DE CONEXIONES'!P150</f>
        <v>0</v>
      </c>
      <c r="B150" s="36" t="str">
        <f>'DETALLE DE CONEXIONES'!I150</f>
        <v>MENS.SALIENTE</v>
      </c>
      <c r="C150" s="36" t="str">
        <f>'DETALLE DE CONEXIONES'!BB150</f>
        <v>SMS Enviado</v>
      </c>
      <c r="D150" s="36" t="str">
        <f>'DETALLE DE CONEXIONES'!E150</f>
        <v>999XXX3420</v>
      </c>
      <c r="E150" s="36">
        <f t="shared" si="6"/>
        <v>10</v>
      </c>
      <c r="F150" s="36">
        <f>IFERROR(LIMPIA('DETALLE DE CONEXIONES'!N150,1),0)</f>
        <v>0</v>
      </c>
      <c r="G150" s="36" t="str">
        <f>LEFT('DETALLE DE CONEXIONES'!BE150,3)</f>
        <v>0</v>
      </c>
      <c r="H150" s="36" t="str">
        <f>RIGHT('DETALLE DE CONEXIONES'!AK150,2)</f>
        <v/>
      </c>
      <c r="I150" s="36" t="str">
        <f>LEFT('DETALLE DE CONEXIONES'!AK150,3)</f>
        <v/>
      </c>
      <c r="J150" s="36" t="str">
        <f>LEFT('DETALLE DE CONEXIONES'!M150,3)</f>
        <v>0mi</v>
      </c>
      <c r="K150" s="36" t="str">
        <f>IF(LEN('DETALLE DE CONEXIONES'!M150)&lt;12,(RIGHT('DETALLE DE CONEXIONES'!M150,5)),(RIGHT('DETALLE DE CONEXIONES'!M150,6)))</f>
        <v xml:space="preserve">min. </v>
      </c>
      <c r="L150" s="36">
        <f>IF(C150="Saliente Local",(IFERROR((LIMPIA(J150,1)),0)),0)</f>
        <v>0</v>
      </c>
      <c r="M150" s="36">
        <f>IF(C150="Saliente Nacional",(IFERROR((LIMPIA(J150,1)),0)),0)</f>
        <v>0</v>
      </c>
      <c r="N150" s="36">
        <f>IF(C150="Saliente Internacional",(IFERROR((LIMPIA(J150,1)),0)),0)</f>
        <v>0</v>
      </c>
      <c r="O150" s="36">
        <f>IF(C150="Saliente Local",(IFERROR((LIMPIA(K150,1)),0)),0)</f>
        <v>0</v>
      </c>
      <c r="P150" s="36">
        <f>IF(C150="Saliente Nacional",(IFERROR((LIMPIA(K150,1)),0)),0)</f>
        <v>0</v>
      </c>
      <c r="Q150" s="36">
        <f>IF(C150="Saliente Internacional",(IFERROR((LIMPIA(K150,1)),0)),0)</f>
        <v>0</v>
      </c>
      <c r="R150" s="36">
        <f t="shared" si="7"/>
        <v>0</v>
      </c>
      <c r="S150" s="36">
        <f t="shared" si="8"/>
        <v>0</v>
      </c>
    </row>
    <row r="151" spans="1:19" x14ac:dyDescent="0.25">
      <c r="A151" s="101">
        <f>'DETALLE DE CONEXIONES'!P151</f>
        <v>0</v>
      </c>
      <c r="B151" s="36" t="str">
        <f>'DETALLE DE CONEXIONES'!I151</f>
        <v>MENS.SALIENTE</v>
      </c>
      <c r="C151" s="36" t="str">
        <f>'DETALLE DE CONEXIONES'!BB151</f>
        <v>SMS Enviado</v>
      </c>
      <c r="D151" s="36" t="str">
        <f>'DETALLE DE CONEXIONES'!E151</f>
        <v>999XXX3420</v>
      </c>
      <c r="E151" s="36">
        <f t="shared" si="6"/>
        <v>10</v>
      </c>
      <c r="F151" s="36">
        <f>IFERROR(LIMPIA('DETALLE DE CONEXIONES'!N151,1),0)</f>
        <v>0</v>
      </c>
      <c r="G151" s="36" t="str">
        <f>LEFT('DETALLE DE CONEXIONES'!BE151,3)</f>
        <v>0</v>
      </c>
      <c r="H151" s="36" t="str">
        <f>RIGHT('DETALLE DE CONEXIONES'!AK151,2)</f>
        <v/>
      </c>
      <c r="I151" s="36" t="str">
        <f>LEFT('DETALLE DE CONEXIONES'!AK151,3)</f>
        <v/>
      </c>
      <c r="J151" s="36" t="str">
        <f>LEFT('DETALLE DE CONEXIONES'!M151,3)</f>
        <v>0mi</v>
      </c>
      <c r="K151" s="36" t="str">
        <f>IF(LEN('DETALLE DE CONEXIONES'!M151)&lt;12,(RIGHT('DETALLE DE CONEXIONES'!M151,5)),(RIGHT('DETALLE DE CONEXIONES'!M151,6)))</f>
        <v xml:space="preserve">min. </v>
      </c>
      <c r="L151" s="36">
        <f>IF(C151="Saliente Local",(IFERROR((LIMPIA(J151,1)),0)),0)</f>
        <v>0</v>
      </c>
      <c r="M151" s="36">
        <f>IF(C151="Saliente Nacional",(IFERROR((LIMPIA(J151,1)),0)),0)</f>
        <v>0</v>
      </c>
      <c r="N151" s="36">
        <f>IF(C151="Saliente Internacional",(IFERROR((LIMPIA(J151,1)),0)),0)</f>
        <v>0</v>
      </c>
      <c r="O151" s="36">
        <f>IF(C151="Saliente Local",(IFERROR((LIMPIA(K151,1)),0)),0)</f>
        <v>0</v>
      </c>
      <c r="P151" s="36">
        <f>IF(C151="Saliente Nacional",(IFERROR((LIMPIA(K151,1)),0)),0)</f>
        <v>0</v>
      </c>
      <c r="Q151" s="36">
        <f>IF(C151="Saliente Internacional",(IFERROR((LIMPIA(K151,1)),0)),0)</f>
        <v>0</v>
      </c>
      <c r="R151" s="36">
        <f t="shared" si="7"/>
        <v>0</v>
      </c>
      <c r="S151" s="36">
        <f t="shared" si="8"/>
        <v>0</v>
      </c>
    </row>
    <row r="152" spans="1:19" x14ac:dyDescent="0.25">
      <c r="A152" s="101">
        <f>'DETALLE DE CONEXIONES'!P152</f>
        <v>0</v>
      </c>
      <c r="B152" s="36" t="str">
        <f>'DETALLE DE CONEXIONES'!I152</f>
        <v>MENS.SALIENTE</v>
      </c>
      <c r="C152" s="36" t="str">
        <f>'DETALLE DE CONEXIONES'!BB152</f>
        <v>SMS Enviado</v>
      </c>
      <c r="D152" s="36" t="str">
        <f>'DETALLE DE CONEXIONES'!E152</f>
        <v>999XXX3420</v>
      </c>
      <c r="E152" s="36">
        <f t="shared" si="6"/>
        <v>10</v>
      </c>
      <c r="F152" s="36">
        <f>IFERROR(LIMPIA('DETALLE DE CONEXIONES'!N152,1),0)</f>
        <v>0</v>
      </c>
      <c r="G152" s="36" t="str">
        <f>LEFT('DETALLE DE CONEXIONES'!BE152,3)</f>
        <v>0</v>
      </c>
      <c r="H152" s="36" t="str">
        <f>RIGHT('DETALLE DE CONEXIONES'!AK152,2)</f>
        <v/>
      </c>
      <c r="I152" s="36" t="str">
        <f>LEFT('DETALLE DE CONEXIONES'!AK152,3)</f>
        <v/>
      </c>
      <c r="J152" s="36" t="str">
        <f>LEFT('DETALLE DE CONEXIONES'!M152,3)</f>
        <v>0mi</v>
      </c>
      <c r="K152" s="36" t="str">
        <f>IF(LEN('DETALLE DE CONEXIONES'!M152)&lt;12,(RIGHT('DETALLE DE CONEXIONES'!M152,5)),(RIGHT('DETALLE DE CONEXIONES'!M152,6)))</f>
        <v xml:space="preserve">min. </v>
      </c>
      <c r="L152" s="36">
        <f>IF(C152="Saliente Local",(IFERROR((LIMPIA(J152,1)),0)),0)</f>
        <v>0</v>
      </c>
      <c r="M152" s="36">
        <f>IF(C152="Saliente Nacional",(IFERROR((LIMPIA(J152,1)),0)),0)</f>
        <v>0</v>
      </c>
      <c r="N152" s="36">
        <f>IF(C152="Saliente Internacional",(IFERROR((LIMPIA(J152,1)),0)),0)</f>
        <v>0</v>
      </c>
      <c r="O152" s="36">
        <f>IF(C152="Saliente Local",(IFERROR((LIMPIA(K152,1)),0)),0)</f>
        <v>0</v>
      </c>
      <c r="P152" s="36">
        <f>IF(C152="Saliente Nacional",(IFERROR((LIMPIA(K152,1)),0)),0)</f>
        <v>0</v>
      </c>
      <c r="Q152" s="36">
        <f>IF(C152="Saliente Internacional",(IFERROR((LIMPIA(K152,1)),0)),0)</f>
        <v>0</v>
      </c>
      <c r="R152" s="36">
        <f t="shared" si="7"/>
        <v>0</v>
      </c>
      <c r="S152" s="36">
        <f t="shared" si="8"/>
        <v>0</v>
      </c>
    </row>
    <row r="153" spans="1:19" x14ac:dyDescent="0.25">
      <c r="A153" s="101">
        <f>'DETALLE DE CONEXIONES'!P153</f>
        <v>0</v>
      </c>
      <c r="B153" s="36" t="str">
        <f>'DETALLE DE CONEXIONES'!I153</f>
        <v>MENS.SALIENTE</v>
      </c>
      <c r="C153" s="36" t="str">
        <f>'DETALLE DE CONEXIONES'!BB153</f>
        <v>SMS Enviado</v>
      </c>
      <c r="D153" s="36" t="str">
        <f>'DETALLE DE CONEXIONES'!E153</f>
        <v>999XXX3420</v>
      </c>
      <c r="E153" s="36">
        <f t="shared" si="6"/>
        <v>10</v>
      </c>
      <c r="F153" s="36">
        <f>IFERROR(LIMPIA('DETALLE DE CONEXIONES'!N153,1),0)</f>
        <v>0</v>
      </c>
      <c r="G153" s="36" t="str">
        <f>LEFT('DETALLE DE CONEXIONES'!BE153,3)</f>
        <v>0</v>
      </c>
      <c r="H153" s="36" t="str">
        <f>RIGHT('DETALLE DE CONEXIONES'!AK153,2)</f>
        <v/>
      </c>
      <c r="I153" s="36" t="str">
        <f>LEFT('DETALLE DE CONEXIONES'!AK153,3)</f>
        <v/>
      </c>
      <c r="J153" s="36" t="str">
        <f>LEFT('DETALLE DE CONEXIONES'!M153,3)</f>
        <v>0mi</v>
      </c>
      <c r="K153" s="36" t="str">
        <f>IF(LEN('DETALLE DE CONEXIONES'!M153)&lt;12,(RIGHT('DETALLE DE CONEXIONES'!M153,5)),(RIGHT('DETALLE DE CONEXIONES'!M153,6)))</f>
        <v xml:space="preserve">min. </v>
      </c>
      <c r="L153" s="36">
        <f>IF(C153="Saliente Local",(IFERROR((LIMPIA(J153,1)),0)),0)</f>
        <v>0</v>
      </c>
      <c r="M153" s="36">
        <f>IF(C153="Saliente Nacional",(IFERROR((LIMPIA(J153,1)),0)),0)</f>
        <v>0</v>
      </c>
      <c r="N153" s="36">
        <f>IF(C153="Saliente Internacional",(IFERROR((LIMPIA(J153,1)),0)),0)</f>
        <v>0</v>
      </c>
      <c r="O153" s="36">
        <f>IF(C153="Saliente Local",(IFERROR((LIMPIA(K153,1)),0)),0)</f>
        <v>0</v>
      </c>
      <c r="P153" s="36">
        <f>IF(C153="Saliente Nacional",(IFERROR((LIMPIA(K153,1)),0)),0)</f>
        <v>0</v>
      </c>
      <c r="Q153" s="36">
        <f>IF(C153="Saliente Internacional",(IFERROR((LIMPIA(K153,1)),0)),0)</f>
        <v>0</v>
      </c>
      <c r="R153" s="36">
        <f t="shared" si="7"/>
        <v>0</v>
      </c>
      <c r="S153" s="36">
        <f t="shared" si="8"/>
        <v>0</v>
      </c>
    </row>
    <row r="154" spans="1:19" x14ac:dyDescent="0.25">
      <c r="A154" s="101">
        <f>'DETALLE DE CONEXIONES'!P154</f>
        <v>0</v>
      </c>
      <c r="B154" s="36" t="str">
        <f>'DETALLE DE CONEXIONES'!I154</f>
        <v>MENS.SALIENTE</v>
      </c>
      <c r="C154" s="36" t="str">
        <f>'DETALLE DE CONEXIONES'!BB154</f>
        <v>SMS Enviado</v>
      </c>
      <c r="D154" s="36" t="str">
        <f>'DETALLE DE CONEXIONES'!E154</f>
        <v>999XXX3420</v>
      </c>
      <c r="E154" s="36">
        <f t="shared" si="6"/>
        <v>10</v>
      </c>
      <c r="F154" s="36">
        <f>IFERROR(LIMPIA('DETALLE DE CONEXIONES'!N154,1),0)</f>
        <v>0</v>
      </c>
      <c r="G154" s="36" t="str">
        <f>LEFT('DETALLE DE CONEXIONES'!BE154,3)</f>
        <v>0</v>
      </c>
      <c r="H154" s="36" t="str">
        <f>RIGHT('DETALLE DE CONEXIONES'!AK154,2)</f>
        <v/>
      </c>
      <c r="I154" s="36" t="str">
        <f>LEFT('DETALLE DE CONEXIONES'!AK154,3)</f>
        <v/>
      </c>
      <c r="J154" s="36" t="str">
        <f>LEFT('DETALLE DE CONEXIONES'!M154,3)</f>
        <v>0mi</v>
      </c>
      <c r="K154" s="36" t="str">
        <f>IF(LEN('DETALLE DE CONEXIONES'!M154)&lt;12,(RIGHT('DETALLE DE CONEXIONES'!M154,5)),(RIGHT('DETALLE DE CONEXIONES'!M154,6)))</f>
        <v xml:space="preserve">min. </v>
      </c>
      <c r="L154" s="36">
        <f>IF(C154="Saliente Local",(IFERROR((LIMPIA(J154,1)),0)),0)</f>
        <v>0</v>
      </c>
      <c r="M154" s="36">
        <f>IF(C154="Saliente Nacional",(IFERROR((LIMPIA(J154,1)),0)),0)</f>
        <v>0</v>
      </c>
      <c r="N154" s="36">
        <f>IF(C154="Saliente Internacional",(IFERROR((LIMPIA(J154,1)),0)),0)</f>
        <v>0</v>
      </c>
      <c r="O154" s="36">
        <f>IF(C154="Saliente Local",(IFERROR((LIMPIA(K154,1)),0)),0)</f>
        <v>0</v>
      </c>
      <c r="P154" s="36">
        <f>IF(C154="Saliente Nacional",(IFERROR((LIMPIA(K154,1)),0)),0)</f>
        <v>0</v>
      </c>
      <c r="Q154" s="36">
        <f>IF(C154="Saliente Internacional",(IFERROR((LIMPIA(K154,1)),0)),0)</f>
        <v>0</v>
      </c>
      <c r="R154" s="36">
        <f t="shared" si="7"/>
        <v>0</v>
      </c>
      <c r="S154" s="36">
        <f t="shared" si="8"/>
        <v>0</v>
      </c>
    </row>
    <row r="155" spans="1:19" x14ac:dyDescent="0.25">
      <c r="A155" s="101">
        <f>'DETALLE DE CONEXIONES'!P155</f>
        <v>0</v>
      </c>
      <c r="B155" s="36" t="str">
        <f>'DETALLE DE CONEXIONES'!I155</f>
        <v>SALIENTE</v>
      </c>
      <c r="C155" s="36" t="str">
        <f>'DETALLE DE CONEXIONES'!BB155</f>
        <v>Saliente Local</v>
      </c>
      <c r="D155" s="36" t="str">
        <f>'DETALLE DE CONEXIONES'!E155</f>
        <v>999XXX3420</v>
      </c>
      <c r="E155" s="36">
        <f t="shared" si="6"/>
        <v>10</v>
      </c>
      <c r="F155" s="36">
        <f>IFERROR(LIMPIA('DETALLE DE CONEXIONES'!N155,1),0)</f>
        <v>1</v>
      </c>
      <c r="G155" s="36" t="str">
        <f>LEFT('DETALLE DE CONEXIONES'!BE155,3)</f>
        <v>NOF</v>
      </c>
      <c r="H155" s="36" t="str">
        <f>RIGHT('DETALLE DE CONEXIONES'!AK155,2)</f>
        <v/>
      </c>
      <c r="I155" s="36" t="str">
        <f>LEFT('DETALLE DE CONEXIONES'!AK155,3)</f>
        <v/>
      </c>
      <c r="J155" s="36" t="str">
        <f>LEFT('DETALLE DE CONEXIONES'!M155,3)</f>
        <v>0mi</v>
      </c>
      <c r="K155" s="36" t="str">
        <f>IF(LEN('DETALLE DE CONEXIONES'!M155)&lt;12,(RIGHT('DETALLE DE CONEXIONES'!M155,5)),(RIGHT('DETALLE DE CONEXIONES'!M155,6)))</f>
        <v>53seg.</v>
      </c>
      <c r="L155" s="36">
        <f>IF(C155="Saliente Local",(IFERROR((LIMPIA(J155,1)),0)),0)</f>
        <v>0</v>
      </c>
      <c r="M155" s="36">
        <f>IF(C155="Saliente Nacional",(IFERROR((LIMPIA(J155,1)),0)),0)</f>
        <v>0</v>
      </c>
      <c r="N155" s="36">
        <f>IF(C155="Saliente Internacional",(IFERROR((LIMPIA(J155,1)),0)),0)</f>
        <v>0</v>
      </c>
      <c r="O155" s="36">
        <f>IF(C155="Saliente Local",(IFERROR((LIMPIA(K155,1)),0)),0)</f>
        <v>53</v>
      </c>
      <c r="P155" s="36">
        <f>IF(C155="Saliente Nacional",(IFERROR((LIMPIA(K155,1)),0)),0)</f>
        <v>0</v>
      </c>
      <c r="Q155" s="36">
        <f>IF(C155="Saliente Internacional",(IFERROR((LIMPIA(K155,1)),0)),0)</f>
        <v>0</v>
      </c>
      <c r="R155" s="36">
        <f t="shared" si="7"/>
        <v>1</v>
      </c>
      <c r="S155" s="36">
        <f t="shared" si="8"/>
        <v>0</v>
      </c>
    </row>
    <row r="156" spans="1:19" x14ac:dyDescent="0.25">
      <c r="A156" s="101">
        <f>'DETALLE DE CONEXIONES'!P156</f>
        <v>0</v>
      </c>
      <c r="B156" s="36" t="str">
        <f>'DETALLE DE CONEXIONES'!I156</f>
        <v>TRANSFERENCIA</v>
      </c>
      <c r="C156" s="36" t="str">
        <f>'DETALLE DE CONEXIONES'!BB156</f>
        <v>Desvio Nacional</v>
      </c>
      <c r="D156" s="36" t="str">
        <f>'DETALLE DE CONEXIONES'!E156</f>
        <v>999XXX1600</v>
      </c>
      <c r="E156" s="36">
        <f t="shared" si="6"/>
        <v>10</v>
      </c>
      <c r="F156" s="36">
        <f>IFERROR(LIMPIA('DETALLE DE CONEXIONES'!N156,1),0)</f>
        <v>1</v>
      </c>
      <c r="G156" s="36" t="str">
        <f>LEFT('DETALLE DE CONEXIONES'!BE156,3)</f>
        <v>SIU</v>
      </c>
      <c r="H156" s="36" t="str">
        <f>RIGHT('DETALLE DE CONEXIONES'!AK156,2)</f>
        <v/>
      </c>
      <c r="I156" s="36" t="str">
        <f>LEFT('DETALLE DE CONEXIONES'!AK156,3)</f>
        <v/>
      </c>
      <c r="J156" s="36" t="str">
        <f>LEFT('DETALLE DE CONEXIONES'!M156,3)</f>
        <v>0mi</v>
      </c>
      <c r="K156" s="36" t="str">
        <f>IF(LEN('DETALLE DE CONEXIONES'!M156)&lt;12,(RIGHT('DETALLE DE CONEXIONES'!M156,5)),(RIGHT('DETALLE DE CONEXIONES'!M156,6)))</f>
        <v>3seg.</v>
      </c>
      <c r="L156" s="36">
        <f>IF(C156="Saliente Local",(IFERROR((LIMPIA(J156,1)),0)),0)</f>
        <v>0</v>
      </c>
      <c r="M156" s="36">
        <f>IF(C156="Saliente Nacional",(IFERROR((LIMPIA(J156,1)),0)),0)</f>
        <v>0</v>
      </c>
      <c r="N156" s="36">
        <f>IF(C156="Saliente Internacional",(IFERROR((LIMPIA(J156,1)),0)),0)</f>
        <v>0</v>
      </c>
      <c r="O156" s="36">
        <f>IF(C156="Saliente Local",(IFERROR((LIMPIA(K156,1)),0)),0)</f>
        <v>0</v>
      </c>
      <c r="P156" s="36">
        <f>IF(C156="Saliente Nacional",(IFERROR((LIMPIA(K156,1)),0)),0)</f>
        <v>0</v>
      </c>
      <c r="Q156" s="36">
        <f>IF(C156="Saliente Internacional",(IFERROR((LIMPIA(K156,1)),0)),0)</f>
        <v>0</v>
      </c>
      <c r="R156" s="36">
        <f t="shared" si="7"/>
        <v>0</v>
      </c>
      <c r="S156" s="36">
        <f t="shared" si="8"/>
        <v>0</v>
      </c>
    </row>
    <row r="157" spans="1:19" x14ac:dyDescent="0.25">
      <c r="A157" s="101">
        <f>'DETALLE DE CONEXIONES'!P157</f>
        <v>0</v>
      </c>
      <c r="B157" s="36" t="str">
        <f>'DETALLE DE CONEXIONES'!I157</f>
        <v>TRANSFERENCIA</v>
      </c>
      <c r="C157" s="36" t="str">
        <f>'DETALLE DE CONEXIONES'!BB157</f>
        <v>Desvio Nacional</v>
      </c>
      <c r="D157" s="36" t="str">
        <f>'DETALLE DE CONEXIONES'!E157</f>
        <v>999XXX1600</v>
      </c>
      <c r="E157" s="36">
        <f t="shared" si="6"/>
        <v>10</v>
      </c>
      <c r="F157" s="36">
        <f>IFERROR(LIMPIA('DETALLE DE CONEXIONES'!N157,1),0)</f>
        <v>1</v>
      </c>
      <c r="G157" s="36" t="str">
        <f>LEFT('DETALLE DE CONEXIONES'!BE157,3)</f>
        <v>SIU</v>
      </c>
      <c r="H157" s="36" t="str">
        <f>RIGHT('DETALLE DE CONEXIONES'!AK157,2)</f>
        <v/>
      </c>
      <c r="I157" s="36" t="str">
        <f>LEFT('DETALLE DE CONEXIONES'!AK157,3)</f>
        <v/>
      </c>
      <c r="J157" s="36" t="str">
        <f>LEFT('DETALLE DE CONEXIONES'!M157,3)</f>
        <v>0mi</v>
      </c>
      <c r="K157" s="36" t="str">
        <f>IF(LEN('DETALLE DE CONEXIONES'!M157)&lt;12,(RIGHT('DETALLE DE CONEXIONES'!M157,5)),(RIGHT('DETALLE DE CONEXIONES'!M157,6)))</f>
        <v>3seg.</v>
      </c>
      <c r="L157" s="36">
        <f>IF(C157="Saliente Local",(IFERROR((LIMPIA(J157,1)),0)),0)</f>
        <v>0</v>
      </c>
      <c r="M157" s="36">
        <f>IF(C157="Saliente Nacional",(IFERROR((LIMPIA(J157,1)),0)),0)</f>
        <v>0</v>
      </c>
      <c r="N157" s="36">
        <f>IF(C157="Saliente Internacional",(IFERROR((LIMPIA(J157,1)),0)),0)</f>
        <v>0</v>
      </c>
      <c r="O157" s="36">
        <f>IF(C157="Saliente Local",(IFERROR((LIMPIA(K157,1)),0)),0)</f>
        <v>0</v>
      </c>
      <c r="P157" s="36">
        <f>IF(C157="Saliente Nacional",(IFERROR((LIMPIA(K157,1)),0)),0)</f>
        <v>0</v>
      </c>
      <c r="Q157" s="36">
        <f>IF(C157="Saliente Internacional",(IFERROR((LIMPIA(K157,1)),0)),0)</f>
        <v>0</v>
      </c>
      <c r="R157" s="36">
        <f t="shared" si="7"/>
        <v>0</v>
      </c>
      <c r="S157" s="36">
        <f t="shared" si="8"/>
        <v>0</v>
      </c>
    </row>
    <row r="158" spans="1:19" x14ac:dyDescent="0.25">
      <c r="A158" s="101">
        <f>'DETALLE DE CONEXIONES'!P158</f>
        <v>0</v>
      </c>
      <c r="B158" s="36" t="str">
        <f>'DETALLE DE CONEXIONES'!I158</f>
        <v>TRANSFERENCIA</v>
      </c>
      <c r="C158" s="36" t="str">
        <f>'DETALLE DE CONEXIONES'!BB158</f>
        <v>Desvio Nacional</v>
      </c>
      <c r="D158" s="36" t="str">
        <f>'DETALLE DE CONEXIONES'!E158</f>
        <v>999XXX1600</v>
      </c>
      <c r="E158" s="36">
        <f t="shared" si="6"/>
        <v>10</v>
      </c>
      <c r="F158" s="36">
        <f>IFERROR(LIMPIA('DETALLE DE CONEXIONES'!N158,1),0)</f>
        <v>1</v>
      </c>
      <c r="G158" s="36" t="str">
        <f>LEFT('DETALLE DE CONEXIONES'!BE158,3)</f>
        <v>SIU</v>
      </c>
      <c r="H158" s="36" t="str">
        <f>RIGHT('DETALLE DE CONEXIONES'!AK158,2)</f>
        <v/>
      </c>
      <c r="I158" s="36" t="str">
        <f>LEFT('DETALLE DE CONEXIONES'!AK158,3)</f>
        <v/>
      </c>
      <c r="J158" s="36" t="str">
        <f>LEFT('DETALLE DE CONEXIONES'!M158,3)</f>
        <v>0mi</v>
      </c>
      <c r="K158" s="36" t="str">
        <f>IF(LEN('DETALLE DE CONEXIONES'!M158)&lt;12,(RIGHT('DETALLE DE CONEXIONES'!M158,5)),(RIGHT('DETALLE DE CONEXIONES'!M158,6)))</f>
        <v>4seg.</v>
      </c>
      <c r="L158" s="36">
        <f>IF(C158="Saliente Local",(IFERROR((LIMPIA(J158,1)),0)),0)</f>
        <v>0</v>
      </c>
      <c r="M158" s="36">
        <f>IF(C158="Saliente Nacional",(IFERROR((LIMPIA(J158,1)),0)),0)</f>
        <v>0</v>
      </c>
      <c r="N158" s="36">
        <f>IF(C158="Saliente Internacional",(IFERROR((LIMPIA(J158,1)),0)),0)</f>
        <v>0</v>
      </c>
      <c r="O158" s="36">
        <f>IF(C158="Saliente Local",(IFERROR((LIMPIA(K158,1)),0)),0)</f>
        <v>0</v>
      </c>
      <c r="P158" s="36">
        <f>IF(C158="Saliente Nacional",(IFERROR((LIMPIA(K158,1)),0)),0)</f>
        <v>0</v>
      </c>
      <c r="Q158" s="36">
        <f>IF(C158="Saliente Internacional",(IFERROR((LIMPIA(K158,1)),0)),0)</f>
        <v>0</v>
      </c>
      <c r="R158" s="36">
        <f t="shared" si="7"/>
        <v>0</v>
      </c>
      <c r="S158" s="36">
        <f t="shared" si="8"/>
        <v>0</v>
      </c>
    </row>
    <row r="159" spans="1:19" x14ac:dyDescent="0.25">
      <c r="A159" s="101">
        <f>'DETALLE DE CONEXIONES'!P159</f>
        <v>0</v>
      </c>
      <c r="B159" s="36" t="str">
        <f>'DETALLE DE CONEXIONES'!I159</f>
        <v>SALIENTE</v>
      </c>
      <c r="C159" s="36" t="str">
        <f>'DETALLE DE CONEXIONES'!BB159</f>
        <v>Saliente Local</v>
      </c>
      <c r="D159" s="36" t="str">
        <f>'DETALLE DE CONEXIONES'!E159</f>
        <v>999XXX7514</v>
      </c>
      <c r="E159" s="36">
        <f t="shared" si="6"/>
        <v>10</v>
      </c>
      <c r="F159" s="36">
        <f>IFERROR(LIMPIA('DETALLE DE CONEXIONES'!N159,1),0)</f>
        <v>6</v>
      </c>
      <c r="G159" s="36" t="str">
        <f>LEFT('DETALLE DE CONEXIONES'!BE159,3)</f>
        <v>NOF</v>
      </c>
      <c r="H159" s="36" t="str">
        <f>RIGHT('DETALLE DE CONEXIONES'!AK159,2)</f>
        <v/>
      </c>
      <c r="I159" s="36" t="str">
        <f>LEFT('DETALLE DE CONEXIONES'!AK159,3)</f>
        <v/>
      </c>
      <c r="J159" s="36" t="str">
        <f>LEFT('DETALLE DE CONEXIONES'!M159,3)</f>
        <v>5mi</v>
      </c>
      <c r="K159" s="36" t="str">
        <f>IF(LEN('DETALLE DE CONEXIONES'!M159)&lt;12,(RIGHT('DETALLE DE CONEXIONES'!M159,5)),(RIGHT('DETALLE DE CONEXIONES'!M159,6)))</f>
        <v>59seg.</v>
      </c>
      <c r="L159" s="36">
        <f>IF(C159="Saliente Local",(IFERROR((LIMPIA(J159,1)),0)),0)</f>
        <v>5</v>
      </c>
      <c r="M159" s="36">
        <f>IF(C159="Saliente Nacional",(IFERROR((LIMPIA(J159,1)),0)),0)</f>
        <v>0</v>
      </c>
      <c r="N159" s="36">
        <f>IF(C159="Saliente Internacional",(IFERROR((LIMPIA(J159,1)),0)),0)</f>
        <v>0</v>
      </c>
      <c r="O159" s="36">
        <f>IF(C159="Saliente Local",(IFERROR((LIMPIA(K159,1)),0)),0)</f>
        <v>59</v>
      </c>
      <c r="P159" s="36">
        <f>IF(C159="Saliente Nacional",(IFERROR((LIMPIA(K159,1)),0)),0)</f>
        <v>0</v>
      </c>
      <c r="Q159" s="36">
        <f>IF(C159="Saliente Internacional",(IFERROR((LIMPIA(K159,1)),0)),0)</f>
        <v>0</v>
      </c>
      <c r="R159" s="36">
        <f t="shared" si="7"/>
        <v>6</v>
      </c>
      <c r="S159" s="36">
        <f t="shared" si="8"/>
        <v>0</v>
      </c>
    </row>
    <row r="160" spans="1:19" x14ac:dyDescent="0.25">
      <c r="A160" s="101">
        <f>'DETALLE DE CONEXIONES'!P160</f>
        <v>0</v>
      </c>
      <c r="B160" s="36" t="str">
        <f>'DETALLE DE CONEXIONES'!I160</f>
        <v>SALIENTE</v>
      </c>
      <c r="C160" s="36" t="str">
        <f>'DETALLE DE CONEXIONES'!BB160</f>
        <v>Saliente Local</v>
      </c>
      <c r="D160" s="36" t="str">
        <f>'DETALLE DE CONEXIONES'!E160</f>
        <v>999XXX0328</v>
      </c>
      <c r="E160" s="36">
        <f t="shared" si="6"/>
        <v>10</v>
      </c>
      <c r="F160" s="36">
        <f>IFERROR(LIMPIA('DETALLE DE CONEXIONES'!N160,1),0)</f>
        <v>1</v>
      </c>
      <c r="G160" s="36" t="str">
        <f>LEFT('DETALLE DE CONEXIONES'!BE160,3)</f>
        <v>NOF</v>
      </c>
      <c r="H160" s="36" t="str">
        <f>RIGHT('DETALLE DE CONEXIONES'!AK160,2)</f>
        <v/>
      </c>
      <c r="I160" s="36" t="str">
        <f>LEFT('DETALLE DE CONEXIONES'!AK160,3)</f>
        <v/>
      </c>
      <c r="J160" s="36" t="str">
        <f>LEFT('DETALLE DE CONEXIONES'!M160,3)</f>
        <v>0mi</v>
      </c>
      <c r="K160" s="36" t="str">
        <f>IF(LEN('DETALLE DE CONEXIONES'!M160)&lt;12,(RIGHT('DETALLE DE CONEXIONES'!M160,5)),(RIGHT('DETALLE DE CONEXIONES'!M160,6)))</f>
        <v>41seg.</v>
      </c>
      <c r="L160" s="36">
        <f>IF(C160="Saliente Local",(IFERROR((LIMPIA(J160,1)),0)),0)</f>
        <v>0</v>
      </c>
      <c r="M160" s="36">
        <f>IF(C160="Saliente Nacional",(IFERROR((LIMPIA(J160,1)),0)),0)</f>
        <v>0</v>
      </c>
      <c r="N160" s="36">
        <f>IF(C160="Saliente Internacional",(IFERROR((LIMPIA(J160,1)),0)),0)</f>
        <v>0</v>
      </c>
      <c r="O160" s="36">
        <f>IF(C160="Saliente Local",(IFERROR((LIMPIA(K160,1)),0)),0)</f>
        <v>41</v>
      </c>
      <c r="P160" s="36">
        <f>IF(C160="Saliente Nacional",(IFERROR((LIMPIA(K160,1)),0)),0)</f>
        <v>0</v>
      </c>
      <c r="Q160" s="36">
        <f>IF(C160="Saliente Internacional",(IFERROR((LIMPIA(K160,1)),0)),0)</f>
        <v>0</v>
      </c>
      <c r="R160" s="36">
        <f t="shared" si="7"/>
        <v>1</v>
      </c>
      <c r="S160" s="36">
        <f t="shared" si="8"/>
        <v>0</v>
      </c>
    </row>
    <row r="161" spans="1:19" x14ac:dyDescent="0.25">
      <c r="A161" s="101">
        <f>'DETALLE DE CONEXIONES'!P161</f>
        <v>0</v>
      </c>
      <c r="B161" s="36" t="str">
        <f>'DETALLE DE CONEXIONES'!I161</f>
        <v>SALIENTE</v>
      </c>
      <c r="C161" s="36" t="str">
        <f>'DETALLE DE CONEXIONES'!BB161</f>
        <v>Saliente Local</v>
      </c>
      <c r="D161" s="36" t="str">
        <f>'DETALLE DE CONEXIONES'!E161</f>
        <v>999XXX3420</v>
      </c>
      <c r="E161" s="36">
        <f t="shared" si="6"/>
        <v>10</v>
      </c>
      <c r="F161" s="36">
        <f>IFERROR(LIMPIA('DETALLE DE CONEXIONES'!N161,1),0)</f>
        <v>2</v>
      </c>
      <c r="G161" s="36" t="str">
        <f>LEFT('DETALLE DE CONEXIONES'!BE161,3)</f>
        <v>NOF</v>
      </c>
      <c r="H161" s="36" t="str">
        <f>RIGHT('DETALLE DE CONEXIONES'!AK161,2)</f>
        <v/>
      </c>
      <c r="I161" s="36" t="str">
        <f>LEFT('DETALLE DE CONEXIONES'!AK161,3)</f>
        <v/>
      </c>
      <c r="J161" s="36" t="str">
        <f>LEFT('DETALLE DE CONEXIONES'!M161,3)</f>
        <v>1mi</v>
      </c>
      <c r="K161" s="36" t="str">
        <f>IF(LEN('DETALLE DE CONEXIONES'!M161)&lt;12,(RIGHT('DETALLE DE CONEXIONES'!M161,5)),(RIGHT('DETALLE DE CONEXIONES'!M161,6)))</f>
        <v>15seg.</v>
      </c>
      <c r="L161" s="36">
        <f>IF(C161="Saliente Local",(IFERROR((LIMPIA(J161,1)),0)),0)</f>
        <v>1</v>
      </c>
      <c r="M161" s="36">
        <f>IF(C161="Saliente Nacional",(IFERROR((LIMPIA(J161,1)),0)),0)</f>
        <v>0</v>
      </c>
      <c r="N161" s="36">
        <f>IF(C161="Saliente Internacional",(IFERROR((LIMPIA(J161,1)),0)),0)</f>
        <v>0</v>
      </c>
      <c r="O161" s="36">
        <f>IF(C161="Saliente Local",(IFERROR((LIMPIA(K161,1)),0)),0)</f>
        <v>15</v>
      </c>
      <c r="P161" s="36">
        <f>IF(C161="Saliente Nacional",(IFERROR((LIMPIA(K161,1)),0)),0)</f>
        <v>0</v>
      </c>
      <c r="Q161" s="36">
        <f>IF(C161="Saliente Internacional",(IFERROR((LIMPIA(K161,1)),0)),0)</f>
        <v>0</v>
      </c>
      <c r="R161" s="36">
        <f t="shared" si="7"/>
        <v>2</v>
      </c>
      <c r="S161" s="36">
        <f t="shared" si="8"/>
        <v>0</v>
      </c>
    </row>
    <row r="162" spans="1:19" x14ac:dyDescent="0.25">
      <c r="A162" s="101">
        <f>'DETALLE DE CONEXIONES'!P162</f>
        <v>0</v>
      </c>
      <c r="B162" s="36" t="str">
        <f>'DETALLE DE CONEXIONES'!I162</f>
        <v>SALIENTE</v>
      </c>
      <c r="C162" s="36" t="str">
        <f>'DETALLE DE CONEXIONES'!BB162</f>
        <v>Saliente Local</v>
      </c>
      <c r="D162" s="36" t="str">
        <f>'DETALLE DE CONEXIONES'!E162</f>
        <v>999XXX3420</v>
      </c>
      <c r="E162" s="36">
        <f t="shared" si="6"/>
        <v>10</v>
      </c>
      <c r="F162" s="36">
        <f>IFERROR(LIMPIA('DETALLE DE CONEXIONES'!N162,1),0)</f>
        <v>1</v>
      </c>
      <c r="G162" s="36" t="str">
        <f>LEFT('DETALLE DE CONEXIONES'!BE162,3)</f>
        <v>NOF</v>
      </c>
      <c r="H162" s="36" t="str">
        <f>RIGHT('DETALLE DE CONEXIONES'!AK162,2)</f>
        <v/>
      </c>
      <c r="I162" s="36" t="str">
        <f>LEFT('DETALLE DE CONEXIONES'!AK162,3)</f>
        <v/>
      </c>
      <c r="J162" s="36" t="str">
        <f>LEFT('DETALLE DE CONEXIONES'!M162,3)</f>
        <v>0mi</v>
      </c>
      <c r="K162" s="36" t="str">
        <f>IF(LEN('DETALLE DE CONEXIONES'!M162)&lt;12,(RIGHT('DETALLE DE CONEXIONES'!M162,5)),(RIGHT('DETALLE DE CONEXIONES'!M162,6)))</f>
        <v>33seg.</v>
      </c>
      <c r="L162" s="36">
        <f>IF(C162="Saliente Local",(IFERROR((LIMPIA(J162,1)),0)),0)</f>
        <v>0</v>
      </c>
      <c r="M162" s="36">
        <f>IF(C162="Saliente Nacional",(IFERROR((LIMPIA(J162,1)),0)),0)</f>
        <v>0</v>
      </c>
      <c r="N162" s="36">
        <f>IF(C162="Saliente Internacional",(IFERROR((LIMPIA(J162,1)),0)),0)</f>
        <v>0</v>
      </c>
      <c r="O162" s="36">
        <f>IF(C162="Saliente Local",(IFERROR((LIMPIA(K162,1)),0)),0)</f>
        <v>33</v>
      </c>
      <c r="P162" s="36">
        <f>IF(C162="Saliente Nacional",(IFERROR((LIMPIA(K162,1)),0)),0)</f>
        <v>0</v>
      </c>
      <c r="Q162" s="36">
        <f>IF(C162="Saliente Internacional",(IFERROR((LIMPIA(K162,1)),0)),0)</f>
        <v>0</v>
      </c>
      <c r="R162" s="36">
        <f t="shared" si="7"/>
        <v>1</v>
      </c>
      <c r="S162" s="36">
        <f t="shared" si="8"/>
        <v>0</v>
      </c>
    </row>
    <row r="163" spans="1:19" x14ac:dyDescent="0.25">
      <c r="A163" s="101">
        <f>'DETALLE DE CONEXIONES'!P163</f>
        <v>0</v>
      </c>
      <c r="B163" s="36" t="str">
        <f>'DETALLE DE CONEXIONES'!I163</f>
        <v>SALIENTE</v>
      </c>
      <c r="C163" s="36" t="str">
        <f>'DETALLE DE CONEXIONES'!BB163</f>
        <v>Saliente Local</v>
      </c>
      <c r="D163" s="36" t="str">
        <f>'DETALLE DE CONEXIONES'!E163</f>
        <v>999XXX3420</v>
      </c>
      <c r="E163" s="36">
        <f t="shared" si="6"/>
        <v>10</v>
      </c>
      <c r="F163" s="36">
        <f>IFERROR(LIMPIA('DETALLE DE CONEXIONES'!N163,1),0)</f>
        <v>1</v>
      </c>
      <c r="G163" s="36" t="str">
        <f>LEFT('DETALLE DE CONEXIONES'!BE163,3)</f>
        <v>NOF</v>
      </c>
      <c r="H163" s="36" t="str">
        <f>RIGHT('DETALLE DE CONEXIONES'!AK163,2)</f>
        <v/>
      </c>
      <c r="I163" s="36" t="str">
        <f>LEFT('DETALLE DE CONEXIONES'!AK163,3)</f>
        <v/>
      </c>
      <c r="J163" s="36" t="str">
        <f>LEFT('DETALLE DE CONEXIONES'!M163,3)</f>
        <v>0mi</v>
      </c>
      <c r="K163" s="36" t="str">
        <f>IF(LEN('DETALLE DE CONEXIONES'!M163)&lt;12,(RIGHT('DETALLE DE CONEXIONES'!M163,5)),(RIGHT('DETALLE DE CONEXIONES'!M163,6)))</f>
        <v>34seg.</v>
      </c>
      <c r="L163" s="36">
        <f>IF(C163="Saliente Local",(IFERROR((LIMPIA(J163,1)),0)),0)</f>
        <v>0</v>
      </c>
      <c r="M163" s="36">
        <f>IF(C163="Saliente Nacional",(IFERROR((LIMPIA(J163,1)),0)),0)</f>
        <v>0</v>
      </c>
      <c r="N163" s="36">
        <f>IF(C163="Saliente Internacional",(IFERROR((LIMPIA(J163,1)),0)),0)</f>
        <v>0</v>
      </c>
      <c r="O163" s="36">
        <f>IF(C163="Saliente Local",(IFERROR((LIMPIA(K163,1)),0)),0)</f>
        <v>34</v>
      </c>
      <c r="P163" s="36">
        <f>IF(C163="Saliente Nacional",(IFERROR((LIMPIA(K163,1)),0)),0)</f>
        <v>0</v>
      </c>
      <c r="Q163" s="36">
        <f>IF(C163="Saliente Internacional",(IFERROR((LIMPIA(K163,1)),0)),0)</f>
        <v>0</v>
      </c>
      <c r="R163" s="36">
        <f t="shared" si="7"/>
        <v>1</v>
      </c>
      <c r="S163" s="36">
        <f t="shared" si="8"/>
        <v>0</v>
      </c>
    </row>
    <row r="164" spans="1:19" x14ac:dyDescent="0.25">
      <c r="A164" s="101">
        <f>'DETALLE DE CONEXIONES'!P164</f>
        <v>0</v>
      </c>
      <c r="B164" s="36" t="str">
        <f>'DETALLE DE CONEXIONES'!I164</f>
        <v>SALIENTE</v>
      </c>
      <c r="C164" s="36" t="str">
        <f>'DETALLE DE CONEXIONES'!BB164</f>
        <v>Saliente Local</v>
      </c>
      <c r="D164" s="36" t="str">
        <f>'DETALLE DE CONEXIONES'!E164</f>
        <v>999XXX3420</v>
      </c>
      <c r="E164" s="36">
        <f t="shared" si="6"/>
        <v>10</v>
      </c>
      <c r="F164" s="36">
        <f>IFERROR(LIMPIA('DETALLE DE CONEXIONES'!N164,1),0)</f>
        <v>1</v>
      </c>
      <c r="G164" s="36" t="str">
        <f>LEFT('DETALLE DE CONEXIONES'!BE164,3)</f>
        <v>NOF</v>
      </c>
      <c r="H164" s="36" t="str">
        <f>RIGHT('DETALLE DE CONEXIONES'!AK164,2)</f>
        <v/>
      </c>
      <c r="I164" s="36" t="str">
        <f>LEFT('DETALLE DE CONEXIONES'!AK164,3)</f>
        <v/>
      </c>
      <c r="J164" s="36" t="str">
        <f>LEFT('DETALLE DE CONEXIONES'!M164,3)</f>
        <v>0mi</v>
      </c>
      <c r="K164" s="36" t="str">
        <f>IF(LEN('DETALLE DE CONEXIONES'!M164)&lt;12,(RIGHT('DETALLE DE CONEXIONES'!M164,5)),(RIGHT('DETALLE DE CONEXIONES'!M164,6)))</f>
        <v>35seg.</v>
      </c>
      <c r="L164" s="36">
        <f>IF(C164="Saliente Local",(IFERROR((LIMPIA(J164,1)),0)),0)</f>
        <v>0</v>
      </c>
      <c r="M164" s="36">
        <f>IF(C164="Saliente Nacional",(IFERROR((LIMPIA(J164,1)),0)),0)</f>
        <v>0</v>
      </c>
      <c r="N164" s="36">
        <f>IF(C164="Saliente Internacional",(IFERROR((LIMPIA(J164,1)),0)),0)</f>
        <v>0</v>
      </c>
      <c r="O164" s="36">
        <f>IF(C164="Saliente Local",(IFERROR((LIMPIA(K164,1)),0)),0)</f>
        <v>35</v>
      </c>
      <c r="P164" s="36">
        <f>IF(C164="Saliente Nacional",(IFERROR((LIMPIA(K164,1)),0)),0)</f>
        <v>0</v>
      </c>
      <c r="Q164" s="36">
        <f>IF(C164="Saliente Internacional",(IFERROR((LIMPIA(K164,1)),0)),0)</f>
        <v>0</v>
      </c>
      <c r="R164" s="36">
        <f t="shared" si="7"/>
        <v>1</v>
      </c>
      <c r="S164" s="36">
        <f t="shared" si="8"/>
        <v>0</v>
      </c>
    </row>
    <row r="165" spans="1:19" x14ac:dyDescent="0.25">
      <c r="A165" s="101">
        <f>'DETALLE DE CONEXIONES'!P165</f>
        <v>0</v>
      </c>
      <c r="B165" s="36" t="str">
        <f>'DETALLE DE CONEXIONES'!I165</f>
        <v>SALIENTE</v>
      </c>
      <c r="C165" s="36" t="str">
        <f>'DETALLE DE CONEXIONES'!BB165</f>
        <v>Saliente Local</v>
      </c>
      <c r="D165" s="36" t="str">
        <f>'DETALLE DE CONEXIONES'!E165</f>
        <v>999XXX3420</v>
      </c>
      <c r="E165" s="36">
        <f t="shared" si="6"/>
        <v>10</v>
      </c>
      <c r="F165" s="36">
        <f>IFERROR(LIMPIA('DETALLE DE CONEXIONES'!N165,1),0)</f>
        <v>1</v>
      </c>
      <c r="G165" s="36" t="str">
        <f>LEFT('DETALLE DE CONEXIONES'!BE165,3)</f>
        <v>NOF</v>
      </c>
      <c r="H165" s="36" t="str">
        <f>RIGHT('DETALLE DE CONEXIONES'!AK165,2)</f>
        <v/>
      </c>
      <c r="I165" s="36" t="str">
        <f>LEFT('DETALLE DE CONEXIONES'!AK165,3)</f>
        <v/>
      </c>
      <c r="J165" s="36" t="str">
        <f>LEFT('DETALLE DE CONEXIONES'!M165,3)</f>
        <v>0mi</v>
      </c>
      <c r="K165" s="36" t="str">
        <f>IF(LEN('DETALLE DE CONEXIONES'!M165)&lt;12,(RIGHT('DETALLE DE CONEXIONES'!M165,5)),(RIGHT('DETALLE DE CONEXIONES'!M165,6)))</f>
        <v>24seg.</v>
      </c>
      <c r="L165" s="36">
        <f>IF(C165="Saliente Local",(IFERROR((LIMPIA(J165,1)),0)),0)</f>
        <v>0</v>
      </c>
      <c r="M165" s="36">
        <f>IF(C165="Saliente Nacional",(IFERROR((LIMPIA(J165,1)),0)),0)</f>
        <v>0</v>
      </c>
      <c r="N165" s="36">
        <f>IF(C165="Saliente Internacional",(IFERROR((LIMPIA(J165,1)),0)),0)</f>
        <v>0</v>
      </c>
      <c r="O165" s="36">
        <f>IF(C165="Saliente Local",(IFERROR((LIMPIA(K165,1)),0)),0)</f>
        <v>24</v>
      </c>
      <c r="P165" s="36">
        <f>IF(C165="Saliente Nacional",(IFERROR((LIMPIA(K165,1)),0)),0)</f>
        <v>0</v>
      </c>
      <c r="Q165" s="36">
        <f>IF(C165="Saliente Internacional",(IFERROR((LIMPIA(K165,1)),0)),0)</f>
        <v>0</v>
      </c>
      <c r="R165" s="36">
        <f t="shared" si="7"/>
        <v>1</v>
      </c>
      <c r="S165" s="36">
        <f t="shared" si="8"/>
        <v>0</v>
      </c>
    </row>
    <row r="166" spans="1:19" x14ac:dyDescent="0.25">
      <c r="A166" s="101">
        <f>'DETALLE DE CONEXIONES'!P166</f>
        <v>0</v>
      </c>
      <c r="B166" s="36" t="str">
        <f>'DETALLE DE CONEXIONES'!I166</f>
        <v>SALIENTE</v>
      </c>
      <c r="C166" s="36" t="str">
        <f>'DETALLE DE CONEXIONES'!BB166</f>
        <v>Saliente Local</v>
      </c>
      <c r="D166" s="36" t="str">
        <f>'DETALLE DE CONEXIONES'!E166</f>
        <v>999XXX3420</v>
      </c>
      <c r="E166" s="36">
        <f t="shared" si="6"/>
        <v>10</v>
      </c>
      <c r="F166" s="36">
        <f>IFERROR(LIMPIA('DETALLE DE CONEXIONES'!N166,1),0)</f>
        <v>1</v>
      </c>
      <c r="G166" s="36" t="str">
        <f>LEFT('DETALLE DE CONEXIONES'!BE166,3)</f>
        <v>NOF</v>
      </c>
      <c r="H166" s="36" t="str">
        <f>RIGHT('DETALLE DE CONEXIONES'!AK166,2)</f>
        <v/>
      </c>
      <c r="I166" s="36" t="str">
        <f>LEFT('DETALLE DE CONEXIONES'!AK166,3)</f>
        <v/>
      </c>
      <c r="J166" s="36" t="str">
        <f>LEFT('DETALLE DE CONEXIONES'!M166,3)</f>
        <v>0mi</v>
      </c>
      <c r="K166" s="36" t="str">
        <f>IF(LEN('DETALLE DE CONEXIONES'!M166)&lt;12,(RIGHT('DETALLE DE CONEXIONES'!M166,5)),(RIGHT('DETALLE DE CONEXIONES'!M166,6)))</f>
        <v>45seg.</v>
      </c>
      <c r="L166" s="36">
        <f>IF(C166="Saliente Local",(IFERROR((LIMPIA(J166,1)),0)),0)</f>
        <v>0</v>
      </c>
      <c r="M166" s="36">
        <f>IF(C166="Saliente Nacional",(IFERROR((LIMPIA(J166,1)),0)),0)</f>
        <v>0</v>
      </c>
      <c r="N166" s="36">
        <f>IF(C166="Saliente Internacional",(IFERROR((LIMPIA(J166,1)),0)),0)</f>
        <v>0</v>
      </c>
      <c r="O166" s="36">
        <f>IF(C166="Saliente Local",(IFERROR((LIMPIA(K166,1)),0)),0)</f>
        <v>45</v>
      </c>
      <c r="P166" s="36">
        <f>IF(C166="Saliente Nacional",(IFERROR((LIMPIA(K166,1)),0)),0)</f>
        <v>0</v>
      </c>
      <c r="Q166" s="36">
        <f>IF(C166="Saliente Internacional",(IFERROR((LIMPIA(K166,1)),0)),0)</f>
        <v>0</v>
      </c>
      <c r="R166" s="36">
        <f t="shared" si="7"/>
        <v>1</v>
      </c>
      <c r="S166" s="36">
        <f t="shared" si="8"/>
        <v>0</v>
      </c>
    </row>
    <row r="167" spans="1:19" x14ac:dyDescent="0.25">
      <c r="A167" s="101">
        <f>'DETALLE DE CONEXIONES'!P167</f>
        <v>0</v>
      </c>
      <c r="B167" s="36" t="str">
        <f>'DETALLE DE CONEXIONES'!I167</f>
        <v>SALIENTE</v>
      </c>
      <c r="C167" s="36" t="str">
        <f>'DETALLE DE CONEXIONES'!BB167</f>
        <v>Saliente Local</v>
      </c>
      <c r="D167" s="36" t="str">
        <f>'DETALLE DE CONEXIONES'!E167</f>
        <v>999XXX3420</v>
      </c>
      <c r="E167" s="36">
        <f t="shared" si="6"/>
        <v>10</v>
      </c>
      <c r="F167" s="36">
        <f>IFERROR(LIMPIA('DETALLE DE CONEXIONES'!N167,1),0)</f>
        <v>1</v>
      </c>
      <c r="G167" s="36" t="str">
        <f>LEFT('DETALLE DE CONEXIONES'!BE167,3)</f>
        <v>NOF</v>
      </c>
      <c r="H167" s="36" t="str">
        <f>RIGHT('DETALLE DE CONEXIONES'!AK167,2)</f>
        <v/>
      </c>
      <c r="I167" s="36" t="str">
        <f>LEFT('DETALLE DE CONEXIONES'!AK167,3)</f>
        <v/>
      </c>
      <c r="J167" s="36" t="str">
        <f>LEFT('DETALLE DE CONEXIONES'!M167,3)</f>
        <v>0mi</v>
      </c>
      <c r="K167" s="36" t="str">
        <f>IF(LEN('DETALLE DE CONEXIONES'!M167)&lt;12,(RIGHT('DETALLE DE CONEXIONES'!M167,5)),(RIGHT('DETALLE DE CONEXIONES'!M167,6)))</f>
        <v>21seg.</v>
      </c>
      <c r="L167" s="36">
        <f>IF(C167="Saliente Local",(IFERROR((LIMPIA(J167,1)),0)),0)</f>
        <v>0</v>
      </c>
      <c r="M167" s="36">
        <f>IF(C167="Saliente Nacional",(IFERROR((LIMPIA(J167,1)),0)),0)</f>
        <v>0</v>
      </c>
      <c r="N167" s="36">
        <f>IF(C167="Saliente Internacional",(IFERROR((LIMPIA(J167,1)),0)),0)</f>
        <v>0</v>
      </c>
      <c r="O167" s="36">
        <f>IF(C167="Saliente Local",(IFERROR((LIMPIA(K167,1)),0)),0)</f>
        <v>21</v>
      </c>
      <c r="P167" s="36">
        <f>IF(C167="Saliente Nacional",(IFERROR((LIMPIA(K167,1)),0)),0)</f>
        <v>0</v>
      </c>
      <c r="Q167" s="36">
        <f>IF(C167="Saliente Internacional",(IFERROR((LIMPIA(K167,1)),0)),0)</f>
        <v>0</v>
      </c>
      <c r="R167" s="36">
        <f t="shared" si="7"/>
        <v>1</v>
      </c>
      <c r="S167" s="36">
        <f t="shared" si="8"/>
        <v>0</v>
      </c>
    </row>
    <row r="168" spans="1:19" x14ac:dyDescent="0.25">
      <c r="A168" s="101">
        <f>'DETALLE DE CONEXIONES'!P168</f>
        <v>0</v>
      </c>
      <c r="B168" s="36" t="str">
        <f>'DETALLE DE CONEXIONES'!I168</f>
        <v>SALIENTE</v>
      </c>
      <c r="C168" s="36" t="str">
        <f>'DETALLE DE CONEXIONES'!BB168</f>
        <v>Saliente Local</v>
      </c>
      <c r="D168" s="36" t="str">
        <f>'DETALLE DE CONEXIONES'!E168</f>
        <v>999XXX3420</v>
      </c>
      <c r="E168" s="36">
        <f t="shared" si="6"/>
        <v>10</v>
      </c>
      <c r="F168" s="36">
        <f>IFERROR(LIMPIA('DETALLE DE CONEXIONES'!N168,1),0)</f>
        <v>1</v>
      </c>
      <c r="G168" s="36" t="str">
        <f>LEFT('DETALLE DE CONEXIONES'!BE168,3)</f>
        <v>NOF</v>
      </c>
      <c r="H168" s="36" t="str">
        <f>RIGHT('DETALLE DE CONEXIONES'!AK168,2)</f>
        <v/>
      </c>
      <c r="I168" s="36" t="str">
        <f>LEFT('DETALLE DE CONEXIONES'!AK168,3)</f>
        <v/>
      </c>
      <c r="J168" s="36" t="str">
        <f>LEFT('DETALLE DE CONEXIONES'!M168,3)</f>
        <v>0mi</v>
      </c>
      <c r="K168" s="36" t="str">
        <f>IF(LEN('DETALLE DE CONEXIONES'!M168)&lt;12,(RIGHT('DETALLE DE CONEXIONES'!M168,5)),(RIGHT('DETALLE DE CONEXIONES'!M168,6)))</f>
        <v>37seg.</v>
      </c>
      <c r="L168" s="36">
        <f>IF(C168="Saliente Local",(IFERROR((LIMPIA(J168,1)),0)),0)</f>
        <v>0</v>
      </c>
      <c r="M168" s="36">
        <f>IF(C168="Saliente Nacional",(IFERROR((LIMPIA(J168,1)),0)),0)</f>
        <v>0</v>
      </c>
      <c r="N168" s="36">
        <f>IF(C168="Saliente Internacional",(IFERROR((LIMPIA(J168,1)),0)),0)</f>
        <v>0</v>
      </c>
      <c r="O168" s="36">
        <f>IF(C168="Saliente Local",(IFERROR((LIMPIA(K168,1)),0)),0)</f>
        <v>37</v>
      </c>
      <c r="P168" s="36">
        <f>IF(C168="Saliente Nacional",(IFERROR((LIMPIA(K168,1)),0)),0)</f>
        <v>0</v>
      </c>
      <c r="Q168" s="36">
        <f>IF(C168="Saliente Internacional",(IFERROR((LIMPIA(K168,1)),0)),0)</f>
        <v>0</v>
      </c>
      <c r="R168" s="36">
        <f t="shared" si="7"/>
        <v>1</v>
      </c>
      <c r="S168" s="36">
        <f t="shared" si="8"/>
        <v>0</v>
      </c>
    </row>
    <row r="169" spans="1:19" x14ac:dyDescent="0.25">
      <c r="A169" s="101">
        <f>'DETALLE DE CONEXIONES'!P169</f>
        <v>0</v>
      </c>
      <c r="B169" s="36" t="str">
        <f>'DETALLE DE CONEXIONES'!I169</f>
        <v>SALIENTE</v>
      </c>
      <c r="C169" s="36" t="str">
        <f>'DETALLE DE CONEXIONES'!BB169</f>
        <v>Saliente Local</v>
      </c>
      <c r="D169" s="36" t="str">
        <f>'DETALLE DE CONEXIONES'!E169</f>
        <v>999XXX3420</v>
      </c>
      <c r="E169" s="36">
        <f t="shared" si="6"/>
        <v>10</v>
      </c>
      <c r="F169" s="36">
        <f>IFERROR(LIMPIA('DETALLE DE CONEXIONES'!N169,1),0)</f>
        <v>1</v>
      </c>
      <c r="G169" s="36" t="str">
        <f>LEFT('DETALLE DE CONEXIONES'!BE169,3)</f>
        <v>NOF</v>
      </c>
      <c r="H169" s="36" t="str">
        <f>RIGHT('DETALLE DE CONEXIONES'!AK169,2)</f>
        <v/>
      </c>
      <c r="I169" s="36" t="str">
        <f>LEFT('DETALLE DE CONEXIONES'!AK169,3)</f>
        <v/>
      </c>
      <c r="J169" s="36" t="str">
        <f>LEFT('DETALLE DE CONEXIONES'!M169,3)</f>
        <v>0mi</v>
      </c>
      <c r="K169" s="36" t="str">
        <f>IF(LEN('DETALLE DE CONEXIONES'!M169)&lt;12,(RIGHT('DETALLE DE CONEXIONES'!M169,5)),(RIGHT('DETALLE DE CONEXIONES'!M169,6)))</f>
        <v>22seg.</v>
      </c>
      <c r="L169" s="36">
        <f>IF(C169="Saliente Local",(IFERROR((LIMPIA(J169,1)),0)),0)</f>
        <v>0</v>
      </c>
      <c r="M169" s="36">
        <f>IF(C169="Saliente Nacional",(IFERROR((LIMPIA(J169,1)),0)),0)</f>
        <v>0</v>
      </c>
      <c r="N169" s="36">
        <f>IF(C169="Saliente Internacional",(IFERROR((LIMPIA(J169,1)),0)),0)</f>
        <v>0</v>
      </c>
      <c r="O169" s="36">
        <f>IF(C169="Saliente Local",(IFERROR((LIMPIA(K169,1)),0)),0)</f>
        <v>22</v>
      </c>
      <c r="P169" s="36">
        <f>IF(C169="Saliente Nacional",(IFERROR((LIMPIA(K169,1)),0)),0)</f>
        <v>0</v>
      </c>
      <c r="Q169" s="36">
        <f>IF(C169="Saliente Internacional",(IFERROR((LIMPIA(K169,1)),0)),0)</f>
        <v>0</v>
      </c>
      <c r="R169" s="36">
        <f t="shared" si="7"/>
        <v>1</v>
      </c>
      <c r="S169" s="36">
        <f t="shared" si="8"/>
        <v>0</v>
      </c>
    </row>
    <row r="170" spans="1:19" x14ac:dyDescent="0.25">
      <c r="A170" s="101">
        <f>'DETALLE DE CONEXIONES'!P170</f>
        <v>0</v>
      </c>
      <c r="B170" s="36" t="str">
        <f>'DETALLE DE CONEXIONES'!I170</f>
        <v>SALIENTE</v>
      </c>
      <c r="C170" s="36" t="str">
        <f>'DETALLE DE CONEXIONES'!BB170</f>
        <v>Saliente Local</v>
      </c>
      <c r="D170" s="36" t="str">
        <f>'DETALLE DE CONEXIONES'!E170</f>
        <v>999XXX3420</v>
      </c>
      <c r="E170" s="36">
        <f t="shared" si="6"/>
        <v>10</v>
      </c>
      <c r="F170" s="36">
        <f>IFERROR(LIMPIA('DETALLE DE CONEXIONES'!N170,1),0)</f>
        <v>1</v>
      </c>
      <c r="G170" s="36" t="str">
        <f>LEFT('DETALLE DE CONEXIONES'!BE170,3)</f>
        <v>NOF</v>
      </c>
      <c r="H170" s="36" t="str">
        <f>RIGHT('DETALLE DE CONEXIONES'!AK170,2)</f>
        <v/>
      </c>
      <c r="I170" s="36" t="str">
        <f>LEFT('DETALLE DE CONEXIONES'!AK170,3)</f>
        <v/>
      </c>
      <c r="J170" s="36" t="str">
        <f>LEFT('DETALLE DE CONEXIONES'!M170,3)</f>
        <v>0mi</v>
      </c>
      <c r="K170" s="36" t="str">
        <f>IF(LEN('DETALLE DE CONEXIONES'!M170)&lt;12,(RIGHT('DETALLE DE CONEXIONES'!M170,5)),(RIGHT('DETALLE DE CONEXIONES'!M170,6)))</f>
        <v>33seg.</v>
      </c>
      <c r="L170" s="36">
        <f>IF(C170="Saliente Local",(IFERROR((LIMPIA(J170,1)),0)),0)</f>
        <v>0</v>
      </c>
      <c r="M170" s="36">
        <f>IF(C170="Saliente Nacional",(IFERROR((LIMPIA(J170,1)),0)),0)</f>
        <v>0</v>
      </c>
      <c r="N170" s="36">
        <f>IF(C170="Saliente Internacional",(IFERROR((LIMPIA(J170,1)),0)),0)</f>
        <v>0</v>
      </c>
      <c r="O170" s="36">
        <f>IF(C170="Saliente Local",(IFERROR((LIMPIA(K170,1)),0)),0)</f>
        <v>33</v>
      </c>
      <c r="P170" s="36">
        <f>IF(C170="Saliente Nacional",(IFERROR((LIMPIA(K170,1)),0)),0)</f>
        <v>0</v>
      </c>
      <c r="Q170" s="36">
        <f>IF(C170="Saliente Internacional",(IFERROR((LIMPIA(K170,1)),0)),0)</f>
        <v>0</v>
      </c>
      <c r="R170" s="36">
        <f t="shared" si="7"/>
        <v>1</v>
      </c>
      <c r="S170" s="36">
        <f t="shared" si="8"/>
        <v>0</v>
      </c>
    </row>
    <row r="171" spans="1:19" x14ac:dyDescent="0.25">
      <c r="A171" s="101">
        <f>'DETALLE DE CONEXIONES'!P171</f>
        <v>0</v>
      </c>
      <c r="B171" s="36" t="str">
        <f>'DETALLE DE CONEXIONES'!I171</f>
        <v>SALIENTE</v>
      </c>
      <c r="C171" s="36" t="str">
        <f>'DETALLE DE CONEXIONES'!BB171</f>
        <v>Saliente Local</v>
      </c>
      <c r="D171" s="36" t="str">
        <f>'DETALLE DE CONEXIONES'!E171</f>
        <v>999XXX3420</v>
      </c>
      <c r="E171" s="36">
        <f t="shared" si="6"/>
        <v>10</v>
      </c>
      <c r="F171" s="36">
        <f>IFERROR(LIMPIA('DETALLE DE CONEXIONES'!N171,1),0)</f>
        <v>3</v>
      </c>
      <c r="G171" s="36" t="str">
        <f>LEFT('DETALLE DE CONEXIONES'!BE171,3)</f>
        <v>NOF</v>
      </c>
      <c r="H171" s="36" t="str">
        <f>RIGHT('DETALLE DE CONEXIONES'!AK171,2)</f>
        <v/>
      </c>
      <c r="I171" s="36" t="str">
        <f>LEFT('DETALLE DE CONEXIONES'!AK171,3)</f>
        <v/>
      </c>
      <c r="J171" s="36" t="str">
        <f>LEFT('DETALLE DE CONEXIONES'!M171,3)</f>
        <v>2mi</v>
      </c>
      <c r="K171" s="36" t="str">
        <f>IF(LEN('DETALLE DE CONEXIONES'!M171)&lt;12,(RIGHT('DETALLE DE CONEXIONES'!M171,5)),(RIGHT('DETALLE DE CONEXIONES'!M171,6)))</f>
        <v>39seg.</v>
      </c>
      <c r="L171" s="36">
        <f>IF(C171="Saliente Local",(IFERROR((LIMPIA(J171,1)),0)),0)</f>
        <v>2</v>
      </c>
      <c r="M171" s="36">
        <f>IF(C171="Saliente Nacional",(IFERROR((LIMPIA(J171,1)),0)),0)</f>
        <v>0</v>
      </c>
      <c r="N171" s="36">
        <f>IF(C171="Saliente Internacional",(IFERROR((LIMPIA(J171,1)),0)),0)</f>
        <v>0</v>
      </c>
      <c r="O171" s="36">
        <f>IF(C171="Saliente Local",(IFERROR((LIMPIA(K171,1)),0)),0)</f>
        <v>39</v>
      </c>
      <c r="P171" s="36">
        <f>IF(C171="Saliente Nacional",(IFERROR((LIMPIA(K171,1)),0)),0)</f>
        <v>0</v>
      </c>
      <c r="Q171" s="36">
        <f>IF(C171="Saliente Internacional",(IFERROR((LIMPIA(K171,1)),0)),0)</f>
        <v>0</v>
      </c>
      <c r="R171" s="36">
        <f t="shared" si="7"/>
        <v>3</v>
      </c>
      <c r="S171" s="36">
        <f t="shared" si="8"/>
        <v>0</v>
      </c>
    </row>
    <row r="172" spans="1:19" x14ac:dyDescent="0.25">
      <c r="A172" s="101">
        <f>'DETALLE DE CONEXIONES'!P172</f>
        <v>0</v>
      </c>
      <c r="B172" s="36" t="str">
        <f>'DETALLE DE CONEXIONES'!I172</f>
        <v>SALIENTE</v>
      </c>
      <c r="C172" s="36" t="str">
        <f>'DETALLE DE CONEXIONES'!BB172</f>
        <v>Saliente Local</v>
      </c>
      <c r="D172" s="36" t="str">
        <f>'DETALLE DE CONEXIONES'!E172</f>
        <v>999XXX3420</v>
      </c>
      <c r="E172" s="36">
        <f t="shared" si="6"/>
        <v>10</v>
      </c>
      <c r="F172" s="36">
        <f>IFERROR(LIMPIA('DETALLE DE CONEXIONES'!N172,1),0)</f>
        <v>6</v>
      </c>
      <c r="G172" s="36" t="str">
        <f>LEFT('DETALLE DE CONEXIONES'!BE172,3)</f>
        <v>NOF</v>
      </c>
      <c r="H172" s="36" t="str">
        <f>RIGHT('DETALLE DE CONEXIONES'!AK172,2)</f>
        <v/>
      </c>
      <c r="I172" s="36" t="str">
        <f>LEFT('DETALLE DE CONEXIONES'!AK172,3)</f>
        <v/>
      </c>
      <c r="J172" s="36" t="str">
        <f>LEFT('DETALLE DE CONEXIONES'!M172,3)</f>
        <v>5mi</v>
      </c>
      <c r="K172" s="36" t="str">
        <f>IF(LEN('DETALLE DE CONEXIONES'!M172)&lt;12,(RIGHT('DETALLE DE CONEXIONES'!M172,5)),(RIGHT('DETALLE DE CONEXIONES'!M172,6)))</f>
        <v>1seg.</v>
      </c>
      <c r="L172" s="36">
        <f>IF(C172="Saliente Local",(IFERROR((LIMPIA(J172,1)),0)),0)</f>
        <v>5</v>
      </c>
      <c r="M172" s="36">
        <f>IF(C172="Saliente Nacional",(IFERROR((LIMPIA(J172,1)),0)),0)</f>
        <v>0</v>
      </c>
      <c r="N172" s="36">
        <f>IF(C172="Saliente Internacional",(IFERROR((LIMPIA(J172,1)),0)),0)</f>
        <v>0</v>
      </c>
      <c r="O172" s="36">
        <f>IF(C172="Saliente Local",(IFERROR((LIMPIA(K172,1)),0)),0)</f>
        <v>1</v>
      </c>
      <c r="P172" s="36">
        <f>IF(C172="Saliente Nacional",(IFERROR((LIMPIA(K172,1)),0)),0)</f>
        <v>0</v>
      </c>
      <c r="Q172" s="36">
        <f>IF(C172="Saliente Internacional",(IFERROR((LIMPIA(K172,1)),0)),0)</f>
        <v>0</v>
      </c>
      <c r="R172" s="36">
        <f t="shared" si="7"/>
        <v>6</v>
      </c>
      <c r="S172" s="36">
        <f t="shared" si="8"/>
        <v>0</v>
      </c>
    </row>
    <row r="173" spans="1:19" x14ac:dyDescent="0.25">
      <c r="A173" s="101">
        <f>'DETALLE DE CONEXIONES'!P173</f>
        <v>0</v>
      </c>
      <c r="B173" s="36" t="str">
        <f>'DETALLE DE CONEXIONES'!I173</f>
        <v>SALIENTE</v>
      </c>
      <c r="C173" s="36" t="str">
        <f>'DETALLE DE CONEXIONES'!BB173</f>
        <v>Saliente Local</v>
      </c>
      <c r="D173" s="36" t="str">
        <f>'DETALLE DE CONEXIONES'!E173</f>
        <v>999XXX7896</v>
      </c>
      <c r="E173" s="36">
        <f t="shared" si="6"/>
        <v>10</v>
      </c>
      <c r="F173" s="36">
        <f>IFERROR(LIMPIA('DETALLE DE CONEXIONES'!N173,1),0)</f>
        <v>1</v>
      </c>
      <c r="G173" s="36" t="str">
        <f>LEFT('DETALLE DE CONEXIONES'!BE173,3)</f>
        <v>NOF</v>
      </c>
      <c r="H173" s="36" t="str">
        <f>RIGHT('DETALLE DE CONEXIONES'!AK173,2)</f>
        <v/>
      </c>
      <c r="I173" s="36" t="str">
        <f>LEFT('DETALLE DE CONEXIONES'!AK173,3)</f>
        <v/>
      </c>
      <c r="J173" s="36" t="str">
        <f>LEFT('DETALLE DE CONEXIONES'!M173,3)</f>
        <v>0mi</v>
      </c>
      <c r="K173" s="36" t="str">
        <f>IF(LEN('DETALLE DE CONEXIONES'!M173)&lt;12,(RIGHT('DETALLE DE CONEXIONES'!M173,5)),(RIGHT('DETALLE DE CONEXIONES'!M173,6)))</f>
        <v>14seg.</v>
      </c>
      <c r="L173" s="36">
        <f>IF(C173="Saliente Local",(IFERROR((LIMPIA(J173,1)),0)),0)</f>
        <v>0</v>
      </c>
      <c r="M173" s="36">
        <f>IF(C173="Saliente Nacional",(IFERROR((LIMPIA(J173,1)),0)),0)</f>
        <v>0</v>
      </c>
      <c r="N173" s="36">
        <f>IF(C173="Saliente Internacional",(IFERROR((LIMPIA(J173,1)),0)),0)</f>
        <v>0</v>
      </c>
      <c r="O173" s="36">
        <f>IF(C173="Saliente Local",(IFERROR((LIMPIA(K173,1)),0)),0)</f>
        <v>14</v>
      </c>
      <c r="P173" s="36">
        <f>IF(C173="Saliente Nacional",(IFERROR((LIMPIA(K173,1)),0)),0)</f>
        <v>0</v>
      </c>
      <c r="Q173" s="36">
        <f>IF(C173="Saliente Internacional",(IFERROR((LIMPIA(K173,1)),0)),0)</f>
        <v>0</v>
      </c>
      <c r="R173" s="36">
        <f t="shared" si="7"/>
        <v>1</v>
      </c>
      <c r="S173" s="36">
        <f t="shared" si="8"/>
        <v>0</v>
      </c>
    </row>
    <row r="174" spans="1:19" x14ac:dyDescent="0.25">
      <c r="A174" s="101">
        <f>'DETALLE DE CONEXIONES'!P174</f>
        <v>0</v>
      </c>
      <c r="B174" s="36" t="str">
        <f>'DETALLE DE CONEXIONES'!I174</f>
        <v>SALIENTE</v>
      </c>
      <c r="C174" s="36" t="str">
        <f>'DETALLE DE CONEXIONES'!BB174</f>
        <v>Saliente Local</v>
      </c>
      <c r="D174" s="36" t="str">
        <f>'DETALLE DE CONEXIONES'!E174</f>
        <v>999XXX7896</v>
      </c>
      <c r="E174" s="36">
        <f t="shared" si="6"/>
        <v>10</v>
      </c>
      <c r="F174" s="36">
        <f>IFERROR(LIMPIA('DETALLE DE CONEXIONES'!N174,1),0)</f>
        <v>1</v>
      </c>
      <c r="G174" s="36" t="str">
        <f>LEFT('DETALLE DE CONEXIONES'!BE174,3)</f>
        <v>NOF</v>
      </c>
      <c r="H174" s="36" t="str">
        <f>RIGHT('DETALLE DE CONEXIONES'!AK174,2)</f>
        <v/>
      </c>
      <c r="I174" s="36" t="str">
        <f>LEFT('DETALLE DE CONEXIONES'!AK174,3)</f>
        <v/>
      </c>
      <c r="J174" s="36" t="str">
        <f>LEFT('DETALLE DE CONEXIONES'!M174,3)</f>
        <v>0mi</v>
      </c>
      <c r="K174" s="36" t="str">
        <f>IF(LEN('DETALLE DE CONEXIONES'!M174)&lt;12,(RIGHT('DETALLE DE CONEXIONES'!M174,5)),(RIGHT('DETALLE DE CONEXIONES'!M174,6)))</f>
        <v>16seg.</v>
      </c>
      <c r="L174" s="36">
        <f>IF(C174="Saliente Local",(IFERROR((LIMPIA(J174,1)),0)),0)</f>
        <v>0</v>
      </c>
      <c r="M174" s="36">
        <f>IF(C174="Saliente Nacional",(IFERROR((LIMPIA(J174,1)),0)),0)</f>
        <v>0</v>
      </c>
      <c r="N174" s="36">
        <f>IF(C174="Saliente Internacional",(IFERROR((LIMPIA(J174,1)),0)),0)</f>
        <v>0</v>
      </c>
      <c r="O174" s="36">
        <f>IF(C174="Saliente Local",(IFERROR((LIMPIA(K174,1)),0)),0)</f>
        <v>16</v>
      </c>
      <c r="P174" s="36">
        <f>IF(C174="Saliente Nacional",(IFERROR((LIMPIA(K174,1)),0)),0)</f>
        <v>0</v>
      </c>
      <c r="Q174" s="36">
        <f>IF(C174="Saliente Internacional",(IFERROR((LIMPIA(K174,1)),0)),0)</f>
        <v>0</v>
      </c>
      <c r="R174" s="36">
        <f t="shared" si="7"/>
        <v>1</v>
      </c>
      <c r="S174" s="36">
        <f t="shared" si="8"/>
        <v>0</v>
      </c>
    </row>
    <row r="175" spans="1:19" x14ac:dyDescent="0.25">
      <c r="A175" s="101">
        <f>'DETALLE DE CONEXIONES'!P175</f>
        <v>0</v>
      </c>
      <c r="B175" s="36" t="str">
        <f>'DETALLE DE CONEXIONES'!I175</f>
        <v>SALIENTE</v>
      </c>
      <c r="C175" s="36" t="str">
        <f>'DETALLE DE CONEXIONES'!BB175</f>
        <v>Saliente Local</v>
      </c>
      <c r="D175" s="36" t="str">
        <f>'DETALLE DE CONEXIONES'!E175</f>
        <v>999XXX7896</v>
      </c>
      <c r="E175" s="36">
        <f t="shared" si="6"/>
        <v>10</v>
      </c>
      <c r="F175" s="36">
        <f>IFERROR(LIMPIA('DETALLE DE CONEXIONES'!N175,1),0)</f>
        <v>1</v>
      </c>
      <c r="G175" s="36" t="str">
        <f>LEFT('DETALLE DE CONEXIONES'!BE175,3)</f>
        <v>NOF</v>
      </c>
      <c r="H175" s="36" t="str">
        <f>RIGHT('DETALLE DE CONEXIONES'!AK175,2)</f>
        <v/>
      </c>
      <c r="I175" s="36" t="str">
        <f>LEFT('DETALLE DE CONEXIONES'!AK175,3)</f>
        <v/>
      </c>
      <c r="J175" s="36" t="str">
        <f>LEFT('DETALLE DE CONEXIONES'!M175,3)</f>
        <v>0mi</v>
      </c>
      <c r="K175" s="36" t="str">
        <f>IF(LEN('DETALLE DE CONEXIONES'!M175)&lt;12,(RIGHT('DETALLE DE CONEXIONES'!M175,5)),(RIGHT('DETALLE DE CONEXIONES'!M175,6)))</f>
        <v>31seg.</v>
      </c>
      <c r="L175" s="36">
        <f>IF(C175="Saliente Local",(IFERROR((LIMPIA(J175,1)),0)),0)</f>
        <v>0</v>
      </c>
      <c r="M175" s="36">
        <f>IF(C175="Saliente Nacional",(IFERROR((LIMPIA(J175,1)),0)),0)</f>
        <v>0</v>
      </c>
      <c r="N175" s="36">
        <f>IF(C175="Saliente Internacional",(IFERROR((LIMPIA(J175,1)),0)),0)</f>
        <v>0</v>
      </c>
      <c r="O175" s="36">
        <f>IF(C175="Saliente Local",(IFERROR((LIMPIA(K175,1)),0)),0)</f>
        <v>31</v>
      </c>
      <c r="P175" s="36">
        <f>IF(C175="Saliente Nacional",(IFERROR((LIMPIA(K175,1)),0)),0)</f>
        <v>0</v>
      </c>
      <c r="Q175" s="36">
        <f>IF(C175="Saliente Internacional",(IFERROR((LIMPIA(K175,1)),0)),0)</f>
        <v>0</v>
      </c>
      <c r="R175" s="36">
        <f t="shared" si="7"/>
        <v>1</v>
      </c>
      <c r="S175" s="36">
        <f t="shared" si="8"/>
        <v>0</v>
      </c>
    </row>
    <row r="176" spans="1:19" x14ac:dyDescent="0.25">
      <c r="A176" s="101">
        <f>'DETALLE DE CONEXIONES'!P176</f>
        <v>0</v>
      </c>
      <c r="B176" s="36" t="str">
        <f>'DETALLE DE CONEXIONES'!I176</f>
        <v>SALIENTE</v>
      </c>
      <c r="C176" s="36" t="str">
        <f>'DETALLE DE CONEXIONES'!BB176</f>
        <v>Saliente Local</v>
      </c>
      <c r="D176" s="36" t="str">
        <f>'DETALLE DE CONEXIONES'!E176</f>
        <v>999XXX7896</v>
      </c>
      <c r="E176" s="36">
        <f t="shared" si="6"/>
        <v>10</v>
      </c>
      <c r="F176" s="36">
        <f>IFERROR(LIMPIA('DETALLE DE CONEXIONES'!N176,1),0)</f>
        <v>1</v>
      </c>
      <c r="G176" s="36" t="str">
        <f>LEFT('DETALLE DE CONEXIONES'!BE176,3)</f>
        <v>NOF</v>
      </c>
      <c r="H176" s="36" t="str">
        <f>RIGHT('DETALLE DE CONEXIONES'!AK176,2)</f>
        <v/>
      </c>
      <c r="I176" s="36" t="str">
        <f>LEFT('DETALLE DE CONEXIONES'!AK176,3)</f>
        <v/>
      </c>
      <c r="J176" s="36" t="str">
        <f>LEFT('DETALLE DE CONEXIONES'!M176,3)</f>
        <v>0mi</v>
      </c>
      <c r="K176" s="36" t="str">
        <f>IF(LEN('DETALLE DE CONEXIONES'!M176)&lt;12,(RIGHT('DETALLE DE CONEXIONES'!M176,5)),(RIGHT('DETALLE DE CONEXIONES'!M176,6)))</f>
        <v>17seg.</v>
      </c>
      <c r="L176" s="36">
        <f>IF(C176="Saliente Local",(IFERROR((LIMPIA(J176,1)),0)),0)</f>
        <v>0</v>
      </c>
      <c r="M176" s="36">
        <f>IF(C176="Saliente Nacional",(IFERROR((LIMPIA(J176,1)),0)),0)</f>
        <v>0</v>
      </c>
      <c r="N176" s="36">
        <f>IF(C176="Saliente Internacional",(IFERROR((LIMPIA(J176,1)),0)),0)</f>
        <v>0</v>
      </c>
      <c r="O176" s="36">
        <f>IF(C176="Saliente Local",(IFERROR((LIMPIA(K176,1)),0)),0)</f>
        <v>17</v>
      </c>
      <c r="P176" s="36">
        <f>IF(C176="Saliente Nacional",(IFERROR((LIMPIA(K176,1)),0)),0)</f>
        <v>0</v>
      </c>
      <c r="Q176" s="36">
        <f>IF(C176="Saliente Internacional",(IFERROR((LIMPIA(K176,1)),0)),0)</f>
        <v>0</v>
      </c>
      <c r="R176" s="36">
        <f t="shared" si="7"/>
        <v>1</v>
      </c>
      <c r="S176" s="36">
        <f t="shared" si="8"/>
        <v>0</v>
      </c>
    </row>
    <row r="177" spans="1:19" x14ac:dyDescent="0.25">
      <c r="A177" s="101">
        <f>'DETALLE DE CONEXIONES'!P177</f>
        <v>0</v>
      </c>
      <c r="B177" s="36" t="str">
        <f>'DETALLE DE CONEXIONES'!I177</f>
        <v>SALIENTE</v>
      </c>
      <c r="C177" s="36" t="str">
        <f>'DETALLE DE CONEXIONES'!BB177</f>
        <v>Saliente Local</v>
      </c>
      <c r="D177" s="36" t="str">
        <f>'DETALLE DE CONEXIONES'!E177</f>
        <v>999XXX7896</v>
      </c>
      <c r="E177" s="36">
        <f t="shared" si="6"/>
        <v>10</v>
      </c>
      <c r="F177" s="36">
        <f>IFERROR(LIMPIA('DETALLE DE CONEXIONES'!N177,1),0)</f>
        <v>1</v>
      </c>
      <c r="G177" s="36" t="str">
        <f>LEFT('DETALLE DE CONEXIONES'!BE177,3)</f>
        <v>NOF</v>
      </c>
      <c r="H177" s="36" t="str">
        <f>RIGHT('DETALLE DE CONEXIONES'!AK177,2)</f>
        <v/>
      </c>
      <c r="I177" s="36" t="str">
        <f>LEFT('DETALLE DE CONEXIONES'!AK177,3)</f>
        <v/>
      </c>
      <c r="J177" s="36" t="str">
        <f>LEFT('DETALLE DE CONEXIONES'!M177,3)</f>
        <v>0mi</v>
      </c>
      <c r="K177" s="36" t="str">
        <f>IF(LEN('DETALLE DE CONEXIONES'!M177)&lt;12,(RIGHT('DETALLE DE CONEXIONES'!M177,5)),(RIGHT('DETALLE DE CONEXIONES'!M177,6)))</f>
        <v>17seg.</v>
      </c>
      <c r="L177" s="36">
        <f>IF(C177="Saliente Local",(IFERROR((LIMPIA(J177,1)),0)),0)</f>
        <v>0</v>
      </c>
      <c r="M177" s="36">
        <f>IF(C177="Saliente Nacional",(IFERROR((LIMPIA(J177,1)),0)),0)</f>
        <v>0</v>
      </c>
      <c r="N177" s="36">
        <f>IF(C177="Saliente Internacional",(IFERROR((LIMPIA(J177,1)),0)),0)</f>
        <v>0</v>
      </c>
      <c r="O177" s="36">
        <f>IF(C177="Saliente Local",(IFERROR((LIMPIA(K177,1)),0)),0)</f>
        <v>17</v>
      </c>
      <c r="P177" s="36">
        <f>IF(C177="Saliente Nacional",(IFERROR((LIMPIA(K177,1)),0)),0)</f>
        <v>0</v>
      </c>
      <c r="Q177" s="36">
        <f>IF(C177="Saliente Internacional",(IFERROR((LIMPIA(K177,1)),0)),0)</f>
        <v>0</v>
      </c>
      <c r="R177" s="36">
        <f t="shared" si="7"/>
        <v>1</v>
      </c>
      <c r="S177" s="36">
        <f t="shared" si="8"/>
        <v>0</v>
      </c>
    </row>
    <row r="178" spans="1:19" x14ac:dyDescent="0.25">
      <c r="A178" s="101">
        <f>'DETALLE DE CONEXIONES'!P178</f>
        <v>0</v>
      </c>
      <c r="B178" s="36" t="str">
        <f>'DETALLE DE CONEXIONES'!I178</f>
        <v>SALIENTE</v>
      </c>
      <c r="C178" s="36" t="str">
        <f>'DETALLE DE CONEXIONES'!BB178</f>
        <v>Saliente Local</v>
      </c>
      <c r="D178" s="36" t="str">
        <f>'DETALLE DE CONEXIONES'!E178</f>
        <v>999XXX7896</v>
      </c>
      <c r="E178" s="36">
        <f t="shared" si="6"/>
        <v>10</v>
      </c>
      <c r="F178" s="36">
        <f>IFERROR(LIMPIA('DETALLE DE CONEXIONES'!N178,1),0)</f>
        <v>1</v>
      </c>
      <c r="G178" s="36" t="str">
        <f>LEFT('DETALLE DE CONEXIONES'!BE178,3)</f>
        <v>NOF</v>
      </c>
      <c r="H178" s="36" t="str">
        <f>RIGHT('DETALLE DE CONEXIONES'!AK178,2)</f>
        <v/>
      </c>
      <c r="I178" s="36" t="str">
        <f>LEFT('DETALLE DE CONEXIONES'!AK178,3)</f>
        <v/>
      </c>
      <c r="J178" s="36" t="str">
        <f>LEFT('DETALLE DE CONEXIONES'!M178,3)</f>
        <v>0mi</v>
      </c>
      <c r="K178" s="36" t="str">
        <f>IF(LEN('DETALLE DE CONEXIONES'!M178)&lt;12,(RIGHT('DETALLE DE CONEXIONES'!M178,5)),(RIGHT('DETALLE DE CONEXIONES'!M178,6)))</f>
        <v>14seg.</v>
      </c>
      <c r="L178" s="36">
        <f>IF(C178="Saliente Local",(IFERROR((LIMPIA(J178,1)),0)),0)</f>
        <v>0</v>
      </c>
      <c r="M178" s="36">
        <f>IF(C178="Saliente Nacional",(IFERROR((LIMPIA(J178,1)),0)),0)</f>
        <v>0</v>
      </c>
      <c r="N178" s="36">
        <f>IF(C178="Saliente Internacional",(IFERROR((LIMPIA(J178,1)),0)),0)</f>
        <v>0</v>
      </c>
      <c r="O178" s="36">
        <f>IF(C178="Saliente Local",(IFERROR((LIMPIA(K178,1)),0)),0)</f>
        <v>14</v>
      </c>
      <c r="P178" s="36">
        <f>IF(C178="Saliente Nacional",(IFERROR((LIMPIA(K178,1)),0)),0)</f>
        <v>0</v>
      </c>
      <c r="Q178" s="36">
        <f>IF(C178="Saliente Internacional",(IFERROR((LIMPIA(K178,1)),0)),0)</f>
        <v>0</v>
      </c>
      <c r="R178" s="36">
        <f t="shared" si="7"/>
        <v>1</v>
      </c>
      <c r="S178" s="36">
        <f t="shared" si="8"/>
        <v>0</v>
      </c>
    </row>
    <row r="179" spans="1:19" x14ac:dyDescent="0.25">
      <c r="A179" s="101">
        <f>'DETALLE DE CONEXIONES'!P179</f>
        <v>0</v>
      </c>
      <c r="B179" s="36" t="str">
        <f>'DETALLE DE CONEXIONES'!I179</f>
        <v>TRANSFERENCIA</v>
      </c>
      <c r="C179" s="36" t="str">
        <f>'DETALLE DE CONEXIONES'!BB179</f>
        <v>Desvio Nacional</v>
      </c>
      <c r="D179" s="36" t="str">
        <f>'DETALLE DE CONEXIONES'!E179</f>
        <v>999XXX1600</v>
      </c>
      <c r="E179" s="36">
        <f t="shared" si="6"/>
        <v>10</v>
      </c>
      <c r="F179" s="36">
        <f>IFERROR(LIMPIA('DETALLE DE CONEXIONES'!N179,1),0)</f>
        <v>1</v>
      </c>
      <c r="G179" s="36" t="str">
        <f>LEFT('DETALLE DE CONEXIONES'!BE179,3)</f>
        <v>SIU</v>
      </c>
      <c r="H179" s="36" t="str">
        <f>RIGHT('DETALLE DE CONEXIONES'!AK179,2)</f>
        <v/>
      </c>
      <c r="I179" s="36" t="str">
        <f>LEFT('DETALLE DE CONEXIONES'!AK179,3)</f>
        <v/>
      </c>
      <c r="J179" s="36" t="str">
        <f>LEFT('DETALLE DE CONEXIONES'!M179,3)</f>
        <v>0mi</v>
      </c>
      <c r="K179" s="36" t="str">
        <f>IF(LEN('DETALLE DE CONEXIONES'!M179)&lt;12,(RIGHT('DETALLE DE CONEXIONES'!M179,5)),(RIGHT('DETALLE DE CONEXIONES'!M179,6)))</f>
        <v>6seg.</v>
      </c>
      <c r="L179" s="36">
        <f>IF(C179="Saliente Local",(IFERROR((LIMPIA(J179,1)),0)),0)</f>
        <v>0</v>
      </c>
      <c r="M179" s="36">
        <f>IF(C179="Saliente Nacional",(IFERROR((LIMPIA(J179,1)),0)),0)</f>
        <v>0</v>
      </c>
      <c r="N179" s="36">
        <f>IF(C179="Saliente Internacional",(IFERROR((LIMPIA(J179,1)),0)),0)</f>
        <v>0</v>
      </c>
      <c r="O179" s="36">
        <f>IF(C179="Saliente Local",(IFERROR((LIMPIA(K179,1)),0)),0)</f>
        <v>0</v>
      </c>
      <c r="P179" s="36">
        <f>IF(C179="Saliente Nacional",(IFERROR((LIMPIA(K179,1)),0)),0)</f>
        <v>0</v>
      </c>
      <c r="Q179" s="36">
        <f>IF(C179="Saliente Internacional",(IFERROR((LIMPIA(K179,1)),0)),0)</f>
        <v>0</v>
      </c>
      <c r="R179" s="36">
        <f t="shared" si="7"/>
        <v>0</v>
      </c>
      <c r="S179" s="36">
        <f t="shared" si="8"/>
        <v>0</v>
      </c>
    </row>
    <row r="180" spans="1:19" x14ac:dyDescent="0.25">
      <c r="A180" s="101">
        <f>'DETALLE DE CONEXIONES'!P180</f>
        <v>0</v>
      </c>
      <c r="B180" s="36" t="str">
        <f>'DETALLE DE CONEXIONES'!I180</f>
        <v>SALIENTE</v>
      </c>
      <c r="C180" s="36" t="str">
        <f>'DETALLE DE CONEXIONES'!BB180</f>
        <v>Saliente Local</v>
      </c>
      <c r="D180" s="36" t="str">
        <f>'DETALLE DE CONEXIONES'!E180</f>
        <v>999XXX8450</v>
      </c>
      <c r="E180" s="36">
        <f t="shared" si="6"/>
        <v>10</v>
      </c>
      <c r="F180" s="36">
        <f>IFERROR(LIMPIA('DETALLE DE CONEXIONES'!N180,1),0)</f>
        <v>25</v>
      </c>
      <c r="G180" s="36" t="str">
        <f>LEFT('DETALLE DE CONEXIONES'!BE180,3)</f>
        <v>NOF</v>
      </c>
      <c r="H180" s="36" t="str">
        <f>RIGHT('DETALLE DE CONEXIONES'!AK180,2)</f>
        <v/>
      </c>
      <c r="I180" s="36" t="str">
        <f>LEFT('DETALLE DE CONEXIONES'!AK180,3)</f>
        <v/>
      </c>
      <c r="J180" s="36" t="str">
        <f>LEFT('DETALLE DE CONEXIONES'!M180,3)</f>
        <v>24m</v>
      </c>
      <c r="K180" s="36" t="str">
        <f>IF(LEN('DETALLE DE CONEXIONES'!M180)&lt;12,(RIGHT('DETALLE DE CONEXIONES'!M180,5)),(RIGHT('DETALLE DE CONEXIONES'!M180,6)))</f>
        <v>41seg.</v>
      </c>
      <c r="L180" s="36">
        <f>IF(C180="Saliente Local",(IFERROR((LIMPIA(J180,1)),0)),0)</f>
        <v>24</v>
      </c>
      <c r="M180" s="36">
        <f>IF(C180="Saliente Nacional",(IFERROR((LIMPIA(J180,1)),0)),0)</f>
        <v>0</v>
      </c>
      <c r="N180" s="36">
        <f>IF(C180="Saliente Internacional",(IFERROR((LIMPIA(J180,1)),0)),0)</f>
        <v>0</v>
      </c>
      <c r="O180" s="36">
        <f>IF(C180="Saliente Local",(IFERROR((LIMPIA(K180,1)),0)),0)</f>
        <v>41</v>
      </c>
      <c r="P180" s="36">
        <f>IF(C180="Saliente Nacional",(IFERROR((LIMPIA(K180,1)),0)),0)</f>
        <v>0</v>
      </c>
      <c r="Q180" s="36">
        <f>IF(C180="Saliente Internacional",(IFERROR((LIMPIA(K180,1)),0)),0)</f>
        <v>0</v>
      </c>
      <c r="R180" s="36">
        <f t="shared" si="7"/>
        <v>25</v>
      </c>
      <c r="S180" s="36">
        <f t="shared" si="8"/>
        <v>0</v>
      </c>
    </row>
    <row r="181" spans="1:19" x14ac:dyDescent="0.25">
      <c r="A181" s="101">
        <f>'DETALLE DE CONEXIONES'!P181</f>
        <v>0</v>
      </c>
      <c r="B181" s="36" t="str">
        <f>'DETALLE DE CONEXIONES'!I181</f>
        <v>ENTRANTE</v>
      </c>
      <c r="C181" s="36" t="str">
        <f>'DETALLE DE CONEXIONES'!BB181</f>
        <v>Entrante Local</v>
      </c>
      <c r="D181" s="36" t="str">
        <f>'DETALLE DE CONEXIONES'!E181</f>
        <v>999XXX1600</v>
      </c>
      <c r="E181" s="36">
        <f t="shared" si="6"/>
        <v>10</v>
      </c>
      <c r="F181" s="36">
        <f>IFERROR(LIMPIA('DETALLE DE CONEXIONES'!N181,1),0)</f>
        <v>12</v>
      </c>
      <c r="G181" s="36" t="str">
        <f>LEFT('DETALLE DE CONEXIONES'!BE181,3)</f>
        <v>NOF</v>
      </c>
      <c r="H181" s="36" t="str">
        <f>RIGHT('DETALLE DE CONEXIONES'!AK181,2)</f>
        <v/>
      </c>
      <c r="I181" s="36" t="str">
        <f>LEFT('DETALLE DE CONEXIONES'!AK181,3)</f>
        <v/>
      </c>
      <c r="J181" s="36" t="str">
        <f>LEFT('DETALLE DE CONEXIONES'!M181,3)</f>
        <v>11m</v>
      </c>
      <c r="K181" s="36" t="str">
        <f>IF(LEN('DETALLE DE CONEXIONES'!M181)&lt;12,(RIGHT('DETALLE DE CONEXIONES'!M181,5)),(RIGHT('DETALLE DE CONEXIONES'!M181,6)))</f>
        <v>29seg.</v>
      </c>
      <c r="L181" s="36">
        <f>IF(C181="Saliente Local",(IFERROR((LIMPIA(J181,1)),0)),0)</f>
        <v>0</v>
      </c>
      <c r="M181" s="36">
        <f>IF(C181="Saliente Nacional",(IFERROR((LIMPIA(J181,1)),0)),0)</f>
        <v>0</v>
      </c>
      <c r="N181" s="36">
        <f>IF(C181="Saliente Internacional",(IFERROR((LIMPIA(J181,1)),0)),0)</f>
        <v>0</v>
      </c>
      <c r="O181" s="36">
        <f>IF(C181="Saliente Local",(IFERROR((LIMPIA(K181,1)),0)),0)</f>
        <v>0</v>
      </c>
      <c r="P181" s="36">
        <f>IF(C181="Saliente Nacional",(IFERROR((LIMPIA(K181,1)),0)),0)</f>
        <v>0</v>
      </c>
      <c r="Q181" s="36">
        <f>IF(C181="Saliente Internacional",(IFERROR((LIMPIA(K181,1)),0)),0)</f>
        <v>0</v>
      </c>
      <c r="R181" s="36">
        <f t="shared" si="7"/>
        <v>0</v>
      </c>
      <c r="S181" s="36">
        <f t="shared" si="8"/>
        <v>0</v>
      </c>
    </row>
    <row r="182" spans="1:19" x14ac:dyDescent="0.25">
      <c r="A182" s="101">
        <f>'DETALLE DE CONEXIONES'!P182</f>
        <v>0</v>
      </c>
      <c r="B182" s="36" t="str">
        <f>'DETALLE DE CONEXIONES'!I182</f>
        <v>SALIENTE</v>
      </c>
      <c r="C182" s="36" t="str">
        <f>'DETALLE DE CONEXIONES'!BB182</f>
        <v>Saliente Local</v>
      </c>
      <c r="D182" s="36" t="str">
        <f>'DETALLE DE CONEXIONES'!E182</f>
        <v>999XXX7896</v>
      </c>
      <c r="E182" s="36">
        <f t="shared" si="6"/>
        <v>10</v>
      </c>
      <c r="F182" s="36">
        <f>IFERROR(LIMPIA('DETALLE DE CONEXIONES'!N182,1),0)</f>
        <v>1</v>
      </c>
      <c r="G182" s="36" t="str">
        <f>LEFT('DETALLE DE CONEXIONES'!BE182,3)</f>
        <v>NOF</v>
      </c>
      <c r="H182" s="36" t="str">
        <f>RIGHT('DETALLE DE CONEXIONES'!AK182,2)</f>
        <v/>
      </c>
      <c r="I182" s="36" t="str">
        <f>LEFT('DETALLE DE CONEXIONES'!AK182,3)</f>
        <v/>
      </c>
      <c r="J182" s="36" t="str">
        <f>LEFT('DETALLE DE CONEXIONES'!M182,3)</f>
        <v>0mi</v>
      </c>
      <c r="K182" s="36" t="str">
        <f>IF(LEN('DETALLE DE CONEXIONES'!M182)&lt;12,(RIGHT('DETALLE DE CONEXIONES'!M182,5)),(RIGHT('DETALLE DE CONEXIONES'!M182,6)))</f>
        <v>14seg.</v>
      </c>
      <c r="L182" s="36">
        <f>IF(C182="Saliente Local",(IFERROR((LIMPIA(J182,1)),0)),0)</f>
        <v>0</v>
      </c>
      <c r="M182" s="36">
        <f>IF(C182="Saliente Nacional",(IFERROR((LIMPIA(J182,1)),0)),0)</f>
        <v>0</v>
      </c>
      <c r="N182" s="36">
        <f>IF(C182="Saliente Internacional",(IFERROR((LIMPIA(J182,1)),0)),0)</f>
        <v>0</v>
      </c>
      <c r="O182" s="36">
        <f>IF(C182="Saliente Local",(IFERROR((LIMPIA(K182,1)),0)),0)</f>
        <v>14</v>
      </c>
      <c r="P182" s="36">
        <f>IF(C182="Saliente Nacional",(IFERROR((LIMPIA(K182,1)),0)),0)</f>
        <v>0</v>
      </c>
      <c r="Q182" s="36">
        <f>IF(C182="Saliente Internacional",(IFERROR((LIMPIA(K182,1)),0)),0)</f>
        <v>0</v>
      </c>
      <c r="R182" s="36">
        <f t="shared" si="7"/>
        <v>1</v>
      </c>
      <c r="S182" s="36">
        <f t="shared" si="8"/>
        <v>0</v>
      </c>
    </row>
    <row r="183" spans="1:19" x14ac:dyDescent="0.25">
      <c r="A183" s="101">
        <f>'DETALLE DE CONEXIONES'!P183</f>
        <v>0</v>
      </c>
      <c r="B183" s="36" t="str">
        <f>'DETALLE DE CONEXIONES'!I183</f>
        <v>ENTRANTE</v>
      </c>
      <c r="C183" s="36" t="str">
        <f>'DETALLE DE CONEXIONES'!BB183</f>
        <v>Entrante</v>
      </c>
      <c r="D183" s="36" t="str">
        <f>'DETALLE DE CONEXIONES'!E183</f>
        <v>999XXX1600</v>
      </c>
      <c r="E183" s="36">
        <f t="shared" si="6"/>
        <v>10</v>
      </c>
      <c r="F183" s="36">
        <f>IFERROR(LIMPIA('DETALLE DE CONEXIONES'!N183,1),0)</f>
        <v>1</v>
      </c>
      <c r="G183" s="36" t="str">
        <f>LEFT('DETALLE DE CONEXIONES'!BE183,3)</f>
        <v>NOF</v>
      </c>
      <c r="H183" s="36" t="str">
        <f>RIGHT('DETALLE DE CONEXIONES'!AK183,2)</f>
        <v/>
      </c>
      <c r="I183" s="36" t="str">
        <f>LEFT('DETALLE DE CONEXIONES'!AK183,3)</f>
        <v/>
      </c>
      <c r="J183" s="36" t="str">
        <f>LEFT('DETALLE DE CONEXIONES'!M183,3)</f>
        <v>0mi</v>
      </c>
      <c r="K183" s="36" t="str">
        <f>IF(LEN('DETALLE DE CONEXIONES'!M183)&lt;12,(RIGHT('DETALLE DE CONEXIONES'!M183,5)),(RIGHT('DETALLE DE CONEXIONES'!M183,6)))</f>
        <v>56seg.</v>
      </c>
      <c r="L183" s="36">
        <f>IF(C183="Saliente Local",(IFERROR((LIMPIA(J183,1)),0)),0)</f>
        <v>0</v>
      </c>
      <c r="M183" s="36">
        <f>IF(C183="Saliente Nacional",(IFERROR((LIMPIA(J183,1)),0)),0)</f>
        <v>0</v>
      </c>
      <c r="N183" s="36">
        <f>IF(C183="Saliente Internacional",(IFERROR((LIMPIA(J183,1)),0)),0)</f>
        <v>0</v>
      </c>
      <c r="O183" s="36">
        <f>IF(C183="Saliente Local",(IFERROR((LIMPIA(K183,1)),0)),0)</f>
        <v>0</v>
      </c>
      <c r="P183" s="36">
        <f>IF(C183="Saliente Nacional",(IFERROR((LIMPIA(K183,1)),0)),0)</f>
        <v>0</v>
      </c>
      <c r="Q183" s="36">
        <f>IF(C183="Saliente Internacional",(IFERROR((LIMPIA(K183,1)),0)),0)</f>
        <v>0</v>
      </c>
      <c r="R183" s="36">
        <f t="shared" si="7"/>
        <v>0</v>
      </c>
      <c r="S183" s="36">
        <f t="shared" si="8"/>
        <v>0</v>
      </c>
    </row>
    <row r="184" spans="1:19" x14ac:dyDescent="0.25">
      <c r="A184" s="101">
        <f>'DETALLE DE CONEXIONES'!P184</f>
        <v>0</v>
      </c>
      <c r="B184" s="36" t="str">
        <f>'DETALLE DE CONEXIONES'!I184</f>
        <v>SALIENTE</v>
      </c>
      <c r="C184" s="36" t="str">
        <f>'DETALLE DE CONEXIONES'!BB184</f>
        <v>Saliente Local</v>
      </c>
      <c r="D184" s="36" t="str">
        <f>'DETALLE DE CONEXIONES'!E184</f>
        <v>999XXX0328</v>
      </c>
      <c r="E184" s="36">
        <f t="shared" si="6"/>
        <v>10</v>
      </c>
      <c r="F184" s="36">
        <f>IFERROR(LIMPIA('DETALLE DE CONEXIONES'!N184,1),0)</f>
        <v>2</v>
      </c>
      <c r="G184" s="36" t="str">
        <f>LEFT('DETALLE DE CONEXIONES'!BE184,3)</f>
        <v>NOF</v>
      </c>
      <c r="H184" s="36" t="str">
        <f>RIGHT('DETALLE DE CONEXIONES'!AK184,2)</f>
        <v/>
      </c>
      <c r="I184" s="36" t="str">
        <f>LEFT('DETALLE DE CONEXIONES'!AK184,3)</f>
        <v/>
      </c>
      <c r="J184" s="36" t="str">
        <f>LEFT('DETALLE DE CONEXIONES'!M184,3)</f>
        <v>1mi</v>
      </c>
      <c r="K184" s="36" t="str">
        <f>IF(LEN('DETALLE DE CONEXIONES'!M184)&lt;12,(RIGHT('DETALLE DE CONEXIONES'!M184,5)),(RIGHT('DETALLE DE CONEXIONES'!M184,6)))</f>
        <v>35seg.</v>
      </c>
      <c r="L184" s="36">
        <f>IF(C184="Saliente Local",(IFERROR((LIMPIA(J184,1)),0)),0)</f>
        <v>1</v>
      </c>
      <c r="M184" s="36">
        <f>IF(C184="Saliente Nacional",(IFERROR((LIMPIA(J184,1)),0)),0)</f>
        <v>0</v>
      </c>
      <c r="N184" s="36">
        <f>IF(C184="Saliente Internacional",(IFERROR((LIMPIA(J184,1)),0)),0)</f>
        <v>0</v>
      </c>
      <c r="O184" s="36">
        <f>IF(C184="Saliente Local",(IFERROR((LIMPIA(K184,1)),0)),0)</f>
        <v>35</v>
      </c>
      <c r="P184" s="36">
        <f>IF(C184="Saliente Nacional",(IFERROR((LIMPIA(K184,1)),0)),0)</f>
        <v>0</v>
      </c>
      <c r="Q184" s="36">
        <f>IF(C184="Saliente Internacional",(IFERROR((LIMPIA(K184,1)),0)),0)</f>
        <v>0</v>
      </c>
      <c r="R184" s="36">
        <f t="shared" si="7"/>
        <v>2</v>
      </c>
      <c r="S184" s="36">
        <f t="shared" si="8"/>
        <v>0</v>
      </c>
    </row>
    <row r="185" spans="1:19" x14ac:dyDescent="0.25">
      <c r="A185" s="101">
        <f>'DETALLE DE CONEXIONES'!P185</f>
        <v>0</v>
      </c>
      <c r="B185" s="36" t="str">
        <f>'DETALLE DE CONEXIONES'!I185</f>
        <v>SALIENTE</v>
      </c>
      <c r="C185" s="36" t="str">
        <f>'DETALLE DE CONEXIONES'!BB185</f>
        <v>Saliente Local</v>
      </c>
      <c r="D185" s="36" t="str">
        <f>'DETALLE DE CONEXIONES'!E185</f>
        <v>999XXX3420</v>
      </c>
      <c r="E185" s="36">
        <f t="shared" si="6"/>
        <v>10</v>
      </c>
      <c r="F185" s="36">
        <f>IFERROR(LIMPIA('DETALLE DE CONEXIONES'!N185,1),0)</f>
        <v>1</v>
      </c>
      <c r="G185" s="36" t="str">
        <f>LEFT('DETALLE DE CONEXIONES'!BE185,3)</f>
        <v>NOF</v>
      </c>
      <c r="H185" s="36" t="str">
        <f>RIGHT('DETALLE DE CONEXIONES'!AK185,2)</f>
        <v/>
      </c>
      <c r="I185" s="36" t="str">
        <f>LEFT('DETALLE DE CONEXIONES'!AK185,3)</f>
        <v/>
      </c>
      <c r="J185" s="36" t="str">
        <f>LEFT('DETALLE DE CONEXIONES'!M185,3)</f>
        <v>0mi</v>
      </c>
      <c r="K185" s="36" t="str">
        <f>IF(LEN('DETALLE DE CONEXIONES'!M185)&lt;12,(RIGHT('DETALLE DE CONEXIONES'!M185,5)),(RIGHT('DETALLE DE CONEXIONES'!M185,6)))</f>
        <v>56seg.</v>
      </c>
      <c r="L185" s="36">
        <f>IF(C185="Saliente Local",(IFERROR((LIMPIA(J185,1)),0)),0)</f>
        <v>0</v>
      </c>
      <c r="M185" s="36">
        <f>IF(C185="Saliente Nacional",(IFERROR((LIMPIA(J185,1)),0)),0)</f>
        <v>0</v>
      </c>
      <c r="N185" s="36">
        <f>IF(C185="Saliente Internacional",(IFERROR((LIMPIA(J185,1)),0)),0)</f>
        <v>0</v>
      </c>
      <c r="O185" s="36">
        <f>IF(C185="Saliente Local",(IFERROR((LIMPIA(K185,1)),0)),0)</f>
        <v>56</v>
      </c>
      <c r="P185" s="36">
        <f>IF(C185="Saliente Nacional",(IFERROR((LIMPIA(K185,1)),0)),0)</f>
        <v>0</v>
      </c>
      <c r="Q185" s="36">
        <f>IF(C185="Saliente Internacional",(IFERROR((LIMPIA(K185,1)),0)),0)</f>
        <v>0</v>
      </c>
      <c r="R185" s="36">
        <f t="shared" si="7"/>
        <v>1</v>
      </c>
      <c r="S185" s="36">
        <f t="shared" si="8"/>
        <v>0</v>
      </c>
    </row>
    <row r="186" spans="1:19" x14ac:dyDescent="0.25">
      <c r="A186" s="101">
        <f>'DETALLE DE CONEXIONES'!P186</f>
        <v>0</v>
      </c>
      <c r="B186" s="36" t="str">
        <f>'DETALLE DE CONEXIONES'!I186</f>
        <v>SALIENTE</v>
      </c>
      <c r="C186" s="36" t="str">
        <f>'DETALLE DE CONEXIONES'!BB186</f>
        <v>Saliente Local</v>
      </c>
      <c r="D186" s="36" t="str">
        <f>'DETALLE DE CONEXIONES'!E186</f>
        <v>999XXX0328</v>
      </c>
      <c r="E186" s="36">
        <f t="shared" si="6"/>
        <v>10</v>
      </c>
      <c r="F186" s="36">
        <f>IFERROR(LIMPIA('DETALLE DE CONEXIONES'!N186,1),0)</f>
        <v>1</v>
      </c>
      <c r="G186" s="36" t="str">
        <f>LEFT('DETALLE DE CONEXIONES'!BE186,3)</f>
        <v>NOF</v>
      </c>
      <c r="H186" s="36" t="str">
        <f>RIGHT('DETALLE DE CONEXIONES'!AK186,2)</f>
        <v/>
      </c>
      <c r="I186" s="36" t="str">
        <f>LEFT('DETALLE DE CONEXIONES'!AK186,3)</f>
        <v/>
      </c>
      <c r="J186" s="36" t="str">
        <f>LEFT('DETALLE DE CONEXIONES'!M186,3)</f>
        <v>0mi</v>
      </c>
      <c r="K186" s="36" t="str">
        <f>IF(LEN('DETALLE DE CONEXIONES'!M186)&lt;12,(RIGHT('DETALLE DE CONEXIONES'!M186,5)),(RIGHT('DETALLE DE CONEXIONES'!M186,6)))</f>
        <v>28seg.</v>
      </c>
      <c r="L186" s="36">
        <f>IF(C186="Saliente Local",(IFERROR((LIMPIA(J186,1)),0)),0)</f>
        <v>0</v>
      </c>
      <c r="M186" s="36">
        <f>IF(C186="Saliente Nacional",(IFERROR((LIMPIA(J186,1)),0)),0)</f>
        <v>0</v>
      </c>
      <c r="N186" s="36">
        <f>IF(C186="Saliente Internacional",(IFERROR((LIMPIA(J186,1)),0)),0)</f>
        <v>0</v>
      </c>
      <c r="O186" s="36">
        <f>IF(C186="Saliente Local",(IFERROR((LIMPIA(K186,1)),0)),0)</f>
        <v>28</v>
      </c>
      <c r="P186" s="36">
        <f>IF(C186="Saliente Nacional",(IFERROR((LIMPIA(K186,1)),0)),0)</f>
        <v>0</v>
      </c>
      <c r="Q186" s="36">
        <f>IF(C186="Saliente Internacional",(IFERROR((LIMPIA(K186,1)),0)),0)</f>
        <v>0</v>
      </c>
      <c r="R186" s="36">
        <f t="shared" si="7"/>
        <v>1</v>
      </c>
      <c r="S186" s="36">
        <f t="shared" si="8"/>
        <v>0</v>
      </c>
    </row>
    <row r="187" spans="1:19" x14ac:dyDescent="0.25">
      <c r="A187" s="101">
        <f>'DETALLE DE CONEXIONES'!P187</f>
        <v>0</v>
      </c>
      <c r="B187" s="36" t="str">
        <f>'DETALLE DE CONEXIONES'!I187</f>
        <v>ENTRANTE</v>
      </c>
      <c r="C187" s="36" t="str">
        <f>'DETALLE DE CONEXIONES'!BB187</f>
        <v>Entrante Local</v>
      </c>
      <c r="D187" s="36" t="str">
        <f>'DETALLE DE CONEXIONES'!E187</f>
        <v>999XXX1600</v>
      </c>
      <c r="E187" s="36">
        <f t="shared" si="6"/>
        <v>10</v>
      </c>
      <c r="F187" s="36">
        <f>IFERROR(LIMPIA('DETALLE DE CONEXIONES'!N187,1),0)</f>
        <v>1</v>
      </c>
      <c r="G187" s="36" t="str">
        <f>LEFT('DETALLE DE CONEXIONES'!BE187,3)</f>
        <v>NOF</v>
      </c>
      <c r="H187" s="36" t="str">
        <f>RIGHT('DETALLE DE CONEXIONES'!AK187,2)</f>
        <v/>
      </c>
      <c r="I187" s="36" t="str">
        <f>LEFT('DETALLE DE CONEXIONES'!AK187,3)</f>
        <v/>
      </c>
      <c r="J187" s="36" t="str">
        <f>LEFT('DETALLE DE CONEXIONES'!M187,3)</f>
        <v>0mi</v>
      </c>
      <c r="K187" s="36" t="str">
        <f>IF(LEN('DETALLE DE CONEXIONES'!M187)&lt;12,(RIGHT('DETALLE DE CONEXIONES'!M187,5)),(RIGHT('DETALLE DE CONEXIONES'!M187,6)))</f>
        <v>30seg.</v>
      </c>
      <c r="L187" s="36">
        <f>IF(C187="Saliente Local",(IFERROR((LIMPIA(J187,1)),0)),0)</f>
        <v>0</v>
      </c>
      <c r="M187" s="36">
        <f>IF(C187="Saliente Nacional",(IFERROR((LIMPIA(J187,1)),0)),0)</f>
        <v>0</v>
      </c>
      <c r="N187" s="36">
        <f>IF(C187="Saliente Internacional",(IFERROR((LIMPIA(J187,1)),0)),0)</f>
        <v>0</v>
      </c>
      <c r="O187" s="36">
        <f>IF(C187="Saliente Local",(IFERROR((LIMPIA(K187,1)),0)),0)</f>
        <v>0</v>
      </c>
      <c r="P187" s="36">
        <f>IF(C187="Saliente Nacional",(IFERROR((LIMPIA(K187,1)),0)),0)</f>
        <v>0</v>
      </c>
      <c r="Q187" s="36">
        <f>IF(C187="Saliente Internacional",(IFERROR((LIMPIA(K187,1)),0)),0)</f>
        <v>0</v>
      </c>
      <c r="R187" s="36">
        <f t="shared" si="7"/>
        <v>0</v>
      </c>
      <c r="S187" s="36">
        <f t="shared" si="8"/>
        <v>0</v>
      </c>
    </row>
    <row r="188" spans="1:19" x14ac:dyDescent="0.25">
      <c r="A188" s="101">
        <f>'DETALLE DE CONEXIONES'!P188</f>
        <v>0</v>
      </c>
      <c r="B188" s="36" t="str">
        <f>'DETALLE DE CONEXIONES'!I188</f>
        <v>SALIENTE</v>
      </c>
      <c r="C188" s="36" t="str">
        <f>'DETALLE DE CONEXIONES'!BB188</f>
        <v>Saliente Local</v>
      </c>
      <c r="D188" s="36" t="str">
        <f>'DETALLE DE CONEXIONES'!E188</f>
        <v>999XXX2388</v>
      </c>
      <c r="E188" s="36">
        <f t="shared" si="6"/>
        <v>10</v>
      </c>
      <c r="F188" s="36">
        <f>IFERROR(LIMPIA('DETALLE DE CONEXIONES'!N188,1),0)</f>
        <v>1</v>
      </c>
      <c r="G188" s="36" t="str">
        <f>LEFT('DETALLE DE CONEXIONES'!BE188,3)</f>
        <v>NOF</v>
      </c>
      <c r="H188" s="36" t="str">
        <f>RIGHT('DETALLE DE CONEXIONES'!AK188,2)</f>
        <v/>
      </c>
      <c r="I188" s="36" t="str">
        <f>LEFT('DETALLE DE CONEXIONES'!AK188,3)</f>
        <v/>
      </c>
      <c r="J188" s="36" t="str">
        <f>LEFT('DETALLE DE CONEXIONES'!M188,3)</f>
        <v>0mi</v>
      </c>
      <c r="K188" s="36" t="str">
        <f>IF(LEN('DETALLE DE CONEXIONES'!M188)&lt;12,(RIGHT('DETALLE DE CONEXIONES'!M188,5)),(RIGHT('DETALLE DE CONEXIONES'!M188,6)))</f>
        <v>28seg.</v>
      </c>
      <c r="L188" s="36">
        <f>IF(C188="Saliente Local",(IFERROR((LIMPIA(J188,1)),0)),0)</f>
        <v>0</v>
      </c>
      <c r="M188" s="36">
        <f>IF(C188="Saliente Nacional",(IFERROR((LIMPIA(J188,1)),0)),0)</f>
        <v>0</v>
      </c>
      <c r="N188" s="36">
        <f>IF(C188="Saliente Internacional",(IFERROR((LIMPIA(J188,1)),0)),0)</f>
        <v>0</v>
      </c>
      <c r="O188" s="36">
        <f>IF(C188="Saliente Local",(IFERROR((LIMPIA(K188,1)),0)),0)</f>
        <v>28</v>
      </c>
      <c r="P188" s="36">
        <f>IF(C188="Saliente Nacional",(IFERROR((LIMPIA(K188,1)),0)),0)</f>
        <v>0</v>
      </c>
      <c r="Q188" s="36">
        <f>IF(C188="Saliente Internacional",(IFERROR((LIMPIA(K188,1)),0)),0)</f>
        <v>0</v>
      </c>
      <c r="R188" s="36">
        <f t="shared" si="7"/>
        <v>1</v>
      </c>
      <c r="S188" s="36">
        <f t="shared" si="8"/>
        <v>0</v>
      </c>
    </row>
    <row r="189" spans="1:19" x14ac:dyDescent="0.25">
      <c r="A189" s="101">
        <f>'DETALLE DE CONEXIONES'!P189</f>
        <v>0</v>
      </c>
      <c r="B189" s="36" t="str">
        <f>'DETALLE DE CONEXIONES'!I189</f>
        <v>SALIENTE</v>
      </c>
      <c r="C189" s="36" t="str">
        <f>'DETALLE DE CONEXIONES'!BB189</f>
        <v>Saliente Local</v>
      </c>
      <c r="D189" s="36" t="str">
        <f>'DETALLE DE CONEXIONES'!E189</f>
        <v>999XXX0328</v>
      </c>
      <c r="E189" s="36">
        <f t="shared" si="6"/>
        <v>10</v>
      </c>
      <c r="F189" s="36">
        <f>IFERROR(LIMPIA('DETALLE DE CONEXIONES'!N189,1),0)</f>
        <v>2</v>
      </c>
      <c r="G189" s="36" t="str">
        <f>LEFT('DETALLE DE CONEXIONES'!BE189,3)</f>
        <v>NOF</v>
      </c>
      <c r="H189" s="36" t="str">
        <f>RIGHT('DETALLE DE CONEXIONES'!AK189,2)</f>
        <v/>
      </c>
      <c r="I189" s="36" t="str">
        <f>LEFT('DETALLE DE CONEXIONES'!AK189,3)</f>
        <v/>
      </c>
      <c r="J189" s="36" t="str">
        <f>LEFT('DETALLE DE CONEXIONES'!M189,3)</f>
        <v>1mi</v>
      </c>
      <c r="K189" s="36" t="str">
        <f>IF(LEN('DETALLE DE CONEXIONES'!M189)&lt;12,(RIGHT('DETALLE DE CONEXIONES'!M189,5)),(RIGHT('DETALLE DE CONEXIONES'!M189,6)))</f>
        <v>1seg.</v>
      </c>
      <c r="L189" s="36">
        <f>IF(C189="Saliente Local",(IFERROR((LIMPIA(J189,1)),0)),0)</f>
        <v>1</v>
      </c>
      <c r="M189" s="36">
        <f>IF(C189="Saliente Nacional",(IFERROR((LIMPIA(J189,1)),0)),0)</f>
        <v>0</v>
      </c>
      <c r="N189" s="36">
        <f>IF(C189="Saliente Internacional",(IFERROR((LIMPIA(J189,1)),0)),0)</f>
        <v>0</v>
      </c>
      <c r="O189" s="36">
        <f>IF(C189="Saliente Local",(IFERROR((LIMPIA(K189,1)),0)),0)</f>
        <v>1</v>
      </c>
      <c r="P189" s="36">
        <f>IF(C189="Saliente Nacional",(IFERROR((LIMPIA(K189,1)),0)),0)</f>
        <v>0</v>
      </c>
      <c r="Q189" s="36">
        <f>IF(C189="Saliente Internacional",(IFERROR((LIMPIA(K189,1)),0)),0)</f>
        <v>0</v>
      </c>
      <c r="R189" s="36">
        <f t="shared" si="7"/>
        <v>2</v>
      </c>
      <c r="S189" s="36">
        <f t="shared" si="8"/>
        <v>0</v>
      </c>
    </row>
    <row r="190" spans="1:19" x14ac:dyDescent="0.25">
      <c r="A190" s="101">
        <f>'DETALLE DE CONEXIONES'!P190</f>
        <v>0</v>
      </c>
      <c r="B190" s="36" t="str">
        <f>'DETALLE DE CONEXIONES'!I190</f>
        <v>ENTRANTE</v>
      </c>
      <c r="C190" s="36" t="str">
        <f>'DETALLE DE CONEXIONES'!BB190</f>
        <v>Entrante Local</v>
      </c>
      <c r="D190" s="36" t="str">
        <f>'DETALLE DE CONEXIONES'!E190</f>
        <v>999XXX1600</v>
      </c>
      <c r="E190" s="36">
        <f t="shared" si="6"/>
        <v>10</v>
      </c>
      <c r="F190" s="36">
        <f>IFERROR(LIMPIA('DETALLE DE CONEXIONES'!N190,1),0)</f>
        <v>1</v>
      </c>
      <c r="G190" s="36" t="str">
        <f>LEFT('DETALLE DE CONEXIONES'!BE190,3)</f>
        <v>NOF</v>
      </c>
      <c r="H190" s="36" t="str">
        <f>RIGHT('DETALLE DE CONEXIONES'!AK190,2)</f>
        <v/>
      </c>
      <c r="I190" s="36" t="str">
        <f>LEFT('DETALLE DE CONEXIONES'!AK190,3)</f>
        <v/>
      </c>
      <c r="J190" s="36" t="str">
        <f>LEFT('DETALLE DE CONEXIONES'!M190,3)</f>
        <v>0mi</v>
      </c>
      <c r="K190" s="36" t="str">
        <f>IF(LEN('DETALLE DE CONEXIONES'!M190)&lt;12,(RIGHT('DETALLE DE CONEXIONES'!M190,5)),(RIGHT('DETALLE DE CONEXIONES'!M190,6)))</f>
        <v>21seg.</v>
      </c>
      <c r="L190" s="36">
        <f>IF(C190="Saliente Local",(IFERROR((LIMPIA(J190,1)),0)),0)</f>
        <v>0</v>
      </c>
      <c r="M190" s="36">
        <f>IF(C190="Saliente Nacional",(IFERROR((LIMPIA(J190,1)),0)),0)</f>
        <v>0</v>
      </c>
      <c r="N190" s="36">
        <f>IF(C190="Saliente Internacional",(IFERROR((LIMPIA(J190,1)),0)),0)</f>
        <v>0</v>
      </c>
      <c r="O190" s="36">
        <f>IF(C190="Saliente Local",(IFERROR((LIMPIA(K190,1)),0)),0)</f>
        <v>0</v>
      </c>
      <c r="P190" s="36">
        <f>IF(C190="Saliente Nacional",(IFERROR((LIMPIA(K190,1)),0)),0)</f>
        <v>0</v>
      </c>
      <c r="Q190" s="36">
        <f>IF(C190="Saliente Internacional",(IFERROR((LIMPIA(K190,1)),0)),0)</f>
        <v>0</v>
      </c>
      <c r="R190" s="36">
        <f t="shared" si="7"/>
        <v>0</v>
      </c>
      <c r="S190" s="36">
        <f t="shared" si="8"/>
        <v>0</v>
      </c>
    </row>
    <row r="191" spans="1:19" x14ac:dyDescent="0.25">
      <c r="A191" s="101">
        <f>'DETALLE DE CONEXIONES'!P191</f>
        <v>0</v>
      </c>
      <c r="B191" s="36" t="str">
        <f>'DETALLE DE CONEXIONES'!I191</f>
        <v>ENTRANTE</v>
      </c>
      <c r="C191" s="36" t="str">
        <f>'DETALLE DE CONEXIONES'!BB191</f>
        <v>Entrante</v>
      </c>
      <c r="D191" s="36" t="str">
        <f>'DETALLE DE CONEXIONES'!E191</f>
        <v>999XXX1600</v>
      </c>
      <c r="E191" s="36">
        <f t="shared" si="6"/>
        <v>10</v>
      </c>
      <c r="F191" s="36">
        <f>IFERROR(LIMPIA('DETALLE DE CONEXIONES'!N191,1),0)</f>
        <v>2</v>
      </c>
      <c r="G191" s="36" t="str">
        <f>LEFT('DETALLE DE CONEXIONES'!BE191,3)</f>
        <v>NOF</v>
      </c>
      <c r="H191" s="36" t="str">
        <f>RIGHT('DETALLE DE CONEXIONES'!AK191,2)</f>
        <v/>
      </c>
      <c r="I191" s="36" t="str">
        <f>LEFT('DETALLE DE CONEXIONES'!AK191,3)</f>
        <v/>
      </c>
      <c r="J191" s="36" t="str">
        <f>LEFT('DETALLE DE CONEXIONES'!M191,3)</f>
        <v>1mi</v>
      </c>
      <c r="K191" s="36" t="str">
        <f>IF(LEN('DETALLE DE CONEXIONES'!M191)&lt;12,(RIGHT('DETALLE DE CONEXIONES'!M191,5)),(RIGHT('DETALLE DE CONEXIONES'!M191,6)))</f>
        <v>53seg.</v>
      </c>
      <c r="L191" s="36">
        <f>IF(C191="Saliente Local",(IFERROR((LIMPIA(J191,1)),0)),0)</f>
        <v>0</v>
      </c>
      <c r="M191" s="36">
        <f>IF(C191="Saliente Nacional",(IFERROR((LIMPIA(J191,1)),0)),0)</f>
        <v>0</v>
      </c>
      <c r="N191" s="36">
        <f>IF(C191="Saliente Internacional",(IFERROR((LIMPIA(J191,1)),0)),0)</f>
        <v>0</v>
      </c>
      <c r="O191" s="36">
        <f>IF(C191="Saliente Local",(IFERROR((LIMPIA(K191,1)),0)),0)</f>
        <v>0</v>
      </c>
      <c r="P191" s="36">
        <f>IF(C191="Saliente Nacional",(IFERROR((LIMPIA(K191,1)),0)),0)</f>
        <v>0</v>
      </c>
      <c r="Q191" s="36">
        <f>IF(C191="Saliente Internacional",(IFERROR((LIMPIA(K191,1)),0)),0)</f>
        <v>0</v>
      </c>
      <c r="R191" s="36">
        <f t="shared" si="7"/>
        <v>0</v>
      </c>
      <c r="S191" s="36">
        <f t="shared" si="8"/>
        <v>0</v>
      </c>
    </row>
    <row r="192" spans="1:19" x14ac:dyDescent="0.25">
      <c r="A192" s="101">
        <f>'DETALLE DE CONEXIONES'!P192</f>
        <v>0</v>
      </c>
      <c r="B192" s="36" t="str">
        <f>'DETALLE DE CONEXIONES'!I192</f>
        <v>SALIENTE</v>
      </c>
      <c r="C192" s="36" t="str">
        <f>'DETALLE DE CONEXIONES'!BB192</f>
        <v>Saliente Local</v>
      </c>
      <c r="D192" s="36" t="str">
        <f>'DETALLE DE CONEXIONES'!E192</f>
        <v>999XXX3420</v>
      </c>
      <c r="E192" s="36">
        <f t="shared" si="6"/>
        <v>10</v>
      </c>
      <c r="F192" s="36">
        <f>IFERROR(LIMPIA('DETALLE DE CONEXIONES'!N192,1),0)</f>
        <v>2</v>
      </c>
      <c r="G192" s="36" t="str">
        <f>LEFT('DETALLE DE CONEXIONES'!BE192,3)</f>
        <v>NOF</v>
      </c>
      <c r="H192" s="36" t="str">
        <f>RIGHT('DETALLE DE CONEXIONES'!AK192,2)</f>
        <v/>
      </c>
      <c r="I192" s="36" t="str">
        <f>LEFT('DETALLE DE CONEXIONES'!AK192,3)</f>
        <v/>
      </c>
      <c r="J192" s="36" t="str">
        <f>LEFT('DETALLE DE CONEXIONES'!M192,3)</f>
        <v>1mi</v>
      </c>
      <c r="K192" s="36" t="str">
        <f>IF(LEN('DETALLE DE CONEXIONES'!M192)&lt;12,(RIGHT('DETALLE DE CONEXIONES'!M192,5)),(RIGHT('DETALLE DE CONEXIONES'!M192,6)))</f>
        <v>53seg.</v>
      </c>
      <c r="L192" s="36">
        <f>IF(C192="Saliente Local",(IFERROR((LIMPIA(J192,1)),0)),0)</f>
        <v>1</v>
      </c>
      <c r="M192" s="36">
        <f>IF(C192="Saliente Nacional",(IFERROR((LIMPIA(J192,1)),0)),0)</f>
        <v>0</v>
      </c>
      <c r="N192" s="36">
        <f>IF(C192="Saliente Internacional",(IFERROR((LIMPIA(J192,1)),0)),0)</f>
        <v>0</v>
      </c>
      <c r="O192" s="36">
        <f>IF(C192="Saliente Local",(IFERROR((LIMPIA(K192,1)),0)),0)</f>
        <v>53</v>
      </c>
      <c r="P192" s="36">
        <f>IF(C192="Saliente Nacional",(IFERROR((LIMPIA(K192,1)),0)),0)</f>
        <v>0</v>
      </c>
      <c r="Q192" s="36">
        <f>IF(C192="Saliente Internacional",(IFERROR((LIMPIA(K192,1)),0)),0)</f>
        <v>0</v>
      </c>
      <c r="R192" s="36">
        <f t="shared" si="7"/>
        <v>2</v>
      </c>
      <c r="S192" s="36">
        <f t="shared" si="8"/>
        <v>0</v>
      </c>
    </row>
    <row r="193" spans="1:19" x14ac:dyDescent="0.25">
      <c r="A193" s="101">
        <f>'DETALLE DE CONEXIONES'!P193</f>
        <v>0</v>
      </c>
      <c r="B193" s="36" t="str">
        <f>'DETALLE DE CONEXIONES'!I193</f>
        <v>ENTRANTE</v>
      </c>
      <c r="C193" s="36" t="str">
        <f>'DETALLE DE CONEXIONES'!BB193</f>
        <v>Entrante Local</v>
      </c>
      <c r="D193" s="36" t="str">
        <f>'DETALLE DE CONEXIONES'!E193</f>
        <v>999XXX1600</v>
      </c>
      <c r="E193" s="36">
        <f t="shared" si="6"/>
        <v>10</v>
      </c>
      <c r="F193" s="36">
        <f>IFERROR(LIMPIA('DETALLE DE CONEXIONES'!N193,1),0)</f>
        <v>2</v>
      </c>
      <c r="G193" s="36" t="str">
        <f>LEFT('DETALLE DE CONEXIONES'!BE193,3)</f>
        <v>NOF</v>
      </c>
      <c r="H193" s="36" t="str">
        <f>RIGHT('DETALLE DE CONEXIONES'!AK193,2)</f>
        <v/>
      </c>
      <c r="I193" s="36" t="str">
        <f>LEFT('DETALLE DE CONEXIONES'!AK193,3)</f>
        <v/>
      </c>
      <c r="J193" s="36" t="str">
        <f>LEFT('DETALLE DE CONEXIONES'!M193,3)</f>
        <v>1mi</v>
      </c>
      <c r="K193" s="36" t="str">
        <f>IF(LEN('DETALLE DE CONEXIONES'!M193)&lt;12,(RIGHT('DETALLE DE CONEXIONES'!M193,5)),(RIGHT('DETALLE DE CONEXIONES'!M193,6)))</f>
        <v>30seg.</v>
      </c>
      <c r="L193" s="36">
        <f>IF(C193="Saliente Local",(IFERROR((LIMPIA(J193,1)),0)),0)</f>
        <v>0</v>
      </c>
      <c r="M193" s="36">
        <f>IF(C193="Saliente Nacional",(IFERROR((LIMPIA(J193,1)),0)),0)</f>
        <v>0</v>
      </c>
      <c r="N193" s="36">
        <f>IF(C193="Saliente Internacional",(IFERROR((LIMPIA(J193,1)),0)),0)</f>
        <v>0</v>
      </c>
      <c r="O193" s="36">
        <f>IF(C193="Saliente Local",(IFERROR((LIMPIA(K193,1)),0)),0)</f>
        <v>0</v>
      </c>
      <c r="P193" s="36">
        <f>IF(C193="Saliente Nacional",(IFERROR((LIMPIA(K193,1)),0)),0)</f>
        <v>0</v>
      </c>
      <c r="Q193" s="36">
        <f>IF(C193="Saliente Internacional",(IFERROR((LIMPIA(K193,1)),0)),0)</f>
        <v>0</v>
      </c>
      <c r="R193" s="36">
        <f t="shared" si="7"/>
        <v>0</v>
      </c>
      <c r="S193" s="36">
        <f t="shared" si="8"/>
        <v>0</v>
      </c>
    </row>
    <row r="194" spans="1:19" x14ac:dyDescent="0.25">
      <c r="A194" s="101">
        <f>'DETALLE DE CONEXIONES'!P194</f>
        <v>0</v>
      </c>
      <c r="B194" s="36" t="str">
        <f>'DETALLE DE CONEXIONES'!I194</f>
        <v>GPRS</v>
      </c>
      <c r="C194" s="36" t="str">
        <f>'DETALLE DE CONEXIONES'!BB194</f>
        <v>INTERNET</v>
      </c>
      <c r="D194" s="36" t="str">
        <f>'DETALLE DE CONEXIONES'!E194</f>
        <v>internet.itelcel.coXXXGLTE</v>
      </c>
      <c r="E194" s="36">
        <f t="shared" si="6"/>
        <v>26</v>
      </c>
      <c r="F194" s="36">
        <f>IFERROR(LIMPIA('DETALLE DE CONEXIONES'!N194,1),0)</f>
        <v>0</v>
      </c>
      <c r="G194" s="36" t="str">
        <f>LEFT('DETALLE DE CONEXIONES'!BE194,3)</f>
        <v/>
      </c>
      <c r="H194" s="36" t="str">
        <f>RIGHT('DETALLE DE CONEXIONES'!AK194,2)</f>
        <v>-1</v>
      </c>
      <c r="I194" s="36" t="str">
        <f>LEFT('DETALLE DE CONEXIONES'!AK194,3)</f>
        <v>INT</v>
      </c>
      <c r="J194" s="36" t="str">
        <f>LEFT('DETALLE DE CONEXIONES'!M194,3)</f>
        <v>0mi</v>
      </c>
      <c r="K194" s="36" t="str">
        <f>IF(LEN('DETALLE DE CONEXIONES'!M194)&lt;12,(RIGHT('DETALLE DE CONEXIONES'!M194,5)),(RIGHT('DETALLE DE CONEXIONES'!M194,6)))</f>
        <v xml:space="preserve">min. </v>
      </c>
      <c r="L194" s="36">
        <f>IF(C194="Saliente Local",(IFERROR((LIMPIA(J194,1)),0)),0)</f>
        <v>0</v>
      </c>
      <c r="M194" s="36">
        <f>IF(C194="Saliente Nacional",(IFERROR((LIMPIA(J194,1)),0)),0)</f>
        <v>0</v>
      </c>
      <c r="N194" s="36">
        <f>IF(C194="Saliente Internacional",(IFERROR((LIMPIA(J194,1)),0)),0)</f>
        <v>0</v>
      </c>
      <c r="O194" s="36">
        <f>IF(C194="Saliente Local",(IFERROR((LIMPIA(K194,1)),0)),0)</f>
        <v>0</v>
      </c>
      <c r="P194" s="36">
        <f>IF(C194="Saliente Nacional",(IFERROR((LIMPIA(K194,1)),0)),0)</f>
        <v>0</v>
      </c>
      <c r="Q194" s="36">
        <f>IF(C194="Saliente Internacional",(IFERROR((LIMPIA(K194,1)),0)),0)</f>
        <v>0</v>
      </c>
      <c r="R194" s="36">
        <f t="shared" si="7"/>
        <v>0</v>
      </c>
      <c r="S194" s="36">
        <f t="shared" si="8"/>
        <v>0</v>
      </c>
    </row>
    <row r="195" spans="1:19" x14ac:dyDescent="0.25">
      <c r="A195" s="101">
        <f>'DETALLE DE CONEXIONES'!P195</f>
        <v>0</v>
      </c>
      <c r="B195" s="36" t="str">
        <f>'DETALLE DE CONEXIONES'!I195</f>
        <v>GPRS</v>
      </c>
      <c r="C195" s="36" t="str">
        <f>'DETALLE DE CONEXIONES'!BB195</f>
        <v>RS</v>
      </c>
      <c r="D195" s="36" t="str">
        <f>'DETALLE DE CONEXIONES'!E195</f>
        <v>internet.itelcel.coXXXGLTE</v>
      </c>
      <c r="E195" s="36">
        <f t="shared" ref="E195:E258" si="9">LEN(D195)</f>
        <v>26</v>
      </c>
      <c r="F195" s="36">
        <f>IFERROR(LIMPIA('DETALLE DE CONEXIONES'!N195,1),0)</f>
        <v>0</v>
      </c>
      <c r="G195" s="36" t="str">
        <f>LEFT('DETALLE DE CONEXIONES'!BE195,3)</f>
        <v/>
      </c>
      <c r="H195" s="36" t="str">
        <f>RIGHT('DETALLE DE CONEXIONES'!AK195,2)</f>
        <v>-1</v>
      </c>
      <c r="I195" s="36" t="str">
        <f>LEFT('DETALLE DE CONEXIONES'!AK195,3)</f>
        <v>RS;</v>
      </c>
      <c r="J195" s="36" t="str">
        <f>LEFT('DETALLE DE CONEXIONES'!M195,3)</f>
        <v>0mi</v>
      </c>
      <c r="K195" s="36" t="str">
        <f>IF(LEN('DETALLE DE CONEXIONES'!M195)&lt;12,(RIGHT('DETALLE DE CONEXIONES'!M195,5)),(RIGHT('DETALLE DE CONEXIONES'!M195,6)))</f>
        <v xml:space="preserve">min. </v>
      </c>
      <c r="L195" s="36">
        <f>IF(C195="Saliente Local",(IFERROR((LIMPIA(J195,1)),0)),0)</f>
        <v>0</v>
      </c>
      <c r="M195" s="36">
        <f>IF(C195="Saliente Nacional",(IFERROR((LIMPIA(J195,1)),0)),0)</f>
        <v>0</v>
      </c>
      <c r="N195" s="36">
        <f>IF(C195="Saliente Internacional",(IFERROR((LIMPIA(J195,1)),0)),0)</f>
        <v>0</v>
      </c>
      <c r="O195" s="36">
        <f>IF(C195="Saliente Local",(IFERROR((LIMPIA(K195,1)),0)),0)</f>
        <v>0</v>
      </c>
      <c r="P195" s="36">
        <f>IF(C195="Saliente Nacional",(IFERROR((LIMPIA(K195,1)),0)),0)</f>
        <v>0</v>
      </c>
      <c r="Q195" s="36">
        <f>IF(C195="Saliente Internacional",(IFERROR((LIMPIA(K195,1)),0)),0)</f>
        <v>0</v>
      </c>
      <c r="R195" s="36">
        <f t="shared" ref="R195:R258" si="10">IF(SUM(O195:P195)&gt;0,(L195+M195+1),(L195+M195))</f>
        <v>0</v>
      </c>
      <c r="S195" s="36">
        <f t="shared" ref="S195:S258" si="11">IF(Q195&gt;0,N195+1,N195)</f>
        <v>0</v>
      </c>
    </row>
    <row r="196" spans="1:19" x14ac:dyDescent="0.25">
      <c r="A196" s="101">
        <f>'DETALLE DE CONEXIONES'!P196</f>
        <v>0</v>
      </c>
      <c r="B196" s="36" t="str">
        <f>'DETALLE DE CONEXIONES'!I196</f>
        <v>GPRS</v>
      </c>
      <c r="C196" s="36" t="str">
        <f>'DETALLE DE CONEXIONES'!BB196</f>
        <v>MENSAJERO</v>
      </c>
      <c r="D196" s="36" t="str">
        <f>'DETALLE DE CONEXIONES'!E196</f>
        <v>internet.itelcelXXXm-3G</v>
      </c>
      <c r="E196" s="36">
        <f t="shared" si="9"/>
        <v>23</v>
      </c>
      <c r="F196" s="36">
        <f>IFERROR(LIMPIA('DETALLE DE CONEXIONES'!N196,1),0)</f>
        <v>0</v>
      </c>
      <c r="G196" s="36" t="str">
        <f>LEFT('DETALLE DE CONEXIONES'!BE196,3)</f>
        <v/>
      </c>
      <c r="H196" s="36" t="str">
        <f>RIGHT('DETALLE DE CONEXIONES'!AK196,2)</f>
        <v>-1</v>
      </c>
      <c r="I196" s="36" t="str">
        <f>LEFT('DETALLE DE CONEXIONES'!AK196,3)</f>
        <v>MEN</v>
      </c>
      <c r="J196" s="36" t="str">
        <f>LEFT('DETALLE DE CONEXIONES'!M196,3)</f>
        <v>0mi</v>
      </c>
      <c r="K196" s="36" t="str">
        <f>IF(LEN('DETALLE DE CONEXIONES'!M196)&lt;12,(RIGHT('DETALLE DE CONEXIONES'!M196,5)),(RIGHT('DETALLE DE CONEXIONES'!M196,6)))</f>
        <v xml:space="preserve">min. </v>
      </c>
      <c r="L196" s="36">
        <f>IF(C196="Saliente Local",(IFERROR((LIMPIA(J196,1)),0)),0)</f>
        <v>0</v>
      </c>
      <c r="M196" s="36">
        <f>IF(C196="Saliente Nacional",(IFERROR((LIMPIA(J196,1)),0)),0)</f>
        <v>0</v>
      </c>
      <c r="N196" s="36">
        <f>IF(C196="Saliente Internacional",(IFERROR((LIMPIA(J196,1)),0)),0)</f>
        <v>0</v>
      </c>
      <c r="O196" s="36">
        <f>IF(C196="Saliente Local",(IFERROR((LIMPIA(K196,1)),0)),0)</f>
        <v>0</v>
      </c>
      <c r="P196" s="36">
        <f>IF(C196="Saliente Nacional",(IFERROR((LIMPIA(K196,1)),0)),0)</f>
        <v>0</v>
      </c>
      <c r="Q196" s="36">
        <f>IF(C196="Saliente Internacional",(IFERROR((LIMPIA(K196,1)),0)),0)</f>
        <v>0</v>
      </c>
      <c r="R196" s="36">
        <f t="shared" si="10"/>
        <v>0</v>
      </c>
      <c r="S196" s="36">
        <f t="shared" si="11"/>
        <v>0</v>
      </c>
    </row>
    <row r="197" spans="1:19" x14ac:dyDescent="0.25">
      <c r="A197" s="101">
        <f>'DETALLE DE CONEXIONES'!P197</f>
        <v>0</v>
      </c>
      <c r="B197" s="36" t="str">
        <f>'DETALLE DE CONEXIONES'!I197</f>
        <v>TRANSFERENCIA</v>
      </c>
      <c r="C197" s="36" t="str">
        <f>'DETALLE DE CONEXIONES'!BB197</f>
        <v>Desvio Nacional</v>
      </c>
      <c r="D197" s="36" t="str">
        <f>'DETALLE DE CONEXIONES'!E197</f>
        <v>999XXX1600</v>
      </c>
      <c r="E197" s="36">
        <f t="shared" si="9"/>
        <v>10</v>
      </c>
      <c r="F197" s="36">
        <f>IFERROR(LIMPIA('DETALLE DE CONEXIONES'!N197,1),0)</f>
        <v>1</v>
      </c>
      <c r="G197" s="36" t="str">
        <f>LEFT('DETALLE DE CONEXIONES'!BE197,3)</f>
        <v>SIU</v>
      </c>
      <c r="H197" s="36" t="str">
        <f>RIGHT('DETALLE DE CONEXIONES'!AK197,2)</f>
        <v/>
      </c>
      <c r="I197" s="36" t="str">
        <f>LEFT('DETALLE DE CONEXIONES'!AK197,3)</f>
        <v/>
      </c>
      <c r="J197" s="36" t="str">
        <f>LEFT('DETALLE DE CONEXIONES'!M197,3)</f>
        <v>0mi</v>
      </c>
      <c r="K197" s="36" t="str">
        <f>IF(LEN('DETALLE DE CONEXIONES'!M197)&lt;12,(RIGHT('DETALLE DE CONEXIONES'!M197,5)),(RIGHT('DETALLE DE CONEXIONES'!M197,6)))</f>
        <v>2seg.</v>
      </c>
      <c r="L197" s="36">
        <f>IF(C197="Saliente Local",(IFERROR((LIMPIA(J197,1)),0)),0)</f>
        <v>0</v>
      </c>
      <c r="M197" s="36">
        <f>IF(C197="Saliente Nacional",(IFERROR((LIMPIA(J197,1)),0)),0)</f>
        <v>0</v>
      </c>
      <c r="N197" s="36">
        <f>IF(C197="Saliente Internacional",(IFERROR((LIMPIA(J197,1)),0)),0)</f>
        <v>0</v>
      </c>
      <c r="O197" s="36">
        <f>IF(C197="Saliente Local",(IFERROR((LIMPIA(K197,1)),0)),0)</f>
        <v>0</v>
      </c>
      <c r="P197" s="36">
        <f>IF(C197="Saliente Nacional",(IFERROR((LIMPIA(K197,1)),0)),0)</f>
        <v>0</v>
      </c>
      <c r="Q197" s="36">
        <f>IF(C197="Saliente Internacional",(IFERROR((LIMPIA(K197,1)),0)),0)</f>
        <v>0</v>
      </c>
      <c r="R197" s="36">
        <f t="shared" si="10"/>
        <v>0</v>
      </c>
      <c r="S197" s="36">
        <f t="shared" si="11"/>
        <v>0</v>
      </c>
    </row>
    <row r="198" spans="1:19" x14ac:dyDescent="0.25">
      <c r="A198" s="101">
        <f>'DETALLE DE CONEXIONES'!P198</f>
        <v>0</v>
      </c>
      <c r="B198" s="36" t="str">
        <f>'DETALLE DE CONEXIONES'!I198</f>
        <v>TRANSFERENCIA</v>
      </c>
      <c r="C198" s="36" t="str">
        <f>'DETALLE DE CONEXIONES'!BB198</f>
        <v>Desvio Nacional</v>
      </c>
      <c r="D198" s="36" t="str">
        <f>'DETALLE DE CONEXIONES'!E198</f>
        <v>999XXX1600</v>
      </c>
      <c r="E198" s="36">
        <f t="shared" si="9"/>
        <v>10</v>
      </c>
      <c r="F198" s="36">
        <f>IFERROR(LIMPIA('DETALLE DE CONEXIONES'!N198,1),0)</f>
        <v>1</v>
      </c>
      <c r="G198" s="36" t="str">
        <f>LEFT('DETALLE DE CONEXIONES'!BE198,3)</f>
        <v>SIU</v>
      </c>
      <c r="H198" s="36" t="str">
        <f>RIGHT('DETALLE DE CONEXIONES'!AK198,2)</f>
        <v/>
      </c>
      <c r="I198" s="36" t="str">
        <f>LEFT('DETALLE DE CONEXIONES'!AK198,3)</f>
        <v/>
      </c>
      <c r="J198" s="36" t="str">
        <f>LEFT('DETALLE DE CONEXIONES'!M198,3)</f>
        <v>0mi</v>
      </c>
      <c r="K198" s="36" t="str">
        <f>IF(LEN('DETALLE DE CONEXIONES'!M198)&lt;12,(RIGHT('DETALLE DE CONEXIONES'!M198,5)),(RIGHT('DETALLE DE CONEXIONES'!M198,6)))</f>
        <v>3seg.</v>
      </c>
      <c r="L198" s="36">
        <f>IF(C198="Saliente Local",(IFERROR((LIMPIA(J198,1)),0)),0)</f>
        <v>0</v>
      </c>
      <c r="M198" s="36">
        <f>IF(C198="Saliente Nacional",(IFERROR((LIMPIA(J198,1)),0)),0)</f>
        <v>0</v>
      </c>
      <c r="N198" s="36">
        <f>IF(C198="Saliente Internacional",(IFERROR((LIMPIA(J198,1)),0)),0)</f>
        <v>0</v>
      </c>
      <c r="O198" s="36">
        <f>IF(C198="Saliente Local",(IFERROR((LIMPIA(K198,1)),0)),0)</f>
        <v>0</v>
      </c>
      <c r="P198" s="36">
        <f>IF(C198="Saliente Nacional",(IFERROR((LIMPIA(K198,1)),0)),0)</f>
        <v>0</v>
      </c>
      <c r="Q198" s="36">
        <f>IF(C198="Saliente Internacional",(IFERROR((LIMPIA(K198,1)),0)),0)</f>
        <v>0</v>
      </c>
      <c r="R198" s="36">
        <f t="shared" si="10"/>
        <v>0</v>
      </c>
      <c r="S198" s="36">
        <f t="shared" si="11"/>
        <v>0</v>
      </c>
    </row>
    <row r="199" spans="1:19" x14ac:dyDescent="0.25">
      <c r="A199" s="101">
        <f>'DETALLE DE CONEXIONES'!P199</f>
        <v>0</v>
      </c>
      <c r="B199" s="36" t="str">
        <f>'DETALLE DE CONEXIONES'!I199</f>
        <v>ENTRANTE</v>
      </c>
      <c r="C199" s="36" t="str">
        <f>'DETALLE DE CONEXIONES'!BB199</f>
        <v>Entrante Local</v>
      </c>
      <c r="D199" s="36" t="str">
        <f>'DETALLE DE CONEXIONES'!E199</f>
        <v>999XXX1600</v>
      </c>
      <c r="E199" s="36">
        <f t="shared" si="9"/>
        <v>10</v>
      </c>
      <c r="F199" s="36">
        <f>IFERROR(LIMPIA('DETALLE DE CONEXIONES'!N199,1),0)</f>
        <v>2</v>
      </c>
      <c r="G199" s="36" t="str">
        <f>LEFT('DETALLE DE CONEXIONES'!BE199,3)</f>
        <v>NOF</v>
      </c>
      <c r="H199" s="36" t="str">
        <f>RIGHT('DETALLE DE CONEXIONES'!AK199,2)</f>
        <v/>
      </c>
      <c r="I199" s="36" t="str">
        <f>LEFT('DETALLE DE CONEXIONES'!AK199,3)</f>
        <v/>
      </c>
      <c r="J199" s="36" t="str">
        <f>LEFT('DETALLE DE CONEXIONES'!M199,3)</f>
        <v>1mi</v>
      </c>
      <c r="K199" s="36" t="str">
        <f>IF(LEN('DETALLE DE CONEXIONES'!M199)&lt;12,(RIGHT('DETALLE DE CONEXIONES'!M199,5)),(RIGHT('DETALLE DE CONEXIONES'!M199,6)))</f>
        <v>11seg.</v>
      </c>
      <c r="L199" s="36">
        <f>IF(C199="Saliente Local",(IFERROR((LIMPIA(J199,1)),0)),0)</f>
        <v>0</v>
      </c>
      <c r="M199" s="36">
        <f>IF(C199="Saliente Nacional",(IFERROR((LIMPIA(J199,1)),0)),0)</f>
        <v>0</v>
      </c>
      <c r="N199" s="36">
        <f>IF(C199="Saliente Internacional",(IFERROR((LIMPIA(J199,1)),0)),0)</f>
        <v>0</v>
      </c>
      <c r="O199" s="36">
        <f>IF(C199="Saliente Local",(IFERROR((LIMPIA(K199,1)),0)),0)</f>
        <v>0</v>
      </c>
      <c r="P199" s="36">
        <f>IF(C199="Saliente Nacional",(IFERROR((LIMPIA(K199,1)),0)),0)</f>
        <v>0</v>
      </c>
      <c r="Q199" s="36">
        <f>IF(C199="Saliente Internacional",(IFERROR((LIMPIA(K199,1)),0)),0)</f>
        <v>0</v>
      </c>
      <c r="R199" s="36">
        <f t="shared" si="10"/>
        <v>0</v>
      </c>
      <c r="S199" s="36">
        <f t="shared" si="11"/>
        <v>0</v>
      </c>
    </row>
    <row r="200" spans="1:19" x14ac:dyDescent="0.25">
      <c r="A200" s="101">
        <f>'DETALLE DE CONEXIONES'!P200</f>
        <v>0</v>
      </c>
      <c r="B200" s="36" t="str">
        <f>'DETALLE DE CONEXIONES'!I200</f>
        <v>SALIENTE</v>
      </c>
      <c r="C200" s="36" t="str">
        <f>'DETALLE DE CONEXIONES'!BB200</f>
        <v>Saliente Local</v>
      </c>
      <c r="D200" s="36" t="str">
        <f>'DETALLE DE CONEXIONES'!E200</f>
        <v>999XXX0328</v>
      </c>
      <c r="E200" s="36">
        <f t="shared" si="9"/>
        <v>10</v>
      </c>
      <c r="F200" s="36">
        <f>IFERROR(LIMPIA('DETALLE DE CONEXIONES'!N200,1),0)</f>
        <v>1</v>
      </c>
      <c r="G200" s="36" t="str">
        <f>LEFT('DETALLE DE CONEXIONES'!BE200,3)</f>
        <v>NOF</v>
      </c>
      <c r="H200" s="36" t="str">
        <f>RIGHT('DETALLE DE CONEXIONES'!AK200,2)</f>
        <v/>
      </c>
      <c r="I200" s="36" t="str">
        <f>LEFT('DETALLE DE CONEXIONES'!AK200,3)</f>
        <v/>
      </c>
      <c r="J200" s="36" t="str">
        <f>LEFT('DETALLE DE CONEXIONES'!M200,3)</f>
        <v>0mi</v>
      </c>
      <c r="K200" s="36" t="str">
        <f>IF(LEN('DETALLE DE CONEXIONES'!M200)&lt;12,(RIGHT('DETALLE DE CONEXIONES'!M200,5)),(RIGHT('DETALLE DE CONEXIONES'!M200,6)))</f>
        <v>20seg.</v>
      </c>
      <c r="L200" s="36">
        <f>IF(C200="Saliente Local",(IFERROR((LIMPIA(J200,1)),0)),0)</f>
        <v>0</v>
      </c>
      <c r="M200" s="36">
        <f>IF(C200="Saliente Nacional",(IFERROR((LIMPIA(J200,1)),0)),0)</f>
        <v>0</v>
      </c>
      <c r="N200" s="36">
        <f>IF(C200="Saliente Internacional",(IFERROR((LIMPIA(J200,1)),0)),0)</f>
        <v>0</v>
      </c>
      <c r="O200" s="36">
        <f>IF(C200="Saliente Local",(IFERROR((LIMPIA(K200,1)),0)),0)</f>
        <v>20</v>
      </c>
      <c r="P200" s="36">
        <f>IF(C200="Saliente Nacional",(IFERROR((LIMPIA(K200,1)),0)),0)</f>
        <v>0</v>
      </c>
      <c r="Q200" s="36">
        <f>IF(C200="Saliente Internacional",(IFERROR((LIMPIA(K200,1)),0)),0)</f>
        <v>0</v>
      </c>
      <c r="R200" s="36">
        <f t="shared" si="10"/>
        <v>1</v>
      </c>
      <c r="S200" s="36">
        <f t="shared" si="11"/>
        <v>0</v>
      </c>
    </row>
    <row r="201" spans="1:19" x14ac:dyDescent="0.25">
      <c r="A201" s="101">
        <f>'DETALLE DE CONEXIONES'!P201</f>
        <v>0</v>
      </c>
      <c r="B201" s="36" t="str">
        <f>'DETALLE DE CONEXIONES'!I201</f>
        <v>SALIENTE</v>
      </c>
      <c r="C201" s="36" t="str">
        <f>'DETALLE DE CONEXIONES'!BB201</f>
        <v>Saliente Local</v>
      </c>
      <c r="D201" s="36" t="str">
        <f>'DETALLE DE CONEXIONES'!E201</f>
        <v>999XXX8226</v>
      </c>
      <c r="E201" s="36">
        <f t="shared" si="9"/>
        <v>10</v>
      </c>
      <c r="F201" s="36">
        <f>IFERROR(LIMPIA('DETALLE DE CONEXIONES'!N201,1),0)</f>
        <v>2</v>
      </c>
      <c r="G201" s="36" t="str">
        <f>LEFT('DETALLE DE CONEXIONES'!BE201,3)</f>
        <v>NOF</v>
      </c>
      <c r="H201" s="36" t="str">
        <f>RIGHT('DETALLE DE CONEXIONES'!AK201,2)</f>
        <v/>
      </c>
      <c r="I201" s="36" t="str">
        <f>LEFT('DETALLE DE CONEXIONES'!AK201,3)</f>
        <v/>
      </c>
      <c r="J201" s="36" t="str">
        <f>LEFT('DETALLE DE CONEXIONES'!M201,3)</f>
        <v>1mi</v>
      </c>
      <c r="K201" s="36" t="str">
        <f>IF(LEN('DETALLE DE CONEXIONES'!M201)&lt;12,(RIGHT('DETALLE DE CONEXIONES'!M201,5)),(RIGHT('DETALLE DE CONEXIONES'!M201,6)))</f>
        <v>6seg.</v>
      </c>
      <c r="L201" s="36">
        <f>IF(C201="Saliente Local",(IFERROR((LIMPIA(J201,1)),0)),0)</f>
        <v>1</v>
      </c>
      <c r="M201" s="36">
        <f>IF(C201="Saliente Nacional",(IFERROR((LIMPIA(J201,1)),0)),0)</f>
        <v>0</v>
      </c>
      <c r="N201" s="36">
        <f>IF(C201="Saliente Internacional",(IFERROR((LIMPIA(J201,1)),0)),0)</f>
        <v>0</v>
      </c>
      <c r="O201" s="36">
        <f>IF(C201="Saliente Local",(IFERROR((LIMPIA(K201,1)),0)),0)</f>
        <v>6</v>
      </c>
      <c r="P201" s="36">
        <f>IF(C201="Saliente Nacional",(IFERROR((LIMPIA(K201,1)),0)),0)</f>
        <v>0</v>
      </c>
      <c r="Q201" s="36">
        <f>IF(C201="Saliente Internacional",(IFERROR((LIMPIA(K201,1)),0)),0)</f>
        <v>0</v>
      </c>
      <c r="R201" s="36">
        <f t="shared" si="10"/>
        <v>2</v>
      </c>
      <c r="S201" s="36">
        <f t="shared" si="11"/>
        <v>0</v>
      </c>
    </row>
    <row r="202" spans="1:19" x14ac:dyDescent="0.25">
      <c r="A202" s="101">
        <f>'DETALLE DE CONEXIONES'!P202</f>
        <v>0</v>
      </c>
      <c r="B202" s="36" t="str">
        <f>'DETALLE DE CONEXIONES'!I202</f>
        <v>SALIENTE</v>
      </c>
      <c r="C202" s="36" t="str">
        <f>'DETALLE DE CONEXIONES'!BB202</f>
        <v>Saliente Local</v>
      </c>
      <c r="D202" s="36" t="str">
        <f>'DETALLE DE CONEXIONES'!E202</f>
        <v>999XXX8450</v>
      </c>
      <c r="E202" s="36">
        <f t="shared" si="9"/>
        <v>10</v>
      </c>
      <c r="F202" s="36">
        <f>IFERROR(LIMPIA('DETALLE DE CONEXIONES'!N202,1),0)</f>
        <v>3</v>
      </c>
      <c r="G202" s="36" t="str">
        <f>LEFT('DETALLE DE CONEXIONES'!BE202,3)</f>
        <v>NOF</v>
      </c>
      <c r="H202" s="36" t="str">
        <f>RIGHT('DETALLE DE CONEXIONES'!AK202,2)</f>
        <v/>
      </c>
      <c r="I202" s="36" t="str">
        <f>LEFT('DETALLE DE CONEXIONES'!AK202,3)</f>
        <v/>
      </c>
      <c r="J202" s="36" t="str">
        <f>LEFT('DETALLE DE CONEXIONES'!M202,3)</f>
        <v>2mi</v>
      </c>
      <c r="K202" s="36" t="str">
        <f>IF(LEN('DETALLE DE CONEXIONES'!M202)&lt;12,(RIGHT('DETALLE DE CONEXIONES'!M202,5)),(RIGHT('DETALLE DE CONEXIONES'!M202,6)))</f>
        <v>13seg.</v>
      </c>
      <c r="L202" s="36">
        <f>IF(C202="Saliente Local",(IFERROR((LIMPIA(J202,1)),0)),0)</f>
        <v>2</v>
      </c>
      <c r="M202" s="36">
        <f>IF(C202="Saliente Nacional",(IFERROR((LIMPIA(J202,1)),0)),0)</f>
        <v>0</v>
      </c>
      <c r="N202" s="36">
        <f>IF(C202="Saliente Internacional",(IFERROR((LIMPIA(J202,1)),0)),0)</f>
        <v>0</v>
      </c>
      <c r="O202" s="36">
        <f>IF(C202="Saliente Local",(IFERROR((LIMPIA(K202,1)),0)),0)</f>
        <v>13</v>
      </c>
      <c r="P202" s="36">
        <f>IF(C202="Saliente Nacional",(IFERROR((LIMPIA(K202,1)),0)),0)</f>
        <v>0</v>
      </c>
      <c r="Q202" s="36">
        <f>IF(C202="Saliente Internacional",(IFERROR((LIMPIA(K202,1)),0)),0)</f>
        <v>0</v>
      </c>
      <c r="R202" s="36">
        <f t="shared" si="10"/>
        <v>3</v>
      </c>
      <c r="S202" s="36">
        <f t="shared" si="11"/>
        <v>0</v>
      </c>
    </row>
    <row r="203" spans="1:19" x14ac:dyDescent="0.25">
      <c r="A203" s="101">
        <f>'DETALLE DE CONEXIONES'!P203</f>
        <v>0</v>
      </c>
      <c r="B203" s="36" t="str">
        <f>'DETALLE DE CONEXIONES'!I203</f>
        <v>TRANSFERENCIA</v>
      </c>
      <c r="C203" s="36" t="str">
        <f>'DETALLE DE CONEXIONES'!BB203</f>
        <v>Desvio Nacional</v>
      </c>
      <c r="D203" s="36" t="str">
        <f>'DETALLE DE CONEXIONES'!E203</f>
        <v>999XXX1600</v>
      </c>
      <c r="E203" s="36">
        <f t="shared" si="9"/>
        <v>10</v>
      </c>
      <c r="F203" s="36">
        <f>IFERROR(LIMPIA('DETALLE DE CONEXIONES'!N203,1),0)</f>
        <v>1</v>
      </c>
      <c r="G203" s="36" t="str">
        <f>LEFT('DETALLE DE CONEXIONES'!BE203,3)</f>
        <v>SIU</v>
      </c>
      <c r="H203" s="36" t="str">
        <f>RIGHT('DETALLE DE CONEXIONES'!AK203,2)</f>
        <v/>
      </c>
      <c r="I203" s="36" t="str">
        <f>LEFT('DETALLE DE CONEXIONES'!AK203,3)</f>
        <v/>
      </c>
      <c r="J203" s="36" t="str">
        <f>LEFT('DETALLE DE CONEXIONES'!M203,3)</f>
        <v>0mi</v>
      </c>
      <c r="K203" s="36" t="str">
        <f>IF(LEN('DETALLE DE CONEXIONES'!M203)&lt;12,(RIGHT('DETALLE DE CONEXIONES'!M203,5)),(RIGHT('DETALLE DE CONEXIONES'!M203,6)))</f>
        <v>3seg.</v>
      </c>
      <c r="L203" s="36">
        <f>IF(C203="Saliente Local",(IFERROR((LIMPIA(J203,1)),0)),0)</f>
        <v>0</v>
      </c>
      <c r="M203" s="36">
        <f>IF(C203="Saliente Nacional",(IFERROR((LIMPIA(J203,1)),0)),0)</f>
        <v>0</v>
      </c>
      <c r="N203" s="36">
        <f>IF(C203="Saliente Internacional",(IFERROR((LIMPIA(J203,1)),0)),0)</f>
        <v>0</v>
      </c>
      <c r="O203" s="36">
        <f>IF(C203="Saliente Local",(IFERROR((LIMPIA(K203,1)),0)),0)</f>
        <v>0</v>
      </c>
      <c r="P203" s="36">
        <f>IF(C203="Saliente Nacional",(IFERROR((LIMPIA(K203,1)),0)),0)</f>
        <v>0</v>
      </c>
      <c r="Q203" s="36">
        <f>IF(C203="Saliente Internacional",(IFERROR((LIMPIA(K203,1)),0)),0)</f>
        <v>0</v>
      </c>
      <c r="R203" s="36">
        <f t="shared" si="10"/>
        <v>0</v>
      </c>
      <c r="S203" s="36">
        <f t="shared" si="11"/>
        <v>0</v>
      </c>
    </row>
    <row r="204" spans="1:19" x14ac:dyDescent="0.25">
      <c r="A204" s="101">
        <f>'DETALLE DE CONEXIONES'!P204</f>
        <v>0</v>
      </c>
      <c r="B204" s="36" t="str">
        <f>'DETALLE DE CONEXIONES'!I204</f>
        <v>TRANSFERENCIA</v>
      </c>
      <c r="C204" s="36" t="str">
        <f>'DETALLE DE CONEXIONES'!BB204</f>
        <v>Desvio Nacional</v>
      </c>
      <c r="D204" s="36" t="str">
        <f>'DETALLE DE CONEXIONES'!E204</f>
        <v>999XXX1600</v>
      </c>
      <c r="E204" s="36">
        <f t="shared" si="9"/>
        <v>10</v>
      </c>
      <c r="F204" s="36">
        <f>IFERROR(LIMPIA('DETALLE DE CONEXIONES'!N204,1),0)</f>
        <v>1</v>
      </c>
      <c r="G204" s="36" t="str">
        <f>LEFT('DETALLE DE CONEXIONES'!BE204,3)</f>
        <v>SIU</v>
      </c>
      <c r="H204" s="36" t="str">
        <f>RIGHT('DETALLE DE CONEXIONES'!AK204,2)</f>
        <v/>
      </c>
      <c r="I204" s="36" t="str">
        <f>LEFT('DETALLE DE CONEXIONES'!AK204,3)</f>
        <v/>
      </c>
      <c r="J204" s="36" t="str">
        <f>LEFT('DETALLE DE CONEXIONES'!M204,3)</f>
        <v>0mi</v>
      </c>
      <c r="K204" s="36" t="str">
        <f>IF(LEN('DETALLE DE CONEXIONES'!M204)&lt;12,(RIGHT('DETALLE DE CONEXIONES'!M204,5)),(RIGHT('DETALLE DE CONEXIONES'!M204,6)))</f>
        <v>3seg.</v>
      </c>
      <c r="L204" s="36">
        <f>IF(C204="Saliente Local",(IFERROR((LIMPIA(J204,1)),0)),0)</f>
        <v>0</v>
      </c>
      <c r="M204" s="36">
        <f>IF(C204="Saliente Nacional",(IFERROR((LIMPIA(J204,1)),0)),0)</f>
        <v>0</v>
      </c>
      <c r="N204" s="36">
        <f>IF(C204="Saliente Internacional",(IFERROR((LIMPIA(J204,1)),0)),0)</f>
        <v>0</v>
      </c>
      <c r="O204" s="36">
        <f>IF(C204="Saliente Local",(IFERROR((LIMPIA(K204,1)),0)),0)</f>
        <v>0</v>
      </c>
      <c r="P204" s="36">
        <f>IF(C204="Saliente Nacional",(IFERROR((LIMPIA(K204,1)),0)),0)</f>
        <v>0</v>
      </c>
      <c r="Q204" s="36">
        <f>IF(C204="Saliente Internacional",(IFERROR((LIMPIA(K204,1)),0)),0)</f>
        <v>0</v>
      </c>
      <c r="R204" s="36">
        <f t="shared" si="10"/>
        <v>0</v>
      </c>
      <c r="S204" s="36">
        <f t="shared" si="11"/>
        <v>0</v>
      </c>
    </row>
    <row r="205" spans="1:19" x14ac:dyDescent="0.25">
      <c r="A205" s="101">
        <f>'DETALLE DE CONEXIONES'!P205</f>
        <v>0</v>
      </c>
      <c r="B205" s="36" t="str">
        <f>'DETALLE DE CONEXIONES'!I205</f>
        <v>TRANSFERENCIA</v>
      </c>
      <c r="C205" s="36" t="str">
        <f>'DETALLE DE CONEXIONES'!BB205</f>
        <v>Desvio Nacional</v>
      </c>
      <c r="D205" s="36" t="str">
        <f>'DETALLE DE CONEXIONES'!E205</f>
        <v>999XXX1600</v>
      </c>
      <c r="E205" s="36">
        <f t="shared" si="9"/>
        <v>10</v>
      </c>
      <c r="F205" s="36">
        <f>IFERROR(LIMPIA('DETALLE DE CONEXIONES'!N205,1),0)</f>
        <v>1</v>
      </c>
      <c r="G205" s="36" t="str">
        <f>LEFT('DETALLE DE CONEXIONES'!BE205,3)</f>
        <v>SIU</v>
      </c>
      <c r="H205" s="36" t="str">
        <f>RIGHT('DETALLE DE CONEXIONES'!AK205,2)</f>
        <v/>
      </c>
      <c r="I205" s="36" t="str">
        <f>LEFT('DETALLE DE CONEXIONES'!AK205,3)</f>
        <v/>
      </c>
      <c r="J205" s="36" t="str">
        <f>LEFT('DETALLE DE CONEXIONES'!M205,3)</f>
        <v>0mi</v>
      </c>
      <c r="K205" s="36" t="str">
        <f>IF(LEN('DETALLE DE CONEXIONES'!M205)&lt;12,(RIGHT('DETALLE DE CONEXIONES'!M205,5)),(RIGHT('DETALLE DE CONEXIONES'!M205,6)))</f>
        <v>5seg.</v>
      </c>
      <c r="L205" s="36">
        <f>IF(C205="Saliente Local",(IFERROR((LIMPIA(J205,1)),0)),0)</f>
        <v>0</v>
      </c>
      <c r="M205" s="36">
        <f>IF(C205="Saliente Nacional",(IFERROR((LIMPIA(J205,1)),0)),0)</f>
        <v>0</v>
      </c>
      <c r="N205" s="36">
        <f>IF(C205="Saliente Internacional",(IFERROR((LIMPIA(J205,1)),0)),0)</f>
        <v>0</v>
      </c>
      <c r="O205" s="36">
        <f>IF(C205="Saliente Local",(IFERROR((LIMPIA(K205,1)),0)),0)</f>
        <v>0</v>
      </c>
      <c r="P205" s="36">
        <f>IF(C205="Saliente Nacional",(IFERROR((LIMPIA(K205,1)),0)),0)</f>
        <v>0</v>
      </c>
      <c r="Q205" s="36">
        <f>IF(C205="Saliente Internacional",(IFERROR((LIMPIA(K205,1)),0)),0)</f>
        <v>0</v>
      </c>
      <c r="R205" s="36">
        <f t="shared" si="10"/>
        <v>0</v>
      </c>
      <c r="S205" s="36">
        <f t="shared" si="11"/>
        <v>0</v>
      </c>
    </row>
    <row r="206" spans="1:19" x14ac:dyDescent="0.25">
      <c r="A206" s="101">
        <f>'DETALLE DE CONEXIONES'!P206</f>
        <v>0</v>
      </c>
      <c r="B206" s="36" t="str">
        <f>'DETALLE DE CONEXIONES'!I206</f>
        <v>SALIENTE</v>
      </c>
      <c r="C206" s="36" t="str">
        <f>'DETALLE DE CONEXIONES'!BB206</f>
        <v>Saliente Local</v>
      </c>
      <c r="D206" s="36" t="str">
        <f>'DETALLE DE CONEXIONES'!E206</f>
        <v>999XXX0328</v>
      </c>
      <c r="E206" s="36">
        <f t="shared" si="9"/>
        <v>10</v>
      </c>
      <c r="F206" s="36">
        <f>IFERROR(LIMPIA('DETALLE DE CONEXIONES'!N206,1),0)</f>
        <v>8</v>
      </c>
      <c r="G206" s="36" t="str">
        <f>LEFT('DETALLE DE CONEXIONES'!BE206,3)</f>
        <v>NOF</v>
      </c>
      <c r="H206" s="36" t="str">
        <f>RIGHT('DETALLE DE CONEXIONES'!AK206,2)</f>
        <v/>
      </c>
      <c r="I206" s="36" t="str">
        <f>LEFT('DETALLE DE CONEXIONES'!AK206,3)</f>
        <v/>
      </c>
      <c r="J206" s="36" t="str">
        <f>LEFT('DETALLE DE CONEXIONES'!M206,3)</f>
        <v>7mi</v>
      </c>
      <c r="K206" s="36" t="str">
        <f>IF(LEN('DETALLE DE CONEXIONES'!M206)&lt;12,(RIGHT('DETALLE DE CONEXIONES'!M206,5)),(RIGHT('DETALLE DE CONEXIONES'!M206,6)))</f>
        <v>29seg.</v>
      </c>
      <c r="L206" s="36">
        <f>IF(C206="Saliente Local",(IFERROR((LIMPIA(J206,1)),0)),0)</f>
        <v>7</v>
      </c>
      <c r="M206" s="36">
        <f>IF(C206="Saliente Nacional",(IFERROR((LIMPIA(J206,1)),0)),0)</f>
        <v>0</v>
      </c>
      <c r="N206" s="36">
        <f>IF(C206="Saliente Internacional",(IFERROR((LIMPIA(J206,1)),0)),0)</f>
        <v>0</v>
      </c>
      <c r="O206" s="36">
        <f>IF(C206="Saliente Local",(IFERROR((LIMPIA(K206,1)),0)),0)</f>
        <v>29</v>
      </c>
      <c r="P206" s="36">
        <f>IF(C206="Saliente Nacional",(IFERROR((LIMPIA(K206,1)),0)),0)</f>
        <v>0</v>
      </c>
      <c r="Q206" s="36">
        <f>IF(C206="Saliente Internacional",(IFERROR((LIMPIA(K206,1)),0)),0)</f>
        <v>0</v>
      </c>
      <c r="R206" s="36">
        <f t="shared" si="10"/>
        <v>8</v>
      </c>
      <c r="S206" s="36">
        <f t="shared" si="11"/>
        <v>0</v>
      </c>
    </row>
    <row r="207" spans="1:19" x14ac:dyDescent="0.25">
      <c r="A207" s="101">
        <f>'DETALLE DE CONEXIONES'!P207</f>
        <v>0</v>
      </c>
      <c r="B207" s="36" t="str">
        <f>'DETALLE DE CONEXIONES'!I207</f>
        <v>GPRS</v>
      </c>
      <c r="C207" s="36" t="str">
        <f>'DETALLE DE CONEXIONES'!BB207</f>
        <v>RS</v>
      </c>
      <c r="D207" s="36" t="str">
        <f>'DETALLE DE CONEXIONES'!E207</f>
        <v>internet.itelcelXXXm-3G</v>
      </c>
      <c r="E207" s="36">
        <f t="shared" si="9"/>
        <v>23</v>
      </c>
      <c r="F207" s="36">
        <f>IFERROR(LIMPIA('DETALLE DE CONEXIONES'!N207,1),0)</f>
        <v>0</v>
      </c>
      <c r="G207" s="36" t="str">
        <f>LEFT('DETALLE DE CONEXIONES'!BE207,3)</f>
        <v/>
      </c>
      <c r="H207" s="36" t="str">
        <f>RIGHT('DETALLE DE CONEXIONES'!AK207,2)</f>
        <v>-0</v>
      </c>
      <c r="I207" s="36" t="str">
        <f>LEFT('DETALLE DE CONEXIONES'!AK207,3)</f>
        <v>RS;</v>
      </c>
      <c r="J207" s="36" t="str">
        <f>LEFT('DETALLE DE CONEXIONES'!M207,3)</f>
        <v>0mi</v>
      </c>
      <c r="K207" s="36" t="str">
        <f>IF(LEN('DETALLE DE CONEXIONES'!M207)&lt;12,(RIGHT('DETALLE DE CONEXIONES'!M207,5)),(RIGHT('DETALLE DE CONEXIONES'!M207,6)))</f>
        <v xml:space="preserve">min. </v>
      </c>
      <c r="L207" s="36">
        <f>IF(C207="Saliente Local",(IFERROR((LIMPIA(J207,1)),0)),0)</f>
        <v>0</v>
      </c>
      <c r="M207" s="36">
        <f>IF(C207="Saliente Nacional",(IFERROR((LIMPIA(J207,1)),0)),0)</f>
        <v>0</v>
      </c>
      <c r="N207" s="36">
        <f>IF(C207="Saliente Internacional",(IFERROR((LIMPIA(J207,1)),0)),0)</f>
        <v>0</v>
      </c>
      <c r="O207" s="36">
        <f>IF(C207="Saliente Local",(IFERROR((LIMPIA(K207,1)),0)),0)</f>
        <v>0</v>
      </c>
      <c r="P207" s="36">
        <f>IF(C207="Saliente Nacional",(IFERROR((LIMPIA(K207,1)),0)),0)</f>
        <v>0</v>
      </c>
      <c r="Q207" s="36">
        <f>IF(C207="Saliente Internacional",(IFERROR((LIMPIA(K207,1)),0)),0)</f>
        <v>0</v>
      </c>
      <c r="R207" s="36">
        <f t="shared" si="10"/>
        <v>0</v>
      </c>
      <c r="S207" s="36">
        <f t="shared" si="11"/>
        <v>0</v>
      </c>
    </row>
    <row r="208" spans="1:19" x14ac:dyDescent="0.25">
      <c r="A208" s="101">
        <f>'DETALLE DE CONEXIONES'!P208</f>
        <v>0</v>
      </c>
      <c r="B208" s="36" t="str">
        <f>'DETALLE DE CONEXIONES'!I208</f>
        <v>GPRS</v>
      </c>
      <c r="C208" s="36" t="str">
        <f>'DETALLE DE CONEXIONES'!BB208</f>
        <v>VIDEO</v>
      </c>
      <c r="D208" s="36" t="str">
        <f>'DETALLE DE CONEXIONES'!E208</f>
        <v>internet.itelcel.coXXXGLTE</v>
      </c>
      <c r="E208" s="36">
        <f t="shared" si="9"/>
        <v>26</v>
      </c>
      <c r="F208" s="36">
        <f>IFERROR(LIMPIA('DETALLE DE CONEXIONES'!N208,1),0)</f>
        <v>0</v>
      </c>
      <c r="G208" s="36" t="str">
        <f>LEFT('DETALLE DE CONEXIONES'!BE208,3)</f>
        <v/>
      </c>
      <c r="H208" s="36" t="str">
        <f>RIGHT('DETALLE DE CONEXIONES'!AK208,2)</f>
        <v>-1</v>
      </c>
      <c r="I208" s="36" t="str">
        <f>LEFT('DETALLE DE CONEXIONES'!AK208,3)</f>
        <v>VID</v>
      </c>
      <c r="J208" s="36" t="str">
        <f>LEFT('DETALLE DE CONEXIONES'!M208,3)</f>
        <v>0mi</v>
      </c>
      <c r="K208" s="36" t="str">
        <f>IF(LEN('DETALLE DE CONEXIONES'!M208)&lt;12,(RIGHT('DETALLE DE CONEXIONES'!M208,5)),(RIGHT('DETALLE DE CONEXIONES'!M208,6)))</f>
        <v xml:space="preserve">min. </v>
      </c>
      <c r="L208" s="36">
        <f>IF(C208="Saliente Local",(IFERROR((LIMPIA(J208,1)),0)),0)</f>
        <v>0</v>
      </c>
      <c r="M208" s="36">
        <f>IF(C208="Saliente Nacional",(IFERROR((LIMPIA(J208,1)),0)),0)</f>
        <v>0</v>
      </c>
      <c r="N208" s="36">
        <f>IF(C208="Saliente Internacional",(IFERROR((LIMPIA(J208,1)),0)),0)</f>
        <v>0</v>
      </c>
      <c r="O208" s="36">
        <f>IF(C208="Saliente Local",(IFERROR((LIMPIA(K208,1)),0)),0)</f>
        <v>0</v>
      </c>
      <c r="P208" s="36">
        <f>IF(C208="Saliente Nacional",(IFERROR((LIMPIA(K208,1)),0)),0)</f>
        <v>0</v>
      </c>
      <c r="Q208" s="36">
        <f>IF(C208="Saliente Internacional",(IFERROR((LIMPIA(K208,1)),0)),0)</f>
        <v>0</v>
      </c>
      <c r="R208" s="36">
        <f t="shared" si="10"/>
        <v>0</v>
      </c>
      <c r="S208" s="36">
        <f t="shared" si="11"/>
        <v>0</v>
      </c>
    </row>
    <row r="209" spans="1:19" x14ac:dyDescent="0.25">
      <c r="A209" s="101">
        <f>'DETALLE DE CONEXIONES'!P209</f>
        <v>0</v>
      </c>
      <c r="B209" s="36" t="str">
        <f>'DETALLE DE CONEXIONES'!I209</f>
        <v>GPRS</v>
      </c>
      <c r="C209" s="36" t="str">
        <f>'DETALLE DE CONEXIONES'!BB209</f>
        <v>INTERNET</v>
      </c>
      <c r="D209" s="36" t="str">
        <f>'DETALLE DE CONEXIONES'!E209</f>
        <v>internet.itelcel.coXXXGLTE</v>
      </c>
      <c r="E209" s="36">
        <f t="shared" si="9"/>
        <v>26</v>
      </c>
      <c r="F209" s="36">
        <f>IFERROR(LIMPIA('DETALLE DE CONEXIONES'!N209,1),0)</f>
        <v>0</v>
      </c>
      <c r="G209" s="36" t="str">
        <f>LEFT('DETALLE DE CONEXIONES'!BE209,3)</f>
        <v/>
      </c>
      <c r="H209" s="36" t="str">
        <f>RIGHT('DETALLE DE CONEXIONES'!AK209,2)</f>
        <v>-1</v>
      </c>
      <c r="I209" s="36" t="str">
        <f>LEFT('DETALLE DE CONEXIONES'!AK209,3)</f>
        <v>INT</v>
      </c>
      <c r="J209" s="36" t="str">
        <f>LEFT('DETALLE DE CONEXIONES'!M209,3)</f>
        <v>0mi</v>
      </c>
      <c r="K209" s="36" t="str">
        <f>IF(LEN('DETALLE DE CONEXIONES'!M209)&lt;12,(RIGHT('DETALLE DE CONEXIONES'!M209,5)),(RIGHT('DETALLE DE CONEXIONES'!M209,6)))</f>
        <v xml:space="preserve">min. </v>
      </c>
      <c r="L209" s="36">
        <f>IF(C209="Saliente Local",(IFERROR((LIMPIA(J209,1)),0)),0)</f>
        <v>0</v>
      </c>
      <c r="M209" s="36">
        <f>IF(C209="Saliente Nacional",(IFERROR((LIMPIA(J209,1)),0)),0)</f>
        <v>0</v>
      </c>
      <c r="N209" s="36">
        <f>IF(C209="Saliente Internacional",(IFERROR((LIMPIA(J209,1)),0)),0)</f>
        <v>0</v>
      </c>
      <c r="O209" s="36">
        <f>IF(C209="Saliente Local",(IFERROR((LIMPIA(K209,1)),0)),0)</f>
        <v>0</v>
      </c>
      <c r="P209" s="36">
        <f>IF(C209="Saliente Nacional",(IFERROR((LIMPIA(K209,1)),0)),0)</f>
        <v>0</v>
      </c>
      <c r="Q209" s="36">
        <f>IF(C209="Saliente Internacional",(IFERROR((LIMPIA(K209,1)),0)),0)</f>
        <v>0</v>
      </c>
      <c r="R209" s="36">
        <f t="shared" si="10"/>
        <v>0</v>
      </c>
      <c r="S209" s="36">
        <f t="shared" si="11"/>
        <v>0</v>
      </c>
    </row>
    <row r="210" spans="1:19" x14ac:dyDescent="0.25">
      <c r="A210" s="101">
        <f>'DETALLE DE CONEXIONES'!P210</f>
        <v>0</v>
      </c>
      <c r="B210" s="36" t="str">
        <f>'DETALLE DE CONEXIONES'!I210</f>
        <v>SALIENTE</v>
      </c>
      <c r="C210" s="36" t="str">
        <f>'DETALLE DE CONEXIONES'!BB210</f>
        <v>Saliente Local</v>
      </c>
      <c r="D210" s="36" t="str">
        <f>'DETALLE DE CONEXIONES'!E210</f>
        <v>999XXX0001</v>
      </c>
      <c r="E210" s="36">
        <f t="shared" si="9"/>
        <v>10</v>
      </c>
      <c r="F210" s="36">
        <f>IFERROR(LIMPIA('DETALLE DE CONEXIONES'!N210,1),0)</f>
        <v>1</v>
      </c>
      <c r="G210" s="36" t="str">
        <f>LEFT('DETALLE DE CONEXIONES'!BE210,3)</f>
        <v>NOF</v>
      </c>
      <c r="H210" s="36" t="str">
        <f>RIGHT('DETALLE DE CONEXIONES'!AK210,2)</f>
        <v/>
      </c>
      <c r="I210" s="36" t="str">
        <f>LEFT('DETALLE DE CONEXIONES'!AK210,3)</f>
        <v/>
      </c>
      <c r="J210" s="36" t="str">
        <f>LEFT('DETALLE DE CONEXIONES'!M210,3)</f>
        <v>0mi</v>
      </c>
      <c r="K210" s="36" t="str">
        <f>IF(LEN('DETALLE DE CONEXIONES'!M210)&lt;12,(RIGHT('DETALLE DE CONEXIONES'!M210,5)),(RIGHT('DETALLE DE CONEXIONES'!M210,6)))</f>
        <v>55seg.</v>
      </c>
      <c r="L210" s="36">
        <f>IF(C210="Saliente Local",(IFERROR((LIMPIA(J210,1)),0)),0)</f>
        <v>0</v>
      </c>
      <c r="M210" s="36">
        <f>IF(C210="Saliente Nacional",(IFERROR((LIMPIA(J210,1)),0)),0)</f>
        <v>0</v>
      </c>
      <c r="N210" s="36">
        <f>IF(C210="Saliente Internacional",(IFERROR((LIMPIA(J210,1)),0)),0)</f>
        <v>0</v>
      </c>
      <c r="O210" s="36">
        <f>IF(C210="Saliente Local",(IFERROR((LIMPIA(K210,1)),0)),0)</f>
        <v>55</v>
      </c>
      <c r="P210" s="36">
        <f>IF(C210="Saliente Nacional",(IFERROR((LIMPIA(K210,1)),0)),0)</f>
        <v>0</v>
      </c>
      <c r="Q210" s="36">
        <f>IF(C210="Saliente Internacional",(IFERROR((LIMPIA(K210,1)),0)),0)</f>
        <v>0</v>
      </c>
      <c r="R210" s="36">
        <f t="shared" si="10"/>
        <v>1</v>
      </c>
      <c r="S210" s="36">
        <f t="shared" si="11"/>
        <v>0</v>
      </c>
    </row>
    <row r="211" spans="1:19" x14ac:dyDescent="0.25">
      <c r="A211" s="101">
        <f>'DETALLE DE CONEXIONES'!P211</f>
        <v>0</v>
      </c>
      <c r="B211" s="36" t="str">
        <f>'DETALLE DE CONEXIONES'!I211</f>
        <v>GPRS</v>
      </c>
      <c r="C211" s="36" t="str">
        <f>'DETALLE DE CONEXIONES'!BB211</f>
        <v>RS</v>
      </c>
      <c r="D211" s="36" t="str">
        <f>'DETALLE DE CONEXIONES'!E211</f>
        <v>internet.itelcel.coXXXGLTE</v>
      </c>
      <c r="E211" s="36">
        <f t="shared" si="9"/>
        <v>26</v>
      </c>
      <c r="F211" s="36">
        <f>IFERROR(LIMPIA('DETALLE DE CONEXIONES'!N211,1),0)</f>
        <v>0</v>
      </c>
      <c r="G211" s="36" t="str">
        <f>LEFT('DETALLE DE CONEXIONES'!BE211,3)</f>
        <v/>
      </c>
      <c r="H211" s="36" t="str">
        <f>RIGHT('DETALLE DE CONEXIONES'!AK211,2)</f>
        <v>-1</v>
      </c>
      <c r="I211" s="36" t="str">
        <f>LEFT('DETALLE DE CONEXIONES'!AK211,3)</f>
        <v>RS;</v>
      </c>
      <c r="J211" s="36" t="str">
        <f>LEFT('DETALLE DE CONEXIONES'!M211,3)</f>
        <v>0mi</v>
      </c>
      <c r="K211" s="36" t="str">
        <f>IF(LEN('DETALLE DE CONEXIONES'!M211)&lt;12,(RIGHT('DETALLE DE CONEXIONES'!M211,5)),(RIGHT('DETALLE DE CONEXIONES'!M211,6)))</f>
        <v xml:space="preserve">min. </v>
      </c>
      <c r="L211" s="36">
        <f>IF(C211="Saliente Local",(IFERROR((LIMPIA(J211,1)),0)),0)</f>
        <v>0</v>
      </c>
      <c r="M211" s="36">
        <f>IF(C211="Saliente Nacional",(IFERROR((LIMPIA(J211,1)),0)),0)</f>
        <v>0</v>
      </c>
      <c r="N211" s="36">
        <f>IF(C211="Saliente Internacional",(IFERROR((LIMPIA(J211,1)),0)),0)</f>
        <v>0</v>
      </c>
      <c r="O211" s="36">
        <f>IF(C211="Saliente Local",(IFERROR((LIMPIA(K211,1)),0)),0)</f>
        <v>0</v>
      </c>
      <c r="P211" s="36">
        <f>IF(C211="Saliente Nacional",(IFERROR((LIMPIA(K211,1)),0)),0)</f>
        <v>0</v>
      </c>
      <c r="Q211" s="36">
        <f>IF(C211="Saliente Internacional",(IFERROR((LIMPIA(K211,1)),0)),0)</f>
        <v>0</v>
      </c>
      <c r="R211" s="36">
        <f t="shared" si="10"/>
        <v>0</v>
      </c>
      <c r="S211" s="36">
        <f t="shared" si="11"/>
        <v>0</v>
      </c>
    </row>
    <row r="212" spans="1:19" x14ac:dyDescent="0.25">
      <c r="A212" s="101">
        <f>'DETALLE DE CONEXIONES'!P212</f>
        <v>0</v>
      </c>
      <c r="B212" s="36" t="str">
        <f>'DETALLE DE CONEXIONES'!I212</f>
        <v>SALIENTE</v>
      </c>
      <c r="C212" s="36" t="str">
        <f>'DETALLE DE CONEXIONES'!BB212</f>
        <v>Saliente Local</v>
      </c>
      <c r="D212" s="36" t="str">
        <f>'DETALLE DE CONEXIONES'!E212</f>
        <v>999XXX7896</v>
      </c>
      <c r="E212" s="36">
        <f t="shared" si="9"/>
        <v>10</v>
      </c>
      <c r="F212" s="36">
        <f>IFERROR(LIMPIA('DETALLE DE CONEXIONES'!N212,1),0)</f>
        <v>1</v>
      </c>
      <c r="G212" s="36" t="str">
        <f>LEFT('DETALLE DE CONEXIONES'!BE212,3)</f>
        <v>NOF</v>
      </c>
      <c r="H212" s="36" t="str">
        <f>RIGHT('DETALLE DE CONEXIONES'!AK212,2)</f>
        <v/>
      </c>
      <c r="I212" s="36" t="str">
        <f>LEFT('DETALLE DE CONEXIONES'!AK212,3)</f>
        <v/>
      </c>
      <c r="J212" s="36" t="str">
        <f>LEFT('DETALLE DE CONEXIONES'!M212,3)</f>
        <v>0mi</v>
      </c>
      <c r="K212" s="36" t="str">
        <f>IF(LEN('DETALLE DE CONEXIONES'!M212)&lt;12,(RIGHT('DETALLE DE CONEXIONES'!M212,5)),(RIGHT('DETALLE DE CONEXIONES'!M212,6)))</f>
        <v>13seg.</v>
      </c>
      <c r="L212" s="36">
        <f>IF(C212="Saliente Local",(IFERROR((LIMPIA(J212,1)),0)),0)</f>
        <v>0</v>
      </c>
      <c r="M212" s="36">
        <f>IF(C212="Saliente Nacional",(IFERROR((LIMPIA(J212,1)),0)),0)</f>
        <v>0</v>
      </c>
      <c r="N212" s="36">
        <f>IF(C212="Saliente Internacional",(IFERROR((LIMPIA(J212,1)),0)),0)</f>
        <v>0</v>
      </c>
      <c r="O212" s="36">
        <f>IF(C212="Saliente Local",(IFERROR((LIMPIA(K212,1)),0)),0)</f>
        <v>13</v>
      </c>
      <c r="P212" s="36">
        <f>IF(C212="Saliente Nacional",(IFERROR((LIMPIA(K212,1)),0)),0)</f>
        <v>0</v>
      </c>
      <c r="Q212" s="36">
        <f>IF(C212="Saliente Internacional",(IFERROR((LIMPIA(K212,1)),0)),0)</f>
        <v>0</v>
      </c>
      <c r="R212" s="36">
        <f t="shared" si="10"/>
        <v>1</v>
      </c>
      <c r="S212" s="36">
        <f t="shared" si="11"/>
        <v>0</v>
      </c>
    </row>
    <row r="213" spans="1:19" x14ac:dyDescent="0.25">
      <c r="A213" s="101">
        <f>'DETALLE DE CONEXIONES'!P213</f>
        <v>0</v>
      </c>
      <c r="B213" s="36" t="str">
        <f>'DETALLE DE CONEXIONES'!I213</f>
        <v>SALIENTE</v>
      </c>
      <c r="C213" s="36" t="str">
        <f>'DETALLE DE CONEXIONES'!BB213</f>
        <v>Saliente Local</v>
      </c>
      <c r="D213" s="36" t="str">
        <f>'DETALLE DE CONEXIONES'!E213</f>
        <v>999XXX7896</v>
      </c>
      <c r="E213" s="36">
        <f t="shared" si="9"/>
        <v>10</v>
      </c>
      <c r="F213" s="36">
        <f>IFERROR(LIMPIA('DETALLE DE CONEXIONES'!N213,1),0)</f>
        <v>1</v>
      </c>
      <c r="G213" s="36" t="str">
        <f>LEFT('DETALLE DE CONEXIONES'!BE213,3)</f>
        <v>NOF</v>
      </c>
      <c r="H213" s="36" t="str">
        <f>RIGHT('DETALLE DE CONEXIONES'!AK213,2)</f>
        <v/>
      </c>
      <c r="I213" s="36" t="str">
        <f>LEFT('DETALLE DE CONEXIONES'!AK213,3)</f>
        <v/>
      </c>
      <c r="J213" s="36" t="str">
        <f>LEFT('DETALLE DE CONEXIONES'!M213,3)</f>
        <v>0mi</v>
      </c>
      <c r="K213" s="36" t="str">
        <f>IF(LEN('DETALLE DE CONEXIONES'!M213)&lt;12,(RIGHT('DETALLE DE CONEXIONES'!M213,5)),(RIGHT('DETALLE DE CONEXIONES'!M213,6)))</f>
        <v>15seg.</v>
      </c>
      <c r="L213" s="36">
        <f>IF(C213="Saliente Local",(IFERROR((LIMPIA(J213,1)),0)),0)</f>
        <v>0</v>
      </c>
      <c r="M213" s="36">
        <f>IF(C213="Saliente Nacional",(IFERROR((LIMPIA(J213,1)),0)),0)</f>
        <v>0</v>
      </c>
      <c r="N213" s="36">
        <f>IF(C213="Saliente Internacional",(IFERROR((LIMPIA(J213,1)),0)),0)</f>
        <v>0</v>
      </c>
      <c r="O213" s="36">
        <f>IF(C213="Saliente Local",(IFERROR((LIMPIA(K213,1)),0)),0)</f>
        <v>15</v>
      </c>
      <c r="P213" s="36">
        <f>IF(C213="Saliente Nacional",(IFERROR((LIMPIA(K213,1)),0)),0)</f>
        <v>0</v>
      </c>
      <c r="Q213" s="36">
        <f>IF(C213="Saliente Internacional",(IFERROR((LIMPIA(K213,1)),0)),0)</f>
        <v>0</v>
      </c>
      <c r="R213" s="36">
        <f t="shared" si="10"/>
        <v>1</v>
      </c>
      <c r="S213" s="36">
        <f t="shared" si="11"/>
        <v>0</v>
      </c>
    </row>
    <row r="214" spans="1:19" x14ac:dyDescent="0.25">
      <c r="A214" s="101">
        <f>'DETALLE DE CONEXIONES'!P214</f>
        <v>0</v>
      </c>
      <c r="B214" s="36" t="str">
        <f>'DETALLE DE CONEXIONES'!I214</f>
        <v>GPRS</v>
      </c>
      <c r="C214" s="36" t="str">
        <f>'DETALLE DE CONEXIONES'!BB214</f>
        <v>MENSAJERO</v>
      </c>
      <c r="D214" s="36" t="str">
        <f>'DETALLE DE CONEXIONES'!E214</f>
        <v>internet.itelcel.coXXXGLTE</v>
      </c>
      <c r="E214" s="36">
        <f t="shared" si="9"/>
        <v>26</v>
      </c>
      <c r="F214" s="36">
        <f>IFERROR(LIMPIA('DETALLE DE CONEXIONES'!N214,1),0)</f>
        <v>0</v>
      </c>
      <c r="G214" s="36" t="str">
        <f>LEFT('DETALLE DE CONEXIONES'!BE214,3)</f>
        <v/>
      </c>
      <c r="H214" s="36" t="str">
        <f>RIGHT('DETALLE DE CONEXIONES'!AK214,2)</f>
        <v>-1</v>
      </c>
      <c r="I214" s="36" t="str">
        <f>LEFT('DETALLE DE CONEXIONES'!AK214,3)</f>
        <v>MEN</v>
      </c>
      <c r="J214" s="36" t="str">
        <f>LEFT('DETALLE DE CONEXIONES'!M214,3)</f>
        <v>0mi</v>
      </c>
      <c r="K214" s="36" t="str">
        <f>IF(LEN('DETALLE DE CONEXIONES'!M214)&lt;12,(RIGHT('DETALLE DE CONEXIONES'!M214,5)),(RIGHT('DETALLE DE CONEXIONES'!M214,6)))</f>
        <v xml:space="preserve">min. </v>
      </c>
      <c r="L214" s="36">
        <f>IF(C214="Saliente Local",(IFERROR((LIMPIA(J214,1)),0)),0)</f>
        <v>0</v>
      </c>
      <c r="M214" s="36">
        <f>IF(C214="Saliente Nacional",(IFERROR((LIMPIA(J214,1)),0)),0)</f>
        <v>0</v>
      </c>
      <c r="N214" s="36">
        <f>IF(C214="Saliente Internacional",(IFERROR((LIMPIA(J214,1)),0)),0)</f>
        <v>0</v>
      </c>
      <c r="O214" s="36">
        <f>IF(C214="Saliente Local",(IFERROR((LIMPIA(K214,1)),0)),0)</f>
        <v>0</v>
      </c>
      <c r="P214" s="36">
        <f>IF(C214="Saliente Nacional",(IFERROR((LIMPIA(K214,1)),0)),0)</f>
        <v>0</v>
      </c>
      <c r="Q214" s="36">
        <f>IF(C214="Saliente Internacional",(IFERROR((LIMPIA(K214,1)),0)),0)</f>
        <v>0</v>
      </c>
      <c r="R214" s="36">
        <f t="shared" si="10"/>
        <v>0</v>
      </c>
      <c r="S214" s="36">
        <f t="shared" si="11"/>
        <v>0</v>
      </c>
    </row>
    <row r="215" spans="1:19" x14ac:dyDescent="0.25">
      <c r="A215" s="101">
        <f>'DETALLE DE CONEXIONES'!P215</f>
        <v>0</v>
      </c>
      <c r="B215" s="36" t="str">
        <f>'DETALLE DE CONEXIONES'!I215</f>
        <v>SALIENTE</v>
      </c>
      <c r="C215" s="36" t="str">
        <f>'DETALLE DE CONEXIONES'!BB215</f>
        <v>Saliente Local</v>
      </c>
      <c r="D215" s="36" t="str">
        <f>'DETALLE DE CONEXIONES'!E215</f>
        <v>999XXX8450</v>
      </c>
      <c r="E215" s="36">
        <f t="shared" si="9"/>
        <v>10</v>
      </c>
      <c r="F215" s="36">
        <f>IFERROR(LIMPIA('DETALLE DE CONEXIONES'!N215,1),0)</f>
        <v>1</v>
      </c>
      <c r="G215" s="36" t="str">
        <f>LEFT('DETALLE DE CONEXIONES'!BE215,3)</f>
        <v>NOF</v>
      </c>
      <c r="H215" s="36" t="str">
        <f>RIGHT('DETALLE DE CONEXIONES'!AK215,2)</f>
        <v/>
      </c>
      <c r="I215" s="36" t="str">
        <f>LEFT('DETALLE DE CONEXIONES'!AK215,3)</f>
        <v/>
      </c>
      <c r="J215" s="36" t="str">
        <f>LEFT('DETALLE DE CONEXIONES'!M215,3)</f>
        <v>0mi</v>
      </c>
      <c r="K215" s="36" t="str">
        <f>IF(LEN('DETALLE DE CONEXIONES'!M215)&lt;12,(RIGHT('DETALLE DE CONEXIONES'!M215,5)),(RIGHT('DETALLE DE CONEXIONES'!M215,6)))</f>
        <v>39seg.</v>
      </c>
      <c r="L215" s="36">
        <f>IF(C215="Saliente Local",(IFERROR((LIMPIA(J215,1)),0)),0)</f>
        <v>0</v>
      </c>
      <c r="M215" s="36">
        <f>IF(C215="Saliente Nacional",(IFERROR((LIMPIA(J215,1)),0)),0)</f>
        <v>0</v>
      </c>
      <c r="N215" s="36">
        <f>IF(C215="Saliente Internacional",(IFERROR((LIMPIA(J215,1)),0)),0)</f>
        <v>0</v>
      </c>
      <c r="O215" s="36">
        <f>IF(C215="Saliente Local",(IFERROR((LIMPIA(K215,1)),0)),0)</f>
        <v>39</v>
      </c>
      <c r="P215" s="36">
        <f>IF(C215="Saliente Nacional",(IFERROR((LIMPIA(K215,1)),0)),0)</f>
        <v>0</v>
      </c>
      <c r="Q215" s="36">
        <f>IF(C215="Saliente Internacional",(IFERROR((LIMPIA(K215,1)),0)),0)</f>
        <v>0</v>
      </c>
      <c r="R215" s="36">
        <f t="shared" si="10"/>
        <v>1</v>
      </c>
      <c r="S215" s="36">
        <f t="shared" si="11"/>
        <v>0</v>
      </c>
    </row>
    <row r="216" spans="1:19" x14ac:dyDescent="0.25">
      <c r="A216" s="101">
        <f>'DETALLE DE CONEXIONES'!P216</f>
        <v>0</v>
      </c>
      <c r="B216" s="36" t="str">
        <f>'DETALLE DE CONEXIONES'!I216</f>
        <v>SALIENTE</v>
      </c>
      <c r="C216" s="36" t="str">
        <f>'DETALLE DE CONEXIONES'!BB216</f>
        <v>Saliente Local</v>
      </c>
      <c r="D216" s="36" t="str">
        <f>'DETALLE DE CONEXIONES'!E216</f>
        <v>999XXX3420</v>
      </c>
      <c r="E216" s="36">
        <f t="shared" si="9"/>
        <v>10</v>
      </c>
      <c r="F216" s="36">
        <f>IFERROR(LIMPIA('DETALLE DE CONEXIONES'!N216,1),0)</f>
        <v>5</v>
      </c>
      <c r="G216" s="36" t="str">
        <f>LEFT('DETALLE DE CONEXIONES'!BE216,3)</f>
        <v>NOF</v>
      </c>
      <c r="H216" s="36" t="str">
        <f>RIGHT('DETALLE DE CONEXIONES'!AK216,2)</f>
        <v/>
      </c>
      <c r="I216" s="36" t="str">
        <f>LEFT('DETALLE DE CONEXIONES'!AK216,3)</f>
        <v/>
      </c>
      <c r="J216" s="36" t="str">
        <f>LEFT('DETALLE DE CONEXIONES'!M216,3)</f>
        <v>4mi</v>
      </c>
      <c r="K216" s="36" t="str">
        <f>IF(LEN('DETALLE DE CONEXIONES'!M216)&lt;12,(RIGHT('DETALLE DE CONEXIONES'!M216,5)),(RIGHT('DETALLE DE CONEXIONES'!M216,6)))</f>
        <v>36seg.</v>
      </c>
      <c r="L216" s="36">
        <f>IF(C216="Saliente Local",(IFERROR((LIMPIA(J216,1)),0)),0)</f>
        <v>4</v>
      </c>
      <c r="M216" s="36">
        <f>IF(C216="Saliente Nacional",(IFERROR((LIMPIA(J216,1)),0)),0)</f>
        <v>0</v>
      </c>
      <c r="N216" s="36">
        <f>IF(C216="Saliente Internacional",(IFERROR((LIMPIA(J216,1)),0)),0)</f>
        <v>0</v>
      </c>
      <c r="O216" s="36">
        <f>IF(C216="Saliente Local",(IFERROR((LIMPIA(K216,1)),0)),0)</f>
        <v>36</v>
      </c>
      <c r="P216" s="36">
        <f>IF(C216="Saliente Nacional",(IFERROR((LIMPIA(K216,1)),0)),0)</f>
        <v>0</v>
      </c>
      <c r="Q216" s="36">
        <f>IF(C216="Saliente Internacional",(IFERROR((LIMPIA(K216,1)),0)),0)</f>
        <v>0</v>
      </c>
      <c r="R216" s="36">
        <f t="shared" si="10"/>
        <v>5</v>
      </c>
      <c r="S216" s="36">
        <f t="shared" si="11"/>
        <v>0</v>
      </c>
    </row>
    <row r="217" spans="1:19" x14ac:dyDescent="0.25">
      <c r="A217" s="101">
        <f>'DETALLE DE CONEXIONES'!P217</f>
        <v>0</v>
      </c>
      <c r="B217" s="36" t="str">
        <f>'DETALLE DE CONEXIONES'!I217</f>
        <v>GPRS</v>
      </c>
      <c r="C217" s="36" t="str">
        <f>'DETALLE DE CONEXIONES'!BB217</f>
        <v>RS</v>
      </c>
      <c r="D217" s="36" t="str">
        <f>'DETALLE DE CONEXIONES'!E217</f>
        <v>internet.itelcel.coXXXGLTE</v>
      </c>
      <c r="E217" s="36">
        <f t="shared" si="9"/>
        <v>26</v>
      </c>
      <c r="F217" s="36">
        <f>IFERROR(LIMPIA('DETALLE DE CONEXIONES'!N217,1),0)</f>
        <v>0</v>
      </c>
      <c r="G217" s="36" t="str">
        <f>LEFT('DETALLE DE CONEXIONES'!BE217,3)</f>
        <v/>
      </c>
      <c r="H217" s="36" t="str">
        <f>RIGHT('DETALLE DE CONEXIONES'!AK217,2)</f>
        <v>-1</v>
      </c>
      <c r="I217" s="36" t="str">
        <f>LEFT('DETALLE DE CONEXIONES'!AK217,3)</f>
        <v>RS;</v>
      </c>
      <c r="J217" s="36" t="str">
        <f>LEFT('DETALLE DE CONEXIONES'!M217,3)</f>
        <v>0mi</v>
      </c>
      <c r="K217" s="36" t="str">
        <f>IF(LEN('DETALLE DE CONEXIONES'!M217)&lt;12,(RIGHT('DETALLE DE CONEXIONES'!M217,5)),(RIGHT('DETALLE DE CONEXIONES'!M217,6)))</f>
        <v xml:space="preserve">min. </v>
      </c>
      <c r="L217" s="36">
        <f>IF(C217="Saliente Local",(IFERROR((LIMPIA(J217,1)),0)),0)</f>
        <v>0</v>
      </c>
      <c r="M217" s="36">
        <f>IF(C217="Saliente Nacional",(IFERROR((LIMPIA(J217,1)),0)),0)</f>
        <v>0</v>
      </c>
      <c r="N217" s="36">
        <f>IF(C217="Saliente Internacional",(IFERROR((LIMPIA(J217,1)),0)),0)</f>
        <v>0</v>
      </c>
      <c r="O217" s="36">
        <f>IF(C217="Saliente Local",(IFERROR((LIMPIA(K217,1)),0)),0)</f>
        <v>0</v>
      </c>
      <c r="P217" s="36">
        <f>IF(C217="Saliente Nacional",(IFERROR((LIMPIA(K217,1)),0)),0)</f>
        <v>0</v>
      </c>
      <c r="Q217" s="36">
        <f>IF(C217="Saliente Internacional",(IFERROR((LIMPIA(K217,1)),0)),0)</f>
        <v>0</v>
      </c>
      <c r="R217" s="36">
        <f t="shared" si="10"/>
        <v>0</v>
      </c>
      <c r="S217" s="36">
        <f t="shared" si="11"/>
        <v>0</v>
      </c>
    </row>
    <row r="218" spans="1:19" x14ac:dyDescent="0.25">
      <c r="A218" s="101">
        <f>'DETALLE DE CONEXIONES'!P218</f>
        <v>0</v>
      </c>
      <c r="B218" s="36" t="str">
        <f>'DETALLE DE CONEXIONES'!I218</f>
        <v>SALIENTE</v>
      </c>
      <c r="C218" s="36" t="str">
        <f>'DETALLE DE CONEXIONES'!BB218</f>
        <v>Saliente Local</v>
      </c>
      <c r="D218" s="36" t="str">
        <f>'DETALLE DE CONEXIONES'!E218</f>
        <v>999XXX0328</v>
      </c>
      <c r="E218" s="36">
        <f t="shared" si="9"/>
        <v>10</v>
      </c>
      <c r="F218" s="36">
        <f>IFERROR(LIMPIA('DETALLE DE CONEXIONES'!N218,1),0)</f>
        <v>4</v>
      </c>
      <c r="G218" s="36" t="str">
        <f>LEFT('DETALLE DE CONEXIONES'!BE218,3)</f>
        <v>NOF</v>
      </c>
      <c r="H218" s="36" t="str">
        <f>RIGHT('DETALLE DE CONEXIONES'!AK218,2)</f>
        <v/>
      </c>
      <c r="I218" s="36" t="str">
        <f>LEFT('DETALLE DE CONEXIONES'!AK218,3)</f>
        <v/>
      </c>
      <c r="J218" s="36" t="str">
        <f>LEFT('DETALLE DE CONEXIONES'!M218,3)</f>
        <v>3mi</v>
      </c>
      <c r="K218" s="36" t="str">
        <f>IF(LEN('DETALLE DE CONEXIONES'!M218)&lt;12,(RIGHT('DETALLE DE CONEXIONES'!M218,5)),(RIGHT('DETALLE DE CONEXIONES'!M218,6)))</f>
        <v>36seg.</v>
      </c>
      <c r="L218" s="36">
        <f>IF(C218="Saliente Local",(IFERROR((LIMPIA(J218,1)),0)),0)</f>
        <v>3</v>
      </c>
      <c r="M218" s="36">
        <f>IF(C218="Saliente Nacional",(IFERROR((LIMPIA(J218,1)),0)),0)</f>
        <v>0</v>
      </c>
      <c r="N218" s="36">
        <f>IF(C218="Saliente Internacional",(IFERROR((LIMPIA(J218,1)),0)),0)</f>
        <v>0</v>
      </c>
      <c r="O218" s="36">
        <f>IF(C218="Saliente Local",(IFERROR((LIMPIA(K218,1)),0)),0)</f>
        <v>36</v>
      </c>
      <c r="P218" s="36">
        <f>IF(C218="Saliente Nacional",(IFERROR((LIMPIA(K218,1)),0)),0)</f>
        <v>0</v>
      </c>
      <c r="Q218" s="36">
        <f>IF(C218="Saliente Internacional",(IFERROR((LIMPIA(K218,1)),0)),0)</f>
        <v>0</v>
      </c>
      <c r="R218" s="36">
        <f t="shared" si="10"/>
        <v>4</v>
      </c>
      <c r="S218" s="36">
        <f t="shared" si="11"/>
        <v>0</v>
      </c>
    </row>
    <row r="219" spans="1:19" x14ac:dyDescent="0.25">
      <c r="A219" s="101">
        <f>'DETALLE DE CONEXIONES'!P219</f>
        <v>0</v>
      </c>
      <c r="B219" s="36" t="str">
        <f>'DETALLE DE CONEXIONES'!I219</f>
        <v>GPRS</v>
      </c>
      <c r="C219" s="36" t="str">
        <f>'DETALLE DE CONEXIONES'!BB219</f>
        <v>MENSAJERO</v>
      </c>
      <c r="D219" s="36" t="str">
        <f>'DETALLE DE CONEXIONES'!E219</f>
        <v>internet.itelcel.coXXXGLTE</v>
      </c>
      <c r="E219" s="36">
        <f t="shared" si="9"/>
        <v>26</v>
      </c>
      <c r="F219" s="36">
        <f>IFERROR(LIMPIA('DETALLE DE CONEXIONES'!N219,1),0)</f>
        <v>0</v>
      </c>
      <c r="G219" s="36" t="str">
        <f>LEFT('DETALLE DE CONEXIONES'!BE219,3)</f>
        <v/>
      </c>
      <c r="H219" s="36" t="str">
        <f>RIGHT('DETALLE DE CONEXIONES'!AK219,2)</f>
        <v>-0</v>
      </c>
      <c r="I219" s="36" t="str">
        <f>LEFT('DETALLE DE CONEXIONES'!AK219,3)</f>
        <v>MEN</v>
      </c>
      <c r="J219" s="36" t="str">
        <f>LEFT('DETALLE DE CONEXIONES'!M219,3)</f>
        <v>0mi</v>
      </c>
      <c r="K219" s="36" t="str">
        <f>IF(LEN('DETALLE DE CONEXIONES'!M219)&lt;12,(RIGHT('DETALLE DE CONEXIONES'!M219,5)),(RIGHT('DETALLE DE CONEXIONES'!M219,6)))</f>
        <v xml:space="preserve">min. </v>
      </c>
      <c r="L219" s="36">
        <f>IF(C219="Saliente Local",(IFERROR((LIMPIA(J219,1)),0)),0)</f>
        <v>0</v>
      </c>
      <c r="M219" s="36">
        <f>IF(C219="Saliente Nacional",(IFERROR((LIMPIA(J219,1)),0)),0)</f>
        <v>0</v>
      </c>
      <c r="N219" s="36">
        <f>IF(C219="Saliente Internacional",(IFERROR((LIMPIA(J219,1)),0)),0)</f>
        <v>0</v>
      </c>
      <c r="O219" s="36">
        <f>IF(C219="Saliente Local",(IFERROR((LIMPIA(K219,1)),0)),0)</f>
        <v>0</v>
      </c>
      <c r="P219" s="36">
        <f>IF(C219="Saliente Nacional",(IFERROR((LIMPIA(K219,1)),0)),0)</f>
        <v>0</v>
      </c>
      <c r="Q219" s="36">
        <f>IF(C219="Saliente Internacional",(IFERROR((LIMPIA(K219,1)),0)),0)</f>
        <v>0</v>
      </c>
      <c r="R219" s="36">
        <f t="shared" si="10"/>
        <v>0</v>
      </c>
      <c r="S219" s="36">
        <f t="shared" si="11"/>
        <v>0</v>
      </c>
    </row>
    <row r="220" spans="1:19" x14ac:dyDescent="0.25">
      <c r="A220" s="101">
        <f>'DETALLE DE CONEXIONES'!P220</f>
        <v>0</v>
      </c>
      <c r="B220" s="36" t="str">
        <f>'DETALLE DE CONEXIONES'!I220</f>
        <v>GPRS</v>
      </c>
      <c r="C220" s="36" t="str">
        <f>'DETALLE DE CONEXIONES'!BB220</f>
        <v>INTERNET</v>
      </c>
      <c r="D220" s="36" t="str">
        <f>'DETALLE DE CONEXIONES'!E220</f>
        <v>internet.itelcel.coXXXGLTE</v>
      </c>
      <c r="E220" s="36">
        <f t="shared" si="9"/>
        <v>26</v>
      </c>
      <c r="F220" s="36">
        <f>IFERROR(LIMPIA('DETALLE DE CONEXIONES'!N220,1),0)</f>
        <v>0</v>
      </c>
      <c r="G220" s="36" t="str">
        <f>LEFT('DETALLE DE CONEXIONES'!BE220,3)</f>
        <v/>
      </c>
      <c r="H220" s="36" t="str">
        <f>RIGHT('DETALLE DE CONEXIONES'!AK220,2)</f>
        <v>-1</v>
      </c>
      <c r="I220" s="36" t="str">
        <f>LEFT('DETALLE DE CONEXIONES'!AK220,3)</f>
        <v>INT</v>
      </c>
      <c r="J220" s="36" t="str">
        <f>LEFT('DETALLE DE CONEXIONES'!M220,3)</f>
        <v>0mi</v>
      </c>
      <c r="K220" s="36" t="str">
        <f>IF(LEN('DETALLE DE CONEXIONES'!M220)&lt;12,(RIGHT('DETALLE DE CONEXIONES'!M220,5)),(RIGHT('DETALLE DE CONEXIONES'!M220,6)))</f>
        <v xml:space="preserve">min. </v>
      </c>
      <c r="L220" s="36">
        <f>IF(C220="Saliente Local",(IFERROR((LIMPIA(J220,1)),0)),0)</f>
        <v>0</v>
      </c>
      <c r="M220" s="36">
        <f>IF(C220="Saliente Nacional",(IFERROR((LIMPIA(J220,1)),0)),0)</f>
        <v>0</v>
      </c>
      <c r="N220" s="36">
        <f>IF(C220="Saliente Internacional",(IFERROR((LIMPIA(J220,1)),0)),0)</f>
        <v>0</v>
      </c>
      <c r="O220" s="36">
        <f>IF(C220="Saliente Local",(IFERROR((LIMPIA(K220,1)),0)),0)</f>
        <v>0</v>
      </c>
      <c r="P220" s="36">
        <f>IF(C220="Saliente Nacional",(IFERROR((LIMPIA(K220,1)),0)),0)</f>
        <v>0</v>
      </c>
      <c r="Q220" s="36">
        <f>IF(C220="Saliente Internacional",(IFERROR((LIMPIA(K220,1)),0)),0)</f>
        <v>0</v>
      </c>
      <c r="R220" s="36">
        <f t="shared" si="10"/>
        <v>0</v>
      </c>
      <c r="S220" s="36">
        <f t="shared" si="11"/>
        <v>0</v>
      </c>
    </row>
    <row r="221" spans="1:19" x14ac:dyDescent="0.25">
      <c r="A221" s="101">
        <f>'DETALLE DE CONEXIONES'!P221</f>
        <v>0</v>
      </c>
      <c r="B221" s="36" t="str">
        <f>'DETALLE DE CONEXIONES'!I221</f>
        <v>GPRS</v>
      </c>
      <c r="C221" s="36" t="str">
        <f>'DETALLE DE CONEXIONES'!BB221</f>
        <v>VIDEO</v>
      </c>
      <c r="D221" s="36" t="str">
        <f>'DETALLE DE CONEXIONES'!E221</f>
        <v>internet.itelcel.coXXXGLTE</v>
      </c>
      <c r="E221" s="36">
        <f t="shared" si="9"/>
        <v>26</v>
      </c>
      <c r="F221" s="36">
        <f>IFERROR(LIMPIA('DETALLE DE CONEXIONES'!N221,1),0)</f>
        <v>0</v>
      </c>
      <c r="G221" s="36" t="str">
        <f>LEFT('DETALLE DE CONEXIONES'!BE221,3)</f>
        <v/>
      </c>
      <c r="H221" s="36" t="str">
        <f>RIGHT('DETALLE DE CONEXIONES'!AK221,2)</f>
        <v>-1</v>
      </c>
      <c r="I221" s="36" t="str">
        <f>LEFT('DETALLE DE CONEXIONES'!AK221,3)</f>
        <v>VID</v>
      </c>
      <c r="J221" s="36" t="str">
        <f>LEFT('DETALLE DE CONEXIONES'!M221,3)</f>
        <v>0mi</v>
      </c>
      <c r="K221" s="36" t="str">
        <f>IF(LEN('DETALLE DE CONEXIONES'!M221)&lt;12,(RIGHT('DETALLE DE CONEXIONES'!M221,5)),(RIGHT('DETALLE DE CONEXIONES'!M221,6)))</f>
        <v xml:space="preserve">min. </v>
      </c>
      <c r="L221" s="36">
        <f>IF(C221="Saliente Local",(IFERROR((LIMPIA(J221,1)),0)),0)</f>
        <v>0</v>
      </c>
      <c r="M221" s="36">
        <f>IF(C221="Saliente Nacional",(IFERROR((LIMPIA(J221,1)),0)),0)</f>
        <v>0</v>
      </c>
      <c r="N221" s="36">
        <f>IF(C221="Saliente Internacional",(IFERROR((LIMPIA(J221,1)),0)),0)</f>
        <v>0</v>
      </c>
      <c r="O221" s="36">
        <f>IF(C221="Saliente Local",(IFERROR((LIMPIA(K221,1)),0)),0)</f>
        <v>0</v>
      </c>
      <c r="P221" s="36">
        <f>IF(C221="Saliente Nacional",(IFERROR((LIMPIA(K221,1)),0)),0)</f>
        <v>0</v>
      </c>
      <c r="Q221" s="36">
        <f>IF(C221="Saliente Internacional",(IFERROR((LIMPIA(K221,1)),0)),0)</f>
        <v>0</v>
      </c>
      <c r="R221" s="36">
        <f t="shared" si="10"/>
        <v>0</v>
      </c>
      <c r="S221" s="36">
        <f t="shared" si="11"/>
        <v>0</v>
      </c>
    </row>
    <row r="222" spans="1:19" x14ac:dyDescent="0.25">
      <c r="A222" s="101">
        <f>'DETALLE DE CONEXIONES'!P222</f>
        <v>0</v>
      </c>
      <c r="B222" s="36" t="str">
        <f>'DETALLE DE CONEXIONES'!I222</f>
        <v>TRANSFERENCIA</v>
      </c>
      <c r="C222" s="36" t="str">
        <f>'DETALLE DE CONEXIONES'!BB222</f>
        <v>Desvio Nacional</v>
      </c>
      <c r="D222" s="36" t="str">
        <f>'DETALLE DE CONEXIONES'!E222</f>
        <v>999XXX1600</v>
      </c>
      <c r="E222" s="36">
        <f t="shared" si="9"/>
        <v>10</v>
      </c>
      <c r="F222" s="36">
        <f>IFERROR(LIMPIA('DETALLE DE CONEXIONES'!N222,1),0)</f>
        <v>1</v>
      </c>
      <c r="G222" s="36" t="str">
        <f>LEFT('DETALLE DE CONEXIONES'!BE222,3)</f>
        <v>SIU</v>
      </c>
      <c r="H222" s="36" t="str">
        <f>RIGHT('DETALLE DE CONEXIONES'!AK222,2)</f>
        <v/>
      </c>
      <c r="I222" s="36" t="str">
        <f>LEFT('DETALLE DE CONEXIONES'!AK222,3)</f>
        <v/>
      </c>
      <c r="J222" s="36" t="str">
        <f>LEFT('DETALLE DE CONEXIONES'!M222,3)</f>
        <v>0mi</v>
      </c>
      <c r="K222" s="36" t="str">
        <f>IF(LEN('DETALLE DE CONEXIONES'!M222)&lt;12,(RIGHT('DETALLE DE CONEXIONES'!M222,5)),(RIGHT('DETALLE DE CONEXIONES'!M222,6)))</f>
        <v>51seg.</v>
      </c>
      <c r="L222" s="36">
        <f>IF(C222="Saliente Local",(IFERROR((LIMPIA(J222,1)),0)),0)</f>
        <v>0</v>
      </c>
      <c r="M222" s="36">
        <f>IF(C222="Saliente Nacional",(IFERROR((LIMPIA(J222,1)),0)),0)</f>
        <v>0</v>
      </c>
      <c r="N222" s="36">
        <f>IF(C222="Saliente Internacional",(IFERROR((LIMPIA(J222,1)),0)),0)</f>
        <v>0</v>
      </c>
      <c r="O222" s="36">
        <f>IF(C222="Saliente Local",(IFERROR((LIMPIA(K222,1)),0)),0)</f>
        <v>0</v>
      </c>
      <c r="P222" s="36">
        <f>IF(C222="Saliente Nacional",(IFERROR((LIMPIA(K222,1)),0)),0)</f>
        <v>0</v>
      </c>
      <c r="Q222" s="36">
        <f>IF(C222="Saliente Internacional",(IFERROR((LIMPIA(K222,1)),0)),0)</f>
        <v>0</v>
      </c>
      <c r="R222" s="36">
        <f t="shared" si="10"/>
        <v>0</v>
      </c>
      <c r="S222" s="36">
        <f t="shared" si="11"/>
        <v>0</v>
      </c>
    </row>
    <row r="223" spans="1:19" x14ac:dyDescent="0.25">
      <c r="A223" s="101">
        <f>'DETALLE DE CONEXIONES'!P223</f>
        <v>0</v>
      </c>
      <c r="B223" s="36" t="str">
        <f>'DETALLE DE CONEXIONES'!I223</f>
        <v>SALIENTE</v>
      </c>
      <c r="C223" s="36" t="str">
        <f>'DETALLE DE CONEXIONES'!BB223</f>
        <v>Saliente Local</v>
      </c>
      <c r="D223" s="36" t="str">
        <f>'DETALLE DE CONEXIONES'!E223</f>
        <v>999XXX0328</v>
      </c>
      <c r="E223" s="36">
        <f t="shared" si="9"/>
        <v>10</v>
      </c>
      <c r="F223" s="36">
        <f>IFERROR(LIMPIA('DETALLE DE CONEXIONES'!N223,1),0)</f>
        <v>4</v>
      </c>
      <c r="G223" s="36" t="str">
        <f>LEFT('DETALLE DE CONEXIONES'!BE223,3)</f>
        <v>NOF</v>
      </c>
      <c r="H223" s="36" t="str">
        <f>RIGHT('DETALLE DE CONEXIONES'!AK223,2)</f>
        <v/>
      </c>
      <c r="I223" s="36" t="str">
        <f>LEFT('DETALLE DE CONEXIONES'!AK223,3)</f>
        <v/>
      </c>
      <c r="J223" s="36" t="str">
        <f>LEFT('DETALLE DE CONEXIONES'!M223,3)</f>
        <v>3mi</v>
      </c>
      <c r="K223" s="36" t="str">
        <f>IF(LEN('DETALLE DE CONEXIONES'!M223)&lt;12,(RIGHT('DETALLE DE CONEXIONES'!M223,5)),(RIGHT('DETALLE DE CONEXIONES'!M223,6)))</f>
        <v>2seg.</v>
      </c>
      <c r="L223" s="36">
        <f>IF(C223="Saliente Local",(IFERROR((LIMPIA(J223,1)),0)),0)</f>
        <v>3</v>
      </c>
      <c r="M223" s="36">
        <f>IF(C223="Saliente Nacional",(IFERROR((LIMPIA(J223,1)),0)),0)</f>
        <v>0</v>
      </c>
      <c r="N223" s="36">
        <f>IF(C223="Saliente Internacional",(IFERROR((LIMPIA(J223,1)),0)),0)</f>
        <v>0</v>
      </c>
      <c r="O223" s="36">
        <f>IF(C223="Saliente Local",(IFERROR((LIMPIA(K223,1)),0)),0)</f>
        <v>2</v>
      </c>
      <c r="P223" s="36">
        <f>IF(C223="Saliente Nacional",(IFERROR((LIMPIA(K223,1)),0)),0)</f>
        <v>0</v>
      </c>
      <c r="Q223" s="36">
        <f>IF(C223="Saliente Internacional",(IFERROR((LIMPIA(K223,1)),0)),0)</f>
        <v>0</v>
      </c>
      <c r="R223" s="36">
        <f t="shared" si="10"/>
        <v>4</v>
      </c>
      <c r="S223" s="36">
        <f t="shared" si="11"/>
        <v>0</v>
      </c>
    </row>
    <row r="224" spans="1:19" x14ac:dyDescent="0.25">
      <c r="A224" s="101">
        <f>'DETALLE DE CONEXIONES'!P224</f>
        <v>0</v>
      </c>
      <c r="B224" s="36" t="str">
        <f>'DETALLE DE CONEXIONES'!I224</f>
        <v>SALIENTE</v>
      </c>
      <c r="C224" s="36" t="str">
        <f>'DETALLE DE CONEXIONES'!BB224</f>
        <v>Saliente Local</v>
      </c>
      <c r="D224" s="36" t="str">
        <f>'DETALLE DE CONEXIONES'!E224</f>
        <v>999XXX0328</v>
      </c>
      <c r="E224" s="36">
        <f t="shared" si="9"/>
        <v>10</v>
      </c>
      <c r="F224" s="36">
        <f>IFERROR(LIMPIA('DETALLE DE CONEXIONES'!N224,1),0)</f>
        <v>5</v>
      </c>
      <c r="G224" s="36" t="str">
        <f>LEFT('DETALLE DE CONEXIONES'!BE224,3)</f>
        <v>NOF</v>
      </c>
      <c r="H224" s="36" t="str">
        <f>RIGHT('DETALLE DE CONEXIONES'!AK224,2)</f>
        <v/>
      </c>
      <c r="I224" s="36" t="str">
        <f>LEFT('DETALLE DE CONEXIONES'!AK224,3)</f>
        <v/>
      </c>
      <c r="J224" s="36" t="str">
        <f>LEFT('DETALLE DE CONEXIONES'!M224,3)</f>
        <v>4mi</v>
      </c>
      <c r="K224" s="36" t="str">
        <f>IF(LEN('DETALLE DE CONEXIONES'!M224)&lt;12,(RIGHT('DETALLE DE CONEXIONES'!M224,5)),(RIGHT('DETALLE DE CONEXIONES'!M224,6)))</f>
        <v>34seg.</v>
      </c>
      <c r="L224" s="36">
        <f>IF(C224="Saliente Local",(IFERROR((LIMPIA(J224,1)),0)),0)</f>
        <v>4</v>
      </c>
      <c r="M224" s="36">
        <f>IF(C224="Saliente Nacional",(IFERROR((LIMPIA(J224,1)),0)),0)</f>
        <v>0</v>
      </c>
      <c r="N224" s="36">
        <f>IF(C224="Saliente Internacional",(IFERROR((LIMPIA(J224,1)),0)),0)</f>
        <v>0</v>
      </c>
      <c r="O224" s="36">
        <f>IF(C224="Saliente Local",(IFERROR((LIMPIA(K224,1)),0)),0)</f>
        <v>34</v>
      </c>
      <c r="P224" s="36">
        <f>IF(C224="Saliente Nacional",(IFERROR((LIMPIA(K224,1)),0)),0)</f>
        <v>0</v>
      </c>
      <c r="Q224" s="36">
        <f>IF(C224="Saliente Internacional",(IFERROR((LIMPIA(K224,1)),0)),0)</f>
        <v>0</v>
      </c>
      <c r="R224" s="36">
        <f t="shared" si="10"/>
        <v>5</v>
      </c>
      <c r="S224" s="36">
        <f t="shared" si="11"/>
        <v>0</v>
      </c>
    </row>
    <row r="225" spans="1:19" x14ac:dyDescent="0.25">
      <c r="A225" s="101">
        <f>'DETALLE DE CONEXIONES'!P225</f>
        <v>0</v>
      </c>
      <c r="B225" s="36" t="str">
        <f>'DETALLE DE CONEXIONES'!I225</f>
        <v>GPRS</v>
      </c>
      <c r="C225" s="36" t="str">
        <f>'DETALLE DE CONEXIONES'!BB225</f>
        <v>RS</v>
      </c>
      <c r="D225" s="36" t="str">
        <f>'DETALLE DE CONEXIONES'!E225</f>
        <v>internet.itelcel.coXXXGLTE</v>
      </c>
      <c r="E225" s="36">
        <f t="shared" si="9"/>
        <v>26</v>
      </c>
      <c r="F225" s="36">
        <f>IFERROR(LIMPIA('DETALLE DE CONEXIONES'!N225,1),0)</f>
        <v>0</v>
      </c>
      <c r="G225" s="36" t="str">
        <f>LEFT('DETALLE DE CONEXIONES'!BE225,3)</f>
        <v/>
      </c>
      <c r="H225" s="36" t="str">
        <f>RIGHT('DETALLE DE CONEXIONES'!AK225,2)</f>
        <v>-1</v>
      </c>
      <c r="I225" s="36" t="str">
        <f>LEFT('DETALLE DE CONEXIONES'!AK225,3)</f>
        <v>RS;</v>
      </c>
      <c r="J225" s="36" t="str">
        <f>LEFT('DETALLE DE CONEXIONES'!M225,3)</f>
        <v>0mi</v>
      </c>
      <c r="K225" s="36" t="str">
        <f>IF(LEN('DETALLE DE CONEXIONES'!M225)&lt;12,(RIGHT('DETALLE DE CONEXIONES'!M225,5)),(RIGHT('DETALLE DE CONEXIONES'!M225,6)))</f>
        <v xml:space="preserve">min. </v>
      </c>
      <c r="L225" s="36">
        <f>IF(C225="Saliente Local",(IFERROR((LIMPIA(J225,1)),0)),0)</f>
        <v>0</v>
      </c>
      <c r="M225" s="36">
        <f>IF(C225="Saliente Nacional",(IFERROR((LIMPIA(J225,1)),0)),0)</f>
        <v>0</v>
      </c>
      <c r="N225" s="36">
        <f>IF(C225="Saliente Internacional",(IFERROR((LIMPIA(J225,1)),0)),0)</f>
        <v>0</v>
      </c>
      <c r="O225" s="36">
        <f>IF(C225="Saliente Local",(IFERROR((LIMPIA(K225,1)),0)),0)</f>
        <v>0</v>
      </c>
      <c r="P225" s="36">
        <f>IF(C225="Saliente Nacional",(IFERROR((LIMPIA(K225,1)),0)),0)</f>
        <v>0</v>
      </c>
      <c r="Q225" s="36">
        <f>IF(C225="Saliente Internacional",(IFERROR((LIMPIA(K225,1)),0)),0)</f>
        <v>0</v>
      </c>
      <c r="R225" s="36">
        <f t="shared" si="10"/>
        <v>0</v>
      </c>
      <c r="S225" s="36">
        <f t="shared" si="11"/>
        <v>0</v>
      </c>
    </row>
    <row r="226" spans="1:19" x14ac:dyDescent="0.25">
      <c r="A226" s="101">
        <f>'DETALLE DE CONEXIONES'!P226</f>
        <v>0</v>
      </c>
      <c r="B226" s="36" t="str">
        <f>'DETALLE DE CONEXIONES'!I226</f>
        <v>GPRS</v>
      </c>
      <c r="C226" s="36" t="str">
        <f>'DETALLE DE CONEXIONES'!BB226</f>
        <v>VIDEO</v>
      </c>
      <c r="D226" s="36" t="str">
        <f>'DETALLE DE CONEXIONES'!E226</f>
        <v>internet.itelcel.coXXXGLTE</v>
      </c>
      <c r="E226" s="36">
        <f t="shared" si="9"/>
        <v>26</v>
      </c>
      <c r="F226" s="36">
        <f>IFERROR(LIMPIA('DETALLE DE CONEXIONES'!N226,1),0)</f>
        <v>0</v>
      </c>
      <c r="G226" s="36" t="str">
        <f>LEFT('DETALLE DE CONEXIONES'!BE226,3)</f>
        <v/>
      </c>
      <c r="H226" s="36" t="str">
        <f>RIGHT('DETALLE DE CONEXIONES'!AK226,2)</f>
        <v>-0</v>
      </c>
      <c r="I226" s="36" t="str">
        <f>LEFT('DETALLE DE CONEXIONES'!AK226,3)</f>
        <v>VID</v>
      </c>
      <c r="J226" s="36" t="str">
        <f>LEFT('DETALLE DE CONEXIONES'!M226,3)</f>
        <v>0mi</v>
      </c>
      <c r="K226" s="36" t="str">
        <f>IF(LEN('DETALLE DE CONEXIONES'!M226)&lt;12,(RIGHT('DETALLE DE CONEXIONES'!M226,5)),(RIGHT('DETALLE DE CONEXIONES'!M226,6)))</f>
        <v xml:space="preserve">min. </v>
      </c>
      <c r="L226" s="36">
        <f>IF(C226="Saliente Local",(IFERROR((LIMPIA(J226,1)),0)),0)</f>
        <v>0</v>
      </c>
      <c r="M226" s="36">
        <f>IF(C226="Saliente Nacional",(IFERROR((LIMPIA(J226,1)),0)),0)</f>
        <v>0</v>
      </c>
      <c r="N226" s="36">
        <f>IF(C226="Saliente Internacional",(IFERROR((LIMPIA(J226,1)),0)),0)</f>
        <v>0</v>
      </c>
      <c r="O226" s="36">
        <f>IF(C226="Saliente Local",(IFERROR((LIMPIA(K226,1)),0)),0)</f>
        <v>0</v>
      </c>
      <c r="P226" s="36">
        <f>IF(C226="Saliente Nacional",(IFERROR((LIMPIA(K226,1)),0)),0)</f>
        <v>0</v>
      </c>
      <c r="Q226" s="36">
        <f>IF(C226="Saliente Internacional",(IFERROR((LIMPIA(K226,1)),0)),0)</f>
        <v>0</v>
      </c>
      <c r="R226" s="36">
        <f t="shared" si="10"/>
        <v>0</v>
      </c>
      <c r="S226" s="36">
        <f t="shared" si="11"/>
        <v>0</v>
      </c>
    </row>
    <row r="227" spans="1:19" x14ac:dyDescent="0.25">
      <c r="A227" s="101">
        <f>'DETALLE DE CONEXIONES'!P227</f>
        <v>0</v>
      </c>
      <c r="B227" s="36" t="str">
        <f>'DETALLE DE CONEXIONES'!I227</f>
        <v>GPRS</v>
      </c>
      <c r="C227" s="36" t="str">
        <f>'DETALLE DE CONEXIONES'!BB227</f>
        <v>MENSAJERO</v>
      </c>
      <c r="D227" s="36" t="str">
        <f>'DETALLE DE CONEXIONES'!E227</f>
        <v>internet.itelcel.coXXXGLTE</v>
      </c>
      <c r="E227" s="36">
        <f t="shared" si="9"/>
        <v>26</v>
      </c>
      <c r="F227" s="36">
        <f>IFERROR(LIMPIA('DETALLE DE CONEXIONES'!N227,1),0)</f>
        <v>0</v>
      </c>
      <c r="G227" s="36" t="str">
        <f>LEFT('DETALLE DE CONEXIONES'!BE227,3)</f>
        <v/>
      </c>
      <c r="H227" s="36" t="str">
        <f>RIGHT('DETALLE DE CONEXIONES'!AK227,2)</f>
        <v>-1</v>
      </c>
      <c r="I227" s="36" t="str">
        <f>LEFT('DETALLE DE CONEXIONES'!AK227,3)</f>
        <v>MEN</v>
      </c>
      <c r="J227" s="36" t="str">
        <f>LEFT('DETALLE DE CONEXIONES'!M227,3)</f>
        <v>0mi</v>
      </c>
      <c r="K227" s="36" t="str">
        <f>IF(LEN('DETALLE DE CONEXIONES'!M227)&lt;12,(RIGHT('DETALLE DE CONEXIONES'!M227,5)),(RIGHT('DETALLE DE CONEXIONES'!M227,6)))</f>
        <v xml:space="preserve">min. </v>
      </c>
      <c r="L227" s="36">
        <f>IF(C227="Saliente Local",(IFERROR((LIMPIA(J227,1)),0)),0)</f>
        <v>0</v>
      </c>
      <c r="M227" s="36">
        <f>IF(C227="Saliente Nacional",(IFERROR((LIMPIA(J227,1)),0)),0)</f>
        <v>0</v>
      </c>
      <c r="N227" s="36">
        <f>IF(C227="Saliente Internacional",(IFERROR((LIMPIA(J227,1)),0)),0)</f>
        <v>0</v>
      </c>
      <c r="O227" s="36">
        <f>IF(C227="Saliente Local",(IFERROR((LIMPIA(K227,1)),0)),0)</f>
        <v>0</v>
      </c>
      <c r="P227" s="36">
        <f>IF(C227="Saliente Nacional",(IFERROR((LIMPIA(K227,1)),0)),0)</f>
        <v>0</v>
      </c>
      <c r="Q227" s="36">
        <f>IF(C227="Saliente Internacional",(IFERROR((LIMPIA(K227,1)),0)),0)</f>
        <v>0</v>
      </c>
      <c r="R227" s="36">
        <f t="shared" si="10"/>
        <v>0</v>
      </c>
      <c r="S227" s="36">
        <f t="shared" si="11"/>
        <v>0</v>
      </c>
    </row>
    <row r="228" spans="1:19" x14ac:dyDescent="0.25">
      <c r="A228" s="101">
        <f>'DETALLE DE CONEXIONES'!P228</f>
        <v>0</v>
      </c>
      <c r="B228" s="36" t="str">
        <f>'DETALLE DE CONEXIONES'!I228</f>
        <v>GPRS</v>
      </c>
      <c r="C228" s="36" t="str">
        <f>'DETALLE DE CONEXIONES'!BB228</f>
        <v>INTERNET</v>
      </c>
      <c r="D228" s="36" t="str">
        <f>'DETALLE DE CONEXIONES'!E228</f>
        <v>internet.itelcel.coXXXGLTE</v>
      </c>
      <c r="E228" s="36">
        <f t="shared" si="9"/>
        <v>26</v>
      </c>
      <c r="F228" s="36">
        <f>IFERROR(LIMPIA('DETALLE DE CONEXIONES'!N228,1),0)</f>
        <v>0</v>
      </c>
      <c r="G228" s="36" t="str">
        <f>LEFT('DETALLE DE CONEXIONES'!BE228,3)</f>
        <v/>
      </c>
      <c r="H228" s="36" t="str">
        <f>RIGHT('DETALLE DE CONEXIONES'!AK228,2)</f>
        <v>-1</v>
      </c>
      <c r="I228" s="36" t="str">
        <f>LEFT('DETALLE DE CONEXIONES'!AK228,3)</f>
        <v>INT</v>
      </c>
      <c r="J228" s="36" t="str">
        <f>LEFT('DETALLE DE CONEXIONES'!M228,3)</f>
        <v>0mi</v>
      </c>
      <c r="K228" s="36" t="str">
        <f>IF(LEN('DETALLE DE CONEXIONES'!M228)&lt;12,(RIGHT('DETALLE DE CONEXIONES'!M228,5)),(RIGHT('DETALLE DE CONEXIONES'!M228,6)))</f>
        <v xml:space="preserve">min. </v>
      </c>
      <c r="L228" s="36">
        <f>IF(C228="Saliente Local",(IFERROR((LIMPIA(J228,1)),0)),0)</f>
        <v>0</v>
      </c>
      <c r="M228" s="36">
        <f>IF(C228="Saliente Nacional",(IFERROR((LIMPIA(J228,1)),0)),0)</f>
        <v>0</v>
      </c>
      <c r="N228" s="36">
        <f>IF(C228="Saliente Internacional",(IFERROR((LIMPIA(J228,1)),0)),0)</f>
        <v>0</v>
      </c>
      <c r="O228" s="36">
        <f>IF(C228="Saliente Local",(IFERROR((LIMPIA(K228,1)),0)),0)</f>
        <v>0</v>
      </c>
      <c r="P228" s="36">
        <f>IF(C228="Saliente Nacional",(IFERROR((LIMPIA(K228,1)),0)),0)</f>
        <v>0</v>
      </c>
      <c r="Q228" s="36">
        <f>IF(C228="Saliente Internacional",(IFERROR((LIMPIA(K228,1)),0)),0)</f>
        <v>0</v>
      </c>
      <c r="R228" s="36">
        <f t="shared" si="10"/>
        <v>0</v>
      </c>
      <c r="S228" s="36">
        <f t="shared" si="11"/>
        <v>0</v>
      </c>
    </row>
    <row r="229" spans="1:19" x14ac:dyDescent="0.25">
      <c r="A229" s="101">
        <f>'DETALLE DE CONEXIONES'!P229</f>
        <v>0</v>
      </c>
      <c r="B229" s="36" t="str">
        <f>'DETALLE DE CONEXIONES'!I229</f>
        <v>SALIENTE</v>
      </c>
      <c r="C229" s="36" t="str">
        <f>'DETALLE DE CONEXIONES'!BB229</f>
        <v>Saliente Local</v>
      </c>
      <c r="D229" s="36" t="str">
        <f>'DETALLE DE CONEXIONES'!E229</f>
        <v>999XXX3420</v>
      </c>
      <c r="E229" s="36">
        <f t="shared" si="9"/>
        <v>10</v>
      </c>
      <c r="F229" s="36">
        <f>IFERROR(LIMPIA('DETALLE DE CONEXIONES'!N229,1),0)</f>
        <v>1</v>
      </c>
      <c r="G229" s="36" t="str">
        <f>LEFT('DETALLE DE CONEXIONES'!BE229,3)</f>
        <v>NOF</v>
      </c>
      <c r="H229" s="36" t="str">
        <f>RIGHT('DETALLE DE CONEXIONES'!AK229,2)</f>
        <v/>
      </c>
      <c r="I229" s="36" t="str">
        <f>LEFT('DETALLE DE CONEXIONES'!AK229,3)</f>
        <v/>
      </c>
      <c r="J229" s="36" t="str">
        <f>LEFT('DETALLE DE CONEXIONES'!M229,3)</f>
        <v>0mi</v>
      </c>
      <c r="K229" s="36" t="str">
        <f>IF(LEN('DETALLE DE CONEXIONES'!M229)&lt;12,(RIGHT('DETALLE DE CONEXIONES'!M229,5)),(RIGHT('DETALLE DE CONEXIONES'!M229,6)))</f>
        <v>31seg.</v>
      </c>
      <c r="L229" s="36">
        <f>IF(C229="Saliente Local",(IFERROR((LIMPIA(J229,1)),0)),0)</f>
        <v>0</v>
      </c>
      <c r="M229" s="36">
        <f>IF(C229="Saliente Nacional",(IFERROR((LIMPIA(J229,1)),0)),0)</f>
        <v>0</v>
      </c>
      <c r="N229" s="36">
        <f>IF(C229="Saliente Internacional",(IFERROR((LIMPIA(J229,1)),0)),0)</f>
        <v>0</v>
      </c>
      <c r="O229" s="36">
        <f>IF(C229="Saliente Local",(IFERROR((LIMPIA(K229,1)),0)),0)</f>
        <v>31</v>
      </c>
      <c r="P229" s="36">
        <f>IF(C229="Saliente Nacional",(IFERROR((LIMPIA(K229,1)),0)),0)</f>
        <v>0</v>
      </c>
      <c r="Q229" s="36">
        <f>IF(C229="Saliente Internacional",(IFERROR((LIMPIA(K229,1)),0)),0)</f>
        <v>0</v>
      </c>
      <c r="R229" s="36">
        <f t="shared" si="10"/>
        <v>1</v>
      </c>
      <c r="S229" s="36">
        <f t="shared" si="11"/>
        <v>0</v>
      </c>
    </row>
    <row r="230" spans="1:19" x14ac:dyDescent="0.25">
      <c r="A230" s="101">
        <f>'DETALLE DE CONEXIONES'!P230</f>
        <v>0</v>
      </c>
      <c r="B230" s="36" t="str">
        <f>'DETALLE DE CONEXIONES'!I230</f>
        <v>SALIENTE</v>
      </c>
      <c r="C230" s="36" t="str">
        <f>'DETALLE DE CONEXIONES'!BB230</f>
        <v>Saliente Local</v>
      </c>
      <c r="D230" s="36" t="str">
        <f>'DETALLE DE CONEXIONES'!E230</f>
        <v>999XXX3420</v>
      </c>
      <c r="E230" s="36">
        <f t="shared" si="9"/>
        <v>10</v>
      </c>
      <c r="F230" s="36">
        <f>IFERROR(LIMPIA('DETALLE DE CONEXIONES'!N230,1),0)</f>
        <v>1</v>
      </c>
      <c r="G230" s="36" t="str">
        <f>LEFT('DETALLE DE CONEXIONES'!BE230,3)</f>
        <v>NOF</v>
      </c>
      <c r="H230" s="36" t="str">
        <f>RIGHT('DETALLE DE CONEXIONES'!AK230,2)</f>
        <v/>
      </c>
      <c r="I230" s="36" t="str">
        <f>LEFT('DETALLE DE CONEXIONES'!AK230,3)</f>
        <v/>
      </c>
      <c r="J230" s="36" t="str">
        <f>LEFT('DETALLE DE CONEXIONES'!M230,3)</f>
        <v>0mi</v>
      </c>
      <c r="K230" s="36" t="str">
        <f>IF(LEN('DETALLE DE CONEXIONES'!M230)&lt;12,(RIGHT('DETALLE DE CONEXIONES'!M230,5)),(RIGHT('DETALLE DE CONEXIONES'!M230,6)))</f>
        <v>47seg.</v>
      </c>
      <c r="L230" s="36">
        <f>IF(C230="Saliente Local",(IFERROR((LIMPIA(J230,1)),0)),0)</f>
        <v>0</v>
      </c>
      <c r="M230" s="36">
        <f>IF(C230="Saliente Nacional",(IFERROR((LIMPIA(J230,1)),0)),0)</f>
        <v>0</v>
      </c>
      <c r="N230" s="36">
        <f>IF(C230="Saliente Internacional",(IFERROR((LIMPIA(J230,1)),0)),0)</f>
        <v>0</v>
      </c>
      <c r="O230" s="36">
        <f>IF(C230="Saliente Local",(IFERROR((LIMPIA(K230,1)),0)),0)</f>
        <v>47</v>
      </c>
      <c r="P230" s="36">
        <f>IF(C230="Saliente Nacional",(IFERROR((LIMPIA(K230,1)),0)),0)</f>
        <v>0</v>
      </c>
      <c r="Q230" s="36">
        <f>IF(C230="Saliente Internacional",(IFERROR((LIMPIA(K230,1)),0)),0)</f>
        <v>0</v>
      </c>
      <c r="R230" s="36">
        <f t="shared" si="10"/>
        <v>1</v>
      </c>
      <c r="S230" s="36">
        <f t="shared" si="11"/>
        <v>0</v>
      </c>
    </row>
    <row r="231" spans="1:19" x14ac:dyDescent="0.25">
      <c r="A231" s="101">
        <f>'DETALLE DE CONEXIONES'!P231</f>
        <v>0</v>
      </c>
      <c r="B231" s="36" t="str">
        <f>'DETALLE DE CONEXIONES'!I231</f>
        <v>SALIENTE</v>
      </c>
      <c r="C231" s="36" t="str">
        <f>'DETALLE DE CONEXIONES'!BB231</f>
        <v>Saliente Local</v>
      </c>
      <c r="D231" s="36" t="str">
        <f>'DETALLE DE CONEXIONES'!E231</f>
        <v>999XXX8226</v>
      </c>
      <c r="E231" s="36">
        <f t="shared" si="9"/>
        <v>10</v>
      </c>
      <c r="F231" s="36">
        <f>IFERROR(LIMPIA('DETALLE DE CONEXIONES'!N231,1),0)</f>
        <v>3</v>
      </c>
      <c r="G231" s="36" t="str">
        <f>LEFT('DETALLE DE CONEXIONES'!BE231,3)</f>
        <v>NOF</v>
      </c>
      <c r="H231" s="36" t="str">
        <f>RIGHT('DETALLE DE CONEXIONES'!AK231,2)</f>
        <v/>
      </c>
      <c r="I231" s="36" t="str">
        <f>LEFT('DETALLE DE CONEXIONES'!AK231,3)</f>
        <v/>
      </c>
      <c r="J231" s="36" t="str">
        <f>LEFT('DETALLE DE CONEXIONES'!M231,3)</f>
        <v>2mi</v>
      </c>
      <c r="K231" s="36" t="str">
        <f>IF(LEN('DETALLE DE CONEXIONES'!M231)&lt;12,(RIGHT('DETALLE DE CONEXIONES'!M231,5)),(RIGHT('DETALLE DE CONEXIONES'!M231,6)))</f>
        <v>30seg.</v>
      </c>
      <c r="L231" s="36">
        <f>IF(C231="Saliente Local",(IFERROR((LIMPIA(J231,1)),0)),0)</f>
        <v>2</v>
      </c>
      <c r="M231" s="36">
        <f>IF(C231="Saliente Nacional",(IFERROR((LIMPIA(J231,1)),0)),0)</f>
        <v>0</v>
      </c>
      <c r="N231" s="36">
        <f>IF(C231="Saliente Internacional",(IFERROR((LIMPIA(J231,1)),0)),0)</f>
        <v>0</v>
      </c>
      <c r="O231" s="36">
        <f>IF(C231="Saliente Local",(IFERROR((LIMPIA(K231,1)),0)),0)</f>
        <v>30</v>
      </c>
      <c r="P231" s="36">
        <f>IF(C231="Saliente Nacional",(IFERROR((LIMPIA(K231,1)),0)),0)</f>
        <v>0</v>
      </c>
      <c r="Q231" s="36">
        <f>IF(C231="Saliente Internacional",(IFERROR((LIMPIA(K231,1)),0)),0)</f>
        <v>0</v>
      </c>
      <c r="R231" s="36">
        <f t="shared" si="10"/>
        <v>3</v>
      </c>
      <c r="S231" s="36">
        <f t="shared" si="11"/>
        <v>0</v>
      </c>
    </row>
    <row r="232" spans="1:19" x14ac:dyDescent="0.25">
      <c r="A232" s="101">
        <f>'DETALLE DE CONEXIONES'!P232</f>
        <v>0</v>
      </c>
      <c r="B232" s="36" t="str">
        <f>'DETALLE DE CONEXIONES'!I232</f>
        <v>SALIENTE</v>
      </c>
      <c r="C232" s="36" t="str">
        <f>'DETALLE DE CONEXIONES'!BB232</f>
        <v>Saliente Local</v>
      </c>
      <c r="D232" s="36" t="str">
        <f>'DETALLE DE CONEXIONES'!E232</f>
        <v>999XXX4516</v>
      </c>
      <c r="E232" s="36">
        <f t="shared" si="9"/>
        <v>10</v>
      </c>
      <c r="F232" s="36">
        <f>IFERROR(LIMPIA('DETALLE DE CONEXIONES'!N232,1),0)</f>
        <v>1</v>
      </c>
      <c r="G232" s="36" t="str">
        <f>LEFT('DETALLE DE CONEXIONES'!BE232,3)</f>
        <v>NOF</v>
      </c>
      <c r="H232" s="36" t="str">
        <f>RIGHT('DETALLE DE CONEXIONES'!AK232,2)</f>
        <v/>
      </c>
      <c r="I232" s="36" t="str">
        <f>LEFT('DETALLE DE CONEXIONES'!AK232,3)</f>
        <v/>
      </c>
      <c r="J232" s="36" t="str">
        <f>LEFT('DETALLE DE CONEXIONES'!M232,3)</f>
        <v>0mi</v>
      </c>
      <c r="K232" s="36" t="str">
        <f>IF(LEN('DETALLE DE CONEXIONES'!M232)&lt;12,(RIGHT('DETALLE DE CONEXIONES'!M232,5)),(RIGHT('DETALLE DE CONEXIONES'!M232,6)))</f>
        <v>47seg.</v>
      </c>
      <c r="L232" s="36">
        <f>IF(C232="Saliente Local",(IFERROR((LIMPIA(J232,1)),0)),0)</f>
        <v>0</v>
      </c>
      <c r="M232" s="36">
        <f>IF(C232="Saliente Nacional",(IFERROR((LIMPIA(J232,1)),0)),0)</f>
        <v>0</v>
      </c>
      <c r="N232" s="36">
        <f>IF(C232="Saliente Internacional",(IFERROR((LIMPIA(J232,1)),0)),0)</f>
        <v>0</v>
      </c>
      <c r="O232" s="36">
        <f>IF(C232="Saliente Local",(IFERROR((LIMPIA(K232,1)),0)),0)</f>
        <v>47</v>
      </c>
      <c r="P232" s="36">
        <f>IF(C232="Saliente Nacional",(IFERROR((LIMPIA(K232,1)),0)),0)</f>
        <v>0</v>
      </c>
      <c r="Q232" s="36">
        <f>IF(C232="Saliente Internacional",(IFERROR((LIMPIA(K232,1)),0)),0)</f>
        <v>0</v>
      </c>
      <c r="R232" s="36">
        <f t="shared" si="10"/>
        <v>1</v>
      </c>
      <c r="S232" s="36">
        <f t="shared" si="11"/>
        <v>0</v>
      </c>
    </row>
    <row r="233" spans="1:19" x14ac:dyDescent="0.25">
      <c r="A233" s="101">
        <f>'DETALLE DE CONEXIONES'!P233</f>
        <v>0</v>
      </c>
      <c r="B233" s="36" t="str">
        <f>'DETALLE DE CONEXIONES'!I233</f>
        <v>SALIENTE</v>
      </c>
      <c r="C233" s="36" t="str">
        <f>'DETALLE DE CONEXIONES'!BB233</f>
        <v>Saliente Local</v>
      </c>
      <c r="D233" s="36" t="str">
        <f>'DETALLE DE CONEXIONES'!E233</f>
        <v>999XXX3420</v>
      </c>
      <c r="E233" s="36">
        <f t="shared" si="9"/>
        <v>10</v>
      </c>
      <c r="F233" s="36">
        <f>IFERROR(LIMPIA('DETALLE DE CONEXIONES'!N233,1),0)</f>
        <v>1</v>
      </c>
      <c r="G233" s="36" t="str">
        <f>LEFT('DETALLE DE CONEXIONES'!BE233,3)</f>
        <v>NOF</v>
      </c>
      <c r="H233" s="36" t="str">
        <f>RIGHT('DETALLE DE CONEXIONES'!AK233,2)</f>
        <v/>
      </c>
      <c r="I233" s="36" t="str">
        <f>LEFT('DETALLE DE CONEXIONES'!AK233,3)</f>
        <v/>
      </c>
      <c r="J233" s="36" t="str">
        <f>LEFT('DETALLE DE CONEXIONES'!M233,3)</f>
        <v>0mi</v>
      </c>
      <c r="K233" s="36" t="str">
        <f>IF(LEN('DETALLE DE CONEXIONES'!M233)&lt;12,(RIGHT('DETALLE DE CONEXIONES'!M233,5)),(RIGHT('DETALLE DE CONEXIONES'!M233,6)))</f>
        <v>18seg.</v>
      </c>
      <c r="L233" s="36">
        <f>IF(C233="Saliente Local",(IFERROR((LIMPIA(J233,1)),0)),0)</f>
        <v>0</v>
      </c>
      <c r="M233" s="36">
        <f>IF(C233="Saliente Nacional",(IFERROR((LIMPIA(J233,1)),0)),0)</f>
        <v>0</v>
      </c>
      <c r="N233" s="36">
        <f>IF(C233="Saliente Internacional",(IFERROR((LIMPIA(J233,1)),0)),0)</f>
        <v>0</v>
      </c>
      <c r="O233" s="36">
        <f>IF(C233="Saliente Local",(IFERROR((LIMPIA(K233,1)),0)),0)</f>
        <v>18</v>
      </c>
      <c r="P233" s="36">
        <f>IF(C233="Saliente Nacional",(IFERROR((LIMPIA(K233,1)),0)),0)</f>
        <v>0</v>
      </c>
      <c r="Q233" s="36">
        <f>IF(C233="Saliente Internacional",(IFERROR((LIMPIA(K233,1)),0)),0)</f>
        <v>0</v>
      </c>
      <c r="R233" s="36">
        <f t="shared" si="10"/>
        <v>1</v>
      </c>
      <c r="S233" s="36">
        <f t="shared" si="11"/>
        <v>0</v>
      </c>
    </row>
    <row r="234" spans="1:19" x14ac:dyDescent="0.25">
      <c r="A234" s="101">
        <f>'DETALLE DE CONEXIONES'!P234</f>
        <v>0</v>
      </c>
      <c r="B234" s="36" t="str">
        <f>'DETALLE DE CONEXIONES'!I234</f>
        <v>GPRS</v>
      </c>
      <c r="C234" s="36" t="str">
        <f>'DETALLE DE CONEXIONES'!BB234</f>
        <v>VIDEO</v>
      </c>
      <c r="D234" s="36" t="str">
        <f>'DETALLE DE CONEXIONES'!E234</f>
        <v>internet.itelcelXXXm-3G</v>
      </c>
      <c r="E234" s="36">
        <f t="shared" si="9"/>
        <v>23</v>
      </c>
      <c r="F234" s="36">
        <f>IFERROR(LIMPIA('DETALLE DE CONEXIONES'!N234,1),0)</f>
        <v>0</v>
      </c>
      <c r="G234" s="36" t="str">
        <f>LEFT('DETALLE DE CONEXIONES'!BE234,3)</f>
        <v/>
      </c>
      <c r="H234" s="36" t="str">
        <f>RIGHT('DETALLE DE CONEXIONES'!AK234,2)</f>
        <v>-1</v>
      </c>
      <c r="I234" s="36" t="str">
        <f>LEFT('DETALLE DE CONEXIONES'!AK234,3)</f>
        <v>VID</v>
      </c>
      <c r="J234" s="36" t="str">
        <f>LEFT('DETALLE DE CONEXIONES'!M234,3)</f>
        <v>0mi</v>
      </c>
      <c r="K234" s="36" t="str">
        <f>IF(LEN('DETALLE DE CONEXIONES'!M234)&lt;12,(RIGHT('DETALLE DE CONEXIONES'!M234,5)),(RIGHT('DETALLE DE CONEXIONES'!M234,6)))</f>
        <v xml:space="preserve">min. </v>
      </c>
      <c r="L234" s="36">
        <f>IF(C234="Saliente Local",(IFERROR((LIMPIA(J234,1)),0)),0)</f>
        <v>0</v>
      </c>
      <c r="M234" s="36">
        <f>IF(C234="Saliente Nacional",(IFERROR((LIMPIA(J234,1)),0)),0)</f>
        <v>0</v>
      </c>
      <c r="N234" s="36">
        <f>IF(C234="Saliente Internacional",(IFERROR((LIMPIA(J234,1)),0)),0)</f>
        <v>0</v>
      </c>
      <c r="O234" s="36">
        <f>IF(C234="Saliente Local",(IFERROR((LIMPIA(K234,1)),0)),0)</f>
        <v>0</v>
      </c>
      <c r="P234" s="36">
        <f>IF(C234="Saliente Nacional",(IFERROR((LIMPIA(K234,1)),0)),0)</f>
        <v>0</v>
      </c>
      <c r="Q234" s="36">
        <f>IF(C234="Saliente Internacional",(IFERROR((LIMPIA(K234,1)),0)),0)</f>
        <v>0</v>
      </c>
      <c r="R234" s="36">
        <f t="shared" si="10"/>
        <v>0</v>
      </c>
      <c r="S234" s="36">
        <f t="shared" si="11"/>
        <v>0</v>
      </c>
    </row>
    <row r="235" spans="1:19" x14ac:dyDescent="0.25">
      <c r="A235" s="101">
        <f>'DETALLE DE CONEXIONES'!P235</f>
        <v>0</v>
      </c>
      <c r="B235" s="36" t="str">
        <f>'DETALLE DE CONEXIONES'!I235</f>
        <v>GPRS</v>
      </c>
      <c r="C235" s="36" t="str">
        <f>'DETALLE DE CONEXIONES'!BB235</f>
        <v>MENSAJERO</v>
      </c>
      <c r="D235" s="36" t="str">
        <f>'DETALLE DE CONEXIONES'!E235</f>
        <v>internet.itelcel.coXXXGLTE</v>
      </c>
      <c r="E235" s="36">
        <f t="shared" si="9"/>
        <v>26</v>
      </c>
      <c r="F235" s="36">
        <f>IFERROR(LIMPIA('DETALLE DE CONEXIONES'!N235,1),0)</f>
        <v>0</v>
      </c>
      <c r="G235" s="36" t="str">
        <f>LEFT('DETALLE DE CONEXIONES'!BE235,3)</f>
        <v/>
      </c>
      <c r="H235" s="36" t="str">
        <f>RIGHT('DETALLE DE CONEXIONES'!AK235,2)</f>
        <v>-0</v>
      </c>
      <c r="I235" s="36" t="str">
        <f>LEFT('DETALLE DE CONEXIONES'!AK235,3)</f>
        <v>MEN</v>
      </c>
      <c r="J235" s="36" t="str">
        <f>LEFT('DETALLE DE CONEXIONES'!M235,3)</f>
        <v>0mi</v>
      </c>
      <c r="K235" s="36" t="str">
        <f>IF(LEN('DETALLE DE CONEXIONES'!M235)&lt;12,(RIGHT('DETALLE DE CONEXIONES'!M235,5)),(RIGHT('DETALLE DE CONEXIONES'!M235,6)))</f>
        <v xml:space="preserve">min. </v>
      </c>
      <c r="L235" s="36">
        <f>IF(C235="Saliente Local",(IFERROR((LIMPIA(J235,1)),0)),0)</f>
        <v>0</v>
      </c>
      <c r="M235" s="36">
        <f>IF(C235="Saliente Nacional",(IFERROR((LIMPIA(J235,1)),0)),0)</f>
        <v>0</v>
      </c>
      <c r="N235" s="36">
        <f>IF(C235="Saliente Internacional",(IFERROR((LIMPIA(J235,1)),0)),0)</f>
        <v>0</v>
      </c>
      <c r="O235" s="36">
        <f>IF(C235="Saliente Local",(IFERROR((LIMPIA(K235,1)),0)),0)</f>
        <v>0</v>
      </c>
      <c r="P235" s="36">
        <f>IF(C235="Saliente Nacional",(IFERROR((LIMPIA(K235,1)),0)),0)</f>
        <v>0</v>
      </c>
      <c r="Q235" s="36">
        <f>IF(C235="Saliente Internacional",(IFERROR((LIMPIA(K235,1)),0)),0)</f>
        <v>0</v>
      </c>
      <c r="R235" s="36">
        <f t="shared" si="10"/>
        <v>0</v>
      </c>
      <c r="S235" s="36">
        <f t="shared" si="11"/>
        <v>0</v>
      </c>
    </row>
    <row r="236" spans="1:19" x14ac:dyDescent="0.25">
      <c r="A236" s="101">
        <f>'DETALLE DE CONEXIONES'!P236</f>
        <v>0</v>
      </c>
      <c r="B236" s="36" t="str">
        <f>'DETALLE DE CONEXIONES'!I236</f>
        <v>GPRS</v>
      </c>
      <c r="C236" s="36" t="str">
        <f>'DETALLE DE CONEXIONES'!BB236</f>
        <v>RS</v>
      </c>
      <c r="D236" s="36" t="str">
        <f>'DETALLE DE CONEXIONES'!E236</f>
        <v>internet.itelcel.coXXXGLTE</v>
      </c>
      <c r="E236" s="36">
        <f t="shared" si="9"/>
        <v>26</v>
      </c>
      <c r="F236" s="36">
        <f>IFERROR(LIMPIA('DETALLE DE CONEXIONES'!N236,1),0)</f>
        <v>0</v>
      </c>
      <c r="G236" s="36" t="str">
        <f>LEFT('DETALLE DE CONEXIONES'!BE236,3)</f>
        <v/>
      </c>
      <c r="H236" s="36" t="str">
        <f>RIGHT('DETALLE DE CONEXIONES'!AK236,2)</f>
        <v>-0</v>
      </c>
      <c r="I236" s="36" t="str">
        <f>LEFT('DETALLE DE CONEXIONES'!AK236,3)</f>
        <v>RS;</v>
      </c>
      <c r="J236" s="36" t="str">
        <f>LEFT('DETALLE DE CONEXIONES'!M236,3)</f>
        <v>0mi</v>
      </c>
      <c r="K236" s="36" t="str">
        <f>IF(LEN('DETALLE DE CONEXIONES'!M236)&lt;12,(RIGHT('DETALLE DE CONEXIONES'!M236,5)),(RIGHT('DETALLE DE CONEXIONES'!M236,6)))</f>
        <v xml:space="preserve">min. </v>
      </c>
      <c r="L236" s="36">
        <f>IF(C236="Saliente Local",(IFERROR((LIMPIA(J236,1)),0)),0)</f>
        <v>0</v>
      </c>
      <c r="M236" s="36">
        <f>IF(C236="Saliente Nacional",(IFERROR((LIMPIA(J236,1)),0)),0)</f>
        <v>0</v>
      </c>
      <c r="N236" s="36">
        <f>IF(C236="Saliente Internacional",(IFERROR((LIMPIA(J236,1)),0)),0)</f>
        <v>0</v>
      </c>
      <c r="O236" s="36">
        <f>IF(C236="Saliente Local",(IFERROR((LIMPIA(K236,1)),0)),0)</f>
        <v>0</v>
      </c>
      <c r="P236" s="36">
        <f>IF(C236="Saliente Nacional",(IFERROR((LIMPIA(K236,1)),0)),0)</f>
        <v>0</v>
      </c>
      <c r="Q236" s="36">
        <f>IF(C236="Saliente Internacional",(IFERROR((LIMPIA(K236,1)),0)),0)</f>
        <v>0</v>
      </c>
      <c r="R236" s="36">
        <f t="shared" si="10"/>
        <v>0</v>
      </c>
      <c r="S236" s="36">
        <f t="shared" si="11"/>
        <v>0</v>
      </c>
    </row>
    <row r="237" spans="1:19" x14ac:dyDescent="0.25">
      <c r="A237" s="101">
        <f>'DETALLE DE CONEXIONES'!P237</f>
        <v>0</v>
      </c>
      <c r="B237" s="36" t="str">
        <f>'DETALLE DE CONEXIONES'!I237</f>
        <v>GPRS</v>
      </c>
      <c r="C237" s="36" t="str">
        <f>'DETALLE DE CONEXIONES'!BB237</f>
        <v>INTERNET</v>
      </c>
      <c r="D237" s="36" t="str">
        <f>'DETALLE DE CONEXIONES'!E237</f>
        <v>internet.itelcel.coXXXGLTE</v>
      </c>
      <c r="E237" s="36">
        <f t="shared" si="9"/>
        <v>26</v>
      </c>
      <c r="F237" s="36">
        <f>IFERROR(LIMPIA('DETALLE DE CONEXIONES'!N237,1),0)</f>
        <v>0</v>
      </c>
      <c r="G237" s="36" t="str">
        <f>LEFT('DETALLE DE CONEXIONES'!BE237,3)</f>
        <v/>
      </c>
      <c r="H237" s="36" t="str">
        <f>RIGHT('DETALLE DE CONEXIONES'!AK237,2)</f>
        <v>-1</v>
      </c>
      <c r="I237" s="36" t="str">
        <f>LEFT('DETALLE DE CONEXIONES'!AK237,3)</f>
        <v>INT</v>
      </c>
      <c r="J237" s="36" t="str">
        <f>LEFT('DETALLE DE CONEXIONES'!M237,3)</f>
        <v>0mi</v>
      </c>
      <c r="K237" s="36" t="str">
        <f>IF(LEN('DETALLE DE CONEXIONES'!M237)&lt;12,(RIGHT('DETALLE DE CONEXIONES'!M237,5)),(RIGHT('DETALLE DE CONEXIONES'!M237,6)))</f>
        <v xml:space="preserve">min. </v>
      </c>
      <c r="L237" s="36">
        <f>IF(C237="Saliente Local",(IFERROR((LIMPIA(J237,1)),0)),0)</f>
        <v>0</v>
      </c>
      <c r="M237" s="36">
        <f>IF(C237="Saliente Nacional",(IFERROR((LIMPIA(J237,1)),0)),0)</f>
        <v>0</v>
      </c>
      <c r="N237" s="36">
        <f>IF(C237="Saliente Internacional",(IFERROR((LIMPIA(J237,1)),0)),0)</f>
        <v>0</v>
      </c>
      <c r="O237" s="36">
        <f>IF(C237="Saliente Local",(IFERROR((LIMPIA(K237,1)),0)),0)</f>
        <v>0</v>
      </c>
      <c r="P237" s="36">
        <f>IF(C237="Saliente Nacional",(IFERROR((LIMPIA(K237,1)),0)),0)</f>
        <v>0</v>
      </c>
      <c r="Q237" s="36">
        <f>IF(C237="Saliente Internacional",(IFERROR((LIMPIA(K237,1)),0)),0)</f>
        <v>0</v>
      </c>
      <c r="R237" s="36">
        <f t="shared" si="10"/>
        <v>0</v>
      </c>
      <c r="S237" s="36">
        <f t="shared" si="11"/>
        <v>0</v>
      </c>
    </row>
    <row r="238" spans="1:19" x14ac:dyDescent="0.25">
      <c r="A238" s="101">
        <f>'DETALLE DE CONEXIONES'!P238</f>
        <v>0</v>
      </c>
      <c r="B238" s="36" t="str">
        <f>'DETALLE DE CONEXIONES'!I238</f>
        <v>GPRS</v>
      </c>
      <c r="C238" s="36" t="str">
        <f>'DETALLE DE CONEXIONES'!BB238</f>
        <v>VIDEO</v>
      </c>
      <c r="D238" s="36" t="str">
        <f>'DETALLE DE CONEXIONES'!E238</f>
        <v>internet.itelcel.coXXXGLTE</v>
      </c>
      <c r="E238" s="36">
        <f t="shared" si="9"/>
        <v>26</v>
      </c>
      <c r="F238" s="36">
        <f>IFERROR(LIMPIA('DETALLE DE CONEXIONES'!N238,1),0)</f>
        <v>0</v>
      </c>
      <c r="G238" s="36" t="str">
        <f>LEFT('DETALLE DE CONEXIONES'!BE238,3)</f>
        <v/>
      </c>
      <c r="H238" s="36" t="str">
        <f>RIGHT('DETALLE DE CONEXIONES'!AK238,2)</f>
        <v>-1</v>
      </c>
      <c r="I238" s="36" t="str">
        <f>LEFT('DETALLE DE CONEXIONES'!AK238,3)</f>
        <v>VID</v>
      </c>
      <c r="J238" s="36" t="str">
        <f>LEFT('DETALLE DE CONEXIONES'!M238,3)</f>
        <v>0mi</v>
      </c>
      <c r="K238" s="36" t="str">
        <f>IF(LEN('DETALLE DE CONEXIONES'!M238)&lt;12,(RIGHT('DETALLE DE CONEXIONES'!M238,5)),(RIGHT('DETALLE DE CONEXIONES'!M238,6)))</f>
        <v xml:space="preserve">min. </v>
      </c>
      <c r="L238" s="36">
        <f>IF(C238="Saliente Local",(IFERROR((LIMPIA(J238,1)),0)),0)</f>
        <v>0</v>
      </c>
      <c r="M238" s="36">
        <f>IF(C238="Saliente Nacional",(IFERROR((LIMPIA(J238,1)),0)),0)</f>
        <v>0</v>
      </c>
      <c r="N238" s="36">
        <f>IF(C238="Saliente Internacional",(IFERROR((LIMPIA(J238,1)),0)),0)</f>
        <v>0</v>
      </c>
      <c r="O238" s="36">
        <f>IF(C238="Saliente Local",(IFERROR((LIMPIA(K238,1)),0)),0)</f>
        <v>0</v>
      </c>
      <c r="P238" s="36">
        <f>IF(C238="Saliente Nacional",(IFERROR((LIMPIA(K238,1)),0)),0)</f>
        <v>0</v>
      </c>
      <c r="Q238" s="36">
        <f>IF(C238="Saliente Internacional",(IFERROR((LIMPIA(K238,1)),0)),0)</f>
        <v>0</v>
      </c>
      <c r="R238" s="36">
        <f t="shared" si="10"/>
        <v>0</v>
      </c>
      <c r="S238" s="36">
        <f t="shared" si="11"/>
        <v>0</v>
      </c>
    </row>
    <row r="239" spans="1:19" x14ac:dyDescent="0.25">
      <c r="A239" s="101">
        <f>'DETALLE DE CONEXIONES'!P239</f>
        <v>0</v>
      </c>
      <c r="B239" s="36" t="str">
        <f>'DETALLE DE CONEXIONES'!I239</f>
        <v>GPRS</v>
      </c>
      <c r="C239" s="36" t="str">
        <f>'DETALLE DE CONEXIONES'!BB239</f>
        <v>MENSAJERO</v>
      </c>
      <c r="D239" s="36" t="str">
        <f>'DETALLE DE CONEXIONES'!E239</f>
        <v>internet.itelcel.coXXXGLTE</v>
      </c>
      <c r="E239" s="36">
        <f t="shared" si="9"/>
        <v>26</v>
      </c>
      <c r="F239" s="36">
        <f>IFERROR(LIMPIA('DETALLE DE CONEXIONES'!N239,1),0)</f>
        <v>0</v>
      </c>
      <c r="G239" s="36" t="str">
        <f>LEFT('DETALLE DE CONEXIONES'!BE239,3)</f>
        <v/>
      </c>
      <c r="H239" s="36" t="str">
        <f>RIGHT('DETALLE DE CONEXIONES'!AK239,2)</f>
        <v>-1</v>
      </c>
      <c r="I239" s="36" t="str">
        <f>LEFT('DETALLE DE CONEXIONES'!AK239,3)</f>
        <v>MEN</v>
      </c>
      <c r="J239" s="36" t="str">
        <f>LEFT('DETALLE DE CONEXIONES'!M239,3)</f>
        <v>0mi</v>
      </c>
      <c r="K239" s="36" t="str">
        <f>IF(LEN('DETALLE DE CONEXIONES'!M239)&lt;12,(RIGHT('DETALLE DE CONEXIONES'!M239,5)),(RIGHT('DETALLE DE CONEXIONES'!M239,6)))</f>
        <v xml:space="preserve">min. </v>
      </c>
      <c r="L239" s="36">
        <f>IF(C239="Saliente Local",(IFERROR((LIMPIA(J239,1)),0)),0)</f>
        <v>0</v>
      </c>
      <c r="M239" s="36">
        <f>IF(C239="Saliente Nacional",(IFERROR((LIMPIA(J239,1)),0)),0)</f>
        <v>0</v>
      </c>
      <c r="N239" s="36">
        <f>IF(C239="Saliente Internacional",(IFERROR((LIMPIA(J239,1)),0)),0)</f>
        <v>0</v>
      </c>
      <c r="O239" s="36">
        <f>IF(C239="Saliente Local",(IFERROR((LIMPIA(K239,1)),0)),0)</f>
        <v>0</v>
      </c>
      <c r="P239" s="36">
        <f>IF(C239="Saliente Nacional",(IFERROR((LIMPIA(K239,1)),0)),0)</f>
        <v>0</v>
      </c>
      <c r="Q239" s="36">
        <f>IF(C239="Saliente Internacional",(IFERROR((LIMPIA(K239,1)),0)),0)</f>
        <v>0</v>
      </c>
      <c r="R239" s="36">
        <f t="shared" si="10"/>
        <v>0</v>
      </c>
      <c r="S239" s="36">
        <f t="shared" si="11"/>
        <v>0</v>
      </c>
    </row>
    <row r="240" spans="1:19" x14ac:dyDescent="0.25">
      <c r="A240" s="101">
        <f>'DETALLE DE CONEXIONES'!P240</f>
        <v>0</v>
      </c>
      <c r="B240" s="36" t="str">
        <f>'DETALLE DE CONEXIONES'!I240</f>
        <v>GPRS</v>
      </c>
      <c r="C240" s="36" t="str">
        <f>'DETALLE DE CONEXIONES'!BB240</f>
        <v>RS</v>
      </c>
      <c r="D240" s="36" t="str">
        <f>'DETALLE DE CONEXIONES'!E240</f>
        <v>internet.itelcel.coXXXGLTE</v>
      </c>
      <c r="E240" s="36">
        <f t="shared" si="9"/>
        <v>26</v>
      </c>
      <c r="F240" s="36">
        <f>IFERROR(LIMPIA('DETALLE DE CONEXIONES'!N240,1),0)</f>
        <v>0</v>
      </c>
      <c r="G240" s="36" t="str">
        <f>LEFT('DETALLE DE CONEXIONES'!BE240,3)</f>
        <v/>
      </c>
      <c r="H240" s="36" t="str">
        <f>RIGHT('DETALLE DE CONEXIONES'!AK240,2)</f>
        <v>-1</v>
      </c>
      <c r="I240" s="36" t="str">
        <f>LEFT('DETALLE DE CONEXIONES'!AK240,3)</f>
        <v>RS;</v>
      </c>
      <c r="J240" s="36" t="str">
        <f>LEFT('DETALLE DE CONEXIONES'!M240,3)</f>
        <v>0mi</v>
      </c>
      <c r="K240" s="36" t="str">
        <f>IF(LEN('DETALLE DE CONEXIONES'!M240)&lt;12,(RIGHT('DETALLE DE CONEXIONES'!M240,5)),(RIGHT('DETALLE DE CONEXIONES'!M240,6)))</f>
        <v xml:space="preserve">min. </v>
      </c>
      <c r="L240" s="36">
        <f>IF(C240="Saliente Local",(IFERROR((LIMPIA(J240,1)),0)),0)</f>
        <v>0</v>
      </c>
      <c r="M240" s="36">
        <f>IF(C240="Saliente Nacional",(IFERROR((LIMPIA(J240,1)),0)),0)</f>
        <v>0</v>
      </c>
      <c r="N240" s="36">
        <f>IF(C240="Saliente Internacional",(IFERROR((LIMPIA(J240,1)),0)),0)</f>
        <v>0</v>
      </c>
      <c r="O240" s="36">
        <f>IF(C240="Saliente Local",(IFERROR((LIMPIA(K240,1)),0)),0)</f>
        <v>0</v>
      </c>
      <c r="P240" s="36">
        <f>IF(C240="Saliente Nacional",(IFERROR((LIMPIA(K240,1)),0)),0)</f>
        <v>0</v>
      </c>
      <c r="Q240" s="36">
        <f>IF(C240="Saliente Internacional",(IFERROR((LIMPIA(K240,1)),0)),0)</f>
        <v>0</v>
      </c>
      <c r="R240" s="36">
        <f t="shared" si="10"/>
        <v>0</v>
      </c>
      <c r="S240" s="36">
        <f t="shared" si="11"/>
        <v>0</v>
      </c>
    </row>
    <row r="241" spans="1:19" x14ac:dyDescent="0.25">
      <c r="A241" s="101">
        <f>'DETALLE DE CONEXIONES'!P241</f>
        <v>0</v>
      </c>
      <c r="B241" s="36" t="str">
        <f>'DETALLE DE CONEXIONES'!I241</f>
        <v>GPRS</v>
      </c>
      <c r="C241" s="36" t="str">
        <f>'DETALLE DE CONEXIONES'!BB241</f>
        <v>INTERNET</v>
      </c>
      <c r="D241" s="36" t="str">
        <f>'DETALLE DE CONEXIONES'!E241</f>
        <v>internet.itelcel.coXXXGLTE</v>
      </c>
      <c r="E241" s="36">
        <f t="shared" si="9"/>
        <v>26</v>
      </c>
      <c r="F241" s="36">
        <f>IFERROR(LIMPIA('DETALLE DE CONEXIONES'!N241,1),0)</f>
        <v>0</v>
      </c>
      <c r="G241" s="36" t="str">
        <f>LEFT('DETALLE DE CONEXIONES'!BE241,3)</f>
        <v/>
      </c>
      <c r="H241" s="36" t="str">
        <f>RIGHT('DETALLE DE CONEXIONES'!AK241,2)</f>
        <v>-1</v>
      </c>
      <c r="I241" s="36" t="str">
        <f>LEFT('DETALLE DE CONEXIONES'!AK241,3)</f>
        <v>INT</v>
      </c>
      <c r="J241" s="36" t="str">
        <f>LEFT('DETALLE DE CONEXIONES'!M241,3)</f>
        <v>0mi</v>
      </c>
      <c r="K241" s="36" t="str">
        <f>IF(LEN('DETALLE DE CONEXIONES'!M241)&lt;12,(RIGHT('DETALLE DE CONEXIONES'!M241,5)),(RIGHT('DETALLE DE CONEXIONES'!M241,6)))</f>
        <v xml:space="preserve">min. </v>
      </c>
      <c r="L241" s="36">
        <f>IF(C241="Saliente Local",(IFERROR((LIMPIA(J241,1)),0)),0)</f>
        <v>0</v>
      </c>
      <c r="M241" s="36">
        <f>IF(C241="Saliente Nacional",(IFERROR((LIMPIA(J241,1)),0)),0)</f>
        <v>0</v>
      </c>
      <c r="N241" s="36">
        <f>IF(C241="Saliente Internacional",(IFERROR((LIMPIA(J241,1)),0)),0)</f>
        <v>0</v>
      </c>
      <c r="O241" s="36">
        <f>IF(C241="Saliente Local",(IFERROR((LIMPIA(K241,1)),0)),0)</f>
        <v>0</v>
      </c>
      <c r="P241" s="36">
        <f>IF(C241="Saliente Nacional",(IFERROR((LIMPIA(K241,1)),0)),0)</f>
        <v>0</v>
      </c>
      <c r="Q241" s="36">
        <f>IF(C241="Saliente Internacional",(IFERROR((LIMPIA(K241,1)),0)),0)</f>
        <v>0</v>
      </c>
      <c r="R241" s="36">
        <f t="shared" si="10"/>
        <v>0</v>
      </c>
      <c r="S241" s="36">
        <f t="shared" si="11"/>
        <v>0</v>
      </c>
    </row>
    <row r="242" spans="1:19" x14ac:dyDescent="0.25">
      <c r="A242" s="101">
        <f>'DETALLE DE CONEXIONES'!P242</f>
        <v>0</v>
      </c>
      <c r="B242" s="36" t="str">
        <f>'DETALLE DE CONEXIONES'!I242</f>
        <v>GPRS</v>
      </c>
      <c r="C242" s="36" t="str">
        <f>'DETALLE DE CONEXIONES'!BB242</f>
        <v>VIDEO</v>
      </c>
      <c r="D242" s="36" t="str">
        <f>'DETALLE DE CONEXIONES'!E242</f>
        <v>internet.itelcel.coXXXGLTE</v>
      </c>
      <c r="E242" s="36">
        <f t="shared" si="9"/>
        <v>26</v>
      </c>
      <c r="F242" s="36">
        <f>IFERROR(LIMPIA('DETALLE DE CONEXIONES'!N242,1),0)</f>
        <v>0</v>
      </c>
      <c r="G242" s="36" t="str">
        <f>LEFT('DETALLE DE CONEXIONES'!BE242,3)</f>
        <v/>
      </c>
      <c r="H242" s="36" t="str">
        <f>RIGHT('DETALLE DE CONEXIONES'!AK242,2)</f>
        <v>-1</v>
      </c>
      <c r="I242" s="36" t="str">
        <f>LEFT('DETALLE DE CONEXIONES'!AK242,3)</f>
        <v>VID</v>
      </c>
      <c r="J242" s="36" t="str">
        <f>LEFT('DETALLE DE CONEXIONES'!M242,3)</f>
        <v>0mi</v>
      </c>
      <c r="K242" s="36" t="str">
        <f>IF(LEN('DETALLE DE CONEXIONES'!M242)&lt;12,(RIGHT('DETALLE DE CONEXIONES'!M242,5)),(RIGHT('DETALLE DE CONEXIONES'!M242,6)))</f>
        <v xml:space="preserve">min. </v>
      </c>
      <c r="L242" s="36">
        <f>IF(C242="Saliente Local",(IFERROR((LIMPIA(J242,1)),0)),0)</f>
        <v>0</v>
      </c>
      <c r="M242" s="36">
        <f>IF(C242="Saliente Nacional",(IFERROR((LIMPIA(J242,1)),0)),0)</f>
        <v>0</v>
      </c>
      <c r="N242" s="36">
        <f>IF(C242="Saliente Internacional",(IFERROR((LIMPIA(J242,1)),0)),0)</f>
        <v>0</v>
      </c>
      <c r="O242" s="36">
        <f>IF(C242="Saliente Local",(IFERROR((LIMPIA(K242,1)),0)),0)</f>
        <v>0</v>
      </c>
      <c r="P242" s="36">
        <f>IF(C242="Saliente Nacional",(IFERROR((LIMPIA(K242,1)),0)),0)</f>
        <v>0</v>
      </c>
      <c r="Q242" s="36">
        <f>IF(C242="Saliente Internacional",(IFERROR((LIMPIA(K242,1)),0)),0)</f>
        <v>0</v>
      </c>
      <c r="R242" s="36">
        <f t="shared" si="10"/>
        <v>0</v>
      </c>
      <c r="S242" s="36">
        <f t="shared" si="11"/>
        <v>0</v>
      </c>
    </row>
    <row r="243" spans="1:19" x14ac:dyDescent="0.25">
      <c r="A243" s="101">
        <f>'DETALLE DE CONEXIONES'!P243</f>
        <v>0</v>
      </c>
      <c r="B243" s="36" t="str">
        <f>'DETALLE DE CONEXIONES'!I243</f>
        <v>MENS.SALIENTE</v>
      </c>
      <c r="C243" s="36" t="str">
        <f>'DETALLE DE CONEXIONES'!BB243</f>
        <v>SMS Enviado</v>
      </c>
      <c r="D243" s="36" t="str">
        <f>'DETALLE DE CONEXIONES'!E243</f>
        <v>999XXX3348</v>
      </c>
      <c r="E243" s="36">
        <f t="shared" si="9"/>
        <v>10</v>
      </c>
      <c r="F243" s="36">
        <f>IFERROR(LIMPIA('DETALLE DE CONEXIONES'!N243,1),0)</f>
        <v>0</v>
      </c>
      <c r="G243" s="36" t="str">
        <f>LEFT('DETALLE DE CONEXIONES'!BE243,3)</f>
        <v>0</v>
      </c>
      <c r="H243" s="36" t="str">
        <f>RIGHT('DETALLE DE CONEXIONES'!AK243,2)</f>
        <v/>
      </c>
      <c r="I243" s="36" t="str">
        <f>LEFT('DETALLE DE CONEXIONES'!AK243,3)</f>
        <v/>
      </c>
      <c r="J243" s="36" t="str">
        <f>LEFT('DETALLE DE CONEXIONES'!M243,3)</f>
        <v>0mi</v>
      </c>
      <c r="K243" s="36" t="str">
        <f>IF(LEN('DETALLE DE CONEXIONES'!M243)&lt;12,(RIGHT('DETALLE DE CONEXIONES'!M243,5)),(RIGHT('DETALLE DE CONEXIONES'!M243,6)))</f>
        <v xml:space="preserve">min. </v>
      </c>
      <c r="L243" s="36">
        <f>IF(C243="Saliente Local",(IFERROR((LIMPIA(J243,1)),0)),0)</f>
        <v>0</v>
      </c>
      <c r="M243" s="36">
        <f>IF(C243="Saliente Nacional",(IFERROR((LIMPIA(J243,1)),0)),0)</f>
        <v>0</v>
      </c>
      <c r="N243" s="36">
        <f>IF(C243="Saliente Internacional",(IFERROR((LIMPIA(J243,1)),0)),0)</f>
        <v>0</v>
      </c>
      <c r="O243" s="36">
        <f>IF(C243="Saliente Local",(IFERROR((LIMPIA(K243,1)),0)),0)</f>
        <v>0</v>
      </c>
      <c r="P243" s="36">
        <f>IF(C243="Saliente Nacional",(IFERROR((LIMPIA(K243,1)),0)),0)</f>
        <v>0</v>
      </c>
      <c r="Q243" s="36">
        <f>IF(C243="Saliente Internacional",(IFERROR((LIMPIA(K243,1)),0)),0)</f>
        <v>0</v>
      </c>
      <c r="R243" s="36">
        <f t="shared" si="10"/>
        <v>0</v>
      </c>
      <c r="S243" s="36">
        <f t="shared" si="11"/>
        <v>0</v>
      </c>
    </row>
    <row r="244" spans="1:19" x14ac:dyDescent="0.25">
      <c r="A244" s="101">
        <f>'DETALLE DE CONEXIONES'!P244</f>
        <v>0</v>
      </c>
      <c r="B244" s="36" t="str">
        <f>'DETALLE DE CONEXIONES'!I244</f>
        <v>GPRS</v>
      </c>
      <c r="C244" s="36" t="str">
        <f>'DETALLE DE CONEXIONES'!BB244</f>
        <v>MENSAJERO</v>
      </c>
      <c r="D244" s="36" t="str">
        <f>'DETALLE DE CONEXIONES'!E244</f>
        <v>internet.itelcel.coXXXGLTE</v>
      </c>
      <c r="E244" s="36">
        <f t="shared" si="9"/>
        <v>26</v>
      </c>
      <c r="F244" s="36">
        <f>IFERROR(LIMPIA('DETALLE DE CONEXIONES'!N244,1),0)</f>
        <v>0</v>
      </c>
      <c r="G244" s="36" t="str">
        <f>LEFT('DETALLE DE CONEXIONES'!BE244,3)</f>
        <v/>
      </c>
      <c r="H244" s="36" t="str">
        <f>RIGHT('DETALLE DE CONEXIONES'!AK244,2)</f>
        <v>-1</v>
      </c>
      <c r="I244" s="36" t="str">
        <f>LEFT('DETALLE DE CONEXIONES'!AK244,3)</f>
        <v>MEN</v>
      </c>
      <c r="J244" s="36" t="str">
        <f>LEFT('DETALLE DE CONEXIONES'!M244,3)</f>
        <v>0mi</v>
      </c>
      <c r="K244" s="36" t="str">
        <f>IF(LEN('DETALLE DE CONEXIONES'!M244)&lt;12,(RIGHT('DETALLE DE CONEXIONES'!M244,5)),(RIGHT('DETALLE DE CONEXIONES'!M244,6)))</f>
        <v xml:space="preserve">min. </v>
      </c>
      <c r="L244" s="36">
        <f>IF(C244="Saliente Local",(IFERROR((LIMPIA(J244,1)),0)),0)</f>
        <v>0</v>
      </c>
      <c r="M244" s="36">
        <f>IF(C244="Saliente Nacional",(IFERROR((LIMPIA(J244,1)),0)),0)</f>
        <v>0</v>
      </c>
      <c r="N244" s="36">
        <f>IF(C244="Saliente Internacional",(IFERROR((LIMPIA(J244,1)),0)),0)</f>
        <v>0</v>
      </c>
      <c r="O244" s="36">
        <f>IF(C244="Saliente Local",(IFERROR((LIMPIA(K244,1)),0)),0)</f>
        <v>0</v>
      </c>
      <c r="P244" s="36">
        <f>IF(C244="Saliente Nacional",(IFERROR((LIMPIA(K244,1)),0)),0)</f>
        <v>0</v>
      </c>
      <c r="Q244" s="36">
        <f>IF(C244="Saliente Internacional",(IFERROR((LIMPIA(K244,1)),0)),0)</f>
        <v>0</v>
      </c>
      <c r="R244" s="36">
        <f t="shared" si="10"/>
        <v>0</v>
      </c>
      <c r="S244" s="36">
        <f t="shared" si="11"/>
        <v>0</v>
      </c>
    </row>
    <row r="245" spans="1:19" x14ac:dyDescent="0.25">
      <c r="A245" s="101">
        <f>'DETALLE DE CONEXIONES'!P245</f>
        <v>0</v>
      </c>
      <c r="B245" s="36" t="str">
        <f>'DETALLE DE CONEXIONES'!I245</f>
        <v>GPRS</v>
      </c>
      <c r="C245" s="36" t="str">
        <f>'DETALLE DE CONEXIONES'!BB245</f>
        <v>RS</v>
      </c>
      <c r="D245" s="36" t="str">
        <f>'DETALLE DE CONEXIONES'!E245</f>
        <v>internet.itelcel.coXXXGLTE</v>
      </c>
      <c r="E245" s="36">
        <f t="shared" si="9"/>
        <v>26</v>
      </c>
      <c r="F245" s="36">
        <f>IFERROR(LIMPIA('DETALLE DE CONEXIONES'!N245,1),0)</f>
        <v>0</v>
      </c>
      <c r="G245" s="36" t="str">
        <f>LEFT('DETALLE DE CONEXIONES'!BE245,3)</f>
        <v/>
      </c>
      <c r="H245" s="36" t="str">
        <f>RIGHT('DETALLE DE CONEXIONES'!AK245,2)</f>
        <v>-1</v>
      </c>
      <c r="I245" s="36" t="str">
        <f>LEFT('DETALLE DE CONEXIONES'!AK245,3)</f>
        <v>RS;</v>
      </c>
      <c r="J245" s="36" t="str">
        <f>LEFT('DETALLE DE CONEXIONES'!M245,3)</f>
        <v>0mi</v>
      </c>
      <c r="K245" s="36" t="str">
        <f>IF(LEN('DETALLE DE CONEXIONES'!M245)&lt;12,(RIGHT('DETALLE DE CONEXIONES'!M245,5)),(RIGHT('DETALLE DE CONEXIONES'!M245,6)))</f>
        <v xml:space="preserve">min. </v>
      </c>
      <c r="L245" s="36">
        <f>IF(C245="Saliente Local",(IFERROR((LIMPIA(J245,1)),0)),0)</f>
        <v>0</v>
      </c>
      <c r="M245" s="36">
        <f>IF(C245="Saliente Nacional",(IFERROR((LIMPIA(J245,1)),0)),0)</f>
        <v>0</v>
      </c>
      <c r="N245" s="36">
        <f>IF(C245="Saliente Internacional",(IFERROR((LIMPIA(J245,1)),0)),0)</f>
        <v>0</v>
      </c>
      <c r="O245" s="36">
        <f>IF(C245="Saliente Local",(IFERROR((LIMPIA(K245,1)),0)),0)</f>
        <v>0</v>
      </c>
      <c r="P245" s="36">
        <f>IF(C245="Saliente Nacional",(IFERROR((LIMPIA(K245,1)),0)),0)</f>
        <v>0</v>
      </c>
      <c r="Q245" s="36">
        <f>IF(C245="Saliente Internacional",(IFERROR((LIMPIA(K245,1)),0)),0)</f>
        <v>0</v>
      </c>
      <c r="R245" s="36">
        <f t="shared" si="10"/>
        <v>0</v>
      </c>
      <c r="S245" s="36">
        <f t="shared" si="11"/>
        <v>0</v>
      </c>
    </row>
    <row r="246" spans="1:19" x14ac:dyDescent="0.25">
      <c r="A246" s="101">
        <f>'DETALLE DE CONEXIONES'!P246</f>
        <v>0</v>
      </c>
      <c r="B246" s="36" t="str">
        <f>'DETALLE DE CONEXIONES'!I246</f>
        <v>GPRS</v>
      </c>
      <c r="C246" s="36" t="str">
        <f>'DETALLE DE CONEXIONES'!BB246</f>
        <v>INTERNET</v>
      </c>
      <c r="D246" s="36" t="str">
        <f>'DETALLE DE CONEXIONES'!E246</f>
        <v>internet.itelcel.coXXXGLTE</v>
      </c>
      <c r="E246" s="36">
        <f t="shared" si="9"/>
        <v>26</v>
      </c>
      <c r="F246" s="36">
        <f>IFERROR(LIMPIA('DETALLE DE CONEXIONES'!N246,1),0)</f>
        <v>0</v>
      </c>
      <c r="G246" s="36" t="str">
        <f>LEFT('DETALLE DE CONEXIONES'!BE246,3)</f>
        <v/>
      </c>
      <c r="H246" s="36" t="str">
        <f>RIGHT('DETALLE DE CONEXIONES'!AK246,2)</f>
        <v>-1</v>
      </c>
      <c r="I246" s="36" t="str">
        <f>LEFT('DETALLE DE CONEXIONES'!AK246,3)</f>
        <v>INT</v>
      </c>
      <c r="J246" s="36" t="str">
        <f>LEFT('DETALLE DE CONEXIONES'!M246,3)</f>
        <v>0mi</v>
      </c>
      <c r="K246" s="36" t="str">
        <f>IF(LEN('DETALLE DE CONEXIONES'!M246)&lt;12,(RIGHT('DETALLE DE CONEXIONES'!M246,5)),(RIGHT('DETALLE DE CONEXIONES'!M246,6)))</f>
        <v xml:space="preserve">min. </v>
      </c>
      <c r="L246" s="36">
        <f>IF(C246="Saliente Local",(IFERROR((LIMPIA(J246,1)),0)),0)</f>
        <v>0</v>
      </c>
      <c r="M246" s="36">
        <f>IF(C246="Saliente Nacional",(IFERROR((LIMPIA(J246,1)),0)),0)</f>
        <v>0</v>
      </c>
      <c r="N246" s="36">
        <f>IF(C246="Saliente Internacional",(IFERROR((LIMPIA(J246,1)),0)),0)</f>
        <v>0</v>
      </c>
      <c r="O246" s="36">
        <f>IF(C246="Saliente Local",(IFERROR((LIMPIA(K246,1)),0)),0)</f>
        <v>0</v>
      </c>
      <c r="P246" s="36">
        <f>IF(C246="Saliente Nacional",(IFERROR((LIMPIA(K246,1)),0)),0)</f>
        <v>0</v>
      </c>
      <c r="Q246" s="36">
        <f>IF(C246="Saliente Internacional",(IFERROR((LIMPIA(K246,1)),0)),0)</f>
        <v>0</v>
      </c>
      <c r="R246" s="36">
        <f t="shared" si="10"/>
        <v>0</v>
      </c>
      <c r="S246" s="36">
        <f t="shared" si="11"/>
        <v>0</v>
      </c>
    </row>
    <row r="247" spans="1:19" x14ac:dyDescent="0.25">
      <c r="A247" s="101">
        <f>'DETALLE DE CONEXIONES'!P247</f>
        <v>30</v>
      </c>
      <c r="B247" s="36" t="str">
        <f>'DETALLE DE CONEXIONES'!I247</f>
        <v>SUBS</v>
      </c>
      <c r="C247" s="36">
        <f>'DETALLE DE CONEXIONES'!BB247</f>
        <v>0</v>
      </c>
      <c r="D247" s="36" t="str">
        <f>'DETALLE DE CONEXIONES'!E247</f>
        <v>subscXXXcion</v>
      </c>
      <c r="E247" s="36">
        <f t="shared" si="9"/>
        <v>12</v>
      </c>
      <c r="F247" s="36">
        <f>IFERROR(LIMPIA('DETALLE DE CONEXIONES'!N247,1),0)</f>
        <v>0</v>
      </c>
      <c r="G247" s="36" t="str">
        <f>LEFT('DETALLE DE CONEXIONES'!BE247,3)</f>
        <v>Sin</v>
      </c>
      <c r="H247" s="36" t="str">
        <f>RIGHT('DETALLE DE CONEXIONES'!AK247,2)</f>
        <v>al</v>
      </c>
      <c r="I247" s="36" t="str">
        <f>LEFT('DETALLE DE CONEXIONES'!AK247,3)</f>
        <v>PA3</v>
      </c>
      <c r="J247" s="36" t="str">
        <f>LEFT('DETALLE DE CONEXIONES'!M247,3)</f>
        <v>0mi</v>
      </c>
      <c r="K247" s="36" t="str">
        <f>IF(LEN('DETALLE DE CONEXIONES'!M247)&lt;12,(RIGHT('DETALLE DE CONEXIONES'!M247,5)),(RIGHT('DETALLE DE CONEXIONES'!M247,6)))</f>
        <v xml:space="preserve">min. </v>
      </c>
      <c r="L247" s="36">
        <f>IF(C247="Saliente Local",(IFERROR((LIMPIA(J247,1)),0)),0)</f>
        <v>0</v>
      </c>
      <c r="M247" s="36">
        <f>IF(C247="Saliente Nacional",(IFERROR((LIMPIA(J247,1)),0)),0)</f>
        <v>0</v>
      </c>
      <c r="N247" s="36">
        <f>IF(C247="Saliente Internacional",(IFERROR((LIMPIA(J247,1)),0)),0)</f>
        <v>0</v>
      </c>
      <c r="O247" s="36">
        <f>IF(C247="Saliente Local",(IFERROR((LIMPIA(K247,1)),0)),0)</f>
        <v>0</v>
      </c>
      <c r="P247" s="36">
        <f>IF(C247="Saliente Nacional",(IFERROR((LIMPIA(K247,1)),0)),0)</f>
        <v>0</v>
      </c>
      <c r="Q247" s="36">
        <f>IF(C247="Saliente Internacional",(IFERROR((LIMPIA(K247,1)),0)),0)</f>
        <v>0</v>
      </c>
      <c r="R247" s="36">
        <f t="shared" si="10"/>
        <v>0</v>
      </c>
      <c r="S247" s="36">
        <f t="shared" si="11"/>
        <v>0</v>
      </c>
    </row>
    <row r="248" spans="1:19" x14ac:dyDescent="0.25">
      <c r="A248" s="101">
        <f>'DETALLE DE CONEXIONES'!P248</f>
        <v>0</v>
      </c>
      <c r="B248" s="36" t="str">
        <f>'DETALLE DE CONEXIONES'!I248</f>
        <v>MENS.SALIENTE</v>
      </c>
      <c r="C248" s="36" t="str">
        <f>'DETALLE DE CONEXIONES'!BB248</f>
        <v>SMS Enviado</v>
      </c>
      <c r="D248" s="36">
        <f>'DETALLE DE CONEXIONES'!E248</f>
        <v>5050</v>
      </c>
      <c r="E248" s="36">
        <f t="shared" si="9"/>
        <v>4</v>
      </c>
      <c r="F248" s="36">
        <f>IFERROR(LIMPIA('DETALLE DE CONEXIONES'!N248,1),0)</f>
        <v>0</v>
      </c>
      <c r="G248" s="36" t="str">
        <f>LEFT('DETALLE DE CONEXIONES'!BE248,3)</f>
        <v>0</v>
      </c>
      <c r="H248" s="36" t="str">
        <f>RIGHT('DETALLE DE CONEXIONES'!AK248,2)</f>
        <v/>
      </c>
      <c r="I248" s="36" t="str">
        <f>LEFT('DETALLE DE CONEXIONES'!AK248,3)</f>
        <v/>
      </c>
      <c r="J248" s="36" t="str">
        <f>LEFT('DETALLE DE CONEXIONES'!M248,3)</f>
        <v>0mi</v>
      </c>
      <c r="K248" s="36" t="str">
        <f>IF(LEN('DETALLE DE CONEXIONES'!M248)&lt;12,(RIGHT('DETALLE DE CONEXIONES'!M248,5)),(RIGHT('DETALLE DE CONEXIONES'!M248,6)))</f>
        <v xml:space="preserve">min. </v>
      </c>
      <c r="L248" s="36">
        <f>IF(C248="Saliente Local",(IFERROR((LIMPIA(J248,1)),0)),0)</f>
        <v>0</v>
      </c>
      <c r="M248" s="36">
        <f>IF(C248="Saliente Nacional",(IFERROR((LIMPIA(J248,1)),0)),0)</f>
        <v>0</v>
      </c>
      <c r="N248" s="36">
        <f>IF(C248="Saliente Internacional",(IFERROR((LIMPIA(J248,1)),0)),0)</f>
        <v>0</v>
      </c>
      <c r="O248" s="36">
        <f>IF(C248="Saliente Local",(IFERROR((LIMPIA(K248,1)),0)),0)</f>
        <v>0</v>
      </c>
      <c r="P248" s="36">
        <f>IF(C248="Saliente Nacional",(IFERROR((LIMPIA(K248,1)),0)),0)</f>
        <v>0</v>
      </c>
      <c r="Q248" s="36">
        <f>IF(C248="Saliente Internacional",(IFERROR((LIMPIA(K248,1)),0)),0)</f>
        <v>0</v>
      </c>
      <c r="R248" s="36">
        <f t="shared" si="10"/>
        <v>0</v>
      </c>
      <c r="S248" s="36">
        <f t="shared" si="11"/>
        <v>0</v>
      </c>
    </row>
    <row r="249" spans="1:19" x14ac:dyDescent="0.25">
      <c r="A249" s="101">
        <f>'DETALLE DE CONEXIONES'!P249</f>
        <v>0</v>
      </c>
      <c r="B249" s="36" t="str">
        <f>'DETALLE DE CONEXIONES'!I249</f>
        <v>MENS.SALIENTE</v>
      </c>
      <c r="C249" s="36" t="str">
        <f>'DETALLE DE CONEXIONES'!BB249</f>
        <v>SMS Enviado</v>
      </c>
      <c r="D249" s="36" t="str">
        <f>'DETALLE DE CONEXIONES'!E249</f>
        <v>033999XXX8450</v>
      </c>
      <c r="E249" s="36">
        <f t="shared" si="9"/>
        <v>13</v>
      </c>
      <c r="F249" s="36">
        <f>IFERROR(LIMPIA('DETALLE DE CONEXIONES'!N249,1),0)</f>
        <v>0</v>
      </c>
      <c r="G249" s="36" t="str">
        <f>LEFT('DETALLE DE CONEXIONES'!BE249,3)</f>
        <v>0</v>
      </c>
      <c r="H249" s="36" t="str">
        <f>RIGHT('DETALLE DE CONEXIONES'!AK249,2)</f>
        <v/>
      </c>
      <c r="I249" s="36" t="str">
        <f>LEFT('DETALLE DE CONEXIONES'!AK249,3)</f>
        <v/>
      </c>
      <c r="J249" s="36" t="str">
        <f>LEFT('DETALLE DE CONEXIONES'!M249,3)</f>
        <v>0mi</v>
      </c>
      <c r="K249" s="36" t="str">
        <f>IF(LEN('DETALLE DE CONEXIONES'!M249)&lt;12,(RIGHT('DETALLE DE CONEXIONES'!M249,5)),(RIGHT('DETALLE DE CONEXIONES'!M249,6)))</f>
        <v xml:space="preserve">min. </v>
      </c>
      <c r="L249" s="36">
        <f>IF(C249="Saliente Local",(IFERROR((LIMPIA(J249,1)),0)),0)</f>
        <v>0</v>
      </c>
      <c r="M249" s="36">
        <f>IF(C249="Saliente Nacional",(IFERROR((LIMPIA(J249,1)),0)),0)</f>
        <v>0</v>
      </c>
      <c r="N249" s="36">
        <f>IF(C249="Saliente Internacional",(IFERROR((LIMPIA(J249,1)),0)),0)</f>
        <v>0</v>
      </c>
      <c r="O249" s="36">
        <f>IF(C249="Saliente Local",(IFERROR((LIMPIA(K249,1)),0)),0)</f>
        <v>0</v>
      </c>
      <c r="P249" s="36">
        <f>IF(C249="Saliente Nacional",(IFERROR((LIMPIA(K249,1)),0)),0)</f>
        <v>0</v>
      </c>
      <c r="Q249" s="36">
        <f>IF(C249="Saliente Internacional",(IFERROR((LIMPIA(K249,1)),0)),0)</f>
        <v>0</v>
      </c>
      <c r="R249" s="36">
        <f t="shared" si="10"/>
        <v>0</v>
      </c>
      <c r="S249" s="36">
        <f t="shared" si="11"/>
        <v>0</v>
      </c>
    </row>
    <row r="250" spans="1:19" x14ac:dyDescent="0.25">
      <c r="A250" s="101">
        <f>'DETALLE DE CONEXIONES'!P250</f>
        <v>0</v>
      </c>
      <c r="B250" s="36" t="str">
        <f>'DETALLE DE CONEXIONES'!I250</f>
        <v>MENS.SALIENTE</v>
      </c>
      <c r="C250" s="36" t="str">
        <f>'DETALLE DE CONEXIONES'!BB250</f>
        <v>SMS Enviado</v>
      </c>
      <c r="D250" s="36" t="str">
        <f>'DETALLE DE CONEXIONES'!E250</f>
        <v>033999XXX8450</v>
      </c>
      <c r="E250" s="36">
        <f t="shared" si="9"/>
        <v>13</v>
      </c>
      <c r="F250" s="36">
        <f>IFERROR(LIMPIA('DETALLE DE CONEXIONES'!N250,1),0)</f>
        <v>0</v>
      </c>
      <c r="G250" s="36" t="str">
        <f>LEFT('DETALLE DE CONEXIONES'!BE250,3)</f>
        <v>0</v>
      </c>
      <c r="H250" s="36" t="str">
        <f>RIGHT('DETALLE DE CONEXIONES'!AK250,2)</f>
        <v/>
      </c>
      <c r="I250" s="36" t="str">
        <f>LEFT('DETALLE DE CONEXIONES'!AK250,3)</f>
        <v/>
      </c>
      <c r="J250" s="36" t="str">
        <f>LEFT('DETALLE DE CONEXIONES'!M250,3)</f>
        <v>0mi</v>
      </c>
      <c r="K250" s="36" t="str">
        <f>IF(LEN('DETALLE DE CONEXIONES'!M250)&lt;12,(RIGHT('DETALLE DE CONEXIONES'!M250,5)),(RIGHT('DETALLE DE CONEXIONES'!M250,6)))</f>
        <v xml:space="preserve">min. </v>
      </c>
      <c r="L250" s="36">
        <f>IF(C250="Saliente Local",(IFERROR((LIMPIA(J250,1)),0)),0)</f>
        <v>0</v>
      </c>
      <c r="M250" s="36">
        <f>IF(C250="Saliente Nacional",(IFERROR((LIMPIA(J250,1)),0)),0)</f>
        <v>0</v>
      </c>
      <c r="N250" s="36">
        <f>IF(C250="Saliente Internacional",(IFERROR((LIMPIA(J250,1)),0)),0)</f>
        <v>0</v>
      </c>
      <c r="O250" s="36">
        <f>IF(C250="Saliente Local",(IFERROR((LIMPIA(K250,1)),0)),0)</f>
        <v>0</v>
      </c>
      <c r="P250" s="36">
        <f>IF(C250="Saliente Nacional",(IFERROR((LIMPIA(K250,1)),0)),0)</f>
        <v>0</v>
      </c>
      <c r="Q250" s="36">
        <f>IF(C250="Saliente Internacional",(IFERROR((LIMPIA(K250,1)),0)),0)</f>
        <v>0</v>
      </c>
      <c r="R250" s="36">
        <f t="shared" si="10"/>
        <v>0</v>
      </c>
      <c r="S250" s="36">
        <f t="shared" si="11"/>
        <v>0</v>
      </c>
    </row>
    <row r="251" spans="1:19" x14ac:dyDescent="0.25">
      <c r="A251" s="101">
        <f>'DETALLE DE CONEXIONES'!P251</f>
        <v>0</v>
      </c>
      <c r="B251" s="36" t="str">
        <f>'DETALLE DE CONEXIONES'!I251</f>
        <v>TRANSFERENCIA</v>
      </c>
      <c r="C251" s="36" t="str">
        <f>'DETALLE DE CONEXIONES'!BB251</f>
        <v>Desvio Nacional</v>
      </c>
      <c r="D251" s="36" t="str">
        <f>'DETALLE DE CONEXIONES'!E251</f>
        <v>999XXX1600</v>
      </c>
      <c r="E251" s="36">
        <f t="shared" si="9"/>
        <v>10</v>
      </c>
      <c r="F251" s="36">
        <f>IFERROR(LIMPIA('DETALLE DE CONEXIONES'!N251,1),0)</f>
        <v>1</v>
      </c>
      <c r="G251" s="36" t="str">
        <f>LEFT('DETALLE DE CONEXIONES'!BE251,3)</f>
        <v>SIU</v>
      </c>
      <c r="H251" s="36" t="str">
        <f>RIGHT('DETALLE DE CONEXIONES'!AK251,2)</f>
        <v/>
      </c>
      <c r="I251" s="36" t="str">
        <f>LEFT('DETALLE DE CONEXIONES'!AK251,3)</f>
        <v/>
      </c>
      <c r="J251" s="36" t="str">
        <f>LEFT('DETALLE DE CONEXIONES'!M251,3)</f>
        <v>0mi</v>
      </c>
      <c r="K251" s="36" t="str">
        <f>IF(LEN('DETALLE DE CONEXIONES'!M251)&lt;12,(RIGHT('DETALLE DE CONEXIONES'!M251,5)),(RIGHT('DETALLE DE CONEXIONES'!M251,6)))</f>
        <v>1seg.</v>
      </c>
      <c r="L251" s="36">
        <f>IF(C251="Saliente Local",(IFERROR((LIMPIA(J251,1)),0)),0)</f>
        <v>0</v>
      </c>
      <c r="M251" s="36">
        <f>IF(C251="Saliente Nacional",(IFERROR((LIMPIA(J251,1)),0)),0)</f>
        <v>0</v>
      </c>
      <c r="N251" s="36">
        <f>IF(C251="Saliente Internacional",(IFERROR((LIMPIA(J251,1)),0)),0)</f>
        <v>0</v>
      </c>
      <c r="O251" s="36">
        <f>IF(C251="Saliente Local",(IFERROR((LIMPIA(K251,1)),0)),0)</f>
        <v>0</v>
      </c>
      <c r="P251" s="36">
        <f>IF(C251="Saliente Nacional",(IFERROR((LIMPIA(K251,1)),0)),0)</f>
        <v>0</v>
      </c>
      <c r="Q251" s="36">
        <f>IF(C251="Saliente Internacional",(IFERROR((LIMPIA(K251,1)),0)),0)</f>
        <v>0</v>
      </c>
      <c r="R251" s="36">
        <f t="shared" si="10"/>
        <v>0</v>
      </c>
      <c r="S251" s="36">
        <f t="shared" si="11"/>
        <v>0</v>
      </c>
    </row>
    <row r="252" spans="1:19" x14ac:dyDescent="0.25">
      <c r="A252" s="101">
        <f>'DETALLE DE CONEXIONES'!P252</f>
        <v>0</v>
      </c>
      <c r="B252" s="36" t="str">
        <f>'DETALLE DE CONEXIONES'!I252</f>
        <v>ENTRANTE</v>
      </c>
      <c r="C252" s="36" t="str">
        <f>'DETALLE DE CONEXIONES'!BB252</f>
        <v>Entrante Local</v>
      </c>
      <c r="D252" s="36" t="str">
        <f>'DETALLE DE CONEXIONES'!E252</f>
        <v>999XXX1600</v>
      </c>
      <c r="E252" s="36">
        <f t="shared" si="9"/>
        <v>10</v>
      </c>
      <c r="F252" s="36">
        <f>IFERROR(LIMPIA('DETALLE DE CONEXIONES'!N252,1),0)</f>
        <v>28</v>
      </c>
      <c r="G252" s="36" t="str">
        <f>LEFT('DETALLE DE CONEXIONES'!BE252,3)</f>
        <v/>
      </c>
      <c r="H252" s="36" t="str">
        <f>RIGHT('DETALLE DE CONEXIONES'!AK252,2)</f>
        <v/>
      </c>
      <c r="I252" s="36" t="str">
        <f>LEFT('DETALLE DE CONEXIONES'!AK252,3)</f>
        <v/>
      </c>
      <c r="J252" s="36" t="str">
        <f>LEFT('DETALLE DE CONEXIONES'!M252,3)</f>
        <v>27m</v>
      </c>
      <c r="K252" s="36" t="str">
        <f>IF(LEN('DETALLE DE CONEXIONES'!M252)&lt;12,(RIGHT('DETALLE DE CONEXIONES'!M252,5)),(RIGHT('DETALLE DE CONEXIONES'!M252,6)))</f>
        <v xml:space="preserve"> 3seg.</v>
      </c>
      <c r="L252" s="36">
        <f>IF(C252="Saliente Local",(IFERROR((LIMPIA(J252,1)),0)),0)</f>
        <v>0</v>
      </c>
      <c r="M252" s="36">
        <f>IF(C252="Saliente Nacional",(IFERROR((LIMPIA(J252,1)),0)),0)</f>
        <v>0</v>
      </c>
      <c r="N252" s="36">
        <f>IF(C252="Saliente Internacional",(IFERROR((LIMPIA(J252,1)),0)),0)</f>
        <v>0</v>
      </c>
      <c r="O252" s="36">
        <f>IF(C252="Saliente Local",(IFERROR((LIMPIA(K252,1)),0)),0)</f>
        <v>0</v>
      </c>
      <c r="P252" s="36">
        <f>IF(C252="Saliente Nacional",(IFERROR((LIMPIA(K252,1)),0)),0)</f>
        <v>0</v>
      </c>
      <c r="Q252" s="36">
        <f>IF(C252="Saliente Internacional",(IFERROR((LIMPIA(K252,1)),0)),0)</f>
        <v>0</v>
      </c>
      <c r="R252" s="36">
        <f t="shared" si="10"/>
        <v>0</v>
      </c>
      <c r="S252" s="36">
        <f t="shared" si="11"/>
        <v>0</v>
      </c>
    </row>
    <row r="253" spans="1:19" x14ac:dyDescent="0.25">
      <c r="A253" s="101">
        <f>'DETALLE DE CONEXIONES'!P253</f>
        <v>0</v>
      </c>
      <c r="B253" s="36" t="str">
        <f>'DETALLE DE CONEXIONES'!I253</f>
        <v>ENTRANTE</v>
      </c>
      <c r="C253" s="36" t="str">
        <f>'DETALLE DE CONEXIONES'!BB253</f>
        <v>Entrante Nacional</v>
      </c>
      <c r="D253" s="36" t="str">
        <f>'DETALLE DE CONEXIONES'!E253</f>
        <v>999XXX1600</v>
      </c>
      <c r="E253" s="36">
        <f t="shared" si="9"/>
        <v>10</v>
      </c>
      <c r="F253" s="36">
        <f>IFERROR(LIMPIA('DETALLE DE CONEXIONES'!N253,1),0)</f>
        <v>28</v>
      </c>
      <c r="G253" s="36" t="str">
        <f>LEFT('DETALLE DE CONEXIONES'!BE253,3)</f>
        <v>NOF</v>
      </c>
      <c r="H253" s="36" t="str">
        <f>RIGHT('DETALLE DE CONEXIONES'!AK253,2)</f>
        <v/>
      </c>
      <c r="I253" s="36" t="str">
        <f>LEFT('DETALLE DE CONEXIONES'!AK253,3)</f>
        <v/>
      </c>
      <c r="J253" s="36" t="str">
        <f>LEFT('DETALLE DE CONEXIONES'!M253,3)</f>
        <v>27m</v>
      </c>
      <c r="K253" s="36" t="str">
        <f>IF(LEN('DETALLE DE CONEXIONES'!M253)&lt;12,(RIGHT('DETALLE DE CONEXIONES'!M253,5)),(RIGHT('DETALLE DE CONEXIONES'!M253,6)))</f>
        <v xml:space="preserve"> 3seg.</v>
      </c>
      <c r="L253" s="36">
        <f>IF(C253="Saliente Local",(IFERROR((LIMPIA(J253,1)),0)),0)</f>
        <v>0</v>
      </c>
      <c r="M253" s="36">
        <f>IF(C253="Saliente Nacional",(IFERROR((LIMPIA(J253,1)),0)),0)</f>
        <v>0</v>
      </c>
      <c r="N253" s="36">
        <f>IF(C253="Saliente Internacional",(IFERROR((LIMPIA(J253,1)),0)),0)</f>
        <v>0</v>
      </c>
      <c r="O253" s="36">
        <f>IF(C253="Saliente Local",(IFERROR((LIMPIA(K253,1)),0)),0)</f>
        <v>0</v>
      </c>
      <c r="P253" s="36">
        <f>IF(C253="Saliente Nacional",(IFERROR((LIMPIA(K253,1)),0)),0)</f>
        <v>0</v>
      </c>
      <c r="Q253" s="36">
        <f>IF(C253="Saliente Internacional",(IFERROR((LIMPIA(K253,1)),0)),0)</f>
        <v>0</v>
      </c>
      <c r="R253" s="36">
        <f t="shared" si="10"/>
        <v>0</v>
      </c>
      <c r="S253" s="36">
        <f t="shared" si="11"/>
        <v>0</v>
      </c>
    </row>
    <row r="254" spans="1:19" x14ac:dyDescent="0.25">
      <c r="A254" s="101">
        <f>'DETALLE DE CONEXIONES'!P254</f>
        <v>0</v>
      </c>
      <c r="B254" s="36" t="str">
        <f>'DETALLE DE CONEXIONES'!I254</f>
        <v>ENTRANTE</v>
      </c>
      <c r="C254" s="36" t="str">
        <f>'DETALLE DE CONEXIONES'!BB254</f>
        <v>Entrante Local</v>
      </c>
      <c r="D254" s="36" t="str">
        <f>'DETALLE DE CONEXIONES'!E254</f>
        <v>999XXX1600</v>
      </c>
      <c r="E254" s="36">
        <f t="shared" si="9"/>
        <v>10</v>
      </c>
      <c r="F254" s="36">
        <f>IFERROR(LIMPIA('DETALLE DE CONEXIONES'!N254,1),0)</f>
        <v>1</v>
      </c>
      <c r="G254" s="36" t="str">
        <f>LEFT('DETALLE DE CONEXIONES'!BE254,3)</f>
        <v>NOF</v>
      </c>
      <c r="H254" s="36" t="str">
        <f>RIGHT('DETALLE DE CONEXIONES'!AK254,2)</f>
        <v/>
      </c>
      <c r="I254" s="36" t="str">
        <f>LEFT('DETALLE DE CONEXIONES'!AK254,3)</f>
        <v/>
      </c>
      <c r="J254" s="36" t="str">
        <f>LEFT('DETALLE DE CONEXIONES'!M254,3)</f>
        <v>0mi</v>
      </c>
      <c r="K254" s="36" t="str">
        <f>IF(LEN('DETALLE DE CONEXIONES'!M254)&lt;12,(RIGHT('DETALLE DE CONEXIONES'!M254,5)),(RIGHT('DETALLE DE CONEXIONES'!M254,6)))</f>
        <v>42seg.</v>
      </c>
      <c r="L254" s="36">
        <f>IF(C254="Saliente Local",(IFERROR((LIMPIA(J254,1)),0)),0)</f>
        <v>0</v>
      </c>
      <c r="M254" s="36">
        <f>IF(C254="Saliente Nacional",(IFERROR((LIMPIA(J254,1)),0)),0)</f>
        <v>0</v>
      </c>
      <c r="N254" s="36">
        <f>IF(C254="Saliente Internacional",(IFERROR((LIMPIA(J254,1)),0)),0)</f>
        <v>0</v>
      </c>
      <c r="O254" s="36">
        <f>IF(C254="Saliente Local",(IFERROR((LIMPIA(K254,1)),0)),0)</f>
        <v>0</v>
      </c>
      <c r="P254" s="36">
        <f>IF(C254="Saliente Nacional",(IFERROR((LIMPIA(K254,1)),0)),0)</f>
        <v>0</v>
      </c>
      <c r="Q254" s="36">
        <f>IF(C254="Saliente Internacional",(IFERROR((LIMPIA(K254,1)),0)),0)</f>
        <v>0</v>
      </c>
      <c r="R254" s="36">
        <f t="shared" si="10"/>
        <v>0</v>
      </c>
      <c r="S254" s="36">
        <f t="shared" si="11"/>
        <v>0</v>
      </c>
    </row>
    <row r="255" spans="1:19" x14ac:dyDescent="0.25">
      <c r="A255" s="101">
        <f>'DETALLE DE CONEXIONES'!P255</f>
        <v>0</v>
      </c>
      <c r="B255" s="36" t="str">
        <f>'DETALLE DE CONEXIONES'!I255</f>
        <v>MENS.SALIENTE</v>
      </c>
      <c r="C255" s="36" t="str">
        <f>'DETALLE DE CONEXIONES'!BB255</f>
        <v>SMS Enviado</v>
      </c>
      <c r="D255" s="36" t="str">
        <f>'DETALLE DE CONEXIONES'!E255</f>
        <v>033999XXX0328</v>
      </c>
      <c r="E255" s="36">
        <f t="shared" si="9"/>
        <v>13</v>
      </c>
      <c r="F255" s="36">
        <f>IFERROR(LIMPIA('DETALLE DE CONEXIONES'!N255,1),0)</f>
        <v>0</v>
      </c>
      <c r="G255" s="36" t="str">
        <f>LEFT('DETALLE DE CONEXIONES'!BE255,3)</f>
        <v>0</v>
      </c>
      <c r="H255" s="36" t="str">
        <f>RIGHT('DETALLE DE CONEXIONES'!AK255,2)</f>
        <v/>
      </c>
      <c r="I255" s="36" t="str">
        <f>LEFT('DETALLE DE CONEXIONES'!AK255,3)</f>
        <v/>
      </c>
      <c r="J255" s="36" t="str">
        <f>LEFT('DETALLE DE CONEXIONES'!M255,3)</f>
        <v>0mi</v>
      </c>
      <c r="K255" s="36" t="str">
        <f>IF(LEN('DETALLE DE CONEXIONES'!M255)&lt;12,(RIGHT('DETALLE DE CONEXIONES'!M255,5)),(RIGHT('DETALLE DE CONEXIONES'!M255,6)))</f>
        <v xml:space="preserve">min. </v>
      </c>
      <c r="L255" s="36">
        <f>IF(C255="Saliente Local",(IFERROR((LIMPIA(J255,1)),0)),0)</f>
        <v>0</v>
      </c>
      <c r="M255" s="36">
        <f>IF(C255="Saliente Nacional",(IFERROR((LIMPIA(J255,1)),0)),0)</f>
        <v>0</v>
      </c>
      <c r="N255" s="36">
        <f>IF(C255="Saliente Internacional",(IFERROR((LIMPIA(J255,1)),0)),0)</f>
        <v>0</v>
      </c>
      <c r="O255" s="36">
        <f>IF(C255="Saliente Local",(IFERROR((LIMPIA(K255,1)),0)),0)</f>
        <v>0</v>
      </c>
      <c r="P255" s="36">
        <f>IF(C255="Saliente Nacional",(IFERROR((LIMPIA(K255,1)),0)),0)</f>
        <v>0</v>
      </c>
      <c r="Q255" s="36">
        <f>IF(C255="Saliente Internacional",(IFERROR((LIMPIA(K255,1)),0)),0)</f>
        <v>0</v>
      </c>
      <c r="R255" s="36">
        <f t="shared" si="10"/>
        <v>0</v>
      </c>
      <c r="S255" s="36">
        <f t="shared" si="11"/>
        <v>0</v>
      </c>
    </row>
    <row r="256" spans="1:19" x14ac:dyDescent="0.25">
      <c r="A256" s="101">
        <f>'DETALLE DE CONEXIONES'!P256</f>
        <v>0</v>
      </c>
      <c r="B256" s="36" t="str">
        <f>'DETALLE DE CONEXIONES'!I256</f>
        <v>SALIENTE</v>
      </c>
      <c r="C256" s="36" t="str">
        <f>'DETALLE DE CONEXIONES'!BB256</f>
        <v>Saliente Local</v>
      </c>
      <c r="D256" s="36" t="str">
        <f>'DETALLE DE CONEXIONES'!E256</f>
        <v>*264</v>
      </c>
      <c r="E256" s="36">
        <f t="shared" si="9"/>
        <v>4</v>
      </c>
      <c r="F256" s="36">
        <f>IFERROR(LIMPIA('DETALLE DE CONEXIONES'!N256,1),0)</f>
        <v>18</v>
      </c>
      <c r="G256" s="36" t="str">
        <f>LEFT('DETALLE DE CONEXIONES'!BE256,3)</f>
        <v>NOF</v>
      </c>
      <c r="H256" s="36" t="str">
        <f>RIGHT('DETALLE DE CONEXIONES'!AK256,2)</f>
        <v/>
      </c>
      <c r="I256" s="36" t="str">
        <f>LEFT('DETALLE DE CONEXIONES'!AK256,3)</f>
        <v/>
      </c>
      <c r="J256" s="36" t="str">
        <f>LEFT('DETALLE DE CONEXIONES'!M256,3)</f>
        <v>17m</v>
      </c>
      <c r="K256" s="36" t="str">
        <f>IF(LEN('DETALLE DE CONEXIONES'!M256)&lt;12,(RIGHT('DETALLE DE CONEXIONES'!M256,5)),(RIGHT('DETALLE DE CONEXIONES'!M256,6)))</f>
        <v>31seg.</v>
      </c>
      <c r="L256" s="36">
        <f>IF(C256="Saliente Local",(IFERROR((LIMPIA(J256,1)),0)),0)</f>
        <v>17</v>
      </c>
      <c r="M256" s="36">
        <f>IF(C256="Saliente Nacional",(IFERROR((LIMPIA(J256,1)),0)),0)</f>
        <v>0</v>
      </c>
      <c r="N256" s="36">
        <f>IF(C256="Saliente Internacional",(IFERROR((LIMPIA(J256,1)),0)),0)</f>
        <v>0</v>
      </c>
      <c r="O256" s="36">
        <f>IF(C256="Saliente Local",(IFERROR((LIMPIA(K256,1)),0)),0)</f>
        <v>31</v>
      </c>
      <c r="P256" s="36">
        <f>IF(C256="Saliente Nacional",(IFERROR((LIMPIA(K256,1)),0)),0)</f>
        <v>0</v>
      </c>
      <c r="Q256" s="36">
        <f>IF(C256="Saliente Internacional",(IFERROR((LIMPIA(K256,1)),0)),0)</f>
        <v>0</v>
      </c>
      <c r="R256" s="36">
        <f t="shared" si="10"/>
        <v>18</v>
      </c>
      <c r="S256" s="36">
        <f t="shared" si="11"/>
        <v>0</v>
      </c>
    </row>
    <row r="257" spans="1:19" x14ac:dyDescent="0.25">
      <c r="A257" s="101">
        <f>'DETALLE DE CONEXIONES'!P257</f>
        <v>0</v>
      </c>
      <c r="B257" s="36" t="str">
        <f>'DETALLE DE CONEXIONES'!I257</f>
        <v>MENS.SALIENTE</v>
      </c>
      <c r="C257" s="36" t="str">
        <f>'DETALLE DE CONEXIONES'!BB257</f>
        <v>SMS Enviado</v>
      </c>
      <c r="D257" s="36" t="str">
        <f>'DETALLE DE CONEXIONES'!E257</f>
        <v>033999XXX0238</v>
      </c>
      <c r="E257" s="36">
        <f t="shared" si="9"/>
        <v>13</v>
      </c>
      <c r="F257" s="36">
        <f>IFERROR(LIMPIA('DETALLE DE CONEXIONES'!N257,1),0)</f>
        <v>0</v>
      </c>
      <c r="G257" s="36" t="str">
        <f>LEFT('DETALLE DE CONEXIONES'!BE257,3)</f>
        <v>0</v>
      </c>
      <c r="H257" s="36" t="str">
        <f>RIGHT('DETALLE DE CONEXIONES'!AK257,2)</f>
        <v/>
      </c>
      <c r="I257" s="36" t="str">
        <f>LEFT('DETALLE DE CONEXIONES'!AK257,3)</f>
        <v/>
      </c>
      <c r="J257" s="36" t="str">
        <f>LEFT('DETALLE DE CONEXIONES'!M257,3)</f>
        <v>0mi</v>
      </c>
      <c r="K257" s="36" t="str">
        <f>IF(LEN('DETALLE DE CONEXIONES'!M257)&lt;12,(RIGHT('DETALLE DE CONEXIONES'!M257,5)),(RIGHT('DETALLE DE CONEXIONES'!M257,6)))</f>
        <v xml:space="preserve">min. </v>
      </c>
      <c r="L257" s="36">
        <f>IF(C257="Saliente Local",(IFERROR((LIMPIA(J257,1)),0)),0)</f>
        <v>0</v>
      </c>
      <c r="M257" s="36">
        <f>IF(C257="Saliente Nacional",(IFERROR((LIMPIA(J257,1)),0)),0)</f>
        <v>0</v>
      </c>
      <c r="N257" s="36">
        <f>IF(C257="Saliente Internacional",(IFERROR((LIMPIA(J257,1)),0)),0)</f>
        <v>0</v>
      </c>
      <c r="O257" s="36">
        <f>IF(C257="Saliente Local",(IFERROR((LIMPIA(K257,1)),0)),0)</f>
        <v>0</v>
      </c>
      <c r="P257" s="36">
        <f>IF(C257="Saliente Nacional",(IFERROR((LIMPIA(K257,1)),0)),0)</f>
        <v>0</v>
      </c>
      <c r="Q257" s="36">
        <f>IF(C257="Saliente Internacional",(IFERROR((LIMPIA(K257,1)),0)),0)</f>
        <v>0</v>
      </c>
      <c r="R257" s="36">
        <f t="shared" si="10"/>
        <v>0</v>
      </c>
      <c r="S257" s="36">
        <f t="shared" si="11"/>
        <v>0</v>
      </c>
    </row>
    <row r="258" spans="1:19" x14ac:dyDescent="0.25">
      <c r="A258" s="101">
        <f>'DETALLE DE CONEXIONES'!P258</f>
        <v>0</v>
      </c>
      <c r="B258" s="36" t="str">
        <f>'DETALLE DE CONEXIONES'!I258</f>
        <v>TRANSFERENCIA</v>
      </c>
      <c r="C258" s="36" t="str">
        <f>'DETALLE DE CONEXIONES'!BB258</f>
        <v>Desvio Nacional</v>
      </c>
      <c r="D258" s="36" t="str">
        <f>'DETALLE DE CONEXIONES'!E258</f>
        <v>999XXX1600</v>
      </c>
      <c r="E258" s="36">
        <f t="shared" si="9"/>
        <v>10</v>
      </c>
      <c r="F258" s="36">
        <f>IFERROR(LIMPIA('DETALLE DE CONEXIONES'!N258,1),0)</f>
        <v>1</v>
      </c>
      <c r="G258" s="36" t="str">
        <f>LEFT('DETALLE DE CONEXIONES'!BE258,3)</f>
        <v>SIU</v>
      </c>
      <c r="H258" s="36" t="str">
        <f>RIGHT('DETALLE DE CONEXIONES'!AK258,2)</f>
        <v/>
      </c>
      <c r="I258" s="36" t="str">
        <f>LEFT('DETALLE DE CONEXIONES'!AK258,3)</f>
        <v/>
      </c>
      <c r="J258" s="36" t="str">
        <f>LEFT('DETALLE DE CONEXIONES'!M258,3)</f>
        <v>0mi</v>
      </c>
      <c r="K258" s="36" t="str">
        <f>IF(LEN('DETALLE DE CONEXIONES'!M258)&lt;12,(RIGHT('DETALLE DE CONEXIONES'!M258,5)),(RIGHT('DETALLE DE CONEXIONES'!M258,6)))</f>
        <v>5seg.</v>
      </c>
      <c r="L258" s="36">
        <f>IF(C258="Saliente Local",(IFERROR((LIMPIA(J258,1)),0)),0)</f>
        <v>0</v>
      </c>
      <c r="M258" s="36">
        <f>IF(C258="Saliente Nacional",(IFERROR((LIMPIA(J258,1)),0)),0)</f>
        <v>0</v>
      </c>
      <c r="N258" s="36">
        <f>IF(C258="Saliente Internacional",(IFERROR((LIMPIA(J258,1)),0)),0)</f>
        <v>0</v>
      </c>
      <c r="O258" s="36">
        <f>IF(C258="Saliente Local",(IFERROR((LIMPIA(K258,1)),0)),0)</f>
        <v>0</v>
      </c>
      <c r="P258" s="36">
        <f>IF(C258="Saliente Nacional",(IFERROR((LIMPIA(K258,1)),0)),0)</f>
        <v>0</v>
      </c>
      <c r="Q258" s="36">
        <f>IF(C258="Saliente Internacional",(IFERROR((LIMPIA(K258,1)),0)),0)</f>
        <v>0</v>
      </c>
      <c r="R258" s="36">
        <f t="shared" si="10"/>
        <v>0</v>
      </c>
      <c r="S258" s="36">
        <f t="shared" si="11"/>
        <v>0</v>
      </c>
    </row>
    <row r="259" spans="1:19" x14ac:dyDescent="0.25">
      <c r="A259" s="101">
        <f>'DETALLE DE CONEXIONES'!P259</f>
        <v>0</v>
      </c>
      <c r="B259" s="36" t="str">
        <f>'DETALLE DE CONEXIONES'!I259</f>
        <v>ENTRANTE</v>
      </c>
      <c r="C259" s="36" t="str">
        <f>'DETALLE DE CONEXIONES'!BB259</f>
        <v>Entrante Local</v>
      </c>
      <c r="D259" s="36" t="str">
        <f>'DETALLE DE CONEXIONES'!E259</f>
        <v>999XXX1600</v>
      </c>
      <c r="E259" s="36">
        <f t="shared" ref="E259:E322" si="12">LEN(D259)</f>
        <v>10</v>
      </c>
      <c r="F259" s="36">
        <f>IFERROR(LIMPIA('DETALLE DE CONEXIONES'!N259,1),0)</f>
        <v>2</v>
      </c>
      <c r="G259" s="36" t="str">
        <f>LEFT('DETALLE DE CONEXIONES'!BE259,3)</f>
        <v>NOF</v>
      </c>
      <c r="H259" s="36" t="str">
        <f>RIGHT('DETALLE DE CONEXIONES'!AK259,2)</f>
        <v/>
      </c>
      <c r="I259" s="36" t="str">
        <f>LEFT('DETALLE DE CONEXIONES'!AK259,3)</f>
        <v/>
      </c>
      <c r="J259" s="36" t="str">
        <f>LEFT('DETALLE DE CONEXIONES'!M259,3)</f>
        <v>1mi</v>
      </c>
      <c r="K259" s="36" t="str">
        <f>IF(LEN('DETALLE DE CONEXIONES'!M259)&lt;12,(RIGHT('DETALLE DE CONEXIONES'!M259,5)),(RIGHT('DETALLE DE CONEXIONES'!M259,6)))</f>
        <v>15seg.</v>
      </c>
      <c r="L259" s="36">
        <f>IF(C259="Saliente Local",(IFERROR((LIMPIA(J259,1)),0)),0)</f>
        <v>0</v>
      </c>
      <c r="M259" s="36">
        <f>IF(C259="Saliente Nacional",(IFERROR((LIMPIA(J259,1)),0)),0)</f>
        <v>0</v>
      </c>
      <c r="N259" s="36">
        <f>IF(C259="Saliente Internacional",(IFERROR((LIMPIA(J259,1)),0)),0)</f>
        <v>0</v>
      </c>
      <c r="O259" s="36">
        <f>IF(C259="Saliente Local",(IFERROR((LIMPIA(K259,1)),0)),0)</f>
        <v>0</v>
      </c>
      <c r="P259" s="36">
        <f>IF(C259="Saliente Nacional",(IFERROR((LIMPIA(K259,1)),0)),0)</f>
        <v>0</v>
      </c>
      <c r="Q259" s="36">
        <f>IF(C259="Saliente Internacional",(IFERROR((LIMPIA(K259,1)),0)),0)</f>
        <v>0</v>
      </c>
      <c r="R259" s="36">
        <f t="shared" ref="R259:R322" si="13">IF(SUM(O259:P259)&gt;0,(L259+M259+1),(L259+M259))</f>
        <v>0</v>
      </c>
      <c r="S259" s="36">
        <f t="shared" ref="S259:S322" si="14">IF(Q259&gt;0,N259+1,N259)</f>
        <v>0</v>
      </c>
    </row>
    <row r="260" spans="1:19" x14ac:dyDescent="0.25">
      <c r="A260" s="101">
        <f>'DETALLE DE CONEXIONES'!P260</f>
        <v>0</v>
      </c>
      <c r="B260" s="36" t="str">
        <f>'DETALLE DE CONEXIONES'!I260</f>
        <v>SALIENTE</v>
      </c>
      <c r="C260" s="36" t="str">
        <f>'DETALLE DE CONEXIONES'!BB260</f>
        <v>Saliente Local</v>
      </c>
      <c r="D260" s="36" t="str">
        <f>'DETALLE DE CONEXIONES'!E260</f>
        <v>*033999XXX8450</v>
      </c>
      <c r="E260" s="36">
        <f t="shared" si="12"/>
        <v>14</v>
      </c>
      <c r="F260" s="36">
        <f>IFERROR(LIMPIA('DETALLE DE CONEXIONES'!N260,1),0)</f>
        <v>1</v>
      </c>
      <c r="G260" s="36" t="str">
        <f>LEFT('DETALLE DE CONEXIONES'!BE260,3)</f>
        <v>NOF</v>
      </c>
      <c r="H260" s="36" t="str">
        <f>RIGHT('DETALLE DE CONEXIONES'!AK260,2)</f>
        <v/>
      </c>
      <c r="I260" s="36" t="str">
        <f>LEFT('DETALLE DE CONEXIONES'!AK260,3)</f>
        <v/>
      </c>
      <c r="J260" s="36" t="str">
        <f>LEFT('DETALLE DE CONEXIONES'!M260,3)</f>
        <v>0mi</v>
      </c>
      <c r="K260" s="36" t="str">
        <f>IF(LEN('DETALLE DE CONEXIONES'!M260)&lt;12,(RIGHT('DETALLE DE CONEXIONES'!M260,5)),(RIGHT('DETALLE DE CONEXIONES'!M260,6)))</f>
        <v>16seg.</v>
      </c>
      <c r="L260" s="36">
        <f>IF(C260="Saliente Local",(IFERROR((LIMPIA(J260,1)),0)),0)</f>
        <v>0</v>
      </c>
      <c r="M260" s="36">
        <f>IF(C260="Saliente Nacional",(IFERROR((LIMPIA(J260,1)),0)),0)</f>
        <v>0</v>
      </c>
      <c r="N260" s="36">
        <f>IF(C260="Saliente Internacional",(IFERROR((LIMPIA(J260,1)),0)),0)</f>
        <v>0</v>
      </c>
      <c r="O260" s="36">
        <f>IF(C260="Saliente Local",(IFERROR((LIMPIA(K260,1)),0)),0)</f>
        <v>16</v>
      </c>
      <c r="P260" s="36">
        <f>IF(C260="Saliente Nacional",(IFERROR((LIMPIA(K260,1)),0)),0)</f>
        <v>0</v>
      </c>
      <c r="Q260" s="36">
        <f>IF(C260="Saliente Internacional",(IFERROR((LIMPIA(K260,1)),0)),0)</f>
        <v>0</v>
      </c>
      <c r="R260" s="36">
        <f t="shared" si="13"/>
        <v>1</v>
      </c>
      <c r="S260" s="36">
        <f t="shared" si="14"/>
        <v>0</v>
      </c>
    </row>
    <row r="261" spans="1:19" x14ac:dyDescent="0.25">
      <c r="A261" s="101">
        <f>'DETALLE DE CONEXIONES'!P261</f>
        <v>0</v>
      </c>
      <c r="B261" s="36" t="str">
        <f>'DETALLE DE CONEXIONES'!I261</f>
        <v>TRANSFERENCIA</v>
      </c>
      <c r="C261" s="36" t="str">
        <f>'DETALLE DE CONEXIONES'!BB261</f>
        <v>Desvio Nacional</v>
      </c>
      <c r="D261" s="36" t="str">
        <f>'DETALLE DE CONEXIONES'!E261</f>
        <v>999XXX1600</v>
      </c>
      <c r="E261" s="36">
        <f t="shared" si="12"/>
        <v>10</v>
      </c>
      <c r="F261" s="36">
        <f>IFERROR(LIMPIA('DETALLE DE CONEXIONES'!N261,1),0)</f>
        <v>1</v>
      </c>
      <c r="G261" s="36" t="str">
        <f>LEFT('DETALLE DE CONEXIONES'!BE261,3)</f>
        <v>SIU</v>
      </c>
      <c r="H261" s="36" t="str">
        <f>RIGHT('DETALLE DE CONEXIONES'!AK261,2)</f>
        <v/>
      </c>
      <c r="I261" s="36" t="str">
        <f>LEFT('DETALLE DE CONEXIONES'!AK261,3)</f>
        <v/>
      </c>
      <c r="J261" s="36" t="str">
        <f>LEFT('DETALLE DE CONEXIONES'!M261,3)</f>
        <v>0mi</v>
      </c>
      <c r="K261" s="36" t="str">
        <f>IF(LEN('DETALLE DE CONEXIONES'!M261)&lt;12,(RIGHT('DETALLE DE CONEXIONES'!M261,5)),(RIGHT('DETALLE DE CONEXIONES'!M261,6)))</f>
        <v>51seg.</v>
      </c>
      <c r="L261" s="36">
        <f>IF(C261="Saliente Local",(IFERROR((LIMPIA(J261,1)),0)),0)</f>
        <v>0</v>
      </c>
      <c r="M261" s="36">
        <f>IF(C261="Saliente Nacional",(IFERROR((LIMPIA(J261,1)),0)),0)</f>
        <v>0</v>
      </c>
      <c r="N261" s="36">
        <f>IF(C261="Saliente Internacional",(IFERROR((LIMPIA(J261,1)),0)),0)</f>
        <v>0</v>
      </c>
      <c r="O261" s="36">
        <f>IF(C261="Saliente Local",(IFERROR((LIMPIA(K261,1)),0)),0)</f>
        <v>0</v>
      </c>
      <c r="P261" s="36">
        <f>IF(C261="Saliente Nacional",(IFERROR((LIMPIA(K261,1)),0)),0)</f>
        <v>0</v>
      </c>
      <c r="Q261" s="36">
        <f>IF(C261="Saliente Internacional",(IFERROR((LIMPIA(K261,1)),0)),0)</f>
        <v>0</v>
      </c>
      <c r="R261" s="36">
        <f t="shared" si="13"/>
        <v>0</v>
      </c>
      <c r="S261" s="36">
        <f t="shared" si="14"/>
        <v>0</v>
      </c>
    </row>
    <row r="262" spans="1:19" x14ac:dyDescent="0.25">
      <c r="A262" s="101">
        <f>'DETALLE DE CONEXIONES'!P262</f>
        <v>0</v>
      </c>
      <c r="B262" s="36" t="str">
        <f>'DETALLE DE CONEXIONES'!I262</f>
        <v>ENTRANTE</v>
      </c>
      <c r="C262" s="36" t="str">
        <f>'DETALLE DE CONEXIONES'!BB262</f>
        <v>Entrante Local</v>
      </c>
      <c r="D262" s="36" t="str">
        <f>'DETALLE DE CONEXIONES'!E262</f>
        <v>999XXX1600</v>
      </c>
      <c r="E262" s="36">
        <f t="shared" si="12"/>
        <v>10</v>
      </c>
      <c r="F262" s="36">
        <f>IFERROR(LIMPIA('DETALLE DE CONEXIONES'!N262,1),0)</f>
        <v>2</v>
      </c>
      <c r="G262" s="36" t="str">
        <f>LEFT('DETALLE DE CONEXIONES'!BE262,3)</f>
        <v>NOF</v>
      </c>
      <c r="H262" s="36" t="str">
        <f>RIGHT('DETALLE DE CONEXIONES'!AK262,2)</f>
        <v/>
      </c>
      <c r="I262" s="36" t="str">
        <f>LEFT('DETALLE DE CONEXIONES'!AK262,3)</f>
        <v/>
      </c>
      <c r="J262" s="36" t="str">
        <f>LEFT('DETALLE DE CONEXIONES'!M262,3)</f>
        <v>1mi</v>
      </c>
      <c r="K262" s="36" t="str">
        <f>IF(LEN('DETALLE DE CONEXIONES'!M262)&lt;12,(RIGHT('DETALLE DE CONEXIONES'!M262,5)),(RIGHT('DETALLE DE CONEXIONES'!M262,6)))</f>
        <v>7seg.</v>
      </c>
      <c r="L262" s="36">
        <f>IF(C262="Saliente Local",(IFERROR((LIMPIA(J262,1)),0)),0)</f>
        <v>0</v>
      </c>
      <c r="M262" s="36">
        <f>IF(C262="Saliente Nacional",(IFERROR((LIMPIA(J262,1)),0)),0)</f>
        <v>0</v>
      </c>
      <c r="N262" s="36">
        <f>IF(C262="Saliente Internacional",(IFERROR((LIMPIA(J262,1)),0)),0)</f>
        <v>0</v>
      </c>
      <c r="O262" s="36">
        <f>IF(C262="Saliente Local",(IFERROR((LIMPIA(K262,1)),0)),0)</f>
        <v>0</v>
      </c>
      <c r="P262" s="36">
        <f>IF(C262="Saliente Nacional",(IFERROR((LIMPIA(K262,1)),0)),0)</f>
        <v>0</v>
      </c>
      <c r="Q262" s="36">
        <f>IF(C262="Saliente Internacional",(IFERROR((LIMPIA(K262,1)),0)),0)</f>
        <v>0</v>
      </c>
      <c r="R262" s="36">
        <f t="shared" si="13"/>
        <v>0</v>
      </c>
      <c r="S262" s="36">
        <f t="shared" si="14"/>
        <v>0</v>
      </c>
    </row>
    <row r="263" spans="1:19" x14ac:dyDescent="0.25">
      <c r="A263" s="101">
        <f>'DETALLE DE CONEXIONES'!P263</f>
        <v>0</v>
      </c>
      <c r="B263" s="36" t="str">
        <f>'DETALLE DE CONEXIONES'!I263</f>
        <v>MENS.SALIENTE</v>
      </c>
      <c r="C263" s="36" t="str">
        <f>'DETALLE DE CONEXIONES'!BB263</f>
        <v>SMS Enviado</v>
      </c>
      <c r="D263" s="36" t="str">
        <f>'DETALLE DE CONEXIONES'!E263</f>
        <v>033999XXX8450</v>
      </c>
      <c r="E263" s="36">
        <f t="shared" si="12"/>
        <v>13</v>
      </c>
      <c r="F263" s="36">
        <f>IFERROR(LIMPIA('DETALLE DE CONEXIONES'!N263,1),0)</f>
        <v>0</v>
      </c>
      <c r="G263" s="36" t="str">
        <f>LEFT('DETALLE DE CONEXIONES'!BE263,3)</f>
        <v>0</v>
      </c>
      <c r="H263" s="36" t="str">
        <f>RIGHT('DETALLE DE CONEXIONES'!AK263,2)</f>
        <v/>
      </c>
      <c r="I263" s="36" t="str">
        <f>LEFT('DETALLE DE CONEXIONES'!AK263,3)</f>
        <v/>
      </c>
      <c r="J263" s="36" t="str">
        <f>LEFT('DETALLE DE CONEXIONES'!M263,3)</f>
        <v>0mi</v>
      </c>
      <c r="K263" s="36" t="str">
        <f>IF(LEN('DETALLE DE CONEXIONES'!M263)&lt;12,(RIGHT('DETALLE DE CONEXIONES'!M263,5)),(RIGHT('DETALLE DE CONEXIONES'!M263,6)))</f>
        <v xml:space="preserve">min. </v>
      </c>
      <c r="L263" s="36">
        <f>IF(C263="Saliente Local",(IFERROR((LIMPIA(J263,1)),0)),0)</f>
        <v>0</v>
      </c>
      <c r="M263" s="36">
        <f>IF(C263="Saliente Nacional",(IFERROR((LIMPIA(J263,1)),0)),0)</f>
        <v>0</v>
      </c>
      <c r="N263" s="36">
        <f>IF(C263="Saliente Internacional",(IFERROR((LIMPIA(J263,1)),0)),0)</f>
        <v>0</v>
      </c>
      <c r="O263" s="36">
        <f>IF(C263="Saliente Local",(IFERROR((LIMPIA(K263,1)),0)),0)</f>
        <v>0</v>
      </c>
      <c r="P263" s="36">
        <f>IF(C263="Saliente Nacional",(IFERROR((LIMPIA(K263,1)),0)),0)</f>
        <v>0</v>
      </c>
      <c r="Q263" s="36">
        <f>IF(C263="Saliente Internacional",(IFERROR((LIMPIA(K263,1)),0)),0)</f>
        <v>0</v>
      </c>
      <c r="R263" s="36">
        <f t="shared" si="13"/>
        <v>0</v>
      </c>
      <c r="S263" s="36">
        <f t="shared" si="14"/>
        <v>0</v>
      </c>
    </row>
    <row r="264" spans="1:19" x14ac:dyDescent="0.25">
      <c r="A264" s="101">
        <f>'DETALLE DE CONEXIONES'!P264</f>
        <v>0</v>
      </c>
      <c r="B264" s="36" t="str">
        <f>'DETALLE DE CONEXIONES'!I264</f>
        <v>MENS.SALIENTE</v>
      </c>
      <c r="C264" s="36" t="str">
        <f>'DETALLE DE CONEXIONES'!BB264</f>
        <v>SMS Enviado</v>
      </c>
      <c r="D264" s="36" t="str">
        <f>'DETALLE DE CONEXIONES'!E264</f>
        <v>033999XXX8450</v>
      </c>
      <c r="E264" s="36">
        <f t="shared" si="12"/>
        <v>13</v>
      </c>
      <c r="F264" s="36">
        <f>IFERROR(LIMPIA('DETALLE DE CONEXIONES'!N264,1),0)</f>
        <v>0</v>
      </c>
      <c r="G264" s="36" t="str">
        <f>LEFT('DETALLE DE CONEXIONES'!BE264,3)</f>
        <v>0</v>
      </c>
      <c r="H264" s="36" t="str">
        <f>RIGHT('DETALLE DE CONEXIONES'!AK264,2)</f>
        <v/>
      </c>
      <c r="I264" s="36" t="str">
        <f>LEFT('DETALLE DE CONEXIONES'!AK264,3)</f>
        <v/>
      </c>
      <c r="J264" s="36" t="str">
        <f>LEFT('DETALLE DE CONEXIONES'!M264,3)</f>
        <v>0mi</v>
      </c>
      <c r="K264" s="36" t="str">
        <f>IF(LEN('DETALLE DE CONEXIONES'!M264)&lt;12,(RIGHT('DETALLE DE CONEXIONES'!M264,5)),(RIGHT('DETALLE DE CONEXIONES'!M264,6)))</f>
        <v xml:space="preserve">min. </v>
      </c>
      <c r="L264" s="36">
        <f>IF(C264="Saliente Local",(IFERROR((LIMPIA(J264,1)),0)),0)</f>
        <v>0</v>
      </c>
      <c r="M264" s="36">
        <f>IF(C264="Saliente Nacional",(IFERROR((LIMPIA(J264,1)),0)),0)</f>
        <v>0</v>
      </c>
      <c r="N264" s="36">
        <f>IF(C264="Saliente Internacional",(IFERROR((LIMPIA(J264,1)),0)),0)</f>
        <v>0</v>
      </c>
      <c r="O264" s="36">
        <f>IF(C264="Saliente Local",(IFERROR((LIMPIA(K264,1)),0)),0)</f>
        <v>0</v>
      </c>
      <c r="P264" s="36">
        <f>IF(C264="Saliente Nacional",(IFERROR((LIMPIA(K264,1)),0)),0)</f>
        <v>0</v>
      </c>
      <c r="Q264" s="36">
        <f>IF(C264="Saliente Internacional",(IFERROR((LIMPIA(K264,1)),0)),0)</f>
        <v>0</v>
      </c>
      <c r="R264" s="36">
        <f t="shared" si="13"/>
        <v>0</v>
      </c>
      <c r="S264" s="36">
        <f t="shared" si="14"/>
        <v>0</v>
      </c>
    </row>
    <row r="265" spans="1:19" x14ac:dyDescent="0.25">
      <c r="A265" s="101">
        <f>'DETALLE DE CONEXIONES'!P265</f>
        <v>0</v>
      </c>
      <c r="B265" s="36" t="str">
        <f>'DETALLE DE CONEXIONES'!I265</f>
        <v>MENS.SALIENTE</v>
      </c>
      <c r="C265" s="36" t="str">
        <f>'DETALLE DE CONEXIONES'!BB265</f>
        <v>SMS Enviado</v>
      </c>
      <c r="D265" s="36" t="str">
        <f>'DETALLE DE CONEXIONES'!E265</f>
        <v>033999XXX8450</v>
      </c>
      <c r="E265" s="36">
        <f t="shared" si="12"/>
        <v>13</v>
      </c>
      <c r="F265" s="36">
        <f>IFERROR(LIMPIA('DETALLE DE CONEXIONES'!N265,1),0)</f>
        <v>0</v>
      </c>
      <c r="G265" s="36" t="str">
        <f>LEFT('DETALLE DE CONEXIONES'!BE265,3)</f>
        <v>0</v>
      </c>
      <c r="H265" s="36" t="str">
        <f>RIGHT('DETALLE DE CONEXIONES'!AK265,2)</f>
        <v/>
      </c>
      <c r="I265" s="36" t="str">
        <f>LEFT('DETALLE DE CONEXIONES'!AK265,3)</f>
        <v/>
      </c>
      <c r="J265" s="36" t="str">
        <f>LEFT('DETALLE DE CONEXIONES'!M265,3)</f>
        <v>0mi</v>
      </c>
      <c r="K265" s="36" t="str">
        <f>IF(LEN('DETALLE DE CONEXIONES'!M265)&lt;12,(RIGHT('DETALLE DE CONEXIONES'!M265,5)),(RIGHT('DETALLE DE CONEXIONES'!M265,6)))</f>
        <v xml:space="preserve">min. </v>
      </c>
      <c r="L265" s="36">
        <f>IF(C265="Saliente Local",(IFERROR((LIMPIA(J265,1)),0)),0)</f>
        <v>0</v>
      </c>
      <c r="M265" s="36">
        <f>IF(C265="Saliente Nacional",(IFERROR((LIMPIA(J265,1)),0)),0)</f>
        <v>0</v>
      </c>
      <c r="N265" s="36">
        <f>IF(C265="Saliente Internacional",(IFERROR((LIMPIA(J265,1)),0)),0)</f>
        <v>0</v>
      </c>
      <c r="O265" s="36">
        <f>IF(C265="Saliente Local",(IFERROR((LIMPIA(K265,1)),0)),0)</f>
        <v>0</v>
      </c>
      <c r="P265" s="36">
        <f>IF(C265="Saliente Nacional",(IFERROR((LIMPIA(K265,1)),0)),0)</f>
        <v>0</v>
      </c>
      <c r="Q265" s="36">
        <f>IF(C265="Saliente Internacional",(IFERROR((LIMPIA(K265,1)),0)),0)</f>
        <v>0</v>
      </c>
      <c r="R265" s="36">
        <f t="shared" si="13"/>
        <v>0</v>
      </c>
      <c r="S265" s="36">
        <f t="shared" si="14"/>
        <v>0</v>
      </c>
    </row>
    <row r="266" spans="1:19" x14ac:dyDescent="0.25">
      <c r="A266" s="101">
        <f>'DETALLE DE CONEXIONES'!P266</f>
        <v>0</v>
      </c>
      <c r="B266" s="36" t="str">
        <f>'DETALLE DE CONEXIONES'!I266</f>
        <v>MENS.SALIENTE</v>
      </c>
      <c r="C266" s="36" t="str">
        <f>'DETALLE DE CONEXIONES'!BB266</f>
        <v>SMS Enviado</v>
      </c>
      <c r="D266" s="36" t="str">
        <f>'DETALLE DE CONEXIONES'!E266</f>
        <v>033999XXX0328</v>
      </c>
      <c r="E266" s="36">
        <f t="shared" si="12"/>
        <v>13</v>
      </c>
      <c r="F266" s="36">
        <f>IFERROR(LIMPIA('DETALLE DE CONEXIONES'!N266,1),0)</f>
        <v>0</v>
      </c>
      <c r="G266" s="36" t="str">
        <f>LEFT('DETALLE DE CONEXIONES'!BE266,3)</f>
        <v>0</v>
      </c>
      <c r="H266" s="36" t="str">
        <f>RIGHT('DETALLE DE CONEXIONES'!AK266,2)</f>
        <v/>
      </c>
      <c r="I266" s="36" t="str">
        <f>LEFT('DETALLE DE CONEXIONES'!AK266,3)</f>
        <v/>
      </c>
      <c r="J266" s="36" t="str">
        <f>LEFT('DETALLE DE CONEXIONES'!M266,3)</f>
        <v>0mi</v>
      </c>
      <c r="K266" s="36" t="str">
        <f>IF(LEN('DETALLE DE CONEXIONES'!M266)&lt;12,(RIGHT('DETALLE DE CONEXIONES'!M266,5)),(RIGHT('DETALLE DE CONEXIONES'!M266,6)))</f>
        <v xml:space="preserve">min. </v>
      </c>
      <c r="L266" s="36">
        <f>IF(C266="Saliente Local",(IFERROR((LIMPIA(J266,1)),0)),0)</f>
        <v>0</v>
      </c>
      <c r="M266" s="36">
        <f>IF(C266="Saliente Nacional",(IFERROR((LIMPIA(J266,1)),0)),0)</f>
        <v>0</v>
      </c>
      <c r="N266" s="36">
        <f>IF(C266="Saliente Internacional",(IFERROR((LIMPIA(J266,1)),0)),0)</f>
        <v>0</v>
      </c>
      <c r="O266" s="36">
        <f>IF(C266="Saliente Local",(IFERROR((LIMPIA(K266,1)),0)),0)</f>
        <v>0</v>
      </c>
      <c r="P266" s="36">
        <f>IF(C266="Saliente Nacional",(IFERROR((LIMPIA(K266,1)),0)),0)</f>
        <v>0</v>
      </c>
      <c r="Q266" s="36">
        <f>IF(C266="Saliente Internacional",(IFERROR((LIMPIA(K266,1)),0)),0)</f>
        <v>0</v>
      </c>
      <c r="R266" s="36">
        <f t="shared" si="13"/>
        <v>0</v>
      </c>
      <c r="S266" s="36">
        <f t="shared" si="14"/>
        <v>0</v>
      </c>
    </row>
    <row r="267" spans="1:19" x14ac:dyDescent="0.25">
      <c r="A267" s="101">
        <f>'DETALLE DE CONEXIONES'!P267</f>
        <v>0</v>
      </c>
      <c r="B267" s="36" t="str">
        <f>'DETALLE DE CONEXIONES'!I267</f>
        <v>SALIENTE</v>
      </c>
      <c r="C267" s="36" t="str">
        <f>'DETALLE DE CONEXIONES'!BB267</f>
        <v>Saliente Local</v>
      </c>
      <c r="D267" s="36" t="str">
        <f>'DETALLE DE CONEXIONES'!E267</f>
        <v>*033999XXX0328</v>
      </c>
      <c r="E267" s="36">
        <f t="shared" si="12"/>
        <v>14</v>
      </c>
      <c r="F267" s="36">
        <f>IFERROR(LIMPIA('DETALLE DE CONEXIONES'!N267,1),0)</f>
        <v>1</v>
      </c>
      <c r="G267" s="36" t="str">
        <f>LEFT('DETALLE DE CONEXIONES'!BE267,3)</f>
        <v>NOF</v>
      </c>
      <c r="H267" s="36" t="str">
        <f>RIGHT('DETALLE DE CONEXIONES'!AK267,2)</f>
        <v/>
      </c>
      <c r="I267" s="36" t="str">
        <f>LEFT('DETALLE DE CONEXIONES'!AK267,3)</f>
        <v/>
      </c>
      <c r="J267" s="36" t="str">
        <f>LEFT('DETALLE DE CONEXIONES'!M267,3)</f>
        <v>0mi</v>
      </c>
      <c r="K267" s="36" t="str">
        <f>IF(LEN('DETALLE DE CONEXIONES'!M267)&lt;12,(RIGHT('DETALLE DE CONEXIONES'!M267,5)),(RIGHT('DETALLE DE CONEXIONES'!M267,6)))</f>
        <v>15seg.</v>
      </c>
      <c r="L267" s="36">
        <f>IF(C267="Saliente Local",(IFERROR((LIMPIA(J267,1)),0)),0)</f>
        <v>0</v>
      </c>
      <c r="M267" s="36">
        <f>IF(C267="Saliente Nacional",(IFERROR((LIMPIA(J267,1)),0)),0)</f>
        <v>0</v>
      </c>
      <c r="N267" s="36">
        <f>IF(C267="Saliente Internacional",(IFERROR((LIMPIA(J267,1)),0)),0)</f>
        <v>0</v>
      </c>
      <c r="O267" s="36">
        <f>IF(C267="Saliente Local",(IFERROR((LIMPIA(K267,1)),0)),0)</f>
        <v>15</v>
      </c>
      <c r="P267" s="36">
        <f>IF(C267="Saliente Nacional",(IFERROR((LIMPIA(K267,1)),0)),0)</f>
        <v>0</v>
      </c>
      <c r="Q267" s="36">
        <f>IF(C267="Saliente Internacional",(IFERROR((LIMPIA(K267,1)),0)),0)</f>
        <v>0</v>
      </c>
      <c r="R267" s="36">
        <f t="shared" si="13"/>
        <v>1</v>
      </c>
      <c r="S267" s="36">
        <f t="shared" si="14"/>
        <v>0</v>
      </c>
    </row>
    <row r="268" spans="1:19" x14ac:dyDescent="0.25">
      <c r="A268" s="101">
        <f>'DETALLE DE CONEXIONES'!P268</f>
        <v>0</v>
      </c>
      <c r="B268" s="36" t="str">
        <f>'DETALLE DE CONEXIONES'!I268</f>
        <v>SALIENTE</v>
      </c>
      <c r="C268" s="36" t="str">
        <f>'DETALLE DE CONEXIONES'!BB268</f>
        <v>Saliente Local</v>
      </c>
      <c r="D268" s="36" t="str">
        <f>'DETALLE DE CONEXIONES'!E268</f>
        <v>*033999XXX8450</v>
      </c>
      <c r="E268" s="36">
        <f t="shared" si="12"/>
        <v>14</v>
      </c>
      <c r="F268" s="36">
        <f>IFERROR(LIMPIA('DETALLE DE CONEXIONES'!N268,1),0)</f>
        <v>1</v>
      </c>
      <c r="G268" s="36" t="str">
        <f>LEFT('DETALLE DE CONEXIONES'!BE268,3)</f>
        <v>NOF</v>
      </c>
      <c r="H268" s="36" t="str">
        <f>RIGHT('DETALLE DE CONEXIONES'!AK268,2)</f>
        <v/>
      </c>
      <c r="I268" s="36" t="str">
        <f>LEFT('DETALLE DE CONEXIONES'!AK268,3)</f>
        <v/>
      </c>
      <c r="J268" s="36" t="str">
        <f>LEFT('DETALLE DE CONEXIONES'!M268,3)</f>
        <v>0mi</v>
      </c>
      <c r="K268" s="36" t="str">
        <f>IF(LEN('DETALLE DE CONEXIONES'!M268)&lt;12,(RIGHT('DETALLE DE CONEXIONES'!M268,5)),(RIGHT('DETALLE DE CONEXIONES'!M268,6)))</f>
        <v>14seg.</v>
      </c>
      <c r="L268" s="36">
        <f>IF(C268="Saliente Local",(IFERROR((LIMPIA(J268,1)),0)),0)</f>
        <v>0</v>
      </c>
      <c r="M268" s="36">
        <f>IF(C268="Saliente Nacional",(IFERROR((LIMPIA(J268,1)),0)),0)</f>
        <v>0</v>
      </c>
      <c r="N268" s="36">
        <f>IF(C268="Saliente Internacional",(IFERROR((LIMPIA(J268,1)),0)),0)</f>
        <v>0</v>
      </c>
      <c r="O268" s="36">
        <f>IF(C268="Saliente Local",(IFERROR((LIMPIA(K268,1)),0)),0)</f>
        <v>14</v>
      </c>
      <c r="P268" s="36">
        <f>IF(C268="Saliente Nacional",(IFERROR((LIMPIA(K268,1)),0)),0)</f>
        <v>0</v>
      </c>
      <c r="Q268" s="36">
        <f>IF(C268="Saliente Internacional",(IFERROR((LIMPIA(K268,1)),0)),0)</f>
        <v>0</v>
      </c>
      <c r="R268" s="36">
        <f t="shared" si="13"/>
        <v>1</v>
      </c>
      <c r="S268" s="36">
        <f t="shared" si="14"/>
        <v>0</v>
      </c>
    </row>
    <row r="269" spans="1:19" x14ac:dyDescent="0.25">
      <c r="A269" s="101">
        <f>'DETALLE DE CONEXIONES'!P269</f>
        <v>0</v>
      </c>
      <c r="B269" s="36" t="str">
        <f>'DETALLE DE CONEXIONES'!I269</f>
        <v>GPRS</v>
      </c>
      <c r="C269" s="36" t="str">
        <f>'DETALLE DE CONEXIONES'!BB269</f>
        <v>RS</v>
      </c>
      <c r="D269" s="36" t="str">
        <f>'DETALLE DE CONEXIONES'!E269</f>
        <v>internet.itelcel.coXXXGLTE</v>
      </c>
      <c r="E269" s="36">
        <f t="shared" si="12"/>
        <v>26</v>
      </c>
      <c r="F269" s="36">
        <f>IFERROR(LIMPIA('DETALLE DE CONEXIONES'!N269,1),0)</f>
        <v>0</v>
      </c>
      <c r="G269" s="36" t="str">
        <f>LEFT('DETALLE DE CONEXIONES'!BE269,3)</f>
        <v/>
      </c>
      <c r="H269" s="36" t="str">
        <f>RIGHT('DETALLE DE CONEXIONES'!AK269,2)</f>
        <v>-1</v>
      </c>
      <c r="I269" s="36" t="str">
        <f>LEFT('DETALLE DE CONEXIONES'!AK269,3)</f>
        <v>RS;</v>
      </c>
      <c r="J269" s="36" t="str">
        <f>LEFT('DETALLE DE CONEXIONES'!M269,3)</f>
        <v>0mi</v>
      </c>
      <c r="K269" s="36" t="str">
        <f>IF(LEN('DETALLE DE CONEXIONES'!M269)&lt;12,(RIGHT('DETALLE DE CONEXIONES'!M269,5)),(RIGHT('DETALLE DE CONEXIONES'!M269,6)))</f>
        <v xml:space="preserve">min. </v>
      </c>
      <c r="L269" s="36">
        <f>IF(C269="Saliente Local",(IFERROR((LIMPIA(J269,1)),0)),0)</f>
        <v>0</v>
      </c>
      <c r="M269" s="36">
        <f>IF(C269="Saliente Nacional",(IFERROR((LIMPIA(J269,1)),0)),0)</f>
        <v>0</v>
      </c>
      <c r="N269" s="36">
        <f>IF(C269="Saliente Internacional",(IFERROR((LIMPIA(J269,1)),0)),0)</f>
        <v>0</v>
      </c>
      <c r="O269" s="36">
        <f>IF(C269="Saliente Local",(IFERROR((LIMPIA(K269,1)),0)),0)</f>
        <v>0</v>
      </c>
      <c r="P269" s="36">
        <f>IF(C269="Saliente Nacional",(IFERROR((LIMPIA(K269,1)),0)),0)</f>
        <v>0</v>
      </c>
      <c r="Q269" s="36">
        <f>IF(C269="Saliente Internacional",(IFERROR((LIMPIA(K269,1)),0)),0)</f>
        <v>0</v>
      </c>
      <c r="R269" s="36">
        <f t="shared" si="13"/>
        <v>0</v>
      </c>
      <c r="S269" s="36">
        <f t="shared" si="14"/>
        <v>0</v>
      </c>
    </row>
    <row r="270" spans="1:19" x14ac:dyDescent="0.25">
      <c r="A270" s="101">
        <f>'DETALLE DE CONEXIONES'!P270</f>
        <v>0</v>
      </c>
      <c r="B270" s="36" t="str">
        <f>'DETALLE DE CONEXIONES'!I270</f>
        <v>ENTRANTE</v>
      </c>
      <c r="C270" s="36" t="str">
        <f>'DETALLE DE CONEXIONES'!BB270</f>
        <v>Entrante Local</v>
      </c>
      <c r="D270" s="36" t="str">
        <f>'DETALLE DE CONEXIONES'!E270</f>
        <v>999XXX1600</v>
      </c>
      <c r="E270" s="36">
        <f t="shared" si="12"/>
        <v>10</v>
      </c>
      <c r="F270" s="36">
        <f>IFERROR(LIMPIA('DETALLE DE CONEXIONES'!N270,1),0)</f>
        <v>1</v>
      </c>
      <c r="G270" s="36" t="str">
        <f>LEFT('DETALLE DE CONEXIONES'!BE270,3)</f>
        <v>NOF</v>
      </c>
      <c r="H270" s="36" t="str">
        <f>RIGHT('DETALLE DE CONEXIONES'!AK270,2)</f>
        <v/>
      </c>
      <c r="I270" s="36" t="str">
        <f>LEFT('DETALLE DE CONEXIONES'!AK270,3)</f>
        <v/>
      </c>
      <c r="J270" s="36" t="str">
        <f>LEFT('DETALLE DE CONEXIONES'!M270,3)</f>
        <v>0mi</v>
      </c>
      <c r="K270" s="36" t="str">
        <f>IF(LEN('DETALLE DE CONEXIONES'!M270)&lt;12,(RIGHT('DETALLE DE CONEXIONES'!M270,5)),(RIGHT('DETALLE DE CONEXIONES'!M270,6)))</f>
        <v>33seg.</v>
      </c>
      <c r="L270" s="36">
        <f>IF(C270="Saliente Local",(IFERROR((LIMPIA(J270,1)),0)),0)</f>
        <v>0</v>
      </c>
      <c r="M270" s="36">
        <f>IF(C270="Saliente Nacional",(IFERROR((LIMPIA(J270,1)),0)),0)</f>
        <v>0</v>
      </c>
      <c r="N270" s="36">
        <f>IF(C270="Saliente Internacional",(IFERROR((LIMPIA(J270,1)),0)),0)</f>
        <v>0</v>
      </c>
      <c r="O270" s="36">
        <f>IF(C270="Saliente Local",(IFERROR((LIMPIA(K270,1)),0)),0)</f>
        <v>0</v>
      </c>
      <c r="P270" s="36">
        <f>IF(C270="Saliente Nacional",(IFERROR((LIMPIA(K270,1)),0)),0)</f>
        <v>0</v>
      </c>
      <c r="Q270" s="36">
        <f>IF(C270="Saliente Internacional",(IFERROR((LIMPIA(K270,1)),0)),0)</f>
        <v>0</v>
      </c>
      <c r="R270" s="36">
        <f t="shared" si="13"/>
        <v>0</v>
      </c>
      <c r="S270" s="36">
        <f t="shared" si="14"/>
        <v>0</v>
      </c>
    </row>
    <row r="271" spans="1:19" x14ac:dyDescent="0.25">
      <c r="A271" s="101">
        <f>'DETALLE DE CONEXIONES'!P271</f>
        <v>0</v>
      </c>
      <c r="B271" s="36" t="str">
        <f>'DETALLE DE CONEXIONES'!I271</f>
        <v>GPRS</v>
      </c>
      <c r="C271" s="36" t="str">
        <f>'DETALLE DE CONEXIONES'!BB271</f>
        <v>MENSAJERO</v>
      </c>
      <c r="D271" s="36" t="str">
        <f>'DETALLE DE CONEXIONES'!E271</f>
        <v>internet.itelcel.coXXXGLTE</v>
      </c>
      <c r="E271" s="36">
        <f t="shared" si="12"/>
        <v>26</v>
      </c>
      <c r="F271" s="36">
        <f>IFERROR(LIMPIA('DETALLE DE CONEXIONES'!N271,1),0)</f>
        <v>0</v>
      </c>
      <c r="G271" s="36" t="str">
        <f>LEFT('DETALLE DE CONEXIONES'!BE271,3)</f>
        <v/>
      </c>
      <c r="H271" s="36" t="str">
        <f>RIGHT('DETALLE DE CONEXIONES'!AK271,2)</f>
        <v>-1</v>
      </c>
      <c r="I271" s="36" t="str">
        <f>LEFT('DETALLE DE CONEXIONES'!AK271,3)</f>
        <v>MEN</v>
      </c>
      <c r="J271" s="36" t="str">
        <f>LEFT('DETALLE DE CONEXIONES'!M271,3)</f>
        <v>0mi</v>
      </c>
      <c r="K271" s="36" t="str">
        <f>IF(LEN('DETALLE DE CONEXIONES'!M271)&lt;12,(RIGHT('DETALLE DE CONEXIONES'!M271,5)),(RIGHT('DETALLE DE CONEXIONES'!M271,6)))</f>
        <v xml:space="preserve">min. </v>
      </c>
      <c r="L271" s="36">
        <f>IF(C271="Saliente Local",(IFERROR((LIMPIA(J271,1)),0)),0)</f>
        <v>0</v>
      </c>
      <c r="M271" s="36">
        <f>IF(C271="Saliente Nacional",(IFERROR((LIMPIA(J271,1)),0)),0)</f>
        <v>0</v>
      </c>
      <c r="N271" s="36">
        <f>IF(C271="Saliente Internacional",(IFERROR((LIMPIA(J271,1)),0)),0)</f>
        <v>0</v>
      </c>
      <c r="O271" s="36">
        <f>IF(C271="Saliente Local",(IFERROR((LIMPIA(K271,1)),0)),0)</f>
        <v>0</v>
      </c>
      <c r="P271" s="36">
        <f>IF(C271="Saliente Nacional",(IFERROR((LIMPIA(K271,1)),0)),0)</f>
        <v>0</v>
      </c>
      <c r="Q271" s="36">
        <f>IF(C271="Saliente Internacional",(IFERROR((LIMPIA(K271,1)),0)),0)</f>
        <v>0</v>
      </c>
      <c r="R271" s="36">
        <f t="shared" si="13"/>
        <v>0</v>
      </c>
      <c r="S271" s="36">
        <f t="shared" si="14"/>
        <v>0</v>
      </c>
    </row>
    <row r="272" spans="1:19" x14ac:dyDescent="0.25">
      <c r="A272" s="101">
        <f>'DETALLE DE CONEXIONES'!P272</f>
        <v>0</v>
      </c>
      <c r="B272" s="36" t="str">
        <f>'DETALLE DE CONEXIONES'!I272</f>
        <v>TRANSFERENCIA</v>
      </c>
      <c r="C272" s="36" t="str">
        <f>'DETALLE DE CONEXIONES'!BB272</f>
        <v>Desvio Nacional</v>
      </c>
      <c r="D272" s="36" t="str">
        <f>'DETALLE DE CONEXIONES'!E272</f>
        <v>999XXX1600</v>
      </c>
      <c r="E272" s="36">
        <f t="shared" si="12"/>
        <v>10</v>
      </c>
      <c r="F272" s="36">
        <f>IFERROR(LIMPIA('DETALLE DE CONEXIONES'!N272,1),0)</f>
        <v>1</v>
      </c>
      <c r="G272" s="36" t="str">
        <f>LEFT('DETALLE DE CONEXIONES'!BE272,3)</f>
        <v>SIU</v>
      </c>
      <c r="H272" s="36" t="str">
        <f>RIGHT('DETALLE DE CONEXIONES'!AK272,2)</f>
        <v/>
      </c>
      <c r="I272" s="36" t="str">
        <f>LEFT('DETALLE DE CONEXIONES'!AK272,3)</f>
        <v/>
      </c>
      <c r="J272" s="36" t="str">
        <f>LEFT('DETALLE DE CONEXIONES'!M272,3)</f>
        <v>0mi</v>
      </c>
      <c r="K272" s="36" t="str">
        <f>IF(LEN('DETALLE DE CONEXIONES'!M272)&lt;12,(RIGHT('DETALLE DE CONEXIONES'!M272,5)),(RIGHT('DETALLE DE CONEXIONES'!M272,6)))</f>
        <v>3seg.</v>
      </c>
      <c r="L272" s="36">
        <f>IF(C272="Saliente Local",(IFERROR((LIMPIA(J272,1)),0)),0)</f>
        <v>0</v>
      </c>
      <c r="M272" s="36">
        <f>IF(C272="Saliente Nacional",(IFERROR((LIMPIA(J272,1)),0)),0)</f>
        <v>0</v>
      </c>
      <c r="N272" s="36">
        <f>IF(C272="Saliente Internacional",(IFERROR((LIMPIA(J272,1)),0)),0)</f>
        <v>0</v>
      </c>
      <c r="O272" s="36">
        <f>IF(C272="Saliente Local",(IFERROR((LIMPIA(K272,1)),0)),0)</f>
        <v>0</v>
      </c>
      <c r="P272" s="36">
        <f>IF(C272="Saliente Nacional",(IFERROR((LIMPIA(K272,1)),0)),0)</f>
        <v>0</v>
      </c>
      <c r="Q272" s="36">
        <f>IF(C272="Saliente Internacional",(IFERROR((LIMPIA(K272,1)),0)),0)</f>
        <v>0</v>
      </c>
      <c r="R272" s="36">
        <f t="shared" si="13"/>
        <v>0</v>
      </c>
      <c r="S272" s="36">
        <f t="shared" si="14"/>
        <v>0</v>
      </c>
    </row>
    <row r="273" spans="1:19" x14ac:dyDescent="0.25">
      <c r="A273" s="101">
        <f>'DETALLE DE CONEXIONES'!P273</f>
        <v>0</v>
      </c>
      <c r="B273" s="36" t="str">
        <f>'DETALLE DE CONEXIONES'!I273</f>
        <v>ENTRANTE</v>
      </c>
      <c r="C273" s="36" t="str">
        <f>'DETALLE DE CONEXIONES'!BB273</f>
        <v>Entrante Local</v>
      </c>
      <c r="D273" s="36" t="str">
        <f>'DETALLE DE CONEXIONES'!E273</f>
        <v>999XXX1600</v>
      </c>
      <c r="E273" s="36">
        <f t="shared" si="12"/>
        <v>10</v>
      </c>
      <c r="F273" s="36">
        <f>IFERROR(LIMPIA('DETALLE DE CONEXIONES'!N273,1),0)</f>
        <v>4</v>
      </c>
      <c r="G273" s="36" t="str">
        <f>LEFT('DETALLE DE CONEXIONES'!BE273,3)</f>
        <v>NOF</v>
      </c>
      <c r="H273" s="36" t="str">
        <f>RIGHT('DETALLE DE CONEXIONES'!AK273,2)</f>
        <v/>
      </c>
      <c r="I273" s="36" t="str">
        <f>LEFT('DETALLE DE CONEXIONES'!AK273,3)</f>
        <v/>
      </c>
      <c r="J273" s="36" t="str">
        <f>LEFT('DETALLE DE CONEXIONES'!M273,3)</f>
        <v>3mi</v>
      </c>
      <c r="K273" s="36" t="str">
        <f>IF(LEN('DETALLE DE CONEXIONES'!M273)&lt;12,(RIGHT('DETALLE DE CONEXIONES'!M273,5)),(RIGHT('DETALLE DE CONEXIONES'!M273,6)))</f>
        <v>3seg.</v>
      </c>
      <c r="L273" s="36">
        <f>IF(C273="Saliente Local",(IFERROR((LIMPIA(J273,1)),0)),0)</f>
        <v>0</v>
      </c>
      <c r="M273" s="36">
        <f>IF(C273="Saliente Nacional",(IFERROR((LIMPIA(J273,1)),0)),0)</f>
        <v>0</v>
      </c>
      <c r="N273" s="36">
        <f>IF(C273="Saliente Internacional",(IFERROR((LIMPIA(J273,1)),0)),0)</f>
        <v>0</v>
      </c>
      <c r="O273" s="36">
        <f>IF(C273="Saliente Local",(IFERROR((LIMPIA(K273,1)),0)),0)</f>
        <v>0</v>
      </c>
      <c r="P273" s="36">
        <f>IF(C273="Saliente Nacional",(IFERROR((LIMPIA(K273,1)),0)),0)</f>
        <v>0</v>
      </c>
      <c r="Q273" s="36">
        <f>IF(C273="Saliente Internacional",(IFERROR((LIMPIA(K273,1)),0)),0)</f>
        <v>0</v>
      </c>
      <c r="R273" s="36">
        <f t="shared" si="13"/>
        <v>0</v>
      </c>
      <c r="S273" s="36">
        <f t="shared" si="14"/>
        <v>0</v>
      </c>
    </row>
    <row r="274" spans="1:19" x14ac:dyDescent="0.25">
      <c r="A274" s="101">
        <f>'DETALLE DE CONEXIONES'!P274</f>
        <v>0</v>
      </c>
      <c r="B274" s="36" t="str">
        <f>'DETALLE DE CONEXIONES'!I274</f>
        <v>TRANSFERENCIA</v>
      </c>
      <c r="C274" s="36" t="str">
        <f>'DETALLE DE CONEXIONES'!BB274</f>
        <v>Desvio Nacional</v>
      </c>
      <c r="D274" s="36" t="str">
        <f>'DETALLE DE CONEXIONES'!E274</f>
        <v>999XXX1600</v>
      </c>
      <c r="E274" s="36">
        <f t="shared" si="12"/>
        <v>10</v>
      </c>
      <c r="F274" s="36">
        <f>IFERROR(LIMPIA('DETALLE DE CONEXIONES'!N274,1),0)</f>
        <v>1</v>
      </c>
      <c r="G274" s="36" t="str">
        <f>LEFT('DETALLE DE CONEXIONES'!BE274,3)</f>
        <v>SIU</v>
      </c>
      <c r="H274" s="36" t="str">
        <f>RIGHT('DETALLE DE CONEXIONES'!AK274,2)</f>
        <v/>
      </c>
      <c r="I274" s="36" t="str">
        <f>LEFT('DETALLE DE CONEXIONES'!AK274,3)</f>
        <v/>
      </c>
      <c r="J274" s="36" t="str">
        <f>LEFT('DETALLE DE CONEXIONES'!M274,3)</f>
        <v>0mi</v>
      </c>
      <c r="K274" s="36" t="str">
        <f>IF(LEN('DETALLE DE CONEXIONES'!M274)&lt;12,(RIGHT('DETALLE DE CONEXIONES'!M274,5)),(RIGHT('DETALLE DE CONEXIONES'!M274,6)))</f>
        <v>1seg.</v>
      </c>
      <c r="L274" s="36">
        <f>IF(C274="Saliente Local",(IFERROR((LIMPIA(J274,1)),0)),0)</f>
        <v>0</v>
      </c>
      <c r="M274" s="36">
        <f>IF(C274="Saliente Nacional",(IFERROR((LIMPIA(J274,1)),0)),0)</f>
        <v>0</v>
      </c>
      <c r="N274" s="36">
        <f>IF(C274="Saliente Internacional",(IFERROR((LIMPIA(J274,1)),0)),0)</f>
        <v>0</v>
      </c>
      <c r="O274" s="36">
        <f>IF(C274="Saliente Local",(IFERROR((LIMPIA(K274,1)),0)),0)</f>
        <v>0</v>
      </c>
      <c r="P274" s="36">
        <f>IF(C274="Saliente Nacional",(IFERROR((LIMPIA(K274,1)),0)),0)</f>
        <v>0</v>
      </c>
      <c r="Q274" s="36">
        <f>IF(C274="Saliente Internacional",(IFERROR((LIMPIA(K274,1)),0)),0)</f>
        <v>0</v>
      </c>
      <c r="R274" s="36">
        <f t="shared" si="13"/>
        <v>0</v>
      </c>
      <c r="S274" s="36">
        <f t="shared" si="14"/>
        <v>0</v>
      </c>
    </row>
    <row r="275" spans="1:19" x14ac:dyDescent="0.25">
      <c r="A275" s="101">
        <f>'DETALLE DE CONEXIONES'!P275</f>
        <v>0</v>
      </c>
      <c r="B275" s="36" t="str">
        <f>'DETALLE DE CONEXIONES'!I275</f>
        <v>ENTRANTE</v>
      </c>
      <c r="C275" s="36" t="str">
        <f>'DETALLE DE CONEXIONES'!BB275</f>
        <v>Entrante Local</v>
      </c>
      <c r="D275" s="36" t="str">
        <f>'DETALLE DE CONEXIONES'!E275</f>
        <v>999XXX1600</v>
      </c>
      <c r="E275" s="36">
        <f t="shared" si="12"/>
        <v>10</v>
      </c>
      <c r="F275" s="36">
        <f>IFERROR(LIMPIA('DETALLE DE CONEXIONES'!N275,1),0)</f>
        <v>1</v>
      </c>
      <c r="G275" s="36" t="str">
        <f>LEFT('DETALLE DE CONEXIONES'!BE275,3)</f>
        <v>NOF</v>
      </c>
      <c r="H275" s="36" t="str">
        <f>RIGHT('DETALLE DE CONEXIONES'!AK275,2)</f>
        <v/>
      </c>
      <c r="I275" s="36" t="str">
        <f>LEFT('DETALLE DE CONEXIONES'!AK275,3)</f>
        <v/>
      </c>
      <c r="J275" s="36" t="str">
        <f>LEFT('DETALLE DE CONEXIONES'!M275,3)</f>
        <v>0mi</v>
      </c>
      <c r="K275" s="36" t="str">
        <f>IF(LEN('DETALLE DE CONEXIONES'!M275)&lt;12,(RIGHT('DETALLE DE CONEXIONES'!M275,5)),(RIGHT('DETALLE DE CONEXIONES'!M275,6)))</f>
        <v>31seg.</v>
      </c>
      <c r="L275" s="36">
        <f>IF(C275="Saliente Local",(IFERROR((LIMPIA(J275,1)),0)),0)</f>
        <v>0</v>
      </c>
      <c r="M275" s="36">
        <f>IF(C275="Saliente Nacional",(IFERROR((LIMPIA(J275,1)),0)),0)</f>
        <v>0</v>
      </c>
      <c r="N275" s="36">
        <f>IF(C275="Saliente Internacional",(IFERROR((LIMPIA(J275,1)),0)),0)</f>
        <v>0</v>
      </c>
      <c r="O275" s="36">
        <f>IF(C275="Saliente Local",(IFERROR((LIMPIA(K275,1)),0)),0)</f>
        <v>0</v>
      </c>
      <c r="P275" s="36">
        <f>IF(C275="Saliente Nacional",(IFERROR((LIMPIA(K275,1)),0)),0)</f>
        <v>0</v>
      </c>
      <c r="Q275" s="36">
        <f>IF(C275="Saliente Internacional",(IFERROR((LIMPIA(K275,1)),0)),0)</f>
        <v>0</v>
      </c>
      <c r="R275" s="36">
        <f t="shared" si="13"/>
        <v>0</v>
      </c>
      <c r="S275" s="36">
        <f t="shared" si="14"/>
        <v>0</v>
      </c>
    </row>
    <row r="276" spans="1:19" x14ac:dyDescent="0.25">
      <c r="A276" s="101">
        <f>'DETALLE DE CONEXIONES'!P276</f>
        <v>0</v>
      </c>
      <c r="B276" s="36" t="str">
        <f>'DETALLE DE CONEXIONES'!I276</f>
        <v>ENTRANTE</v>
      </c>
      <c r="C276" s="36" t="str">
        <f>'DETALLE DE CONEXIONES'!BB276</f>
        <v>Entrante Local</v>
      </c>
      <c r="D276" s="36" t="str">
        <f>'DETALLE DE CONEXIONES'!E276</f>
        <v>999XXX1600</v>
      </c>
      <c r="E276" s="36">
        <f t="shared" si="12"/>
        <v>10</v>
      </c>
      <c r="F276" s="36">
        <f>IFERROR(LIMPIA('DETALLE DE CONEXIONES'!N276,1),0)</f>
        <v>11</v>
      </c>
      <c r="G276" s="36" t="str">
        <f>LEFT('DETALLE DE CONEXIONES'!BE276,3)</f>
        <v>NOF</v>
      </c>
      <c r="H276" s="36" t="str">
        <f>RIGHT('DETALLE DE CONEXIONES'!AK276,2)</f>
        <v/>
      </c>
      <c r="I276" s="36" t="str">
        <f>LEFT('DETALLE DE CONEXIONES'!AK276,3)</f>
        <v/>
      </c>
      <c r="J276" s="36" t="str">
        <f>LEFT('DETALLE DE CONEXIONES'!M276,3)</f>
        <v>10m</v>
      </c>
      <c r="K276" s="36" t="str">
        <f>IF(LEN('DETALLE DE CONEXIONES'!M276)&lt;12,(RIGHT('DETALLE DE CONEXIONES'!M276,5)),(RIGHT('DETALLE DE CONEXIONES'!M276,6)))</f>
        <v>46seg.</v>
      </c>
      <c r="L276" s="36">
        <f>IF(C276="Saliente Local",(IFERROR((LIMPIA(J276,1)),0)),0)</f>
        <v>0</v>
      </c>
      <c r="M276" s="36">
        <f>IF(C276="Saliente Nacional",(IFERROR((LIMPIA(J276,1)),0)),0)</f>
        <v>0</v>
      </c>
      <c r="N276" s="36">
        <f>IF(C276="Saliente Internacional",(IFERROR((LIMPIA(J276,1)),0)),0)</f>
        <v>0</v>
      </c>
      <c r="O276" s="36">
        <f>IF(C276="Saliente Local",(IFERROR((LIMPIA(K276,1)),0)),0)</f>
        <v>0</v>
      </c>
      <c r="P276" s="36">
        <f>IF(C276="Saliente Nacional",(IFERROR((LIMPIA(K276,1)),0)),0)</f>
        <v>0</v>
      </c>
      <c r="Q276" s="36">
        <f>IF(C276="Saliente Internacional",(IFERROR((LIMPIA(K276,1)),0)),0)</f>
        <v>0</v>
      </c>
      <c r="R276" s="36">
        <f t="shared" si="13"/>
        <v>0</v>
      </c>
      <c r="S276" s="36">
        <f t="shared" si="14"/>
        <v>0</v>
      </c>
    </row>
    <row r="277" spans="1:19" x14ac:dyDescent="0.25">
      <c r="A277" s="101">
        <f>'DETALLE DE CONEXIONES'!P277</f>
        <v>0</v>
      </c>
      <c r="B277" s="36" t="str">
        <f>'DETALLE DE CONEXIONES'!I277</f>
        <v>ENTRANTE</v>
      </c>
      <c r="C277" s="36" t="str">
        <f>'DETALLE DE CONEXIONES'!BB277</f>
        <v>Entrante Local</v>
      </c>
      <c r="D277" s="36" t="str">
        <f>'DETALLE DE CONEXIONES'!E277</f>
        <v>999XXX1600</v>
      </c>
      <c r="E277" s="36">
        <f t="shared" si="12"/>
        <v>10</v>
      </c>
      <c r="F277" s="36">
        <f>IFERROR(LIMPIA('DETALLE DE CONEXIONES'!N277,1),0)</f>
        <v>8</v>
      </c>
      <c r="G277" s="36" t="str">
        <f>LEFT('DETALLE DE CONEXIONES'!BE277,3)</f>
        <v>NOF</v>
      </c>
      <c r="H277" s="36" t="str">
        <f>RIGHT('DETALLE DE CONEXIONES'!AK277,2)</f>
        <v/>
      </c>
      <c r="I277" s="36" t="str">
        <f>LEFT('DETALLE DE CONEXIONES'!AK277,3)</f>
        <v/>
      </c>
      <c r="J277" s="36" t="str">
        <f>LEFT('DETALLE DE CONEXIONES'!M277,3)</f>
        <v>7mi</v>
      </c>
      <c r="K277" s="36" t="str">
        <f>IF(LEN('DETALLE DE CONEXIONES'!M277)&lt;12,(RIGHT('DETALLE DE CONEXIONES'!M277,5)),(RIGHT('DETALLE DE CONEXIONES'!M277,6)))</f>
        <v>1seg.</v>
      </c>
      <c r="L277" s="36">
        <f>IF(C277="Saliente Local",(IFERROR((LIMPIA(J277,1)),0)),0)</f>
        <v>0</v>
      </c>
      <c r="M277" s="36">
        <f>IF(C277="Saliente Nacional",(IFERROR((LIMPIA(J277,1)),0)),0)</f>
        <v>0</v>
      </c>
      <c r="N277" s="36">
        <f>IF(C277="Saliente Internacional",(IFERROR((LIMPIA(J277,1)),0)),0)</f>
        <v>0</v>
      </c>
      <c r="O277" s="36">
        <f>IF(C277="Saliente Local",(IFERROR((LIMPIA(K277,1)),0)),0)</f>
        <v>0</v>
      </c>
      <c r="P277" s="36">
        <f>IF(C277="Saliente Nacional",(IFERROR((LIMPIA(K277,1)),0)),0)</f>
        <v>0</v>
      </c>
      <c r="Q277" s="36">
        <f>IF(C277="Saliente Internacional",(IFERROR((LIMPIA(K277,1)),0)),0)</f>
        <v>0</v>
      </c>
      <c r="R277" s="36">
        <f t="shared" si="13"/>
        <v>0</v>
      </c>
      <c r="S277" s="36">
        <f t="shared" si="14"/>
        <v>0</v>
      </c>
    </row>
    <row r="278" spans="1:19" x14ac:dyDescent="0.25">
      <c r="A278" s="101">
        <f>'DETALLE DE CONEXIONES'!P278</f>
        <v>0</v>
      </c>
      <c r="B278" s="36" t="str">
        <f>'DETALLE DE CONEXIONES'!I278</f>
        <v>GPRS</v>
      </c>
      <c r="C278" s="36" t="str">
        <f>'DETALLE DE CONEXIONES'!BB278</f>
        <v>MENSAJERO</v>
      </c>
      <c r="D278" s="36" t="str">
        <f>'DETALLE DE CONEXIONES'!E278</f>
        <v>internet.itelcelXXXm-3G</v>
      </c>
      <c r="E278" s="36">
        <f t="shared" si="12"/>
        <v>23</v>
      </c>
      <c r="F278" s="36">
        <f>IFERROR(LIMPIA('DETALLE DE CONEXIONES'!N278,1),0)</f>
        <v>0</v>
      </c>
      <c r="G278" s="36" t="str">
        <f>LEFT('DETALLE DE CONEXIONES'!BE278,3)</f>
        <v/>
      </c>
      <c r="H278" s="36" t="str">
        <f>RIGHT('DETALLE DE CONEXIONES'!AK278,2)</f>
        <v>-1</v>
      </c>
      <c r="I278" s="36" t="str">
        <f>LEFT('DETALLE DE CONEXIONES'!AK278,3)</f>
        <v>MEN</v>
      </c>
      <c r="J278" s="36" t="str">
        <f>LEFT('DETALLE DE CONEXIONES'!M278,3)</f>
        <v>0mi</v>
      </c>
      <c r="K278" s="36" t="str">
        <f>IF(LEN('DETALLE DE CONEXIONES'!M278)&lt;12,(RIGHT('DETALLE DE CONEXIONES'!M278,5)),(RIGHT('DETALLE DE CONEXIONES'!M278,6)))</f>
        <v xml:space="preserve">min. </v>
      </c>
      <c r="L278" s="36">
        <f>IF(C278="Saliente Local",(IFERROR((LIMPIA(J278,1)),0)),0)</f>
        <v>0</v>
      </c>
      <c r="M278" s="36">
        <f>IF(C278="Saliente Nacional",(IFERROR((LIMPIA(J278,1)),0)),0)</f>
        <v>0</v>
      </c>
      <c r="N278" s="36">
        <f>IF(C278="Saliente Internacional",(IFERROR((LIMPIA(J278,1)),0)),0)</f>
        <v>0</v>
      </c>
      <c r="O278" s="36">
        <f>IF(C278="Saliente Local",(IFERROR((LIMPIA(K278,1)),0)),0)</f>
        <v>0</v>
      </c>
      <c r="P278" s="36">
        <f>IF(C278="Saliente Nacional",(IFERROR((LIMPIA(K278,1)),0)),0)</f>
        <v>0</v>
      </c>
      <c r="Q278" s="36">
        <f>IF(C278="Saliente Internacional",(IFERROR((LIMPIA(K278,1)),0)),0)</f>
        <v>0</v>
      </c>
      <c r="R278" s="36">
        <f t="shared" si="13"/>
        <v>0</v>
      </c>
      <c r="S278" s="36">
        <f t="shared" si="14"/>
        <v>0</v>
      </c>
    </row>
    <row r="279" spans="1:19" x14ac:dyDescent="0.25">
      <c r="A279" s="101">
        <f>'DETALLE DE CONEXIONES'!P279</f>
        <v>0</v>
      </c>
      <c r="B279" s="36" t="str">
        <f>'DETALLE DE CONEXIONES'!I279</f>
        <v>GPRS</v>
      </c>
      <c r="C279" s="36" t="str">
        <f>'DETALLE DE CONEXIONES'!BB279</f>
        <v>RS</v>
      </c>
      <c r="D279" s="36" t="str">
        <f>'DETALLE DE CONEXIONES'!E279</f>
        <v>internet.itelcelXXXm-3G</v>
      </c>
      <c r="E279" s="36">
        <f t="shared" si="12"/>
        <v>23</v>
      </c>
      <c r="F279" s="36">
        <f>IFERROR(LIMPIA('DETALLE DE CONEXIONES'!N279,1),0)</f>
        <v>0</v>
      </c>
      <c r="G279" s="36" t="str">
        <f>LEFT('DETALLE DE CONEXIONES'!BE279,3)</f>
        <v/>
      </c>
      <c r="H279" s="36" t="str">
        <f>RIGHT('DETALLE DE CONEXIONES'!AK279,2)</f>
        <v>-1</v>
      </c>
      <c r="I279" s="36" t="str">
        <f>LEFT('DETALLE DE CONEXIONES'!AK279,3)</f>
        <v>RS;</v>
      </c>
      <c r="J279" s="36" t="str">
        <f>LEFT('DETALLE DE CONEXIONES'!M279,3)</f>
        <v>0mi</v>
      </c>
      <c r="K279" s="36" t="str">
        <f>IF(LEN('DETALLE DE CONEXIONES'!M279)&lt;12,(RIGHT('DETALLE DE CONEXIONES'!M279,5)),(RIGHT('DETALLE DE CONEXIONES'!M279,6)))</f>
        <v xml:space="preserve">min. </v>
      </c>
      <c r="L279" s="36">
        <f>IF(C279="Saliente Local",(IFERROR((LIMPIA(J279,1)),0)),0)</f>
        <v>0</v>
      </c>
      <c r="M279" s="36">
        <f>IF(C279="Saliente Nacional",(IFERROR((LIMPIA(J279,1)),0)),0)</f>
        <v>0</v>
      </c>
      <c r="N279" s="36">
        <f>IF(C279="Saliente Internacional",(IFERROR((LIMPIA(J279,1)),0)),0)</f>
        <v>0</v>
      </c>
      <c r="O279" s="36">
        <f>IF(C279="Saliente Local",(IFERROR((LIMPIA(K279,1)),0)),0)</f>
        <v>0</v>
      </c>
      <c r="P279" s="36">
        <f>IF(C279="Saliente Nacional",(IFERROR((LIMPIA(K279,1)),0)),0)</f>
        <v>0</v>
      </c>
      <c r="Q279" s="36">
        <f>IF(C279="Saliente Internacional",(IFERROR((LIMPIA(K279,1)),0)),0)</f>
        <v>0</v>
      </c>
      <c r="R279" s="36">
        <f t="shared" si="13"/>
        <v>0</v>
      </c>
      <c r="S279" s="36">
        <f t="shared" si="14"/>
        <v>0</v>
      </c>
    </row>
    <row r="280" spans="1:19" x14ac:dyDescent="0.25">
      <c r="A280" s="101">
        <f>'DETALLE DE CONEXIONES'!P280</f>
        <v>0</v>
      </c>
      <c r="B280" s="36" t="str">
        <f>'DETALLE DE CONEXIONES'!I280</f>
        <v>GPRS</v>
      </c>
      <c r="C280" s="36" t="str">
        <f>'DETALLE DE CONEXIONES'!BB280</f>
        <v>MENSAJERO</v>
      </c>
      <c r="D280" s="36" t="str">
        <f>'DETALLE DE CONEXIONES'!E280</f>
        <v>internet.itelcel.coXXXGLTE</v>
      </c>
      <c r="E280" s="36">
        <f t="shared" si="12"/>
        <v>26</v>
      </c>
      <c r="F280" s="36">
        <f>IFERROR(LIMPIA('DETALLE DE CONEXIONES'!N280,1),0)</f>
        <v>0</v>
      </c>
      <c r="G280" s="36" t="str">
        <f>LEFT('DETALLE DE CONEXIONES'!BE280,3)</f>
        <v/>
      </c>
      <c r="H280" s="36" t="str">
        <f>RIGHT('DETALLE DE CONEXIONES'!AK280,2)</f>
        <v>-1</v>
      </c>
      <c r="I280" s="36" t="str">
        <f>LEFT('DETALLE DE CONEXIONES'!AK280,3)</f>
        <v>MEN</v>
      </c>
      <c r="J280" s="36" t="str">
        <f>LEFT('DETALLE DE CONEXIONES'!M280,3)</f>
        <v>0mi</v>
      </c>
      <c r="K280" s="36" t="str">
        <f>IF(LEN('DETALLE DE CONEXIONES'!M280)&lt;12,(RIGHT('DETALLE DE CONEXIONES'!M280,5)),(RIGHT('DETALLE DE CONEXIONES'!M280,6)))</f>
        <v xml:space="preserve">min. </v>
      </c>
      <c r="L280" s="36">
        <f>IF(C280="Saliente Local",(IFERROR((LIMPIA(J280,1)),0)),0)</f>
        <v>0</v>
      </c>
      <c r="M280" s="36">
        <f>IF(C280="Saliente Nacional",(IFERROR((LIMPIA(J280,1)),0)),0)</f>
        <v>0</v>
      </c>
      <c r="N280" s="36">
        <f>IF(C280="Saliente Internacional",(IFERROR((LIMPIA(J280,1)),0)),0)</f>
        <v>0</v>
      </c>
      <c r="O280" s="36">
        <f>IF(C280="Saliente Local",(IFERROR((LIMPIA(K280,1)),0)),0)</f>
        <v>0</v>
      </c>
      <c r="P280" s="36">
        <f>IF(C280="Saliente Nacional",(IFERROR((LIMPIA(K280,1)),0)),0)</f>
        <v>0</v>
      </c>
      <c r="Q280" s="36">
        <f>IF(C280="Saliente Internacional",(IFERROR((LIMPIA(K280,1)),0)),0)</f>
        <v>0</v>
      </c>
      <c r="R280" s="36">
        <f t="shared" si="13"/>
        <v>0</v>
      </c>
      <c r="S280" s="36">
        <f t="shared" si="14"/>
        <v>0</v>
      </c>
    </row>
    <row r="281" spans="1:19" x14ac:dyDescent="0.25">
      <c r="A281" s="101">
        <f>'DETALLE DE CONEXIONES'!P281</f>
        <v>0</v>
      </c>
      <c r="B281" s="36" t="str">
        <f>'DETALLE DE CONEXIONES'!I281</f>
        <v>GPRS</v>
      </c>
      <c r="C281" s="36" t="str">
        <f>'DETALLE DE CONEXIONES'!BB281</f>
        <v>RS</v>
      </c>
      <c r="D281" s="36" t="str">
        <f>'DETALLE DE CONEXIONES'!E281</f>
        <v>internet.itelcel.coXXXGLTE</v>
      </c>
      <c r="E281" s="36">
        <f t="shared" si="12"/>
        <v>26</v>
      </c>
      <c r="F281" s="36">
        <f>IFERROR(LIMPIA('DETALLE DE CONEXIONES'!N281,1),0)</f>
        <v>0</v>
      </c>
      <c r="G281" s="36" t="str">
        <f>LEFT('DETALLE DE CONEXIONES'!BE281,3)</f>
        <v/>
      </c>
      <c r="H281" s="36" t="str">
        <f>RIGHT('DETALLE DE CONEXIONES'!AK281,2)</f>
        <v>-1</v>
      </c>
      <c r="I281" s="36" t="str">
        <f>LEFT('DETALLE DE CONEXIONES'!AK281,3)</f>
        <v>RS;</v>
      </c>
      <c r="J281" s="36" t="str">
        <f>LEFT('DETALLE DE CONEXIONES'!M281,3)</f>
        <v>0mi</v>
      </c>
      <c r="K281" s="36" t="str">
        <f>IF(LEN('DETALLE DE CONEXIONES'!M281)&lt;12,(RIGHT('DETALLE DE CONEXIONES'!M281,5)),(RIGHT('DETALLE DE CONEXIONES'!M281,6)))</f>
        <v xml:space="preserve">min. </v>
      </c>
      <c r="L281" s="36">
        <f>IF(C281="Saliente Local",(IFERROR((LIMPIA(J281,1)),0)),0)</f>
        <v>0</v>
      </c>
      <c r="M281" s="36">
        <f>IF(C281="Saliente Nacional",(IFERROR((LIMPIA(J281,1)),0)),0)</f>
        <v>0</v>
      </c>
      <c r="N281" s="36">
        <f>IF(C281="Saliente Internacional",(IFERROR((LIMPIA(J281,1)),0)),0)</f>
        <v>0</v>
      </c>
      <c r="O281" s="36">
        <f>IF(C281="Saliente Local",(IFERROR((LIMPIA(K281,1)),0)),0)</f>
        <v>0</v>
      </c>
      <c r="P281" s="36">
        <f>IF(C281="Saliente Nacional",(IFERROR((LIMPIA(K281,1)),0)),0)</f>
        <v>0</v>
      </c>
      <c r="Q281" s="36">
        <f>IF(C281="Saliente Internacional",(IFERROR((LIMPIA(K281,1)),0)),0)</f>
        <v>0</v>
      </c>
      <c r="R281" s="36">
        <f t="shared" si="13"/>
        <v>0</v>
      </c>
      <c r="S281" s="36">
        <f t="shared" si="14"/>
        <v>0</v>
      </c>
    </row>
    <row r="282" spans="1:19" x14ac:dyDescent="0.25">
      <c r="A282" s="101">
        <f>'DETALLE DE CONEXIONES'!P282</f>
        <v>0</v>
      </c>
      <c r="B282" s="36" t="str">
        <f>'DETALLE DE CONEXIONES'!I282</f>
        <v>GPRS</v>
      </c>
      <c r="C282" s="36" t="str">
        <f>'DETALLE DE CONEXIONES'!BB282</f>
        <v>RS</v>
      </c>
      <c r="D282" s="36" t="str">
        <f>'DETALLE DE CONEXIONES'!E282</f>
        <v>internet.itelcel.coXXXGLTE</v>
      </c>
      <c r="E282" s="36">
        <f t="shared" si="12"/>
        <v>26</v>
      </c>
      <c r="F282" s="36">
        <f>IFERROR(LIMPIA('DETALLE DE CONEXIONES'!N282,1),0)</f>
        <v>0</v>
      </c>
      <c r="G282" s="36" t="str">
        <f>LEFT('DETALLE DE CONEXIONES'!BE282,3)</f>
        <v/>
      </c>
      <c r="H282" s="36" t="str">
        <f>RIGHT('DETALLE DE CONEXIONES'!AK282,2)</f>
        <v>-1</v>
      </c>
      <c r="I282" s="36" t="str">
        <f>LEFT('DETALLE DE CONEXIONES'!AK282,3)</f>
        <v>RS;</v>
      </c>
      <c r="J282" s="36" t="str">
        <f>LEFT('DETALLE DE CONEXIONES'!M282,3)</f>
        <v>0mi</v>
      </c>
      <c r="K282" s="36" t="str">
        <f>IF(LEN('DETALLE DE CONEXIONES'!M282)&lt;12,(RIGHT('DETALLE DE CONEXIONES'!M282,5)),(RIGHT('DETALLE DE CONEXIONES'!M282,6)))</f>
        <v xml:space="preserve">min. </v>
      </c>
      <c r="L282" s="36">
        <f>IF(C282="Saliente Local",(IFERROR((LIMPIA(J282,1)),0)),0)</f>
        <v>0</v>
      </c>
      <c r="M282" s="36">
        <f>IF(C282="Saliente Nacional",(IFERROR((LIMPIA(J282,1)),0)),0)</f>
        <v>0</v>
      </c>
      <c r="N282" s="36">
        <f>IF(C282="Saliente Internacional",(IFERROR((LIMPIA(J282,1)),0)),0)</f>
        <v>0</v>
      </c>
      <c r="O282" s="36">
        <f>IF(C282="Saliente Local",(IFERROR((LIMPIA(K282,1)),0)),0)</f>
        <v>0</v>
      </c>
      <c r="P282" s="36">
        <f>IF(C282="Saliente Nacional",(IFERROR((LIMPIA(K282,1)),0)),0)</f>
        <v>0</v>
      </c>
      <c r="Q282" s="36">
        <f>IF(C282="Saliente Internacional",(IFERROR((LIMPIA(K282,1)),0)),0)</f>
        <v>0</v>
      </c>
      <c r="R282" s="36">
        <f t="shared" si="13"/>
        <v>0</v>
      </c>
      <c r="S282" s="36">
        <f t="shared" si="14"/>
        <v>0</v>
      </c>
    </row>
    <row r="283" spans="1:19" x14ac:dyDescent="0.25">
      <c r="A283" s="101">
        <f>'DETALLE DE CONEXIONES'!P283</f>
        <v>0</v>
      </c>
      <c r="B283" s="36" t="str">
        <f>'DETALLE DE CONEXIONES'!I283</f>
        <v>GPRS</v>
      </c>
      <c r="C283" s="36" t="str">
        <f>'DETALLE DE CONEXIONES'!BB283</f>
        <v>RS</v>
      </c>
      <c r="D283" s="36" t="str">
        <f>'DETALLE DE CONEXIONES'!E283</f>
        <v>internet.itelcel.coXXXGLTE</v>
      </c>
      <c r="E283" s="36">
        <f t="shared" si="12"/>
        <v>26</v>
      </c>
      <c r="F283" s="36">
        <f>IFERROR(LIMPIA('DETALLE DE CONEXIONES'!N283,1),0)</f>
        <v>0</v>
      </c>
      <c r="G283" s="36" t="str">
        <f>LEFT('DETALLE DE CONEXIONES'!BE283,3)</f>
        <v/>
      </c>
      <c r="H283" s="36" t="str">
        <f>RIGHT('DETALLE DE CONEXIONES'!AK283,2)</f>
        <v>-1</v>
      </c>
      <c r="I283" s="36" t="str">
        <f>LEFT('DETALLE DE CONEXIONES'!AK283,3)</f>
        <v>RS;</v>
      </c>
      <c r="J283" s="36" t="str">
        <f>LEFT('DETALLE DE CONEXIONES'!M283,3)</f>
        <v>0mi</v>
      </c>
      <c r="K283" s="36" t="str">
        <f>IF(LEN('DETALLE DE CONEXIONES'!M283)&lt;12,(RIGHT('DETALLE DE CONEXIONES'!M283,5)),(RIGHT('DETALLE DE CONEXIONES'!M283,6)))</f>
        <v xml:space="preserve">min. </v>
      </c>
      <c r="L283" s="36">
        <f>IF(C283="Saliente Local",(IFERROR((LIMPIA(J283,1)),0)),0)</f>
        <v>0</v>
      </c>
      <c r="M283" s="36">
        <f>IF(C283="Saliente Nacional",(IFERROR((LIMPIA(J283,1)),0)),0)</f>
        <v>0</v>
      </c>
      <c r="N283" s="36">
        <f>IF(C283="Saliente Internacional",(IFERROR((LIMPIA(J283,1)),0)),0)</f>
        <v>0</v>
      </c>
      <c r="O283" s="36">
        <f>IF(C283="Saliente Local",(IFERROR((LIMPIA(K283,1)),0)),0)</f>
        <v>0</v>
      </c>
      <c r="P283" s="36">
        <f>IF(C283="Saliente Nacional",(IFERROR((LIMPIA(K283,1)),0)),0)</f>
        <v>0</v>
      </c>
      <c r="Q283" s="36">
        <f>IF(C283="Saliente Internacional",(IFERROR((LIMPIA(K283,1)),0)),0)</f>
        <v>0</v>
      </c>
      <c r="R283" s="36">
        <f t="shared" si="13"/>
        <v>0</v>
      </c>
      <c r="S283" s="36">
        <f t="shared" si="14"/>
        <v>0</v>
      </c>
    </row>
    <row r="284" spans="1:19" x14ac:dyDescent="0.25">
      <c r="A284" s="101">
        <f>'DETALLE DE CONEXIONES'!P284</f>
        <v>0</v>
      </c>
      <c r="B284" s="36" t="str">
        <f>'DETALLE DE CONEXIONES'!I284</f>
        <v>GPRS</v>
      </c>
      <c r="C284" s="36" t="str">
        <f>'DETALLE DE CONEXIONES'!BB284</f>
        <v>MENSAJERO</v>
      </c>
      <c r="D284" s="36" t="str">
        <f>'DETALLE DE CONEXIONES'!E284</f>
        <v>internet.itelcel.coXXXGLTE</v>
      </c>
      <c r="E284" s="36">
        <f t="shared" si="12"/>
        <v>26</v>
      </c>
      <c r="F284" s="36">
        <f>IFERROR(LIMPIA('DETALLE DE CONEXIONES'!N284,1),0)</f>
        <v>0</v>
      </c>
      <c r="G284" s="36" t="str">
        <f>LEFT('DETALLE DE CONEXIONES'!BE284,3)</f>
        <v/>
      </c>
      <c r="H284" s="36" t="str">
        <f>RIGHT('DETALLE DE CONEXIONES'!AK284,2)</f>
        <v>-1</v>
      </c>
      <c r="I284" s="36" t="str">
        <f>LEFT('DETALLE DE CONEXIONES'!AK284,3)</f>
        <v>MEN</v>
      </c>
      <c r="J284" s="36" t="str">
        <f>LEFT('DETALLE DE CONEXIONES'!M284,3)</f>
        <v>0mi</v>
      </c>
      <c r="K284" s="36" t="str">
        <f>IF(LEN('DETALLE DE CONEXIONES'!M284)&lt;12,(RIGHT('DETALLE DE CONEXIONES'!M284,5)),(RIGHT('DETALLE DE CONEXIONES'!M284,6)))</f>
        <v xml:space="preserve">min. </v>
      </c>
      <c r="L284" s="36">
        <f>IF(C284="Saliente Local",(IFERROR((LIMPIA(J284,1)),0)),0)</f>
        <v>0</v>
      </c>
      <c r="M284" s="36">
        <f>IF(C284="Saliente Nacional",(IFERROR((LIMPIA(J284,1)),0)),0)</f>
        <v>0</v>
      </c>
      <c r="N284" s="36">
        <f>IF(C284="Saliente Internacional",(IFERROR((LIMPIA(J284,1)),0)),0)</f>
        <v>0</v>
      </c>
      <c r="O284" s="36">
        <f>IF(C284="Saliente Local",(IFERROR((LIMPIA(K284,1)),0)),0)</f>
        <v>0</v>
      </c>
      <c r="P284" s="36">
        <f>IF(C284="Saliente Nacional",(IFERROR((LIMPIA(K284,1)),0)),0)</f>
        <v>0</v>
      </c>
      <c r="Q284" s="36">
        <f>IF(C284="Saliente Internacional",(IFERROR((LIMPIA(K284,1)),0)),0)</f>
        <v>0</v>
      </c>
      <c r="R284" s="36">
        <f t="shared" si="13"/>
        <v>0</v>
      </c>
      <c r="S284" s="36">
        <f t="shared" si="14"/>
        <v>0</v>
      </c>
    </row>
    <row r="285" spans="1:19" x14ac:dyDescent="0.25">
      <c r="A285" s="101">
        <f>'DETALLE DE CONEXIONES'!P285</f>
        <v>0</v>
      </c>
      <c r="B285" s="36" t="str">
        <f>'DETALLE DE CONEXIONES'!I285</f>
        <v>TRANSFERENCIA</v>
      </c>
      <c r="C285" s="36" t="str">
        <f>'DETALLE DE CONEXIONES'!BB285</f>
        <v>Desvio Nacional</v>
      </c>
      <c r="D285" s="36" t="str">
        <f>'DETALLE DE CONEXIONES'!E285</f>
        <v>999XXX1600</v>
      </c>
      <c r="E285" s="36">
        <f t="shared" si="12"/>
        <v>10</v>
      </c>
      <c r="F285" s="36">
        <f>IFERROR(LIMPIA('DETALLE DE CONEXIONES'!N285,1),0)</f>
        <v>1</v>
      </c>
      <c r="G285" s="36" t="str">
        <f>LEFT('DETALLE DE CONEXIONES'!BE285,3)</f>
        <v>SIU</v>
      </c>
      <c r="H285" s="36" t="str">
        <f>RIGHT('DETALLE DE CONEXIONES'!AK285,2)</f>
        <v/>
      </c>
      <c r="I285" s="36" t="str">
        <f>LEFT('DETALLE DE CONEXIONES'!AK285,3)</f>
        <v/>
      </c>
      <c r="J285" s="36" t="str">
        <f>LEFT('DETALLE DE CONEXIONES'!M285,3)</f>
        <v>0mi</v>
      </c>
      <c r="K285" s="36" t="str">
        <f>IF(LEN('DETALLE DE CONEXIONES'!M285)&lt;12,(RIGHT('DETALLE DE CONEXIONES'!M285,5)),(RIGHT('DETALLE DE CONEXIONES'!M285,6)))</f>
        <v>3seg.</v>
      </c>
      <c r="L285" s="36">
        <f>IF(C285="Saliente Local",(IFERROR((LIMPIA(J285,1)),0)),0)</f>
        <v>0</v>
      </c>
      <c r="M285" s="36">
        <f>IF(C285="Saliente Nacional",(IFERROR((LIMPIA(J285,1)),0)),0)</f>
        <v>0</v>
      </c>
      <c r="N285" s="36">
        <f>IF(C285="Saliente Internacional",(IFERROR((LIMPIA(J285,1)),0)),0)</f>
        <v>0</v>
      </c>
      <c r="O285" s="36">
        <f>IF(C285="Saliente Local",(IFERROR((LIMPIA(K285,1)),0)),0)</f>
        <v>0</v>
      </c>
      <c r="P285" s="36">
        <f>IF(C285="Saliente Nacional",(IFERROR((LIMPIA(K285,1)),0)),0)</f>
        <v>0</v>
      </c>
      <c r="Q285" s="36">
        <f>IF(C285="Saliente Internacional",(IFERROR((LIMPIA(K285,1)),0)),0)</f>
        <v>0</v>
      </c>
      <c r="R285" s="36">
        <f t="shared" si="13"/>
        <v>0</v>
      </c>
      <c r="S285" s="36">
        <f t="shared" si="14"/>
        <v>0</v>
      </c>
    </row>
    <row r="286" spans="1:19" x14ac:dyDescent="0.25">
      <c r="A286" s="101">
        <f>'DETALLE DE CONEXIONES'!P286</f>
        <v>0</v>
      </c>
      <c r="B286" s="36" t="str">
        <f>'DETALLE DE CONEXIONES'!I286</f>
        <v>ENTRANTE</v>
      </c>
      <c r="C286" s="36" t="str">
        <f>'DETALLE DE CONEXIONES'!BB286</f>
        <v>Entrante Local</v>
      </c>
      <c r="D286" s="36" t="str">
        <f>'DETALLE DE CONEXIONES'!E286</f>
        <v>999XXX1600</v>
      </c>
      <c r="E286" s="36">
        <f t="shared" si="12"/>
        <v>10</v>
      </c>
      <c r="F286" s="36">
        <f>IFERROR(LIMPIA('DETALLE DE CONEXIONES'!N286,1),0)</f>
        <v>3</v>
      </c>
      <c r="G286" s="36" t="str">
        <f>LEFT('DETALLE DE CONEXIONES'!BE286,3)</f>
        <v>NOF</v>
      </c>
      <c r="H286" s="36" t="str">
        <f>RIGHT('DETALLE DE CONEXIONES'!AK286,2)</f>
        <v/>
      </c>
      <c r="I286" s="36" t="str">
        <f>LEFT('DETALLE DE CONEXIONES'!AK286,3)</f>
        <v/>
      </c>
      <c r="J286" s="36" t="str">
        <f>LEFT('DETALLE DE CONEXIONES'!M286,3)</f>
        <v>2mi</v>
      </c>
      <c r="K286" s="36" t="str">
        <f>IF(LEN('DETALLE DE CONEXIONES'!M286)&lt;12,(RIGHT('DETALLE DE CONEXIONES'!M286,5)),(RIGHT('DETALLE DE CONEXIONES'!M286,6)))</f>
        <v>33seg.</v>
      </c>
      <c r="L286" s="36">
        <f>IF(C286="Saliente Local",(IFERROR((LIMPIA(J286,1)),0)),0)</f>
        <v>0</v>
      </c>
      <c r="M286" s="36">
        <f>IF(C286="Saliente Nacional",(IFERROR((LIMPIA(J286,1)),0)),0)</f>
        <v>0</v>
      </c>
      <c r="N286" s="36">
        <f>IF(C286="Saliente Internacional",(IFERROR((LIMPIA(J286,1)),0)),0)</f>
        <v>0</v>
      </c>
      <c r="O286" s="36">
        <f>IF(C286="Saliente Local",(IFERROR((LIMPIA(K286,1)),0)),0)</f>
        <v>0</v>
      </c>
      <c r="P286" s="36">
        <f>IF(C286="Saliente Nacional",(IFERROR((LIMPIA(K286,1)),0)),0)</f>
        <v>0</v>
      </c>
      <c r="Q286" s="36">
        <f>IF(C286="Saliente Internacional",(IFERROR((LIMPIA(K286,1)),0)),0)</f>
        <v>0</v>
      </c>
      <c r="R286" s="36">
        <f t="shared" si="13"/>
        <v>0</v>
      </c>
      <c r="S286" s="36">
        <f t="shared" si="14"/>
        <v>0</v>
      </c>
    </row>
    <row r="287" spans="1:19" x14ac:dyDescent="0.25">
      <c r="A287" s="101">
        <f>'DETALLE DE CONEXIONES'!P287</f>
        <v>0</v>
      </c>
      <c r="B287" s="36" t="str">
        <f>'DETALLE DE CONEXIONES'!I287</f>
        <v>GPRS</v>
      </c>
      <c r="C287" s="36" t="str">
        <f>'DETALLE DE CONEXIONES'!BB287</f>
        <v>RS</v>
      </c>
      <c r="D287" s="36" t="str">
        <f>'DETALLE DE CONEXIONES'!E287</f>
        <v>internet.itelcel.coXXXGLTE</v>
      </c>
      <c r="E287" s="36">
        <f t="shared" si="12"/>
        <v>26</v>
      </c>
      <c r="F287" s="36">
        <f>IFERROR(LIMPIA('DETALLE DE CONEXIONES'!N287,1),0)</f>
        <v>0</v>
      </c>
      <c r="G287" s="36" t="str">
        <f>LEFT('DETALLE DE CONEXIONES'!BE287,3)</f>
        <v/>
      </c>
      <c r="H287" s="36" t="str">
        <f>RIGHT('DETALLE DE CONEXIONES'!AK287,2)</f>
        <v>-1</v>
      </c>
      <c r="I287" s="36" t="str">
        <f>LEFT('DETALLE DE CONEXIONES'!AK287,3)</f>
        <v>RS;</v>
      </c>
      <c r="J287" s="36" t="str">
        <f>LEFT('DETALLE DE CONEXIONES'!M287,3)</f>
        <v>0mi</v>
      </c>
      <c r="K287" s="36" t="str">
        <f>IF(LEN('DETALLE DE CONEXIONES'!M287)&lt;12,(RIGHT('DETALLE DE CONEXIONES'!M287,5)),(RIGHT('DETALLE DE CONEXIONES'!M287,6)))</f>
        <v xml:space="preserve">min. </v>
      </c>
      <c r="L287" s="36">
        <f>IF(C287="Saliente Local",(IFERROR((LIMPIA(J287,1)),0)),0)</f>
        <v>0</v>
      </c>
      <c r="M287" s="36">
        <f>IF(C287="Saliente Nacional",(IFERROR((LIMPIA(J287,1)),0)),0)</f>
        <v>0</v>
      </c>
      <c r="N287" s="36">
        <f>IF(C287="Saliente Internacional",(IFERROR((LIMPIA(J287,1)),0)),0)</f>
        <v>0</v>
      </c>
      <c r="O287" s="36">
        <f>IF(C287="Saliente Local",(IFERROR((LIMPIA(K287,1)),0)),0)</f>
        <v>0</v>
      </c>
      <c r="P287" s="36">
        <f>IF(C287="Saliente Nacional",(IFERROR((LIMPIA(K287,1)),0)),0)</f>
        <v>0</v>
      </c>
      <c r="Q287" s="36">
        <f>IF(C287="Saliente Internacional",(IFERROR((LIMPIA(K287,1)),0)),0)</f>
        <v>0</v>
      </c>
      <c r="R287" s="36">
        <f t="shared" si="13"/>
        <v>0</v>
      </c>
      <c r="S287" s="36">
        <f t="shared" si="14"/>
        <v>0</v>
      </c>
    </row>
    <row r="288" spans="1:19" x14ac:dyDescent="0.25">
      <c r="A288" s="101">
        <f>'DETALLE DE CONEXIONES'!P288</f>
        <v>0</v>
      </c>
      <c r="B288" s="36" t="str">
        <f>'DETALLE DE CONEXIONES'!I288</f>
        <v>GPRS</v>
      </c>
      <c r="C288" s="36" t="str">
        <f>'DETALLE DE CONEXIONES'!BB288</f>
        <v>MENSAJERO</v>
      </c>
      <c r="D288" s="36" t="str">
        <f>'DETALLE DE CONEXIONES'!E288</f>
        <v>internet.itelcel.coXXXGLTE</v>
      </c>
      <c r="E288" s="36">
        <f t="shared" si="12"/>
        <v>26</v>
      </c>
      <c r="F288" s="36">
        <f>IFERROR(LIMPIA('DETALLE DE CONEXIONES'!N288,1),0)</f>
        <v>0</v>
      </c>
      <c r="G288" s="36" t="str">
        <f>LEFT('DETALLE DE CONEXIONES'!BE288,3)</f>
        <v/>
      </c>
      <c r="H288" s="36" t="str">
        <f>RIGHT('DETALLE DE CONEXIONES'!AK288,2)</f>
        <v>-1</v>
      </c>
      <c r="I288" s="36" t="str">
        <f>LEFT('DETALLE DE CONEXIONES'!AK288,3)</f>
        <v>MEN</v>
      </c>
      <c r="J288" s="36" t="str">
        <f>LEFT('DETALLE DE CONEXIONES'!M288,3)</f>
        <v>0mi</v>
      </c>
      <c r="K288" s="36" t="str">
        <f>IF(LEN('DETALLE DE CONEXIONES'!M288)&lt;12,(RIGHT('DETALLE DE CONEXIONES'!M288,5)),(RIGHT('DETALLE DE CONEXIONES'!M288,6)))</f>
        <v xml:space="preserve">min. </v>
      </c>
      <c r="L288" s="36">
        <f>IF(C288="Saliente Local",(IFERROR((LIMPIA(J288,1)),0)),0)</f>
        <v>0</v>
      </c>
      <c r="M288" s="36">
        <f>IF(C288="Saliente Nacional",(IFERROR((LIMPIA(J288,1)),0)),0)</f>
        <v>0</v>
      </c>
      <c r="N288" s="36">
        <f>IF(C288="Saliente Internacional",(IFERROR((LIMPIA(J288,1)),0)),0)</f>
        <v>0</v>
      </c>
      <c r="O288" s="36">
        <f>IF(C288="Saliente Local",(IFERROR((LIMPIA(K288,1)),0)),0)</f>
        <v>0</v>
      </c>
      <c r="P288" s="36">
        <f>IF(C288="Saliente Nacional",(IFERROR((LIMPIA(K288,1)),0)),0)</f>
        <v>0</v>
      </c>
      <c r="Q288" s="36">
        <f>IF(C288="Saliente Internacional",(IFERROR((LIMPIA(K288,1)),0)),0)</f>
        <v>0</v>
      </c>
      <c r="R288" s="36">
        <f t="shared" si="13"/>
        <v>0</v>
      </c>
      <c r="S288" s="36">
        <f t="shared" si="14"/>
        <v>0</v>
      </c>
    </row>
    <row r="289" spans="1:19" x14ac:dyDescent="0.25">
      <c r="A289" s="101">
        <f>'DETALLE DE CONEXIONES'!P289</f>
        <v>0</v>
      </c>
      <c r="B289" s="36" t="str">
        <f>'DETALLE DE CONEXIONES'!I289</f>
        <v>GPRS</v>
      </c>
      <c r="C289" s="36" t="str">
        <f>'DETALLE DE CONEXIONES'!BB289</f>
        <v>MENSAJERO</v>
      </c>
      <c r="D289" s="36" t="str">
        <f>'DETALLE DE CONEXIONES'!E289</f>
        <v>internet.itelcel.coXXXGLTE</v>
      </c>
      <c r="E289" s="36">
        <f t="shared" si="12"/>
        <v>26</v>
      </c>
      <c r="F289" s="36">
        <f>IFERROR(LIMPIA('DETALLE DE CONEXIONES'!N289,1),0)</f>
        <v>0</v>
      </c>
      <c r="G289" s="36" t="str">
        <f>LEFT('DETALLE DE CONEXIONES'!BE289,3)</f>
        <v/>
      </c>
      <c r="H289" s="36" t="str">
        <f>RIGHT('DETALLE DE CONEXIONES'!AK289,2)</f>
        <v>-1</v>
      </c>
      <c r="I289" s="36" t="str">
        <f>LEFT('DETALLE DE CONEXIONES'!AK289,3)</f>
        <v>MEN</v>
      </c>
      <c r="J289" s="36" t="str">
        <f>LEFT('DETALLE DE CONEXIONES'!M289,3)</f>
        <v>0mi</v>
      </c>
      <c r="K289" s="36" t="str">
        <f>IF(LEN('DETALLE DE CONEXIONES'!M289)&lt;12,(RIGHT('DETALLE DE CONEXIONES'!M289,5)),(RIGHT('DETALLE DE CONEXIONES'!M289,6)))</f>
        <v xml:space="preserve">min. </v>
      </c>
      <c r="L289" s="36">
        <f>IF(C289="Saliente Local",(IFERROR((LIMPIA(J289,1)),0)),0)</f>
        <v>0</v>
      </c>
      <c r="M289" s="36">
        <f>IF(C289="Saliente Nacional",(IFERROR((LIMPIA(J289,1)),0)),0)</f>
        <v>0</v>
      </c>
      <c r="N289" s="36">
        <f>IF(C289="Saliente Internacional",(IFERROR((LIMPIA(J289,1)),0)),0)</f>
        <v>0</v>
      </c>
      <c r="O289" s="36">
        <f>IF(C289="Saliente Local",(IFERROR((LIMPIA(K289,1)),0)),0)</f>
        <v>0</v>
      </c>
      <c r="P289" s="36">
        <f>IF(C289="Saliente Nacional",(IFERROR((LIMPIA(K289,1)),0)),0)</f>
        <v>0</v>
      </c>
      <c r="Q289" s="36">
        <f>IF(C289="Saliente Internacional",(IFERROR((LIMPIA(K289,1)),0)),0)</f>
        <v>0</v>
      </c>
      <c r="R289" s="36">
        <f t="shared" si="13"/>
        <v>0</v>
      </c>
      <c r="S289" s="36">
        <f t="shared" si="14"/>
        <v>0</v>
      </c>
    </row>
    <row r="290" spans="1:19" x14ac:dyDescent="0.25">
      <c r="A290" s="101">
        <f>'DETALLE DE CONEXIONES'!P290</f>
        <v>0</v>
      </c>
      <c r="B290" s="36" t="str">
        <f>'DETALLE DE CONEXIONES'!I290</f>
        <v>GPRS</v>
      </c>
      <c r="C290" s="36" t="str">
        <f>'DETALLE DE CONEXIONES'!BB290</f>
        <v>RS</v>
      </c>
      <c r="D290" s="36" t="str">
        <f>'DETALLE DE CONEXIONES'!E290</f>
        <v>internet.itelcel.coXXXGLTE</v>
      </c>
      <c r="E290" s="36">
        <f t="shared" si="12"/>
        <v>26</v>
      </c>
      <c r="F290" s="36">
        <f>IFERROR(LIMPIA('DETALLE DE CONEXIONES'!N290,1),0)</f>
        <v>0</v>
      </c>
      <c r="G290" s="36" t="str">
        <f>LEFT('DETALLE DE CONEXIONES'!BE290,3)</f>
        <v/>
      </c>
      <c r="H290" s="36" t="str">
        <f>RIGHT('DETALLE DE CONEXIONES'!AK290,2)</f>
        <v>-1</v>
      </c>
      <c r="I290" s="36" t="str">
        <f>LEFT('DETALLE DE CONEXIONES'!AK290,3)</f>
        <v>RS;</v>
      </c>
      <c r="J290" s="36" t="str">
        <f>LEFT('DETALLE DE CONEXIONES'!M290,3)</f>
        <v>0mi</v>
      </c>
      <c r="K290" s="36" t="str">
        <f>IF(LEN('DETALLE DE CONEXIONES'!M290)&lt;12,(RIGHT('DETALLE DE CONEXIONES'!M290,5)),(RIGHT('DETALLE DE CONEXIONES'!M290,6)))</f>
        <v xml:space="preserve">min. </v>
      </c>
      <c r="L290" s="36">
        <f>IF(C290="Saliente Local",(IFERROR((LIMPIA(J290,1)),0)),0)</f>
        <v>0</v>
      </c>
      <c r="M290" s="36">
        <f>IF(C290="Saliente Nacional",(IFERROR((LIMPIA(J290,1)),0)),0)</f>
        <v>0</v>
      </c>
      <c r="N290" s="36">
        <f>IF(C290="Saliente Internacional",(IFERROR((LIMPIA(J290,1)),0)),0)</f>
        <v>0</v>
      </c>
      <c r="O290" s="36">
        <f>IF(C290="Saliente Local",(IFERROR((LIMPIA(K290,1)),0)),0)</f>
        <v>0</v>
      </c>
      <c r="P290" s="36">
        <f>IF(C290="Saliente Nacional",(IFERROR((LIMPIA(K290,1)),0)),0)</f>
        <v>0</v>
      </c>
      <c r="Q290" s="36">
        <f>IF(C290="Saliente Internacional",(IFERROR((LIMPIA(K290,1)),0)),0)</f>
        <v>0</v>
      </c>
      <c r="R290" s="36">
        <f t="shared" si="13"/>
        <v>0</v>
      </c>
      <c r="S290" s="36">
        <f t="shared" si="14"/>
        <v>0</v>
      </c>
    </row>
    <row r="291" spans="1:19" x14ac:dyDescent="0.25">
      <c r="A291" s="101">
        <f>'DETALLE DE CONEXIONES'!P291</f>
        <v>0</v>
      </c>
      <c r="B291" s="36" t="str">
        <f>'DETALLE DE CONEXIONES'!I291</f>
        <v>TRANSFERENCIA</v>
      </c>
      <c r="C291" s="36" t="str">
        <f>'DETALLE DE CONEXIONES'!BB291</f>
        <v>Desvio Nacional</v>
      </c>
      <c r="D291" s="36" t="str">
        <f>'DETALLE DE CONEXIONES'!E291</f>
        <v>999XXX1600</v>
      </c>
      <c r="E291" s="36">
        <f t="shared" si="12"/>
        <v>10</v>
      </c>
      <c r="F291" s="36">
        <f>IFERROR(LIMPIA('DETALLE DE CONEXIONES'!N291,1),0)</f>
        <v>1</v>
      </c>
      <c r="G291" s="36" t="str">
        <f>LEFT('DETALLE DE CONEXIONES'!BE291,3)</f>
        <v>SIU</v>
      </c>
      <c r="H291" s="36" t="str">
        <f>RIGHT('DETALLE DE CONEXIONES'!AK291,2)</f>
        <v/>
      </c>
      <c r="I291" s="36" t="str">
        <f>LEFT('DETALLE DE CONEXIONES'!AK291,3)</f>
        <v/>
      </c>
      <c r="J291" s="36" t="str">
        <f>LEFT('DETALLE DE CONEXIONES'!M291,3)</f>
        <v>0mi</v>
      </c>
      <c r="K291" s="36" t="str">
        <f>IF(LEN('DETALLE DE CONEXIONES'!M291)&lt;12,(RIGHT('DETALLE DE CONEXIONES'!M291,5)),(RIGHT('DETALLE DE CONEXIONES'!M291,6)))</f>
        <v>3seg.</v>
      </c>
      <c r="L291" s="36">
        <f>IF(C291="Saliente Local",(IFERROR((LIMPIA(J291,1)),0)),0)</f>
        <v>0</v>
      </c>
      <c r="M291" s="36">
        <f>IF(C291="Saliente Nacional",(IFERROR((LIMPIA(J291,1)),0)),0)</f>
        <v>0</v>
      </c>
      <c r="N291" s="36">
        <f>IF(C291="Saliente Internacional",(IFERROR((LIMPIA(J291,1)),0)),0)</f>
        <v>0</v>
      </c>
      <c r="O291" s="36">
        <f>IF(C291="Saliente Local",(IFERROR((LIMPIA(K291,1)),0)),0)</f>
        <v>0</v>
      </c>
      <c r="P291" s="36">
        <f>IF(C291="Saliente Nacional",(IFERROR((LIMPIA(K291,1)),0)),0)</f>
        <v>0</v>
      </c>
      <c r="Q291" s="36">
        <f>IF(C291="Saliente Internacional",(IFERROR((LIMPIA(K291,1)),0)),0)</f>
        <v>0</v>
      </c>
      <c r="R291" s="36">
        <f t="shared" si="13"/>
        <v>0</v>
      </c>
      <c r="S291" s="36">
        <f t="shared" si="14"/>
        <v>0</v>
      </c>
    </row>
    <row r="292" spans="1:19" x14ac:dyDescent="0.25">
      <c r="A292" s="101">
        <f>'DETALLE DE CONEXIONES'!P292</f>
        <v>0</v>
      </c>
      <c r="B292" s="36" t="str">
        <f>'DETALLE DE CONEXIONES'!I292</f>
        <v>TRANSFERENCIA</v>
      </c>
      <c r="C292" s="36" t="str">
        <f>'DETALLE DE CONEXIONES'!BB292</f>
        <v>Desvio Nacional</v>
      </c>
      <c r="D292" s="36" t="str">
        <f>'DETALLE DE CONEXIONES'!E292</f>
        <v>999XXX1600</v>
      </c>
      <c r="E292" s="36">
        <f t="shared" si="12"/>
        <v>10</v>
      </c>
      <c r="F292" s="36">
        <f>IFERROR(LIMPIA('DETALLE DE CONEXIONES'!N292,1),0)</f>
        <v>1</v>
      </c>
      <c r="G292" s="36" t="str">
        <f>LEFT('DETALLE DE CONEXIONES'!BE292,3)</f>
        <v>SIU</v>
      </c>
      <c r="H292" s="36" t="str">
        <f>RIGHT('DETALLE DE CONEXIONES'!AK292,2)</f>
        <v/>
      </c>
      <c r="I292" s="36" t="str">
        <f>LEFT('DETALLE DE CONEXIONES'!AK292,3)</f>
        <v/>
      </c>
      <c r="J292" s="36" t="str">
        <f>LEFT('DETALLE DE CONEXIONES'!M292,3)</f>
        <v>0mi</v>
      </c>
      <c r="K292" s="36" t="str">
        <f>IF(LEN('DETALLE DE CONEXIONES'!M292)&lt;12,(RIGHT('DETALLE DE CONEXIONES'!M292,5)),(RIGHT('DETALLE DE CONEXIONES'!M292,6)))</f>
        <v>4seg.</v>
      </c>
      <c r="L292" s="36">
        <f>IF(C292="Saliente Local",(IFERROR((LIMPIA(J292,1)),0)),0)</f>
        <v>0</v>
      </c>
      <c r="M292" s="36">
        <f>IF(C292="Saliente Nacional",(IFERROR((LIMPIA(J292,1)),0)),0)</f>
        <v>0</v>
      </c>
      <c r="N292" s="36">
        <f>IF(C292="Saliente Internacional",(IFERROR((LIMPIA(J292,1)),0)),0)</f>
        <v>0</v>
      </c>
      <c r="O292" s="36">
        <f>IF(C292="Saliente Local",(IFERROR((LIMPIA(K292,1)),0)),0)</f>
        <v>0</v>
      </c>
      <c r="P292" s="36">
        <f>IF(C292="Saliente Nacional",(IFERROR((LIMPIA(K292,1)),0)),0)</f>
        <v>0</v>
      </c>
      <c r="Q292" s="36">
        <f>IF(C292="Saliente Internacional",(IFERROR((LIMPIA(K292,1)),0)),0)</f>
        <v>0</v>
      </c>
      <c r="R292" s="36">
        <f t="shared" si="13"/>
        <v>0</v>
      </c>
      <c r="S292" s="36">
        <f t="shared" si="14"/>
        <v>0</v>
      </c>
    </row>
    <row r="293" spans="1:19" x14ac:dyDescent="0.25">
      <c r="A293" s="101">
        <f>'DETALLE DE CONEXIONES'!P293</f>
        <v>0</v>
      </c>
      <c r="B293" s="36" t="str">
        <f>'DETALLE DE CONEXIONES'!I293</f>
        <v>TRANSFERENCIA</v>
      </c>
      <c r="C293" s="36" t="str">
        <f>'DETALLE DE CONEXIONES'!BB293</f>
        <v>Desvio Nacional</v>
      </c>
      <c r="D293" s="36" t="str">
        <f>'DETALLE DE CONEXIONES'!E293</f>
        <v>999XXX1600</v>
      </c>
      <c r="E293" s="36">
        <f t="shared" si="12"/>
        <v>10</v>
      </c>
      <c r="F293" s="36">
        <f>IFERROR(LIMPIA('DETALLE DE CONEXIONES'!N293,1),0)</f>
        <v>1</v>
      </c>
      <c r="G293" s="36" t="str">
        <f>LEFT('DETALLE DE CONEXIONES'!BE293,3)</f>
        <v>SIU</v>
      </c>
      <c r="H293" s="36" t="str">
        <f>RIGHT('DETALLE DE CONEXIONES'!AK293,2)</f>
        <v/>
      </c>
      <c r="I293" s="36" t="str">
        <f>LEFT('DETALLE DE CONEXIONES'!AK293,3)</f>
        <v/>
      </c>
      <c r="J293" s="36" t="str">
        <f>LEFT('DETALLE DE CONEXIONES'!M293,3)</f>
        <v>0mi</v>
      </c>
      <c r="K293" s="36" t="str">
        <f>IF(LEN('DETALLE DE CONEXIONES'!M293)&lt;12,(RIGHT('DETALLE DE CONEXIONES'!M293,5)),(RIGHT('DETALLE DE CONEXIONES'!M293,6)))</f>
        <v>1seg.</v>
      </c>
      <c r="L293" s="36">
        <f>IF(C293="Saliente Local",(IFERROR((LIMPIA(J293,1)),0)),0)</f>
        <v>0</v>
      </c>
      <c r="M293" s="36">
        <f>IF(C293="Saliente Nacional",(IFERROR((LIMPIA(J293,1)),0)),0)</f>
        <v>0</v>
      </c>
      <c r="N293" s="36">
        <f>IF(C293="Saliente Internacional",(IFERROR((LIMPIA(J293,1)),0)),0)</f>
        <v>0</v>
      </c>
      <c r="O293" s="36">
        <f>IF(C293="Saliente Local",(IFERROR((LIMPIA(K293,1)),0)),0)</f>
        <v>0</v>
      </c>
      <c r="P293" s="36">
        <f>IF(C293="Saliente Nacional",(IFERROR((LIMPIA(K293,1)),0)),0)</f>
        <v>0</v>
      </c>
      <c r="Q293" s="36">
        <f>IF(C293="Saliente Internacional",(IFERROR((LIMPIA(K293,1)),0)),0)</f>
        <v>0</v>
      </c>
      <c r="R293" s="36">
        <f t="shared" si="13"/>
        <v>0</v>
      </c>
      <c r="S293" s="36">
        <f t="shared" si="14"/>
        <v>0</v>
      </c>
    </row>
    <row r="294" spans="1:19" x14ac:dyDescent="0.25">
      <c r="A294" s="101">
        <f>'DETALLE DE CONEXIONES'!P294</f>
        <v>0</v>
      </c>
      <c r="B294" s="36" t="str">
        <f>'DETALLE DE CONEXIONES'!I294</f>
        <v>ENTRANTE</v>
      </c>
      <c r="C294" s="36" t="str">
        <f>'DETALLE DE CONEXIONES'!BB294</f>
        <v>Entrante Local</v>
      </c>
      <c r="D294" s="36" t="str">
        <f>'DETALLE DE CONEXIONES'!E294</f>
        <v>999XXX1600</v>
      </c>
      <c r="E294" s="36">
        <f t="shared" si="12"/>
        <v>10</v>
      </c>
      <c r="F294" s="36">
        <f>IFERROR(LIMPIA('DETALLE DE CONEXIONES'!N294,1),0)</f>
        <v>8</v>
      </c>
      <c r="G294" s="36" t="str">
        <f>LEFT('DETALLE DE CONEXIONES'!BE294,3)</f>
        <v>NOF</v>
      </c>
      <c r="H294" s="36" t="str">
        <f>RIGHT('DETALLE DE CONEXIONES'!AK294,2)</f>
        <v/>
      </c>
      <c r="I294" s="36" t="str">
        <f>LEFT('DETALLE DE CONEXIONES'!AK294,3)</f>
        <v/>
      </c>
      <c r="J294" s="36" t="str">
        <f>LEFT('DETALLE DE CONEXIONES'!M294,3)</f>
        <v>7mi</v>
      </c>
      <c r="K294" s="36" t="str">
        <f>IF(LEN('DETALLE DE CONEXIONES'!M294)&lt;12,(RIGHT('DETALLE DE CONEXIONES'!M294,5)),(RIGHT('DETALLE DE CONEXIONES'!M294,6)))</f>
        <v>12seg.</v>
      </c>
      <c r="L294" s="36">
        <f>IF(C294="Saliente Local",(IFERROR((LIMPIA(J294,1)),0)),0)</f>
        <v>0</v>
      </c>
      <c r="M294" s="36">
        <f>IF(C294="Saliente Nacional",(IFERROR((LIMPIA(J294,1)),0)),0)</f>
        <v>0</v>
      </c>
      <c r="N294" s="36">
        <f>IF(C294="Saliente Internacional",(IFERROR((LIMPIA(J294,1)),0)),0)</f>
        <v>0</v>
      </c>
      <c r="O294" s="36">
        <f>IF(C294="Saliente Local",(IFERROR((LIMPIA(K294,1)),0)),0)</f>
        <v>0</v>
      </c>
      <c r="P294" s="36">
        <f>IF(C294="Saliente Nacional",(IFERROR((LIMPIA(K294,1)),0)),0)</f>
        <v>0</v>
      </c>
      <c r="Q294" s="36">
        <f>IF(C294="Saliente Internacional",(IFERROR((LIMPIA(K294,1)),0)),0)</f>
        <v>0</v>
      </c>
      <c r="R294" s="36">
        <f t="shared" si="13"/>
        <v>0</v>
      </c>
      <c r="S294" s="36">
        <f t="shared" si="14"/>
        <v>0</v>
      </c>
    </row>
    <row r="295" spans="1:19" x14ac:dyDescent="0.25">
      <c r="A295" s="101">
        <f>'DETALLE DE CONEXIONES'!P295</f>
        <v>0</v>
      </c>
      <c r="B295" s="36" t="str">
        <f>'DETALLE DE CONEXIONES'!I295</f>
        <v>GPRS</v>
      </c>
      <c r="C295" s="36" t="str">
        <f>'DETALLE DE CONEXIONES'!BB295</f>
        <v>RS</v>
      </c>
      <c r="D295" s="36" t="str">
        <f>'DETALLE DE CONEXIONES'!E295</f>
        <v>internet.itelcel.coXXXGLTE</v>
      </c>
      <c r="E295" s="36">
        <f t="shared" si="12"/>
        <v>26</v>
      </c>
      <c r="F295" s="36">
        <f>IFERROR(LIMPIA('DETALLE DE CONEXIONES'!N295,1),0)</f>
        <v>0</v>
      </c>
      <c r="G295" s="36" t="str">
        <f>LEFT('DETALLE DE CONEXIONES'!BE295,3)</f>
        <v/>
      </c>
      <c r="H295" s="36" t="str">
        <f>RIGHT('DETALLE DE CONEXIONES'!AK295,2)</f>
        <v>-1</v>
      </c>
      <c r="I295" s="36" t="str">
        <f>LEFT('DETALLE DE CONEXIONES'!AK295,3)</f>
        <v>RS;</v>
      </c>
      <c r="J295" s="36" t="str">
        <f>LEFT('DETALLE DE CONEXIONES'!M295,3)</f>
        <v>0mi</v>
      </c>
      <c r="K295" s="36" t="str">
        <f>IF(LEN('DETALLE DE CONEXIONES'!M295)&lt;12,(RIGHT('DETALLE DE CONEXIONES'!M295,5)),(RIGHT('DETALLE DE CONEXIONES'!M295,6)))</f>
        <v xml:space="preserve">min. </v>
      </c>
      <c r="L295" s="36">
        <f>IF(C295="Saliente Local",(IFERROR((LIMPIA(J295,1)),0)),0)</f>
        <v>0</v>
      </c>
      <c r="M295" s="36">
        <f>IF(C295="Saliente Nacional",(IFERROR((LIMPIA(J295,1)),0)),0)</f>
        <v>0</v>
      </c>
      <c r="N295" s="36">
        <f>IF(C295="Saliente Internacional",(IFERROR((LIMPIA(J295,1)),0)),0)</f>
        <v>0</v>
      </c>
      <c r="O295" s="36">
        <f>IF(C295="Saliente Local",(IFERROR((LIMPIA(K295,1)),0)),0)</f>
        <v>0</v>
      </c>
      <c r="P295" s="36">
        <f>IF(C295="Saliente Nacional",(IFERROR((LIMPIA(K295,1)),0)),0)</f>
        <v>0</v>
      </c>
      <c r="Q295" s="36">
        <f>IF(C295="Saliente Internacional",(IFERROR((LIMPIA(K295,1)),0)),0)</f>
        <v>0</v>
      </c>
      <c r="R295" s="36">
        <f t="shared" si="13"/>
        <v>0</v>
      </c>
      <c r="S295" s="36">
        <f t="shared" si="14"/>
        <v>0</v>
      </c>
    </row>
    <row r="296" spans="1:19" x14ac:dyDescent="0.25">
      <c r="A296" s="101">
        <f>'DETALLE DE CONEXIONES'!P296</f>
        <v>0</v>
      </c>
      <c r="B296" s="36" t="str">
        <f>'DETALLE DE CONEXIONES'!I296</f>
        <v>GPRS</v>
      </c>
      <c r="C296" s="36" t="str">
        <f>'DETALLE DE CONEXIONES'!BB296</f>
        <v>MENSAJERO</v>
      </c>
      <c r="D296" s="36" t="str">
        <f>'DETALLE DE CONEXIONES'!E296</f>
        <v>internet.itelcel.coXXXGLTE</v>
      </c>
      <c r="E296" s="36">
        <f t="shared" si="12"/>
        <v>26</v>
      </c>
      <c r="F296" s="36">
        <f>IFERROR(LIMPIA('DETALLE DE CONEXIONES'!N296,1),0)</f>
        <v>0</v>
      </c>
      <c r="G296" s="36" t="str">
        <f>LEFT('DETALLE DE CONEXIONES'!BE296,3)</f>
        <v/>
      </c>
      <c r="H296" s="36" t="str">
        <f>RIGHT('DETALLE DE CONEXIONES'!AK296,2)</f>
        <v>-1</v>
      </c>
      <c r="I296" s="36" t="str">
        <f>LEFT('DETALLE DE CONEXIONES'!AK296,3)</f>
        <v>MEN</v>
      </c>
      <c r="J296" s="36" t="str">
        <f>LEFT('DETALLE DE CONEXIONES'!M296,3)</f>
        <v>0mi</v>
      </c>
      <c r="K296" s="36" t="str">
        <f>IF(LEN('DETALLE DE CONEXIONES'!M296)&lt;12,(RIGHT('DETALLE DE CONEXIONES'!M296,5)),(RIGHT('DETALLE DE CONEXIONES'!M296,6)))</f>
        <v xml:space="preserve">min. </v>
      </c>
      <c r="L296" s="36">
        <f>IF(C296="Saliente Local",(IFERROR((LIMPIA(J296,1)),0)),0)</f>
        <v>0</v>
      </c>
      <c r="M296" s="36">
        <f>IF(C296="Saliente Nacional",(IFERROR((LIMPIA(J296,1)),0)),0)</f>
        <v>0</v>
      </c>
      <c r="N296" s="36">
        <f>IF(C296="Saliente Internacional",(IFERROR((LIMPIA(J296,1)),0)),0)</f>
        <v>0</v>
      </c>
      <c r="O296" s="36">
        <f>IF(C296="Saliente Local",(IFERROR((LIMPIA(K296,1)),0)),0)</f>
        <v>0</v>
      </c>
      <c r="P296" s="36">
        <f>IF(C296="Saliente Nacional",(IFERROR((LIMPIA(K296,1)),0)),0)</f>
        <v>0</v>
      </c>
      <c r="Q296" s="36">
        <f>IF(C296="Saliente Internacional",(IFERROR((LIMPIA(K296,1)),0)),0)</f>
        <v>0</v>
      </c>
      <c r="R296" s="36">
        <f t="shared" si="13"/>
        <v>0</v>
      </c>
      <c r="S296" s="36">
        <f t="shared" si="14"/>
        <v>0</v>
      </c>
    </row>
    <row r="297" spans="1:19" x14ac:dyDescent="0.25">
      <c r="A297" s="101">
        <f>'DETALLE DE CONEXIONES'!P297</f>
        <v>0</v>
      </c>
      <c r="B297" s="36" t="str">
        <f>'DETALLE DE CONEXIONES'!I297</f>
        <v>ENTRANTE</v>
      </c>
      <c r="C297" s="36" t="str">
        <f>'DETALLE DE CONEXIONES'!BB297</f>
        <v>Entrante Local</v>
      </c>
      <c r="D297" s="36" t="str">
        <f>'DETALLE DE CONEXIONES'!E297</f>
        <v>999XXX1600</v>
      </c>
      <c r="E297" s="36">
        <f t="shared" si="12"/>
        <v>10</v>
      </c>
      <c r="F297" s="36">
        <f>IFERROR(LIMPIA('DETALLE DE CONEXIONES'!N297,1),0)</f>
        <v>3</v>
      </c>
      <c r="G297" s="36" t="str">
        <f>LEFT('DETALLE DE CONEXIONES'!BE297,3)</f>
        <v>NOF</v>
      </c>
      <c r="H297" s="36" t="str">
        <f>RIGHT('DETALLE DE CONEXIONES'!AK297,2)</f>
        <v/>
      </c>
      <c r="I297" s="36" t="str">
        <f>LEFT('DETALLE DE CONEXIONES'!AK297,3)</f>
        <v/>
      </c>
      <c r="J297" s="36" t="str">
        <f>LEFT('DETALLE DE CONEXIONES'!M297,3)</f>
        <v>2mi</v>
      </c>
      <c r="K297" s="36" t="str">
        <f>IF(LEN('DETALLE DE CONEXIONES'!M297)&lt;12,(RIGHT('DETALLE DE CONEXIONES'!M297,5)),(RIGHT('DETALLE DE CONEXIONES'!M297,6)))</f>
        <v>3seg.</v>
      </c>
      <c r="L297" s="36">
        <f>IF(C297="Saliente Local",(IFERROR((LIMPIA(J297,1)),0)),0)</f>
        <v>0</v>
      </c>
      <c r="M297" s="36">
        <f>IF(C297="Saliente Nacional",(IFERROR((LIMPIA(J297,1)),0)),0)</f>
        <v>0</v>
      </c>
      <c r="N297" s="36">
        <f>IF(C297="Saliente Internacional",(IFERROR((LIMPIA(J297,1)),0)),0)</f>
        <v>0</v>
      </c>
      <c r="O297" s="36">
        <f>IF(C297="Saliente Local",(IFERROR((LIMPIA(K297,1)),0)),0)</f>
        <v>0</v>
      </c>
      <c r="P297" s="36">
        <f>IF(C297="Saliente Nacional",(IFERROR((LIMPIA(K297,1)),0)),0)</f>
        <v>0</v>
      </c>
      <c r="Q297" s="36">
        <f>IF(C297="Saliente Internacional",(IFERROR((LIMPIA(K297,1)),0)),0)</f>
        <v>0</v>
      </c>
      <c r="R297" s="36">
        <f t="shared" si="13"/>
        <v>0</v>
      </c>
      <c r="S297" s="36">
        <f t="shared" si="14"/>
        <v>0</v>
      </c>
    </row>
    <row r="298" spans="1:19" x14ac:dyDescent="0.25">
      <c r="A298" s="101">
        <f>'DETALLE DE CONEXIONES'!P298</f>
        <v>0</v>
      </c>
      <c r="B298" s="36" t="str">
        <f>'DETALLE DE CONEXIONES'!I298</f>
        <v>TRANSFERENCIA</v>
      </c>
      <c r="C298" s="36" t="str">
        <f>'DETALLE DE CONEXIONES'!BB298</f>
        <v>Desvio Nacional</v>
      </c>
      <c r="D298" s="36" t="str">
        <f>'DETALLE DE CONEXIONES'!E298</f>
        <v>999XXX1600</v>
      </c>
      <c r="E298" s="36">
        <f t="shared" si="12"/>
        <v>10</v>
      </c>
      <c r="F298" s="36">
        <f>IFERROR(LIMPIA('DETALLE DE CONEXIONES'!N298,1),0)</f>
        <v>1</v>
      </c>
      <c r="G298" s="36" t="str">
        <f>LEFT('DETALLE DE CONEXIONES'!BE298,3)</f>
        <v>SIU</v>
      </c>
      <c r="H298" s="36" t="str">
        <f>RIGHT('DETALLE DE CONEXIONES'!AK298,2)</f>
        <v/>
      </c>
      <c r="I298" s="36" t="str">
        <f>LEFT('DETALLE DE CONEXIONES'!AK298,3)</f>
        <v/>
      </c>
      <c r="J298" s="36" t="str">
        <f>LEFT('DETALLE DE CONEXIONES'!M298,3)</f>
        <v>0mi</v>
      </c>
      <c r="K298" s="36" t="str">
        <f>IF(LEN('DETALLE DE CONEXIONES'!M298)&lt;12,(RIGHT('DETALLE DE CONEXIONES'!M298,5)),(RIGHT('DETALLE DE CONEXIONES'!M298,6)))</f>
        <v>2seg.</v>
      </c>
      <c r="L298" s="36">
        <f>IF(C298="Saliente Local",(IFERROR((LIMPIA(J298,1)),0)),0)</f>
        <v>0</v>
      </c>
      <c r="M298" s="36">
        <f>IF(C298="Saliente Nacional",(IFERROR((LIMPIA(J298,1)),0)),0)</f>
        <v>0</v>
      </c>
      <c r="N298" s="36">
        <f>IF(C298="Saliente Internacional",(IFERROR((LIMPIA(J298,1)),0)),0)</f>
        <v>0</v>
      </c>
      <c r="O298" s="36">
        <f>IF(C298="Saliente Local",(IFERROR((LIMPIA(K298,1)),0)),0)</f>
        <v>0</v>
      </c>
      <c r="P298" s="36">
        <f>IF(C298="Saliente Nacional",(IFERROR((LIMPIA(K298,1)),0)),0)</f>
        <v>0</v>
      </c>
      <c r="Q298" s="36">
        <f>IF(C298="Saliente Internacional",(IFERROR((LIMPIA(K298,1)),0)),0)</f>
        <v>0</v>
      </c>
      <c r="R298" s="36">
        <f t="shared" si="13"/>
        <v>0</v>
      </c>
      <c r="S298" s="36">
        <f t="shared" si="14"/>
        <v>0</v>
      </c>
    </row>
    <row r="299" spans="1:19" x14ac:dyDescent="0.25">
      <c r="A299" s="101">
        <f>'DETALLE DE CONEXIONES'!P299</f>
        <v>0</v>
      </c>
      <c r="B299" s="36" t="str">
        <f>'DETALLE DE CONEXIONES'!I299</f>
        <v>TRANSFERENCIA</v>
      </c>
      <c r="C299" s="36" t="str">
        <f>'DETALLE DE CONEXIONES'!BB299</f>
        <v>Desvio Nacional</v>
      </c>
      <c r="D299" s="36" t="str">
        <f>'DETALLE DE CONEXIONES'!E299</f>
        <v>999XXX1600</v>
      </c>
      <c r="E299" s="36">
        <f t="shared" si="12"/>
        <v>10</v>
      </c>
      <c r="F299" s="36">
        <f>IFERROR(LIMPIA('DETALLE DE CONEXIONES'!N299,1),0)</f>
        <v>1</v>
      </c>
      <c r="G299" s="36" t="str">
        <f>LEFT('DETALLE DE CONEXIONES'!BE299,3)</f>
        <v>SIU</v>
      </c>
      <c r="H299" s="36" t="str">
        <f>RIGHT('DETALLE DE CONEXIONES'!AK299,2)</f>
        <v/>
      </c>
      <c r="I299" s="36" t="str">
        <f>LEFT('DETALLE DE CONEXIONES'!AK299,3)</f>
        <v/>
      </c>
      <c r="J299" s="36" t="str">
        <f>LEFT('DETALLE DE CONEXIONES'!M299,3)</f>
        <v>0mi</v>
      </c>
      <c r="K299" s="36" t="str">
        <f>IF(LEN('DETALLE DE CONEXIONES'!M299)&lt;12,(RIGHT('DETALLE DE CONEXIONES'!M299,5)),(RIGHT('DETALLE DE CONEXIONES'!M299,6)))</f>
        <v>3seg.</v>
      </c>
      <c r="L299" s="36">
        <f>IF(C299="Saliente Local",(IFERROR((LIMPIA(J299,1)),0)),0)</f>
        <v>0</v>
      </c>
      <c r="M299" s="36">
        <f>IF(C299="Saliente Nacional",(IFERROR((LIMPIA(J299,1)),0)),0)</f>
        <v>0</v>
      </c>
      <c r="N299" s="36">
        <f>IF(C299="Saliente Internacional",(IFERROR((LIMPIA(J299,1)),0)),0)</f>
        <v>0</v>
      </c>
      <c r="O299" s="36">
        <f>IF(C299="Saliente Local",(IFERROR((LIMPIA(K299,1)),0)),0)</f>
        <v>0</v>
      </c>
      <c r="P299" s="36">
        <f>IF(C299="Saliente Nacional",(IFERROR((LIMPIA(K299,1)),0)),0)</f>
        <v>0</v>
      </c>
      <c r="Q299" s="36">
        <f>IF(C299="Saliente Internacional",(IFERROR((LIMPIA(K299,1)),0)),0)</f>
        <v>0</v>
      </c>
      <c r="R299" s="36">
        <f t="shared" si="13"/>
        <v>0</v>
      </c>
      <c r="S299" s="36">
        <f t="shared" si="14"/>
        <v>0</v>
      </c>
    </row>
    <row r="300" spans="1:19" x14ac:dyDescent="0.25">
      <c r="A300" s="101">
        <f>'DETALLE DE CONEXIONES'!P300</f>
        <v>0</v>
      </c>
      <c r="B300" s="36" t="str">
        <f>'DETALLE DE CONEXIONES'!I300</f>
        <v>TRANSFERENCIA</v>
      </c>
      <c r="C300" s="36" t="str">
        <f>'DETALLE DE CONEXIONES'!BB300</f>
        <v>Desvio Nacional</v>
      </c>
      <c r="D300" s="36" t="str">
        <f>'DETALLE DE CONEXIONES'!E300</f>
        <v>999XXX1600</v>
      </c>
      <c r="E300" s="36">
        <f t="shared" si="12"/>
        <v>10</v>
      </c>
      <c r="F300" s="36">
        <f>IFERROR(LIMPIA('DETALLE DE CONEXIONES'!N300,1),0)</f>
        <v>1</v>
      </c>
      <c r="G300" s="36" t="str">
        <f>LEFT('DETALLE DE CONEXIONES'!BE300,3)</f>
        <v>SIU</v>
      </c>
      <c r="H300" s="36" t="str">
        <f>RIGHT('DETALLE DE CONEXIONES'!AK300,2)</f>
        <v/>
      </c>
      <c r="I300" s="36" t="str">
        <f>LEFT('DETALLE DE CONEXIONES'!AK300,3)</f>
        <v/>
      </c>
      <c r="J300" s="36" t="str">
        <f>LEFT('DETALLE DE CONEXIONES'!M300,3)</f>
        <v>0mi</v>
      </c>
      <c r="K300" s="36" t="str">
        <f>IF(LEN('DETALLE DE CONEXIONES'!M300)&lt;12,(RIGHT('DETALLE DE CONEXIONES'!M300,5)),(RIGHT('DETALLE DE CONEXIONES'!M300,6)))</f>
        <v>1seg.</v>
      </c>
      <c r="L300" s="36">
        <f>IF(C300="Saliente Local",(IFERROR((LIMPIA(J300,1)),0)),0)</f>
        <v>0</v>
      </c>
      <c r="M300" s="36">
        <f>IF(C300="Saliente Nacional",(IFERROR((LIMPIA(J300,1)),0)),0)</f>
        <v>0</v>
      </c>
      <c r="N300" s="36">
        <f>IF(C300="Saliente Internacional",(IFERROR((LIMPIA(J300,1)),0)),0)</f>
        <v>0</v>
      </c>
      <c r="O300" s="36">
        <f>IF(C300="Saliente Local",(IFERROR((LIMPIA(K300,1)),0)),0)</f>
        <v>0</v>
      </c>
      <c r="P300" s="36">
        <f>IF(C300="Saliente Nacional",(IFERROR((LIMPIA(K300,1)),0)),0)</f>
        <v>0</v>
      </c>
      <c r="Q300" s="36">
        <f>IF(C300="Saliente Internacional",(IFERROR((LIMPIA(K300,1)),0)),0)</f>
        <v>0</v>
      </c>
      <c r="R300" s="36">
        <f t="shared" si="13"/>
        <v>0</v>
      </c>
      <c r="S300" s="36">
        <f t="shared" si="14"/>
        <v>0</v>
      </c>
    </row>
    <row r="301" spans="1:19" x14ac:dyDescent="0.25">
      <c r="A301" s="101">
        <f>'DETALLE DE CONEXIONES'!P301</f>
        <v>0</v>
      </c>
      <c r="B301" s="36" t="str">
        <f>'DETALLE DE CONEXIONES'!I301</f>
        <v>TRANSFERENCIA</v>
      </c>
      <c r="C301" s="36" t="str">
        <f>'DETALLE DE CONEXIONES'!BB301</f>
        <v>Desvio Nacional</v>
      </c>
      <c r="D301" s="36" t="str">
        <f>'DETALLE DE CONEXIONES'!E301</f>
        <v>999XXX1600</v>
      </c>
      <c r="E301" s="36">
        <f t="shared" si="12"/>
        <v>10</v>
      </c>
      <c r="F301" s="36">
        <f>IFERROR(LIMPIA('DETALLE DE CONEXIONES'!N301,1),0)</f>
        <v>1</v>
      </c>
      <c r="G301" s="36" t="str">
        <f>LEFT('DETALLE DE CONEXIONES'!BE301,3)</f>
        <v>SIU</v>
      </c>
      <c r="H301" s="36" t="str">
        <f>RIGHT('DETALLE DE CONEXIONES'!AK301,2)</f>
        <v/>
      </c>
      <c r="I301" s="36" t="str">
        <f>LEFT('DETALLE DE CONEXIONES'!AK301,3)</f>
        <v/>
      </c>
      <c r="J301" s="36" t="str">
        <f>LEFT('DETALLE DE CONEXIONES'!M301,3)</f>
        <v>0mi</v>
      </c>
      <c r="K301" s="36" t="str">
        <f>IF(LEN('DETALLE DE CONEXIONES'!M301)&lt;12,(RIGHT('DETALLE DE CONEXIONES'!M301,5)),(RIGHT('DETALLE DE CONEXIONES'!M301,6)))</f>
        <v>2seg.</v>
      </c>
      <c r="L301" s="36">
        <f>IF(C301="Saliente Local",(IFERROR((LIMPIA(J301,1)),0)),0)</f>
        <v>0</v>
      </c>
      <c r="M301" s="36">
        <f>IF(C301="Saliente Nacional",(IFERROR((LIMPIA(J301,1)),0)),0)</f>
        <v>0</v>
      </c>
      <c r="N301" s="36">
        <f>IF(C301="Saliente Internacional",(IFERROR((LIMPIA(J301,1)),0)),0)</f>
        <v>0</v>
      </c>
      <c r="O301" s="36">
        <f>IF(C301="Saliente Local",(IFERROR((LIMPIA(K301,1)),0)),0)</f>
        <v>0</v>
      </c>
      <c r="P301" s="36">
        <f>IF(C301="Saliente Nacional",(IFERROR((LIMPIA(K301,1)),0)),0)</f>
        <v>0</v>
      </c>
      <c r="Q301" s="36">
        <f>IF(C301="Saliente Internacional",(IFERROR((LIMPIA(K301,1)),0)),0)</f>
        <v>0</v>
      </c>
      <c r="R301" s="36">
        <f t="shared" si="13"/>
        <v>0</v>
      </c>
      <c r="S301" s="36">
        <f t="shared" si="14"/>
        <v>0</v>
      </c>
    </row>
    <row r="302" spans="1:19" x14ac:dyDescent="0.25">
      <c r="A302" s="101">
        <f>'DETALLE DE CONEXIONES'!P302</f>
        <v>0</v>
      </c>
      <c r="B302" s="36" t="str">
        <f>'DETALLE DE CONEXIONES'!I302</f>
        <v>TRANSFERENCIA</v>
      </c>
      <c r="C302" s="36" t="str">
        <f>'DETALLE DE CONEXIONES'!BB302</f>
        <v>Desvio Nacional</v>
      </c>
      <c r="D302" s="36" t="str">
        <f>'DETALLE DE CONEXIONES'!E302</f>
        <v>999XXX1600</v>
      </c>
      <c r="E302" s="36">
        <f t="shared" si="12"/>
        <v>10</v>
      </c>
      <c r="F302" s="36">
        <f>IFERROR(LIMPIA('DETALLE DE CONEXIONES'!N302,1),0)</f>
        <v>1</v>
      </c>
      <c r="G302" s="36" t="str">
        <f>LEFT('DETALLE DE CONEXIONES'!BE302,3)</f>
        <v>SIU</v>
      </c>
      <c r="H302" s="36" t="str">
        <f>RIGHT('DETALLE DE CONEXIONES'!AK302,2)</f>
        <v/>
      </c>
      <c r="I302" s="36" t="str">
        <f>LEFT('DETALLE DE CONEXIONES'!AK302,3)</f>
        <v/>
      </c>
      <c r="J302" s="36" t="str">
        <f>LEFT('DETALLE DE CONEXIONES'!M302,3)</f>
        <v>0mi</v>
      </c>
      <c r="K302" s="36" t="str">
        <f>IF(LEN('DETALLE DE CONEXIONES'!M302)&lt;12,(RIGHT('DETALLE DE CONEXIONES'!M302,5)),(RIGHT('DETALLE DE CONEXIONES'!M302,6)))</f>
        <v>2seg.</v>
      </c>
      <c r="L302" s="36">
        <f>IF(C302="Saliente Local",(IFERROR((LIMPIA(J302,1)),0)),0)</f>
        <v>0</v>
      </c>
      <c r="M302" s="36">
        <f>IF(C302="Saliente Nacional",(IFERROR((LIMPIA(J302,1)),0)),0)</f>
        <v>0</v>
      </c>
      <c r="N302" s="36">
        <f>IF(C302="Saliente Internacional",(IFERROR((LIMPIA(J302,1)),0)),0)</f>
        <v>0</v>
      </c>
      <c r="O302" s="36">
        <f>IF(C302="Saliente Local",(IFERROR((LIMPIA(K302,1)),0)),0)</f>
        <v>0</v>
      </c>
      <c r="P302" s="36">
        <f>IF(C302="Saliente Nacional",(IFERROR((LIMPIA(K302,1)),0)),0)</f>
        <v>0</v>
      </c>
      <c r="Q302" s="36">
        <f>IF(C302="Saliente Internacional",(IFERROR((LIMPIA(K302,1)),0)),0)</f>
        <v>0</v>
      </c>
      <c r="R302" s="36">
        <f t="shared" si="13"/>
        <v>0</v>
      </c>
      <c r="S302" s="36">
        <f t="shared" si="14"/>
        <v>0</v>
      </c>
    </row>
    <row r="303" spans="1:19" x14ac:dyDescent="0.25">
      <c r="A303" s="101">
        <f>'DETALLE DE CONEXIONES'!P303</f>
        <v>0</v>
      </c>
      <c r="B303" s="36" t="str">
        <f>'DETALLE DE CONEXIONES'!I303</f>
        <v>GPRS</v>
      </c>
      <c r="C303" s="36" t="str">
        <f>'DETALLE DE CONEXIONES'!BB303</f>
        <v>MENSAJERO</v>
      </c>
      <c r="D303" s="36" t="str">
        <f>'DETALLE DE CONEXIONES'!E303</f>
        <v>internet.itelcel.coXXXGLTE</v>
      </c>
      <c r="E303" s="36">
        <f t="shared" si="12"/>
        <v>26</v>
      </c>
      <c r="F303" s="36">
        <f>IFERROR(LIMPIA('DETALLE DE CONEXIONES'!N303,1),0)</f>
        <v>0</v>
      </c>
      <c r="G303" s="36" t="str">
        <f>LEFT('DETALLE DE CONEXIONES'!BE303,3)</f>
        <v/>
      </c>
      <c r="H303" s="36" t="str">
        <f>RIGHT('DETALLE DE CONEXIONES'!AK303,2)</f>
        <v>-1</v>
      </c>
      <c r="I303" s="36" t="str">
        <f>LEFT('DETALLE DE CONEXIONES'!AK303,3)</f>
        <v>MEN</v>
      </c>
      <c r="J303" s="36" t="str">
        <f>LEFT('DETALLE DE CONEXIONES'!M303,3)</f>
        <v>0mi</v>
      </c>
      <c r="K303" s="36" t="str">
        <f>IF(LEN('DETALLE DE CONEXIONES'!M303)&lt;12,(RIGHT('DETALLE DE CONEXIONES'!M303,5)),(RIGHT('DETALLE DE CONEXIONES'!M303,6)))</f>
        <v xml:space="preserve">min. </v>
      </c>
      <c r="L303" s="36">
        <f>IF(C303="Saliente Local",(IFERROR((LIMPIA(J303,1)),0)),0)</f>
        <v>0</v>
      </c>
      <c r="M303" s="36">
        <f>IF(C303="Saliente Nacional",(IFERROR((LIMPIA(J303,1)),0)),0)</f>
        <v>0</v>
      </c>
      <c r="N303" s="36">
        <f>IF(C303="Saliente Internacional",(IFERROR((LIMPIA(J303,1)),0)),0)</f>
        <v>0</v>
      </c>
      <c r="O303" s="36">
        <f>IF(C303="Saliente Local",(IFERROR((LIMPIA(K303,1)),0)),0)</f>
        <v>0</v>
      </c>
      <c r="P303" s="36">
        <f>IF(C303="Saliente Nacional",(IFERROR((LIMPIA(K303,1)),0)),0)</f>
        <v>0</v>
      </c>
      <c r="Q303" s="36">
        <f>IF(C303="Saliente Internacional",(IFERROR((LIMPIA(K303,1)),0)),0)</f>
        <v>0</v>
      </c>
      <c r="R303" s="36">
        <f t="shared" si="13"/>
        <v>0</v>
      </c>
      <c r="S303" s="36">
        <f t="shared" si="14"/>
        <v>0</v>
      </c>
    </row>
    <row r="304" spans="1:19" x14ac:dyDescent="0.25">
      <c r="A304" s="101">
        <f>'DETALLE DE CONEXIONES'!P304</f>
        <v>0</v>
      </c>
      <c r="B304" s="36" t="str">
        <f>'DETALLE DE CONEXIONES'!I304</f>
        <v>TRANSFERENCIA</v>
      </c>
      <c r="C304" s="36" t="str">
        <f>'DETALLE DE CONEXIONES'!BB304</f>
        <v>Desvio Nacional</v>
      </c>
      <c r="D304" s="36" t="str">
        <f>'DETALLE DE CONEXIONES'!E304</f>
        <v>999XXX1600</v>
      </c>
      <c r="E304" s="36">
        <f t="shared" si="12"/>
        <v>10</v>
      </c>
      <c r="F304" s="36">
        <f>IFERROR(LIMPIA('DETALLE DE CONEXIONES'!N304,1),0)</f>
        <v>1</v>
      </c>
      <c r="G304" s="36" t="str">
        <f>LEFT('DETALLE DE CONEXIONES'!BE304,3)</f>
        <v>SIU</v>
      </c>
      <c r="H304" s="36" t="str">
        <f>RIGHT('DETALLE DE CONEXIONES'!AK304,2)</f>
        <v/>
      </c>
      <c r="I304" s="36" t="str">
        <f>LEFT('DETALLE DE CONEXIONES'!AK304,3)</f>
        <v/>
      </c>
      <c r="J304" s="36" t="str">
        <f>LEFT('DETALLE DE CONEXIONES'!M304,3)</f>
        <v>0mi</v>
      </c>
      <c r="K304" s="36" t="str">
        <f>IF(LEN('DETALLE DE CONEXIONES'!M304)&lt;12,(RIGHT('DETALLE DE CONEXIONES'!M304,5)),(RIGHT('DETALLE DE CONEXIONES'!M304,6)))</f>
        <v>5seg.</v>
      </c>
      <c r="L304" s="36">
        <f>IF(C304="Saliente Local",(IFERROR((LIMPIA(J304,1)),0)),0)</f>
        <v>0</v>
      </c>
      <c r="M304" s="36">
        <f>IF(C304="Saliente Nacional",(IFERROR((LIMPIA(J304,1)),0)),0)</f>
        <v>0</v>
      </c>
      <c r="N304" s="36">
        <f>IF(C304="Saliente Internacional",(IFERROR((LIMPIA(J304,1)),0)),0)</f>
        <v>0</v>
      </c>
      <c r="O304" s="36">
        <f>IF(C304="Saliente Local",(IFERROR((LIMPIA(K304,1)),0)),0)</f>
        <v>0</v>
      </c>
      <c r="P304" s="36">
        <f>IF(C304="Saliente Nacional",(IFERROR((LIMPIA(K304,1)),0)),0)</f>
        <v>0</v>
      </c>
      <c r="Q304" s="36">
        <f>IF(C304="Saliente Internacional",(IFERROR((LIMPIA(K304,1)),0)),0)</f>
        <v>0</v>
      </c>
      <c r="R304" s="36">
        <f t="shared" si="13"/>
        <v>0</v>
      </c>
      <c r="S304" s="36">
        <f t="shared" si="14"/>
        <v>0</v>
      </c>
    </row>
    <row r="305" spans="1:19" x14ac:dyDescent="0.25">
      <c r="A305" s="101">
        <f>'DETALLE DE CONEXIONES'!P305</f>
        <v>0</v>
      </c>
      <c r="B305" s="36" t="str">
        <f>'DETALLE DE CONEXIONES'!I305</f>
        <v>ENTRANTE</v>
      </c>
      <c r="C305" s="36" t="str">
        <f>'DETALLE DE CONEXIONES'!BB305</f>
        <v>Entrante Local</v>
      </c>
      <c r="D305" s="36" t="str">
        <f>'DETALLE DE CONEXIONES'!E305</f>
        <v>999XXX1600</v>
      </c>
      <c r="E305" s="36">
        <f t="shared" si="12"/>
        <v>10</v>
      </c>
      <c r="F305" s="36">
        <f>IFERROR(LIMPIA('DETALLE DE CONEXIONES'!N305,1),0)</f>
        <v>21</v>
      </c>
      <c r="G305" s="36" t="str">
        <f>LEFT('DETALLE DE CONEXIONES'!BE305,3)</f>
        <v>NOF</v>
      </c>
      <c r="H305" s="36" t="str">
        <f>RIGHT('DETALLE DE CONEXIONES'!AK305,2)</f>
        <v/>
      </c>
      <c r="I305" s="36" t="str">
        <f>LEFT('DETALLE DE CONEXIONES'!AK305,3)</f>
        <v/>
      </c>
      <c r="J305" s="36" t="str">
        <f>LEFT('DETALLE DE CONEXIONES'!M305,3)</f>
        <v>20m</v>
      </c>
      <c r="K305" s="36" t="str">
        <f>IF(LEN('DETALLE DE CONEXIONES'!M305)&lt;12,(RIGHT('DETALLE DE CONEXIONES'!M305,5)),(RIGHT('DETALLE DE CONEXIONES'!M305,6)))</f>
        <v xml:space="preserve"> 2seg.</v>
      </c>
      <c r="L305" s="36">
        <f>IF(C305="Saliente Local",(IFERROR((LIMPIA(J305,1)),0)),0)</f>
        <v>0</v>
      </c>
      <c r="M305" s="36">
        <f>IF(C305="Saliente Nacional",(IFERROR((LIMPIA(J305,1)),0)),0)</f>
        <v>0</v>
      </c>
      <c r="N305" s="36">
        <f>IF(C305="Saliente Internacional",(IFERROR((LIMPIA(J305,1)),0)),0)</f>
        <v>0</v>
      </c>
      <c r="O305" s="36">
        <f>IF(C305="Saliente Local",(IFERROR((LIMPIA(K305,1)),0)),0)</f>
        <v>0</v>
      </c>
      <c r="P305" s="36">
        <f>IF(C305="Saliente Nacional",(IFERROR((LIMPIA(K305,1)),0)),0)</f>
        <v>0</v>
      </c>
      <c r="Q305" s="36">
        <f>IF(C305="Saliente Internacional",(IFERROR((LIMPIA(K305,1)),0)),0)</f>
        <v>0</v>
      </c>
      <c r="R305" s="36">
        <f t="shared" si="13"/>
        <v>0</v>
      </c>
      <c r="S305" s="36">
        <f t="shared" si="14"/>
        <v>0</v>
      </c>
    </row>
    <row r="306" spans="1:19" x14ac:dyDescent="0.25">
      <c r="A306" s="101">
        <f>'DETALLE DE CONEXIONES'!P306</f>
        <v>0</v>
      </c>
      <c r="B306" s="36" t="str">
        <f>'DETALLE DE CONEXIONES'!I306</f>
        <v>ENTRANTE</v>
      </c>
      <c r="C306" s="36" t="str">
        <f>'DETALLE DE CONEXIONES'!BB306</f>
        <v>Entrante Local</v>
      </c>
      <c r="D306" s="36" t="str">
        <f>'DETALLE DE CONEXIONES'!E306</f>
        <v>999XXX1600</v>
      </c>
      <c r="E306" s="36">
        <f t="shared" si="12"/>
        <v>10</v>
      </c>
      <c r="F306" s="36">
        <f>IFERROR(LIMPIA('DETALLE DE CONEXIONES'!N306,1),0)</f>
        <v>3</v>
      </c>
      <c r="G306" s="36" t="str">
        <f>LEFT('DETALLE DE CONEXIONES'!BE306,3)</f>
        <v>NOF</v>
      </c>
      <c r="H306" s="36" t="str">
        <f>RIGHT('DETALLE DE CONEXIONES'!AK306,2)</f>
        <v/>
      </c>
      <c r="I306" s="36" t="str">
        <f>LEFT('DETALLE DE CONEXIONES'!AK306,3)</f>
        <v/>
      </c>
      <c r="J306" s="36" t="str">
        <f>LEFT('DETALLE DE CONEXIONES'!M306,3)</f>
        <v>2mi</v>
      </c>
      <c r="K306" s="36" t="str">
        <f>IF(LEN('DETALLE DE CONEXIONES'!M306)&lt;12,(RIGHT('DETALLE DE CONEXIONES'!M306,5)),(RIGHT('DETALLE DE CONEXIONES'!M306,6)))</f>
        <v>2seg.</v>
      </c>
      <c r="L306" s="36">
        <f>IF(C306="Saliente Local",(IFERROR((LIMPIA(J306,1)),0)),0)</f>
        <v>0</v>
      </c>
      <c r="M306" s="36">
        <f>IF(C306="Saliente Nacional",(IFERROR((LIMPIA(J306,1)),0)),0)</f>
        <v>0</v>
      </c>
      <c r="N306" s="36">
        <f>IF(C306="Saliente Internacional",(IFERROR((LIMPIA(J306,1)),0)),0)</f>
        <v>0</v>
      </c>
      <c r="O306" s="36">
        <f>IF(C306="Saliente Local",(IFERROR((LIMPIA(K306,1)),0)),0)</f>
        <v>0</v>
      </c>
      <c r="P306" s="36">
        <f>IF(C306="Saliente Nacional",(IFERROR((LIMPIA(K306,1)),0)),0)</f>
        <v>0</v>
      </c>
      <c r="Q306" s="36">
        <f>IF(C306="Saliente Internacional",(IFERROR((LIMPIA(K306,1)),0)),0)</f>
        <v>0</v>
      </c>
      <c r="R306" s="36">
        <f t="shared" si="13"/>
        <v>0</v>
      </c>
      <c r="S306" s="36">
        <f t="shared" si="14"/>
        <v>0</v>
      </c>
    </row>
    <row r="307" spans="1:19" x14ac:dyDescent="0.25">
      <c r="A307" s="101">
        <f>'DETALLE DE CONEXIONES'!P307</f>
        <v>0</v>
      </c>
      <c r="B307" s="36" t="str">
        <f>'DETALLE DE CONEXIONES'!I307</f>
        <v>ENTRANTE</v>
      </c>
      <c r="C307" s="36" t="str">
        <f>'DETALLE DE CONEXIONES'!BB307</f>
        <v>Entrante Local</v>
      </c>
      <c r="D307" s="36" t="str">
        <f>'DETALLE DE CONEXIONES'!E307</f>
        <v>999XXX1600</v>
      </c>
      <c r="E307" s="36">
        <f t="shared" si="12"/>
        <v>10</v>
      </c>
      <c r="F307" s="36">
        <f>IFERROR(LIMPIA('DETALLE DE CONEXIONES'!N307,1),0)</f>
        <v>1</v>
      </c>
      <c r="G307" s="36" t="str">
        <f>LEFT('DETALLE DE CONEXIONES'!BE307,3)</f>
        <v>NOF</v>
      </c>
      <c r="H307" s="36" t="str">
        <f>RIGHT('DETALLE DE CONEXIONES'!AK307,2)</f>
        <v/>
      </c>
      <c r="I307" s="36" t="str">
        <f>LEFT('DETALLE DE CONEXIONES'!AK307,3)</f>
        <v/>
      </c>
      <c r="J307" s="36" t="str">
        <f>LEFT('DETALLE DE CONEXIONES'!M307,3)</f>
        <v>0mi</v>
      </c>
      <c r="K307" s="36" t="str">
        <f>IF(LEN('DETALLE DE CONEXIONES'!M307)&lt;12,(RIGHT('DETALLE DE CONEXIONES'!M307,5)),(RIGHT('DETALLE DE CONEXIONES'!M307,6)))</f>
        <v>18seg.</v>
      </c>
      <c r="L307" s="36">
        <f>IF(C307="Saliente Local",(IFERROR((LIMPIA(J307,1)),0)),0)</f>
        <v>0</v>
      </c>
      <c r="M307" s="36">
        <f>IF(C307="Saliente Nacional",(IFERROR((LIMPIA(J307,1)),0)),0)</f>
        <v>0</v>
      </c>
      <c r="N307" s="36">
        <f>IF(C307="Saliente Internacional",(IFERROR((LIMPIA(J307,1)),0)),0)</f>
        <v>0</v>
      </c>
      <c r="O307" s="36">
        <f>IF(C307="Saliente Local",(IFERROR((LIMPIA(K307,1)),0)),0)</f>
        <v>0</v>
      </c>
      <c r="P307" s="36">
        <f>IF(C307="Saliente Nacional",(IFERROR((LIMPIA(K307,1)),0)),0)</f>
        <v>0</v>
      </c>
      <c r="Q307" s="36">
        <f>IF(C307="Saliente Internacional",(IFERROR((LIMPIA(K307,1)),0)),0)</f>
        <v>0</v>
      </c>
      <c r="R307" s="36">
        <f t="shared" si="13"/>
        <v>0</v>
      </c>
      <c r="S307" s="36">
        <f t="shared" si="14"/>
        <v>0</v>
      </c>
    </row>
    <row r="308" spans="1:19" x14ac:dyDescent="0.25">
      <c r="A308" s="101">
        <f>'DETALLE DE CONEXIONES'!P308</f>
        <v>0</v>
      </c>
      <c r="B308" s="36" t="str">
        <f>'DETALLE DE CONEXIONES'!I308</f>
        <v>GPRS</v>
      </c>
      <c r="C308" s="36" t="str">
        <f>'DETALLE DE CONEXIONES'!BB308</f>
        <v>RS</v>
      </c>
      <c r="D308" s="36" t="str">
        <f>'DETALLE DE CONEXIONES'!E308</f>
        <v>internet.itelcel.coXXXGLTE</v>
      </c>
      <c r="E308" s="36">
        <f t="shared" si="12"/>
        <v>26</v>
      </c>
      <c r="F308" s="36">
        <f>IFERROR(LIMPIA('DETALLE DE CONEXIONES'!N308,1),0)</f>
        <v>0</v>
      </c>
      <c r="G308" s="36" t="str">
        <f>LEFT('DETALLE DE CONEXIONES'!BE308,3)</f>
        <v/>
      </c>
      <c r="H308" s="36" t="str">
        <f>RIGHT('DETALLE DE CONEXIONES'!AK308,2)</f>
        <v>-1</v>
      </c>
      <c r="I308" s="36" t="str">
        <f>LEFT('DETALLE DE CONEXIONES'!AK308,3)</f>
        <v>RS;</v>
      </c>
      <c r="J308" s="36" t="str">
        <f>LEFT('DETALLE DE CONEXIONES'!M308,3)</f>
        <v>0mi</v>
      </c>
      <c r="K308" s="36" t="str">
        <f>IF(LEN('DETALLE DE CONEXIONES'!M308)&lt;12,(RIGHT('DETALLE DE CONEXIONES'!M308,5)),(RIGHT('DETALLE DE CONEXIONES'!M308,6)))</f>
        <v xml:space="preserve">min. </v>
      </c>
      <c r="L308" s="36">
        <f>IF(C308="Saliente Local",(IFERROR((LIMPIA(J308,1)),0)),0)</f>
        <v>0</v>
      </c>
      <c r="M308" s="36">
        <f>IF(C308="Saliente Nacional",(IFERROR((LIMPIA(J308,1)),0)),0)</f>
        <v>0</v>
      </c>
      <c r="N308" s="36">
        <f>IF(C308="Saliente Internacional",(IFERROR((LIMPIA(J308,1)),0)),0)</f>
        <v>0</v>
      </c>
      <c r="O308" s="36">
        <f>IF(C308="Saliente Local",(IFERROR((LIMPIA(K308,1)),0)),0)</f>
        <v>0</v>
      </c>
      <c r="P308" s="36">
        <f>IF(C308="Saliente Nacional",(IFERROR((LIMPIA(K308,1)),0)),0)</f>
        <v>0</v>
      </c>
      <c r="Q308" s="36">
        <f>IF(C308="Saliente Internacional",(IFERROR((LIMPIA(K308,1)),0)),0)</f>
        <v>0</v>
      </c>
      <c r="R308" s="36">
        <f t="shared" si="13"/>
        <v>0</v>
      </c>
      <c r="S308" s="36">
        <f t="shared" si="14"/>
        <v>0</v>
      </c>
    </row>
    <row r="309" spans="1:19" x14ac:dyDescent="0.25">
      <c r="A309" s="101">
        <f>'DETALLE DE CONEXIONES'!P309</f>
        <v>0</v>
      </c>
      <c r="B309" s="36" t="str">
        <f>'DETALLE DE CONEXIONES'!I309</f>
        <v>GPRS</v>
      </c>
      <c r="C309" s="36" t="str">
        <f>'DETALLE DE CONEXIONES'!BB309</f>
        <v>MENSAJERO</v>
      </c>
      <c r="D309" s="36" t="str">
        <f>'DETALLE DE CONEXIONES'!E309</f>
        <v>internet.itelcel.coXXXGLTE</v>
      </c>
      <c r="E309" s="36">
        <f t="shared" si="12"/>
        <v>26</v>
      </c>
      <c r="F309" s="36">
        <f>IFERROR(LIMPIA('DETALLE DE CONEXIONES'!N309,1),0)</f>
        <v>0</v>
      </c>
      <c r="G309" s="36" t="str">
        <f>LEFT('DETALLE DE CONEXIONES'!BE309,3)</f>
        <v/>
      </c>
      <c r="H309" s="36" t="str">
        <f>RIGHT('DETALLE DE CONEXIONES'!AK309,2)</f>
        <v>-1</v>
      </c>
      <c r="I309" s="36" t="str">
        <f>LEFT('DETALLE DE CONEXIONES'!AK309,3)</f>
        <v>MEN</v>
      </c>
      <c r="J309" s="36" t="str">
        <f>LEFT('DETALLE DE CONEXIONES'!M309,3)</f>
        <v>0mi</v>
      </c>
      <c r="K309" s="36" t="str">
        <f>IF(LEN('DETALLE DE CONEXIONES'!M309)&lt;12,(RIGHT('DETALLE DE CONEXIONES'!M309,5)),(RIGHT('DETALLE DE CONEXIONES'!M309,6)))</f>
        <v xml:space="preserve">min. </v>
      </c>
      <c r="L309" s="36">
        <f>IF(C309="Saliente Local",(IFERROR((LIMPIA(J309,1)),0)),0)</f>
        <v>0</v>
      </c>
      <c r="M309" s="36">
        <f>IF(C309="Saliente Nacional",(IFERROR((LIMPIA(J309,1)),0)),0)</f>
        <v>0</v>
      </c>
      <c r="N309" s="36">
        <f>IF(C309="Saliente Internacional",(IFERROR((LIMPIA(J309,1)),0)),0)</f>
        <v>0</v>
      </c>
      <c r="O309" s="36">
        <f>IF(C309="Saliente Local",(IFERROR((LIMPIA(K309,1)),0)),0)</f>
        <v>0</v>
      </c>
      <c r="P309" s="36">
        <f>IF(C309="Saliente Nacional",(IFERROR((LIMPIA(K309,1)),0)),0)</f>
        <v>0</v>
      </c>
      <c r="Q309" s="36">
        <f>IF(C309="Saliente Internacional",(IFERROR((LIMPIA(K309,1)),0)),0)</f>
        <v>0</v>
      </c>
      <c r="R309" s="36">
        <f t="shared" si="13"/>
        <v>0</v>
      </c>
      <c r="S309" s="36">
        <f t="shared" si="14"/>
        <v>0</v>
      </c>
    </row>
    <row r="310" spans="1:19" x14ac:dyDescent="0.25">
      <c r="A310" s="101">
        <f>'DETALLE DE CONEXIONES'!P310</f>
        <v>0</v>
      </c>
      <c r="B310" s="36" t="str">
        <f>'DETALLE DE CONEXIONES'!I310</f>
        <v>ENTRANTE</v>
      </c>
      <c r="C310" s="36" t="str">
        <f>'DETALLE DE CONEXIONES'!BB310</f>
        <v>Entrante Local</v>
      </c>
      <c r="D310" s="36" t="str">
        <f>'DETALLE DE CONEXIONES'!E310</f>
        <v>999XXX1600</v>
      </c>
      <c r="E310" s="36">
        <f t="shared" si="12"/>
        <v>10</v>
      </c>
      <c r="F310" s="36">
        <f>IFERROR(LIMPIA('DETALLE DE CONEXIONES'!N310,1),0)</f>
        <v>1</v>
      </c>
      <c r="G310" s="36" t="str">
        <f>LEFT('DETALLE DE CONEXIONES'!BE310,3)</f>
        <v>NOF</v>
      </c>
      <c r="H310" s="36" t="str">
        <f>RIGHT('DETALLE DE CONEXIONES'!AK310,2)</f>
        <v/>
      </c>
      <c r="I310" s="36" t="str">
        <f>LEFT('DETALLE DE CONEXIONES'!AK310,3)</f>
        <v/>
      </c>
      <c r="J310" s="36" t="str">
        <f>LEFT('DETALLE DE CONEXIONES'!M310,3)</f>
        <v>0mi</v>
      </c>
      <c r="K310" s="36" t="str">
        <f>IF(LEN('DETALLE DE CONEXIONES'!M310)&lt;12,(RIGHT('DETALLE DE CONEXIONES'!M310,5)),(RIGHT('DETALLE DE CONEXIONES'!M310,6)))</f>
        <v>45seg.</v>
      </c>
      <c r="L310" s="36">
        <f>IF(C310="Saliente Local",(IFERROR((LIMPIA(J310,1)),0)),0)</f>
        <v>0</v>
      </c>
      <c r="M310" s="36">
        <f>IF(C310="Saliente Nacional",(IFERROR((LIMPIA(J310,1)),0)),0)</f>
        <v>0</v>
      </c>
      <c r="N310" s="36">
        <f>IF(C310="Saliente Internacional",(IFERROR((LIMPIA(J310,1)),0)),0)</f>
        <v>0</v>
      </c>
      <c r="O310" s="36">
        <f>IF(C310="Saliente Local",(IFERROR((LIMPIA(K310,1)),0)),0)</f>
        <v>0</v>
      </c>
      <c r="P310" s="36">
        <f>IF(C310="Saliente Nacional",(IFERROR((LIMPIA(K310,1)),0)),0)</f>
        <v>0</v>
      </c>
      <c r="Q310" s="36">
        <f>IF(C310="Saliente Internacional",(IFERROR((LIMPIA(K310,1)),0)),0)</f>
        <v>0</v>
      </c>
      <c r="R310" s="36">
        <f t="shared" si="13"/>
        <v>0</v>
      </c>
      <c r="S310" s="36">
        <f t="shared" si="14"/>
        <v>0</v>
      </c>
    </row>
    <row r="311" spans="1:19" x14ac:dyDescent="0.25">
      <c r="A311" s="101">
        <f>'DETALLE DE CONEXIONES'!P311</f>
        <v>0</v>
      </c>
      <c r="B311" s="36" t="str">
        <f>'DETALLE DE CONEXIONES'!I311</f>
        <v>TRANSFERENCIA</v>
      </c>
      <c r="C311" s="36" t="str">
        <f>'DETALLE DE CONEXIONES'!BB311</f>
        <v>Desvio Nacional</v>
      </c>
      <c r="D311" s="36" t="str">
        <f>'DETALLE DE CONEXIONES'!E311</f>
        <v>999XXX1600</v>
      </c>
      <c r="E311" s="36">
        <f t="shared" si="12"/>
        <v>10</v>
      </c>
      <c r="F311" s="36">
        <f>IFERROR(LIMPIA('DETALLE DE CONEXIONES'!N311,1),0)</f>
        <v>1</v>
      </c>
      <c r="G311" s="36" t="str">
        <f>LEFT('DETALLE DE CONEXIONES'!BE311,3)</f>
        <v>SIU</v>
      </c>
      <c r="H311" s="36" t="str">
        <f>RIGHT('DETALLE DE CONEXIONES'!AK311,2)</f>
        <v/>
      </c>
      <c r="I311" s="36" t="str">
        <f>LEFT('DETALLE DE CONEXIONES'!AK311,3)</f>
        <v/>
      </c>
      <c r="J311" s="36" t="str">
        <f>LEFT('DETALLE DE CONEXIONES'!M311,3)</f>
        <v>0mi</v>
      </c>
      <c r="K311" s="36" t="str">
        <f>IF(LEN('DETALLE DE CONEXIONES'!M311)&lt;12,(RIGHT('DETALLE DE CONEXIONES'!M311,5)),(RIGHT('DETALLE DE CONEXIONES'!M311,6)))</f>
        <v>7seg.</v>
      </c>
      <c r="L311" s="36">
        <f>IF(C311="Saliente Local",(IFERROR((LIMPIA(J311,1)),0)),0)</f>
        <v>0</v>
      </c>
      <c r="M311" s="36">
        <f>IF(C311="Saliente Nacional",(IFERROR((LIMPIA(J311,1)),0)),0)</f>
        <v>0</v>
      </c>
      <c r="N311" s="36">
        <f>IF(C311="Saliente Internacional",(IFERROR((LIMPIA(J311,1)),0)),0)</f>
        <v>0</v>
      </c>
      <c r="O311" s="36">
        <f>IF(C311="Saliente Local",(IFERROR((LIMPIA(K311,1)),0)),0)</f>
        <v>0</v>
      </c>
      <c r="P311" s="36">
        <f>IF(C311="Saliente Nacional",(IFERROR((LIMPIA(K311,1)),0)),0)</f>
        <v>0</v>
      </c>
      <c r="Q311" s="36">
        <f>IF(C311="Saliente Internacional",(IFERROR((LIMPIA(K311,1)),0)),0)</f>
        <v>0</v>
      </c>
      <c r="R311" s="36">
        <f t="shared" si="13"/>
        <v>0</v>
      </c>
      <c r="S311" s="36">
        <f t="shared" si="14"/>
        <v>0</v>
      </c>
    </row>
    <row r="312" spans="1:19" x14ac:dyDescent="0.25">
      <c r="A312" s="101">
        <f>'DETALLE DE CONEXIONES'!P312</f>
        <v>0</v>
      </c>
      <c r="B312" s="36" t="str">
        <f>'DETALLE DE CONEXIONES'!I312</f>
        <v>ENTRANTE</v>
      </c>
      <c r="C312" s="36" t="str">
        <f>'DETALLE DE CONEXIONES'!BB312</f>
        <v>Entrante Local</v>
      </c>
      <c r="D312" s="36" t="str">
        <f>'DETALLE DE CONEXIONES'!E312</f>
        <v>999XXX1600</v>
      </c>
      <c r="E312" s="36">
        <f t="shared" si="12"/>
        <v>10</v>
      </c>
      <c r="F312" s="36">
        <f>IFERROR(LIMPIA('DETALLE DE CONEXIONES'!N312,1),0)</f>
        <v>15</v>
      </c>
      <c r="G312" s="36" t="str">
        <f>LEFT('DETALLE DE CONEXIONES'!BE312,3)</f>
        <v>NOF</v>
      </c>
      <c r="H312" s="36" t="str">
        <f>RIGHT('DETALLE DE CONEXIONES'!AK312,2)</f>
        <v/>
      </c>
      <c r="I312" s="36" t="str">
        <f>LEFT('DETALLE DE CONEXIONES'!AK312,3)</f>
        <v/>
      </c>
      <c r="J312" s="36" t="str">
        <f>LEFT('DETALLE DE CONEXIONES'!M312,3)</f>
        <v>14m</v>
      </c>
      <c r="K312" s="36" t="str">
        <f>IF(LEN('DETALLE DE CONEXIONES'!M312)&lt;12,(RIGHT('DETALLE DE CONEXIONES'!M312,5)),(RIGHT('DETALLE DE CONEXIONES'!M312,6)))</f>
        <v>53seg.</v>
      </c>
      <c r="L312" s="36">
        <f>IF(C312="Saliente Local",(IFERROR((LIMPIA(J312,1)),0)),0)</f>
        <v>0</v>
      </c>
      <c r="M312" s="36">
        <f>IF(C312="Saliente Nacional",(IFERROR((LIMPIA(J312,1)),0)),0)</f>
        <v>0</v>
      </c>
      <c r="N312" s="36">
        <f>IF(C312="Saliente Internacional",(IFERROR((LIMPIA(J312,1)),0)),0)</f>
        <v>0</v>
      </c>
      <c r="O312" s="36">
        <f>IF(C312="Saliente Local",(IFERROR((LIMPIA(K312,1)),0)),0)</f>
        <v>0</v>
      </c>
      <c r="P312" s="36">
        <f>IF(C312="Saliente Nacional",(IFERROR((LIMPIA(K312,1)),0)),0)</f>
        <v>0</v>
      </c>
      <c r="Q312" s="36">
        <f>IF(C312="Saliente Internacional",(IFERROR((LIMPIA(K312,1)),0)),0)</f>
        <v>0</v>
      </c>
      <c r="R312" s="36">
        <f t="shared" si="13"/>
        <v>0</v>
      </c>
      <c r="S312" s="36">
        <f t="shared" si="14"/>
        <v>0</v>
      </c>
    </row>
    <row r="313" spans="1:19" x14ac:dyDescent="0.25">
      <c r="A313" s="101">
        <f>'DETALLE DE CONEXIONES'!P313</f>
        <v>0</v>
      </c>
      <c r="B313" s="36" t="str">
        <f>'DETALLE DE CONEXIONES'!I313</f>
        <v>GPRS</v>
      </c>
      <c r="C313" s="36" t="str">
        <f>'DETALLE DE CONEXIONES'!BB313</f>
        <v>MENSAJERO</v>
      </c>
      <c r="D313" s="36" t="str">
        <f>'DETALLE DE CONEXIONES'!E313</f>
        <v>internet.itelcel.coXXXGLTE</v>
      </c>
      <c r="E313" s="36">
        <f t="shared" si="12"/>
        <v>26</v>
      </c>
      <c r="F313" s="36">
        <f>IFERROR(LIMPIA('DETALLE DE CONEXIONES'!N313,1),0)</f>
        <v>0</v>
      </c>
      <c r="G313" s="36" t="str">
        <f>LEFT('DETALLE DE CONEXIONES'!BE313,3)</f>
        <v/>
      </c>
      <c r="H313" s="36" t="str">
        <f>RIGHT('DETALLE DE CONEXIONES'!AK313,2)</f>
        <v>-1</v>
      </c>
      <c r="I313" s="36" t="str">
        <f>LEFT('DETALLE DE CONEXIONES'!AK313,3)</f>
        <v>MEN</v>
      </c>
      <c r="J313" s="36" t="str">
        <f>LEFT('DETALLE DE CONEXIONES'!M313,3)</f>
        <v>0mi</v>
      </c>
      <c r="K313" s="36" t="str">
        <f>IF(LEN('DETALLE DE CONEXIONES'!M313)&lt;12,(RIGHT('DETALLE DE CONEXIONES'!M313,5)),(RIGHT('DETALLE DE CONEXIONES'!M313,6)))</f>
        <v xml:space="preserve">min. </v>
      </c>
      <c r="L313" s="36">
        <f>IF(C313="Saliente Local",(IFERROR((LIMPIA(J313,1)),0)),0)</f>
        <v>0</v>
      </c>
      <c r="M313" s="36">
        <f>IF(C313="Saliente Nacional",(IFERROR((LIMPIA(J313,1)),0)),0)</f>
        <v>0</v>
      </c>
      <c r="N313" s="36">
        <f>IF(C313="Saliente Internacional",(IFERROR((LIMPIA(J313,1)),0)),0)</f>
        <v>0</v>
      </c>
      <c r="O313" s="36">
        <f>IF(C313="Saliente Local",(IFERROR((LIMPIA(K313,1)),0)),0)</f>
        <v>0</v>
      </c>
      <c r="P313" s="36">
        <f>IF(C313="Saliente Nacional",(IFERROR((LIMPIA(K313,1)),0)),0)</f>
        <v>0</v>
      </c>
      <c r="Q313" s="36">
        <f>IF(C313="Saliente Internacional",(IFERROR((LIMPIA(K313,1)),0)),0)</f>
        <v>0</v>
      </c>
      <c r="R313" s="36">
        <f t="shared" si="13"/>
        <v>0</v>
      </c>
      <c r="S313" s="36">
        <f t="shared" si="14"/>
        <v>0</v>
      </c>
    </row>
    <row r="314" spans="1:19" x14ac:dyDescent="0.25">
      <c r="A314" s="101">
        <f>'DETALLE DE CONEXIONES'!P314</f>
        <v>0</v>
      </c>
      <c r="B314" s="36" t="str">
        <f>'DETALLE DE CONEXIONES'!I314</f>
        <v>TRANSFERENCIA</v>
      </c>
      <c r="C314" s="36" t="str">
        <f>'DETALLE DE CONEXIONES'!BB314</f>
        <v>Desvio Nacional</v>
      </c>
      <c r="D314" s="36" t="str">
        <f>'DETALLE DE CONEXIONES'!E314</f>
        <v>999XXX1600</v>
      </c>
      <c r="E314" s="36">
        <f t="shared" si="12"/>
        <v>10</v>
      </c>
      <c r="F314" s="36">
        <f>IFERROR(LIMPIA('DETALLE DE CONEXIONES'!N314,1),0)</f>
        <v>1</v>
      </c>
      <c r="G314" s="36" t="str">
        <f>LEFT('DETALLE DE CONEXIONES'!BE314,3)</f>
        <v>SIU</v>
      </c>
      <c r="H314" s="36" t="str">
        <f>RIGHT('DETALLE DE CONEXIONES'!AK314,2)</f>
        <v/>
      </c>
      <c r="I314" s="36" t="str">
        <f>LEFT('DETALLE DE CONEXIONES'!AK314,3)</f>
        <v/>
      </c>
      <c r="J314" s="36" t="str">
        <f>LEFT('DETALLE DE CONEXIONES'!M314,3)</f>
        <v>0mi</v>
      </c>
      <c r="K314" s="36" t="str">
        <f>IF(LEN('DETALLE DE CONEXIONES'!M314)&lt;12,(RIGHT('DETALLE DE CONEXIONES'!M314,5)),(RIGHT('DETALLE DE CONEXIONES'!M314,6)))</f>
        <v>4seg.</v>
      </c>
      <c r="L314" s="36">
        <f>IF(C314="Saliente Local",(IFERROR((LIMPIA(J314,1)),0)),0)</f>
        <v>0</v>
      </c>
      <c r="M314" s="36">
        <f>IF(C314="Saliente Nacional",(IFERROR((LIMPIA(J314,1)),0)),0)</f>
        <v>0</v>
      </c>
      <c r="N314" s="36">
        <f>IF(C314="Saliente Internacional",(IFERROR((LIMPIA(J314,1)),0)),0)</f>
        <v>0</v>
      </c>
      <c r="O314" s="36">
        <f>IF(C314="Saliente Local",(IFERROR((LIMPIA(K314,1)),0)),0)</f>
        <v>0</v>
      </c>
      <c r="P314" s="36">
        <f>IF(C314="Saliente Nacional",(IFERROR((LIMPIA(K314,1)),0)),0)</f>
        <v>0</v>
      </c>
      <c r="Q314" s="36">
        <f>IF(C314="Saliente Internacional",(IFERROR((LIMPIA(K314,1)),0)),0)</f>
        <v>0</v>
      </c>
      <c r="R314" s="36">
        <f t="shared" si="13"/>
        <v>0</v>
      </c>
      <c r="S314" s="36">
        <f t="shared" si="14"/>
        <v>0</v>
      </c>
    </row>
    <row r="315" spans="1:19" x14ac:dyDescent="0.25">
      <c r="A315" s="101">
        <f>'DETALLE DE CONEXIONES'!P315</f>
        <v>0</v>
      </c>
      <c r="B315" s="36" t="str">
        <f>'DETALLE DE CONEXIONES'!I315</f>
        <v>TRANSFERENCIA</v>
      </c>
      <c r="C315" s="36" t="str">
        <f>'DETALLE DE CONEXIONES'!BB315</f>
        <v>Desvio Nacional</v>
      </c>
      <c r="D315" s="36" t="str">
        <f>'DETALLE DE CONEXIONES'!E315</f>
        <v>999XXX1600</v>
      </c>
      <c r="E315" s="36">
        <f t="shared" si="12"/>
        <v>10</v>
      </c>
      <c r="F315" s="36">
        <f>IFERROR(LIMPIA('DETALLE DE CONEXIONES'!N315,1),0)</f>
        <v>1</v>
      </c>
      <c r="G315" s="36" t="str">
        <f>LEFT('DETALLE DE CONEXIONES'!BE315,3)</f>
        <v>SIU</v>
      </c>
      <c r="H315" s="36" t="str">
        <f>RIGHT('DETALLE DE CONEXIONES'!AK315,2)</f>
        <v/>
      </c>
      <c r="I315" s="36" t="str">
        <f>LEFT('DETALLE DE CONEXIONES'!AK315,3)</f>
        <v/>
      </c>
      <c r="J315" s="36" t="str">
        <f>LEFT('DETALLE DE CONEXIONES'!M315,3)</f>
        <v>0mi</v>
      </c>
      <c r="K315" s="36" t="str">
        <f>IF(LEN('DETALLE DE CONEXIONES'!M315)&lt;12,(RIGHT('DETALLE DE CONEXIONES'!M315,5)),(RIGHT('DETALLE DE CONEXIONES'!M315,6)))</f>
        <v>4seg.</v>
      </c>
      <c r="L315" s="36">
        <f>IF(C315="Saliente Local",(IFERROR((LIMPIA(J315,1)),0)),0)</f>
        <v>0</v>
      </c>
      <c r="M315" s="36">
        <f>IF(C315="Saliente Nacional",(IFERROR((LIMPIA(J315,1)),0)),0)</f>
        <v>0</v>
      </c>
      <c r="N315" s="36">
        <f>IF(C315="Saliente Internacional",(IFERROR((LIMPIA(J315,1)),0)),0)</f>
        <v>0</v>
      </c>
      <c r="O315" s="36">
        <f>IF(C315="Saliente Local",(IFERROR((LIMPIA(K315,1)),0)),0)</f>
        <v>0</v>
      </c>
      <c r="P315" s="36">
        <f>IF(C315="Saliente Nacional",(IFERROR((LIMPIA(K315,1)),0)),0)</f>
        <v>0</v>
      </c>
      <c r="Q315" s="36">
        <f>IF(C315="Saliente Internacional",(IFERROR((LIMPIA(K315,1)),0)),0)</f>
        <v>0</v>
      </c>
      <c r="R315" s="36">
        <f t="shared" si="13"/>
        <v>0</v>
      </c>
      <c r="S315" s="36">
        <f t="shared" si="14"/>
        <v>0</v>
      </c>
    </row>
    <row r="316" spans="1:19" x14ac:dyDescent="0.25">
      <c r="A316" s="101">
        <f>'DETALLE DE CONEXIONES'!P316</f>
        <v>0</v>
      </c>
      <c r="B316" s="36" t="str">
        <f>'DETALLE DE CONEXIONES'!I316</f>
        <v>GPRS</v>
      </c>
      <c r="C316" s="36" t="str">
        <f>'DETALLE DE CONEXIONES'!BB316</f>
        <v>RS</v>
      </c>
      <c r="D316" s="36" t="str">
        <f>'DETALLE DE CONEXIONES'!E316</f>
        <v>internet.itelcel.coXXXGLTE</v>
      </c>
      <c r="E316" s="36">
        <f t="shared" si="12"/>
        <v>26</v>
      </c>
      <c r="F316" s="36">
        <f>IFERROR(LIMPIA('DETALLE DE CONEXIONES'!N316,1),0)</f>
        <v>0</v>
      </c>
      <c r="G316" s="36" t="str">
        <f>LEFT('DETALLE DE CONEXIONES'!BE316,3)</f>
        <v/>
      </c>
      <c r="H316" s="36" t="str">
        <f>RIGHT('DETALLE DE CONEXIONES'!AK316,2)</f>
        <v>-1</v>
      </c>
      <c r="I316" s="36" t="str">
        <f>LEFT('DETALLE DE CONEXIONES'!AK316,3)</f>
        <v>RS;</v>
      </c>
      <c r="J316" s="36" t="str">
        <f>LEFT('DETALLE DE CONEXIONES'!M316,3)</f>
        <v>0mi</v>
      </c>
      <c r="K316" s="36" t="str">
        <f>IF(LEN('DETALLE DE CONEXIONES'!M316)&lt;12,(RIGHT('DETALLE DE CONEXIONES'!M316,5)),(RIGHT('DETALLE DE CONEXIONES'!M316,6)))</f>
        <v xml:space="preserve">min. </v>
      </c>
      <c r="L316" s="36">
        <f>IF(C316="Saliente Local",(IFERROR((LIMPIA(J316,1)),0)),0)</f>
        <v>0</v>
      </c>
      <c r="M316" s="36">
        <f>IF(C316="Saliente Nacional",(IFERROR((LIMPIA(J316,1)),0)),0)</f>
        <v>0</v>
      </c>
      <c r="N316" s="36">
        <f>IF(C316="Saliente Internacional",(IFERROR((LIMPIA(J316,1)),0)),0)</f>
        <v>0</v>
      </c>
      <c r="O316" s="36">
        <f>IF(C316="Saliente Local",(IFERROR((LIMPIA(K316,1)),0)),0)</f>
        <v>0</v>
      </c>
      <c r="P316" s="36">
        <f>IF(C316="Saliente Nacional",(IFERROR((LIMPIA(K316,1)),0)),0)</f>
        <v>0</v>
      </c>
      <c r="Q316" s="36">
        <f>IF(C316="Saliente Internacional",(IFERROR((LIMPIA(K316,1)),0)),0)</f>
        <v>0</v>
      </c>
      <c r="R316" s="36">
        <f t="shared" si="13"/>
        <v>0</v>
      </c>
      <c r="S316" s="36">
        <f t="shared" si="14"/>
        <v>0</v>
      </c>
    </row>
    <row r="317" spans="1:19" x14ac:dyDescent="0.25">
      <c r="A317" s="101">
        <f>'DETALLE DE CONEXIONES'!P317</f>
        <v>0</v>
      </c>
      <c r="B317" s="36" t="str">
        <f>'DETALLE DE CONEXIONES'!I317</f>
        <v>GPRS</v>
      </c>
      <c r="C317" s="36" t="str">
        <f>'DETALLE DE CONEXIONES'!BB317</f>
        <v>RS</v>
      </c>
      <c r="D317" s="36" t="str">
        <f>'DETALLE DE CONEXIONES'!E317</f>
        <v>internet.itelcelXXXm-3G</v>
      </c>
      <c r="E317" s="36">
        <f t="shared" si="12"/>
        <v>23</v>
      </c>
      <c r="F317" s="36">
        <f>IFERROR(LIMPIA('DETALLE DE CONEXIONES'!N317,1),0)</f>
        <v>0</v>
      </c>
      <c r="G317" s="36" t="str">
        <f>LEFT('DETALLE DE CONEXIONES'!BE317,3)</f>
        <v/>
      </c>
      <c r="H317" s="36" t="str">
        <f>RIGHT('DETALLE DE CONEXIONES'!AK317,2)</f>
        <v>-0</v>
      </c>
      <c r="I317" s="36" t="str">
        <f>LEFT('DETALLE DE CONEXIONES'!AK317,3)</f>
        <v>RS;</v>
      </c>
      <c r="J317" s="36" t="str">
        <f>LEFT('DETALLE DE CONEXIONES'!M317,3)</f>
        <v>0mi</v>
      </c>
      <c r="K317" s="36" t="str">
        <f>IF(LEN('DETALLE DE CONEXIONES'!M317)&lt;12,(RIGHT('DETALLE DE CONEXIONES'!M317,5)),(RIGHT('DETALLE DE CONEXIONES'!M317,6)))</f>
        <v xml:space="preserve">min. </v>
      </c>
      <c r="L317" s="36">
        <f>IF(C317="Saliente Local",(IFERROR((LIMPIA(J317,1)),0)),0)</f>
        <v>0</v>
      </c>
      <c r="M317" s="36">
        <f>IF(C317="Saliente Nacional",(IFERROR((LIMPIA(J317,1)),0)),0)</f>
        <v>0</v>
      </c>
      <c r="N317" s="36">
        <f>IF(C317="Saliente Internacional",(IFERROR((LIMPIA(J317,1)),0)),0)</f>
        <v>0</v>
      </c>
      <c r="O317" s="36">
        <f>IF(C317="Saliente Local",(IFERROR((LIMPIA(K317,1)),0)),0)</f>
        <v>0</v>
      </c>
      <c r="P317" s="36">
        <f>IF(C317="Saliente Nacional",(IFERROR((LIMPIA(K317,1)),0)),0)</f>
        <v>0</v>
      </c>
      <c r="Q317" s="36">
        <f>IF(C317="Saliente Internacional",(IFERROR((LIMPIA(K317,1)),0)),0)</f>
        <v>0</v>
      </c>
      <c r="R317" s="36">
        <f t="shared" si="13"/>
        <v>0</v>
      </c>
      <c r="S317" s="36">
        <f t="shared" si="14"/>
        <v>0</v>
      </c>
    </row>
    <row r="318" spans="1:19" x14ac:dyDescent="0.25">
      <c r="A318" s="101">
        <f>'DETALLE DE CONEXIONES'!P318</f>
        <v>0</v>
      </c>
      <c r="B318" s="36" t="str">
        <f>'DETALLE DE CONEXIONES'!I318</f>
        <v>GPRS</v>
      </c>
      <c r="C318" s="36" t="str">
        <f>'DETALLE DE CONEXIONES'!BB318</f>
        <v>MENSAJERO</v>
      </c>
      <c r="D318" s="36" t="str">
        <f>'DETALLE DE CONEXIONES'!E318</f>
        <v>internet.itelcelXXXm-3G</v>
      </c>
      <c r="E318" s="36">
        <f t="shared" si="12"/>
        <v>23</v>
      </c>
      <c r="F318" s="36">
        <f>IFERROR(LIMPIA('DETALLE DE CONEXIONES'!N318,1),0)</f>
        <v>0</v>
      </c>
      <c r="G318" s="36" t="str">
        <f>LEFT('DETALLE DE CONEXIONES'!BE318,3)</f>
        <v/>
      </c>
      <c r="H318" s="36" t="str">
        <f>RIGHT('DETALLE DE CONEXIONES'!AK318,2)</f>
        <v>-1</v>
      </c>
      <c r="I318" s="36" t="str">
        <f>LEFT('DETALLE DE CONEXIONES'!AK318,3)</f>
        <v>MEN</v>
      </c>
      <c r="J318" s="36" t="str">
        <f>LEFT('DETALLE DE CONEXIONES'!M318,3)</f>
        <v>0mi</v>
      </c>
      <c r="K318" s="36" t="str">
        <f>IF(LEN('DETALLE DE CONEXIONES'!M318)&lt;12,(RIGHT('DETALLE DE CONEXIONES'!M318,5)),(RIGHT('DETALLE DE CONEXIONES'!M318,6)))</f>
        <v xml:space="preserve">min. </v>
      </c>
      <c r="L318" s="36">
        <f>IF(C318="Saliente Local",(IFERROR((LIMPIA(J318,1)),0)),0)</f>
        <v>0</v>
      </c>
      <c r="M318" s="36">
        <f>IF(C318="Saliente Nacional",(IFERROR((LIMPIA(J318,1)),0)),0)</f>
        <v>0</v>
      </c>
      <c r="N318" s="36">
        <f>IF(C318="Saliente Internacional",(IFERROR((LIMPIA(J318,1)),0)),0)</f>
        <v>0</v>
      </c>
      <c r="O318" s="36">
        <f>IF(C318="Saliente Local",(IFERROR((LIMPIA(K318,1)),0)),0)</f>
        <v>0</v>
      </c>
      <c r="P318" s="36">
        <f>IF(C318="Saliente Nacional",(IFERROR((LIMPIA(K318,1)),0)),0)</f>
        <v>0</v>
      </c>
      <c r="Q318" s="36">
        <f>IF(C318="Saliente Internacional",(IFERROR((LIMPIA(K318,1)),0)),0)</f>
        <v>0</v>
      </c>
      <c r="R318" s="36">
        <f t="shared" si="13"/>
        <v>0</v>
      </c>
      <c r="S318" s="36">
        <f t="shared" si="14"/>
        <v>0</v>
      </c>
    </row>
    <row r="319" spans="1:19" x14ac:dyDescent="0.25">
      <c r="A319" s="101">
        <f>'DETALLE DE CONEXIONES'!P319</f>
        <v>0</v>
      </c>
      <c r="B319" s="36" t="str">
        <f>'DETALLE DE CONEXIONES'!I319</f>
        <v>SALIENTE</v>
      </c>
      <c r="C319" s="36" t="str">
        <f>'DETALLE DE CONEXIONES'!BB319</f>
        <v>Saliente Local</v>
      </c>
      <c r="D319" s="36" t="str">
        <f>'DETALLE DE CONEXIONES'!E319</f>
        <v>999XXX0328</v>
      </c>
      <c r="E319" s="36">
        <f t="shared" si="12"/>
        <v>10</v>
      </c>
      <c r="F319" s="36">
        <f>IFERROR(LIMPIA('DETALLE DE CONEXIONES'!N319,1),0)</f>
        <v>29</v>
      </c>
      <c r="G319" s="36" t="str">
        <f>LEFT('DETALLE DE CONEXIONES'!BE319,3)</f>
        <v>NOF</v>
      </c>
      <c r="H319" s="36" t="str">
        <f>RIGHT('DETALLE DE CONEXIONES'!AK319,2)</f>
        <v/>
      </c>
      <c r="I319" s="36" t="str">
        <f>LEFT('DETALLE DE CONEXIONES'!AK319,3)</f>
        <v/>
      </c>
      <c r="J319" s="36" t="str">
        <f>LEFT('DETALLE DE CONEXIONES'!M319,3)</f>
        <v>28m</v>
      </c>
      <c r="K319" s="36" t="str">
        <f>IF(LEN('DETALLE DE CONEXIONES'!M319)&lt;12,(RIGHT('DETALLE DE CONEXIONES'!M319,5)),(RIGHT('DETALLE DE CONEXIONES'!M319,6)))</f>
        <v>42seg.</v>
      </c>
      <c r="L319" s="36">
        <f>IF(C319="Saliente Local",(IFERROR((LIMPIA(J319,1)),0)),0)</f>
        <v>28</v>
      </c>
      <c r="M319" s="36">
        <f>IF(C319="Saliente Nacional",(IFERROR((LIMPIA(J319,1)),0)),0)</f>
        <v>0</v>
      </c>
      <c r="N319" s="36">
        <f>IF(C319="Saliente Internacional",(IFERROR((LIMPIA(J319,1)),0)),0)</f>
        <v>0</v>
      </c>
      <c r="O319" s="36">
        <f>IF(C319="Saliente Local",(IFERROR((LIMPIA(K319,1)),0)),0)</f>
        <v>42</v>
      </c>
      <c r="P319" s="36">
        <f>IF(C319="Saliente Nacional",(IFERROR((LIMPIA(K319,1)),0)),0)</f>
        <v>0</v>
      </c>
      <c r="Q319" s="36">
        <f>IF(C319="Saliente Internacional",(IFERROR((LIMPIA(K319,1)),0)),0)</f>
        <v>0</v>
      </c>
      <c r="R319" s="36">
        <f t="shared" si="13"/>
        <v>29</v>
      </c>
      <c r="S319" s="36">
        <f t="shared" si="14"/>
        <v>0</v>
      </c>
    </row>
    <row r="320" spans="1:19" x14ac:dyDescent="0.25">
      <c r="A320" s="101">
        <f>'DETALLE DE CONEXIONES'!P320</f>
        <v>0</v>
      </c>
      <c r="B320" s="36" t="str">
        <f>'DETALLE DE CONEXIONES'!I320</f>
        <v>MENS.SALIENTE</v>
      </c>
      <c r="C320" s="36" t="str">
        <f>'DETALLE DE CONEXIONES'!BB320</f>
        <v>SMS Enviado</v>
      </c>
      <c r="D320" s="36" t="str">
        <f>'DETALLE DE CONEXIONES'!E320</f>
        <v>999XXX8450</v>
      </c>
      <c r="E320" s="36">
        <f t="shared" si="12"/>
        <v>10</v>
      </c>
      <c r="F320" s="36">
        <f>IFERROR(LIMPIA('DETALLE DE CONEXIONES'!N320,1),0)</f>
        <v>0</v>
      </c>
      <c r="G320" s="36" t="str">
        <f>LEFT('DETALLE DE CONEXIONES'!BE320,3)</f>
        <v>0</v>
      </c>
      <c r="H320" s="36" t="str">
        <f>RIGHT('DETALLE DE CONEXIONES'!AK320,2)</f>
        <v/>
      </c>
      <c r="I320" s="36" t="str">
        <f>LEFT('DETALLE DE CONEXIONES'!AK320,3)</f>
        <v/>
      </c>
      <c r="J320" s="36" t="str">
        <f>LEFT('DETALLE DE CONEXIONES'!M320,3)</f>
        <v>0mi</v>
      </c>
      <c r="K320" s="36" t="str">
        <f>IF(LEN('DETALLE DE CONEXIONES'!M320)&lt;12,(RIGHT('DETALLE DE CONEXIONES'!M320,5)),(RIGHT('DETALLE DE CONEXIONES'!M320,6)))</f>
        <v xml:space="preserve">min. </v>
      </c>
      <c r="L320" s="36">
        <f>IF(C320="Saliente Local",(IFERROR((LIMPIA(J320,1)),0)),0)</f>
        <v>0</v>
      </c>
      <c r="M320" s="36">
        <f>IF(C320="Saliente Nacional",(IFERROR((LIMPIA(J320,1)),0)),0)</f>
        <v>0</v>
      </c>
      <c r="N320" s="36">
        <f>IF(C320="Saliente Internacional",(IFERROR((LIMPIA(J320,1)),0)),0)</f>
        <v>0</v>
      </c>
      <c r="O320" s="36">
        <f>IF(C320="Saliente Local",(IFERROR((LIMPIA(K320,1)),0)),0)</f>
        <v>0</v>
      </c>
      <c r="P320" s="36">
        <f>IF(C320="Saliente Nacional",(IFERROR((LIMPIA(K320,1)),0)),0)</f>
        <v>0</v>
      </c>
      <c r="Q320" s="36">
        <f>IF(C320="Saliente Internacional",(IFERROR((LIMPIA(K320,1)),0)),0)</f>
        <v>0</v>
      </c>
      <c r="R320" s="36">
        <f t="shared" si="13"/>
        <v>0</v>
      </c>
      <c r="S320" s="36">
        <f t="shared" si="14"/>
        <v>0</v>
      </c>
    </row>
    <row r="321" spans="1:19" x14ac:dyDescent="0.25">
      <c r="A321" s="101">
        <f>'DETALLE DE CONEXIONES'!P321</f>
        <v>0</v>
      </c>
      <c r="B321" s="36" t="str">
        <f>'DETALLE DE CONEXIONES'!I321</f>
        <v>SALIENTE</v>
      </c>
      <c r="C321" s="36" t="str">
        <f>'DETALLE DE CONEXIONES'!BB321</f>
        <v>Saliente Local</v>
      </c>
      <c r="D321" s="36" t="str">
        <f>'DETALLE DE CONEXIONES'!E321</f>
        <v>1800XXX2669</v>
      </c>
      <c r="E321" s="36">
        <f t="shared" si="12"/>
        <v>11</v>
      </c>
      <c r="F321" s="36">
        <f>IFERROR(LIMPIA('DETALLE DE CONEXIONES'!N321,1),0)</f>
        <v>1</v>
      </c>
      <c r="G321" s="36" t="str">
        <f>LEFT('DETALLE DE CONEXIONES'!BE321,3)</f>
        <v>NOF</v>
      </c>
      <c r="H321" s="36" t="str">
        <f>RIGHT('DETALLE DE CONEXIONES'!AK321,2)</f>
        <v/>
      </c>
      <c r="I321" s="36" t="str">
        <f>LEFT('DETALLE DE CONEXIONES'!AK321,3)</f>
        <v/>
      </c>
      <c r="J321" s="36" t="str">
        <f>LEFT('DETALLE DE CONEXIONES'!M321,3)</f>
        <v>0mi</v>
      </c>
      <c r="K321" s="36" t="str">
        <f>IF(LEN('DETALLE DE CONEXIONES'!M321)&lt;12,(RIGHT('DETALLE DE CONEXIONES'!M321,5)),(RIGHT('DETALLE DE CONEXIONES'!M321,6)))</f>
        <v>18seg.</v>
      </c>
      <c r="L321" s="36">
        <f>IF(C321="Saliente Local",(IFERROR((LIMPIA(J321,1)),0)),0)</f>
        <v>0</v>
      </c>
      <c r="M321" s="36">
        <f>IF(C321="Saliente Nacional",(IFERROR((LIMPIA(J321,1)),0)),0)</f>
        <v>0</v>
      </c>
      <c r="N321" s="36">
        <f>IF(C321="Saliente Internacional",(IFERROR((LIMPIA(J321,1)),0)),0)</f>
        <v>0</v>
      </c>
      <c r="O321" s="36">
        <f>IF(C321="Saliente Local",(IFERROR((LIMPIA(K321,1)),0)),0)</f>
        <v>18</v>
      </c>
      <c r="P321" s="36">
        <f>IF(C321="Saliente Nacional",(IFERROR((LIMPIA(K321,1)),0)),0)</f>
        <v>0</v>
      </c>
      <c r="Q321" s="36">
        <f>IF(C321="Saliente Internacional",(IFERROR((LIMPIA(K321,1)),0)),0)</f>
        <v>0</v>
      </c>
      <c r="R321" s="36">
        <f t="shared" si="13"/>
        <v>1</v>
      </c>
      <c r="S321" s="36">
        <f t="shared" si="14"/>
        <v>0</v>
      </c>
    </row>
    <row r="322" spans="1:19" x14ac:dyDescent="0.25">
      <c r="A322" s="101">
        <f>'DETALLE DE CONEXIONES'!P322</f>
        <v>0</v>
      </c>
      <c r="B322" s="36" t="str">
        <f>'DETALLE DE CONEXIONES'!I322</f>
        <v>SALIENTE</v>
      </c>
      <c r="C322" s="36" t="str">
        <f>'DETALLE DE CONEXIONES'!BB322</f>
        <v>Saliente Local</v>
      </c>
      <c r="D322" s="36" t="str">
        <f>'DETALLE DE CONEXIONES'!E322</f>
        <v>999XXX0328</v>
      </c>
      <c r="E322" s="36">
        <f t="shared" si="12"/>
        <v>10</v>
      </c>
      <c r="F322" s="36">
        <f>IFERROR(LIMPIA('DETALLE DE CONEXIONES'!N322,1),0)</f>
        <v>9</v>
      </c>
      <c r="G322" s="36" t="str">
        <f>LEFT('DETALLE DE CONEXIONES'!BE322,3)</f>
        <v>NOF</v>
      </c>
      <c r="H322" s="36" t="str">
        <f>RIGHT('DETALLE DE CONEXIONES'!AK322,2)</f>
        <v/>
      </c>
      <c r="I322" s="36" t="str">
        <f>LEFT('DETALLE DE CONEXIONES'!AK322,3)</f>
        <v/>
      </c>
      <c r="J322" s="36" t="str">
        <f>LEFT('DETALLE DE CONEXIONES'!M322,3)</f>
        <v>8mi</v>
      </c>
      <c r="K322" s="36" t="str">
        <f>IF(LEN('DETALLE DE CONEXIONES'!M322)&lt;12,(RIGHT('DETALLE DE CONEXIONES'!M322,5)),(RIGHT('DETALLE DE CONEXIONES'!M322,6)))</f>
        <v>8seg.</v>
      </c>
      <c r="L322" s="36">
        <f>IF(C322="Saliente Local",(IFERROR((LIMPIA(J322,1)),0)),0)</f>
        <v>8</v>
      </c>
      <c r="M322" s="36">
        <f>IF(C322="Saliente Nacional",(IFERROR((LIMPIA(J322,1)),0)),0)</f>
        <v>0</v>
      </c>
      <c r="N322" s="36">
        <f>IF(C322="Saliente Internacional",(IFERROR((LIMPIA(J322,1)),0)),0)</f>
        <v>0</v>
      </c>
      <c r="O322" s="36">
        <f>IF(C322="Saliente Local",(IFERROR((LIMPIA(K322,1)),0)),0)</f>
        <v>8</v>
      </c>
      <c r="P322" s="36">
        <f>IF(C322="Saliente Nacional",(IFERROR((LIMPIA(K322,1)),0)),0)</f>
        <v>0</v>
      </c>
      <c r="Q322" s="36">
        <f>IF(C322="Saliente Internacional",(IFERROR((LIMPIA(K322,1)),0)),0)</f>
        <v>0</v>
      </c>
      <c r="R322" s="36">
        <f t="shared" si="13"/>
        <v>9</v>
      </c>
      <c r="S322" s="36">
        <f t="shared" si="14"/>
        <v>0</v>
      </c>
    </row>
    <row r="323" spans="1:19" x14ac:dyDescent="0.25">
      <c r="A323" s="101">
        <f>'DETALLE DE CONEXIONES'!P323</f>
        <v>0</v>
      </c>
      <c r="B323" s="36" t="str">
        <f>'DETALLE DE CONEXIONES'!I323</f>
        <v>SALIENTE</v>
      </c>
      <c r="C323" s="36" t="str">
        <f>'DETALLE DE CONEXIONES'!BB323</f>
        <v>Saliente Local</v>
      </c>
      <c r="D323" s="36" t="str">
        <f>'DETALLE DE CONEXIONES'!E323</f>
        <v>999XXX0328</v>
      </c>
      <c r="E323" s="36">
        <f t="shared" ref="E323:E386" si="15">LEN(D323)</f>
        <v>10</v>
      </c>
      <c r="F323" s="36">
        <f>IFERROR(LIMPIA('DETALLE DE CONEXIONES'!N323,1),0)</f>
        <v>1</v>
      </c>
      <c r="G323" s="36" t="str">
        <f>LEFT('DETALLE DE CONEXIONES'!BE323,3)</f>
        <v>NOF</v>
      </c>
      <c r="H323" s="36" t="str">
        <f>RIGHT('DETALLE DE CONEXIONES'!AK323,2)</f>
        <v/>
      </c>
      <c r="I323" s="36" t="str">
        <f>LEFT('DETALLE DE CONEXIONES'!AK323,3)</f>
        <v/>
      </c>
      <c r="J323" s="36" t="str">
        <f>LEFT('DETALLE DE CONEXIONES'!M323,3)</f>
        <v>0mi</v>
      </c>
      <c r="K323" s="36" t="str">
        <f>IF(LEN('DETALLE DE CONEXIONES'!M323)&lt;12,(RIGHT('DETALLE DE CONEXIONES'!M323,5)),(RIGHT('DETALLE DE CONEXIONES'!M323,6)))</f>
        <v>14seg.</v>
      </c>
      <c r="L323" s="36">
        <f>IF(C323="Saliente Local",(IFERROR((LIMPIA(J323,1)),0)),0)</f>
        <v>0</v>
      </c>
      <c r="M323" s="36">
        <f>IF(C323="Saliente Nacional",(IFERROR((LIMPIA(J323,1)),0)),0)</f>
        <v>0</v>
      </c>
      <c r="N323" s="36">
        <f>IF(C323="Saliente Internacional",(IFERROR((LIMPIA(J323,1)),0)),0)</f>
        <v>0</v>
      </c>
      <c r="O323" s="36">
        <f>IF(C323="Saliente Local",(IFERROR((LIMPIA(K323,1)),0)),0)</f>
        <v>14</v>
      </c>
      <c r="P323" s="36">
        <f>IF(C323="Saliente Nacional",(IFERROR((LIMPIA(K323,1)),0)),0)</f>
        <v>0</v>
      </c>
      <c r="Q323" s="36">
        <f>IF(C323="Saliente Internacional",(IFERROR((LIMPIA(K323,1)),0)),0)</f>
        <v>0</v>
      </c>
      <c r="R323" s="36">
        <f t="shared" ref="R323:R386" si="16">IF(SUM(O323:P323)&gt;0,(L323+M323+1),(L323+M323))</f>
        <v>1</v>
      </c>
      <c r="S323" s="36">
        <f t="shared" ref="S323:S386" si="17">IF(Q323&gt;0,N323+1,N323)</f>
        <v>0</v>
      </c>
    </row>
    <row r="324" spans="1:19" x14ac:dyDescent="0.25">
      <c r="A324" s="101">
        <f>'DETALLE DE CONEXIONES'!P324</f>
        <v>0</v>
      </c>
      <c r="B324" s="36" t="str">
        <f>'DETALLE DE CONEXIONES'!I324</f>
        <v>SALIENTE</v>
      </c>
      <c r="C324" s="36" t="str">
        <f>'DETALLE DE CONEXIONES'!BB324</f>
        <v>Saliente Local</v>
      </c>
      <c r="D324" s="36" t="str">
        <f>'DETALLE DE CONEXIONES'!E324</f>
        <v>999XXX8450</v>
      </c>
      <c r="E324" s="36">
        <f t="shared" si="15"/>
        <v>10</v>
      </c>
      <c r="F324" s="36">
        <f>IFERROR(LIMPIA('DETALLE DE CONEXIONES'!N324,1),0)</f>
        <v>3</v>
      </c>
      <c r="G324" s="36" t="str">
        <f>LEFT('DETALLE DE CONEXIONES'!BE324,3)</f>
        <v>NOF</v>
      </c>
      <c r="H324" s="36" t="str">
        <f>RIGHT('DETALLE DE CONEXIONES'!AK324,2)</f>
        <v/>
      </c>
      <c r="I324" s="36" t="str">
        <f>LEFT('DETALLE DE CONEXIONES'!AK324,3)</f>
        <v/>
      </c>
      <c r="J324" s="36" t="str">
        <f>LEFT('DETALLE DE CONEXIONES'!M324,3)</f>
        <v>2mi</v>
      </c>
      <c r="K324" s="36" t="str">
        <f>IF(LEN('DETALLE DE CONEXIONES'!M324)&lt;12,(RIGHT('DETALLE DE CONEXIONES'!M324,5)),(RIGHT('DETALLE DE CONEXIONES'!M324,6)))</f>
        <v>43seg.</v>
      </c>
      <c r="L324" s="36">
        <f>IF(C324="Saliente Local",(IFERROR((LIMPIA(J324,1)),0)),0)</f>
        <v>2</v>
      </c>
      <c r="M324" s="36">
        <f>IF(C324="Saliente Nacional",(IFERROR((LIMPIA(J324,1)),0)),0)</f>
        <v>0</v>
      </c>
      <c r="N324" s="36">
        <f>IF(C324="Saliente Internacional",(IFERROR((LIMPIA(J324,1)),0)),0)</f>
        <v>0</v>
      </c>
      <c r="O324" s="36">
        <f>IF(C324="Saliente Local",(IFERROR((LIMPIA(K324,1)),0)),0)</f>
        <v>43</v>
      </c>
      <c r="P324" s="36">
        <f>IF(C324="Saliente Nacional",(IFERROR((LIMPIA(K324,1)),0)),0)</f>
        <v>0</v>
      </c>
      <c r="Q324" s="36">
        <f>IF(C324="Saliente Internacional",(IFERROR((LIMPIA(K324,1)),0)),0)</f>
        <v>0</v>
      </c>
      <c r="R324" s="36">
        <f t="shared" si="16"/>
        <v>3</v>
      </c>
      <c r="S324" s="36">
        <f t="shared" si="17"/>
        <v>0</v>
      </c>
    </row>
    <row r="325" spans="1:19" x14ac:dyDescent="0.25">
      <c r="A325" s="101">
        <f>'DETALLE DE CONEXIONES'!P325</f>
        <v>0</v>
      </c>
      <c r="B325" s="36" t="str">
        <f>'DETALLE DE CONEXIONES'!I325</f>
        <v>SALIENTE</v>
      </c>
      <c r="C325" s="36" t="str">
        <f>'DETALLE DE CONEXIONES'!BB325</f>
        <v>Saliente Local</v>
      </c>
      <c r="D325" s="36" t="str">
        <f>'DETALLE DE CONEXIONES'!E325</f>
        <v>999XXX8450</v>
      </c>
      <c r="E325" s="36">
        <f t="shared" si="15"/>
        <v>10</v>
      </c>
      <c r="F325" s="36">
        <f>IFERROR(LIMPIA('DETALLE DE CONEXIONES'!N325,1),0)</f>
        <v>2</v>
      </c>
      <c r="G325" s="36" t="str">
        <f>LEFT('DETALLE DE CONEXIONES'!BE325,3)</f>
        <v>NOF</v>
      </c>
      <c r="H325" s="36" t="str">
        <f>RIGHT('DETALLE DE CONEXIONES'!AK325,2)</f>
        <v/>
      </c>
      <c r="I325" s="36" t="str">
        <f>LEFT('DETALLE DE CONEXIONES'!AK325,3)</f>
        <v/>
      </c>
      <c r="J325" s="36" t="str">
        <f>LEFT('DETALLE DE CONEXIONES'!M325,3)</f>
        <v>1mi</v>
      </c>
      <c r="K325" s="36" t="str">
        <f>IF(LEN('DETALLE DE CONEXIONES'!M325)&lt;12,(RIGHT('DETALLE DE CONEXIONES'!M325,5)),(RIGHT('DETALLE DE CONEXIONES'!M325,6)))</f>
        <v>9seg.</v>
      </c>
      <c r="L325" s="36">
        <f>IF(C325="Saliente Local",(IFERROR((LIMPIA(J325,1)),0)),0)</f>
        <v>1</v>
      </c>
      <c r="M325" s="36">
        <f>IF(C325="Saliente Nacional",(IFERROR((LIMPIA(J325,1)),0)),0)</f>
        <v>0</v>
      </c>
      <c r="N325" s="36">
        <f>IF(C325="Saliente Internacional",(IFERROR((LIMPIA(J325,1)),0)),0)</f>
        <v>0</v>
      </c>
      <c r="O325" s="36">
        <f>IF(C325="Saliente Local",(IFERROR((LIMPIA(K325,1)),0)),0)</f>
        <v>9</v>
      </c>
      <c r="P325" s="36">
        <f>IF(C325="Saliente Nacional",(IFERROR((LIMPIA(K325,1)),0)),0)</f>
        <v>0</v>
      </c>
      <c r="Q325" s="36">
        <f>IF(C325="Saliente Internacional",(IFERROR((LIMPIA(K325,1)),0)),0)</f>
        <v>0</v>
      </c>
      <c r="R325" s="36">
        <f t="shared" si="16"/>
        <v>2</v>
      </c>
      <c r="S325" s="36">
        <f t="shared" si="17"/>
        <v>0</v>
      </c>
    </row>
    <row r="326" spans="1:19" x14ac:dyDescent="0.25">
      <c r="A326" s="101">
        <f>'DETALLE DE CONEXIONES'!P326</f>
        <v>0</v>
      </c>
      <c r="B326" s="36" t="str">
        <f>'DETALLE DE CONEXIONES'!I326</f>
        <v>SALIENTE</v>
      </c>
      <c r="C326" s="36" t="str">
        <f>'DETALLE DE CONEXIONES'!BB326</f>
        <v>Saliente Local</v>
      </c>
      <c r="D326" s="36" t="str">
        <f>'DETALLE DE CONEXIONES'!E326</f>
        <v>999XXX3420</v>
      </c>
      <c r="E326" s="36">
        <f t="shared" si="15"/>
        <v>10</v>
      </c>
      <c r="F326" s="36">
        <f>IFERROR(LIMPIA('DETALLE DE CONEXIONES'!N326,1),0)</f>
        <v>1</v>
      </c>
      <c r="G326" s="36" t="str">
        <f>LEFT('DETALLE DE CONEXIONES'!BE326,3)</f>
        <v>NOF</v>
      </c>
      <c r="H326" s="36" t="str">
        <f>RIGHT('DETALLE DE CONEXIONES'!AK326,2)</f>
        <v/>
      </c>
      <c r="I326" s="36" t="str">
        <f>LEFT('DETALLE DE CONEXIONES'!AK326,3)</f>
        <v/>
      </c>
      <c r="J326" s="36" t="str">
        <f>LEFT('DETALLE DE CONEXIONES'!M326,3)</f>
        <v>0mi</v>
      </c>
      <c r="K326" s="36" t="str">
        <f>IF(LEN('DETALLE DE CONEXIONES'!M326)&lt;12,(RIGHT('DETALLE DE CONEXIONES'!M326,5)),(RIGHT('DETALLE DE CONEXIONES'!M326,6)))</f>
        <v>28seg.</v>
      </c>
      <c r="L326" s="36">
        <f>IF(C326="Saliente Local",(IFERROR((LIMPIA(J326,1)),0)),0)</f>
        <v>0</v>
      </c>
      <c r="M326" s="36">
        <f>IF(C326="Saliente Nacional",(IFERROR((LIMPIA(J326,1)),0)),0)</f>
        <v>0</v>
      </c>
      <c r="N326" s="36">
        <f>IF(C326="Saliente Internacional",(IFERROR((LIMPIA(J326,1)),0)),0)</f>
        <v>0</v>
      </c>
      <c r="O326" s="36">
        <f>IF(C326="Saliente Local",(IFERROR((LIMPIA(K326,1)),0)),0)</f>
        <v>28</v>
      </c>
      <c r="P326" s="36">
        <f>IF(C326="Saliente Nacional",(IFERROR((LIMPIA(K326,1)),0)),0)</f>
        <v>0</v>
      </c>
      <c r="Q326" s="36">
        <f>IF(C326="Saliente Internacional",(IFERROR((LIMPIA(K326,1)),0)),0)</f>
        <v>0</v>
      </c>
      <c r="R326" s="36">
        <f t="shared" si="16"/>
        <v>1</v>
      </c>
      <c r="S326" s="36">
        <f t="shared" si="17"/>
        <v>0</v>
      </c>
    </row>
    <row r="327" spans="1:19" x14ac:dyDescent="0.25">
      <c r="A327" s="101">
        <f>'DETALLE DE CONEXIONES'!P327</f>
        <v>0</v>
      </c>
      <c r="B327" s="36" t="str">
        <f>'DETALLE DE CONEXIONES'!I327</f>
        <v>SALIENTE</v>
      </c>
      <c r="C327" s="36" t="str">
        <f>'DETALLE DE CONEXIONES'!BB327</f>
        <v>Saliente Local</v>
      </c>
      <c r="D327" s="36" t="str">
        <f>'DETALLE DE CONEXIONES'!E327</f>
        <v>999XXX4516</v>
      </c>
      <c r="E327" s="36">
        <f t="shared" si="15"/>
        <v>10</v>
      </c>
      <c r="F327" s="36">
        <f>IFERROR(LIMPIA('DETALLE DE CONEXIONES'!N327,1),0)</f>
        <v>4</v>
      </c>
      <c r="G327" s="36" t="str">
        <f>LEFT('DETALLE DE CONEXIONES'!BE327,3)</f>
        <v>NOF</v>
      </c>
      <c r="H327" s="36" t="str">
        <f>RIGHT('DETALLE DE CONEXIONES'!AK327,2)</f>
        <v/>
      </c>
      <c r="I327" s="36" t="str">
        <f>LEFT('DETALLE DE CONEXIONES'!AK327,3)</f>
        <v/>
      </c>
      <c r="J327" s="36" t="str">
        <f>LEFT('DETALLE DE CONEXIONES'!M327,3)</f>
        <v>3mi</v>
      </c>
      <c r="K327" s="36" t="str">
        <f>IF(LEN('DETALLE DE CONEXIONES'!M327)&lt;12,(RIGHT('DETALLE DE CONEXIONES'!M327,5)),(RIGHT('DETALLE DE CONEXIONES'!M327,6)))</f>
        <v>3seg.</v>
      </c>
      <c r="L327" s="36">
        <f>IF(C327="Saliente Local",(IFERROR((LIMPIA(J327,1)),0)),0)</f>
        <v>3</v>
      </c>
      <c r="M327" s="36">
        <f>IF(C327="Saliente Nacional",(IFERROR((LIMPIA(J327,1)),0)),0)</f>
        <v>0</v>
      </c>
      <c r="N327" s="36">
        <f>IF(C327="Saliente Internacional",(IFERROR((LIMPIA(J327,1)),0)),0)</f>
        <v>0</v>
      </c>
      <c r="O327" s="36">
        <f>IF(C327="Saliente Local",(IFERROR((LIMPIA(K327,1)),0)),0)</f>
        <v>3</v>
      </c>
      <c r="P327" s="36">
        <f>IF(C327="Saliente Nacional",(IFERROR((LIMPIA(K327,1)),0)),0)</f>
        <v>0</v>
      </c>
      <c r="Q327" s="36">
        <f>IF(C327="Saliente Internacional",(IFERROR((LIMPIA(K327,1)),0)),0)</f>
        <v>0</v>
      </c>
      <c r="R327" s="36">
        <f t="shared" si="16"/>
        <v>4</v>
      </c>
      <c r="S327" s="36">
        <f t="shared" si="17"/>
        <v>0</v>
      </c>
    </row>
    <row r="328" spans="1:19" x14ac:dyDescent="0.25">
      <c r="A328" s="101">
        <f>'DETALLE DE CONEXIONES'!P328</f>
        <v>0</v>
      </c>
      <c r="B328" s="36" t="str">
        <f>'DETALLE DE CONEXIONES'!I328</f>
        <v>TRANSFERENCIA</v>
      </c>
      <c r="C328" s="36" t="str">
        <f>'DETALLE DE CONEXIONES'!BB328</f>
        <v>Desvio Nacional</v>
      </c>
      <c r="D328" s="36" t="str">
        <f>'DETALLE DE CONEXIONES'!E328</f>
        <v>999XXX1600</v>
      </c>
      <c r="E328" s="36">
        <f t="shared" si="15"/>
        <v>10</v>
      </c>
      <c r="F328" s="36">
        <f>IFERROR(LIMPIA('DETALLE DE CONEXIONES'!N328,1),0)</f>
        <v>1</v>
      </c>
      <c r="G328" s="36" t="str">
        <f>LEFT('DETALLE DE CONEXIONES'!BE328,3)</f>
        <v>SIU</v>
      </c>
      <c r="H328" s="36" t="str">
        <f>RIGHT('DETALLE DE CONEXIONES'!AK328,2)</f>
        <v/>
      </c>
      <c r="I328" s="36" t="str">
        <f>LEFT('DETALLE DE CONEXIONES'!AK328,3)</f>
        <v/>
      </c>
      <c r="J328" s="36" t="str">
        <f>LEFT('DETALLE DE CONEXIONES'!M328,3)</f>
        <v>0mi</v>
      </c>
      <c r="K328" s="36" t="str">
        <f>IF(LEN('DETALLE DE CONEXIONES'!M328)&lt;12,(RIGHT('DETALLE DE CONEXIONES'!M328,5)),(RIGHT('DETALLE DE CONEXIONES'!M328,6)))</f>
        <v>4seg.</v>
      </c>
      <c r="L328" s="36">
        <f>IF(C328="Saliente Local",(IFERROR((LIMPIA(J328,1)),0)),0)</f>
        <v>0</v>
      </c>
      <c r="M328" s="36">
        <f>IF(C328="Saliente Nacional",(IFERROR((LIMPIA(J328,1)),0)),0)</f>
        <v>0</v>
      </c>
      <c r="N328" s="36">
        <f>IF(C328="Saliente Internacional",(IFERROR((LIMPIA(J328,1)),0)),0)</f>
        <v>0</v>
      </c>
      <c r="O328" s="36">
        <f>IF(C328="Saliente Local",(IFERROR((LIMPIA(K328,1)),0)),0)</f>
        <v>0</v>
      </c>
      <c r="P328" s="36">
        <f>IF(C328="Saliente Nacional",(IFERROR((LIMPIA(K328,1)),0)),0)</f>
        <v>0</v>
      </c>
      <c r="Q328" s="36">
        <f>IF(C328="Saliente Internacional",(IFERROR((LIMPIA(K328,1)),0)),0)</f>
        <v>0</v>
      </c>
      <c r="R328" s="36">
        <f t="shared" si="16"/>
        <v>0</v>
      </c>
      <c r="S328" s="36">
        <f t="shared" si="17"/>
        <v>0</v>
      </c>
    </row>
    <row r="329" spans="1:19" x14ac:dyDescent="0.25">
      <c r="A329" s="101">
        <f>'DETALLE DE CONEXIONES'!P329</f>
        <v>0</v>
      </c>
      <c r="B329" s="36" t="str">
        <f>'DETALLE DE CONEXIONES'!I329</f>
        <v>TRANSFERENCIA</v>
      </c>
      <c r="C329" s="36" t="str">
        <f>'DETALLE DE CONEXIONES'!BB329</f>
        <v>Desvio Nacional</v>
      </c>
      <c r="D329" s="36" t="str">
        <f>'DETALLE DE CONEXIONES'!E329</f>
        <v>999XXX1600</v>
      </c>
      <c r="E329" s="36">
        <f t="shared" si="15"/>
        <v>10</v>
      </c>
      <c r="F329" s="36">
        <f>IFERROR(LIMPIA('DETALLE DE CONEXIONES'!N329,1),0)</f>
        <v>1</v>
      </c>
      <c r="G329" s="36" t="str">
        <f>LEFT('DETALLE DE CONEXIONES'!BE329,3)</f>
        <v>SIU</v>
      </c>
      <c r="H329" s="36" t="str">
        <f>RIGHT('DETALLE DE CONEXIONES'!AK329,2)</f>
        <v/>
      </c>
      <c r="I329" s="36" t="str">
        <f>LEFT('DETALLE DE CONEXIONES'!AK329,3)</f>
        <v/>
      </c>
      <c r="J329" s="36" t="str">
        <f>LEFT('DETALLE DE CONEXIONES'!M329,3)</f>
        <v>0mi</v>
      </c>
      <c r="K329" s="36" t="str">
        <f>IF(LEN('DETALLE DE CONEXIONES'!M329)&lt;12,(RIGHT('DETALLE DE CONEXIONES'!M329,5)),(RIGHT('DETALLE DE CONEXIONES'!M329,6)))</f>
        <v>3seg.</v>
      </c>
      <c r="L329" s="36">
        <f>IF(C329="Saliente Local",(IFERROR((LIMPIA(J329,1)),0)),0)</f>
        <v>0</v>
      </c>
      <c r="M329" s="36">
        <f>IF(C329="Saliente Nacional",(IFERROR((LIMPIA(J329,1)),0)),0)</f>
        <v>0</v>
      </c>
      <c r="N329" s="36">
        <f>IF(C329="Saliente Internacional",(IFERROR((LIMPIA(J329,1)),0)),0)</f>
        <v>0</v>
      </c>
      <c r="O329" s="36">
        <f>IF(C329="Saliente Local",(IFERROR((LIMPIA(K329,1)),0)),0)</f>
        <v>0</v>
      </c>
      <c r="P329" s="36">
        <f>IF(C329="Saliente Nacional",(IFERROR((LIMPIA(K329,1)),0)),0)</f>
        <v>0</v>
      </c>
      <c r="Q329" s="36">
        <f>IF(C329="Saliente Internacional",(IFERROR((LIMPIA(K329,1)),0)),0)</f>
        <v>0</v>
      </c>
      <c r="R329" s="36">
        <f t="shared" si="16"/>
        <v>0</v>
      </c>
      <c r="S329" s="36">
        <f t="shared" si="17"/>
        <v>0</v>
      </c>
    </row>
    <row r="330" spans="1:19" x14ac:dyDescent="0.25">
      <c r="A330" s="101">
        <f>'DETALLE DE CONEXIONES'!P330</f>
        <v>0</v>
      </c>
      <c r="B330" s="36" t="str">
        <f>'DETALLE DE CONEXIONES'!I330</f>
        <v>SALIENTE</v>
      </c>
      <c r="C330" s="36" t="str">
        <f>'DETALLE DE CONEXIONES'!BB330</f>
        <v>Saliente Local</v>
      </c>
      <c r="D330" s="36" t="str">
        <f>'DETALLE DE CONEXIONES'!E330</f>
        <v>999XXX4516</v>
      </c>
      <c r="E330" s="36">
        <f t="shared" si="15"/>
        <v>10</v>
      </c>
      <c r="F330" s="36">
        <f>IFERROR(LIMPIA('DETALLE DE CONEXIONES'!N330,1),0)</f>
        <v>4</v>
      </c>
      <c r="G330" s="36" t="str">
        <f>LEFT('DETALLE DE CONEXIONES'!BE330,3)</f>
        <v>NOF</v>
      </c>
      <c r="H330" s="36" t="str">
        <f>RIGHT('DETALLE DE CONEXIONES'!AK330,2)</f>
        <v/>
      </c>
      <c r="I330" s="36" t="str">
        <f>LEFT('DETALLE DE CONEXIONES'!AK330,3)</f>
        <v/>
      </c>
      <c r="J330" s="36" t="str">
        <f>LEFT('DETALLE DE CONEXIONES'!M330,3)</f>
        <v>3mi</v>
      </c>
      <c r="K330" s="36" t="str">
        <f>IF(LEN('DETALLE DE CONEXIONES'!M330)&lt;12,(RIGHT('DETALLE DE CONEXIONES'!M330,5)),(RIGHT('DETALLE DE CONEXIONES'!M330,6)))</f>
        <v>34seg.</v>
      </c>
      <c r="L330" s="36">
        <f>IF(C330="Saliente Local",(IFERROR((LIMPIA(J330,1)),0)),0)</f>
        <v>3</v>
      </c>
      <c r="M330" s="36">
        <f>IF(C330="Saliente Nacional",(IFERROR((LIMPIA(J330,1)),0)),0)</f>
        <v>0</v>
      </c>
      <c r="N330" s="36">
        <f>IF(C330="Saliente Internacional",(IFERROR((LIMPIA(J330,1)),0)),0)</f>
        <v>0</v>
      </c>
      <c r="O330" s="36">
        <f>IF(C330="Saliente Local",(IFERROR((LIMPIA(K330,1)),0)),0)</f>
        <v>34</v>
      </c>
      <c r="P330" s="36">
        <f>IF(C330="Saliente Nacional",(IFERROR((LIMPIA(K330,1)),0)),0)</f>
        <v>0</v>
      </c>
      <c r="Q330" s="36">
        <f>IF(C330="Saliente Internacional",(IFERROR((LIMPIA(K330,1)),0)),0)</f>
        <v>0</v>
      </c>
      <c r="R330" s="36">
        <f t="shared" si="16"/>
        <v>4</v>
      </c>
      <c r="S330" s="36">
        <f t="shared" si="17"/>
        <v>0</v>
      </c>
    </row>
    <row r="331" spans="1:19" x14ac:dyDescent="0.25">
      <c r="A331" s="101">
        <f>'DETALLE DE CONEXIONES'!P331</f>
        <v>0</v>
      </c>
      <c r="B331" s="36" t="str">
        <f>'DETALLE DE CONEXIONES'!I331</f>
        <v>TRANSFERENCIA</v>
      </c>
      <c r="C331" s="36" t="str">
        <f>'DETALLE DE CONEXIONES'!BB331</f>
        <v>Desvio Nacional</v>
      </c>
      <c r="D331" s="36" t="str">
        <f>'DETALLE DE CONEXIONES'!E331</f>
        <v>999XXX1600</v>
      </c>
      <c r="E331" s="36">
        <f t="shared" si="15"/>
        <v>10</v>
      </c>
      <c r="F331" s="36">
        <f>IFERROR(LIMPIA('DETALLE DE CONEXIONES'!N331,1),0)</f>
        <v>1</v>
      </c>
      <c r="G331" s="36" t="str">
        <f>LEFT('DETALLE DE CONEXIONES'!BE331,3)</f>
        <v>SIU</v>
      </c>
      <c r="H331" s="36" t="str">
        <f>RIGHT('DETALLE DE CONEXIONES'!AK331,2)</f>
        <v/>
      </c>
      <c r="I331" s="36" t="str">
        <f>LEFT('DETALLE DE CONEXIONES'!AK331,3)</f>
        <v/>
      </c>
      <c r="J331" s="36" t="str">
        <f>LEFT('DETALLE DE CONEXIONES'!M331,3)</f>
        <v>0mi</v>
      </c>
      <c r="K331" s="36" t="str">
        <f>IF(LEN('DETALLE DE CONEXIONES'!M331)&lt;12,(RIGHT('DETALLE DE CONEXIONES'!M331,5)),(RIGHT('DETALLE DE CONEXIONES'!M331,6)))</f>
        <v>4seg.</v>
      </c>
      <c r="L331" s="36">
        <f>IF(C331="Saliente Local",(IFERROR((LIMPIA(J331,1)),0)),0)</f>
        <v>0</v>
      </c>
      <c r="M331" s="36">
        <f>IF(C331="Saliente Nacional",(IFERROR((LIMPIA(J331,1)),0)),0)</f>
        <v>0</v>
      </c>
      <c r="N331" s="36">
        <f>IF(C331="Saliente Internacional",(IFERROR((LIMPIA(J331,1)),0)),0)</f>
        <v>0</v>
      </c>
      <c r="O331" s="36">
        <f>IF(C331="Saliente Local",(IFERROR((LIMPIA(K331,1)),0)),0)</f>
        <v>0</v>
      </c>
      <c r="P331" s="36">
        <f>IF(C331="Saliente Nacional",(IFERROR((LIMPIA(K331,1)),0)),0)</f>
        <v>0</v>
      </c>
      <c r="Q331" s="36">
        <f>IF(C331="Saliente Internacional",(IFERROR((LIMPIA(K331,1)),0)),0)</f>
        <v>0</v>
      </c>
      <c r="R331" s="36">
        <f t="shared" si="16"/>
        <v>0</v>
      </c>
      <c r="S331" s="36">
        <f t="shared" si="17"/>
        <v>0</v>
      </c>
    </row>
    <row r="332" spans="1:19" x14ac:dyDescent="0.25">
      <c r="A332" s="101">
        <f>'DETALLE DE CONEXIONES'!P332</f>
        <v>0</v>
      </c>
      <c r="B332" s="36" t="str">
        <f>'DETALLE DE CONEXIONES'!I332</f>
        <v>TRANSFERENCIA</v>
      </c>
      <c r="C332" s="36" t="str">
        <f>'DETALLE DE CONEXIONES'!BB332</f>
        <v>Desvio Nacional</v>
      </c>
      <c r="D332" s="36" t="str">
        <f>'DETALLE DE CONEXIONES'!E332</f>
        <v>999XXX1600</v>
      </c>
      <c r="E332" s="36">
        <f t="shared" si="15"/>
        <v>10</v>
      </c>
      <c r="F332" s="36">
        <f>IFERROR(LIMPIA('DETALLE DE CONEXIONES'!N332,1),0)</f>
        <v>1</v>
      </c>
      <c r="G332" s="36" t="str">
        <f>LEFT('DETALLE DE CONEXIONES'!BE332,3)</f>
        <v>SIU</v>
      </c>
      <c r="H332" s="36" t="str">
        <f>RIGHT('DETALLE DE CONEXIONES'!AK332,2)</f>
        <v/>
      </c>
      <c r="I332" s="36" t="str">
        <f>LEFT('DETALLE DE CONEXIONES'!AK332,3)</f>
        <v/>
      </c>
      <c r="J332" s="36" t="str">
        <f>LEFT('DETALLE DE CONEXIONES'!M332,3)</f>
        <v>0mi</v>
      </c>
      <c r="K332" s="36" t="str">
        <f>IF(LEN('DETALLE DE CONEXIONES'!M332)&lt;12,(RIGHT('DETALLE DE CONEXIONES'!M332,5)),(RIGHT('DETALLE DE CONEXIONES'!M332,6)))</f>
        <v>1seg.</v>
      </c>
      <c r="L332" s="36">
        <f>IF(C332="Saliente Local",(IFERROR((LIMPIA(J332,1)),0)),0)</f>
        <v>0</v>
      </c>
      <c r="M332" s="36">
        <f>IF(C332="Saliente Nacional",(IFERROR((LIMPIA(J332,1)),0)),0)</f>
        <v>0</v>
      </c>
      <c r="N332" s="36">
        <f>IF(C332="Saliente Internacional",(IFERROR((LIMPIA(J332,1)),0)),0)</f>
        <v>0</v>
      </c>
      <c r="O332" s="36">
        <f>IF(C332="Saliente Local",(IFERROR((LIMPIA(K332,1)),0)),0)</f>
        <v>0</v>
      </c>
      <c r="P332" s="36">
        <f>IF(C332="Saliente Nacional",(IFERROR((LIMPIA(K332,1)),0)),0)</f>
        <v>0</v>
      </c>
      <c r="Q332" s="36">
        <f>IF(C332="Saliente Internacional",(IFERROR((LIMPIA(K332,1)),0)),0)</f>
        <v>0</v>
      </c>
      <c r="R332" s="36">
        <f t="shared" si="16"/>
        <v>0</v>
      </c>
      <c r="S332" s="36">
        <f t="shared" si="17"/>
        <v>0</v>
      </c>
    </row>
    <row r="333" spans="1:19" x14ac:dyDescent="0.25">
      <c r="A333" s="101">
        <f>'DETALLE DE CONEXIONES'!P333</f>
        <v>0</v>
      </c>
      <c r="B333" s="36" t="str">
        <f>'DETALLE DE CONEXIONES'!I333</f>
        <v>ENTRANTE</v>
      </c>
      <c r="C333" s="36" t="str">
        <f>'DETALLE DE CONEXIONES'!BB333</f>
        <v>Entrante Local</v>
      </c>
      <c r="D333" s="36" t="str">
        <f>'DETALLE DE CONEXIONES'!E333</f>
        <v>999XXX1600</v>
      </c>
      <c r="E333" s="36">
        <f t="shared" si="15"/>
        <v>10</v>
      </c>
      <c r="F333" s="36">
        <f>IFERROR(LIMPIA('DETALLE DE CONEXIONES'!N333,1),0)</f>
        <v>2</v>
      </c>
      <c r="G333" s="36" t="str">
        <f>LEFT('DETALLE DE CONEXIONES'!BE333,3)</f>
        <v>NOF</v>
      </c>
      <c r="H333" s="36" t="str">
        <f>RIGHT('DETALLE DE CONEXIONES'!AK333,2)</f>
        <v/>
      </c>
      <c r="I333" s="36" t="str">
        <f>LEFT('DETALLE DE CONEXIONES'!AK333,3)</f>
        <v/>
      </c>
      <c r="J333" s="36" t="str">
        <f>LEFT('DETALLE DE CONEXIONES'!M333,3)</f>
        <v>1mi</v>
      </c>
      <c r="K333" s="36" t="str">
        <f>IF(LEN('DETALLE DE CONEXIONES'!M333)&lt;12,(RIGHT('DETALLE DE CONEXIONES'!M333,5)),(RIGHT('DETALLE DE CONEXIONES'!M333,6)))</f>
        <v>6seg.</v>
      </c>
      <c r="L333" s="36">
        <f>IF(C333="Saliente Local",(IFERROR((LIMPIA(J333,1)),0)),0)</f>
        <v>0</v>
      </c>
      <c r="M333" s="36">
        <f>IF(C333="Saliente Nacional",(IFERROR((LIMPIA(J333,1)),0)),0)</f>
        <v>0</v>
      </c>
      <c r="N333" s="36">
        <f>IF(C333="Saliente Internacional",(IFERROR((LIMPIA(J333,1)),0)),0)</f>
        <v>0</v>
      </c>
      <c r="O333" s="36">
        <f>IF(C333="Saliente Local",(IFERROR((LIMPIA(K333,1)),0)),0)</f>
        <v>0</v>
      </c>
      <c r="P333" s="36">
        <f>IF(C333="Saliente Nacional",(IFERROR((LIMPIA(K333,1)),0)),0)</f>
        <v>0</v>
      </c>
      <c r="Q333" s="36">
        <f>IF(C333="Saliente Internacional",(IFERROR((LIMPIA(K333,1)),0)),0)</f>
        <v>0</v>
      </c>
      <c r="R333" s="36">
        <f t="shared" si="16"/>
        <v>0</v>
      </c>
      <c r="S333" s="36">
        <f t="shared" si="17"/>
        <v>0</v>
      </c>
    </row>
    <row r="334" spans="1:19" x14ac:dyDescent="0.25">
      <c r="A334" s="101">
        <f>'DETALLE DE CONEXIONES'!P334</f>
        <v>0</v>
      </c>
      <c r="B334" s="36" t="str">
        <f>'DETALLE DE CONEXIONES'!I334</f>
        <v>SALIENTE</v>
      </c>
      <c r="C334" s="36" t="str">
        <f>'DETALLE DE CONEXIONES'!BB334</f>
        <v>Saliente Local</v>
      </c>
      <c r="D334" s="36" t="str">
        <f>'DETALLE DE CONEXIONES'!E334</f>
        <v>999XXX3420</v>
      </c>
      <c r="E334" s="36">
        <f t="shared" si="15"/>
        <v>10</v>
      </c>
      <c r="F334" s="36">
        <f>IFERROR(LIMPIA('DETALLE DE CONEXIONES'!N334,1),0)</f>
        <v>1</v>
      </c>
      <c r="G334" s="36" t="str">
        <f>LEFT('DETALLE DE CONEXIONES'!BE334,3)</f>
        <v>NOF</v>
      </c>
      <c r="H334" s="36" t="str">
        <f>RIGHT('DETALLE DE CONEXIONES'!AK334,2)</f>
        <v/>
      </c>
      <c r="I334" s="36" t="str">
        <f>LEFT('DETALLE DE CONEXIONES'!AK334,3)</f>
        <v/>
      </c>
      <c r="J334" s="36" t="str">
        <f>LEFT('DETALLE DE CONEXIONES'!M334,3)</f>
        <v>0mi</v>
      </c>
      <c r="K334" s="36" t="str">
        <f>IF(LEN('DETALLE DE CONEXIONES'!M334)&lt;12,(RIGHT('DETALLE DE CONEXIONES'!M334,5)),(RIGHT('DETALLE DE CONEXIONES'!M334,6)))</f>
        <v>49seg.</v>
      </c>
      <c r="L334" s="36">
        <f>IF(C334="Saliente Local",(IFERROR((LIMPIA(J334,1)),0)),0)</f>
        <v>0</v>
      </c>
      <c r="M334" s="36">
        <f>IF(C334="Saliente Nacional",(IFERROR((LIMPIA(J334,1)),0)),0)</f>
        <v>0</v>
      </c>
      <c r="N334" s="36">
        <f>IF(C334="Saliente Internacional",(IFERROR((LIMPIA(J334,1)),0)),0)</f>
        <v>0</v>
      </c>
      <c r="O334" s="36">
        <f>IF(C334="Saliente Local",(IFERROR((LIMPIA(K334,1)),0)),0)</f>
        <v>49</v>
      </c>
      <c r="P334" s="36">
        <f>IF(C334="Saliente Nacional",(IFERROR((LIMPIA(K334,1)),0)),0)</f>
        <v>0</v>
      </c>
      <c r="Q334" s="36">
        <f>IF(C334="Saliente Internacional",(IFERROR((LIMPIA(K334,1)),0)),0)</f>
        <v>0</v>
      </c>
      <c r="R334" s="36">
        <f t="shared" si="16"/>
        <v>1</v>
      </c>
      <c r="S334" s="36">
        <f t="shared" si="17"/>
        <v>0</v>
      </c>
    </row>
    <row r="335" spans="1:19" x14ac:dyDescent="0.25">
      <c r="A335" s="101">
        <f>'DETALLE DE CONEXIONES'!P335</f>
        <v>0</v>
      </c>
      <c r="B335" s="36" t="str">
        <f>'DETALLE DE CONEXIONES'!I335</f>
        <v>SALIENTE</v>
      </c>
      <c r="C335" s="36" t="str">
        <f>'DETALLE DE CONEXIONES'!BB335</f>
        <v>Saliente Local</v>
      </c>
      <c r="D335" s="36" t="str">
        <f>'DETALLE DE CONEXIONES'!E335</f>
        <v>999XXX3420</v>
      </c>
      <c r="E335" s="36">
        <f t="shared" si="15"/>
        <v>10</v>
      </c>
      <c r="F335" s="36">
        <f>IFERROR(LIMPIA('DETALLE DE CONEXIONES'!N335,1),0)</f>
        <v>1</v>
      </c>
      <c r="G335" s="36" t="str">
        <f>LEFT('DETALLE DE CONEXIONES'!BE335,3)</f>
        <v>NOF</v>
      </c>
      <c r="H335" s="36" t="str">
        <f>RIGHT('DETALLE DE CONEXIONES'!AK335,2)</f>
        <v/>
      </c>
      <c r="I335" s="36" t="str">
        <f>LEFT('DETALLE DE CONEXIONES'!AK335,3)</f>
        <v/>
      </c>
      <c r="J335" s="36" t="str">
        <f>LEFT('DETALLE DE CONEXIONES'!M335,3)</f>
        <v>0mi</v>
      </c>
      <c r="K335" s="36" t="str">
        <f>IF(LEN('DETALLE DE CONEXIONES'!M335)&lt;12,(RIGHT('DETALLE DE CONEXIONES'!M335,5)),(RIGHT('DETALLE DE CONEXIONES'!M335,6)))</f>
        <v>45seg.</v>
      </c>
      <c r="L335" s="36">
        <f>IF(C335="Saliente Local",(IFERROR((LIMPIA(J335,1)),0)),0)</f>
        <v>0</v>
      </c>
      <c r="M335" s="36">
        <f>IF(C335="Saliente Nacional",(IFERROR((LIMPIA(J335,1)),0)),0)</f>
        <v>0</v>
      </c>
      <c r="N335" s="36">
        <f>IF(C335="Saliente Internacional",(IFERROR((LIMPIA(J335,1)),0)),0)</f>
        <v>0</v>
      </c>
      <c r="O335" s="36">
        <f>IF(C335="Saliente Local",(IFERROR((LIMPIA(K335,1)),0)),0)</f>
        <v>45</v>
      </c>
      <c r="P335" s="36">
        <f>IF(C335="Saliente Nacional",(IFERROR((LIMPIA(K335,1)),0)),0)</f>
        <v>0</v>
      </c>
      <c r="Q335" s="36">
        <f>IF(C335="Saliente Internacional",(IFERROR((LIMPIA(K335,1)),0)),0)</f>
        <v>0</v>
      </c>
      <c r="R335" s="36">
        <f t="shared" si="16"/>
        <v>1</v>
      </c>
      <c r="S335" s="36">
        <f t="shared" si="17"/>
        <v>0</v>
      </c>
    </row>
    <row r="336" spans="1:19" x14ac:dyDescent="0.25">
      <c r="A336" s="101">
        <f>'DETALLE DE CONEXIONES'!P336</f>
        <v>0</v>
      </c>
      <c r="B336" s="36" t="str">
        <f>'DETALLE DE CONEXIONES'!I336</f>
        <v>GPRS</v>
      </c>
      <c r="C336" s="36" t="str">
        <f>'DETALLE DE CONEXIONES'!BB336</f>
        <v>MENSAJERO</v>
      </c>
      <c r="D336" s="36" t="str">
        <f>'DETALLE DE CONEXIONES'!E336</f>
        <v>internet.itelcel.coXXXGLTE</v>
      </c>
      <c r="E336" s="36">
        <f t="shared" si="15"/>
        <v>26</v>
      </c>
      <c r="F336" s="36">
        <f>IFERROR(LIMPIA('DETALLE DE CONEXIONES'!N336,1),0)</f>
        <v>0</v>
      </c>
      <c r="G336" s="36" t="str">
        <f>LEFT('DETALLE DE CONEXIONES'!BE336,3)</f>
        <v/>
      </c>
      <c r="H336" s="36" t="str">
        <f>RIGHT('DETALLE DE CONEXIONES'!AK336,2)</f>
        <v>-1</v>
      </c>
      <c r="I336" s="36" t="str">
        <f>LEFT('DETALLE DE CONEXIONES'!AK336,3)</f>
        <v>MEN</v>
      </c>
      <c r="J336" s="36" t="str">
        <f>LEFT('DETALLE DE CONEXIONES'!M336,3)</f>
        <v>0mi</v>
      </c>
      <c r="K336" s="36" t="str">
        <f>IF(LEN('DETALLE DE CONEXIONES'!M336)&lt;12,(RIGHT('DETALLE DE CONEXIONES'!M336,5)),(RIGHT('DETALLE DE CONEXIONES'!M336,6)))</f>
        <v xml:space="preserve">min. </v>
      </c>
      <c r="L336" s="36">
        <f>IF(C336="Saliente Local",(IFERROR((LIMPIA(J336,1)),0)),0)</f>
        <v>0</v>
      </c>
      <c r="M336" s="36">
        <f>IF(C336="Saliente Nacional",(IFERROR((LIMPIA(J336,1)),0)),0)</f>
        <v>0</v>
      </c>
      <c r="N336" s="36">
        <f>IF(C336="Saliente Internacional",(IFERROR((LIMPIA(J336,1)),0)),0)</f>
        <v>0</v>
      </c>
      <c r="O336" s="36">
        <f>IF(C336="Saliente Local",(IFERROR((LIMPIA(K336,1)),0)),0)</f>
        <v>0</v>
      </c>
      <c r="P336" s="36">
        <f>IF(C336="Saliente Nacional",(IFERROR((LIMPIA(K336,1)),0)),0)</f>
        <v>0</v>
      </c>
      <c r="Q336" s="36">
        <f>IF(C336="Saliente Internacional",(IFERROR((LIMPIA(K336,1)),0)),0)</f>
        <v>0</v>
      </c>
      <c r="R336" s="36">
        <f t="shared" si="16"/>
        <v>0</v>
      </c>
      <c r="S336" s="36">
        <f t="shared" si="17"/>
        <v>0</v>
      </c>
    </row>
    <row r="337" spans="1:19" x14ac:dyDescent="0.25">
      <c r="A337" s="101">
        <f>'DETALLE DE CONEXIONES'!P337</f>
        <v>0</v>
      </c>
      <c r="B337" s="36" t="str">
        <f>'DETALLE DE CONEXIONES'!I337</f>
        <v>GPRS</v>
      </c>
      <c r="C337" s="36" t="str">
        <f>'DETALLE DE CONEXIONES'!BB337</f>
        <v>RS</v>
      </c>
      <c r="D337" s="36" t="str">
        <f>'DETALLE DE CONEXIONES'!E337</f>
        <v>internet.itelcel.coXXXGLTE</v>
      </c>
      <c r="E337" s="36">
        <f t="shared" si="15"/>
        <v>26</v>
      </c>
      <c r="F337" s="36">
        <f>IFERROR(LIMPIA('DETALLE DE CONEXIONES'!N337,1),0)</f>
        <v>0</v>
      </c>
      <c r="G337" s="36" t="str">
        <f>LEFT('DETALLE DE CONEXIONES'!BE337,3)</f>
        <v/>
      </c>
      <c r="H337" s="36" t="str">
        <f>RIGHT('DETALLE DE CONEXIONES'!AK337,2)</f>
        <v>-1</v>
      </c>
      <c r="I337" s="36" t="str">
        <f>LEFT('DETALLE DE CONEXIONES'!AK337,3)</f>
        <v>RS;</v>
      </c>
      <c r="J337" s="36" t="str">
        <f>LEFT('DETALLE DE CONEXIONES'!M337,3)</f>
        <v>0mi</v>
      </c>
      <c r="K337" s="36" t="str">
        <f>IF(LEN('DETALLE DE CONEXIONES'!M337)&lt;12,(RIGHT('DETALLE DE CONEXIONES'!M337,5)),(RIGHT('DETALLE DE CONEXIONES'!M337,6)))</f>
        <v xml:space="preserve">min. </v>
      </c>
      <c r="L337" s="36">
        <f>IF(C337="Saliente Local",(IFERROR((LIMPIA(J337,1)),0)),0)</f>
        <v>0</v>
      </c>
      <c r="M337" s="36">
        <f>IF(C337="Saliente Nacional",(IFERROR((LIMPIA(J337,1)),0)),0)</f>
        <v>0</v>
      </c>
      <c r="N337" s="36">
        <f>IF(C337="Saliente Internacional",(IFERROR((LIMPIA(J337,1)),0)),0)</f>
        <v>0</v>
      </c>
      <c r="O337" s="36">
        <f>IF(C337="Saliente Local",(IFERROR((LIMPIA(K337,1)),0)),0)</f>
        <v>0</v>
      </c>
      <c r="P337" s="36">
        <f>IF(C337="Saliente Nacional",(IFERROR((LIMPIA(K337,1)),0)),0)</f>
        <v>0</v>
      </c>
      <c r="Q337" s="36">
        <f>IF(C337="Saliente Internacional",(IFERROR((LIMPIA(K337,1)),0)),0)</f>
        <v>0</v>
      </c>
      <c r="R337" s="36">
        <f t="shared" si="16"/>
        <v>0</v>
      </c>
      <c r="S337" s="36">
        <f t="shared" si="17"/>
        <v>0</v>
      </c>
    </row>
    <row r="338" spans="1:19" x14ac:dyDescent="0.25">
      <c r="A338" s="101">
        <f>'DETALLE DE CONEXIONES'!P338</f>
        <v>0</v>
      </c>
      <c r="B338" s="36" t="str">
        <f>'DETALLE DE CONEXIONES'!I338</f>
        <v>TRANSFERENCIA</v>
      </c>
      <c r="C338" s="36" t="str">
        <f>'DETALLE DE CONEXIONES'!BB338</f>
        <v>Desvio Nacional</v>
      </c>
      <c r="D338" s="36" t="str">
        <f>'DETALLE DE CONEXIONES'!E338</f>
        <v>999XXX1600</v>
      </c>
      <c r="E338" s="36">
        <f t="shared" si="15"/>
        <v>10</v>
      </c>
      <c r="F338" s="36">
        <f>IFERROR(LIMPIA('DETALLE DE CONEXIONES'!N338,1),0)</f>
        <v>1</v>
      </c>
      <c r="G338" s="36" t="str">
        <f>LEFT('DETALLE DE CONEXIONES'!BE338,3)</f>
        <v>SIU</v>
      </c>
      <c r="H338" s="36" t="str">
        <f>RIGHT('DETALLE DE CONEXIONES'!AK338,2)</f>
        <v/>
      </c>
      <c r="I338" s="36" t="str">
        <f>LEFT('DETALLE DE CONEXIONES'!AK338,3)</f>
        <v/>
      </c>
      <c r="J338" s="36" t="str">
        <f>LEFT('DETALLE DE CONEXIONES'!M338,3)</f>
        <v>0mi</v>
      </c>
      <c r="K338" s="36" t="str">
        <f>IF(LEN('DETALLE DE CONEXIONES'!M338)&lt;12,(RIGHT('DETALLE DE CONEXIONES'!M338,5)),(RIGHT('DETALLE DE CONEXIONES'!M338,6)))</f>
        <v>4seg.</v>
      </c>
      <c r="L338" s="36">
        <f>IF(C338="Saliente Local",(IFERROR((LIMPIA(J338,1)),0)),0)</f>
        <v>0</v>
      </c>
      <c r="M338" s="36">
        <f>IF(C338="Saliente Nacional",(IFERROR((LIMPIA(J338,1)),0)),0)</f>
        <v>0</v>
      </c>
      <c r="N338" s="36">
        <f>IF(C338="Saliente Internacional",(IFERROR((LIMPIA(J338,1)),0)),0)</f>
        <v>0</v>
      </c>
      <c r="O338" s="36">
        <f>IF(C338="Saliente Local",(IFERROR((LIMPIA(K338,1)),0)),0)</f>
        <v>0</v>
      </c>
      <c r="P338" s="36">
        <f>IF(C338="Saliente Nacional",(IFERROR((LIMPIA(K338,1)),0)),0)</f>
        <v>0</v>
      </c>
      <c r="Q338" s="36">
        <f>IF(C338="Saliente Internacional",(IFERROR((LIMPIA(K338,1)),0)),0)</f>
        <v>0</v>
      </c>
      <c r="R338" s="36">
        <f t="shared" si="16"/>
        <v>0</v>
      </c>
      <c r="S338" s="36">
        <f t="shared" si="17"/>
        <v>0</v>
      </c>
    </row>
    <row r="339" spans="1:19" x14ac:dyDescent="0.25">
      <c r="A339" s="101">
        <f>'DETALLE DE CONEXIONES'!P339</f>
        <v>0</v>
      </c>
      <c r="B339" s="36" t="str">
        <f>'DETALLE DE CONEXIONES'!I339</f>
        <v>TRANSFERENCIA</v>
      </c>
      <c r="C339" s="36" t="str">
        <f>'DETALLE DE CONEXIONES'!BB339</f>
        <v>Desvio Nacional</v>
      </c>
      <c r="D339" s="36" t="str">
        <f>'DETALLE DE CONEXIONES'!E339</f>
        <v>999XXX1600</v>
      </c>
      <c r="E339" s="36">
        <f t="shared" si="15"/>
        <v>10</v>
      </c>
      <c r="F339" s="36">
        <f>IFERROR(LIMPIA('DETALLE DE CONEXIONES'!N339,1),0)</f>
        <v>1</v>
      </c>
      <c r="G339" s="36" t="str">
        <f>LEFT('DETALLE DE CONEXIONES'!BE339,3)</f>
        <v>SIU</v>
      </c>
      <c r="H339" s="36" t="str">
        <f>RIGHT('DETALLE DE CONEXIONES'!AK339,2)</f>
        <v/>
      </c>
      <c r="I339" s="36" t="str">
        <f>LEFT('DETALLE DE CONEXIONES'!AK339,3)</f>
        <v/>
      </c>
      <c r="J339" s="36" t="str">
        <f>LEFT('DETALLE DE CONEXIONES'!M339,3)</f>
        <v>0mi</v>
      </c>
      <c r="K339" s="36" t="str">
        <f>IF(LEN('DETALLE DE CONEXIONES'!M339)&lt;12,(RIGHT('DETALLE DE CONEXIONES'!M339,5)),(RIGHT('DETALLE DE CONEXIONES'!M339,6)))</f>
        <v>3seg.</v>
      </c>
      <c r="L339" s="36">
        <f>IF(C339="Saliente Local",(IFERROR((LIMPIA(J339,1)),0)),0)</f>
        <v>0</v>
      </c>
      <c r="M339" s="36">
        <f>IF(C339="Saliente Nacional",(IFERROR((LIMPIA(J339,1)),0)),0)</f>
        <v>0</v>
      </c>
      <c r="N339" s="36">
        <f>IF(C339="Saliente Internacional",(IFERROR((LIMPIA(J339,1)),0)),0)</f>
        <v>0</v>
      </c>
      <c r="O339" s="36">
        <f>IF(C339="Saliente Local",(IFERROR((LIMPIA(K339,1)),0)),0)</f>
        <v>0</v>
      </c>
      <c r="P339" s="36">
        <f>IF(C339="Saliente Nacional",(IFERROR((LIMPIA(K339,1)),0)),0)</f>
        <v>0</v>
      </c>
      <c r="Q339" s="36">
        <f>IF(C339="Saliente Internacional",(IFERROR((LIMPIA(K339,1)),0)),0)</f>
        <v>0</v>
      </c>
      <c r="R339" s="36">
        <f t="shared" si="16"/>
        <v>0</v>
      </c>
      <c r="S339" s="36">
        <f t="shared" si="17"/>
        <v>0</v>
      </c>
    </row>
    <row r="340" spans="1:19" x14ac:dyDescent="0.25">
      <c r="A340" s="101">
        <f>'DETALLE DE CONEXIONES'!P340</f>
        <v>0</v>
      </c>
      <c r="B340" s="36" t="str">
        <f>'DETALLE DE CONEXIONES'!I340</f>
        <v>TRANSFERENCIA</v>
      </c>
      <c r="C340" s="36" t="str">
        <f>'DETALLE DE CONEXIONES'!BB340</f>
        <v>Desvio Nacional</v>
      </c>
      <c r="D340" s="36" t="str">
        <f>'DETALLE DE CONEXIONES'!E340</f>
        <v>999XXX1600</v>
      </c>
      <c r="E340" s="36">
        <f t="shared" si="15"/>
        <v>10</v>
      </c>
      <c r="F340" s="36">
        <f>IFERROR(LIMPIA('DETALLE DE CONEXIONES'!N340,1),0)</f>
        <v>1</v>
      </c>
      <c r="G340" s="36" t="str">
        <f>LEFT('DETALLE DE CONEXIONES'!BE340,3)</f>
        <v>SIU</v>
      </c>
      <c r="H340" s="36" t="str">
        <f>RIGHT('DETALLE DE CONEXIONES'!AK340,2)</f>
        <v/>
      </c>
      <c r="I340" s="36" t="str">
        <f>LEFT('DETALLE DE CONEXIONES'!AK340,3)</f>
        <v/>
      </c>
      <c r="J340" s="36" t="str">
        <f>LEFT('DETALLE DE CONEXIONES'!M340,3)</f>
        <v>0mi</v>
      </c>
      <c r="K340" s="36" t="str">
        <f>IF(LEN('DETALLE DE CONEXIONES'!M340)&lt;12,(RIGHT('DETALLE DE CONEXIONES'!M340,5)),(RIGHT('DETALLE DE CONEXIONES'!M340,6)))</f>
        <v>4seg.</v>
      </c>
      <c r="L340" s="36">
        <f>IF(C340="Saliente Local",(IFERROR((LIMPIA(J340,1)),0)),0)</f>
        <v>0</v>
      </c>
      <c r="M340" s="36">
        <f>IF(C340="Saliente Nacional",(IFERROR((LIMPIA(J340,1)),0)),0)</f>
        <v>0</v>
      </c>
      <c r="N340" s="36">
        <f>IF(C340="Saliente Internacional",(IFERROR((LIMPIA(J340,1)),0)),0)</f>
        <v>0</v>
      </c>
      <c r="O340" s="36">
        <f>IF(C340="Saliente Local",(IFERROR((LIMPIA(K340,1)),0)),0)</f>
        <v>0</v>
      </c>
      <c r="P340" s="36">
        <f>IF(C340="Saliente Nacional",(IFERROR((LIMPIA(K340,1)),0)),0)</f>
        <v>0</v>
      </c>
      <c r="Q340" s="36">
        <f>IF(C340="Saliente Internacional",(IFERROR((LIMPIA(K340,1)),0)),0)</f>
        <v>0</v>
      </c>
      <c r="R340" s="36">
        <f t="shared" si="16"/>
        <v>0</v>
      </c>
      <c r="S340" s="36">
        <f t="shared" si="17"/>
        <v>0</v>
      </c>
    </row>
    <row r="341" spans="1:19" x14ac:dyDescent="0.25">
      <c r="A341" s="101">
        <f>'DETALLE DE CONEXIONES'!P341</f>
        <v>0</v>
      </c>
      <c r="B341" s="36" t="str">
        <f>'DETALLE DE CONEXIONES'!I341</f>
        <v>TRANSFERENCIA</v>
      </c>
      <c r="C341" s="36" t="str">
        <f>'DETALLE DE CONEXIONES'!BB341</f>
        <v>Desvio Nacional</v>
      </c>
      <c r="D341" s="36" t="str">
        <f>'DETALLE DE CONEXIONES'!E341</f>
        <v>999XXX1600</v>
      </c>
      <c r="E341" s="36">
        <f t="shared" si="15"/>
        <v>10</v>
      </c>
      <c r="F341" s="36">
        <f>IFERROR(LIMPIA('DETALLE DE CONEXIONES'!N341,1),0)</f>
        <v>1</v>
      </c>
      <c r="G341" s="36" t="str">
        <f>LEFT('DETALLE DE CONEXIONES'!BE341,3)</f>
        <v>SIU</v>
      </c>
      <c r="H341" s="36" t="str">
        <f>RIGHT('DETALLE DE CONEXIONES'!AK341,2)</f>
        <v/>
      </c>
      <c r="I341" s="36" t="str">
        <f>LEFT('DETALLE DE CONEXIONES'!AK341,3)</f>
        <v/>
      </c>
      <c r="J341" s="36" t="str">
        <f>LEFT('DETALLE DE CONEXIONES'!M341,3)</f>
        <v>0mi</v>
      </c>
      <c r="K341" s="36" t="str">
        <f>IF(LEN('DETALLE DE CONEXIONES'!M341)&lt;12,(RIGHT('DETALLE DE CONEXIONES'!M341,5)),(RIGHT('DETALLE DE CONEXIONES'!M341,6)))</f>
        <v>4seg.</v>
      </c>
      <c r="L341" s="36">
        <f>IF(C341="Saliente Local",(IFERROR((LIMPIA(J341,1)),0)),0)</f>
        <v>0</v>
      </c>
      <c r="M341" s="36">
        <f>IF(C341="Saliente Nacional",(IFERROR((LIMPIA(J341,1)),0)),0)</f>
        <v>0</v>
      </c>
      <c r="N341" s="36">
        <f>IF(C341="Saliente Internacional",(IFERROR((LIMPIA(J341,1)),0)),0)</f>
        <v>0</v>
      </c>
      <c r="O341" s="36">
        <f>IF(C341="Saliente Local",(IFERROR((LIMPIA(K341,1)),0)),0)</f>
        <v>0</v>
      </c>
      <c r="P341" s="36">
        <f>IF(C341="Saliente Nacional",(IFERROR((LIMPIA(K341,1)),0)),0)</f>
        <v>0</v>
      </c>
      <c r="Q341" s="36">
        <f>IF(C341="Saliente Internacional",(IFERROR((LIMPIA(K341,1)),0)),0)</f>
        <v>0</v>
      </c>
      <c r="R341" s="36">
        <f t="shared" si="16"/>
        <v>0</v>
      </c>
      <c r="S341" s="36">
        <f t="shared" si="17"/>
        <v>0</v>
      </c>
    </row>
    <row r="342" spans="1:19" x14ac:dyDescent="0.25">
      <c r="A342" s="101">
        <f>'DETALLE DE CONEXIONES'!P342</f>
        <v>0</v>
      </c>
      <c r="B342" s="36" t="str">
        <f>'DETALLE DE CONEXIONES'!I342</f>
        <v>SALIENTE</v>
      </c>
      <c r="C342" s="36" t="str">
        <f>'DETALLE DE CONEXIONES'!BB342</f>
        <v>Saliente Local</v>
      </c>
      <c r="D342" s="36" t="str">
        <f>'DETALLE DE CONEXIONES'!E342</f>
        <v>999XXX7896</v>
      </c>
      <c r="E342" s="36">
        <f t="shared" si="15"/>
        <v>10</v>
      </c>
      <c r="F342" s="36">
        <f>IFERROR(LIMPIA('DETALLE DE CONEXIONES'!N342,1),0)</f>
        <v>1</v>
      </c>
      <c r="G342" s="36" t="str">
        <f>LEFT('DETALLE DE CONEXIONES'!BE342,3)</f>
        <v>NOF</v>
      </c>
      <c r="H342" s="36" t="str">
        <f>RIGHT('DETALLE DE CONEXIONES'!AK342,2)</f>
        <v/>
      </c>
      <c r="I342" s="36" t="str">
        <f>LEFT('DETALLE DE CONEXIONES'!AK342,3)</f>
        <v/>
      </c>
      <c r="J342" s="36" t="str">
        <f>LEFT('DETALLE DE CONEXIONES'!M342,3)</f>
        <v>0mi</v>
      </c>
      <c r="K342" s="36" t="str">
        <f>IF(LEN('DETALLE DE CONEXIONES'!M342)&lt;12,(RIGHT('DETALLE DE CONEXIONES'!M342,5)),(RIGHT('DETALLE DE CONEXIONES'!M342,6)))</f>
        <v>28seg.</v>
      </c>
      <c r="L342" s="36">
        <f>IF(C342="Saliente Local",(IFERROR((LIMPIA(J342,1)),0)),0)</f>
        <v>0</v>
      </c>
      <c r="M342" s="36">
        <f>IF(C342="Saliente Nacional",(IFERROR((LIMPIA(J342,1)),0)),0)</f>
        <v>0</v>
      </c>
      <c r="N342" s="36">
        <f>IF(C342="Saliente Internacional",(IFERROR((LIMPIA(J342,1)),0)),0)</f>
        <v>0</v>
      </c>
      <c r="O342" s="36">
        <f>IF(C342="Saliente Local",(IFERROR((LIMPIA(K342,1)),0)),0)</f>
        <v>28</v>
      </c>
      <c r="P342" s="36">
        <f>IF(C342="Saliente Nacional",(IFERROR((LIMPIA(K342,1)),0)),0)</f>
        <v>0</v>
      </c>
      <c r="Q342" s="36">
        <f>IF(C342="Saliente Internacional",(IFERROR((LIMPIA(K342,1)),0)),0)</f>
        <v>0</v>
      </c>
      <c r="R342" s="36">
        <f t="shared" si="16"/>
        <v>1</v>
      </c>
      <c r="S342" s="36">
        <f t="shared" si="17"/>
        <v>0</v>
      </c>
    </row>
    <row r="343" spans="1:19" x14ac:dyDescent="0.25">
      <c r="A343" s="101">
        <f>'DETALLE DE CONEXIONES'!P343</f>
        <v>0</v>
      </c>
      <c r="B343" s="36" t="str">
        <f>'DETALLE DE CONEXIONES'!I343</f>
        <v>SALIENTE</v>
      </c>
      <c r="C343" s="36" t="str">
        <f>'DETALLE DE CONEXIONES'!BB343</f>
        <v>Saliente Local</v>
      </c>
      <c r="D343" s="36" t="str">
        <f>'DETALLE DE CONEXIONES'!E343</f>
        <v>999XXX8450</v>
      </c>
      <c r="E343" s="36">
        <f t="shared" si="15"/>
        <v>10</v>
      </c>
      <c r="F343" s="36">
        <f>IFERROR(LIMPIA('DETALLE DE CONEXIONES'!N343,1),0)</f>
        <v>2</v>
      </c>
      <c r="G343" s="36" t="str">
        <f>LEFT('DETALLE DE CONEXIONES'!BE343,3)</f>
        <v>NOF</v>
      </c>
      <c r="H343" s="36" t="str">
        <f>RIGHT('DETALLE DE CONEXIONES'!AK343,2)</f>
        <v/>
      </c>
      <c r="I343" s="36" t="str">
        <f>LEFT('DETALLE DE CONEXIONES'!AK343,3)</f>
        <v/>
      </c>
      <c r="J343" s="36" t="str">
        <f>LEFT('DETALLE DE CONEXIONES'!M343,3)</f>
        <v>1mi</v>
      </c>
      <c r="K343" s="36" t="str">
        <f>IF(LEN('DETALLE DE CONEXIONES'!M343)&lt;12,(RIGHT('DETALLE DE CONEXIONES'!M343,5)),(RIGHT('DETALLE DE CONEXIONES'!M343,6)))</f>
        <v>35seg.</v>
      </c>
      <c r="L343" s="36">
        <f>IF(C343="Saliente Local",(IFERROR((LIMPIA(J343,1)),0)),0)</f>
        <v>1</v>
      </c>
      <c r="M343" s="36">
        <f>IF(C343="Saliente Nacional",(IFERROR((LIMPIA(J343,1)),0)),0)</f>
        <v>0</v>
      </c>
      <c r="N343" s="36">
        <f>IF(C343="Saliente Internacional",(IFERROR((LIMPIA(J343,1)),0)),0)</f>
        <v>0</v>
      </c>
      <c r="O343" s="36">
        <f>IF(C343="Saliente Local",(IFERROR((LIMPIA(K343,1)),0)),0)</f>
        <v>35</v>
      </c>
      <c r="P343" s="36">
        <f>IF(C343="Saliente Nacional",(IFERROR((LIMPIA(K343,1)),0)),0)</f>
        <v>0</v>
      </c>
      <c r="Q343" s="36">
        <f>IF(C343="Saliente Internacional",(IFERROR((LIMPIA(K343,1)),0)),0)</f>
        <v>0</v>
      </c>
      <c r="R343" s="36">
        <f t="shared" si="16"/>
        <v>2</v>
      </c>
      <c r="S343" s="36">
        <f t="shared" si="17"/>
        <v>0</v>
      </c>
    </row>
    <row r="344" spans="1:19" x14ac:dyDescent="0.25">
      <c r="A344" s="101">
        <f>'DETALLE DE CONEXIONES'!P344</f>
        <v>0</v>
      </c>
      <c r="B344" s="36" t="str">
        <f>'DETALLE DE CONEXIONES'!I344</f>
        <v>SALIENTE</v>
      </c>
      <c r="C344" s="36" t="str">
        <f>'DETALLE DE CONEXIONES'!BB344</f>
        <v>Saliente Local</v>
      </c>
      <c r="D344" s="36" t="str">
        <f>'DETALLE DE CONEXIONES'!E344</f>
        <v>999XXX3420</v>
      </c>
      <c r="E344" s="36">
        <f t="shared" si="15"/>
        <v>10</v>
      </c>
      <c r="F344" s="36">
        <f>IFERROR(LIMPIA('DETALLE DE CONEXIONES'!N344,1),0)</f>
        <v>2</v>
      </c>
      <c r="G344" s="36" t="str">
        <f>LEFT('DETALLE DE CONEXIONES'!BE344,3)</f>
        <v>NOF</v>
      </c>
      <c r="H344" s="36" t="str">
        <f>RIGHT('DETALLE DE CONEXIONES'!AK344,2)</f>
        <v/>
      </c>
      <c r="I344" s="36" t="str">
        <f>LEFT('DETALLE DE CONEXIONES'!AK344,3)</f>
        <v/>
      </c>
      <c r="J344" s="36" t="str">
        <f>LEFT('DETALLE DE CONEXIONES'!M344,3)</f>
        <v>1mi</v>
      </c>
      <c r="K344" s="36" t="str">
        <f>IF(LEN('DETALLE DE CONEXIONES'!M344)&lt;12,(RIGHT('DETALLE DE CONEXIONES'!M344,5)),(RIGHT('DETALLE DE CONEXIONES'!M344,6)))</f>
        <v>48seg.</v>
      </c>
      <c r="L344" s="36">
        <f>IF(C344="Saliente Local",(IFERROR((LIMPIA(J344,1)),0)),0)</f>
        <v>1</v>
      </c>
      <c r="M344" s="36">
        <f>IF(C344="Saliente Nacional",(IFERROR((LIMPIA(J344,1)),0)),0)</f>
        <v>0</v>
      </c>
      <c r="N344" s="36">
        <f>IF(C344="Saliente Internacional",(IFERROR((LIMPIA(J344,1)),0)),0)</f>
        <v>0</v>
      </c>
      <c r="O344" s="36">
        <f>IF(C344="Saliente Local",(IFERROR((LIMPIA(K344,1)),0)),0)</f>
        <v>48</v>
      </c>
      <c r="P344" s="36">
        <f>IF(C344="Saliente Nacional",(IFERROR((LIMPIA(K344,1)),0)),0)</f>
        <v>0</v>
      </c>
      <c r="Q344" s="36">
        <f>IF(C344="Saliente Internacional",(IFERROR((LIMPIA(K344,1)),0)),0)</f>
        <v>0</v>
      </c>
      <c r="R344" s="36">
        <f t="shared" si="16"/>
        <v>2</v>
      </c>
      <c r="S344" s="36">
        <f t="shared" si="17"/>
        <v>0</v>
      </c>
    </row>
    <row r="345" spans="1:19" x14ac:dyDescent="0.25">
      <c r="A345" s="101">
        <f>'DETALLE DE CONEXIONES'!P345</f>
        <v>0</v>
      </c>
      <c r="B345" s="36" t="str">
        <f>'DETALLE DE CONEXIONES'!I345</f>
        <v>GPRS</v>
      </c>
      <c r="C345" s="36" t="str">
        <f>'DETALLE DE CONEXIONES'!BB345</f>
        <v>MENSAJERO</v>
      </c>
      <c r="D345" s="36" t="str">
        <f>'DETALLE DE CONEXIONES'!E345</f>
        <v>internet.itelcel.coXXXGLTE</v>
      </c>
      <c r="E345" s="36">
        <f t="shared" si="15"/>
        <v>26</v>
      </c>
      <c r="F345" s="36">
        <f>IFERROR(LIMPIA('DETALLE DE CONEXIONES'!N345,1),0)</f>
        <v>0</v>
      </c>
      <c r="G345" s="36" t="str">
        <f>LEFT('DETALLE DE CONEXIONES'!BE345,3)</f>
        <v/>
      </c>
      <c r="H345" s="36" t="str">
        <f>RIGHT('DETALLE DE CONEXIONES'!AK345,2)</f>
        <v>-1</v>
      </c>
      <c r="I345" s="36" t="str">
        <f>LEFT('DETALLE DE CONEXIONES'!AK345,3)</f>
        <v>MEN</v>
      </c>
      <c r="J345" s="36" t="str">
        <f>LEFT('DETALLE DE CONEXIONES'!M345,3)</f>
        <v>0mi</v>
      </c>
      <c r="K345" s="36" t="str">
        <f>IF(LEN('DETALLE DE CONEXIONES'!M345)&lt;12,(RIGHT('DETALLE DE CONEXIONES'!M345,5)),(RIGHT('DETALLE DE CONEXIONES'!M345,6)))</f>
        <v xml:space="preserve">min. </v>
      </c>
      <c r="L345" s="36">
        <f>IF(C345="Saliente Local",(IFERROR((LIMPIA(J345,1)),0)),0)</f>
        <v>0</v>
      </c>
      <c r="M345" s="36">
        <f>IF(C345="Saliente Nacional",(IFERROR((LIMPIA(J345,1)),0)),0)</f>
        <v>0</v>
      </c>
      <c r="N345" s="36">
        <f>IF(C345="Saliente Internacional",(IFERROR((LIMPIA(J345,1)),0)),0)</f>
        <v>0</v>
      </c>
      <c r="O345" s="36">
        <f>IF(C345="Saliente Local",(IFERROR((LIMPIA(K345,1)),0)),0)</f>
        <v>0</v>
      </c>
      <c r="P345" s="36">
        <f>IF(C345="Saliente Nacional",(IFERROR((LIMPIA(K345,1)),0)),0)</f>
        <v>0</v>
      </c>
      <c r="Q345" s="36">
        <f>IF(C345="Saliente Internacional",(IFERROR((LIMPIA(K345,1)),0)),0)</f>
        <v>0</v>
      </c>
      <c r="R345" s="36">
        <f t="shared" si="16"/>
        <v>0</v>
      </c>
      <c r="S345" s="36">
        <f t="shared" si="17"/>
        <v>0</v>
      </c>
    </row>
    <row r="346" spans="1:19" x14ac:dyDescent="0.25">
      <c r="A346" s="101">
        <f>'DETALLE DE CONEXIONES'!P346</f>
        <v>0</v>
      </c>
      <c r="B346" s="36" t="str">
        <f>'DETALLE DE CONEXIONES'!I346</f>
        <v>GPRS</v>
      </c>
      <c r="C346" s="36" t="str">
        <f>'DETALLE DE CONEXIONES'!BB346</f>
        <v>RS</v>
      </c>
      <c r="D346" s="36" t="str">
        <f>'DETALLE DE CONEXIONES'!E346</f>
        <v>internet.itelcel.coXXXGLTE</v>
      </c>
      <c r="E346" s="36">
        <f t="shared" si="15"/>
        <v>26</v>
      </c>
      <c r="F346" s="36">
        <f>IFERROR(LIMPIA('DETALLE DE CONEXIONES'!N346,1),0)</f>
        <v>0</v>
      </c>
      <c r="G346" s="36" t="str">
        <f>LEFT('DETALLE DE CONEXIONES'!BE346,3)</f>
        <v/>
      </c>
      <c r="H346" s="36" t="str">
        <f>RIGHT('DETALLE DE CONEXIONES'!AK346,2)</f>
        <v>-1</v>
      </c>
      <c r="I346" s="36" t="str">
        <f>LEFT('DETALLE DE CONEXIONES'!AK346,3)</f>
        <v>RS;</v>
      </c>
      <c r="J346" s="36" t="str">
        <f>LEFT('DETALLE DE CONEXIONES'!M346,3)</f>
        <v>0mi</v>
      </c>
      <c r="K346" s="36" t="str">
        <f>IF(LEN('DETALLE DE CONEXIONES'!M346)&lt;12,(RIGHT('DETALLE DE CONEXIONES'!M346,5)),(RIGHT('DETALLE DE CONEXIONES'!M346,6)))</f>
        <v xml:space="preserve">min. </v>
      </c>
      <c r="L346" s="36">
        <f>IF(C346="Saliente Local",(IFERROR((LIMPIA(J346,1)),0)),0)</f>
        <v>0</v>
      </c>
      <c r="M346" s="36">
        <f>IF(C346="Saliente Nacional",(IFERROR((LIMPIA(J346,1)),0)),0)</f>
        <v>0</v>
      </c>
      <c r="N346" s="36">
        <f>IF(C346="Saliente Internacional",(IFERROR((LIMPIA(J346,1)),0)),0)</f>
        <v>0</v>
      </c>
      <c r="O346" s="36">
        <f>IF(C346="Saliente Local",(IFERROR((LIMPIA(K346,1)),0)),0)</f>
        <v>0</v>
      </c>
      <c r="P346" s="36">
        <f>IF(C346="Saliente Nacional",(IFERROR((LIMPIA(K346,1)),0)),0)</f>
        <v>0</v>
      </c>
      <c r="Q346" s="36">
        <f>IF(C346="Saliente Internacional",(IFERROR((LIMPIA(K346,1)),0)),0)</f>
        <v>0</v>
      </c>
      <c r="R346" s="36">
        <f t="shared" si="16"/>
        <v>0</v>
      </c>
      <c r="S346" s="36">
        <f t="shared" si="17"/>
        <v>0</v>
      </c>
    </row>
    <row r="347" spans="1:19" x14ac:dyDescent="0.25">
      <c r="A347" s="101">
        <f>'DETALLE DE CONEXIONES'!P347</f>
        <v>0</v>
      </c>
      <c r="B347" s="36" t="str">
        <f>'DETALLE DE CONEXIONES'!I347</f>
        <v>SALIENTE</v>
      </c>
      <c r="C347" s="36" t="str">
        <f>'DETALLE DE CONEXIONES'!BB347</f>
        <v>Saliente Local</v>
      </c>
      <c r="D347" s="36" t="str">
        <f>'DETALLE DE CONEXIONES'!E347</f>
        <v>999XXX4516</v>
      </c>
      <c r="E347" s="36">
        <f t="shared" si="15"/>
        <v>10</v>
      </c>
      <c r="F347" s="36">
        <f>IFERROR(LIMPIA('DETALLE DE CONEXIONES'!N347,1),0)</f>
        <v>6</v>
      </c>
      <c r="G347" s="36" t="str">
        <f>LEFT('DETALLE DE CONEXIONES'!BE347,3)</f>
        <v>NOF</v>
      </c>
      <c r="H347" s="36" t="str">
        <f>RIGHT('DETALLE DE CONEXIONES'!AK347,2)</f>
        <v/>
      </c>
      <c r="I347" s="36" t="str">
        <f>LEFT('DETALLE DE CONEXIONES'!AK347,3)</f>
        <v/>
      </c>
      <c r="J347" s="36" t="str">
        <f>LEFT('DETALLE DE CONEXIONES'!M347,3)</f>
        <v>5mi</v>
      </c>
      <c r="K347" s="36" t="str">
        <f>IF(LEN('DETALLE DE CONEXIONES'!M347)&lt;12,(RIGHT('DETALLE DE CONEXIONES'!M347,5)),(RIGHT('DETALLE DE CONEXIONES'!M347,6)))</f>
        <v>40seg.</v>
      </c>
      <c r="L347" s="36">
        <f>IF(C347="Saliente Local",(IFERROR((LIMPIA(J347,1)),0)),0)</f>
        <v>5</v>
      </c>
      <c r="M347" s="36">
        <f>IF(C347="Saliente Nacional",(IFERROR((LIMPIA(J347,1)),0)),0)</f>
        <v>0</v>
      </c>
      <c r="N347" s="36">
        <f>IF(C347="Saliente Internacional",(IFERROR((LIMPIA(J347,1)),0)),0)</f>
        <v>0</v>
      </c>
      <c r="O347" s="36">
        <f>IF(C347="Saliente Local",(IFERROR((LIMPIA(K347,1)),0)),0)</f>
        <v>40</v>
      </c>
      <c r="P347" s="36">
        <f>IF(C347="Saliente Nacional",(IFERROR((LIMPIA(K347,1)),0)),0)</f>
        <v>0</v>
      </c>
      <c r="Q347" s="36">
        <f>IF(C347="Saliente Internacional",(IFERROR((LIMPIA(K347,1)),0)),0)</f>
        <v>0</v>
      </c>
      <c r="R347" s="36">
        <f t="shared" si="16"/>
        <v>6</v>
      </c>
      <c r="S347" s="36">
        <f t="shared" si="17"/>
        <v>0</v>
      </c>
    </row>
    <row r="348" spans="1:19" x14ac:dyDescent="0.25">
      <c r="A348" s="101">
        <f>'DETALLE DE CONEXIONES'!P348</f>
        <v>0</v>
      </c>
      <c r="B348" s="36" t="str">
        <f>'DETALLE DE CONEXIONES'!I348</f>
        <v>ENTRANTE</v>
      </c>
      <c r="C348" s="36" t="str">
        <f>'DETALLE DE CONEXIONES'!BB348</f>
        <v>Entrante Local</v>
      </c>
      <c r="D348" s="36" t="str">
        <f>'DETALLE DE CONEXIONES'!E348</f>
        <v>999XXX1600</v>
      </c>
      <c r="E348" s="36">
        <f t="shared" si="15"/>
        <v>10</v>
      </c>
      <c r="F348" s="36">
        <f>IFERROR(LIMPIA('DETALLE DE CONEXIONES'!N348,1),0)</f>
        <v>1</v>
      </c>
      <c r="G348" s="36" t="str">
        <f>LEFT('DETALLE DE CONEXIONES'!BE348,3)</f>
        <v>NOF</v>
      </c>
      <c r="H348" s="36" t="str">
        <f>RIGHT('DETALLE DE CONEXIONES'!AK348,2)</f>
        <v/>
      </c>
      <c r="I348" s="36" t="str">
        <f>LEFT('DETALLE DE CONEXIONES'!AK348,3)</f>
        <v/>
      </c>
      <c r="J348" s="36" t="str">
        <f>LEFT('DETALLE DE CONEXIONES'!M348,3)</f>
        <v>0mi</v>
      </c>
      <c r="K348" s="36" t="str">
        <f>IF(LEN('DETALLE DE CONEXIONES'!M348)&lt;12,(RIGHT('DETALLE DE CONEXIONES'!M348,5)),(RIGHT('DETALLE DE CONEXIONES'!M348,6)))</f>
        <v>11seg.</v>
      </c>
      <c r="L348" s="36">
        <f>IF(C348="Saliente Local",(IFERROR((LIMPIA(J348,1)),0)),0)</f>
        <v>0</v>
      </c>
      <c r="M348" s="36">
        <f>IF(C348="Saliente Nacional",(IFERROR((LIMPIA(J348,1)),0)),0)</f>
        <v>0</v>
      </c>
      <c r="N348" s="36">
        <f>IF(C348="Saliente Internacional",(IFERROR((LIMPIA(J348,1)),0)),0)</f>
        <v>0</v>
      </c>
      <c r="O348" s="36">
        <f>IF(C348="Saliente Local",(IFERROR((LIMPIA(K348,1)),0)),0)</f>
        <v>0</v>
      </c>
      <c r="P348" s="36">
        <f>IF(C348="Saliente Nacional",(IFERROR((LIMPIA(K348,1)),0)),0)</f>
        <v>0</v>
      </c>
      <c r="Q348" s="36">
        <f>IF(C348="Saliente Internacional",(IFERROR((LIMPIA(K348,1)),0)),0)</f>
        <v>0</v>
      </c>
      <c r="R348" s="36">
        <f t="shared" si="16"/>
        <v>0</v>
      </c>
      <c r="S348" s="36">
        <f t="shared" si="17"/>
        <v>0</v>
      </c>
    </row>
    <row r="349" spans="1:19" x14ac:dyDescent="0.25">
      <c r="A349" s="101">
        <f>'DETALLE DE CONEXIONES'!P349</f>
        <v>0</v>
      </c>
      <c r="B349" s="36" t="str">
        <f>'DETALLE DE CONEXIONES'!I349</f>
        <v>TRANSFERENCIA</v>
      </c>
      <c r="C349" s="36" t="str">
        <f>'DETALLE DE CONEXIONES'!BB349</f>
        <v>Desvio Nacional</v>
      </c>
      <c r="D349" s="36" t="str">
        <f>'DETALLE DE CONEXIONES'!E349</f>
        <v>999XXX1600</v>
      </c>
      <c r="E349" s="36">
        <f t="shared" si="15"/>
        <v>10</v>
      </c>
      <c r="F349" s="36">
        <f>IFERROR(LIMPIA('DETALLE DE CONEXIONES'!N349,1),0)</f>
        <v>1</v>
      </c>
      <c r="G349" s="36" t="str">
        <f>LEFT('DETALLE DE CONEXIONES'!BE349,3)</f>
        <v>SIU</v>
      </c>
      <c r="H349" s="36" t="str">
        <f>RIGHT('DETALLE DE CONEXIONES'!AK349,2)</f>
        <v/>
      </c>
      <c r="I349" s="36" t="str">
        <f>LEFT('DETALLE DE CONEXIONES'!AK349,3)</f>
        <v/>
      </c>
      <c r="J349" s="36" t="str">
        <f>LEFT('DETALLE DE CONEXIONES'!M349,3)</f>
        <v>0mi</v>
      </c>
      <c r="K349" s="36" t="str">
        <f>IF(LEN('DETALLE DE CONEXIONES'!M349)&lt;12,(RIGHT('DETALLE DE CONEXIONES'!M349,5)),(RIGHT('DETALLE DE CONEXIONES'!M349,6)))</f>
        <v>13seg.</v>
      </c>
      <c r="L349" s="36">
        <f>IF(C349="Saliente Local",(IFERROR((LIMPIA(J349,1)),0)),0)</f>
        <v>0</v>
      </c>
      <c r="M349" s="36">
        <f>IF(C349="Saliente Nacional",(IFERROR((LIMPIA(J349,1)),0)),0)</f>
        <v>0</v>
      </c>
      <c r="N349" s="36">
        <f>IF(C349="Saliente Internacional",(IFERROR((LIMPIA(J349,1)),0)),0)</f>
        <v>0</v>
      </c>
      <c r="O349" s="36">
        <f>IF(C349="Saliente Local",(IFERROR((LIMPIA(K349,1)),0)),0)</f>
        <v>0</v>
      </c>
      <c r="P349" s="36">
        <f>IF(C349="Saliente Nacional",(IFERROR((LIMPIA(K349,1)),0)),0)</f>
        <v>0</v>
      </c>
      <c r="Q349" s="36">
        <f>IF(C349="Saliente Internacional",(IFERROR((LIMPIA(K349,1)),0)),0)</f>
        <v>0</v>
      </c>
      <c r="R349" s="36">
        <f t="shared" si="16"/>
        <v>0</v>
      </c>
      <c r="S349" s="36">
        <f t="shared" si="17"/>
        <v>0</v>
      </c>
    </row>
    <row r="350" spans="1:19" x14ac:dyDescent="0.25">
      <c r="A350" s="101">
        <f>'DETALLE DE CONEXIONES'!P350</f>
        <v>0</v>
      </c>
      <c r="B350" s="36" t="str">
        <f>'DETALLE DE CONEXIONES'!I350</f>
        <v>SALIENTE</v>
      </c>
      <c r="C350" s="36" t="str">
        <f>'DETALLE DE CONEXIONES'!BB350</f>
        <v>Saliente Local</v>
      </c>
      <c r="D350" s="36" t="str">
        <f>'DETALLE DE CONEXIONES'!E350</f>
        <v>999XXX5938</v>
      </c>
      <c r="E350" s="36">
        <f t="shared" si="15"/>
        <v>10</v>
      </c>
      <c r="F350" s="36">
        <f>IFERROR(LIMPIA('DETALLE DE CONEXIONES'!N350,1),0)</f>
        <v>3</v>
      </c>
      <c r="G350" s="36" t="str">
        <f>LEFT('DETALLE DE CONEXIONES'!BE350,3)</f>
        <v>NOF</v>
      </c>
      <c r="H350" s="36" t="str">
        <f>RIGHT('DETALLE DE CONEXIONES'!AK350,2)</f>
        <v/>
      </c>
      <c r="I350" s="36" t="str">
        <f>LEFT('DETALLE DE CONEXIONES'!AK350,3)</f>
        <v/>
      </c>
      <c r="J350" s="36" t="str">
        <f>LEFT('DETALLE DE CONEXIONES'!M350,3)</f>
        <v>2mi</v>
      </c>
      <c r="K350" s="36" t="str">
        <f>IF(LEN('DETALLE DE CONEXIONES'!M350)&lt;12,(RIGHT('DETALLE DE CONEXIONES'!M350,5)),(RIGHT('DETALLE DE CONEXIONES'!M350,6)))</f>
        <v>8seg.</v>
      </c>
      <c r="L350" s="36">
        <f>IF(C350="Saliente Local",(IFERROR((LIMPIA(J350,1)),0)),0)</f>
        <v>2</v>
      </c>
      <c r="M350" s="36">
        <f>IF(C350="Saliente Nacional",(IFERROR((LIMPIA(J350,1)),0)),0)</f>
        <v>0</v>
      </c>
      <c r="N350" s="36">
        <f>IF(C350="Saliente Internacional",(IFERROR((LIMPIA(J350,1)),0)),0)</f>
        <v>0</v>
      </c>
      <c r="O350" s="36">
        <f>IF(C350="Saliente Local",(IFERROR((LIMPIA(K350,1)),0)),0)</f>
        <v>8</v>
      </c>
      <c r="P350" s="36">
        <f>IF(C350="Saliente Nacional",(IFERROR((LIMPIA(K350,1)),0)),0)</f>
        <v>0</v>
      </c>
      <c r="Q350" s="36">
        <f>IF(C350="Saliente Internacional",(IFERROR((LIMPIA(K350,1)),0)),0)</f>
        <v>0</v>
      </c>
      <c r="R350" s="36">
        <f t="shared" si="16"/>
        <v>3</v>
      </c>
      <c r="S350" s="36">
        <f t="shared" si="17"/>
        <v>0</v>
      </c>
    </row>
    <row r="351" spans="1:19" x14ac:dyDescent="0.25">
      <c r="A351" s="101">
        <f>'DETALLE DE CONEXIONES'!P351</f>
        <v>0</v>
      </c>
      <c r="B351" s="36" t="str">
        <f>'DETALLE DE CONEXIONES'!I351</f>
        <v>SALIENTE</v>
      </c>
      <c r="C351" s="36" t="str">
        <f>'DETALLE DE CONEXIONES'!BB351</f>
        <v>Saliente Local</v>
      </c>
      <c r="D351" s="36" t="str">
        <f>'DETALLE DE CONEXIONES'!E351</f>
        <v>999XXX0859</v>
      </c>
      <c r="E351" s="36">
        <f t="shared" si="15"/>
        <v>10</v>
      </c>
      <c r="F351" s="36">
        <f>IFERROR(LIMPIA('DETALLE DE CONEXIONES'!N351,1),0)</f>
        <v>1</v>
      </c>
      <c r="G351" s="36" t="str">
        <f>LEFT('DETALLE DE CONEXIONES'!BE351,3)</f>
        <v>NOF</v>
      </c>
      <c r="H351" s="36" t="str">
        <f>RIGHT('DETALLE DE CONEXIONES'!AK351,2)</f>
        <v/>
      </c>
      <c r="I351" s="36" t="str">
        <f>LEFT('DETALLE DE CONEXIONES'!AK351,3)</f>
        <v/>
      </c>
      <c r="J351" s="36" t="str">
        <f>LEFT('DETALLE DE CONEXIONES'!M351,3)</f>
        <v>0mi</v>
      </c>
      <c r="K351" s="36" t="str">
        <f>IF(LEN('DETALLE DE CONEXIONES'!M351)&lt;12,(RIGHT('DETALLE DE CONEXIONES'!M351,5)),(RIGHT('DETALLE DE CONEXIONES'!M351,6)))</f>
        <v>57seg.</v>
      </c>
      <c r="L351" s="36">
        <f>IF(C351="Saliente Local",(IFERROR((LIMPIA(J351,1)),0)),0)</f>
        <v>0</v>
      </c>
      <c r="M351" s="36">
        <f>IF(C351="Saliente Nacional",(IFERROR((LIMPIA(J351,1)),0)),0)</f>
        <v>0</v>
      </c>
      <c r="N351" s="36">
        <f>IF(C351="Saliente Internacional",(IFERROR((LIMPIA(J351,1)),0)),0)</f>
        <v>0</v>
      </c>
      <c r="O351" s="36">
        <f>IF(C351="Saliente Local",(IFERROR((LIMPIA(K351,1)),0)),0)</f>
        <v>57</v>
      </c>
      <c r="P351" s="36">
        <f>IF(C351="Saliente Nacional",(IFERROR((LIMPIA(K351,1)),0)),0)</f>
        <v>0</v>
      </c>
      <c r="Q351" s="36">
        <f>IF(C351="Saliente Internacional",(IFERROR((LIMPIA(K351,1)),0)),0)</f>
        <v>0</v>
      </c>
      <c r="R351" s="36">
        <f t="shared" si="16"/>
        <v>1</v>
      </c>
      <c r="S351" s="36">
        <f t="shared" si="17"/>
        <v>0</v>
      </c>
    </row>
    <row r="352" spans="1:19" x14ac:dyDescent="0.25">
      <c r="A352" s="101">
        <f>'DETALLE DE CONEXIONES'!P352</f>
        <v>0</v>
      </c>
      <c r="B352" s="36" t="str">
        <f>'DETALLE DE CONEXIONES'!I352</f>
        <v>SALIENTE</v>
      </c>
      <c r="C352" s="36" t="str">
        <f>'DETALLE DE CONEXIONES'!BB352</f>
        <v>Saliente Local</v>
      </c>
      <c r="D352" s="36" t="str">
        <f>'DETALLE DE CONEXIONES'!E352</f>
        <v>999XXX7896</v>
      </c>
      <c r="E352" s="36">
        <f t="shared" si="15"/>
        <v>10</v>
      </c>
      <c r="F352" s="36">
        <f>IFERROR(LIMPIA('DETALLE DE CONEXIONES'!N352,1),0)</f>
        <v>15</v>
      </c>
      <c r="G352" s="36" t="str">
        <f>LEFT('DETALLE DE CONEXIONES'!BE352,3)</f>
        <v>NOF</v>
      </c>
      <c r="H352" s="36" t="str">
        <f>RIGHT('DETALLE DE CONEXIONES'!AK352,2)</f>
        <v/>
      </c>
      <c r="I352" s="36" t="str">
        <f>LEFT('DETALLE DE CONEXIONES'!AK352,3)</f>
        <v/>
      </c>
      <c r="J352" s="36" t="str">
        <f>LEFT('DETALLE DE CONEXIONES'!M352,3)</f>
        <v>14m</v>
      </c>
      <c r="K352" s="36" t="str">
        <f>IF(LEN('DETALLE DE CONEXIONES'!M352)&lt;12,(RIGHT('DETALLE DE CONEXIONES'!M352,5)),(RIGHT('DETALLE DE CONEXIONES'!M352,6)))</f>
        <v>35seg.</v>
      </c>
      <c r="L352" s="36">
        <f>IF(C352="Saliente Local",(IFERROR((LIMPIA(J352,1)),0)),0)</f>
        <v>14</v>
      </c>
      <c r="M352" s="36">
        <f>IF(C352="Saliente Nacional",(IFERROR((LIMPIA(J352,1)),0)),0)</f>
        <v>0</v>
      </c>
      <c r="N352" s="36">
        <f>IF(C352="Saliente Internacional",(IFERROR((LIMPIA(J352,1)),0)),0)</f>
        <v>0</v>
      </c>
      <c r="O352" s="36">
        <f>IF(C352="Saliente Local",(IFERROR((LIMPIA(K352,1)),0)),0)</f>
        <v>35</v>
      </c>
      <c r="P352" s="36">
        <f>IF(C352="Saliente Nacional",(IFERROR((LIMPIA(K352,1)),0)),0)</f>
        <v>0</v>
      </c>
      <c r="Q352" s="36">
        <f>IF(C352="Saliente Internacional",(IFERROR((LIMPIA(K352,1)),0)),0)</f>
        <v>0</v>
      </c>
      <c r="R352" s="36">
        <f t="shared" si="16"/>
        <v>15</v>
      </c>
      <c r="S352" s="36">
        <f t="shared" si="17"/>
        <v>0</v>
      </c>
    </row>
    <row r="353" spans="1:19" x14ac:dyDescent="0.25">
      <c r="A353" s="101">
        <f>'DETALLE DE CONEXIONES'!P353</f>
        <v>0</v>
      </c>
      <c r="B353" s="36" t="str">
        <f>'DETALLE DE CONEXIONES'!I353</f>
        <v>SALIENTE</v>
      </c>
      <c r="C353" s="36" t="str">
        <f>'DETALLE DE CONEXIONES'!BB353</f>
        <v>Saliente Local</v>
      </c>
      <c r="D353" s="36" t="str">
        <f>'DETALLE DE CONEXIONES'!E353</f>
        <v>999XXX8450</v>
      </c>
      <c r="E353" s="36">
        <f t="shared" si="15"/>
        <v>10</v>
      </c>
      <c r="F353" s="36">
        <f>IFERROR(LIMPIA('DETALLE DE CONEXIONES'!N353,1),0)</f>
        <v>7</v>
      </c>
      <c r="G353" s="36" t="str">
        <f>LEFT('DETALLE DE CONEXIONES'!BE353,3)</f>
        <v>NOF</v>
      </c>
      <c r="H353" s="36" t="str">
        <f>RIGHT('DETALLE DE CONEXIONES'!AK353,2)</f>
        <v/>
      </c>
      <c r="I353" s="36" t="str">
        <f>LEFT('DETALLE DE CONEXIONES'!AK353,3)</f>
        <v/>
      </c>
      <c r="J353" s="36" t="str">
        <f>LEFT('DETALLE DE CONEXIONES'!M353,3)</f>
        <v>6mi</v>
      </c>
      <c r="K353" s="36" t="str">
        <f>IF(LEN('DETALLE DE CONEXIONES'!M353)&lt;12,(RIGHT('DETALLE DE CONEXIONES'!M353,5)),(RIGHT('DETALLE DE CONEXIONES'!M353,6)))</f>
        <v>3seg.</v>
      </c>
      <c r="L353" s="36">
        <f>IF(C353="Saliente Local",(IFERROR((LIMPIA(J353,1)),0)),0)</f>
        <v>6</v>
      </c>
      <c r="M353" s="36">
        <f>IF(C353="Saliente Nacional",(IFERROR((LIMPIA(J353,1)),0)),0)</f>
        <v>0</v>
      </c>
      <c r="N353" s="36">
        <f>IF(C353="Saliente Internacional",(IFERROR((LIMPIA(J353,1)),0)),0)</f>
        <v>0</v>
      </c>
      <c r="O353" s="36">
        <f>IF(C353="Saliente Local",(IFERROR((LIMPIA(K353,1)),0)),0)</f>
        <v>3</v>
      </c>
      <c r="P353" s="36">
        <f>IF(C353="Saliente Nacional",(IFERROR((LIMPIA(K353,1)),0)),0)</f>
        <v>0</v>
      </c>
      <c r="Q353" s="36">
        <f>IF(C353="Saliente Internacional",(IFERROR((LIMPIA(K353,1)),0)),0)</f>
        <v>0</v>
      </c>
      <c r="R353" s="36">
        <f t="shared" si="16"/>
        <v>7</v>
      </c>
      <c r="S353" s="36">
        <f t="shared" si="17"/>
        <v>0</v>
      </c>
    </row>
    <row r="354" spans="1:19" x14ac:dyDescent="0.25">
      <c r="A354" s="101">
        <f>'DETALLE DE CONEXIONES'!P354</f>
        <v>0</v>
      </c>
      <c r="B354" s="36" t="str">
        <f>'DETALLE DE CONEXIONES'!I354</f>
        <v>GPRS</v>
      </c>
      <c r="C354" s="36" t="str">
        <f>'DETALLE DE CONEXIONES'!BB354</f>
        <v>MENSAJERO</v>
      </c>
      <c r="D354" s="36" t="str">
        <f>'DETALLE DE CONEXIONES'!E354</f>
        <v>internet.itelcelXXXm-3G</v>
      </c>
      <c r="E354" s="36">
        <f t="shared" si="15"/>
        <v>23</v>
      </c>
      <c r="F354" s="36">
        <f>IFERROR(LIMPIA('DETALLE DE CONEXIONES'!N354,1),0)</f>
        <v>0</v>
      </c>
      <c r="G354" s="36" t="str">
        <f>LEFT('DETALLE DE CONEXIONES'!BE354,3)</f>
        <v/>
      </c>
      <c r="H354" s="36" t="str">
        <f>RIGHT('DETALLE DE CONEXIONES'!AK354,2)</f>
        <v>-1</v>
      </c>
      <c r="I354" s="36" t="str">
        <f>LEFT('DETALLE DE CONEXIONES'!AK354,3)</f>
        <v>MEN</v>
      </c>
      <c r="J354" s="36" t="str">
        <f>LEFT('DETALLE DE CONEXIONES'!M354,3)</f>
        <v>0mi</v>
      </c>
      <c r="K354" s="36" t="str">
        <f>IF(LEN('DETALLE DE CONEXIONES'!M354)&lt;12,(RIGHT('DETALLE DE CONEXIONES'!M354,5)),(RIGHT('DETALLE DE CONEXIONES'!M354,6)))</f>
        <v xml:space="preserve">min. </v>
      </c>
      <c r="L354" s="36">
        <f>IF(C354="Saliente Local",(IFERROR((LIMPIA(J354,1)),0)),0)</f>
        <v>0</v>
      </c>
      <c r="M354" s="36">
        <f>IF(C354="Saliente Nacional",(IFERROR((LIMPIA(J354,1)),0)),0)</f>
        <v>0</v>
      </c>
      <c r="N354" s="36">
        <f>IF(C354="Saliente Internacional",(IFERROR((LIMPIA(J354,1)),0)),0)</f>
        <v>0</v>
      </c>
      <c r="O354" s="36">
        <f>IF(C354="Saliente Local",(IFERROR((LIMPIA(K354,1)),0)),0)</f>
        <v>0</v>
      </c>
      <c r="P354" s="36">
        <f>IF(C354="Saliente Nacional",(IFERROR((LIMPIA(K354,1)),0)),0)</f>
        <v>0</v>
      </c>
      <c r="Q354" s="36">
        <f>IF(C354="Saliente Internacional",(IFERROR((LIMPIA(K354,1)),0)),0)</f>
        <v>0</v>
      </c>
      <c r="R354" s="36">
        <f t="shared" si="16"/>
        <v>0</v>
      </c>
      <c r="S354" s="36">
        <f t="shared" si="17"/>
        <v>0</v>
      </c>
    </row>
    <row r="355" spans="1:19" x14ac:dyDescent="0.25">
      <c r="A355" s="101">
        <f>'DETALLE DE CONEXIONES'!P355</f>
        <v>0</v>
      </c>
      <c r="B355" s="36" t="str">
        <f>'DETALLE DE CONEXIONES'!I355</f>
        <v>TRANSFERENCIA</v>
      </c>
      <c r="C355" s="36" t="str">
        <f>'DETALLE DE CONEXIONES'!BB355</f>
        <v>Desvio Nacional</v>
      </c>
      <c r="D355" s="36" t="str">
        <f>'DETALLE DE CONEXIONES'!E355</f>
        <v>999XXX1600</v>
      </c>
      <c r="E355" s="36">
        <f t="shared" si="15"/>
        <v>10</v>
      </c>
      <c r="F355" s="36">
        <f>IFERROR(LIMPIA('DETALLE DE CONEXIONES'!N355,1),0)</f>
        <v>1</v>
      </c>
      <c r="G355" s="36" t="str">
        <f>LEFT('DETALLE DE CONEXIONES'!BE355,3)</f>
        <v>SIU</v>
      </c>
      <c r="H355" s="36" t="str">
        <f>RIGHT('DETALLE DE CONEXIONES'!AK355,2)</f>
        <v/>
      </c>
      <c r="I355" s="36" t="str">
        <f>LEFT('DETALLE DE CONEXIONES'!AK355,3)</f>
        <v/>
      </c>
      <c r="J355" s="36" t="str">
        <f>LEFT('DETALLE DE CONEXIONES'!M355,3)</f>
        <v>0mi</v>
      </c>
      <c r="K355" s="36" t="str">
        <f>IF(LEN('DETALLE DE CONEXIONES'!M355)&lt;12,(RIGHT('DETALLE DE CONEXIONES'!M355,5)),(RIGHT('DETALLE DE CONEXIONES'!M355,6)))</f>
        <v>2seg.</v>
      </c>
      <c r="L355" s="36">
        <f>IF(C355="Saliente Local",(IFERROR((LIMPIA(J355,1)),0)),0)</f>
        <v>0</v>
      </c>
      <c r="M355" s="36">
        <f>IF(C355="Saliente Nacional",(IFERROR((LIMPIA(J355,1)),0)),0)</f>
        <v>0</v>
      </c>
      <c r="N355" s="36">
        <f>IF(C355="Saliente Internacional",(IFERROR((LIMPIA(J355,1)),0)),0)</f>
        <v>0</v>
      </c>
      <c r="O355" s="36">
        <f>IF(C355="Saliente Local",(IFERROR((LIMPIA(K355,1)),0)),0)</f>
        <v>0</v>
      </c>
      <c r="P355" s="36">
        <f>IF(C355="Saliente Nacional",(IFERROR((LIMPIA(K355,1)),0)),0)</f>
        <v>0</v>
      </c>
      <c r="Q355" s="36">
        <f>IF(C355="Saliente Internacional",(IFERROR((LIMPIA(K355,1)),0)),0)</f>
        <v>0</v>
      </c>
      <c r="R355" s="36">
        <f t="shared" si="16"/>
        <v>0</v>
      </c>
      <c r="S355" s="36">
        <f t="shared" si="17"/>
        <v>0</v>
      </c>
    </row>
    <row r="356" spans="1:19" x14ac:dyDescent="0.25">
      <c r="A356" s="101">
        <f>'DETALLE DE CONEXIONES'!P356</f>
        <v>0</v>
      </c>
      <c r="B356" s="36" t="str">
        <f>'DETALLE DE CONEXIONES'!I356</f>
        <v>TRANSFERENCIA</v>
      </c>
      <c r="C356" s="36" t="str">
        <f>'DETALLE DE CONEXIONES'!BB356</f>
        <v>Desvio Nacional</v>
      </c>
      <c r="D356" s="36" t="str">
        <f>'DETALLE DE CONEXIONES'!E356</f>
        <v>999XXX1600</v>
      </c>
      <c r="E356" s="36">
        <f t="shared" si="15"/>
        <v>10</v>
      </c>
      <c r="F356" s="36">
        <f>IFERROR(LIMPIA('DETALLE DE CONEXIONES'!N356,1),0)</f>
        <v>1</v>
      </c>
      <c r="G356" s="36" t="str">
        <f>LEFT('DETALLE DE CONEXIONES'!BE356,3)</f>
        <v>SIU</v>
      </c>
      <c r="H356" s="36" t="str">
        <f>RIGHT('DETALLE DE CONEXIONES'!AK356,2)</f>
        <v/>
      </c>
      <c r="I356" s="36" t="str">
        <f>LEFT('DETALLE DE CONEXIONES'!AK356,3)</f>
        <v/>
      </c>
      <c r="J356" s="36" t="str">
        <f>LEFT('DETALLE DE CONEXIONES'!M356,3)</f>
        <v>0mi</v>
      </c>
      <c r="K356" s="36" t="str">
        <f>IF(LEN('DETALLE DE CONEXIONES'!M356)&lt;12,(RIGHT('DETALLE DE CONEXIONES'!M356,5)),(RIGHT('DETALLE DE CONEXIONES'!M356,6)))</f>
        <v>2seg.</v>
      </c>
      <c r="L356" s="36">
        <f>IF(C356="Saliente Local",(IFERROR((LIMPIA(J356,1)),0)),0)</f>
        <v>0</v>
      </c>
      <c r="M356" s="36">
        <f>IF(C356="Saliente Nacional",(IFERROR((LIMPIA(J356,1)),0)),0)</f>
        <v>0</v>
      </c>
      <c r="N356" s="36">
        <f>IF(C356="Saliente Internacional",(IFERROR((LIMPIA(J356,1)),0)),0)</f>
        <v>0</v>
      </c>
      <c r="O356" s="36">
        <f>IF(C356="Saliente Local",(IFERROR((LIMPIA(K356,1)),0)),0)</f>
        <v>0</v>
      </c>
      <c r="P356" s="36">
        <f>IF(C356="Saliente Nacional",(IFERROR((LIMPIA(K356,1)),0)),0)</f>
        <v>0</v>
      </c>
      <c r="Q356" s="36">
        <f>IF(C356="Saliente Internacional",(IFERROR((LIMPIA(K356,1)),0)),0)</f>
        <v>0</v>
      </c>
      <c r="R356" s="36">
        <f t="shared" si="16"/>
        <v>0</v>
      </c>
      <c r="S356" s="36">
        <f t="shared" si="17"/>
        <v>0</v>
      </c>
    </row>
    <row r="357" spans="1:19" x14ac:dyDescent="0.25">
      <c r="A357" s="101">
        <f>'DETALLE DE CONEXIONES'!P357</f>
        <v>0</v>
      </c>
      <c r="B357" s="36" t="str">
        <f>'DETALLE DE CONEXIONES'!I357</f>
        <v>GPRS</v>
      </c>
      <c r="C357" s="36" t="str">
        <f>'DETALLE DE CONEXIONES'!BB357</f>
        <v>RS</v>
      </c>
      <c r="D357" s="36" t="str">
        <f>'DETALLE DE CONEXIONES'!E357</f>
        <v>internet.itelcelXXXm-3G</v>
      </c>
      <c r="E357" s="36">
        <f t="shared" si="15"/>
        <v>23</v>
      </c>
      <c r="F357" s="36">
        <f>IFERROR(LIMPIA('DETALLE DE CONEXIONES'!N357,1),0)</f>
        <v>0</v>
      </c>
      <c r="G357" s="36" t="str">
        <f>LEFT('DETALLE DE CONEXIONES'!BE357,3)</f>
        <v/>
      </c>
      <c r="H357" s="36" t="str">
        <f>RIGHT('DETALLE DE CONEXIONES'!AK357,2)</f>
        <v>-1</v>
      </c>
      <c r="I357" s="36" t="str">
        <f>LEFT('DETALLE DE CONEXIONES'!AK357,3)</f>
        <v>RS;</v>
      </c>
      <c r="J357" s="36" t="str">
        <f>LEFT('DETALLE DE CONEXIONES'!M357,3)</f>
        <v>0mi</v>
      </c>
      <c r="K357" s="36" t="str">
        <f>IF(LEN('DETALLE DE CONEXIONES'!M357)&lt;12,(RIGHT('DETALLE DE CONEXIONES'!M357,5)),(RIGHT('DETALLE DE CONEXIONES'!M357,6)))</f>
        <v xml:space="preserve">min. </v>
      </c>
      <c r="L357" s="36">
        <f>IF(C357="Saliente Local",(IFERROR((LIMPIA(J357,1)),0)),0)</f>
        <v>0</v>
      </c>
      <c r="M357" s="36">
        <f>IF(C357="Saliente Nacional",(IFERROR((LIMPIA(J357,1)),0)),0)</f>
        <v>0</v>
      </c>
      <c r="N357" s="36">
        <f>IF(C357="Saliente Internacional",(IFERROR((LIMPIA(J357,1)),0)),0)</f>
        <v>0</v>
      </c>
      <c r="O357" s="36">
        <f>IF(C357="Saliente Local",(IFERROR((LIMPIA(K357,1)),0)),0)</f>
        <v>0</v>
      </c>
      <c r="P357" s="36">
        <f>IF(C357="Saliente Nacional",(IFERROR((LIMPIA(K357,1)),0)),0)</f>
        <v>0</v>
      </c>
      <c r="Q357" s="36">
        <f>IF(C357="Saliente Internacional",(IFERROR((LIMPIA(K357,1)),0)),0)</f>
        <v>0</v>
      </c>
      <c r="R357" s="36">
        <f t="shared" si="16"/>
        <v>0</v>
      </c>
      <c r="S357" s="36">
        <f t="shared" si="17"/>
        <v>0</v>
      </c>
    </row>
    <row r="358" spans="1:19" x14ac:dyDescent="0.25">
      <c r="A358" s="101">
        <f>'DETALLE DE CONEXIONES'!P358</f>
        <v>0</v>
      </c>
      <c r="B358" s="36" t="str">
        <f>'DETALLE DE CONEXIONES'!I358</f>
        <v>TRANSFERENCIA</v>
      </c>
      <c r="C358" s="36" t="str">
        <f>'DETALLE DE CONEXIONES'!BB358</f>
        <v>Desvio Nacional</v>
      </c>
      <c r="D358" s="36" t="str">
        <f>'DETALLE DE CONEXIONES'!E358</f>
        <v>999XXX1600</v>
      </c>
      <c r="E358" s="36">
        <f t="shared" si="15"/>
        <v>10</v>
      </c>
      <c r="F358" s="36">
        <f>IFERROR(LIMPIA('DETALLE DE CONEXIONES'!N358,1),0)</f>
        <v>1</v>
      </c>
      <c r="G358" s="36" t="str">
        <f>LEFT('DETALLE DE CONEXIONES'!BE358,3)</f>
        <v>SIU</v>
      </c>
      <c r="H358" s="36" t="str">
        <f>RIGHT('DETALLE DE CONEXIONES'!AK358,2)</f>
        <v/>
      </c>
      <c r="I358" s="36" t="str">
        <f>LEFT('DETALLE DE CONEXIONES'!AK358,3)</f>
        <v/>
      </c>
      <c r="J358" s="36" t="str">
        <f>LEFT('DETALLE DE CONEXIONES'!M358,3)</f>
        <v>0mi</v>
      </c>
      <c r="K358" s="36" t="str">
        <f>IF(LEN('DETALLE DE CONEXIONES'!M358)&lt;12,(RIGHT('DETALLE DE CONEXIONES'!M358,5)),(RIGHT('DETALLE DE CONEXIONES'!M358,6)))</f>
        <v>2seg.</v>
      </c>
      <c r="L358" s="36">
        <f>IF(C358="Saliente Local",(IFERROR((LIMPIA(J358,1)),0)),0)</f>
        <v>0</v>
      </c>
      <c r="M358" s="36">
        <f>IF(C358="Saliente Nacional",(IFERROR((LIMPIA(J358,1)),0)),0)</f>
        <v>0</v>
      </c>
      <c r="N358" s="36">
        <f>IF(C358="Saliente Internacional",(IFERROR((LIMPIA(J358,1)),0)),0)</f>
        <v>0</v>
      </c>
      <c r="O358" s="36">
        <f>IF(C358="Saliente Local",(IFERROR((LIMPIA(K358,1)),0)),0)</f>
        <v>0</v>
      </c>
      <c r="P358" s="36">
        <f>IF(C358="Saliente Nacional",(IFERROR((LIMPIA(K358,1)),0)),0)</f>
        <v>0</v>
      </c>
      <c r="Q358" s="36">
        <f>IF(C358="Saliente Internacional",(IFERROR((LIMPIA(K358,1)),0)),0)</f>
        <v>0</v>
      </c>
      <c r="R358" s="36">
        <f t="shared" si="16"/>
        <v>0</v>
      </c>
      <c r="S358" s="36">
        <f t="shared" si="17"/>
        <v>0</v>
      </c>
    </row>
    <row r="359" spans="1:19" x14ac:dyDescent="0.25">
      <c r="A359" s="101">
        <f>'DETALLE DE CONEXIONES'!P359</f>
        <v>0</v>
      </c>
      <c r="B359" s="36" t="str">
        <f>'DETALLE DE CONEXIONES'!I359</f>
        <v>TRANSFERENCIA</v>
      </c>
      <c r="C359" s="36" t="str">
        <f>'DETALLE DE CONEXIONES'!BB359</f>
        <v>Desvio Nacional</v>
      </c>
      <c r="D359" s="36" t="str">
        <f>'DETALLE DE CONEXIONES'!E359</f>
        <v>999XXX1600</v>
      </c>
      <c r="E359" s="36">
        <f t="shared" si="15"/>
        <v>10</v>
      </c>
      <c r="F359" s="36">
        <f>IFERROR(LIMPIA('DETALLE DE CONEXIONES'!N359,1),0)</f>
        <v>1</v>
      </c>
      <c r="G359" s="36" t="str">
        <f>LEFT('DETALLE DE CONEXIONES'!BE359,3)</f>
        <v>SIU</v>
      </c>
      <c r="H359" s="36" t="str">
        <f>RIGHT('DETALLE DE CONEXIONES'!AK359,2)</f>
        <v/>
      </c>
      <c r="I359" s="36" t="str">
        <f>LEFT('DETALLE DE CONEXIONES'!AK359,3)</f>
        <v/>
      </c>
      <c r="J359" s="36" t="str">
        <f>LEFT('DETALLE DE CONEXIONES'!M359,3)</f>
        <v>0mi</v>
      </c>
      <c r="K359" s="36" t="str">
        <f>IF(LEN('DETALLE DE CONEXIONES'!M359)&lt;12,(RIGHT('DETALLE DE CONEXIONES'!M359,5)),(RIGHT('DETALLE DE CONEXIONES'!M359,6)))</f>
        <v>3seg.</v>
      </c>
      <c r="L359" s="36">
        <f>IF(C359="Saliente Local",(IFERROR((LIMPIA(J359,1)),0)),0)</f>
        <v>0</v>
      </c>
      <c r="M359" s="36">
        <f>IF(C359="Saliente Nacional",(IFERROR((LIMPIA(J359,1)),0)),0)</f>
        <v>0</v>
      </c>
      <c r="N359" s="36">
        <f>IF(C359="Saliente Internacional",(IFERROR((LIMPIA(J359,1)),0)),0)</f>
        <v>0</v>
      </c>
      <c r="O359" s="36">
        <f>IF(C359="Saliente Local",(IFERROR((LIMPIA(K359,1)),0)),0)</f>
        <v>0</v>
      </c>
      <c r="P359" s="36">
        <f>IF(C359="Saliente Nacional",(IFERROR((LIMPIA(K359,1)),0)),0)</f>
        <v>0</v>
      </c>
      <c r="Q359" s="36">
        <f>IF(C359="Saliente Internacional",(IFERROR((LIMPIA(K359,1)),0)),0)</f>
        <v>0</v>
      </c>
      <c r="R359" s="36">
        <f t="shared" si="16"/>
        <v>0</v>
      </c>
      <c r="S359" s="36">
        <f t="shared" si="17"/>
        <v>0</v>
      </c>
    </row>
    <row r="360" spans="1:19" x14ac:dyDescent="0.25">
      <c r="A360" s="101">
        <f>'DETALLE DE CONEXIONES'!P360</f>
        <v>0</v>
      </c>
      <c r="B360" s="36" t="str">
        <f>'DETALLE DE CONEXIONES'!I360</f>
        <v>GPRS</v>
      </c>
      <c r="C360" s="36" t="str">
        <f>'DETALLE DE CONEXIONES'!BB360</f>
        <v>RS</v>
      </c>
      <c r="D360" s="36" t="str">
        <f>'DETALLE DE CONEXIONES'!E360</f>
        <v>internet.itelcelXXXm-3G</v>
      </c>
      <c r="E360" s="36">
        <f t="shared" si="15"/>
        <v>23</v>
      </c>
      <c r="F360" s="36">
        <f>IFERROR(LIMPIA('DETALLE DE CONEXIONES'!N360,1),0)</f>
        <v>0</v>
      </c>
      <c r="G360" s="36" t="str">
        <f>LEFT('DETALLE DE CONEXIONES'!BE360,3)</f>
        <v/>
      </c>
      <c r="H360" s="36" t="str">
        <f>RIGHT('DETALLE DE CONEXIONES'!AK360,2)</f>
        <v>-1</v>
      </c>
      <c r="I360" s="36" t="str">
        <f>LEFT('DETALLE DE CONEXIONES'!AK360,3)</f>
        <v>RS;</v>
      </c>
      <c r="J360" s="36" t="str">
        <f>LEFT('DETALLE DE CONEXIONES'!M360,3)</f>
        <v>0mi</v>
      </c>
      <c r="K360" s="36" t="str">
        <f>IF(LEN('DETALLE DE CONEXIONES'!M360)&lt;12,(RIGHT('DETALLE DE CONEXIONES'!M360,5)),(RIGHT('DETALLE DE CONEXIONES'!M360,6)))</f>
        <v xml:space="preserve">min. </v>
      </c>
      <c r="L360" s="36">
        <f>IF(C360="Saliente Local",(IFERROR((LIMPIA(J360,1)),0)),0)</f>
        <v>0</v>
      </c>
      <c r="M360" s="36">
        <f>IF(C360="Saliente Nacional",(IFERROR((LIMPIA(J360,1)),0)),0)</f>
        <v>0</v>
      </c>
      <c r="N360" s="36">
        <f>IF(C360="Saliente Internacional",(IFERROR((LIMPIA(J360,1)),0)),0)</f>
        <v>0</v>
      </c>
      <c r="O360" s="36">
        <f>IF(C360="Saliente Local",(IFERROR((LIMPIA(K360,1)),0)),0)</f>
        <v>0</v>
      </c>
      <c r="P360" s="36">
        <f>IF(C360="Saliente Nacional",(IFERROR((LIMPIA(K360,1)),0)),0)</f>
        <v>0</v>
      </c>
      <c r="Q360" s="36">
        <f>IF(C360="Saliente Internacional",(IFERROR((LIMPIA(K360,1)),0)),0)</f>
        <v>0</v>
      </c>
      <c r="R360" s="36">
        <f t="shared" si="16"/>
        <v>0</v>
      </c>
      <c r="S360" s="36">
        <f t="shared" si="17"/>
        <v>0</v>
      </c>
    </row>
    <row r="361" spans="1:19" x14ac:dyDescent="0.25">
      <c r="A361" s="101">
        <f>'DETALLE DE CONEXIONES'!P361</f>
        <v>0</v>
      </c>
      <c r="B361" s="36" t="str">
        <f>'DETALLE DE CONEXIONES'!I361</f>
        <v>SALIENTE</v>
      </c>
      <c r="C361" s="36" t="str">
        <f>'DETALLE DE CONEXIONES'!BB361</f>
        <v>Saliente Local</v>
      </c>
      <c r="D361" s="36" t="str">
        <f>'DETALLE DE CONEXIONES'!E361</f>
        <v>999XXX8450</v>
      </c>
      <c r="E361" s="36">
        <f t="shared" si="15"/>
        <v>10</v>
      </c>
      <c r="F361" s="36">
        <f>IFERROR(LIMPIA('DETALLE DE CONEXIONES'!N361,1),0)</f>
        <v>5</v>
      </c>
      <c r="G361" s="36" t="str">
        <f>LEFT('DETALLE DE CONEXIONES'!BE361,3)</f>
        <v>NOF</v>
      </c>
      <c r="H361" s="36" t="str">
        <f>RIGHT('DETALLE DE CONEXIONES'!AK361,2)</f>
        <v/>
      </c>
      <c r="I361" s="36" t="str">
        <f>LEFT('DETALLE DE CONEXIONES'!AK361,3)</f>
        <v/>
      </c>
      <c r="J361" s="36" t="str">
        <f>LEFT('DETALLE DE CONEXIONES'!M361,3)</f>
        <v>4mi</v>
      </c>
      <c r="K361" s="36" t="str">
        <f>IF(LEN('DETALLE DE CONEXIONES'!M361)&lt;12,(RIGHT('DETALLE DE CONEXIONES'!M361,5)),(RIGHT('DETALLE DE CONEXIONES'!M361,6)))</f>
        <v>16seg.</v>
      </c>
      <c r="L361" s="36">
        <f>IF(C361="Saliente Local",(IFERROR((LIMPIA(J361,1)),0)),0)</f>
        <v>4</v>
      </c>
      <c r="M361" s="36">
        <f>IF(C361="Saliente Nacional",(IFERROR((LIMPIA(J361,1)),0)),0)</f>
        <v>0</v>
      </c>
      <c r="N361" s="36">
        <f>IF(C361="Saliente Internacional",(IFERROR((LIMPIA(J361,1)),0)),0)</f>
        <v>0</v>
      </c>
      <c r="O361" s="36">
        <f>IF(C361="Saliente Local",(IFERROR((LIMPIA(K361,1)),0)),0)</f>
        <v>16</v>
      </c>
      <c r="P361" s="36">
        <f>IF(C361="Saliente Nacional",(IFERROR((LIMPIA(K361,1)),0)),0)</f>
        <v>0</v>
      </c>
      <c r="Q361" s="36">
        <f>IF(C361="Saliente Internacional",(IFERROR((LIMPIA(K361,1)),0)),0)</f>
        <v>0</v>
      </c>
      <c r="R361" s="36">
        <f t="shared" si="16"/>
        <v>5</v>
      </c>
      <c r="S361" s="36">
        <f t="shared" si="17"/>
        <v>0</v>
      </c>
    </row>
    <row r="362" spans="1:19" x14ac:dyDescent="0.25">
      <c r="A362" s="101">
        <f>'DETALLE DE CONEXIONES'!P362</f>
        <v>0</v>
      </c>
      <c r="B362" s="36" t="str">
        <f>'DETALLE DE CONEXIONES'!I362</f>
        <v>TRANSFERENCIA</v>
      </c>
      <c r="C362" s="36" t="str">
        <f>'DETALLE DE CONEXIONES'!BB362</f>
        <v>Desvio Nacional</v>
      </c>
      <c r="D362" s="36" t="str">
        <f>'DETALLE DE CONEXIONES'!E362</f>
        <v>999XXX1600</v>
      </c>
      <c r="E362" s="36">
        <f t="shared" si="15"/>
        <v>10</v>
      </c>
      <c r="F362" s="36">
        <f>IFERROR(LIMPIA('DETALLE DE CONEXIONES'!N362,1),0)</f>
        <v>1</v>
      </c>
      <c r="G362" s="36" t="str">
        <f>LEFT('DETALLE DE CONEXIONES'!BE362,3)</f>
        <v>SIU</v>
      </c>
      <c r="H362" s="36" t="str">
        <f>RIGHT('DETALLE DE CONEXIONES'!AK362,2)</f>
        <v/>
      </c>
      <c r="I362" s="36" t="str">
        <f>LEFT('DETALLE DE CONEXIONES'!AK362,3)</f>
        <v/>
      </c>
      <c r="J362" s="36" t="str">
        <f>LEFT('DETALLE DE CONEXIONES'!M362,3)</f>
        <v>0mi</v>
      </c>
      <c r="K362" s="36" t="str">
        <f>IF(LEN('DETALLE DE CONEXIONES'!M362)&lt;12,(RIGHT('DETALLE DE CONEXIONES'!M362,5)),(RIGHT('DETALLE DE CONEXIONES'!M362,6)))</f>
        <v>2seg.</v>
      </c>
      <c r="L362" s="36">
        <f>IF(C362="Saliente Local",(IFERROR((LIMPIA(J362,1)),0)),0)</f>
        <v>0</v>
      </c>
      <c r="M362" s="36">
        <f>IF(C362="Saliente Nacional",(IFERROR((LIMPIA(J362,1)),0)),0)</f>
        <v>0</v>
      </c>
      <c r="N362" s="36">
        <f>IF(C362="Saliente Internacional",(IFERROR((LIMPIA(J362,1)),0)),0)</f>
        <v>0</v>
      </c>
      <c r="O362" s="36">
        <f>IF(C362="Saliente Local",(IFERROR((LIMPIA(K362,1)),0)),0)</f>
        <v>0</v>
      </c>
      <c r="P362" s="36">
        <f>IF(C362="Saliente Nacional",(IFERROR((LIMPIA(K362,1)),0)),0)</f>
        <v>0</v>
      </c>
      <c r="Q362" s="36">
        <f>IF(C362="Saliente Internacional",(IFERROR((LIMPIA(K362,1)),0)),0)</f>
        <v>0</v>
      </c>
      <c r="R362" s="36">
        <f t="shared" si="16"/>
        <v>0</v>
      </c>
      <c r="S362" s="36">
        <f t="shared" si="17"/>
        <v>0</v>
      </c>
    </row>
    <row r="363" spans="1:19" x14ac:dyDescent="0.25">
      <c r="A363" s="101">
        <f>'DETALLE DE CONEXIONES'!P363</f>
        <v>0</v>
      </c>
      <c r="B363" s="36" t="str">
        <f>'DETALLE DE CONEXIONES'!I363</f>
        <v>TRANSFERENCIA</v>
      </c>
      <c r="C363" s="36" t="str">
        <f>'DETALLE DE CONEXIONES'!BB363</f>
        <v>Desvio Nacional</v>
      </c>
      <c r="D363" s="36" t="str">
        <f>'DETALLE DE CONEXIONES'!E363</f>
        <v>999XXX1600</v>
      </c>
      <c r="E363" s="36">
        <f t="shared" si="15"/>
        <v>10</v>
      </c>
      <c r="F363" s="36">
        <f>IFERROR(LIMPIA('DETALLE DE CONEXIONES'!N363,1),0)</f>
        <v>1</v>
      </c>
      <c r="G363" s="36" t="str">
        <f>LEFT('DETALLE DE CONEXIONES'!BE363,3)</f>
        <v>SIU</v>
      </c>
      <c r="H363" s="36" t="str">
        <f>RIGHT('DETALLE DE CONEXIONES'!AK363,2)</f>
        <v/>
      </c>
      <c r="I363" s="36" t="str">
        <f>LEFT('DETALLE DE CONEXIONES'!AK363,3)</f>
        <v/>
      </c>
      <c r="J363" s="36" t="str">
        <f>LEFT('DETALLE DE CONEXIONES'!M363,3)</f>
        <v>0mi</v>
      </c>
      <c r="K363" s="36" t="str">
        <f>IF(LEN('DETALLE DE CONEXIONES'!M363)&lt;12,(RIGHT('DETALLE DE CONEXIONES'!M363,5)),(RIGHT('DETALLE DE CONEXIONES'!M363,6)))</f>
        <v>3seg.</v>
      </c>
      <c r="L363" s="36">
        <f>IF(C363="Saliente Local",(IFERROR((LIMPIA(J363,1)),0)),0)</f>
        <v>0</v>
      </c>
      <c r="M363" s="36">
        <f>IF(C363="Saliente Nacional",(IFERROR((LIMPIA(J363,1)),0)),0)</f>
        <v>0</v>
      </c>
      <c r="N363" s="36">
        <f>IF(C363="Saliente Internacional",(IFERROR((LIMPIA(J363,1)),0)),0)</f>
        <v>0</v>
      </c>
      <c r="O363" s="36">
        <f>IF(C363="Saliente Local",(IFERROR((LIMPIA(K363,1)),0)),0)</f>
        <v>0</v>
      </c>
      <c r="P363" s="36">
        <f>IF(C363="Saliente Nacional",(IFERROR((LIMPIA(K363,1)),0)),0)</f>
        <v>0</v>
      </c>
      <c r="Q363" s="36">
        <f>IF(C363="Saliente Internacional",(IFERROR((LIMPIA(K363,1)),0)),0)</f>
        <v>0</v>
      </c>
      <c r="R363" s="36">
        <f t="shared" si="16"/>
        <v>0</v>
      </c>
      <c r="S363" s="36">
        <f t="shared" si="17"/>
        <v>0</v>
      </c>
    </row>
    <row r="364" spans="1:19" x14ac:dyDescent="0.25">
      <c r="A364" s="101">
        <f>'DETALLE DE CONEXIONES'!P364</f>
        <v>0</v>
      </c>
      <c r="B364" s="36" t="str">
        <f>'DETALLE DE CONEXIONES'!I364</f>
        <v>GPRS</v>
      </c>
      <c r="C364" s="36" t="str">
        <f>'DETALLE DE CONEXIONES'!BB364</f>
        <v>MENSAJERO</v>
      </c>
      <c r="D364" s="36" t="str">
        <f>'DETALLE DE CONEXIONES'!E364</f>
        <v>internet.itelcelXXXm-3G</v>
      </c>
      <c r="E364" s="36">
        <f t="shared" si="15"/>
        <v>23</v>
      </c>
      <c r="F364" s="36">
        <f>IFERROR(LIMPIA('DETALLE DE CONEXIONES'!N364,1),0)</f>
        <v>0</v>
      </c>
      <c r="G364" s="36" t="str">
        <f>LEFT('DETALLE DE CONEXIONES'!BE364,3)</f>
        <v/>
      </c>
      <c r="H364" s="36" t="str">
        <f>RIGHT('DETALLE DE CONEXIONES'!AK364,2)</f>
        <v>-1</v>
      </c>
      <c r="I364" s="36" t="str">
        <f>LEFT('DETALLE DE CONEXIONES'!AK364,3)</f>
        <v>MEN</v>
      </c>
      <c r="J364" s="36" t="str">
        <f>LEFT('DETALLE DE CONEXIONES'!M364,3)</f>
        <v>0mi</v>
      </c>
      <c r="K364" s="36" t="str">
        <f>IF(LEN('DETALLE DE CONEXIONES'!M364)&lt;12,(RIGHT('DETALLE DE CONEXIONES'!M364,5)),(RIGHT('DETALLE DE CONEXIONES'!M364,6)))</f>
        <v xml:space="preserve">min. </v>
      </c>
      <c r="L364" s="36">
        <f>IF(C364="Saliente Local",(IFERROR((LIMPIA(J364,1)),0)),0)</f>
        <v>0</v>
      </c>
      <c r="M364" s="36">
        <f>IF(C364="Saliente Nacional",(IFERROR((LIMPIA(J364,1)),0)),0)</f>
        <v>0</v>
      </c>
      <c r="N364" s="36">
        <f>IF(C364="Saliente Internacional",(IFERROR((LIMPIA(J364,1)),0)),0)</f>
        <v>0</v>
      </c>
      <c r="O364" s="36">
        <f>IF(C364="Saliente Local",(IFERROR((LIMPIA(K364,1)),0)),0)</f>
        <v>0</v>
      </c>
      <c r="P364" s="36">
        <f>IF(C364="Saliente Nacional",(IFERROR((LIMPIA(K364,1)),0)),0)</f>
        <v>0</v>
      </c>
      <c r="Q364" s="36">
        <f>IF(C364="Saliente Internacional",(IFERROR((LIMPIA(K364,1)),0)),0)</f>
        <v>0</v>
      </c>
      <c r="R364" s="36">
        <f t="shared" si="16"/>
        <v>0</v>
      </c>
      <c r="S364" s="36">
        <f t="shared" si="17"/>
        <v>0</v>
      </c>
    </row>
    <row r="365" spans="1:19" x14ac:dyDescent="0.25">
      <c r="A365" s="101">
        <f>'DETALLE DE CONEXIONES'!P365</f>
        <v>0</v>
      </c>
      <c r="B365" s="36" t="str">
        <f>'DETALLE DE CONEXIONES'!I365</f>
        <v>GPRS</v>
      </c>
      <c r="C365" s="36" t="str">
        <f>'DETALLE DE CONEXIONES'!BB365</f>
        <v>RS</v>
      </c>
      <c r="D365" s="36" t="str">
        <f>'DETALLE DE CONEXIONES'!E365</f>
        <v>internet.itelcelXXXm-3G</v>
      </c>
      <c r="E365" s="36">
        <f t="shared" si="15"/>
        <v>23</v>
      </c>
      <c r="F365" s="36">
        <f>IFERROR(LIMPIA('DETALLE DE CONEXIONES'!N365,1),0)</f>
        <v>0</v>
      </c>
      <c r="G365" s="36" t="str">
        <f>LEFT('DETALLE DE CONEXIONES'!BE365,3)</f>
        <v/>
      </c>
      <c r="H365" s="36" t="str">
        <f>RIGHT('DETALLE DE CONEXIONES'!AK365,2)</f>
        <v>-1</v>
      </c>
      <c r="I365" s="36" t="str">
        <f>LEFT('DETALLE DE CONEXIONES'!AK365,3)</f>
        <v>RS;</v>
      </c>
      <c r="J365" s="36" t="str">
        <f>LEFT('DETALLE DE CONEXIONES'!M365,3)</f>
        <v>0mi</v>
      </c>
      <c r="K365" s="36" t="str">
        <f>IF(LEN('DETALLE DE CONEXIONES'!M365)&lt;12,(RIGHT('DETALLE DE CONEXIONES'!M365,5)),(RIGHT('DETALLE DE CONEXIONES'!M365,6)))</f>
        <v xml:space="preserve">min. </v>
      </c>
      <c r="L365" s="36">
        <f>IF(C365="Saliente Local",(IFERROR((LIMPIA(J365,1)),0)),0)</f>
        <v>0</v>
      </c>
      <c r="M365" s="36">
        <f>IF(C365="Saliente Nacional",(IFERROR((LIMPIA(J365,1)),0)),0)</f>
        <v>0</v>
      </c>
      <c r="N365" s="36">
        <f>IF(C365="Saliente Internacional",(IFERROR((LIMPIA(J365,1)),0)),0)</f>
        <v>0</v>
      </c>
      <c r="O365" s="36">
        <f>IF(C365="Saliente Local",(IFERROR((LIMPIA(K365,1)),0)),0)</f>
        <v>0</v>
      </c>
      <c r="P365" s="36">
        <f>IF(C365="Saliente Nacional",(IFERROR((LIMPIA(K365,1)),0)),0)</f>
        <v>0</v>
      </c>
      <c r="Q365" s="36">
        <f>IF(C365="Saliente Internacional",(IFERROR((LIMPIA(K365,1)),0)),0)</f>
        <v>0</v>
      </c>
      <c r="R365" s="36">
        <f t="shared" si="16"/>
        <v>0</v>
      </c>
      <c r="S365" s="36">
        <f t="shared" si="17"/>
        <v>0</v>
      </c>
    </row>
    <row r="366" spans="1:19" x14ac:dyDescent="0.25">
      <c r="A366" s="101">
        <f>'DETALLE DE CONEXIONES'!P366</f>
        <v>0</v>
      </c>
      <c r="B366" s="36" t="str">
        <f>'DETALLE DE CONEXIONES'!I366</f>
        <v>GPRS</v>
      </c>
      <c r="C366" s="36" t="str">
        <f>'DETALLE DE CONEXIONES'!BB366</f>
        <v>MENSAJERO</v>
      </c>
      <c r="D366" s="36" t="str">
        <f>'DETALLE DE CONEXIONES'!E366</f>
        <v>internet.itelcelXXXm-3G</v>
      </c>
      <c r="E366" s="36">
        <f t="shared" si="15"/>
        <v>23</v>
      </c>
      <c r="F366" s="36">
        <f>IFERROR(LIMPIA('DETALLE DE CONEXIONES'!N366,1),0)</f>
        <v>0</v>
      </c>
      <c r="G366" s="36" t="str">
        <f>LEFT('DETALLE DE CONEXIONES'!BE366,3)</f>
        <v/>
      </c>
      <c r="H366" s="36" t="str">
        <f>RIGHT('DETALLE DE CONEXIONES'!AK366,2)</f>
        <v>-1</v>
      </c>
      <c r="I366" s="36" t="str">
        <f>LEFT('DETALLE DE CONEXIONES'!AK366,3)</f>
        <v>MEN</v>
      </c>
      <c r="J366" s="36" t="str">
        <f>LEFT('DETALLE DE CONEXIONES'!M366,3)</f>
        <v>0mi</v>
      </c>
      <c r="K366" s="36" t="str">
        <f>IF(LEN('DETALLE DE CONEXIONES'!M366)&lt;12,(RIGHT('DETALLE DE CONEXIONES'!M366,5)),(RIGHT('DETALLE DE CONEXIONES'!M366,6)))</f>
        <v xml:space="preserve">min. </v>
      </c>
      <c r="L366" s="36">
        <f>IF(C366="Saliente Local",(IFERROR((LIMPIA(J366,1)),0)),0)</f>
        <v>0</v>
      </c>
      <c r="M366" s="36">
        <f>IF(C366="Saliente Nacional",(IFERROR((LIMPIA(J366,1)),0)),0)</f>
        <v>0</v>
      </c>
      <c r="N366" s="36">
        <f>IF(C366="Saliente Internacional",(IFERROR((LIMPIA(J366,1)),0)),0)</f>
        <v>0</v>
      </c>
      <c r="O366" s="36">
        <f>IF(C366="Saliente Local",(IFERROR((LIMPIA(K366,1)),0)),0)</f>
        <v>0</v>
      </c>
      <c r="P366" s="36">
        <f>IF(C366="Saliente Nacional",(IFERROR((LIMPIA(K366,1)),0)),0)</f>
        <v>0</v>
      </c>
      <c r="Q366" s="36">
        <f>IF(C366="Saliente Internacional",(IFERROR((LIMPIA(K366,1)),0)),0)</f>
        <v>0</v>
      </c>
      <c r="R366" s="36">
        <f t="shared" si="16"/>
        <v>0</v>
      </c>
      <c r="S366" s="36">
        <f t="shared" si="17"/>
        <v>0</v>
      </c>
    </row>
    <row r="367" spans="1:19" x14ac:dyDescent="0.25">
      <c r="A367" s="101">
        <f>'DETALLE DE CONEXIONES'!P367</f>
        <v>0</v>
      </c>
      <c r="B367" s="36" t="str">
        <f>'DETALLE DE CONEXIONES'!I367</f>
        <v>GPRS</v>
      </c>
      <c r="C367" s="36" t="str">
        <f>'DETALLE DE CONEXIONES'!BB367</f>
        <v>RS</v>
      </c>
      <c r="D367" s="36" t="str">
        <f>'DETALLE DE CONEXIONES'!E367</f>
        <v>internet.itelcelXXXm-3G</v>
      </c>
      <c r="E367" s="36">
        <f t="shared" si="15"/>
        <v>23</v>
      </c>
      <c r="F367" s="36">
        <f>IFERROR(LIMPIA('DETALLE DE CONEXIONES'!N367,1),0)</f>
        <v>0</v>
      </c>
      <c r="G367" s="36" t="str">
        <f>LEFT('DETALLE DE CONEXIONES'!BE367,3)</f>
        <v/>
      </c>
      <c r="H367" s="36" t="str">
        <f>RIGHT('DETALLE DE CONEXIONES'!AK367,2)</f>
        <v>-1</v>
      </c>
      <c r="I367" s="36" t="str">
        <f>LEFT('DETALLE DE CONEXIONES'!AK367,3)</f>
        <v>RS;</v>
      </c>
      <c r="J367" s="36" t="str">
        <f>LEFT('DETALLE DE CONEXIONES'!M367,3)</f>
        <v>0mi</v>
      </c>
      <c r="K367" s="36" t="str">
        <f>IF(LEN('DETALLE DE CONEXIONES'!M367)&lt;12,(RIGHT('DETALLE DE CONEXIONES'!M367,5)),(RIGHT('DETALLE DE CONEXIONES'!M367,6)))</f>
        <v xml:space="preserve">min. </v>
      </c>
      <c r="L367" s="36">
        <f>IF(C367="Saliente Local",(IFERROR((LIMPIA(J367,1)),0)),0)</f>
        <v>0</v>
      </c>
      <c r="M367" s="36">
        <f>IF(C367="Saliente Nacional",(IFERROR((LIMPIA(J367,1)),0)),0)</f>
        <v>0</v>
      </c>
      <c r="N367" s="36">
        <f>IF(C367="Saliente Internacional",(IFERROR((LIMPIA(J367,1)),0)),0)</f>
        <v>0</v>
      </c>
      <c r="O367" s="36">
        <f>IF(C367="Saliente Local",(IFERROR((LIMPIA(K367,1)),0)),0)</f>
        <v>0</v>
      </c>
      <c r="P367" s="36">
        <f>IF(C367="Saliente Nacional",(IFERROR((LIMPIA(K367,1)),0)),0)</f>
        <v>0</v>
      </c>
      <c r="Q367" s="36">
        <f>IF(C367="Saliente Internacional",(IFERROR((LIMPIA(K367,1)),0)),0)</f>
        <v>0</v>
      </c>
      <c r="R367" s="36">
        <f t="shared" si="16"/>
        <v>0</v>
      </c>
      <c r="S367" s="36">
        <f t="shared" si="17"/>
        <v>0</v>
      </c>
    </row>
    <row r="368" spans="1:19" x14ac:dyDescent="0.25">
      <c r="A368" s="101">
        <f>'DETALLE DE CONEXIONES'!P368</f>
        <v>0</v>
      </c>
      <c r="B368" s="36" t="str">
        <f>'DETALLE DE CONEXIONES'!I368</f>
        <v>GPRS</v>
      </c>
      <c r="C368" s="36" t="str">
        <f>'DETALLE DE CONEXIONES'!BB368</f>
        <v>MENSAJERO</v>
      </c>
      <c r="D368" s="36" t="str">
        <f>'DETALLE DE CONEXIONES'!E368</f>
        <v>internet.itelcelXXXm-3G</v>
      </c>
      <c r="E368" s="36">
        <f t="shared" si="15"/>
        <v>23</v>
      </c>
      <c r="F368" s="36">
        <f>IFERROR(LIMPIA('DETALLE DE CONEXIONES'!N368,1),0)</f>
        <v>0</v>
      </c>
      <c r="G368" s="36" t="str">
        <f>LEFT('DETALLE DE CONEXIONES'!BE368,3)</f>
        <v/>
      </c>
      <c r="H368" s="36" t="str">
        <f>RIGHT('DETALLE DE CONEXIONES'!AK368,2)</f>
        <v>-1</v>
      </c>
      <c r="I368" s="36" t="str">
        <f>LEFT('DETALLE DE CONEXIONES'!AK368,3)</f>
        <v>MEN</v>
      </c>
      <c r="J368" s="36" t="str">
        <f>LEFT('DETALLE DE CONEXIONES'!M368,3)</f>
        <v>0mi</v>
      </c>
      <c r="K368" s="36" t="str">
        <f>IF(LEN('DETALLE DE CONEXIONES'!M368)&lt;12,(RIGHT('DETALLE DE CONEXIONES'!M368,5)),(RIGHT('DETALLE DE CONEXIONES'!M368,6)))</f>
        <v xml:space="preserve">min. </v>
      </c>
      <c r="L368" s="36">
        <f>IF(C368="Saliente Local",(IFERROR((LIMPIA(J368,1)),0)),0)</f>
        <v>0</v>
      </c>
      <c r="M368" s="36">
        <f>IF(C368="Saliente Nacional",(IFERROR((LIMPIA(J368,1)),0)),0)</f>
        <v>0</v>
      </c>
      <c r="N368" s="36">
        <f>IF(C368="Saliente Internacional",(IFERROR((LIMPIA(J368,1)),0)),0)</f>
        <v>0</v>
      </c>
      <c r="O368" s="36">
        <f>IF(C368="Saliente Local",(IFERROR((LIMPIA(K368,1)),0)),0)</f>
        <v>0</v>
      </c>
      <c r="P368" s="36">
        <f>IF(C368="Saliente Nacional",(IFERROR((LIMPIA(K368,1)),0)),0)</f>
        <v>0</v>
      </c>
      <c r="Q368" s="36">
        <f>IF(C368="Saliente Internacional",(IFERROR((LIMPIA(K368,1)),0)),0)</f>
        <v>0</v>
      </c>
      <c r="R368" s="36">
        <f t="shared" si="16"/>
        <v>0</v>
      </c>
      <c r="S368" s="36">
        <f t="shared" si="17"/>
        <v>0</v>
      </c>
    </row>
    <row r="369" spans="1:19" x14ac:dyDescent="0.25">
      <c r="A369" s="101">
        <f>'DETALLE DE CONEXIONES'!P369</f>
        <v>0</v>
      </c>
      <c r="B369" s="36" t="str">
        <f>'DETALLE DE CONEXIONES'!I369</f>
        <v>GPRS</v>
      </c>
      <c r="C369" s="36" t="str">
        <f>'DETALLE DE CONEXIONES'!BB369</f>
        <v>RS</v>
      </c>
      <c r="D369" s="36" t="str">
        <f>'DETALLE DE CONEXIONES'!E369</f>
        <v>internet.itelcelXXXm-3G</v>
      </c>
      <c r="E369" s="36">
        <f t="shared" si="15"/>
        <v>23</v>
      </c>
      <c r="F369" s="36">
        <f>IFERROR(LIMPIA('DETALLE DE CONEXIONES'!N369,1),0)</f>
        <v>0</v>
      </c>
      <c r="G369" s="36" t="str">
        <f>LEFT('DETALLE DE CONEXIONES'!BE369,3)</f>
        <v/>
      </c>
      <c r="H369" s="36" t="str">
        <f>RIGHT('DETALLE DE CONEXIONES'!AK369,2)</f>
        <v>-1</v>
      </c>
      <c r="I369" s="36" t="str">
        <f>LEFT('DETALLE DE CONEXIONES'!AK369,3)</f>
        <v>RS;</v>
      </c>
      <c r="J369" s="36" t="str">
        <f>LEFT('DETALLE DE CONEXIONES'!M369,3)</f>
        <v>0mi</v>
      </c>
      <c r="K369" s="36" t="str">
        <f>IF(LEN('DETALLE DE CONEXIONES'!M369)&lt;12,(RIGHT('DETALLE DE CONEXIONES'!M369,5)),(RIGHT('DETALLE DE CONEXIONES'!M369,6)))</f>
        <v xml:space="preserve">min. </v>
      </c>
      <c r="L369" s="36">
        <f>IF(C369="Saliente Local",(IFERROR((LIMPIA(J369,1)),0)),0)</f>
        <v>0</v>
      </c>
      <c r="M369" s="36">
        <f>IF(C369="Saliente Nacional",(IFERROR((LIMPIA(J369,1)),0)),0)</f>
        <v>0</v>
      </c>
      <c r="N369" s="36">
        <f>IF(C369="Saliente Internacional",(IFERROR((LIMPIA(J369,1)),0)),0)</f>
        <v>0</v>
      </c>
      <c r="O369" s="36">
        <f>IF(C369="Saliente Local",(IFERROR((LIMPIA(K369,1)),0)),0)</f>
        <v>0</v>
      </c>
      <c r="P369" s="36">
        <f>IF(C369="Saliente Nacional",(IFERROR((LIMPIA(K369,1)),0)),0)</f>
        <v>0</v>
      </c>
      <c r="Q369" s="36">
        <f>IF(C369="Saliente Internacional",(IFERROR((LIMPIA(K369,1)),0)),0)</f>
        <v>0</v>
      </c>
      <c r="R369" s="36">
        <f t="shared" si="16"/>
        <v>0</v>
      </c>
      <c r="S369" s="36">
        <f t="shared" si="17"/>
        <v>0</v>
      </c>
    </row>
    <row r="370" spans="1:19" x14ac:dyDescent="0.25">
      <c r="A370" s="101">
        <f>'DETALLE DE CONEXIONES'!P370</f>
        <v>0</v>
      </c>
      <c r="B370" s="36" t="str">
        <f>'DETALLE DE CONEXIONES'!I370</f>
        <v>SALIENTE</v>
      </c>
      <c r="C370" s="36" t="str">
        <f>'DETALLE DE CONEXIONES'!BB370</f>
        <v>Saliente Local</v>
      </c>
      <c r="D370" s="36" t="str">
        <f>'DETALLE DE CONEXIONES'!E370</f>
        <v>1800XXX2669</v>
      </c>
      <c r="E370" s="36">
        <f t="shared" si="15"/>
        <v>11</v>
      </c>
      <c r="F370" s="36">
        <f>IFERROR(LIMPIA('DETALLE DE CONEXIONES'!N370,1),0)</f>
        <v>1</v>
      </c>
      <c r="G370" s="36" t="str">
        <f>LEFT('DETALLE DE CONEXIONES'!BE370,3)</f>
        <v>NOF</v>
      </c>
      <c r="H370" s="36" t="str">
        <f>RIGHT('DETALLE DE CONEXIONES'!AK370,2)</f>
        <v/>
      </c>
      <c r="I370" s="36" t="str">
        <f>LEFT('DETALLE DE CONEXIONES'!AK370,3)</f>
        <v/>
      </c>
      <c r="J370" s="36" t="str">
        <f>LEFT('DETALLE DE CONEXIONES'!M370,3)</f>
        <v>0mi</v>
      </c>
      <c r="K370" s="36" t="str">
        <f>IF(LEN('DETALLE DE CONEXIONES'!M370)&lt;12,(RIGHT('DETALLE DE CONEXIONES'!M370,5)),(RIGHT('DETALLE DE CONEXIONES'!M370,6)))</f>
        <v>19seg.</v>
      </c>
      <c r="L370" s="36">
        <f>IF(C370="Saliente Local",(IFERROR((LIMPIA(J370,1)),0)),0)</f>
        <v>0</v>
      </c>
      <c r="M370" s="36">
        <f>IF(C370="Saliente Nacional",(IFERROR((LIMPIA(J370,1)),0)),0)</f>
        <v>0</v>
      </c>
      <c r="N370" s="36">
        <f>IF(C370="Saliente Internacional",(IFERROR((LIMPIA(J370,1)),0)),0)</f>
        <v>0</v>
      </c>
      <c r="O370" s="36">
        <f>IF(C370="Saliente Local",(IFERROR((LIMPIA(K370,1)),0)),0)</f>
        <v>19</v>
      </c>
      <c r="P370" s="36">
        <f>IF(C370="Saliente Nacional",(IFERROR((LIMPIA(K370,1)),0)),0)</f>
        <v>0</v>
      </c>
      <c r="Q370" s="36">
        <f>IF(C370="Saliente Internacional",(IFERROR((LIMPIA(K370,1)),0)),0)</f>
        <v>0</v>
      </c>
      <c r="R370" s="36">
        <f t="shared" si="16"/>
        <v>1</v>
      </c>
      <c r="S370" s="36">
        <f t="shared" si="17"/>
        <v>0</v>
      </c>
    </row>
    <row r="371" spans="1:19" x14ac:dyDescent="0.25">
      <c r="A371" s="101">
        <f>'DETALLE DE CONEXIONES'!P371</f>
        <v>0</v>
      </c>
      <c r="B371" s="36" t="str">
        <f>'DETALLE DE CONEXIONES'!I371</f>
        <v>SALIENTE</v>
      </c>
      <c r="C371" s="36" t="str">
        <f>'DETALLE DE CONEXIONES'!BB371</f>
        <v>Saliente Local</v>
      </c>
      <c r="D371" s="36" t="str">
        <f>'DETALLE DE CONEXIONES'!E371</f>
        <v>999XXX0001</v>
      </c>
      <c r="E371" s="36">
        <f t="shared" si="15"/>
        <v>10</v>
      </c>
      <c r="F371" s="36">
        <f>IFERROR(LIMPIA('DETALLE DE CONEXIONES'!N371,1),0)</f>
        <v>2</v>
      </c>
      <c r="G371" s="36" t="str">
        <f>LEFT('DETALLE DE CONEXIONES'!BE371,3)</f>
        <v>NOF</v>
      </c>
      <c r="H371" s="36" t="str">
        <f>RIGHT('DETALLE DE CONEXIONES'!AK371,2)</f>
        <v/>
      </c>
      <c r="I371" s="36" t="str">
        <f>LEFT('DETALLE DE CONEXIONES'!AK371,3)</f>
        <v/>
      </c>
      <c r="J371" s="36" t="str">
        <f>LEFT('DETALLE DE CONEXIONES'!M371,3)</f>
        <v>1mi</v>
      </c>
      <c r="K371" s="36" t="str">
        <f>IF(LEN('DETALLE DE CONEXIONES'!M371)&lt;12,(RIGHT('DETALLE DE CONEXIONES'!M371,5)),(RIGHT('DETALLE DE CONEXIONES'!M371,6)))</f>
        <v>37seg.</v>
      </c>
      <c r="L371" s="36">
        <f>IF(C371="Saliente Local",(IFERROR((LIMPIA(J371,1)),0)),0)</f>
        <v>1</v>
      </c>
      <c r="M371" s="36">
        <f>IF(C371="Saliente Nacional",(IFERROR((LIMPIA(J371,1)),0)),0)</f>
        <v>0</v>
      </c>
      <c r="N371" s="36">
        <f>IF(C371="Saliente Internacional",(IFERROR((LIMPIA(J371,1)),0)),0)</f>
        <v>0</v>
      </c>
      <c r="O371" s="36">
        <f>IF(C371="Saliente Local",(IFERROR((LIMPIA(K371,1)),0)),0)</f>
        <v>37</v>
      </c>
      <c r="P371" s="36">
        <f>IF(C371="Saliente Nacional",(IFERROR((LIMPIA(K371,1)),0)),0)</f>
        <v>0</v>
      </c>
      <c r="Q371" s="36">
        <f>IF(C371="Saliente Internacional",(IFERROR((LIMPIA(K371,1)),0)),0)</f>
        <v>0</v>
      </c>
      <c r="R371" s="36">
        <f t="shared" si="16"/>
        <v>2</v>
      </c>
      <c r="S371" s="36">
        <f t="shared" si="17"/>
        <v>0</v>
      </c>
    </row>
    <row r="372" spans="1:19" x14ac:dyDescent="0.25">
      <c r="A372" s="101">
        <f>'DETALLE DE CONEXIONES'!P372</f>
        <v>0</v>
      </c>
      <c r="B372" s="36" t="str">
        <f>'DETALLE DE CONEXIONES'!I372</f>
        <v>SALIENTE</v>
      </c>
      <c r="C372" s="36" t="str">
        <f>'DETALLE DE CONEXIONES'!BB372</f>
        <v>Saliente Local</v>
      </c>
      <c r="D372" s="36" t="str">
        <f>'DETALLE DE CONEXIONES'!E372</f>
        <v>999XXX0328</v>
      </c>
      <c r="E372" s="36">
        <f t="shared" si="15"/>
        <v>10</v>
      </c>
      <c r="F372" s="36">
        <f>IFERROR(LIMPIA('DETALLE DE CONEXIONES'!N372,1),0)</f>
        <v>2</v>
      </c>
      <c r="G372" s="36" t="str">
        <f>LEFT('DETALLE DE CONEXIONES'!BE372,3)</f>
        <v>NOF</v>
      </c>
      <c r="H372" s="36" t="str">
        <f>RIGHT('DETALLE DE CONEXIONES'!AK372,2)</f>
        <v/>
      </c>
      <c r="I372" s="36" t="str">
        <f>LEFT('DETALLE DE CONEXIONES'!AK372,3)</f>
        <v/>
      </c>
      <c r="J372" s="36" t="str">
        <f>LEFT('DETALLE DE CONEXIONES'!M372,3)</f>
        <v>1mi</v>
      </c>
      <c r="K372" s="36" t="str">
        <f>IF(LEN('DETALLE DE CONEXIONES'!M372)&lt;12,(RIGHT('DETALLE DE CONEXIONES'!M372,5)),(RIGHT('DETALLE DE CONEXIONES'!M372,6)))</f>
        <v>42seg.</v>
      </c>
      <c r="L372" s="36">
        <f>IF(C372="Saliente Local",(IFERROR((LIMPIA(J372,1)),0)),0)</f>
        <v>1</v>
      </c>
      <c r="M372" s="36">
        <f>IF(C372="Saliente Nacional",(IFERROR((LIMPIA(J372,1)),0)),0)</f>
        <v>0</v>
      </c>
      <c r="N372" s="36">
        <f>IF(C372="Saliente Internacional",(IFERROR((LIMPIA(J372,1)),0)),0)</f>
        <v>0</v>
      </c>
      <c r="O372" s="36">
        <f>IF(C372="Saliente Local",(IFERROR((LIMPIA(K372,1)),0)),0)</f>
        <v>42</v>
      </c>
      <c r="P372" s="36">
        <f>IF(C372="Saliente Nacional",(IFERROR((LIMPIA(K372,1)),0)),0)</f>
        <v>0</v>
      </c>
      <c r="Q372" s="36">
        <f>IF(C372="Saliente Internacional",(IFERROR((LIMPIA(K372,1)),0)),0)</f>
        <v>0</v>
      </c>
      <c r="R372" s="36">
        <f t="shared" si="16"/>
        <v>2</v>
      </c>
      <c r="S372" s="36">
        <f t="shared" si="17"/>
        <v>0</v>
      </c>
    </row>
    <row r="373" spans="1:19" x14ac:dyDescent="0.25">
      <c r="A373" s="101">
        <f>'DETALLE DE CONEXIONES'!P373</f>
        <v>0</v>
      </c>
      <c r="B373" s="36" t="str">
        <f>'DETALLE DE CONEXIONES'!I373</f>
        <v>GPRS</v>
      </c>
      <c r="C373" s="36" t="str">
        <f>'DETALLE DE CONEXIONES'!BB373</f>
        <v>RS</v>
      </c>
      <c r="D373" s="36" t="str">
        <f>'DETALLE DE CONEXIONES'!E373</f>
        <v>internet.itelcel.coXXXGLTE</v>
      </c>
      <c r="E373" s="36">
        <f t="shared" si="15"/>
        <v>26</v>
      </c>
      <c r="F373" s="36">
        <f>IFERROR(LIMPIA('DETALLE DE CONEXIONES'!N373,1),0)</f>
        <v>0</v>
      </c>
      <c r="G373" s="36" t="str">
        <f>LEFT('DETALLE DE CONEXIONES'!BE373,3)</f>
        <v/>
      </c>
      <c r="H373" s="36" t="str">
        <f>RIGHT('DETALLE DE CONEXIONES'!AK373,2)</f>
        <v>-1</v>
      </c>
      <c r="I373" s="36" t="str">
        <f>LEFT('DETALLE DE CONEXIONES'!AK373,3)</f>
        <v>RS;</v>
      </c>
      <c r="J373" s="36" t="str">
        <f>LEFT('DETALLE DE CONEXIONES'!M373,3)</f>
        <v>0mi</v>
      </c>
      <c r="K373" s="36" t="str">
        <f>IF(LEN('DETALLE DE CONEXIONES'!M373)&lt;12,(RIGHT('DETALLE DE CONEXIONES'!M373,5)),(RIGHT('DETALLE DE CONEXIONES'!M373,6)))</f>
        <v xml:space="preserve">min. </v>
      </c>
      <c r="L373" s="36">
        <f>IF(C373="Saliente Local",(IFERROR((LIMPIA(J373,1)),0)),0)</f>
        <v>0</v>
      </c>
      <c r="M373" s="36">
        <f>IF(C373="Saliente Nacional",(IFERROR((LIMPIA(J373,1)),0)),0)</f>
        <v>0</v>
      </c>
      <c r="N373" s="36">
        <f>IF(C373="Saliente Internacional",(IFERROR((LIMPIA(J373,1)),0)),0)</f>
        <v>0</v>
      </c>
      <c r="O373" s="36">
        <f>IF(C373="Saliente Local",(IFERROR((LIMPIA(K373,1)),0)),0)</f>
        <v>0</v>
      </c>
      <c r="P373" s="36">
        <f>IF(C373="Saliente Nacional",(IFERROR((LIMPIA(K373,1)),0)),0)</f>
        <v>0</v>
      </c>
      <c r="Q373" s="36">
        <f>IF(C373="Saliente Internacional",(IFERROR((LIMPIA(K373,1)),0)),0)</f>
        <v>0</v>
      </c>
      <c r="R373" s="36">
        <f t="shared" si="16"/>
        <v>0</v>
      </c>
      <c r="S373" s="36">
        <f t="shared" si="17"/>
        <v>0</v>
      </c>
    </row>
    <row r="374" spans="1:19" x14ac:dyDescent="0.25">
      <c r="A374" s="101">
        <f>'DETALLE DE CONEXIONES'!P374</f>
        <v>0</v>
      </c>
      <c r="B374" s="36" t="str">
        <f>'DETALLE DE CONEXIONES'!I374</f>
        <v>GPRS</v>
      </c>
      <c r="C374" s="36" t="str">
        <f>'DETALLE DE CONEXIONES'!BB374</f>
        <v>MENSAJERO</v>
      </c>
      <c r="D374" s="36" t="str">
        <f>'DETALLE DE CONEXIONES'!E374</f>
        <v>internet.itelcel.coXXXGLTE</v>
      </c>
      <c r="E374" s="36">
        <f t="shared" si="15"/>
        <v>26</v>
      </c>
      <c r="F374" s="36">
        <f>IFERROR(LIMPIA('DETALLE DE CONEXIONES'!N374,1),0)</f>
        <v>0</v>
      </c>
      <c r="G374" s="36" t="str">
        <f>LEFT('DETALLE DE CONEXIONES'!BE374,3)</f>
        <v/>
      </c>
      <c r="H374" s="36" t="str">
        <f>RIGHT('DETALLE DE CONEXIONES'!AK374,2)</f>
        <v>-1</v>
      </c>
      <c r="I374" s="36" t="str">
        <f>LEFT('DETALLE DE CONEXIONES'!AK374,3)</f>
        <v>MEN</v>
      </c>
      <c r="J374" s="36" t="str">
        <f>LEFT('DETALLE DE CONEXIONES'!M374,3)</f>
        <v>0mi</v>
      </c>
      <c r="K374" s="36" t="str">
        <f>IF(LEN('DETALLE DE CONEXIONES'!M374)&lt;12,(RIGHT('DETALLE DE CONEXIONES'!M374,5)),(RIGHT('DETALLE DE CONEXIONES'!M374,6)))</f>
        <v xml:space="preserve">min. </v>
      </c>
      <c r="L374" s="36">
        <f>IF(C374="Saliente Local",(IFERROR((LIMPIA(J374,1)),0)),0)</f>
        <v>0</v>
      </c>
      <c r="M374" s="36">
        <f>IF(C374="Saliente Nacional",(IFERROR((LIMPIA(J374,1)),0)),0)</f>
        <v>0</v>
      </c>
      <c r="N374" s="36">
        <f>IF(C374="Saliente Internacional",(IFERROR((LIMPIA(J374,1)),0)),0)</f>
        <v>0</v>
      </c>
      <c r="O374" s="36">
        <f>IF(C374="Saliente Local",(IFERROR((LIMPIA(K374,1)),0)),0)</f>
        <v>0</v>
      </c>
      <c r="P374" s="36">
        <f>IF(C374="Saliente Nacional",(IFERROR((LIMPIA(K374,1)),0)),0)</f>
        <v>0</v>
      </c>
      <c r="Q374" s="36">
        <f>IF(C374="Saliente Internacional",(IFERROR((LIMPIA(K374,1)),0)),0)</f>
        <v>0</v>
      </c>
      <c r="R374" s="36">
        <f t="shared" si="16"/>
        <v>0</v>
      </c>
      <c r="S374" s="36">
        <f t="shared" si="17"/>
        <v>0</v>
      </c>
    </row>
    <row r="375" spans="1:19" x14ac:dyDescent="0.25">
      <c r="A375" s="101">
        <f>'DETALLE DE CONEXIONES'!P375</f>
        <v>0</v>
      </c>
      <c r="B375" s="36" t="str">
        <f>'DETALLE DE CONEXIONES'!I375</f>
        <v>SALIENTE</v>
      </c>
      <c r="C375" s="36" t="str">
        <f>'DETALLE DE CONEXIONES'!BB375</f>
        <v>Saliente Local</v>
      </c>
      <c r="D375" s="36" t="str">
        <f>'DETALLE DE CONEXIONES'!E375</f>
        <v>999XXX4516</v>
      </c>
      <c r="E375" s="36">
        <f t="shared" si="15"/>
        <v>10</v>
      </c>
      <c r="F375" s="36">
        <f>IFERROR(LIMPIA('DETALLE DE CONEXIONES'!N375,1),0)</f>
        <v>12</v>
      </c>
      <c r="G375" s="36" t="str">
        <f>LEFT('DETALLE DE CONEXIONES'!BE375,3)</f>
        <v>NOF</v>
      </c>
      <c r="H375" s="36" t="str">
        <f>RIGHT('DETALLE DE CONEXIONES'!AK375,2)</f>
        <v/>
      </c>
      <c r="I375" s="36" t="str">
        <f>LEFT('DETALLE DE CONEXIONES'!AK375,3)</f>
        <v/>
      </c>
      <c r="J375" s="36" t="str">
        <f>LEFT('DETALLE DE CONEXIONES'!M375,3)</f>
        <v>11m</v>
      </c>
      <c r="K375" s="36" t="str">
        <f>IF(LEN('DETALLE DE CONEXIONES'!M375)&lt;12,(RIGHT('DETALLE DE CONEXIONES'!M375,5)),(RIGHT('DETALLE DE CONEXIONES'!M375,6)))</f>
        <v>40seg.</v>
      </c>
      <c r="L375" s="36">
        <f>IF(C375="Saliente Local",(IFERROR((LIMPIA(J375,1)),0)),0)</f>
        <v>11</v>
      </c>
      <c r="M375" s="36">
        <f>IF(C375="Saliente Nacional",(IFERROR((LIMPIA(J375,1)),0)),0)</f>
        <v>0</v>
      </c>
      <c r="N375" s="36">
        <f>IF(C375="Saliente Internacional",(IFERROR((LIMPIA(J375,1)),0)),0)</f>
        <v>0</v>
      </c>
      <c r="O375" s="36">
        <f>IF(C375="Saliente Local",(IFERROR((LIMPIA(K375,1)),0)),0)</f>
        <v>40</v>
      </c>
      <c r="P375" s="36">
        <f>IF(C375="Saliente Nacional",(IFERROR((LIMPIA(K375,1)),0)),0)</f>
        <v>0</v>
      </c>
      <c r="Q375" s="36">
        <f>IF(C375="Saliente Internacional",(IFERROR((LIMPIA(K375,1)),0)),0)</f>
        <v>0</v>
      </c>
      <c r="R375" s="36">
        <f t="shared" si="16"/>
        <v>12</v>
      </c>
      <c r="S375" s="36">
        <f t="shared" si="17"/>
        <v>0</v>
      </c>
    </row>
    <row r="376" spans="1:19" x14ac:dyDescent="0.25">
      <c r="A376" s="101">
        <f>'DETALLE DE CONEXIONES'!P376</f>
        <v>0</v>
      </c>
      <c r="B376" s="36" t="str">
        <f>'DETALLE DE CONEXIONES'!I376</f>
        <v>SALIENTE</v>
      </c>
      <c r="C376" s="36" t="str">
        <f>'DETALLE DE CONEXIONES'!BB376</f>
        <v>Saliente Local</v>
      </c>
      <c r="D376" s="36" t="str">
        <f>'DETALLE DE CONEXIONES'!E376</f>
        <v>999XXX0328</v>
      </c>
      <c r="E376" s="36">
        <f t="shared" si="15"/>
        <v>10</v>
      </c>
      <c r="F376" s="36">
        <f>IFERROR(LIMPIA('DETALLE DE CONEXIONES'!N376,1),0)</f>
        <v>2</v>
      </c>
      <c r="G376" s="36" t="str">
        <f>LEFT('DETALLE DE CONEXIONES'!BE376,3)</f>
        <v>NOF</v>
      </c>
      <c r="H376" s="36" t="str">
        <f>RIGHT('DETALLE DE CONEXIONES'!AK376,2)</f>
        <v/>
      </c>
      <c r="I376" s="36" t="str">
        <f>LEFT('DETALLE DE CONEXIONES'!AK376,3)</f>
        <v/>
      </c>
      <c r="J376" s="36" t="str">
        <f>LEFT('DETALLE DE CONEXIONES'!M376,3)</f>
        <v>1mi</v>
      </c>
      <c r="K376" s="36" t="str">
        <f>IF(LEN('DETALLE DE CONEXIONES'!M376)&lt;12,(RIGHT('DETALLE DE CONEXIONES'!M376,5)),(RIGHT('DETALLE DE CONEXIONES'!M376,6)))</f>
        <v>22seg.</v>
      </c>
      <c r="L376" s="36">
        <f>IF(C376="Saliente Local",(IFERROR((LIMPIA(J376,1)),0)),0)</f>
        <v>1</v>
      </c>
      <c r="M376" s="36">
        <f>IF(C376="Saliente Nacional",(IFERROR((LIMPIA(J376,1)),0)),0)</f>
        <v>0</v>
      </c>
      <c r="N376" s="36">
        <f>IF(C376="Saliente Internacional",(IFERROR((LIMPIA(J376,1)),0)),0)</f>
        <v>0</v>
      </c>
      <c r="O376" s="36">
        <f>IF(C376="Saliente Local",(IFERROR((LIMPIA(K376,1)),0)),0)</f>
        <v>22</v>
      </c>
      <c r="P376" s="36">
        <f>IF(C376="Saliente Nacional",(IFERROR((LIMPIA(K376,1)),0)),0)</f>
        <v>0</v>
      </c>
      <c r="Q376" s="36">
        <f>IF(C376="Saliente Internacional",(IFERROR((LIMPIA(K376,1)),0)),0)</f>
        <v>0</v>
      </c>
      <c r="R376" s="36">
        <f t="shared" si="16"/>
        <v>2</v>
      </c>
      <c r="S376" s="36">
        <f t="shared" si="17"/>
        <v>0</v>
      </c>
    </row>
    <row r="377" spans="1:19" x14ac:dyDescent="0.25">
      <c r="A377" s="101">
        <f>'DETALLE DE CONEXIONES'!P377</f>
        <v>0</v>
      </c>
      <c r="B377" s="36" t="str">
        <f>'DETALLE DE CONEXIONES'!I377</f>
        <v>SALIENTE</v>
      </c>
      <c r="C377" s="36" t="str">
        <f>'DETALLE DE CONEXIONES'!BB377</f>
        <v>Saliente Local</v>
      </c>
      <c r="D377" s="36" t="str">
        <f>'DETALLE DE CONEXIONES'!E377</f>
        <v>999XXX0328</v>
      </c>
      <c r="E377" s="36">
        <f t="shared" si="15"/>
        <v>10</v>
      </c>
      <c r="F377" s="36">
        <f>IFERROR(LIMPIA('DETALLE DE CONEXIONES'!N377,1),0)</f>
        <v>6</v>
      </c>
      <c r="G377" s="36" t="str">
        <f>LEFT('DETALLE DE CONEXIONES'!BE377,3)</f>
        <v>NOF</v>
      </c>
      <c r="H377" s="36" t="str">
        <f>RIGHT('DETALLE DE CONEXIONES'!AK377,2)</f>
        <v/>
      </c>
      <c r="I377" s="36" t="str">
        <f>LEFT('DETALLE DE CONEXIONES'!AK377,3)</f>
        <v/>
      </c>
      <c r="J377" s="36" t="str">
        <f>LEFT('DETALLE DE CONEXIONES'!M377,3)</f>
        <v>5mi</v>
      </c>
      <c r="K377" s="36" t="str">
        <f>IF(LEN('DETALLE DE CONEXIONES'!M377)&lt;12,(RIGHT('DETALLE DE CONEXIONES'!M377,5)),(RIGHT('DETALLE DE CONEXIONES'!M377,6)))</f>
        <v>22seg.</v>
      </c>
      <c r="L377" s="36">
        <f>IF(C377="Saliente Local",(IFERROR((LIMPIA(J377,1)),0)),0)</f>
        <v>5</v>
      </c>
      <c r="M377" s="36">
        <f>IF(C377="Saliente Nacional",(IFERROR((LIMPIA(J377,1)),0)),0)</f>
        <v>0</v>
      </c>
      <c r="N377" s="36">
        <f>IF(C377="Saliente Internacional",(IFERROR((LIMPIA(J377,1)),0)),0)</f>
        <v>0</v>
      </c>
      <c r="O377" s="36">
        <f>IF(C377="Saliente Local",(IFERROR((LIMPIA(K377,1)),0)),0)</f>
        <v>22</v>
      </c>
      <c r="P377" s="36">
        <f>IF(C377="Saliente Nacional",(IFERROR((LIMPIA(K377,1)),0)),0)</f>
        <v>0</v>
      </c>
      <c r="Q377" s="36">
        <f>IF(C377="Saliente Internacional",(IFERROR((LIMPIA(K377,1)),0)),0)</f>
        <v>0</v>
      </c>
      <c r="R377" s="36">
        <f t="shared" si="16"/>
        <v>6</v>
      </c>
      <c r="S377" s="36">
        <f t="shared" si="17"/>
        <v>0</v>
      </c>
    </row>
    <row r="378" spans="1:19" x14ac:dyDescent="0.25">
      <c r="A378" s="101">
        <f>'DETALLE DE CONEXIONES'!P378</f>
        <v>0</v>
      </c>
      <c r="B378" s="36" t="str">
        <f>'DETALLE DE CONEXIONES'!I378</f>
        <v>ENTRANTE</v>
      </c>
      <c r="C378" s="36" t="str">
        <f>'DETALLE DE CONEXIONES'!BB378</f>
        <v>Entrante Local</v>
      </c>
      <c r="D378" s="36" t="str">
        <f>'DETALLE DE CONEXIONES'!E378</f>
        <v>999XXX1600</v>
      </c>
      <c r="E378" s="36">
        <f t="shared" si="15"/>
        <v>10</v>
      </c>
      <c r="F378" s="36">
        <f>IFERROR(LIMPIA('DETALLE DE CONEXIONES'!N378,1),0)</f>
        <v>4</v>
      </c>
      <c r="G378" s="36" t="str">
        <f>LEFT('DETALLE DE CONEXIONES'!BE378,3)</f>
        <v>NOF</v>
      </c>
      <c r="H378" s="36" t="str">
        <f>RIGHT('DETALLE DE CONEXIONES'!AK378,2)</f>
        <v/>
      </c>
      <c r="I378" s="36" t="str">
        <f>LEFT('DETALLE DE CONEXIONES'!AK378,3)</f>
        <v/>
      </c>
      <c r="J378" s="36" t="str">
        <f>LEFT('DETALLE DE CONEXIONES'!M378,3)</f>
        <v>3mi</v>
      </c>
      <c r="K378" s="36" t="str">
        <f>IF(LEN('DETALLE DE CONEXIONES'!M378)&lt;12,(RIGHT('DETALLE DE CONEXIONES'!M378,5)),(RIGHT('DETALLE DE CONEXIONES'!M378,6)))</f>
        <v>55seg.</v>
      </c>
      <c r="L378" s="36">
        <f>IF(C378="Saliente Local",(IFERROR((LIMPIA(J378,1)),0)),0)</f>
        <v>0</v>
      </c>
      <c r="M378" s="36">
        <f>IF(C378="Saliente Nacional",(IFERROR((LIMPIA(J378,1)),0)),0)</f>
        <v>0</v>
      </c>
      <c r="N378" s="36">
        <f>IF(C378="Saliente Internacional",(IFERROR((LIMPIA(J378,1)),0)),0)</f>
        <v>0</v>
      </c>
      <c r="O378" s="36">
        <f>IF(C378="Saliente Local",(IFERROR((LIMPIA(K378,1)),0)),0)</f>
        <v>0</v>
      </c>
      <c r="P378" s="36">
        <f>IF(C378="Saliente Nacional",(IFERROR((LIMPIA(K378,1)),0)),0)</f>
        <v>0</v>
      </c>
      <c r="Q378" s="36">
        <f>IF(C378="Saliente Internacional",(IFERROR((LIMPIA(K378,1)),0)),0)</f>
        <v>0</v>
      </c>
      <c r="R378" s="36">
        <f t="shared" si="16"/>
        <v>0</v>
      </c>
      <c r="S378" s="36">
        <f t="shared" si="17"/>
        <v>0</v>
      </c>
    </row>
    <row r="379" spans="1:19" x14ac:dyDescent="0.25">
      <c r="A379" s="101">
        <f>'DETALLE DE CONEXIONES'!P379</f>
        <v>0</v>
      </c>
      <c r="B379" s="36" t="str">
        <f>'DETALLE DE CONEXIONES'!I379</f>
        <v>ENTRANTE</v>
      </c>
      <c r="C379" s="36" t="str">
        <f>'DETALLE DE CONEXIONES'!BB379</f>
        <v>Entrante Local</v>
      </c>
      <c r="D379" s="36" t="str">
        <f>'DETALLE DE CONEXIONES'!E379</f>
        <v>999XXX1600</v>
      </c>
      <c r="E379" s="36">
        <f t="shared" si="15"/>
        <v>10</v>
      </c>
      <c r="F379" s="36">
        <f>IFERROR(LIMPIA('DETALLE DE CONEXIONES'!N379,1),0)</f>
        <v>1</v>
      </c>
      <c r="G379" s="36" t="str">
        <f>LEFT('DETALLE DE CONEXIONES'!BE379,3)</f>
        <v>NOF</v>
      </c>
      <c r="H379" s="36" t="str">
        <f>RIGHT('DETALLE DE CONEXIONES'!AK379,2)</f>
        <v/>
      </c>
      <c r="I379" s="36" t="str">
        <f>LEFT('DETALLE DE CONEXIONES'!AK379,3)</f>
        <v/>
      </c>
      <c r="J379" s="36" t="str">
        <f>LEFT('DETALLE DE CONEXIONES'!M379,3)</f>
        <v>0mi</v>
      </c>
      <c r="K379" s="36" t="str">
        <f>IF(LEN('DETALLE DE CONEXIONES'!M379)&lt;12,(RIGHT('DETALLE DE CONEXIONES'!M379,5)),(RIGHT('DETALLE DE CONEXIONES'!M379,6)))</f>
        <v>16seg.</v>
      </c>
      <c r="L379" s="36">
        <f>IF(C379="Saliente Local",(IFERROR((LIMPIA(J379,1)),0)),0)</f>
        <v>0</v>
      </c>
      <c r="M379" s="36">
        <f>IF(C379="Saliente Nacional",(IFERROR((LIMPIA(J379,1)),0)),0)</f>
        <v>0</v>
      </c>
      <c r="N379" s="36">
        <f>IF(C379="Saliente Internacional",(IFERROR((LIMPIA(J379,1)),0)),0)</f>
        <v>0</v>
      </c>
      <c r="O379" s="36">
        <f>IF(C379="Saliente Local",(IFERROR((LIMPIA(K379,1)),0)),0)</f>
        <v>0</v>
      </c>
      <c r="P379" s="36">
        <f>IF(C379="Saliente Nacional",(IFERROR((LIMPIA(K379,1)),0)),0)</f>
        <v>0</v>
      </c>
      <c r="Q379" s="36">
        <f>IF(C379="Saliente Internacional",(IFERROR((LIMPIA(K379,1)),0)),0)</f>
        <v>0</v>
      </c>
      <c r="R379" s="36">
        <f t="shared" si="16"/>
        <v>0</v>
      </c>
      <c r="S379" s="36">
        <f t="shared" si="17"/>
        <v>0</v>
      </c>
    </row>
    <row r="380" spans="1:19" x14ac:dyDescent="0.25">
      <c r="A380" s="101">
        <f>'DETALLE DE CONEXIONES'!P380</f>
        <v>0</v>
      </c>
      <c r="B380" s="36" t="str">
        <f>'DETALLE DE CONEXIONES'!I380</f>
        <v>TRANSFERENCIA</v>
      </c>
      <c r="C380" s="36" t="str">
        <f>'DETALLE DE CONEXIONES'!BB380</f>
        <v>Desvio Nacional</v>
      </c>
      <c r="D380" s="36" t="str">
        <f>'DETALLE DE CONEXIONES'!E380</f>
        <v>999XXX1600</v>
      </c>
      <c r="E380" s="36">
        <f t="shared" si="15"/>
        <v>10</v>
      </c>
      <c r="F380" s="36">
        <f>IFERROR(LIMPIA('DETALLE DE CONEXIONES'!N380,1),0)</f>
        <v>1</v>
      </c>
      <c r="G380" s="36" t="str">
        <f>LEFT('DETALLE DE CONEXIONES'!BE380,3)</f>
        <v>SIU</v>
      </c>
      <c r="H380" s="36" t="str">
        <f>RIGHT('DETALLE DE CONEXIONES'!AK380,2)</f>
        <v/>
      </c>
      <c r="I380" s="36" t="str">
        <f>LEFT('DETALLE DE CONEXIONES'!AK380,3)</f>
        <v/>
      </c>
      <c r="J380" s="36" t="str">
        <f>LEFT('DETALLE DE CONEXIONES'!M380,3)</f>
        <v>0mi</v>
      </c>
      <c r="K380" s="36" t="str">
        <f>IF(LEN('DETALLE DE CONEXIONES'!M380)&lt;12,(RIGHT('DETALLE DE CONEXIONES'!M380,5)),(RIGHT('DETALLE DE CONEXIONES'!M380,6)))</f>
        <v>6seg.</v>
      </c>
      <c r="L380" s="36">
        <f>IF(C380="Saliente Local",(IFERROR((LIMPIA(J380,1)),0)),0)</f>
        <v>0</v>
      </c>
      <c r="M380" s="36">
        <f>IF(C380="Saliente Nacional",(IFERROR((LIMPIA(J380,1)),0)),0)</f>
        <v>0</v>
      </c>
      <c r="N380" s="36">
        <f>IF(C380="Saliente Internacional",(IFERROR((LIMPIA(J380,1)),0)),0)</f>
        <v>0</v>
      </c>
      <c r="O380" s="36">
        <f>IF(C380="Saliente Local",(IFERROR((LIMPIA(K380,1)),0)),0)</f>
        <v>0</v>
      </c>
      <c r="P380" s="36">
        <f>IF(C380="Saliente Nacional",(IFERROR((LIMPIA(K380,1)),0)),0)</f>
        <v>0</v>
      </c>
      <c r="Q380" s="36">
        <f>IF(C380="Saliente Internacional",(IFERROR((LIMPIA(K380,1)),0)),0)</f>
        <v>0</v>
      </c>
      <c r="R380" s="36">
        <f t="shared" si="16"/>
        <v>0</v>
      </c>
      <c r="S380" s="36">
        <f t="shared" si="17"/>
        <v>0</v>
      </c>
    </row>
    <row r="381" spans="1:19" x14ac:dyDescent="0.25">
      <c r="A381" s="101">
        <f>'DETALLE DE CONEXIONES'!P381</f>
        <v>0</v>
      </c>
      <c r="B381" s="36" t="str">
        <f>'DETALLE DE CONEXIONES'!I381</f>
        <v>TRANSFERENCIA</v>
      </c>
      <c r="C381" s="36" t="str">
        <f>'DETALLE DE CONEXIONES'!BB381</f>
        <v>Desvio Nacional</v>
      </c>
      <c r="D381" s="36" t="str">
        <f>'DETALLE DE CONEXIONES'!E381</f>
        <v>999XXX1600</v>
      </c>
      <c r="E381" s="36">
        <f t="shared" si="15"/>
        <v>10</v>
      </c>
      <c r="F381" s="36">
        <f>IFERROR(LIMPIA('DETALLE DE CONEXIONES'!N381,1),0)</f>
        <v>1</v>
      </c>
      <c r="G381" s="36" t="str">
        <f>LEFT('DETALLE DE CONEXIONES'!BE381,3)</f>
        <v>SIU</v>
      </c>
      <c r="H381" s="36" t="str">
        <f>RIGHT('DETALLE DE CONEXIONES'!AK381,2)</f>
        <v/>
      </c>
      <c r="I381" s="36" t="str">
        <f>LEFT('DETALLE DE CONEXIONES'!AK381,3)</f>
        <v/>
      </c>
      <c r="J381" s="36" t="str">
        <f>LEFT('DETALLE DE CONEXIONES'!M381,3)</f>
        <v>0mi</v>
      </c>
      <c r="K381" s="36" t="str">
        <f>IF(LEN('DETALLE DE CONEXIONES'!M381)&lt;12,(RIGHT('DETALLE DE CONEXIONES'!M381,5)),(RIGHT('DETALLE DE CONEXIONES'!M381,6)))</f>
        <v>1seg.</v>
      </c>
      <c r="L381" s="36">
        <f>IF(C381="Saliente Local",(IFERROR((LIMPIA(J381,1)),0)),0)</f>
        <v>0</v>
      </c>
      <c r="M381" s="36">
        <f>IF(C381="Saliente Nacional",(IFERROR((LIMPIA(J381,1)),0)),0)</f>
        <v>0</v>
      </c>
      <c r="N381" s="36">
        <f>IF(C381="Saliente Internacional",(IFERROR((LIMPIA(J381,1)),0)),0)</f>
        <v>0</v>
      </c>
      <c r="O381" s="36">
        <f>IF(C381="Saliente Local",(IFERROR((LIMPIA(K381,1)),0)),0)</f>
        <v>0</v>
      </c>
      <c r="P381" s="36">
        <f>IF(C381="Saliente Nacional",(IFERROR((LIMPIA(K381,1)),0)),0)</f>
        <v>0</v>
      </c>
      <c r="Q381" s="36">
        <f>IF(C381="Saliente Internacional",(IFERROR((LIMPIA(K381,1)),0)),0)</f>
        <v>0</v>
      </c>
      <c r="R381" s="36">
        <f t="shared" si="16"/>
        <v>0</v>
      </c>
      <c r="S381" s="36">
        <f t="shared" si="17"/>
        <v>0</v>
      </c>
    </row>
    <row r="382" spans="1:19" x14ac:dyDescent="0.25">
      <c r="A382" s="101">
        <f>'DETALLE DE CONEXIONES'!P382</f>
        <v>0</v>
      </c>
      <c r="B382" s="36" t="str">
        <f>'DETALLE DE CONEXIONES'!I382</f>
        <v>TRANSFERENCIA</v>
      </c>
      <c r="C382" s="36" t="str">
        <f>'DETALLE DE CONEXIONES'!BB382</f>
        <v>Desvio Nacional</v>
      </c>
      <c r="D382" s="36" t="str">
        <f>'DETALLE DE CONEXIONES'!E382</f>
        <v>999XXX1600</v>
      </c>
      <c r="E382" s="36">
        <f t="shared" si="15"/>
        <v>10</v>
      </c>
      <c r="F382" s="36">
        <f>IFERROR(LIMPIA('DETALLE DE CONEXIONES'!N382,1),0)</f>
        <v>1</v>
      </c>
      <c r="G382" s="36" t="str">
        <f>LEFT('DETALLE DE CONEXIONES'!BE382,3)</f>
        <v>SIU</v>
      </c>
      <c r="H382" s="36" t="str">
        <f>RIGHT('DETALLE DE CONEXIONES'!AK382,2)</f>
        <v/>
      </c>
      <c r="I382" s="36" t="str">
        <f>LEFT('DETALLE DE CONEXIONES'!AK382,3)</f>
        <v/>
      </c>
      <c r="J382" s="36" t="str">
        <f>LEFT('DETALLE DE CONEXIONES'!M382,3)</f>
        <v>0mi</v>
      </c>
      <c r="K382" s="36" t="str">
        <f>IF(LEN('DETALLE DE CONEXIONES'!M382)&lt;12,(RIGHT('DETALLE DE CONEXIONES'!M382,5)),(RIGHT('DETALLE DE CONEXIONES'!M382,6)))</f>
        <v>3seg.</v>
      </c>
      <c r="L382" s="36">
        <f>IF(C382="Saliente Local",(IFERROR((LIMPIA(J382,1)),0)),0)</f>
        <v>0</v>
      </c>
      <c r="M382" s="36">
        <f>IF(C382="Saliente Nacional",(IFERROR((LIMPIA(J382,1)),0)),0)</f>
        <v>0</v>
      </c>
      <c r="N382" s="36">
        <f>IF(C382="Saliente Internacional",(IFERROR((LIMPIA(J382,1)),0)),0)</f>
        <v>0</v>
      </c>
      <c r="O382" s="36">
        <f>IF(C382="Saliente Local",(IFERROR((LIMPIA(K382,1)),0)),0)</f>
        <v>0</v>
      </c>
      <c r="P382" s="36">
        <f>IF(C382="Saliente Nacional",(IFERROR((LIMPIA(K382,1)),0)),0)</f>
        <v>0</v>
      </c>
      <c r="Q382" s="36">
        <f>IF(C382="Saliente Internacional",(IFERROR((LIMPIA(K382,1)),0)),0)</f>
        <v>0</v>
      </c>
      <c r="R382" s="36">
        <f t="shared" si="16"/>
        <v>0</v>
      </c>
      <c r="S382" s="36">
        <f t="shared" si="17"/>
        <v>0</v>
      </c>
    </row>
    <row r="383" spans="1:19" x14ac:dyDescent="0.25">
      <c r="A383" s="101">
        <f>'DETALLE DE CONEXIONES'!P383</f>
        <v>0</v>
      </c>
      <c r="B383" s="36" t="str">
        <f>'DETALLE DE CONEXIONES'!I383</f>
        <v>TRANSFERENCIA</v>
      </c>
      <c r="C383" s="36" t="str">
        <f>'DETALLE DE CONEXIONES'!BB383</f>
        <v>Desvio Nacional</v>
      </c>
      <c r="D383" s="36" t="str">
        <f>'DETALLE DE CONEXIONES'!E383</f>
        <v>999XXX1600</v>
      </c>
      <c r="E383" s="36">
        <f t="shared" si="15"/>
        <v>10</v>
      </c>
      <c r="F383" s="36">
        <f>IFERROR(LIMPIA('DETALLE DE CONEXIONES'!N383,1),0)</f>
        <v>1</v>
      </c>
      <c r="G383" s="36" t="str">
        <f>LEFT('DETALLE DE CONEXIONES'!BE383,3)</f>
        <v>SIU</v>
      </c>
      <c r="H383" s="36" t="str">
        <f>RIGHT('DETALLE DE CONEXIONES'!AK383,2)</f>
        <v/>
      </c>
      <c r="I383" s="36" t="str">
        <f>LEFT('DETALLE DE CONEXIONES'!AK383,3)</f>
        <v/>
      </c>
      <c r="J383" s="36" t="str">
        <f>LEFT('DETALLE DE CONEXIONES'!M383,3)</f>
        <v>0mi</v>
      </c>
      <c r="K383" s="36" t="str">
        <f>IF(LEN('DETALLE DE CONEXIONES'!M383)&lt;12,(RIGHT('DETALLE DE CONEXIONES'!M383,5)),(RIGHT('DETALLE DE CONEXIONES'!M383,6)))</f>
        <v>3seg.</v>
      </c>
      <c r="L383" s="36">
        <f>IF(C383="Saliente Local",(IFERROR((LIMPIA(J383,1)),0)),0)</f>
        <v>0</v>
      </c>
      <c r="M383" s="36">
        <f>IF(C383="Saliente Nacional",(IFERROR((LIMPIA(J383,1)),0)),0)</f>
        <v>0</v>
      </c>
      <c r="N383" s="36">
        <f>IF(C383="Saliente Internacional",(IFERROR((LIMPIA(J383,1)),0)),0)</f>
        <v>0</v>
      </c>
      <c r="O383" s="36">
        <f>IF(C383="Saliente Local",(IFERROR((LIMPIA(K383,1)),0)),0)</f>
        <v>0</v>
      </c>
      <c r="P383" s="36">
        <f>IF(C383="Saliente Nacional",(IFERROR((LIMPIA(K383,1)),0)),0)</f>
        <v>0</v>
      </c>
      <c r="Q383" s="36">
        <f>IF(C383="Saliente Internacional",(IFERROR((LIMPIA(K383,1)),0)),0)</f>
        <v>0</v>
      </c>
      <c r="R383" s="36">
        <f t="shared" si="16"/>
        <v>0</v>
      </c>
      <c r="S383" s="36">
        <f t="shared" si="17"/>
        <v>0</v>
      </c>
    </row>
    <row r="384" spans="1:19" x14ac:dyDescent="0.25">
      <c r="A384" s="101">
        <f>'DETALLE DE CONEXIONES'!P384</f>
        <v>0</v>
      </c>
      <c r="B384" s="36" t="str">
        <f>'DETALLE DE CONEXIONES'!I384</f>
        <v>GPRS</v>
      </c>
      <c r="C384" s="36" t="str">
        <f>'DETALLE DE CONEXIONES'!BB384</f>
        <v>RS</v>
      </c>
      <c r="D384" s="36" t="str">
        <f>'DETALLE DE CONEXIONES'!E384</f>
        <v>internet.itelcelXXXm-3G</v>
      </c>
      <c r="E384" s="36">
        <f t="shared" si="15"/>
        <v>23</v>
      </c>
      <c r="F384" s="36">
        <f>IFERROR(LIMPIA('DETALLE DE CONEXIONES'!N384,1),0)</f>
        <v>0</v>
      </c>
      <c r="G384" s="36" t="str">
        <f>LEFT('DETALLE DE CONEXIONES'!BE384,3)</f>
        <v/>
      </c>
      <c r="H384" s="36" t="str">
        <f>RIGHT('DETALLE DE CONEXIONES'!AK384,2)</f>
        <v>-0</v>
      </c>
      <c r="I384" s="36" t="str">
        <f>LEFT('DETALLE DE CONEXIONES'!AK384,3)</f>
        <v>RS;</v>
      </c>
      <c r="J384" s="36" t="str">
        <f>LEFT('DETALLE DE CONEXIONES'!M384,3)</f>
        <v>0mi</v>
      </c>
      <c r="K384" s="36" t="str">
        <f>IF(LEN('DETALLE DE CONEXIONES'!M384)&lt;12,(RIGHT('DETALLE DE CONEXIONES'!M384,5)),(RIGHT('DETALLE DE CONEXIONES'!M384,6)))</f>
        <v xml:space="preserve">min. </v>
      </c>
      <c r="L384" s="36">
        <f>IF(C384="Saliente Local",(IFERROR((LIMPIA(J384,1)),0)),0)</f>
        <v>0</v>
      </c>
      <c r="M384" s="36">
        <f>IF(C384="Saliente Nacional",(IFERROR((LIMPIA(J384,1)),0)),0)</f>
        <v>0</v>
      </c>
      <c r="N384" s="36">
        <f>IF(C384="Saliente Internacional",(IFERROR((LIMPIA(J384,1)),0)),0)</f>
        <v>0</v>
      </c>
      <c r="O384" s="36">
        <f>IF(C384="Saliente Local",(IFERROR((LIMPIA(K384,1)),0)),0)</f>
        <v>0</v>
      </c>
      <c r="P384" s="36">
        <f>IF(C384="Saliente Nacional",(IFERROR((LIMPIA(K384,1)),0)),0)</f>
        <v>0</v>
      </c>
      <c r="Q384" s="36">
        <f>IF(C384="Saliente Internacional",(IFERROR((LIMPIA(K384,1)),0)),0)</f>
        <v>0</v>
      </c>
      <c r="R384" s="36">
        <f t="shared" si="16"/>
        <v>0</v>
      </c>
      <c r="S384" s="36">
        <f t="shared" si="17"/>
        <v>0</v>
      </c>
    </row>
    <row r="385" spans="1:19" x14ac:dyDescent="0.25">
      <c r="A385" s="101">
        <f>'DETALLE DE CONEXIONES'!P385</f>
        <v>0</v>
      </c>
      <c r="B385" s="36" t="str">
        <f>'DETALLE DE CONEXIONES'!I385</f>
        <v>GPRS</v>
      </c>
      <c r="C385" s="36" t="str">
        <f>'DETALLE DE CONEXIONES'!BB385</f>
        <v>MENSAJERO</v>
      </c>
      <c r="D385" s="36" t="str">
        <f>'DETALLE DE CONEXIONES'!E385</f>
        <v>internet.itelcelXXXm-3G</v>
      </c>
      <c r="E385" s="36">
        <f t="shared" si="15"/>
        <v>23</v>
      </c>
      <c r="F385" s="36">
        <f>IFERROR(LIMPIA('DETALLE DE CONEXIONES'!N385,1),0)</f>
        <v>0</v>
      </c>
      <c r="G385" s="36" t="str">
        <f>LEFT('DETALLE DE CONEXIONES'!BE385,3)</f>
        <v/>
      </c>
      <c r="H385" s="36" t="str">
        <f>RIGHT('DETALLE DE CONEXIONES'!AK385,2)</f>
        <v>-0</v>
      </c>
      <c r="I385" s="36" t="str">
        <f>LEFT('DETALLE DE CONEXIONES'!AK385,3)</f>
        <v>MEN</v>
      </c>
      <c r="J385" s="36" t="str">
        <f>LEFT('DETALLE DE CONEXIONES'!M385,3)</f>
        <v>0mi</v>
      </c>
      <c r="K385" s="36" t="str">
        <f>IF(LEN('DETALLE DE CONEXIONES'!M385)&lt;12,(RIGHT('DETALLE DE CONEXIONES'!M385,5)),(RIGHT('DETALLE DE CONEXIONES'!M385,6)))</f>
        <v xml:space="preserve">min. </v>
      </c>
      <c r="L385" s="36">
        <f>IF(C385="Saliente Local",(IFERROR((LIMPIA(J385,1)),0)),0)</f>
        <v>0</v>
      </c>
      <c r="M385" s="36">
        <f>IF(C385="Saliente Nacional",(IFERROR((LIMPIA(J385,1)),0)),0)</f>
        <v>0</v>
      </c>
      <c r="N385" s="36">
        <f>IF(C385="Saliente Internacional",(IFERROR((LIMPIA(J385,1)),0)),0)</f>
        <v>0</v>
      </c>
      <c r="O385" s="36">
        <f>IF(C385="Saliente Local",(IFERROR((LIMPIA(K385,1)),0)),0)</f>
        <v>0</v>
      </c>
      <c r="P385" s="36">
        <f>IF(C385="Saliente Nacional",(IFERROR((LIMPIA(K385,1)),0)),0)</f>
        <v>0</v>
      </c>
      <c r="Q385" s="36">
        <f>IF(C385="Saliente Internacional",(IFERROR((LIMPIA(K385,1)),0)),0)</f>
        <v>0</v>
      </c>
      <c r="R385" s="36">
        <f t="shared" si="16"/>
        <v>0</v>
      </c>
      <c r="S385" s="36">
        <f t="shared" si="17"/>
        <v>0</v>
      </c>
    </row>
    <row r="386" spans="1:19" x14ac:dyDescent="0.25">
      <c r="A386" s="101">
        <f>'DETALLE DE CONEXIONES'!P386</f>
        <v>0</v>
      </c>
      <c r="B386" s="36" t="str">
        <f>'DETALLE DE CONEXIONES'!I386</f>
        <v>GPRS</v>
      </c>
      <c r="C386" s="36" t="str">
        <f>'DETALLE DE CONEXIONES'!BB386</f>
        <v>RS</v>
      </c>
      <c r="D386" s="36" t="str">
        <f>'DETALLE DE CONEXIONES'!E386</f>
        <v>internet.itelcelXXXm-3G</v>
      </c>
      <c r="E386" s="36">
        <f t="shared" si="15"/>
        <v>23</v>
      </c>
      <c r="F386" s="36">
        <f>IFERROR(LIMPIA('DETALLE DE CONEXIONES'!N386,1),0)</f>
        <v>0</v>
      </c>
      <c r="G386" s="36" t="str">
        <f>LEFT('DETALLE DE CONEXIONES'!BE386,3)</f>
        <v/>
      </c>
      <c r="H386" s="36" t="str">
        <f>RIGHT('DETALLE DE CONEXIONES'!AK386,2)</f>
        <v>-0</v>
      </c>
      <c r="I386" s="36" t="str">
        <f>LEFT('DETALLE DE CONEXIONES'!AK386,3)</f>
        <v>RS;</v>
      </c>
      <c r="J386" s="36" t="str">
        <f>LEFT('DETALLE DE CONEXIONES'!M386,3)</f>
        <v>0mi</v>
      </c>
      <c r="K386" s="36" t="str">
        <f>IF(LEN('DETALLE DE CONEXIONES'!M386)&lt;12,(RIGHT('DETALLE DE CONEXIONES'!M386,5)),(RIGHT('DETALLE DE CONEXIONES'!M386,6)))</f>
        <v xml:space="preserve">min. </v>
      </c>
      <c r="L386" s="36">
        <f>IF(C386="Saliente Local",(IFERROR((LIMPIA(J386,1)),0)),0)</f>
        <v>0</v>
      </c>
      <c r="M386" s="36">
        <f>IF(C386="Saliente Nacional",(IFERROR((LIMPIA(J386,1)),0)),0)</f>
        <v>0</v>
      </c>
      <c r="N386" s="36">
        <f>IF(C386="Saliente Internacional",(IFERROR((LIMPIA(J386,1)),0)),0)</f>
        <v>0</v>
      </c>
      <c r="O386" s="36">
        <f>IF(C386="Saliente Local",(IFERROR((LIMPIA(K386,1)),0)),0)</f>
        <v>0</v>
      </c>
      <c r="P386" s="36">
        <f>IF(C386="Saliente Nacional",(IFERROR((LIMPIA(K386,1)),0)),0)</f>
        <v>0</v>
      </c>
      <c r="Q386" s="36">
        <f>IF(C386="Saliente Internacional",(IFERROR((LIMPIA(K386,1)),0)),0)</f>
        <v>0</v>
      </c>
      <c r="R386" s="36">
        <f t="shared" si="16"/>
        <v>0</v>
      </c>
      <c r="S386" s="36">
        <f t="shared" si="17"/>
        <v>0</v>
      </c>
    </row>
    <row r="387" spans="1:19" x14ac:dyDescent="0.25">
      <c r="A387" s="101">
        <f>'DETALLE DE CONEXIONES'!P387</f>
        <v>0</v>
      </c>
      <c r="B387" s="36" t="str">
        <f>'DETALLE DE CONEXIONES'!I387</f>
        <v>GPRS</v>
      </c>
      <c r="C387" s="36" t="str">
        <f>'DETALLE DE CONEXIONES'!BB387</f>
        <v>MENSAJERO</v>
      </c>
      <c r="D387" s="36" t="str">
        <f>'DETALLE DE CONEXIONES'!E387</f>
        <v>internet.itelcelXXXm-3G</v>
      </c>
      <c r="E387" s="36">
        <f t="shared" ref="E387:E450" si="18">LEN(D387)</f>
        <v>23</v>
      </c>
      <c r="F387" s="36">
        <f>IFERROR(LIMPIA('DETALLE DE CONEXIONES'!N387,1),0)</f>
        <v>0</v>
      </c>
      <c r="G387" s="36" t="str">
        <f>LEFT('DETALLE DE CONEXIONES'!BE387,3)</f>
        <v/>
      </c>
      <c r="H387" s="36" t="str">
        <f>RIGHT('DETALLE DE CONEXIONES'!AK387,2)</f>
        <v>-0</v>
      </c>
      <c r="I387" s="36" t="str">
        <f>LEFT('DETALLE DE CONEXIONES'!AK387,3)</f>
        <v>MEN</v>
      </c>
      <c r="J387" s="36" t="str">
        <f>LEFT('DETALLE DE CONEXIONES'!M387,3)</f>
        <v>0mi</v>
      </c>
      <c r="K387" s="36" t="str">
        <f>IF(LEN('DETALLE DE CONEXIONES'!M387)&lt;12,(RIGHT('DETALLE DE CONEXIONES'!M387,5)),(RIGHT('DETALLE DE CONEXIONES'!M387,6)))</f>
        <v xml:space="preserve">min. </v>
      </c>
      <c r="L387" s="36">
        <f>IF(C387="Saliente Local",(IFERROR((LIMPIA(J387,1)),0)),0)</f>
        <v>0</v>
      </c>
      <c r="M387" s="36">
        <f>IF(C387="Saliente Nacional",(IFERROR((LIMPIA(J387,1)),0)),0)</f>
        <v>0</v>
      </c>
      <c r="N387" s="36">
        <f>IF(C387="Saliente Internacional",(IFERROR((LIMPIA(J387,1)),0)),0)</f>
        <v>0</v>
      </c>
      <c r="O387" s="36">
        <f>IF(C387="Saliente Local",(IFERROR((LIMPIA(K387,1)),0)),0)</f>
        <v>0</v>
      </c>
      <c r="P387" s="36">
        <f>IF(C387="Saliente Nacional",(IFERROR((LIMPIA(K387,1)),0)),0)</f>
        <v>0</v>
      </c>
      <c r="Q387" s="36">
        <f>IF(C387="Saliente Internacional",(IFERROR((LIMPIA(K387,1)),0)),0)</f>
        <v>0</v>
      </c>
      <c r="R387" s="36">
        <f t="shared" ref="R387:R450" si="19">IF(SUM(O387:P387)&gt;0,(L387+M387+1),(L387+M387))</f>
        <v>0</v>
      </c>
      <c r="S387" s="36">
        <f t="shared" ref="S387:S450" si="20">IF(Q387&gt;0,N387+1,N387)</f>
        <v>0</v>
      </c>
    </row>
    <row r="388" spans="1:19" x14ac:dyDescent="0.25">
      <c r="A388" s="101">
        <f>'DETALLE DE CONEXIONES'!P388</f>
        <v>0</v>
      </c>
      <c r="B388" s="36" t="str">
        <f>'DETALLE DE CONEXIONES'!I388</f>
        <v>GPRS</v>
      </c>
      <c r="C388" s="36" t="str">
        <f>'DETALLE DE CONEXIONES'!BB388</f>
        <v>RS</v>
      </c>
      <c r="D388" s="36" t="str">
        <f>'DETALLE DE CONEXIONES'!E388</f>
        <v>internet.itelcel.coXXXGLTE</v>
      </c>
      <c r="E388" s="36">
        <f t="shared" si="18"/>
        <v>26</v>
      </c>
      <c r="F388" s="36">
        <f>IFERROR(LIMPIA('DETALLE DE CONEXIONES'!N388,1),0)</f>
        <v>0</v>
      </c>
      <c r="G388" s="36" t="str">
        <f>LEFT('DETALLE DE CONEXIONES'!BE388,3)</f>
        <v/>
      </c>
      <c r="H388" s="36" t="str">
        <f>RIGHT('DETALLE DE CONEXIONES'!AK388,2)</f>
        <v>-0</v>
      </c>
      <c r="I388" s="36" t="str">
        <f>LEFT('DETALLE DE CONEXIONES'!AK388,3)</f>
        <v>RS;</v>
      </c>
      <c r="J388" s="36" t="str">
        <f>LEFT('DETALLE DE CONEXIONES'!M388,3)</f>
        <v>0mi</v>
      </c>
      <c r="K388" s="36" t="str">
        <f>IF(LEN('DETALLE DE CONEXIONES'!M388)&lt;12,(RIGHT('DETALLE DE CONEXIONES'!M388,5)),(RIGHT('DETALLE DE CONEXIONES'!M388,6)))</f>
        <v xml:space="preserve">min. </v>
      </c>
      <c r="L388" s="36">
        <f>IF(C388="Saliente Local",(IFERROR((LIMPIA(J388,1)),0)),0)</f>
        <v>0</v>
      </c>
      <c r="M388" s="36">
        <f>IF(C388="Saliente Nacional",(IFERROR((LIMPIA(J388,1)),0)),0)</f>
        <v>0</v>
      </c>
      <c r="N388" s="36">
        <f>IF(C388="Saliente Internacional",(IFERROR((LIMPIA(J388,1)),0)),0)</f>
        <v>0</v>
      </c>
      <c r="O388" s="36">
        <f>IF(C388="Saliente Local",(IFERROR((LIMPIA(K388,1)),0)),0)</f>
        <v>0</v>
      </c>
      <c r="P388" s="36">
        <f>IF(C388="Saliente Nacional",(IFERROR((LIMPIA(K388,1)),0)),0)</f>
        <v>0</v>
      </c>
      <c r="Q388" s="36">
        <f>IF(C388="Saliente Internacional",(IFERROR((LIMPIA(K388,1)),0)),0)</f>
        <v>0</v>
      </c>
      <c r="R388" s="36">
        <f t="shared" si="19"/>
        <v>0</v>
      </c>
      <c r="S388" s="36">
        <f t="shared" si="20"/>
        <v>0</v>
      </c>
    </row>
    <row r="389" spans="1:19" x14ac:dyDescent="0.25">
      <c r="A389" s="101">
        <f>'DETALLE DE CONEXIONES'!P389</f>
        <v>0</v>
      </c>
      <c r="B389" s="36" t="str">
        <f>'DETALLE DE CONEXIONES'!I389</f>
        <v>GPRS</v>
      </c>
      <c r="C389" s="36" t="str">
        <f>'DETALLE DE CONEXIONES'!BB389</f>
        <v>MENSAJERO</v>
      </c>
      <c r="D389" s="36" t="str">
        <f>'DETALLE DE CONEXIONES'!E389</f>
        <v>internet.itelcel.coXXXGLTE</v>
      </c>
      <c r="E389" s="36">
        <f t="shared" si="18"/>
        <v>26</v>
      </c>
      <c r="F389" s="36">
        <f>IFERROR(LIMPIA('DETALLE DE CONEXIONES'!N389,1),0)</f>
        <v>0</v>
      </c>
      <c r="G389" s="36" t="str">
        <f>LEFT('DETALLE DE CONEXIONES'!BE389,3)</f>
        <v/>
      </c>
      <c r="H389" s="36" t="str">
        <f>RIGHT('DETALLE DE CONEXIONES'!AK389,2)</f>
        <v>-0</v>
      </c>
      <c r="I389" s="36" t="str">
        <f>LEFT('DETALLE DE CONEXIONES'!AK389,3)</f>
        <v>MEN</v>
      </c>
      <c r="J389" s="36" t="str">
        <f>LEFT('DETALLE DE CONEXIONES'!M389,3)</f>
        <v>0mi</v>
      </c>
      <c r="K389" s="36" t="str">
        <f>IF(LEN('DETALLE DE CONEXIONES'!M389)&lt;12,(RIGHT('DETALLE DE CONEXIONES'!M389,5)),(RIGHT('DETALLE DE CONEXIONES'!M389,6)))</f>
        <v xml:space="preserve">min. </v>
      </c>
      <c r="L389" s="36">
        <f>IF(C389="Saliente Local",(IFERROR((LIMPIA(J389,1)),0)),0)</f>
        <v>0</v>
      </c>
      <c r="M389" s="36">
        <f>IF(C389="Saliente Nacional",(IFERROR((LIMPIA(J389,1)),0)),0)</f>
        <v>0</v>
      </c>
      <c r="N389" s="36">
        <f>IF(C389="Saliente Internacional",(IFERROR((LIMPIA(J389,1)),0)),0)</f>
        <v>0</v>
      </c>
      <c r="O389" s="36">
        <f>IF(C389="Saliente Local",(IFERROR((LIMPIA(K389,1)),0)),0)</f>
        <v>0</v>
      </c>
      <c r="P389" s="36">
        <f>IF(C389="Saliente Nacional",(IFERROR((LIMPIA(K389,1)),0)),0)</f>
        <v>0</v>
      </c>
      <c r="Q389" s="36">
        <f>IF(C389="Saliente Internacional",(IFERROR((LIMPIA(K389,1)),0)),0)</f>
        <v>0</v>
      </c>
      <c r="R389" s="36">
        <f t="shared" si="19"/>
        <v>0</v>
      </c>
      <c r="S389" s="36">
        <f t="shared" si="20"/>
        <v>0</v>
      </c>
    </row>
    <row r="390" spans="1:19" x14ac:dyDescent="0.25">
      <c r="A390" s="101">
        <f>'DETALLE DE CONEXIONES'!P390</f>
        <v>0</v>
      </c>
      <c r="B390" s="36" t="str">
        <f>'DETALLE DE CONEXIONES'!I390</f>
        <v>GPRS</v>
      </c>
      <c r="C390" s="36" t="str">
        <f>'DETALLE DE CONEXIONES'!BB390</f>
        <v>RS</v>
      </c>
      <c r="D390" s="36" t="str">
        <f>'DETALLE DE CONEXIONES'!E390</f>
        <v>internet.itelcel.coXXXGLTE</v>
      </c>
      <c r="E390" s="36">
        <f t="shared" si="18"/>
        <v>26</v>
      </c>
      <c r="F390" s="36">
        <f>IFERROR(LIMPIA('DETALLE DE CONEXIONES'!N390,1),0)</f>
        <v>0</v>
      </c>
      <c r="G390" s="36" t="str">
        <f>LEFT('DETALLE DE CONEXIONES'!BE390,3)</f>
        <v/>
      </c>
      <c r="H390" s="36" t="str">
        <f>RIGHT('DETALLE DE CONEXIONES'!AK390,2)</f>
        <v>-0</v>
      </c>
      <c r="I390" s="36" t="str">
        <f>LEFT('DETALLE DE CONEXIONES'!AK390,3)</f>
        <v>RS;</v>
      </c>
      <c r="J390" s="36" t="str">
        <f>LEFT('DETALLE DE CONEXIONES'!M390,3)</f>
        <v>0mi</v>
      </c>
      <c r="K390" s="36" t="str">
        <f>IF(LEN('DETALLE DE CONEXIONES'!M390)&lt;12,(RIGHT('DETALLE DE CONEXIONES'!M390,5)),(RIGHT('DETALLE DE CONEXIONES'!M390,6)))</f>
        <v xml:space="preserve">min. </v>
      </c>
      <c r="L390" s="36">
        <f>IF(C390="Saliente Local",(IFERROR((LIMPIA(J390,1)),0)),0)</f>
        <v>0</v>
      </c>
      <c r="M390" s="36">
        <f>IF(C390="Saliente Nacional",(IFERROR((LIMPIA(J390,1)),0)),0)</f>
        <v>0</v>
      </c>
      <c r="N390" s="36">
        <f>IF(C390="Saliente Internacional",(IFERROR((LIMPIA(J390,1)),0)),0)</f>
        <v>0</v>
      </c>
      <c r="O390" s="36">
        <f>IF(C390="Saliente Local",(IFERROR((LIMPIA(K390,1)),0)),0)</f>
        <v>0</v>
      </c>
      <c r="P390" s="36">
        <f>IF(C390="Saliente Nacional",(IFERROR((LIMPIA(K390,1)),0)),0)</f>
        <v>0</v>
      </c>
      <c r="Q390" s="36">
        <f>IF(C390="Saliente Internacional",(IFERROR((LIMPIA(K390,1)),0)),0)</f>
        <v>0</v>
      </c>
      <c r="R390" s="36">
        <f t="shared" si="19"/>
        <v>0</v>
      </c>
      <c r="S390" s="36">
        <f t="shared" si="20"/>
        <v>0</v>
      </c>
    </row>
    <row r="391" spans="1:19" x14ac:dyDescent="0.25">
      <c r="A391" s="101">
        <f>'DETALLE DE CONEXIONES'!P391</f>
        <v>0</v>
      </c>
      <c r="B391" s="36" t="str">
        <f>'DETALLE DE CONEXIONES'!I391</f>
        <v>GPRS</v>
      </c>
      <c r="C391" s="36" t="str">
        <f>'DETALLE DE CONEXIONES'!BB391</f>
        <v>MENSAJERO</v>
      </c>
      <c r="D391" s="36" t="str">
        <f>'DETALLE DE CONEXIONES'!E391</f>
        <v>internet.itelcel.coXXXGLTE</v>
      </c>
      <c r="E391" s="36">
        <f t="shared" si="18"/>
        <v>26</v>
      </c>
      <c r="F391" s="36">
        <f>IFERROR(LIMPIA('DETALLE DE CONEXIONES'!N391,1),0)</f>
        <v>0</v>
      </c>
      <c r="G391" s="36" t="str">
        <f>LEFT('DETALLE DE CONEXIONES'!BE391,3)</f>
        <v/>
      </c>
      <c r="H391" s="36" t="str">
        <f>RIGHT('DETALLE DE CONEXIONES'!AK391,2)</f>
        <v>-0</v>
      </c>
      <c r="I391" s="36" t="str">
        <f>LEFT('DETALLE DE CONEXIONES'!AK391,3)</f>
        <v>MEN</v>
      </c>
      <c r="J391" s="36" t="str">
        <f>LEFT('DETALLE DE CONEXIONES'!M391,3)</f>
        <v>0mi</v>
      </c>
      <c r="K391" s="36" t="str">
        <f>IF(LEN('DETALLE DE CONEXIONES'!M391)&lt;12,(RIGHT('DETALLE DE CONEXIONES'!M391,5)),(RIGHT('DETALLE DE CONEXIONES'!M391,6)))</f>
        <v xml:space="preserve">min. </v>
      </c>
      <c r="L391" s="36">
        <f>IF(C391="Saliente Local",(IFERROR((LIMPIA(J391,1)),0)),0)</f>
        <v>0</v>
      </c>
      <c r="M391" s="36">
        <f>IF(C391="Saliente Nacional",(IFERROR((LIMPIA(J391,1)),0)),0)</f>
        <v>0</v>
      </c>
      <c r="N391" s="36">
        <f>IF(C391="Saliente Internacional",(IFERROR((LIMPIA(J391,1)),0)),0)</f>
        <v>0</v>
      </c>
      <c r="O391" s="36">
        <f>IF(C391="Saliente Local",(IFERROR((LIMPIA(K391,1)),0)),0)</f>
        <v>0</v>
      </c>
      <c r="P391" s="36">
        <f>IF(C391="Saliente Nacional",(IFERROR((LIMPIA(K391,1)),0)),0)</f>
        <v>0</v>
      </c>
      <c r="Q391" s="36">
        <f>IF(C391="Saliente Internacional",(IFERROR((LIMPIA(K391,1)),0)),0)</f>
        <v>0</v>
      </c>
      <c r="R391" s="36">
        <f t="shared" si="19"/>
        <v>0</v>
      </c>
      <c r="S391" s="36">
        <f t="shared" si="20"/>
        <v>0</v>
      </c>
    </row>
    <row r="392" spans="1:19" x14ac:dyDescent="0.25">
      <c r="A392" s="101">
        <f>'DETALLE DE CONEXIONES'!P392</f>
        <v>0</v>
      </c>
      <c r="B392" s="36" t="str">
        <f>'DETALLE DE CONEXIONES'!I392</f>
        <v>GPRS</v>
      </c>
      <c r="C392" s="36" t="str">
        <f>'DETALLE DE CONEXIONES'!BB392</f>
        <v>RS</v>
      </c>
      <c r="D392" s="36" t="str">
        <f>'DETALLE DE CONEXIONES'!E392</f>
        <v>internet.itelcel.coXXXGLTE</v>
      </c>
      <c r="E392" s="36">
        <f t="shared" si="18"/>
        <v>26</v>
      </c>
      <c r="F392" s="36">
        <f>IFERROR(LIMPIA('DETALLE DE CONEXIONES'!N392,1),0)</f>
        <v>0</v>
      </c>
      <c r="G392" s="36" t="str">
        <f>LEFT('DETALLE DE CONEXIONES'!BE392,3)</f>
        <v/>
      </c>
      <c r="H392" s="36" t="str">
        <f>RIGHT('DETALLE DE CONEXIONES'!AK392,2)</f>
        <v>-0</v>
      </c>
      <c r="I392" s="36" t="str">
        <f>LEFT('DETALLE DE CONEXIONES'!AK392,3)</f>
        <v>RS;</v>
      </c>
      <c r="J392" s="36" t="str">
        <f>LEFT('DETALLE DE CONEXIONES'!M392,3)</f>
        <v>0mi</v>
      </c>
      <c r="K392" s="36" t="str">
        <f>IF(LEN('DETALLE DE CONEXIONES'!M392)&lt;12,(RIGHT('DETALLE DE CONEXIONES'!M392,5)),(RIGHT('DETALLE DE CONEXIONES'!M392,6)))</f>
        <v xml:space="preserve">min. </v>
      </c>
      <c r="L392" s="36">
        <f>IF(C392="Saliente Local",(IFERROR((LIMPIA(J392,1)),0)),0)</f>
        <v>0</v>
      </c>
      <c r="M392" s="36">
        <f>IF(C392="Saliente Nacional",(IFERROR((LIMPIA(J392,1)),0)),0)</f>
        <v>0</v>
      </c>
      <c r="N392" s="36">
        <f>IF(C392="Saliente Internacional",(IFERROR((LIMPIA(J392,1)),0)),0)</f>
        <v>0</v>
      </c>
      <c r="O392" s="36">
        <f>IF(C392="Saliente Local",(IFERROR((LIMPIA(K392,1)),0)),0)</f>
        <v>0</v>
      </c>
      <c r="P392" s="36">
        <f>IF(C392="Saliente Nacional",(IFERROR((LIMPIA(K392,1)),0)),0)</f>
        <v>0</v>
      </c>
      <c r="Q392" s="36">
        <f>IF(C392="Saliente Internacional",(IFERROR((LIMPIA(K392,1)),0)),0)</f>
        <v>0</v>
      </c>
      <c r="R392" s="36">
        <f t="shared" si="19"/>
        <v>0</v>
      </c>
      <c r="S392" s="36">
        <f t="shared" si="20"/>
        <v>0</v>
      </c>
    </row>
    <row r="393" spans="1:19" x14ac:dyDescent="0.25">
      <c r="A393" s="101">
        <f>'DETALLE DE CONEXIONES'!P393</f>
        <v>0</v>
      </c>
      <c r="B393" s="36" t="str">
        <f>'DETALLE DE CONEXIONES'!I393</f>
        <v>GPRS</v>
      </c>
      <c r="C393" s="36" t="str">
        <f>'DETALLE DE CONEXIONES'!BB393</f>
        <v>MENSAJERO</v>
      </c>
      <c r="D393" s="36" t="str">
        <f>'DETALLE DE CONEXIONES'!E393</f>
        <v>internet.itelcel.coXXXGLTE</v>
      </c>
      <c r="E393" s="36">
        <f t="shared" si="18"/>
        <v>26</v>
      </c>
      <c r="F393" s="36">
        <f>IFERROR(LIMPIA('DETALLE DE CONEXIONES'!N393,1),0)</f>
        <v>0</v>
      </c>
      <c r="G393" s="36" t="str">
        <f>LEFT('DETALLE DE CONEXIONES'!BE393,3)</f>
        <v/>
      </c>
      <c r="H393" s="36" t="str">
        <f>RIGHT('DETALLE DE CONEXIONES'!AK393,2)</f>
        <v>-0</v>
      </c>
      <c r="I393" s="36" t="str">
        <f>LEFT('DETALLE DE CONEXIONES'!AK393,3)</f>
        <v>MEN</v>
      </c>
      <c r="J393" s="36" t="str">
        <f>LEFT('DETALLE DE CONEXIONES'!M393,3)</f>
        <v>0mi</v>
      </c>
      <c r="K393" s="36" t="str">
        <f>IF(LEN('DETALLE DE CONEXIONES'!M393)&lt;12,(RIGHT('DETALLE DE CONEXIONES'!M393,5)),(RIGHT('DETALLE DE CONEXIONES'!M393,6)))</f>
        <v xml:space="preserve">min. </v>
      </c>
      <c r="L393" s="36">
        <f>IF(C393="Saliente Local",(IFERROR((LIMPIA(J393,1)),0)),0)</f>
        <v>0</v>
      </c>
      <c r="M393" s="36">
        <f>IF(C393="Saliente Nacional",(IFERROR((LIMPIA(J393,1)),0)),0)</f>
        <v>0</v>
      </c>
      <c r="N393" s="36">
        <f>IF(C393="Saliente Internacional",(IFERROR((LIMPIA(J393,1)),0)),0)</f>
        <v>0</v>
      </c>
      <c r="O393" s="36">
        <f>IF(C393="Saliente Local",(IFERROR((LIMPIA(K393,1)),0)),0)</f>
        <v>0</v>
      </c>
      <c r="P393" s="36">
        <f>IF(C393="Saliente Nacional",(IFERROR((LIMPIA(K393,1)),0)),0)</f>
        <v>0</v>
      </c>
      <c r="Q393" s="36">
        <f>IF(C393="Saliente Internacional",(IFERROR((LIMPIA(K393,1)),0)),0)</f>
        <v>0</v>
      </c>
      <c r="R393" s="36">
        <f t="shared" si="19"/>
        <v>0</v>
      </c>
      <c r="S393" s="36">
        <f t="shared" si="20"/>
        <v>0</v>
      </c>
    </row>
    <row r="394" spans="1:19" x14ac:dyDescent="0.25">
      <c r="A394" s="101">
        <f>'DETALLE DE CONEXIONES'!P394</f>
        <v>0</v>
      </c>
      <c r="B394" s="36" t="str">
        <f>'DETALLE DE CONEXIONES'!I394</f>
        <v>ENTRANTE</v>
      </c>
      <c r="C394" s="36" t="str">
        <f>'DETALLE DE CONEXIONES'!BB394</f>
        <v>Entrante Local</v>
      </c>
      <c r="D394" s="36" t="str">
        <f>'DETALLE DE CONEXIONES'!E394</f>
        <v>999XXX1600</v>
      </c>
      <c r="E394" s="36">
        <f t="shared" si="18"/>
        <v>10</v>
      </c>
      <c r="F394" s="36">
        <f>IFERROR(LIMPIA('DETALLE DE CONEXIONES'!N394,1),0)</f>
        <v>23</v>
      </c>
      <c r="G394" s="36" t="str">
        <f>LEFT('DETALLE DE CONEXIONES'!BE394,3)</f>
        <v>NOF</v>
      </c>
      <c r="H394" s="36" t="str">
        <f>RIGHT('DETALLE DE CONEXIONES'!AK394,2)</f>
        <v/>
      </c>
      <c r="I394" s="36" t="str">
        <f>LEFT('DETALLE DE CONEXIONES'!AK394,3)</f>
        <v/>
      </c>
      <c r="J394" s="36" t="str">
        <f>LEFT('DETALLE DE CONEXIONES'!M394,3)</f>
        <v>22m</v>
      </c>
      <c r="K394" s="36" t="str">
        <f>IF(LEN('DETALLE DE CONEXIONES'!M394)&lt;12,(RIGHT('DETALLE DE CONEXIONES'!M394,5)),(RIGHT('DETALLE DE CONEXIONES'!M394,6)))</f>
        <v>34seg.</v>
      </c>
      <c r="L394" s="36">
        <f>IF(C394="Saliente Local",(IFERROR((LIMPIA(J394,1)),0)),0)</f>
        <v>0</v>
      </c>
      <c r="M394" s="36">
        <f>IF(C394="Saliente Nacional",(IFERROR((LIMPIA(J394,1)),0)),0)</f>
        <v>0</v>
      </c>
      <c r="N394" s="36">
        <f>IF(C394="Saliente Internacional",(IFERROR((LIMPIA(J394,1)),0)),0)</f>
        <v>0</v>
      </c>
      <c r="O394" s="36">
        <f>IF(C394="Saliente Local",(IFERROR((LIMPIA(K394,1)),0)),0)</f>
        <v>0</v>
      </c>
      <c r="P394" s="36">
        <f>IF(C394="Saliente Nacional",(IFERROR((LIMPIA(K394,1)),0)),0)</f>
        <v>0</v>
      </c>
      <c r="Q394" s="36">
        <f>IF(C394="Saliente Internacional",(IFERROR((LIMPIA(K394,1)),0)),0)</f>
        <v>0</v>
      </c>
      <c r="R394" s="36">
        <f t="shared" si="19"/>
        <v>0</v>
      </c>
      <c r="S394" s="36">
        <f t="shared" si="20"/>
        <v>0</v>
      </c>
    </row>
    <row r="395" spans="1:19" x14ac:dyDescent="0.25">
      <c r="A395" s="101">
        <f>'DETALLE DE CONEXIONES'!P395</f>
        <v>0</v>
      </c>
      <c r="B395" s="36" t="str">
        <f>'DETALLE DE CONEXIONES'!I395</f>
        <v>ENTRANTE</v>
      </c>
      <c r="C395" s="36" t="str">
        <f>'DETALLE DE CONEXIONES'!BB395</f>
        <v>Entrante Local</v>
      </c>
      <c r="D395" s="36" t="str">
        <f>'DETALLE DE CONEXIONES'!E395</f>
        <v>999XXX1600</v>
      </c>
      <c r="E395" s="36">
        <f t="shared" si="18"/>
        <v>10</v>
      </c>
      <c r="F395" s="36">
        <f>IFERROR(LIMPIA('DETALLE DE CONEXIONES'!N395,1),0)</f>
        <v>2</v>
      </c>
      <c r="G395" s="36" t="str">
        <f>LEFT('DETALLE DE CONEXIONES'!BE395,3)</f>
        <v>NOF</v>
      </c>
      <c r="H395" s="36" t="str">
        <f>RIGHT('DETALLE DE CONEXIONES'!AK395,2)</f>
        <v/>
      </c>
      <c r="I395" s="36" t="str">
        <f>LEFT('DETALLE DE CONEXIONES'!AK395,3)</f>
        <v/>
      </c>
      <c r="J395" s="36" t="str">
        <f>LEFT('DETALLE DE CONEXIONES'!M395,3)</f>
        <v>1mi</v>
      </c>
      <c r="K395" s="36" t="str">
        <f>IF(LEN('DETALLE DE CONEXIONES'!M395)&lt;12,(RIGHT('DETALLE DE CONEXIONES'!M395,5)),(RIGHT('DETALLE DE CONEXIONES'!M395,6)))</f>
        <v>18seg.</v>
      </c>
      <c r="L395" s="36">
        <f>IF(C395="Saliente Local",(IFERROR((LIMPIA(J395,1)),0)),0)</f>
        <v>0</v>
      </c>
      <c r="M395" s="36">
        <f>IF(C395="Saliente Nacional",(IFERROR((LIMPIA(J395,1)),0)),0)</f>
        <v>0</v>
      </c>
      <c r="N395" s="36">
        <f>IF(C395="Saliente Internacional",(IFERROR((LIMPIA(J395,1)),0)),0)</f>
        <v>0</v>
      </c>
      <c r="O395" s="36">
        <f>IF(C395="Saliente Local",(IFERROR((LIMPIA(K395,1)),0)),0)</f>
        <v>0</v>
      </c>
      <c r="P395" s="36">
        <f>IF(C395="Saliente Nacional",(IFERROR((LIMPIA(K395,1)),0)),0)</f>
        <v>0</v>
      </c>
      <c r="Q395" s="36">
        <f>IF(C395="Saliente Internacional",(IFERROR((LIMPIA(K395,1)),0)),0)</f>
        <v>0</v>
      </c>
      <c r="R395" s="36">
        <f t="shared" si="19"/>
        <v>0</v>
      </c>
      <c r="S395" s="36">
        <f t="shared" si="20"/>
        <v>0</v>
      </c>
    </row>
    <row r="396" spans="1:19" x14ac:dyDescent="0.25">
      <c r="A396" s="101">
        <f>'DETALLE DE CONEXIONES'!P396</f>
        <v>0</v>
      </c>
      <c r="B396" s="36" t="str">
        <f>'DETALLE DE CONEXIONES'!I396</f>
        <v>TRANSFERENCIA</v>
      </c>
      <c r="C396" s="36" t="str">
        <f>'DETALLE DE CONEXIONES'!BB396</f>
        <v>Desvio Nacional</v>
      </c>
      <c r="D396" s="36" t="str">
        <f>'DETALLE DE CONEXIONES'!E396</f>
        <v>999XXX1600</v>
      </c>
      <c r="E396" s="36">
        <f t="shared" si="18"/>
        <v>10</v>
      </c>
      <c r="F396" s="36">
        <f>IFERROR(LIMPIA('DETALLE DE CONEXIONES'!N396,1),0)</f>
        <v>1</v>
      </c>
      <c r="G396" s="36" t="str">
        <f>LEFT('DETALLE DE CONEXIONES'!BE396,3)</f>
        <v>SIU</v>
      </c>
      <c r="H396" s="36" t="str">
        <f>RIGHT('DETALLE DE CONEXIONES'!AK396,2)</f>
        <v/>
      </c>
      <c r="I396" s="36" t="str">
        <f>LEFT('DETALLE DE CONEXIONES'!AK396,3)</f>
        <v/>
      </c>
      <c r="J396" s="36" t="str">
        <f>LEFT('DETALLE DE CONEXIONES'!M396,3)</f>
        <v>0mi</v>
      </c>
      <c r="K396" s="36" t="str">
        <f>IF(LEN('DETALLE DE CONEXIONES'!M396)&lt;12,(RIGHT('DETALLE DE CONEXIONES'!M396,5)),(RIGHT('DETALLE DE CONEXIONES'!M396,6)))</f>
        <v>3seg.</v>
      </c>
      <c r="L396" s="36">
        <f>IF(C396="Saliente Local",(IFERROR((LIMPIA(J396,1)),0)),0)</f>
        <v>0</v>
      </c>
      <c r="M396" s="36">
        <f>IF(C396="Saliente Nacional",(IFERROR((LIMPIA(J396,1)),0)),0)</f>
        <v>0</v>
      </c>
      <c r="N396" s="36">
        <f>IF(C396="Saliente Internacional",(IFERROR((LIMPIA(J396,1)),0)),0)</f>
        <v>0</v>
      </c>
      <c r="O396" s="36">
        <f>IF(C396="Saliente Local",(IFERROR((LIMPIA(K396,1)),0)),0)</f>
        <v>0</v>
      </c>
      <c r="P396" s="36">
        <f>IF(C396="Saliente Nacional",(IFERROR((LIMPIA(K396,1)),0)),0)</f>
        <v>0</v>
      </c>
      <c r="Q396" s="36">
        <f>IF(C396="Saliente Internacional",(IFERROR((LIMPIA(K396,1)),0)),0)</f>
        <v>0</v>
      </c>
      <c r="R396" s="36">
        <f t="shared" si="19"/>
        <v>0</v>
      </c>
      <c r="S396" s="36">
        <f t="shared" si="20"/>
        <v>0</v>
      </c>
    </row>
    <row r="397" spans="1:19" x14ac:dyDescent="0.25">
      <c r="A397" s="101">
        <f>'DETALLE DE CONEXIONES'!P397</f>
        <v>0</v>
      </c>
      <c r="B397" s="36" t="str">
        <f>'DETALLE DE CONEXIONES'!I397</f>
        <v>ENTRANTE</v>
      </c>
      <c r="C397" s="36" t="str">
        <f>'DETALLE DE CONEXIONES'!BB397</f>
        <v>Entrante Local</v>
      </c>
      <c r="D397" s="36" t="str">
        <f>'DETALLE DE CONEXIONES'!E397</f>
        <v>999XXX1600</v>
      </c>
      <c r="E397" s="36">
        <f t="shared" si="18"/>
        <v>10</v>
      </c>
      <c r="F397" s="36">
        <f>IFERROR(LIMPIA('DETALLE DE CONEXIONES'!N397,1),0)</f>
        <v>1</v>
      </c>
      <c r="G397" s="36" t="str">
        <f>LEFT('DETALLE DE CONEXIONES'!BE397,3)</f>
        <v>NOF</v>
      </c>
      <c r="H397" s="36" t="str">
        <f>RIGHT('DETALLE DE CONEXIONES'!AK397,2)</f>
        <v/>
      </c>
      <c r="I397" s="36" t="str">
        <f>LEFT('DETALLE DE CONEXIONES'!AK397,3)</f>
        <v/>
      </c>
      <c r="J397" s="36" t="str">
        <f>LEFT('DETALLE DE CONEXIONES'!M397,3)</f>
        <v>0mi</v>
      </c>
      <c r="K397" s="36" t="str">
        <f>IF(LEN('DETALLE DE CONEXIONES'!M397)&lt;12,(RIGHT('DETALLE DE CONEXIONES'!M397,5)),(RIGHT('DETALLE DE CONEXIONES'!M397,6)))</f>
        <v>35seg.</v>
      </c>
      <c r="L397" s="36">
        <f>IF(C397="Saliente Local",(IFERROR((LIMPIA(J397,1)),0)),0)</f>
        <v>0</v>
      </c>
      <c r="M397" s="36">
        <f>IF(C397="Saliente Nacional",(IFERROR((LIMPIA(J397,1)),0)),0)</f>
        <v>0</v>
      </c>
      <c r="N397" s="36">
        <f>IF(C397="Saliente Internacional",(IFERROR((LIMPIA(J397,1)),0)),0)</f>
        <v>0</v>
      </c>
      <c r="O397" s="36">
        <f>IF(C397="Saliente Local",(IFERROR((LIMPIA(K397,1)),0)),0)</f>
        <v>0</v>
      </c>
      <c r="P397" s="36">
        <f>IF(C397="Saliente Nacional",(IFERROR((LIMPIA(K397,1)),0)),0)</f>
        <v>0</v>
      </c>
      <c r="Q397" s="36">
        <f>IF(C397="Saliente Internacional",(IFERROR((LIMPIA(K397,1)),0)),0)</f>
        <v>0</v>
      </c>
      <c r="R397" s="36">
        <f t="shared" si="19"/>
        <v>0</v>
      </c>
      <c r="S397" s="36">
        <f t="shared" si="20"/>
        <v>0</v>
      </c>
    </row>
    <row r="398" spans="1:19" x14ac:dyDescent="0.25">
      <c r="A398" s="101">
        <f>'DETALLE DE CONEXIONES'!P398</f>
        <v>0</v>
      </c>
      <c r="B398" s="36" t="str">
        <f>'DETALLE DE CONEXIONES'!I398</f>
        <v>ENTRANTE</v>
      </c>
      <c r="C398" s="36" t="str">
        <f>'DETALLE DE CONEXIONES'!BB398</f>
        <v>Entrante Local</v>
      </c>
      <c r="D398" s="36" t="str">
        <f>'DETALLE DE CONEXIONES'!E398</f>
        <v>999XXX1600</v>
      </c>
      <c r="E398" s="36">
        <f t="shared" si="18"/>
        <v>10</v>
      </c>
      <c r="F398" s="36">
        <f>IFERROR(LIMPIA('DETALLE DE CONEXIONES'!N398,1),0)</f>
        <v>2</v>
      </c>
      <c r="G398" s="36" t="str">
        <f>LEFT('DETALLE DE CONEXIONES'!BE398,3)</f>
        <v>NOF</v>
      </c>
      <c r="H398" s="36" t="str">
        <f>RIGHT('DETALLE DE CONEXIONES'!AK398,2)</f>
        <v/>
      </c>
      <c r="I398" s="36" t="str">
        <f>LEFT('DETALLE DE CONEXIONES'!AK398,3)</f>
        <v/>
      </c>
      <c r="J398" s="36" t="str">
        <f>LEFT('DETALLE DE CONEXIONES'!M398,3)</f>
        <v>1mi</v>
      </c>
      <c r="K398" s="36" t="str">
        <f>IF(LEN('DETALLE DE CONEXIONES'!M398)&lt;12,(RIGHT('DETALLE DE CONEXIONES'!M398,5)),(RIGHT('DETALLE DE CONEXIONES'!M398,6)))</f>
        <v>3seg.</v>
      </c>
      <c r="L398" s="36">
        <f>IF(C398="Saliente Local",(IFERROR((LIMPIA(J398,1)),0)),0)</f>
        <v>0</v>
      </c>
      <c r="M398" s="36">
        <f>IF(C398="Saliente Nacional",(IFERROR((LIMPIA(J398,1)),0)),0)</f>
        <v>0</v>
      </c>
      <c r="N398" s="36">
        <f>IF(C398="Saliente Internacional",(IFERROR((LIMPIA(J398,1)),0)),0)</f>
        <v>0</v>
      </c>
      <c r="O398" s="36">
        <f>IF(C398="Saliente Local",(IFERROR((LIMPIA(K398,1)),0)),0)</f>
        <v>0</v>
      </c>
      <c r="P398" s="36">
        <f>IF(C398="Saliente Nacional",(IFERROR((LIMPIA(K398,1)),0)),0)</f>
        <v>0</v>
      </c>
      <c r="Q398" s="36">
        <f>IF(C398="Saliente Internacional",(IFERROR((LIMPIA(K398,1)),0)),0)</f>
        <v>0</v>
      </c>
      <c r="R398" s="36">
        <f t="shared" si="19"/>
        <v>0</v>
      </c>
      <c r="S398" s="36">
        <f t="shared" si="20"/>
        <v>0</v>
      </c>
    </row>
    <row r="399" spans="1:19" x14ac:dyDescent="0.25">
      <c r="A399" s="101">
        <f>'DETALLE DE CONEXIONES'!P399</f>
        <v>0</v>
      </c>
      <c r="B399" s="36" t="str">
        <f>'DETALLE DE CONEXIONES'!I399</f>
        <v>ENTRANTE</v>
      </c>
      <c r="C399" s="36" t="str">
        <f>'DETALLE DE CONEXIONES'!BB399</f>
        <v>Entrante Local</v>
      </c>
      <c r="D399" s="36" t="str">
        <f>'DETALLE DE CONEXIONES'!E399</f>
        <v>999XXX1600</v>
      </c>
      <c r="E399" s="36">
        <f t="shared" si="18"/>
        <v>10</v>
      </c>
      <c r="F399" s="36">
        <f>IFERROR(LIMPIA('DETALLE DE CONEXIONES'!N399,1),0)</f>
        <v>1</v>
      </c>
      <c r="G399" s="36" t="str">
        <f>LEFT('DETALLE DE CONEXIONES'!BE399,3)</f>
        <v>NOF</v>
      </c>
      <c r="H399" s="36" t="str">
        <f>RIGHT('DETALLE DE CONEXIONES'!AK399,2)</f>
        <v/>
      </c>
      <c r="I399" s="36" t="str">
        <f>LEFT('DETALLE DE CONEXIONES'!AK399,3)</f>
        <v/>
      </c>
      <c r="J399" s="36" t="str">
        <f>LEFT('DETALLE DE CONEXIONES'!M399,3)</f>
        <v>0mi</v>
      </c>
      <c r="K399" s="36" t="str">
        <f>IF(LEN('DETALLE DE CONEXIONES'!M399)&lt;12,(RIGHT('DETALLE DE CONEXIONES'!M399,5)),(RIGHT('DETALLE DE CONEXIONES'!M399,6)))</f>
        <v>19seg.</v>
      </c>
      <c r="L399" s="36">
        <f>IF(C399="Saliente Local",(IFERROR((LIMPIA(J399,1)),0)),0)</f>
        <v>0</v>
      </c>
      <c r="M399" s="36">
        <f>IF(C399="Saliente Nacional",(IFERROR((LIMPIA(J399,1)),0)),0)</f>
        <v>0</v>
      </c>
      <c r="N399" s="36">
        <f>IF(C399="Saliente Internacional",(IFERROR((LIMPIA(J399,1)),0)),0)</f>
        <v>0</v>
      </c>
      <c r="O399" s="36">
        <f>IF(C399="Saliente Local",(IFERROR((LIMPIA(K399,1)),0)),0)</f>
        <v>0</v>
      </c>
      <c r="P399" s="36">
        <f>IF(C399="Saliente Nacional",(IFERROR((LIMPIA(K399,1)),0)),0)</f>
        <v>0</v>
      </c>
      <c r="Q399" s="36">
        <f>IF(C399="Saliente Internacional",(IFERROR((LIMPIA(K399,1)),0)),0)</f>
        <v>0</v>
      </c>
      <c r="R399" s="36">
        <f t="shared" si="19"/>
        <v>0</v>
      </c>
      <c r="S399" s="36">
        <f t="shared" si="20"/>
        <v>0</v>
      </c>
    </row>
    <row r="400" spans="1:19" x14ac:dyDescent="0.25">
      <c r="A400" s="101">
        <f>'DETALLE DE CONEXIONES'!P400</f>
        <v>0</v>
      </c>
      <c r="B400" s="36" t="str">
        <f>'DETALLE DE CONEXIONES'!I400</f>
        <v>TRANSFERENCIA</v>
      </c>
      <c r="C400" s="36" t="str">
        <f>'DETALLE DE CONEXIONES'!BB400</f>
        <v>Desvio Nacional</v>
      </c>
      <c r="D400" s="36" t="str">
        <f>'DETALLE DE CONEXIONES'!E400</f>
        <v>999XXX1600</v>
      </c>
      <c r="E400" s="36">
        <f t="shared" si="18"/>
        <v>10</v>
      </c>
      <c r="F400" s="36">
        <f>IFERROR(LIMPIA('DETALLE DE CONEXIONES'!N400,1),0)</f>
        <v>1</v>
      </c>
      <c r="G400" s="36" t="str">
        <f>LEFT('DETALLE DE CONEXIONES'!BE400,3)</f>
        <v>SIU</v>
      </c>
      <c r="H400" s="36" t="str">
        <f>RIGHT('DETALLE DE CONEXIONES'!AK400,2)</f>
        <v/>
      </c>
      <c r="I400" s="36" t="str">
        <f>LEFT('DETALLE DE CONEXIONES'!AK400,3)</f>
        <v/>
      </c>
      <c r="J400" s="36" t="str">
        <f>LEFT('DETALLE DE CONEXIONES'!M400,3)</f>
        <v>0mi</v>
      </c>
      <c r="K400" s="36" t="str">
        <f>IF(LEN('DETALLE DE CONEXIONES'!M400)&lt;12,(RIGHT('DETALLE DE CONEXIONES'!M400,5)),(RIGHT('DETALLE DE CONEXIONES'!M400,6)))</f>
        <v>3seg.</v>
      </c>
      <c r="L400" s="36">
        <f>IF(C400="Saliente Local",(IFERROR((LIMPIA(J400,1)),0)),0)</f>
        <v>0</v>
      </c>
      <c r="M400" s="36">
        <f>IF(C400="Saliente Nacional",(IFERROR((LIMPIA(J400,1)),0)),0)</f>
        <v>0</v>
      </c>
      <c r="N400" s="36">
        <f>IF(C400="Saliente Internacional",(IFERROR((LIMPIA(J400,1)),0)),0)</f>
        <v>0</v>
      </c>
      <c r="O400" s="36">
        <f>IF(C400="Saliente Local",(IFERROR((LIMPIA(K400,1)),0)),0)</f>
        <v>0</v>
      </c>
      <c r="P400" s="36">
        <f>IF(C400="Saliente Nacional",(IFERROR((LIMPIA(K400,1)),0)),0)</f>
        <v>0</v>
      </c>
      <c r="Q400" s="36">
        <f>IF(C400="Saliente Internacional",(IFERROR((LIMPIA(K400,1)),0)),0)</f>
        <v>0</v>
      </c>
      <c r="R400" s="36">
        <f t="shared" si="19"/>
        <v>0</v>
      </c>
      <c r="S400" s="36">
        <f t="shared" si="20"/>
        <v>0</v>
      </c>
    </row>
    <row r="401" spans="1:19" x14ac:dyDescent="0.25">
      <c r="A401" s="101">
        <f>'DETALLE DE CONEXIONES'!P401</f>
        <v>0</v>
      </c>
      <c r="B401" s="36" t="str">
        <f>'DETALLE DE CONEXIONES'!I401</f>
        <v>TRANSFERENCIA</v>
      </c>
      <c r="C401" s="36" t="str">
        <f>'DETALLE DE CONEXIONES'!BB401</f>
        <v>Desvio Nacional</v>
      </c>
      <c r="D401" s="36" t="str">
        <f>'DETALLE DE CONEXIONES'!E401</f>
        <v>999XXX1600</v>
      </c>
      <c r="E401" s="36">
        <f t="shared" si="18"/>
        <v>10</v>
      </c>
      <c r="F401" s="36">
        <f>IFERROR(LIMPIA('DETALLE DE CONEXIONES'!N401,1),0)</f>
        <v>1</v>
      </c>
      <c r="G401" s="36" t="str">
        <f>LEFT('DETALLE DE CONEXIONES'!BE401,3)</f>
        <v>SIU</v>
      </c>
      <c r="H401" s="36" t="str">
        <f>RIGHT('DETALLE DE CONEXIONES'!AK401,2)</f>
        <v/>
      </c>
      <c r="I401" s="36" t="str">
        <f>LEFT('DETALLE DE CONEXIONES'!AK401,3)</f>
        <v/>
      </c>
      <c r="J401" s="36" t="str">
        <f>LEFT('DETALLE DE CONEXIONES'!M401,3)</f>
        <v>0mi</v>
      </c>
      <c r="K401" s="36" t="str">
        <f>IF(LEN('DETALLE DE CONEXIONES'!M401)&lt;12,(RIGHT('DETALLE DE CONEXIONES'!M401,5)),(RIGHT('DETALLE DE CONEXIONES'!M401,6)))</f>
        <v>4seg.</v>
      </c>
      <c r="L401" s="36">
        <f>IF(C401="Saliente Local",(IFERROR((LIMPIA(J401,1)),0)),0)</f>
        <v>0</v>
      </c>
      <c r="M401" s="36">
        <f>IF(C401="Saliente Nacional",(IFERROR((LIMPIA(J401,1)),0)),0)</f>
        <v>0</v>
      </c>
      <c r="N401" s="36">
        <f>IF(C401="Saliente Internacional",(IFERROR((LIMPIA(J401,1)),0)),0)</f>
        <v>0</v>
      </c>
      <c r="O401" s="36">
        <f>IF(C401="Saliente Local",(IFERROR((LIMPIA(K401,1)),0)),0)</f>
        <v>0</v>
      </c>
      <c r="P401" s="36">
        <f>IF(C401="Saliente Nacional",(IFERROR((LIMPIA(K401,1)),0)),0)</f>
        <v>0</v>
      </c>
      <c r="Q401" s="36">
        <f>IF(C401="Saliente Internacional",(IFERROR((LIMPIA(K401,1)),0)),0)</f>
        <v>0</v>
      </c>
      <c r="R401" s="36">
        <f t="shared" si="19"/>
        <v>0</v>
      </c>
      <c r="S401" s="36">
        <f t="shared" si="20"/>
        <v>0</v>
      </c>
    </row>
    <row r="402" spans="1:19" x14ac:dyDescent="0.25">
      <c r="A402" s="101">
        <f>'DETALLE DE CONEXIONES'!P402</f>
        <v>0</v>
      </c>
      <c r="B402" s="36" t="str">
        <f>'DETALLE DE CONEXIONES'!I402</f>
        <v>TRANSFERENCIA</v>
      </c>
      <c r="C402" s="36" t="str">
        <f>'DETALLE DE CONEXIONES'!BB402</f>
        <v>Desvio Nacional</v>
      </c>
      <c r="D402" s="36" t="str">
        <f>'DETALLE DE CONEXIONES'!E402</f>
        <v>999XXX1600</v>
      </c>
      <c r="E402" s="36">
        <f t="shared" si="18"/>
        <v>10</v>
      </c>
      <c r="F402" s="36">
        <f>IFERROR(LIMPIA('DETALLE DE CONEXIONES'!N402,1),0)</f>
        <v>1</v>
      </c>
      <c r="G402" s="36" t="str">
        <f>LEFT('DETALLE DE CONEXIONES'!BE402,3)</f>
        <v>SIU</v>
      </c>
      <c r="H402" s="36" t="str">
        <f>RIGHT('DETALLE DE CONEXIONES'!AK402,2)</f>
        <v/>
      </c>
      <c r="I402" s="36" t="str">
        <f>LEFT('DETALLE DE CONEXIONES'!AK402,3)</f>
        <v/>
      </c>
      <c r="J402" s="36" t="str">
        <f>LEFT('DETALLE DE CONEXIONES'!M402,3)</f>
        <v>0mi</v>
      </c>
      <c r="K402" s="36" t="str">
        <f>IF(LEN('DETALLE DE CONEXIONES'!M402)&lt;12,(RIGHT('DETALLE DE CONEXIONES'!M402,5)),(RIGHT('DETALLE DE CONEXIONES'!M402,6)))</f>
        <v>4seg.</v>
      </c>
      <c r="L402" s="36">
        <f>IF(C402="Saliente Local",(IFERROR((LIMPIA(J402,1)),0)),0)</f>
        <v>0</v>
      </c>
      <c r="M402" s="36">
        <f>IF(C402="Saliente Nacional",(IFERROR((LIMPIA(J402,1)),0)),0)</f>
        <v>0</v>
      </c>
      <c r="N402" s="36">
        <f>IF(C402="Saliente Internacional",(IFERROR((LIMPIA(J402,1)),0)),0)</f>
        <v>0</v>
      </c>
      <c r="O402" s="36">
        <f>IF(C402="Saliente Local",(IFERROR((LIMPIA(K402,1)),0)),0)</f>
        <v>0</v>
      </c>
      <c r="P402" s="36">
        <f>IF(C402="Saliente Nacional",(IFERROR((LIMPIA(K402,1)),0)),0)</f>
        <v>0</v>
      </c>
      <c r="Q402" s="36">
        <f>IF(C402="Saliente Internacional",(IFERROR((LIMPIA(K402,1)),0)),0)</f>
        <v>0</v>
      </c>
      <c r="R402" s="36">
        <f t="shared" si="19"/>
        <v>0</v>
      </c>
      <c r="S402" s="36">
        <f t="shared" si="20"/>
        <v>0</v>
      </c>
    </row>
    <row r="403" spans="1:19" x14ac:dyDescent="0.25">
      <c r="A403" s="101">
        <f>'DETALLE DE CONEXIONES'!P403</f>
        <v>0</v>
      </c>
      <c r="B403" s="36" t="str">
        <f>'DETALLE DE CONEXIONES'!I403</f>
        <v>ENTRANTE</v>
      </c>
      <c r="C403" s="36" t="str">
        <f>'DETALLE DE CONEXIONES'!BB403</f>
        <v>Entrante Local</v>
      </c>
      <c r="D403" s="36" t="str">
        <f>'DETALLE DE CONEXIONES'!E403</f>
        <v>999XXX1600</v>
      </c>
      <c r="E403" s="36">
        <f t="shared" si="18"/>
        <v>10</v>
      </c>
      <c r="F403" s="36">
        <f>IFERROR(LIMPIA('DETALLE DE CONEXIONES'!N403,1),0)</f>
        <v>1</v>
      </c>
      <c r="G403" s="36" t="str">
        <f>LEFT('DETALLE DE CONEXIONES'!BE403,3)</f>
        <v>NOF</v>
      </c>
      <c r="H403" s="36" t="str">
        <f>RIGHT('DETALLE DE CONEXIONES'!AK403,2)</f>
        <v/>
      </c>
      <c r="I403" s="36" t="str">
        <f>LEFT('DETALLE DE CONEXIONES'!AK403,3)</f>
        <v/>
      </c>
      <c r="J403" s="36" t="str">
        <f>LEFT('DETALLE DE CONEXIONES'!M403,3)</f>
        <v>0mi</v>
      </c>
      <c r="K403" s="36" t="str">
        <f>IF(LEN('DETALLE DE CONEXIONES'!M403)&lt;12,(RIGHT('DETALLE DE CONEXIONES'!M403,5)),(RIGHT('DETALLE DE CONEXIONES'!M403,6)))</f>
        <v>37seg.</v>
      </c>
      <c r="L403" s="36">
        <f>IF(C403="Saliente Local",(IFERROR((LIMPIA(J403,1)),0)),0)</f>
        <v>0</v>
      </c>
      <c r="M403" s="36">
        <f>IF(C403="Saliente Nacional",(IFERROR((LIMPIA(J403,1)),0)),0)</f>
        <v>0</v>
      </c>
      <c r="N403" s="36">
        <f>IF(C403="Saliente Internacional",(IFERROR((LIMPIA(J403,1)),0)),0)</f>
        <v>0</v>
      </c>
      <c r="O403" s="36">
        <f>IF(C403="Saliente Local",(IFERROR((LIMPIA(K403,1)),0)),0)</f>
        <v>0</v>
      </c>
      <c r="P403" s="36">
        <f>IF(C403="Saliente Nacional",(IFERROR((LIMPIA(K403,1)),0)),0)</f>
        <v>0</v>
      </c>
      <c r="Q403" s="36">
        <f>IF(C403="Saliente Internacional",(IFERROR((LIMPIA(K403,1)),0)),0)</f>
        <v>0</v>
      </c>
      <c r="R403" s="36">
        <f t="shared" si="19"/>
        <v>0</v>
      </c>
      <c r="S403" s="36">
        <f t="shared" si="20"/>
        <v>0</v>
      </c>
    </row>
    <row r="404" spans="1:19" x14ac:dyDescent="0.25">
      <c r="A404" s="101">
        <f>'DETALLE DE CONEXIONES'!P404</f>
        <v>0</v>
      </c>
      <c r="B404" s="36" t="str">
        <f>'DETALLE DE CONEXIONES'!I404</f>
        <v>TRANSFERENCIA</v>
      </c>
      <c r="C404" s="36" t="str">
        <f>'DETALLE DE CONEXIONES'!BB404</f>
        <v>Desvio Nacional</v>
      </c>
      <c r="D404" s="36" t="str">
        <f>'DETALLE DE CONEXIONES'!E404</f>
        <v>999XXX1600</v>
      </c>
      <c r="E404" s="36">
        <f t="shared" si="18"/>
        <v>10</v>
      </c>
      <c r="F404" s="36">
        <f>IFERROR(LIMPIA('DETALLE DE CONEXIONES'!N404,1),0)</f>
        <v>1</v>
      </c>
      <c r="G404" s="36" t="str">
        <f>LEFT('DETALLE DE CONEXIONES'!BE404,3)</f>
        <v>SIU</v>
      </c>
      <c r="H404" s="36" t="str">
        <f>RIGHT('DETALLE DE CONEXIONES'!AK404,2)</f>
        <v/>
      </c>
      <c r="I404" s="36" t="str">
        <f>LEFT('DETALLE DE CONEXIONES'!AK404,3)</f>
        <v/>
      </c>
      <c r="J404" s="36" t="str">
        <f>LEFT('DETALLE DE CONEXIONES'!M404,3)</f>
        <v>0mi</v>
      </c>
      <c r="K404" s="36" t="str">
        <f>IF(LEN('DETALLE DE CONEXIONES'!M404)&lt;12,(RIGHT('DETALLE DE CONEXIONES'!M404,5)),(RIGHT('DETALLE DE CONEXIONES'!M404,6)))</f>
        <v>4seg.</v>
      </c>
      <c r="L404" s="36">
        <f>IF(C404="Saliente Local",(IFERROR((LIMPIA(J404,1)),0)),0)</f>
        <v>0</v>
      </c>
      <c r="M404" s="36">
        <f>IF(C404="Saliente Nacional",(IFERROR((LIMPIA(J404,1)),0)),0)</f>
        <v>0</v>
      </c>
      <c r="N404" s="36">
        <f>IF(C404="Saliente Internacional",(IFERROR((LIMPIA(J404,1)),0)),0)</f>
        <v>0</v>
      </c>
      <c r="O404" s="36">
        <f>IF(C404="Saliente Local",(IFERROR((LIMPIA(K404,1)),0)),0)</f>
        <v>0</v>
      </c>
      <c r="P404" s="36">
        <f>IF(C404="Saliente Nacional",(IFERROR((LIMPIA(K404,1)),0)),0)</f>
        <v>0</v>
      </c>
      <c r="Q404" s="36">
        <f>IF(C404="Saliente Internacional",(IFERROR((LIMPIA(K404,1)),0)),0)</f>
        <v>0</v>
      </c>
      <c r="R404" s="36">
        <f t="shared" si="19"/>
        <v>0</v>
      </c>
      <c r="S404" s="36">
        <f t="shared" si="20"/>
        <v>0</v>
      </c>
    </row>
    <row r="405" spans="1:19" x14ac:dyDescent="0.25">
      <c r="A405" s="101">
        <f>'DETALLE DE CONEXIONES'!P405</f>
        <v>0</v>
      </c>
      <c r="B405" s="36" t="str">
        <f>'DETALLE DE CONEXIONES'!I405</f>
        <v>GPRS</v>
      </c>
      <c r="C405" s="36" t="str">
        <f>'DETALLE DE CONEXIONES'!BB405</f>
        <v>RS</v>
      </c>
      <c r="D405" s="36" t="str">
        <f>'DETALLE DE CONEXIONES'!E405</f>
        <v>internet.itelcel.coXXXGLTE</v>
      </c>
      <c r="E405" s="36">
        <f t="shared" si="18"/>
        <v>26</v>
      </c>
      <c r="F405" s="36">
        <f>IFERROR(LIMPIA('DETALLE DE CONEXIONES'!N405,1),0)</f>
        <v>0</v>
      </c>
      <c r="G405" s="36" t="str">
        <f>LEFT('DETALLE DE CONEXIONES'!BE405,3)</f>
        <v/>
      </c>
      <c r="H405" s="36" t="str">
        <f>RIGHT('DETALLE DE CONEXIONES'!AK405,2)</f>
        <v>-0</v>
      </c>
      <c r="I405" s="36" t="str">
        <f>LEFT('DETALLE DE CONEXIONES'!AK405,3)</f>
        <v>RS;</v>
      </c>
      <c r="J405" s="36" t="str">
        <f>LEFT('DETALLE DE CONEXIONES'!M405,3)</f>
        <v>0mi</v>
      </c>
      <c r="K405" s="36" t="str">
        <f>IF(LEN('DETALLE DE CONEXIONES'!M405)&lt;12,(RIGHT('DETALLE DE CONEXIONES'!M405,5)),(RIGHT('DETALLE DE CONEXIONES'!M405,6)))</f>
        <v xml:space="preserve">min. </v>
      </c>
      <c r="L405" s="36">
        <f>IF(C405="Saliente Local",(IFERROR((LIMPIA(J405,1)),0)),0)</f>
        <v>0</v>
      </c>
      <c r="M405" s="36">
        <f>IF(C405="Saliente Nacional",(IFERROR((LIMPIA(J405,1)),0)),0)</f>
        <v>0</v>
      </c>
      <c r="N405" s="36">
        <f>IF(C405="Saliente Internacional",(IFERROR((LIMPIA(J405,1)),0)),0)</f>
        <v>0</v>
      </c>
      <c r="O405" s="36">
        <f>IF(C405="Saliente Local",(IFERROR((LIMPIA(K405,1)),0)),0)</f>
        <v>0</v>
      </c>
      <c r="P405" s="36">
        <f>IF(C405="Saliente Nacional",(IFERROR((LIMPIA(K405,1)),0)),0)</f>
        <v>0</v>
      </c>
      <c r="Q405" s="36">
        <f>IF(C405="Saliente Internacional",(IFERROR((LIMPIA(K405,1)),0)),0)</f>
        <v>0</v>
      </c>
      <c r="R405" s="36">
        <f t="shared" si="19"/>
        <v>0</v>
      </c>
      <c r="S405" s="36">
        <f t="shared" si="20"/>
        <v>0</v>
      </c>
    </row>
    <row r="406" spans="1:19" x14ac:dyDescent="0.25">
      <c r="A406" s="101">
        <f>'DETALLE DE CONEXIONES'!P406</f>
        <v>0</v>
      </c>
      <c r="B406" s="36" t="str">
        <f>'DETALLE DE CONEXIONES'!I406</f>
        <v>GPRS</v>
      </c>
      <c r="C406" s="36" t="str">
        <f>'DETALLE DE CONEXIONES'!BB406</f>
        <v>MENSAJERO</v>
      </c>
      <c r="D406" s="36" t="str">
        <f>'DETALLE DE CONEXIONES'!E406</f>
        <v>internet.itelcel.coXXXGLTE</v>
      </c>
      <c r="E406" s="36">
        <f t="shared" si="18"/>
        <v>26</v>
      </c>
      <c r="F406" s="36">
        <f>IFERROR(LIMPIA('DETALLE DE CONEXIONES'!N406,1),0)</f>
        <v>0</v>
      </c>
      <c r="G406" s="36" t="str">
        <f>LEFT('DETALLE DE CONEXIONES'!BE406,3)</f>
        <v/>
      </c>
      <c r="H406" s="36" t="str">
        <f>RIGHT('DETALLE DE CONEXIONES'!AK406,2)</f>
        <v>-0</v>
      </c>
      <c r="I406" s="36" t="str">
        <f>LEFT('DETALLE DE CONEXIONES'!AK406,3)</f>
        <v>MEN</v>
      </c>
      <c r="J406" s="36" t="str">
        <f>LEFT('DETALLE DE CONEXIONES'!M406,3)</f>
        <v>0mi</v>
      </c>
      <c r="K406" s="36" t="str">
        <f>IF(LEN('DETALLE DE CONEXIONES'!M406)&lt;12,(RIGHT('DETALLE DE CONEXIONES'!M406,5)),(RIGHT('DETALLE DE CONEXIONES'!M406,6)))</f>
        <v xml:space="preserve">min. </v>
      </c>
      <c r="L406" s="36">
        <f>IF(C406="Saliente Local",(IFERROR((LIMPIA(J406,1)),0)),0)</f>
        <v>0</v>
      </c>
      <c r="M406" s="36">
        <f>IF(C406="Saliente Nacional",(IFERROR((LIMPIA(J406,1)),0)),0)</f>
        <v>0</v>
      </c>
      <c r="N406" s="36">
        <f>IF(C406="Saliente Internacional",(IFERROR((LIMPIA(J406,1)),0)),0)</f>
        <v>0</v>
      </c>
      <c r="O406" s="36">
        <f>IF(C406="Saliente Local",(IFERROR((LIMPIA(K406,1)),0)),0)</f>
        <v>0</v>
      </c>
      <c r="P406" s="36">
        <f>IF(C406="Saliente Nacional",(IFERROR((LIMPIA(K406,1)),0)),0)</f>
        <v>0</v>
      </c>
      <c r="Q406" s="36">
        <f>IF(C406="Saliente Internacional",(IFERROR((LIMPIA(K406,1)),0)),0)</f>
        <v>0</v>
      </c>
      <c r="R406" s="36">
        <f t="shared" si="19"/>
        <v>0</v>
      </c>
      <c r="S406" s="36">
        <f t="shared" si="20"/>
        <v>0</v>
      </c>
    </row>
    <row r="407" spans="1:19" x14ac:dyDescent="0.25">
      <c r="A407" s="101">
        <f>'DETALLE DE CONEXIONES'!P407</f>
        <v>0</v>
      </c>
      <c r="B407" s="36" t="str">
        <f>'DETALLE DE CONEXIONES'!I407</f>
        <v>SALIENTE</v>
      </c>
      <c r="C407" s="36" t="str">
        <f>'DETALLE DE CONEXIONES'!BB407</f>
        <v>Saliente Local</v>
      </c>
      <c r="D407" s="36" t="str">
        <f>'DETALLE DE CONEXIONES'!E407</f>
        <v>999XXX0984</v>
      </c>
      <c r="E407" s="36">
        <f t="shared" si="18"/>
        <v>10</v>
      </c>
      <c r="F407" s="36">
        <f>IFERROR(LIMPIA('DETALLE DE CONEXIONES'!N407,1),0)</f>
        <v>6</v>
      </c>
      <c r="G407" s="36" t="str">
        <f>LEFT('DETALLE DE CONEXIONES'!BE407,3)</f>
        <v>NOF</v>
      </c>
      <c r="H407" s="36" t="str">
        <f>RIGHT('DETALLE DE CONEXIONES'!AK407,2)</f>
        <v/>
      </c>
      <c r="I407" s="36" t="str">
        <f>LEFT('DETALLE DE CONEXIONES'!AK407,3)</f>
        <v/>
      </c>
      <c r="J407" s="36" t="str">
        <f>LEFT('DETALLE DE CONEXIONES'!M407,3)</f>
        <v>5mi</v>
      </c>
      <c r="K407" s="36" t="str">
        <f>IF(LEN('DETALLE DE CONEXIONES'!M407)&lt;12,(RIGHT('DETALLE DE CONEXIONES'!M407,5)),(RIGHT('DETALLE DE CONEXIONES'!M407,6)))</f>
        <v>24seg.</v>
      </c>
      <c r="L407" s="36">
        <f>IF(C407="Saliente Local",(IFERROR((LIMPIA(J407,1)),0)),0)</f>
        <v>5</v>
      </c>
      <c r="M407" s="36">
        <f>IF(C407="Saliente Nacional",(IFERROR((LIMPIA(J407,1)),0)),0)</f>
        <v>0</v>
      </c>
      <c r="N407" s="36">
        <f>IF(C407="Saliente Internacional",(IFERROR((LIMPIA(J407,1)),0)),0)</f>
        <v>0</v>
      </c>
      <c r="O407" s="36">
        <f>IF(C407="Saliente Local",(IFERROR((LIMPIA(K407,1)),0)),0)</f>
        <v>24</v>
      </c>
      <c r="P407" s="36">
        <f>IF(C407="Saliente Nacional",(IFERROR((LIMPIA(K407,1)),0)),0)</f>
        <v>0</v>
      </c>
      <c r="Q407" s="36">
        <f>IF(C407="Saliente Internacional",(IFERROR((LIMPIA(K407,1)),0)),0)</f>
        <v>0</v>
      </c>
      <c r="R407" s="36">
        <f t="shared" si="19"/>
        <v>6</v>
      </c>
      <c r="S407" s="36">
        <f t="shared" si="20"/>
        <v>0</v>
      </c>
    </row>
    <row r="408" spans="1:19" x14ac:dyDescent="0.25">
      <c r="A408" s="101">
        <f>'DETALLE DE CONEXIONES'!P408</f>
        <v>0</v>
      </c>
      <c r="B408" s="36" t="str">
        <f>'DETALLE DE CONEXIONES'!I408</f>
        <v>GPRS</v>
      </c>
      <c r="C408" s="36" t="str">
        <f>'DETALLE DE CONEXIONES'!BB408</f>
        <v>RS</v>
      </c>
      <c r="D408" s="36" t="str">
        <f>'DETALLE DE CONEXIONES'!E408</f>
        <v>internet.itelcel.coXXXGLTE</v>
      </c>
      <c r="E408" s="36">
        <f t="shared" si="18"/>
        <v>26</v>
      </c>
      <c r="F408" s="36">
        <f>IFERROR(LIMPIA('DETALLE DE CONEXIONES'!N408,1),0)</f>
        <v>0</v>
      </c>
      <c r="G408" s="36" t="str">
        <f>LEFT('DETALLE DE CONEXIONES'!BE408,3)</f>
        <v/>
      </c>
      <c r="H408" s="36" t="str">
        <f>RIGHT('DETALLE DE CONEXIONES'!AK408,2)</f>
        <v>-0</v>
      </c>
      <c r="I408" s="36" t="str">
        <f>LEFT('DETALLE DE CONEXIONES'!AK408,3)</f>
        <v>RS;</v>
      </c>
      <c r="J408" s="36" t="str">
        <f>LEFT('DETALLE DE CONEXIONES'!M408,3)</f>
        <v>0mi</v>
      </c>
      <c r="K408" s="36" t="str">
        <f>IF(LEN('DETALLE DE CONEXIONES'!M408)&lt;12,(RIGHT('DETALLE DE CONEXIONES'!M408,5)),(RIGHT('DETALLE DE CONEXIONES'!M408,6)))</f>
        <v xml:space="preserve">min. </v>
      </c>
      <c r="L408" s="36">
        <f>IF(C408="Saliente Local",(IFERROR((LIMPIA(J408,1)),0)),0)</f>
        <v>0</v>
      </c>
      <c r="M408" s="36">
        <f>IF(C408="Saliente Nacional",(IFERROR((LIMPIA(J408,1)),0)),0)</f>
        <v>0</v>
      </c>
      <c r="N408" s="36">
        <f>IF(C408="Saliente Internacional",(IFERROR((LIMPIA(J408,1)),0)),0)</f>
        <v>0</v>
      </c>
      <c r="O408" s="36">
        <f>IF(C408="Saliente Local",(IFERROR((LIMPIA(K408,1)),0)),0)</f>
        <v>0</v>
      </c>
      <c r="P408" s="36">
        <f>IF(C408="Saliente Nacional",(IFERROR((LIMPIA(K408,1)),0)),0)</f>
        <v>0</v>
      </c>
      <c r="Q408" s="36">
        <f>IF(C408="Saliente Internacional",(IFERROR((LIMPIA(K408,1)),0)),0)</f>
        <v>0</v>
      </c>
      <c r="R408" s="36">
        <f t="shared" si="19"/>
        <v>0</v>
      </c>
      <c r="S408" s="36">
        <f t="shared" si="20"/>
        <v>0</v>
      </c>
    </row>
    <row r="409" spans="1:19" x14ac:dyDescent="0.25">
      <c r="A409" s="101">
        <f>'DETALLE DE CONEXIONES'!P409</f>
        <v>0</v>
      </c>
      <c r="B409" s="36" t="str">
        <f>'DETALLE DE CONEXIONES'!I409</f>
        <v>GPRS</v>
      </c>
      <c r="C409" s="36" t="str">
        <f>'DETALLE DE CONEXIONES'!BB409</f>
        <v>MENSAJERO</v>
      </c>
      <c r="D409" s="36" t="str">
        <f>'DETALLE DE CONEXIONES'!E409</f>
        <v>internet.itelcel.coXXXGLTE</v>
      </c>
      <c r="E409" s="36">
        <f t="shared" si="18"/>
        <v>26</v>
      </c>
      <c r="F409" s="36">
        <f>IFERROR(LIMPIA('DETALLE DE CONEXIONES'!N409,1),0)</f>
        <v>0</v>
      </c>
      <c r="G409" s="36" t="str">
        <f>LEFT('DETALLE DE CONEXIONES'!BE409,3)</f>
        <v/>
      </c>
      <c r="H409" s="36" t="str">
        <f>RIGHT('DETALLE DE CONEXIONES'!AK409,2)</f>
        <v>-0</v>
      </c>
      <c r="I409" s="36" t="str">
        <f>LEFT('DETALLE DE CONEXIONES'!AK409,3)</f>
        <v>MEN</v>
      </c>
      <c r="J409" s="36" t="str">
        <f>LEFT('DETALLE DE CONEXIONES'!M409,3)</f>
        <v>0mi</v>
      </c>
      <c r="K409" s="36" t="str">
        <f>IF(LEN('DETALLE DE CONEXIONES'!M409)&lt;12,(RIGHT('DETALLE DE CONEXIONES'!M409,5)),(RIGHT('DETALLE DE CONEXIONES'!M409,6)))</f>
        <v xml:space="preserve">min. </v>
      </c>
      <c r="L409" s="36">
        <f>IF(C409="Saliente Local",(IFERROR((LIMPIA(J409,1)),0)),0)</f>
        <v>0</v>
      </c>
      <c r="M409" s="36">
        <f>IF(C409="Saliente Nacional",(IFERROR((LIMPIA(J409,1)),0)),0)</f>
        <v>0</v>
      </c>
      <c r="N409" s="36">
        <f>IF(C409="Saliente Internacional",(IFERROR((LIMPIA(J409,1)),0)),0)</f>
        <v>0</v>
      </c>
      <c r="O409" s="36">
        <f>IF(C409="Saliente Local",(IFERROR((LIMPIA(K409,1)),0)),0)</f>
        <v>0</v>
      </c>
      <c r="P409" s="36">
        <f>IF(C409="Saliente Nacional",(IFERROR((LIMPIA(K409,1)),0)),0)</f>
        <v>0</v>
      </c>
      <c r="Q409" s="36">
        <f>IF(C409="Saliente Internacional",(IFERROR((LIMPIA(K409,1)),0)),0)</f>
        <v>0</v>
      </c>
      <c r="R409" s="36">
        <f t="shared" si="19"/>
        <v>0</v>
      </c>
      <c r="S409" s="36">
        <f t="shared" si="20"/>
        <v>0</v>
      </c>
    </row>
    <row r="410" spans="1:19" x14ac:dyDescent="0.25">
      <c r="A410" s="101">
        <f>'DETALLE DE CONEXIONES'!P410</f>
        <v>0</v>
      </c>
      <c r="B410" s="36" t="str">
        <f>'DETALLE DE CONEXIONES'!I410</f>
        <v>GPRS</v>
      </c>
      <c r="C410" s="36" t="str">
        <f>'DETALLE DE CONEXIONES'!BB410</f>
        <v>MENSAJERO</v>
      </c>
      <c r="D410" s="36" t="str">
        <f>'DETALLE DE CONEXIONES'!E410</f>
        <v>internet.itelcel.coXXXGLTE</v>
      </c>
      <c r="E410" s="36">
        <f t="shared" si="18"/>
        <v>26</v>
      </c>
      <c r="F410" s="36">
        <f>IFERROR(LIMPIA('DETALLE DE CONEXIONES'!N410,1),0)</f>
        <v>0</v>
      </c>
      <c r="G410" s="36" t="str">
        <f>LEFT('DETALLE DE CONEXIONES'!BE410,3)</f>
        <v/>
      </c>
      <c r="H410" s="36" t="str">
        <f>RIGHT('DETALLE DE CONEXIONES'!AK410,2)</f>
        <v>-1</v>
      </c>
      <c r="I410" s="36" t="str">
        <f>LEFT('DETALLE DE CONEXIONES'!AK410,3)</f>
        <v>MEN</v>
      </c>
      <c r="J410" s="36" t="str">
        <f>LEFT('DETALLE DE CONEXIONES'!M410,3)</f>
        <v>0mi</v>
      </c>
      <c r="K410" s="36" t="str">
        <f>IF(LEN('DETALLE DE CONEXIONES'!M410)&lt;12,(RIGHT('DETALLE DE CONEXIONES'!M410,5)),(RIGHT('DETALLE DE CONEXIONES'!M410,6)))</f>
        <v xml:space="preserve">min. </v>
      </c>
      <c r="L410" s="36">
        <f>IF(C410="Saliente Local",(IFERROR((LIMPIA(J410,1)),0)),0)</f>
        <v>0</v>
      </c>
      <c r="M410" s="36">
        <f>IF(C410="Saliente Nacional",(IFERROR((LIMPIA(J410,1)),0)),0)</f>
        <v>0</v>
      </c>
      <c r="N410" s="36">
        <f>IF(C410="Saliente Internacional",(IFERROR((LIMPIA(J410,1)),0)),0)</f>
        <v>0</v>
      </c>
      <c r="O410" s="36">
        <f>IF(C410="Saliente Local",(IFERROR((LIMPIA(K410,1)),0)),0)</f>
        <v>0</v>
      </c>
      <c r="P410" s="36">
        <f>IF(C410="Saliente Nacional",(IFERROR((LIMPIA(K410,1)),0)),0)</f>
        <v>0</v>
      </c>
      <c r="Q410" s="36">
        <f>IF(C410="Saliente Internacional",(IFERROR((LIMPIA(K410,1)),0)),0)</f>
        <v>0</v>
      </c>
      <c r="R410" s="36">
        <f t="shared" si="19"/>
        <v>0</v>
      </c>
      <c r="S410" s="36">
        <f t="shared" si="20"/>
        <v>0</v>
      </c>
    </row>
    <row r="411" spans="1:19" x14ac:dyDescent="0.25">
      <c r="A411" s="101">
        <f>'DETALLE DE CONEXIONES'!P411</f>
        <v>0</v>
      </c>
      <c r="B411" s="36" t="str">
        <f>'DETALLE DE CONEXIONES'!I411</f>
        <v>GPRS</v>
      </c>
      <c r="C411" s="36" t="str">
        <f>'DETALLE DE CONEXIONES'!BB411</f>
        <v>RS</v>
      </c>
      <c r="D411" s="36" t="str">
        <f>'DETALLE DE CONEXIONES'!E411</f>
        <v>internet.itelcel.coXXXGLTE</v>
      </c>
      <c r="E411" s="36">
        <f t="shared" si="18"/>
        <v>26</v>
      </c>
      <c r="F411" s="36">
        <f>IFERROR(LIMPIA('DETALLE DE CONEXIONES'!N411,1),0)</f>
        <v>0</v>
      </c>
      <c r="G411" s="36" t="str">
        <f>LEFT('DETALLE DE CONEXIONES'!BE411,3)</f>
        <v/>
      </c>
      <c r="H411" s="36" t="str">
        <f>RIGHT('DETALLE DE CONEXIONES'!AK411,2)</f>
        <v>-1</v>
      </c>
      <c r="I411" s="36" t="str">
        <f>LEFT('DETALLE DE CONEXIONES'!AK411,3)</f>
        <v>RS;</v>
      </c>
      <c r="J411" s="36" t="str">
        <f>LEFT('DETALLE DE CONEXIONES'!M411,3)</f>
        <v>0mi</v>
      </c>
      <c r="K411" s="36" t="str">
        <f>IF(LEN('DETALLE DE CONEXIONES'!M411)&lt;12,(RIGHT('DETALLE DE CONEXIONES'!M411,5)),(RIGHT('DETALLE DE CONEXIONES'!M411,6)))</f>
        <v xml:space="preserve">min. </v>
      </c>
      <c r="L411" s="36">
        <f>IF(C411="Saliente Local",(IFERROR((LIMPIA(J411,1)),0)),0)</f>
        <v>0</v>
      </c>
      <c r="M411" s="36">
        <f>IF(C411="Saliente Nacional",(IFERROR((LIMPIA(J411,1)),0)),0)</f>
        <v>0</v>
      </c>
      <c r="N411" s="36">
        <f>IF(C411="Saliente Internacional",(IFERROR((LIMPIA(J411,1)),0)),0)</f>
        <v>0</v>
      </c>
      <c r="O411" s="36">
        <f>IF(C411="Saliente Local",(IFERROR((LIMPIA(K411,1)),0)),0)</f>
        <v>0</v>
      </c>
      <c r="P411" s="36">
        <f>IF(C411="Saliente Nacional",(IFERROR((LIMPIA(K411,1)),0)),0)</f>
        <v>0</v>
      </c>
      <c r="Q411" s="36">
        <f>IF(C411="Saliente Internacional",(IFERROR((LIMPIA(K411,1)),0)),0)</f>
        <v>0</v>
      </c>
      <c r="R411" s="36">
        <f t="shared" si="19"/>
        <v>0</v>
      </c>
      <c r="S411" s="36">
        <f t="shared" si="20"/>
        <v>0</v>
      </c>
    </row>
    <row r="412" spans="1:19" x14ac:dyDescent="0.25">
      <c r="A412" s="101">
        <f>'DETALLE DE CONEXIONES'!P412</f>
        <v>0</v>
      </c>
      <c r="B412" s="36" t="str">
        <f>'DETALLE DE CONEXIONES'!I412</f>
        <v>GPRS</v>
      </c>
      <c r="C412" s="36" t="str">
        <f>'DETALLE DE CONEXIONES'!BB412</f>
        <v>MENSAJERO</v>
      </c>
      <c r="D412" s="36" t="str">
        <f>'DETALLE DE CONEXIONES'!E412</f>
        <v>internet.itelcel.coXXXGLTE</v>
      </c>
      <c r="E412" s="36">
        <f t="shared" si="18"/>
        <v>26</v>
      </c>
      <c r="F412" s="36">
        <f>IFERROR(LIMPIA('DETALLE DE CONEXIONES'!N412,1),0)</f>
        <v>0</v>
      </c>
      <c r="G412" s="36" t="str">
        <f>LEFT('DETALLE DE CONEXIONES'!BE412,3)</f>
        <v/>
      </c>
      <c r="H412" s="36" t="str">
        <f>RIGHT('DETALLE DE CONEXIONES'!AK412,2)</f>
        <v>-1</v>
      </c>
      <c r="I412" s="36" t="str">
        <f>LEFT('DETALLE DE CONEXIONES'!AK412,3)</f>
        <v>MEN</v>
      </c>
      <c r="J412" s="36" t="str">
        <f>LEFT('DETALLE DE CONEXIONES'!M412,3)</f>
        <v>0mi</v>
      </c>
      <c r="K412" s="36" t="str">
        <f>IF(LEN('DETALLE DE CONEXIONES'!M412)&lt;12,(RIGHT('DETALLE DE CONEXIONES'!M412,5)),(RIGHT('DETALLE DE CONEXIONES'!M412,6)))</f>
        <v xml:space="preserve">min. </v>
      </c>
      <c r="L412" s="36">
        <f>IF(C412="Saliente Local",(IFERROR((LIMPIA(J412,1)),0)),0)</f>
        <v>0</v>
      </c>
      <c r="M412" s="36">
        <f>IF(C412="Saliente Nacional",(IFERROR((LIMPIA(J412,1)),0)),0)</f>
        <v>0</v>
      </c>
      <c r="N412" s="36">
        <f>IF(C412="Saliente Internacional",(IFERROR((LIMPIA(J412,1)),0)),0)</f>
        <v>0</v>
      </c>
      <c r="O412" s="36">
        <f>IF(C412="Saliente Local",(IFERROR((LIMPIA(K412,1)),0)),0)</f>
        <v>0</v>
      </c>
      <c r="P412" s="36">
        <f>IF(C412="Saliente Nacional",(IFERROR((LIMPIA(K412,1)),0)),0)</f>
        <v>0</v>
      </c>
      <c r="Q412" s="36">
        <f>IF(C412="Saliente Internacional",(IFERROR((LIMPIA(K412,1)),0)),0)</f>
        <v>0</v>
      </c>
      <c r="R412" s="36">
        <f t="shared" si="19"/>
        <v>0</v>
      </c>
      <c r="S412" s="36">
        <f t="shared" si="20"/>
        <v>0</v>
      </c>
    </row>
    <row r="413" spans="1:19" x14ac:dyDescent="0.25">
      <c r="A413" s="101">
        <f>'DETALLE DE CONEXIONES'!P413</f>
        <v>0</v>
      </c>
      <c r="B413" s="36" t="str">
        <f>'DETALLE DE CONEXIONES'!I413</f>
        <v>GPRS</v>
      </c>
      <c r="C413" s="36" t="str">
        <f>'DETALLE DE CONEXIONES'!BB413</f>
        <v>RS</v>
      </c>
      <c r="D413" s="36" t="str">
        <f>'DETALLE DE CONEXIONES'!E413</f>
        <v>internet.itelcelXXXm-3G</v>
      </c>
      <c r="E413" s="36">
        <f t="shared" si="18"/>
        <v>23</v>
      </c>
      <c r="F413" s="36">
        <f>IFERROR(LIMPIA('DETALLE DE CONEXIONES'!N413,1),0)</f>
        <v>0</v>
      </c>
      <c r="G413" s="36" t="str">
        <f>LEFT('DETALLE DE CONEXIONES'!BE413,3)</f>
        <v/>
      </c>
      <c r="H413" s="36" t="str">
        <f>RIGHT('DETALLE DE CONEXIONES'!AK413,2)</f>
        <v>-1</v>
      </c>
      <c r="I413" s="36" t="str">
        <f>LEFT('DETALLE DE CONEXIONES'!AK413,3)</f>
        <v>RS;</v>
      </c>
      <c r="J413" s="36" t="str">
        <f>LEFT('DETALLE DE CONEXIONES'!M413,3)</f>
        <v>0mi</v>
      </c>
      <c r="K413" s="36" t="str">
        <f>IF(LEN('DETALLE DE CONEXIONES'!M413)&lt;12,(RIGHT('DETALLE DE CONEXIONES'!M413,5)),(RIGHT('DETALLE DE CONEXIONES'!M413,6)))</f>
        <v xml:space="preserve">min. </v>
      </c>
      <c r="L413" s="36">
        <f>IF(C413="Saliente Local",(IFERROR((LIMPIA(J413,1)),0)),0)</f>
        <v>0</v>
      </c>
      <c r="M413" s="36">
        <f>IF(C413="Saliente Nacional",(IFERROR((LIMPIA(J413,1)),0)),0)</f>
        <v>0</v>
      </c>
      <c r="N413" s="36">
        <f>IF(C413="Saliente Internacional",(IFERROR((LIMPIA(J413,1)),0)),0)</f>
        <v>0</v>
      </c>
      <c r="O413" s="36">
        <f>IF(C413="Saliente Local",(IFERROR((LIMPIA(K413,1)),0)),0)</f>
        <v>0</v>
      </c>
      <c r="P413" s="36">
        <f>IF(C413="Saliente Nacional",(IFERROR((LIMPIA(K413,1)),0)),0)</f>
        <v>0</v>
      </c>
      <c r="Q413" s="36">
        <f>IF(C413="Saliente Internacional",(IFERROR((LIMPIA(K413,1)),0)),0)</f>
        <v>0</v>
      </c>
      <c r="R413" s="36">
        <f t="shared" si="19"/>
        <v>0</v>
      </c>
      <c r="S413" s="36">
        <f t="shared" si="20"/>
        <v>0</v>
      </c>
    </row>
    <row r="414" spans="1:19" x14ac:dyDescent="0.25">
      <c r="A414" s="101">
        <f>'DETALLE DE CONEXIONES'!P414</f>
        <v>0</v>
      </c>
      <c r="B414" s="36" t="str">
        <f>'DETALLE DE CONEXIONES'!I414</f>
        <v>SALIENTE</v>
      </c>
      <c r="C414" s="36" t="str">
        <f>'DETALLE DE CONEXIONES'!BB414</f>
        <v>Saliente Local</v>
      </c>
      <c r="D414" s="36" t="str">
        <f>'DETALLE DE CONEXIONES'!E414</f>
        <v>999XXX0328</v>
      </c>
      <c r="E414" s="36">
        <f t="shared" si="18"/>
        <v>10</v>
      </c>
      <c r="F414" s="36">
        <f>IFERROR(LIMPIA('DETALLE DE CONEXIONES'!N414,1),0)</f>
        <v>9</v>
      </c>
      <c r="G414" s="36" t="str">
        <f>LEFT('DETALLE DE CONEXIONES'!BE414,3)</f>
        <v>NOF</v>
      </c>
      <c r="H414" s="36" t="str">
        <f>RIGHT('DETALLE DE CONEXIONES'!AK414,2)</f>
        <v/>
      </c>
      <c r="I414" s="36" t="str">
        <f>LEFT('DETALLE DE CONEXIONES'!AK414,3)</f>
        <v/>
      </c>
      <c r="J414" s="36" t="str">
        <f>LEFT('DETALLE DE CONEXIONES'!M414,3)</f>
        <v>8mi</v>
      </c>
      <c r="K414" s="36" t="str">
        <f>IF(LEN('DETALLE DE CONEXIONES'!M414)&lt;12,(RIGHT('DETALLE DE CONEXIONES'!M414,5)),(RIGHT('DETALLE DE CONEXIONES'!M414,6)))</f>
        <v>46seg.</v>
      </c>
      <c r="L414" s="36">
        <f>IF(C414="Saliente Local",(IFERROR((LIMPIA(J414,1)),0)),0)</f>
        <v>8</v>
      </c>
      <c r="M414" s="36">
        <f>IF(C414="Saliente Nacional",(IFERROR((LIMPIA(J414,1)),0)),0)</f>
        <v>0</v>
      </c>
      <c r="N414" s="36">
        <f>IF(C414="Saliente Internacional",(IFERROR((LIMPIA(J414,1)),0)),0)</f>
        <v>0</v>
      </c>
      <c r="O414" s="36">
        <f>IF(C414="Saliente Local",(IFERROR((LIMPIA(K414,1)),0)),0)</f>
        <v>46</v>
      </c>
      <c r="P414" s="36">
        <f>IF(C414="Saliente Nacional",(IFERROR((LIMPIA(K414,1)),0)),0)</f>
        <v>0</v>
      </c>
      <c r="Q414" s="36">
        <f>IF(C414="Saliente Internacional",(IFERROR((LIMPIA(K414,1)),0)),0)</f>
        <v>0</v>
      </c>
      <c r="R414" s="36">
        <f t="shared" si="19"/>
        <v>9</v>
      </c>
      <c r="S414" s="36">
        <f t="shared" si="20"/>
        <v>0</v>
      </c>
    </row>
    <row r="415" spans="1:19" x14ac:dyDescent="0.25">
      <c r="A415" s="101">
        <f>'DETALLE DE CONEXIONES'!P415</f>
        <v>0</v>
      </c>
      <c r="B415" s="36" t="str">
        <f>'DETALLE DE CONEXIONES'!I415</f>
        <v>SALIENTE</v>
      </c>
      <c r="C415" s="36" t="str">
        <f>'DETALLE DE CONEXIONES'!BB415</f>
        <v>Saliente Local</v>
      </c>
      <c r="D415" s="36" t="str">
        <f>'DETALLE DE CONEXIONES'!E415</f>
        <v>999XXX9860</v>
      </c>
      <c r="E415" s="36">
        <f t="shared" si="18"/>
        <v>10</v>
      </c>
      <c r="F415" s="36">
        <f>IFERROR(LIMPIA('DETALLE DE CONEXIONES'!N415,1),0)</f>
        <v>1</v>
      </c>
      <c r="G415" s="36" t="str">
        <f>LEFT('DETALLE DE CONEXIONES'!BE415,3)</f>
        <v>NOF</v>
      </c>
      <c r="H415" s="36" t="str">
        <f>RIGHT('DETALLE DE CONEXIONES'!AK415,2)</f>
        <v/>
      </c>
      <c r="I415" s="36" t="str">
        <f>LEFT('DETALLE DE CONEXIONES'!AK415,3)</f>
        <v/>
      </c>
      <c r="J415" s="36" t="str">
        <f>LEFT('DETALLE DE CONEXIONES'!M415,3)</f>
        <v>0mi</v>
      </c>
      <c r="K415" s="36" t="str">
        <f>IF(LEN('DETALLE DE CONEXIONES'!M415)&lt;12,(RIGHT('DETALLE DE CONEXIONES'!M415,5)),(RIGHT('DETALLE DE CONEXIONES'!M415,6)))</f>
        <v>46seg.</v>
      </c>
      <c r="L415" s="36">
        <f>IF(C415="Saliente Local",(IFERROR((LIMPIA(J415,1)),0)),0)</f>
        <v>0</v>
      </c>
      <c r="M415" s="36">
        <f>IF(C415="Saliente Nacional",(IFERROR((LIMPIA(J415,1)),0)),0)</f>
        <v>0</v>
      </c>
      <c r="N415" s="36">
        <f>IF(C415="Saliente Internacional",(IFERROR((LIMPIA(J415,1)),0)),0)</f>
        <v>0</v>
      </c>
      <c r="O415" s="36">
        <f>IF(C415="Saliente Local",(IFERROR((LIMPIA(K415,1)),0)),0)</f>
        <v>46</v>
      </c>
      <c r="P415" s="36">
        <f>IF(C415="Saliente Nacional",(IFERROR((LIMPIA(K415,1)),0)),0)</f>
        <v>0</v>
      </c>
      <c r="Q415" s="36">
        <f>IF(C415="Saliente Internacional",(IFERROR((LIMPIA(K415,1)),0)),0)</f>
        <v>0</v>
      </c>
      <c r="R415" s="36">
        <f t="shared" si="19"/>
        <v>1</v>
      </c>
      <c r="S415" s="36">
        <f t="shared" si="20"/>
        <v>0</v>
      </c>
    </row>
    <row r="416" spans="1:19" x14ac:dyDescent="0.25">
      <c r="A416" s="101">
        <f>'DETALLE DE CONEXIONES'!P416</f>
        <v>0</v>
      </c>
      <c r="B416" s="36" t="str">
        <f>'DETALLE DE CONEXIONES'!I416</f>
        <v>ENTRANTE</v>
      </c>
      <c r="C416" s="36" t="str">
        <f>'DETALLE DE CONEXIONES'!BB416</f>
        <v>Entrante</v>
      </c>
      <c r="D416" s="36" t="str">
        <f>'DETALLE DE CONEXIONES'!E416</f>
        <v>999XXX1600</v>
      </c>
      <c r="E416" s="36">
        <f t="shared" si="18"/>
        <v>10</v>
      </c>
      <c r="F416" s="36">
        <f>IFERROR(LIMPIA('DETALLE DE CONEXIONES'!N416,1),0)</f>
        <v>1</v>
      </c>
      <c r="G416" s="36" t="str">
        <f>LEFT('DETALLE DE CONEXIONES'!BE416,3)</f>
        <v>NOF</v>
      </c>
      <c r="H416" s="36" t="str">
        <f>RIGHT('DETALLE DE CONEXIONES'!AK416,2)</f>
        <v/>
      </c>
      <c r="I416" s="36" t="str">
        <f>LEFT('DETALLE DE CONEXIONES'!AK416,3)</f>
        <v/>
      </c>
      <c r="J416" s="36" t="str">
        <f>LEFT('DETALLE DE CONEXIONES'!M416,3)</f>
        <v>0mi</v>
      </c>
      <c r="K416" s="36" t="str">
        <f>IF(LEN('DETALLE DE CONEXIONES'!M416)&lt;12,(RIGHT('DETALLE DE CONEXIONES'!M416,5)),(RIGHT('DETALLE DE CONEXIONES'!M416,6)))</f>
        <v>37seg.</v>
      </c>
      <c r="L416" s="36">
        <f>IF(C416="Saliente Local",(IFERROR((LIMPIA(J416,1)),0)),0)</f>
        <v>0</v>
      </c>
      <c r="M416" s="36">
        <f>IF(C416="Saliente Nacional",(IFERROR((LIMPIA(J416,1)),0)),0)</f>
        <v>0</v>
      </c>
      <c r="N416" s="36">
        <f>IF(C416="Saliente Internacional",(IFERROR((LIMPIA(J416,1)),0)),0)</f>
        <v>0</v>
      </c>
      <c r="O416" s="36">
        <f>IF(C416="Saliente Local",(IFERROR((LIMPIA(K416,1)),0)),0)</f>
        <v>0</v>
      </c>
      <c r="P416" s="36">
        <f>IF(C416="Saliente Nacional",(IFERROR((LIMPIA(K416,1)),0)),0)</f>
        <v>0</v>
      </c>
      <c r="Q416" s="36">
        <f>IF(C416="Saliente Internacional",(IFERROR((LIMPIA(K416,1)),0)),0)</f>
        <v>0</v>
      </c>
      <c r="R416" s="36">
        <f t="shared" si="19"/>
        <v>0</v>
      </c>
      <c r="S416" s="36">
        <f t="shared" si="20"/>
        <v>0</v>
      </c>
    </row>
    <row r="417" spans="1:19" x14ac:dyDescent="0.25">
      <c r="A417" s="101">
        <f>'DETALLE DE CONEXIONES'!P417</f>
        <v>0</v>
      </c>
      <c r="B417" s="36" t="str">
        <f>'DETALLE DE CONEXIONES'!I417</f>
        <v>TRANSFERENCIA</v>
      </c>
      <c r="C417" s="36" t="str">
        <f>'DETALLE DE CONEXIONES'!BB417</f>
        <v>Desvio Nacional</v>
      </c>
      <c r="D417" s="36" t="str">
        <f>'DETALLE DE CONEXIONES'!E417</f>
        <v>999XXX1600</v>
      </c>
      <c r="E417" s="36">
        <f t="shared" si="18"/>
        <v>10</v>
      </c>
      <c r="F417" s="36">
        <f>IFERROR(LIMPIA('DETALLE DE CONEXIONES'!N417,1),0)</f>
        <v>1</v>
      </c>
      <c r="G417" s="36" t="str">
        <f>LEFT('DETALLE DE CONEXIONES'!BE417,3)</f>
        <v>SIU</v>
      </c>
      <c r="H417" s="36" t="str">
        <f>RIGHT('DETALLE DE CONEXIONES'!AK417,2)</f>
        <v/>
      </c>
      <c r="I417" s="36" t="str">
        <f>LEFT('DETALLE DE CONEXIONES'!AK417,3)</f>
        <v/>
      </c>
      <c r="J417" s="36" t="str">
        <f>LEFT('DETALLE DE CONEXIONES'!M417,3)</f>
        <v>0mi</v>
      </c>
      <c r="K417" s="36" t="str">
        <f>IF(LEN('DETALLE DE CONEXIONES'!M417)&lt;12,(RIGHT('DETALLE DE CONEXIONES'!M417,5)),(RIGHT('DETALLE DE CONEXIONES'!M417,6)))</f>
        <v>4seg.</v>
      </c>
      <c r="L417" s="36">
        <f>IF(C417="Saliente Local",(IFERROR((LIMPIA(J417,1)),0)),0)</f>
        <v>0</v>
      </c>
      <c r="M417" s="36">
        <f>IF(C417="Saliente Nacional",(IFERROR((LIMPIA(J417,1)),0)),0)</f>
        <v>0</v>
      </c>
      <c r="N417" s="36">
        <f>IF(C417="Saliente Internacional",(IFERROR((LIMPIA(J417,1)),0)),0)</f>
        <v>0</v>
      </c>
      <c r="O417" s="36">
        <f>IF(C417="Saliente Local",(IFERROR((LIMPIA(K417,1)),0)),0)</f>
        <v>0</v>
      </c>
      <c r="P417" s="36">
        <f>IF(C417="Saliente Nacional",(IFERROR((LIMPIA(K417,1)),0)),0)</f>
        <v>0</v>
      </c>
      <c r="Q417" s="36">
        <f>IF(C417="Saliente Internacional",(IFERROR((LIMPIA(K417,1)),0)),0)</f>
        <v>0</v>
      </c>
      <c r="R417" s="36">
        <f t="shared" si="19"/>
        <v>0</v>
      </c>
      <c r="S417" s="36">
        <f t="shared" si="20"/>
        <v>0</v>
      </c>
    </row>
    <row r="418" spans="1:19" x14ac:dyDescent="0.25">
      <c r="A418" s="101">
        <f>'DETALLE DE CONEXIONES'!P418</f>
        <v>0</v>
      </c>
      <c r="B418" s="36" t="str">
        <f>'DETALLE DE CONEXIONES'!I418</f>
        <v>GPRS</v>
      </c>
      <c r="C418" s="36" t="str">
        <f>'DETALLE DE CONEXIONES'!BB418</f>
        <v>MENSAJERO</v>
      </c>
      <c r="D418" s="36" t="str">
        <f>'DETALLE DE CONEXIONES'!E418</f>
        <v>internet.itelcelXXXm-3G</v>
      </c>
      <c r="E418" s="36">
        <f t="shared" si="18"/>
        <v>23</v>
      </c>
      <c r="F418" s="36">
        <f>IFERROR(LIMPIA('DETALLE DE CONEXIONES'!N418,1),0)</f>
        <v>0</v>
      </c>
      <c r="G418" s="36" t="str">
        <f>LEFT('DETALLE DE CONEXIONES'!BE418,3)</f>
        <v/>
      </c>
      <c r="H418" s="36" t="str">
        <f>RIGHT('DETALLE DE CONEXIONES'!AK418,2)</f>
        <v>-0</v>
      </c>
      <c r="I418" s="36" t="str">
        <f>LEFT('DETALLE DE CONEXIONES'!AK418,3)</f>
        <v>MEN</v>
      </c>
      <c r="J418" s="36" t="str">
        <f>LEFT('DETALLE DE CONEXIONES'!M418,3)</f>
        <v>0mi</v>
      </c>
      <c r="K418" s="36" t="str">
        <f>IF(LEN('DETALLE DE CONEXIONES'!M418)&lt;12,(RIGHT('DETALLE DE CONEXIONES'!M418,5)),(RIGHT('DETALLE DE CONEXIONES'!M418,6)))</f>
        <v xml:space="preserve">min. </v>
      </c>
      <c r="L418" s="36">
        <f>IF(C418="Saliente Local",(IFERROR((LIMPIA(J418,1)),0)),0)</f>
        <v>0</v>
      </c>
      <c r="M418" s="36">
        <f>IF(C418="Saliente Nacional",(IFERROR((LIMPIA(J418,1)),0)),0)</f>
        <v>0</v>
      </c>
      <c r="N418" s="36">
        <f>IF(C418="Saliente Internacional",(IFERROR((LIMPIA(J418,1)),0)),0)</f>
        <v>0</v>
      </c>
      <c r="O418" s="36">
        <f>IF(C418="Saliente Local",(IFERROR((LIMPIA(K418,1)),0)),0)</f>
        <v>0</v>
      </c>
      <c r="P418" s="36">
        <f>IF(C418="Saliente Nacional",(IFERROR((LIMPIA(K418,1)),0)),0)</f>
        <v>0</v>
      </c>
      <c r="Q418" s="36">
        <f>IF(C418="Saliente Internacional",(IFERROR((LIMPIA(K418,1)),0)),0)</f>
        <v>0</v>
      </c>
      <c r="R418" s="36">
        <f t="shared" si="19"/>
        <v>0</v>
      </c>
      <c r="S418" s="36">
        <f t="shared" si="20"/>
        <v>0</v>
      </c>
    </row>
    <row r="419" spans="1:19" x14ac:dyDescent="0.25">
      <c r="A419" s="101">
        <f>'DETALLE DE CONEXIONES'!P419</f>
        <v>0</v>
      </c>
      <c r="B419" s="36" t="str">
        <f>'DETALLE DE CONEXIONES'!I419</f>
        <v>GPRS</v>
      </c>
      <c r="C419" s="36" t="str">
        <f>'DETALLE DE CONEXIONES'!BB419</f>
        <v>RS</v>
      </c>
      <c r="D419" s="36" t="str">
        <f>'DETALLE DE CONEXIONES'!E419</f>
        <v>internet.itelcelXXXm-3G</v>
      </c>
      <c r="E419" s="36">
        <f t="shared" si="18"/>
        <v>23</v>
      </c>
      <c r="F419" s="36">
        <f>IFERROR(LIMPIA('DETALLE DE CONEXIONES'!N419,1),0)</f>
        <v>0</v>
      </c>
      <c r="G419" s="36" t="str">
        <f>LEFT('DETALLE DE CONEXIONES'!BE419,3)</f>
        <v/>
      </c>
      <c r="H419" s="36" t="str">
        <f>RIGHT('DETALLE DE CONEXIONES'!AK419,2)</f>
        <v>-0</v>
      </c>
      <c r="I419" s="36" t="str">
        <f>LEFT('DETALLE DE CONEXIONES'!AK419,3)</f>
        <v>RS;</v>
      </c>
      <c r="J419" s="36" t="str">
        <f>LEFT('DETALLE DE CONEXIONES'!M419,3)</f>
        <v>0mi</v>
      </c>
      <c r="K419" s="36" t="str">
        <f>IF(LEN('DETALLE DE CONEXIONES'!M419)&lt;12,(RIGHT('DETALLE DE CONEXIONES'!M419,5)),(RIGHT('DETALLE DE CONEXIONES'!M419,6)))</f>
        <v xml:space="preserve">min. </v>
      </c>
      <c r="L419" s="36">
        <f>IF(C419="Saliente Local",(IFERROR((LIMPIA(J419,1)),0)),0)</f>
        <v>0</v>
      </c>
      <c r="M419" s="36">
        <f>IF(C419="Saliente Nacional",(IFERROR((LIMPIA(J419,1)),0)),0)</f>
        <v>0</v>
      </c>
      <c r="N419" s="36">
        <f>IF(C419="Saliente Internacional",(IFERROR((LIMPIA(J419,1)),0)),0)</f>
        <v>0</v>
      </c>
      <c r="O419" s="36">
        <f>IF(C419="Saliente Local",(IFERROR((LIMPIA(K419,1)),0)),0)</f>
        <v>0</v>
      </c>
      <c r="P419" s="36">
        <f>IF(C419="Saliente Nacional",(IFERROR((LIMPIA(K419,1)),0)),0)</f>
        <v>0</v>
      </c>
      <c r="Q419" s="36">
        <f>IF(C419="Saliente Internacional",(IFERROR((LIMPIA(K419,1)),0)),0)</f>
        <v>0</v>
      </c>
      <c r="R419" s="36">
        <f t="shared" si="19"/>
        <v>0</v>
      </c>
      <c r="S419" s="36">
        <f t="shared" si="20"/>
        <v>0</v>
      </c>
    </row>
    <row r="420" spans="1:19" x14ac:dyDescent="0.25">
      <c r="A420" s="101">
        <f>'DETALLE DE CONEXIONES'!P420</f>
        <v>0</v>
      </c>
      <c r="B420" s="36" t="str">
        <f>'DETALLE DE CONEXIONES'!I420</f>
        <v>SALIENTE</v>
      </c>
      <c r="C420" s="36" t="str">
        <f>'DETALLE DE CONEXIONES'!BB420</f>
        <v>Saliente Local</v>
      </c>
      <c r="D420" s="36" t="str">
        <f>'DETALLE DE CONEXIONES'!E420</f>
        <v>999XXX7896</v>
      </c>
      <c r="E420" s="36">
        <f t="shared" si="18"/>
        <v>10</v>
      </c>
      <c r="F420" s="36">
        <f>IFERROR(LIMPIA('DETALLE DE CONEXIONES'!N420,1),0)</f>
        <v>1</v>
      </c>
      <c r="G420" s="36" t="str">
        <f>LEFT('DETALLE DE CONEXIONES'!BE420,3)</f>
        <v>NOF</v>
      </c>
      <c r="H420" s="36" t="str">
        <f>RIGHT('DETALLE DE CONEXIONES'!AK420,2)</f>
        <v/>
      </c>
      <c r="I420" s="36" t="str">
        <f>LEFT('DETALLE DE CONEXIONES'!AK420,3)</f>
        <v/>
      </c>
      <c r="J420" s="36" t="str">
        <f>LEFT('DETALLE DE CONEXIONES'!M420,3)</f>
        <v>0mi</v>
      </c>
      <c r="K420" s="36" t="str">
        <f>IF(LEN('DETALLE DE CONEXIONES'!M420)&lt;12,(RIGHT('DETALLE DE CONEXIONES'!M420,5)),(RIGHT('DETALLE DE CONEXIONES'!M420,6)))</f>
        <v>27seg.</v>
      </c>
      <c r="L420" s="36">
        <f>IF(C420="Saliente Local",(IFERROR((LIMPIA(J420,1)),0)),0)</f>
        <v>0</v>
      </c>
      <c r="M420" s="36">
        <f>IF(C420="Saliente Nacional",(IFERROR((LIMPIA(J420,1)),0)),0)</f>
        <v>0</v>
      </c>
      <c r="N420" s="36">
        <f>IF(C420="Saliente Internacional",(IFERROR((LIMPIA(J420,1)),0)),0)</f>
        <v>0</v>
      </c>
      <c r="O420" s="36">
        <f>IF(C420="Saliente Local",(IFERROR((LIMPIA(K420,1)),0)),0)</f>
        <v>27</v>
      </c>
      <c r="P420" s="36">
        <f>IF(C420="Saliente Nacional",(IFERROR((LIMPIA(K420,1)),0)),0)</f>
        <v>0</v>
      </c>
      <c r="Q420" s="36">
        <f>IF(C420="Saliente Internacional",(IFERROR((LIMPIA(K420,1)),0)),0)</f>
        <v>0</v>
      </c>
      <c r="R420" s="36">
        <f t="shared" si="19"/>
        <v>1</v>
      </c>
      <c r="S420" s="36">
        <f t="shared" si="20"/>
        <v>0</v>
      </c>
    </row>
    <row r="421" spans="1:19" x14ac:dyDescent="0.25">
      <c r="A421" s="101">
        <f>'DETALLE DE CONEXIONES'!P421</f>
        <v>0</v>
      </c>
      <c r="B421" s="36" t="str">
        <f>'DETALLE DE CONEXIONES'!I421</f>
        <v>SALIENTE</v>
      </c>
      <c r="C421" s="36" t="str">
        <f>'DETALLE DE CONEXIONES'!BB421</f>
        <v>Saliente Local</v>
      </c>
      <c r="D421" s="36" t="str">
        <f>'DETALLE DE CONEXIONES'!E421</f>
        <v>999XXX3420</v>
      </c>
      <c r="E421" s="36">
        <f t="shared" si="18"/>
        <v>10</v>
      </c>
      <c r="F421" s="36">
        <f>IFERROR(LIMPIA('DETALLE DE CONEXIONES'!N421,1),0)</f>
        <v>1</v>
      </c>
      <c r="G421" s="36" t="str">
        <f>LEFT('DETALLE DE CONEXIONES'!BE421,3)</f>
        <v>NOF</v>
      </c>
      <c r="H421" s="36" t="str">
        <f>RIGHT('DETALLE DE CONEXIONES'!AK421,2)</f>
        <v/>
      </c>
      <c r="I421" s="36" t="str">
        <f>LEFT('DETALLE DE CONEXIONES'!AK421,3)</f>
        <v/>
      </c>
      <c r="J421" s="36" t="str">
        <f>LEFT('DETALLE DE CONEXIONES'!M421,3)</f>
        <v>0mi</v>
      </c>
      <c r="K421" s="36" t="str">
        <f>IF(LEN('DETALLE DE CONEXIONES'!M421)&lt;12,(RIGHT('DETALLE DE CONEXIONES'!M421,5)),(RIGHT('DETALLE DE CONEXIONES'!M421,6)))</f>
        <v>14seg.</v>
      </c>
      <c r="L421" s="36">
        <f>IF(C421="Saliente Local",(IFERROR((LIMPIA(J421,1)),0)),0)</f>
        <v>0</v>
      </c>
      <c r="M421" s="36">
        <f>IF(C421="Saliente Nacional",(IFERROR((LIMPIA(J421,1)),0)),0)</f>
        <v>0</v>
      </c>
      <c r="N421" s="36">
        <f>IF(C421="Saliente Internacional",(IFERROR((LIMPIA(J421,1)),0)),0)</f>
        <v>0</v>
      </c>
      <c r="O421" s="36">
        <f>IF(C421="Saliente Local",(IFERROR((LIMPIA(K421,1)),0)),0)</f>
        <v>14</v>
      </c>
      <c r="P421" s="36">
        <f>IF(C421="Saliente Nacional",(IFERROR((LIMPIA(K421,1)),0)),0)</f>
        <v>0</v>
      </c>
      <c r="Q421" s="36">
        <f>IF(C421="Saliente Internacional",(IFERROR((LIMPIA(K421,1)),0)),0)</f>
        <v>0</v>
      </c>
      <c r="R421" s="36">
        <f t="shared" si="19"/>
        <v>1</v>
      </c>
      <c r="S421" s="36">
        <f t="shared" si="20"/>
        <v>0</v>
      </c>
    </row>
    <row r="422" spans="1:19" x14ac:dyDescent="0.25">
      <c r="A422" s="101">
        <f>'DETALLE DE CONEXIONES'!P422</f>
        <v>0</v>
      </c>
      <c r="B422" s="36" t="str">
        <f>'DETALLE DE CONEXIONES'!I422</f>
        <v>SALIENTE</v>
      </c>
      <c r="C422" s="36" t="str">
        <f>'DETALLE DE CONEXIONES'!BB422</f>
        <v>Saliente Local</v>
      </c>
      <c r="D422" s="36" t="str">
        <f>'DETALLE DE CONEXIONES'!E422</f>
        <v>999XXX3420</v>
      </c>
      <c r="E422" s="36">
        <f t="shared" si="18"/>
        <v>10</v>
      </c>
      <c r="F422" s="36">
        <f>IFERROR(LIMPIA('DETALLE DE CONEXIONES'!N422,1),0)</f>
        <v>1</v>
      </c>
      <c r="G422" s="36" t="str">
        <f>LEFT('DETALLE DE CONEXIONES'!BE422,3)</f>
        <v>NOF</v>
      </c>
      <c r="H422" s="36" t="str">
        <f>RIGHT('DETALLE DE CONEXIONES'!AK422,2)</f>
        <v/>
      </c>
      <c r="I422" s="36" t="str">
        <f>LEFT('DETALLE DE CONEXIONES'!AK422,3)</f>
        <v/>
      </c>
      <c r="J422" s="36" t="str">
        <f>LEFT('DETALLE DE CONEXIONES'!M422,3)</f>
        <v>0mi</v>
      </c>
      <c r="K422" s="36" t="str">
        <f>IF(LEN('DETALLE DE CONEXIONES'!M422)&lt;12,(RIGHT('DETALLE DE CONEXIONES'!M422,5)),(RIGHT('DETALLE DE CONEXIONES'!M422,6)))</f>
        <v>39seg.</v>
      </c>
      <c r="L422" s="36">
        <f>IF(C422="Saliente Local",(IFERROR((LIMPIA(J422,1)),0)),0)</f>
        <v>0</v>
      </c>
      <c r="M422" s="36">
        <f>IF(C422="Saliente Nacional",(IFERROR((LIMPIA(J422,1)),0)),0)</f>
        <v>0</v>
      </c>
      <c r="N422" s="36">
        <f>IF(C422="Saliente Internacional",(IFERROR((LIMPIA(J422,1)),0)),0)</f>
        <v>0</v>
      </c>
      <c r="O422" s="36">
        <f>IF(C422="Saliente Local",(IFERROR((LIMPIA(K422,1)),0)),0)</f>
        <v>39</v>
      </c>
      <c r="P422" s="36">
        <f>IF(C422="Saliente Nacional",(IFERROR((LIMPIA(K422,1)),0)),0)</f>
        <v>0</v>
      </c>
      <c r="Q422" s="36">
        <f>IF(C422="Saliente Internacional",(IFERROR((LIMPIA(K422,1)),0)),0)</f>
        <v>0</v>
      </c>
      <c r="R422" s="36">
        <f t="shared" si="19"/>
        <v>1</v>
      </c>
      <c r="S422" s="36">
        <f t="shared" si="20"/>
        <v>0</v>
      </c>
    </row>
    <row r="423" spans="1:19" x14ac:dyDescent="0.25">
      <c r="A423" s="101">
        <f>'DETALLE DE CONEXIONES'!P423</f>
        <v>0</v>
      </c>
      <c r="B423" s="36" t="str">
        <f>'DETALLE DE CONEXIONES'!I423</f>
        <v>SALIENTE</v>
      </c>
      <c r="C423" s="36" t="str">
        <f>'DETALLE DE CONEXIONES'!BB423</f>
        <v>Saliente Local</v>
      </c>
      <c r="D423" s="36" t="str">
        <f>'DETALLE DE CONEXIONES'!E423</f>
        <v>999XXX3420</v>
      </c>
      <c r="E423" s="36">
        <f t="shared" si="18"/>
        <v>10</v>
      </c>
      <c r="F423" s="36">
        <f>IFERROR(LIMPIA('DETALLE DE CONEXIONES'!N423,1),0)</f>
        <v>1</v>
      </c>
      <c r="G423" s="36" t="str">
        <f>LEFT('DETALLE DE CONEXIONES'!BE423,3)</f>
        <v>NOF</v>
      </c>
      <c r="H423" s="36" t="str">
        <f>RIGHT('DETALLE DE CONEXIONES'!AK423,2)</f>
        <v/>
      </c>
      <c r="I423" s="36" t="str">
        <f>LEFT('DETALLE DE CONEXIONES'!AK423,3)</f>
        <v/>
      </c>
      <c r="J423" s="36" t="str">
        <f>LEFT('DETALLE DE CONEXIONES'!M423,3)</f>
        <v>0mi</v>
      </c>
      <c r="K423" s="36" t="str">
        <f>IF(LEN('DETALLE DE CONEXIONES'!M423)&lt;12,(RIGHT('DETALLE DE CONEXIONES'!M423,5)),(RIGHT('DETALLE DE CONEXIONES'!M423,6)))</f>
        <v>50seg.</v>
      </c>
      <c r="L423" s="36">
        <f>IF(C423="Saliente Local",(IFERROR((LIMPIA(J423,1)),0)),0)</f>
        <v>0</v>
      </c>
      <c r="M423" s="36">
        <f>IF(C423="Saliente Nacional",(IFERROR((LIMPIA(J423,1)),0)),0)</f>
        <v>0</v>
      </c>
      <c r="N423" s="36">
        <f>IF(C423="Saliente Internacional",(IFERROR((LIMPIA(J423,1)),0)),0)</f>
        <v>0</v>
      </c>
      <c r="O423" s="36">
        <f>IF(C423="Saliente Local",(IFERROR((LIMPIA(K423,1)),0)),0)</f>
        <v>50</v>
      </c>
      <c r="P423" s="36">
        <f>IF(C423="Saliente Nacional",(IFERROR((LIMPIA(K423,1)),0)),0)</f>
        <v>0</v>
      </c>
      <c r="Q423" s="36">
        <f>IF(C423="Saliente Internacional",(IFERROR((LIMPIA(K423,1)),0)),0)</f>
        <v>0</v>
      </c>
      <c r="R423" s="36">
        <f t="shared" si="19"/>
        <v>1</v>
      </c>
      <c r="S423" s="36">
        <f t="shared" si="20"/>
        <v>0</v>
      </c>
    </row>
    <row r="424" spans="1:19" x14ac:dyDescent="0.25">
      <c r="A424" s="101">
        <f>'DETALLE DE CONEXIONES'!P424</f>
        <v>0</v>
      </c>
      <c r="B424" s="36" t="str">
        <f>'DETALLE DE CONEXIONES'!I424</f>
        <v>SALIENTE</v>
      </c>
      <c r="C424" s="36" t="str">
        <f>'DETALLE DE CONEXIONES'!BB424</f>
        <v>Saliente Local</v>
      </c>
      <c r="D424" s="36" t="str">
        <f>'DETALLE DE CONEXIONES'!E424</f>
        <v>999XXX3420</v>
      </c>
      <c r="E424" s="36">
        <f t="shared" si="18"/>
        <v>10</v>
      </c>
      <c r="F424" s="36">
        <f>IFERROR(LIMPIA('DETALLE DE CONEXIONES'!N424,1),0)</f>
        <v>1</v>
      </c>
      <c r="G424" s="36" t="str">
        <f>LEFT('DETALLE DE CONEXIONES'!BE424,3)</f>
        <v>NOF</v>
      </c>
      <c r="H424" s="36" t="str">
        <f>RIGHT('DETALLE DE CONEXIONES'!AK424,2)</f>
        <v/>
      </c>
      <c r="I424" s="36" t="str">
        <f>LEFT('DETALLE DE CONEXIONES'!AK424,3)</f>
        <v/>
      </c>
      <c r="J424" s="36" t="str">
        <f>LEFT('DETALLE DE CONEXIONES'!M424,3)</f>
        <v>0mi</v>
      </c>
      <c r="K424" s="36" t="str">
        <f>IF(LEN('DETALLE DE CONEXIONES'!M424)&lt;12,(RIGHT('DETALLE DE CONEXIONES'!M424,5)),(RIGHT('DETALLE DE CONEXIONES'!M424,6)))</f>
        <v>50seg.</v>
      </c>
      <c r="L424" s="36">
        <f>IF(C424="Saliente Local",(IFERROR((LIMPIA(J424,1)),0)),0)</f>
        <v>0</v>
      </c>
      <c r="M424" s="36">
        <f>IF(C424="Saliente Nacional",(IFERROR((LIMPIA(J424,1)),0)),0)</f>
        <v>0</v>
      </c>
      <c r="N424" s="36">
        <f>IF(C424="Saliente Internacional",(IFERROR((LIMPIA(J424,1)),0)),0)</f>
        <v>0</v>
      </c>
      <c r="O424" s="36">
        <f>IF(C424="Saliente Local",(IFERROR((LIMPIA(K424,1)),0)),0)</f>
        <v>50</v>
      </c>
      <c r="P424" s="36">
        <f>IF(C424="Saliente Nacional",(IFERROR((LIMPIA(K424,1)),0)),0)</f>
        <v>0</v>
      </c>
      <c r="Q424" s="36">
        <f>IF(C424="Saliente Internacional",(IFERROR((LIMPIA(K424,1)),0)),0)</f>
        <v>0</v>
      </c>
      <c r="R424" s="36">
        <f t="shared" si="19"/>
        <v>1</v>
      </c>
      <c r="S424" s="36">
        <f t="shared" si="20"/>
        <v>0</v>
      </c>
    </row>
    <row r="425" spans="1:19" x14ac:dyDescent="0.25">
      <c r="A425" s="101">
        <f>'DETALLE DE CONEXIONES'!P425</f>
        <v>0</v>
      </c>
      <c r="B425" s="36" t="str">
        <f>'DETALLE DE CONEXIONES'!I425</f>
        <v>SALIENTE</v>
      </c>
      <c r="C425" s="36" t="str">
        <f>'DETALLE DE CONEXIONES'!BB425</f>
        <v>Saliente Local</v>
      </c>
      <c r="D425" s="36" t="str">
        <f>'DETALLE DE CONEXIONES'!E425</f>
        <v>999XXX0328</v>
      </c>
      <c r="E425" s="36">
        <f t="shared" si="18"/>
        <v>10</v>
      </c>
      <c r="F425" s="36">
        <f>IFERROR(LIMPIA('DETALLE DE CONEXIONES'!N425,1),0)</f>
        <v>2</v>
      </c>
      <c r="G425" s="36" t="str">
        <f>LEFT('DETALLE DE CONEXIONES'!BE425,3)</f>
        <v>NOF</v>
      </c>
      <c r="H425" s="36" t="str">
        <f>RIGHT('DETALLE DE CONEXIONES'!AK425,2)</f>
        <v/>
      </c>
      <c r="I425" s="36" t="str">
        <f>LEFT('DETALLE DE CONEXIONES'!AK425,3)</f>
        <v/>
      </c>
      <c r="J425" s="36" t="str">
        <f>LEFT('DETALLE DE CONEXIONES'!M425,3)</f>
        <v>1mi</v>
      </c>
      <c r="K425" s="36" t="str">
        <f>IF(LEN('DETALLE DE CONEXIONES'!M425)&lt;12,(RIGHT('DETALLE DE CONEXIONES'!M425,5)),(RIGHT('DETALLE DE CONEXIONES'!M425,6)))</f>
        <v>12seg.</v>
      </c>
      <c r="L425" s="36">
        <f>IF(C425="Saliente Local",(IFERROR((LIMPIA(J425,1)),0)),0)</f>
        <v>1</v>
      </c>
      <c r="M425" s="36">
        <f>IF(C425="Saliente Nacional",(IFERROR((LIMPIA(J425,1)),0)),0)</f>
        <v>0</v>
      </c>
      <c r="N425" s="36">
        <f>IF(C425="Saliente Internacional",(IFERROR((LIMPIA(J425,1)),0)),0)</f>
        <v>0</v>
      </c>
      <c r="O425" s="36">
        <f>IF(C425="Saliente Local",(IFERROR((LIMPIA(K425,1)),0)),0)</f>
        <v>12</v>
      </c>
      <c r="P425" s="36">
        <f>IF(C425="Saliente Nacional",(IFERROR((LIMPIA(K425,1)),0)),0)</f>
        <v>0</v>
      </c>
      <c r="Q425" s="36">
        <f>IF(C425="Saliente Internacional",(IFERROR((LIMPIA(K425,1)),0)),0)</f>
        <v>0</v>
      </c>
      <c r="R425" s="36">
        <f t="shared" si="19"/>
        <v>2</v>
      </c>
      <c r="S425" s="36">
        <f t="shared" si="20"/>
        <v>0</v>
      </c>
    </row>
    <row r="426" spans="1:19" x14ac:dyDescent="0.25">
      <c r="A426" s="101">
        <f>'DETALLE DE CONEXIONES'!P426</f>
        <v>0</v>
      </c>
      <c r="B426" s="36" t="str">
        <f>'DETALLE DE CONEXIONES'!I426</f>
        <v>GPRS</v>
      </c>
      <c r="C426" s="36" t="str">
        <f>'DETALLE DE CONEXIONES'!BB426</f>
        <v>MENSAJERO</v>
      </c>
      <c r="D426" s="36" t="str">
        <f>'DETALLE DE CONEXIONES'!E426</f>
        <v>internet.itelcelXXXm-3G</v>
      </c>
      <c r="E426" s="36">
        <f t="shared" si="18"/>
        <v>23</v>
      </c>
      <c r="F426" s="36">
        <f>IFERROR(LIMPIA('DETALLE DE CONEXIONES'!N426,1),0)</f>
        <v>0</v>
      </c>
      <c r="G426" s="36" t="str">
        <f>LEFT('DETALLE DE CONEXIONES'!BE426,3)</f>
        <v/>
      </c>
      <c r="H426" s="36" t="str">
        <f>RIGHT('DETALLE DE CONEXIONES'!AK426,2)</f>
        <v>-0</v>
      </c>
      <c r="I426" s="36" t="str">
        <f>LEFT('DETALLE DE CONEXIONES'!AK426,3)</f>
        <v>MEN</v>
      </c>
      <c r="J426" s="36" t="str">
        <f>LEFT('DETALLE DE CONEXIONES'!M426,3)</f>
        <v>0mi</v>
      </c>
      <c r="K426" s="36" t="str">
        <f>IF(LEN('DETALLE DE CONEXIONES'!M426)&lt;12,(RIGHT('DETALLE DE CONEXIONES'!M426,5)),(RIGHT('DETALLE DE CONEXIONES'!M426,6)))</f>
        <v xml:space="preserve">min. </v>
      </c>
      <c r="L426" s="36">
        <f>IF(C426="Saliente Local",(IFERROR((LIMPIA(J426,1)),0)),0)</f>
        <v>0</v>
      </c>
      <c r="M426" s="36">
        <f>IF(C426="Saliente Nacional",(IFERROR((LIMPIA(J426,1)),0)),0)</f>
        <v>0</v>
      </c>
      <c r="N426" s="36">
        <f>IF(C426="Saliente Internacional",(IFERROR((LIMPIA(J426,1)),0)),0)</f>
        <v>0</v>
      </c>
      <c r="O426" s="36">
        <f>IF(C426="Saliente Local",(IFERROR((LIMPIA(K426,1)),0)),0)</f>
        <v>0</v>
      </c>
      <c r="P426" s="36">
        <f>IF(C426="Saliente Nacional",(IFERROR((LIMPIA(K426,1)),0)),0)</f>
        <v>0</v>
      </c>
      <c r="Q426" s="36">
        <f>IF(C426="Saliente Internacional",(IFERROR((LIMPIA(K426,1)),0)),0)</f>
        <v>0</v>
      </c>
      <c r="R426" s="36">
        <f t="shared" si="19"/>
        <v>0</v>
      </c>
      <c r="S426" s="36">
        <f t="shared" si="20"/>
        <v>0</v>
      </c>
    </row>
    <row r="427" spans="1:19" x14ac:dyDescent="0.25">
      <c r="A427" s="101">
        <f>'DETALLE DE CONEXIONES'!P427</f>
        <v>0</v>
      </c>
      <c r="B427" s="36" t="str">
        <f>'DETALLE DE CONEXIONES'!I427</f>
        <v>GPRS</v>
      </c>
      <c r="C427" s="36" t="str">
        <f>'DETALLE DE CONEXIONES'!BB427</f>
        <v>RS</v>
      </c>
      <c r="D427" s="36" t="str">
        <f>'DETALLE DE CONEXIONES'!E427</f>
        <v>internet.itelcel.coXXXGLTE</v>
      </c>
      <c r="E427" s="36">
        <f t="shared" si="18"/>
        <v>26</v>
      </c>
      <c r="F427" s="36">
        <f>IFERROR(LIMPIA('DETALLE DE CONEXIONES'!N427,1),0)</f>
        <v>0</v>
      </c>
      <c r="G427" s="36" t="str">
        <f>LEFT('DETALLE DE CONEXIONES'!BE427,3)</f>
        <v/>
      </c>
      <c r="H427" s="36" t="str">
        <f>RIGHT('DETALLE DE CONEXIONES'!AK427,2)</f>
        <v>-0</v>
      </c>
      <c r="I427" s="36" t="str">
        <f>LEFT('DETALLE DE CONEXIONES'!AK427,3)</f>
        <v>RS;</v>
      </c>
      <c r="J427" s="36" t="str">
        <f>LEFT('DETALLE DE CONEXIONES'!M427,3)</f>
        <v>0mi</v>
      </c>
      <c r="K427" s="36" t="str">
        <f>IF(LEN('DETALLE DE CONEXIONES'!M427)&lt;12,(RIGHT('DETALLE DE CONEXIONES'!M427,5)),(RIGHT('DETALLE DE CONEXIONES'!M427,6)))</f>
        <v xml:space="preserve">min. </v>
      </c>
      <c r="L427" s="36">
        <f>IF(C427="Saliente Local",(IFERROR((LIMPIA(J427,1)),0)),0)</f>
        <v>0</v>
      </c>
      <c r="M427" s="36">
        <f>IF(C427="Saliente Nacional",(IFERROR((LIMPIA(J427,1)),0)),0)</f>
        <v>0</v>
      </c>
      <c r="N427" s="36">
        <f>IF(C427="Saliente Internacional",(IFERROR((LIMPIA(J427,1)),0)),0)</f>
        <v>0</v>
      </c>
      <c r="O427" s="36">
        <f>IF(C427="Saliente Local",(IFERROR((LIMPIA(K427,1)),0)),0)</f>
        <v>0</v>
      </c>
      <c r="P427" s="36">
        <f>IF(C427="Saliente Nacional",(IFERROR((LIMPIA(K427,1)),0)),0)</f>
        <v>0</v>
      </c>
      <c r="Q427" s="36">
        <f>IF(C427="Saliente Internacional",(IFERROR((LIMPIA(K427,1)),0)),0)</f>
        <v>0</v>
      </c>
      <c r="R427" s="36">
        <f t="shared" si="19"/>
        <v>0</v>
      </c>
      <c r="S427" s="36">
        <f t="shared" si="20"/>
        <v>0</v>
      </c>
    </row>
    <row r="428" spans="1:19" x14ac:dyDescent="0.25">
      <c r="A428" s="101">
        <f>'DETALLE DE CONEXIONES'!P428</f>
        <v>0</v>
      </c>
      <c r="B428" s="36" t="str">
        <f>'DETALLE DE CONEXIONES'!I428</f>
        <v>SALIENTE</v>
      </c>
      <c r="C428" s="36" t="str">
        <f>'DETALLE DE CONEXIONES'!BB428</f>
        <v>Saliente Local</v>
      </c>
      <c r="D428" s="36" t="str">
        <f>'DETALLE DE CONEXIONES'!E428</f>
        <v>999XXX3420</v>
      </c>
      <c r="E428" s="36">
        <f t="shared" si="18"/>
        <v>10</v>
      </c>
      <c r="F428" s="36">
        <f>IFERROR(LIMPIA('DETALLE DE CONEXIONES'!N428,1),0)</f>
        <v>2</v>
      </c>
      <c r="G428" s="36" t="str">
        <f>LEFT('DETALLE DE CONEXIONES'!BE428,3)</f>
        <v>NOF</v>
      </c>
      <c r="H428" s="36" t="str">
        <f>RIGHT('DETALLE DE CONEXIONES'!AK428,2)</f>
        <v/>
      </c>
      <c r="I428" s="36" t="str">
        <f>LEFT('DETALLE DE CONEXIONES'!AK428,3)</f>
        <v/>
      </c>
      <c r="J428" s="36" t="str">
        <f>LEFT('DETALLE DE CONEXIONES'!M428,3)</f>
        <v>1mi</v>
      </c>
      <c r="K428" s="36" t="str">
        <f>IF(LEN('DETALLE DE CONEXIONES'!M428)&lt;12,(RIGHT('DETALLE DE CONEXIONES'!M428,5)),(RIGHT('DETALLE DE CONEXIONES'!M428,6)))</f>
        <v>52seg.</v>
      </c>
      <c r="L428" s="36">
        <f>IF(C428="Saliente Local",(IFERROR((LIMPIA(J428,1)),0)),0)</f>
        <v>1</v>
      </c>
      <c r="M428" s="36">
        <f>IF(C428="Saliente Nacional",(IFERROR((LIMPIA(J428,1)),0)),0)</f>
        <v>0</v>
      </c>
      <c r="N428" s="36">
        <f>IF(C428="Saliente Internacional",(IFERROR((LIMPIA(J428,1)),0)),0)</f>
        <v>0</v>
      </c>
      <c r="O428" s="36">
        <f>IF(C428="Saliente Local",(IFERROR((LIMPIA(K428,1)),0)),0)</f>
        <v>52</v>
      </c>
      <c r="P428" s="36">
        <f>IF(C428="Saliente Nacional",(IFERROR((LIMPIA(K428,1)),0)),0)</f>
        <v>0</v>
      </c>
      <c r="Q428" s="36">
        <f>IF(C428="Saliente Internacional",(IFERROR((LIMPIA(K428,1)),0)),0)</f>
        <v>0</v>
      </c>
      <c r="R428" s="36">
        <f t="shared" si="19"/>
        <v>2</v>
      </c>
      <c r="S428" s="36">
        <f t="shared" si="20"/>
        <v>0</v>
      </c>
    </row>
    <row r="429" spans="1:19" x14ac:dyDescent="0.25">
      <c r="A429" s="101">
        <f>'DETALLE DE CONEXIONES'!P429</f>
        <v>0</v>
      </c>
      <c r="B429" s="36" t="str">
        <f>'DETALLE DE CONEXIONES'!I429</f>
        <v>GPRS</v>
      </c>
      <c r="C429" s="36" t="str">
        <f>'DETALLE DE CONEXIONES'!BB429</f>
        <v>RS</v>
      </c>
      <c r="D429" s="36" t="str">
        <f>'DETALLE DE CONEXIONES'!E429</f>
        <v>internet.itelcel.coXXXGLTE</v>
      </c>
      <c r="E429" s="36">
        <f t="shared" si="18"/>
        <v>26</v>
      </c>
      <c r="F429" s="36">
        <f>IFERROR(LIMPIA('DETALLE DE CONEXIONES'!N429,1),0)</f>
        <v>0</v>
      </c>
      <c r="G429" s="36" t="str">
        <f>LEFT('DETALLE DE CONEXIONES'!BE429,3)</f>
        <v/>
      </c>
      <c r="H429" s="36" t="str">
        <f>RIGHT('DETALLE DE CONEXIONES'!AK429,2)</f>
        <v>-1</v>
      </c>
      <c r="I429" s="36" t="str">
        <f>LEFT('DETALLE DE CONEXIONES'!AK429,3)</f>
        <v>RS;</v>
      </c>
      <c r="J429" s="36" t="str">
        <f>LEFT('DETALLE DE CONEXIONES'!M429,3)</f>
        <v>0mi</v>
      </c>
      <c r="K429" s="36" t="str">
        <f>IF(LEN('DETALLE DE CONEXIONES'!M429)&lt;12,(RIGHT('DETALLE DE CONEXIONES'!M429,5)),(RIGHT('DETALLE DE CONEXIONES'!M429,6)))</f>
        <v xml:space="preserve">min. </v>
      </c>
      <c r="L429" s="36">
        <f>IF(C429="Saliente Local",(IFERROR((LIMPIA(J429,1)),0)),0)</f>
        <v>0</v>
      </c>
      <c r="M429" s="36">
        <f>IF(C429="Saliente Nacional",(IFERROR((LIMPIA(J429,1)),0)),0)</f>
        <v>0</v>
      </c>
      <c r="N429" s="36">
        <f>IF(C429="Saliente Internacional",(IFERROR((LIMPIA(J429,1)),0)),0)</f>
        <v>0</v>
      </c>
      <c r="O429" s="36">
        <f>IF(C429="Saliente Local",(IFERROR((LIMPIA(K429,1)),0)),0)</f>
        <v>0</v>
      </c>
      <c r="P429" s="36">
        <f>IF(C429="Saliente Nacional",(IFERROR((LIMPIA(K429,1)),0)),0)</f>
        <v>0</v>
      </c>
      <c r="Q429" s="36">
        <f>IF(C429="Saliente Internacional",(IFERROR((LIMPIA(K429,1)),0)),0)</f>
        <v>0</v>
      </c>
      <c r="R429" s="36">
        <f t="shared" si="19"/>
        <v>0</v>
      </c>
      <c r="S429" s="36">
        <f t="shared" si="20"/>
        <v>0</v>
      </c>
    </row>
    <row r="430" spans="1:19" x14ac:dyDescent="0.25">
      <c r="A430" s="101">
        <f>'DETALLE DE CONEXIONES'!P430</f>
        <v>0</v>
      </c>
      <c r="B430" s="36" t="str">
        <f>'DETALLE DE CONEXIONES'!I430</f>
        <v>GPRS</v>
      </c>
      <c r="C430" s="36" t="str">
        <f>'DETALLE DE CONEXIONES'!BB430</f>
        <v>MENSAJERO</v>
      </c>
      <c r="D430" s="36" t="str">
        <f>'DETALLE DE CONEXIONES'!E430</f>
        <v>internet.itelcel.coXXXGLTE</v>
      </c>
      <c r="E430" s="36">
        <f t="shared" si="18"/>
        <v>26</v>
      </c>
      <c r="F430" s="36">
        <f>IFERROR(LIMPIA('DETALLE DE CONEXIONES'!N430,1),0)</f>
        <v>0</v>
      </c>
      <c r="G430" s="36" t="str">
        <f>LEFT('DETALLE DE CONEXIONES'!BE430,3)</f>
        <v/>
      </c>
      <c r="H430" s="36" t="str">
        <f>RIGHT('DETALLE DE CONEXIONES'!AK430,2)</f>
        <v>-1</v>
      </c>
      <c r="I430" s="36" t="str">
        <f>LEFT('DETALLE DE CONEXIONES'!AK430,3)</f>
        <v>MEN</v>
      </c>
      <c r="J430" s="36" t="str">
        <f>LEFT('DETALLE DE CONEXIONES'!M430,3)</f>
        <v>0mi</v>
      </c>
      <c r="K430" s="36" t="str">
        <f>IF(LEN('DETALLE DE CONEXIONES'!M430)&lt;12,(RIGHT('DETALLE DE CONEXIONES'!M430,5)),(RIGHT('DETALLE DE CONEXIONES'!M430,6)))</f>
        <v xml:space="preserve">min. </v>
      </c>
      <c r="L430" s="36">
        <f>IF(C430="Saliente Local",(IFERROR((LIMPIA(J430,1)),0)),0)</f>
        <v>0</v>
      </c>
      <c r="M430" s="36">
        <f>IF(C430="Saliente Nacional",(IFERROR((LIMPIA(J430,1)),0)),0)</f>
        <v>0</v>
      </c>
      <c r="N430" s="36">
        <f>IF(C430="Saliente Internacional",(IFERROR((LIMPIA(J430,1)),0)),0)</f>
        <v>0</v>
      </c>
      <c r="O430" s="36">
        <f>IF(C430="Saliente Local",(IFERROR((LIMPIA(K430,1)),0)),0)</f>
        <v>0</v>
      </c>
      <c r="P430" s="36">
        <f>IF(C430="Saliente Nacional",(IFERROR((LIMPIA(K430,1)),0)),0)</f>
        <v>0</v>
      </c>
      <c r="Q430" s="36">
        <f>IF(C430="Saliente Internacional",(IFERROR((LIMPIA(K430,1)),0)),0)</f>
        <v>0</v>
      </c>
      <c r="R430" s="36">
        <f t="shared" si="19"/>
        <v>0</v>
      </c>
      <c r="S430" s="36">
        <f t="shared" si="20"/>
        <v>0</v>
      </c>
    </row>
    <row r="431" spans="1:19" x14ac:dyDescent="0.25">
      <c r="A431" s="101">
        <f>'DETALLE DE CONEXIONES'!P431</f>
        <v>0</v>
      </c>
      <c r="B431" s="36" t="str">
        <f>'DETALLE DE CONEXIONES'!I431</f>
        <v>TRANSFERENCIA</v>
      </c>
      <c r="C431" s="36" t="str">
        <f>'DETALLE DE CONEXIONES'!BB431</f>
        <v>Desvio Nacional</v>
      </c>
      <c r="D431" s="36" t="str">
        <f>'DETALLE DE CONEXIONES'!E431</f>
        <v>999XXX1600</v>
      </c>
      <c r="E431" s="36">
        <f t="shared" si="18"/>
        <v>10</v>
      </c>
      <c r="F431" s="36">
        <f>IFERROR(LIMPIA('DETALLE DE CONEXIONES'!N431,1),0)</f>
        <v>1</v>
      </c>
      <c r="G431" s="36" t="str">
        <f>LEFT('DETALLE DE CONEXIONES'!BE431,3)</f>
        <v>SIU</v>
      </c>
      <c r="H431" s="36" t="str">
        <f>RIGHT('DETALLE DE CONEXIONES'!AK431,2)</f>
        <v/>
      </c>
      <c r="I431" s="36" t="str">
        <f>LEFT('DETALLE DE CONEXIONES'!AK431,3)</f>
        <v/>
      </c>
      <c r="J431" s="36" t="str">
        <f>LEFT('DETALLE DE CONEXIONES'!M431,3)</f>
        <v>0mi</v>
      </c>
      <c r="K431" s="36" t="str">
        <f>IF(LEN('DETALLE DE CONEXIONES'!M431)&lt;12,(RIGHT('DETALLE DE CONEXIONES'!M431,5)),(RIGHT('DETALLE DE CONEXIONES'!M431,6)))</f>
        <v>5seg.</v>
      </c>
      <c r="L431" s="36">
        <f>IF(C431="Saliente Local",(IFERROR((LIMPIA(J431,1)),0)),0)</f>
        <v>0</v>
      </c>
      <c r="M431" s="36">
        <f>IF(C431="Saliente Nacional",(IFERROR((LIMPIA(J431,1)),0)),0)</f>
        <v>0</v>
      </c>
      <c r="N431" s="36">
        <f>IF(C431="Saliente Internacional",(IFERROR((LIMPIA(J431,1)),0)),0)</f>
        <v>0</v>
      </c>
      <c r="O431" s="36">
        <f>IF(C431="Saliente Local",(IFERROR((LIMPIA(K431,1)),0)),0)</f>
        <v>0</v>
      </c>
      <c r="P431" s="36">
        <f>IF(C431="Saliente Nacional",(IFERROR((LIMPIA(K431,1)),0)),0)</f>
        <v>0</v>
      </c>
      <c r="Q431" s="36">
        <f>IF(C431="Saliente Internacional",(IFERROR((LIMPIA(K431,1)),0)),0)</f>
        <v>0</v>
      </c>
      <c r="R431" s="36">
        <f t="shared" si="19"/>
        <v>0</v>
      </c>
      <c r="S431" s="36">
        <f t="shared" si="20"/>
        <v>0</v>
      </c>
    </row>
    <row r="432" spans="1:19" x14ac:dyDescent="0.25">
      <c r="A432" s="101">
        <f>'DETALLE DE CONEXIONES'!P432</f>
        <v>0</v>
      </c>
      <c r="B432" s="36" t="str">
        <f>'DETALLE DE CONEXIONES'!I432</f>
        <v>GPRS</v>
      </c>
      <c r="C432" s="36" t="str">
        <f>'DETALLE DE CONEXIONES'!BB432</f>
        <v>MENSAJERO</v>
      </c>
      <c r="D432" s="36" t="str">
        <f>'DETALLE DE CONEXIONES'!E432</f>
        <v>internet.itelcelXXXm-3G</v>
      </c>
      <c r="E432" s="36">
        <f t="shared" si="18"/>
        <v>23</v>
      </c>
      <c r="F432" s="36">
        <f>IFERROR(LIMPIA('DETALLE DE CONEXIONES'!N432,1),0)</f>
        <v>0</v>
      </c>
      <c r="G432" s="36" t="str">
        <f>LEFT('DETALLE DE CONEXIONES'!BE432,3)</f>
        <v/>
      </c>
      <c r="H432" s="36" t="str">
        <f>RIGHT('DETALLE DE CONEXIONES'!AK432,2)</f>
        <v>-1</v>
      </c>
      <c r="I432" s="36" t="str">
        <f>LEFT('DETALLE DE CONEXIONES'!AK432,3)</f>
        <v>MEN</v>
      </c>
      <c r="J432" s="36" t="str">
        <f>LEFT('DETALLE DE CONEXIONES'!M432,3)</f>
        <v>0mi</v>
      </c>
      <c r="K432" s="36" t="str">
        <f>IF(LEN('DETALLE DE CONEXIONES'!M432)&lt;12,(RIGHT('DETALLE DE CONEXIONES'!M432,5)),(RIGHT('DETALLE DE CONEXIONES'!M432,6)))</f>
        <v xml:space="preserve">min. </v>
      </c>
      <c r="L432" s="36">
        <f>IF(C432="Saliente Local",(IFERROR((LIMPIA(J432,1)),0)),0)</f>
        <v>0</v>
      </c>
      <c r="M432" s="36">
        <f>IF(C432="Saliente Nacional",(IFERROR((LIMPIA(J432,1)),0)),0)</f>
        <v>0</v>
      </c>
      <c r="N432" s="36">
        <f>IF(C432="Saliente Internacional",(IFERROR((LIMPIA(J432,1)),0)),0)</f>
        <v>0</v>
      </c>
      <c r="O432" s="36">
        <f>IF(C432="Saliente Local",(IFERROR((LIMPIA(K432,1)),0)),0)</f>
        <v>0</v>
      </c>
      <c r="P432" s="36">
        <f>IF(C432="Saliente Nacional",(IFERROR((LIMPIA(K432,1)),0)),0)</f>
        <v>0</v>
      </c>
      <c r="Q432" s="36">
        <f>IF(C432="Saliente Internacional",(IFERROR((LIMPIA(K432,1)),0)),0)</f>
        <v>0</v>
      </c>
      <c r="R432" s="36">
        <f t="shared" si="19"/>
        <v>0</v>
      </c>
      <c r="S432" s="36">
        <f t="shared" si="20"/>
        <v>0</v>
      </c>
    </row>
    <row r="433" spans="1:19" x14ac:dyDescent="0.25">
      <c r="A433" s="101">
        <f>'DETALLE DE CONEXIONES'!P433</f>
        <v>0</v>
      </c>
      <c r="B433" s="36" t="str">
        <f>'DETALLE DE CONEXIONES'!I433</f>
        <v>GPRS</v>
      </c>
      <c r="C433" s="36" t="str">
        <f>'DETALLE DE CONEXIONES'!BB433</f>
        <v>RS</v>
      </c>
      <c r="D433" s="36" t="str">
        <f>'DETALLE DE CONEXIONES'!E433</f>
        <v>internet.itelcelXXXm-3G</v>
      </c>
      <c r="E433" s="36">
        <f t="shared" si="18"/>
        <v>23</v>
      </c>
      <c r="F433" s="36">
        <f>IFERROR(LIMPIA('DETALLE DE CONEXIONES'!N433,1),0)</f>
        <v>0</v>
      </c>
      <c r="G433" s="36" t="str">
        <f>LEFT('DETALLE DE CONEXIONES'!BE433,3)</f>
        <v/>
      </c>
      <c r="H433" s="36" t="str">
        <f>RIGHT('DETALLE DE CONEXIONES'!AK433,2)</f>
        <v>-1</v>
      </c>
      <c r="I433" s="36" t="str">
        <f>LEFT('DETALLE DE CONEXIONES'!AK433,3)</f>
        <v>RS;</v>
      </c>
      <c r="J433" s="36" t="str">
        <f>LEFT('DETALLE DE CONEXIONES'!M433,3)</f>
        <v>0mi</v>
      </c>
      <c r="K433" s="36" t="str">
        <f>IF(LEN('DETALLE DE CONEXIONES'!M433)&lt;12,(RIGHT('DETALLE DE CONEXIONES'!M433,5)),(RIGHT('DETALLE DE CONEXIONES'!M433,6)))</f>
        <v xml:space="preserve">min. </v>
      </c>
      <c r="L433" s="36">
        <f>IF(C433="Saliente Local",(IFERROR((LIMPIA(J433,1)),0)),0)</f>
        <v>0</v>
      </c>
      <c r="M433" s="36">
        <f>IF(C433="Saliente Nacional",(IFERROR((LIMPIA(J433,1)),0)),0)</f>
        <v>0</v>
      </c>
      <c r="N433" s="36">
        <f>IF(C433="Saliente Internacional",(IFERROR((LIMPIA(J433,1)),0)),0)</f>
        <v>0</v>
      </c>
      <c r="O433" s="36">
        <f>IF(C433="Saliente Local",(IFERROR((LIMPIA(K433,1)),0)),0)</f>
        <v>0</v>
      </c>
      <c r="P433" s="36">
        <f>IF(C433="Saliente Nacional",(IFERROR((LIMPIA(K433,1)),0)),0)</f>
        <v>0</v>
      </c>
      <c r="Q433" s="36">
        <f>IF(C433="Saliente Internacional",(IFERROR((LIMPIA(K433,1)),0)),0)</f>
        <v>0</v>
      </c>
      <c r="R433" s="36">
        <f t="shared" si="19"/>
        <v>0</v>
      </c>
      <c r="S433" s="36">
        <f t="shared" si="20"/>
        <v>0</v>
      </c>
    </row>
    <row r="434" spans="1:19" x14ac:dyDescent="0.25">
      <c r="A434" s="101">
        <f>'DETALLE DE CONEXIONES'!P434</f>
        <v>0</v>
      </c>
      <c r="B434" s="36" t="str">
        <f>'DETALLE DE CONEXIONES'!I434</f>
        <v>SALIENTE</v>
      </c>
      <c r="C434" s="36" t="str">
        <f>'DETALLE DE CONEXIONES'!BB434</f>
        <v>Saliente Local</v>
      </c>
      <c r="D434" s="36" t="str">
        <f>'DETALLE DE CONEXIONES'!E434</f>
        <v>999XXX8450</v>
      </c>
      <c r="E434" s="36">
        <f t="shared" si="18"/>
        <v>10</v>
      </c>
      <c r="F434" s="36">
        <f>IFERROR(LIMPIA('DETALLE DE CONEXIONES'!N434,1),0)</f>
        <v>2</v>
      </c>
      <c r="G434" s="36" t="str">
        <f>LEFT('DETALLE DE CONEXIONES'!BE434,3)</f>
        <v>NOF</v>
      </c>
      <c r="H434" s="36" t="str">
        <f>RIGHT('DETALLE DE CONEXIONES'!AK434,2)</f>
        <v/>
      </c>
      <c r="I434" s="36" t="str">
        <f>LEFT('DETALLE DE CONEXIONES'!AK434,3)</f>
        <v/>
      </c>
      <c r="J434" s="36" t="str">
        <f>LEFT('DETALLE DE CONEXIONES'!M434,3)</f>
        <v>1mi</v>
      </c>
      <c r="K434" s="36" t="str">
        <f>IF(LEN('DETALLE DE CONEXIONES'!M434)&lt;12,(RIGHT('DETALLE DE CONEXIONES'!M434,5)),(RIGHT('DETALLE DE CONEXIONES'!M434,6)))</f>
        <v>43seg.</v>
      </c>
      <c r="L434" s="36">
        <f>IF(C434="Saliente Local",(IFERROR((LIMPIA(J434,1)),0)),0)</f>
        <v>1</v>
      </c>
      <c r="M434" s="36">
        <f>IF(C434="Saliente Nacional",(IFERROR((LIMPIA(J434,1)),0)),0)</f>
        <v>0</v>
      </c>
      <c r="N434" s="36">
        <f>IF(C434="Saliente Internacional",(IFERROR((LIMPIA(J434,1)),0)),0)</f>
        <v>0</v>
      </c>
      <c r="O434" s="36">
        <f>IF(C434="Saliente Local",(IFERROR((LIMPIA(K434,1)),0)),0)</f>
        <v>43</v>
      </c>
      <c r="P434" s="36">
        <f>IF(C434="Saliente Nacional",(IFERROR((LIMPIA(K434,1)),0)),0)</f>
        <v>0</v>
      </c>
      <c r="Q434" s="36">
        <f>IF(C434="Saliente Internacional",(IFERROR((LIMPIA(K434,1)),0)),0)</f>
        <v>0</v>
      </c>
      <c r="R434" s="36">
        <f t="shared" si="19"/>
        <v>2</v>
      </c>
      <c r="S434" s="36">
        <f t="shared" si="20"/>
        <v>0</v>
      </c>
    </row>
    <row r="435" spans="1:19" x14ac:dyDescent="0.25">
      <c r="A435" s="101">
        <f>'DETALLE DE CONEXIONES'!P435</f>
        <v>0</v>
      </c>
      <c r="B435" s="36" t="str">
        <f>'DETALLE DE CONEXIONES'!I435</f>
        <v>SALIENTE</v>
      </c>
      <c r="C435" s="36" t="str">
        <f>'DETALLE DE CONEXIONES'!BB435</f>
        <v>Saliente Local</v>
      </c>
      <c r="D435" s="36" t="str">
        <f>'DETALLE DE CONEXIONES'!E435</f>
        <v>999XXX7514</v>
      </c>
      <c r="E435" s="36">
        <f t="shared" si="18"/>
        <v>10</v>
      </c>
      <c r="F435" s="36">
        <f>IFERROR(LIMPIA('DETALLE DE CONEXIONES'!N435,1),0)</f>
        <v>1</v>
      </c>
      <c r="G435" s="36" t="str">
        <f>LEFT('DETALLE DE CONEXIONES'!BE435,3)</f>
        <v>NOF</v>
      </c>
      <c r="H435" s="36" t="str">
        <f>RIGHT('DETALLE DE CONEXIONES'!AK435,2)</f>
        <v/>
      </c>
      <c r="I435" s="36" t="str">
        <f>LEFT('DETALLE DE CONEXIONES'!AK435,3)</f>
        <v/>
      </c>
      <c r="J435" s="36" t="str">
        <f>LEFT('DETALLE DE CONEXIONES'!M435,3)</f>
        <v>0mi</v>
      </c>
      <c r="K435" s="36" t="str">
        <f>IF(LEN('DETALLE DE CONEXIONES'!M435)&lt;12,(RIGHT('DETALLE DE CONEXIONES'!M435,5)),(RIGHT('DETALLE DE CONEXIONES'!M435,6)))</f>
        <v>21seg.</v>
      </c>
      <c r="L435" s="36">
        <f>IF(C435="Saliente Local",(IFERROR((LIMPIA(J435,1)),0)),0)</f>
        <v>0</v>
      </c>
      <c r="M435" s="36">
        <f>IF(C435="Saliente Nacional",(IFERROR((LIMPIA(J435,1)),0)),0)</f>
        <v>0</v>
      </c>
      <c r="N435" s="36">
        <f>IF(C435="Saliente Internacional",(IFERROR((LIMPIA(J435,1)),0)),0)</f>
        <v>0</v>
      </c>
      <c r="O435" s="36">
        <f>IF(C435="Saliente Local",(IFERROR((LIMPIA(K435,1)),0)),0)</f>
        <v>21</v>
      </c>
      <c r="P435" s="36">
        <f>IF(C435="Saliente Nacional",(IFERROR((LIMPIA(K435,1)),0)),0)</f>
        <v>0</v>
      </c>
      <c r="Q435" s="36">
        <f>IF(C435="Saliente Internacional",(IFERROR((LIMPIA(K435,1)),0)),0)</f>
        <v>0</v>
      </c>
      <c r="R435" s="36">
        <f t="shared" si="19"/>
        <v>1</v>
      </c>
      <c r="S435" s="36">
        <f t="shared" si="20"/>
        <v>0</v>
      </c>
    </row>
    <row r="436" spans="1:19" x14ac:dyDescent="0.25">
      <c r="A436" s="101">
        <f>'DETALLE DE CONEXIONES'!P436</f>
        <v>0</v>
      </c>
      <c r="B436" s="36" t="str">
        <f>'DETALLE DE CONEXIONES'!I436</f>
        <v>ENTRANTE</v>
      </c>
      <c r="C436" s="36" t="str">
        <f>'DETALLE DE CONEXIONES'!BB436</f>
        <v>Entrante Local</v>
      </c>
      <c r="D436" s="36" t="str">
        <f>'DETALLE DE CONEXIONES'!E436</f>
        <v>999XXX1600</v>
      </c>
      <c r="E436" s="36">
        <f t="shared" si="18"/>
        <v>10</v>
      </c>
      <c r="F436" s="36">
        <f>IFERROR(LIMPIA('DETALLE DE CONEXIONES'!N436,1),0)</f>
        <v>5</v>
      </c>
      <c r="G436" s="36" t="str">
        <f>LEFT('DETALLE DE CONEXIONES'!BE436,3)</f>
        <v>NOF</v>
      </c>
      <c r="H436" s="36" t="str">
        <f>RIGHT('DETALLE DE CONEXIONES'!AK436,2)</f>
        <v/>
      </c>
      <c r="I436" s="36" t="str">
        <f>LEFT('DETALLE DE CONEXIONES'!AK436,3)</f>
        <v/>
      </c>
      <c r="J436" s="36" t="str">
        <f>LEFT('DETALLE DE CONEXIONES'!M436,3)</f>
        <v>4mi</v>
      </c>
      <c r="K436" s="36" t="str">
        <f>IF(LEN('DETALLE DE CONEXIONES'!M436)&lt;12,(RIGHT('DETALLE DE CONEXIONES'!M436,5)),(RIGHT('DETALLE DE CONEXIONES'!M436,6)))</f>
        <v>14seg.</v>
      </c>
      <c r="L436" s="36">
        <f>IF(C436="Saliente Local",(IFERROR((LIMPIA(J436,1)),0)),0)</f>
        <v>0</v>
      </c>
      <c r="M436" s="36">
        <f>IF(C436="Saliente Nacional",(IFERROR((LIMPIA(J436,1)),0)),0)</f>
        <v>0</v>
      </c>
      <c r="N436" s="36">
        <f>IF(C436="Saliente Internacional",(IFERROR((LIMPIA(J436,1)),0)),0)</f>
        <v>0</v>
      </c>
      <c r="O436" s="36">
        <f>IF(C436="Saliente Local",(IFERROR((LIMPIA(K436,1)),0)),0)</f>
        <v>0</v>
      </c>
      <c r="P436" s="36">
        <f>IF(C436="Saliente Nacional",(IFERROR((LIMPIA(K436,1)),0)),0)</f>
        <v>0</v>
      </c>
      <c r="Q436" s="36">
        <f>IF(C436="Saliente Internacional",(IFERROR((LIMPIA(K436,1)),0)),0)</f>
        <v>0</v>
      </c>
      <c r="R436" s="36">
        <f t="shared" si="19"/>
        <v>0</v>
      </c>
      <c r="S436" s="36">
        <f t="shared" si="20"/>
        <v>0</v>
      </c>
    </row>
    <row r="437" spans="1:19" x14ac:dyDescent="0.25">
      <c r="A437" s="101">
        <f>'DETALLE DE CONEXIONES'!P437</f>
        <v>0</v>
      </c>
      <c r="B437" s="36" t="str">
        <f>'DETALLE DE CONEXIONES'!I437</f>
        <v>GPRS</v>
      </c>
      <c r="C437" s="36" t="str">
        <f>'DETALLE DE CONEXIONES'!BB437</f>
        <v>MENSAJERO</v>
      </c>
      <c r="D437" s="36" t="str">
        <f>'DETALLE DE CONEXIONES'!E437</f>
        <v>internet.itelcel.coXXXGLTE</v>
      </c>
      <c r="E437" s="36">
        <f t="shared" si="18"/>
        <v>26</v>
      </c>
      <c r="F437" s="36">
        <f>IFERROR(LIMPIA('DETALLE DE CONEXIONES'!N437,1),0)</f>
        <v>0</v>
      </c>
      <c r="G437" s="36" t="str">
        <f>LEFT('DETALLE DE CONEXIONES'!BE437,3)</f>
        <v/>
      </c>
      <c r="H437" s="36" t="str">
        <f>RIGHT('DETALLE DE CONEXIONES'!AK437,2)</f>
        <v>-1</v>
      </c>
      <c r="I437" s="36" t="str">
        <f>LEFT('DETALLE DE CONEXIONES'!AK437,3)</f>
        <v>MEN</v>
      </c>
      <c r="J437" s="36" t="str">
        <f>LEFT('DETALLE DE CONEXIONES'!M437,3)</f>
        <v>0mi</v>
      </c>
      <c r="K437" s="36" t="str">
        <f>IF(LEN('DETALLE DE CONEXIONES'!M437)&lt;12,(RIGHT('DETALLE DE CONEXIONES'!M437,5)),(RIGHT('DETALLE DE CONEXIONES'!M437,6)))</f>
        <v xml:space="preserve">min. </v>
      </c>
      <c r="L437" s="36">
        <f>IF(C437="Saliente Local",(IFERROR((LIMPIA(J437,1)),0)),0)</f>
        <v>0</v>
      </c>
      <c r="M437" s="36">
        <f>IF(C437="Saliente Nacional",(IFERROR((LIMPIA(J437,1)),0)),0)</f>
        <v>0</v>
      </c>
      <c r="N437" s="36">
        <f>IF(C437="Saliente Internacional",(IFERROR((LIMPIA(J437,1)),0)),0)</f>
        <v>0</v>
      </c>
      <c r="O437" s="36">
        <f>IF(C437="Saliente Local",(IFERROR((LIMPIA(K437,1)),0)),0)</f>
        <v>0</v>
      </c>
      <c r="P437" s="36">
        <f>IF(C437="Saliente Nacional",(IFERROR((LIMPIA(K437,1)),0)),0)</f>
        <v>0</v>
      </c>
      <c r="Q437" s="36">
        <f>IF(C437="Saliente Internacional",(IFERROR((LIMPIA(K437,1)),0)),0)</f>
        <v>0</v>
      </c>
      <c r="R437" s="36">
        <f t="shared" si="19"/>
        <v>0</v>
      </c>
      <c r="S437" s="36">
        <f t="shared" si="20"/>
        <v>0</v>
      </c>
    </row>
    <row r="438" spans="1:19" x14ac:dyDescent="0.25">
      <c r="A438" s="101">
        <f>'DETALLE DE CONEXIONES'!P438</f>
        <v>0</v>
      </c>
      <c r="B438" s="36" t="str">
        <f>'DETALLE DE CONEXIONES'!I438</f>
        <v>GPRS</v>
      </c>
      <c r="C438" s="36" t="str">
        <f>'DETALLE DE CONEXIONES'!BB438</f>
        <v>RS</v>
      </c>
      <c r="D438" s="36" t="str">
        <f>'DETALLE DE CONEXIONES'!E438</f>
        <v>internet.itelcel.coXXXGLTE</v>
      </c>
      <c r="E438" s="36">
        <f t="shared" si="18"/>
        <v>26</v>
      </c>
      <c r="F438" s="36">
        <f>IFERROR(LIMPIA('DETALLE DE CONEXIONES'!N438,1),0)</f>
        <v>0</v>
      </c>
      <c r="G438" s="36" t="str">
        <f>LEFT('DETALLE DE CONEXIONES'!BE438,3)</f>
        <v/>
      </c>
      <c r="H438" s="36" t="str">
        <f>RIGHT('DETALLE DE CONEXIONES'!AK438,2)</f>
        <v>-1</v>
      </c>
      <c r="I438" s="36" t="str">
        <f>LEFT('DETALLE DE CONEXIONES'!AK438,3)</f>
        <v>RS;</v>
      </c>
      <c r="J438" s="36" t="str">
        <f>LEFT('DETALLE DE CONEXIONES'!M438,3)</f>
        <v>0mi</v>
      </c>
      <c r="K438" s="36" t="str">
        <f>IF(LEN('DETALLE DE CONEXIONES'!M438)&lt;12,(RIGHT('DETALLE DE CONEXIONES'!M438,5)),(RIGHT('DETALLE DE CONEXIONES'!M438,6)))</f>
        <v xml:space="preserve">min. </v>
      </c>
      <c r="L438" s="36">
        <f>IF(C438="Saliente Local",(IFERROR((LIMPIA(J438,1)),0)),0)</f>
        <v>0</v>
      </c>
      <c r="M438" s="36">
        <f>IF(C438="Saliente Nacional",(IFERROR((LIMPIA(J438,1)),0)),0)</f>
        <v>0</v>
      </c>
      <c r="N438" s="36">
        <f>IF(C438="Saliente Internacional",(IFERROR((LIMPIA(J438,1)),0)),0)</f>
        <v>0</v>
      </c>
      <c r="O438" s="36">
        <f>IF(C438="Saliente Local",(IFERROR((LIMPIA(K438,1)),0)),0)</f>
        <v>0</v>
      </c>
      <c r="P438" s="36">
        <f>IF(C438="Saliente Nacional",(IFERROR((LIMPIA(K438,1)),0)),0)</f>
        <v>0</v>
      </c>
      <c r="Q438" s="36">
        <f>IF(C438="Saliente Internacional",(IFERROR((LIMPIA(K438,1)),0)),0)</f>
        <v>0</v>
      </c>
      <c r="R438" s="36">
        <f t="shared" si="19"/>
        <v>0</v>
      </c>
      <c r="S438" s="36">
        <f t="shared" si="20"/>
        <v>0</v>
      </c>
    </row>
    <row r="439" spans="1:19" x14ac:dyDescent="0.25">
      <c r="A439" s="101">
        <f>'DETALLE DE CONEXIONES'!P439</f>
        <v>0</v>
      </c>
      <c r="B439" s="36" t="str">
        <f>'DETALLE DE CONEXIONES'!I439</f>
        <v>GPRS</v>
      </c>
      <c r="C439" s="36" t="str">
        <f>'DETALLE DE CONEXIONES'!BB439</f>
        <v>MENSAJERO</v>
      </c>
      <c r="D439" s="36" t="str">
        <f>'DETALLE DE CONEXIONES'!E439</f>
        <v>internet.itelcel.coXXXGLTE</v>
      </c>
      <c r="E439" s="36">
        <f t="shared" si="18"/>
        <v>26</v>
      </c>
      <c r="F439" s="36">
        <f>IFERROR(LIMPIA('DETALLE DE CONEXIONES'!N439,1),0)</f>
        <v>0</v>
      </c>
      <c r="G439" s="36" t="str">
        <f>LEFT('DETALLE DE CONEXIONES'!BE439,3)</f>
        <v/>
      </c>
      <c r="H439" s="36" t="str">
        <f>RIGHT('DETALLE DE CONEXIONES'!AK439,2)</f>
        <v>-1</v>
      </c>
      <c r="I439" s="36" t="str">
        <f>LEFT('DETALLE DE CONEXIONES'!AK439,3)</f>
        <v>MEN</v>
      </c>
      <c r="J439" s="36" t="str">
        <f>LEFT('DETALLE DE CONEXIONES'!M439,3)</f>
        <v>0mi</v>
      </c>
      <c r="K439" s="36" t="str">
        <f>IF(LEN('DETALLE DE CONEXIONES'!M439)&lt;12,(RIGHT('DETALLE DE CONEXIONES'!M439,5)),(RIGHT('DETALLE DE CONEXIONES'!M439,6)))</f>
        <v xml:space="preserve">min. </v>
      </c>
      <c r="L439" s="36">
        <f>IF(C439="Saliente Local",(IFERROR((LIMPIA(J439,1)),0)),0)</f>
        <v>0</v>
      </c>
      <c r="M439" s="36">
        <f>IF(C439="Saliente Nacional",(IFERROR((LIMPIA(J439,1)),0)),0)</f>
        <v>0</v>
      </c>
      <c r="N439" s="36">
        <f>IF(C439="Saliente Internacional",(IFERROR((LIMPIA(J439,1)),0)),0)</f>
        <v>0</v>
      </c>
      <c r="O439" s="36">
        <f>IF(C439="Saliente Local",(IFERROR((LIMPIA(K439,1)),0)),0)</f>
        <v>0</v>
      </c>
      <c r="P439" s="36">
        <f>IF(C439="Saliente Nacional",(IFERROR((LIMPIA(K439,1)),0)),0)</f>
        <v>0</v>
      </c>
      <c r="Q439" s="36">
        <f>IF(C439="Saliente Internacional",(IFERROR((LIMPIA(K439,1)),0)),0)</f>
        <v>0</v>
      </c>
      <c r="R439" s="36">
        <f t="shared" si="19"/>
        <v>0</v>
      </c>
      <c r="S439" s="36">
        <f t="shared" si="20"/>
        <v>0</v>
      </c>
    </row>
    <row r="440" spans="1:19" x14ac:dyDescent="0.25">
      <c r="A440" s="101">
        <f>'DETALLE DE CONEXIONES'!P440</f>
        <v>0</v>
      </c>
      <c r="B440" s="36" t="str">
        <f>'DETALLE DE CONEXIONES'!I440</f>
        <v>SALIENTE</v>
      </c>
      <c r="C440" s="36" t="str">
        <f>'DETALLE DE CONEXIONES'!BB440</f>
        <v>Saliente Local</v>
      </c>
      <c r="D440" s="36" t="str">
        <f>'DETALLE DE CONEXIONES'!E440</f>
        <v>999XXX3420</v>
      </c>
      <c r="E440" s="36">
        <f t="shared" si="18"/>
        <v>10</v>
      </c>
      <c r="F440" s="36">
        <f>IFERROR(LIMPIA('DETALLE DE CONEXIONES'!N440,1),0)</f>
        <v>1</v>
      </c>
      <c r="G440" s="36" t="str">
        <f>LEFT('DETALLE DE CONEXIONES'!BE440,3)</f>
        <v>NOF</v>
      </c>
      <c r="H440" s="36" t="str">
        <f>RIGHT('DETALLE DE CONEXIONES'!AK440,2)</f>
        <v/>
      </c>
      <c r="I440" s="36" t="str">
        <f>LEFT('DETALLE DE CONEXIONES'!AK440,3)</f>
        <v/>
      </c>
      <c r="J440" s="36" t="str">
        <f>LEFT('DETALLE DE CONEXIONES'!M440,3)</f>
        <v>0mi</v>
      </c>
      <c r="K440" s="36" t="str">
        <f>IF(LEN('DETALLE DE CONEXIONES'!M440)&lt;12,(RIGHT('DETALLE DE CONEXIONES'!M440,5)),(RIGHT('DETALLE DE CONEXIONES'!M440,6)))</f>
        <v>21seg.</v>
      </c>
      <c r="L440" s="36">
        <f>IF(C440="Saliente Local",(IFERROR((LIMPIA(J440,1)),0)),0)</f>
        <v>0</v>
      </c>
      <c r="M440" s="36">
        <f>IF(C440="Saliente Nacional",(IFERROR((LIMPIA(J440,1)),0)),0)</f>
        <v>0</v>
      </c>
      <c r="N440" s="36">
        <f>IF(C440="Saliente Internacional",(IFERROR((LIMPIA(J440,1)),0)),0)</f>
        <v>0</v>
      </c>
      <c r="O440" s="36">
        <f>IF(C440="Saliente Local",(IFERROR((LIMPIA(K440,1)),0)),0)</f>
        <v>21</v>
      </c>
      <c r="P440" s="36">
        <f>IF(C440="Saliente Nacional",(IFERROR((LIMPIA(K440,1)),0)),0)</f>
        <v>0</v>
      </c>
      <c r="Q440" s="36">
        <f>IF(C440="Saliente Internacional",(IFERROR((LIMPIA(K440,1)),0)),0)</f>
        <v>0</v>
      </c>
      <c r="R440" s="36">
        <f t="shared" si="19"/>
        <v>1</v>
      </c>
      <c r="S440" s="36">
        <f t="shared" si="20"/>
        <v>0</v>
      </c>
    </row>
    <row r="441" spans="1:19" x14ac:dyDescent="0.25">
      <c r="A441" s="101">
        <f>'DETALLE DE CONEXIONES'!P441</f>
        <v>0</v>
      </c>
      <c r="B441" s="36" t="str">
        <f>'DETALLE DE CONEXIONES'!I441</f>
        <v>GPRS</v>
      </c>
      <c r="C441" s="36" t="str">
        <f>'DETALLE DE CONEXIONES'!BB441</f>
        <v>RS</v>
      </c>
      <c r="D441" s="36" t="str">
        <f>'DETALLE DE CONEXIONES'!E441</f>
        <v>internet.itelcel.coXXXGLTE</v>
      </c>
      <c r="E441" s="36">
        <f t="shared" si="18"/>
        <v>26</v>
      </c>
      <c r="F441" s="36">
        <f>IFERROR(LIMPIA('DETALLE DE CONEXIONES'!N441,1),0)</f>
        <v>0</v>
      </c>
      <c r="G441" s="36" t="str">
        <f>LEFT('DETALLE DE CONEXIONES'!BE441,3)</f>
        <v/>
      </c>
      <c r="H441" s="36" t="str">
        <f>RIGHT('DETALLE DE CONEXIONES'!AK441,2)</f>
        <v>-1</v>
      </c>
      <c r="I441" s="36" t="str">
        <f>LEFT('DETALLE DE CONEXIONES'!AK441,3)</f>
        <v>RS;</v>
      </c>
      <c r="J441" s="36" t="str">
        <f>LEFT('DETALLE DE CONEXIONES'!M441,3)</f>
        <v>0mi</v>
      </c>
      <c r="K441" s="36" t="str">
        <f>IF(LEN('DETALLE DE CONEXIONES'!M441)&lt;12,(RIGHT('DETALLE DE CONEXIONES'!M441,5)),(RIGHT('DETALLE DE CONEXIONES'!M441,6)))</f>
        <v xml:space="preserve">min. </v>
      </c>
      <c r="L441" s="36">
        <f>IF(C441="Saliente Local",(IFERROR((LIMPIA(J441,1)),0)),0)</f>
        <v>0</v>
      </c>
      <c r="M441" s="36">
        <f>IF(C441="Saliente Nacional",(IFERROR((LIMPIA(J441,1)),0)),0)</f>
        <v>0</v>
      </c>
      <c r="N441" s="36">
        <f>IF(C441="Saliente Internacional",(IFERROR((LIMPIA(J441,1)),0)),0)</f>
        <v>0</v>
      </c>
      <c r="O441" s="36">
        <f>IF(C441="Saliente Local",(IFERROR((LIMPIA(K441,1)),0)),0)</f>
        <v>0</v>
      </c>
      <c r="P441" s="36">
        <f>IF(C441="Saliente Nacional",(IFERROR((LIMPIA(K441,1)),0)),0)</f>
        <v>0</v>
      </c>
      <c r="Q441" s="36">
        <f>IF(C441="Saliente Internacional",(IFERROR((LIMPIA(K441,1)),0)),0)</f>
        <v>0</v>
      </c>
      <c r="R441" s="36">
        <f t="shared" si="19"/>
        <v>0</v>
      </c>
      <c r="S441" s="36">
        <f t="shared" si="20"/>
        <v>0</v>
      </c>
    </row>
    <row r="442" spans="1:19" x14ac:dyDescent="0.25">
      <c r="A442" s="101">
        <f>'DETALLE DE CONEXIONES'!P442</f>
        <v>0</v>
      </c>
      <c r="B442" s="36" t="str">
        <f>'DETALLE DE CONEXIONES'!I442</f>
        <v>SALIENTE</v>
      </c>
      <c r="C442" s="36" t="str">
        <f>'DETALLE DE CONEXIONES'!BB442</f>
        <v>Saliente Local</v>
      </c>
      <c r="D442" s="36" t="str">
        <f>'DETALLE DE CONEXIONES'!E442</f>
        <v>999XXX8450</v>
      </c>
      <c r="E442" s="36">
        <f t="shared" si="18"/>
        <v>10</v>
      </c>
      <c r="F442" s="36">
        <f>IFERROR(LIMPIA('DETALLE DE CONEXIONES'!N442,1),0)</f>
        <v>14</v>
      </c>
      <c r="G442" s="36" t="str">
        <f>LEFT('DETALLE DE CONEXIONES'!BE442,3)</f>
        <v>NOF</v>
      </c>
      <c r="H442" s="36" t="str">
        <f>RIGHT('DETALLE DE CONEXIONES'!AK442,2)</f>
        <v/>
      </c>
      <c r="I442" s="36" t="str">
        <f>LEFT('DETALLE DE CONEXIONES'!AK442,3)</f>
        <v/>
      </c>
      <c r="J442" s="36" t="str">
        <f>LEFT('DETALLE DE CONEXIONES'!M442,3)</f>
        <v>13m</v>
      </c>
      <c r="K442" s="36" t="str">
        <f>IF(LEN('DETALLE DE CONEXIONES'!M442)&lt;12,(RIGHT('DETALLE DE CONEXIONES'!M442,5)),(RIGHT('DETALLE DE CONEXIONES'!M442,6)))</f>
        <v>24seg.</v>
      </c>
      <c r="L442" s="36">
        <f>IF(C442="Saliente Local",(IFERROR((LIMPIA(J442,1)),0)),0)</f>
        <v>13</v>
      </c>
      <c r="M442" s="36">
        <f>IF(C442="Saliente Nacional",(IFERROR((LIMPIA(J442,1)),0)),0)</f>
        <v>0</v>
      </c>
      <c r="N442" s="36">
        <f>IF(C442="Saliente Internacional",(IFERROR((LIMPIA(J442,1)),0)),0)</f>
        <v>0</v>
      </c>
      <c r="O442" s="36">
        <f>IF(C442="Saliente Local",(IFERROR((LIMPIA(K442,1)),0)),0)</f>
        <v>24</v>
      </c>
      <c r="P442" s="36">
        <f>IF(C442="Saliente Nacional",(IFERROR((LIMPIA(K442,1)),0)),0)</f>
        <v>0</v>
      </c>
      <c r="Q442" s="36">
        <f>IF(C442="Saliente Internacional",(IFERROR((LIMPIA(K442,1)),0)),0)</f>
        <v>0</v>
      </c>
      <c r="R442" s="36">
        <f t="shared" si="19"/>
        <v>14</v>
      </c>
      <c r="S442" s="36">
        <f t="shared" si="20"/>
        <v>0</v>
      </c>
    </row>
    <row r="443" spans="1:19" x14ac:dyDescent="0.25">
      <c r="A443" s="101">
        <f>'DETALLE DE CONEXIONES'!P443</f>
        <v>0</v>
      </c>
      <c r="B443" s="36" t="str">
        <f>'DETALLE DE CONEXIONES'!I443</f>
        <v>SALIENTE</v>
      </c>
      <c r="C443" s="36" t="str">
        <f>'DETALLE DE CONEXIONES'!BB443</f>
        <v>Saliente Local</v>
      </c>
      <c r="D443" s="36" t="str">
        <f>'DETALLE DE CONEXIONES'!E443</f>
        <v>999XXX0984</v>
      </c>
      <c r="E443" s="36">
        <f t="shared" si="18"/>
        <v>10</v>
      </c>
      <c r="F443" s="36">
        <f>IFERROR(LIMPIA('DETALLE DE CONEXIONES'!N443,1),0)</f>
        <v>5</v>
      </c>
      <c r="G443" s="36" t="str">
        <f>LEFT('DETALLE DE CONEXIONES'!BE443,3)</f>
        <v>NOF</v>
      </c>
      <c r="H443" s="36" t="str">
        <f>RIGHT('DETALLE DE CONEXIONES'!AK443,2)</f>
        <v/>
      </c>
      <c r="I443" s="36" t="str">
        <f>LEFT('DETALLE DE CONEXIONES'!AK443,3)</f>
        <v/>
      </c>
      <c r="J443" s="36" t="str">
        <f>LEFT('DETALLE DE CONEXIONES'!M443,3)</f>
        <v>4mi</v>
      </c>
      <c r="K443" s="36" t="str">
        <f>IF(LEN('DETALLE DE CONEXIONES'!M443)&lt;12,(RIGHT('DETALLE DE CONEXIONES'!M443,5)),(RIGHT('DETALLE DE CONEXIONES'!M443,6)))</f>
        <v>48seg.</v>
      </c>
      <c r="L443" s="36">
        <f>IF(C443="Saliente Local",(IFERROR((LIMPIA(J443,1)),0)),0)</f>
        <v>4</v>
      </c>
      <c r="M443" s="36">
        <f>IF(C443="Saliente Nacional",(IFERROR((LIMPIA(J443,1)),0)),0)</f>
        <v>0</v>
      </c>
      <c r="N443" s="36">
        <f>IF(C443="Saliente Internacional",(IFERROR((LIMPIA(J443,1)),0)),0)</f>
        <v>0</v>
      </c>
      <c r="O443" s="36">
        <f>IF(C443="Saliente Local",(IFERROR((LIMPIA(K443,1)),0)),0)</f>
        <v>48</v>
      </c>
      <c r="P443" s="36">
        <f>IF(C443="Saliente Nacional",(IFERROR((LIMPIA(K443,1)),0)),0)</f>
        <v>0</v>
      </c>
      <c r="Q443" s="36">
        <f>IF(C443="Saliente Internacional",(IFERROR((LIMPIA(K443,1)),0)),0)</f>
        <v>0</v>
      </c>
      <c r="R443" s="36">
        <f t="shared" si="19"/>
        <v>5</v>
      </c>
      <c r="S443" s="36">
        <f t="shared" si="20"/>
        <v>0</v>
      </c>
    </row>
    <row r="444" spans="1:19" x14ac:dyDescent="0.25">
      <c r="A444" s="101">
        <f>'DETALLE DE CONEXIONES'!P444</f>
        <v>0</v>
      </c>
      <c r="B444" s="36" t="str">
        <f>'DETALLE DE CONEXIONES'!I444</f>
        <v>GPRS</v>
      </c>
      <c r="C444" s="36" t="str">
        <f>'DETALLE DE CONEXIONES'!BB444</f>
        <v>MENSAJERO</v>
      </c>
      <c r="D444" s="36" t="str">
        <f>'DETALLE DE CONEXIONES'!E444</f>
        <v>internet.itelcel.coXXXGLTE</v>
      </c>
      <c r="E444" s="36">
        <f t="shared" si="18"/>
        <v>26</v>
      </c>
      <c r="F444" s="36">
        <f>IFERROR(LIMPIA('DETALLE DE CONEXIONES'!N444,1),0)</f>
        <v>0</v>
      </c>
      <c r="G444" s="36" t="str">
        <f>LEFT('DETALLE DE CONEXIONES'!BE444,3)</f>
        <v/>
      </c>
      <c r="H444" s="36" t="str">
        <f>RIGHT('DETALLE DE CONEXIONES'!AK444,2)</f>
        <v>-1</v>
      </c>
      <c r="I444" s="36" t="str">
        <f>LEFT('DETALLE DE CONEXIONES'!AK444,3)</f>
        <v>MEN</v>
      </c>
      <c r="J444" s="36" t="str">
        <f>LEFT('DETALLE DE CONEXIONES'!M444,3)</f>
        <v>0mi</v>
      </c>
      <c r="K444" s="36" t="str">
        <f>IF(LEN('DETALLE DE CONEXIONES'!M444)&lt;12,(RIGHT('DETALLE DE CONEXIONES'!M444,5)),(RIGHT('DETALLE DE CONEXIONES'!M444,6)))</f>
        <v xml:space="preserve">min. </v>
      </c>
      <c r="L444" s="36">
        <f>IF(C444="Saliente Local",(IFERROR((LIMPIA(J444,1)),0)),0)</f>
        <v>0</v>
      </c>
      <c r="M444" s="36">
        <f>IF(C444="Saliente Nacional",(IFERROR((LIMPIA(J444,1)),0)),0)</f>
        <v>0</v>
      </c>
      <c r="N444" s="36">
        <f>IF(C444="Saliente Internacional",(IFERROR((LIMPIA(J444,1)),0)),0)</f>
        <v>0</v>
      </c>
      <c r="O444" s="36">
        <f>IF(C444="Saliente Local",(IFERROR((LIMPIA(K444,1)),0)),0)</f>
        <v>0</v>
      </c>
      <c r="P444" s="36">
        <f>IF(C444="Saliente Nacional",(IFERROR((LIMPIA(K444,1)),0)),0)</f>
        <v>0</v>
      </c>
      <c r="Q444" s="36">
        <f>IF(C444="Saliente Internacional",(IFERROR((LIMPIA(K444,1)),0)),0)</f>
        <v>0</v>
      </c>
      <c r="R444" s="36">
        <f t="shared" si="19"/>
        <v>0</v>
      </c>
      <c r="S444" s="36">
        <f t="shared" si="20"/>
        <v>0</v>
      </c>
    </row>
    <row r="445" spans="1:19" x14ac:dyDescent="0.25">
      <c r="A445" s="101">
        <f>'DETALLE DE CONEXIONES'!P445</f>
        <v>0</v>
      </c>
      <c r="B445" s="36" t="str">
        <f>'DETALLE DE CONEXIONES'!I445</f>
        <v>GPRS</v>
      </c>
      <c r="C445" s="36" t="str">
        <f>'DETALLE DE CONEXIONES'!BB445</f>
        <v>RS</v>
      </c>
      <c r="D445" s="36" t="str">
        <f>'DETALLE DE CONEXIONES'!E445</f>
        <v>internet.itelcel.coXXXGLTE</v>
      </c>
      <c r="E445" s="36">
        <f t="shared" si="18"/>
        <v>26</v>
      </c>
      <c r="F445" s="36">
        <f>IFERROR(LIMPIA('DETALLE DE CONEXIONES'!N445,1),0)</f>
        <v>0</v>
      </c>
      <c r="G445" s="36" t="str">
        <f>LEFT('DETALLE DE CONEXIONES'!BE445,3)</f>
        <v/>
      </c>
      <c r="H445" s="36" t="str">
        <f>RIGHT('DETALLE DE CONEXIONES'!AK445,2)</f>
        <v>-1</v>
      </c>
      <c r="I445" s="36" t="str">
        <f>LEFT('DETALLE DE CONEXIONES'!AK445,3)</f>
        <v>RS;</v>
      </c>
      <c r="J445" s="36" t="str">
        <f>LEFT('DETALLE DE CONEXIONES'!M445,3)</f>
        <v>0mi</v>
      </c>
      <c r="K445" s="36" t="str">
        <f>IF(LEN('DETALLE DE CONEXIONES'!M445)&lt;12,(RIGHT('DETALLE DE CONEXIONES'!M445,5)),(RIGHT('DETALLE DE CONEXIONES'!M445,6)))</f>
        <v xml:space="preserve">min. </v>
      </c>
      <c r="L445" s="36">
        <f>IF(C445="Saliente Local",(IFERROR((LIMPIA(J445,1)),0)),0)</f>
        <v>0</v>
      </c>
      <c r="M445" s="36">
        <f>IF(C445="Saliente Nacional",(IFERROR((LIMPIA(J445,1)),0)),0)</f>
        <v>0</v>
      </c>
      <c r="N445" s="36">
        <f>IF(C445="Saliente Internacional",(IFERROR((LIMPIA(J445,1)),0)),0)</f>
        <v>0</v>
      </c>
      <c r="O445" s="36">
        <f>IF(C445="Saliente Local",(IFERROR((LIMPIA(K445,1)),0)),0)</f>
        <v>0</v>
      </c>
      <c r="P445" s="36">
        <f>IF(C445="Saliente Nacional",(IFERROR((LIMPIA(K445,1)),0)),0)</f>
        <v>0</v>
      </c>
      <c r="Q445" s="36">
        <f>IF(C445="Saliente Internacional",(IFERROR((LIMPIA(K445,1)),0)),0)</f>
        <v>0</v>
      </c>
      <c r="R445" s="36">
        <f t="shared" si="19"/>
        <v>0</v>
      </c>
      <c r="S445" s="36">
        <f t="shared" si="20"/>
        <v>0</v>
      </c>
    </row>
    <row r="446" spans="1:19" x14ac:dyDescent="0.25">
      <c r="A446" s="101">
        <f>'DETALLE DE CONEXIONES'!P446</f>
        <v>0</v>
      </c>
      <c r="B446" s="36" t="str">
        <f>'DETALLE DE CONEXIONES'!I446</f>
        <v>SALIENTE</v>
      </c>
      <c r="C446" s="36" t="str">
        <f>'DETALLE DE CONEXIONES'!BB446</f>
        <v>Saliente Local</v>
      </c>
      <c r="D446" s="36" t="str">
        <f>'DETALLE DE CONEXIONES'!E446</f>
        <v>999XXX8450</v>
      </c>
      <c r="E446" s="36">
        <f t="shared" si="18"/>
        <v>10</v>
      </c>
      <c r="F446" s="36">
        <f>IFERROR(LIMPIA('DETALLE DE CONEXIONES'!N446,1),0)</f>
        <v>7</v>
      </c>
      <c r="G446" s="36" t="str">
        <f>LEFT('DETALLE DE CONEXIONES'!BE446,3)</f>
        <v>NOF</v>
      </c>
      <c r="H446" s="36" t="str">
        <f>RIGHT('DETALLE DE CONEXIONES'!AK446,2)</f>
        <v/>
      </c>
      <c r="I446" s="36" t="str">
        <f>LEFT('DETALLE DE CONEXIONES'!AK446,3)</f>
        <v/>
      </c>
      <c r="J446" s="36" t="str">
        <f>LEFT('DETALLE DE CONEXIONES'!M446,3)</f>
        <v>6mi</v>
      </c>
      <c r="K446" s="36" t="str">
        <f>IF(LEN('DETALLE DE CONEXIONES'!M446)&lt;12,(RIGHT('DETALLE DE CONEXIONES'!M446,5)),(RIGHT('DETALLE DE CONEXIONES'!M446,6)))</f>
        <v>36seg.</v>
      </c>
      <c r="L446" s="36">
        <f>IF(C446="Saliente Local",(IFERROR((LIMPIA(J446,1)),0)),0)</f>
        <v>6</v>
      </c>
      <c r="M446" s="36">
        <f>IF(C446="Saliente Nacional",(IFERROR((LIMPIA(J446,1)),0)),0)</f>
        <v>0</v>
      </c>
      <c r="N446" s="36">
        <f>IF(C446="Saliente Internacional",(IFERROR((LIMPIA(J446,1)),0)),0)</f>
        <v>0</v>
      </c>
      <c r="O446" s="36">
        <f>IF(C446="Saliente Local",(IFERROR((LIMPIA(K446,1)),0)),0)</f>
        <v>36</v>
      </c>
      <c r="P446" s="36">
        <f>IF(C446="Saliente Nacional",(IFERROR((LIMPIA(K446,1)),0)),0)</f>
        <v>0</v>
      </c>
      <c r="Q446" s="36">
        <f>IF(C446="Saliente Internacional",(IFERROR((LIMPIA(K446,1)),0)),0)</f>
        <v>0</v>
      </c>
      <c r="R446" s="36">
        <f t="shared" si="19"/>
        <v>7</v>
      </c>
      <c r="S446" s="36">
        <f t="shared" si="20"/>
        <v>0</v>
      </c>
    </row>
    <row r="447" spans="1:19" x14ac:dyDescent="0.25">
      <c r="A447" s="101">
        <f>'DETALLE DE CONEXIONES'!P447</f>
        <v>0</v>
      </c>
      <c r="B447" s="36" t="str">
        <f>'DETALLE DE CONEXIONES'!I447</f>
        <v>GPRS</v>
      </c>
      <c r="C447" s="36" t="str">
        <f>'DETALLE DE CONEXIONES'!BB447</f>
        <v>MENSAJERO</v>
      </c>
      <c r="D447" s="36" t="str">
        <f>'DETALLE DE CONEXIONES'!E447</f>
        <v>internet.itelcel.coXXXGLTE</v>
      </c>
      <c r="E447" s="36">
        <f t="shared" si="18"/>
        <v>26</v>
      </c>
      <c r="F447" s="36">
        <f>IFERROR(LIMPIA('DETALLE DE CONEXIONES'!N447,1),0)</f>
        <v>0</v>
      </c>
      <c r="G447" s="36" t="str">
        <f>LEFT('DETALLE DE CONEXIONES'!BE447,3)</f>
        <v/>
      </c>
      <c r="H447" s="36" t="str">
        <f>RIGHT('DETALLE DE CONEXIONES'!AK447,2)</f>
        <v>-1</v>
      </c>
      <c r="I447" s="36" t="str">
        <f>LEFT('DETALLE DE CONEXIONES'!AK447,3)</f>
        <v>MEN</v>
      </c>
      <c r="J447" s="36" t="str">
        <f>LEFT('DETALLE DE CONEXIONES'!M447,3)</f>
        <v>0mi</v>
      </c>
      <c r="K447" s="36" t="str">
        <f>IF(LEN('DETALLE DE CONEXIONES'!M447)&lt;12,(RIGHT('DETALLE DE CONEXIONES'!M447,5)),(RIGHT('DETALLE DE CONEXIONES'!M447,6)))</f>
        <v xml:space="preserve">min. </v>
      </c>
      <c r="L447" s="36">
        <f>IF(C447="Saliente Local",(IFERROR((LIMPIA(J447,1)),0)),0)</f>
        <v>0</v>
      </c>
      <c r="M447" s="36">
        <f>IF(C447="Saliente Nacional",(IFERROR((LIMPIA(J447,1)),0)),0)</f>
        <v>0</v>
      </c>
      <c r="N447" s="36">
        <f>IF(C447="Saliente Internacional",(IFERROR((LIMPIA(J447,1)),0)),0)</f>
        <v>0</v>
      </c>
      <c r="O447" s="36">
        <f>IF(C447="Saliente Local",(IFERROR((LIMPIA(K447,1)),0)),0)</f>
        <v>0</v>
      </c>
      <c r="P447" s="36">
        <f>IF(C447="Saliente Nacional",(IFERROR((LIMPIA(K447,1)),0)),0)</f>
        <v>0</v>
      </c>
      <c r="Q447" s="36">
        <f>IF(C447="Saliente Internacional",(IFERROR((LIMPIA(K447,1)),0)),0)</f>
        <v>0</v>
      </c>
      <c r="R447" s="36">
        <f t="shared" si="19"/>
        <v>0</v>
      </c>
      <c r="S447" s="36">
        <f t="shared" si="20"/>
        <v>0</v>
      </c>
    </row>
    <row r="448" spans="1:19" x14ac:dyDescent="0.25">
      <c r="A448" s="101">
        <f>'DETALLE DE CONEXIONES'!P448</f>
        <v>0</v>
      </c>
      <c r="B448" s="36" t="str">
        <f>'DETALLE DE CONEXIONES'!I448</f>
        <v>TRANSFERENCIA</v>
      </c>
      <c r="C448" s="36" t="str">
        <f>'DETALLE DE CONEXIONES'!BB448</f>
        <v>Desvio Nacional</v>
      </c>
      <c r="D448" s="36" t="str">
        <f>'DETALLE DE CONEXIONES'!E448</f>
        <v>999XXX1600</v>
      </c>
      <c r="E448" s="36">
        <f t="shared" si="18"/>
        <v>10</v>
      </c>
      <c r="F448" s="36">
        <f>IFERROR(LIMPIA('DETALLE DE CONEXIONES'!N448,1),0)</f>
        <v>1</v>
      </c>
      <c r="G448" s="36" t="str">
        <f>LEFT('DETALLE DE CONEXIONES'!BE448,3)</f>
        <v>SIU</v>
      </c>
      <c r="H448" s="36" t="str">
        <f>RIGHT('DETALLE DE CONEXIONES'!AK448,2)</f>
        <v/>
      </c>
      <c r="I448" s="36" t="str">
        <f>LEFT('DETALLE DE CONEXIONES'!AK448,3)</f>
        <v/>
      </c>
      <c r="J448" s="36" t="str">
        <f>LEFT('DETALLE DE CONEXIONES'!M448,3)</f>
        <v>0mi</v>
      </c>
      <c r="K448" s="36" t="str">
        <f>IF(LEN('DETALLE DE CONEXIONES'!M448)&lt;12,(RIGHT('DETALLE DE CONEXIONES'!M448,5)),(RIGHT('DETALLE DE CONEXIONES'!M448,6)))</f>
        <v>1seg.</v>
      </c>
      <c r="L448" s="36">
        <f>IF(C448="Saliente Local",(IFERROR((LIMPIA(J448,1)),0)),0)</f>
        <v>0</v>
      </c>
      <c r="M448" s="36">
        <f>IF(C448="Saliente Nacional",(IFERROR((LIMPIA(J448,1)),0)),0)</f>
        <v>0</v>
      </c>
      <c r="N448" s="36">
        <f>IF(C448="Saliente Internacional",(IFERROR((LIMPIA(J448,1)),0)),0)</f>
        <v>0</v>
      </c>
      <c r="O448" s="36">
        <f>IF(C448="Saliente Local",(IFERROR((LIMPIA(K448,1)),0)),0)</f>
        <v>0</v>
      </c>
      <c r="P448" s="36">
        <f>IF(C448="Saliente Nacional",(IFERROR((LIMPIA(K448,1)),0)),0)</f>
        <v>0</v>
      </c>
      <c r="Q448" s="36">
        <f>IF(C448="Saliente Internacional",(IFERROR((LIMPIA(K448,1)),0)),0)</f>
        <v>0</v>
      </c>
      <c r="R448" s="36">
        <f t="shared" si="19"/>
        <v>0</v>
      </c>
      <c r="S448" s="36">
        <f t="shared" si="20"/>
        <v>0</v>
      </c>
    </row>
    <row r="449" spans="1:19" x14ac:dyDescent="0.25">
      <c r="A449" s="101">
        <f>'DETALLE DE CONEXIONES'!P449</f>
        <v>0</v>
      </c>
      <c r="B449" s="36" t="str">
        <f>'DETALLE DE CONEXIONES'!I449</f>
        <v>TRANSFERENCIA</v>
      </c>
      <c r="C449" s="36" t="str">
        <f>'DETALLE DE CONEXIONES'!BB449</f>
        <v>Desvio Nacional</v>
      </c>
      <c r="D449" s="36" t="str">
        <f>'DETALLE DE CONEXIONES'!E449</f>
        <v>999XXX1600</v>
      </c>
      <c r="E449" s="36">
        <f t="shared" si="18"/>
        <v>10</v>
      </c>
      <c r="F449" s="36">
        <f>IFERROR(LIMPIA('DETALLE DE CONEXIONES'!N449,1),0)</f>
        <v>1</v>
      </c>
      <c r="G449" s="36" t="str">
        <f>LEFT('DETALLE DE CONEXIONES'!BE449,3)</f>
        <v>SIU</v>
      </c>
      <c r="H449" s="36" t="str">
        <f>RIGHT('DETALLE DE CONEXIONES'!AK449,2)</f>
        <v/>
      </c>
      <c r="I449" s="36" t="str">
        <f>LEFT('DETALLE DE CONEXIONES'!AK449,3)</f>
        <v/>
      </c>
      <c r="J449" s="36" t="str">
        <f>LEFT('DETALLE DE CONEXIONES'!M449,3)</f>
        <v>0mi</v>
      </c>
      <c r="K449" s="36" t="str">
        <f>IF(LEN('DETALLE DE CONEXIONES'!M449)&lt;12,(RIGHT('DETALLE DE CONEXIONES'!M449,5)),(RIGHT('DETALLE DE CONEXIONES'!M449,6)))</f>
        <v>2seg.</v>
      </c>
      <c r="L449" s="36">
        <f>IF(C449="Saliente Local",(IFERROR((LIMPIA(J449,1)),0)),0)</f>
        <v>0</v>
      </c>
      <c r="M449" s="36">
        <f>IF(C449="Saliente Nacional",(IFERROR((LIMPIA(J449,1)),0)),0)</f>
        <v>0</v>
      </c>
      <c r="N449" s="36">
        <f>IF(C449="Saliente Internacional",(IFERROR((LIMPIA(J449,1)),0)),0)</f>
        <v>0</v>
      </c>
      <c r="O449" s="36">
        <f>IF(C449="Saliente Local",(IFERROR((LIMPIA(K449,1)),0)),0)</f>
        <v>0</v>
      </c>
      <c r="P449" s="36">
        <f>IF(C449="Saliente Nacional",(IFERROR((LIMPIA(K449,1)),0)),0)</f>
        <v>0</v>
      </c>
      <c r="Q449" s="36">
        <f>IF(C449="Saliente Internacional",(IFERROR((LIMPIA(K449,1)),0)),0)</f>
        <v>0</v>
      </c>
      <c r="R449" s="36">
        <f t="shared" si="19"/>
        <v>0</v>
      </c>
      <c r="S449" s="36">
        <f t="shared" si="20"/>
        <v>0</v>
      </c>
    </row>
    <row r="450" spans="1:19" x14ac:dyDescent="0.25">
      <c r="A450" s="101">
        <f>'DETALLE DE CONEXIONES'!P450</f>
        <v>0</v>
      </c>
      <c r="B450" s="36" t="str">
        <f>'DETALLE DE CONEXIONES'!I450</f>
        <v>GPRS</v>
      </c>
      <c r="C450" s="36" t="str">
        <f>'DETALLE DE CONEXIONES'!BB450</f>
        <v>RS</v>
      </c>
      <c r="D450" s="36" t="str">
        <f>'DETALLE DE CONEXIONES'!E450</f>
        <v>internet.itelcel.coXXXGLTE</v>
      </c>
      <c r="E450" s="36">
        <f t="shared" si="18"/>
        <v>26</v>
      </c>
      <c r="F450" s="36">
        <f>IFERROR(LIMPIA('DETALLE DE CONEXIONES'!N450,1),0)</f>
        <v>0</v>
      </c>
      <c r="G450" s="36" t="str">
        <f>LEFT('DETALLE DE CONEXIONES'!BE450,3)</f>
        <v/>
      </c>
      <c r="H450" s="36" t="str">
        <f>RIGHT('DETALLE DE CONEXIONES'!AK450,2)</f>
        <v>-1</v>
      </c>
      <c r="I450" s="36" t="str">
        <f>LEFT('DETALLE DE CONEXIONES'!AK450,3)</f>
        <v>RS;</v>
      </c>
      <c r="J450" s="36" t="str">
        <f>LEFT('DETALLE DE CONEXIONES'!M450,3)</f>
        <v>0mi</v>
      </c>
      <c r="K450" s="36" t="str">
        <f>IF(LEN('DETALLE DE CONEXIONES'!M450)&lt;12,(RIGHT('DETALLE DE CONEXIONES'!M450,5)),(RIGHT('DETALLE DE CONEXIONES'!M450,6)))</f>
        <v xml:space="preserve">min. </v>
      </c>
      <c r="L450" s="36">
        <f>IF(C450="Saliente Local",(IFERROR((LIMPIA(J450,1)),0)),0)</f>
        <v>0</v>
      </c>
      <c r="M450" s="36">
        <f>IF(C450="Saliente Nacional",(IFERROR((LIMPIA(J450,1)),0)),0)</f>
        <v>0</v>
      </c>
      <c r="N450" s="36">
        <f>IF(C450="Saliente Internacional",(IFERROR((LIMPIA(J450,1)),0)),0)</f>
        <v>0</v>
      </c>
      <c r="O450" s="36">
        <f>IF(C450="Saliente Local",(IFERROR((LIMPIA(K450,1)),0)),0)</f>
        <v>0</v>
      </c>
      <c r="P450" s="36">
        <f>IF(C450="Saliente Nacional",(IFERROR((LIMPIA(K450,1)),0)),0)</f>
        <v>0</v>
      </c>
      <c r="Q450" s="36">
        <f>IF(C450="Saliente Internacional",(IFERROR((LIMPIA(K450,1)),0)),0)</f>
        <v>0</v>
      </c>
      <c r="R450" s="36">
        <f t="shared" si="19"/>
        <v>0</v>
      </c>
      <c r="S450" s="36">
        <f t="shared" si="20"/>
        <v>0</v>
      </c>
    </row>
    <row r="451" spans="1:19" x14ac:dyDescent="0.25">
      <c r="A451" s="101">
        <f>'DETALLE DE CONEXIONES'!P451</f>
        <v>0</v>
      </c>
      <c r="B451" s="36" t="str">
        <f>'DETALLE DE CONEXIONES'!I451</f>
        <v>SALIENTE</v>
      </c>
      <c r="C451" s="36" t="str">
        <f>'DETALLE DE CONEXIONES'!BB451</f>
        <v>Saliente Local</v>
      </c>
      <c r="D451" s="36" t="str">
        <f>'DETALLE DE CONEXIONES'!E451</f>
        <v>999XXX3420</v>
      </c>
      <c r="E451" s="36">
        <f t="shared" ref="E451:E514" si="21">LEN(D451)</f>
        <v>10</v>
      </c>
      <c r="F451" s="36">
        <f>IFERROR(LIMPIA('DETALLE DE CONEXIONES'!N451,1),0)</f>
        <v>1</v>
      </c>
      <c r="G451" s="36" t="str">
        <f>LEFT('DETALLE DE CONEXIONES'!BE451,3)</f>
        <v>NOF</v>
      </c>
      <c r="H451" s="36" t="str">
        <f>RIGHT('DETALLE DE CONEXIONES'!AK451,2)</f>
        <v/>
      </c>
      <c r="I451" s="36" t="str">
        <f>LEFT('DETALLE DE CONEXIONES'!AK451,3)</f>
        <v/>
      </c>
      <c r="J451" s="36" t="str">
        <f>LEFT('DETALLE DE CONEXIONES'!M451,3)</f>
        <v>0mi</v>
      </c>
      <c r="K451" s="36" t="str">
        <f>IF(LEN('DETALLE DE CONEXIONES'!M451)&lt;12,(RIGHT('DETALLE DE CONEXIONES'!M451,5)),(RIGHT('DETALLE DE CONEXIONES'!M451,6)))</f>
        <v>33seg.</v>
      </c>
      <c r="L451" s="36">
        <f>IF(C451="Saliente Local",(IFERROR((LIMPIA(J451,1)),0)),0)</f>
        <v>0</v>
      </c>
      <c r="M451" s="36">
        <f>IF(C451="Saliente Nacional",(IFERROR((LIMPIA(J451,1)),0)),0)</f>
        <v>0</v>
      </c>
      <c r="N451" s="36">
        <f>IF(C451="Saliente Internacional",(IFERROR((LIMPIA(J451,1)),0)),0)</f>
        <v>0</v>
      </c>
      <c r="O451" s="36">
        <f>IF(C451="Saliente Local",(IFERROR((LIMPIA(K451,1)),0)),0)</f>
        <v>33</v>
      </c>
      <c r="P451" s="36">
        <f>IF(C451="Saliente Nacional",(IFERROR((LIMPIA(K451,1)),0)),0)</f>
        <v>0</v>
      </c>
      <c r="Q451" s="36">
        <f>IF(C451="Saliente Internacional",(IFERROR((LIMPIA(K451,1)),0)),0)</f>
        <v>0</v>
      </c>
      <c r="R451" s="36">
        <f t="shared" ref="R451:R514" si="22">IF(SUM(O451:P451)&gt;0,(L451+M451+1),(L451+M451))</f>
        <v>1</v>
      </c>
      <c r="S451" s="36">
        <f t="shared" ref="S451:S514" si="23">IF(Q451&gt;0,N451+1,N451)</f>
        <v>0</v>
      </c>
    </row>
    <row r="452" spans="1:19" x14ac:dyDescent="0.25">
      <c r="A452" s="101">
        <f>'DETALLE DE CONEXIONES'!P452</f>
        <v>0</v>
      </c>
      <c r="B452" s="36" t="str">
        <f>'DETALLE DE CONEXIONES'!I452</f>
        <v>SALIENTE</v>
      </c>
      <c r="C452" s="36" t="str">
        <f>'DETALLE DE CONEXIONES'!BB452</f>
        <v>Saliente Local</v>
      </c>
      <c r="D452" s="36" t="str">
        <f>'DETALLE DE CONEXIONES'!E452</f>
        <v>999XXX3420</v>
      </c>
      <c r="E452" s="36">
        <f t="shared" si="21"/>
        <v>10</v>
      </c>
      <c r="F452" s="36">
        <f>IFERROR(LIMPIA('DETALLE DE CONEXIONES'!N452,1),0)</f>
        <v>1</v>
      </c>
      <c r="G452" s="36" t="str">
        <f>LEFT('DETALLE DE CONEXIONES'!BE452,3)</f>
        <v>NOF</v>
      </c>
      <c r="H452" s="36" t="str">
        <f>RIGHT('DETALLE DE CONEXIONES'!AK452,2)</f>
        <v/>
      </c>
      <c r="I452" s="36" t="str">
        <f>LEFT('DETALLE DE CONEXIONES'!AK452,3)</f>
        <v/>
      </c>
      <c r="J452" s="36" t="str">
        <f>LEFT('DETALLE DE CONEXIONES'!M452,3)</f>
        <v>0mi</v>
      </c>
      <c r="K452" s="36" t="str">
        <f>IF(LEN('DETALLE DE CONEXIONES'!M452)&lt;12,(RIGHT('DETALLE DE CONEXIONES'!M452,5)),(RIGHT('DETALLE DE CONEXIONES'!M452,6)))</f>
        <v>26seg.</v>
      </c>
      <c r="L452" s="36">
        <f>IF(C452="Saliente Local",(IFERROR((LIMPIA(J452,1)),0)),0)</f>
        <v>0</v>
      </c>
      <c r="M452" s="36">
        <f>IF(C452="Saliente Nacional",(IFERROR((LIMPIA(J452,1)),0)),0)</f>
        <v>0</v>
      </c>
      <c r="N452" s="36">
        <f>IF(C452="Saliente Internacional",(IFERROR((LIMPIA(J452,1)),0)),0)</f>
        <v>0</v>
      </c>
      <c r="O452" s="36">
        <f>IF(C452="Saliente Local",(IFERROR((LIMPIA(K452,1)),0)),0)</f>
        <v>26</v>
      </c>
      <c r="P452" s="36">
        <f>IF(C452="Saliente Nacional",(IFERROR((LIMPIA(K452,1)),0)),0)</f>
        <v>0</v>
      </c>
      <c r="Q452" s="36">
        <f>IF(C452="Saliente Internacional",(IFERROR((LIMPIA(K452,1)),0)),0)</f>
        <v>0</v>
      </c>
      <c r="R452" s="36">
        <f t="shared" si="22"/>
        <v>1</v>
      </c>
      <c r="S452" s="36">
        <f t="shared" si="23"/>
        <v>0</v>
      </c>
    </row>
    <row r="453" spans="1:19" x14ac:dyDescent="0.25">
      <c r="A453" s="101">
        <f>'DETALLE DE CONEXIONES'!P453</f>
        <v>0</v>
      </c>
      <c r="B453" s="36" t="str">
        <f>'DETALLE DE CONEXIONES'!I453</f>
        <v>SALIENTE</v>
      </c>
      <c r="C453" s="36" t="str">
        <f>'DETALLE DE CONEXIONES'!BB453</f>
        <v>Saliente Local</v>
      </c>
      <c r="D453" s="36" t="str">
        <f>'DETALLE DE CONEXIONES'!E453</f>
        <v>999XXX3420</v>
      </c>
      <c r="E453" s="36">
        <f t="shared" si="21"/>
        <v>10</v>
      </c>
      <c r="F453" s="36">
        <f>IFERROR(LIMPIA('DETALLE DE CONEXIONES'!N453,1),0)</f>
        <v>2</v>
      </c>
      <c r="G453" s="36" t="str">
        <f>LEFT('DETALLE DE CONEXIONES'!BE453,3)</f>
        <v>NOF</v>
      </c>
      <c r="H453" s="36" t="str">
        <f>RIGHT('DETALLE DE CONEXIONES'!AK453,2)</f>
        <v/>
      </c>
      <c r="I453" s="36" t="str">
        <f>LEFT('DETALLE DE CONEXIONES'!AK453,3)</f>
        <v/>
      </c>
      <c r="J453" s="36" t="str">
        <f>LEFT('DETALLE DE CONEXIONES'!M453,3)</f>
        <v>1mi</v>
      </c>
      <c r="K453" s="36" t="str">
        <f>IF(LEN('DETALLE DE CONEXIONES'!M453)&lt;12,(RIGHT('DETALLE DE CONEXIONES'!M453,5)),(RIGHT('DETALLE DE CONEXIONES'!M453,6)))</f>
        <v>5seg.</v>
      </c>
      <c r="L453" s="36">
        <f>IF(C453="Saliente Local",(IFERROR((LIMPIA(J453,1)),0)),0)</f>
        <v>1</v>
      </c>
      <c r="M453" s="36">
        <f>IF(C453="Saliente Nacional",(IFERROR((LIMPIA(J453,1)),0)),0)</f>
        <v>0</v>
      </c>
      <c r="N453" s="36">
        <f>IF(C453="Saliente Internacional",(IFERROR((LIMPIA(J453,1)),0)),0)</f>
        <v>0</v>
      </c>
      <c r="O453" s="36">
        <f>IF(C453="Saliente Local",(IFERROR((LIMPIA(K453,1)),0)),0)</f>
        <v>5</v>
      </c>
      <c r="P453" s="36">
        <f>IF(C453="Saliente Nacional",(IFERROR((LIMPIA(K453,1)),0)),0)</f>
        <v>0</v>
      </c>
      <c r="Q453" s="36">
        <f>IF(C453="Saliente Internacional",(IFERROR((LIMPIA(K453,1)),0)),0)</f>
        <v>0</v>
      </c>
      <c r="R453" s="36">
        <f t="shared" si="22"/>
        <v>2</v>
      </c>
      <c r="S453" s="36">
        <f t="shared" si="23"/>
        <v>0</v>
      </c>
    </row>
    <row r="454" spans="1:19" x14ac:dyDescent="0.25">
      <c r="A454" s="101">
        <f>'DETALLE DE CONEXIONES'!P454</f>
        <v>0</v>
      </c>
      <c r="B454" s="36" t="str">
        <f>'DETALLE DE CONEXIONES'!I454</f>
        <v>SALIENTE</v>
      </c>
      <c r="C454" s="36" t="str">
        <f>'DETALLE DE CONEXIONES'!BB454</f>
        <v>Saliente Local</v>
      </c>
      <c r="D454" s="36" t="str">
        <f>'DETALLE DE CONEXIONES'!E454</f>
        <v>999XXX3420</v>
      </c>
      <c r="E454" s="36">
        <f t="shared" si="21"/>
        <v>10</v>
      </c>
      <c r="F454" s="36">
        <f>IFERROR(LIMPIA('DETALLE DE CONEXIONES'!N454,1),0)</f>
        <v>2</v>
      </c>
      <c r="G454" s="36" t="str">
        <f>LEFT('DETALLE DE CONEXIONES'!BE454,3)</f>
        <v>NOF</v>
      </c>
      <c r="H454" s="36" t="str">
        <f>RIGHT('DETALLE DE CONEXIONES'!AK454,2)</f>
        <v/>
      </c>
      <c r="I454" s="36" t="str">
        <f>LEFT('DETALLE DE CONEXIONES'!AK454,3)</f>
        <v/>
      </c>
      <c r="J454" s="36" t="str">
        <f>LEFT('DETALLE DE CONEXIONES'!M454,3)</f>
        <v>1mi</v>
      </c>
      <c r="K454" s="36" t="str">
        <f>IF(LEN('DETALLE DE CONEXIONES'!M454)&lt;12,(RIGHT('DETALLE DE CONEXIONES'!M454,5)),(RIGHT('DETALLE DE CONEXIONES'!M454,6)))</f>
        <v>33seg.</v>
      </c>
      <c r="L454" s="36">
        <f>IF(C454="Saliente Local",(IFERROR((LIMPIA(J454,1)),0)),0)</f>
        <v>1</v>
      </c>
      <c r="M454" s="36">
        <f>IF(C454="Saliente Nacional",(IFERROR((LIMPIA(J454,1)),0)),0)</f>
        <v>0</v>
      </c>
      <c r="N454" s="36">
        <f>IF(C454="Saliente Internacional",(IFERROR((LIMPIA(J454,1)),0)),0)</f>
        <v>0</v>
      </c>
      <c r="O454" s="36">
        <f>IF(C454="Saliente Local",(IFERROR((LIMPIA(K454,1)),0)),0)</f>
        <v>33</v>
      </c>
      <c r="P454" s="36">
        <f>IF(C454="Saliente Nacional",(IFERROR((LIMPIA(K454,1)),0)),0)</f>
        <v>0</v>
      </c>
      <c r="Q454" s="36">
        <f>IF(C454="Saliente Internacional",(IFERROR((LIMPIA(K454,1)),0)),0)</f>
        <v>0</v>
      </c>
      <c r="R454" s="36">
        <f t="shared" si="22"/>
        <v>2</v>
      </c>
      <c r="S454" s="36">
        <f t="shared" si="23"/>
        <v>0</v>
      </c>
    </row>
    <row r="455" spans="1:19" x14ac:dyDescent="0.25">
      <c r="A455" s="101">
        <f>'DETALLE DE CONEXIONES'!P455</f>
        <v>0</v>
      </c>
      <c r="B455" s="36" t="str">
        <f>'DETALLE DE CONEXIONES'!I455</f>
        <v>GPRS</v>
      </c>
      <c r="C455" s="36" t="str">
        <f>'DETALLE DE CONEXIONES'!BB455</f>
        <v>RS</v>
      </c>
      <c r="D455" s="36" t="str">
        <f>'DETALLE DE CONEXIONES'!E455</f>
        <v>internet.itelcel.coXXXGLTE</v>
      </c>
      <c r="E455" s="36">
        <f t="shared" si="21"/>
        <v>26</v>
      </c>
      <c r="F455" s="36">
        <f>IFERROR(LIMPIA('DETALLE DE CONEXIONES'!N455,1),0)</f>
        <v>0</v>
      </c>
      <c r="G455" s="36" t="str">
        <f>LEFT('DETALLE DE CONEXIONES'!BE455,3)</f>
        <v/>
      </c>
      <c r="H455" s="36" t="str">
        <f>RIGHT('DETALLE DE CONEXIONES'!AK455,2)</f>
        <v>-1</v>
      </c>
      <c r="I455" s="36" t="str">
        <f>LEFT('DETALLE DE CONEXIONES'!AK455,3)</f>
        <v>RS;</v>
      </c>
      <c r="J455" s="36" t="str">
        <f>LEFT('DETALLE DE CONEXIONES'!M455,3)</f>
        <v>0mi</v>
      </c>
      <c r="K455" s="36" t="str">
        <f>IF(LEN('DETALLE DE CONEXIONES'!M455)&lt;12,(RIGHT('DETALLE DE CONEXIONES'!M455,5)),(RIGHT('DETALLE DE CONEXIONES'!M455,6)))</f>
        <v xml:space="preserve">min. </v>
      </c>
      <c r="L455" s="36">
        <f>IF(C455="Saliente Local",(IFERROR((LIMPIA(J455,1)),0)),0)</f>
        <v>0</v>
      </c>
      <c r="M455" s="36">
        <f>IF(C455="Saliente Nacional",(IFERROR((LIMPIA(J455,1)),0)),0)</f>
        <v>0</v>
      </c>
      <c r="N455" s="36">
        <f>IF(C455="Saliente Internacional",(IFERROR((LIMPIA(J455,1)),0)),0)</f>
        <v>0</v>
      </c>
      <c r="O455" s="36">
        <f>IF(C455="Saliente Local",(IFERROR((LIMPIA(K455,1)),0)),0)</f>
        <v>0</v>
      </c>
      <c r="P455" s="36">
        <f>IF(C455="Saliente Nacional",(IFERROR((LIMPIA(K455,1)),0)),0)</f>
        <v>0</v>
      </c>
      <c r="Q455" s="36">
        <f>IF(C455="Saliente Internacional",(IFERROR((LIMPIA(K455,1)),0)),0)</f>
        <v>0</v>
      </c>
      <c r="R455" s="36">
        <f t="shared" si="22"/>
        <v>0</v>
      </c>
      <c r="S455" s="36">
        <f t="shared" si="23"/>
        <v>0</v>
      </c>
    </row>
    <row r="456" spans="1:19" x14ac:dyDescent="0.25">
      <c r="A456" s="101">
        <f>'DETALLE DE CONEXIONES'!P456</f>
        <v>0</v>
      </c>
      <c r="B456" s="36" t="str">
        <f>'DETALLE DE CONEXIONES'!I456</f>
        <v>SALIENTE</v>
      </c>
      <c r="C456" s="36" t="str">
        <f>'DETALLE DE CONEXIONES'!BB456</f>
        <v>Saliente Local</v>
      </c>
      <c r="D456" s="36" t="str">
        <f>'DETALLE DE CONEXIONES'!E456</f>
        <v>999XXX4516</v>
      </c>
      <c r="E456" s="36">
        <f t="shared" si="21"/>
        <v>10</v>
      </c>
      <c r="F456" s="36">
        <f>IFERROR(LIMPIA('DETALLE DE CONEXIONES'!N456,1),0)</f>
        <v>2</v>
      </c>
      <c r="G456" s="36" t="str">
        <f>LEFT('DETALLE DE CONEXIONES'!BE456,3)</f>
        <v>NOF</v>
      </c>
      <c r="H456" s="36" t="str">
        <f>RIGHT('DETALLE DE CONEXIONES'!AK456,2)</f>
        <v/>
      </c>
      <c r="I456" s="36" t="str">
        <f>LEFT('DETALLE DE CONEXIONES'!AK456,3)</f>
        <v/>
      </c>
      <c r="J456" s="36" t="str">
        <f>LEFT('DETALLE DE CONEXIONES'!M456,3)</f>
        <v>1mi</v>
      </c>
      <c r="K456" s="36" t="str">
        <f>IF(LEN('DETALLE DE CONEXIONES'!M456)&lt;12,(RIGHT('DETALLE DE CONEXIONES'!M456,5)),(RIGHT('DETALLE DE CONEXIONES'!M456,6)))</f>
        <v>55seg.</v>
      </c>
      <c r="L456" s="36">
        <f>IF(C456="Saliente Local",(IFERROR((LIMPIA(J456,1)),0)),0)</f>
        <v>1</v>
      </c>
      <c r="M456" s="36">
        <f>IF(C456="Saliente Nacional",(IFERROR((LIMPIA(J456,1)),0)),0)</f>
        <v>0</v>
      </c>
      <c r="N456" s="36">
        <f>IF(C456="Saliente Internacional",(IFERROR((LIMPIA(J456,1)),0)),0)</f>
        <v>0</v>
      </c>
      <c r="O456" s="36">
        <f>IF(C456="Saliente Local",(IFERROR((LIMPIA(K456,1)),0)),0)</f>
        <v>55</v>
      </c>
      <c r="P456" s="36">
        <f>IF(C456="Saliente Nacional",(IFERROR((LIMPIA(K456,1)),0)),0)</f>
        <v>0</v>
      </c>
      <c r="Q456" s="36">
        <f>IF(C456="Saliente Internacional",(IFERROR((LIMPIA(K456,1)),0)),0)</f>
        <v>0</v>
      </c>
      <c r="R456" s="36">
        <f t="shared" si="22"/>
        <v>2</v>
      </c>
      <c r="S456" s="36">
        <f t="shared" si="23"/>
        <v>0</v>
      </c>
    </row>
    <row r="457" spans="1:19" x14ac:dyDescent="0.25">
      <c r="A457" s="101">
        <f>'DETALLE DE CONEXIONES'!P457</f>
        <v>0</v>
      </c>
      <c r="B457" s="36" t="str">
        <f>'DETALLE DE CONEXIONES'!I457</f>
        <v>SALIENTE</v>
      </c>
      <c r="C457" s="36" t="str">
        <f>'DETALLE DE CONEXIONES'!BB457</f>
        <v>Saliente Local</v>
      </c>
      <c r="D457" s="36" t="str">
        <f>'DETALLE DE CONEXIONES'!E457</f>
        <v>999XXX4516</v>
      </c>
      <c r="E457" s="36">
        <f t="shared" si="21"/>
        <v>10</v>
      </c>
      <c r="F457" s="36">
        <f>IFERROR(LIMPIA('DETALLE DE CONEXIONES'!N457,1),0)</f>
        <v>1</v>
      </c>
      <c r="G457" s="36" t="str">
        <f>LEFT('DETALLE DE CONEXIONES'!BE457,3)</f>
        <v>NOF</v>
      </c>
      <c r="H457" s="36" t="str">
        <f>RIGHT('DETALLE DE CONEXIONES'!AK457,2)</f>
        <v/>
      </c>
      <c r="I457" s="36" t="str">
        <f>LEFT('DETALLE DE CONEXIONES'!AK457,3)</f>
        <v/>
      </c>
      <c r="J457" s="36" t="str">
        <f>LEFT('DETALLE DE CONEXIONES'!M457,3)</f>
        <v>0mi</v>
      </c>
      <c r="K457" s="36" t="str">
        <f>IF(LEN('DETALLE DE CONEXIONES'!M457)&lt;12,(RIGHT('DETALLE DE CONEXIONES'!M457,5)),(RIGHT('DETALLE DE CONEXIONES'!M457,6)))</f>
        <v>13seg.</v>
      </c>
      <c r="L457" s="36">
        <f>IF(C457="Saliente Local",(IFERROR((LIMPIA(J457,1)),0)),0)</f>
        <v>0</v>
      </c>
      <c r="M457" s="36">
        <f>IF(C457="Saliente Nacional",(IFERROR((LIMPIA(J457,1)),0)),0)</f>
        <v>0</v>
      </c>
      <c r="N457" s="36">
        <f>IF(C457="Saliente Internacional",(IFERROR((LIMPIA(J457,1)),0)),0)</f>
        <v>0</v>
      </c>
      <c r="O457" s="36">
        <f>IF(C457="Saliente Local",(IFERROR((LIMPIA(K457,1)),0)),0)</f>
        <v>13</v>
      </c>
      <c r="P457" s="36">
        <f>IF(C457="Saliente Nacional",(IFERROR((LIMPIA(K457,1)),0)),0)</f>
        <v>0</v>
      </c>
      <c r="Q457" s="36">
        <f>IF(C457="Saliente Internacional",(IFERROR((LIMPIA(K457,1)),0)),0)</f>
        <v>0</v>
      </c>
      <c r="R457" s="36">
        <f t="shared" si="22"/>
        <v>1</v>
      </c>
      <c r="S457" s="36">
        <f t="shared" si="23"/>
        <v>0</v>
      </c>
    </row>
    <row r="458" spans="1:19" x14ac:dyDescent="0.25">
      <c r="A458" s="101">
        <f>'DETALLE DE CONEXIONES'!P458</f>
        <v>0</v>
      </c>
      <c r="B458" s="36" t="str">
        <f>'DETALLE DE CONEXIONES'!I458</f>
        <v>SALIENTE</v>
      </c>
      <c r="C458" s="36" t="str">
        <f>'DETALLE DE CONEXIONES'!BB458</f>
        <v>Saliente Local</v>
      </c>
      <c r="D458" s="36" t="str">
        <f>'DETALLE DE CONEXIONES'!E458</f>
        <v>999XXX3420</v>
      </c>
      <c r="E458" s="36">
        <f t="shared" si="21"/>
        <v>10</v>
      </c>
      <c r="F458" s="36">
        <f>IFERROR(LIMPIA('DETALLE DE CONEXIONES'!N458,1),0)</f>
        <v>2</v>
      </c>
      <c r="G458" s="36" t="str">
        <f>LEFT('DETALLE DE CONEXIONES'!BE458,3)</f>
        <v>NOF</v>
      </c>
      <c r="H458" s="36" t="str">
        <f>RIGHT('DETALLE DE CONEXIONES'!AK458,2)</f>
        <v/>
      </c>
      <c r="I458" s="36" t="str">
        <f>LEFT('DETALLE DE CONEXIONES'!AK458,3)</f>
        <v/>
      </c>
      <c r="J458" s="36" t="str">
        <f>LEFT('DETALLE DE CONEXIONES'!M458,3)</f>
        <v>1mi</v>
      </c>
      <c r="K458" s="36" t="str">
        <f>IF(LEN('DETALLE DE CONEXIONES'!M458)&lt;12,(RIGHT('DETALLE DE CONEXIONES'!M458,5)),(RIGHT('DETALLE DE CONEXIONES'!M458,6)))</f>
        <v>30seg.</v>
      </c>
      <c r="L458" s="36">
        <f>IF(C458="Saliente Local",(IFERROR((LIMPIA(J458,1)),0)),0)</f>
        <v>1</v>
      </c>
      <c r="M458" s="36">
        <f>IF(C458="Saliente Nacional",(IFERROR((LIMPIA(J458,1)),0)),0)</f>
        <v>0</v>
      </c>
      <c r="N458" s="36">
        <f>IF(C458="Saliente Internacional",(IFERROR((LIMPIA(J458,1)),0)),0)</f>
        <v>0</v>
      </c>
      <c r="O458" s="36">
        <f>IF(C458="Saliente Local",(IFERROR((LIMPIA(K458,1)),0)),0)</f>
        <v>30</v>
      </c>
      <c r="P458" s="36">
        <f>IF(C458="Saliente Nacional",(IFERROR((LIMPIA(K458,1)),0)),0)</f>
        <v>0</v>
      </c>
      <c r="Q458" s="36">
        <f>IF(C458="Saliente Internacional",(IFERROR((LIMPIA(K458,1)),0)),0)</f>
        <v>0</v>
      </c>
      <c r="R458" s="36">
        <f t="shared" si="22"/>
        <v>2</v>
      </c>
      <c r="S458" s="36">
        <f t="shared" si="23"/>
        <v>0</v>
      </c>
    </row>
    <row r="459" spans="1:19" x14ac:dyDescent="0.25">
      <c r="A459" s="101">
        <f>'DETALLE DE CONEXIONES'!P459</f>
        <v>0</v>
      </c>
      <c r="B459" s="36" t="str">
        <f>'DETALLE DE CONEXIONES'!I459</f>
        <v>SALIENTE</v>
      </c>
      <c r="C459" s="36" t="str">
        <f>'DETALLE DE CONEXIONES'!BB459</f>
        <v>Saliente Local</v>
      </c>
      <c r="D459" s="36" t="str">
        <f>'DETALLE DE CONEXIONES'!E459</f>
        <v>999XXX7514</v>
      </c>
      <c r="E459" s="36">
        <f t="shared" si="21"/>
        <v>10</v>
      </c>
      <c r="F459" s="36">
        <f>IFERROR(LIMPIA('DETALLE DE CONEXIONES'!N459,1),0)</f>
        <v>1</v>
      </c>
      <c r="G459" s="36" t="str">
        <f>LEFT('DETALLE DE CONEXIONES'!BE459,3)</f>
        <v>NOF</v>
      </c>
      <c r="H459" s="36" t="str">
        <f>RIGHT('DETALLE DE CONEXIONES'!AK459,2)</f>
        <v/>
      </c>
      <c r="I459" s="36" t="str">
        <f>LEFT('DETALLE DE CONEXIONES'!AK459,3)</f>
        <v/>
      </c>
      <c r="J459" s="36" t="str">
        <f>LEFT('DETALLE DE CONEXIONES'!M459,3)</f>
        <v>0mi</v>
      </c>
      <c r="K459" s="36" t="str">
        <f>IF(LEN('DETALLE DE CONEXIONES'!M459)&lt;12,(RIGHT('DETALLE DE CONEXIONES'!M459,5)),(RIGHT('DETALLE DE CONEXIONES'!M459,6)))</f>
        <v>28seg.</v>
      </c>
      <c r="L459" s="36">
        <f>IF(C459="Saliente Local",(IFERROR((LIMPIA(J459,1)),0)),0)</f>
        <v>0</v>
      </c>
      <c r="M459" s="36">
        <f>IF(C459="Saliente Nacional",(IFERROR((LIMPIA(J459,1)),0)),0)</f>
        <v>0</v>
      </c>
      <c r="N459" s="36">
        <f>IF(C459="Saliente Internacional",(IFERROR((LIMPIA(J459,1)),0)),0)</f>
        <v>0</v>
      </c>
      <c r="O459" s="36">
        <f>IF(C459="Saliente Local",(IFERROR((LIMPIA(K459,1)),0)),0)</f>
        <v>28</v>
      </c>
      <c r="P459" s="36">
        <f>IF(C459="Saliente Nacional",(IFERROR((LIMPIA(K459,1)),0)),0)</f>
        <v>0</v>
      </c>
      <c r="Q459" s="36">
        <f>IF(C459="Saliente Internacional",(IFERROR((LIMPIA(K459,1)),0)),0)</f>
        <v>0</v>
      </c>
      <c r="R459" s="36">
        <f t="shared" si="22"/>
        <v>1</v>
      </c>
      <c r="S459" s="36">
        <f t="shared" si="23"/>
        <v>0</v>
      </c>
    </row>
    <row r="460" spans="1:19" x14ac:dyDescent="0.25">
      <c r="A460" s="101">
        <f>'DETALLE DE CONEXIONES'!P460</f>
        <v>0</v>
      </c>
      <c r="B460" s="36" t="str">
        <f>'DETALLE DE CONEXIONES'!I460</f>
        <v>SALIENTE</v>
      </c>
      <c r="C460" s="36" t="str">
        <f>'DETALLE DE CONEXIONES'!BB460</f>
        <v>Saliente Local</v>
      </c>
      <c r="D460" s="36" t="str">
        <f>'DETALLE DE CONEXIONES'!E460</f>
        <v>999XXX7514</v>
      </c>
      <c r="E460" s="36">
        <f t="shared" si="21"/>
        <v>10</v>
      </c>
      <c r="F460" s="36">
        <f>IFERROR(LIMPIA('DETALLE DE CONEXIONES'!N460,1),0)</f>
        <v>1</v>
      </c>
      <c r="G460" s="36" t="str">
        <f>LEFT('DETALLE DE CONEXIONES'!BE460,3)</f>
        <v>NOF</v>
      </c>
      <c r="H460" s="36" t="str">
        <f>RIGHT('DETALLE DE CONEXIONES'!AK460,2)</f>
        <v/>
      </c>
      <c r="I460" s="36" t="str">
        <f>LEFT('DETALLE DE CONEXIONES'!AK460,3)</f>
        <v/>
      </c>
      <c r="J460" s="36" t="str">
        <f>LEFT('DETALLE DE CONEXIONES'!M460,3)</f>
        <v>0mi</v>
      </c>
      <c r="K460" s="36" t="str">
        <f>IF(LEN('DETALLE DE CONEXIONES'!M460)&lt;12,(RIGHT('DETALLE DE CONEXIONES'!M460,5)),(RIGHT('DETALLE DE CONEXIONES'!M460,6)))</f>
        <v>27seg.</v>
      </c>
      <c r="L460" s="36">
        <f>IF(C460="Saliente Local",(IFERROR((LIMPIA(J460,1)),0)),0)</f>
        <v>0</v>
      </c>
      <c r="M460" s="36">
        <f>IF(C460="Saliente Nacional",(IFERROR((LIMPIA(J460,1)),0)),0)</f>
        <v>0</v>
      </c>
      <c r="N460" s="36">
        <f>IF(C460="Saliente Internacional",(IFERROR((LIMPIA(J460,1)),0)),0)</f>
        <v>0</v>
      </c>
      <c r="O460" s="36">
        <f>IF(C460="Saliente Local",(IFERROR((LIMPIA(K460,1)),0)),0)</f>
        <v>27</v>
      </c>
      <c r="P460" s="36">
        <f>IF(C460="Saliente Nacional",(IFERROR((LIMPIA(K460,1)),0)),0)</f>
        <v>0</v>
      </c>
      <c r="Q460" s="36">
        <f>IF(C460="Saliente Internacional",(IFERROR((LIMPIA(K460,1)),0)),0)</f>
        <v>0</v>
      </c>
      <c r="R460" s="36">
        <f t="shared" si="22"/>
        <v>1</v>
      </c>
      <c r="S460" s="36">
        <f t="shared" si="23"/>
        <v>0</v>
      </c>
    </row>
    <row r="461" spans="1:19" x14ac:dyDescent="0.25">
      <c r="A461" s="101">
        <f>'DETALLE DE CONEXIONES'!P461</f>
        <v>0</v>
      </c>
      <c r="B461" s="36" t="str">
        <f>'DETALLE DE CONEXIONES'!I461</f>
        <v>GPRS</v>
      </c>
      <c r="C461" s="36" t="str">
        <f>'DETALLE DE CONEXIONES'!BB461</f>
        <v>MENSAJERO</v>
      </c>
      <c r="D461" s="36" t="str">
        <f>'DETALLE DE CONEXIONES'!E461</f>
        <v>internet.itelcelXXXm-3G</v>
      </c>
      <c r="E461" s="36">
        <f t="shared" si="21"/>
        <v>23</v>
      </c>
      <c r="F461" s="36">
        <f>IFERROR(LIMPIA('DETALLE DE CONEXIONES'!N461,1),0)</f>
        <v>0</v>
      </c>
      <c r="G461" s="36" t="str">
        <f>LEFT('DETALLE DE CONEXIONES'!BE461,3)</f>
        <v/>
      </c>
      <c r="H461" s="36" t="str">
        <f>RIGHT('DETALLE DE CONEXIONES'!AK461,2)</f>
        <v>-1</v>
      </c>
      <c r="I461" s="36" t="str">
        <f>LEFT('DETALLE DE CONEXIONES'!AK461,3)</f>
        <v>MEN</v>
      </c>
      <c r="J461" s="36" t="str">
        <f>LEFT('DETALLE DE CONEXIONES'!M461,3)</f>
        <v>0mi</v>
      </c>
      <c r="K461" s="36" t="str">
        <f>IF(LEN('DETALLE DE CONEXIONES'!M461)&lt;12,(RIGHT('DETALLE DE CONEXIONES'!M461,5)),(RIGHT('DETALLE DE CONEXIONES'!M461,6)))</f>
        <v xml:space="preserve">min. </v>
      </c>
      <c r="L461" s="36">
        <f>IF(C461="Saliente Local",(IFERROR((LIMPIA(J461,1)),0)),0)</f>
        <v>0</v>
      </c>
      <c r="M461" s="36">
        <f>IF(C461="Saliente Nacional",(IFERROR((LIMPIA(J461,1)),0)),0)</f>
        <v>0</v>
      </c>
      <c r="N461" s="36">
        <f>IF(C461="Saliente Internacional",(IFERROR((LIMPIA(J461,1)),0)),0)</f>
        <v>0</v>
      </c>
      <c r="O461" s="36">
        <f>IF(C461="Saliente Local",(IFERROR((LIMPIA(K461,1)),0)),0)</f>
        <v>0</v>
      </c>
      <c r="P461" s="36">
        <f>IF(C461="Saliente Nacional",(IFERROR((LIMPIA(K461,1)),0)),0)</f>
        <v>0</v>
      </c>
      <c r="Q461" s="36">
        <f>IF(C461="Saliente Internacional",(IFERROR((LIMPIA(K461,1)),0)),0)</f>
        <v>0</v>
      </c>
      <c r="R461" s="36">
        <f t="shared" si="22"/>
        <v>0</v>
      </c>
      <c r="S461" s="36">
        <f t="shared" si="23"/>
        <v>0</v>
      </c>
    </row>
    <row r="462" spans="1:19" x14ac:dyDescent="0.25">
      <c r="A462" s="101">
        <f>'DETALLE DE CONEXIONES'!P462</f>
        <v>0</v>
      </c>
      <c r="B462" s="36" t="str">
        <f>'DETALLE DE CONEXIONES'!I462</f>
        <v>SALIENTE</v>
      </c>
      <c r="C462" s="36" t="str">
        <f>'DETALLE DE CONEXIONES'!BB462</f>
        <v>Saliente Local</v>
      </c>
      <c r="D462" s="36" t="str">
        <f>'DETALLE DE CONEXIONES'!E462</f>
        <v>999XXX7896</v>
      </c>
      <c r="E462" s="36">
        <f t="shared" si="21"/>
        <v>10</v>
      </c>
      <c r="F462" s="36">
        <f>IFERROR(LIMPIA('DETALLE DE CONEXIONES'!N462,1),0)</f>
        <v>2</v>
      </c>
      <c r="G462" s="36" t="str">
        <f>LEFT('DETALLE DE CONEXIONES'!BE462,3)</f>
        <v>NOF</v>
      </c>
      <c r="H462" s="36" t="str">
        <f>RIGHT('DETALLE DE CONEXIONES'!AK462,2)</f>
        <v/>
      </c>
      <c r="I462" s="36" t="str">
        <f>LEFT('DETALLE DE CONEXIONES'!AK462,3)</f>
        <v/>
      </c>
      <c r="J462" s="36" t="str">
        <f>LEFT('DETALLE DE CONEXIONES'!M462,3)</f>
        <v>1mi</v>
      </c>
      <c r="K462" s="36" t="str">
        <f>IF(LEN('DETALLE DE CONEXIONES'!M462)&lt;12,(RIGHT('DETALLE DE CONEXIONES'!M462,5)),(RIGHT('DETALLE DE CONEXIONES'!M462,6)))</f>
        <v>19seg.</v>
      </c>
      <c r="L462" s="36">
        <f>IF(C462="Saliente Local",(IFERROR((LIMPIA(J462,1)),0)),0)</f>
        <v>1</v>
      </c>
      <c r="M462" s="36">
        <f>IF(C462="Saliente Nacional",(IFERROR((LIMPIA(J462,1)),0)),0)</f>
        <v>0</v>
      </c>
      <c r="N462" s="36">
        <f>IF(C462="Saliente Internacional",(IFERROR((LIMPIA(J462,1)),0)),0)</f>
        <v>0</v>
      </c>
      <c r="O462" s="36">
        <f>IF(C462="Saliente Local",(IFERROR((LIMPIA(K462,1)),0)),0)</f>
        <v>19</v>
      </c>
      <c r="P462" s="36">
        <f>IF(C462="Saliente Nacional",(IFERROR((LIMPIA(K462,1)),0)),0)</f>
        <v>0</v>
      </c>
      <c r="Q462" s="36">
        <f>IF(C462="Saliente Internacional",(IFERROR((LIMPIA(K462,1)),0)),0)</f>
        <v>0</v>
      </c>
      <c r="R462" s="36">
        <f t="shared" si="22"/>
        <v>2</v>
      </c>
      <c r="S462" s="36">
        <f t="shared" si="23"/>
        <v>0</v>
      </c>
    </row>
    <row r="463" spans="1:19" x14ac:dyDescent="0.25">
      <c r="A463" s="101">
        <f>'DETALLE DE CONEXIONES'!P463</f>
        <v>0</v>
      </c>
      <c r="B463" s="36" t="str">
        <f>'DETALLE DE CONEXIONES'!I463</f>
        <v>SALIENTE</v>
      </c>
      <c r="C463" s="36" t="str">
        <f>'DETALLE DE CONEXIONES'!BB463</f>
        <v>Saliente Local</v>
      </c>
      <c r="D463" s="36" t="str">
        <f>'DETALLE DE CONEXIONES'!E463</f>
        <v>999XXX7840</v>
      </c>
      <c r="E463" s="36">
        <f t="shared" si="21"/>
        <v>10</v>
      </c>
      <c r="F463" s="36">
        <f>IFERROR(LIMPIA('DETALLE DE CONEXIONES'!N463,1),0)</f>
        <v>1</v>
      </c>
      <c r="G463" s="36" t="str">
        <f>LEFT('DETALLE DE CONEXIONES'!BE463,3)</f>
        <v>NOF</v>
      </c>
      <c r="H463" s="36" t="str">
        <f>RIGHT('DETALLE DE CONEXIONES'!AK463,2)</f>
        <v/>
      </c>
      <c r="I463" s="36" t="str">
        <f>LEFT('DETALLE DE CONEXIONES'!AK463,3)</f>
        <v/>
      </c>
      <c r="J463" s="36" t="str">
        <f>LEFT('DETALLE DE CONEXIONES'!M463,3)</f>
        <v>0mi</v>
      </c>
      <c r="K463" s="36" t="str">
        <f>IF(LEN('DETALLE DE CONEXIONES'!M463)&lt;12,(RIGHT('DETALLE DE CONEXIONES'!M463,5)),(RIGHT('DETALLE DE CONEXIONES'!M463,6)))</f>
        <v>34seg.</v>
      </c>
      <c r="L463" s="36">
        <f>IF(C463="Saliente Local",(IFERROR((LIMPIA(J463,1)),0)),0)</f>
        <v>0</v>
      </c>
      <c r="M463" s="36">
        <f>IF(C463="Saliente Nacional",(IFERROR((LIMPIA(J463,1)),0)),0)</f>
        <v>0</v>
      </c>
      <c r="N463" s="36">
        <f>IF(C463="Saliente Internacional",(IFERROR((LIMPIA(J463,1)),0)),0)</f>
        <v>0</v>
      </c>
      <c r="O463" s="36">
        <f>IF(C463="Saliente Local",(IFERROR((LIMPIA(K463,1)),0)),0)</f>
        <v>34</v>
      </c>
      <c r="P463" s="36">
        <f>IF(C463="Saliente Nacional",(IFERROR((LIMPIA(K463,1)),0)),0)</f>
        <v>0</v>
      </c>
      <c r="Q463" s="36">
        <f>IF(C463="Saliente Internacional",(IFERROR((LIMPIA(K463,1)),0)),0)</f>
        <v>0</v>
      </c>
      <c r="R463" s="36">
        <f t="shared" si="22"/>
        <v>1</v>
      </c>
      <c r="S463" s="36">
        <f t="shared" si="23"/>
        <v>0</v>
      </c>
    </row>
    <row r="464" spans="1:19" x14ac:dyDescent="0.25">
      <c r="A464" s="101">
        <f>'DETALLE DE CONEXIONES'!P464</f>
        <v>0</v>
      </c>
      <c r="B464" s="36" t="str">
        <f>'DETALLE DE CONEXIONES'!I464</f>
        <v>TRANSFERENCIA</v>
      </c>
      <c r="C464" s="36" t="str">
        <f>'DETALLE DE CONEXIONES'!BB464</f>
        <v>Desvio Nacional</v>
      </c>
      <c r="D464" s="36" t="str">
        <f>'DETALLE DE CONEXIONES'!E464</f>
        <v>999XXX1600</v>
      </c>
      <c r="E464" s="36">
        <f t="shared" si="21"/>
        <v>10</v>
      </c>
      <c r="F464" s="36">
        <f>IFERROR(LIMPIA('DETALLE DE CONEXIONES'!N464,1),0)</f>
        <v>1</v>
      </c>
      <c r="G464" s="36" t="str">
        <f>LEFT('DETALLE DE CONEXIONES'!BE464,3)</f>
        <v>SIU</v>
      </c>
      <c r="H464" s="36" t="str">
        <f>RIGHT('DETALLE DE CONEXIONES'!AK464,2)</f>
        <v/>
      </c>
      <c r="I464" s="36" t="str">
        <f>LEFT('DETALLE DE CONEXIONES'!AK464,3)</f>
        <v/>
      </c>
      <c r="J464" s="36" t="str">
        <f>LEFT('DETALLE DE CONEXIONES'!M464,3)</f>
        <v>0mi</v>
      </c>
      <c r="K464" s="36" t="str">
        <f>IF(LEN('DETALLE DE CONEXIONES'!M464)&lt;12,(RIGHT('DETALLE DE CONEXIONES'!M464,5)),(RIGHT('DETALLE DE CONEXIONES'!M464,6)))</f>
        <v>4seg.</v>
      </c>
      <c r="L464" s="36">
        <f>IF(C464="Saliente Local",(IFERROR((LIMPIA(J464,1)),0)),0)</f>
        <v>0</v>
      </c>
      <c r="M464" s="36">
        <f>IF(C464="Saliente Nacional",(IFERROR((LIMPIA(J464,1)),0)),0)</f>
        <v>0</v>
      </c>
      <c r="N464" s="36">
        <f>IF(C464="Saliente Internacional",(IFERROR((LIMPIA(J464,1)),0)),0)</f>
        <v>0</v>
      </c>
      <c r="O464" s="36">
        <f>IF(C464="Saliente Local",(IFERROR((LIMPIA(K464,1)),0)),0)</f>
        <v>0</v>
      </c>
      <c r="P464" s="36">
        <f>IF(C464="Saliente Nacional",(IFERROR((LIMPIA(K464,1)),0)),0)</f>
        <v>0</v>
      </c>
      <c r="Q464" s="36">
        <f>IF(C464="Saliente Internacional",(IFERROR((LIMPIA(K464,1)),0)),0)</f>
        <v>0</v>
      </c>
      <c r="R464" s="36">
        <f t="shared" si="22"/>
        <v>0</v>
      </c>
      <c r="S464" s="36">
        <f t="shared" si="23"/>
        <v>0</v>
      </c>
    </row>
    <row r="465" spans="1:19" x14ac:dyDescent="0.25">
      <c r="A465" s="101">
        <f>'DETALLE DE CONEXIONES'!P465</f>
        <v>0</v>
      </c>
      <c r="B465" s="36" t="str">
        <f>'DETALLE DE CONEXIONES'!I465</f>
        <v>SALIENTE</v>
      </c>
      <c r="C465" s="36" t="str">
        <f>'DETALLE DE CONEXIONES'!BB465</f>
        <v>Saliente Local</v>
      </c>
      <c r="D465" s="36" t="str">
        <f>'DETALLE DE CONEXIONES'!E465</f>
        <v>999XXX3420</v>
      </c>
      <c r="E465" s="36">
        <f t="shared" si="21"/>
        <v>10</v>
      </c>
      <c r="F465" s="36">
        <f>IFERROR(LIMPIA('DETALLE DE CONEXIONES'!N465,1),0)</f>
        <v>1</v>
      </c>
      <c r="G465" s="36" t="str">
        <f>LEFT('DETALLE DE CONEXIONES'!BE465,3)</f>
        <v>NOF</v>
      </c>
      <c r="H465" s="36" t="str">
        <f>RIGHT('DETALLE DE CONEXIONES'!AK465,2)</f>
        <v/>
      </c>
      <c r="I465" s="36" t="str">
        <f>LEFT('DETALLE DE CONEXIONES'!AK465,3)</f>
        <v/>
      </c>
      <c r="J465" s="36" t="str">
        <f>LEFT('DETALLE DE CONEXIONES'!M465,3)</f>
        <v>0mi</v>
      </c>
      <c r="K465" s="36" t="str">
        <f>IF(LEN('DETALLE DE CONEXIONES'!M465)&lt;12,(RIGHT('DETALLE DE CONEXIONES'!M465,5)),(RIGHT('DETALLE DE CONEXIONES'!M465,6)))</f>
        <v>53seg.</v>
      </c>
      <c r="L465" s="36">
        <f>IF(C465="Saliente Local",(IFERROR((LIMPIA(J465,1)),0)),0)</f>
        <v>0</v>
      </c>
      <c r="M465" s="36">
        <f>IF(C465="Saliente Nacional",(IFERROR((LIMPIA(J465,1)),0)),0)</f>
        <v>0</v>
      </c>
      <c r="N465" s="36">
        <f>IF(C465="Saliente Internacional",(IFERROR((LIMPIA(J465,1)),0)),0)</f>
        <v>0</v>
      </c>
      <c r="O465" s="36">
        <f>IF(C465="Saliente Local",(IFERROR((LIMPIA(K465,1)),0)),0)</f>
        <v>53</v>
      </c>
      <c r="P465" s="36">
        <f>IF(C465="Saliente Nacional",(IFERROR((LIMPIA(K465,1)),0)),0)</f>
        <v>0</v>
      </c>
      <c r="Q465" s="36">
        <f>IF(C465="Saliente Internacional",(IFERROR((LIMPIA(K465,1)),0)),0)</f>
        <v>0</v>
      </c>
      <c r="R465" s="36">
        <f t="shared" si="22"/>
        <v>1</v>
      </c>
      <c r="S465" s="36">
        <f t="shared" si="23"/>
        <v>0</v>
      </c>
    </row>
    <row r="466" spans="1:19" x14ac:dyDescent="0.25">
      <c r="A466" s="101">
        <f>'DETALLE DE CONEXIONES'!P466</f>
        <v>0</v>
      </c>
      <c r="B466" s="36" t="str">
        <f>'DETALLE DE CONEXIONES'!I466</f>
        <v>SALIENTE</v>
      </c>
      <c r="C466" s="36" t="str">
        <f>'DETALLE DE CONEXIONES'!BB466</f>
        <v>Saliente Local</v>
      </c>
      <c r="D466" s="36" t="str">
        <f>'DETALLE DE CONEXIONES'!E466</f>
        <v>999XXX3420</v>
      </c>
      <c r="E466" s="36">
        <f t="shared" si="21"/>
        <v>10</v>
      </c>
      <c r="F466" s="36">
        <f>IFERROR(LIMPIA('DETALLE DE CONEXIONES'!N466,1),0)</f>
        <v>2</v>
      </c>
      <c r="G466" s="36" t="str">
        <f>LEFT('DETALLE DE CONEXIONES'!BE466,3)</f>
        <v>NOF</v>
      </c>
      <c r="H466" s="36" t="str">
        <f>RIGHT('DETALLE DE CONEXIONES'!AK466,2)</f>
        <v/>
      </c>
      <c r="I466" s="36" t="str">
        <f>LEFT('DETALLE DE CONEXIONES'!AK466,3)</f>
        <v/>
      </c>
      <c r="J466" s="36" t="str">
        <f>LEFT('DETALLE DE CONEXIONES'!M466,3)</f>
        <v>1mi</v>
      </c>
      <c r="K466" s="36" t="str">
        <f>IF(LEN('DETALLE DE CONEXIONES'!M466)&lt;12,(RIGHT('DETALLE DE CONEXIONES'!M466,5)),(RIGHT('DETALLE DE CONEXIONES'!M466,6)))</f>
        <v>8seg.</v>
      </c>
      <c r="L466" s="36">
        <f>IF(C466="Saliente Local",(IFERROR((LIMPIA(J466,1)),0)),0)</f>
        <v>1</v>
      </c>
      <c r="M466" s="36">
        <f>IF(C466="Saliente Nacional",(IFERROR((LIMPIA(J466,1)),0)),0)</f>
        <v>0</v>
      </c>
      <c r="N466" s="36">
        <f>IF(C466="Saliente Internacional",(IFERROR((LIMPIA(J466,1)),0)),0)</f>
        <v>0</v>
      </c>
      <c r="O466" s="36">
        <f>IF(C466="Saliente Local",(IFERROR((LIMPIA(K466,1)),0)),0)</f>
        <v>8</v>
      </c>
      <c r="P466" s="36">
        <f>IF(C466="Saliente Nacional",(IFERROR((LIMPIA(K466,1)),0)),0)</f>
        <v>0</v>
      </c>
      <c r="Q466" s="36">
        <f>IF(C466="Saliente Internacional",(IFERROR((LIMPIA(K466,1)),0)),0)</f>
        <v>0</v>
      </c>
      <c r="R466" s="36">
        <f t="shared" si="22"/>
        <v>2</v>
      </c>
      <c r="S466" s="36">
        <f t="shared" si="23"/>
        <v>0</v>
      </c>
    </row>
    <row r="467" spans="1:19" x14ac:dyDescent="0.25">
      <c r="A467" s="101">
        <f>'DETALLE DE CONEXIONES'!P467</f>
        <v>0</v>
      </c>
      <c r="B467" s="36" t="str">
        <f>'DETALLE DE CONEXIONES'!I467</f>
        <v>SALIENTE</v>
      </c>
      <c r="C467" s="36" t="str">
        <f>'DETALLE DE CONEXIONES'!BB467</f>
        <v>Saliente Local</v>
      </c>
      <c r="D467" s="36" t="str">
        <f>'DETALLE DE CONEXIONES'!E467</f>
        <v>999XXX3420</v>
      </c>
      <c r="E467" s="36">
        <f t="shared" si="21"/>
        <v>10</v>
      </c>
      <c r="F467" s="36">
        <f>IFERROR(LIMPIA('DETALLE DE CONEXIONES'!N467,1),0)</f>
        <v>1</v>
      </c>
      <c r="G467" s="36" t="str">
        <f>LEFT('DETALLE DE CONEXIONES'!BE467,3)</f>
        <v>NOF</v>
      </c>
      <c r="H467" s="36" t="str">
        <f>RIGHT('DETALLE DE CONEXIONES'!AK467,2)</f>
        <v/>
      </c>
      <c r="I467" s="36" t="str">
        <f>LEFT('DETALLE DE CONEXIONES'!AK467,3)</f>
        <v/>
      </c>
      <c r="J467" s="36" t="str">
        <f>LEFT('DETALLE DE CONEXIONES'!M467,3)</f>
        <v>0mi</v>
      </c>
      <c r="K467" s="36" t="str">
        <f>IF(LEN('DETALLE DE CONEXIONES'!M467)&lt;12,(RIGHT('DETALLE DE CONEXIONES'!M467,5)),(RIGHT('DETALLE DE CONEXIONES'!M467,6)))</f>
        <v>24seg.</v>
      </c>
      <c r="L467" s="36">
        <f>IF(C467="Saliente Local",(IFERROR((LIMPIA(J467,1)),0)),0)</f>
        <v>0</v>
      </c>
      <c r="M467" s="36">
        <f>IF(C467="Saliente Nacional",(IFERROR((LIMPIA(J467,1)),0)),0)</f>
        <v>0</v>
      </c>
      <c r="N467" s="36">
        <f>IF(C467="Saliente Internacional",(IFERROR((LIMPIA(J467,1)),0)),0)</f>
        <v>0</v>
      </c>
      <c r="O467" s="36">
        <f>IF(C467="Saliente Local",(IFERROR((LIMPIA(K467,1)),0)),0)</f>
        <v>24</v>
      </c>
      <c r="P467" s="36">
        <f>IF(C467="Saliente Nacional",(IFERROR((LIMPIA(K467,1)),0)),0)</f>
        <v>0</v>
      </c>
      <c r="Q467" s="36">
        <f>IF(C467="Saliente Internacional",(IFERROR((LIMPIA(K467,1)),0)),0)</f>
        <v>0</v>
      </c>
      <c r="R467" s="36">
        <f t="shared" si="22"/>
        <v>1</v>
      </c>
      <c r="S467" s="36">
        <f t="shared" si="23"/>
        <v>0</v>
      </c>
    </row>
    <row r="468" spans="1:19" x14ac:dyDescent="0.25">
      <c r="A468" s="101">
        <f>'DETALLE DE CONEXIONES'!P468</f>
        <v>0</v>
      </c>
      <c r="B468" s="36" t="str">
        <f>'DETALLE DE CONEXIONES'!I468</f>
        <v>GPRS</v>
      </c>
      <c r="C468" s="36" t="str">
        <f>'DETALLE DE CONEXIONES'!BB468</f>
        <v>MENSAJERO</v>
      </c>
      <c r="D468" s="36" t="str">
        <f>'DETALLE DE CONEXIONES'!E468</f>
        <v>internet.itelcel.coXXXGLTE</v>
      </c>
      <c r="E468" s="36">
        <f t="shared" si="21"/>
        <v>26</v>
      </c>
      <c r="F468" s="36">
        <f>IFERROR(LIMPIA('DETALLE DE CONEXIONES'!N468,1),0)</f>
        <v>0</v>
      </c>
      <c r="G468" s="36" t="str">
        <f>LEFT('DETALLE DE CONEXIONES'!BE468,3)</f>
        <v/>
      </c>
      <c r="H468" s="36" t="str">
        <f>RIGHT('DETALLE DE CONEXIONES'!AK468,2)</f>
        <v>-0</v>
      </c>
      <c r="I468" s="36" t="str">
        <f>LEFT('DETALLE DE CONEXIONES'!AK468,3)</f>
        <v>MEN</v>
      </c>
      <c r="J468" s="36" t="str">
        <f>LEFT('DETALLE DE CONEXIONES'!M468,3)</f>
        <v>0mi</v>
      </c>
      <c r="K468" s="36" t="str">
        <f>IF(LEN('DETALLE DE CONEXIONES'!M468)&lt;12,(RIGHT('DETALLE DE CONEXIONES'!M468,5)),(RIGHT('DETALLE DE CONEXIONES'!M468,6)))</f>
        <v xml:space="preserve">min. </v>
      </c>
      <c r="L468" s="36">
        <f>IF(C468="Saliente Local",(IFERROR((LIMPIA(J468,1)),0)),0)</f>
        <v>0</v>
      </c>
      <c r="M468" s="36">
        <f>IF(C468="Saliente Nacional",(IFERROR((LIMPIA(J468,1)),0)),0)</f>
        <v>0</v>
      </c>
      <c r="N468" s="36">
        <f>IF(C468="Saliente Internacional",(IFERROR((LIMPIA(J468,1)),0)),0)</f>
        <v>0</v>
      </c>
      <c r="O468" s="36">
        <f>IF(C468="Saliente Local",(IFERROR((LIMPIA(K468,1)),0)),0)</f>
        <v>0</v>
      </c>
      <c r="P468" s="36">
        <f>IF(C468="Saliente Nacional",(IFERROR((LIMPIA(K468,1)),0)),0)</f>
        <v>0</v>
      </c>
      <c r="Q468" s="36">
        <f>IF(C468="Saliente Internacional",(IFERROR((LIMPIA(K468,1)),0)),0)</f>
        <v>0</v>
      </c>
      <c r="R468" s="36">
        <f t="shared" si="22"/>
        <v>0</v>
      </c>
      <c r="S468" s="36">
        <f t="shared" si="23"/>
        <v>0</v>
      </c>
    </row>
    <row r="469" spans="1:19" x14ac:dyDescent="0.25">
      <c r="A469" s="101">
        <f>'DETALLE DE CONEXIONES'!P469</f>
        <v>0</v>
      </c>
      <c r="B469" s="36" t="str">
        <f>'DETALLE DE CONEXIONES'!I469</f>
        <v>GPRS</v>
      </c>
      <c r="C469" s="36" t="str">
        <f>'DETALLE DE CONEXIONES'!BB469</f>
        <v>RS</v>
      </c>
      <c r="D469" s="36" t="str">
        <f>'DETALLE DE CONEXIONES'!E469</f>
        <v>internet.itelcel.coXXXGLTE</v>
      </c>
      <c r="E469" s="36">
        <f t="shared" si="21"/>
        <v>26</v>
      </c>
      <c r="F469" s="36">
        <f>IFERROR(LIMPIA('DETALLE DE CONEXIONES'!N469,1),0)</f>
        <v>0</v>
      </c>
      <c r="G469" s="36" t="str">
        <f>LEFT('DETALLE DE CONEXIONES'!BE469,3)</f>
        <v/>
      </c>
      <c r="H469" s="36" t="str">
        <f>RIGHT('DETALLE DE CONEXIONES'!AK469,2)</f>
        <v>-1</v>
      </c>
      <c r="I469" s="36" t="str">
        <f>LEFT('DETALLE DE CONEXIONES'!AK469,3)</f>
        <v>RS;</v>
      </c>
      <c r="J469" s="36" t="str">
        <f>LEFT('DETALLE DE CONEXIONES'!M469,3)</f>
        <v>0mi</v>
      </c>
      <c r="K469" s="36" t="str">
        <f>IF(LEN('DETALLE DE CONEXIONES'!M469)&lt;12,(RIGHT('DETALLE DE CONEXIONES'!M469,5)),(RIGHT('DETALLE DE CONEXIONES'!M469,6)))</f>
        <v xml:space="preserve">min. </v>
      </c>
      <c r="L469" s="36">
        <f>IF(C469="Saliente Local",(IFERROR((LIMPIA(J469,1)),0)),0)</f>
        <v>0</v>
      </c>
      <c r="M469" s="36">
        <f>IF(C469="Saliente Nacional",(IFERROR((LIMPIA(J469,1)),0)),0)</f>
        <v>0</v>
      </c>
      <c r="N469" s="36">
        <f>IF(C469="Saliente Internacional",(IFERROR((LIMPIA(J469,1)),0)),0)</f>
        <v>0</v>
      </c>
      <c r="O469" s="36">
        <f>IF(C469="Saliente Local",(IFERROR((LIMPIA(K469,1)),0)),0)</f>
        <v>0</v>
      </c>
      <c r="P469" s="36">
        <f>IF(C469="Saliente Nacional",(IFERROR((LIMPIA(K469,1)),0)),0)</f>
        <v>0</v>
      </c>
      <c r="Q469" s="36">
        <f>IF(C469="Saliente Internacional",(IFERROR((LIMPIA(K469,1)),0)),0)</f>
        <v>0</v>
      </c>
      <c r="R469" s="36">
        <f t="shared" si="22"/>
        <v>0</v>
      </c>
      <c r="S469" s="36">
        <f t="shared" si="23"/>
        <v>0</v>
      </c>
    </row>
    <row r="470" spans="1:19" x14ac:dyDescent="0.25">
      <c r="A470" s="101">
        <f>'DETALLE DE CONEXIONES'!P470</f>
        <v>0</v>
      </c>
      <c r="B470" s="36" t="str">
        <f>'DETALLE DE CONEXIONES'!I470</f>
        <v>SALIENTE</v>
      </c>
      <c r="C470" s="36" t="str">
        <f>'DETALLE DE CONEXIONES'!BB470</f>
        <v>Saliente Local</v>
      </c>
      <c r="D470" s="36" t="str">
        <f>'DETALLE DE CONEXIONES'!E470</f>
        <v>999XXX0328</v>
      </c>
      <c r="E470" s="36">
        <f t="shared" si="21"/>
        <v>10</v>
      </c>
      <c r="F470" s="36">
        <f>IFERROR(LIMPIA('DETALLE DE CONEXIONES'!N470,1),0)</f>
        <v>24</v>
      </c>
      <c r="G470" s="36" t="str">
        <f>LEFT('DETALLE DE CONEXIONES'!BE470,3)</f>
        <v>NOF</v>
      </c>
      <c r="H470" s="36" t="str">
        <f>RIGHT('DETALLE DE CONEXIONES'!AK470,2)</f>
        <v/>
      </c>
      <c r="I470" s="36" t="str">
        <f>LEFT('DETALLE DE CONEXIONES'!AK470,3)</f>
        <v/>
      </c>
      <c r="J470" s="36" t="str">
        <f>LEFT('DETALLE DE CONEXIONES'!M470,3)</f>
        <v>23m</v>
      </c>
      <c r="K470" s="36" t="str">
        <f>IF(LEN('DETALLE DE CONEXIONES'!M470)&lt;12,(RIGHT('DETALLE DE CONEXIONES'!M470,5)),(RIGHT('DETALLE DE CONEXIONES'!M470,6)))</f>
        <v>51seg.</v>
      </c>
      <c r="L470" s="36">
        <f>IF(C470="Saliente Local",(IFERROR((LIMPIA(J470,1)),0)),0)</f>
        <v>23</v>
      </c>
      <c r="M470" s="36">
        <f>IF(C470="Saliente Nacional",(IFERROR((LIMPIA(J470,1)),0)),0)</f>
        <v>0</v>
      </c>
      <c r="N470" s="36">
        <f>IF(C470="Saliente Internacional",(IFERROR((LIMPIA(J470,1)),0)),0)</f>
        <v>0</v>
      </c>
      <c r="O470" s="36">
        <f>IF(C470="Saliente Local",(IFERROR((LIMPIA(K470,1)),0)),0)</f>
        <v>51</v>
      </c>
      <c r="P470" s="36">
        <f>IF(C470="Saliente Nacional",(IFERROR((LIMPIA(K470,1)),0)),0)</f>
        <v>0</v>
      </c>
      <c r="Q470" s="36">
        <f>IF(C470="Saliente Internacional",(IFERROR((LIMPIA(K470,1)),0)),0)</f>
        <v>0</v>
      </c>
      <c r="R470" s="36">
        <f t="shared" si="22"/>
        <v>24</v>
      </c>
      <c r="S470" s="36">
        <f t="shared" si="23"/>
        <v>0</v>
      </c>
    </row>
    <row r="471" spans="1:19" x14ac:dyDescent="0.25">
      <c r="A471" s="101">
        <f>'DETALLE DE CONEXIONES'!P471</f>
        <v>0</v>
      </c>
      <c r="B471" s="36" t="str">
        <f>'DETALLE DE CONEXIONES'!I471</f>
        <v>GPRS</v>
      </c>
      <c r="C471" s="36" t="str">
        <f>'DETALLE DE CONEXIONES'!BB471</f>
        <v>MENSAJERO</v>
      </c>
      <c r="D471" s="36" t="str">
        <f>'DETALLE DE CONEXIONES'!E471</f>
        <v>internet.itelcel.coXXXGLTE</v>
      </c>
      <c r="E471" s="36">
        <f t="shared" si="21"/>
        <v>26</v>
      </c>
      <c r="F471" s="36">
        <f>IFERROR(LIMPIA('DETALLE DE CONEXIONES'!N471,1),0)</f>
        <v>0</v>
      </c>
      <c r="G471" s="36" t="str">
        <f>LEFT('DETALLE DE CONEXIONES'!BE471,3)</f>
        <v/>
      </c>
      <c r="H471" s="36" t="str">
        <f>RIGHT('DETALLE DE CONEXIONES'!AK471,2)</f>
        <v>-0</v>
      </c>
      <c r="I471" s="36" t="str">
        <f>LEFT('DETALLE DE CONEXIONES'!AK471,3)</f>
        <v>MEN</v>
      </c>
      <c r="J471" s="36" t="str">
        <f>LEFT('DETALLE DE CONEXIONES'!M471,3)</f>
        <v>0mi</v>
      </c>
      <c r="K471" s="36" t="str">
        <f>IF(LEN('DETALLE DE CONEXIONES'!M471)&lt;12,(RIGHT('DETALLE DE CONEXIONES'!M471,5)),(RIGHT('DETALLE DE CONEXIONES'!M471,6)))</f>
        <v xml:space="preserve">min. </v>
      </c>
      <c r="L471" s="36">
        <f>IF(C471="Saliente Local",(IFERROR((LIMPIA(J471,1)),0)),0)</f>
        <v>0</v>
      </c>
      <c r="M471" s="36">
        <f>IF(C471="Saliente Nacional",(IFERROR((LIMPIA(J471,1)),0)),0)</f>
        <v>0</v>
      </c>
      <c r="N471" s="36">
        <f>IF(C471="Saliente Internacional",(IFERROR((LIMPIA(J471,1)),0)),0)</f>
        <v>0</v>
      </c>
      <c r="O471" s="36">
        <f>IF(C471="Saliente Local",(IFERROR((LIMPIA(K471,1)),0)),0)</f>
        <v>0</v>
      </c>
      <c r="P471" s="36">
        <f>IF(C471="Saliente Nacional",(IFERROR((LIMPIA(K471,1)),0)),0)</f>
        <v>0</v>
      </c>
      <c r="Q471" s="36">
        <f>IF(C471="Saliente Internacional",(IFERROR((LIMPIA(K471,1)),0)),0)</f>
        <v>0</v>
      </c>
      <c r="R471" s="36">
        <f t="shared" si="22"/>
        <v>0</v>
      </c>
      <c r="S471" s="36">
        <f t="shared" si="23"/>
        <v>0</v>
      </c>
    </row>
    <row r="472" spans="1:19" x14ac:dyDescent="0.25">
      <c r="A472" s="101">
        <f>'DETALLE DE CONEXIONES'!P472</f>
        <v>0</v>
      </c>
      <c r="B472" s="36" t="str">
        <f>'DETALLE DE CONEXIONES'!I472</f>
        <v>GPRS</v>
      </c>
      <c r="C472" s="36" t="str">
        <f>'DETALLE DE CONEXIONES'!BB472</f>
        <v>RS</v>
      </c>
      <c r="D472" s="36" t="str">
        <f>'DETALLE DE CONEXIONES'!E472</f>
        <v>internet.itelcel.coXXXGLTE</v>
      </c>
      <c r="E472" s="36">
        <f t="shared" si="21"/>
        <v>26</v>
      </c>
      <c r="F472" s="36">
        <f>IFERROR(LIMPIA('DETALLE DE CONEXIONES'!N472,1),0)</f>
        <v>0</v>
      </c>
      <c r="G472" s="36" t="str">
        <f>LEFT('DETALLE DE CONEXIONES'!BE472,3)</f>
        <v/>
      </c>
      <c r="H472" s="36" t="str">
        <f>RIGHT('DETALLE DE CONEXIONES'!AK472,2)</f>
        <v>-0</v>
      </c>
      <c r="I472" s="36" t="str">
        <f>LEFT('DETALLE DE CONEXIONES'!AK472,3)</f>
        <v>RS;</v>
      </c>
      <c r="J472" s="36" t="str">
        <f>LEFT('DETALLE DE CONEXIONES'!M472,3)</f>
        <v>0mi</v>
      </c>
      <c r="K472" s="36" t="str">
        <f>IF(LEN('DETALLE DE CONEXIONES'!M472)&lt;12,(RIGHT('DETALLE DE CONEXIONES'!M472,5)),(RIGHT('DETALLE DE CONEXIONES'!M472,6)))</f>
        <v xml:space="preserve">min. </v>
      </c>
      <c r="L472" s="36">
        <f>IF(C472="Saliente Local",(IFERROR((LIMPIA(J472,1)),0)),0)</f>
        <v>0</v>
      </c>
      <c r="M472" s="36">
        <f>IF(C472="Saliente Nacional",(IFERROR((LIMPIA(J472,1)),0)),0)</f>
        <v>0</v>
      </c>
      <c r="N472" s="36">
        <f>IF(C472="Saliente Internacional",(IFERROR((LIMPIA(J472,1)),0)),0)</f>
        <v>0</v>
      </c>
      <c r="O472" s="36">
        <f>IF(C472="Saliente Local",(IFERROR((LIMPIA(K472,1)),0)),0)</f>
        <v>0</v>
      </c>
      <c r="P472" s="36">
        <f>IF(C472="Saliente Nacional",(IFERROR((LIMPIA(K472,1)),0)),0)</f>
        <v>0</v>
      </c>
      <c r="Q472" s="36">
        <f>IF(C472="Saliente Internacional",(IFERROR((LIMPIA(K472,1)),0)),0)</f>
        <v>0</v>
      </c>
      <c r="R472" s="36">
        <f t="shared" si="22"/>
        <v>0</v>
      </c>
      <c r="S472" s="36">
        <f t="shared" si="23"/>
        <v>0</v>
      </c>
    </row>
    <row r="473" spans="1:19" x14ac:dyDescent="0.25">
      <c r="A473" s="101">
        <f>'DETALLE DE CONEXIONES'!P473</f>
        <v>0</v>
      </c>
      <c r="B473" s="36" t="str">
        <f>'DETALLE DE CONEXIONES'!I473</f>
        <v>SALIENTE</v>
      </c>
      <c r="C473" s="36" t="str">
        <f>'DETALLE DE CONEXIONES'!BB473</f>
        <v>Saliente Local</v>
      </c>
      <c r="D473" s="36" t="str">
        <f>'DETALLE DE CONEXIONES'!E473</f>
        <v>999XXX0328</v>
      </c>
      <c r="E473" s="36">
        <f t="shared" si="21"/>
        <v>10</v>
      </c>
      <c r="F473" s="36">
        <f>IFERROR(LIMPIA('DETALLE DE CONEXIONES'!N473,1),0)</f>
        <v>3</v>
      </c>
      <c r="G473" s="36" t="str">
        <f>LEFT('DETALLE DE CONEXIONES'!BE473,3)</f>
        <v>NOF</v>
      </c>
      <c r="H473" s="36" t="str">
        <f>RIGHT('DETALLE DE CONEXIONES'!AK473,2)</f>
        <v/>
      </c>
      <c r="I473" s="36" t="str">
        <f>LEFT('DETALLE DE CONEXIONES'!AK473,3)</f>
        <v/>
      </c>
      <c r="J473" s="36" t="str">
        <f>LEFT('DETALLE DE CONEXIONES'!M473,3)</f>
        <v>2mi</v>
      </c>
      <c r="K473" s="36" t="str">
        <f>IF(LEN('DETALLE DE CONEXIONES'!M473)&lt;12,(RIGHT('DETALLE DE CONEXIONES'!M473,5)),(RIGHT('DETALLE DE CONEXIONES'!M473,6)))</f>
        <v>33seg.</v>
      </c>
      <c r="L473" s="36">
        <f>IF(C473="Saliente Local",(IFERROR((LIMPIA(J473,1)),0)),0)</f>
        <v>2</v>
      </c>
      <c r="M473" s="36">
        <f>IF(C473="Saliente Nacional",(IFERROR((LIMPIA(J473,1)),0)),0)</f>
        <v>0</v>
      </c>
      <c r="N473" s="36">
        <f>IF(C473="Saliente Internacional",(IFERROR((LIMPIA(J473,1)),0)),0)</f>
        <v>0</v>
      </c>
      <c r="O473" s="36">
        <f>IF(C473="Saliente Local",(IFERROR((LIMPIA(K473,1)),0)),0)</f>
        <v>33</v>
      </c>
      <c r="P473" s="36">
        <f>IF(C473="Saliente Nacional",(IFERROR((LIMPIA(K473,1)),0)),0)</f>
        <v>0</v>
      </c>
      <c r="Q473" s="36">
        <f>IF(C473="Saliente Internacional",(IFERROR((LIMPIA(K473,1)),0)),0)</f>
        <v>0</v>
      </c>
      <c r="R473" s="36">
        <f t="shared" si="22"/>
        <v>3</v>
      </c>
      <c r="S473" s="36">
        <f t="shared" si="23"/>
        <v>0</v>
      </c>
    </row>
    <row r="474" spans="1:19" x14ac:dyDescent="0.25">
      <c r="A474" s="101">
        <f>'DETALLE DE CONEXIONES'!P474</f>
        <v>0</v>
      </c>
      <c r="B474" s="36" t="str">
        <f>'DETALLE DE CONEXIONES'!I474</f>
        <v>GPRS</v>
      </c>
      <c r="C474" s="36" t="str">
        <f>'DETALLE DE CONEXIONES'!BB474</f>
        <v>MENSAJERO</v>
      </c>
      <c r="D474" s="36" t="str">
        <f>'DETALLE DE CONEXIONES'!E474</f>
        <v>internet.itelcelXXXm-3G</v>
      </c>
      <c r="E474" s="36">
        <f t="shared" si="21"/>
        <v>23</v>
      </c>
      <c r="F474" s="36">
        <f>IFERROR(LIMPIA('DETALLE DE CONEXIONES'!N474,1),0)</f>
        <v>0</v>
      </c>
      <c r="G474" s="36" t="str">
        <f>LEFT('DETALLE DE CONEXIONES'!BE474,3)</f>
        <v/>
      </c>
      <c r="H474" s="36" t="str">
        <f>RIGHT('DETALLE DE CONEXIONES'!AK474,2)</f>
        <v>-1</v>
      </c>
      <c r="I474" s="36" t="str">
        <f>LEFT('DETALLE DE CONEXIONES'!AK474,3)</f>
        <v>MEN</v>
      </c>
      <c r="J474" s="36" t="str">
        <f>LEFT('DETALLE DE CONEXIONES'!M474,3)</f>
        <v>0mi</v>
      </c>
      <c r="K474" s="36" t="str">
        <f>IF(LEN('DETALLE DE CONEXIONES'!M474)&lt;12,(RIGHT('DETALLE DE CONEXIONES'!M474,5)),(RIGHT('DETALLE DE CONEXIONES'!M474,6)))</f>
        <v xml:space="preserve">min. </v>
      </c>
      <c r="L474" s="36">
        <f>IF(C474="Saliente Local",(IFERROR((LIMPIA(J474,1)),0)),0)</f>
        <v>0</v>
      </c>
      <c r="M474" s="36">
        <f>IF(C474="Saliente Nacional",(IFERROR((LIMPIA(J474,1)),0)),0)</f>
        <v>0</v>
      </c>
      <c r="N474" s="36">
        <f>IF(C474="Saliente Internacional",(IFERROR((LIMPIA(J474,1)),0)),0)</f>
        <v>0</v>
      </c>
      <c r="O474" s="36">
        <f>IF(C474="Saliente Local",(IFERROR((LIMPIA(K474,1)),0)),0)</f>
        <v>0</v>
      </c>
      <c r="P474" s="36">
        <f>IF(C474="Saliente Nacional",(IFERROR((LIMPIA(K474,1)),0)),0)</f>
        <v>0</v>
      </c>
      <c r="Q474" s="36">
        <f>IF(C474="Saliente Internacional",(IFERROR((LIMPIA(K474,1)),0)),0)</f>
        <v>0</v>
      </c>
      <c r="R474" s="36">
        <f t="shared" si="22"/>
        <v>0</v>
      </c>
      <c r="S474" s="36">
        <f t="shared" si="23"/>
        <v>0</v>
      </c>
    </row>
    <row r="475" spans="1:19" x14ac:dyDescent="0.25">
      <c r="A475" s="101">
        <f>'DETALLE DE CONEXIONES'!P475</f>
        <v>0</v>
      </c>
      <c r="B475" s="36" t="str">
        <f>'DETALLE DE CONEXIONES'!I475</f>
        <v>GPRS</v>
      </c>
      <c r="C475" s="36" t="str">
        <f>'DETALLE DE CONEXIONES'!BB475</f>
        <v>RS</v>
      </c>
      <c r="D475" s="36" t="str">
        <f>'DETALLE DE CONEXIONES'!E475</f>
        <v>internet.itelcelXXXm-3G</v>
      </c>
      <c r="E475" s="36">
        <f t="shared" si="21"/>
        <v>23</v>
      </c>
      <c r="F475" s="36">
        <f>IFERROR(LIMPIA('DETALLE DE CONEXIONES'!N475,1),0)</f>
        <v>0</v>
      </c>
      <c r="G475" s="36" t="str">
        <f>LEFT('DETALLE DE CONEXIONES'!BE475,3)</f>
        <v/>
      </c>
      <c r="H475" s="36" t="str">
        <f>RIGHT('DETALLE DE CONEXIONES'!AK475,2)</f>
        <v>-1</v>
      </c>
      <c r="I475" s="36" t="str">
        <f>LEFT('DETALLE DE CONEXIONES'!AK475,3)</f>
        <v>RS;</v>
      </c>
      <c r="J475" s="36" t="str">
        <f>LEFT('DETALLE DE CONEXIONES'!M475,3)</f>
        <v>0mi</v>
      </c>
      <c r="K475" s="36" t="str">
        <f>IF(LEN('DETALLE DE CONEXIONES'!M475)&lt;12,(RIGHT('DETALLE DE CONEXIONES'!M475,5)),(RIGHT('DETALLE DE CONEXIONES'!M475,6)))</f>
        <v xml:space="preserve">min. </v>
      </c>
      <c r="L475" s="36">
        <f>IF(C475="Saliente Local",(IFERROR((LIMPIA(J475,1)),0)),0)</f>
        <v>0</v>
      </c>
      <c r="M475" s="36">
        <f>IF(C475="Saliente Nacional",(IFERROR((LIMPIA(J475,1)),0)),0)</f>
        <v>0</v>
      </c>
      <c r="N475" s="36">
        <f>IF(C475="Saliente Internacional",(IFERROR((LIMPIA(J475,1)),0)),0)</f>
        <v>0</v>
      </c>
      <c r="O475" s="36">
        <f>IF(C475="Saliente Local",(IFERROR((LIMPIA(K475,1)),0)),0)</f>
        <v>0</v>
      </c>
      <c r="P475" s="36">
        <f>IF(C475="Saliente Nacional",(IFERROR((LIMPIA(K475,1)),0)),0)</f>
        <v>0</v>
      </c>
      <c r="Q475" s="36">
        <f>IF(C475="Saliente Internacional",(IFERROR((LIMPIA(K475,1)),0)),0)</f>
        <v>0</v>
      </c>
      <c r="R475" s="36">
        <f t="shared" si="22"/>
        <v>0</v>
      </c>
      <c r="S475" s="36">
        <f t="shared" si="23"/>
        <v>0</v>
      </c>
    </row>
    <row r="476" spans="1:19" x14ac:dyDescent="0.25">
      <c r="A476" s="101">
        <f>'DETALLE DE CONEXIONES'!P476</f>
        <v>0</v>
      </c>
      <c r="B476" s="36" t="str">
        <f>'DETALLE DE CONEXIONES'!I476</f>
        <v>SALIENTE</v>
      </c>
      <c r="C476" s="36" t="str">
        <f>'DETALLE DE CONEXIONES'!BB476</f>
        <v>Saliente Local</v>
      </c>
      <c r="D476" s="36" t="str">
        <f>'DETALLE DE CONEXIONES'!E476</f>
        <v>999XXX0328</v>
      </c>
      <c r="E476" s="36">
        <f t="shared" si="21"/>
        <v>10</v>
      </c>
      <c r="F476" s="36">
        <f>IFERROR(LIMPIA('DETALLE DE CONEXIONES'!N476,1),0)</f>
        <v>9</v>
      </c>
      <c r="G476" s="36" t="str">
        <f>LEFT('DETALLE DE CONEXIONES'!BE476,3)</f>
        <v>NOF</v>
      </c>
      <c r="H476" s="36" t="str">
        <f>RIGHT('DETALLE DE CONEXIONES'!AK476,2)</f>
        <v/>
      </c>
      <c r="I476" s="36" t="str">
        <f>LEFT('DETALLE DE CONEXIONES'!AK476,3)</f>
        <v/>
      </c>
      <c r="J476" s="36" t="str">
        <f>LEFT('DETALLE DE CONEXIONES'!M476,3)</f>
        <v>8mi</v>
      </c>
      <c r="K476" s="36" t="str">
        <f>IF(LEN('DETALLE DE CONEXIONES'!M476)&lt;12,(RIGHT('DETALLE DE CONEXIONES'!M476,5)),(RIGHT('DETALLE DE CONEXIONES'!M476,6)))</f>
        <v>11seg.</v>
      </c>
      <c r="L476" s="36">
        <f>IF(C476="Saliente Local",(IFERROR((LIMPIA(J476,1)),0)),0)</f>
        <v>8</v>
      </c>
      <c r="M476" s="36">
        <f>IF(C476="Saliente Nacional",(IFERROR((LIMPIA(J476,1)),0)),0)</f>
        <v>0</v>
      </c>
      <c r="N476" s="36">
        <f>IF(C476="Saliente Internacional",(IFERROR((LIMPIA(J476,1)),0)),0)</f>
        <v>0</v>
      </c>
      <c r="O476" s="36">
        <f>IF(C476="Saliente Local",(IFERROR((LIMPIA(K476,1)),0)),0)</f>
        <v>11</v>
      </c>
      <c r="P476" s="36">
        <f>IF(C476="Saliente Nacional",(IFERROR((LIMPIA(K476,1)),0)),0)</f>
        <v>0</v>
      </c>
      <c r="Q476" s="36">
        <f>IF(C476="Saliente Internacional",(IFERROR((LIMPIA(K476,1)),0)),0)</f>
        <v>0</v>
      </c>
      <c r="R476" s="36">
        <f t="shared" si="22"/>
        <v>9</v>
      </c>
      <c r="S476" s="36">
        <f t="shared" si="23"/>
        <v>0</v>
      </c>
    </row>
    <row r="477" spans="1:19" x14ac:dyDescent="0.25">
      <c r="A477" s="101">
        <f>'DETALLE DE CONEXIONES'!P477</f>
        <v>0</v>
      </c>
      <c r="B477" s="36" t="str">
        <f>'DETALLE DE CONEXIONES'!I477</f>
        <v>GPRS</v>
      </c>
      <c r="C477" s="36" t="str">
        <f>'DETALLE DE CONEXIONES'!BB477</f>
        <v>MENSAJERO</v>
      </c>
      <c r="D477" s="36" t="str">
        <f>'DETALLE DE CONEXIONES'!E477</f>
        <v>internet.itelcel.coXXXGLTE</v>
      </c>
      <c r="E477" s="36">
        <f t="shared" si="21"/>
        <v>26</v>
      </c>
      <c r="F477" s="36">
        <f>IFERROR(LIMPIA('DETALLE DE CONEXIONES'!N477,1),0)</f>
        <v>0</v>
      </c>
      <c r="G477" s="36" t="str">
        <f>LEFT('DETALLE DE CONEXIONES'!BE477,3)</f>
        <v/>
      </c>
      <c r="H477" s="36" t="str">
        <f>RIGHT('DETALLE DE CONEXIONES'!AK477,2)</f>
        <v>-1</v>
      </c>
      <c r="I477" s="36" t="str">
        <f>LEFT('DETALLE DE CONEXIONES'!AK477,3)</f>
        <v>MEN</v>
      </c>
      <c r="J477" s="36" t="str">
        <f>LEFT('DETALLE DE CONEXIONES'!M477,3)</f>
        <v>0mi</v>
      </c>
      <c r="K477" s="36" t="str">
        <f>IF(LEN('DETALLE DE CONEXIONES'!M477)&lt;12,(RIGHT('DETALLE DE CONEXIONES'!M477,5)),(RIGHT('DETALLE DE CONEXIONES'!M477,6)))</f>
        <v xml:space="preserve">min. </v>
      </c>
      <c r="L477" s="36">
        <f>IF(C477="Saliente Local",(IFERROR((LIMPIA(J477,1)),0)),0)</f>
        <v>0</v>
      </c>
      <c r="M477" s="36">
        <f>IF(C477="Saliente Nacional",(IFERROR((LIMPIA(J477,1)),0)),0)</f>
        <v>0</v>
      </c>
      <c r="N477" s="36">
        <f>IF(C477="Saliente Internacional",(IFERROR((LIMPIA(J477,1)),0)),0)</f>
        <v>0</v>
      </c>
      <c r="O477" s="36">
        <f>IF(C477="Saliente Local",(IFERROR((LIMPIA(K477,1)),0)),0)</f>
        <v>0</v>
      </c>
      <c r="P477" s="36">
        <f>IF(C477="Saliente Nacional",(IFERROR((LIMPIA(K477,1)),0)),0)</f>
        <v>0</v>
      </c>
      <c r="Q477" s="36">
        <f>IF(C477="Saliente Internacional",(IFERROR((LIMPIA(K477,1)),0)),0)</f>
        <v>0</v>
      </c>
      <c r="R477" s="36">
        <f t="shared" si="22"/>
        <v>0</v>
      </c>
      <c r="S477" s="36">
        <f t="shared" si="23"/>
        <v>0</v>
      </c>
    </row>
    <row r="478" spans="1:19" x14ac:dyDescent="0.25">
      <c r="A478" s="101">
        <f>'DETALLE DE CONEXIONES'!P478</f>
        <v>0</v>
      </c>
      <c r="B478" s="36" t="str">
        <f>'DETALLE DE CONEXIONES'!I478</f>
        <v>GPRS</v>
      </c>
      <c r="C478" s="36" t="str">
        <f>'DETALLE DE CONEXIONES'!BB478</f>
        <v>RS</v>
      </c>
      <c r="D478" s="36" t="str">
        <f>'DETALLE DE CONEXIONES'!E478</f>
        <v>internet.itelcel.coXXXGLTE</v>
      </c>
      <c r="E478" s="36">
        <f t="shared" si="21"/>
        <v>26</v>
      </c>
      <c r="F478" s="36">
        <f>IFERROR(LIMPIA('DETALLE DE CONEXIONES'!N478,1),0)</f>
        <v>0</v>
      </c>
      <c r="G478" s="36" t="str">
        <f>LEFT('DETALLE DE CONEXIONES'!BE478,3)</f>
        <v/>
      </c>
      <c r="H478" s="36" t="str">
        <f>RIGHT('DETALLE DE CONEXIONES'!AK478,2)</f>
        <v>-1</v>
      </c>
      <c r="I478" s="36" t="str">
        <f>LEFT('DETALLE DE CONEXIONES'!AK478,3)</f>
        <v>RS;</v>
      </c>
      <c r="J478" s="36" t="str">
        <f>LEFT('DETALLE DE CONEXIONES'!M478,3)</f>
        <v>0mi</v>
      </c>
      <c r="K478" s="36" t="str">
        <f>IF(LEN('DETALLE DE CONEXIONES'!M478)&lt;12,(RIGHT('DETALLE DE CONEXIONES'!M478,5)),(RIGHT('DETALLE DE CONEXIONES'!M478,6)))</f>
        <v xml:space="preserve">min. </v>
      </c>
      <c r="L478" s="36">
        <f>IF(C478="Saliente Local",(IFERROR((LIMPIA(J478,1)),0)),0)</f>
        <v>0</v>
      </c>
      <c r="M478" s="36">
        <f>IF(C478="Saliente Nacional",(IFERROR((LIMPIA(J478,1)),0)),0)</f>
        <v>0</v>
      </c>
      <c r="N478" s="36">
        <f>IF(C478="Saliente Internacional",(IFERROR((LIMPIA(J478,1)),0)),0)</f>
        <v>0</v>
      </c>
      <c r="O478" s="36">
        <f>IF(C478="Saliente Local",(IFERROR((LIMPIA(K478,1)),0)),0)</f>
        <v>0</v>
      </c>
      <c r="P478" s="36">
        <f>IF(C478="Saliente Nacional",(IFERROR((LIMPIA(K478,1)),0)),0)</f>
        <v>0</v>
      </c>
      <c r="Q478" s="36">
        <f>IF(C478="Saliente Internacional",(IFERROR((LIMPIA(K478,1)),0)),0)</f>
        <v>0</v>
      </c>
      <c r="R478" s="36">
        <f t="shared" si="22"/>
        <v>0</v>
      </c>
      <c r="S478" s="36">
        <f t="shared" si="23"/>
        <v>0</v>
      </c>
    </row>
    <row r="479" spans="1:19" x14ac:dyDescent="0.25">
      <c r="A479" s="101">
        <f>'DETALLE DE CONEXIONES'!P479</f>
        <v>0</v>
      </c>
      <c r="B479" s="36" t="str">
        <f>'DETALLE DE CONEXIONES'!I479</f>
        <v>GPRS</v>
      </c>
      <c r="C479" s="36" t="str">
        <f>'DETALLE DE CONEXIONES'!BB479</f>
        <v>MENSAJERO</v>
      </c>
      <c r="D479" s="36" t="str">
        <f>'DETALLE DE CONEXIONES'!E479</f>
        <v>internet.itelcelXXXm-3G</v>
      </c>
      <c r="E479" s="36">
        <f t="shared" si="21"/>
        <v>23</v>
      </c>
      <c r="F479" s="36">
        <f>IFERROR(LIMPIA('DETALLE DE CONEXIONES'!N479,1),0)</f>
        <v>0</v>
      </c>
      <c r="G479" s="36" t="str">
        <f>LEFT('DETALLE DE CONEXIONES'!BE479,3)</f>
        <v/>
      </c>
      <c r="H479" s="36" t="str">
        <f>RIGHT('DETALLE DE CONEXIONES'!AK479,2)</f>
        <v>-1</v>
      </c>
      <c r="I479" s="36" t="str">
        <f>LEFT('DETALLE DE CONEXIONES'!AK479,3)</f>
        <v>MEN</v>
      </c>
      <c r="J479" s="36" t="str">
        <f>LEFT('DETALLE DE CONEXIONES'!M479,3)</f>
        <v>0mi</v>
      </c>
      <c r="K479" s="36" t="str">
        <f>IF(LEN('DETALLE DE CONEXIONES'!M479)&lt;12,(RIGHT('DETALLE DE CONEXIONES'!M479,5)),(RIGHT('DETALLE DE CONEXIONES'!M479,6)))</f>
        <v xml:space="preserve">min. </v>
      </c>
      <c r="L479" s="36">
        <f>IF(C479="Saliente Local",(IFERROR((LIMPIA(J479,1)),0)),0)</f>
        <v>0</v>
      </c>
      <c r="M479" s="36">
        <f>IF(C479="Saliente Nacional",(IFERROR((LIMPIA(J479,1)),0)),0)</f>
        <v>0</v>
      </c>
      <c r="N479" s="36">
        <f>IF(C479="Saliente Internacional",(IFERROR((LIMPIA(J479,1)),0)),0)</f>
        <v>0</v>
      </c>
      <c r="O479" s="36">
        <f>IF(C479="Saliente Local",(IFERROR((LIMPIA(K479,1)),0)),0)</f>
        <v>0</v>
      </c>
      <c r="P479" s="36">
        <f>IF(C479="Saliente Nacional",(IFERROR((LIMPIA(K479,1)),0)),0)</f>
        <v>0</v>
      </c>
      <c r="Q479" s="36">
        <f>IF(C479="Saliente Internacional",(IFERROR((LIMPIA(K479,1)),0)),0)</f>
        <v>0</v>
      </c>
      <c r="R479" s="36">
        <f t="shared" si="22"/>
        <v>0</v>
      </c>
      <c r="S479" s="36">
        <f t="shared" si="23"/>
        <v>0</v>
      </c>
    </row>
    <row r="480" spans="1:19" x14ac:dyDescent="0.25">
      <c r="A480" s="101">
        <f>'DETALLE DE CONEXIONES'!P480</f>
        <v>0</v>
      </c>
      <c r="B480" s="36" t="str">
        <f>'DETALLE DE CONEXIONES'!I480</f>
        <v>GPRS</v>
      </c>
      <c r="C480" s="36" t="str">
        <f>'DETALLE DE CONEXIONES'!BB480</f>
        <v>RS</v>
      </c>
      <c r="D480" s="36" t="str">
        <f>'DETALLE DE CONEXIONES'!E480</f>
        <v>internet.itelcelXXXm-3G</v>
      </c>
      <c r="E480" s="36">
        <f t="shared" si="21"/>
        <v>23</v>
      </c>
      <c r="F480" s="36">
        <f>IFERROR(LIMPIA('DETALLE DE CONEXIONES'!N480,1),0)</f>
        <v>0</v>
      </c>
      <c r="G480" s="36" t="str">
        <f>LEFT('DETALLE DE CONEXIONES'!BE480,3)</f>
        <v/>
      </c>
      <c r="H480" s="36" t="str">
        <f>RIGHT('DETALLE DE CONEXIONES'!AK480,2)</f>
        <v>-1</v>
      </c>
      <c r="I480" s="36" t="str">
        <f>LEFT('DETALLE DE CONEXIONES'!AK480,3)</f>
        <v>RS;</v>
      </c>
      <c r="J480" s="36" t="str">
        <f>LEFT('DETALLE DE CONEXIONES'!M480,3)</f>
        <v>0mi</v>
      </c>
      <c r="K480" s="36" t="str">
        <f>IF(LEN('DETALLE DE CONEXIONES'!M480)&lt;12,(RIGHT('DETALLE DE CONEXIONES'!M480,5)),(RIGHT('DETALLE DE CONEXIONES'!M480,6)))</f>
        <v xml:space="preserve">min. </v>
      </c>
      <c r="L480" s="36">
        <f>IF(C480="Saliente Local",(IFERROR((LIMPIA(J480,1)),0)),0)</f>
        <v>0</v>
      </c>
      <c r="M480" s="36">
        <f>IF(C480="Saliente Nacional",(IFERROR((LIMPIA(J480,1)),0)),0)</f>
        <v>0</v>
      </c>
      <c r="N480" s="36">
        <f>IF(C480="Saliente Internacional",(IFERROR((LIMPIA(J480,1)),0)),0)</f>
        <v>0</v>
      </c>
      <c r="O480" s="36">
        <f>IF(C480="Saliente Local",(IFERROR((LIMPIA(K480,1)),0)),0)</f>
        <v>0</v>
      </c>
      <c r="P480" s="36">
        <f>IF(C480="Saliente Nacional",(IFERROR((LIMPIA(K480,1)),0)),0)</f>
        <v>0</v>
      </c>
      <c r="Q480" s="36">
        <f>IF(C480="Saliente Internacional",(IFERROR((LIMPIA(K480,1)),0)),0)</f>
        <v>0</v>
      </c>
      <c r="R480" s="36">
        <f t="shared" si="22"/>
        <v>0</v>
      </c>
      <c r="S480" s="36">
        <f t="shared" si="23"/>
        <v>0</v>
      </c>
    </row>
    <row r="481" spans="1:20" x14ac:dyDescent="0.25">
      <c r="A481" s="101">
        <f>'DETALLE DE CONEXIONES'!P481</f>
        <v>0</v>
      </c>
      <c r="B481" s="36" t="str">
        <f>'DETALLE DE CONEXIONES'!I481</f>
        <v>TRANSFERENCIA</v>
      </c>
      <c r="C481" s="36" t="str">
        <f>'DETALLE DE CONEXIONES'!BB481</f>
        <v>Desvio Nacional</v>
      </c>
      <c r="D481" s="36" t="str">
        <f>'DETALLE DE CONEXIONES'!E481</f>
        <v>999XXX1600</v>
      </c>
      <c r="E481" s="36">
        <f t="shared" si="21"/>
        <v>10</v>
      </c>
      <c r="F481" s="36">
        <f>IFERROR(LIMPIA('DETALLE DE CONEXIONES'!N481,1),0)</f>
        <v>1</v>
      </c>
      <c r="G481" s="36" t="str">
        <f>LEFT('DETALLE DE CONEXIONES'!BE481,3)</f>
        <v>SIU</v>
      </c>
      <c r="H481" s="36" t="str">
        <f>RIGHT('DETALLE DE CONEXIONES'!AK481,2)</f>
        <v/>
      </c>
      <c r="I481" s="36" t="str">
        <f>LEFT('DETALLE DE CONEXIONES'!AK481,3)</f>
        <v/>
      </c>
      <c r="J481" s="36" t="str">
        <f>LEFT('DETALLE DE CONEXIONES'!M481,3)</f>
        <v>0mi</v>
      </c>
      <c r="K481" s="36" t="str">
        <f>IF(LEN('DETALLE DE CONEXIONES'!M481)&lt;12,(RIGHT('DETALLE DE CONEXIONES'!M481,5)),(RIGHT('DETALLE DE CONEXIONES'!M481,6)))</f>
        <v>5seg.</v>
      </c>
      <c r="L481" s="36">
        <f>IF(C481="Saliente Local",(IFERROR((LIMPIA(J481,1)),0)),0)</f>
        <v>0</v>
      </c>
      <c r="M481" s="36">
        <f>IF(C481="Saliente Nacional",(IFERROR((LIMPIA(J481,1)),0)),0)</f>
        <v>0</v>
      </c>
      <c r="N481" s="36">
        <f>IF(C481="Saliente Internacional",(IFERROR((LIMPIA(J481,1)),0)),0)</f>
        <v>0</v>
      </c>
      <c r="O481" s="36">
        <f>IF(C481="Saliente Local",(IFERROR((LIMPIA(K481,1)),0)),0)</f>
        <v>0</v>
      </c>
      <c r="P481" s="36">
        <f>IF(C481="Saliente Nacional",(IFERROR((LIMPIA(K481,1)),0)),0)</f>
        <v>0</v>
      </c>
      <c r="Q481" s="36">
        <f>IF(C481="Saliente Internacional",(IFERROR((LIMPIA(K481,1)),0)),0)</f>
        <v>0</v>
      </c>
      <c r="R481" s="77">
        <f t="shared" si="22"/>
        <v>0</v>
      </c>
      <c r="S481" s="36">
        <f t="shared" si="23"/>
        <v>0</v>
      </c>
      <c r="T481" s="77"/>
    </row>
    <row r="482" spans="1:20" x14ac:dyDescent="0.25">
      <c r="A482" s="101">
        <f>'DETALLE DE CONEXIONES'!P482</f>
        <v>0</v>
      </c>
      <c r="B482" s="36" t="str">
        <f>'DETALLE DE CONEXIONES'!I482</f>
        <v>TRANSFERENCIA</v>
      </c>
      <c r="C482" s="36" t="str">
        <f>'DETALLE DE CONEXIONES'!BB482</f>
        <v>Desvio Nacional</v>
      </c>
      <c r="D482" s="36" t="str">
        <f>'DETALLE DE CONEXIONES'!E482</f>
        <v>999XXX1600</v>
      </c>
      <c r="E482" s="36">
        <f t="shared" si="21"/>
        <v>10</v>
      </c>
      <c r="F482" s="36">
        <f>IFERROR(LIMPIA('DETALLE DE CONEXIONES'!N482,1),0)</f>
        <v>1</v>
      </c>
      <c r="G482" s="36" t="str">
        <f>LEFT('DETALLE DE CONEXIONES'!BE482,3)</f>
        <v>SIU</v>
      </c>
      <c r="H482" s="36" t="str">
        <f>RIGHT('DETALLE DE CONEXIONES'!AK482,2)</f>
        <v/>
      </c>
      <c r="I482" s="36" t="str">
        <f>LEFT('DETALLE DE CONEXIONES'!AK482,3)</f>
        <v/>
      </c>
      <c r="J482" s="36" t="str">
        <f>LEFT('DETALLE DE CONEXIONES'!M482,3)</f>
        <v>0mi</v>
      </c>
      <c r="K482" s="36" t="str">
        <f>IF(LEN('DETALLE DE CONEXIONES'!M482)&lt;12,(RIGHT('DETALLE DE CONEXIONES'!M482,5)),(RIGHT('DETALLE DE CONEXIONES'!M482,6)))</f>
        <v>6seg.</v>
      </c>
      <c r="L482" s="36">
        <f>IF(C482="Saliente Local",(IFERROR((LIMPIA(J482,1)),0)),0)</f>
        <v>0</v>
      </c>
      <c r="M482" s="36">
        <f>IF(C482="Saliente Nacional",(IFERROR((LIMPIA(J482,1)),0)),0)</f>
        <v>0</v>
      </c>
      <c r="N482" s="36">
        <f>IF(C482="Saliente Internacional",(IFERROR((LIMPIA(J482,1)),0)),0)</f>
        <v>0</v>
      </c>
      <c r="O482" s="36">
        <f>IF(C482="Saliente Local",(IFERROR((LIMPIA(K482,1)),0)),0)</f>
        <v>0</v>
      </c>
      <c r="P482" s="36">
        <f>IF(C482="Saliente Nacional",(IFERROR((LIMPIA(K482,1)),0)),0)</f>
        <v>0</v>
      </c>
      <c r="Q482" s="36">
        <f>IF(C482="Saliente Internacional",(IFERROR((LIMPIA(K482,1)),0)),0)</f>
        <v>0</v>
      </c>
      <c r="R482" s="36">
        <f t="shared" si="22"/>
        <v>0</v>
      </c>
      <c r="S482" s="36">
        <f t="shared" si="23"/>
        <v>0</v>
      </c>
    </row>
    <row r="483" spans="1:20" x14ac:dyDescent="0.25">
      <c r="A483" s="101">
        <f>'DETALLE DE CONEXIONES'!P483</f>
        <v>0</v>
      </c>
      <c r="B483" s="36" t="str">
        <f>'DETALLE DE CONEXIONES'!I483</f>
        <v>ENTRANTE</v>
      </c>
      <c r="C483" s="36" t="str">
        <f>'DETALLE DE CONEXIONES'!BB483</f>
        <v>Entrante Local</v>
      </c>
      <c r="D483" s="36" t="str">
        <f>'DETALLE DE CONEXIONES'!E483</f>
        <v>999XXX1600</v>
      </c>
      <c r="E483" s="36">
        <f t="shared" si="21"/>
        <v>10</v>
      </c>
      <c r="F483" s="36">
        <f>IFERROR(LIMPIA('DETALLE DE CONEXIONES'!N483,1),0)</f>
        <v>3</v>
      </c>
      <c r="G483" s="36" t="str">
        <f>LEFT('DETALLE DE CONEXIONES'!BE483,3)</f>
        <v>NOF</v>
      </c>
      <c r="H483" s="36" t="str">
        <f>RIGHT('DETALLE DE CONEXIONES'!AK483,2)</f>
        <v/>
      </c>
      <c r="I483" s="36" t="str">
        <f>LEFT('DETALLE DE CONEXIONES'!AK483,3)</f>
        <v/>
      </c>
      <c r="J483" s="36" t="str">
        <f>LEFT('DETALLE DE CONEXIONES'!M483,3)</f>
        <v>2mi</v>
      </c>
      <c r="K483" s="36" t="str">
        <f>IF(LEN('DETALLE DE CONEXIONES'!M483)&lt;12,(RIGHT('DETALLE DE CONEXIONES'!M483,5)),(RIGHT('DETALLE DE CONEXIONES'!M483,6)))</f>
        <v>34seg.</v>
      </c>
      <c r="L483" s="36">
        <f>IF(C483="Saliente Local",(IFERROR((LIMPIA(J483,1)),0)),0)</f>
        <v>0</v>
      </c>
      <c r="M483" s="36">
        <f>IF(C483="Saliente Nacional",(IFERROR((LIMPIA(J483,1)),0)),0)</f>
        <v>0</v>
      </c>
      <c r="N483" s="36">
        <f>IF(C483="Saliente Internacional",(IFERROR((LIMPIA(J483,1)),0)),0)</f>
        <v>0</v>
      </c>
      <c r="O483" s="36">
        <f>IF(C483="Saliente Local",(IFERROR((LIMPIA(K483,1)),0)),0)</f>
        <v>0</v>
      </c>
      <c r="P483" s="36">
        <f>IF(C483="Saliente Nacional",(IFERROR((LIMPIA(K483,1)),0)),0)</f>
        <v>0</v>
      </c>
      <c r="Q483" s="36">
        <f>IF(C483="Saliente Internacional",(IFERROR((LIMPIA(K483,1)),0)),0)</f>
        <v>0</v>
      </c>
      <c r="R483" s="36">
        <f t="shared" si="22"/>
        <v>0</v>
      </c>
      <c r="S483" s="36">
        <f t="shared" si="23"/>
        <v>0</v>
      </c>
    </row>
    <row r="484" spans="1:20" x14ac:dyDescent="0.25">
      <c r="A484" s="101">
        <f>'DETALLE DE CONEXIONES'!P484</f>
        <v>0</v>
      </c>
      <c r="B484" s="36" t="str">
        <f>'DETALLE DE CONEXIONES'!I484</f>
        <v>ENTRANTE</v>
      </c>
      <c r="C484" s="36" t="str">
        <f>'DETALLE DE CONEXIONES'!BB484</f>
        <v>Entrante Local</v>
      </c>
      <c r="D484" s="36" t="str">
        <f>'DETALLE DE CONEXIONES'!E484</f>
        <v>999XXX1600</v>
      </c>
      <c r="E484" s="36">
        <f t="shared" si="21"/>
        <v>10</v>
      </c>
      <c r="F484" s="36">
        <f>IFERROR(LIMPIA('DETALLE DE CONEXIONES'!N484,1),0)</f>
        <v>1</v>
      </c>
      <c r="G484" s="36" t="str">
        <f>LEFT('DETALLE DE CONEXIONES'!BE484,3)</f>
        <v>NOF</v>
      </c>
      <c r="H484" s="36" t="str">
        <f>RIGHT('DETALLE DE CONEXIONES'!AK484,2)</f>
        <v/>
      </c>
      <c r="I484" s="36" t="str">
        <f>LEFT('DETALLE DE CONEXIONES'!AK484,3)</f>
        <v/>
      </c>
      <c r="J484" s="36" t="str">
        <f>LEFT('DETALLE DE CONEXIONES'!M484,3)</f>
        <v>0mi</v>
      </c>
      <c r="K484" s="36" t="str">
        <f>IF(LEN('DETALLE DE CONEXIONES'!M484)&lt;12,(RIGHT('DETALLE DE CONEXIONES'!M484,5)),(RIGHT('DETALLE DE CONEXIONES'!M484,6)))</f>
        <v>32seg.</v>
      </c>
      <c r="L484" s="36">
        <f>IF(C484="Saliente Local",(IFERROR((LIMPIA(J484,1)),0)),0)</f>
        <v>0</v>
      </c>
      <c r="M484" s="36">
        <f>IF(C484="Saliente Nacional",(IFERROR((LIMPIA(J484,1)),0)),0)</f>
        <v>0</v>
      </c>
      <c r="N484" s="36">
        <f>IF(C484="Saliente Internacional",(IFERROR((LIMPIA(J484,1)),0)),0)</f>
        <v>0</v>
      </c>
      <c r="O484" s="36">
        <f>IF(C484="Saliente Local",(IFERROR((LIMPIA(K484,1)),0)),0)</f>
        <v>0</v>
      </c>
      <c r="P484" s="36">
        <f>IF(C484="Saliente Nacional",(IFERROR((LIMPIA(K484,1)),0)),0)</f>
        <v>0</v>
      </c>
      <c r="Q484" s="36">
        <f>IF(C484="Saliente Internacional",(IFERROR((LIMPIA(K484,1)),0)),0)</f>
        <v>0</v>
      </c>
      <c r="R484" s="36">
        <f t="shared" si="22"/>
        <v>0</v>
      </c>
      <c r="S484" s="36">
        <f t="shared" si="23"/>
        <v>0</v>
      </c>
    </row>
    <row r="485" spans="1:20" x14ac:dyDescent="0.25">
      <c r="A485" s="101">
        <f>'DETALLE DE CONEXIONES'!P485</f>
        <v>0</v>
      </c>
      <c r="B485" s="36" t="str">
        <f>'DETALLE DE CONEXIONES'!I485</f>
        <v>SALIENTE</v>
      </c>
      <c r="C485" s="36" t="str">
        <f>'DETALLE DE CONEXIONES'!BB485</f>
        <v>Saliente Local</v>
      </c>
      <c r="D485" s="36" t="str">
        <f>'DETALLE DE CONEXIONES'!E485</f>
        <v>999XXX0328</v>
      </c>
      <c r="E485" s="36">
        <f t="shared" si="21"/>
        <v>10</v>
      </c>
      <c r="F485" s="36">
        <f>IFERROR(LIMPIA('DETALLE DE CONEXIONES'!N485,1),0)</f>
        <v>2</v>
      </c>
      <c r="G485" s="36" t="str">
        <f>LEFT('DETALLE DE CONEXIONES'!BE485,3)</f>
        <v>NOF</v>
      </c>
      <c r="H485" s="36" t="str">
        <f>RIGHT('DETALLE DE CONEXIONES'!AK485,2)</f>
        <v/>
      </c>
      <c r="I485" s="36" t="str">
        <f>LEFT('DETALLE DE CONEXIONES'!AK485,3)</f>
        <v/>
      </c>
      <c r="J485" s="36" t="str">
        <f>LEFT('DETALLE DE CONEXIONES'!M485,3)</f>
        <v>1mi</v>
      </c>
      <c r="K485" s="36" t="str">
        <f>IF(LEN('DETALLE DE CONEXIONES'!M485)&lt;12,(RIGHT('DETALLE DE CONEXIONES'!M485,5)),(RIGHT('DETALLE DE CONEXIONES'!M485,6)))</f>
        <v>25seg.</v>
      </c>
      <c r="L485" s="36">
        <f>IF(C485="Saliente Local",(IFERROR((LIMPIA(J485,1)),0)),0)</f>
        <v>1</v>
      </c>
      <c r="M485" s="36">
        <f>IF(C485="Saliente Nacional",(IFERROR((LIMPIA(J485,1)),0)),0)</f>
        <v>0</v>
      </c>
      <c r="N485" s="36">
        <f>IF(C485="Saliente Internacional",(IFERROR((LIMPIA(J485,1)),0)),0)</f>
        <v>0</v>
      </c>
      <c r="O485" s="36">
        <f>IF(C485="Saliente Local",(IFERROR((LIMPIA(K485,1)),0)),0)</f>
        <v>25</v>
      </c>
      <c r="P485" s="36">
        <f>IF(C485="Saliente Nacional",(IFERROR((LIMPIA(K485,1)),0)),0)</f>
        <v>0</v>
      </c>
      <c r="Q485" s="36">
        <f>IF(C485="Saliente Internacional",(IFERROR((LIMPIA(K485,1)),0)),0)</f>
        <v>0</v>
      </c>
      <c r="R485" s="36">
        <f t="shared" si="22"/>
        <v>2</v>
      </c>
      <c r="S485" s="36">
        <f t="shared" si="23"/>
        <v>0</v>
      </c>
    </row>
    <row r="486" spans="1:20" x14ac:dyDescent="0.25">
      <c r="A486" s="101">
        <f>'DETALLE DE CONEXIONES'!P486</f>
        <v>0</v>
      </c>
      <c r="B486" s="36" t="str">
        <f>'DETALLE DE CONEXIONES'!I486</f>
        <v>SALIENTE</v>
      </c>
      <c r="C486" s="36" t="str">
        <f>'DETALLE DE CONEXIONES'!BB486</f>
        <v>Saliente Local</v>
      </c>
      <c r="D486" s="36" t="str">
        <f>'DETALLE DE CONEXIONES'!E486</f>
        <v>999XXX0328</v>
      </c>
      <c r="E486" s="36">
        <f t="shared" si="21"/>
        <v>10</v>
      </c>
      <c r="F486" s="36">
        <f>IFERROR(LIMPIA('DETALLE DE CONEXIONES'!N486,1),0)</f>
        <v>2</v>
      </c>
      <c r="G486" s="36" t="str">
        <f>LEFT('DETALLE DE CONEXIONES'!BE486,3)</f>
        <v>NOF</v>
      </c>
      <c r="H486" s="36" t="str">
        <f>RIGHT('DETALLE DE CONEXIONES'!AK486,2)</f>
        <v/>
      </c>
      <c r="I486" s="36" t="str">
        <f>LEFT('DETALLE DE CONEXIONES'!AK486,3)</f>
        <v/>
      </c>
      <c r="J486" s="36" t="str">
        <f>LEFT('DETALLE DE CONEXIONES'!M486,3)</f>
        <v>1mi</v>
      </c>
      <c r="K486" s="36" t="str">
        <f>IF(LEN('DETALLE DE CONEXIONES'!M486)&lt;12,(RIGHT('DETALLE DE CONEXIONES'!M486,5)),(RIGHT('DETALLE DE CONEXIONES'!M486,6)))</f>
        <v>53seg.</v>
      </c>
      <c r="L486" s="36">
        <f>IF(C486="Saliente Local",(IFERROR((LIMPIA(J486,1)),0)),0)</f>
        <v>1</v>
      </c>
      <c r="M486" s="36">
        <f>IF(C486="Saliente Nacional",(IFERROR((LIMPIA(J486,1)),0)),0)</f>
        <v>0</v>
      </c>
      <c r="N486" s="36">
        <f>IF(C486="Saliente Internacional",(IFERROR((LIMPIA(J486,1)),0)),0)</f>
        <v>0</v>
      </c>
      <c r="O486" s="36">
        <f>IF(C486="Saliente Local",(IFERROR((LIMPIA(K486,1)),0)),0)</f>
        <v>53</v>
      </c>
      <c r="P486" s="36">
        <f>IF(C486="Saliente Nacional",(IFERROR((LIMPIA(K486,1)),0)),0)</f>
        <v>0</v>
      </c>
      <c r="Q486" s="36">
        <f>IF(C486="Saliente Internacional",(IFERROR((LIMPIA(K486,1)),0)),0)</f>
        <v>0</v>
      </c>
      <c r="R486" s="36">
        <f t="shared" si="22"/>
        <v>2</v>
      </c>
      <c r="S486" s="36">
        <f t="shared" si="23"/>
        <v>0</v>
      </c>
    </row>
    <row r="487" spans="1:20" x14ac:dyDescent="0.25">
      <c r="A487" s="101">
        <f>'DETALLE DE CONEXIONES'!P487</f>
        <v>0</v>
      </c>
      <c r="B487" s="36" t="str">
        <f>'DETALLE DE CONEXIONES'!I487</f>
        <v>SALIENTE</v>
      </c>
      <c r="C487" s="36" t="str">
        <f>'DETALLE DE CONEXIONES'!BB487</f>
        <v>Saliente Local</v>
      </c>
      <c r="D487" s="36" t="str">
        <f>'DETALLE DE CONEXIONES'!E487</f>
        <v>999XXX3420</v>
      </c>
      <c r="E487" s="36">
        <f t="shared" si="21"/>
        <v>10</v>
      </c>
      <c r="F487" s="36">
        <f>IFERROR(LIMPIA('DETALLE DE CONEXIONES'!N487,1),0)</f>
        <v>1</v>
      </c>
      <c r="G487" s="36" t="str">
        <f>LEFT('DETALLE DE CONEXIONES'!BE487,3)</f>
        <v>NOF</v>
      </c>
      <c r="H487" s="36" t="str">
        <f>RIGHT('DETALLE DE CONEXIONES'!AK487,2)</f>
        <v/>
      </c>
      <c r="I487" s="36" t="str">
        <f>LEFT('DETALLE DE CONEXIONES'!AK487,3)</f>
        <v/>
      </c>
      <c r="J487" s="36" t="str">
        <f>LEFT('DETALLE DE CONEXIONES'!M487,3)</f>
        <v>0mi</v>
      </c>
      <c r="K487" s="36" t="str">
        <f>IF(LEN('DETALLE DE CONEXIONES'!M487)&lt;12,(RIGHT('DETALLE DE CONEXIONES'!M487,5)),(RIGHT('DETALLE DE CONEXIONES'!M487,6)))</f>
        <v>46seg.</v>
      </c>
      <c r="L487" s="36">
        <f>IF(C487="Saliente Local",(IFERROR((LIMPIA(J487,1)),0)),0)</f>
        <v>0</v>
      </c>
      <c r="M487" s="36">
        <f>IF(C487="Saliente Nacional",(IFERROR((LIMPIA(J487,1)),0)),0)</f>
        <v>0</v>
      </c>
      <c r="N487" s="36">
        <f>IF(C487="Saliente Internacional",(IFERROR((LIMPIA(J487,1)),0)),0)</f>
        <v>0</v>
      </c>
      <c r="O487" s="36">
        <f>IF(C487="Saliente Local",(IFERROR((LIMPIA(K487,1)),0)),0)</f>
        <v>46</v>
      </c>
      <c r="P487" s="36">
        <f>IF(C487="Saliente Nacional",(IFERROR((LIMPIA(K487,1)),0)),0)</f>
        <v>0</v>
      </c>
      <c r="Q487" s="36">
        <f>IF(C487="Saliente Internacional",(IFERROR((LIMPIA(K487,1)),0)),0)</f>
        <v>0</v>
      </c>
      <c r="R487" s="36">
        <f t="shared" si="22"/>
        <v>1</v>
      </c>
      <c r="S487" s="36">
        <f t="shared" si="23"/>
        <v>0</v>
      </c>
    </row>
    <row r="488" spans="1:20" x14ac:dyDescent="0.25">
      <c r="A488" s="101">
        <f>'DETALLE DE CONEXIONES'!P488</f>
        <v>0</v>
      </c>
      <c r="B488" s="36" t="str">
        <f>'DETALLE DE CONEXIONES'!I488</f>
        <v>ENTRANTE</v>
      </c>
      <c r="C488" s="36" t="str">
        <f>'DETALLE DE CONEXIONES'!BB488</f>
        <v>Entrante Local</v>
      </c>
      <c r="D488" s="36" t="str">
        <f>'DETALLE DE CONEXIONES'!E488</f>
        <v>999XXX1600</v>
      </c>
      <c r="E488" s="36">
        <f t="shared" si="21"/>
        <v>10</v>
      </c>
      <c r="F488" s="36">
        <f>IFERROR(LIMPIA('DETALLE DE CONEXIONES'!N488,1),0)</f>
        <v>1</v>
      </c>
      <c r="G488" s="36" t="str">
        <f>LEFT('DETALLE DE CONEXIONES'!BE488,3)</f>
        <v>NOF</v>
      </c>
      <c r="H488" s="36" t="str">
        <f>RIGHT('DETALLE DE CONEXIONES'!AK488,2)</f>
        <v/>
      </c>
      <c r="I488" s="36" t="str">
        <f>LEFT('DETALLE DE CONEXIONES'!AK488,3)</f>
        <v/>
      </c>
      <c r="J488" s="36" t="str">
        <f>LEFT('DETALLE DE CONEXIONES'!M488,3)</f>
        <v>0mi</v>
      </c>
      <c r="K488" s="36" t="str">
        <f>IF(LEN('DETALLE DE CONEXIONES'!M488)&lt;12,(RIGHT('DETALLE DE CONEXIONES'!M488,5)),(RIGHT('DETALLE DE CONEXIONES'!M488,6)))</f>
        <v>34seg.</v>
      </c>
      <c r="L488" s="36">
        <f>IF(C488="Saliente Local",(IFERROR((LIMPIA(J488,1)),0)),0)</f>
        <v>0</v>
      </c>
      <c r="M488" s="36">
        <f>IF(C488="Saliente Nacional",(IFERROR((LIMPIA(J488,1)),0)),0)</f>
        <v>0</v>
      </c>
      <c r="N488" s="36">
        <f>IF(C488="Saliente Internacional",(IFERROR((LIMPIA(J488,1)),0)),0)</f>
        <v>0</v>
      </c>
      <c r="O488" s="36">
        <f>IF(C488="Saliente Local",(IFERROR((LIMPIA(K488,1)),0)),0)</f>
        <v>0</v>
      </c>
      <c r="P488" s="36">
        <f>IF(C488="Saliente Nacional",(IFERROR((LIMPIA(K488,1)),0)),0)</f>
        <v>0</v>
      </c>
      <c r="Q488" s="36">
        <f>IF(C488="Saliente Internacional",(IFERROR((LIMPIA(K488,1)),0)),0)</f>
        <v>0</v>
      </c>
      <c r="R488" s="36">
        <f t="shared" si="22"/>
        <v>0</v>
      </c>
      <c r="S488" s="36">
        <f t="shared" si="23"/>
        <v>0</v>
      </c>
    </row>
    <row r="489" spans="1:20" x14ac:dyDescent="0.25">
      <c r="A489" s="101">
        <f>'DETALLE DE CONEXIONES'!P489</f>
        <v>0</v>
      </c>
      <c r="B489" s="36" t="str">
        <f>'DETALLE DE CONEXIONES'!I489</f>
        <v>ENTRANTE</v>
      </c>
      <c r="C489" s="36" t="str">
        <f>'DETALLE DE CONEXIONES'!BB489</f>
        <v>Entrante Local</v>
      </c>
      <c r="D489" s="36" t="str">
        <f>'DETALLE DE CONEXIONES'!E489</f>
        <v>999XXX1600</v>
      </c>
      <c r="E489" s="36">
        <f t="shared" si="21"/>
        <v>10</v>
      </c>
      <c r="F489" s="36">
        <f>IFERROR(LIMPIA('DETALLE DE CONEXIONES'!N489,1),0)</f>
        <v>4</v>
      </c>
      <c r="G489" s="36" t="str">
        <f>LEFT('DETALLE DE CONEXIONES'!BE489,3)</f>
        <v>NOF</v>
      </c>
      <c r="H489" s="36" t="str">
        <f>RIGHT('DETALLE DE CONEXIONES'!AK489,2)</f>
        <v/>
      </c>
      <c r="I489" s="36" t="str">
        <f>LEFT('DETALLE DE CONEXIONES'!AK489,3)</f>
        <v/>
      </c>
      <c r="J489" s="36" t="str">
        <f>LEFT('DETALLE DE CONEXIONES'!M489,3)</f>
        <v>3mi</v>
      </c>
      <c r="K489" s="36" t="str">
        <f>IF(LEN('DETALLE DE CONEXIONES'!M489)&lt;12,(RIGHT('DETALLE DE CONEXIONES'!M489,5)),(RIGHT('DETALLE DE CONEXIONES'!M489,6)))</f>
        <v>20seg.</v>
      </c>
      <c r="L489" s="36">
        <f>IF(C489="Saliente Local",(IFERROR((LIMPIA(J489,1)),0)),0)</f>
        <v>0</v>
      </c>
      <c r="M489" s="36">
        <f>IF(C489="Saliente Nacional",(IFERROR((LIMPIA(J489,1)),0)),0)</f>
        <v>0</v>
      </c>
      <c r="N489" s="36">
        <f>IF(C489="Saliente Internacional",(IFERROR((LIMPIA(J489,1)),0)),0)</f>
        <v>0</v>
      </c>
      <c r="O489" s="36">
        <f>IF(C489="Saliente Local",(IFERROR((LIMPIA(K489,1)),0)),0)</f>
        <v>0</v>
      </c>
      <c r="P489" s="36">
        <f>IF(C489="Saliente Nacional",(IFERROR((LIMPIA(K489,1)),0)),0)</f>
        <v>0</v>
      </c>
      <c r="Q489" s="36">
        <f>IF(C489="Saliente Internacional",(IFERROR((LIMPIA(K489,1)),0)),0)</f>
        <v>0</v>
      </c>
      <c r="R489" s="36">
        <f t="shared" si="22"/>
        <v>0</v>
      </c>
      <c r="S489" s="36">
        <f t="shared" si="23"/>
        <v>0</v>
      </c>
    </row>
    <row r="490" spans="1:20" x14ac:dyDescent="0.25">
      <c r="A490" s="101">
        <f>'DETALLE DE CONEXIONES'!P490</f>
        <v>0</v>
      </c>
      <c r="B490" s="36" t="str">
        <f>'DETALLE DE CONEXIONES'!I490</f>
        <v>GPRS</v>
      </c>
      <c r="C490" s="36" t="str">
        <f>'DETALLE DE CONEXIONES'!BB490</f>
        <v>MENSAJERO</v>
      </c>
      <c r="D490" s="36" t="str">
        <f>'DETALLE DE CONEXIONES'!E490</f>
        <v>internet.itelcel.coXXXGLTE</v>
      </c>
      <c r="E490" s="36">
        <f t="shared" si="21"/>
        <v>26</v>
      </c>
      <c r="F490" s="36">
        <f>IFERROR(LIMPIA('DETALLE DE CONEXIONES'!N490,1),0)</f>
        <v>0</v>
      </c>
      <c r="G490" s="36" t="str">
        <f>LEFT('DETALLE DE CONEXIONES'!BE490,3)</f>
        <v/>
      </c>
      <c r="H490" s="36" t="str">
        <f>RIGHT('DETALLE DE CONEXIONES'!AK490,2)</f>
        <v>-1</v>
      </c>
      <c r="I490" s="36" t="str">
        <f>LEFT('DETALLE DE CONEXIONES'!AK490,3)</f>
        <v>MEN</v>
      </c>
      <c r="J490" s="36" t="str">
        <f>LEFT('DETALLE DE CONEXIONES'!M490,3)</f>
        <v>0mi</v>
      </c>
      <c r="K490" s="36" t="str">
        <f>IF(LEN('DETALLE DE CONEXIONES'!M490)&lt;12,(RIGHT('DETALLE DE CONEXIONES'!M490,5)),(RIGHT('DETALLE DE CONEXIONES'!M490,6)))</f>
        <v xml:space="preserve">min. </v>
      </c>
      <c r="L490" s="36">
        <f>IF(C490="Saliente Local",(IFERROR((LIMPIA(J490,1)),0)),0)</f>
        <v>0</v>
      </c>
      <c r="M490" s="36">
        <f>IF(C490="Saliente Nacional",(IFERROR((LIMPIA(J490,1)),0)),0)</f>
        <v>0</v>
      </c>
      <c r="N490" s="36">
        <f>IF(C490="Saliente Internacional",(IFERROR((LIMPIA(J490,1)),0)),0)</f>
        <v>0</v>
      </c>
      <c r="O490" s="36">
        <f>IF(C490="Saliente Local",(IFERROR((LIMPIA(K490,1)),0)),0)</f>
        <v>0</v>
      </c>
      <c r="P490" s="36">
        <f>IF(C490="Saliente Nacional",(IFERROR((LIMPIA(K490,1)),0)),0)</f>
        <v>0</v>
      </c>
      <c r="Q490" s="36">
        <f>IF(C490="Saliente Internacional",(IFERROR((LIMPIA(K490,1)),0)),0)</f>
        <v>0</v>
      </c>
      <c r="R490" s="36">
        <f t="shared" si="22"/>
        <v>0</v>
      </c>
      <c r="S490" s="36">
        <f t="shared" si="23"/>
        <v>0</v>
      </c>
    </row>
    <row r="491" spans="1:20" x14ac:dyDescent="0.25">
      <c r="A491" s="101">
        <f>'DETALLE DE CONEXIONES'!P491</f>
        <v>0</v>
      </c>
      <c r="B491" s="36" t="str">
        <f>'DETALLE DE CONEXIONES'!I491</f>
        <v>GPRS</v>
      </c>
      <c r="C491" s="36" t="str">
        <f>'DETALLE DE CONEXIONES'!BB491</f>
        <v>RS</v>
      </c>
      <c r="D491" s="36" t="str">
        <f>'DETALLE DE CONEXIONES'!E491</f>
        <v>internet.itelcel.coXXXGLTE</v>
      </c>
      <c r="E491" s="36">
        <f t="shared" si="21"/>
        <v>26</v>
      </c>
      <c r="F491" s="36">
        <f>IFERROR(LIMPIA('DETALLE DE CONEXIONES'!N491,1),0)</f>
        <v>0</v>
      </c>
      <c r="G491" s="36" t="str">
        <f>LEFT('DETALLE DE CONEXIONES'!BE491,3)</f>
        <v/>
      </c>
      <c r="H491" s="36" t="str">
        <f>RIGHT('DETALLE DE CONEXIONES'!AK491,2)</f>
        <v>-1</v>
      </c>
      <c r="I491" s="36" t="str">
        <f>LEFT('DETALLE DE CONEXIONES'!AK491,3)</f>
        <v>RS;</v>
      </c>
      <c r="J491" s="36" t="str">
        <f>LEFT('DETALLE DE CONEXIONES'!M491,3)</f>
        <v>0mi</v>
      </c>
      <c r="K491" s="36" t="str">
        <f>IF(LEN('DETALLE DE CONEXIONES'!M491)&lt;12,(RIGHT('DETALLE DE CONEXIONES'!M491,5)),(RIGHT('DETALLE DE CONEXIONES'!M491,6)))</f>
        <v xml:space="preserve">min. </v>
      </c>
      <c r="L491" s="36">
        <f>IF(C491="Saliente Local",(IFERROR((LIMPIA(J491,1)),0)),0)</f>
        <v>0</v>
      </c>
      <c r="M491" s="36">
        <f>IF(C491="Saliente Nacional",(IFERROR((LIMPIA(J491,1)),0)),0)</f>
        <v>0</v>
      </c>
      <c r="N491" s="36">
        <f>IF(C491="Saliente Internacional",(IFERROR((LIMPIA(J491,1)),0)),0)</f>
        <v>0</v>
      </c>
      <c r="O491" s="36">
        <f>IF(C491="Saliente Local",(IFERROR((LIMPIA(K491,1)),0)),0)</f>
        <v>0</v>
      </c>
      <c r="P491" s="36">
        <f>IF(C491="Saliente Nacional",(IFERROR((LIMPIA(K491,1)),0)),0)</f>
        <v>0</v>
      </c>
      <c r="Q491" s="36">
        <f>IF(C491="Saliente Internacional",(IFERROR((LIMPIA(K491,1)),0)),0)</f>
        <v>0</v>
      </c>
      <c r="R491" s="36">
        <f t="shared" si="22"/>
        <v>0</v>
      </c>
      <c r="S491" s="36">
        <f t="shared" si="23"/>
        <v>0</v>
      </c>
    </row>
    <row r="492" spans="1:20" x14ac:dyDescent="0.25">
      <c r="A492" s="101">
        <f>'DETALLE DE CONEXIONES'!P492</f>
        <v>0</v>
      </c>
      <c r="B492" s="36" t="str">
        <f>'DETALLE DE CONEXIONES'!I492</f>
        <v>SALIENTE</v>
      </c>
      <c r="C492" s="36" t="str">
        <f>'DETALLE DE CONEXIONES'!BB492</f>
        <v>Saliente Local</v>
      </c>
      <c r="D492" s="36" t="str">
        <f>'DETALLE DE CONEXIONES'!E492</f>
        <v>999XXX3420</v>
      </c>
      <c r="E492" s="36">
        <f t="shared" si="21"/>
        <v>10</v>
      </c>
      <c r="F492" s="36">
        <f>IFERROR(LIMPIA('DETALLE DE CONEXIONES'!N492,1),0)</f>
        <v>2</v>
      </c>
      <c r="G492" s="36" t="str">
        <f>LEFT('DETALLE DE CONEXIONES'!BE492,3)</f>
        <v>NOF</v>
      </c>
      <c r="H492" s="36" t="str">
        <f>RIGHT('DETALLE DE CONEXIONES'!AK492,2)</f>
        <v/>
      </c>
      <c r="I492" s="36" t="str">
        <f>LEFT('DETALLE DE CONEXIONES'!AK492,3)</f>
        <v/>
      </c>
      <c r="J492" s="36" t="str">
        <f>LEFT('DETALLE DE CONEXIONES'!M492,3)</f>
        <v>1mi</v>
      </c>
      <c r="K492" s="36" t="str">
        <f>IF(LEN('DETALLE DE CONEXIONES'!M492)&lt;12,(RIGHT('DETALLE DE CONEXIONES'!M492,5)),(RIGHT('DETALLE DE CONEXIONES'!M492,6)))</f>
        <v>37seg.</v>
      </c>
      <c r="L492" s="36">
        <f>IF(C492="Saliente Local",(IFERROR((LIMPIA(J492,1)),0)),0)</f>
        <v>1</v>
      </c>
      <c r="M492" s="36">
        <f>IF(C492="Saliente Nacional",(IFERROR((LIMPIA(J492,1)),0)),0)</f>
        <v>0</v>
      </c>
      <c r="N492" s="36">
        <f>IF(C492="Saliente Internacional",(IFERROR((LIMPIA(J492,1)),0)),0)</f>
        <v>0</v>
      </c>
      <c r="O492" s="36">
        <f>IF(C492="Saliente Local",(IFERROR((LIMPIA(K492,1)),0)),0)</f>
        <v>37</v>
      </c>
      <c r="P492" s="36">
        <f>IF(C492="Saliente Nacional",(IFERROR((LIMPIA(K492,1)),0)),0)</f>
        <v>0</v>
      </c>
      <c r="Q492" s="36">
        <f>IF(C492="Saliente Internacional",(IFERROR((LIMPIA(K492,1)),0)),0)</f>
        <v>0</v>
      </c>
      <c r="R492" s="77">
        <f t="shared" si="22"/>
        <v>2</v>
      </c>
      <c r="S492" s="36">
        <f t="shared" si="23"/>
        <v>0</v>
      </c>
      <c r="T492" s="77"/>
    </row>
    <row r="493" spans="1:20" x14ac:dyDescent="0.25">
      <c r="A493" s="101">
        <f>'DETALLE DE CONEXIONES'!P493</f>
        <v>0</v>
      </c>
      <c r="B493" s="36" t="str">
        <f>'DETALLE DE CONEXIONES'!I493</f>
        <v>SALIENTE</v>
      </c>
      <c r="C493" s="36" t="str">
        <f>'DETALLE DE CONEXIONES'!BB493</f>
        <v>Saliente Local</v>
      </c>
      <c r="D493" s="36" t="str">
        <f>'DETALLE DE CONEXIONES'!E493</f>
        <v>999XXX3420</v>
      </c>
      <c r="E493" s="36">
        <f t="shared" si="21"/>
        <v>10</v>
      </c>
      <c r="F493" s="36">
        <f>IFERROR(LIMPIA('DETALLE DE CONEXIONES'!N493,1),0)</f>
        <v>2</v>
      </c>
      <c r="G493" s="36" t="str">
        <f>LEFT('DETALLE DE CONEXIONES'!BE493,3)</f>
        <v>NOF</v>
      </c>
      <c r="H493" s="36" t="str">
        <f>RIGHT('DETALLE DE CONEXIONES'!AK493,2)</f>
        <v/>
      </c>
      <c r="I493" s="36" t="str">
        <f>LEFT('DETALLE DE CONEXIONES'!AK493,3)</f>
        <v/>
      </c>
      <c r="J493" s="36" t="str">
        <f>LEFT('DETALLE DE CONEXIONES'!M493,3)</f>
        <v>1mi</v>
      </c>
      <c r="K493" s="36" t="str">
        <f>IF(LEN('DETALLE DE CONEXIONES'!M493)&lt;12,(RIGHT('DETALLE DE CONEXIONES'!M493,5)),(RIGHT('DETALLE DE CONEXIONES'!M493,6)))</f>
        <v>27seg.</v>
      </c>
      <c r="L493" s="36">
        <f>IF(C493="Saliente Local",(IFERROR((LIMPIA(J493,1)),0)),0)</f>
        <v>1</v>
      </c>
      <c r="M493" s="36">
        <f>IF(C493="Saliente Nacional",(IFERROR((LIMPIA(J493,1)),0)),0)</f>
        <v>0</v>
      </c>
      <c r="N493" s="36">
        <f>IF(C493="Saliente Internacional",(IFERROR((LIMPIA(J493,1)),0)),0)</f>
        <v>0</v>
      </c>
      <c r="O493" s="36">
        <f>IF(C493="Saliente Local",(IFERROR((LIMPIA(K493,1)),0)),0)</f>
        <v>27</v>
      </c>
      <c r="P493" s="36">
        <f>IF(C493="Saliente Nacional",(IFERROR((LIMPIA(K493,1)),0)),0)</f>
        <v>0</v>
      </c>
      <c r="Q493" s="36">
        <f>IF(C493="Saliente Internacional",(IFERROR((LIMPIA(K493,1)),0)),0)</f>
        <v>0</v>
      </c>
      <c r="R493" s="36">
        <f t="shared" si="22"/>
        <v>2</v>
      </c>
      <c r="S493" s="36">
        <f t="shared" si="23"/>
        <v>0</v>
      </c>
    </row>
    <row r="494" spans="1:20" x14ac:dyDescent="0.25">
      <c r="A494" s="101">
        <f>'DETALLE DE CONEXIONES'!P494</f>
        <v>0</v>
      </c>
      <c r="B494" s="36" t="str">
        <f>'DETALLE DE CONEXIONES'!I494</f>
        <v>SALIENTE</v>
      </c>
      <c r="C494" s="36" t="str">
        <f>'DETALLE DE CONEXIONES'!BB494</f>
        <v>Saliente Local</v>
      </c>
      <c r="D494" s="36" t="str">
        <f>'DETALLE DE CONEXIONES'!E494</f>
        <v>999XXX8450</v>
      </c>
      <c r="E494" s="36">
        <f t="shared" si="21"/>
        <v>10</v>
      </c>
      <c r="F494" s="36">
        <f>IFERROR(LIMPIA('DETALLE DE CONEXIONES'!N494,1),0)</f>
        <v>11</v>
      </c>
      <c r="G494" s="36" t="str">
        <f>LEFT('DETALLE DE CONEXIONES'!BE494,3)</f>
        <v>NOF</v>
      </c>
      <c r="H494" s="36" t="str">
        <f>RIGHT('DETALLE DE CONEXIONES'!AK494,2)</f>
        <v/>
      </c>
      <c r="I494" s="36" t="str">
        <f>LEFT('DETALLE DE CONEXIONES'!AK494,3)</f>
        <v/>
      </c>
      <c r="J494" s="36" t="str">
        <f>LEFT('DETALLE DE CONEXIONES'!M494,3)</f>
        <v>10m</v>
      </c>
      <c r="K494" s="36" t="str">
        <f>IF(LEN('DETALLE DE CONEXIONES'!M494)&lt;12,(RIGHT('DETALLE DE CONEXIONES'!M494,5)),(RIGHT('DETALLE DE CONEXIONES'!M494,6)))</f>
        <v>25seg.</v>
      </c>
      <c r="L494" s="36">
        <f>IF(C494="Saliente Local",(IFERROR((LIMPIA(J494,1)),0)),0)</f>
        <v>10</v>
      </c>
      <c r="M494" s="36">
        <f>IF(C494="Saliente Nacional",(IFERROR((LIMPIA(J494,1)),0)),0)</f>
        <v>0</v>
      </c>
      <c r="N494" s="36">
        <f>IF(C494="Saliente Internacional",(IFERROR((LIMPIA(J494,1)),0)),0)</f>
        <v>0</v>
      </c>
      <c r="O494" s="36">
        <f>IF(C494="Saliente Local",(IFERROR((LIMPIA(K494,1)),0)),0)</f>
        <v>25</v>
      </c>
      <c r="P494" s="36">
        <f>IF(C494="Saliente Nacional",(IFERROR((LIMPIA(K494,1)),0)),0)</f>
        <v>0</v>
      </c>
      <c r="Q494" s="36">
        <f>IF(C494="Saliente Internacional",(IFERROR((LIMPIA(K494,1)),0)),0)</f>
        <v>0</v>
      </c>
      <c r="R494" s="36">
        <f t="shared" si="22"/>
        <v>11</v>
      </c>
      <c r="S494" s="36">
        <f t="shared" si="23"/>
        <v>0</v>
      </c>
    </row>
    <row r="495" spans="1:20" x14ac:dyDescent="0.25">
      <c r="A495" s="101">
        <f>'DETALLE DE CONEXIONES'!P495</f>
        <v>0</v>
      </c>
      <c r="B495" s="36" t="str">
        <f>'DETALLE DE CONEXIONES'!I495</f>
        <v>SALIENTE</v>
      </c>
      <c r="C495" s="36" t="str">
        <f>'DETALLE DE CONEXIONES'!BB495</f>
        <v>Saliente Local</v>
      </c>
      <c r="D495" s="36" t="str">
        <f>'DETALLE DE CONEXIONES'!E495</f>
        <v>999XXX7514</v>
      </c>
      <c r="E495" s="36">
        <f t="shared" si="21"/>
        <v>10</v>
      </c>
      <c r="F495" s="36">
        <f>IFERROR(LIMPIA('DETALLE DE CONEXIONES'!N495,1),0)</f>
        <v>2</v>
      </c>
      <c r="G495" s="36" t="str">
        <f>LEFT('DETALLE DE CONEXIONES'!BE495,3)</f>
        <v>NOF</v>
      </c>
      <c r="H495" s="36" t="str">
        <f>RIGHT('DETALLE DE CONEXIONES'!AK495,2)</f>
        <v/>
      </c>
      <c r="I495" s="36" t="str">
        <f>LEFT('DETALLE DE CONEXIONES'!AK495,3)</f>
        <v/>
      </c>
      <c r="J495" s="36" t="str">
        <f>LEFT('DETALLE DE CONEXIONES'!M495,3)</f>
        <v>1mi</v>
      </c>
      <c r="K495" s="36" t="str">
        <f>IF(LEN('DETALLE DE CONEXIONES'!M495)&lt;12,(RIGHT('DETALLE DE CONEXIONES'!M495,5)),(RIGHT('DETALLE DE CONEXIONES'!M495,6)))</f>
        <v>23seg.</v>
      </c>
      <c r="L495" s="36">
        <f>IF(C495="Saliente Local",(IFERROR((LIMPIA(J495,1)),0)),0)</f>
        <v>1</v>
      </c>
      <c r="M495" s="36">
        <f>IF(C495="Saliente Nacional",(IFERROR((LIMPIA(J495,1)),0)),0)</f>
        <v>0</v>
      </c>
      <c r="N495" s="36">
        <f>IF(C495="Saliente Internacional",(IFERROR((LIMPIA(J495,1)),0)),0)</f>
        <v>0</v>
      </c>
      <c r="O495" s="36">
        <f>IF(C495="Saliente Local",(IFERROR((LIMPIA(K495,1)),0)),0)</f>
        <v>23</v>
      </c>
      <c r="P495" s="36">
        <f>IF(C495="Saliente Nacional",(IFERROR((LIMPIA(K495,1)),0)),0)</f>
        <v>0</v>
      </c>
      <c r="Q495" s="36">
        <f>IF(C495="Saliente Internacional",(IFERROR((LIMPIA(K495,1)),0)),0)</f>
        <v>0</v>
      </c>
      <c r="R495" s="36">
        <f t="shared" si="22"/>
        <v>2</v>
      </c>
      <c r="S495" s="36">
        <f t="shared" si="23"/>
        <v>0</v>
      </c>
    </row>
    <row r="496" spans="1:20" x14ac:dyDescent="0.25">
      <c r="A496" s="101">
        <f>'DETALLE DE CONEXIONES'!P496</f>
        <v>0</v>
      </c>
      <c r="B496" s="36" t="str">
        <f>'DETALLE DE CONEXIONES'!I496</f>
        <v>SALIENTE</v>
      </c>
      <c r="C496" s="36" t="str">
        <f>'DETALLE DE CONEXIONES'!BB496</f>
        <v>Saliente Local</v>
      </c>
      <c r="D496" s="36" t="str">
        <f>'DETALLE DE CONEXIONES'!E496</f>
        <v>999XXX3420</v>
      </c>
      <c r="E496" s="36">
        <f t="shared" si="21"/>
        <v>10</v>
      </c>
      <c r="F496" s="36">
        <f>IFERROR(LIMPIA('DETALLE DE CONEXIONES'!N496,1),0)</f>
        <v>3</v>
      </c>
      <c r="G496" s="36" t="str">
        <f>LEFT('DETALLE DE CONEXIONES'!BE496,3)</f>
        <v>NOF</v>
      </c>
      <c r="H496" s="36" t="str">
        <f>RIGHT('DETALLE DE CONEXIONES'!AK496,2)</f>
        <v/>
      </c>
      <c r="I496" s="36" t="str">
        <f>LEFT('DETALLE DE CONEXIONES'!AK496,3)</f>
        <v/>
      </c>
      <c r="J496" s="36" t="str">
        <f>LEFT('DETALLE DE CONEXIONES'!M496,3)</f>
        <v>2mi</v>
      </c>
      <c r="K496" s="36" t="str">
        <f>IF(LEN('DETALLE DE CONEXIONES'!M496)&lt;12,(RIGHT('DETALLE DE CONEXIONES'!M496,5)),(RIGHT('DETALLE DE CONEXIONES'!M496,6)))</f>
        <v>34seg.</v>
      </c>
      <c r="L496" s="36">
        <f>IF(C496="Saliente Local",(IFERROR((LIMPIA(J496,1)),0)),0)</f>
        <v>2</v>
      </c>
      <c r="M496" s="36">
        <f>IF(C496="Saliente Nacional",(IFERROR((LIMPIA(J496,1)),0)),0)</f>
        <v>0</v>
      </c>
      <c r="N496" s="36">
        <f>IF(C496="Saliente Internacional",(IFERROR((LIMPIA(J496,1)),0)),0)</f>
        <v>0</v>
      </c>
      <c r="O496" s="36">
        <f>IF(C496="Saliente Local",(IFERROR((LIMPIA(K496,1)),0)),0)</f>
        <v>34</v>
      </c>
      <c r="P496" s="36">
        <f>IF(C496="Saliente Nacional",(IFERROR((LIMPIA(K496,1)),0)),0)</f>
        <v>0</v>
      </c>
      <c r="Q496" s="36">
        <f>IF(C496="Saliente Internacional",(IFERROR((LIMPIA(K496,1)),0)),0)</f>
        <v>0</v>
      </c>
      <c r="R496" s="36">
        <f t="shared" si="22"/>
        <v>3</v>
      </c>
      <c r="S496" s="36">
        <f t="shared" si="23"/>
        <v>0</v>
      </c>
    </row>
    <row r="497" spans="1:19" x14ac:dyDescent="0.25">
      <c r="A497" s="101">
        <f>'DETALLE DE CONEXIONES'!P497</f>
        <v>0</v>
      </c>
      <c r="B497" s="36" t="str">
        <f>'DETALLE DE CONEXIONES'!I497</f>
        <v>TRANSFERENCIA</v>
      </c>
      <c r="C497" s="36" t="str">
        <f>'DETALLE DE CONEXIONES'!BB497</f>
        <v>Desvio Nacional</v>
      </c>
      <c r="D497" s="36" t="str">
        <f>'DETALLE DE CONEXIONES'!E497</f>
        <v>999XXX1600</v>
      </c>
      <c r="E497" s="36">
        <f t="shared" si="21"/>
        <v>10</v>
      </c>
      <c r="F497" s="36">
        <f>IFERROR(LIMPIA('DETALLE DE CONEXIONES'!N497,1),0)</f>
        <v>1</v>
      </c>
      <c r="G497" s="36" t="str">
        <f>LEFT('DETALLE DE CONEXIONES'!BE497,3)</f>
        <v>SIU</v>
      </c>
      <c r="H497" s="36" t="str">
        <f>RIGHT('DETALLE DE CONEXIONES'!AK497,2)</f>
        <v/>
      </c>
      <c r="I497" s="36" t="str">
        <f>LEFT('DETALLE DE CONEXIONES'!AK497,3)</f>
        <v/>
      </c>
      <c r="J497" s="36" t="str">
        <f>LEFT('DETALLE DE CONEXIONES'!M497,3)</f>
        <v>0mi</v>
      </c>
      <c r="K497" s="36" t="str">
        <f>IF(LEN('DETALLE DE CONEXIONES'!M497)&lt;12,(RIGHT('DETALLE DE CONEXIONES'!M497,5)),(RIGHT('DETALLE DE CONEXIONES'!M497,6)))</f>
        <v>4seg.</v>
      </c>
      <c r="L497" s="36">
        <f>IF(C497="Saliente Local",(IFERROR((LIMPIA(J497,1)),0)),0)</f>
        <v>0</v>
      </c>
      <c r="M497" s="36">
        <f>IF(C497="Saliente Nacional",(IFERROR((LIMPIA(J497,1)),0)),0)</f>
        <v>0</v>
      </c>
      <c r="N497" s="36">
        <f>IF(C497="Saliente Internacional",(IFERROR((LIMPIA(J497,1)),0)),0)</f>
        <v>0</v>
      </c>
      <c r="O497" s="36">
        <f>IF(C497="Saliente Local",(IFERROR((LIMPIA(K497,1)),0)),0)</f>
        <v>0</v>
      </c>
      <c r="P497" s="36">
        <f>IF(C497="Saliente Nacional",(IFERROR((LIMPIA(K497,1)),0)),0)</f>
        <v>0</v>
      </c>
      <c r="Q497" s="36">
        <f>IF(C497="Saliente Internacional",(IFERROR((LIMPIA(K497,1)),0)),0)</f>
        <v>0</v>
      </c>
      <c r="R497" s="36">
        <f t="shared" si="22"/>
        <v>0</v>
      </c>
      <c r="S497" s="36">
        <f t="shared" si="23"/>
        <v>0</v>
      </c>
    </row>
    <row r="498" spans="1:19" x14ac:dyDescent="0.25">
      <c r="A498" s="101">
        <f>'DETALLE DE CONEXIONES'!P498</f>
        <v>0</v>
      </c>
      <c r="B498" s="36" t="str">
        <f>'DETALLE DE CONEXIONES'!I498</f>
        <v>GPRS</v>
      </c>
      <c r="C498" s="36" t="str">
        <f>'DETALLE DE CONEXIONES'!BB498</f>
        <v>MENSAJERO</v>
      </c>
      <c r="D498" s="36" t="str">
        <f>'DETALLE DE CONEXIONES'!E498</f>
        <v>internet.itelcel.coXXXGLTE</v>
      </c>
      <c r="E498" s="36">
        <f t="shared" si="21"/>
        <v>26</v>
      </c>
      <c r="F498" s="36">
        <f>IFERROR(LIMPIA('DETALLE DE CONEXIONES'!N498,1),0)</f>
        <v>0</v>
      </c>
      <c r="G498" s="36" t="str">
        <f>LEFT('DETALLE DE CONEXIONES'!BE498,3)</f>
        <v/>
      </c>
      <c r="H498" s="36" t="str">
        <f>RIGHT('DETALLE DE CONEXIONES'!AK498,2)</f>
        <v>-1</v>
      </c>
      <c r="I498" s="36" t="str">
        <f>LEFT('DETALLE DE CONEXIONES'!AK498,3)</f>
        <v>MEN</v>
      </c>
      <c r="J498" s="36" t="str">
        <f>LEFT('DETALLE DE CONEXIONES'!M498,3)</f>
        <v>0mi</v>
      </c>
      <c r="K498" s="36" t="str">
        <f>IF(LEN('DETALLE DE CONEXIONES'!M498)&lt;12,(RIGHT('DETALLE DE CONEXIONES'!M498,5)),(RIGHT('DETALLE DE CONEXIONES'!M498,6)))</f>
        <v xml:space="preserve">min. </v>
      </c>
      <c r="L498" s="36">
        <f>IF(C498="Saliente Local",(IFERROR((LIMPIA(J498,1)),0)),0)</f>
        <v>0</v>
      </c>
      <c r="M498" s="36">
        <f>IF(C498="Saliente Nacional",(IFERROR((LIMPIA(J498,1)),0)),0)</f>
        <v>0</v>
      </c>
      <c r="N498" s="36">
        <f>IF(C498="Saliente Internacional",(IFERROR((LIMPIA(J498,1)),0)),0)</f>
        <v>0</v>
      </c>
      <c r="O498" s="36">
        <f>IF(C498="Saliente Local",(IFERROR((LIMPIA(K498,1)),0)),0)</f>
        <v>0</v>
      </c>
      <c r="P498" s="36">
        <f>IF(C498="Saliente Nacional",(IFERROR((LIMPIA(K498,1)),0)),0)</f>
        <v>0</v>
      </c>
      <c r="Q498" s="36">
        <f>IF(C498="Saliente Internacional",(IFERROR((LIMPIA(K498,1)),0)),0)</f>
        <v>0</v>
      </c>
      <c r="R498" s="36">
        <f t="shared" si="22"/>
        <v>0</v>
      </c>
      <c r="S498" s="36">
        <f t="shared" si="23"/>
        <v>0</v>
      </c>
    </row>
    <row r="499" spans="1:19" x14ac:dyDescent="0.25">
      <c r="A499" s="101">
        <f>'DETALLE DE CONEXIONES'!P499</f>
        <v>0</v>
      </c>
      <c r="B499" s="36" t="str">
        <f>'DETALLE DE CONEXIONES'!I499</f>
        <v>GPRS</v>
      </c>
      <c r="C499" s="36" t="str">
        <f>'DETALLE DE CONEXIONES'!BB499</f>
        <v>RS</v>
      </c>
      <c r="D499" s="36" t="str">
        <f>'DETALLE DE CONEXIONES'!E499</f>
        <v>internet.itelcel.coXXXGLTE</v>
      </c>
      <c r="E499" s="36">
        <f t="shared" si="21"/>
        <v>26</v>
      </c>
      <c r="F499" s="36">
        <f>IFERROR(LIMPIA('DETALLE DE CONEXIONES'!N499,1),0)</f>
        <v>0</v>
      </c>
      <c r="G499" s="36" t="str">
        <f>LEFT('DETALLE DE CONEXIONES'!BE499,3)</f>
        <v/>
      </c>
      <c r="H499" s="36" t="str">
        <f>RIGHT('DETALLE DE CONEXIONES'!AK499,2)</f>
        <v>-1</v>
      </c>
      <c r="I499" s="36" t="str">
        <f>LEFT('DETALLE DE CONEXIONES'!AK499,3)</f>
        <v>RS;</v>
      </c>
      <c r="J499" s="36" t="str">
        <f>LEFT('DETALLE DE CONEXIONES'!M499,3)</f>
        <v>0mi</v>
      </c>
      <c r="K499" s="36" t="str">
        <f>IF(LEN('DETALLE DE CONEXIONES'!M499)&lt;12,(RIGHT('DETALLE DE CONEXIONES'!M499,5)),(RIGHT('DETALLE DE CONEXIONES'!M499,6)))</f>
        <v xml:space="preserve">min. </v>
      </c>
      <c r="L499" s="36">
        <f>IF(C499="Saliente Local",(IFERROR((LIMPIA(J499,1)),0)),0)</f>
        <v>0</v>
      </c>
      <c r="M499" s="36">
        <f>IF(C499="Saliente Nacional",(IFERROR((LIMPIA(J499,1)),0)),0)</f>
        <v>0</v>
      </c>
      <c r="N499" s="36">
        <f>IF(C499="Saliente Internacional",(IFERROR((LIMPIA(J499,1)),0)),0)</f>
        <v>0</v>
      </c>
      <c r="O499" s="36">
        <f>IF(C499="Saliente Local",(IFERROR((LIMPIA(K499,1)),0)),0)</f>
        <v>0</v>
      </c>
      <c r="P499" s="36">
        <f>IF(C499="Saliente Nacional",(IFERROR((LIMPIA(K499,1)),0)),0)</f>
        <v>0</v>
      </c>
      <c r="Q499" s="36">
        <f>IF(C499="Saliente Internacional",(IFERROR((LIMPIA(K499,1)),0)),0)</f>
        <v>0</v>
      </c>
      <c r="R499" s="36">
        <f t="shared" si="22"/>
        <v>0</v>
      </c>
      <c r="S499" s="36">
        <f t="shared" si="23"/>
        <v>0</v>
      </c>
    </row>
    <row r="500" spans="1:19" x14ac:dyDescent="0.25">
      <c r="A500" s="101">
        <f>'DETALLE DE CONEXIONES'!P500</f>
        <v>0</v>
      </c>
      <c r="B500" s="36" t="str">
        <f>'DETALLE DE CONEXIONES'!I500</f>
        <v>ENTRANTE</v>
      </c>
      <c r="C500" s="36" t="str">
        <f>'DETALLE DE CONEXIONES'!BB500</f>
        <v>Entrante Local</v>
      </c>
      <c r="D500" s="36" t="str">
        <f>'DETALLE DE CONEXIONES'!E500</f>
        <v>999XXX1600</v>
      </c>
      <c r="E500" s="36">
        <f t="shared" si="21"/>
        <v>10</v>
      </c>
      <c r="F500" s="36">
        <f>IFERROR(LIMPIA('DETALLE DE CONEXIONES'!N500,1),0)</f>
        <v>2</v>
      </c>
      <c r="G500" s="36" t="str">
        <f>LEFT('DETALLE DE CONEXIONES'!BE500,3)</f>
        <v>NOF</v>
      </c>
      <c r="H500" s="36" t="str">
        <f>RIGHT('DETALLE DE CONEXIONES'!AK500,2)</f>
        <v/>
      </c>
      <c r="I500" s="36" t="str">
        <f>LEFT('DETALLE DE CONEXIONES'!AK500,3)</f>
        <v/>
      </c>
      <c r="J500" s="36" t="str">
        <f>LEFT('DETALLE DE CONEXIONES'!M500,3)</f>
        <v>1mi</v>
      </c>
      <c r="K500" s="36" t="str">
        <f>IF(LEN('DETALLE DE CONEXIONES'!M500)&lt;12,(RIGHT('DETALLE DE CONEXIONES'!M500,5)),(RIGHT('DETALLE DE CONEXIONES'!M500,6)))</f>
        <v>4seg.</v>
      </c>
      <c r="L500" s="36">
        <f>IF(C500="Saliente Local",(IFERROR((LIMPIA(J500,1)),0)),0)</f>
        <v>0</v>
      </c>
      <c r="M500" s="36">
        <f>IF(C500="Saliente Nacional",(IFERROR((LIMPIA(J500,1)),0)),0)</f>
        <v>0</v>
      </c>
      <c r="N500" s="36">
        <f>IF(C500="Saliente Internacional",(IFERROR((LIMPIA(J500,1)),0)),0)</f>
        <v>0</v>
      </c>
      <c r="O500" s="36">
        <f>IF(C500="Saliente Local",(IFERROR((LIMPIA(K500,1)),0)),0)</f>
        <v>0</v>
      </c>
      <c r="P500" s="36">
        <f>IF(C500="Saliente Nacional",(IFERROR((LIMPIA(K500,1)),0)),0)</f>
        <v>0</v>
      </c>
      <c r="Q500" s="36">
        <f>IF(C500="Saliente Internacional",(IFERROR((LIMPIA(K500,1)),0)),0)</f>
        <v>0</v>
      </c>
      <c r="R500" s="36">
        <f t="shared" si="22"/>
        <v>0</v>
      </c>
      <c r="S500" s="36">
        <f t="shared" si="23"/>
        <v>0</v>
      </c>
    </row>
    <row r="501" spans="1:19" x14ac:dyDescent="0.25">
      <c r="A501" s="101">
        <f>'DETALLE DE CONEXIONES'!P501</f>
        <v>0</v>
      </c>
      <c r="B501" s="36" t="str">
        <f>'DETALLE DE CONEXIONES'!I501</f>
        <v>GPRS</v>
      </c>
      <c r="C501" s="36" t="str">
        <f>'DETALLE DE CONEXIONES'!BB501</f>
        <v>MENSAJERO</v>
      </c>
      <c r="D501" s="36" t="str">
        <f>'DETALLE DE CONEXIONES'!E501</f>
        <v>internet.itelcel.coXXXGLTE</v>
      </c>
      <c r="E501" s="36">
        <f t="shared" si="21"/>
        <v>26</v>
      </c>
      <c r="F501" s="36">
        <f>IFERROR(LIMPIA('DETALLE DE CONEXIONES'!N501,1),0)</f>
        <v>0</v>
      </c>
      <c r="G501" s="36" t="str">
        <f>LEFT('DETALLE DE CONEXIONES'!BE501,3)</f>
        <v/>
      </c>
      <c r="H501" s="36" t="str">
        <f>RIGHT('DETALLE DE CONEXIONES'!AK501,2)</f>
        <v>-1</v>
      </c>
      <c r="I501" s="36" t="str">
        <f>LEFT('DETALLE DE CONEXIONES'!AK501,3)</f>
        <v>MEN</v>
      </c>
      <c r="J501" s="36" t="str">
        <f>LEFT('DETALLE DE CONEXIONES'!M501,3)</f>
        <v>0mi</v>
      </c>
      <c r="K501" s="36" t="str">
        <f>IF(LEN('DETALLE DE CONEXIONES'!M501)&lt;12,(RIGHT('DETALLE DE CONEXIONES'!M501,5)),(RIGHT('DETALLE DE CONEXIONES'!M501,6)))</f>
        <v xml:space="preserve">min. </v>
      </c>
      <c r="L501" s="36">
        <f>IF(C501="Saliente Local",(IFERROR((LIMPIA(J501,1)),0)),0)</f>
        <v>0</v>
      </c>
      <c r="M501" s="36">
        <f>IF(C501="Saliente Nacional",(IFERROR((LIMPIA(J501,1)),0)),0)</f>
        <v>0</v>
      </c>
      <c r="N501" s="36">
        <f>IF(C501="Saliente Internacional",(IFERROR((LIMPIA(J501,1)),0)),0)</f>
        <v>0</v>
      </c>
      <c r="O501" s="36">
        <f>IF(C501="Saliente Local",(IFERROR((LIMPIA(K501,1)),0)),0)</f>
        <v>0</v>
      </c>
      <c r="P501" s="36">
        <f>IF(C501="Saliente Nacional",(IFERROR((LIMPIA(K501,1)),0)),0)</f>
        <v>0</v>
      </c>
      <c r="Q501" s="36">
        <f>IF(C501="Saliente Internacional",(IFERROR((LIMPIA(K501,1)),0)),0)</f>
        <v>0</v>
      </c>
      <c r="R501" s="36">
        <f t="shared" si="22"/>
        <v>0</v>
      </c>
      <c r="S501" s="36">
        <f t="shared" si="23"/>
        <v>0</v>
      </c>
    </row>
    <row r="502" spans="1:19" x14ac:dyDescent="0.25">
      <c r="A502" s="101">
        <f>'DETALLE DE CONEXIONES'!P502</f>
        <v>0</v>
      </c>
      <c r="B502" s="36" t="str">
        <f>'DETALLE DE CONEXIONES'!I502</f>
        <v>GPRS</v>
      </c>
      <c r="C502" s="36" t="str">
        <f>'DETALLE DE CONEXIONES'!BB502</f>
        <v>RS</v>
      </c>
      <c r="D502" s="36" t="str">
        <f>'DETALLE DE CONEXIONES'!E502</f>
        <v>internet.itelcel.coXXXGLTE</v>
      </c>
      <c r="E502" s="36">
        <f t="shared" si="21"/>
        <v>26</v>
      </c>
      <c r="F502" s="36">
        <f>IFERROR(LIMPIA('DETALLE DE CONEXIONES'!N502,1),0)</f>
        <v>0</v>
      </c>
      <c r="G502" s="36" t="str">
        <f>LEFT('DETALLE DE CONEXIONES'!BE502,3)</f>
        <v/>
      </c>
      <c r="H502" s="36" t="str">
        <f>RIGHT('DETALLE DE CONEXIONES'!AK502,2)</f>
        <v>-1</v>
      </c>
      <c r="I502" s="36" t="str">
        <f>LEFT('DETALLE DE CONEXIONES'!AK502,3)</f>
        <v>RS;</v>
      </c>
      <c r="J502" s="36" t="str">
        <f>LEFT('DETALLE DE CONEXIONES'!M502,3)</f>
        <v>0mi</v>
      </c>
      <c r="K502" s="36" t="str">
        <f>IF(LEN('DETALLE DE CONEXIONES'!M502)&lt;12,(RIGHT('DETALLE DE CONEXIONES'!M502,5)),(RIGHT('DETALLE DE CONEXIONES'!M502,6)))</f>
        <v xml:space="preserve">min. </v>
      </c>
      <c r="L502" s="36">
        <f>IF(C502="Saliente Local",(IFERROR((LIMPIA(J502,1)),0)),0)</f>
        <v>0</v>
      </c>
      <c r="M502" s="36">
        <f>IF(C502="Saliente Nacional",(IFERROR((LIMPIA(J502,1)),0)),0)</f>
        <v>0</v>
      </c>
      <c r="N502" s="36">
        <f>IF(C502="Saliente Internacional",(IFERROR((LIMPIA(J502,1)),0)),0)</f>
        <v>0</v>
      </c>
      <c r="O502" s="36">
        <f>IF(C502="Saliente Local",(IFERROR((LIMPIA(K502,1)),0)),0)</f>
        <v>0</v>
      </c>
      <c r="P502" s="36">
        <f>IF(C502="Saliente Nacional",(IFERROR((LIMPIA(K502,1)),0)),0)</f>
        <v>0</v>
      </c>
      <c r="Q502" s="36">
        <f>IF(C502="Saliente Internacional",(IFERROR((LIMPIA(K502,1)),0)),0)</f>
        <v>0</v>
      </c>
      <c r="R502" s="36">
        <f t="shared" si="22"/>
        <v>0</v>
      </c>
      <c r="S502" s="36">
        <f t="shared" si="23"/>
        <v>0</v>
      </c>
    </row>
    <row r="503" spans="1:19" x14ac:dyDescent="0.25">
      <c r="A503" s="101">
        <f>'DETALLE DE CONEXIONES'!P503</f>
        <v>0</v>
      </c>
      <c r="B503" s="36" t="str">
        <f>'DETALLE DE CONEXIONES'!I503</f>
        <v>GPRS</v>
      </c>
      <c r="C503" s="36" t="str">
        <f>'DETALLE DE CONEXIONES'!BB503</f>
        <v>MENSAJERO</v>
      </c>
      <c r="D503" s="36" t="str">
        <f>'DETALLE DE CONEXIONES'!E503</f>
        <v>internet.itelcel.coXXXGLTE</v>
      </c>
      <c r="E503" s="36">
        <f t="shared" si="21"/>
        <v>26</v>
      </c>
      <c r="F503" s="36">
        <f>IFERROR(LIMPIA('DETALLE DE CONEXIONES'!N503,1),0)</f>
        <v>0</v>
      </c>
      <c r="G503" s="36" t="str">
        <f>LEFT('DETALLE DE CONEXIONES'!BE503,3)</f>
        <v/>
      </c>
      <c r="H503" s="36" t="str">
        <f>RIGHT('DETALLE DE CONEXIONES'!AK503,2)</f>
        <v>-1</v>
      </c>
      <c r="I503" s="36" t="str">
        <f>LEFT('DETALLE DE CONEXIONES'!AK503,3)</f>
        <v>MEN</v>
      </c>
      <c r="J503" s="36" t="str">
        <f>LEFT('DETALLE DE CONEXIONES'!M503,3)</f>
        <v>0mi</v>
      </c>
      <c r="K503" s="36" t="str">
        <f>IF(LEN('DETALLE DE CONEXIONES'!M503)&lt;12,(RIGHT('DETALLE DE CONEXIONES'!M503,5)),(RIGHT('DETALLE DE CONEXIONES'!M503,6)))</f>
        <v xml:space="preserve">min. </v>
      </c>
      <c r="L503" s="36">
        <f>IF(C503="Saliente Local",(IFERROR((LIMPIA(J503,1)),0)),0)</f>
        <v>0</v>
      </c>
      <c r="M503" s="36">
        <f>IF(C503="Saliente Nacional",(IFERROR((LIMPIA(J503,1)),0)),0)</f>
        <v>0</v>
      </c>
      <c r="N503" s="36">
        <f>IF(C503="Saliente Internacional",(IFERROR((LIMPIA(J503,1)),0)),0)</f>
        <v>0</v>
      </c>
      <c r="O503" s="36">
        <f>IF(C503="Saliente Local",(IFERROR((LIMPIA(K503,1)),0)),0)</f>
        <v>0</v>
      </c>
      <c r="P503" s="36">
        <f>IF(C503="Saliente Nacional",(IFERROR((LIMPIA(K503,1)),0)),0)</f>
        <v>0</v>
      </c>
      <c r="Q503" s="36">
        <f>IF(C503="Saliente Internacional",(IFERROR((LIMPIA(K503,1)),0)),0)</f>
        <v>0</v>
      </c>
      <c r="R503" s="36">
        <f t="shared" si="22"/>
        <v>0</v>
      </c>
      <c r="S503" s="36">
        <f t="shared" si="23"/>
        <v>0</v>
      </c>
    </row>
    <row r="504" spans="1:19" x14ac:dyDescent="0.25">
      <c r="A504" s="101">
        <f>'DETALLE DE CONEXIONES'!P504</f>
        <v>0</v>
      </c>
      <c r="B504" s="36" t="str">
        <f>'DETALLE DE CONEXIONES'!I504</f>
        <v>GPRS</v>
      </c>
      <c r="C504" s="36" t="str">
        <f>'DETALLE DE CONEXIONES'!BB504</f>
        <v>RS</v>
      </c>
      <c r="D504" s="36" t="str">
        <f>'DETALLE DE CONEXIONES'!E504</f>
        <v>internet.itelcel.coXXXGLTE</v>
      </c>
      <c r="E504" s="36">
        <f t="shared" si="21"/>
        <v>26</v>
      </c>
      <c r="F504" s="36">
        <f>IFERROR(LIMPIA('DETALLE DE CONEXIONES'!N504,1),0)</f>
        <v>0</v>
      </c>
      <c r="G504" s="36" t="str">
        <f>LEFT('DETALLE DE CONEXIONES'!BE504,3)</f>
        <v/>
      </c>
      <c r="H504" s="36" t="str">
        <f>RIGHT('DETALLE DE CONEXIONES'!AK504,2)</f>
        <v>-1</v>
      </c>
      <c r="I504" s="36" t="str">
        <f>LEFT('DETALLE DE CONEXIONES'!AK504,3)</f>
        <v>RS;</v>
      </c>
      <c r="J504" s="36" t="str">
        <f>LEFT('DETALLE DE CONEXIONES'!M504,3)</f>
        <v>0mi</v>
      </c>
      <c r="K504" s="36" t="str">
        <f>IF(LEN('DETALLE DE CONEXIONES'!M504)&lt;12,(RIGHT('DETALLE DE CONEXIONES'!M504,5)),(RIGHT('DETALLE DE CONEXIONES'!M504,6)))</f>
        <v xml:space="preserve">min. </v>
      </c>
      <c r="L504" s="36">
        <f>IF(C504="Saliente Local",(IFERROR((LIMPIA(J504,1)),0)),0)</f>
        <v>0</v>
      </c>
      <c r="M504" s="36">
        <f>IF(C504="Saliente Nacional",(IFERROR((LIMPIA(J504,1)),0)),0)</f>
        <v>0</v>
      </c>
      <c r="N504" s="36">
        <f>IF(C504="Saliente Internacional",(IFERROR((LIMPIA(J504,1)),0)),0)</f>
        <v>0</v>
      </c>
      <c r="O504" s="36">
        <f>IF(C504="Saliente Local",(IFERROR((LIMPIA(K504,1)),0)),0)</f>
        <v>0</v>
      </c>
      <c r="P504" s="36">
        <f>IF(C504="Saliente Nacional",(IFERROR((LIMPIA(K504,1)),0)),0)</f>
        <v>0</v>
      </c>
      <c r="Q504" s="36">
        <f>IF(C504="Saliente Internacional",(IFERROR((LIMPIA(K504,1)),0)),0)</f>
        <v>0</v>
      </c>
      <c r="R504" s="36">
        <f t="shared" si="22"/>
        <v>0</v>
      </c>
      <c r="S504" s="36">
        <f t="shared" si="23"/>
        <v>0</v>
      </c>
    </row>
    <row r="505" spans="1:19" x14ac:dyDescent="0.25">
      <c r="A505" s="101">
        <f>'DETALLE DE CONEXIONES'!P505</f>
        <v>0</v>
      </c>
      <c r="B505" s="36" t="str">
        <f>'DETALLE DE CONEXIONES'!I505</f>
        <v>GPRS</v>
      </c>
      <c r="C505" s="36" t="str">
        <f>'DETALLE DE CONEXIONES'!BB505</f>
        <v>RS</v>
      </c>
      <c r="D505" s="36" t="str">
        <f>'DETALLE DE CONEXIONES'!E505</f>
        <v>internet.itelcel.coXXXGLTE</v>
      </c>
      <c r="E505" s="36">
        <f t="shared" si="21"/>
        <v>26</v>
      </c>
      <c r="F505" s="36">
        <f>IFERROR(LIMPIA('DETALLE DE CONEXIONES'!N505,1),0)</f>
        <v>0</v>
      </c>
      <c r="G505" s="36" t="str">
        <f>LEFT('DETALLE DE CONEXIONES'!BE505,3)</f>
        <v/>
      </c>
      <c r="H505" s="36" t="str">
        <f>RIGHT('DETALLE DE CONEXIONES'!AK505,2)</f>
        <v>-1</v>
      </c>
      <c r="I505" s="36" t="str">
        <f>LEFT('DETALLE DE CONEXIONES'!AK505,3)</f>
        <v>RS;</v>
      </c>
      <c r="J505" s="36" t="str">
        <f>LEFT('DETALLE DE CONEXIONES'!M505,3)</f>
        <v>0mi</v>
      </c>
      <c r="K505" s="36" t="str">
        <f>IF(LEN('DETALLE DE CONEXIONES'!M505)&lt;12,(RIGHT('DETALLE DE CONEXIONES'!M505,5)),(RIGHT('DETALLE DE CONEXIONES'!M505,6)))</f>
        <v xml:space="preserve">min. </v>
      </c>
      <c r="L505" s="36">
        <f>IF(C505="Saliente Local",(IFERROR((LIMPIA(J505,1)),0)),0)</f>
        <v>0</v>
      </c>
      <c r="M505" s="36">
        <f>IF(C505="Saliente Nacional",(IFERROR((LIMPIA(J505,1)),0)),0)</f>
        <v>0</v>
      </c>
      <c r="N505" s="36">
        <f>IF(C505="Saliente Internacional",(IFERROR((LIMPIA(J505,1)),0)),0)</f>
        <v>0</v>
      </c>
      <c r="O505" s="36">
        <f>IF(C505="Saliente Local",(IFERROR((LIMPIA(K505,1)),0)),0)</f>
        <v>0</v>
      </c>
      <c r="P505" s="36">
        <f>IF(C505="Saliente Nacional",(IFERROR((LIMPIA(K505,1)),0)),0)</f>
        <v>0</v>
      </c>
      <c r="Q505" s="36">
        <f>IF(C505="Saliente Internacional",(IFERROR((LIMPIA(K505,1)),0)),0)</f>
        <v>0</v>
      </c>
      <c r="R505" s="36">
        <f t="shared" si="22"/>
        <v>0</v>
      </c>
      <c r="S505" s="36">
        <f t="shared" si="23"/>
        <v>0</v>
      </c>
    </row>
    <row r="506" spans="1:19" x14ac:dyDescent="0.25">
      <c r="A506" s="101">
        <f>'DETALLE DE CONEXIONES'!P506</f>
        <v>0</v>
      </c>
      <c r="B506" s="36" t="str">
        <f>'DETALLE DE CONEXIONES'!I506</f>
        <v>GPRS</v>
      </c>
      <c r="C506" s="36" t="str">
        <f>'DETALLE DE CONEXIONES'!BB506</f>
        <v>RS</v>
      </c>
      <c r="D506" s="36" t="str">
        <f>'DETALLE DE CONEXIONES'!E506</f>
        <v>internet.itelcel.coXXXGLTE</v>
      </c>
      <c r="E506" s="36">
        <f t="shared" si="21"/>
        <v>26</v>
      </c>
      <c r="F506" s="36">
        <f>IFERROR(LIMPIA('DETALLE DE CONEXIONES'!N506,1),0)</f>
        <v>0</v>
      </c>
      <c r="G506" s="36" t="str">
        <f>LEFT('DETALLE DE CONEXIONES'!BE506,3)</f>
        <v/>
      </c>
      <c r="H506" s="36" t="str">
        <f>RIGHT('DETALLE DE CONEXIONES'!AK506,2)</f>
        <v>-1</v>
      </c>
      <c r="I506" s="36" t="str">
        <f>LEFT('DETALLE DE CONEXIONES'!AK506,3)</f>
        <v>RS;</v>
      </c>
      <c r="J506" s="36" t="str">
        <f>LEFT('DETALLE DE CONEXIONES'!M506,3)</f>
        <v>0mi</v>
      </c>
      <c r="K506" s="36" t="str">
        <f>IF(LEN('DETALLE DE CONEXIONES'!M506)&lt;12,(RIGHT('DETALLE DE CONEXIONES'!M506,5)),(RIGHT('DETALLE DE CONEXIONES'!M506,6)))</f>
        <v xml:space="preserve">min. </v>
      </c>
      <c r="L506" s="36">
        <f>IF(C506="Saliente Local",(IFERROR((LIMPIA(J506,1)),0)),0)</f>
        <v>0</v>
      </c>
      <c r="M506" s="36">
        <f>IF(C506="Saliente Nacional",(IFERROR((LIMPIA(J506,1)),0)),0)</f>
        <v>0</v>
      </c>
      <c r="N506" s="36">
        <f>IF(C506="Saliente Internacional",(IFERROR((LIMPIA(J506,1)),0)),0)</f>
        <v>0</v>
      </c>
      <c r="O506" s="36">
        <f>IF(C506="Saliente Local",(IFERROR((LIMPIA(K506,1)),0)),0)</f>
        <v>0</v>
      </c>
      <c r="P506" s="36">
        <f>IF(C506="Saliente Nacional",(IFERROR((LIMPIA(K506,1)),0)),0)</f>
        <v>0</v>
      </c>
      <c r="Q506" s="36">
        <f>IF(C506="Saliente Internacional",(IFERROR((LIMPIA(K506,1)),0)),0)</f>
        <v>0</v>
      </c>
      <c r="R506" s="36">
        <f t="shared" si="22"/>
        <v>0</v>
      </c>
      <c r="S506" s="36">
        <f t="shared" si="23"/>
        <v>0</v>
      </c>
    </row>
    <row r="507" spans="1:19" x14ac:dyDescent="0.25">
      <c r="A507" s="101">
        <f>'DETALLE DE CONEXIONES'!P507</f>
        <v>0</v>
      </c>
      <c r="B507" s="36" t="str">
        <f>'DETALLE DE CONEXIONES'!I507</f>
        <v>GPRS</v>
      </c>
      <c r="C507" s="36" t="str">
        <f>'DETALLE DE CONEXIONES'!BB507</f>
        <v>MENSAJERO</v>
      </c>
      <c r="D507" s="36" t="str">
        <f>'DETALLE DE CONEXIONES'!E507</f>
        <v>internet.itelcel.coXXXGLTE</v>
      </c>
      <c r="E507" s="36">
        <f t="shared" si="21"/>
        <v>26</v>
      </c>
      <c r="F507" s="36">
        <f>IFERROR(LIMPIA('DETALLE DE CONEXIONES'!N507,1),0)</f>
        <v>0</v>
      </c>
      <c r="G507" s="36" t="str">
        <f>LEFT('DETALLE DE CONEXIONES'!BE507,3)</f>
        <v/>
      </c>
      <c r="H507" s="36" t="str">
        <f>RIGHT('DETALLE DE CONEXIONES'!AK507,2)</f>
        <v>-1</v>
      </c>
      <c r="I507" s="36" t="str">
        <f>LEFT('DETALLE DE CONEXIONES'!AK507,3)</f>
        <v>MEN</v>
      </c>
      <c r="J507" s="36" t="str">
        <f>LEFT('DETALLE DE CONEXIONES'!M507,3)</f>
        <v>0mi</v>
      </c>
      <c r="K507" s="36" t="str">
        <f>IF(LEN('DETALLE DE CONEXIONES'!M507)&lt;12,(RIGHT('DETALLE DE CONEXIONES'!M507,5)),(RIGHT('DETALLE DE CONEXIONES'!M507,6)))</f>
        <v xml:space="preserve">min. </v>
      </c>
      <c r="L507" s="36">
        <f>IF(C507="Saliente Local",(IFERROR((LIMPIA(J507,1)),0)),0)</f>
        <v>0</v>
      </c>
      <c r="M507" s="36">
        <f>IF(C507="Saliente Nacional",(IFERROR((LIMPIA(J507,1)),0)),0)</f>
        <v>0</v>
      </c>
      <c r="N507" s="36">
        <f>IF(C507="Saliente Internacional",(IFERROR((LIMPIA(J507,1)),0)),0)</f>
        <v>0</v>
      </c>
      <c r="O507" s="36">
        <f>IF(C507="Saliente Local",(IFERROR((LIMPIA(K507,1)),0)),0)</f>
        <v>0</v>
      </c>
      <c r="P507" s="36">
        <f>IF(C507="Saliente Nacional",(IFERROR((LIMPIA(K507,1)),0)),0)</f>
        <v>0</v>
      </c>
      <c r="Q507" s="36">
        <f>IF(C507="Saliente Internacional",(IFERROR((LIMPIA(K507,1)),0)),0)</f>
        <v>0</v>
      </c>
      <c r="R507" s="36">
        <f t="shared" si="22"/>
        <v>0</v>
      </c>
      <c r="S507" s="36">
        <f t="shared" si="23"/>
        <v>0</v>
      </c>
    </row>
    <row r="508" spans="1:19" x14ac:dyDescent="0.25">
      <c r="A508" s="101">
        <f>'DETALLE DE CONEXIONES'!P508</f>
        <v>0</v>
      </c>
      <c r="B508" s="36" t="str">
        <f>'DETALLE DE CONEXIONES'!I508</f>
        <v>TRANSFERENCIA</v>
      </c>
      <c r="C508" s="36" t="str">
        <f>'DETALLE DE CONEXIONES'!BB508</f>
        <v>Desvio Nacional</v>
      </c>
      <c r="D508" s="36" t="str">
        <f>'DETALLE DE CONEXIONES'!E508</f>
        <v>999XXX1600</v>
      </c>
      <c r="E508" s="36">
        <f t="shared" si="21"/>
        <v>10</v>
      </c>
      <c r="F508" s="36">
        <f>IFERROR(LIMPIA('DETALLE DE CONEXIONES'!N508,1),0)</f>
        <v>1</v>
      </c>
      <c r="G508" s="36" t="str">
        <f>LEFT('DETALLE DE CONEXIONES'!BE508,3)</f>
        <v>SIU</v>
      </c>
      <c r="H508" s="36" t="str">
        <f>RIGHT('DETALLE DE CONEXIONES'!AK508,2)</f>
        <v/>
      </c>
      <c r="I508" s="36" t="str">
        <f>LEFT('DETALLE DE CONEXIONES'!AK508,3)</f>
        <v/>
      </c>
      <c r="J508" s="36" t="str">
        <f>LEFT('DETALLE DE CONEXIONES'!M508,3)</f>
        <v>0mi</v>
      </c>
      <c r="K508" s="36" t="str">
        <f>IF(LEN('DETALLE DE CONEXIONES'!M508)&lt;12,(RIGHT('DETALLE DE CONEXIONES'!M508,5)),(RIGHT('DETALLE DE CONEXIONES'!M508,6)))</f>
        <v>4seg.</v>
      </c>
      <c r="L508" s="36">
        <f>IF(C508="Saliente Local",(IFERROR((LIMPIA(J508,1)),0)),0)</f>
        <v>0</v>
      </c>
      <c r="M508" s="36">
        <f>IF(C508="Saliente Nacional",(IFERROR((LIMPIA(J508,1)),0)),0)</f>
        <v>0</v>
      </c>
      <c r="N508" s="36">
        <f>IF(C508="Saliente Internacional",(IFERROR((LIMPIA(J508,1)),0)),0)</f>
        <v>0</v>
      </c>
      <c r="O508" s="36">
        <f>IF(C508="Saliente Local",(IFERROR((LIMPIA(K508,1)),0)),0)</f>
        <v>0</v>
      </c>
      <c r="P508" s="36">
        <f>IF(C508="Saliente Nacional",(IFERROR((LIMPIA(K508,1)),0)),0)</f>
        <v>0</v>
      </c>
      <c r="Q508" s="36">
        <f>IF(C508="Saliente Internacional",(IFERROR((LIMPIA(K508,1)),0)),0)</f>
        <v>0</v>
      </c>
      <c r="R508" s="36">
        <f t="shared" si="22"/>
        <v>0</v>
      </c>
      <c r="S508" s="36">
        <f t="shared" si="23"/>
        <v>0</v>
      </c>
    </row>
    <row r="509" spans="1:19" x14ac:dyDescent="0.25">
      <c r="A509" s="101">
        <f>'DETALLE DE CONEXIONES'!P509</f>
        <v>0</v>
      </c>
      <c r="B509" s="36" t="str">
        <f>'DETALLE DE CONEXIONES'!I509</f>
        <v>GPRS</v>
      </c>
      <c r="C509" s="36" t="str">
        <f>'DETALLE DE CONEXIONES'!BB509</f>
        <v>MENSAJERO</v>
      </c>
      <c r="D509" s="36" t="str">
        <f>'DETALLE DE CONEXIONES'!E509</f>
        <v>internet.itelcel.coXXXGLTE</v>
      </c>
      <c r="E509" s="36">
        <f t="shared" si="21"/>
        <v>26</v>
      </c>
      <c r="F509" s="36">
        <f>IFERROR(LIMPIA('DETALLE DE CONEXIONES'!N509,1),0)</f>
        <v>0</v>
      </c>
      <c r="G509" s="36" t="str">
        <f>LEFT('DETALLE DE CONEXIONES'!BE509,3)</f>
        <v/>
      </c>
      <c r="H509" s="36" t="str">
        <f>RIGHT('DETALLE DE CONEXIONES'!AK509,2)</f>
        <v>-1</v>
      </c>
      <c r="I509" s="36" t="str">
        <f>LEFT('DETALLE DE CONEXIONES'!AK509,3)</f>
        <v>MEN</v>
      </c>
      <c r="J509" s="36" t="str">
        <f>LEFT('DETALLE DE CONEXIONES'!M509,3)</f>
        <v>0mi</v>
      </c>
      <c r="K509" s="36" t="str">
        <f>IF(LEN('DETALLE DE CONEXIONES'!M509)&lt;12,(RIGHT('DETALLE DE CONEXIONES'!M509,5)),(RIGHT('DETALLE DE CONEXIONES'!M509,6)))</f>
        <v xml:space="preserve">min. </v>
      </c>
      <c r="L509" s="36">
        <f>IF(C509="Saliente Local",(IFERROR((LIMPIA(J509,1)),0)),0)</f>
        <v>0</v>
      </c>
      <c r="M509" s="36">
        <f>IF(C509="Saliente Nacional",(IFERROR((LIMPIA(J509,1)),0)),0)</f>
        <v>0</v>
      </c>
      <c r="N509" s="36">
        <f>IF(C509="Saliente Internacional",(IFERROR((LIMPIA(J509,1)),0)),0)</f>
        <v>0</v>
      </c>
      <c r="O509" s="36">
        <f>IF(C509="Saliente Local",(IFERROR((LIMPIA(K509,1)),0)),0)</f>
        <v>0</v>
      </c>
      <c r="P509" s="36">
        <f>IF(C509="Saliente Nacional",(IFERROR((LIMPIA(K509,1)),0)),0)</f>
        <v>0</v>
      </c>
      <c r="Q509" s="36">
        <f>IF(C509="Saliente Internacional",(IFERROR((LIMPIA(K509,1)),0)),0)</f>
        <v>0</v>
      </c>
      <c r="R509" s="36">
        <f t="shared" si="22"/>
        <v>0</v>
      </c>
      <c r="S509" s="36">
        <f t="shared" si="23"/>
        <v>0</v>
      </c>
    </row>
    <row r="510" spans="1:19" x14ac:dyDescent="0.25">
      <c r="A510" s="101">
        <f>'DETALLE DE CONEXIONES'!P510</f>
        <v>0</v>
      </c>
      <c r="B510" s="36" t="str">
        <f>'DETALLE DE CONEXIONES'!I510</f>
        <v>GPRS</v>
      </c>
      <c r="C510" s="36" t="str">
        <f>'DETALLE DE CONEXIONES'!BB510</f>
        <v>RS</v>
      </c>
      <c r="D510" s="36" t="str">
        <f>'DETALLE DE CONEXIONES'!E510</f>
        <v>internet.itelcel.coXXXGLTE</v>
      </c>
      <c r="E510" s="36">
        <f t="shared" si="21"/>
        <v>26</v>
      </c>
      <c r="F510" s="36">
        <f>IFERROR(LIMPIA('DETALLE DE CONEXIONES'!N510,1),0)</f>
        <v>0</v>
      </c>
      <c r="G510" s="36" t="str">
        <f>LEFT('DETALLE DE CONEXIONES'!BE510,3)</f>
        <v/>
      </c>
      <c r="H510" s="36" t="str">
        <f>RIGHT('DETALLE DE CONEXIONES'!AK510,2)</f>
        <v>-1</v>
      </c>
      <c r="I510" s="36" t="str">
        <f>LEFT('DETALLE DE CONEXIONES'!AK510,3)</f>
        <v>RS;</v>
      </c>
      <c r="J510" s="36" t="str">
        <f>LEFT('DETALLE DE CONEXIONES'!M510,3)</f>
        <v>0mi</v>
      </c>
      <c r="K510" s="36" t="str">
        <f>IF(LEN('DETALLE DE CONEXIONES'!M510)&lt;12,(RIGHT('DETALLE DE CONEXIONES'!M510,5)),(RIGHT('DETALLE DE CONEXIONES'!M510,6)))</f>
        <v xml:space="preserve">min. </v>
      </c>
      <c r="L510" s="36">
        <f>IF(C510="Saliente Local",(IFERROR((LIMPIA(J510,1)),0)),0)</f>
        <v>0</v>
      </c>
      <c r="M510" s="36">
        <f>IF(C510="Saliente Nacional",(IFERROR((LIMPIA(J510,1)),0)),0)</f>
        <v>0</v>
      </c>
      <c r="N510" s="36">
        <f>IF(C510="Saliente Internacional",(IFERROR((LIMPIA(J510,1)),0)),0)</f>
        <v>0</v>
      </c>
      <c r="O510" s="36">
        <f>IF(C510="Saliente Local",(IFERROR((LIMPIA(K510,1)),0)),0)</f>
        <v>0</v>
      </c>
      <c r="P510" s="36">
        <f>IF(C510="Saliente Nacional",(IFERROR((LIMPIA(K510,1)),0)),0)</f>
        <v>0</v>
      </c>
      <c r="Q510" s="36">
        <f>IF(C510="Saliente Internacional",(IFERROR((LIMPIA(K510,1)),0)),0)</f>
        <v>0</v>
      </c>
      <c r="R510" s="36">
        <f t="shared" si="22"/>
        <v>0</v>
      </c>
      <c r="S510" s="36">
        <f t="shared" si="23"/>
        <v>0</v>
      </c>
    </row>
    <row r="511" spans="1:19" x14ac:dyDescent="0.25">
      <c r="A511" s="101">
        <f>'DETALLE DE CONEXIONES'!P511</f>
        <v>0</v>
      </c>
      <c r="B511" s="36" t="str">
        <f>'DETALLE DE CONEXIONES'!I511</f>
        <v>TRANSFERENCIA</v>
      </c>
      <c r="C511" s="36" t="str">
        <f>'DETALLE DE CONEXIONES'!BB511</f>
        <v>Desvio Nacional</v>
      </c>
      <c r="D511" s="36" t="str">
        <f>'DETALLE DE CONEXIONES'!E511</f>
        <v>999XXX1600</v>
      </c>
      <c r="E511" s="36">
        <f t="shared" si="21"/>
        <v>10</v>
      </c>
      <c r="F511" s="36">
        <f>IFERROR(LIMPIA('DETALLE DE CONEXIONES'!N511,1),0)</f>
        <v>1</v>
      </c>
      <c r="G511" s="36" t="str">
        <f>LEFT('DETALLE DE CONEXIONES'!BE511,3)</f>
        <v>SIU</v>
      </c>
      <c r="H511" s="36" t="str">
        <f>RIGHT('DETALLE DE CONEXIONES'!AK511,2)</f>
        <v/>
      </c>
      <c r="I511" s="36" t="str">
        <f>LEFT('DETALLE DE CONEXIONES'!AK511,3)</f>
        <v/>
      </c>
      <c r="J511" s="36" t="str">
        <f>LEFT('DETALLE DE CONEXIONES'!M511,3)</f>
        <v>0mi</v>
      </c>
      <c r="K511" s="36" t="str">
        <f>IF(LEN('DETALLE DE CONEXIONES'!M511)&lt;12,(RIGHT('DETALLE DE CONEXIONES'!M511,5)),(RIGHT('DETALLE DE CONEXIONES'!M511,6)))</f>
        <v>3seg.</v>
      </c>
      <c r="L511" s="36">
        <f>IF(C511="Saliente Local",(IFERROR((LIMPIA(J511,1)),0)),0)</f>
        <v>0</v>
      </c>
      <c r="M511" s="36">
        <f>IF(C511="Saliente Nacional",(IFERROR((LIMPIA(J511,1)),0)),0)</f>
        <v>0</v>
      </c>
      <c r="N511" s="36">
        <f>IF(C511="Saliente Internacional",(IFERROR((LIMPIA(J511,1)),0)),0)</f>
        <v>0</v>
      </c>
      <c r="O511" s="36">
        <f>IF(C511="Saliente Local",(IFERROR((LIMPIA(K511,1)),0)),0)</f>
        <v>0</v>
      </c>
      <c r="P511" s="36">
        <f>IF(C511="Saliente Nacional",(IFERROR((LIMPIA(K511,1)),0)),0)</f>
        <v>0</v>
      </c>
      <c r="Q511" s="36">
        <f>IF(C511="Saliente Internacional",(IFERROR((LIMPIA(K511,1)),0)),0)</f>
        <v>0</v>
      </c>
      <c r="R511" s="36">
        <f t="shared" si="22"/>
        <v>0</v>
      </c>
      <c r="S511" s="36">
        <f t="shared" si="23"/>
        <v>0</v>
      </c>
    </row>
    <row r="512" spans="1:19" x14ac:dyDescent="0.25">
      <c r="A512" s="101">
        <f>'DETALLE DE CONEXIONES'!P512</f>
        <v>0</v>
      </c>
      <c r="B512" s="36" t="str">
        <f>'DETALLE DE CONEXIONES'!I512</f>
        <v>TRANSFERENCIA</v>
      </c>
      <c r="C512" s="36" t="str">
        <f>'DETALLE DE CONEXIONES'!BB512</f>
        <v>Desvio Nacional</v>
      </c>
      <c r="D512" s="36" t="str">
        <f>'DETALLE DE CONEXIONES'!E512</f>
        <v>999XXX1600</v>
      </c>
      <c r="E512" s="36">
        <f t="shared" si="21"/>
        <v>10</v>
      </c>
      <c r="F512" s="36">
        <f>IFERROR(LIMPIA('DETALLE DE CONEXIONES'!N512,1),0)</f>
        <v>1</v>
      </c>
      <c r="G512" s="36" t="str">
        <f>LEFT('DETALLE DE CONEXIONES'!BE512,3)</f>
        <v>SIU</v>
      </c>
      <c r="H512" s="36" t="str">
        <f>RIGHT('DETALLE DE CONEXIONES'!AK512,2)</f>
        <v/>
      </c>
      <c r="I512" s="36" t="str">
        <f>LEFT('DETALLE DE CONEXIONES'!AK512,3)</f>
        <v/>
      </c>
      <c r="J512" s="36" t="str">
        <f>LEFT('DETALLE DE CONEXIONES'!M512,3)</f>
        <v>0mi</v>
      </c>
      <c r="K512" s="36" t="str">
        <f>IF(LEN('DETALLE DE CONEXIONES'!M512)&lt;12,(RIGHT('DETALLE DE CONEXIONES'!M512,5)),(RIGHT('DETALLE DE CONEXIONES'!M512,6)))</f>
        <v>2seg.</v>
      </c>
      <c r="L512" s="36">
        <f>IF(C512="Saliente Local",(IFERROR((LIMPIA(J512,1)),0)),0)</f>
        <v>0</v>
      </c>
      <c r="M512" s="36">
        <f>IF(C512="Saliente Nacional",(IFERROR((LIMPIA(J512,1)),0)),0)</f>
        <v>0</v>
      </c>
      <c r="N512" s="36">
        <f>IF(C512="Saliente Internacional",(IFERROR((LIMPIA(J512,1)),0)),0)</f>
        <v>0</v>
      </c>
      <c r="O512" s="36">
        <f>IF(C512="Saliente Local",(IFERROR((LIMPIA(K512,1)),0)),0)</f>
        <v>0</v>
      </c>
      <c r="P512" s="36">
        <f>IF(C512="Saliente Nacional",(IFERROR((LIMPIA(K512,1)),0)),0)</f>
        <v>0</v>
      </c>
      <c r="Q512" s="36">
        <f>IF(C512="Saliente Internacional",(IFERROR((LIMPIA(K512,1)),0)),0)</f>
        <v>0</v>
      </c>
      <c r="R512" s="36">
        <f t="shared" si="22"/>
        <v>0</v>
      </c>
      <c r="S512" s="36">
        <f t="shared" si="23"/>
        <v>0</v>
      </c>
    </row>
    <row r="513" spans="1:19" x14ac:dyDescent="0.25">
      <c r="A513" s="101">
        <f>'DETALLE DE CONEXIONES'!P513</f>
        <v>0</v>
      </c>
      <c r="B513" s="36" t="str">
        <f>'DETALLE DE CONEXIONES'!I513</f>
        <v>GPRS</v>
      </c>
      <c r="C513" s="36" t="str">
        <f>'DETALLE DE CONEXIONES'!BB513</f>
        <v>MENSAJERO</v>
      </c>
      <c r="D513" s="36" t="str">
        <f>'DETALLE DE CONEXIONES'!E513</f>
        <v>internet.itelcel.coXXXGLTE</v>
      </c>
      <c r="E513" s="36">
        <f t="shared" si="21"/>
        <v>26</v>
      </c>
      <c r="F513" s="36">
        <f>IFERROR(LIMPIA('DETALLE DE CONEXIONES'!N513,1),0)</f>
        <v>0</v>
      </c>
      <c r="G513" s="36" t="str">
        <f>LEFT('DETALLE DE CONEXIONES'!BE513,3)</f>
        <v/>
      </c>
      <c r="H513" s="36" t="str">
        <f>RIGHT('DETALLE DE CONEXIONES'!AK513,2)</f>
        <v>-1</v>
      </c>
      <c r="I513" s="36" t="str">
        <f>LEFT('DETALLE DE CONEXIONES'!AK513,3)</f>
        <v>MEN</v>
      </c>
      <c r="J513" s="36" t="str">
        <f>LEFT('DETALLE DE CONEXIONES'!M513,3)</f>
        <v>0mi</v>
      </c>
      <c r="K513" s="36" t="str">
        <f>IF(LEN('DETALLE DE CONEXIONES'!M513)&lt;12,(RIGHT('DETALLE DE CONEXIONES'!M513,5)),(RIGHT('DETALLE DE CONEXIONES'!M513,6)))</f>
        <v xml:space="preserve">min. </v>
      </c>
      <c r="L513" s="36">
        <f>IF(C513="Saliente Local",(IFERROR((LIMPIA(J513,1)),0)),0)</f>
        <v>0</v>
      </c>
      <c r="M513" s="36">
        <f>IF(C513="Saliente Nacional",(IFERROR((LIMPIA(J513,1)),0)),0)</f>
        <v>0</v>
      </c>
      <c r="N513" s="36">
        <f>IF(C513="Saliente Internacional",(IFERROR((LIMPIA(J513,1)),0)),0)</f>
        <v>0</v>
      </c>
      <c r="O513" s="36">
        <f>IF(C513="Saliente Local",(IFERROR((LIMPIA(K513,1)),0)),0)</f>
        <v>0</v>
      </c>
      <c r="P513" s="36">
        <f>IF(C513="Saliente Nacional",(IFERROR((LIMPIA(K513,1)),0)),0)</f>
        <v>0</v>
      </c>
      <c r="Q513" s="36">
        <f>IF(C513="Saliente Internacional",(IFERROR((LIMPIA(K513,1)),0)),0)</f>
        <v>0</v>
      </c>
      <c r="R513" s="36">
        <f t="shared" si="22"/>
        <v>0</v>
      </c>
      <c r="S513" s="36">
        <f t="shared" si="23"/>
        <v>0</v>
      </c>
    </row>
    <row r="514" spans="1:19" x14ac:dyDescent="0.25">
      <c r="A514" s="101">
        <f>'DETALLE DE CONEXIONES'!P514</f>
        <v>0</v>
      </c>
      <c r="B514" s="36" t="str">
        <f>'DETALLE DE CONEXIONES'!I514</f>
        <v>GPRS</v>
      </c>
      <c r="C514" s="36" t="str">
        <f>'DETALLE DE CONEXIONES'!BB514</f>
        <v>RS</v>
      </c>
      <c r="D514" s="36" t="str">
        <f>'DETALLE DE CONEXIONES'!E514</f>
        <v>internet.itelcel.coXXXGLTE</v>
      </c>
      <c r="E514" s="36">
        <f t="shared" si="21"/>
        <v>26</v>
      </c>
      <c r="F514" s="36">
        <f>IFERROR(LIMPIA('DETALLE DE CONEXIONES'!N514,1),0)</f>
        <v>0</v>
      </c>
      <c r="G514" s="36" t="str">
        <f>LEFT('DETALLE DE CONEXIONES'!BE514,3)</f>
        <v/>
      </c>
      <c r="H514" s="36" t="str">
        <f>RIGHT('DETALLE DE CONEXIONES'!AK514,2)</f>
        <v>-1</v>
      </c>
      <c r="I514" s="36" t="str">
        <f>LEFT('DETALLE DE CONEXIONES'!AK514,3)</f>
        <v>RS;</v>
      </c>
      <c r="J514" s="36" t="str">
        <f>LEFT('DETALLE DE CONEXIONES'!M514,3)</f>
        <v>0mi</v>
      </c>
      <c r="K514" s="36" t="str">
        <f>IF(LEN('DETALLE DE CONEXIONES'!M514)&lt;12,(RIGHT('DETALLE DE CONEXIONES'!M514,5)),(RIGHT('DETALLE DE CONEXIONES'!M514,6)))</f>
        <v xml:space="preserve">min. </v>
      </c>
      <c r="L514" s="36">
        <f>IF(C514="Saliente Local",(IFERROR((LIMPIA(J514,1)),0)),0)</f>
        <v>0</v>
      </c>
      <c r="M514" s="36">
        <f>IF(C514="Saliente Nacional",(IFERROR((LIMPIA(J514,1)),0)),0)</f>
        <v>0</v>
      </c>
      <c r="N514" s="36">
        <f>IF(C514="Saliente Internacional",(IFERROR((LIMPIA(J514,1)),0)),0)</f>
        <v>0</v>
      </c>
      <c r="O514" s="36">
        <f>IF(C514="Saliente Local",(IFERROR((LIMPIA(K514,1)),0)),0)</f>
        <v>0</v>
      </c>
      <c r="P514" s="36">
        <f>IF(C514="Saliente Nacional",(IFERROR((LIMPIA(K514,1)),0)),0)</f>
        <v>0</v>
      </c>
      <c r="Q514" s="36">
        <f>IF(C514="Saliente Internacional",(IFERROR((LIMPIA(K514,1)),0)),0)</f>
        <v>0</v>
      </c>
      <c r="R514" s="36">
        <f t="shared" si="22"/>
        <v>0</v>
      </c>
      <c r="S514" s="36">
        <f t="shared" si="23"/>
        <v>0</v>
      </c>
    </row>
    <row r="515" spans="1:19" x14ac:dyDescent="0.25">
      <c r="A515" s="101">
        <f>'DETALLE DE CONEXIONES'!P515</f>
        <v>0</v>
      </c>
      <c r="B515" s="36" t="str">
        <f>'DETALLE DE CONEXIONES'!I515</f>
        <v>GPRS</v>
      </c>
      <c r="C515" s="36" t="str">
        <f>'DETALLE DE CONEXIONES'!BB515</f>
        <v>MENSAJERO</v>
      </c>
      <c r="D515" s="36" t="str">
        <f>'DETALLE DE CONEXIONES'!E515</f>
        <v>internet.itelcel.coXXXGLTE</v>
      </c>
      <c r="E515" s="36">
        <f t="shared" ref="E515:E578" si="24">LEN(D515)</f>
        <v>26</v>
      </c>
      <c r="F515" s="36">
        <f>IFERROR(LIMPIA('DETALLE DE CONEXIONES'!N515,1),0)</f>
        <v>0</v>
      </c>
      <c r="G515" s="36" t="str">
        <f>LEFT('DETALLE DE CONEXIONES'!BE515,3)</f>
        <v/>
      </c>
      <c r="H515" s="36" t="str">
        <f>RIGHT('DETALLE DE CONEXIONES'!AK515,2)</f>
        <v>-1</v>
      </c>
      <c r="I515" s="36" t="str">
        <f>LEFT('DETALLE DE CONEXIONES'!AK515,3)</f>
        <v>MEN</v>
      </c>
      <c r="J515" s="36" t="str">
        <f>LEFT('DETALLE DE CONEXIONES'!M515,3)</f>
        <v>0mi</v>
      </c>
      <c r="K515" s="36" t="str">
        <f>IF(LEN('DETALLE DE CONEXIONES'!M515)&lt;12,(RIGHT('DETALLE DE CONEXIONES'!M515,5)),(RIGHT('DETALLE DE CONEXIONES'!M515,6)))</f>
        <v xml:space="preserve">min. </v>
      </c>
      <c r="L515" s="36">
        <f>IF(C515="Saliente Local",(IFERROR((LIMPIA(J515,1)),0)),0)</f>
        <v>0</v>
      </c>
      <c r="M515" s="36">
        <f>IF(C515="Saliente Nacional",(IFERROR((LIMPIA(J515,1)),0)),0)</f>
        <v>0</v>
      </c>
      <c r="N515" s="36">
        <f>IF(C515="Saliente Internacional",(IFERROR((LIMPIA(J515,1)),0)),0)</f>
        <v>0</v>
      </c>
      <c r="O515" s="36">
        <f>IF(C515="Saliente Local",(IFERROR((LIMPIA(K515,1)),0)),0)</f>
        <v>0</v>
      </c>
      <c r="P515" s="36">
        <f>IF(C515="Saliente Nacional",(IFERROR((LIMPIA(K515,1)),0)),0)</f>
        <v>0</v>
      </c>
      <c r="Q515" s="36">
        <f>IF(C515="Saliente Internacional",(IFERROR((LIMPIA(K515,1)),0)),0)</f>
        <v>0</v>
      </c>
      <c r="R515" s="36">
        <f t="shared" ref="R515:R578" si="25">IF(SUM(O515:P515)&gt;0,(L515+M515+1),(L515+M515))</f>
        <v>0</v>
      </c>
      <c r="S515" s="36">
        <f t="shared" ref="S515:S578" si="26">IF(Q515&gt;0,N515+1,N515)</f>
        <v>0</v>
      </c>
    </row>
    <row r="516" spans="1:19" x14ac:dyDescent="0.25">
      <c r="A516" s="101">
        <f>'DETALLE DE CONEXIONES'!P516</f>
        <v>0</v>
      </c>
      <c r="B516" s="36" t="str">
        <f>'DETALLE DE CONEXIONES'!I516</f>
        <v>GPRS</v>
      </c>
      <c r="C516" s="36" t="str">
        <f>'DETALLE DE CONEXIONES'!BB516</f>
        <v>RS</v>
      </c>
      <c r="D516" s="36" t="str">
        <f>'DETALLE DE CONEXIONES'!E516</f>
        <v>internet.itelcel.coXXXGLTE</v>
      </c>
      <c r="E516" s="36">
        <f t="shared" si="24"/>
        <v>26</v>
      </c>
      <c r="F516" s="36">
        <f>IFERROR(LIMPIA('DETALLE DE CONEXIONES'!N516,1),0)</f>
        <v>0</v>
      </c>
      <c r="G516" s="36" t="str">
        <f>LEFT('DETALLE DE CONEXIONES'!BE516,3)</f>
        <v/>
      </c>
      <c r="H516" s="36" t="str">
        <f>RIGHT('DETALLE DE CONEXIONES'!AK516,2)</f>
        <v>-1</v>
      </c>
      <c r="I516" s="36" t="str">
        <f>LEFT('DETALLE DE CONEXIONES'!AK516,3)</f>
        <v>RS;</v>
      </c>
      <c r="J516" s="36" t="str">
        <f>LEFT('DETALLE DE CONEXIONES'!M516,3)</f>
        <v>0mi</v>
      </c>
      <c r="K516" s="36" t="str">
        <f>IF(LEN('DETALLE DE CONEXIONES'!M516)&lt;12,(RIGHT('DETALLE DE CONEXIONES'!M516,5)),(RIGHT('DETALLE DE CONEXIONES'!M516,6)))</f>
        <v xml:space="preserve">min. </v>
      </c>
      <c r="L516" s="36">
        <f>IF(C516="Saliente Local",(IFERROR((LIMPIA(J516,1)),0)),0)</f>
        <v>0</v>
      </c>
      <c r="M516" s="36">
        <f>IF(C516="Saliente Nacional",(IFERROR((LIMPIA(J516,1)),0)),0)</f>
        <v>0</v>
      </c>
      <c r="N516" s="36">
        <f>IF(C516="Saliente Internacional",(IFERROR((LIMPIA(J516,1)),0)),0)</f>
        <v>0</v>
      </c>
      <c r="O516" s="36">
        <f>IF(C516="Saliente Local",(IFERROR((LIMPIA(K516,1)),0)),0)</f>
        <v>0</v>
      </c>
      <c r="P516" s="36">
        <f>IF(C516="Saliente Nacional",(IFERROR((LIMPIA(K516,1)),0)),0)</f>
        <v>0</v>
      </c>
      <c r="Q516" s="36">
        <f>IF(C516="Saliente Internacional",(IFERROR((LIMPIA(K516,1)),0)),0)</f>
        <v>0</v>
      </c>
      <c r="R516" s="36">
        <f t="shared" si="25"/>
        <v>0</v>
      </c>
      <c r="S516" s="36">
        <f t="shared" si="26"/>
        <v>0</v>
      </c>
    </row>
    <row r="517" spans="1:19" x14ac:dyDescent="0.25">
      <c r="A517" s="101">
        <f>'DETALLE DE CONEXIONES'!P517</f>
        <v>0</v>
      </c>
      <c r="B517" s="36" t="str">
        <f>'DETALLE DE CONEXIONES'!I517</f>
        <v>GPRS</v>
      </c>
      <c r="C517" s="36" t="str">
        <f>'DETALLE DE CONEXIONES'!BB517</f>
        <v>MENSAJERO</v>
      </c>
      <c r="D517" s="36" t="str">
        <f>'DETALLE DE CONEXIONES'!E517</f>
        <v>internet.itelcel.coXXXGLTE</v>
      </c>
      <c r="E517" s="36">
        <f t="shared" si="24"/>
        <v>26</v>
      </c>
      <c r="F517" s="36">
        <f>IFERROR(LIMPIA('DETALLE DE CONEXIONES'!N517,1),0)</f>
        <v>0</v>
      </c>
      <c r="G517" s="36" t="str">
        <f>LEFT('DETALLE DE CONEXIONES'!BE517,3)</f>
        <v/>
      </c>
      <c r="H517" s="36" t="str">
        <f>RIGHT('DETALLE DE CONEXIONES'!AK517,2)</f>
        <v>-1</v>
      </c>
      <c r="I517" s="36" t="str">
        <f>LEFT('DETALLE DE CONEXIONES'!AK517,3)</f>
        <v>MEN</v>
      </c>
      <c r="J517" s="36" t="str">
        <f>LEFT('DETALLE DE CONEXIONES'!M517,3)</f>
        <v>0mi</v>
      </c>
      <c r="K517" s="36" t="str">
        <f>IF(LEN('DETALLE DE CONEXIONES'!M517)&lt;12,(RIGHT('DETALLE DE CONEXIONES'!M517,5)),(RIGHT('DETALLE DE CONEXIONES'!M517,6)))</f>
        <v xml:space="preserve">min. </v>
      </c>
      <c r="L517" s="36">
        <f>IF(C517="Saliente Local",(IFERROR((LIMPIA(J517,1)),0)),0)</f>
        <v>0</v>
      </c>
      <c r="M517" s="36">
        <f>IF(C517="Saliente Nacional",(IFERROR((LIMPIA(J517,1)),0)),0)</f>
        <v>0</v>
      </c>
      <c r="N517" s="36">
        <f>IF(C517="Saliente Internacional",(IFERROR((LIMPIA(J517,1)),0)),0)</f>
        <v>0</v>
      </c>
      <c r="O517" s="36">
        <f>IF(C517="Saliente Local",(IFERROR((LIMPIA(K517,1)),0)),0)</f>
        <v>0</v>
      </c>
      <c r="P517" s="36">
        <f>IF(C517="Saliente Nacional",(IFERROR((LIMPIA(K517,1)),0)),0)</f>
        <v>0</v>
      </c>
      <c r="Q517" s="36">
        <f>IF(C517="Saliente Internacional",(IFERROR((LIMPIA(K517,1)),0)),0)</f>
        <v>0</v>
      </c>
      <c r="R517" s="36">
        <f t="shared" si="25"/>
        <v>0</v>
      </c>
      <c r="S517" s="36">
        <f t="shared" si="26"/>
        <v>0</v>
      </c>
    </row>
    <row r="518" spans="1:19" x14ac:dyDescent="0.25">
      <c r="A518" s="101">
        <f>'DETALLE DE CONEXIONES'!P518</f>
        <v>0</v>
      </c>
      <c r="B518" s="36" t="str">
        <f>'DETALLE DE CONEXIONES'!I518</f>
        <v>GPRS</v>
      </c>
      <c r="C518" s="36" t="str">
        <f>'DETALLE DE CONEXIONES'!BB518</f>
        <v>RS</v>
      </c>
      <c r="D518" s="36" t="str">
        <f>'DETALLE DE CONEXIONES'!E518</f>
        <v>internet.itelcel.coXXXGLTE</v>
      </c>
      <c r="E518" s="36">
        <f t="shared" si="24"/>
        <v>26</v>
      </c>
      <c r="F518" s="36">
        <f>IFERROR(LIMPIA('DETALLE DE CONEXIONES'!N518,1),0)</f>
        <v>0</v>
      </c>
      <c r="G518" s="36" t="str">
        <f>LEFT('DETALLE DE CONEXIONES'!BE518,3)</f>
        <v/>
      </c>
      <c r="H518" s="36" t="str">
        <f>RIGHT('DETALLE DE CONEXIONES'!AK518,2)</f>
        <v>-1</v>
      </c>
      <c r="I518" s="36" t="str">
        <f>LEFT('DETALLE DE CONEXIONES'!AK518,3)</f>
        <v>RS;</v>
      </c>
      <c r="J518" s="36" t="str">
        <f>LEFT('DETALLE DE CONEXIONES'!M518,3)</f>
        <v>0mi</v>
      </c>
      <c r="K518" s="36" t="str">
        <f>IF(LEN('DETALLE DE CONEXIONES'!M518)&lt;12,(RIGHT('DETALLE DE CONEXIONES'!M518,5)),(RIGHT('DETALLE DE CONEXIONES'!M518,6)))</f>
        <v xml:space="preserve">min. </v>
      </c>
      <c r="L518" s="36">
        <f>IF(C518="Saliente Local",(IFERROR((LIMPIA(J518,1)),0)),0)</f>
        <v>0</v>
      </c>
      <c r="M518" s="36">
        <f>IF(C518="Saliente Nacional",(IFERROR((LIMPIA(J518,1)),0)),0)</f>
        <v>0</v>
      </c>
      <c r="N518" s="36">
        <f>IF(C518="Saliente Internacional",(IFERROR((LIMPIA(J518,1)),0)),0)</f>
        <v>0</v>
      </c>
      <c r="O518" s="36">
        <f>IF(C518="Saliente Local",(IFERROR((LIMPIA(K518,1)),0)),0)</f>
        <v>0</v>
      </c>
      <c r="P518" s="36">
        <f>IF(C518="Saliente Nacional",(IFERROR((LIMPIA(K518,1)),0)),0)</f>
        <v>0</v>
      </c>
      <c r="Q518" s="36">
        <f>IF(C518="Saliente Internacional",(IFERROR((LIMPIA(K518,1)),0)),0)</f>
        <v>0</v>
      </c>
      <c r="R518" s="36">
        <f t="shared" si="25"/>
        <v>0</v>
      </c>
      <c r="S518" s="36">
        <f t="shared" si="26"/>
        <v>0</v>
      </c>
    </row>
    <row r="519" spans="1:19" x14ac:dyDescent="0.25">
      <c r="A519" s="101">
        <f>'DETALLE DE CONEXIONES'!P519</f>
        <v>0</v>
      </c>
      <c r="B519" s="36" t="str">
        <f>'DETALLE DE CONEXIONES'!I519</f>
        <v>ENTRANTE</v>
      </c>
      <c r="C519" s="36" t="str">
        <f>'DETALLE DE CONEXIONES'!BB519</f>
        <v>Entrante</v>
      </c>
      <c r="D519" s="36" t="str">
        <f>'DETALLE DE CONEXIONES'!E519</f>
        <v>999XXX1600</v>
      </c>
      <c r="E519" s="36">
        <f t="shared" si="24"/>
        <v>10</v>
      </c>
      <c r="F519" s="36">
        <f>IFERROR(LIMPIA('DETALLE DE CONEXIONES'!N519,1),0)</f>
        <v>3</v>
      </c>
      <c r="G519" s="36" t="str">
        <f>LEFT('DETALLE DE CONEXIONES'!BE519,3)</f>
        <v>NOF</v>
      </c>
      <c r="H519" s="36" t="str">
        <f>RIGHT('DETALLE DE CONEXIONES'!AK519,2)</f>
        <v/>
      </c>
      <c r="I519" s="36" t="str">
        <f>LEFT('DETALLE DE CONEXIONES'!AK519,3)</f>
        <v/>
      </c>
      <c r="J519" s="36" t="str">
        <f>LEFT('DETALLE DE CONEXIONES'!M519,3)</f>
        <v>2mi</v>
      </c>
      <c r="K519" s="36" t="str">
        <f>IF(LEN('DETALLE DE CONEXIONES'!M519)&lt;12,(RIGHT('DETALLE DE CONEXIONES'!M519,5)),(RIGHT('DETALLE DE CONEXIONES'!M519,6)))</f>
        <v>54seg.</v>
      </c>
      <c r="L519" s="36">
        <f>IF(C519="Saliente Local",(IFERROR((LIMPIA(J519,1)),0)),0)</f>
        <v>0</v>
      </c>
      <c r="M519" s="36">
        <f>IF(C519="Saliente Nacional",(IFERROR((LIMPIA(J519,1)),0)),0)</f>
        <v>0</v>
      </c>
      <c r="N519" s="36">
        <f>IF(C519="Saliente Internacional",(IFERROR((LIMPIA(J519,1)),0)),0)</f>
        <v>0</v>
      </c>
      <c r="O519" s="36">
        <f>IF(C519="Saliente Local",(IFERROR((LIMPIA(K519,1)),0)),0)</f>
        <v>0</v>
      </c>
      <c r="P519" s="36">
        <f>IF(C519="Saliente Nacional",(IFERROR((LIMPIA(K519,1)),0)),0)</f>
        <v>0</v>
      </c>
      <c r="Q519" s="36">
        <f>IF(C519="Saliente Internacional",(IFERROR((LIMPIA(K519,1)),0)),0)</f>
        <v>0</v>
      </c>
      <c r="R519" s="36">
        <f t="shared" si="25"/>
        <v>0</v>
      </c>
      <c r="S519" s="36">
        <f t="shared" si="26"/>
        <v>0</v>
      </c>
    </row>
    <row r="520" spans="1:19" x14ac:dyDescent="0.25">
      <c r="A520" s="101">
        <f>'DETALLE DE CONEXIONES'!P520</f>
        <v>0</v>
      </c>
      <c r="B520" s="36" t="str">
        <f>'DETALLE DE CONEXIONES'!I520</f>
        <v>TRANSFERENCIA</v>
      </c>
      <c r="C520" s="36" t="str">
        <f>'DETALLE DE CONEXIONES'!BB520</f>
        <v>Desvio Nacional</v>
      </c>
      <c r="D520" s="36" t="str">
        <f>'DETALLE DE CONEXIONES'!E520</f>
        <v>999XXX1600</v>
      </c>
      <c r="E520" s="36">
        <f t="shared" si="24"/>
        <v>10</v>
      </c>
      <c r="F520" s="36">
        <f>IFERROR(LIMPIA('DETALLE DE CONEXIONES'!N520,1),0)</f>
        <v>1</v>
      </c>
      <c r="G520" s="36" t="str">
        <f>LEFT('DETALLE DE CONEXIONES'!BE520,3)</f>
        <v>SIU</v>
      </c>
      <c r="H520" s="36" t="str">
        <f>RIGHT('DETALLE DE CONEXIONES'!AK520,2)</f>
        <v/>
      </c>
      <c r="I520" s="36" t="str">
        <f>LEFT('DETALLE DE CONEXIONES'!AK520,3)</f>
        <v/>
      </c>
      <c r="J520" s="36" t="str">
        <f>LEFT('DETALLE DE CONEXIONES'!M520,3)</f>
        <v>0mi</v>
      </c>
      <c r="K520" s="36" t="str">
        <f>IF(LEN('DETALLE DE CONEXIONES'!M520)&lt;12,(RIGHT('DETALLE DE CONEXIONES'!M520,5)),(RIGHT('DETALLE DE CONEXIONES'!M520,6)))</f>
        <v>4seg.</v>
      </c>
      <c r="L520" s="36">
        <f>IF(C520="Saliente Local",(IFERROR((LIMPIA(J520,1)),0)),0)</f>
        <v>0</v>
      </c>
      <c r="M520" s="36">
        <f>IF(C520="Saliente Nacional",(IFERROR((LIMPIA(J520,1)),0)),0)</f>
        <v>0</v>
      </c>
      <c r="N520" s="36">
        <f>IF(C520="Saliente Internacional",(IFERROR((LIMPIA(J520,1)),0)),0)</f>
        <v>0</v>
      </c>
      <c r="O520" s="36">
        <f>IF(C520="Saliente Local",(IFERROR((LIMPIA(K520,1)),0)),0)</f>
        <v>0</v>
      </c>
      <c r="P520" s="36">
        <f>IF(C520="Saliente Nacional",(IFERROR((LIMPIA(K520,1)),0)),0)</f>
        <v>0</v>
      </c>
      <c r="Q520" s="36">
        <f>IF(C520="Saliente Internacional",(IFERROR((LIMPIA(K520,1)),0)),0)</f>
        <v>0</v>
      </c>
      <c r="R520" s="36">
        <f t="shared" si="25"/>
        <v>0</v>
      </c>
      <c r="S520" s="36">
        <f t="shared" si="26"/>
        <v>0</v>
      </c>
    </row>
    <row r="521" spans="1:19" x14ac:dyDescent="0.25">
      <c r="A521" s="101">
        <f>'DETALLE DE CONEXIONES'!P521</f>
        <v>0</v>
      </c>
      <c r="B521" s="36" t="str">
        <f>'DETALLE DE CONEXIONES'!I521</f>
        <v>TRANSFERENCIA</v>
      </c>
      <c r="C521" s="36" t="str">
        <f>'DETALLE DE CONEXIONES'!BB521</f>
        <v>Desvio Nacional</v>
      </c>
      <c r="D521" s="36" t="str">
        <f>'DETALLE DE CONEXIONES'!E521</f>
        <v>999XXX1600</v>
      </c>
      <c r="E521" s="36">
        <f t="shared" si="24"/>
        <v>10</v>
      </c>
      <c r="F521" s="36">
        <f>IFERROR(LIMPIA('DETALLE DE CONEXIONES'!N521,1),0)</f>
        <v>1</v>
      </c>
      <c r="G521" s="36" t="str">
        <f>LEFT('DETALLE DE CONEXIONES'!BE521,3)</f>
        <v>SIU</v>
      </c>
      <c r="H521" s="36" t="str">
        <f>RIGHT('DETALLE DE CONEXIONES'!AK521,2)</f>
        <v/>
      </c>
      <c r="I521" s="36" t="str">
        <f>LEFT('DETALLE DE CONEXIONES'!AK521,3)</f>
        <v/>
      </c>
      <c r="J521" s="36" t="str">
        <f>LEFT('DETALLE DE CONEXIONES'!M521,3)</f>
        <v>0mi</v>
      </c>
      <c r="K521" s="36" t="str">
        <f>IF(LEN('DETALLE DE CONEXIONES'!M521)&lt;12,(RIGHT('DETALLE DE CONEXIONES'!M521,5)),(RIGHT('DETALLE DE CONEXIONES'!M521,6)))</f>
        <v>6seg.</v>
      </c>
      <c r="L521" s="36">
        <f>IF(C521="Saliente Local",(IFERROR((LIMPIA(J521,1)),0)),0)</f>
        <v>0</v>
      </c>
      <c r="M521" s="36">
        <f>IF(C521="Saliente Nacional",(IFERROR((LIMPIA(J521,1)),0)),0)</f>
        <v>0</v>
      </c>
      <c r="N521" s="36">
        <f>IF(C521="Saliente Internacional",(IFERROR((LIMPIA(J521,1)),0)),0)</f>
        <v>0</v>
      </c>
      <c r="O521" s="36">
        <f>IF(C521="Saliente Local",(IFERROR((LIMPIA(K521,1)),0)),0)</f>
        <v>0</v>
      </c>
      <c r="P521" s="36">
        <f>IF(C521="Saliente Nacional",(IFERROR((LIMPIA(K521,1)),0)),0)</f>
        <v>0</v>
      </c>
      <c r="Q521" s="36">
        <f>IF(C521="Saliente Internacional",(IFERROR((LIMPIA(K521,1)),0)),0)</f>
        <v>0</v>
      </c>
      <c r="R521" s="36">
        <f t="shared" si="25"/>
        <v>0</v>
      </c>
      <c r="S521" s="36">
        <f t="shared" si="26"/>
        <v>0</v>
      </c>
    </row>
    <row r="522" spans="1:19" x14ac:dyDescent="0.25">
      <c r="A522" s="101">
        <f>'DETALLE DE CONEXIONES'!P522</f>
        <v>0</v>
      </c>
      <c r="B522" s="36" t="str">
        <f>'DETALLE DE CONEXIONES'!I522</f>
        <v>ENTRANTE</v>
      </c>
      <c r="C522" s="36" t="str">
        <f>'DETALLE DE CONEXIONES'!BB522</f>
        <v>Entrante Local</v>
      </c>
      <c r="D522" s="36" t="str">
        <f>'DETALLE DE CONEXIONES'!E522</f>
        <v>999XXX1600</v>
      </c>
      <c r="E522" s="36">
        <f t="shared" si="24"/>
        <v>10</v>
      </c>
      <c r="F522" s="36">
        <f>IFERROR(LIMPIA('DETALLE DE CONEXIONES'!N522,1),0)</f>
        <v>2</v>
      </c>
      <c r="G522" s="36" t="str">
        <f>LEFT('DETALLE DE CONEXIONES'!BE522,3)</f>
        <v>NOF</v>
      </c>
      <c r="H522" s="36" t="str">
        <f>RIGHT('DETALLE DE CONEXIONES'!AK522,2)</f>
        <v/>
      </c>
      <c r="I522" s="36" t="str">
        <f>LEFT('DETALLE DE CONEXIONES'!AK522,3)</f>
        <v/>
      </c>
      <c r="J522" s="36" t="str">
        <f>LEFT('DETALLE DE CONEXIONES'!M522,3)</f>
        <v>1mi</v>
      </c>
      <c r="K522" s="36" t="str">
        <f>IF(LEN('DETALLE DE CONEXIONES'!M522)&lt;12,(RIGHT('DETALLE DE CONEXIONES'!M522,5)),(RIGHT('DETALLE DE CONEXIONES'!M522,6)))</f>
        <v>59seg.</v>
      </c>
      <c r="L522" s="36">
        <f>IF(C522="Saliente Local",(IFERROR((LIMPIA(J522,1)),0)),0)</f>
        <v>0</v>
      </c>
      <c r="M522" s="36">
        <f>IF(C522="Saliente Nacional",(IFERROR((LIMPIA(J522,1)),0)),0)</f>
        <v>0</v>
      </c>
      <c r="N522" s="36">
        <f>IF(C522="Saliente Internacional",(IFERROR((LIMPIA(J522,1)),0)),0)</f>
        <v>0</v>
      </c>
      <c r="O522" s="36">
        <f>IF(C522="Saliente Local",(IFERROR((LIMPIA(K522,1)),0)),0)</f>
        <v>0</v>
      </c>
      <c r="P522" s="36">
        <f>IF(C522="Saliente Nacional",(IFERROR((LIMPIA(K522,1)),0)),0)</f>
        <v>0</v>
      </c>
      <c r="Q522" s="36">
        <f>IF(C522="Saliente Internacional",(IFERROR((LIMPIA(K522,1)),0)),0)</f>
        <v>0</v>
      </c>
      <c r="R522" s="36">
        <f t="shared" si="25"/>
        <v>0</v>
      </c>
      <c r="S522" s="36">
        <f t="shared" si="26"/>
        <v>0</v>
      </c>
    </row>
    <row r="523" spans="1:19" x14ac:dyDescent="0.25">
      <c r="A523" s="101">
        <f>'DETALLE DE CONEXIONES'!P523</f>
        <v>0</v>
      </c>
      <c r="B523" s="36" t="str">
        <f>'DETALLE DE CONEXIONES'!I523</f>
        <v>GPRS</v>
      </c>
      <c r="C523" s="36" t="str">
        <f>'DETALLE DE CONEXIONES'!BB523</f>
        <v>MENSAJERO</v>
      </c>
      <c r="D523" s="36" t="str">
        <f>'DETALLE DE CONEXIONES'!E523</f>
        <v>internet.itelcelXXXm-3G</v>
      </c>
      <c r="E523" s="36">
        <f t="shared" si="24"/>
        <v>23</v>
      </c>
      <c r="F523" s="36">
        <f>IFERROR(LIMPIA('DETALLE DE CONEXIONES'!N523,1),0)</f>
        <v>0</v>
      </c>
      <c r="G523" s="36" t="str">
        <f>LEFT('DETALLE DE CONEXIONES'!BE523,3)</f>
        <v/>
      </c>
      <c r="H523" s="36" t="str">
        <f>RIGHT('DETALLE DE CONEXIONES'!AK523,2)</f>
        <v>-1</v>
      </c>
      <c r="I523" s="36" t="str">
        <f>LEFT('DETALLE DE CONEXIONES'!AK523,3)</f>
        <v>MEN</v>
      </c>
      <c r="J523" s="36" t="str">
        <f>LEFT('DETALLE DE CONEXIONES'!M523,3)</f>
        <v>0mi</v>
      </c>
      <c r="K523" s="36" t="str">
        <f>IF(LEN('DETALLE DE CONEXIONES'!M523)&lt;12,(RIGHT('DETALLE DE CONEXIONES'!M523,5)),(RIGHT('DETALLE DE CONEXIONES'!M523,6)))</f>
        <v xml:space="preserve">min. </v>
      </c>
      <c r="L523" s="36">
        <f>IF(C523="Saliente Local",(IFERROR((LIMPIA(J523,1)),0)),0)</f>
        <v>0</v>
      </c>
      <c r="M523" s="36">
        <f>IF(C523="Saliente Nacional",(IFERROR((LIMPIA(J523,1)),0)),0)</f>
        <v>0</v>
      </c>
      <c r="N523" s="36">
        <f>IF(C523="Saliente Internacional",(IFERROR((LIMPIA(J523,1)),0)),0)</f>
        <v>0</v>
      </c>
      <c r="O523" s="36">
        <f>IF(C523="Saliente Local",(IFERROR((LIMPIA(K523,1)),0)),0)</f>
        <v>0</v>
      </c>
      <c r="P523" s="36">
        <f>IF(C523="Saliente Nacional",(IFERROR((LIMPIA(K523,1)),0)),0)</f>
        <v>0</v>
      </c>
      <c r="Q523" s="36">
        <f>IF(C523="Saliente Internacional",(IFERROR((LIMPIA(K523,1)),0)),0)</f>
        <v>0</v>
      </c>
      <c r="R523" s="36">
        <f t="shared" si="25"/>
        <v>0</v>
      </c>
      <c r="S523" s="36">
        <f t="shared" si="26"/>
        <v>0</v>
      </c>
    </row>
    <row r="524" spans="1:19" x14ac:dyDescent="0.25">
      <c r="A524" s="101">
        <f>'DETALLE DE CONEXIONES'!P524</f>
        <v>0</v>
      </c>
      <c r="B524" s="36" t="str">
        <f>'DETALLE DE CONEXIONES'!I524</f>
        <v>ENTRANTE</v>
      </c>
      <c r="C524" s="36" t="str">
        <f>'DETALLE DE CONEXIONES'!BB524</f>
        <v>Entrante Local</v>
      </c>
      <c r="D524" s="36" t="str">
        <f>'DETALLE DE CONEXIONES'!E524</f>
        <v>999XXX1600</v>
      </c>
      <c r="E524" s="36">
        <f t="shared" si="24"/>
        <v>10</v>
      </c>
      <c r="F524" s="36">
        <f>IFERROR(LIMPIA('DETALLE DE CONEXIONES'!N524,1),0)</f>
        <v>2</v>
      </c>
      <c r="G524" s="36" t="str">
        <f>LEFT('DETALLE DE CONEXIONES'!BE524,3)</f>
        <v>NOF</v>
      </c>
      <c r="H524" s="36" t="str">
        <f>RIGHT('DETALLE DE CONEXIONES'!AK524,2)</f>
        <v/>
      </c>
      <c r="I524" s="36" t="str">
        <f>LEFT('DETALLE DE CONEXIONES'!AK524,3)</f>
        <v/>
      </c>
      <c r="J524" s="36" t="str">
        <f>LEFT('DETALLE DE CONEXIONES'!M524,3)</f>
        <v>1mi</v>
      </c>
      <c r="K524" s="36" t="str">
        <f>IF(LEN('DETALLE DE CONEXIONES'!M524)&lt;12,(RIGHT('DETALLE DE CONEXIONES'!M524,5)),(RIGHT('DETALLE DE CONEXIONES'!M524,6)))</f>
        <v>13seg.</v>
      </c>
      <c r="L524" s="36">
        <f>IF(C524="Saliente Local",(IFERROR((LIMPIA(J524,1)),0)),0)</f>
        <v>0</v>
      </c>
      <c r="M524" s="36">
        <f>IF(C524="Saliente Nacional",(IFERROR((LIMPIA(J524,1)),0)),0)</f>
        <v>0</v>
      </c>
      <c r="N524" s="36">
        <f>IF(C524="Saliente Internacional",(IFERROR((LIMPIA(J524,1)),0)),0)</f>
        <v>0</v>
      </c>
      <c r="O524" s="36">
        <f>IF(C524="Saliente Local",(IFERROR((LIMPIA(K524,1)),0)),0)</f>
        <v>0</v>
      </c>
      <c r="P524" s="36">
        <f>IF(C524="Saliente Nacional",(IFERROR((LIMPIA(K524,1)),0)),0)</f>
        <v>0</v>
      </c>
      <c r="Q524" s="36">
        <f>IF(C524="Saliente Internacional",(IFERROR((LIMPIA(K524,1)),0)),0)</f>
        <v>0</v>
      </c>
      <c r="R524" s="36">
        <f t="shared" si="25"/>
        <v>0</v>
      </c>
      <c r="S524" s="36">
        <f t="shared" si="26"/>
        <v>0</v>
      </c>
    </row>
    <row r="525" spans="1:19" x14ac:dyDescent="0.25">
      <c r="A525" s="101">
        <f>'DETALLE DE CONEXIONES'!P525</f>
        <v>0</v>
      </c>
      <c r="B525" s="36" t="str">
        <f>'DETALLE DE CONEXIONES'!I525</f>
        <v>GPRS</v>
      </c>
      <c r="C525" s="36" t="str">
        <f>'DETALLE DE CONEXIONES'!BB525</f>
        <v>RS</v>
      </c>
      <c r="D525" s="36" t="str">
        <f>'DETALLE DE CONEXIONES'!E525</f>
        <v>internet.itelcelXXXm-3G</v>
      </c>
      <c r="E525" s="36">
        <f t="shared" si="24"/>
        <v>23</v>
      </c>
      <c r="F525" s="36">
        <f>IFERROR(LIMPIA('DETALLE DE CONEXIONES'!N525,1),0)</f>
        <v>0</v>
      </c>
      <c r="G525" s="36" t="str">
        <f>LEFT('DETALLE DE CONEXIONES'!BE525,3)</f>
        <v/>
      </c>
      <c r="H525" s="36" t="str">
        <f>RIGHT('DETALLE DE CONEXIONES'!AK525,2)</f>
        <v>-1</v>
      </c>
      <c r="I525" s="36" t="str">
        <f>LEFT('DETALLE DE CONEXIONES'!AK525,3)</f>
        <v>RS;</v>
      </c>
      <c r="J525" s="36" t="str">
        <f>LEFT('DETALLE DE CONEXIONES'!M525,3)</f>
        <v>0mi</v>
      </c>
      <c r="K525" s="36" t="str">
        <f>IF(LEN('DETALLE DE CONEXIONES'!M525)&lt;12,(RIGHT('DETALLE DE CONEXIONES'!M525,5)),(RIGHT('DETALLE DE CONEXIONES'!M525,6)))</f>
        <v xml:space="preserve">min. </v>
      </c>
      <c r="L525" s="36">
        <f>IF(C525="Saliente Local",(IFERROR((LIMPIA(J525,1)),0)),0)</f>
        <v>0</v>
      </c>
      <c r="M525" s="36">
        <f>IF(C525="Saliente Nacional",(IFERROR((LIMPIA(J525,1)),0)),0)</f>
        <v>0</v>
      </c>
      <c r="N525" s="36">
        <f>IF(C525="Saliente Internacional",(IFERROR((LIMPIA(J525,1)),0)),0)</f>
        <v>0</v>
      </c>
      <c r="O525" s="36">
        <f>IF(C525="Saliente Local",(IFERROR((LIMPIA(K525,1)),0)),0)</f>
        <v>0</v>
      </c>
      <c r="P525" s="36">
        <f>IF(C525="Saliente Nacional",(IFERROR((LIMPIA(K525,1)),0)),0)</f>
        <v>0</v>
      </c>
      <c r="Q525" s="36">
        <f>IF(C525="Saliente Internacional",(IFERROR((LIMPIA(K525,1)),0)),0)</f>
        <v>0</v>
      </c>
      <c r="R525" s="36">
        <f t="shared" si="25"/>
        <v>0</v>
      </c>
      <c r="S525" s="36">
        <f t="shared" si="26"/>
        <v>0</v>
      </c>
    </row>
    <row r="526" spans="1:19" x14ac:dyDescent="0.25">
      <c r="A526" s="101">
        <f>'DETALLE DE CONEXIONES'!P526</f>
        <v>0</v>
      </c>
      <c r="B526" s="36" t="str">
        <f>'DETALLE DE CONEXIONES'!I526</f>
        <v>ENTRANTE</v>
      </c>
      <c r="C526" s="36" t="str">
        <f>'DETALLE DE CONEXIONES'!BB526</f>
        <v>Entrante Local</v>
      </c>
      <c r="D526" s="36" t="str">
        <f>'DETALLE DE CONEXIONES'!E526</f>
        <v>999XXX1600</v>
      </c>
      <c r="E526" s="36">
        <f t="shared" si="24"/>
        <v>10</v>
      </c>
      <c r="F526" s="36">
        <f>IFERROR(LIMPIA('DETALLE DE CONEXIONES'!N526,1),0)</f>
        <v>1</v>
      </c>
      <c r="G526" s="36" t="str">
        <f>LEFT('DETALLE DE CONEXIONES'!BE526,3)</f>
        <v>NOF</v>
      </c>
      <c r="H526" s="36" t="str">
        <f>RIGHT('DETALLE DE CONEXIONES'!AK526,2)</f>
        <v/>
      </c>
      <c r="I526" s="36" t="str">
        <f>LEFT('DETALLE DE CONEXIONES'!AK526,3)</f>
        <v/>
      </c>
      <c r="J526" s="36" t="str">
        <f>LEFT('DETALLE DE CONEXIONES'!M526,3)</f>
        <v>0mi</v>
      </c>
      <c r="K526" s="36" t="str">
        <f>IF(LEN('DETALLE DE CONEXIONES'!M526)&lt;12,(RIGHT('DETALLE DE CONEXIONES'!M526,5)),(RIGHT('DETALLE DE CONEXIONES'!M526,6)))</f>
        <v>14seg.</v>
      </c>
      <c r="L526" s="36">
        <f>IF(C526="Saliente Local",(IFERROR((LIMPIA(J526,1)),0)),0)</f>
        <v>0</v>
      </c>
      <c r="M526" s="36">
        <f>IF(C526="Saliente Nacional",(IFERROR((LIMPIA(J526,1)),0)),0)</f>
        <v>0</v>
      </c>
      <c r="N526" s="36">
        <f>IF(C526="Saliente Internacional",(IFERROR((LIMPIA(J526,1)),0)),0)</f>
        <v>0</v>
      </c>
      <c r="O526" s="36">
        <f>IF(C526="Saliente Local",(IFERROR((LIMPIA(K526,1)),0)),0)</f>
        <v>0</v>
      </c>
      <c r="P526" s="36">
        <f>IF(C526="Saliente Nacional",(IFERROR((LIMPIA(K526,1)),0)),0)</f>
        <v>0</v>
      </c>
      <c r="Q526" s="36">
        <f>IF(C526="Saliente Internacional",(IFERROR((LIMPIA(K526,1)),0)),0)</f>
        <v>0</v>
      </c>
      <c r="R526" s="36">
        <f t="shared" si="25"/>
        <v>0</v>
      </c>
      <c r="S526" s="36">
        <f t="shared" si="26"/>
        <v>0</v>
      </c>
    </row>
    <row r="527" spans="1:19" x14ac:dyDescent="0.25">
      <c r="A527" s="101">
        <f>'DETALLE DE CONEXIONES'!P527</f>
        <v>0</v>
      </c>
      <c r="B527" s="36" t="str">
        <f>'DETALLE DE CONEXIONES'!I527</f>
        <v>TRANSFERENCIA</v>
      </c>
      <c r="C527" s="36" t="str">
        <f>'DETALLE DE CONEXIONES'!BB527</f>
        <v>Desvio Nacional</v>
      </c>
      <c r="D527" s="36" t="str">
        <f>'DETALLE DE CONEXIONES'!E527</f>
        <v>999XXX1600</v>
      </c>
      <c r="E527" s="36">
        <f t="shared" si="24"/>
        <v>10</v>
      </c>
      <c r="F527" s="36">
        <f>IFERROR(LIMPIA('DETALLE DE CONEXIONES'!N527,1),0)</f>
        <v>1</v>
      </c>
      <c r="G527" s="36" t="str">
        <f>LEFT('DETALLE DE CONEXIONES'!BE527,3)</f>
        <v>SIU</v>
      </c>
      <c r="H527" s="36" t="str">
        <f>RIGHT('DETALLE DE CONEXIONES'!AK527,2)</f>
        <v/>
      </c>
      <c r="I527" s="36" t="str">
        <f>LEFT('DETALLE DE CONEXIONES'!AK527,3)</f>
        <v/>
      </c>
      <c r="J527" s="36" t="str">
        <f>LEFT('DETALLE DE CONEXIONES'!M527,3)</f>
        <v>0mi</v>
      </c>
      <c r="K527" s="36" t="str">
        <f>IF(LEN('DETALLE DE CONEXIONES'!M527)&lt;12,(RIGHT('DETALLE DE CONEXIONES'!M527,5)),(RIGHT('DETALLE DE CONEXIONES'!M527,6)))</f>
        <v>4seg.</v>
      </c>
      <c r="L527" s="36">
        <f>IF(C527="Saliente Local",(IFERROR((LIMPIA(J527,1)),0)),0)</f>
        <v>0</v>
      </c>
      <c r="M527" s="36">
        <f>IF(C527="Saliente Nacional",(IFERROR((LIMPIA(J527,1)),0)),0)</f>
        <v>0</v>
      </c>
      <c r="N527" s="36">
        <f>IF(C527="Saliente Internacional",(IFERROR((LIMPIA(J527,1)),0)),0)</f>
        <v>0</v>
      </c>
      <c r="O527" s="36">
        <f>IF(C527="Saliente Local",(IFERROR((LIMPIA(K527,1)),0)),0)</f>
        <v>0</v>
      </c>
      <c r="P527" s="36">
        <f>IF(C527="Saliente Nacional",(IFERROR((LIMPIA(K527,1)),0)),0)</f>
        <v>0</v>
      </c>
      <c r="Q527" s="36">
        <f>IF(C527="Saliente Internacional",(IFERROR((LIMPIA(K527,1)),0)),0)</f>
        <v>0</v>
      </c>
      <c r="R527" s="36">
        <f t="shared" si="25"/>
        <v>0</v>
      </c>
      <c r="S527" s="36">
        <f t="shared" si="26"/>
        <v>0</v>
      </c>
    </row>
    <row r="528" spans="1:19" x14ac:dyDescent="0.25">
      <c r="A528" s="101">
        <f>'DETALLE DE CONEXIONES'!P528</f>
        <v>0</v>
      </c>
      <c r="B528" s="36" t="str">
        <f>'DETALLE DE CONEXIONES'!I528</f>
        <v>SALIENTE</v>
      </c>
      <c r="C528" s="36" t="str">
        <f>'DETALLE DE CONEXIONES'!BB528</f>
        <v>Saliente Local</v>
      </c>
      <c r="D528" s="36" t="str">
        <f>'DETALLE DE CONEXIONES'!E528</f>
        <v>999XXX5701</v>
      </c>
      <c r="E528" s="36">
        <f t="shared" si="24"/>
        <v>10</v>
      </c>
      <c r="F528" s="36">
        <f>IFERROR(LIMPIA('DETALLE DE CONEXIONES'!N528,1),0)</f>
        <v>2</v>
      </c>
      <c r="G528" s="36" t="str">
        <f>LEFT('DETALLE DE CONEXIONES'!BE528,3)</f>
        <v>NOF</v>
      </c>
      <c r="H528" s="36" t="str">
        <f>RIGHT('DETALLE DE CONEXIONES'!AK528,2)</f>
        <v/>
      </c>
      <c r="I528" s="36" t="str">
        <f>LEFT('DETALLE DE CONEXIONES'!AK528,3)</f>
        <v/>
      </c>
      <c r="J528" s="36" t="str">
        <f>LEFT('DETALLE DE CONEXIONES'!M528,3)</f>
        <v>1mi</v>
      </c>
      <c r="K528" s="36" t="str">
        <f>IF(LEN('DETALLE DE CONEXIONES'!M528)&lt;12,(RIGHT('DETALLE DE CONEXIONES'!M528,5)),(RIGHT('DETALLE DE CONEXIONES'!M528,6)))</f>
        <v>48seg.</v>
      </c>
      <c r="L528" s="36">
        <f>IF(C528="Saliente Local",(IFERROR((LIMPIA(J528,1)),0)),0)</f>
        <v>1</v>
      </c>
      <c r="M528" s="36">
        <f>IF(C528="Saliente Nacional",(IFERROR((LIMPIA(J528,1)),0)),0)</f>
        <v>0</v>
      </c>
      <c r="N528" s="36">
        <f>IF(C528="Saliente Internacional",(IFERROR((LIMPIA(J528,1)),0)),0)</f>
        <v>0</v>
      </c>
      <c r="O528" s="36">
        <f>IF(C528="Saliente Local",(IFERROR((LIMPIA(K528,1)),0)),0)</f>
        <v>48</v>
      </c>
      <c r="P528" s="36">
        <f>IF(C528="Saliente Nacional",(IFERROR((LIMPIA(K528,1)),0)),0)</f>
        <v>0</v>
      </c>
      <c r="Q528" s="36">
        <f>IF(C528="Saliente Internacional",(IFERROR((LIMPIA(K528,1)),0)),0)</f>
        <v>0</v>
      </c>
      <c r="R528" s="36">
        <f t="shared" si="25"/>
        <v>2</v>
      </c>
      <c r="S528" s="36">
        <f t="shared" si="26"/>
        <v>0</v>
      </c>
    </row>
    <row r="529" spans="1:19" x14ac:dyDescent="0.25">
      <c r="A529" s="101">
        <f>'DETALLE DE CONEXIONES'!P529</f>
        <v>0</v>
      </c>
      <c r="B529" s="36" t="str">
        <f>'DETALLE DE CONEXIONES'!I529</f>
        <v>SALIENTE</v>
      </c>
      <c r="C529" s="36" t="str">
        <f>'DETALLE DE CONEXIONES'!BB529</f>
        <v>Saliente Local</v>
      </c>
      <c r="D529" s="36" t="str">
        <f>'DETALLE DE CONEXIONES'!E529</f>
        <v>999XXX6887</v>
      </c>
      <c r="E529" s="36">
        <f t="shared" si="24"/>
        <v>10</v>
      </c>
      <c r="F529" s="36">
        <f>IFERROR(LIMPIA('DETALLE DE CONEXIONES'!N529,1),0)</f>
        <v>2</v>
      </c>
      <c r="G529" s="36" t="str">
        <f>LEFT('DETALLE DE CONEXIONES'!BE529,3)</f>
        <v>NOF</v>
      </c>
      <c r="H529" s="36" t="str">
        <f>RIGHT('DETALLE DE CONEXIONES'!AK529,2)</f>
        <v/>
      </c>
      <c r="I529" s="36" t="str">
        <f>LEFT('DETALLE DE CONEXIONES'!AK529,3)</f>
        <v/>
      </c>
      <c r="J529" s="36" t="str">
        <f>LEFT('DETALLE DE CONEXIONES'!M529,3)</f>
        <v>1mi</v>
      </c>
      <c r="K529" s="36" t="str">
        <f>IF(LEN('DETALLE DE CONEXIONES'!M529)&lt;12,(RIGHT('DETALLE DE CONEXIONES'!M529,5)),(RIGHT('DETALLE DE CONEXIONES'!M529,6)))</f>
        <v>24seg.</v>
      </c>
      <c r="L529" s="36">
        <f>IF(C529="Saliente Local",(IFERROR((LIMPIA(J529,1)),0)),0)</f>
        <v>1</v>
      </c>
      <c r="M529" s="36">
        <f>IF(C529="Saliente Nacional",(IFERROR((LIMPIA(J529,1)),0)),0)</f>
        <v>0</v>
      </c>
      <c r="N529" s="36">
        <f>IF(C529="Saliente Internacional",(IFERROR((LIMPIA(J529,1)),0)),0)</f>
        <v>0</v>
      </c>
      <c r="O529" s="36">
        <f>IF(C529="Saliente Local",(IFERROR((LIMPIA(K529,1)),0)),0)</f>
        <v>24</v>
      </c>
      <c r="P529" s="36">
        <f>IF(C529="Saliente Nacional",(IFERROR((LIMPIA(K529,1)),0)),0)</f>
        <v>0</v>
      </c>
      <c r="Q529" s="36">
        <f>IF(C529="Saliente Internacional",(IFERROR((LIMPIA(K529,1)),0)),0)</f>
        <v>0</v>
      </c>
      <c r="R529" s="36">
        <f t="shared" si="25"/>
        <v>2</v>
      </c>
      <c r="S529" s="36">
        <f t="shared" si="26"/>
        <v>0</v>
      </c>
    </row>
    <row r="530" spans="1:19" x14ac:dyDescent="0.25">
      <c r="A530" s="101">
        <f>'DETALLE DE CONEXIONES'!P530</f>
        <v>0</v>
      </c>
      <c r="B530" s="36" t="str">
        <f>'DETALLE DE CONEXIONES'!I530</f>
        <v>GPRS</v>
      </c>
      <c r="C530" s="36" t="str">
        <f>'DETALLE DE CONEXIONES'!BB530</f>
        <v>RS</v>
      </c>
      <c r="D530" s="36" t="str">
        <f>'DETALLE DE CONEXIONES'!E530</f>
        <v>internet.itelcel.coXXXGLTE</v>
      </c>
      <c r="E530" s="36">
        <f t="shared" si="24"/>
        <v>26</v>
      </c>
      <c r="F530" s="36">
        <f>IFERROR(LIMPIA('DETALLE DE CONEXIONES'!N530,1),0)</f>
        <v>0</v>
      </c>
      <c r="G530" s="36" t="str">
        <f>LEFT('DETALLE DE CONEXIONES'!BE530,3)</f>
        <v/>
      </c>
      <c r="H530" s="36" t="str">
        <f>RIGHT('DETALLE DE CONEXIONES'!AK530,2)</f>
        <v>-1</v>
      </c>
      <c r="I530" s="36" t="str">
        <f>LEFT('DETALLE DE CONEXIONES'!AK530,3)</f>
        <v>RS;</v>
      </c>
      <c r="J530" s="36" t="str">
        <f>LEFT('DETALLE DE CONEXIONES'!M530,3)</f>
        <v>0mi</v>
      </c>
      <c r="K530" s="36" t="str">
        <f>IF(LEN('DETALLE DE CONEXIONES'!M530)&lt;12,(RIGHT('DETALLE DE CONEXIONES'!M530,5)),(RIGHT('DETALLE DE CONEXIONES'!M530,6)))</f>
        <v xml:space="preserve">min. </v>
      </c>
      <c r="L530" s="36">
        <f>IF(C530="Saliente Local",(IFERROR((LIMPIA(J530,1)),0)),0)</f>
        <v>0</v>
      </c>
      <c r="M530" s="36">
        <f>IF(C530="Saliente Nacional",(IFERROR((LIMPIA(J530,1)),0)),0)</f>
        <v>0</v>
      </c>
      <c r="N530" s="36">
        <f>IF(C530="Saliente Internacional",(IFERROR((LIMPIA(J530,1)),0)),0)</f>
        <v>0</v>
      </c>
      <c r="O530" s="36">
        <f>IF(C530="Saliente Local",(IFERROR((LIMPIA(K530,1)),0)),0)</f>
        <v>0</v>
      </c>
      <c r="P530" s="36">
        <f>IF(C530="Saliente Nacional",(IFERROR((LIMPIA(K530,1)),0)),0)</f>
        <v>0</v>
      </c>
      <c r="Q530" s="36">
        <f>IF(C530="Saliente Internacional",(IFERROR((LIMPIA(K530,1)),0)),0)</f>
        <v>0</v>
      </c>
      <c r="R530" s="36">
        <f t="shared" si="25"/>
        <v>0</v>
      </c>
      <c r="S530" s="36">
        <f t="shared" si="26"/>
        <v>0</v>
      </c>
    </row>
    <row r="531" spans="1:19" x14ac:dyDescent="0.25">
      <c r="A531" s="101">
        <f>'DETALLE DE CONEXIONES'!P531</f>
        <v>0</v>
      </c>
      <c r="B531" s="36" t="str">
        <f>'DETALLE DE CONEXIONES'!I531</f>
        <v>GPRS</v>
      </c>
      <c r="C531" s="36" t="str">
        <f>'DETALLE DE CONEXIONES'!BB531</f>
        <v>MENSAJERO</v>
      </c>
      <c r="D531" s="36" t="str">
        <f>'DETALLE DE CONEXIONES'!E531</f>
        <v>internet.itelcel.coXXXGLTE</v>
      </c>
      <c r="E531" s="36">
        <f t="shared" si="24"/>
        <v>26</v>
      </c>
      <c r="F531" s="36">
        <f>IFERROR(LIMPIA('DETALLE DE CONEXIONES'!N531,1),0)</f>
        <v>0</v>
      </c>
      <c r="G531" s="36" t="str">
        <f>LEFT('DETALLE DE CONEXIONES'!BE531,3)</f>
        <v/>
      </c>
      <c r="H531" s="36" t="str">
        <f>RIGHT('DETALLE DE CONEXIONES'!AK531,2)</f>
        <v>-1</v>
      </c>
      <c r="I531" s="36" t="str">
        <f>LEFT('DETALLE DE CONEXIONES'!AK531,3)</f>
        <v>MEN</v>
      </c>
      <c r="J531" s="36" t="str">
        <f>LEFT('DETALLE DE CONEXIONES'!M531,3)</f>
        <v>0mi</v>
      </c>
      <c r="K531" s="36" t="str">
        <f>IF(LEN('DETALLE DE CONEXIONES'!M531)&lt;12,(RIGHT('DETALLE DE CONEXIONES'!M531,5)),(RIGHT('DETALLE DE CONEXIONES'!M531,6)))</f>
        <v xml:space="preserve">min. </v>
      </c>
      <c r="L531" s="36">
        <f>IF(C531="Saliente Local",(IFERROR((LIMPIA(J531,1)),0)),0)</f>
        <v>0</v>
      </c>
      <c r="M531" s="36">
        <f>IF(C531="Saliente Nacional",(IFERROR((LIMPIA(J531,1)),0)),0)</f>
        <v>0</v>
      </c>
      <c r="N531" s="36">
        <f>IF(C531="Saliente Internacional",(IFERROR((LIMPIA(J531,1)),0)),0)</f>
        <v>0</v>
      </c>
      <c r="O531" s="36">
        <f>IF(C531="Saliente Local",(IFERROR((LIMPIA(K531,1)),0)),0)</f>
        <v>0</v>
      </c>
      <c r="P531" s="36">
        <f>IF(C531="Saliente Nacional",(IFERROR((LIMPIA(K531,1)),0)),0)</f>
        <v>0</v>
      </c>
      <c r="Q531" s="36">
        <f>IF(C531="Saliente Internacional",(IFERROR((LIMPIA(K531,1)),0)),0)</f>
        <v>0</v>
      </c>
      <c r="R531" s="36">
        <f t="shared" si="25"/>
        <v>0</v>
      </c>
      <c r="S531" s="36">
        <f t="shared" si="26"/>
        <v>0</v>
      </c>
    </row>
    <row r="532" spans="1:19" x14ac:dyDescent="0.25">
      <c r="A532" s="101">
        <f>'DETALLE DE CONEXIONES'!P532</f>
        <v>0</v>
      </c>
      <c r="B532" s="36" t="str">
        <f>'DETALLE DE CONEXIONES'!I532</f>
        <v>ENTRANTE</v>
      </c>
      <c r="C532" s="36" t="str">
        <f>'DETALLE DE CONEXIONES'!BB532</f>
        <v>Entrante Local</v>
      </c>
      <c r="D532" s="36" t="str">
        <f>'DETALLE DE CONEXIONES'!E532</f>
        <v>999XXX1600</v>
      </c>
      <c r="E532" s="36">
        <f t="shared" si="24"/>
        <v>10</v>
      </c>
      <c r="F532" s="36">
        <f>IFERROR(LIMPIA('DETALLE DE CONEXIONES'!N532,1),0)</f>
        <v>1</v>
      </c>
      <c r="G532" s="36" t="str">
        <f>LEFT('DETALLE DE CONEXIONES'!BE532,3)</f>
        <v>NOF</v>
      </c>
      <c r="H532" s="36" t="str">
        <f>RIGHT('DETALLE DE CONEXIONES'!AK532,2)</f>
        <v/>
      </c>
      <c r="I532" s="36" t="str">
        <f>LEFT('DETALLE DE CONEXIONES'!AK532,3)</f>
        <v/>
      </c>
      <c r="J532" s="36" t="str">
        <f>LEFT('DETALLE DE CONEXIONES'!M532,3)</f>
        <v>0mi</v>
      </c>
      <c r="K532" s="36" t="str">
        <f>IF(LEN('DETALLE DE CONEXIONES'!M532)&lt;12,(RIGHT('DETALLE DE CONEXIONES'!M532,5)),(RIGHT('DETALLE DE CONEXIONES'!M532,6)))</f>
        <v>41seg.</v>
      </c>
      <c r="L532" s="36">
        <f>IF(C532="Saliente Local",(IFERROR((LIMPIA(J532,1)),0)),0)</f>
        <v>0</v>
      </c>
      <c r="M532" s="36">
        <f>IF(C532="Saliente Nacional",(IFERROR((LIMPIA(J532,1)),0)),0)</f>
        <v>0</v>
      </c>
      <c r="N532" s="36">
        <f>IF(C532="Saliente Internacional",(IFERROR((LIMPIA(J532,1)),0)),0)</f>
        <v>0</v>
      </c>
      <c r="O532" s="36">
        <f>IF(C532="Saliente Local",(IFERROR((LIMPIA(K532,1)),0)),0)</f>
        <v>0</v>
      </c>
      <c r="P532" s="36">
        <f>IF(C532="Saliente Nacional",(IFERROR((LIMPIA(K532,1)),0)),0)</f>
        <v>0</v>
      </c>
      <c r="Q532" s="36">
        <f>IF(C532="Saliente Internacional",(IFERROR((LIMPIA(K532,1)),0)),0)</f>
        <v>0</v>
      </c>
      <c r="R532" s="36">
        <f t="shared" si="25"/>
        <v>0</v>
      </c>
      <c r="S532" s="36">
        <f t="shared" si="26"/>
        <v>0</v>
      </c>
    </row>
    <row r="533" spans="1:19" x14ac:dyDescent="0.25">
      <c r="A533" s="101">
        <f>'DETALLE DE CONEXIONES'!P533</f>
        <v>0</v>
      </c>
      <c r="B533" s="36" t="str">
        <f>'DETALLE DE CONEXIONES'!I533</f>
        <v>SALIENTE</v>
      </c>
      <c r="C533" s="36" t="str">
        <f>'DETALLE DE CONEXIONES'!BB533</f>
        <v>Saliente Local</v>
      </c>
      <c r="D533" s="36" t="str">
        <f>'DETALLE DE CONEXIONES'!E533</f>
        <v>999XXX7896</v>
      </c>
      <c r="E533" s="36">
        <f t="shared" si="24"/>
        <v>10</v>
      </c>
      <c r="F533" s="36">
        <f>IFERROR(LIMPIA('DETALLE DE CONEXIONES'!N533,1),0)</f>
        <v>1</v>
      </c>
      <c r="G533" s="36" t="str">
        <f>LEFT('DETALLE DE CONEXIONES'!BE533,3)</f>
        <v>NOF</v>
      </c>
      <c r="H533" s="36" t="str">
        <f>RIGHT('DETALLE DE CONEXIONES'!AK533,2)</f>
        <v/>
      </c>
      <c r="I533" s="36" t="str">
        <f>LEFT('DETALLE DE CONEXIONES'!AK533,3)</f>
        <v/>
      </c>
      <c r="J533" s="36" t="str">
        <f>LEFT('DETALLE DE CONEXIONES'!M533,3)</f>
        <v>0mi</v>
      </c>
      <c r="K533" s="36" t="str">
        <f>IF(LEN('DETALLE DE CONEXIONES'!M533)&lt;12,(RIGHT('DETALLE DE CONEXIONES'!M533,5)),(RIGHT('DETALLE DE CONEXIONES'!M533,6)))</f>
        <v>13seg.</v>
      </c>
      <c r="L533" s="36">
        <f>IF(C533="Saliente Local",(IFERROR((LIMPIA(J533,1)),0)),0)</f>
        <v>0</v>
      </c>
      <c r="M533" s="36">
        <f>IF(C533="Saliente Nacional",(IFERROR((LIMPIA(J533,1)),0)),0)</f>
        <v>0</v>
      </c>
      <c r="N533" s="36">
        <f>IF(C533="Saliente Internacional",(IFERROR((LIMPIA(J533,1)),0)),0)</f>
        <v>0</v>
      </c>
      <c r="O533" s="36">
        <f>IF(C533="Saliente Local",(IFERROR((LIMPIA(K533,1)),0)),0)</f>
        <v>13</v>
      </c>
      <c r="P533" s="36">
        <f>IF(C533="Saliente Nacional",(IFERROR((LIMPIA(K533,1)),0)),0)</f>
        <v>0</v>
      </c>
      <c r="Q533" s="36">
        <f>IF(C533="Saliente Internacional",(IFERROR((LIMPIA(K533,1)),0)),0)</f>
        <v>0</v>
      </c>
      <c r="R533" s="36">
        <f t="shared" si="25"/>
        <v>1</v>
      </c>
      <c r="S533" s="36">
        <f t="shared" si="26"/>
        <v>0</v>
      </c>
    </row>
    <row r="534" spans="1:19" x14ac:dyDescent="0.25">
      <c r="A534" s="101">
        <f>'DETALLE DE CONEXIONES'!P534</f>
        <v>0</v>
      </c>
      <c r="B534" s="36" t="str">
        <f>'DETALLE DE CONEXIONES'!I534</f>
        <v>SALIENTE</v>
      </c>
      <c r="C534" s="36" t="str">
        <f>'DETALLE DE CONEXIONES'!BB534</f>
        <v>Saliente Local</v>
      </c>
      <c r="D534" s="36" t="str">
        <f>'DETALLE DE CONEXIONES'!E534</f>
        <v>999XXX7896</v>
      </c>
      <c r="E534" s="36">
        <f t="shared" si="24"/>
        <v>10</v>
      </c>
      <c r="F534" s="36">
        <f>IFERROR(LIMPIA('DETALLE DE CONEXIONES'!N534,1),0)</f>
        <v>1</v>
      </c>
      <c r="G534" s="36" t="str">
        <f>LEFT('DETALLE DE CONEXIONES'!BE534,3)</f>
        <v>NOF</v>
      </c>
      <c r="H534" s="36" t="str">
        <f>RIGHT('DETALLE DE CONEXIONES'!AK534,2)</f>
        <v/>
      </c>
      <c r="I534" s="36" t="str">
        <f>LEFT('DETALLE DE CONEXIONES'!AK534,3)</f>
        <v/>
      </c>
      <c r="J534" s="36" t="str">
        <f>LEFT('DETALLE DE CONEXIONES'!M534,3)</f>
        <v>0mi</v>
      </c>
      <c r="K534" s="36" t="str">
        <f>IF(LEN('DETALLE DE CONEXIONES'!M534)&lt;12,(RIGHT('DETALLE DE CONEXIONES'!M534,5)),(RIGHT('DETALLE DE CONEXIONES'!M534,6)))</f>
        <v>13seg.</v>
      </c>
      <c r="L534" s="36">
        <f>IF(C534="Saliente Local",(IFERROR((LIMPIA(J534,1)),0)),0)</f>
        <v>0</v>
      </c>
      <c r="M534" s="36">
        <f>IF(C534="Saliente Nacional",(IFERROR((LIMPIA(J534,1)),0)),0)</f>
        <v>0</v>
      </c>
      <c r="N534" s="36">
        <f>IF(C534="Saliente Internacional",(IFERROR((LIMPIA(J534,1)),0)),0)</f>
        <v>0</v>
      </c>
      <c r="O534" s="36">
        <f>IF(C534="Saliente Local",(IFERROR((LIMPIA(K534,1)),0)),0)</f>
        <v>13</v>
      </c>
      <c r="P534" s="36">
        <f>IF(C534="Saliente Nacional",(IFERROR((LIMPIA(K534,1)),0)),0)</f>
        <v>0</v>
      </c>
      <c r="Q534" s="36">
        <f>IF(C534="Saliente Internacional",(IFERROR((LIMPIA(K534,1)),0)),0)</f>
        <v>0</v>
      </c>
      <c r="R534" s="36">
        <f t="shared" si="25"/>
        <v>1</v>
      </c>
      <c r="S534" s="36">
        <f t="shared" si="26"/>
        <v>0</v>
      </c>
    </row>
    <row r="535" spans="1:19" x14ac:dyDescent="0.25">
      <c r="A535" s="101">
        <f>'DETALLE DE CONEXIONES'!P535</f>
        <v>0</v>
      </c>
      <c r="B535" s="36" t="str">
        <f>'DETALLE DE CONEXIONES'!I535</f>
        <v>SALIENTE</v>
      </c>
      <c r="C535" s="36" t="str">
        <f>'DETALLE DE CONEXIONES'!BB535</f>
        <v>Saliente Local</v>
      </c>
      <c r="D535" s="36" t="str">
        <f>'DETALLE DE CONEXIONES'!E535</f>
        <v>999XXX7896</v>
      </c>
      <c r="E535" s="36">
        <f t="shared" si="24"/>
        <v>10</v>
      </c>
      <c r="F535" s="36">
        <f>IFERROR(LIMPIA('DETALLE DE CONEXIONES'!N535,1),0)</f>
        <v>1</v>
      </c>
      <c r="G535" s="36" t="str">
        <f>LEFT('DETALLE DE CONEXIONES'!BE535,3)</f>
        <v>NOF</v>
      </c>
      <c r="H535" s="36" t="str">
        <f>RIGHT('DETALLE DE CONEXIONES'!AK535,2)</f>
        <v/>
      </c>
      <c r="I535" s="36" t="str">
        <f>LEFT('DETALLE DE CONEXIONES'!AK535,3)</f>
        <v/>
      </c>
      <c r="J535" s="36" t="str">
        <f>LEFT('DETALLE DE CONEXIONES'!M535,3)</f>
        <v>0mi</v>
      </c>
      <c r="K535" s="36" t="str">
        <f>IF(LEN('DETALLE DE CONEXIONES'!M535)&lt;12,(RIGHT('DETALLE DE CONEXIONES'!M535,5)),(RIGHT('DETALLE DE CONEXIONES'!M535,6)))</f>
        <v>13seg.</v>
      </c>
      <c r="L535" s="36">
        <f>IF(C535="Saliente Local",(IFERROR((LIMPIA(J535,1)),0)),0)</f>
        <v>0</v>
      </c>
      <c r="M535" s="36">
        <f>IF(C535="Saliente Nacional",(IFERROR((LIMPIA(J535,1)),0)),0)</f>
        <v>0</v>
      </c>
      <c r="N535" s="36">
        <f>IF(C535="Saliente Internacional",(IFERROR((LIMPIA(J535,1)),0)),0)</f>
        <v>0</v>
      </c>
      <c r="O535" s="36">
        <f>IF(C535="Saliente Local",(IFERROR((LIMPIA(K535,1)),0)),0)</f>
        <v>13</v>
      </c>
      <c r="P535" s="36">
        <f>IF(C535="Saliente Nacional",(IFERROR((LIMPIA(K535,1)),0)),0)</f>
        <v>0</v>
      </c>
      <c r="Q535" s="36">
        <f>IF(C535="Saliente Internacional",(IFERROR((LIMPIA(K535,1)),0)),0)</f>
        <v>0</v>
      </c>
      <c r="R535" s="36">
        <f t="shared" si="25"/>
        <v>1</v>
      </c>
      <c r="S535" s="36">
        <f t="shared" si="26"/>
        <v>0</v>
      </c>
    </row>
    <row r="536" spans="1:19" x14ac:dyDescent="0.25">
      <c r="A536" s="101">
        <f>'DETALLE DE CONEXIONES'!P536</f>
        <v>0</v>
      </c>
      <c r="B536" s="36" t="str">
        <f>'DETALLE DE CONEXIONES'!I536</f>
        <v>SALIENTE</v>
      </c>
      <c r="C536" s="36" t="str">
        <f>'DETALLE DE CONEXIONES'!BB536</f>
        <v>Saliente Local</v>
      </c>
      <c r="D536" s="36" t="str">
        <f>'DETALLE DE CONEXIONES'!E536</f>
        <v>999XXX7896</v>
      </c>
      <c r="E536" s="36">
        <f t="shared" si="24"/>
        <v>10</v>
      </c>
      <c r="F536" s="36">
        <f>IFERROR(LIMPIA('DETALLE DE CONEXIONES'!N536,1),0)</f>
        <v>1</v>
      </c>
      <c r="G536" s="36" t="str">
        <f>LEFT('DETALLE DE CONEXIONES'!BE536,3)</f>
        <v>NOF</v>
      </c>
      <c r="H536" s="36" t="str">
        <f>RIGHT('DETALLE DE CONEXIONES'!AK536,2)</f>
        <v/>
      </c>
      <c r="I536" s="36" t="str">
        <f>LEFT('DETALLE DE CONEXIONES'!AK536,3)</f>
        <v/>
      </c>
      <c r="J536" s="36" t="str">
        <f>LEFT('DETALLE DE CONEXIONES'!M536,3)</f>
        <v>0mi</v>
      </c>
      <c r="K536" s="36" t="str">
        <f>IF(LEN('DETALLE DE CONEXIONES'!M536)&lt;12,(RIGHT('DETALLE DE CONEXIONES'!M536,5)),(RIGHT('DETALLE DE CONEXIONES'!M536,6)))</f>
        <v>14seg.</v>
      </c>
      <c r="L536" s="36">
        <f>IF(C536="Saliente Local",(IFERROR((LIMPIA(J536,1)),0)),0)</f>
        <v>0</v>
      </c>
      <c r="M536" s="36">
        <f>IF(C536="Saliente Nacional",(IFERROR((LIMPIA(J536,1)),0)),0)</f>
        <v>0</v>
      </c>
      <c r="N536" s="36">
        <f>IF(C536="Saliente Internacional",(IFERROR((LIMPIA(J536,1)),0)),0)</f>
        <v>0</v>
      </c>
      <c r="O536" s="36">
        <f>IF(C536="Saliente Local",(IFERROR((LIMPIA(K536,1)),0)),0)</f>
        <v>14</v>
      </c>
      <c r="P536" s="36">
        <f>IF(C536="Saliente Nacional",(IFERROR((LIMPIA(K536,1)),0)),0)</f>
        <v>0</v>
      </c>
      <c r="Q536" s="36">
        <f>IF(C536="Saliente Internacional",(IFERROR((LIMPIA(K536,1)),0)),0)</f>
        <v>0</v>
      </c>
      <c r="R536" s="36">
        <f t="shared" si="25"/>
        <v>1</v>
      </c>
      <c r="S536" s="36">
        <f t="shared" si="26"/>
        <v>0</v>
      </c>
    </row>
    <row r="537" spans="1:19" x14ac:dyDescent="0.25">
      <c r="A537" s="101">
        <f>'DETALLE DE CONEXIONES'!P537</f>
        <v>0</v>
      </c>
      <c r="B537" s="36" t="str">
        <f>'DETALLE DE CONEXIONES'!I537</f>
        <v>SALIENTE</v>
      </c>
      <c r="C537" s="36" t="str">
        <f>'DETALLE DE CONEXIONES'!BB537</f>
        <v>Saliente Local</v>
      </c>
      <c r="D537" s="36" t="str">
        <f>'DETALLE DE CONEXIONES'!E537</f>
        <v>999XXX7896</v>
      </c>
      <c r="E537" s="36">
        <f t="shared" si="24"/>
        <v>10</v>
      </c>
      <c r="F537" s="36">
        <f>IFERROR(LIMPIA('DETALLE DE CONEXIONES'!N537,1),0)</f>
        <v>1</v>
      </c>
      <c r="G537" s="36" t="str">
        <f>LEFT('DETALLE DE CONEXIONES'!BE537,3)</f>
        <v>NOF</v>
      </c>
      <c r="H537" s="36" t="str">
        <f>RIGHT('DETALLE DE CONEXIONES'!AK537,2)</f>
        <v/>
      </c>
      <c r="I537" s="36" t="str">
        <f>LEFT('DETALLE DE CONEXIONES'!AK537,3)</f>
        <v/>
      </c>
      <c r="J537" s="36" t="str">
        <f>LEFT('DETALLE DE CONEXIONES'!M537,3)</f>
        <v>0mi</v>
      </c>
      <c r="K537" s="36" t="str">
        <f>IF(LEN('DETALLE DE CONEXIONES'!M537)&lt;12,(RIGHT('DETALLE DE CONEXIONES'!M537,5)),(RIGHT('DETALLE DE CONEXIONES'!M537,6)))</f>
        <v>13seg.</v>
      </c>
      <c r="L537" s="36">
        <f>IF(C537="Saliente Local",(IFERROR((LIMPIA(J537,1)),0)),0)</f>
        <v>0</v>
      </c>
      <c r="M537" s="36">
        <f>IF(C537="Saliente Nacional",(IFERROR((LIMPIA(J537,1)),0)),0)</f>
        <v>0</v>
      </c>
      <c r="N537" s="36">
        <f>IF(C537="Saliente Internacional",(IFERROR((LIMPIA(J537,1)),0)),0)</f>
        <v>0</v>
      </c>
      <c r="O537" s="36">
        <f>IF(C537="Saliente Local",(IFERROR((LIMPIA(K537,1)),0)),0)</f>
        <v>13</v>
      </c>
      <c r="P537" s="36">
        <f>IF(C537="Saliente Nacional",(IFERROR((LIMPIA(K537,1)),0)),0)</f>
        <v>0</v>
      </c>
      <c r="Q537" s="36">
        <f>IF(C537="Saliente Internacional",(IFERROR((LIMPIA(K537,1)),0)),0)</f>
        <v>0</v>
      </c>
      <c r="R537" s="36">
        <f t="shared" si="25"/>
        <v>1</v>
      </c>
      <c r="S537" s="36">
        <f t="shared" si="26"/>
        <v>0</v>
      </c>
    </row>
    <row r="538" spans="1:19" x14ac:dyDescent="0.25">
      <c r="A538" s="101">
        <f>'DETALLE DE CONEXIONES'!P538</f>
        <v>0</v>
      </c>
      <c r="B538" s="36" t="str">
        <f>'DETALLE DE CONEXIONES'!I538</f>
        <v>SALIENTE</v>
      </c>
      <c r="C538" s="36" t="str">
        <f>'DETALLE DE CONEXIONES'!BB538</f>
        <v>Saliente Local</v>
      </c>
      <c r="D538" s="36" t="str">
        <f>'DETALLE DE CONEXIONES'!E538</f>
        <v>999XXX7896</v>
      </c>
      <c r="E538" s="36">
        <f t="shared" si="24"/>
        <v>10</v>
      </c>
      <c r="F538" s="36">
        <f>IFERROR(LIMPIA('DETALLE DE CONEXIONES'!N538,1),0)</f>
        <v>1</v>
      </c>
      <c r="G538" s="36" t="str">
        <f>LEFT('DETALLE DE CONEXIONES'!BE538,3)</f>
        <v>NOF</v>
      </c>
      <c r="H538" s="36" t="str">
        <f>RIGHT('DETALLE DE CONEXIONES'!AK538,2)</f>
        <v/>
      </c>
      <c r="I538" s="36" t="str">
        <f>LEFT('DETALLE DE CONEXIONES'!AK538,3)</f>
        <v/>
      </c>
      <c r="J538" s="36" t="str">
        <f>LEFT('DETALLE DE CONEXIONES'!M538,3)</f>
        <v>0mi</v>
      </c>
      <c r="K538" s="36" t="str">
        <f>IF(LEN('DETALLE DE CONEXIONES'!M538)&lt;12,(RIGHT('DETALLE DE CONEXIONES'!M538,5)),(RIGHT('DETALLE DE CONEXIONES'!M538,6)))</f>
        <v>15seg.</v>
      </c>
      <c r="L538" s="36">
        <f>IF(C538="Saliente Local",(IFERROR((LIMPIA(J538,1)),0)),0)</f>
        <v>0</v>
      </c>
      <c r="M538" s="36">
        <f>IF(C538="Saliente Nacional",(IFERROR((LIMPIA(J538,1)),0)),0)</f>
        <v>0</v>
      </c>
      <c r="N538" s="36">
        <f>IF(C538="Saliente Internacional",(IFERROR((LIMPIA(J538,1)),0)),0)</f>
        <v>0</v>
      </c>
      <c r="O538" s="36">
        <f>IF(C538="Saliente Local",(IFERROR((LIMPIA(K538,1)),0)),0)</f>
        <v>15</v>
      </c>
      <c r="P538" s="36">
        <f>IF(C538="Saliente Nacional",(IFERROR((LIMPIA(K538,1)),0)),0)</f>
        <v>0</v>
      </c>
      <c r="Q538" s="36">
        <f>IF(C538="Saliente Internacional",(IFERROR((LIMPIA(K538,1)),0)),0)</f>
        <v>0</v>
      </c>
      <c r="R538" s="36">
        <f t="shared" si="25"/>
        <v>1</v>
      </c>
      <c r="S538" s="36">
        <f t="shared" si="26"/>
        <v>0</v>
      </c>
    </row>
    <row r="539" spans="1:19" x14ac:dyDescent="0.25">
      <c r="A539" s="101">
        <f>'DETALLE DE CONEXIONES'!P539</f>
        <v>0</v>
      </c>
      <c r="B539" s="36" t="str">
        <f>'DETALLE DE CONEXIONES'!I539</f>
        <v>SALIENTE</v>
      </c>
      <c r="C539" s="36" t="str">
        <f>'DETALLE DE CONEXIONES'!BB539</f>
        <v>Saliente Local</v>
      </c>
      <c r="D539" s="36" t="str">
        <f>'DETALLE DE CONEXIONES'!E539</f>
        <v>999XXX7896</v>
      </c>
      <c r="E539" s="36">
        <f t="shared" si="24"/>
        <v>10</v>
      </c>
      <c r="F539" s="36">
        <f>IFERROR(LIMPIA('DETALLE DE CONEXIONES'!N539,1),0)</f>
        <v>1</v>
      </c>
      <c r="G539" s="36" t="str">
        <f>LEFT('DETALLE DE CONEXIONES'!BE539,3)</f>
        <v>NOF</v>
      </c>
      <c r="H539" s="36" t="str">
        <f>RIGHT('DETALLE DE CONEXIONES'!AK539,2)</f>
        <v/>
      </c>
      <c r="I539" s="36" t="str">
        <f>LEFT('DETALLE DE CONEXIONES'!AK539,3)</f>
        <v/>
      </c>
      <c r="J539" s="36" t="str">
        <f>LEFT('DETALLE DE CONEXIONES'!M539,3)</f>
        <v>0mi</v>
      </c>
      <c r="K539" s="36" t="str">
        <f>IF(LEN('DETALLE DE CONEXIONES'!M539)&lt;12,(RIGHT('DETALLE DE CONEXIONES'!M539,5)),(RIGHT('DETALLE DE CONEXIONES'!M539,6)))</f>
        <v>14seg.</v>
      </c>
      <c r="L539" s="36">
        <f>IF(C539="Saliente Local",(IFERROR((LIMPIA(J539,1)),0)),0)</f>
        <v>0</v>
      </c>
      <c r="M539" s="36">
        <f>IF(C539="Saliente Nacional",(IFERROR((LIMPIA(J539,1)),0)),0)</f>
        <v>0</v>
      </c>
      <c r="N539" s="36">
        <f>IF(C539="Saliente Internacional",(IFERROR((LIMPIA(J539,1)),0)),0)</f>
        <v>0</v>
      </c>
      <c r="O539" s="36">
        <f>IF(C539="Saliente Local",(IFERROR((LIMPIA(K539,1)),0)),0)</f>
        <v>14</v>
      </c>
      <c r="P539" s="36">
        <f>IF(C539="Saliente Nacional",(IFERROR((LIMPIA(K539,1)),0)),0)</f>
        <v>0</v>
      </c>
      <c r="Q539" s="36">
        <f>IF(C539="Saliente Internacional",(IFERROR((LIMPIA(K539,1)),0)),0)</f>
        <v>0</v>
      </c>
      <c r="R539" s="36">
        <f t="shared" si="25"/>
        <v>1</v>
      </c>
      <c r="S539" s="36">
        <f t="shared" si="26"/>
        <v>0</v>
      </c>
    </row>
    <row r="540" spans="1:19" x14ac:dyDescent="0.25">
      <c r="A540" s="101">
        <f>'DETALLE DE CONEXIONES'!P540</f>
        <v>0</v>
      </c>
      <c r="B540" s="36" t="str">
        <f>'DETALLE DE CONEXIONES'!I540</f>
        <v>GPRS</v>
      </c>
      <c r="C540" s="36" t="str">
        <f>'DETALLE DE CONEXIONES'!BB540</f>
        <v>MENSAJERO</v>
      </c>
      <c r="D540" s="36" t="str">
        <f>'DETALLE DE CONEXIONES'!E540</f>
        <v>internet.itelcelXXXm-3G</v>
      </c>
      <c r="E540" s="36">
        <f t="shared" si="24"/>
        <v>23</v>
      </c>
      <c r="F540" s="36">
        <f>IFERROR(LIMPIA('DETALLE DE CONEXIONES'!N540,1),0)</f>
        <v>0</v>
      </c>
      <c r="G540" s="36" t="str">
        <f>LEFT('DETALLE DE CONEXIONES'!BE540,3)</f>
        <v/>
      </c>
      <c r="H540" s="36" t="str">
        <f>RIGHT('DETALLE DE CONEXIONES'!AK540,2)</f>
        <v>-1</v>
      </c>
      <c r="I540" s="36" t="str">
        <f>LEFT('DETALLE DE CONEXIONES'!AK540,3)</f>
        <v>MEN</v>
      </c>
      <c r="J540" s="36" t="str">
        <f>LEFT('DETALLE DE CONEXIONES'!M540,3)</f>
        <v>0mi</v>
      </c>
      <c r="K540" s="36" t="str">
        <f>IF(LEN('DETALLE DE CONEXIONES'!M540)&lt;12,(RIGHT('DETALLE DE CONEXIONES'!M540,5)),(RIGHT('DETALLE DE CONEXIONES'!M540,6)))</f>
        <v xml:space="preserve">min. </v>
      </c>
      <c r="L540" s="36">
        <f>IF(C540="Saliente Local",(IFERROR((LIMPIA(J540,1)),0)),0)</f>
        <v>0</v>
      </c>
      <c r="M540" s="36">
        <f>IF(C540="Saliente Nacional",(IFERROR((LIMPIA(J540,1)),0)),0)</f>
        <v>0</v>
      </c>
      <c r="N540" s="36">
        <f>IF(C540="Saliente Internacional",(IFERROR((LIMPIA(J540,1)),0)),0)</f>
        <v>0</v>
      </c>
      <c r="O540" s="36">
        <f>IF(C540="Saliente Local",(IFERROR((LIMPIA(K540,1)),0)),0)</f>
        <v>0</v>
      </c>
      <c r="P540" s="36">
        <f>IF(C540="Saliente Nacional",(IFERROR((LIMPIA(K540,1)),0)),0)</f>
        <v>0</v>
      </c>
      <c r="Q540" s="36">
        <f>IF(C540="Saliente Internacional",(IFERROR((LIMPIA(K540,1)),0)),0)</f>
        <v>0</v>
      </c>
      <c r="R540" s="36">
        <f t="shared" si="25"/>
        <v>0</v>
      </c>
      <c r="S540" s="36">
        <f t="shared" si="26"/>
        <v>0</v>
      </c>
    </row>
    <row r="541" spans="1:19" x14ac:dyDescent="0.25">
      <c r="A541" s="101">
        <f>'DETALLE DE CONEXIONES'!P541</f>
        <v>0</v>
      </c>
      <c r="B541" s="36" t="str">
        <f>'DETALLE DE CONEXIONES'!I541</f>
        <v>GPRS</v>
      </c>
      <c r="C541" s="36" t="str">
        <f>'DETALLE DE CONEXIONES'!BB541</f>
        <v>RS</v>
      </c>
      <c r="D541" s="36" t="str">
        <f>'DETALLE DE CONEXIONES'!E541</f>
        <v>internet.itelcelXXXm-3G</v>
      </c>
      <c r="E541" s="36">
        <f t="shared" si="24"/>
        <v>23</v>
      </c>
      <c r="F541" s="36">
        <f>IFERROR(LIMPIA('DETALLE DE CONEXIONES'!N541,1),0)</f>
        <v>0</v>
      </c>
      <c r="G541" s="36" t="str">
        <f>LEFT('DETALLE DE CONEXIONES'!BE541,3)</f>
        <v/>
      </c>
      <c r="H541" s="36" t="str">
        <f>RIGHT('DETALLE DE CONEXIONES'!AK541,2)</f>
        <v>-1</v>
      </c>
      <c r="I541" s="36" t="str">
        <f>LEFT('DETALLE DE CONEXIONES'!AK541,3)</f>
        <v>RS;</v>
      </c>
      <c r="J541" s="36" t="str">
        <f>LEFT('DETALLE DE CONEXIONES'!M541,3)</f>
        <v>0mi</v>
      </c>
      <c r="K541" s="36" t="str">
        <f>IF(LEN('DETALLE DE CONEXIONES'!M541)&lt;12,(RIGHT('DETALLE DE CONEXIONES'!M541,5)),(RIGHT('DETALLE DE CONEXIONES'!M541,6)))</f>
        <v xml:space="preserve">min. </v>
      </c>
      <c r="L541" s="36">
        <f>IF(C541="Saliente Local",(IFERROR((LIMPIA(J541,1)),0)),0)</f>
        <v>0</v>
      </c>
      <c r="M541" s="36">
        <f>IF(C541="Saliente Nacional",(IFERROR((LIMPIA(J541,1)),0)),0)</f>
        <v>0</v>
      </c>
      <c r="N541" s="36">
        <f>IF(C541="Saliente Internacional",(IFERROR((LIMPIA(J541,1)),0)),0)</f>
        <v>0</v>
      </c>
      <c r="O541" s="36">
        <f>IF(C541="Saliente Local",(IFERROR((LIMPIA(K541,1)),0)),0)</f>
        <v>0</v>
      </c>
      <c r="P541" s="36">
        <f>IF(C541="Saliente Nacional",(IFERROR((LIMPIA(K541,1)),0)),0)</f>
        <v>0</v>
      </c>
      <c r="Q541" s="36">
        <f>IF(C541="Saliente Internacional",(IFERROR((LIMPIA(K541,1)),0)),0)</f>
        <v>0</v>
      </c>
      <c r="R541" s="36">
        <f t="shared" si="25"/>
        <v>0</v>
      </c>
      <c r="S541" s="36">
        <f t="shared" si="26"/>
        <v>0</v>
      </c>
    </row>
    <row r="542" spans="1:19" x14ac:dyDescent="0.25">
      <c r="A542" s="101">
        <f>'DETALLE DE CONEXIONES'!P542</f>
        <v>0</v>
      </c>
      <c r="B542" s="36" t="str">
        <f>'DETALLE DE CONEXIONES'!I542</f>
        <v>GPRS</v>
      </c>
      <c r="C542" s="36" t="str">
        <f>'DETALLE DE CONEXIONES'!BB542</f>
        <v>MENSAJERO</v>
      </c>
      <c r="D542" s="36" t="str">
        <f>'DETALLE DE CONEXIONES'!E542</f>
        <v>internet.itelcel.coXXXGLTE</v>
      </c>
      <c r="E542" s="36">
        <f t="shared" si="24"/>
        <v>26</v>
      </c>
      <c r="F542" s="36">
        <f>IFERROR(LIMPIA('DETALLE DE CONEXIONES'!N542,1),0)</f>
        <v>0</v>
      </c>
      <c r="G542" s="36" t="str">
        <f>LEFT('DETALLE DE CONEXIONES'!BE542,3)</f>
        <v/>
      </c>
      <c r="H542" s="36" t="str">
        <f>RIGHT('DETALLE DE CONEXIONES'!AK542,2)</f>
        <v>-1</v>
      </c>
      <c r="I542" s="36" t="str">
        <f>LEFT('DETALLE DE CONEXIONES'!AK542,3)</f>
        <v>MEN</v>
      </c>
      <c r="J542" s="36" t="str">
        <f>LEFT('DETALLE DE CONEXIONES'!M542,3)</f>
        <v>0mi</v>
      </c>
      <c r="K542" s="36" t="str">
        <f>IF(LEN('DETALLE DE CONEXIONES'!M542)&lt;12,(RIGHT('DETALLE DE CONEXIONES'!M542,5)),(RIGHT('DETALLE DE CONEXIONES'!M542,6)))</f>
        <v xml:space="preserve">min. </v>
      </c>
      <c r="L542" s="36">
        <f>IF(C542="Saliente Local",(IFERROR((LIMPIA(J542,1)),0)),0)</f>
        <v>0</v>
      </c>
      <c r="M542" s="36">
        <f>IF(C542="Saliente Nacional",(IFERROR((LIMPIA(J542,1)),0)),0)</f>
        <v>0</v>
      </c>
      <c r="N542" s="36">
        <f>IF(C542="Saliente Internacional",(IFERROR((LIMPIA(J542,1)),0)),0)</f>
        <v>0</v>
      </c>
      <c r="O542" s="36">
        <f>IF(C542="Saliente Local",(IFERROR((LIMPIA(K542,1)),0)),0)</f>
        <v>0</v>
      </c>
      <c r="P542" s="36">
        <f>IF(C542="Saliente Nacional",(IFERROR((LIMPIA(K542,1)),0)),0)</f>
        <v>0</v>
      </c>
      <c r="Q542" s="36">
        <f>IF(C542="Saliente Internacional",(IFERROR((LIMPIA(K542,1)),0)),0)</f>
        <v>0</v>
      </c>
      <c r="R542" s="36">
        <f t="shared" si="25"/>
        <v>0</v>
      </c>
      <c r="S542" s="36">
        <f t="shared" si="26"/>
        <v>0</v>
      </c>
    </row>
    <row r="543" spans="1:19" x14ac:dyDescent="0.25">
      <c r="A543" s="101">
        <f>'DETALLE DE CONEXIONES'!P543</f>
        <v>0</v>
      </c>
      <c r="B543" s="36" t="str">
        <f>'DETALLE DE CONEXIONES'!I543</f>
        <v>GPRS</v>
      </c>
      <c r="C543" s="36" t="str">
        <f>'DETALLE DE CONEXIONES'!BB543</f>
        <v>RS</v>
      </c>
      <c r="D543" s="36" t="str">
        <f>'DETALLE DE CONEXIONES'!E543</f>
        <v>internet.itelcel.coXXXGLTE</v>
      </c>
      <c r="E543" s="36">
        <f t="shared" si="24"/>
        <v>26</v>
      </c>
      <c r="F543" s="36">
        <f>IFERROR(LIMPIA('DETALLE DE CONEXIONES'!N543,1),0)</f>
        <v>0</v>
      </c>
      <c r="G543" s="36" t="str">
        <f>LEFT('DETALLE DE CONEXIONES'!BE543,3)</f>
        <v/>
      </c>
      <c r="H543" s="36" t="str">
        <f>RIGHT('DETALLE DE CONEXIONES'!AK543,2)</f>
        <v>-1</v>
      </c>
      <c r="I543" s="36" t="str">
        <f>LEFT('DETALLE DE CONEXIONES'!AK543,3)</f>
        <v>RS;</v>
      </c>
      <c r="J543" s="36" t="str">
        <f>LEFT('DETALLE DE CONEXIONES'!M543,3)</f>
        <v>0mi</v>
      </c>
      <c r="K543" s="36" t="str">
        <f>IF(LEN('DETALLE DE CONEXIONES'!M543)&lt;12,(RIGHT('DETALLE DE CONEXIONES'!M543,5)),(RIGHT('DETALLE DE CONEXIONES'!M543,6)))</f>
        <v xml:space="preserve">min. </v>
      </c>
      <c r="L543" s="36">
        <f>IF(C543="Saliente Local",(IFERROR((LIMPIA(J543,1)),0)),0)</f>
        <v>0</v>
      </c>
      <c r="M543" s="36">
        <f>IF(C543="Saliente Nacional",(IFERROR((LIMPIA(J543,1)),0)),0)</f>
        <v>0</v>
      </c>
      <c r="N543" s="36">
        <f>IF(C543="Saliente Internacional",(IFERROR((LIMPIA(J543,1)),0)),0)</f>
        <v>0</v>
      </c>
      <c r="O543" s="36">
        <f>IF(C543="Saliente Local",(IFERROR((LIMPIA(K543,1)),0)),0)</f>
        <v>0</v>
      </c>
      <c r="P543" s="36">
        <f>IF(C543="Saliente Nacional",(IFERROR((LIMPIA(K543,1)),0)),0)</f>
        <v>0</v>
      </c>
      <c r="Q543" s="36">
        <f>IF(C543="Saliente Internacional",(IFERROR((LIMPIA(K543,1)),0)),0)</f>
        <v>0</v>
      </c>
      <c r="R543" s="36">
        <f t="shared" si="25"/>
        <v>0</v>
      </c>
      <c r="S543" s="36">
        <f t="shared" si="26"/>
        <v>0</v>
      </c>
    </row>
    <row r="544" spans="1:19" x14ac:dyDescent="0.25">
      <c r="A544" s="101">
        <f>'DETALLE DE CONEXIONES'!P544</f>
        <v>0</v>
      </c>
      <c r="B544" s="36" t="str">
        <f>'DETALLE DE CONEXIONES'!I544</f>
        <v>SALIENTE</v>
      </c>
      <c r="C544" s="36" t="str">
        <f>'DETALLE DE CONEXIONES'!BB544</f>
        <v>Saliente Local</v>
      </c>
      <c r="D544" s="36" t="str">
        <f>'DETALLE DE CONEXIONES'!E544</f>
        <v>999XXX5938</v>
      </c>
      <c r="E544" s="36">
        <f t="shared" si="24"/>
        <v>10</v>
      </c>
      <c r="F544" s="36">
        <f>IFERROR(LIMPIA('DETALLE DE CONEXIONES'!N544,1),0)</f>
        <v>3</v>
      </c>
      <c r="G544" s="36" t="str">
        <f>LEFT('DETALLE DE CONEXIONES'!BE544,3)</f>
        <v>NOF</v>
      </c>
      <c r="H544" s="36" t="str">
        <f>RIGHT('DETALLE DE CONEXIONES'!AK544,2)</f>
        <v/>
      </c>
      <c r="I544" s="36" t="str">
        <f>LEFT('DETALLE DE CONEXIONES'!AK544,3)</f>
        <v/>
      </c>
      <c r="J544" s="36" t="str">
        <f>LEFT('DETALLE DE CONEXIONES'!M544,3)</f>
        <v>2mi</v>
      </c>
      <c r="K544" s="36" t="str">
        <f>IF(LEN('DETALLE DE CONEXIONES'!M544)&lt;12,(RIGHT('DETALLE DE CONEXIONES'!M544,5)),(RIGHT('DETALLE DE CONEXIONES'!M544,6)))</f>
        <v>55seg.</v>
      </c>
      <c r="L544" s="36">
        <f>IF(C544="Saliente Local",(IFERROR((LIMPIA(J544,1)),0)),0)</f>
        <v>2</v>
      </c>
      <c r="M544" s="36">
        <f>IF(C544="Saliente Nacional",(IFERROR((LIMPIA(J544,1)),0)),0)</f>
        <v>0</v>
      </c>
      <c r="N544" s="36">
        <f>IF(C544="Saliente Internacional",(IFERROR((LIMPIA(J544,1)),0)),0)</f>
        <v>0</v>
      </c>
      <c r="O544" s="36">
        <f>IF(C544="Saliente Local",(IFERROR((LIMPIA(K544,1)),0)),0)</f>
        <v>55</v>
      </c>
      <c r="P544" s="36">
        <f>IF(C544="Saliente Nacional",(IFERROR((LIMPIA(K544,1)),0)),0)</f>
        <v>0</v>
      </c>
      <c r="Q544" s="36">
        <f>IF(C544="Saliente Internacional",(IFERROR((LIMPIA(K544,1)),0)),0)</f>
        <v>0</v>
      </c>
      <c r="R544" s="36">
        <f t="shared" si="25"/>
        <v>3</v>
      </c>
      <c r="S544" s="36">
        <f t="shared" si="26"/>
        <v>0</v>
      </c>
    </row>
    <row r="545" spans="1:19" x14ac:dyDescent="0.25">
      <c r="A545" s="101">
        <f>'DETALLE DE CONEXIONES'!P545</f>
        <v>0</v>
      </c>
      <c r="B545" s="36" t="str">
        <f>'DETALLE DE CONEXIONES'!I545</f>
        <v>TRANSFERENCIA</v>
      </c>
      <c r="C545" s="36" t="str">
        <f>'DETALLE DE CONEXIONES'!BB545</f>
        <v>Desvio Nacional</v>
      </c>
      <c r="D545" s="36" t="str">
        <f>'DETALLE DE CONEXIONES'!E545</f>
        <v>999XXX1600</v>
      </c>
      <c r="E545" s="36">
        <f t="shared" si="24"/>
        <v>10</v>
      </c>
      <c r="F545" s="36">
        <f>IFERROR(LIMPIA('DETALLE DE CONEXIONES'!N545,1),0)</f>
        <v>1</v>
      </c>
      <c r="G545" s="36" t="str">
        <f>LEFT('DETALLE DE CONEXIONES'!BE545,3)</f>
        <v>SIU</v>
      </c>
      <c r="H545" s="36" t="str">
        <f>RIGHT('DETALLE DE CONEXIONES'!AK545,2)</f>
        <v/>
      </c>
      <c r="I545" s="36" t="str">
        <f>LEFT('DETALLE DE CONEXIONES'!AK545,3)</f>
        <v/>
      </c>
      <c r="J545" s="36" t="str">
        <f>LEFT('DETALLE DE CONEXIONES'!M545,3)</f>
        <v>0mi</v>
      </c>
      <c r="K545" s="36" t="str">
        <f>IF(LEN('DETALLE DE CONEXIONES'!M545)&lt;12,(RIGHT('DETALLE DE CONEXIONES'!M545,5)),(RIGHT('DETALLE DE CONEXIONES'!M545,6)))</f>
        <v>4seg.</v>
      </c>
      <c r="L545" s="36">
        <f>IF(C545="Saliente Local",(IFERROR((LIMPIA(J545,1)),0)),0)</f>
        <v>0</v>
      </c>
      <c r="M545" s="36">
        <f>IF(C545="Saliente Nacional",(IFERROR((LIMPIA(J545,1)),0)),0)</f>
        <v>0</v>
      </c>
      <c r="N545" s="36">
        <f>IF(C545="Saliente Internacional",(IFERROR((LIMPIA(J545,1)),0)),0)</f>
        <v>0</v>
      </c>
      <c r="O545" s="36">
        <f>IF(C545="Saliente Local",(IFERROR((LIMPIA(K545,1)),0)),0)</f>
        <v>0</v>
      </c>
      <c r="P545" s="36">
        <f>IF(C545="Saliente Nacional",(IFERROR((LIMPIA(K545,1)),0)),0)</f>
        <v>0</v>
      </c>
      <c r="Q545" s="36">
        <f>IF(C545="Saliente Internacional",(IFERROR((LIMPIA(K545,1)),0)),0)</f>
        <v>0</v>
      </c>
      <c r="R545" s="36">
        <f t="shared" si="25"/>
        <v>0</v>
      </c>
      <c r="S545" s="36">
        <f t="shared" si="26"/>
        <v>0</v>
      </c>
    </row>
    <row r="546" spans="1:19" x14ac:dyDescent="0.25">
      <c r="A546" s="101">
        <f>'DETALLE DE CONEXIONES'!P546</f>
        <v>0</v>
      </c>
      <c r="B546" s="36" t="str">
        <f>'DETALLE DE CONEXIONES'!I546</f>
        <v>TRANSFERENCIA</v>
      </c>
      <c r="C546" s="36" t="str">
        <f>'DETALLE DE CONEXIONES'!BB546</f>
        <v>Desvio Nacional</v>
      </c>
      <c r="D546" s="36" t="str">
        <f>'DETALLE DE CONEXIONES'!E546</f>
        <v>999XXX1600</v>
      </c>
      <c r="E546" s="36">
        <f t="shared" si="24"/>
        <v>10</v>
      </c>
      <c r="F546" s="36">
        <f>IFERROR(LIMPIA('DETALLE DE CONEXIONES'!N546,1),0)</f>
        <v>1</v>
      </c>
      <c r="G546" s="36" t="str">
        <f>LEFT('DETALLE DE CONEXIONES'!BE546,3)</f>
        <v>SIU</v>
      </c>
      <c r="H546" s="36" t="str">
        <f>RIGHT('DETALLE DE CONEXIONES'!AK546,2)</f>
        <v/>
      </c>
      <c r="I546" s="36" t="str">
        <f>LEFT('DETALLE DE CONEXIONES'!AK546,3)</f>
        <v/>
      </c>
      <c r="J546" s="36" t="str">
        <f>LEFT('DETALLE DE CONEXIONES'!M546,3)</f>
        <v>0mi</v>
      </c>
      <c r="K546" s="36" t="str">
        <f>IF(LEN('DETALLE DE CONEXIONES'!M546)&lt;12,(RIGHT('DETALLE DE CONEXIONES'!M546,5)),(RIGHT('DETALLE DE CONEXIONES'!M546,6)))</f>
        <v>4seg.</v>
      </c>
      <c r="L546" s="36">
        <f>IF(C546="Saliente Local",(IFERROR((LIMPIA(J546,1)),0)),0)</f>
        <v>0</v>
      </c>
      <c r="M546" s="36">
        <f>IF(C546="Saliente Nacional",(IFERROR((LIMPIA(J546,1)),0)),0)</f>
        <v>0</v>
      </c>
      <c r="N546" s="36">
        <f>IF(C546="Saliente Internacional",(IFERROR((LIMPIA(J546,1)),0)),0)</f>
        <v>0</v>
      </c>
      <c r="O546" s="36">
        <f>IF(C546="Saliente Local",(IFERROR((LIMPIA(K546,1)),0)),0)</f>
        <v>0</v>
      </c>
      <c r="P546" s="36">
        <f>IF(C546="Saliente Nacional",(IFERROR((LIMPIA(K546,1)),0)),0)</f>
        <v>0</v>
      </c>
      <c r="Q546" s="36">
        <f>IF(C546="Saliente Internacional",(IFERROR((LIMPIA(K546,1)),0)),0)</f>
        <v>0</v>
      </c>
      <c r="R546" s="36">
        <f t="shared" si="25"/>
        <v>0</v>
      </c>
      <c r="S546" s="36">
        <f t="shared" si="26"/>
        <v>0</v>
      </c>
    </row>
    <row r="547" spans="1:19" x14ac:dyDescent="0.25">
      <c r="A547" s="101">
        <f>'DETALLE DE CONEXIONES'!P547</f>
        <v>0</v>
      </c>
      <c r="B547" s="36" t="str">
        <f>'DETALLE DE CONEXIONES'!I547</f>
        <v>GPRS</v>
      </c>
      <c r="C547" s="36" t="str">
        <f>'DETALLE DE CONEXIONES'!BB547</f>
        <v>MENSAJERO</v>
      </c>
      <c r="D547" s="36" t="str">
        <f>'DETALLE DE CONEXIONES'!E547</f>
        <v>internet.itelcel.coXXXGLTE</v>
      </c>
      <c r="E547" s="36">
        <f t="shared" si="24"/>
        <v>26</v>
      </c>
      <c r="F547" s="36">
        <f>IFERROR(LIMPIA('DETALLE DE CONEXIONES'!N547,1),0)</f>
        <v>0</v>
      </c>
      <c r="G547" s="36" t="str">
        <f>LEFT('DETALLE DE CONEXIONES'!BE547,3)</f>
        <v/>
      </c>
      <c r="H547" s="36" t="str">
        <f>RIGHT('DETALLE DE CONEXIONES'!AK547,2)</f>
        <v>-1</v>
      </c>
      <c r="I547" s="36" t="str">
        <f>LEFT('DETALLE DE CONEXIONES'!AK547,3)</f>
        <v>MEN</v>
      </c>
      <c r="J547" s="36" t="str">
        <f>LEFT('DETALLE DE CONEXIONES'!M547,3)</f>
        <v>0mi</v>
      </c>
      <c r="K547" s="36" t="str">
        <f>IF(LEN('DETALLE DE CONEXIONES'!M547)&lt;12,(RIGHT('DETALLE DE CONEXIONES'!M547,5)),(RIGHT('DETALLE DE CONEXIONES'!M547,6)))</f>
        <v xml:space="preserve">min. </v>
      </c>
      <c r="L547" s="36">
        <f>IF(C547="Saliente Local",(IFERROR((LIMPIA(J547,1)),0)),0)</f>
        <v>0</v>
      </c>
      <c r="M547" s="36">
        <f>IF(C547="Saliente Nacional",(IFERROR((LIMPIA(J547,1)),0)),0)</f>
        <v>0</v>
      </c>
      <c r="N547" s="36">
        <f>IF(C547="Saliente Internacional",(IFERROR((LIMPIA(J547,1)),0)),0)</f>
        <v>0</v>
      </c>
      <c r="O547" s="36">
        <f>IF(C547="Saliente Local",(IFERROR((LIMPIA(K547,1)),0)),0)</f>
        <v>0</v>
      </c>
      <c r="P547" s="36">
        <f>IF(C547="Saliente Nacional",(IFERROR((LIMPIA(K547,1)),0)),0)</f>
        <v>0</v>
      </c>
      <c r="Q547" s="36">
        <f>IF(C547="Saliente Internacional",(IFERROR((LIMPIA(K547,1)),0)),0)</f>
        <v>0</v>
      </c>
      <c r="R547" s="36">
        <f t="shared" si="25"/>
        <v>0</v>
      </c>
      <c r="S547" s="36">
        <f t="shared" si="26"/>
        <v>0</v>
      </c>
    </row>
    <row r="548" spans="1:19" x14ac:dyDescent="0.25">
      <c r="A548" s="101">
        <f>'DETALLE DE CONEXIONES'!P548</f>
        <v>0</v>
      </c>
      <c r="B548" s="36" t="str">
        <f>'DETALLE DE CONEXIONES'!I548</f>
        <v>GPRS</v>
      </c>
      <c r="C548" s="36" t="str">
        <f>'DETALLE DE CONEXIONES'!BB548</f>
        <v>RS</v>
      </c>
      <c r="D548" s="36" t="str">
        <f>'DETALLE DE CONEXIONES'!E548</f>
        <v>internet.itelcel.coXXXGLTE</v>
      </c>
      <c r="E548" s="36">
        <f t="shared" si="24"/>
        <v>26</v>
      </c>
      <c r="F548" s="36">
        <f>IFERROR(LIMPIA('DETALLE DE CONEXIONES'!N548,1),0)</f>
        <v>0</v>
      </c>
      <c r="G548" s="36" t="str">
        <f>LEFT('DETALLE DE CONEXIONES'!BE548,3)</f>
        <v/>
      </c>
      <c r="H548" s="36" t="str">
        <f>RIGHT('DETALLE DE CONEXIONES'!AK548,2)</f>
        <v>-1</v>
      </c>
      <c r="I548" s="36" t="str">
        <f>LEFT('DETALLE DE CONEXIONES'!AK548,3)</f>
        <v>RS;</v>
      </c>
      <c r="J548" s="36" t="str">
        <f>LEFT('DETALLE DE CONEXIONES'!M548,3)</f>
        <v>0mi</v>
      </c>
      <c r="K548" s="36" t="str">
        <f>IF(LEN('DETALLE DE CONEXIONES'!M548)&lt;12,(RIGHT('DETALLE DE CONEXIONES'!M548,5)),(RIGHT('DETALLE DE CONEXIONES'!M548,6)))</f>
        <v xml:space="preserve">min. </v>
      </c>
      <c r="L548" s="36">
        <f>IF(C548="Saliente Local",(IFERROR((LIMPIA(J548,1)),0)),0)</f>
        <v>0</v>
      </c>
      <c r="M548" s="36">
        <f>IF(C548="Saliente Nacional",(IFERROR((LIMPIA(J548,1)),0)),0)</f>
        <v>0</v>
      </c>
      <c r="N548" s="36">
        <f>IF(C548="Saliente Internacional",(IFERROR((LIMPIA(J548,1)),0)),0)</f>
        <v>0</v>
      </c>
      <c r="O548" s="36">
        <f>IF(C548="Saliente Local",(IFERROR((LIMPIA(K548,1)),0)),0)</f>
        <v>0</v>
      </c>
      <c r="P548" s="36">
        <f>IF(C548="Saliente Nacional",(IFERROR((LIMPIA(K548,1)),0)),0)</f>
        <v>0</v>
      </c>
      <c r="Q548" s="36">
        <f>IF(C548="Saliente Internacional",(IFERROR((LIMPIA(K548,1)),0)),0)</f>
        <v>0</v>
      </c>
      <c r="R548" s="36">
        <f t="shared" si="25"/>
        <v>0</v>
      </c>
      <c r="S548" s="36">
        <f t="shared" si="26"/>
        <v>0</v>
      </c>
    </row>
    <row r="549" spans="1:19" x14ac:dyDescent="0.25">
      <c r="A549" s="101">
        <f>'DETALLE DE CONEXIONES'!P549</f>
        <v>0</v>
      </c>
      <c r="B549" s="36" t="str">
        <f>'DETALLE DE CONEXIONES'!I549</f>
        <v>SALIENTE</v>
      </c>
      <c r="C549" s="36" t="str">
        <f>'DETALLE DE CONEXIONES'!BB549</f>
        <v>Saliente Local</v>
      </c>
      <c r="D549" s="36" t="str">
        <f>'DETALLE DE CONEXIONES'!E549</f>
        <v>999XXX8450</v>
      </c>
      <c r="E549" s="36">
        <f t="shared" si="24"/>
        <v>10</v>
      </c>
      <c r="F549" s="36">
        <f>IFERROR(LIMPIA('DETALLE DE CONEXIONES'!N549,1),0)</f>
        <v>1</v>
      </c>
      <c r="G549" s="36" t="str">
        <f>LEFT('DETALLE DE CONEXIONES'!BE549,3)</f>
        <v>NOF</v>
      </c>
      <c r="H549" s="36" t="str">
        <f>RIGHT('DETALLE DE CONEXIONES'!AK549,2)</f>
        <v/>
      </c>
      <c r="I549" s="36" t="str">
        <f>LEFT('DETALLE DE CONEXIONES'!AK549,3)</f>
        <v/>
      </c>
      <c r="J549" s="36" t="str">
        <f>LEFT('DETALLE DE CONEXIONES'!M549,3)</f>
        <v>0mi</v>
      </c>
      <c r="K549" s="36" t="str">
        <f>IF(LEN('DETALLE DE CONEXIONES'!M549)&lt;12,(RIGHT('DETALLE DE CONEXIONES'!M549,5)),(RIGHT('DETALLE DE CONEXIONES'!M549,6)))</f>
        <v>45seg.</v>
      </c>
      <c r="L549" s="36">
        <f>IF(C549="Saliente Local",(IFERROR((LIMPIA(J549,1)),0)),0)</f>
        <v>0</v>
      </c>
      <c r="M549" s="36">
        <f>IF(C549="Saliente Nacional",(IFERROR((LIMPIA(J549,1)),0)),0)</f>
        <v>0</v>
      </c>
      <c r="N549" s="36">
        <f>IF(C549="Saliente Internacional",(IFERROR((LIMPIA(J549,1)),0)),0)</f>
        <v>0</v>
      </c>
      <c r="O549" s="36">
        <f>IF(C549="Saliente Local",(IFERROR((LIMPIA(K549,1)),0)),0)</f>
        <v>45</v>
      </c>
      <c r="P549" s="36">
        <f>IF(C549="Saliente Nacional",(IFERROR((LIMPIA(K549,1)),0)),0)</f>
        <v>0</v>
      </c>
      <c r="Q549" s="36">
        <f>IF(C549="Saliente Internacional",(IFERROR((LIMPIA(K549,1)),0)),0)</f>
        <v>0</v>
      </c>
      <c r="R549" s="36">
        <f t="shared" si="25"/>
        <v>1</v>
      </c>
      <c r="S549" s="36">
        <f t="shared" si="26"/>
        <v>0</v>
      </c>
    </row>
    <row r="550" spans="1:19" x14ac:dyDescent="0.25">
      <c r="A550" s="101">
        <f>'DETALLE DE CONEXIONES'!P550</f>
        <v>0</v>
      </c>
      <c r="B550" s="36" t="str">
        <f>'DETALLE DE CONEXIONES'!I550</f>
        <v>SALIENTE</v>
      </c>
      <c r="C550" s="36" t="str">
        <f>'DETALLE DE CONEXIONES'!BB550</f>
        <v>Saliente Local</v>
      </c>
      <c r="D550" s="36" t="str">
        <f>'DETALLE DE CONEXIONES'!E550</f>
        <v>999XXX8450</v>
      </c>
      <c r="E550" s="36">
        <f t="shared" si="24"/>
        <v>10</v>
      </c>
      <c r="F550" s="36">
        <f>IFERROR(LIMPIA('DETALLE DE CONEXIONES'!N550,1),0)</f>
        <v>1</v>
      </c>
      <c r="G550" s="36" t="str">
        <f>LEFT('DETALLE DE CONEXIONES'!BE550,3)</f>
        <v>NOF</v>
      </c>
      <c r="H550" s="36" t="str">
        <f>RIGHT('DETALLE DE CONEXIONES'!AK550,2)</f>
        <v/>
      </c>
      <c r="I550" s="36" t="str">
        <f>LEFT('DETALLE DE CONEXIONES'!AK550,3)</f>
        <v/>
      </c>
      <c r="J550" s="36" t="str">
        <f>LEFT('DETALLE DE CONEXIONES'!M550,3)</f>
        <v>0mi</v>
      </c>
      <c r="K550" s="36" t="str">
        <f>IF(LEN('DETALLE DE CONEXIONES'!M550)&lt;12,(RIGHT('DETALLE DE CONEXIONES'!M550,5)),(RIGHT('DETALLE DE CONEXIONES'!M550,6)))</f>
        <v>55seg.</v>
      </c>
      <c r="L550" s="36">
        <f>IF(C550="Saliente Local",(IFERROR((LIMPIA(J550,1)),0)),0)</f>
        <v>0</v>
      </c>
      <c r="M550" s="36">
        <f>IF(C550="Saliente Nacional",(IFERROR((LIMPIA(J550,1)),0)),0)</f>
        <v>0</v>
      </c>
      <c r="N550" s="36">
        <f>IF(C550="Saliente Internacional",(IFERROR((LIMPIA(J550,1)),0)),0)</f>
        <v>0</v>
      </c>
      <c r="O550" s="36">
        <f>IF(C550="Saliente Local",(IFERROR((LIMPIA(K550,1)),0)),0)</f>
        <v>55</v>
      </c>
      <c r="P550" s="36">
        <f>IF(C550="Saliente Nacional",(IFERROR((LIMPIA(K550,1)),0)),0)</f>
        <v>0</v>
      </c>
      <c r="Q550" s="36">
        <f>IF(C550="Saliente Internacional",(IFERROR((LIMPIA(K550,1)),0)),0)</f>
        <v>0</v>
      </c>
      <c r="R550" s="36">
        <f t="shared" si="25"/>
        <v>1</v>
      </c>
      <c r="S550" s="36">
        <f t="shared" si="26"/>
        <v>0</v>
      </c>
    </row>
    <row r="551" spans="1:19" x14ac:dyDescent="0.25">
      <c r="A551" s="101">
        <f>'DETALLE DE CONEXIONES'!P551</f>
        <v>0</v>
      </c>
      <c r="B551" s="36" t="str">
        <f>'DETALLE DE CONEXIONES'!I551</f>
        <v>SALIENTE</v>
      </c>
      <c r="C551" s="36" t="str">
        <f>'DETALLE DE CONEXIONES'!BB551</f>
        <v>Saliente Local</v>
      </c>
      <c r="D551" s="36" t="str">
        <f>'DETALLE DE CONEXIONES'!E551</f>
        <v>999XXX8450</v>
      </c>
      <c r="E551" s="36">
        <f t="shared" si="24"/>
        <v>10</v>
      </c>
      <c r="F551" s="36">
        <f>IFERROR(LIMPIA('DETALLE DE CONEXIONES'!N551,1),0)</f>
        <v>2</v>
      </c>
      <c r="G551" s="36" t="str">
        <f>LEFT('DETALLE DE CONEXIONES'!BE551,3)</f>
        <v>NOF</v>
      </c>
      <c r="H551" s="36" t="str">
        <f>RIGHT('DETALLE DE CONEXIONES'!AK551,2)</f>
        <v/>
      </c>
      <c r="I551" s="36" t="str">
        <f>LEFT('DETALLE DE CONEXIONES'!AK551,3)</f>
        <v/>
      </c>
      <c r="J551" s="36" t="str">
        <f>LEFT('DETALLE DE CONEXIONES'!M551,3)</f>
        <v>1mi</v>
      </c>
      <c r="K551" s="36" t="str">
        <f>IF(LEN('DETALLE DE CONEXIONES'!M551)&lt;12,(RIGHT('DETALLE DE CONEXIONES'!M551,5)),(RIGHT('DETALLE DE CONEXIONES'!M551,6)))</f>
        <v>30seg.</v>
      </c>
      <c r="L551" s="36">
        <f>IF(C551="Saliente Local",(IFERROR((LIMPIA(J551,1)),0)),0)</f>
        <v>1</v>
      </c>
      <c r="M551" s="36">
        <f>IF(C551="Saliente Nacional",(IFERROR((LIMPIA(J551,1)),0)),0)</f>
        <v>0</v>
      </c>
      <c r="N551" s="36">
        <f>IF(C551="Saliente Internacional",(IFERROR((LIMPIA(J551,1)),0)),0)</f>
        <v>0</v>
      </c>
      <c r="O551" s="36">
        <f>IF(C551="Saliente Local",(IFERROR((LIMPIA(K551,1)),0)),0)</f>
        <v>30</v>
      </c>
      <c r="P551" s="36">
        <f>IF(C551="Saliente Nacional",(IFERROR((LIMPIA(K551,1)),0)),0)</f>
        <v>0</v>
      </c>
      <c r="Q551" s="36">
        <f>IF(C551="Saliente Internacional",(IFERROR((LIMPIA(K551,1)),0)),0)</f>
        <v>0</v>
      </c>
      <c r="R551" s="36">
        <f t="shared" si="25"/>
        <v>2</v>
      </c>
      <c r="S551" s="36">
        <f t="shared" si="26"/>
        <v>0</v>
      </c>
    </row>
    <row r="552" spans="1:19" x14ac:dyDescent="0.25">
      <c r="A552" s="101">
        <f>'DETALLE DE CONEXIONES'!P552</f>
        <v>0</v>
      </c>
      <c r="B552" s="36" t="str">
        <f>'DETALLE DE CONEXIONES'!I552</f>
        <v>SALIENTE</v>
      </c>
      <c r="C552" s="36" t="str">
        <f>'DETALLE DE CONEXIONES'!BB552</f>
        <v>Saliente Local</v>
      </c>
      <c r="D552" s="36" t="str">
        <f>'DETALLE DE CONEXIONES'!E552</f>
        <v>999XXX7514</v>
      </c>
      <c r="E552" s="36">
        <f t="shared" si="24"/>
        <v>10</v>
      </c>
      <c r="F552" s="36">
        <f>IFERROR(LIMPIA('DETALLE DE CONEXIONES'!N552,1),0)</f>
        <v>1</v>
      </c>
      <c r="G552" s="36" t="str">
        <f>LEFT('DETALLE DE CONEXIONES'!BE552,3)</f>
        <v>NOF</v>
      </c>
      <c r="H552" s="36" t="str">
        <f>RIGHT('DETALLE DE CONEXIONES'!AK552,2)</f>
        <v/>
      </c>
      <c r="I552" s="36" t="str">
        <f>LEFT('DETALLE DE CONEXIONES'!AK552,3)</f>
        <v/>
      </c>
      <c r="J552" s="36" t="str">
        <f>LEFT('DETALLE DE CONEXIONES'!M552,3)</f>
        <v>0mi</v>
      </c>
      <c r="K552" s="36" t="str">
        <f>IF(LEN('DETALLE DE CONEXIONES'!M552)&lt;12,(RIGHT('DETALLE DE CONEXIONES'!M552,5)),(RIGHT('DETALLE DE CONEXIONES'!M552,6)))</f>
        <v>54seg.</v>
      </c>
      <c r="L552" s="36">
        <f>IF(C552="Saliente Local",(IFERROR((LIMPIA(J552,1)),0)),0)</f>
        <v>0</v>
      </c>
      <c r="M552" s="36">
        <f>IF(C552="Saliente Nacional",(IFERROR((LIMPIA(J552,1)),0)),0)</f>
        <v>0</v>
      </c>
      <c r="N552" s="36">
        <f>IF(C552="Saliente Internacional",(IFERROR((LIMPIA(J552,1)),0)),0)</f>
        <v>0</v>
      </c>
      <c r="O552" s="36">
        <f>IF(C552="Saliente Local",(IFERROR((LIMPIA(K552,1)),0)),0)</f>
        <v>54</v>
      </c>
      <c r="P552" s="36">
        <f>IF(C552="Saliente Nacional",(IFERROR((LIMPIA(K552,1)),0)),0)</f>
        <v>0</v>
      </c>
      <c r="Q552" s="36">
        <f>IF(C552="Saliente Internacional",(IFERROR((LIMPIA(K552,1)),0)),0)</f>
        <v>0</v>
      </c>
      <c r="R552" s="36">
        <f t="shared" si="25"/>
        <v>1</v>
      </c>
      <c r="S552" s="36">
        <f t="shared" si="26"/>
        <v>0</v>
      </c>
    </row>
    <row r="553" spans="1:19" x14ac:dyDescent="0.25">
      <c r="A553" s="101">
        <f>'DETALLE DE CONEXIONES'!P553</f>
        <v>0</v>
      </c>
      <c r="B553" s="36" t="str">
        <f>'DETALLE DE CONEXIONES'!I553</f>
        <v>TRANSFERENCIA</v>
      </c>
      <c r="C553" s="36" t="str">
        <f>'DETALLE DE CONEXIONES'!BB553</f>
        <v>Desvio Nacional</v>
      </c>
      <c r="D553" s="36" t="str">
        <f>'DETALLE DE CONEXIONES'!E553</f>
        <v>999XXX1600</v>
      </c>
      <c r="E553" s="36">
        <f t="shared" si="24"/>
        <v>10</v>
      </c>
      <c r="F553" s="36">
        <f>IFERROR(LIMPIA('DETALLE DE CONEXIONES'!N553,1),0)</f>
        <v>1</v>
      </c>
      <c r="G553" s="36" t="str">
        <f>LEFT('DETALLE DE CONEXIONES'!BE553,3)</f>
        <v>SIU</v>
      </c>
      <c r="H553" s="36" t="str">
        <f>RIGHT('DETALLE DE CONEXIONES'!AK553,2)</f>
        <v/>
      </c>
      <c r="I553" s="36" t="str">
        <f>LEFT('DETALLE DE CONEXIONES'!AK553,3)</f>
        <v/>
      </c>
      <c r="J553" s="36" t="str">
        <f>LEFT('DETALLE DE CONEXIONES'!M553,3)</f>
        <v>0mi</v>
      </c>
      <c r="K553" s="36" t="str">
        <f>IF(LEN('DETALLE DE CONEXIONES'!M553)&lt;12,(RIGHT('DETALLE DE CONEXIONES'!M553,5)),(RIGHT('DETALLE DE CONEXIONES'!M553,6)))</f>
        <v>3seg.</v>
      </c>
      <c r="L553" s="36">
        <f>IF(C553="Saliente Local",(IFERROR((LIMPIA(J553,1)),0)),0)</f>
        <v>0</v>
      </c>
      <c r="M553" s="36">
        <f>IF(C553="Saliente Nacional",(IFERROR((LIMPIA(J553,1)),0)),0)</f>
        <v>0</v>
      </c>
      <c r="N553" s="36">
        <f>IF(C553="Saliente Internacional",(IFERROR((LIMPIA(J553,1)),0)),0)</f>
        <v>0</v>
      </c>
      <c r="O553" s="36">
        <f>IF(C553="Saliente Local",(IFERROR((LIMPIA(K553,1)),0)),0)</f>
        <v>0</v>
      </c>
      <c r="P553" s="36">
        <f>IF(C553="Saliente Nacional",(IFERROR((LIMPIA(K553,1)),0)),0)</f>
        <v>0</v>
      </c>
      <c r="Q553" s="36">
        <f>IF(C553="Saliente Internacional",(IFERROR((LIMPIA(K553,1)),0)),0)</f>
        <v>0</v>
      </c>
      <c r="R553" s="36">
        <f t="shared" si="25"/>
        <v>0</v>
      </c>
      <c r="S553" s="36">
        <f t="shared" si="26"/>
        <v>0</v>
      </c>
    </row>
    <row r="554" spans="1:19" x14ac:dyDescent="0.25">
      <c r="A554" s="101">
        <f>'DETALLE DE CONEXIONES'!P554</f>
        <v>0</v>
      </c>
      <c r="B554" s="36" t="str">
        <f>'DETALLE DE CONEXIONES'!I554</f>
        <v>SALIENTE</v>
      </c>
      <c r="C554" s="36" t="str">
        <f>'DETALLE DE CONEXIONES'!BB554</f>
        <v>Saliente Local</v>
      </c>
      <c r="D554" s="36" t="str">
        <f>'DETALLE DE CONEXIONES'!E554</f>
        <v>999XXX9203</v>
      </c>
      <c r="E554" s="36">
        <f t="shared" si="24"/>
        <v>10</v>
      </c>
      <c r="F554" s="36">
        <f>IFERROR(LIMPIA('DETALLE DE CONEXIONES'!N554,1),0)</f>
        <v>1</v>
      </c>
      <c r="G554" s="36" t="str">
        <f>LEFT('DETALLE DE CONEXIONES'!BE554,3)</f>
        <v>NOF</v>
      </c>
      <c r="H554" s="36" t="str">
        <f>RIGHT('DETALLE DE CONEXIONES'!AK554,2)</f>
        <v/>
      </c>
      <c r="I554" s="36" t="str">
        <f>LEFT('DETALLE DE CONEXIONES'!AK554,3)</f>
        <v/>
      </c>
      <c r="J554" s="36" t="str">
        <f>LEFT('DETALLE DE CONEXIONES'!M554,3)</f>
        <v>0mi</v>
      </c>
      <c r="K554" s="36" t="str">
        <f>IF(LEN('DETALLE DE CONEXIONES'!M554)&lt;12,(RIGHT('DETALLE DE CONEXIONES'!M554,5)),(RIGHT('DETALLE DE CONEXIONES'!M554,6)))</f>
        <v>55seg.</v>
      </c>
      <c r="L554" s="36">
        <f>IF(C554="Saliente Local",(IFERROR((LIMPIA(J554,1)),0)),0)</f>
        <v>0</v>
      </c>
      <c r="M554" s="36">
        <f>IF(C554="Saliente Nacional",(IFERROR((LIMPIA(J554,1)),0)),0)</f>
        <v>0</v>
      </c>
      <c r="N554" s="36">
        <f>IF(C554="Saliente Internacional",(IFERROR((LIMPIA(J554,1)),0)),0)</f>
        <v>0</v>
      </c>
      <c r="O554" s="36">
        <f>IF(C554="Saliente Local",(IFERROR((LIMPIA(K554,1)),0)),0)</f>
        <v>55</v>
      </c>
      <c r="P554" s="36">
        <f>IF(C554="Saliente Nacional",(IFERROR((LIMPIA(K554,1)),0)),0)</f>
        <v>0</v>
      </c>
      <c r="Q554" s="36">
        <f>IF(C554="Saliente Internacional",(IFERROR((LIMPIA(K554,1)),0)),0)</f>
        <v>0</v>
      </c>
      <c r="R554" s="36">
        <f t="shared" si="25"/>
        <v>1</v>
      </c>
      <c r="S554" s="36">
        <f t="shared" si="26"/>
        <v>0</v>
      </c>
    </row>
    <row r="555" spans="1:19" x14ac:dyDescent="0.25">
      <c r="A555" s="101">
        <f>'DETALLE DE CONEXIONES'!P555</f>
        <v>0</v>
      </c>
      <c r="B555" s="36" t="str">
        <f>'DETALLE DE CONEXIONES'!I555</f>
        <v>GPRS</v>
      </c>
      <c r="C555" s="36" t="str">
        <f>'DETALLE DE CONEXIONES'!BB555</f>
        <v>MENSAJERO</v>
      </c>
      <c r="D555" s="36" t="str">
        <f>'DETALLE DE CONEXIONES'!E555</f>
        <v>internet.itelcel.coXXXGLTE</v>
      </c>
      <c r="E555" s="36">
        <f t="shared" si="24"/>
        <v>26</v>
      </c>
      <c r="F555" s="36">
        <f>IFERROR(LIMPIA('DETALLE DE CONEXIONES'!N555,1),0)</f>
        <v>0</v>
      </c>
      <c r="G555" s="36" t="str">
        <f>LEFT('DETALLE DE CONEXIONES'!BE555,3)</f>
        <v/>
      </c>
      <c r="H555" s="36" t="str">
        <f>RIGHT('DETALLE DE CONEXIONES'!AK555,2)</f>
        <v>-1</v>
      </c>
      <c r="I555" s="36" t="str">
        <f>LEFT('DETALLE DE CONEXIONES'!AK555,3)</f>
        <v>MEN</v>
      </c>
      <c r="J555" s="36" t="str">
        <f>LEFT('DETALLE DE CONEXIONES'!M555,3)</f>
        <v>0mi</v>
      </c>
      <c r="K555" s="36" t="str">
        <f>IF(LEN('DETALLE DE CONEXIONES'!M555)&lt;12,(RIGHT('DETALLE DE CONEXIONES'!M555,5)),(RIGHT('DETALLE DE CONEXIONES'!M555,6)))</f>
        <v xml:space="preserve">min. </v>
      </c>
      <c r="L555" s="36">
        <f>IF(C555="Saliente Local",(IFERROR((LIMPIA(J555,1)),0)),0)</f>
        <v>0</v>
      </c>
      <c r="M555" s="36">
        <f>IF(C555="Saliente Nacional",(IFERROR((LIMPIA(J555,1)),0)),0)</f>
        <v>0</v>
      </c>
      <c r="N555" s="36">
        <f>IF(C555="Saliente Internacional",(IFERROR((LIMPIA(J555,1)),0)),0)</f>
        <v>0</v>
      </c>
      <c r="O555" s="36">
        <f>IF(C555="Saliente Local",(IFERROR((LIMPIA(K555,1)),0)),0)</f>
        <v>0</v>
      </c>
      <c r="P555" s="36">
        <f>IF(C555="Saliente Nacional",(IFERROR((LIMPIA(K555,1)),0)),0)</f>
        <v>0</v>
      </c>
      <c r="Q555" s="36">
        <f>IF(C555="Saliente Internacional",(IFERROR((LIMPIA(K555,1)),0)),0)</f>
        <v>0</v>
      </c>
      <c r="R555" s="36">
        <f t="shared" si="25"/>
        <v>0</v>
      </c>
      <c r="S555" s="36">
        <f t="shared" si="26"/>
        <v>0</v>
      </c>
    </row>
    <row r="556" spans="1:19" x14ac:dyDescent="0.25">
      <c r="A556" s="101">
        <f>'DETALLE DE CONEXIONES'!P556</f>
        <v>0</v>
      </c>
      <c r="B556" s="36" t="str">
        <f>'DETALLE DE CONEXIONES'!I556</f>
        <v>GPRS</v>
      </c>
      <c r="C556" s="36" t="str">
        <f>'DETALLE DE CONEXIONES'!BB556</f>
        <v>RS</v>
      </c>
      <c r="D556" s="36" t="str">
        <f>'DETALLE DE CONEXIONES'!E556</f>
        <v>internet.itelcel.coXXXGLTE</v>
      </c>
      <c r="E556" s="36">
        <f t="shared" si="24"/>
        <v>26</v>
      </c>
      <c r="F556" s="36">
        <f>IFERROR(LIMPIA('DETALLE DE CONEXIONES'!N556,1),0)</f>
        <v>0</v>
      </c>
      <c r="G556" s="36" t="str">
        <f>LEFT('DETALLE DE CONEXIONES'!BE556,3)</f>
        <v/>
      </c>
      <c r="H556" s="36" t="str">
        <f>RIGHT('DETALLE DE CONEXIONES'!AK556,2)</f>
        <v>-1</v>
      </c>
      <c r="I556" s="36" t="str">
        <f>LEFT('DETALLE DE CONEXIONES'!AK556,3)</f>
        <v>RS;</v>
      </c>
      <c r="J556" s="36" t="str">
        <f>LEFT('DETALLE DE CONEXIONES'!M556,3)</f>
        <v>0mi</v>
      </c>
      <c r="K556" s="36" t="str">
        <f>IF(LEN('DETALLE DE CONEXIONES'!M556)&lt;12,(RIGHT('DETALLE DE CONEXIONES'!M556,5)),(RIGHT('DETALLE DE CONEXIONES'!M556,6)))</f>
        <v xml:space="preserve">min. </v>
      </c>
      <c r="L556" s="36">
        <f>IF(C556="Saliente Local",(IFERROR((LIMPIA(J556,1)),0)),0)</f>
        <v>0</v>
      </c>
      <c r="M556" s="36">
        <f>IF(C556="Saliente Nacional",(IFERROR((LIMPIA(J556,1)),0)),0)</f>
        <v>0</v>
      </c>
      <c r="N556" s="36">
        <f>IF(C556="Saliente Internacional",(IFERROR((LIMPIA(J556,1)),0)),0)</f>
        <v>0</v>
      </c>
      <c r="O556" s="36">
        <f>IF(C556="Saliente Local",(IFERROR((LIMPIA(K556,1)),0)),0)</f>
        <v>0</v>
      </c>
      <c r="P556" s="36">
        <f>IF(C556="Saliente Nacional",(IFERROR((LIMPIA(K556,1)),0)),0)</f>
        <v>0</v>
      </c>
      <c r="Q556" s="36">
        <f>IF(C556="Saliente Internacional",(IFERROR((LIMPIA(K556,1)),0)),0)</f>
        <v>0</v>
      </c>
      <c r="R556" s="36">
        <f t="shared" si="25"/>
        <v>0</v>
      </c>
      <c r="S556" s="36">
        <f t="shared" si="26"/>
        <v>0</v>
      </c>
    </row>
    <row r="557" spans="1:19" x14ac:dyDescent="0.25">
      <c r="A557" s="101">
        <f>'DETALLE DE CONEXIONES'!P557</f>
        <v>0</v>
      </c>
      <c r="B557" s="36" t="str">
        <f>'DETALLE DE CONEXIONES'!I557</f>
        <v>SALIENTE</v>
      </c>
      <c r="C557" s="36" t="str">
        <f>'DETALLE DE CONEXIONES'!BB557</f>
        <v>Saliente Local</v>
      </c>
      <c r="D557" s="36" t="str">
        <f>'DETALLE DE CONEXIONES'!E557</f>
        <v>999XXX3420</v>
      </c>
      <c r="E557" s="36">
        <f t="shared" si="24"/>
        <v>10</v>
      </c>
      <c r="F557" s="36">
        <f>IFERROR(LIMPIA('DETALLE DE CONEXIONES'!N557,1),0)</f>
        <v>1</v>
      </c>
      <c r="G557" s="36" t="str">
        <f>LEFT('DETALLE DE CONEXIONES'!BE557,3)</f>
        <v>NOF</v>
      </c>
      <c r="H557" s="36" t="str">
        <f>RIGHT('DETALLE DE CONEXIONES'!AK557,2)</f>
        <v/>
      </c>
      <c r="I557" s="36" t="str">
        <f>LEFT('DETALLE DE CONEXIONES'!AK557,3)</f>
        <v/>
      </c>
      <c r="J557" s="36" t="str">
        <f>LEFT('DETALLE DE CONEXIONES'!M557,3)</f>
        <v>0mi</v>
      </c>
      <c r="K557" s="36" t="str">
        <f>IF(LEN('DETALLE DE CONEXIONES'!M557)&lt;12,(RIGHT('DETALLE DE CONEXIONES'!M557,5)),(RIGHT('DETALLE DE CONEXIONES'!M557,6)))</f>
        <v>40seg.</v>
      </c>
      <c r="L557" s="36">
        <f>IF(C557="Saliente Local",(IFERROR((LIMPIA(J557,1)),0)),0)</f>
        <v>0</v>
      </c>
      <c r="M557" s="36">
        <f>IF(C557="Saliente Nacional",(IFERROR((LIMPIA(J557,1)),0)),0)</f>
        <v>0</v>
      </c>
      <c r="N557" s="36">
        <f>IF(C557="Saliente Internacional",(IFERROR((LIMPIA(J557,1)),0)),0)</f>
        <v>0</v>
      </c>
      <c r="O557" s="36">
        <f>IF(C557="Saliente Local",(IFERROR((LIMPIA(K557,1)),0)),0)</f>
        <v>40</v>
      </c>
      <c r="P557" s="36">
        <f>IF(C557="Saliente Nacional",(IFERROR((LIMPIA(K557,1)),0)),0)</f>
        <v>0</v>
      </c>
      <c r="Q557" s="36">
        <f>IF(C557="Saliente Internacional",(IFERROR((LIMPIA(K557,1)),0)),0)</f>
        <v>0</v>
      </c>
      <c r="R557" s="36">
        <f t="shared" si="25"/>
        <v>1</v>
      </c>
      <c r="S557" s="36">
        <f t="shared" si="26"/>
        <v>0</v>
      </c>
    </row>
    <row r="558" spans="1:19" x14ac:dyDescent="0.25">
      <c r="A558" s="101">
        <f>'DETALLE DE CONEXIONES'!P558</f>
        <v>0</v>
      </c>
      <c r="B558" s="36" t="str">
        <f>'DETALLE DE CONEXIONES'!I558</f>
        <v>SALIENTE</v>
      </c>
      <c r="C558" s="36" t="str">
        <f>'DETALLE DE CONEXIONES'!BB558</f>
        <v>Saliente Local</v>
      </c>
      <c r="D558" s="36" t="str">
        <f>'DETALLE DE CONEXIONES'!E558</f>
        <v>999XXX8450</v>
      </c>
      <c r="E558" s="36">
        <f t="shared" si="24"/>
        <v>10</v>
      </c>
      <c r="F558" s="36">
        <f>IFERROR(LIMPIA('DETALLE DE CONEXIONES'!N558,1),0)</f>
        <v>6</v>
      </c>
      <c r="G558" s="36" t="str">
        <f>LEFT('DETALLE DE CONEXIONES'!BE558,3)</f>
        <v>NOF</v>
      </c>
      <c r="H558" s="36" t="str">
        <f>RIGHT('DETALLE DE CONEXIONES'!AK558,2)</f>
        <v/>
      </c>
      <c r="I558" s="36" t="str">
        <f>LEFT('DETALLE DE CONEXIONES'!AK558,3)</f>
        <v/>
      </c>
      <c r="J558" s="36" t="str">
        <f>LEFT('DETALLE DE CONEXIONES'!M558,3)</f>
        <v>5mi</v>
      </c>
      <c r="K558" s="36" t="str">
        <f>IF(LEN('DETALLE DE CONEXIONES'!M558)&lt;12,(RIGHT('DETALLE DE CONEXIONES'!M558,5)),(RIGHT('DETALLE DE CONEXIONES'!M558,6)))</f>
        <v>55seg.</v>
      </c>
      <c r="L558" s="36">
        <f>IF(C558="Saliente Local",(IFERROR((LIMPIA(J558,1)),0)),0)</f>
        <v>5</v>
      </c>
      <c r="M558" s="36">
        <f>IF(C558="Saliente Nacional",(IFERROR((LIMPIA(J558,1)),0)),0)</f>
        <v>0</v>
      </c>
      <c r="N558" s="36">
        <f>IF(C558="Saliente Internacional",(IFERROR((LIMPIA(J558,1)),0)),0)</f>
        <v>0</v>
      </c>
      <c r="O558" s="36">
        <f>IF(C558="Saliente Local",(IFERROR((LIMPIA(K558,1)),0)),0)</f>
        <v>55</v>
      </c>
      <c r="P558" s="36">
        <f>IF(C558="Saliente Nacional",(IFERROR((LIMPIA(K558,1)),0)),0)</f>
        <v>0</v>
      </c>
      <c r="Q558" s="36">
        <f>IF(C558="Saliente Internacional",(IFERROR((LIMPIA(K558,1)),0)),0)</f>
        <v>0</v>
      </c>
      <c r="R558" s="36">
        <f t="shared" si="25"/>
        <v>6</v>
      </c>
      <c r="S558" s="36">
        <f t="shared" si="26"/>
        <v>0</v>
      </c>
    </row>
    <row r="559" spans="1:19" x14ac:dyDescent="0.25">
      <c r="A559" s="101">
        <f>'DETALLE DE CONEXIONES'!P559</f>
        <v>0</v>
      </c>
      <c r="B559" s="36" t="str">
        <f>'DETALLE DE CONEXIONES'!I559</f>
        <v>TRANSFERENCIA</v>
      </c>
      <c r="C559" s="36" t="str">
        <f>'DETALLE DE CONEXIONES'!BB559</f>
        <v>Desvio Nacional</v>
      </c>
      <c r="D559" s="36" t="str">
        <f>'DETALLE DE CONEXIONES'!E559</f>
        <v>999XXX1600</v>
      </c>
      <c r="E559" s="36">
        <f t="shared" si="24"/>
        <v>10</v>
      </c>
      <c r="F559" s="36">
        <f>IFERROR(LIMPIA('DETALLE DE CONEXIONES'!N559,1),0)</f>
        <v>1</v>
      </c>
      <c r="G559" s="36" t="str">
        <f>LEFT('DETALLE DE CONEXIONES'!BE559,3)</f>
        <v>SIU</v>
      </c>
      <c r="H559" s="36" t="str">
        <f>RIGHT('DETALLE DE CONEXIONES'!AK559,2)</f>
        <v/>
      </c>
      <c r="I559" s="36" t="str">
        <f>LEFT('DETALLE DE CONEXIONES'!AK559,3)</f>
        <v/>
      </c>
      <c r="J559" s="36" t="str">
        <f>LEFT('DETALLE DE CONEXIONES'!M559,3)</f>
        <v>0mi</v>
      </c>
      <c r="K559" s="36" t="str">
        <f>IF(LEN('DETALLE DE CONEXIONES'!M559)&lt;12,(RIGHT('DETALLE DE CONEXIONES'!M559,5)),(RIGHT('DETALLE DE CONEXIONES'!M559,6)))</f>
        <v>6seg.</v>
      </c>
      <c r="L559" s="36">
        <f>IF(C559="Saliente Local",(IFERROR((LIMPIA(J559,1)),0)),0)</f>
        <v>0</v>
      </c>
      <c r="M559" s="36">
        <f>IF(C559="Saliente Nacional",(IFERROR((LIMPIA(J559,1)),0)),0)</f>
        <v>0</v>
      </c>
      <c r="N559" s="36">
        <f>IF(C559="Saliente Internacional",(IFERROR((LIMPIA(J559,1)),0)),0)</f>
        <v>0</v>
      </c>
      <c r="O559" s="36">
        <f>IF(C559="Saliente Local",(IFERROR((LIMPIA(K559,1)),0)),0)</f>
        <v>0</v>
      </c>
      <c r="P559" s="36">
        <f>IF(C559="Saliente Nacional",(IFERROR((LIMPIA(K559,1)),0)),0)</f>
        <v>0</v>
      </c>
      <c r="Q559" s="36">
        <f>IF(C559="Saliente Internacional",(IFERROR((LIMPIA(K559,1)),0)),0)</f>
        <v>0</v>
      </c>
      <c r="R559" s="36">
        <f t="shared" si="25"/>
        <v>0</v>
      </c>
      <c r="S559" s="36">
        <f t="shared" si="26"/>
        <v>0</v>
      </c>
    </row>
    <row r="560" spans="1:19" x14ac:dyDescent="0.25">
      <c r="A560" s="101">
        <f>'DETALLE DE CONEXIONES'!P560</f>
        <v>0</v>
      </c>
      <c r="B560" s="36" t="str">
        <f>'DETALLE DE CONEXIONES'!I560</f>
        <v>ENTRANTE</v>
      </c>
      <c r="C560" s="36" t="str">
        <f>'DETALLE DE CONEXIONES'!BB560</f>
        <v>Entrante Local</v>
      </c>
      <c r="D560" s="36" t="str">
        <f>'DETALLE DE CONEXIONES'!E560</f>
        <v>999XXX1600</v>
      </c>
      <c r="E560" s="36">
        <f t="shared" si="24"/>
        <v>10</v>
      </c>
      <c r="F560" s="36">
        <f>IFERROR(LIMPIA('DETALLE DE CONEXIONES'!N560,1),0)</f>
        <v>3</v>
      </c>
      <c r="G560" s="36" t="str">
        <f>LEFT('DETALLE DE CONEXIONES'!BE560,3)</f>
        <v>NOF</v>
      </c>
      <c r="H560" s="36" t="str">
        <f>RIGHT('DETALLE DE CONEXIONES'!AK560,2)</f>
        <v/>
      </c>
      <c r="I560" s="36" t="str">
        <f>LEFT('DETALLE DE CONEXIONES'!AK560,3)</f>
        <v/>
      </c>
      <c r="J560" s="36" t="str">
        <f>LEFT('DETALLE DE CONEXIONES'!M560,3)</f>
        <v>2mi</v>
      </c>
      <c r="K560" s="36" t="str">
        <f>IF(LEN('DETALLE DE CONEXIONES'!M560)&lt;12,(RIGHT('DETALLE DE CONEXIONES'!M560,5)),(RIGHT('DETALLE DE CONEXIONES'!M560,6)))</f>
        <v>20seg.</v>
      </c>
      <c r="L560" s="36">
        <f>IF(C560="Saliente Local",(IFERROR((LIMPIA(J560,1)),0)),0)</f>
        <v>0</v>
      </c>
      <c r="M560" s="36">
        <f>IF(C560="Saliente Nacional",(IFERROR((LIMPIA(J560,1)),0)),0)</f>
        <v>0</v>
      </c>
      <c r="N560" s="36">
        <f>IF(C560="Saliente Internacional",(IFERROR((LIMPIA(J560,1)),0)),0)</f>
        <v>0</v>
      </c>
      <c r="O560" s="36">
        <f>IF(C560="Saliente Local",(IFERROR((LIMPIA(K560,1)),0)),0)</f>
        <v>0</v>
      </c>
      <c r="P560" s="36">
        <f>IF(C560="Saliente Nacional",(IFERROR((LIMPIA(K560,1)),0)),0)</f>
        <v>0</v>
      </c>
      <c r="Q560" s="36">
        <f>IF(C560="Saliente Internacional",(IFERROR((LIMPIA(K560,1)),0)),0)</f>
        <v>0</v>
      </c>
      <c r="R560" s="36">
        <f t="shared" si="25"/>
        <v>0</v>
      </c>
      <c r="S560" s="36">
        <f t="shared" si="26"/>
        <v>0</v>
      </c>
    </row>
    <row r="561" spans="1:19" x14ac:dyDescent="0.25">
      <c r="A561" s="101">
        <f>'DETALLE DE CONEXIONES'!P561</f>
        <v>0</v>
      </c>
      <c r="B561" s="36" t="str">
        <f>'DETALLE DE CONEXIONES'!I561</f>
        <v>GPRS</v>
      </c>
      <c r="C561" s="36" t="str">
        <f>'DETALLE DE CONEXIONES'!BB561</f>
        <v>MENSAJERO</v>
      </c>
      <c r="D561" s="36" t="str">
        <f>'DETALLE DE CONEXIONES'!E561</f>
        <v>internet.itelcel.coXXXGLTE</v>
      </c>
      <c r="E561" s="36">
        <f t="shared" si="24"/>
        <v>26</v>
      </c>
      <c r="F561" s="36">
        <f>IFERROR(LIMPIA('DETALLE DE CONEXIONES'!N561,1),0)</f>
        <v>0</v>
      </c>
      <c r="G561" s="36" t="str">
        <f>LEFT('DETALLE DE CONEXIONES'!BE561,3)</f>
        <v/>
      </c>
      <c r="H561" s="36" t="str">
        <f>RIGHT('DETALLE DE CONEXIONES'!AK561,2)</f>
        <v>-1</v>
      </c>
      <c r="I561" s="36" t="str">
        <f>LEFT('DETALLE DE CONEXIONES'!AK561,3)</f>
        <v>MEN</v>
      </c>
      <c r="J561" s="36" t="str">
        <f>LEFT('DETALLE DE CONEXIONES'!M561,3)</f>
        <v>0mi</v>
      </c>
      <c r="K561" s="36" t="str">
        <f>IF(LEN('DETALLE DE CONEXIONES'!M561)&lt;12,(RIGHT('DETALLE DE CONEXIONES'!M561,5)),(RIGHT('DETALLE DE CONEXIONES'!M561,6)))</f>
        <v xml:space="preserve">min. </v>
      </c>
      <c r="L561" s="36">
        <f>IF(C561="Saliente Local",(IFERROR((LIMPIA(J561,1)),0)),0)</f>
        <v>0</v>
      </c>
      <c r="M561" s="36">
        <f>IF(C561="Saliente Nacional",(IFERROR((LIMPIA(J561,1)),0)),0)</f>
        <v>0</v>
      </c>
      <c r="N561" s="36">
        <f>IF(C561="Saliente Internacional",(IFERROR((LIMPIA(J561,1)),0)),0)</f>
        <v>0</v>
      </c>
      <c r="O561" s="36">
        <f>IF(C561="Saliente Local",(IFERROR((LIMPIA(K561,1)),0)),0)</f>
        <v>0</v>
      </c>
      <c r="P561" s="36">
        <f>IF(C561="Saliente Nacional",(IFERROR((LIMPIA(K561,1)),0)),0)</f>
        <v>0</v>
      </c>
      <c r="Q561" s="36">
        <f>IF(C561="Saliente Internacional",(IFERROR((LIMPIA(K561,1)),0)),0)</f>
        <v>0</v>
      </c>
      <c r="R561" s="36">
        <f t="shared" si="25"/>
        <v>0</v>
      </c>
      <c r="S561" s="36">
        <f t="shared" si="26"/>
        <v>0</v>
      </c>
    </row>
    <row r="562" spans="1:19" x14ac:dyDescent="0.25">
      <c r="A562" s="101">
        <f>'DETALLE DE CONEXIONES'!P562</f>
        <v>0</v>
      </c>
      <c r="B562" s="36" t="str">
        <f>'DETALLE DE CONEXIONES'!I562</f>
        <v>GPRS</v>
      </c>
      <c r="C562" s="36" t="str">
        <f>'DETALLE DE CONEXIONES'!BB562</f>
        <v>RS</v>
      </c>
      <c r="D562" s="36" t="str">
        <f>'DETALLE DE CONEXIONES'!E562</f>
        <v>internet.itelcel.coXXXGLTE</v>
      </c>
      <c r="E562" s="36">
        <f t="shared" si="24"/>
        <v>26</v>
      </c>
      <c r="F562" s="36">
        <f>IFERROR(LIMPIA('DETALLE DE CONEXIONES'!N562,1),0)</f>
        <v>0</v>
      </c>
      <c r="G562" s="36" t="str">
        <f>LEFT('DETALLE DE CONEXIONES'!BE562,3)</f>
        <v/>
      </c>
      <c r="H562" s="36" t="str">
        <f>RIGHT('DETALLE DE CONEXIONES'!AK562,2)</f>
        <v>-1</v>
      </c>
      <c r="I562" s="36" t="str">
        <f>LEFT('DETALLE DE CONEXIONES'!AK562,3)</f>
        <v>RS;</v>
      </c>
      <c r="J562" s="36" t="str">
        <f>LEFT('DETALLE DE CONEXIONES'!M562,3)</f>
        <v>0mi</v>
      </c>
      <c r="K562" s="36" t="str">
        <f>IF(LEN('DETALLE DE CONEXIONES'!M562)&lt;12,(RIGHT('DETALLE DE CONEXIONES'!M562,5)),(RIGHT('DETALLE DE CONEXIONES'!M562,6)))</f>
        <v xml:space="preserve">min. </v>
      </c>
      <c r="L562" s="36">
        <f>IF(C562="Saliente Local",(IFERROR((LIMPIA(J562,1)),0)),0)</f>
        <v>0</v>
      </c>
      <c r="M562" s="36">
        <f>IF(C562="Saliente Nacional",(IFERROR((LIMPIA(J562,1)),0)),0)</f>
        <v>0</v>
      </c>
      <c r="N562" s="36">
        <f>IF(C562="Saliente Internacional",(IFERROR((LIMPIA(J562,1)),0)),0)</f>
        <v>0</v>
      </c>
      <c r="O562" s="36">
        <f>IF(C562="Saliente Local",(IFERROR((LIMPIA(K562,1)),0)),0)</f>
        <v>0</v>
      </c>
      <c r="P562" s="36">
        <f>IF(C562="Saliente Nacional",(IFERROR((LIMPIA(K562,1)),0)),0)</f>
        <v>0</v>
      </c>
      <c r="Q562" s="36">
        <f>IF(C562="Saliente Internacional",(IFERROR((LIMPIA(K562,1)),0)),0)</f>
        <v>0</v>
      </c>
      <c r="R562" s="36">
        <f t="shared" si="25"/>
        <v>0</v>
      </c>
      <c r="S562" s="36">
        <f t="shared" si="26"/>
        <v>0</v>
      </c>
    </row>
    <row r="563" spans="1:19" x14ac:dyDescent="0.25">
      <c r="A563" s="101">
        <f>'DETALLE DE CONEXIONES'!P563</f>
        <v>0</v>
      </c>
      <c r="B563" s="36" t="str">
        <f>'DETALLE DE CONEXIONES'!I563</f>
        <v>GPRS</v>
      </c>
      <c r="C563" s="36" t="str">
        <f>'DETALLE DE CONEXIONES'!BB563</f>
        <v>MENSAJERO</v>
      </c>
      <c r="D563" s="36" t="str">
        <f>'DETALLE DE CONEXIONES'!E563</f>
        <v>internet.itelcel.coXXXGLTE</v>
      </c>
      <c r="E563" s="36">
        <f t="shared" si="24"/>
        <v>26</v>
      </c>
      <c r="F563" s="36">
        <f>IFERROR(LIMPIA('DETALLE DE CONEXIONES'!N563,1),0)</f>
        <v>0</v>
      </c>
      <c r="G563" s="36" t="str">
        <f>LEFT('DETALLE DE CONEXIONES'!BE563,3)</f>
        <v/>
      </c>
      <c r="H563" s="36" t="str">
        <f>RIGHT('DETALLE DE CONEXIONES'!AK563,2)</f>
        <v>-1</v>
      </c>
      <c r="I563" s="36" t="str">
        <f>LEFT('DETALLE DE CONEXIONES'!AK563,3)</f>
        <v>MEN</v>
      </c>
      <c r="J563" s="36" t="str">
        <f>LEFT('DETALLE DE CONEXIONES'!M563,3)</f>
        <v>0mi</v>
      </c>
      <c r="K563" s="36" t="str">
        <f>IF(LEN('DETALLE DE CONEXIONES'!M563)&lt;12,(RIGHT('DETALLE DE CONEXIONES'!M563,5)),(RIGHT('DETALLE DE CONEXIONES'!M563,6)))</f>
        <v xml:space="preserve">min. </v>
      </c>
      <c r="L563" s="36">
        <f>IF(C563="Saliente Local",(IFERROR((LIMPIA(J563,1)),0)),0)</f>
        <v>0</v>
      </c>
      <c r="M563" s="36">
        <f>IF(C563="Saliente Nacional",(IFERROR((LIMPIA(J563,1)),0)),0)</f>
        <v>0</v>
      </c>
      <c r="N563" s="36">
        <f>IF(C563="Saliente Internacional",(IFERROR((LIMPIA(J563,1)),0)),0)</f>
        <v>0</v>
      </c>
      <c r="O563" s="36">
        <f>IF(C563="Saliente Local",(IFERROR((LIMPIA(K563,1)),0)),0)</f>
        <v>0</v>
      </c>
      <c r="P563" s="36">
        <f>IF(C563="Saliente Nacional",(IFERROR((LIMPIA(K563,1)),0)),0)</f>
        <v>0</v>
      </c>
      <c r="Q563" s="36">
        <f>IF(C563="Saliente Internacional",(IFERROR((LIMPIA(K563,1)),0)),0)</f>
        <v>0</v>
      </c>
      <c r="R563" s="36">
        <f t="shared" si="25"/>
        <v>0</v>
      </c>
      <c r="S563" s="36">
        <f t="shared" si="26"/>
        <v>0</v>
      </c>
    </row>
    <row r="564" spans="1:19" x14ac:dyDescent="0.25">
      <c r="A564" s="101">
        <f>'DETALLE DE CONEXIONES'!P564</f>
        <v>0</v>
      </c>
      <c r="B564" s="36" t="str">
        <f>'DETALLE DE CONEXIONES'!I564</f>
        <v>GPRS</v>
      </c>
      <c r="C564" s="36" t="str">
        <f>'DETALLE DE CONEXIONES'!BB564</f>
        <v>RS</v>
      </c>
      <c r="D564" s="36" t="str">
        <f>'DETALLE DE CONEXIONES'!E564</f>
        <v>internet.itelcel.coXXXGLTE</v>
      </c>
      <c r="E564" s="36">
        <f t="shared" si="24"/>
        <v>26</v>
      </c>
      <c r="F564" s="36">
        <f>IFERROR(LIMPIA('DETALLE DE CONEXIONES'!N564,1),0)</f>
        <v>0</v>
      </c>
      <c r="G564" s="36" t="str">
        <f>LEFT('DETALLE DE CONEXIONES'!BE564,3)</f>
        <v/>
      </c>
      <c r="H564" s="36" t="str">
        <f>RIGHT('DETALLE DE CONEXIONES'!AK564,2)</f>
        <v>-1</v>
      </c>
      <c r="I564" s="36" t="str">
        <f>LEFT('DETALLE DE CONEXIONES'!AK564,3)</f>
        <v>RS;</v>
      </c>
      <c r="J564" s="36" t="str">
        <f>LEFT('DETALLE DE CONEXIONES'!M564,3)</f>
        <v>0mi</v>
      </c>
      <c r="K564" s="36" t="str">
        <f>IF(LEN('DETALLE DE CONEXIONES'!M564)&lt;12,(RIGHT('DETALLE DE CONEXIONES'!M564,5)),(RIGHT('DETALLE DE CONEXIONES'!M564,6)))</f>
        <v xml:space="preserve">min. </v>
      </c>
      <c r="L564" s="36">
        <f>IF(C564="Saliente Local",(IFERROR((LIMPIA(J564,1)),0)),0)</f>
        <v>0</v>
      </c>
      <c r="M564" s="36">
        <f>IF(C564="Saliente Nacional",(IFERROR((LIMPIA(J564,1)),0)),0)</f>
        <v>0</v>
      </c>
      <c r="N564" s="36">
        <f>IF(C564="Saliente Internacional",(IFERROR((LIMPIA(J564,1)),0)),0)</f>
        <v>0</v>
      </c>
      <c r="O564" s="36">
        <f>IF(C564="Saliente Local",(IFERROR((LIMPIA(K564,1)),0)),0)</f>
        <v>0</v>
      </c>
      <c r="P564" s="36">
        <f>IF(C564="Saliente Nacional",(IFERROR((LIMPIA(K564,1)),0)),0)</f>
        <v>0</v>
      </c>
      <c r="Q564" s="36">
        <f>IF(C564="Saliente Internacional",(IFERROR((LIMPIA(K564,1)),0)),0)</f>
        <v>0</v>
      </c>
      <c r="R564" s="36">
        <f t="shared" si="25"/>
        <v>0</v>
      </c>
      <c r="S564" s="36">
        <f t="shared" si="26"/>
        <v>0</v>
      </c>
    </row>
    <row r="565" spans="1:19" x14ac:dyDescent="0.25">
      <c r="A565" s="101">
        <f>'DETALLE DE CONEXIONES'!P565</f>
        <v>0</v>
      </c>
      <c r="B565" s="36" t="str">
        <f>'DETALLE DE CONEXIONES'!I565</f>
        <v>SALIENTE</v>
      </c>
      <c r="C565" s="36" t="str">
        <f>'DETALLE DE CONEXIONES'!BB565</f>
        <v>Saliente Local</v>
      </c>
      <c r="D565" s="36" t="str">
        <f>'DETALLE DE CONEXIONES'!E565</f>
        <v>999XXX8450</v>
      </c>
      <c r="E565" s="36">
        <f t="shared" si="24"/>
        <v>10</v>
      </c>
      <c r="F565" s="36">
        <f>IFERROR(LIMPIA('DETALLE DE CONEXIONES'!N565,1),0)</f>
        <v>3</v>
      </c>
      <c r="G565" s="36" t="str">
        <f>LEFT('DETALLE DE CONEXIONES'!BE565,3)</f>
        <v>NOF</v>
      </c>
      <c r="H565" s="36" t="str">
        <f>RIGHT('DETALLE DE CONEXIONES'!AK565,2)</f>
        <v/>
      </c>
      <c r="I565" s="36" t="str">
        <f>LEFT('DETALLE DE CONEXIONES'!AK565,3)</f>
        <v/>
      </c>
      <c r="J565" s="36" t="str">
        <f>LEFT('DETALLE DE CONEXIONES'!M565,3)</f>
        <v>2mi</v>
      </c>
      <c r="K565" s="36" t="str">
        <f>IF(LEN('DETALLE DE CONEXIONES'!M565)&lt;12,(RIGHT('DETALLE DE CONEXIONES'!M565,5)),(RIGHT('DETALLE DE CONEXIONES'!M565,6)))</f>
        <v>53seg.</v>
      </c>
      <c r="L565" s="36">
        <f>IF(C565="Saliente Local",(IFERROR((LIMPIA(J565,1)),0)),0)</f>
        <v>2</v>
      </c>
      <c r="M565" s="36">
        <f>IF(C565="Saliente Nacional",(IFERROR((LIMPIA(J565,1)),0)),0)</f>
        <v>0</v>
      </c>
      <c r="N565" s="36">
        <f>IF(C565="Saliente Internacional",(IFERROR((LIMPIA(J565,1)),0)),0)</f>
        <v>0</v>
      </c>
      <c r="O565" s="36">
        <f>IF(C565="Saliente Local",(IFERROR((LIMPIA(K565,1)),0)),0)</f>
        <v>53</v>
      </c>
      <c r="P565" s="36">
        <f>IF(C565="Saliente Nacional",(IFERROR((LIMPIA(K565,1)),0)),0)</f>
        <v>0</v>
      </c>
      <c r="Q565" s="36">
        <f>IF(C565="Saliente Internacional",(IFERROR((LIMPIA(K565,1)),0)),0)</f>
        <v>0</v>
      </c>
      <c r="R565" s="36">
        <f t="shared" si="25"/>
        <v>3</v>
      </c>
      <c r="S565" s="36">
        <f t="shared" si="26"/>
        <v>0</v>
      </c>
    </row>
    <row r="566" spans="1:19" x14ac:dyDescent="0.25">
      <c r="A566" s="101">
        <f>'DETALLE DE CONEXIONES'!P566</f>
        <v>0</v>
      </c>
      <c r="B566" s="36" t="str">
        <f>'DETALLE DE CONEXIONES'!I566</f>
        <v>TRANSFERENCIA</v>
      </c>
      <c r="C566" s="36" t="str">
        <f>'DETALLE DE CONEXIONES'!BB566</f>
        <v>Desvio Nacional</v>
      </c>
      <c r="D566" s="36" t="str">
        <f>'DETALLE DE CONEXIONES'!E566</f>
        <v>999XXX1600</v>
      </c>
      <c r="E566" s="36">
        <f t="shared" si="24"/>
        <v>10</v>
      </c>
      <c r="F566" s="36">
        <f>IFERROR(LIMPIA('DETALLE DE CONEXIONES'!N566,1),0)</f>
        <v>1</v>
      </c>
      <c r="G566" s="36" t="str">
        <f>LEFT('DETALLE DE CONEXIONES'!BE566,3)</f>
        <v>SIU</v>
      </c>
      <c r="H566" s="36" t="str">
        <f>RIGHT('DETALLE DE CONEXIONES'!AK566,2)</f>
        <v/>
      </c>
      <c r="I566" s="36" t="str">
        <f>LEFT('DETALLE DE CONEXIONES'!AK566,3)</f>
        <v/>
      </c>
      <c r="J566" s="36" t="str">
        <f>LEFT('DETALLE DE CONEXIONES'!M566,3)</f>
        <v>0mi</v>
      </c>
      <c r="K566" s="36" t="str">
        <f>IF(LEN('DETALLE DE CONEXIONES'!M566)&lt;12,(RIGHT('DETALLE DE CONEXIONES'!M566,5)),(RIGHT('DETALLE DE CONEXIONES'!M566,6)))</f>
        <v>4seg.</v>
      </c>
      <c r="L566" s="36">
        <f>IF(C566="Saliente Local",(IFERROR((LIMPIA(J566,1)),0)),0)</f>
        <v>0</v>
      </c>
      <c r="M566" s="36">
        <f>IF(C566="Saliente Nacional",(IFERROR((LIMPIA(J566,1)),0)),0)</f>
        <v>0</v>
      </c>
      <c r="N566" s="36">
        <f>IF(C566="Saliente Internacional",(IFERROR((LIMPIA(J566,1)),0)),0)</f>
        <v>0</v>
      </c>
      <c r="O566" s="36">
        <f>IF(C566="Saliente Local",(IFERROR((LIMPIA(K566,1)),0)),0)</f>
        <v>0</v>
      </c>
      <c r="P566" s="36">
        <f>IF(C566="Saliente Nacional",(IFERROR((LIMPIA(K566,1)),0)),0)</f>
        <v>0</v>
      </c>
      <c r="Q566" s="36">
        <f>IF(C566="Saliente Internacional",(IFERROR((LIMPIA(K566,1)),0)),0)</f>
        <v>0</v>
      </c>
      <c r="R566" s="36">
        <f t="shared" si="25"/>
        <v>0</v>
      </c>
      <c r="S566" s="36">
        <f t="shared" si="26"/>
        <v>0</v>
      </c>
    </row>
    <row r="567" spans="1:19" x14ac:dyDescent="0.25">
      <c r="A567" s="101">
        <f>'DETALLE DE CONEXIONES'!P567</f>
        <v>0</v>
      </c>
      <c r="B567" s="36" t="str">
        <f>'DETALLE DE CONEXIONES'!I567</f>
        <v>TRANSFERENCIA</v>
      </c>
      <c r="C567" s="36" t="str">
        <f>'DETALLE DE CONEXIONES'!BB567</f>
        <v>Desvio Nacional</v>
      </c>
      <c r="D567" s="36" t="str">
        <f>'DETALLE DE CONEXIONES'!E567</f>
        <v>999XXX1600</v>
      </c>
      <c r="E567" s="36">
        <f t="shared" si="24"/>
        <v>10</v>
      </c>
      <c r="F567" s="36">
        <f>IFERROR(LIMPIA('DETALLE DE CONEXIONES'!N567,1),0)</f>
        <v>1</v>
      </c>
      <c r="G567" s="36" t="str">
        <f>LEFT('DETALLE DE CONEXIONES'!BE567,3)</f>
        <v>SIU</v>
      </c>
      <c r="H567" s="36" t="str">
        <f>RIGHT('DETALLE DE CONEXIONES'!AK567,2)</f>
        <v/>
      </c>
      <c r="I567" s="36" t="str">
        <f>LEFT('DETALLE DE CONEXIONES'!AK567,3)</f>
        <v/>
      </c>
      <c r="J567" s="36" t="str">
        <f>LEFT('DETALLE DE CONEXIONES'!M567,3)</f>
        <v>0mi</v>
      </c>
      <c r="K567" s="36" t="str">
        <f>IF(LEN('DETALLE DE CONEXIONES'!M567)&lt;12,(RIGHT('DETALLE DE CONEXIONES'!M567,5)),(RIGHT('DETALLE DE CONEXIONES'!M567,6)))</f>
        <v>4seg.</v>
      </c>
      <c r="L567" s="36">
        <f>IF(C567="Saliente Local",(IFERROR((LIMPIA(J567,1)),0)),0)</f>
        <v>0</v>
      </c>
      <c r="M567" s="36">
        <f>IF(C567="Saliente Nacional",(IFERROR((LIMPIA(J567,1)),0)),0)</f>
        <v>0</v>
      </c>
      <c r="N567" s="36">
        <f>IF(C567="Saliente Internacional",(IFERROR((LIMPIA(J567,1)),0)),0)</f>
        <v>0</v>
      </c>
      <c r="O567" s="36">
        <f>IF(C567="Saliente Local",(IFERROR((LIMPIA(K567,1)),0)),0)</f>
        <v>0</v>
      </c>
      <c r="P567" s="36">
        <f>IF(C567="Saliente Nacional",(IFERROR((LIMPIA(K567,1)),0)),0)</f>
        <v>0</v>
      </c>
      <c r="Q567" s="36">
        <f>IF(C567="Saliente Internacional",(IFERROR((LIMPIA(K567,1)),0)),0)</f>
        <v>0</v>
      </c>
      <c r="R567" s="36">
        <f t="shared" si="25"/>
        <v>0</v>
      </c>
      <c r="S567" s="36">
        <f t="shared" si="26"/>
        <v>0</v>
      </c>
    </row>
    <row r="568" spans="1:19" x14ac:dyDescent="0.25">
      <c r="A568" s="101">
        <f>'DETALLE DE CONEXIONES'!P568</f>
        <v>0</v>
      </c>
      <c r="B568" s="36" t="str">
        <f>'DETALLE DE CONEXIONES'!I568</f>
        <v>SALIENTE</v>
      </c>
      <c r="C568" s="36" t="str">
        <f>'DETALLE DE CONEXIONES'!BB568</f>
        <v>Saliente Local</v>
      </c>
      <c r="D568" s="36" t="str">
        <f>'DETALLE DE CONEXIONES'!E568</f>
        <v>999XXX8450</v>
      </c>
      <c r="E568" s="36">
        <f t="shared" si="24"/>
        <v>10</v>
      </c>
      <c r="F568" s="36">
        <f>IFERROR(LIMPIA('DETALLE DE CONEXIONES'!N568,1),0)</f>
        <v>9</v>
      </c>
      <c r="G568" s="36" t="str">
        <f>LEFT('DETALLE DE CONEXIONES'!BE568,3)</f>
        <v>NOF</v>
      </c>
      <c r="H568" s="36" t="str">
        <f>RIGHT('DETALLE DE CONEXIONES'!AK568,2)</f>
        <v/>
      </c>
      <c r="I568" s="36" t="str">
        <f>LEFT('DETALLE DE CONEXIONES'!AK568,3)</f>
        <v/>
      </c>
      <c r="J568" s="36" t="str">
        <f>LEFT('DETALLE DE CONEXIONES'!M568,3)</f>
        <v>8mi</v>
      </c>
      <c r="K568" s="36" t="str">
        <f>IF(LEN('DETALLE DE CONEXIONES'!M568)&lt;12,(RIGHT('DETALLE DE CONEXIONES'!M568,5)),(RIGHT('DETALLE DE CONEXIONES'!M568,6)))</f>
        <v>48seg.</v>
      </c>
      <c r="L568" s="36">
        <f>IF(C568="Saliente Local",(IFERROR((LIMPIA(J568,1)),0)),0)</f>
        <v>8</v>
      </c>
      <c r="M568" s="36">
        <f>IF(C568="Saliente Nacional",(IFERROR((LIMPIA(J568,1)),0)),0)</f>
        <v>0</v>
      </c>
      <c r="N568" s="36">
        <f>IF(C568="Saliente Internacional",(IFERROR((LIMPIA(J568,1)),0)),0)</f>
        <v>0</v>
      </c>
      <c r="O568" s="36">
        <f>IF(C568="Saliente Local",(IFERROR((LIMPIA(K568,1)),0)),0)</f>
        <v>48</v>
      </c>
      <c r="P568" s="36">
        <f>IF(C568="Saliente Nacional",(IFERROR((LIMPIA(K568,1)),0)),0)</f>
        <v>0</v>
      </c>
      <c r="Q568" s="36">
        <f>IF(C568="Saliente Internacional",(IFERROR((LIMPIA(K568,1)),0)),0)</f>
        <v>0</v>
      </c>
      <c r="R568" s="36">
        <f t="shared" si="25"/>
        <v>9</v>
      </c>
      <c r="S568" s="36">
        <f t="shared" si="26"/>
        <v>0</v>
      </c>
    </row>
    <row r="569" spans="1:19" x14ac:dyDescent="0.25">
      <c r="A569" s="101">
        <f>'DETALLE DE CONEXIONES'!P569</f>
        <v>0</v>
      </c>
      <c r="B569" s="36" t="str">
        <f>'DETALLE DE CONEXIONES'!I569</f>
        <v>SALIENTE</v>
      </c>
      <c r="C569" s="36" t="str">
        <f>'DETALLE DE CONEXIONES'!BB569</f>
        <v>Saliente Local</v>
      </c>
      <c r="D569" s="36" t="str">
        <f>'DETALLE DE CONEXIONES'!E569</f>
        <v>999XXX9875</v>
      </c>
      <c r="E569" s="36">
        <f t="shared" si="24"/>
        <v>10</v>
      </c>
      <c r="F569" s="36">
        <f>IFERROR(LIMPIA('DETALLE DE CONEXIONES'!N569,1),0)</f>
        <v>2</v>
      </c>
      <c r="G569" s="36" t="str">
        <f>LEFT('DETALLE DE CONEXIONES'!BE569,3)</f>
        <v>NOF</v>
      </c>
      <c r="H569" s="36" t="str">
        <f>RIGHT('DETALLE DE CONEXIONES'!AK569,2)</f>
        <v/>
      </c>
      <c r="I569" s="36" t="str">
        <f>LEFT('DETALLE DE CONEXIONES'!AK569,3)</f>
        <v/>
      </c>
      <c r="J569" s="36" t="str">
        <f>LEFT('DETALLE DE CONEXIONES'!M569,3)</f>
        <v>1mi</v>
      </c>
      <c r="K569" s="36" t="str">
        <f>IF(LEN('DETALLE DE CONEXIONES'!M569)&lt;12,(RIGHT('DETALLE DE CONEXIONES'!M569,5)),(RIGHT('DETALLE DE CONEXIONES'!M569,6)))</f>
        <v>51seg.</v>
      </c>
      <c r="L569" s="36">
        <f>IF(C569="Saliente Local",(IFERROR((LIMPIA(J569,1)),0)),0)</f>
        <v>1</v>
      </c>
      <c r="M569" s="36">
        <f>IF(C569="Saliente Nacional",(IFERROR((LIMPIA(J569,1)),0)),0)</f>
        <v>0</v>
      </c>
      <c r="N569" s="36">
        <f>IF(C569="Saliente Internacional",(IFERROR((LIMPIA(J569,1)),0)),0)</f>
        <v>0</v>
      </c>
      <c r="O569" s="36">
        <f>IF(C569="Saliente Local",(IFERROR((LIMPIA(K569,1)),0)),0)</f>
        <v>51</v>
      </c>
      <c r="P569" s="36">
        <f>IF(C569="Saliente Nacional",(IFERROR((LIMPIA(K569,1)),0)),0)</f>
        <v>0</v>
      </c>
      <c r="Q569" s="36">
        <f>IF(C569="Saliente Internacional",(IFERROR((LIMPIA(K569,1)),0)),0)</f>
        <v>0</v>
      </c>
      <c r="R569" s="36">
        <f t="shared" si="25"/>
        <v>2</v>
      </c>
      <c r="S569" s="36">
        <f t="shared" si="26"/>
        <v>0</v>
      </c>
    </row>
    <row r="570" spans="1:19" x14ac:dyDescent="0.25">
      <c r="A570" s="101">
        <f>'DETALLE DE CONEXIONES'!P570</f>
        <v>0</v>
      </c>
      <c r="B570" s="36" t="str">
        <f>'DETALLE DE CONEXIONES'!I570</f>
        <v>SALIENTE</v>
      </c>
      <c r="C570" s="36" t="str">
        <f>'DETALLE DE CONEXIONES'!BB570</f>
        <v>Saliente Local</v>
      </c>
      <c r="D570" s="36" t="str">
        <f>'DETALLE DE CONEXIONES'!E570</f>
        <v>999XXX4516</v>
      </c>
      <c r="E570" s="36">
        <f t="shared" si="24"/>
        <v>10</v>
      </c>
      <c r="F570" s="36">
        <f>IFERROR(LIMPIA('DETALLE DE CONEXIONES'!N570,1),0)</f>
        <v>2</v>
      </c>
      <c r="G570" s="36" t="str">
        <f>LEFT('DETALLE DE CONEXIONES'!BE570,3)</f>
        <v>NOF</v>
      </c>
      <c r="H570" s="36" t="str">
        <f>RIGHT('DETALLE DE CONEXIONES'!AK570,2)</f>
        <v/>
      </c>
      <c r="I570" s="36" t="str">
        <f>LEFT('DETALLE DE CONEXIONES'!AK570,3)</f>
        <v/>
      </c>
      <c r="J570" s="36" t="str">
        <f>LEFT('DETALLE DE CONEXIONES'!M570,3)</f>
        <v>1mi</v>
      </c>
      <c r="K570" s="36" t="str">
        <f>IF(LEN('DETALLE DE CONEXIONES'!M570)&lt;12,(RIGHT('DETALLE DE CONEXIONES'!M570,5)),(RIGHT('DETALLE DE CONEXIONES'!M570,6)))</f>
        <v>38seg.</v>
      </c>
      <c r="L570" s="36">
        <f>IF(C570="Saliente Local",(IFERROR((LIMPIA(J570,1)),0)),0)</f>
        <v>1</v>
      </c>
      <c r="M570" s="36">
        <f>IF(C570="Saliente Nacional",(IFERROR((LIMPIA(J570,1)),0)),0)</f>
        <v>0</v>
      </c>
      <c r="N570" s="36">
        <f>IF(C570="Saliente Internacional",(IFERROR((LIMPIA(J570,1)),0)),0)</f>
        <v>0</v>
      </c>
      <c r="O570" s="36">
        <f>IF(C570="Saliente Local",(IFERROR((LIMPIA(K570,1)),0)),0)</f>
        <v>38</v>
      </c>
      <c r="P570" s="36">
        <f>IF(C570="Saliente Nacional",(IFERROR((LIMPIA(K570,1)),0)),0)</f>
        <v>0</v>
      </c>
      <c r="Q570" s="36">
        <f>IF(C570="Saliente Internacional",(IFERROR((LIMPIA(K570,1)),0)),0)</f>
        <v>0</v>
      </c>
      <c r="R570" s="36">
        <f t="shared" si="25"/>
        <v>2</v>
      </c>
      <c r="S570" s="36">
        <f t="shared" si="26"/>
        <v>0</v>
      </c>
    </row>
    <row r="571" spans="1:19" x14ac:dyDescent="0.25">
      <c r="A571" s="101">
        <f>'DETALLE DE CONEXIONES'!P571</f>
        <v>0</v>
      </c>
      <c r="B571" s="36" t="str">
        <f>'DETALLE DE CONEXIONES'!I571</f>
        <v>SALIENTE</v>
      </c>
      <c r="C571" s="36" t="str">
        <f>'DETALLE DE CONEXIONES'!BB571</f>
        <v>Saliente Local</v>
      </c>
      <c r="D571" s="36" t="str">
        <f>'DETALLE DE CONEXIONES'!E571</f>
        <v>999XXX7896</v>
      </c>
      <c r="E571" s="36">
        <f t="shared" si="24"/>
        <v>10</v>
      </c>
      <c r="F571" s="36">
        <f>IFERROR(LIMPIA('DETALLE DE CONEXIONES'!N571,1),0)</f>
        <v>2</v>
      </c>
      <c r="G571" s="36" t="str">
        <f>LEFT('DETALLE DE CONEXIONES'!BE571,3)</f>
        <v>NOF</v>
      </c>
      <c r="H571" s="36" t="str">
        <f>RIGHT('DETALLE DE CONEXIONES'!AK571,2)</f>
        <v/>
      </c>
      <c r="I571" s="36" t="str">
        <f>LEFT('DETALLE DE CONEXIONES'!AK571,3)</f>
        <v/>
      </c>
      <c r="J571" s="36" t="str">
        <f>LEFT('DETALLE DE CONEXIONES'!M571,3)</f>
        <v>1mi</v>
      </c>
      <c r="K571" s="36" t="str">
        <f>IF(LEN('DETALLE DE CONEXIONES'!M571)&lt;12,(RIGHT('DETALLE DE CONEXIONES'!M571,5)),(RIGHT('DETALLE DE CONEXIONES'!M571,6)))</f>
        <v>7seg.</v>
      </c>
      <c r="L571" s="36">
        <f>IF(C571="Saliente Local",(IFERROR((LIMPIA(J571,1)),0)),0)</f>
        <v>1</v>
      </c>
      <c r="M571" s="36">
        <f>IF(C571="Saliente Nacional",(IFERROR((LIMPIA(J571,1)),0)),0)</f>
        <v>0</v>
      </c>
      <c r="N571" s="36">
        <f>IF(C571="Saliente Internacional",(IFERROR((LIMPIA(J571,1)),0)),0)</f>
        <v>0</v>
      </c>
      <c r="O571" s="36">
        <f>IF(C571="Saliente Local",(IFERROR((LIMPIA(K571,1)),0)),0)</f>
        <v>7</v>
      </c>
      <c r="P571" s="36">
        <f>IF(C571="Saliente Nacional",(IFERROR((LIMPIA(K571,1)),0)),0)</f>
        <v>0</v>
      </c>
      <c r="Q571" s="36">
        <f>IF(C571="Saliente Internacional",(IFERROR((LIMPIA(K571,1)),0)),0)</f>
        <v>0</v>
      </c>
      <c r="R571" s="36">
        <f t="shared" si="25"/>
        <v>2</v>
      </c>
      <c r="S571" s="36">
        <f t="shared" si="26"/>
        <v>0</v>
      </c>
    </row>
    <row r="572" spans="1:19" x14ac:dyDescent="0.25">
      <c r="A572" s="101">
        <f>'DETALLE DE CONEXIONES'!P572</f>
        <v>0</v>
      </c>
      <c r="B572" s="36" t="str">
        <f>'DETALLE DE CONEXIONES'!I572</f>
        <v>ENTRANTE</v>
      </c>
      <c r="C572" s="36" t="str">
        <f>'DETALLE DE CONEXIONES'!BB572</f>
        <v>Entrante Local</v>
      </c>
      <c r="D572" s="36" t="str">
        <f>'DETALLE DE CONEXIONES'!E572</f>
        <v>999XXX1600</v>
      </c>
      <c r="E572" s="36">
        <f t="shared" si="24"/>
        <v>10</v>
      </c>
      <c r="F572" s="36">
        <f>IFERROR(LIMPIA('DETALLE DE CONEXIONES'!N572,1),0)</f>
        <v>1</v>
      </c>
      <c r="G572" s="36" t="str">
        <f>LEFT('DETALLE DE CONEXIONES'!BE572,3)</f>
        <v>NOF</v>
      </c>
      <c r="H572" s="36" t="str">
        <f>RIGHT('DETALLE DE CONEXIONES'!AK572,2)</f>
        <v/>
      </c>
      <c r="I572" s="36" t="str">
        <f>LEFT('DETALLE DE CONEXIONES'!AK572,3)</f>
        <v/>
      </c>
      <c r="J572" s="36" t="str">
        <f>LEFT('DETALLE DE CONEXIONES'!M572,3)</f>
        <v>0mi</v>
      </c>
      <c r="K572" s="36" t="str">
        <f>IF(LEN('DETALLE DE CONEXIONES'!M572)&lt;12,(RIGHT('DETALLE DE CONEXIONES'!M572,5)),(RIGHT('DETALLE DE CONEXIONES'!M572,6)))</f>
        <v>54seg.</v>
      </c>
      <c r="L572" s="36">
        <f>IF(C572="Saliente Local",(IFERROR((LIMPIA(J572,1)),0)),0)</f>
        <v>0</v>
      </c>
      <c r="M572" s="36">
        <f>IF(C572="Saliente Nacional",(IFERROR((LIMPIA(J572,1)),0)),0)</f>
        <v>0</v>
      </c>
      <c r="N572" s="36">
        <f>IF(C572="Saliente Internacional",(IFERROR((LIMPIA(J572,1)),0)),0)</f>
        <v>0</v>
      </c>
      <c r="O572" s="36">
        <f>IF(C572="Saliente Local",(IFERROR((LIMPIA(K572,1)),0)),0)</f>
        <v>0</v>
      </c>
      <c r="P572" s="36">
        <f>IF(C572="Saliente Nacional",(IFERROR((LIMPIA(K572,1)),0)),0)</f>
        <v>0</v>
      </c>
      <c r="Q572" s="36">
        <f>IF(C572="Saliente Internacional",(IFERROR((LIMPIA(K572,1)),0)),0)</f>
        <v>0</v>
      </c>
      <c r="R572" s="36">
        <f t="shared" si="25"/>
        <v>0</v>
      </c>
      <c r="S572" s="36">
        <f t="shared" si="26"/>
        <v>0</v>
      </c>
    </row>
    <row r="573" spans="1:19" x14ac:dyDescent="0.25">
      <c r="A573" s="101">
        <f>'DETALLE DE CONEXIONES'!P573</f>
        <v>0</v>
      </c>
      <c r="B573" s="36" t="str">
        <f>'DETALLE DE CONEXIONES'!I573</f>
        <v>SALIENTE</v>
      </c>
      <c r="C573" s="36" t="str">
        <f>'DETALLE DE CONEXIONES'!BB573</f>
        <v>Saliente Local</v>
      </c>
      <c r="D573" s="36" t="str">
        <f>'DETALLE DE CONEXIONES'!E573</f>
        <v>999XXX0328</v>
      </c>
      <c r="E573" s="36">
        <f t="shared" si="24"/>
        <v>10</v>
      </c>
      <c r="F573" s="36">
        <f>IFERROR(LIMPIA('DETALLE DE CONEXIONES'!N573,1),0)</f>
        <v>2</v>
      </c>
      <c r="G573" s="36" t="str">
        <f>LEFT('DETALLE DE CONEXIONES'!BE573,3)</f>
        <v>NOF</v>
      </c>
      <c r="H573" s="36" t="str">
        <f>RIGHT('DETALLE DE CONEXIONES'!AK573,2)</f>
        <v/>
      </c>
      <c r="I573" s="36" t="str">
        <f>LEFT('DETALLE DE CONEXIONES'!AK573,3)</f>
        <v/>
      </c>
      <c r="J573" s="36" t="str">
        <f>LEFT('DETALLE DE CONEXIONES'!M573,3)</f>
        <v>1mi</v>
      </c>
      <c r="K573" s="36" t="str">
        <f>IF(LEN('DETALLE DE CONEXIONES'!M573)&lt;12,(RIGHT('DETALLE DE CONEXIONES'!M573,5)),(RIGHT('DETALLE DE CONEXIONES'!M573,6)))</f>
        <v>20seg.</v>
      </c>
      <c r="L573" s="36">
        <f>IF(C573="Saliente Local",(IFERROR((LIMPIA(J573,1)),0)),0)</f>
        <v>1</v>
      </c>
      <c r="M573" s="36">
        <f>IF(C573="Saliente Nacional",(IFERROR((LIMPIA(J573,1)),0)),0)</f>
        <v>0</v>
      </c>
      <c r="N573" s="36">
        <f>IF(C573="Saliente Internacional",(IFERROR((LIMPIA(J573,1)),0)),0)</f>
        <v>0</v>
      </c>
      <c r="O573" s="36">
        <f>IF(C573="Saliente Local",(IFERROR((LIMPIA(K573,1)),0)),0)</f>
        <v>20</v>
      </c>
      <c r="P573" s="36">
        <f>IF(C573="Saliente Nacional",(IFERROR((LIMPIA(K573,1)),0)),0)</f>
        <v>0</v>
      </c>
      <c r="Q573" s="36">
        <f>IF(C573="Saliente Internacional",(IFERROR((LIMPIA(K573,1)),0)),0)</f>
        <v>0</v>
      </c>
      <c r="R573" s="36">
        <f t="shared" si="25"/>
        <v>2</v>
      </c>
      <c r="S573" s="36">
        <f t="shared" si="26"/>
        <v>0</v>
      </c>
    </row>
    <row r="574" spans="1:19" x14ac:dyDescent="0.25">
      <c r="A574" s="101">
        <f>'DETALLE DE CONEXIONES'!P574</f>
        <v>0</v>
      </c>
      <c r="B574" s="36" t="str">
        <f>'DETALLE DE CONEXIONES'!I574</f>
        <v>SALIENTE</v>
      </c>
      <c r="C574" s="36" t="str">
        <f>'DETALLE DE CONEXIONES'!BB574</f>
        <v>Saliente Local</v>
      </c>
      <c r="D574" s="36" t="str">
        <f>'DETALLE DE CONEXIONES'!E574</f>
        <v>999XXX0328</v>
      </c>
      <c r="E574" s="36">
        <f t="shared" si="24"/>
        <v>10</v>
      </c>
      <c r="F574" s="36">
        <f>IFERROR(LIMPIA('DETALLE DE CONEXIONES'!N574,1),0)</f>
        <v>3</v>
      </c>
      <c r="G574" s="36" t="str">
        <f>LEFT('DETALLE DE CONEXIONES'!BE574,3)</f>
        <v>NOF</v>
      </c>
      <c r="H574" s="36" t="str">
        <f>RIGHT('DETALLE DE CONEXIONES'!AK574,2)</f>
        <v/>
      </c>
      <c r="I574" s="36" t="str">
        <f>LEFT('DETALLE DE CONEXIONES'!AK574,3)</f>
        <v/>
      </c>
      <c r="J574" s="36" t="str">
        <f>LEFT('DETALLE DE CONEXIONES'!M574,3)</f>
        <v>2mi</v>
      </c>
      <c r="K574" s="36" t="str">
        <f>IF(LEN('DETALLE DE CONEXIONES'!M574)&lt;12,(RIGHT('DETALLE DE CONEXIONES'!M574,5)),(RIGHT('DETALLE DE CONEXIONES'!M574,6)))</f>
        <v>8seg.</v>
      </c>
      <c r="L574" s="36">
        <f>IF(C574="Saliente Local",(IFERROR((LIMPIA(J574,1)),0)),0)</f>
        <v>2</v>
      </c>
      <c r="M574" s="36">
        <f>IF(C574="Saliente Nacional",(IFERROR((LIMPIA(J574,1)),0)),0)</f>
        <v>0</v>
      </c>
      <c r="N574" s="36">
        <f>IF(C574="Saliente Internacional",(IFERROR((LIMPIA(J574,1)),0)),0)</f>
        <v>0</v>
      </c>
      <c r="O574" s="36">
        <f>IF(C574="Saliente Local",(IFERROR((LIMPIA(K574,1)),0)),0)</f>
        <v>8</v>
      </c>
      <c r="P574" s="36">
        <f>IF(C574="Saliente Nacional",(IFERROR((LIMPIA(K574,1)),0)),0)</f>
        <v>0</v>
      </c>
      <c r="Q574" s="36">
        <f>IF(C574="Saliente Internacional",(IFERROR((LIMPIA(K574,1)),0)),0)</f>
        <v>0</v>
      </c>
      <c r="R574" s="36">
        <f t="shared" si="25"/>
        <v>3</v>
      </c>
      <c r="S574" s="36">
        <f t="shared" si="26"/>
        <v>0</v>
      </c>
    </row>
    <row r="575" spans="1:19" x14ac:dyDescent="0.25">
      <c r="A575" s="101">
        <f>'DETALLE DE CONEXIONES'!P575</f>
        <v>0</v>
      </c>
      <c r="B575" s="36" t="str">
        <f>'DETALLE DE CONEXIONES'!I575</f>
        <v>SALIENTE</v>
      </c>
      <c r="C575" s="36" t="str">
        <f>'DETALLE DE CONEXIONES'!BB575</f>
        <v>Saliente Local</v>
      </c>
      <c r="D575" s="36" t="str">
        <f>'DETALLE DE CONEXIONES'!E575</f>
        <v>999XXX8450</v>
      </c>
      <c r="E575" s="36">
        <f t="shared" si="24"/>
        <v>10</v>
      </c>
      <c r="F575" s="36">
        <f>IFERROR(LIMPIA('DETALLE DE CONEXIONES'!N575,1),0)</f>
        <v>2</v>
      </c>
      <c r="G575" s="36" t="str">
        <f>LEFT('DETALLE DE CONEXIONES'!BE575,3)</f>
        <v>NOF</v>
      </c>
      <c r="H575" s="36" t="str">
        <f>RIGHT('DETALLE DE CONEXIONES'!AK575,2)</f>
        <v/>
      </c>
      <c r="I575" s="36" t="str">
        <f>LEFT('DETALLE DE CONEXIONES'!AK575,3)</f>
        <v/>
      </c>
      <c r="J575" s="36" t="str">
        <f>LEFT('DETALLE DE CONEXIONES'!M575,3)</f>
        <v>1mi</v>
      </c>
      <c r="K575" s="36" t="str">
        <f>IF(LEN('DETALLE DE CONEXIONES'!M575)&lt;12,(RIGHT('DETALLE DE CONEXIONES'!M575,5)),(RIGHT('DETALLE DE CONEXIONES'!M575,6)))</f>
        <v>30seg.</v>
      </c>
      <c r="L575" s="36">
        <f>IF(C575="Saliente Local",(IFERROR((LIMPIA(J575,1)),0)),0)</f>
        <v>1</v>
      </c>
      <c r="M575" s="36">
        <f>IF(C575="Saliente Nacional",(IFERROR((LIMPIA(J575,1)),0)),0)</f>
        <v>0</v>
      </c>
      <c r="N575" s="36">
        <f>IF(C575="Saliente Internacional",(IFERROR((LIMPIA(J575,1)),0)),0)</f>
        <v>0</v>
      </c>
      <c r="O575" s="36">
        <f>IF(C575="Saliente Local",(IFERROR((LIMPIA(K575,1)),0)),0)</f>
        <v>30</v>
      </c>
      <c r="P575" s="36">
        <f>IF(C575="Saliente Nacional",(IFERROR((LIMPIA(K575,1)),0)),0)</f>
        <v>0</v>
      </c>
      <c r="Q575" s="36">
        <f>IF(C575="Saliente Internacional",(IFERROR((LIMPIA(K575,1)),0)),0)</f>
        <v>0</v>
      </c>
      <c r="R575" s="36">
        <f t="shared" si="25"/>
        <v>2</v>
      </c>
      <c r="S575" s="36">
        <f t="shared" si="26"/>
        <v>0</v>
      </c>
    </row>
    <row r="576" spans="1:19" x14ac:dyDescent="0.25">
      <c r="A576" s="101">
        <f>'DETALLE DE CONEXIONES'!P576</f>
        <v>0</v>
      </c>
      <c r="B576" s="36" t="str">
        <f>'DETALLE DE CONEXIONES'!I576</f>
        <v>GPRS</v>
      </c>
      <c r="C576" s="36" t="str">
        <f>'DETALLE DE CONEXIONES'!BB576</f>
        <v>MENSAJERO</v>
      </c>
      <c r="D576" s="36" t="str">
        <f>'DETALLE DE CONEXIONES'!E576</f>
        <v>internet.itelcel.coXXXGLTE</v>
      </c>
      <c r="E576" s="36">
        <f t="shared" si="24"/>
        <v>26</v>
      </c>
      <c r="F576" s="36">
        <f>IFERROR(LIMPIA('DETALLE DE CONEXIONES'!N576,1),0)</f>
        <v>0</v>
      </c>
      <c r="G576" s="36" t="str">
        <f>LEFT('DETALLE DE CONEXIONES'!BE576,3)</f>
        <v/>
      </c>
      <c r="H576" s="36" t="str">
        <f>RIGHT('DETALLE DE CONEXIONES'!AK576,2)</f>
        <v>-1</v>
      </c>
      <c r="I576" s="36" t="str">
        <f>LEFT('DETALLE DE CONEXIONES'!AK576,3)</f>
        <v>MEN</v>
      </c>
      <c r="J576" s="36" t="str">
        <f>LEFT('DETALLE DE CONEXIONES'!M576,3)</f>
        <v>0mi</v>
      </c>
      <c r="K576" s="36" t="str">
        <f>IF(LEN('DETALLE DE CONEXIONES'!M576)&lt;12,(RIGHT('DETALLE DE CONEXIONES'!M576,5)),(RIGHT('DETALLE DE CONEXIONES'!M576,6)))</f>
        <v xml:space="preserve">min. </v>
      </c>
      <c r="L576" s="36">
        <f>IF(C576="Saliente Local",(IFERROR((LIMPIA(J576,1)),0)),0)</f>
        <v>0</v>
      </c>
      <c r="M576" s="36">
        <f>IF(C576="Saliente Nacional",(IFERROR((LIMPIA(J576,1)),0)),0)</f>
        <v>0</v>
      </c>
      <c r="N576" s="36">
        <f>IF(C576="Saliente Internacional",(IFERROR((LIMPIA(J576,1)),0)),0)</f>
        <v>0</v>
      </c>
      <c r="O576" s="36">
        <f>IF(C576="Saliente Local",(IFERROR((LIMPIA(K576,1)),0)),0)</f>
        <v>0</v>
      </c>
      <c r="P576" s="36">
        <f>IF(C576="Saliente Nacional",(IFERROR((LIMPIA(K576,1)),0)),0)</f>
        <v>0</v>
      </c>
      <c r="Q576" s="36">
        <f>IF(C576="Saliente Internacional",(IFERROR((LIMPIA(K576,1)),0)),0)</f>
        <v>0</v>
      </c>
      <c r="R576" s="36">
        <f t="shared" si="25"/>
        <v>0</v>
      </c>
      <c r="S576" s="36">
        <f t="shared" si="26"/>
        <v>0</v>
      </c>
    </row>
    <row r="577" spans="1:19" x14ac:dyDescent="0.25">
      <c r="A577" s="101">
        <f>'DETALLE DE CONEXIONES'!P577</f>
        <v>0</v>
      </c>
      <c r="B577" s="36" t="str">
        <f>'DETALLE DE CONEXIONES'!I577</f>
        <v>GPRS</v>
      </c>
      <c r="C577" s="36" t="str">
        <f>'DETALLE DE CONEXIONES'!BB577</f>
        <v>RS</v>
      </c>
      <c r="D577" s="36" t="str">
        <f>'DETALLE DE CONEXIONES'!E577</f>
        <v>internet.itelcel.coXXXGLTE</v>
      </c>
      <c r="E577" s="36">
        <f t="shared" si="24"/>
        <v>26</v>
      </c>
      <c r="F577" s="36">
        <f>IFERROR(LIMPIA('DETALLE DE CONEXIONES'!N577,1),0)</f>
        <v>0</v>
      </c>
      <c r="G577" s="36" t="str">
        <f>LEFT('DETALLE DE CONEXIONES'!BE577,3)</f>
        <v/>
      </c>
      <c r="H577" s="36" t="str">
        <f>RIGHT('DETALLE DE CONEXIONES'!AK577,2)</f>
        <v>-1</v>
      </c>
      <c r="I577" s="36" t="str">
        <f>LEFT('DETALLE DE CONEXIONES'!AK577,3)</f>
        <v>RS;</v>
      </c>
      <c r="J577" s="36" t="str">
        <f>LEFT('DETALLE DE CONEXIONES'!M577,3)</f>
        <v>0mi</v>
      </c>
      <c r="K577" s="36" t="str">
        <f>IF(LEN('DETALLE DE CONEXIONES'!M577)&lt;12,(RIGHT('DETALLE DE CONEXIONES'!M577,5)),(RIGHT('DETALLE DE CONEXIONES'!M577,6)))</f>
        <v xml:space="preserve">min. </v>
      </c>
      <c r="L577" s="36">
        <f>IF(C577="Saliente Local",(IFERROR((LIMPIA(J577,1)),0)),0)</f>
        <v>0</v>
      </c>
      <c r="M577" s="36">
        <f>IF(C577="Saliente Nacional",(IFERROR((LIMPIA(J577,1)),0)),0)</f>
        <v>0</v>
      </c>
      <c r="N577" s="36">
        <f>IF(C577="Saliente Internacional",(IFERROR((LIMPIA(J577,1)),0)),0)</f>
        <v>0</v>
      </c>
      <c r="O577" s="36">
        <f>IF(C577="Saliente Local",(IFERROR((LIMPIA(K577,1)),0)),0)</f>
        <v>0</v>
      </c>
      <c r="P577" s="36">
        <f>IF(C577="Saliente Nacional",(IFERROR((LIMPIA(K577,1)),0)),0)</f>
        <v>0</v>
      </c>
      <c r="Q577" s="36">
        <f>IF(C577="Saliente Internacional",(IFERROR((LIMPIA(K577,1)),0)),0)</f>
        <v>0</v>
      </c>
      <c r="R577" s="36">
        <f t="shared" si="25"/>
        <v>0</v>
      </c>
      <c r="S577" s="36">
        <f t="shared" si="26"/>
        <v>0</v>
      </c>
    </row>
    <row r="578" spans="1:19" x14ac:dyDescent="0.25">
      <c r="A578" s="101">
        <f>'DETALLE DE CONEXIONES'!P578</f>
        <v>0</v>
      </c>
      <c r="B578" s="36" t="str">
        <f>'DETALLE DE CONEXIONES'!I578</f>
        <v>SALIENTE</v>
      </c>
      <c r="C578" s="36" t="str">
        <f>'DETALLE DE CONEXIONES'!BB578</f>
        <v>Saliente Local</v>
      </c>
      <c r="D578" s="36" t="str">
        <f>'DETALLE DE CONEXIONES'!E578</f>
        <v>999XXX0328</v>
      </c>
      <c r="E578" s="36">
        <f t="shared" si="24"/>
        <v>10</v>
      </c>
      <c r="F578" s="36">
        <f>IFERROR(LIMPIA('DETALLE DE CONEXIONES'!N578,1),0)</f>
        <v>1</v>
      </c>
      <c r="G578" s="36" t="str">
        <f>LEFT('DETALLE DE CONEXIONES'!BE578,3)</f>
        <v>NOF</v>
      </c>
      <c r="H578" s="36" t="str">
        <f>RIGHT('DETALLE DE CONEXIONES'!AK578,2)</f>
        <v/>
      </c>
      <c r="I578" s="36" t="str">
        <f>LEFT('DETALLE DE CONEXIONES'!AK578,3)</f>
        <v/>
      </c>
      <c r="J578" s="36" t="str">
        <f>LEFT('DETALLE DE CONEXIONES'!M578,3)</f>
        <v>0mi</v>
      </c>
      <c r="K578" s="36" t="str">
        <f>IF(LEN('DETALLE DE CONEXIONES'!M578)&lt;12,(RIGHT('DETALLE DE CONEXIONES'!M578,5)),(RIGHT('DETALLE DE CONEXIONES'!M578,6)))</f>
        <v>36seg.</v>
      </c>
      <c r="L578" s="36">
        <f>IF(C578="Saliente Local",(IFERROR((LIMPIA(J578,1)),0)),0)</f>
        <v>0</v>
      </c>
      <c r="M578" s="36">
        <f>IF(C578="Saliente Nacional",(IFERROR((LIMPIA(J578,1)),0)),0)</f>
        <v>0</v>
      </c>
      <c r="N578" s="36">
        <f>IF(C578="Saliente Internacional",(IFERROR((LIMPIA(J578,1)),0)),0)</f>
        <v>0</v>
      </c>
      <c r="O578" s="36">
        <f>IF(C578="Saliente Local",(IFERROR((LIMPIA(K578,1)),0)),0)</f>
        <v>36</v>
      </c>
      <c r="P578" s="36">
        <f>IF(C578="Saliente Nacional",(IFERROR((LIMPIA(K578,1)),0)),0)</f>
        <v>0</v>
      </c>
      <c r="Q578" s="36">
        <f>IF(C578="Saliente Internacional",(IFERROR((LIMPIA(K578,1)),0)),0)</f>
        <v>0</v>
      </c>
      <c r="R578" s="36">
        <f t="shared" si="25"/>
        <v>1</v>
      </c>
      <c r="S578" s="36">
        <f t="shared" si="26"/>
        <v>0</v>
      </c>
    </row>
    <row r="579" spans="1:19" x14ac:dyDescent="0.25">
      <c r="A579" s="101">
        <f>'DETALLE DE CONEXIONES'!P579</f>
        <v>0</v>
      </c>
      <c r="B579" s="36" t="str">
        <f>'DETALLE DE CONEXIONES'!I579</f>
        <v>ENTRANTE</v>
      </c>
      <c r="C579" s="36" t="str">
        <f>'DETALLE DE CONEXIONES'!BB579</f>
        <v>Entrante Local</v>
      </c>
      <c r="D579" s="36" t="str">
        <f>'DETALLE DE CONEXIONES'!E579</f>
        <v>999XXX1600</v>
      </c>
      <c r="E579" s="36">
        <f t="shared" ref="E579:E642" si="27">LEN(D579)</f>
        <v>10</v>
      </c>
      <c r="F579" s="36">
        <f>IFERROR(LIMPIA('DETALLE DE CONEXIONES'!N579,1),0)</f>
        <v>3</v>
      </c>
      <c r="G579" s="36" t="str">
        <f>LEFT('DETALLE DE CONEXIONES'!BE579,3)</f>
        <v>NOF</v>
      </c>
      <c r="H579" s="36" t="str">
        <f>RIGHT('DETALLE DE CONEXIONES'!AK579,2)</f>
        <v/>
      </c>
      <c r="I579" s="36" t="str">
        <f>LEFT('DETALLE DE CONEXIONES'!AK579,3)</f>
        <v/>
      </c>
      <c r="J579" s="36" t="str">
        <f>LEFT('DETALLE DE CONEXIONES'!M579,3)</f>
        <v>2mi</v>
      </c>
      <c r="K579" s="36" t="str">
        <f>IF(LEN('DETALLE DE CONEXIONES'!M579)&lt;12,(RIGHT('DETALLE DE CONEXIONES'!M579,5)),(RIGHT('DETALLE DE CONEXIONES'!M579,6)))</f>
        <v>34seg.</v>
      </c>
      <c r="L579" s="36">
        <f>IF(C579="Saliente Local",(IFERROR((LIMPIA(J579,1)),0)),0)</f>
        <v>0</v>
      </c>
      <c r="M579" s="36">
        <f>IF(C579="Saliente Nacional",(IFERROR((LIMPIA(J579,1)),0)),0)</f>
        <v>0</v>
      </c>
      <c r="N579" s="36">
        <f>IF(C579="Saliente Internacional",(IFERROR((LIMPIA(J579,1)),0)),0)</f>
        <v>0</v>
      </c>
      <c r="O579" s="36">
        <f>IF(C579="Saliente Local",(IFERROR((LIMPIA(K579,1)),0)),0)</f>
        <v>0</v>
      </c>
      <c r="P579" s="36">
        <f>IF(C579="Saliente Nacional",(IFERROR((LIMPIA(K579,1)),0)),0)</f>
        <v>0</v>
      </c>
      <c r="Q579" s="36">
        <f>IF(C579="Saliente Internacional",(IFERROR((LIMPIA(K579,1)),0)),0)</f>
        <v>0</v>
      </c>
      <c r="R579" s="36">
        <f t="shared" ref="R579:R642" si="28">IF(SUM(O579:P579)&gt;0,(L579+M579+1),(L579+M579))</f>
        <v>0</v>
      </c>
      <c r="S579" s="36">
        <f t="shared" ref="S579:S642" si="29">IF(Q579&gt;0,N579+1,N579)</f>
        <v>0</v>
      </c>
    </row>
    <row r="580" spans="1:19" x14ac:dyDescent="0.25">
      <c r="A580" s="101">
        <f>'DETALLE DE CONEXIONES'!P580</f>
        <v>0</v>
      </c>
      <c r="B580" s="36" t="str">
        <f>'DETALLE DE CONEXIONES'!I580</f>
        <v>SALIENTE</v>
      </c>
      <c r="C580" s="36" t="str">
        <f>'DETALLE DE CONEXIONES'!BB580</f>
        <v>Saliente Local</v>
      </c>
      <c r="D580" s="36" t="str">
        <f>'DETALLE DE CONEXIONES'!E580</f>
        <v>999XXX0328</v>
      </c>
      <c r="E580" s="36">
        <f t="shared" si="27"/>
        <v>10</v>
      </c>
      <c r="F580" s="36">
        <f>IFERROR(LIMPIA('DETALLE DE CONEXIONES'!N580,1),0)</f>
        <v>8</v>
      </c>
      <c r="G580" s="36" t="str">
        <f>LEFT('DETALLE DE CONEXIONES'!BE580,3)</f>
        <v>NOF</v>
      </c>
      <c r="H580" s="36" t="str">
        <f>RIGHT('DETALLE DE CONEXIONES'!AK580,2)</f>
        <v/>
      </c>
      <c r="I580" s="36" t="str">
        <f>LEFT('DETALLE DE CONEXIONES'!AK580,3)</f>
        <v/>
      </c>
      <c r="J580" s="36" t="str">
        <f>LEFT('DETALLE DE CONEXIONES'!M580,3)</f>
        <v>7mi</v>
      </c>
      <c r="K580" s="36" t="str">
        <f>IF(LEN('DETALLE DE CONEXIONES'!M580)&lt;12,(RIGHT('DETALLE DE CONEXIONES'!M580,5)),(RIGHT('DETALLE DE CONEXIONES'!M580,6)))</f>
        <v>24seg.</v>
      </c>
      <c r="L580" s="36">
        <f>IF(C580="Saliente Local",(IFERROR((LIMPIA(J580,1)),0)),0)</f>
        <v>7</v>
      </c>
      <c r="M580" s="36">
        <f>IF(C580="Saliente Nacional",(IFERROR((LIMPIA(J580,1)),0)),0)</f>
        <v>0</v>
      </c>
      <c r="N580" s="36">
        <f>IF(C580="Saliente Internacional",(IFERROR((LIMPIA(J580,1)),0)),0)</f>
        <v>0</v>
      </c>
      <c r="O580" s="36">
        <f>IF(C580="Saliente Local",(IFERROR((LIMPIA(K580,1)),0)),0)</f>
        <v>24</v>
      </c>
      <c r="P580" s="36">
        <f>IF(C580="Saliente Nacional",(IFERROR((LIMPIA(K580,1)),0)),0)</f>
        <v>0</v>
      </c>
      <c r="Q580" s="36">
        <f>IF(C580="Saliente Internacional",(IFERROR((LIMPIA(K580,1)),0)),0)</f>
        <v>0</v>
      </c>
      <c r="R580" s="36">
        <f t="shared" si="28"/>
        <v>8</v>
      </c>
      <c r="S580" s="36">
        <f t="shared" si="29"/>
        <v>0</v>
      </c>
    </row>
    <row r="581" spans="1:19" x14ac:dyDescent="0.25">
      <c r="A581" s="101">
        <f>'DETALLE DE CONEXIONES'!P581</f>
        <v>0</v>
      </c>
      <c r="B581" s="36" t="str">
        <f>'DETALLE DE CONEXIONES'!I581</f>
        <v>TRANSFERENCIA</v>
      </c>
      <c r="C581" s="36" t="str">
        <f>'DETALLE DE CONEXIONES'!BB581</f>
        <v>Desvio Nacional</v>
      </c>
      <c r="D581" s="36" t="str">
        <f>'DETALLE DE CONEXIONES'!E581</f>
        <v>999XXX1600</v>
      </c>
      <c r="E581" s="36">
        <f t="shared" si="27"/>
        <v>10</v>
      </c>
      <c r="F581" s="36">
        <f>IFERROR(LIMPIA('DETALLE DE CONEXIONES'!N581,1),0)</f>
        <v>1</v>
      </c>
      <c r="G581" s="36" t="str">
        <f>LEFT('DETALLE DE CONEXIONES'!BE581,3)</f>
        <v>SIU</v>
      </c>
      <c r="H581" s="36" t="str">
        <f>RIGHT('DETALLE DE CONEXIONES'!AK581,2)</f>
        <v/>
      </c>
      <c r="I581" s="36" t="str">
        <f>LEFT('DETALLE DE CONEXIONES'!AK581,3)</f>
        <v/>
      </c>
      <c r="J581" s="36" t="str">
        <f>LEFT('DETALLE DE CONEXIONES'!M581,3)</f>
        <v>0mi</v>
      </c>
      <c r="K581" s="36" t="str">
        <f>IF(LEN('DETALLE DE CONEXIONES'!M581)&lt;12,(RIGHT('DETALLE DE CONEXIONES'!M581,5)),(RIGHT('DETALLE DE CONEXIONES'!M581,6)))</f>
        <v>4seg.</v>
      </c>
      <c r="L581" s="36">
        <f>IF(C581="Saliente Local",(IFERROR((LIMPIA(J581,1)),0)),0)</f>
        <v>0</v>
      </c>
      <c r="M581" s="36">
        <f>IF(C581="Saliente Nacional",(IFERROR((LIMPIA(J581,1)),0)),0)</f>
        <v>0</v>
      </c>
      <c r="N581" s="36">
        <f>IF(C581="Saliente Internacional",(IFERROR((LIMPIA(J581,1)),0)),0)</f>
        <v>0</v>
      </c>
      <c r="O581" s="36">
        <f>IF(C581="Saliente Local",(IFERROR((LIMPIA(K581,1)),0)),0)</f>
        <v>0</v>
      </c>
      <c r="P581" s="36">
        <f>IF(C581="Saliente Nacional",(IFERROR((LIMPIA(K581,1)),0)),0)</f>
        <v>0</v>
      </c>
      <c r="Q581" s="36">
        <f>IF(C581="Saliente Internacional",(IFERROR((LIMPIA(K581,1)),0)),0)</f>
        <v>0</v>
      </c>
      <c r="R581" s="36">
        <f t="shared" si="28"/>
        <v>0</v>
      </c>
      <c r="S581" s="36">
        <f t="shared" si="29"/>
        <v>0</v>
      </c>
    </row>
    <row r="582" spans="1:19" x14ac:dyDescent="0.25">
      <c r="A582" s="101">
        <f>'DETALLE DE CONEXIONES'!P582</f>
        <v>0</v>
      </c>
      <c r="B582" s="36" t="str">
        <f>'DETALLE DE CONEXIONES'!I582</f>
        <v>GPRS</v>
      </c>
      <c r="C582" s="36" t="str">
        <f>'DETALLE DE CONEXIONES'!BB582</f>
        <v>MENSAJERO</v>
      </c>
      <c r="D582" s="36" t="str">
        <f>'DETALLE DE CONEXIONES'!E582</f>
        <v>internet.itelcel.coXXXGLTE</v>
      </c>
      <c r="E582" s="36">
        <f t="shared" si="27"/>
        <v>26</v>
      </c>
      <c r="F582" s="36">
        <f>IFERROR(LIMPIA('DETALLE DE CONEXIONES'!N582,1),0)</f>
        <v>0</v>
      </c>
      <c r="G582" s="36" t="str">
        <f>LEFT('DETALLE DE CONEXIONES'!BE582,3)</f>
        <v/>
      </c>
      <c r="H582" s="36" t="str">
        <f>RIGHT('DETALLE DE CONEXIONES'!AK582,2)</f>
        <v>-1</v>
      </c>
      <c r="I582" s="36" t="str">
        <f>LEFT('DETALLE DE CONEXIONES'!AK582,3)</f>
        <v>MEN</v>
      </c>
      <c r="J582" s="36" t="str">
        <f>LEFT('DETALLE DE CONEXIONES'!M582,3)</f>
        <v>0mi</v>
      </c>
      <c r="K582" s="36" t="str">
        <f>IF(LEN('DETALLE DE CONEXIONES'!M582)&lt;12,(RIGHT('DETALLE DE CONEXIONES'!M582,5)),(RIGHT('DETALLE DE CONEXIONES'!M582,6)))</f>
        <v xml:space="preserve">min. </v>
      </c>
      <c r="L582" s="36">
        <f>IF(C582="Saliente Local",(IFERROR((LIMPIA(J582,1)),0)),0)</f>
        <v>0</v>
      </c>
      <c r="M582" s="36">
        <f>IF(C582="Saliente Nacional",(IFERROR((LIMPIA(J582,1)),0)),0)</f>
        <v>0</v>
      </c>
      <c r="N582" s="36">
        <f>IF(C582="Saliente Internacional",(IFERROR((LIMPIA(J582,1)),0)),0)</f>
        <v>0</v>
      </c>
      <c r="O582" s="36">
        <f>IF(C582="Saliente Local",(IFERROR((LIMPIA(K582,1)),0)),0)</f>
        <v>0</v>
      </c>
      <c r="P582" s="36">
        <f>IF(C582="Saliente Nacional",(IFERROR((LIMPIA(K582,1)),0)),0)</f>
        <v>0</v>
      </c>
      <c r="Q582" s="36">
        <f>IF(C582="Saliente Internacional",(IFERROR((LIMPIA(K582,1)),0)),0)</f>
        <v>0</v>
      </c>
      <c r="R582" s="36">
        <f t="shared" si="28"/>
        <v>0</v>
      </c>
      <c r="S582" s="36">
        <f t="shared" si="29"/>
        <v>0</v>
      </c>
    </row>
    <row r="583" spans="1:19" x14ac:dyDescent="0.25">
      <c r="A583" s="101">
        <f>'DETALLE DE CONEXIONES'!P583</f>
        <v>0</v>
      </c>
      <c r="B583" s="36" t="str">
        <f>'DETALLE DE CONEXIONES'!I583</f>
        <v>GPRS</v>
      </c>
      <c r="C583" s="36" t="str">
        <f>'DETALLE DE CONEXIONES'!BB583</f>
        <v>RS</v>
      </c>
      <c r="D583" s="36" t="str">
        <f>'DETALLE DE CONEXIONES'!E583</f>
        <v>internet.itelcel.coXXXGLTE</v>
      </c>
      <c r="E583" s="36">
        <f t="shared" si="27"/>
        <v>26</v>
      </c>
      <c r="F583" s="36">
        <f>IFERROR(LIMPIA('DETALLE DE CONEXIONES'!N583,1),0)</f>
        <v>0</v>
      </c>
      <c r="G583" s="36" t="str">
        <f>LEFT('DETALLE DE CONEXIONES'!BE583,3)</f>
        <v/>
      </c>
      <c r="H583" s="36" t="str">
        <f>RIGHT('DETALLE DE CONEXIONES'!AK583,2)</f>
        <v>-1</v>
      </c>
      <c r="I583" s="36" t="str">
        <f>LEFT('DETALLE DE CONEXIONES'!AK583,3)</f>
        <v>RS;</v>
      </c>
      <c r="J583" s="36" t="str">
        <f>LEFT('DETALLE DE CONEXIONES'!M583,3)</f>
        <v>0mi</v>
      </c>
      <c r="K583" s="36" t="str">
        <f>IF(LEN('DETALLE DE CONEXIONES'!M583)&lt;12,(RIGHT('DETALLE DE CONEXIONES'!M583,5)),(RIGHT('DETALLE DE CONEXIONES'!M583,6)))</f>
        <v xml:space="preserve">min. </v>
      </c>
      <c r="L583" s="36">
        <f>IF(C583="Saliente Local",(IFERROR((LIMPIA(J583,1)),0)),0)</f>
        <v>0</v>
      </c>
      <c r="M583" s="36">
        <f>IF(C583="Saliente Nacional",(IFERROR((LIMPIA(J583,1)),0)),0)</f>
        <v>0</v>
      </c>
      <c r="N583" s="36">
        <f>IF(C583="Saliente Internacional",(IFERROR((LIMPIA(J583,1)),0)),0)</f>
        <v>0</v>
      </c>
      <c r="O583" s="36">
        <f>IF(C583="Saliente Local",(IFERROR((LIMPIA(K583,1)),0)),0)</f>
        <v>0</v>
      </c>
      <c r="P583" s="36">
        <f>IF(C583="Saliente Nacional",(IFERROR((LIMPIA(K583,1)),0)),0)</f>
        <v>0</v>
      </c>
      <c r="Q583" s="36">
        <f>IF(C583="Saliente Internacional",(IFERROR((LIMPIA(K583,1)),0)),0)</f>
        <v>0</v>
      </c>
      <c r="R583" s="36">
        <f t="shared" si="28"/>
        <v>0</v>
      </c>
      <c r="S583" s="36">
        <f t="shared" si="29"/>
        <v>0</v>
      </c>
    </row>
    <row r="584" spans="1:19" x14ac:dyDescent="0.25">
      <c r="A584" s="101">
        <f>'DETALLE DE CONEXIONES'!P584</f>
        <v>0</v>
      </c>
      <c r="B584" s="36" t="str">
        <f>'DETALLE DE CONEXIONES'!I584</f>
        <v>GPRS</v>
      </c>
      <c r="C584" s="36" t="str">
        <f>'DETALLE DE CONEXIONES'!BB584</f>
        <v>MENSAJERO</v>
      </c>
      <c r="D584" s="36" t="str">
        <f>'DETALLE DE CONEXIONES'!E584</f>
        <v>internet.itelcel.coXXXGLTE</v>
      </c>
      <c r="E584" s="36">
        <f t="shared" si="27"/>
        <v>26</v>
      </c>
      <c r="F584" s="36">
        <f>IFERROR(LIMPIA('DETALLE DE CONEXIONES'!N584,1),0)</f>
        <v>0</v>
      </c>
      <c r="G584" s="36" t="str">
        <f>LEFT('DETALLE DE CONEXIONES'!BE584,3)</f>
        <v/>
      </c>
      <c r="H584" s="36" t="str">
        <f>RIGHT('DETALLE DE CONEXIONES'!AK584,2)</f>
        <v>-0</v>
      </c>
      <c r="I584" s="36" t="str">
        <f>LEFT('DETALLE DE CONEXIONES'!AK584,3)</f>
        <v>MEN</v>
      </c>
      <c r="J584" s="36" t="str">
        <f>LEFT('DETALLE DE CONEXIONES'!M584,3)</f>
        <v>0mi</v>
      </c>
      <c r="K584" s="36" t="str">
        <f>IF(LEN('DETALLE DE CONEXIONES'!M584)&lt;12,(RIGHT('DETALLE DE CONEXIONES'!M584,5)),(RIGHT('DETALLE DE CONEXIONES'!M584,6)))</f>
        <v xml:space="preserve">min. </v>
      </c>
      <c r="L584" s="36">
        <f>IF(C584="Saliente Local",(IFERROR((LIMPIA(J584,1)),0)),0)</f>
        <v>0</v>
      </c>
      <c r="M584" s="36">
        <f>IF(C584="Saliente Nacional",(IFERROR((LIMPIA(J584,1)),0)),0)</f>
        <v>0</v>
      </c>
      <c r="N584" s="36">
        <f>IF(C584="Saliente Internacional",(IFERROR((LIMPIA(J584,1)),0)),0)</f>
        <v>0</v>
      </c>
      <c r="O584" s="36">
        <f>IF(C584="Saliente Local",(IFERROR((LIMPIA(K584,1)),0)),0)</f>
        <v>0</v>
      </c>
      <c r="P584" s="36">
        <f>IF(C584="Saliente Nacional",(IFERROR((LIMPIA(K584,1)),0)),0)</f>
        <v>0</v>
      </c>
      <c r="Q584" s="36">
        <f>IF(C584="Saliente Internacional",(IFERROR((LIMPIA(K584,1)),0)),0)</f>
        <v>0</v>
      </c>
      <c r="R584" s="36">
        <f t="shared" si="28"/>
        <v>0</v>
      </c>
      <c r="S584" s="36">
        <f t="shared" si="29"/>
        <v>0</v>
      </c>
    </row>
    <row r="585" spans="1:19" x14ac:dyDescent="0.25">
      <c r="A585" s="101">
        <f>'DETALLE DE CONEXIONES'!P585</f>
        <v>0</v>
      </c>
      <c r="B585" s="36" t="str">
        <f>'DETALLE DE CONEXIONES'!I585</f>
        <v>GPRS</v>
      </c>
      <c r="C585" s="36" t="str">
        <f>'DETALLE DE CONEXIONES'!BB585</f>
        <v>RS</v>
      </c>
      <c r="D585" s="36" t="str">
        <f>'DETALLE DE CONEXIONES'!E585</f>
        <v>internet.itelcel.coXXXGLTE</v>
      </c>
      <c r="E585" s="36">
        <f t="shared" si="27"/>
        <v>26</v>
      </c>
      <c r="F585" s="36">
        <f>IFERROR(LIMPIA('DETALLE DE CONEXIONES'!N585,1),0)</f>
        <v>0</v>
      </c>
      <c r="G585" s="36" t="str">
        <f>LEFT('DETALLE DE CONEXIONES'!BE585,3)</f>
        <v/>
      </c>
      <c r="H585" s="36" t="str">
        <f>RIGHT('DETALLE DE CONEXIONES'!AK585,2)</f>
        <v>-0</v>
      </c>
      <c r="I585" s="36" t="str">
        <f>LEFT('DETALLE DE CONEXIONES'!AK585,3)</f>
        <v>RS;</v>
      </c>
      <c r="J585" s="36" t="str">
        <f>LEFT('DETALLE DE CONEXIONES'!M585,3)</f>
        <v>0mi</v>
      </c>
      <c r="K585" s="36" t="str">
        <f>IF(LEN('DETALLE DE CONEXIONES'!M585)&lt;12,(RIGHT('DETALLE DE CONEXIONES'!M585,5)),(RIGHT('DETALLE DE CONEXIONES'!M585,6)))</f>
        <v xml:space="preserve">min. </v>
      </c>
      <c r="L585" s="36">
        <f>IF(C585="Saliente Local",(IFERROR((LIMPIA(J585,1)),0)),0)</f>
        <v>0</v>
      </c>
      <c r="M585" s="36">
        <f>IF(C585="Saliente Nacional",(IFERROR((LIMPIA(J585,1)),0)),0)</f>
        <v>0</v>
      </c>
      <c r="N585" s="36">
        <f>IF(C585="Saliente Internacional",(IFERROR((LIMPIA(J585,1)),0)),0)</f>
        <v>0</v>
      </c>
      <c r="O585" s="36">
        <f>IF(C585="Saliente Local",(IFERROR((LIMPIA(K585,1)),0)),0)</f>
        <v>0</v>
      </c>
      <c r="P585" s="36">
        <f>IF(C585="Saliente Nacional",(IFERROR((LIMPIA(K585,1)),0)),0)</f>
        <v>0</v>
      </c>
      <c r="Q585" s="36">
        <f>IF(C585="Saliente Internacional",(IFERROR((LIMPIA(K585,1)),0)),0)</f>
        <v>0</v>
      </c>
      <c r="R585" s="36">
        <f t="shared" si="28"/>
        <v>0</v>
      </c>
      <c r="S585" s="36">
        <f t="shared" si="29"/>
        <v>0</v>
      </c>
    </row>
    <row r="586" spans="1:19" x14ac:dyDescent="0.25">
      <c r="A586" s="101">
        <f>'DETALLE DE CONEXIONES'!P586</f>
        <v>0</v>
      </c>
      <c r="B586" s="36" t="str">
        <f>'DETALLE DE CONEXIONES'!I586</f>
        <v>TRANSFERENCIA</v>
      </c>
      <c r="C586" s="36" t="str">
        <f>'DETALLE DE CONEXIONES'!BB586</f>
        <v>Desvio Nacional</v>
      </c>
      <c r="D586" s="36" t="str">
        <f>'DETALLE DE CONEXIONES'!E586</f>
        <v>999XXX1600</v>
      </c>
      <c r="E586" s="36">
        <f t="shared" si="27"/>
        <v>10</v>
      </c>
      <c r="F586" s="36">
        <f>IFERROR(LIMPIA('DETALLE DE CONEXIONES'!N586,1),0)</f>
        <v>1</v>
      </c>
      <c r="G586" s="36" t="str">
        <f>LEFT('DETALLE DE CONEXIONES'!BE586,3)</f>
        <v>SIU</v>
      </c>
      <c r="H586" s="36" t="str">
        <f>RIGHT('DETALLE DE CONEXIONES'!AK586,2)</f>
        <v/>
      </c>
      <c r="I586" s="36" t="str">
        <f>LEFT('DETALLE DE CONEXIONES'!AK586,3)</f>
        <v/>
      </c>
      <c r="J586" s="36" t="str">
        <f>LEFT('DETALLE DE CONEXIONES'!M586,3)</f>
        <v>0mi</v>
      </c>
      <c r="K586" s="36" t="str">
        <f>IF(LEN('DETALLE DE CONEXIONES'!M586)&lt;12,(RIGHT('DETALLE DE CONEXIONES'!M586,5)),(RIGHT('DETALLE DE CONEXIONES'!M586,6)))</f>
        <v>51seg.</v>
      </c>
      <c r="L586" s="36">
        <f>IF(C586="Saliente Local",(IFERROR((LIMPIA(J586,1)),0)),0)</f>
        <v>0</v>
      </c>
      <c r="M586" s="36">
        <f>IF(C586="Saliente Nacional",(IFERROR((LIMPIA(J586,1)),0)),0)</f>
        <v>0</v>
      </c>
      <c r="N586" s="36">
        <f>IF(C586="Saliente Internacional",(IFERROR((LIMPIA(J586,1)),0)),0)</f>
        <v>0</v>
      </c>
      <c r="O586" s="36">
        <f>IF(C586="Saliente Local",(IFERROR((LIMPIA(K586,1)),0)),0)</f>
        <v>0</v>
      </c>
      <c r="P586" s="36">
        <f>IF(C586="Saliente Nacional",(IFERROR((LIMPIA(K586,1)),0)),0)</f>
        <v>0</v>
      </c>
      <c r="Q586" s="36">
        <f>IF(C586="Saliente Internacional",(IFERROR((LIMPIA(K586,1)),0)),0)</f>
        <v>0</v>
      </c>
      <c r="R586" s="36">
        <f t="shared" si="28"/>
        <v>0</v>
      </c>
      <c r="S586" s="36">
        <f t="shared" si="29"/>
        <v>0</v>
      </c>
    </row>
    <row r="587" spans="1:19" x14ac:dyDescent="0.25">
      <c r="A587" s="101">
        <f>'DETALLE DE CONEXIONES'!P587</f>
        <v>0</v>
      </c>
      <c r="B587" s="36" t="str">
        <f>'DETALLE DE CONEXIONES'!I587</f>
        <v>SALIENTE</v>
      </c>
      <c r="C587" s="36" t="str">
        <f>'DETALLE DE CONEXIONES'!BB587</f>
        <v>Saliente Local</v>
      </c>
      <c r="D587" s="36" t="str">
        <f>'DETALLE DE CONEXIONES'!E587</f>
        <v>999XXX7896</v>
      </c>
      <c r="E587" s="36">
        <f t="shared" si="27"/>
        <v>10</v>
      </c>
      <c r="F587" s="36">
        <f>IFERROR(LIMPIA('DETALLE DE CONEXIONES'!N587,1),0)</f>
        <v>6</v>
      </c>
      <c r="G587" s="36" t="str">
        <f>LEFT('DETALLE DE CONEXIONES'!BE587,3)</f>
        <v>NOF</v>
      </c>
      <c r="H587" s="36" t="str">
        <f>RIGHT('DETALLE DE CONEXIONES'!AK587,2)</f>
        <v/>
      </c>
      <c r="I587" s="36" t="str">
        <f>LEFT('DETALLE DE CONEXIONES'!AK587,3)</f>
        <v/>
      </c>
      <c r="J587" s="36" t="str">
        <f>LEFT('DETALLE DE CONEXIONES'!M587,3)</f>
        <v>5mi</v>
      </c>
      <c r="K587" s="36" t="str">
        <f>IF(LEN('DETALLE DE CONEXIONES'!M587)&lt;12,(RIGHT('DETALLE DE CONEXIONES'!M587,5)),(RIGHT('DETALLE DE CONEXIONES'!M587,6)))</f>
        <v>17seg.</v>
      </c>
      <c r="L587" s="36">
        <f>IF(C587="Saliente Local",(IFERROR((LIMPIA(J587,1)),0)),0)</f>
        <v>5</v>
      </c>
      <c r="M587" s="36">
        <f>IF(C587="Saliente Nacional",(IFERROR((LIMPIA(J587,1)),0)),0)</f>
        <v>0</v>
      </c>
      <c r="N587" s="36">
        <f>IF(C587="Saliente Internacional",(IFERROR((LIMPIA(J587,1)),0)),0)</f>
        <v>0</v>
      </c>
      <c r="O587" s="36">
        <f>IF(C587="Saliente Local",(IFERROR((LIMPIA(K587,1)),0)),0)</f>
        <v>17</v>
      </c>
      <c r="P587" s="36">
        <f>IF(C587="Saliente Nacional",(IFERROR((LIMPIA(K587,1)),0)),0)</f>
        <v>0</v>
      </c>
      <c r="Q587" s="36">
        <f>IF(C587="Saliente Internacional",(IFERROR((LIMPIA(K587,1)),0)),0)</f>
        <v>0</v>
      </c>
      <c r="R587" s="36">
        <f t="shared" si="28"/>
        <v>6</v>
      </c>
      <c r="S587" s="36">
        <f t="shared" si="29"/>
        <v>0</v>
      </c>
    </row>
    <row r="588" spans="1:19" x14ac:dyDescent="0.25">
      <c r="A588" s="101">
        <f>'DETALLE DE CONEXIONES'!P588</f>
        <v>0</v>
      </c>
      <c r="B588" s="36" t="str">
        <f>'DETALLE DE CONEXIONES'!I588</f>
        <v>GPRS</v>
      </c>
      <c r="C588" s="36" t="str">
        <f>'DETALLE DE CONEXIONES'!BB588</f>
        <v>MENSAJERO</v>
      </c>
      <c r="D588" s="36" t="str">
        <f>'DETALLE DE CONEXIONES'!E588</f>
        <v>internet.itelcelXXXm-3G</v>
      </c>
      <c r="E588" s="36">
        <f t="shared" si="27"/>
        <v>23</v>
      </c>
      <c r="F588" s="36">
        <f>IFERROR(LIMPIA('DETALLE DE CONEXIONES'!N588,1),0)</f>
        <v>0</v>
      </c>
      <c r="G588" s="36" t="str">
        <f>LEFT('DETALLE DE CONEXIONES'!BE588,3)</f>
        <v/>
      </c>
      <c r="H588" s="36" t="str">
        <f>RIGHT('DETALLE DE CONEXIONES'!AK588,2)</f>
        <v>-0</v>
      </c>
      <c r="I588" s="36" t="str">
        <f>LEFT('DETALLE DE CONEXIONES'!AK588,3)</f>
        <v>MEN</v>
      </c>
      <c r="J588" s="36" t="str">
        <f>LEFT('DETALLE DE CONEXIONES'!M588,3)</f>
        <v>0mi</v>
      </c>
      <c r="K588" s="36" t="str">
        <f>IF(LEN('DETALLE DE CONEXIONES'!M588)&lt;12,(RIGHT('DETALLE DE CONEXIONES'!M588,5)),(RIGHT('DETALLE DE CONEXIONES'!M588,6)))</f>
        <v xml:space="preserve">min. </v>
      </c>
      <c r="L588" s="36">
        <f>IF(C588="Saliente Local",(IFERROR((LIMPIA(J588,1)),0)),0)</f>
        <v>0</v>
      </c>
      <c r="M588" s="36">
        <f>IF(C588="Saliente Nacional",(IFERROR((LIMPIA(J588,1)),0)),0)</f>
        <v>0</v>
      </c>
      <c r="N588" s="36">
        <f>IF(C588="Saliente Internacional",(IFERROR((LIMPIA(J588,1)),0)),0)</f>
        <v>0</v>
      </c>
      <c r="O588" s="36">
        <f>IF(C588="Saliente Local",(IFERROR((LIMPIA(K588,1)),0)),0)</f>
        <v>0</v>
      </c>
      <c r="P588" s="36">
        <f>IF(C588="Saliente Nacional",(IFERROR((LIMPIA(K588,1)),0)),0)</f>
        <v>0</v>
      </c>
      <c r="Q588" s="36">
        <f>IF(C588="Saliente Internacional",(IFERROR((LIMPIA(K588,1)),0)),0)</f>
        <v>0</v>
      </c>
      <c r="R588" s="36">
        <f t="shared" si="28"/>
        <v>0</v>
      </c>
      <c r="S588" s="36">
        <f t="shared" si="29"/>
        <v>0</v>
      </c>
    </row>
    <row r="589" spans="1:19" x14ac:dyDescent="0.25">
      <c r="A589" s="101">
        <f>'DETALLE DE CONEXIONES'!P589</f>
        <v>0</v>
      </c>
      <c r="B589" s="36" t="str">
        <f>'DETALLE DE CONEXIONES'!I589</f>
        <v>GPRS</v>
      </c>
      <c r="C589" s="36" t="str">
        <f>'DETALLE DE CONEXIONES'!BB589</f>
        <v>RS</v>
      </c>
      <c r="D589" s="36" t="str">
        <f>'DETALLE DE CONEXIONES'!E589</f>
        <v>internet.itelcelXXXm-3G</v>
      </c>
      <c r="E589" s="36">
        <f t="shared" si="27"/>
        <v>23</v>
      </c>
      <c r="F589" s="36">
        <f>IFERROR(LIMPIA('DETALLE DE CONEXIONES'!N589,1),0)</f>
        <v>0</v>
      </c>
      <c r="G589" s="36" t="str">
        <f>LEFT('DETALLE DE CONEXIONES'!BE589,3)</f>
        <v/>
      </c>
      <c r="H589" s="36" t="str">
        <f>RIGHT('DETALLE DE CONEXIONES'!AK589,2)</f>
        <v>-0</v>
      </c>
      <c r="I589" s="36" t="str">
        <f>LEFT('DETALLE DE CONEXIONES'!AK589,3)</f>
        <v>RS;</v>
      </c>
      <c r="J589" s="36" t="str">
        <f>LEFT('DETALLE DE CONEXIONES'!M589,3)</f>
        <v>0mi</v>
      </c>
      <c r="K589" s="36" t="str">
        <f>IF(LEN('DETALLE DE CONEXIONES'!M589)&lt;12,(RIGHT('DETALLE DE CONEXIONES'!M589,5)),(RIGHT('DETALLE DE CONEXIONES'!M589,6)))</f>
        <v xml:space="preserve">min. </v>
      </c>
      <c r="L589" s="36">
        <f>IF(C589="Saliente Local",(IFERROR((LIMPIA(J589,1)),0)),0)</f>
        <v>0</v>
      </c>
      <c r="M589" s="36">
        <f>IF(C589="Saliente Nacional",(IFERROR((LIMPIA(J589,1)),0)),0)</f>
        <v>0</v>
      </c>
      <c r="N589" s="36">
        <f>IF(C589="Saliente Internacional",(IFERROR((LIMPIA(J589,1)),0)),0)</f>
        <v>0</v>
      </c>
      <c r="O589" s="36">
        <f>IF(C589="Saliente Local",(IFERROR((LIMPIA(K589,1)),0)),0)</f>
        <v>0</v>
      </c>
      <c r="P589" s="36">
        <f>IF(C589="Saliente Nacional",(IFERROR((LIMPIA(K589,1)),0)),0)</f>
        <v>0</v>
      </c>
      <c r="Q589" s="36">
        <f>IF(C589="Saliente Internacional",(IFERROR((LIMPIA(K589,1)),0)),0)</f>
        <v>0</v>
      </c>
      <c r="R589" s="36">
        <f t="shared" si="28"/>
        <v>0</v>
      </c>
      <c r="S589" s="36">
        <f t="shared" si="29"/>
        <v>0</v>
      </c>
    </row>
    <row r="590" spans="1:19" x14ac:dyDescent="0.25">
      <c r="A590" s="101">
        <f>'DETALLE DE CONEXIONES'!P590</f>
        <v>0</v>
      </c>
      <c r="B590" s="36" t="str">
        <f>'DETALLE DE CONEXIONES'!I590</f>
        <v>SALIENTE</v>
      </c>
      <c r="C590" s="36" t="str">
        <f>'DETALLE DE CONEXIONES'!BB590</f>
        <v>Saliente Nacional</v>
      </c>
      <c r="D590" s="36" t="str">
        <f>'DETALLE DE CONEXIONES'!E590</f>
        <v>921XXX8682</v>
      </c>
      <c r="E590" s="36">
        <f t="shared" si="27"/>
        <v>10</v>
      </c>
      <c r="F590" s="36">
        <f>IFERROR(LIMPIA('DETALLE DE CONEXIONES'!N590,1),0)</f>
        <v>150</v>
      </c>
      <c r="G590" s="36" t="str">
        <f>LEFT('DETALLE DE CONEXIONES'!BE590,3)</f>
        <v>NOF</v>
      </c>
      <c r="H590" s="36" t="str">
        <f>RIGHT('DETALLE DE CONEXIONES'!AK590,2)</f>
        <v/>
      </c>
      <c r="I590" s="36" t="str">
        <f>LEFT('DETALLE DE CONEXIONES'!AK590,3)</f>
        <v/>
      </c>
      <c r="J590" s="36" t="str">
        <f>LEFT('DETALLE DE CONEXIONES'!M590,3)</f>
        <v>1hr</v>
      </c>
      <c r="K590" s="36" t="str">
        <f>IF(LEN('DETALLE DE CONEXIONES'!M590)&lt;12,(RIGHT('DETALLE DE CONEXIONES'!M590,5)),(RIGHT('DETALLE DE CONEXIONES'!M590,6)))</f>
        <v>39seg.</v>
      </c>
      <c r="L590" s="36">
        <f>IF(C590="Saliente Local",(IFERROR((LIMPIA(J590,1)),0)),0)</f>
        <v>0</v>
      </c>
      <c r="M590" s="36">
        <f>IF(C590="Saliente Nacional",(IFERROR((LIMPIA(J590,1)),0)),0)</f>
        <v>1</v>
      </c>
      <c r="N590" s="36">
        <f>IF(C590="Saliente Internacional",(IFERROR((LIMPIA(J590,1)),0)),0)</f>
        <v>0</v>
      </c>
      <c r="O590" s="36">
        <f>IF(C590="Saliente Local",(IFERROR((LIMPIA(K590,1)),0)),0)</f>
        <v>0</v>
      </c>
      <c r="P590" s="36">
        <f>IF(C590="Saliente Nacional",(IFERROR((LIMPIA(K590,1)),0)),0)</f>
        <v>39</v>
      </c>
      <c r="Q590" s="36">
        <f>IF(C590="Saliente Internacional",(IFERROR((LIMPIA(K590,1)),0)),0)</f>
        <v>0</v>
      </c>
      <c r="R590" s="36">
        <f t="shared" si="28"/>
        <v>2</v>
      </c>
      <c r="S590" s="36">
        <f t="shared" si="29"/>
        <v>0</v>
      </c>
    </row>
    <row r="591" spans="1:19" x14ac:dyDescent="0.25">
      <c r="A591" s="101">
        <f>'DETALLE DE CONEXIONES'!P591</f>
        <v>0</v>
      </c>
      <c r="B591" s="36" t="str">
        <f>'DETALLE DE CONEXIONES'!I591</f>
        <v>SALIENTE</v>
      </c>
      <c r="C591" s="36" t="str">
        <f>'DETALLE DE CONEXIONES'!BB591</f>
        <v>Saliente Local</v>
      </c>
      <c r="D591" s="36" t="str">
        <f>'DETALLE DE CONEXIONES'!E591</f>
        <v>999XXX0328</v>
      </c>
      <c r="E591" s="36">
        <f t="shared" si="27"/>
        <v>10</v>
      </c>
      <c r="F591" s="36">
        <f>IFERROR(LIMPIA('DETALLE DE CONEXIONES'!N591,1),0)</f>
        <v>6</v>
      </c>
      <c r="G591" s="36" t="str">
        <f>LEFT('DETALLE DE CONEXIONES'!BE591,3)</f>
        <v>NOF</v>
      </c>
      <c r="H591" s="36" t="str">
        <f>RIGHT('DETALLE DE CONEXIONES'!AK591,2)</f>
        <v/>
      </c>
      <c r="I591" s="36" t="str">
        <f>LEFT('DETALLE DE CONEXIONES'!AK591,3)</f>
        <v/>
      </c>
      <c r="J591" s="36" t="str">
        <f>LEFT('DETALLE DE CONEXIONES'!M591,3)</f>
        <v>5mi</v>
      </c>
      <c r="K591" s="36" t="str">
        <f>IF(LEN('DETALLE DE CONEXIONES'!M591)&lt;12,(RIGHT('DETALLE DE CONEXIONES'!M591,5)),(RIGHT('DETALLE DE CONEXIONES'!M591,6)))</f>
        <v>35seg.</v>
      </c>
      <c r="L591" s="36">
        <f>IF(C591="Saliente Local",(IFERROR((LIMPIA(J591,1)),0)),0)</f>
        <v>5</v>
      </c>
      <c r="M591" s="36">
        <f>IF(C591="Saliente Nacional",(IFERROR((LIMPIA(J591,1)),0)),0)</f>
        <v>0</v>
      </c>
      <c r="N591" s="36">
        <f>IF(C591="Saliente Internacional",(IFERROR((LIMPIA(J591,1)),0)),0)</f>
        <v>0</v>
      </c>
      <c r="O591" s="36">
        <f>IF(C591="Saliente Local",(IFERROR((LIMPIA(K591,1)),0)),0)</f>
        <v>35</v>
      </c>
      <c r="P591" s="36">
        <f>IF(C591="Saliente Nacional",(IFERROR((LIMPIA(K591,1)),0)),0)</f>
        <v>0</v>
      </c>
      <c r="Q591" s="36">
        <f>IF(C591="Saliente Internacional",(IFERROR((LIMPIA(K591,1)),0)),0)</f>
        <v>0</v>
      </c>
      <c r="R591" s="36">
        <f t="shared" si="28"/>
        <v>6</v>
      </c>
      <c r="S591" s="36">
        <f t="shared" si="29"/>
        <v>0</v>
      </c>
    </row>
    <row r="592" spans="1:19" x14ac:dyDescent="0.25">
      <c r="A592" s="101">
        <f>'DETALLE DE CONEXIONES'!P592</f>
        <v>0</v>
      </c>
      <c r="B592" s="36" t="str">
        <f>'DETALLE DE CONEXIONES'!I592</f>
        <v>GPRS</v>
      </c>
      <c r="C592" s="36" t="str">
        <f>'DETALLE DE CONEXIONES'!BB592</f>
        <v>MENSAJERO</v>
      </c>
      <c r="D592" s="36" t="str">
        <f>'DETALLE DE CONEXIONES'!E592</f>
        <v>internet.itelcel.coXXXGLTE</v>
      </c>
      <c r="E592" s="36">
        <f t="shared" si="27"/>
        <v>26</v>
      </c>
      <c r="F592" s="36">
        <f>IFERROR(LIMPIA('DETALLE DE CONEXIONES'!N592,1),0)</f>
        <v>0</v>
      </c>
      <c r="G592" s="36" t="str">
        <f>LEFT('DETALLE DE CONEXIONES'!BE592,3)</f>
        <v/>
      </c>
      <c r="H592" s="36" t="str">
        <f>RIGHT('DETALLE DE CONEXIONES'!AK592,2)</f>
        <v>-1</v>
      </c>
      <c r="I592" s="36" t="str">
        <f>LEFT('DETALLE DE CONEXIONES'!AK592,3)</f>
        <v>MEN</v>
      </c>
      <c r="J592" s="36" t="str">
        <f>LEFT('DETALLE DE CONEXIONES'!M592,3)</f>
        <v>0mi</v>
      </c>
      <c r="K592" s="36" t="str">
        <f>IF(LEN('DETALLE DE CONEXIONES'!M592)&lt;12,(RIGHT('DETALLE DE CONEXIONES'!M592,5)),(RIGHT('DETALLE DE CONEXIONES'!M592,6)))</f>
        <v xml:space="preserve">min. </v>
      </c>
      <c r="L592" s="36">
        <f>IF(C592="Saliente Local",(IFERROR((LIMPIA(J592,1)),0)),0)</f>
        <v>0</v>
      </c>
      <c r="M592" s="36">
        <f>IF(C592="Saliente Nacional",(IFERROR((LIMPIA(J592,1)),0)),0)</f>
        <v>0</v>
      </c>
      <c r="N592" s="36">
        <f>IF(C592="Saliente Internacional",(IFERROR((LIMPIA(J592,1)),0)),0)</f>
        <v>0</v>
      </c>
      <c r="O592" s="36">
        <f>IF(C592="Saliente Local",(IFERROR((LIMPIA(K592,1)),0)),0)</f>
        <v>0</v>
      </c>
      <c r="P592" s="36">
        <f>IF(C592="Saliente Nacional",(IFERROR((LIMPIA(K592,1)),0)),0)</f>
        <v>0</v>
      </c>
      <c r="Q592" s="36">
        <f>IF(C592="Saliente Internacional",(IFERROR((LIMPIA(K592,1)),0)),0)</f>
        <v>0</v>
      </c>
      <c r="R592" s="36">
        <f t="shared" si="28"/>
        <v>0</v>
      </c>
      <c r="S592" s="36">
        <f t="shared" si="29"/>
        <v>0</v>
      </c>
    </row>
    <row r="593" spans="1:19" x14ac:dyDescent="0.25">
      <c r="A593" s="101">
        <f>'DETALLE DE CONEXIONES'!P593</f>
        <v>0</v>
      </c>
      <c r="B593" s="36" t="str">
        <f>'DETALLE DE CONEXIONES'!I593</f>
        <v>GPRS</v>
      </c>
      <c r="C593" s="36" t="str">
        <f>'DETALLE DE CONEXIONES'!BB593</f>
        <v>RS</v>
      </c>
      <c r="D593" s="36" t="str">
        <f>'DETALLE DE CONEXIONES'!E593</f>
        <v>internet.itelcel.coXXXGLTE</v>
      </c>
      <c r="E593" s="36">
        <f t="shared" si="27"/>
        <v>26</v>
      </c>
      <c r="F593" s="36">
        <f>IFERROR(LIMPIA('DETALLE DE CONEXIONES'!N593,1),0)</f>
        <v>0</v>
      </c>
      <c r="G593" s="36" t="str">
        <f>LEFT('DETALLE DE CONEXIONES'!BE593,3)</f>
        <v/>
      </c>
      <c r="H593" s="36" t="str">
        <f>RIGHT('DETALLE DE CONEXIONES'!AK593,2)</f>
        <v>-1</v>
      </c>
      <c r="I593" s="36" t="str">
        <f>LEFT('DETALLE DE CONEXIONES'!AK593,3)</f>
        <v>RS;</v>
      </c>
      <c r="J593" s="36" t="str">
        <f>LEFT('DETALLE DE CONEXIONES'!M593,3)</f>
        <v>0mi</v>
      </c>
      <c r="K593" s="36" t="str">
        <f>IF(LEN('DETALLE DE CONEXIONES'!M593)&lt;12,(RIGHT('DETALLE DE CONEXIONES'!M593,5)),(RIGHT('DETALLE DE CONEXIONES'!M593,6)))</f>
        <v xml:space="preserve">min. </v>
      </c>
      <c r="L593" s="36">
        <f>IF(C593="Saliente Local",(IFERROR((LIMPIA(J593,1)),0)),0)</f>
        <v>0</v>
      </c>
      <c r="M593" s="36">
        <f>IF(C593="Saliente Nacional",(IFERROR((LIMPIA(J593,1)),0)),0)</f>
        <v>0</v>
      </c>
      <c r="N593" s="36">
        <f>IF(C593="Saliente Internacional",(IFERROR((LIMPIA(J593,1)),0)),0)</f>
        <v>0</v>
      </c>
      <c r="O593" s="36">
        <f>IF(C593="Saliente Local",(IFERROR((LIMPIA(K593,1)),0)),0)</f>
        <v>0</v>
      </c>
      <c r="P593" s="36">
        <f>IF(C593="Saliente Nacional",(IFERROR((LIMPIA(K593,1)),0)),0)</f>
        <v>0</v>
      </c>
      <c r="Q593" s="36">
        <f>IF(C593="Saliente Internacional",(IFERROR((LIMPIA(K593,1)),0)),0)</f>
        <v>0</v>
      </c>
      <c r="R593" s="36">
        <f t="shared" si="28"/>
        <v>0</v>
      </c>
      <c r="S593" s="36">
        <f t="shared" si="29"/>
        <v>0</v>
      </c>
    </row>
    <row r="594" spans="1:19" x14ac:dyDescent="0.25">
      <c r="A594" s="101">
        <f>'DETALLE DE CONEXIONES'!P594</f>
        <v>0</v>
      </c>
      <c r="B594" s="36" t="str">
        <f>'DETALLE DE CONEXIONES'!I594</f>
        <v>SALIENTE</v>
      </c>
      <c r="C594" s="36" t="str">
        <f>'DETALLE DE CONEXIONES'!BB594</f>
        <v>Saliente Local</v>
      </c>
      <c r="D594" s="36" t="str">
        <f>'DETALLE DE CONEXIONES'!E594</f>
        <v>999XXX8450</v>
      </c>
      <c r="E594" s="36">
        <f t="shared" si="27"/>
        <v>10</v>
      </c>
      <c r="F594" s="36">
        <f>IFERROR(LIMPIA('DETALLE DE CONEXIONES'!N594,1),0)</f>
        <v>2</v>
      </c>
      <c r="G594" s="36" t="str">
        <f>LEFT('DETALLE DE CONEXIONES'!BE594,3)</f>
        <v>NOF</v>
      </c>
      <c r="H594" s="36" t="str">
        <f>RIGHT('DETALLE DE CONEXIONES'!AK594,2)</f>
        <v/>
      </c>
      <c r="I594" s="36" t="str">
        <f>LEFT('DETALLE DE CONEXIONES'!AK594,3)</f>
        <v/>
      </c>
      <c r="J594" s="36" t="str">
        <f>LEFT('DETALLE DE CONEXIONES'!M594,3)</f>
        <v>1mi</v>
      </c>
      <c r="K594" s="36" t="str">
        <f>IF(LEN('DETALLE DE CONEXIONES'!M594)&lt;12,(RIGHT('DETALLE DE CONEXIONES'!M594,5)),(RIGHT('DETALLE DE CONEXIONES'!M594,6)))</f>
        <v>26seg.</v>
      </c>
      <c r="L594" s="36">
        <f>IF(C594="Saliente Local",(IFERROR((LIMPIA(J594,1)),0)),0)</f>
        <v>1</v>
      </c>
      <c r="M594" s="36">
        <f>IF(C594="Saliente Nacional",(IFERROR((LIMPIA(J594,1)),0)),0)</f>
        <v>0</v>
      </c>
      <c r="N594" s="36">
        <f>IF(C594="Saliente Internacional",(IFERROR((LIMPIA(J594,1)),0)),0)</f>
        <v>0</v>
      </c>
      <c r="O594" s="36">
        <f>IF(C594="Saliente Local",(IFERROR((LIMPIA(K594,1)),0)),0)</f>
        <v>26</v>
      </c>
      <c r="P594" s="36">
        <f>IF(C594="Saliente Nacional",(IFERROR((LIMPIA(K594,1)),0)),0)</f>
        <v>0</v>
      </c>
      <c r="Q594" s="36">
        <f>IF(C594="Saliente Internacional",(IFERROR((LIMPIA(K594,1)),0)),0)</f>
        <v>0</v>
      </c>
      <c r="R594" s="36">
        <f t="shared" si="28"/>
        <v>2</v>
      </c>
      <c r="S594" s="36">
        <f t="shared" si="29"/>
        <v>0</v>
      </c>
    </row>
    <row r="595" spans="1:19" x14ac:dyDescent="0.25">
      <c r="A595" s="101">
        <f>'DETALLE DE CONEXIONES'!P595</f>
        <v>0</v>
      </c>
      <c r="B595" s="36" t="str">
        <f>'DETALLE DE CONEXIONES'!I595</f>
        <v>TRANSFERENCIA</v>
      </c>
      <c r="C595" s="36" t="str">
        <f>'DETALLE DE CONEXIONES'!BB595</f>
        <v>Desvio Nacional</v>
      </c>
      <c r="D595" s="36" t="str">
        <f>'DETALLE DE CONEXIONES'!E595</f>
        <v>999XXX1600</v>
      </c>
      <c r="E595" s="36">
        <f t="shared" si="27"/>
        <v>10</v>
      </c>
      <c r="F595" s="36">
        <f>IFERROR(LIMPIA('DETALLE DE CONEXIONES'!N595,1),0)</f>
        <v>1</v>
      </c>
      <c r="G595" s="36" t="str">
        <f>LEFT('DETALLE DE CONEXIONES'!BE595,3)</f>
        <v>SIU</v>
      </c>
      <c r="H595" s="36" t="str">
        <f>RIGHT('DETALLE DE CONEXIONES'!AK595,2)</f>
        <v/>
      </c>
      <c r="I595" s="36" t="str">
        <f>LEFT('DETALLE DE CONEXIONES'!AK595,3)</f>
        <v/>
      </c>
      <c r="J595" s="36" t="str">
        <f>LEFT('DETALLE DE CONEXIONES'!M595,3)</f>
        <v>0mi</v>
      </c>
      <c r="K595" s="36" t="str">
        <f>IF(LEN('DETALLE DE CONEXIONES'!M595)&lt;12,(RIGHT('DETALLE DE CONEXIONES'!M595,5)),(RIGHT('DETALLE DE CONEXIONES'!M595,6)))</f>
        <v>5seg.</v>
      </c>
      <c r="L595" s="36">
        <f>IF(C595="Saliente Local",(IFERROR((LIMPIA(J595,1)),0)),0)</f>
        <v>0</v>
      </c>
      <c r="M595" s="36">
        <f>IF(C595="Saliente Nacional",(IFERROR((LIMPIA(J595,1)),0)),0)</f>
        <v>0</v>
      </c>
      <c r="N595" s="36">
        <f>IF(C595="Saliente Internacional",(IFERROR((LIMPIA(J595,1)),0)),0)</f>
        <v>0</v>
      </c>
      <c r="O595" s="36">
        <f>IF(C595="Saliente Local",(IFERROR((LIMPIA(K595,1)),0)),0)</f>
        <v>0</v>
      </c>
      <c r="P595" s="36">
        <f>IF(C595="Saliente Nacional",(IFERROR((LIMPIA(K595,1)),0)),0)</f>
        <v>0</v>
      </c>
      <c r="Q595" s="36">
        <f>IF(C595="Saliente Internacional",(IFERROR((LIMPIA(K595,1)),0)),0)</f>
        <v>0</v>
      </c>
      <c r="R595" s="36">
        <f t="shared" si="28"/>
        <v>0</v>
      </c>
      <c r="S595" s="36">
        <f t="shared" si="29"/>
        <v>0</v>
      </c>
    </row>
    <row r="596" spans="1:19" x14ac:dyDescent="0.25">
      <c r="A596" s="101">
        <f>'DETALLE DE CONEXIONES'!P596</f>
        <v>0</v>
      </c>
      <c r="B596" s="36" t="str">
        <f>'DETALLE DE CONEXIONES'!I596</f>
        <v>TRANSFERENCIA</v>
      </c>
      <c r="C596" s="36" t="str">
        <f>'DETALLE DE CONEXIONES'!BB596</f>
        <v>Desvio Nacional</v>
      </c>
      <c r="D596" s="36" t="str">
        <f>'DETALLE DE CONEXIONES'!E596</f>
        <v>999XXX1600</v>
      </c>
      <c r="E596" s="36">
        <f t="shared" si="27"/>
        <v>10</v>
      </c>
      <c r="F596" s="36">
        <f>IFERROR(LIMPIA('DETALLE DE CONEXIONES'!N596,1),0)</f>
        <v>1</v>
      </c>
      <c r="G596" s="36" t="str">
        <f>LEFT('DETALLE DE CONEXIONES'!BE596,3)</f>
        <v>SIU</v>
      </c>
      <c r="H596" s="36" t="str">
        <f>RIGHT('DETALLE DE CONEXIONES'!AK596,2)</f>
        <v/>
      </c>
      <c r="I596" s="36" t="str">
        <f>LEFT('DETALLE DE CONEXIONES'!AK596,3)</f>
        <v/>
      </c>
      <c r="J596" s="36" t="str">
        <f>LEFT('DETALLE DE CONEXIONES'!M596,3)</f>
        <v>0mi</v>
      </c>
      <c r="K596" s="36" t="str">
        <f>IF(LEN('DETALLE DE CONEXIONES'!M596)&lt;12,(RIGHT('DETALLE DE CONEXIONES'!M596,5)),(RIGHT('DETALLE DE CONEXIONES'!M596,6)))</f>
        <v>4seg.</v>
      </c>
      <c r="L596" s="36">
        <f>IF(C596="Saliente Local",(IFERROR((LIMPIA(J596,1)),0)),0)</f>
        <v>0</v>
      </c>
      <c r="M596" s="36">
        <f>IF(C596="Saliente Nacional",(IFERROR((LIMPIA(J596,1)),0)),0)</f>
        <v>0</v>
      </c>
      <c r="N596" s="36">
        <f>IF(C596="Saliente Internacional",(IFERROR((LIMPIA(J596,1)),0)),0)</f>
        <v>0</v>
      </c>
      <c r="O596" s="36">
        <f>IF(C596="Saliente Local",(IFERROR((LIMPIA(K596,1)),0)),0)</f>
        <v>0</v>
      </c>
      <c r="P596" s="36">
        <f>IF(C596="Saliente Nacional",(IFERROR((LIMPIA(K596,1)),0)),0)</f>
        <v>0</v>
      </c>
      <c r="Q596" s="36">
        <f>IF(C596="Saliente Internacional",(IFERROR((LIMPIA(K596,1)),0)),0)</f>
        <v>0</v>
      </c>
      <c r="R596" s="36">
        <f t="shared" si="28"/>
        <v>0</v>
      </c>
      <c r="S596" s="36">
        <f t="shared" si="29"/>
        <v>0</v>
      </c>
    </row>
    <row r="597" spans="1:19" x14ac:dyDescent="0.25">
      <c r="A597" s="101">
        <f>'DETALLE DE CONEXIONES'!P597</f>
        <v>0</v>
      </c>
      <c r="B597" s="36" t="str">
        <f>'DETALLE DE CONEXIONES'!I597</f>
        <v>SALIENTE</v>
      </c>
      <c r="C597" s="36" t="str">
        <f>'DETALLE DE CONEXIONES'!BB597</f>
        <v>Saliente Local</v>
      </c>
      <c r="D597" s="36" t="str">
        <f>'DETALLE DE CONEXIONES'!E597</f>
        <v>999XXX8450</v>
      </c>
      <c r="E597" s="36">
        <f t="shared" si="27"/>
        <v>10</v>
      </c>
      <c r="F597" s="36">
        <f>IFERROR(LIMPIA('DETALLE DE CONEXIONES'!N597,1),0)</f>
        <v>1</v>
      </c>
      <c r="G597" s="36" t="str">
        <f>LEFT('DETALLE DE CONEXIONES'!BE597,3)</f>
        <v>NOF</v>
      </c>
      <c r="H597" s="36" t="str">
        <f>RIGHT('DETALLE DE CONEXIONES'!AK597,2)</f>
        <v/>
      </c>
      <c r="I597" s="36" t="str">
        <f>LEFT('DETALLE DE CONEXIONES'!AK597,3)</f>
        <v/>
      </c>
      <c r="J597" s="36" t="str">
        <f>LEFT('DETALLE DE CONEXIONES'!M597,3)</f>
        <v>0mi</v>
      </c>
      <c r="K597" s="36" t="str">
        <f>IF(LEN('DETALLE DE CONEXIONES'!M597)&lt;12,(RIGHT('DETALLE DE CONEXIONES'!M597,5)),(RIGHT('DETALLE DE CONEXIONES'!M597,6)))</f>
        <v>43seg.</v>
      </c>
      <c r="L597" s="36">
        <f>IF(C597="Saliente Local",(IFERROR((LIMPIA(J597,1)),0)),0)</f>
        <v>0</v>
      </c>
      <c r="M597" s="36">
        <f>IF(C597="Saliente Nacional",(IFERROR((LIMPIA(J597,1)),0)),0)</f>
        <v>0</v>
      </c>
      <c r="N597" s="36">
        <f>IF(C597="Saliente Internacional",(IFERROR((LIMPIA(J597,1)),0)),0)</f>
        <v>0</v>
      </c>
      <c r="O597" s="36">
        <f>IF(C597="Saliente Local",(IFERROR((LIMPIA(K597,1)),0)),0)</f>
        <v>43</v>
      </c>
      <c r="P597" s="36">
        <f>IF(C597="Saliente Nacional",(IFERROR((LIMPIA(K597,1)),0)),0)</f>
        <v>0</v>
      </c>
      <c r="Q597" s="36">
        <f>IF(C597="Saliente Internacional",(IFERROR((LIMPIA(K597,1)),0)),0)</f>
        <v>0</v>
      </c>
      <c r="R597" s="36">
        <f t="shared" si="28"/>
        <v>1</v>
      </c>
      <c r="S597" s="36">
        <f t="shared" si="29"/>
        <v>0</v>
      </c>
    </row>
    <row r="598" spans="1:19" x14ac:dyDescent="0.25">
      <c r="A598" s="101">
        <f>'DETALLE DE CONEXIONES'!P598</f>
        <v>0</v>
      </c>
      <c r="B598" s="36" t="str">
        <f>'DETALLE DE CONEXIONES'!I598</f>
        <v>SALIENTE</v>
      </c>
      <c r="C598" s="36" t="str">
        <f>'DETALLE DE CONEXIONES'!BB598</f>
        <v>Saliente Local</v>
      </c>
      <c r="D598" s="36" t="str">
        <f>'DETALLE DE CONEXIONES'!E598</f>
        <v>999XXX7514</v>
      </c>
      <c r="E598" s="36">
        <f t="shared" si="27"/>
        <v>10</v>
      </c>
      <c r="F598" s="36">
        <f>IFERROR(LIMPIA('DETALLE DE CONEXIONES'!N598,1),0)</f>
        <v>4</v>
      </c>
      <c r="G598" s="36" t="str">
        <f>LEFT('DETALLE DE CONEXIONES'!BE598,3)</f>
        <v>NOF</v>
      </c>
      <c r="H598" s="36" t="str">
        <f>RIGHT('DETALLE DE CONEXIONES'!AK598,2)</f>
        <v/>
      </c>
      <c r="I598" s="36" t="str">
        <f>LEFT('DETALLE DE CONEXIONES'!AK598,3)</f>
        <v/>
      </c>
      <c r="J598" s="36" t="str">
        <f>LEFT('DETALLE DE CONEXIONES'!M598,3)</f>
        <v>3mi</v>
      </c>
      <c r="K598" s="36" t="str">
        <f>IF(LEN('DETALLE DE CONEXIONES'!M598)&lt;12,(RIGHT('DETALLE DE CONEXIONES'!M598,5)),(RIGHT('DETALLE DE CONEXIONES'!M598,6)))</f>
        <v>14seg.</v>
      </c>
      <c r="L598" s="36">
        <f>IF(C598="Saliente Local",(IFERROR((LIMPIA(J598,1)),0)),0)</f>
        <v>3</v>
      </c>
      <c r="M598" s="36">
        <f>IF(C598="Saliente Nacional",(IFERROR((LIMPIA(J598,1)),0)),0)</f>
        <v>0</v>
      </c>
      <c r="N598" s="36">
        <f>IF(C598="Saliente Internacional",(IFERROR((LIMPIA(J598,1)),0)),0)</f>
        <v>0</v>
      </c>
      <c r="O598" s="36">
        <f>IF(C598="Saliente Local",(IFERROR((LIMPIA(K598,1)),0)),0)</f>
        <v>14</v>
      </c>
      <c r="P598" s="36">
        <f>IF(C598="Saliente Nacional",(IFERROR((LIMPIA(K598,1)),0)),0)</f>
        <v>0</v>
      </c>
      <c r="Q598" s="36">
        <f>IF(C598="Saliente Internacional",(IFERROR((LIMPIA(K598,1)),0)),0)</f>
        <v>0</v>
      </c>
      <c r="R598" s="36">
        <f t="shared" si="28"/>
        <v>4</v>
      </c>
      <c r="S598" s="36">
        <f t="shared" si="29"/>
        <v>0</v>
      </c>
    </row>
    <row r="599" spans="1:19" x14ac:dyDescent="0.25">
      <c r="A599" s="101">
        <f>'DETALLE DE CONEXIONES'!P599</f>
        <v>0</v>
      </c>
      <c r="B599" s="36" t="str">
        <f>'DETALLE DE CONEXIONES'!I599</f>
        <v>SALIENTE</v>
      </c>
      <c r="C599" s="36" t="str">
        <f>'DETALLE DE CONEXIONES'!BB599</f>
        <v>Saliente Local</v>
      </c>
      <c r="D599" s="36" t="str">
        <f>'DETALLE DE CONEXIONES'!E599</f>
        <v>999XXX0328</v>
      </c>
      <c r="E599" s="36">
        <f t="shared" si="27"/>
        <v>10</v>
      </c>
      <c r="F599" s="36">
        <f>IFERROR(LIMPIA('DETALLE DE CONEXIONES'!N599,1),0)</f>
        <v>2</v>
      </c>
      <c r="G599" s="36" t="str">
        <f>LEFT('DETALLE DE CONEXIONES'!BE599,3)</f>
        <v>NOF</v>
      </c>
      <c r="H599" s="36" t="str">
        <f>RIGHT('DETALLE DE CONEXIONES'!AK599,2)</f>
        <v/>
      </c>
      <c r="I599" s="36" t="str">
        <f>LEFT('DETALLE DE CONEXIONES'!AK599,3)</f>
        <v/>
      </c>
      <c r="J599" s="36" t="str">
        <f>LEFT('DETALLE DE CONEXIONES'!M599,3)</f>
        <v>1mi</v>
      </c>
      <c r="K599" s="36" t="str">
        <f>IF(LEN('DETALLE DE CONEXIONES'!M599)&lt;12,(RIGHT('DETALLE DE CONEXIONES'!M599,5)),(RIGHT('DETALLE DE CONEXIONES'!M599,6)))</f>
        <v>46seg.</v>
      </c>
      <c r="L599" s="36">
        <f>IF(C599="Saliente Local",(IFERROR((LIMPIA(J599,1)),0)),0)</f>
        <v>1</v>
      </c>
      <c r="M599" s="36">
        <f>IF(C599="Saliente Nacional",(IFERROR((LIMPIA(J599,1)),0)),0)</f>
        <v>0</v>
      </c>
      <c r="N599" s="36">
        <f>IF(C599="Saliente Internacional",(IFERROR((LIMPIA(J599,1)),0)),0)</f>
        <v>0</v>
      </c>
      <c r="O599" s="36">
        <f>IF(C599="Saliente Local",(IFERROR((LIMPIA(K599,1)),0)),0)</f>
        <v>46</v>
      </c>
      <c r="P599" s="36">
        <f>IF(C599="Saliente Nacional",(IFERROR((LIMPIA(K599,1)),0)),0)</f>
        <v>0</v>
      </c>
      <c r="Q599" s="36">
        <f>IF(C599="Saliente Internacional",(IFERROR((LIMPIA(K599,1)),0)),0)</f>
        <v>0</v>
      </c>
      <c r="R599" s="36">
        <f t="shared" si="28"/>
        <v>2</v>
      </c>
      <c r="S599" s="36">
        <f t="shared" si="29"/>
        <v>0</v>
      </c>
    </row>
    <row r="600" spans="1:19" x14ac:dyDescent="0.25">
      <c r="A600" s="101">
        <f>'DETALLE DE CONEXIONES'!P600</f>
        <v>0</v>
      </c>
      <c r="B600" s="36" t="str">
        <f>'DETALLE DE CONEXIONES'!I600</f>
        <v>GPRS</v>
      </c>
      <c r="C600" s="36" t="str">
        <f>'DETALLE DE CONEXIONES'!BB600</f>
        <v>MENSAJERO</v>
      </c>
      <c r="D600" s="36" t="str">
        <f>'DETALLE DE CONEXIONES'!E600</f>
        <v>internet.itelcel.coXXXGLTE</v>
      </c>
      <c r="E600" s="36">
        <f t="shared" si="27"/>
        <v>26</v>
      </c>
      <c r="F600" s="36">
        <f>IFERROR(LIMPIA('DETALLE DE CONEXIONES'!N600,1),0)</f>
        <v>0</v>
      </c>
      <c r="G600" s="36" t="str">
        <f>LEFT('DETALLE DE CONEXIONES'!BE600,3)</f>
        <v/>
      </c>
      <c r="H600" s="36" t="str">
        <f>RIGHT('DETALLE DE CONEXIONES'!AK600,2)</f>
        <v>-1</v>
      </c>
      <c r="I600" s="36" t="str">
        <f>LEFT('DETALLE DE CONEXIONES'!AK600,3)</f>
        <v>MEN</v>
      </c>
      <c r="J600" s="36" t="str">
        <f>LEFT('DETALLE DE CONEXIONES'!M600,3)</f>
        <v>0mi</v>
      </c>
      <c r="K600" s="36" t="str">
        <f>IF(LEN('DETALLE DE CONEXIONES'!M600)&lt;12,(RIGHT('DETALLE DE CONEXIONES'!M600,5)),(RIGHT('DETALLE DE CONEXIONES'!M600,6)))</f>
        <v xml:space="preserve">min. </v>
      </c>
      <c r="L600" s="36">
        <f>IF(C600="Saliente Local",(IFERROR((LIMPIA(J600,1)),0)),0)</f>
        <v>0</v>
      </c>
      <c r="M600" s="36">
        <f>IF(C600="Saliente Nacional",(IFERROR((LIMPIA(J600,1)),0)),0)</f>
        <v>0</v>
      </c>
      <c r="N600" s="36">
        <f>IF(C600="Saliente Internacional",(IFERROR((LIMPIA(J600,1)),0)),0)</f>
        <v>0</v>
      </c>
      <c r="O600" s="36">
        <f>IF(C600="Saliente Local",(IFERROR((LIMPIA(K600,1)),0)),0)</f>
        <v>0</v>
      </c>
      <c r="P600" s="36">
        <f>IF(C600="Saliente Nacional",(IFERROR((LIMPIA(K600,1)),0)),0)</f>
        <v>0</v>
      </c>
      <c r="Q600" s="36">
        <f>IF(C600="Saliente Internacional",(IFERROR((LIMPIA(K600,1)),0)),0)</f>
        <v>0</v>
      </c>
      <c r="R600" s="36">
        <f t="shared" si="28"/>
        <v>0</v>
      </c>
      <c r="S600" s="36">
        <f t="shared" si="29"/>
        <v>0</v>
      </c>
    </row>
    <row r="601" spans="1:19" x14ac:dyDescent="0.25">
      <c r="A601" s="101">
        <f>'DETALLE DE CONEXIONES'!P601</f>
        <v>0</v>
      </c>
      <c r="B601" s="36" t="str">
        <f>'DETALLE DE CONEXIONES'!I601</f>
        <v>GPRS</v>
      </c>
      <c r="C601" s="36" t="str">
        <f>'DETALLE DE CONEXIONES'!BB601</f>
        <v>RS</v>
      </c>
      <c r="D601" s="36" t="str">
        <f>'DETALLE DE CONEXIONES'!E601</f>
        <v>internet.itelcel.coXXXGLTE</v>
      </c>
      <c r="E601" s="36">
        <f t="shared" si="27"/>
        <v>26</v>
      </c>
      <c r="F601" s="36">
        <f>IFERROR(LIMPIA('DETALLE DE CONEXIONES'!N601,1),0)</f>
        <v>0</v>
      </c>
      <c r="G601" s="36" t="str">
        <f>LEFT('DETALLE DE CONEXIONES'!BE601,3)</f>
        <v/>
      </c>
      <c r="H601" s="36" t="str">
        <f>RIGHT('DETALLE DE CONEXIONES'!AK601,2)</f>
        <v>-1</v>
      </c>
      <c r="I601" s="36" t="str">
        <f>LEFT('DETALLE DE CONEXIONES'!AK601,3)</f>
        <v>RS;</v>
      </c>
      <c r="J601" s="36" t="str">
        <f>LEFT('DETALLE DE CONEXIONES'!M601,3)</f>
        <v>0mi</v>
      </c>
      <c r="K601" s="36" t="str">
        <f>IF(LEN('DETALLE DE CONEXIONES'!M601)&lt;12,(RIGHT('DETALLE DE CONEXIONES'!M601,5)),(RIGHT('DETALLE DE CONEXIONES'!M601,6)))</f>
        <v xml:space="preserve">min. </v>
      </c>
      <c r="L601" s="36">
        <f>IF(C601="Saliente Local",(IFERROR((LIMPIA(J601,1)),0)),0)</f>
        <v>0</v>
      </c>
      <c r="M601" s="36">
        <f>IF(C601="Saliente Nacional",(IFERROR((LIMPIA(J601,1)),0)),0)</f>
        <v>0</v>
      </c>
      <c r="N601" s="36">
        <f>IF(C601="Saliente Internacional",(IFERROR((LIMPIA(J601,1)),0)),0)</f>
        <v>0</v>
      </c>
      <c r="O601" s="36">
        <f>IF(C601="Saliente Local",(IFERROR((LIMPIA(K601,1)),0)),0)</f>
        <v>0</v>
      </c>
      <c r="P601" s="36">
        <f>IF(C601="Saliente Nacional",(IFERROR((LIMPIA(K601,1)),0)),0)</f>
        <v>0</v>
      </c>
      <c r="Q601" s="36">
        <f>IF(C601="Saliente Internacional",(IFERROR((LIMPIA(K601,1)),0)),0)</f>
        <v>0</v>
      </c>
      <c r="R601" s="36">
        <f t="shared" si="28"/>
        <v>0</v>
      </c>
      <c r="S601" s="36">
        <f t="shared" si="29"/>
        <v>0</v>
      </c>
    </row>
    <row r="602" spans="1:19" x14ac:dyDescent="0.25">
      <c r="A602" s="101">
        <f>'DETALLE DE CONEXIONES'!P602</f>
        <v>0</v>
      </c>
      <c r="B602" s="36" t="str">
        <f>'DETALLE DE CONEXIONES'!I602</f>
        <v>GPRS</v>
      </c>
      <c r="C602" s="36" t="str">
        <f>'DETALLE DE CONEXIONES'!BB602</f>
        <v>MENSAJERO</v>
      </c>
      <c r="D602" s="36" t="str">
        <f>'DETALLE DE CONEXIONES'!E602</f>
        <v>internet.itelcelXXXm-3G</v>
      </c>
      <c r="E602" s="36">
        <f t="shared" si="27"/>
        <v>23</v>
      </c>
      <c r="F602" s="36">
        <f>IFERROR(LIMPIA('DETALLE DE CONEXIONES'!N602,1),0)</f>
        <v>0</v>
      </c>
      <c r="G602" s="36" t="str">
        <f>LEFT('DETALLE DE CONEXIONES'!BE602,3)</f>
        <v/>
      </c>
      <c r="H602" s="36" t="str">
        <f>RIGHT('DETALLE DE CONEXIONES'!AK602,2)</f>
        <v>-1</v>
      </c>
      <c r="I602" s="36" t="str">
        <f>LEFT('DETALLE DE CONEXIONES'!AK602,3)</f>
        <v>MEN</v>
      </c>
      <c r="J602" s="36" t="str">
        <f>LEFT('DETALLE DE CONEXIONES'!M602,3)</f>
        <v>0mi</v>
      </c>
      <c r="K602" s="36" t="str">
        <f>IF(LEN('DETALLE DE CONEXIONES'!M602)&lt;12,(RIGHT('DETALLE DE CONEXIONES'!M602,5)),(RIGHT('DETALLE DE CONEXIONES'!M602,6)))</f>
        <v xml:space="preserve">min. </v>
      </c>
      <c r="L602" s="36">
        <f>IF(C602="Saliente Local",(IFERROR((LIMPIA(J602,1)),0)),0)</f>
        <v>0</v>
      </c>
      <c r="M602" s="36">
        <f>IF(C602="Saliente Nacional",(IFERROR((LIMPIA(J602,1)),0)),0)</f>
        <v>0</v>
      </c>
      <c r="N602" s="36">
        <f>IF(C602="Saliente Internacional",(IFERROR((LIMPIA(J602,1)),0)),0)</f>
        <v>0</v>
      </c>
      <c r="O602" s="36">
        <f>IF(C602="Saliente Local",(IFERROR((LIMPIA(K602,1)),0)),0)</f>
        <v>0</v>
      </c>
      <c r="P602" s="36">
        <f>IF(C602="Saliente Nacional",(IFERROR((LIMPIA(K602,1)),0)),0)</f>
        <v>0</v>
      </c>
      <c r="Q602" s="36">
        <f>IF(C602="Saliente Internacional",(IFERROR((LIMPIA(K602,1)),0)),0)</f>
        <v>0</v>
      </c>
      <c r="R602" s="36">
        <f t="shared" si="28"/>
        <v>0</v>
      </c>
      <c r="S602" s="36">
        <f t="shared" si="29"/>
        <v>0</v>
      </c>
    </row>
    <row r="603" spans="1:19" x14ac:dyDescent="0.25">
      <c r="A603" s="101">
        <f>'DETALLE DE CONEXIONES'!P603</f>
        <v>0</v>
      </c>
      <c r="B603" s="36" t="str">
        <f>'DETALLE DE CONEXIONES'!I603</f>
        <v>GPRS</v>
      </c>
      <c r="C603" s="36" t="str">
        <f>'DETALLE DE CONEXIONES'!BB603</f>
        <v>RS</v>
      </c>
      <c r="D603" s="36" t="str">
        <f>'DETALLE DE CONEXIONES'!E603</f>
        <v>internet.itelcelXXXm-3G</v>
      </c>
      <c r="E603" s="36">
        <f t="shared" si="27"/>
        <v>23</v>
      </c>
      <c r="F603" s="36">
        <f>IFERROR(LIMPIA('DETALLE DE CONEXIONES'!N603,1),0)</f>
        <v>0</v>
      </c>
      <c r="G603" s="36" t="str">
        <f>LEFT('DETALLE DE CONEXIONES'!BE603,3)</f>
        <v/>
      </c>
      <c r="H603" s="36" t="str">
        <f>RIGHT('DETALLE DE CONEXIONES'!AK603,2)</f>
        <v>-1</v>
      </c>
      <c r="I603" s="36" t="str">
        <f>LEFT('DETALLE DE CONEXIONES'!AK603,3)</f>
        <v>RS;</v>
      </c>
      <c r="J603" s="36" t="str">
        <f>LEFT('DETALLE DE CONEXIONES'!M603,3)</f>
        <v>0mi</v>
      </c>
      <c r="K603" s="36" t="str">
        <f>IF(LEN('DETALLE DE CONEXIONES'!M603)&lt;12,(RIGHT('DETALLE DE CONEXIONES'!M603,5)),(RIGHT('DETALLE DE CONEXIONES'!M603,6)))</f>
        <v xml:space="preserve">min. </v>
      </c>
      <c r="L603" s="36">
        <f>IF(C603="Saliente Local",(IFERROR((LIMPIA(J603,1)),0)),0)</f>
        <v>0</v>
      </c>
      <c r="M603" s="36">
        <f>IF(C603="Saliente Nacional",(IFERROR((LIMPIA(J603,1)),0)),0)</f>
        <v>0</v>
      </c>
      <c r="N603" s="36">
        <f>IF(C603="Saliente Internacional",(IFERROR((LIMPIA(J603,1)),0)),0)</f>
        <v>0</v>
      </c>
      <c r="O603" s="36">
        <f>IF(C603="Saliente Local",(IFERROR((LIMPIA(K603,1)),0)),0)</f>
        <v>0</v>
      </c>
      <c r="P603" s="36">
        <f>IF(C603="Saliente Nacional",(IFERROR((LIMPIA(K603,1)),0)),0)</f>
        <v>0</v>
      </c>
      <c r="Q603" s="36">
        <f>IF(C603="Saliente Internacional",(IFERROR((LIMPIA(K603,1)),0)),0)</f>
        <v>0</v>
      </c>
      <c r="R603" s="36">
        <f t="shared" si="28"/>
        <v>0</v>
      </c>
      <c r="S603" s="36">
        <f t="shared" si="29"/>
        <v>0</v>
      </c>
    </row>
    <row r="604" spans="1:19" x14ac:dyDescent="0.25">
      <c r="A604" s="101">
        <f>'DETALLE DE CONEXIONES'!P604</f>
        <v>0</v>
      </c>
      <c r="B604" s="36" t="str">
        <f>'DETALLE DE CONEXIONES'!I604</f>
        <v>ENTRANTE</v>
      </c>
      <c r="C604" s="36" t="str">
        <f>'DETALLE DE CONEXIONES'!BB604</f>
        <v>Entrante Local</v>
      </c>
      <c r="D604" s="36" t="str">
        <f>'DETALLE DE CONEXIONES'!E604</f>
        <v>999XXX1600</v>
      </c>
      <c r="E604" s="36">
        <f t="shared" si="27"/>
        <v>10</v>
      </c>
      <c r="F604" s="36">
        <f>IFERROR(LIMPIA('DETALLE DE CONEXIONES'!N604,1),0)</f>
        <v>2</v>
      </c>
      <c r="G604" s="36" t="str">
        <f>LEFT('DETALLE DE CONEXIONES'!BE604,3)</f>
        <v>NOF</v>
      </c>
      <c r="H604" s="36" t="str">
        <f>RIGHT('DETALLE DE CONEXIONES'!AK604,2)</f>
        <v/>
      </c>
      <c r="I604" s="36" t="str">
        <f>LEFT('DETALLE DE CONEXIONES'!AK604,3)</f>
        <v/>
      </c>
      <c r="J604" s="36" t="str">
        <f>LEFT('DETALLE DE CONEXIONES'!M604,3)</f>
        <v>1mi</v>
      </c>
      <c r="K604" s="36" t="str">
        <f>IF(LEN('DETALLE DE CONEXIONES'!M604)&lt;12,(RIGHT('DETALLE DE CONEXIONES'!M604,5)),(RIGHT('DETALLE DE CONEXIONES'!M604,6)))</f>
        <v>10seg.</v>
      </c>
      <c r="L604" s="36">
        <f>IF(C604="Saliente Local",(IFERROR((LIMPIA(J604,1)),0)),0)</f>
        <v>0</v>
      </c>
      <c r="M604" s="36">
        <f>IF(C604="Saliente Nacional",(IFERROR((LIMPIA(J604,1)),0)),0)</f>
        <v>0</v>
      </c>
      <c r="N604" s="36">
        <f>IF(C604="Saliente Internacional",(IFERROR((LIMPIA(J604,1)),0)),0)</f>
        <v>0</v>
      </c>
      <c r="O604" s="36">
        <f>IF(C604="Saliente Local",(IFERROR((LIMPIA(K604,1)),0)),0)</f>
        <v>0</v>
      </c>
      <c r="P604" s="36">
        <f>IF(C604="Saliente Nacional",(IFERROR((LIMPIA(K604,1)),0)),0)</f>
        <v>0</v>
      </c>
      <c r="Q604" s="36">
        <f>IF(C604="Saliente Internacional",(IFERROR((LIMPIA(K604,1)),0)),0)</f>
        <v>0</v>
      </c>
      <c r="R604" s="36">
        <f t="shared" si="28"/>
        <v>0</v>
      </c>
      <c r="S604" s="36">
        <f t="shared" si="29"/>
        <v>0</v>
      </c>
    </row>
    <row r="605" spans="1:19" x14ac:dyDescent="0.25">
      <c r="A605" s="101">
        <f>'DETALLE DE CONEXIONES'!P605</f>
        <v>0</v>
      </c>
      <c r="B605" s="36" t="str">
        <f>'DETALLE DE CONEXIONES'!I605</f>
        <v>SALIENTE</v>
      </c>
      <c r="C605" s="36" t="str">
        <f>'DETALLE DE CONEXIONES'!BB605</f>
        <v>Saliente Local</v>
      </c>
      <c r="D605" s="36" t="str">
        <f>'DETALLE DE CONEXIONES'!E605</f>
        <v>999XXX7362</v>
      </c>
      <c r="E605" s="36">
        <f t="shared" si="27"/>
        <v>10</v>
      </c>
      <c r="F605" s="36">
        <f>IFERROR(LIMPIA('DETALLE DE CONEXIONES'!N605,1),0)</f>
        <v>4</v>
      </c>
      <c r="G605" s="36" t="str">
        <f>LEFT('DETALLE DE CONEXIONES'!BE605,3)</f>
        <v>NOF</v>
      </c>
      <c r="H605" s="36" t="str">
        <f>RIGHT('DETALLE DE CONEXIONES'!AK605,2)</f>
        <v/>
      </c>
      <c r="I605" s="36" t="str">
        <f>LEFT('DETALLE DE CONEXIONES'!AK605,3)</f>
        <v/>
      </c>
      <c r="J605" s="36" t="str">
        <f>LEFT('DETALLE DE CONEXIONES'!M605,3)</f>
        <v>3mi</v>
      </c>
      <c r="K605" s="36" t="str">
        <f>IF(LEN('DETALLE DE CONEXIONES'!M605)&lt;12,(RIGHT('DETALLE DE CONEXIONES'!M605,5)),(RIGHT('DETALLE DE CONEXIONES'!M605,6)))</f>
        <v>1seg.</v>
      </c>
      <c r="L605" s="36">
        <f>IF(C605="Saliente Local",(IFERROR((LIMPIA(J605,1)),0)),0)</f>
        <v>3</v>
      </c>
      <c r="M605" s="36">
        <f>IF(C605="Saliente Nacional",(IFERROR((LIMPIA(J605,1)),0)),0)</f>
        <v>0</v>
      </c>
      <c r="N605" s="36">
        <f>IF(C605="Saliente Internacional",(IFERROR((LIMPIA(J605,1)),0)),0)</f>
        <v>0</v>
      </c>
      <c r="O605" s="36">
        <f>IF(C605="Saliente Local",(IFERROR((LIMPIA(K605,1)),0)),0)</f>
        <v>1</v>
      </c>
      <c r="P605" s="36">
        <f>IF(C605="Saliente Nacional",(IFERROR((LIMPIA(K605,1)),0)),0)</f>
        <v>0</v>
      </c>
      <c r="Q605" s="36">
        <f>IF(C605="Saliente Internacional",(IFERROR((LIMPIA(K605,1)),0)),0)</f>
        <v>0</v>
      </c>
      <c r="R605" s="36">
        <f t="shared" si="28"/>
        <v>4</v>
      </c>
      <c r="S605" s="36">
        <f t="shared" si="29"/>
        <v>0</v>
      </c>
    </row>
    <row r="606" spans="1:19" x14ac:dyDescent="0.25">
      <c r="A606" s="101">
        <f>'DETALLE DE CONEXIONES'!P606</f>
        <v>0</v>
      </c>
      <c r="B606" s="36" t="str">
        <f>'DETALLE DE CONEXIONES'!I606</f>
        <v>TRANSFERENCIA</v>
      </c>
      <c r="C606" s="36" t="str">
        <f>'DETALLE DE CONEXIONES'!BB606</f>
        <v>Desvio Nacional</v>
      </c>
      <c r="D606" s="36" t="str">
        <f>'DETALLE DE CONEXIONES'!E606</f>
        <v>999XXX1600</v>
      </c>
      <c r="E606" s="36">
        <f t="shared" si="27"/>
        <v>10</v>
      </c>
      <c r="F606" s="36">
        <f>IFERROR(LIMPIA('DETALLE DE CONEXIONES'!N606,1),0)</f>
        <v>1</v>
      </c>
      <c r="G606" s="36" t="str">
        <f>LEFT('DETALLE DE CONEXIONES'!BE606,3)</f>
        <v>SIU</v>
      </c>
      <c r="H606" s="36" t="str">
        <f>RIGHT('DETALLE DE CONEXIONES'!AK606,2)</f>
        <v/>
      </c>
      <c r="I606" s="36" t="str">
        <f>LEFT('DETALLE DE CONEXIONES'!AK606,3)</f>
        <v/>
      </c>
      <c r="J606" s="36" t="str">
        <f>LEFT('DETALLE DE CONEXIONES'!M606,3)</f>
        <v>0mi</v>
      </c>
      <c r="K606" s="36" t="str">
        <f>IF(LEN('DETALLE DE CONEXIONES'!M606)&lt;12,(RIGHT('DETALLE DE CONEXIONES'!M606,5)),(RIGHT('DETALLE DE CONEXIONES'!M606,6)))</f>
        <v>5seg.</v>
      </c>
      <c r="L606" s="36">
        <f>IF(C606="Saliente Local",(IFERROR((LIMPIA(J606,1)),0)),0)</f>
        <v>0</v>
      </c>
      <c r="M606" s="36">
        <f>IF(C606="Saliente Nacional",(IFERROR((LIMPIA(J606,1)),0)),0)</f>
        <v>0</v>
      </c>
      <c r="N606" s="36">
        <f>IF(C606="Saliente Internacional",(IFERROR((LIMPIA(J606,1)),0)),0)</f>
        <v>0</v>
      </c>
      <c r="O606" s="36">
        <f>IF(C606="Saliente Local",(IFERROR((LIMPIA(K606,1)),0)),0)</f>
        <v>0</v>
      </c>
      <c r="P606" s="36">
        <f>IF(C606="Saliente Nacional",(IFERROR((LIMPIA(K606,1)),0)),0)</f>
        <v>0</v>
      </c>
      <c r="Q606" s="36">
        <f>IF(C606="Saliente Internacional",(IFERROR((LIMPIA(K606,1)),0)),0)</f>
        <v>0</v>
      </c>
      <c r="R606" s="36">
        <f t="shared" si="28"/>
        <v>0</v>
      </c>
      <c r="S606" s="36">
        <f t="shared" si="29"/>
        <v>0</v>
      </c>
    </row>
    <row r="607" spans="1:19" x14ac:dyDescent="0.25">
      <c r="A607" s="101">
        <f>'DETALLE DE CONEXIONES'!P607</f>
        <v>0</v>
      </c>
      <c r="B607" s="36" t="str">
        <f>'DETALLE DE CONEXIONES'!I607</f>
        <v>GPRS</v>
      </c>
      <c r="C607" s="36" t="str">
        <f>'DETALLE DE CONEXIONES'!BB607</f>
        <v>MENSAJERO</v>
      </c>
      <c r="D607" s="36" t="str">
        <f>'DETALLE DE CONEXIONES'!E607</f>
        <v>internet.itelcelXXXm-3G</v>
      </c>
      <c r="E607" s="36">
        <f t="shared" si="27"/>
        <v>23</v>
      </c>
      <c r="F607" s="36">
        <f>IFERROR(LIMPIA('DETALLE DE CONEXIONES'!N607,1),0)</f>
        <v>0</v>
      </c>
      <c r="G607" s="36" t="str">
        <f>LEFT('DETALLE DE CONEXIONES'!BE607,3)</f>
        <v/>
      </c>
      <c r="H607" s="36" t="str">
        <f>RIGHT('DETALLE DE CONEXIONES'!AK607,2)</f>
        <v>-0</v>
      </c>
      <c r="I607" s="36" t="str">
        <f>LEFT('DETALLE DE CONEXIONES'!AK607,3)</f>
        <v>MEN</v>
      </c>
      <c r="J607" s="36" t="str">
        <f>LEFT('DETALLE DE CONEXIONES'!M607,3)</f>
        <v>0mi</v>
      </c>
      <c r="K607" s="36" t="str">
        <f>IF(LEN('DETALLE DE CONEXIONES'!M607)&lt;12,(RIGHT('DETALLE DE CONEXIONES'!M607,5)),(RIGHT('DETALLE DE CONEXIONES'!M607,6)))</f>
        <v xml:space="preserve">min. </v>
      </c>
      <c r="L607" s="36">
        <f>IF(C607="Saliente Local",(IFERROR((LIMPIA(J607,1)),0)),0)</f>
        <v>0</v>
      </c>
      <c r="M607" s="36">
        <f>IF(C607="Saliente Nacional",(IFERROR((LIMPIA(J607,1)),0)),0)</f>
        <v>0</v>
      </c>
      <c r="N607" s="36">
        <f>IF(C607="Saliente Internacional",(IFERROR((LIMPIA(J607,1)),0)),0)</f>
        <v>0</v>
      </c>
      <c r="O607" s="36">
        <f>IF(C607="Saliente Local",(IFERROR((LIMPIA(K607,1)),0)),0)</f>
        <v>0</v>
      </c>
      <c r="P607" s="36">
        <f>IF(C607="Saliente Nacional",(IFERROR((LIMPIA(K607,1)),0)),0)</f>
        <v>0</v>
      </c>
      <c r="Q607" s="36">
        <f>IF(C607="Saliente Internacional",(IFERROR((LIMPIA(K607,1)),0)),0)</f>
        <v>0</v>
      </c>
      <c r="R607" s="36">
        <f t="shared" si="28"/>
        <v>0</v>
      </c>
      <c r="S607" s="36">
        <f t="shared" si="29"/>
        <v>0</v>
      </c>
    </row>
    <row r="608" spans="1:19" x14ac:dyDescent="0.25">
      <c r="A608" s="101">
        <f>'DETALLE DE CONEXIONES'!P608</f>
        <v>0</v>
      </c>
      <c r="B608" s="36" t="str">
        <f>'DETALLE DE CONEXIONES'!I608</f>
        <v>GPRS</v>
      </c>
      <c r="C608" s="36" t="str">
        <f>'DETALLE DE CONEXIONES'!BB608</f>
        <v>RS</v>
      </c>
      <c r="D608" s="36" t="str">
        <f>'DETALLE DE CONEXIONES'!E608</f>
        <v>internet.itelcelXXXm-3G</v>
      </c>
      <c r="E608" s="36">
        <f t="shared" si="27"/>
        <v>23</v>
      </c>
      <c r="F608" s="36">
        <f>IFERROR(LIMPIA('DETALLE DE CONEXIONES'!N608,1),0)</f>
        <v>0</v>
      </c>
      <c r="G608" s="36" t="str">
        <f>LEFT('DETALLE DE CONEXIONES'!BE608,3)</f>
        <v/>
      </c>
      <c r="H608" s="36" t="str">
        <f>RIGHT('DETALLE DE CONEXIONES'!AK608,2)</f>
        <v>-0</v>
      </c>
      <c r="I608" s="36" t="str">
        <f>LEFT('DETALLE DE CONEXIONES'!AK608,3)</f>
        <v>RS;</v>
      </c>
      <c r="J608" s="36" t="str">
        <f>LEFT('DETALLE DE CONEXIONES'!M608,3)</f>
        <v>0mi</v>
      </c>
      <c r="K608" s="36" t="str">
        <f>IF(LEN('DETALLE DE CONEXIONES'!M608)&lt;12,(RIGHT('DETALLE DE CONEXIONES'!M608,5)),(RIGHT('DETALLE DE CONEXIONES'!M608,6)))</f>
        <v xml:space="preserve">min. </v>
      </c>
      <c r="L608" s="36">
        <f>IF(C608="Saliente Local",(IFERROR((LIMPIA(J608,1)),0)),0)</f>
        <v>0</v>
      </c>
      <c r="M608" s="36">
        <f>IF(C608="Saliente Nacional",(IFERROR((LIMPIA(J608,1)),0)),0)</f>
        <v>0</v>
      </c>
      <c r="N608" s="36">
        <f>IF(C608="Saliente Internacional",(IFERROR((LIMPIA(J608,1)),0)),0)</f>
        <v>0</v>
      </c>
      <c r="O608" s="36">
        <f>IF(C608="Saliente Local",(IFERROR((LIMPIA(K608,1)),0)),0)</f>
        <v>0</v>
      </c>
      <c r="P608" s="36">
        <f>IF(C608="Saliente Nacional",(IFERROR((LIMPIA(K608,1)),0)),0)</f>
        <v>0</v>
      </c>
      <c r="Q608" s="36">
        <f>IF(C608="Saliente Internacional",(IFERROR((LIMPIA(K608,1)),0)),0)</f>
        <v>0</v>
      </c>
      <c r="R608" s="36">
        <f t="shared" si="28"/>
        <v>0</v>
      </c>
      <c r="S608" s="36">
        <f t="shared" si="29"/>
        <v>0</v>
      </c>
    </row>
    <row r="609" spans="1:19" x14ac:dyDescent="0.25">
      <c r="A609" s="101">
        <f>'DETALLE DE CONEXIONES'!P609</f>
        <v>0</v>
      </c>
      <c r="B609" s="36" t="str">
        <f>'DETALLE DE CONEXIONES'!I609</f>
        <v>SALIENTE</v>
      </c>
      <c r="C609" s="36" t="str">
        <f>'DETALLE DE CONEXIONES'!BB609</f>
        <v>Saliente Local</v>
      </c>
      <c r="D609" s="36" t="str">
        <f>'DETALLE DE CONEXIONES'!E609</f>
        <v>999XXX0328</v>
      </c>
      <c r="E609" s="36">
        <f t="shared" si="27"/>
        <v>10</v>
      </c>
      <c r="F609" s="36">
        <f>IFERROR(LIMPIA('DETALLE DE CONEXIONES'!N609,1),0)</f>
        <v>4</v>
      </c>
      <c r="G609" s="36" t="str">
        <f>LEFT('DETALLE DE CONEXIONES'!BE609,3)</f>
        <v>NOF</v>
      </c>
      <c r="H609" s="36" t="str">
        <f>RIGHT('DETALLE DE CONEXIONES'!AK609,2)</f>
        <v/>
      </c>
      <c r="I609" s="36" t="str">
        <f>LEFT('DETALLE DE CONEXIONES'!AK609,3)</f>
        <v/>
      </c>
      <c r="J609" s="36" t="str">
        <f>LEFT('DETALLE DE CONEXIONES'!M609,3)</f>
        <v>3mi</v>
      </c>
      <c r="K609" s="36" t="str">
        <f>IF(LEN('DETALLE DE CONEXIONES'!M609)&lt;12,(RIGHT('DETALLE DE CONEXIONES'!M609,5)),(RIGHT('DETALLE DE CONEXIONES'!M609,6)))</f>
        <v>12seg.</v>
      </c>
      <c r="L609" s="36">
        <f>IF(C609="Saliente Local",(IFERROR((LIMPIA(J609,1)),0)),0)</f>
        <v>3</v>
      </c>
      <c r="M609" s="36">
        <f>IF(C609="Saliente Nacional",(IFERROR((LIMPIA(J609,1)),0)),0)</f>
        <v>0</v>
      </c>
      <c r="N609" s="36">
        <f>IF(C609="Saliente Internacional",(IFERROR((LIMPIA(J609,1)),0)),0)</f>
        <v>0</v>
      </c>
      <c r="O609" s="36">
        <f>IF(C609="Saliente Local",(IFERROR((LIMPIA(K609,1)),0)),0)</f>
        <v>12</v>
      </c>
      <c r="P609" s="36">
        <f>IF(C609="Saliente Nacional",(IFERROR((LIMPIA(K609,1)),0)),0)</f>
        <v>0</v>
      </c>
      <c r="Q609" s="36">
        <f>IF(C609="Saliente Internacional",(IFERROR((LIMPIA(K609,1)),0)),0)</f>
        <v>0</v>
      </c>
      <c r="R609" s="36">
        <f t="shared" si="28"/>
        <v>4</v>
      </c>
      <c r="S609" s="36">
        <f t="shared" si="29"/>
        <v>0</v>
      </c>
    </row>
    <row r="610" spans="1:19" x14ac:dyDescent="0.25">
      <c r="A610" s="101">
        <f>'DETALLE DE CONEXIONES'!P610</f>
        <v>0</v>
      </c>
      <c r="B610" s="36" t="str">
        <f>'DETALLE DE CONEXIONES'!I610</f>
        <v>SALIENTE</v>
      </c>
      <c r="C610" s="36" t="str">
        <f>'DETALLE DE CONEXIONES'!BB610</f>
        <v>Saliente Local</v>
      </c>
      <c r="D610" s="36" t="str">
        <f>'DETALLE DE CONEXIONES'!E610</f>
        <v>999XXX7896</v>
      </c>
      <c r="E610" s="36">
        <f t="shared" si="27"/>
        <v>10</v>
      </c>
      <c r="F610" s="36">
        <f>IFERROR(LIMPIA('DETALLE DE CONEXIONES'!N610,1),0)</f>
        <v>6</v>
      </c>
      <c r="G610" s="36" t="str">
        <f>LEFT('DETALLE DE CONEXIONES'!BE610,3)</f>
        <v>NOF</v>
      </c>
      <c r="H610" s="36" t="str">
        <f>RIGHT('DETALLE DE CONEXIONES'!AK610,2)</f>
        <v/>
      </c>
      <c r="I610" s="36" t="str">
        <f>LEFT('DETALLE DE CONEXIONES'!AK610,3)</f>
        <v/>
      </c>
      <c r="J610" s="36" t="str">
        <f>LEFT('DETALLE DE CONEXIONES'!M610,3)</f>
        <v>5mi</v>
      </c>
      <c r="K610" s="36" t="str">
        <f>IF(LEN('DETALLE DE CONEXIONES'!M610)&lt;12,(RIGHT('DETALLE DE CONEXIONES'!M610,5)),(RIGHT('DETALLE DE CONEXIONES'!M610,6)))</f>
        <v>2seg.</v>
      </c>
      <c r="L610" s="36">
        <f>IF(C610="Saliente Local",(IFERROR((LIMPIA(J610,1)),0)),0)</f>
        <v>5</v>
      </c>
      <c r="M610" s="36">
        <f>IF(C610="Saliente Nacional",(IFERROR((LIMPIA(J610,1)),0)),0)</f>
        <v>0</v>
      </c>
      <c r="N610" s="36">
        <f>IF(C610="Saliente Internacional",(IFERROR((LIMPIA(J610,1)),0)),0)</f>
        <v>0</v>
      </c>
      <c r="O610" s="36">
        <f>IF(C610="Saliente Local",(IFERROR((LIMPIA(K610,1)),0)),0)</f>
        <v>2</v>
      </c>
      <c r="P610" s="36">
        <f>IF(C610="Saliente Nacional",(IFERROR((LIMPIA(K610,1)),0)),0)</f>
        <v>0</v>
      </c>
      <c r="Q610" s="36">
        <f>IF(C610="Saliente Internacional",(IFERROR((LIMPIA(K610,1)),0)),0)</f>
        <v>0</v>
      </c>
      <c r="R610" s="36">
        <f t="shared" si="28"/>
        <v>6</v>
      </c>
      <c r="S610" s="36">
        <f t="shared" si="29"/>
        <v>0</v>
      </c>
    </row>
    <row r="611" spans="1:19" x14ac:dyDescent="0.25">
      <c r="A611" s="101">
        <f>'DETALLE DE CONEXIONES'!P611</f>
        <v>0</v>
      </c>
      <c r="B611" s="36" t="str">
        <f>'DETALLE DE CONEXIONES'!I611</f>
        <v>ENTRANTE</v>
      </c>
      <c r="C611" s="36" t="str">
        <f>'DETALLE DE CONEXIONES'!BB611</f>
        <v>Entrante Local</v>
      </c>
      <c r="D611" s="36" t="str">
        <f>'DETALLE DE CONEXIONES'!E611</f>
        <v>999XXX1600</v>
      </c>
      <c r="E611" s="36">
        <f t="shared" si="27"/>
        <v>10</v>
      </c>
      <c r="F611" s="36">
        <f>IFERROR(LIMPIA('DETALLE DE CONEXIONES'!N611,1),0)</f>
        <v>1</v>
      </c>
      <c r="G611" s="36" t="str">
        <f>LEFT('DETALLE DE CONEXIONES'!BE611,3)</f>
        <v>NOF</v>
      </c>
      <c r="H611" s="36" t="str">
        <f>RIGHT('DETALLE DE CONEXIONES'!AK611,2)</f>
        <v/>
      </c>
      <c r="I611" s="36" t="str">
        <f>LEFT('DETALLE DE CONEXIONES'!AK611,3)</f>
        <v/>
      </c>
      <c r="J611" s="36" t="str">
        <f>LEFT('DETALLE DE CONEXIONES'!M611,3)</f>
        <v>0mi</v>
      </c>
      <c r="K611" s="36" t="str">
        <f>IF(LEN('DETALLE DE CONEXIONES'!M611)&lt;12,(RIGHT('DETALLE DE CONEXIONES'!M611,5)),(RIGHT('DETALLE DE CONEXIONES'!M611,6)))</f>
        <v>28seg.</v>
      </c>
      <c r="L611" s="36">
        <f>IF(C611="Saliente Local",(IFERROR((LIMPIA(J611,1)),0)),0)</f>
        <v>0</v>
      </c>
      <c r="M611" s="36">
        <f>IF(C611="Saliente Nacional",(IFERROR((LIMPIA(J611,1)),0)),0)</f>
        <v>0</v>
      </c>
      <c r="N611" s="36">
        <f>IF(C611="Saliente Internacional",(IFERROR((LIMPIA(J611,1)),0)),0)</f>
        <v>0</v>
      </c>
      <c r="O611" s="36">
        <f>IF(C611="Saliente Local",(IFERROR((LIMPIA(K611,1)),0)),0)</f>
        <v>0</v>
      </c>
      <c r="P611" s="36">
        <f>IF(C611="Saliente Nacional",(IFERROR((LIMPIA(K611,1)),0)),0)</f>
        <v>0</v>
      </c>
      <c r="Q611" s="36">
        <f>IF(C611="Saliente Internacional",(IFERROR((LIMPIA(K611,1)),0)),0)</f>
        <v>0</v>
      </c>
      <c r="R611" s="36">
        <f t="shared" si="28"/>
        <v>0</v>
      </c>
      <c r="S611" s="36">
        <f t="shared" si="29"/>
        <v>0</v>
      </c>
    </row>
    <row r="612" spans="1:19" x14ac:dyDescent="0.25">
      <c r="A612" s="101">
        <f>'DETALLE DE CONEXIONES'!P612</f>
        <v>0</v>
      </c>
      <c r="B612" s="36" t="str">
        <f>'DETALLE DE CONEXIONES'!I612</f>
        <v>TRANSFERENCIA</v>
      </c>
      <c r="C612" s="36" t="str">
        <f>'DETALLE DE CONEXIONES'!BB612</f>
        <v>Desvio Nacional</v>
      </c>
      <c r="D612" s="36" t="str">
        <f>'DETALLE DE CONEXIONES'!E612</f>
        <v>999XXX1600</v>
      </c>
      <c r="E612" s="36">
        <f t="shared" si="27"/>
        <v>10</v>
      </c>
      <c r="F612" s="36">
        <f>IFERROR(LIMPIA('DETALLE DE CONEXIONES'!N612,1),0)</f>
        <v>1</v>
      </c>
      <c r="G612" s="36" t="str">
        <f>LEFT('DETALLE DE CONEXIONES'!BE612,3)</f>
        <v>SIU</v>
      </c>
      <c r="H612" s="36" t="str">
        <f>RIGHT('DETALLE DE CONEXIONES'!AK612,2)</f>
        <v/>
      </c>
      <c r="I612" s="36" t="str">
        <f>LEFT('DETALLE DE CONEXIONES'!AK612,3)</f>
        <v/>
      </c>
      <c r="J612" s="36" t="str">
        <f>LEFT('DETALLE DE CONEXIONES'!M612,3)</f>
        <v>0mi</v>
      </c>
      <c r="K612" s="36" t="str">
        <f>IF(LEN('DETALLE DE CONEXIONES'!M612)&lt;12,(RIGHT('DETALLE DE CONEXIONES'!M612,5)),(RIGHT('DETALLE DE CONEXIONES'!M612,6)))</f>
        <v>5seg.</v>
      </c>
      <c r="L612" s="36">
        <f>IF(C612="Saliente Local",(IFERROR((LIMPIA(J612,1)),0)),0)</f>
        <v>0</v>
      </c>
      <c r="M612" s="36">
        <f>IF(C612="Saliente Nacional",(IFERROR((LIMPIA(J612,1)),0)),0)</f>
        <v>0</v>
      </c>
      <c r="N612" s="36">
        <f>IF(C612="Saliente Internacional",(IFERROR((LIMPIA(J612,1)),0)),0)</f>
        <v>0</v>
      </c>
      <c r="O612" s="36">
        <f>IF(C612="Saliente Local",(IFERROR((LIMPIA(K612,1)),0)),0)</f>
        <v>0</v>
      </c>
      <c r="P612" s="36">
        <f>IF(C612="Saliente Nacional",(IFERROR((LIMPIA(K612,1)),0)),0)</f>
        <v>0</v>
      </c>
      <c r="Q612" s="36">
        <f>IF(C612="Saliente Internacional",(IFERROR((LIMPIA(K612,1)),0)),0)</f>
        <v>0</v>
      </c>
      <c r="R612" s="36">
        <f t="shared" si="28"/>
        <v>0</v>
      </c>
      <c r="S612" s="36">
        <f t="shared" si="29"/>
        <v>0</v>
      </c>
    </row>
    <row r="613" spans="1:19" x14ac:dyDescent="0.25">
      <c r="A613" s="101">
        <f>'DETALLE DE CONEXIONES'!P613</f>
        <v>0</v>
      </c>
      <c r="B613" s="36" t="str">
        <f>'DETALLE DE CONEXIONES'!I613</f>
        <v>TRANSFERENCIA</v>
      </c>
      <c r="C613" s="36" t="str">
        <f>'DETALLE DE CONEXIONES'!BB613</f>
        <v>Desvio Nacional</v>
      </c>
      <c r="D613" s="36" t="str">
        <f>'DETALLE DE CONEXIONES'!E613</f>
        <v>999XXX1600</v>
      </c>
      <c r="E613" s="36">
        <f t="shared" si="27"/>
        <v>10</v>
      </c>
      <c r="F613" s="36">
        <f>IFERROR(LIMPIA('DETALLE DE CONEXIONES'!N613,1),0)</f>
        <v>1</v>
      </c>
      <c r="G613" s="36" t="str">
        <f>LEFT('DETALLE DE CONEXIONES'!BE613,3)</f>
        <v>SIU</v>
      </c>
      <c r="H613" s="36" t="str">
        <f>RIGHT('DETALLE DE CONEXIONES'!AK613,2)</f>
        <v/>
      </c>
      <c r="I613" s="36" t="str">
        <f>LEFT('DETALLE DE CONEXIONES'!AK613,3)</f>
        <v/>
      </c>
      <c r="J613" s="36" t="str">
        <f>LEFT('DETALLE DE CONEXIONES'!M613,3)</f>
        <v>0mi</v>
      </c>
      <c r="K613" s="36" t="str">
        <f>IF(LEN('DETALLE DE CONEXIONES'!M613)&lt;12,(RIGHT('DETALLE DE CONEXIONES'!M613,5)),(RIGHT('DETALLE DE CONEXIONES'!M613,6)))</f>
        <v>5seg.</v>
      </c>
      <c r="L613" s="36">
        <f>IF(C613="Saliente Local",(IFERROR((LIMPIA(J613,1)),0)),0)</f>
        <v>0</v>
      </c>
      <c r="M613" s="36">
        <f>IF(C613="Saliente Nacional",(IFERROR((LIMPIA(J613,1)),0)),0)</f>
        <v>0</v>
      </c>
      <c r="N613" s="36">
        <f>IF(C613="Saliente Internacional",(IFERROR((LIMPIA(J613,1)),0)),0)</f>
        <v>0</v>
      </c>
      <c r="O613" s="36">
        <f>IF(C613="Saliente Local",(IFERROR((LIMPIA(K613,1)),0)),0)</f>
        <v>0</v>
      </c>
      <c r="P613" s="36">
        <f>IF(C613="Saliente Nacional",(IFERROR((LIMPIA(K613,1)),0)),0)</f>
        <v>0</v>
      </c>
      <c r="Q613" s="36">
        <f>IF(C613="Saliente Internacional",(IFERROR((LIMPIA(K613,1)),0)),0)</f>
        <v>0</v>
      </c>
      <c r="R613" s="36">
        <f t="shared" si="28"/>
        <v>0</v>
      </c>
      <c r="S613" s="36">
        <f t="shared" si="29"/>
        <v>0</v>
      </c>
    </row>
    <row r="614" spans="1:19" x14ac:dyDescent="0.25">
      <c r="A614" s="101">
        <f>'DETALLE DE CONEXIONES'!P614</f>
        <v>0</v>
      </c>
      <c r="B614" s="36" t="str">
        <f>'DETALLE DE CONEXIONES'!I614</f>
        <v>TRANSFERENCIA</v>
      </c>
      <c r="C614" s="36" t="str">
        <f>'DETALLE DE CONEXIONES'!BB614</f>
        <v>Desvio Nacional</v>
      </c>
      <c r="D614" s="36" t="str">
        <f>'DETALLE DE CONEXIONES'!E614</f>
        <v>999XXX1600</v>
      </c>
      <c r="E614" s="36">
        <f t="shared" si="27"/>
        <v>10</v>
      </c>
      <c r="F614" s="36">
        <f>IFERROR(LIMPIA('DETALLE DE CONEXIONES'!N614,1),0)</f>
        <v>1</v>
      </c>
      <c r="G614" s="36" t="str">
        <f>LEFT('DETALLE DE CONEXIONES'!BE614,3)</f>
        <v>SIU</v>
      </c>
      <c r="H614" s="36" t="str">
        <f>RIGHT('DETALLE DE CONEXIONES'!AK614,2)</f>
        <v/>
      </c>
      <c r="I614" s="36" t="str">
        <f>LEFT('DETALLE DE CONEXIONES'!AK614,3)</f>
        <v/>
      </c>
      <c r="J614" s="36" t="str">
        <f>LEFT('DETALLE DE CONEXIONES'!M614,3)</f>
        <v>0mi</v>
      </c>
      <c r="K614" s="36" t="str">
        <f>IF(LEN('DETALLE DE CONEXIONES'!M614)&lt;12,(RIGHT('DETALLE DE CONEXIONES'!M614,5)),(RIGHT('DETALLE DE CONEXIONES'!M614,6)))</f>
        <v>5seg.</v>
      </c>
      <c r="L614" s="36">
        <f>IF(C614="Saliente Local",(IFERROR((LIMPIA(J614,1)),0)),0)</f>
        <v>0</v>
      </c>
      <c r="M614" s="36">
        <f>IF(C614="Saliente Nacional",(IFERROR((LIMPIA(J614,1)),0)),0)</f>
        <v>0</v>
      </c>
      <c r="N614" s="36">
        <f>IF(C614="Saliente Internacional",(IFERROR((LIMPIA(J614,1)),0)),0)</f>
        <v>0</v>
      </c>
      <c r="O614" s="36">
        <f>IF(C614="Saliente Local",(IFERROR((LIMPIA(K614,1)),0)),0)</f>
        <v>0</v>
      </c>
      <c r="P614" s="36">
        <f>IF(C614="Saliente Nacional",(IFERROR((LIMPIA(K614,1)),0)),0)</f>
        <v>0</v>
      </c>
      <c r="Q614" s="36">
        <f>IF(C614="Saliente Internacional",(IFERROR((LIMPIA(K614,1)),0)),0)</f>
        <v>0</v>
      </c>
      <c r="R614" s="36">
        <f t="shared" si="28"/>
        <v>0</v>
      </c>
      <c r="S614" s="36">
        <f t="shared" si="29"/>
        <v>0</v>
      </c>
    </row>
    <row r="615" spans="1:19" x14ac:dyDescent="0.25">
      <c r="A615" s="101">
        <f>'DETALLE DE CONEXIONES'!P615</f>
        <v>0</v>
      </c>
      <c r="B615" s="36" t="str">
        <f>'DETALLE DE CONEXIONES'!I615</f>
        <v>TRANSFERENCIA</v>
      </c>
      <c r="C615" s="36" t="str">
        <f>'DETALLE DE CONEXIONES'!BB615</f>
        <v>Desvio Nacional</v>
      </c>
      <c r="D615" s="36" t="str">
        <f>'DETALLE DE CONEXIONES'!E615</f>
        <v>999XXX1600</v>
      </c>
      <c r="E615" s="36">
        <f t="shared" si="27"/>
        <v>10</v>
      </c>
      <c r="F615" s="36">
        <f>IFERROR(LIMPIA('DETALLE DE CONEXIONES'!N615,1),0)</f>
        <v>1</v>
      </c>
      <c r="G615" s="36" t="str">
        <f>LEFT('DETALLE DE CONEXIONES'!BE615,3)</f>
        <v>SIU</v>
      </c>
      <c r="H615" s="36" t="str">
        <f>RIGHT('DETALLE DE CONEXIONES'!AK615,2)</f>
        <v/>
      </c>
      <c r="I615" s="36" t="str">
        <f>LEFT('DETALLE DE CONEXIONES'!AK615,3)</f>
        <v/>
      </c>
      <c r="J615" s="36" t="str">
        <f>LEFT('DETALLE DE CONEXIONES'!M615,3)</f>
        <v>0mi</v>
      </c>
      <c r="K615" s="36" t="str">
        <f>IF(LEN('DETALLE DE CONEXIONES'!M615)&lt;12,(RIGHT('DETALLE DE CONEXIONES'!M615,5)),(RIGHT('DETALLE DE CONEXIONES'!M615,6)))</f>
        <v>5seg.</v>
      </c>
      <c r="L615" s="36">
        <f>IF(C615="Saliente Local",(IFERROR((LIMPIA(J615,1)),0)),0)</f>
        <v>0</v>
      </c>
      <c r="M615" s="36">
        <f>IF(C615="Saliente Nacional",(IFERROR((LIMPIA(J615,1)),0)),0)</f>
        <v>0</v>
      </c>
      <c r="N615" s="36">
        <f>IF(C615="Saliente Internacional",(IFERROR((LIMPIA(J615,1)),0)),0)</f>
        <v>0</v>
      </c>
      <c r="O615" s="36">
        <f>IF(C615="Saliente Local",(IFERROR((LIMPIA(K615,1)),0)),0)</f>
        <v>0</v>
      </c>
      <c r="P615" s="36">
        <f>IF(C615="Saliente Nacional",(IFERROR((LIMPIA(K615,1)),0)),0)</f>
        <v>0</v>
      </c>
      <c r="Q615" s="36">
        <f>IF(C615="Saliente Internacional",(IFERROR((LIMPIA(K615,1)),0)),0)</f>
        <v>0</v>
      </c>
      <c r="R615" s="36">
        <f t="shared" si="28"/>
        <v>0</v>
      </c>
      <c r="S615" s="36">
        <f t="shared" si="29"/>
        <v>0</v>
      </c>
    </row>
    <row r="616" spans="1:19" x14ac:dyDescent="0.25">
      <c r="A616" s="101">
        <f>'DETALLE DE CONEXIONES'!P616</f>
        <v>0</v>
      </c>
      <c r="B616" s="36" t="str">
        <f>'DETALLE DE CONEXIONES'!I616</f>
        <v>GPRS</v>
      </c>
      <c r="C616" s="36" t="str">
        <f>'DETALLE DE CONEXIONES'!BB616</f>
        <v>MENSAJERO</v>
      </c>
      <c r="D616" s="36" t="str">
        <f>'DETALLE DE CONEXIONES'!E616</f>
        <v>internet.itelcel.coXXXGLTE</v>
      </c>
      <c r="E616" s="36">
        <f t="shared" si="27"/>
        <v>26</v>
      </c>
      <c r="F616" s="36">
        <f>IFERROR(LIMPIA('DETALLE DE CONEXIONES'!N616,1),0)</f>
        <v>0</v>
      </c>
      <c r="G616" s="36" t="str">
        <f>LEFT('DETALLE DE CONEXIONES'!BE616,3)</f>
        <v/>
      </c>
      <c r="H616" s="36" t="str">
        <f>RIGHT('DETALLE DE CONEXIONES'!AK616,2)</f>
        <v>-0</v>
      </c>
      <c r="I616" s="36" t="str">
        <f>LEFT('DETALLE DE CONEXIONES'!AK616,3)</f>
        <v>MEN</v>
      </c>
      <c r="J616" s="36" t="str">
        <f>LEFT('DETALLE DE CONEXIONES'!M616,3)</f>
        <v>0mi</v>
      </c>
      <c r="K616" s="36" t="str">
        <f>IF(LEN('DETALLE DE CONEXIONES'!M616)&lt;12,(RIGHT('DETALLE DE CONEXIONES'!M616,5)),(RIGHT('DETALLE DE CONEXIONES'!M616,6)))</f>
        <v xml:space="preserve">min. </v>
      </c>
      <c r="L616" s="36">
        <f>IF(C616="Saliente Local",(IFERROR((LIMPIA(J616,1)),0)),0)</f>
        <v>0</v>
      </c>
      <c r="M616" s="36">
        <f>IF(C616="Saliente Nacional",(IFERROR((LIMPIA(J616,1)),0)),0)</f>
        <v>0</v>
      </c>
      <c r="N616" s="36">
        <f>IF(C616="Saliente Internacional",(IFERROR((LIMPIA(J616,1)),0)),0)</f>
        <v>0</v>
      </c>
      <c r="O616" s="36">
        <f>IF(C616="Saliente Local",(IFERROR((LIMPIA(K616,1)),0)),0)</f>
        <v>0</v>
      </c>
      <c r="P616" s="36">
        <f>IF(C616="Saliente Nacional",(IFERROR((LIMPIA(K616,1)),0)),0)</f>
        <v>0</v>
      </c>
      <c r="Q616" s="36">
        <f>IF(C616="Saliente Internacional",(IFERROR((LIMPIA(K616,1)),0)),0)</f>
        <v>0</v>
      </c>
      <c r="R616" s="36">
        <f t="shared" si="28"/>
        <v>0</v>
      </c>
      <c r="S616" s="36">
        <f t="shared" si="29"/>
        <v>0</v>
      </c>
    </row>
    <row r="617" spans="1:19" x14ac:dyDescent="0.25">
      <c r="A617" s="101">
        <f>'DETALLE DE CONEXIONES'!P617</f>
        <v>0</v>
      </c>
      <c r="B617" s="36" t="str">
        <f>'DETALLE DE CONEXIONES'!I617</f>
        <v>GPRS</v>
      </c>
      <c r="C617" s="36" t="str">
        <f>'DETALLE DE CONEXIONES'!BB617</f>
        <v>RS</v>
      </c>
      <c r="D617" s="36" t="str">
        <f>'DETALLE DE CONEXIONES'!E617</f>
        <v>internet.itelcel.coXXXGLTE</v>
      </c>
      <c r="E617" s="36">
        <f t="shared" si="27"/>
        <v>26</v>
      </c>
      <c r="F617" s="36">
        <f>IFERROR(LIMPIA('DETALLE DE CONEXIONES'!N617,1),0)</f>
        <v>0</v>
      </c>
      <c r="G617" s="36" t="str">
        <f>LEFT('DETALLE DE CONEXIONES'!BE617,3)</f>
        <v/>
      </c>
      <c r="H617" s="36" t="str">
        <f>RIGHT('DETALLE DE CONEXIONES'!AK617,2)</f>
        <v>-0</v>
      </c>
      <c r="I617" s="36" t="str">
        <f>LEFT('DETALLE DE CONEXIONES'!AK617,3)</f>
        <v>RS;</v>
      </c>
      <c r="J617" s="36" t="str">
        <f>LEFT('DETALLE DE CONEXIONES'!M617,3)</f>
        <v>0mi</v>
      </c>
      <c r="K617" s="36" t="str">
        <f>IF(LEN('DETALLE DE CONEXIONES'!M617)&lt;12,(RIGHT('DETALLE DE CONEXIONES'!M617,5)),(RIGHT('DETALLE DE CONEXIONES'!M617,6)))</f>
        <v xml:space="preserve">min. </v>
      </c>
      <c r="L617" s="36">
        <f>IF(C617="Saliente Local",(IFERROR((LIMPIA(J617,1)),0)),0)</f>
        <v>0</v>
      </c>
      <c r="M617" s="36">
        <f>IF(C617="Saliente Nacional",(IFERROR((LIMPIA(J617,1)),0)),0)</f>
        <v>0</v>
      </c>
      <c r="N617" s="36">
        <f>IF(C617="Saliente Internacional",(IFERROR((LIMPIA(J617,1)),0)),0)</f>
        <v>0</v>
      </c>
      <c r="O617" s="36">
        <f>IF(C617="Saliente Local",(IFERROR((LIMPIA(K617,1)),0)),0)</f>
        <v>0</v>
      </c>
      <c r="P617" s="36">
        <f>IF(C617="Saliente Nacional",(IFERROR((LIMPIA(K617,1)),0)),0)</f>
        <v>0</v>
      </c>
      <c r="Q617" s="36">
        <f>IF(C617="Saliente Internacional",(IFERROR((LIMPIA(K617,1)),0)),0)</f>
        <v>0</v>
      </c>
      <c r="R617" s="36">
        <f t="shared" si="28"/>
        <v>0</v>
      </c>
      <c r="S617" s="36">
        <f t="shared" si="29"/>
        <v>0</v>
      </c>
    </row>
    <row r="618" spans="1:19" x14ac:dyDescent="0.25">
      <c r="A618" s="101">
        <f>'DETALLE DE CONEXIONES'!P618</f>
        <v>0</v>
      </c>
      <c r="B618" s="36" t="str">
        <f>'DETALLE DE CONEXIONES'!I618</f>
        <v>ENTRANTE</v>
      </c>
      <c r="C618" s="36" t="str">
        <f>'DETALLE DE CONEXIONES'!BB618</f>
        <v>Entrante Local</v>
      </c>
      <c r="D618" s="36" t="str">
        <f>'DETALLE DE CONEXIONES'!E618</f>
        <v>999XXX1600</v>
      </c>
      <c r="E618" s="36">
        <f t="shared" si="27"/>
        <v>10</v>
      </c>
      <c r="F618" s="36">
        <f>IFERROR(LIMPIA('DETALLE DE CONEXIONES'!N618,1),0)</f>
        <v>3</v>
      </c>
      <c r="G618" s="36" t="str">
        <f>LEFT('DETALLE DE CONEXIONES'!BE618,3)</f>
        <v>NOF</v>
      </c>
      <c r="H618" s="36" t="str">
        <f>RIGHT('DETALLE DE CONEXIONES'!AK618,2)</f>
        <v/>
      </c>
      <c r="I618" s="36" t="str">
        <f>LEFT('DETALLE DE CONEXIONES'!AK618,3)</f>
        <v/>
      </c>
      <c r="J618" s="36" t="str">
        <f>LEFT('DETALLE DE CONEXIONES'!M618,3)</f>
        <v>2mi</v>
      </c>
      <c r="K618" s="36" t="str">
        <f>IF(LEN('DETALLE DE CONEXIONES'!M618)&lt;12,(RIGHT('DETALLE DE CONEXIONES'!M618,5)),(RIGHT('DETALLE DE CONEXIONES'!M618,6)))</f>
        <v>49seg.</v>
      </c>
      <c r="L618" s="36">
        <f>IF(C618="Saliente Local",(IFERROR((LIMPIA(J618,1)),0)),0)</f>
        <v>0</v>
      </c>
      <c r="M618" s="36">
        <f>IF(C618="Saliente Nacional",(IFERROR((LIMPIA(J618,1)),0)),0)</f>
        <v>0</v>
      </c>
      <c r="N618" s="36">
        <f>IF(C618="Saliente Internacional",(IFERROR((LIMPIA(J618,1)),0)),0)</f>
        <v>0</v>
      </c>
      <c r="O618" s="36">
        <f>IF(C618="Saliente Local",(IFERROR((LIMPIA(K618,1)),0)),0)</f>
        <v>0</v>
      </c>
      <c r="P618" s="36">
        <f>IF(C618="Saliente Nacional",(IFERROR((LIMPIA(K618,1)),0)),0)</f>
        <v>0</v>
      </c>
      <c r="Q618" s="36">
        <f>IF(C618="Saliente Internacional",(IFERROR((LIMPIA(K618,1)),0)),0)</f>
        <v>0</v>
      </c>
      <c r="R618" s="36">
        <f t="shared" si="28"/>
        <v>0</v>
      </c>
      <c r="S618" s="36">
        <f t="shared" si="29"/>
        <v>0</v>
      </c>
    </row>
    <row r="619" spans="1:19" x14ac:dyDescent="0.25">
      <c r="A619" s="101">
        <f>'DETALLE DE CONEXIONES'!P619</f>
        <v>0</v>
      </c>
      <c r="B619" s="36" t="str">
        <f>'DETALLE DE CONEXIONES'!I619</f>
        <v>TRANSFERENCIA</v>
      </c>
      <c r="C619" s="36" t="str">
        <f>'DETALLE DE CONEXIONES'!BB619</f>
        <v>Desvio Nacional</v>
      </c>
      <c r="D619" s="36" t="str">
        <f>'DETALLE DE CONEXIONES'!E619</f>
        <v>999XXX1600</v>
      </c>
      <c r="E619" s="36">
        <f t="shared" si="27"/>
        <v>10</v>
      </c>
      <c r="F619" s="36">
        <f>IFERROR(LIMPIA('DETALLE DE CONEXIONES'!N619,1),0)</f>
        <v>1</v>
      </c>
      <c r="G619" s="36" t="str">
        <f>LEFT('DETALLE DE CONEXIONES'!BE619,3)</f>
        <v>SIU</v>
      </c>
      <c r="H619" s="36" t="str">
        <f>RIGHT('DETALLE DE CONEXIONES'!AK619,2)</f>
        <v/>
      </c>
      <c r="I619" s="36" t="str">
        <f>LEFT('DETALLE DE CONEXIONES'!AK619,3)</f>
        <v/>
      </c>
      <c r="J619" s="36" t="str">
        <f>LEFT('DETALLE DE CONEXIONES'!M619,3)</f>
        <v>0mi</v>
      </c>
      <c r="K619" s="36" t="str">
        <f>IF(LEN('DETALLE DE CONEXIONES'!M619)&lt;12,(RIGHT('DETALLE DE CONEXIONES'!M619,5)),(RIGHT('DETALLE DE CONEXIONES'!M619,6)))</f>
        <v>6seg.</v>
      </c>
      <c r="L619" s="36">
        <f>IF(C619="Saliente Local",(IFERROR((LIMPIA(J619,1)),0)),0)</f>
        <v>0</v>
      </c>
      <c r="M619" s="36">
        <f>IF(C619="Saliente Nacional",(IFERROR((LIMPIA(J619,1)),0)),0)</f>
        <v>0</v>
      </c>
      <c r="N619" s="36">
        <f>IF(C619="Saliente Internacional",(IFERROR((LIMPIA(J619,1)),0)),0)</f>
        <v>0</v>
      </c>
      <c r="O619" s="36">
        <f>IF(C619="Saliente Local",(IFERROR((LIMPIA(K619,1)),0)),0)</f>
        <v>0</v>
      </c>
      <c r="P619" s="36">
        <f>IF(C619="Saliente Nacional",(IFERROR((LIMPIA(K619,1)),0)),0)</f>
        <v>0</v>
      </c>
      <c r="Q619" s="36">
        <f>IF(C619="Saliente Internacional",(IFERROR((LIMPIA(K619,1)),0)),0)</f>
        <v>0</v>
      </c>
      <c r="R619" s="36">
        <f t="shared" si="28"/>
        <v>0</v>
      </c>
      <c r="S619" s="36">
        <f t="shared" si="29"/>
        <v>0</v>
      </c>
    </row>
    <row r="620" spans="1:19" x14ac:dyDescent="0.25">
      <c r="A620" s="101">
        <f>'DETALLE DE CONEXIONES'!P620</f>
        <v>0</v>
      </c>
      <c r="B620" s="36" t="str">
        <f>'DETALLE DE CONEXIONES'!I620</f>
        <v>SALIENTE</v>
      </c>
      <c r="C620" s="36" t="str">
        <f>'DETALLE DE CONEXIONES'!BB620</f>
        <v>Saliente Local</v>
      </c>
      <c r="D620" s="36" t="str">
        <f>'DETALLE DE CONEXIONES'!E620</f>
        <v>999XXX8450</v>
      </c>
      <c r="E620" s="36">
        <f t="shared" si="27"/>
        <v>10</v>
      </c>
      <c r="F620" s="36">
        <f>IFERROR(LIMPIA('DETALLE DE CONEXIONES'!N620,1),0)</f>
        <v>1</v>
      </c>
      <c r="G620" s="36" t="str">
        <f>LEFT('DETALLE DE CONEXIONES'!BE620,3)</f>
        <v>NOF</v>
      </c>
      <c r="H620" s="36" t="str">
        <f>RIGHT('DETALLE DE CONEXIONES'!AK620,2)</f>
        <v/>
      </c>
      <c r="I620" s="36" t="str">
        <f>LEFT('DETALLE DE CONEXIONES'!AK620,3)</f>
        <v/>
      </c>
      <c r="J620" s="36" t="str">
        <f>LEFT('DETALLE DE CONEXIONES'!M620,3)</f>
        <v>0mi</v>
      </c>
      <c r="K620" s="36" t="str">
        <f>IF(LEN('DETALLE DE CONEXIONES'!M620)&lt;12,(RIGHT('DETALLE DE CONEXIONES'!M620,5)),(RIGHT('DETALLE DE CONEXIONES'!M620,6)))</f>
        <v>47seg.</v>
      </c>
      <c r="L620" s="36">
        <f>IF(C620="Saliente Local",(IFERROR((LIMPIA(J620,1)),0)),0)</f>
        <v>0</v>
      </c>
      <c r="M620" s="36">
        <f>IF(C620="Saliente Nacional",(IFERROR((LIMPIA(J620,1)),0)),0)</f>
        <v>0</v>
      </c>
      <c r="N620" s="36">
        <f>IF(C620="Saliente Internacional",(IFERROR((LIMPIA(J620,1)),0)),0)</f>
        <v>0</v>
      </c>
      <c r="O620" s="36">
        <f>IF(C620="Saliente Local",(IFERROR((LIMPIA(K620,1)),0)),0)</f>
        <v>47</v>
      </c>
      <c r="P620" s="36">
        <f>IF(C620="Saliente Nacional",(IFERROR((LIMPIA(K620,1)),0)),0)</f>
        <v>0</v>
      </c>
      <c r="Q620" s="36">
        <f>IF(C620="Saliente Internacional",(IFERROR((LIMPIA(K620,1)),0)),0)</f>
        <v>0</v>
      </c>
      <c r="R620" s="36">
        <f t="shared" si="28"/>
        <v>1</v>
      </c>
      <c r="S620" s="36">
        <f t="shared" si="29"/>
        <v>0</v>
      </c>
    </row>
    <row r="621" spans="1:19" x14ac:dyDescent="0.25">
      <c r="A621" s="101">
        <f>'DETALLE DE CONEXIONES'!P621</f>
        <v>0</v>
      </c>
      <c r="B621" s="36" t="str">
        <f>'DETALLE DE CONEXIONES'!I621</f>
        <v>SALIENTE</v>
      </c>
      <c r="C621" s="36" t="str">
        <f>'DETALLE DE CONEXIONES'!BB621</f>
        <v>Saliente Local</v>
      </c>
      <c r="D621" s="36" t="str">
        <f>'DETALLE DE CONEXIONES'!E621</f>
        <v>999XXX8450</v>
      </c>
      <c r="E621" s="36">
        <f t="shared" si="27"/>
        <v>10</v>
      </c>
      <c r="F621" s="36">
        <f>IFERROR(LIMPIA('DETALLE DE CONEXIONES'!N621,1),0)</f>
        <v>2</v>
      </c>
      <c r="G621" s="36" t="str">
        <f>LEFT('DETALLE DE CONEXIONES'!BE621,3)</f>
        <v>NOF</v>
      </c>
      <c r="H621" s="36" t="str">
        <f>RIGHT('DETALLE DE CONEXIONES'!AK621,2)</f>
        <v/>
      </c>
      <c r="I621" s="36" t="str">
        <f>LEFT('DETALLE DE CONEXIONES'!AK621,3)</f>
        <v/>
      </c>
      <c r="J621" s="36" t="str">
        <f>LEFT('DETALLE DE CONEXIONES'!M621,3)</f>
        <v>1mi</v>
      </c>
      <c r="K621" s="36" t="str">
        <f>IF(LEN('DETALLE DE CONEXIONES'!M621)&lt;12,(RIGHT('DETALLE DE CONEXIONES'!M621,5)),(RIGHT('DETALLE DE CONEXIONES'!M621,6)))</f>
        <v>34seg.</v>
      </c>
      <c r="L621" s="36">
        <f>IF(C621="Saliente Local",(IFERROR((LIMPIA(J621,1)),0)),0)</f>
        <v>1</v>
      </c>
      <c r="M621" s="36">
        <f>IF(C621="Saliente Nacional",(IFERROR((LIMPIA(J621,1)),0)),0)</f>
        <v>0</v>
      </c>
      <c r="N621" s="36">
        <f>IF(C621="Saliente Internacional",(IFERROR((LIMPIA(J621,1)),0)),0)</f>
        <v>0</v>
      </c>
      <c r="O621" s="36">
        <f>IF(C621="Saliente Local",(IFERROR((LIMPIA(K621,1)),0)),0)</f>
        <v>34</v>
      </c>
      <c r="P621" s="36">
        <f>IF(C621="Saliente Nacional",(IFERROR((LIMPIA(K621,1)),0)),0)</f>
        <v>0</v>
      </c>
      <c r="Q621" s="36">
        <f>IF(C621="Saliente Internacional",(IFERROR((LIMPIA(K621,1)),0)),0)</f>
        <v>0</v>
      </c>
      <c r="R621" s="36">
        <f t="shared" si="28"/>
        <v>2</v>
      </c>
      <c r="S621" s="36">
        <f t="shared" si="29"/>
        <v>0</v>
      </c>
    </row>
    <row r="622" spans="1:19" x14ac:dyDescent="0.25">
      <c r="A622" s="101">
        <f>'DETALLE DE CONEXIONES'!P622</f>
        <v>0</v>
      </c>
      <c r="B622" s="36" t="str">
        <f>'DETALLE DE CONEXIONES'!I622</f>
        <v>SALIENTE</v>
      </c>
      <c r="C622" s="36" t="str">
        <f>'DETALLE DE CONEXIONES'!BB622</f>
        <v>Saliente Local</v>
      </c>
      <c r="D622" s="36" t="str">
        <f>'DETALLE DE CONEXIONES'!E622</f>
        <v>999XXX0328</v>
      </c>
      <c r="E622" s="36">
        <f t="shared" si="27"/>
        <v>10</v>
      </c>
      <c r="F622" s="36">
        <f>IFERROR(LIMPIA('DETALLE DE CONEXIONES'!N622,1),0)</f>
        <v>7</v>
      </c>
      <c r="G622" s="36" t="str">
        <f>LEFT('DETALLE DE CONEXIONES'!BE622,3)</f>
        <v>NOF</v>
      </c>
      <c r="H622" s="36" t="str">
        <f>RIGHT('DETALLE DE CONEXIONES'!AK622,2)</f>
        <v/>
      </c>
      <c r="I622" s="36" t="str">
        <f>LEFT('DETALLE DE CONEXIONES'!AK622,3)</f>
        <v/>
      </c>
      <c r="J622" s="36" t="str">
        <f>LEFT('DETALLE DE CONEXIONES'!M622,3)</f>
        <v>6mi</v>
      </c>
      <c r="K622" s="36" t="str">
        <f>IF(LEN('DETALLE DE CONEXIONES'!M622)&lt;12,(RIGHT('DETALLE DE CONEXIONES'!M622,5)),(RIGHT('DETALLE DE CONEXIONES'!M622,6)))</f>
        <v>59seg.</v>
      </c>
      <c r="L622" s="36">
        <f>IF(C622="Saliente Local",(IFERROR((LIMPIA(J622,1)),0)),0)</f>
        <v>6</v>
      </c>
      <c r="M622" s="36">
        <f>IF(C622="Saliente Nacional",(IFERROR((LIMPIA(J622,1)),0)),0)</f>
        <v>0</v>
      </c>
      <c r="N622" s="36">
        <f>IF(C622="Saliente Internacional",(IFERROR((LIMPIA(J622,1)),0)),0)</f>
        <v>0</v>
      </c>
      <c r="O622" s="36">
        <f>IF(C622="Saliente Local",(IFERROR((LIMPIA(K622,1)),0)),0)</f>
        <v>59</v>
      </c>
      <c r="P622" s="36">
        <f>IF(C622="Saliente Nacional",(IFERROR((LIMPIA(K622,1)),0)),0)</f>
        <v>0</v>
      </c>
      <c r="Q622" s="36">
        <f>IF(C622="Saliente Internacional",(IFERROR((LIMPIA(K622,1)),0)),0)</f>
        <v>0</v>
      </c>
      <c r="R622" s="36">
        <f t="shared" si="28"/>
        <v>7</v>
      </c>
      <c r="S622" s="36">
        <f t="shared" si="29"/>
        <v>0</v>
      </c>
    </row>
    <row r="623" spans="1:19" x14ac:dyDescent="0.25">
      <c r="A623" s="101">
        <f>'DETALLE DE CONEXIONES'!P623</f>
        <v>0</v>
      </c>
      <c r="B623" s="36" t="str">
        <f>'DETALLE DE CONEXIONES'!I623</f>
        <v>SALIENTE</v>
      </c>
      <c r="C623" s="36" t="str">
        <f>'DETALLE DE CONEXIONES'!BB623</f>
        <v>Saliente Local</v>
      </c>
      <c r="D623" s="36" t="str">
        <f>'DETALLE DE CONEXIONES'!E623</f>
        <v>999XXX7514</v>
      </c>
      <c r="E623" s="36">
        <f t="shared" si="27"/>
        <v>10</v>
      </c>
      <c r="F623" s="36">
        <f>IFERROR(LIMPIA('DETALLE DE CONEXIONES'!N623,1),0)</f>
        <v>4</v>
      </c>
      <c r="G623" s="36" t="str">
        <f>LEFT('DETALLE DE CONEXIONES'!BE623,3)</f>
        <v>NOF</v>
      </c>
      <c r="H623" s="36" t="str">
        <f>RIGHT('DETALLE DE CONEXIONES'!AK623,2)</f>
        <v/>
      </c>
      <c r="I623" s="36" t="str">
        <f>LEFT('DETALLE DE CONEXIONES'!AK623,3)</f>
        <v/>
      </c>
      <c r="J623" s="36" t="str">
        <f>LEFT('DETALLE DE CONEXIONES'!M623,3)</f>
        <v>3mi</v>
      </c>
      <c r="K623" s="36" t="str">
        <f>IF(LEN('DETALLE DE CONEXIONES'!M623)&lt;12,(RIGHT('DETALLE DE CONEXIONES'!M623,5)),(RIGHT('DETALLE DE CONEXIONES'!M623,6)))</f>
        <v>23seg.</v>
      </c>
      <c r="L623" s="36">
        <f>IF(C623="Saliente Local",(IFERROR((LIMPIA(J623,1)),0)),0)</f>
        <v>3</v>
      </c>
      <c r="M623" s="36">
        <f>IF(C623="Saliente Nacional",(IFERROR((LIMPIA(J623,1)),0)),0)</f>
        <v>0</v>
      </c>
      <c r="N623" s="36">
        <f>IF(C623="Saliente Internacional",(IFERROR((LIMPIA(J623,1)),0)),0)</f>
        <v>0</v>
      </c>
      <c r="O623" s="36">
        <f>IF(C623="Saliente Local",(IFERROR((LIMPIA(K623,1)),0)),0)</f>
        <v>23</v>
      </c>
      <c r="P623" s="36">
        <f>IF(C623="Saliente Nacional",(IFERROR((LIMPIA(K623,1)),0)),0)</f>
        <v>0</v>
      </c>
      <c r="Q623" s="36">
        <f>IF(C623="Saliente Internacional",(IFERROR((LIMPIA(K623,1)),0)),0)</f>
        <v>0</v>
      </c>
      <c r="R623" s="36">
        <f t="shared" si="28"/>
        <v>4</v>
      </c>
      <c r="S623" s="36">
        <f t="shared" si="29"/>
        <v>0</v>
      </c>
    </row>
    <row r="624" spans="1:19" x14ac:dyDescent="0.25">
      <c r="A624" s="101">
        <f>'DETALLE DE CONEXIONES'!P624</f>
        <v>0</v>
      </c>
      <c r="B624" s="36" t="str">
        <f>'DETALLE DE CONEXIONES'!I624</f>
        <v>GPRS</v>
      </c>
      <c r="C624" s="36" t="str">
        <f>'DETALLE DE CONEXIONES'!BB624</f>
        <v>MENSAJERO</v>
      </c>
      <c r="D624" s="36" t="str">
        <f>'DETALLE DE CONEXIONES'!E624</f>
        <v>internet.itelcel.coXXXGLTE</v>
      </c>
      <c r="E624" s="36">
        <f t="shared" si="27"/>
        <v>26</v>
      </c>
      <c r="F624" s="36">
        <f>IFERROR(LIMPIA('DETALLE DE CONEXIONES'!N624,1),0)</f>
        <v>0</v>
      </c>
      <c r="G624" s="36" t="str">
        <f>LEFT('DETALLE DE CONEXIONES'!BE624,3)</f>
        <v/>
      </c>
      <c r="H624" s="36" t="str">
        <f>RIGHT('DETALLE DE CONEXIONES'!AK624,2)</f>
        <v>-1</v>
      </c>
      <c r="I624" s="36" t="str">
        <f>LEFT('DETALLE DE CONEXIONES'!AK624,3)</f>
        <v>MEN</v>
      </c>
      <c r="J624" s="36" t="str">
        <f>LEFT('DETALLE DE CONEXIONES'!M624,3)</f>
        <v>0mi</v>
      </c>
      <c r="K624" s="36" t="str">
        <f>IF(LEN('DETALLE DE CONEXIONES'!M624)&lt;12,(RIGHT('DETALLE DE CONEXIONES'!M624,5)),(RIGHT('DETALLE DE CONEXIONES'!M624,6)))</f>
        <v xml:space="preserve">min. </v>
      </c>
      <c r="L624" s="36">
        <f>IF(C624="Saliente Local",(IFERROR((LIMPIA(J624,1)),0)),0)</f>
        <v>0</v>
      </c>
      <c r="M624" s="36">
        <f>IF(C624="Saliente Nacional",(IFERROR((LIMPIA(J624,1)),0)),0)</f>
        <v>0</v>
      </c>
      <c r="N624" s="36">
        <f>IF(C624="Saliente Internacional",(IFERROR((LIMPIA(J624,1)),0)),0)</f>
        <v>0</v>
      </c>
      <c r="O624" s="36">
        <f>IF(C624="Saliente Local",(IFERROR((LIMPIA(K624,1)),0)),0)</f>
        <v>0</v>
      </c>
      <c r="P624" s="36">
        <f>IF(C624="Saliente Nacional",(IFERROR((LIMPIA(K624,1)),0)),0)</f>
        <v>0</v>
      </c>
      <c r="Q624" s="36">
        <f>IF(C624="Saliente Internacional",(IFERROR((LIMPIA(K624,1)),0)),0)</f>
        <v>0</v>
      </c>
      <c r="R624" s="36">
        <f t="shared" si="28"/>
        <v>0</v>
      </c>
      <c r="S624" s="36">
        <f t="shared" si="29"/>
        <v>0</v>
      </c>
    </row>
    <row r="625" spans="1:19" x14ac:dyDescent="0.25">
      <c r="A625" s="101">
        <f>'DETALLE DE CONEXIONES'!P625</f>
        <v>0</v>
      </c>
      <c r="B625" s="36" t="str">
        <f>'DETALLE DE CONEXIONES'!I625</f>
        <v>SALIENTE</v>
      </c>
      <c r="C625" s="36" t="str">
        <f>'DETALLE DE CONEXIONES'!BB625</f>
        <v>Saliente Local</v>
      </c>
      <c r="D625" s="36" t="str">
        <f>'DETALLE DE CONEXIONES'!E625</f>
        <v>999XXX7514</v>
      </c>
      <c r="E625" s="36">
        <f t="shared" si="27"/>
        <v>10</v>
      </c>
      <c r="F625" s="36">
        <f>IFERROR(LIMPIA('DETALLE DE CONEXIONES'!N625,1),0)</f>
        <v>1</v>
      </c>
      <c r="G625" s="36" t="str">
        <f>LEFT('DETALLE DE CONEXIONES'!BE625,3)</f>
        <v>NOF</v>
      </c>
      <c r="H625" s="36" t="str">
        <f>RIGHT('DETALLE DE CONEXIONES'!AK625,2)</f>
        <v/>
      </c>
      <c r="I625" s="36" t="str">
        <f>LEFT('DETALLE DE CONEXIONES'!AK625,3)</f>
        <v/>
      </c>
      <c r="J625" s="36" t="str">
        <f>LEFT('DETALLE DE CONEXIONES'!M625,3)</f>
        <v>0mi</v>
      </c>
      <c r="K625" s="36" t="str">
        <f>IF(LEN('DETALLE DE CONEXIONES'!M625)&lt;12,(RIGHT('DETALLE DE CONEXIONES'!M625,5)),(RIGHT('DETALLE DE CONEXIONES'!M625,6)))</f>
        <v>46seg.</v>
      </c>
      <c r="L625" s="36">
        <f>IF(C625="Saliente Local",(IFERROR((LIMPIA(J625,1)),0)),0)</f>
        <v>0</v>
      </c>
      <c r="M625" s="36">
        <f>IF(C625="Saliente Nacional",(IFERROR((LIMPIA(J625,1)),0)),0)</f>
        <v>0</v>
      </c>
      <c r="N625" s="36">
        <f>IF(C625="Saliente Internacional",(IFERROR((LIMPIA(J625,1)),0)),0)</f>
        <v>0</v>
      </c>
      <c r="O625" s="36">
        <f>IF(C625="Saliente Local",(IFERROR((LIMPIA(K625,1)),0)),0)</f>
        <v>46</v>
      </c>
      <c r="P625" s="36">
        <f>IF(C625="Saliente Nacional",(IFERROR((LIMPIA(K625,1)),0)),0)</f>
        <v>0</v>
      </c>
      <c r="Q625" s="36">
        <f>IF(C625="Saliente Internacional",(IFERROR((LIMPIA(K625,1)),0)),0)</f>
        <v>0</v>
      </c>
      <c r="R625" s="36">
        <f t="shared" si="28"/>
        <v>1</v>
      </c>
      <c r="S625" s="36">
        <f t="shared" si="29"/>
        <v>0</v>
      </c>
    </row>
    <row r="626" spans="1:19" x14ac:dyDescent="0.25">
      <c r="A626" s="101">
        <f>'DETALLE DE CONEXIONES'!P626</f>
        <v>0</v>
      </c>
      <c r="B626" s="36" t="str">
        <f>'DETALLE DE CONEXIONES'!I626</f>
        <v>SALIENTE</v>
      </c>
      <c r="C626" s="36" t="str">
        <f>'DETALLE DE CONEXIONES'!BB626</f>
        <v>Saliente Local</v>
      </c>
      <c r="D626" s="36" t="str">
        <f>'DETALLE DE CONEXIONES'!E626</f>
        <v>999XXX8450</v>
      </c>
      <c r="E626" s="36">
        <f t="shared" si="27"/>
        <v>10</v>
      </c>
      <c r="F626" s="36">
        <f>IFERROR(LIMPIA('DETALLE DE CONEXIONES'!N626,1),0)</f>
        <v>1</v>
      </c>
      <c r="G626" s="36" t="str">
        <f>LEFT('DETALLE DE CONEXIONES'!BE626,3)</f>
        <v>NOF</v>
      </c>
      <c r="H626" s="36" t="str">
        <f>RIGHT('DETALLE DE CONEXIONES'!AK626,2)</f>
        <v/>
      </c>
      <c r="I626" s="36" t="str">
        <f>LEFT('DETALLE DE CONEXIONES'!AK626,3)</f>
        <v/>
      </c>
      <c r="J626" s="36" t="str">
        <f>LEFT('DETALLE DE CONEXIONES'!M626,3)</f>
        <v>0mi</v>
      </c>
      <c r="K626" s="36" t="str">
        <f>IF(LEN('DETALLE DE CONEXIONES'!M626)&lt;12,(RIGHT('DETALLE DE CONEXIONES'!M626,5)),(RIGHT('DETALLE DE CONEXIONES'!M626,6)))</f>
        <v>37seg.</v>
      </c>
      <c r="L626" s="36">
        <f>IF(C626="Saliente Local",(IFERROR((LIMPIA(J626,1)),0)),0)</f>
        <v>0</v>
      </c>
      <c r="M626" s="36">
        <f>IF(C626="Saliente Nacional",(IFERROR((LIMPIA(J626,1)),0)),0)</f>
        <v>0</v>
      </c>
      <c r="N626" s="36">
        <f>IF(C626="Saliente Internacional",(IFERROR((LIMPIA(J626,1)),0)),0)</f>
        <v>0</v>
      </c>
      <c r="O626" s="36">
        <f>IF(C626="Saliente Local",(IFERROR((LIMPIA(K626,1)),0)),0)</f>
        <v>37</v>
      </c>
      <c r="P626" s="36">
        <f>IF(C626="Saliente Nacional",(IFERROR((LIMPIA(K626,1)),0)),0)</f>
        <v>0</v>
      </c>
      <c r="Q626" s="36">
        <f>IF(C626="Saliente Internacional",(IFERROR((LIMPIA(K626,1)),0)),0)</f>
        <v>0</v>
      </c>
      <c r="R626" s="36">
        <f t="shared" si="28"/>
        <v>1</v>
      </c>
      <c r="S626" s="36">
        <f t="shared" si="29"/>
        <v>0</v>
      </c>
    </row>
    <row r="627" spans="1:19" x14ac:dyDescent="0.25">
      <c r="A627" s="101">
        <f>'DETALLE DE CONEXIONES'!P627</f>
        <v>0</v>
      </c>
      <c r="B627" s="36" t="str">
        <f>'DETALLE DE CONEXIONES'!I627</f>
        <v>ENTRANTE</v>
      </c>
      <c r="C627" s="36" t="str">
        <f>'DETALLE DE CONEXIONES'!BB627</f>
        <v>Entrante Local</v>
      </c>
      <c r="D627" s="36" t="str">
        <f>'DETALLE DE CONEXIONES'!E627</f>
        <v>999XXX1600</v>
      </c>
      <c r="E627" s="36">
        <f t="shared" si="27"/>
        <v>10</v>
      </c>
      <c r="F627" s="36">
        <f>IFERROR(LIMPIA('DETALLE DE CONEXIONES'!N627,1),0)</f>
        <v>1</v>
      </c>
      <c r="G627" s="36" t="str">
        <f>LEFT('DETALLE DE CONEXIONES'!BE627,3)</f>
        <v>NOF</v>
      </c>
      <c r="H627" s="36" t="str">
        <f>RIGHT('DETALLE DE CONEXIONES'!AK627,2)</f>
        <v/>
      </c>
      <c r="I627" s="36" t="str">
        <f>LEFT('DETALLE DE CONEXIONES'!AK627,3)</f>
        <v/>
      </c>
      <c r="J627" s="36" t="str">
        <f>LEFT('DETALLE DE CONEXIONES'!M627,3)</f>
        <v>0mi</v>
      </c>
      <c r="K627" s="36" t="str">
        <f>IF(LEN('DETALLE DE CONEXIONES'!M627)&lt;12,(RIGHT('DETALLE DE CONEXIONES'!M627,5)),(RIGHT('DETALLE DE CONEXIONES'!M627,6)))</f>
        <v>47seg.</v>
      </c>
      <c r="L627" s="36">
        <f>IF(C627="Saliente Local",(IFERROR((LIMPIA(J627,1)),0)),0)</f>
        <v>0</v>
      </c>
      <c r="M627" s="36">
        <f>IF(C627="Saliente Nacional",(IFERROR((LIMPIA(J627,1)),0)),0)</f>
        <v>0</v>
      </c>
      <c r="N627" s="36">
        <f>IF(C627="Saliente Internacional",(IFERROR((LIMPIA(J627,1)),0)),0)</f>
        <v>0</v>
      </c>
      <c r="O627" s="36">
        <f>IF(C627="Saliente Local",(IFERROR((LIMPIA(K627,1)),0)),0)</f>
        <v>0</v>
      </c>
      <c r="P627" s="36">
        <f>IF(C627="Saliente Nacional",(IFERROR((LIMPIA(K627,1)),0)),0)</f>
        <v>0</v>
      </c>
      <c r="Q627" s="36">
        <f>IF(C627="Saliente Internacional",(IFERROR((LIMPIA(K627,1)),0)),0)</f>
        <v>0</v>
      </c>
      <c r="R627" s="36">
        <f t="shared" si="28"/>
        <v>0</v>
      </c>
      <c r="S627" s="36">
        <f t="shared" si="29"/>
        <v>0</v>
      </c>
    </row>
    <row r="628" spans="1:19" x14ac:dyDescent="0.25">
      <c r="A628" s="101">
        <f>'DETALLE DE CONEXIONES'!P628</f>
        <v>0</v>
      </c>
      <c r="B628" s="36" t="str">
        <f>'DETALLE DE CONEXIONES'!I628</f>
        <v>GPRS</v>
      </c>
      <c r="C628" s="36" t="str">
        <f>'DETALLE DE CONEXIONES'!BB628</f>
        <v>RS</v>
      </c>
      <c r="D628" s="36" t="str">
        <f>'DETALLE DE CONEXIONES'!E628</f>
        <v>internet.itelcel.coXXXGLTE</v>
      </c>
      <c r="E628" s="36">
        <f t="shared" si="27"/>
        <v>26</v>
      </c>
      <c r="F628" s="36">
        <f>IFERROR(LIMPIA('DETALLE DE CONEXIONES'!N628,1),0)</f>
        <v>0</v>
      </c>
      <c r="G628" s="36" t="str">
        <f>LEFT('DETALLE DE CONEXIONES'!BE628,3)</f>
        <v/>
      </c>
      <c r="H628" s="36" t="str">
        <f>RIGHT('DETALLE DE CONEXIONES'!AK628,2)</f>
        <v>-1</v>
      </c>
      <c r="I628" s="36" t="str">
        <f>LEFT('DETALLE DE CONEXIONES'!AK628,3)</f>
        <v>RS;</v>
      </c>
      <c r="J628" s="36" t="str">
        <f>LEFT('DETALLE DE CONEXIONES'!M628,3)</f>
        <v>0mi</v>
      </c>
      <c r="K628" s="36" t="str">
        <f>IF(LEN('DETALLE DE CONEXIONES'!M628)&lt;12,(RIGHT('DETALLE DE CONEXIONES'!M628,5)),(RIGHT('DETALLE DE CONEXIONES'!M628,6)))</f>
        <v xml:space="preserve">min. </v>
      </c>
      <c r="L628" s="36">
        <f>IF(C628="Saliente Local",(IFERROR((LIMPIA(J628,1)),0)),0)</f>
        <v>0</v>
      </c>
      <c r="M628" s="36">
        <f>IF(C628="Saliente Nacional",(IFERROR((LIMPIA(J628,1)),0)),0)</f>
        <v>0</v>
      </c>
      <c r="N628" s="36">
        <f>IF(C628="Saliente Internacional",(IFERROR((LIMPIA(J628,1)),0)),0)</f>
        <v>0</v>
      </c>
      <c r="O628" s="36">
        <f>IF(C628="Saliente Local",(IFERROR((LIMPIA(K628,1)),0)),0)</f>
        <v>0</v>
      </c>
      <c r="P628" s="36">
        <f>IF(C628="Saliente Nacional",(IFERROR((LIMPIA(K628,1)),0)),0)</f>
        <v>0</v>
      </c>
      <c r="Q628" s="36">
        <f>IF(C628="Saliente Internacional",(IFERROR((LIMPIA(K628,1)),0)),0)</f>
        <v>0</v>
      </c>
      <c r="R628" s="36">
        <f t="shared" si="28"/>
        <v>0</v>
      </c>
      <c r="S628" s="36">
        <f t="shared" si="29"/>
        <v>0</v>
      </c>
    </row>
    <row r="629" spans="1:19" x14ac:dyDescent="0.25">
      <c r="A629" s="101">
        <f>'DETALLE DE CONEXIONES'!P629</f>
        <v>0</v>
      </c>
      <c r="B629" s="36" t="str">
        <f>'DETALLE DE CONEXIONES'!I629</f>
        <v>SALIENTE</v>
      </c>
      <c r="C629" s="36" t="str">
        <f>'DETALLE DE CONEXIONES'!BB629</f>
        <v>Saliente Local</v>
      </c>
      <c r="D629" s="36" t="str">
        <f>'DETALLE DE CONEXIONES'!E629</f>
        <v>999XXX8226</v>
      </c>
      <c r="E629" s="36">
        <f t="shared" si="27"/>
        <v>10</v>
      </c>
      <c r="F629" s="36">
        <f>IFERROR(LIMPIA('DETALLE DE CONEXIONES'!N629,1),0)</f>
        <v>1</v>
      </c>
      <c r="G629" s="36" t="str">
        <f>LEFT('DETALLE DE CONEXIONES'!BE629,3)</f>
        <v>NOF</v>
      </c>
      <c r="H629" s="36" t="str">
        <f>RIGHT('DETALLE DE CONEXIONES'!AK629,2)</f>
        <v/>
      </c>
      <c r="I629" s="36" t="str">
        <f>LEFT('DETALLE DE CONEXIONES'!AK629,3)</f>
        <v/>
      </c>
      <c r="J629" s="36" t="str">
        <f>LEFT('DETALLE DE CONEXIONES'!M629,3)</f>
        <v>0mi</v>
      </c>
      <c r="K629" s="36" t="str">
        <f>IF(LEN('DETALLE DE CONEXIONES'!M629)&lt;12,(RIGHT('DETALLE DE CONEXIONES'!M629,5)),(RIGHT('DETALLE DE CONEXIONES'!M629,6)))</f>
        <v>37seg.</v>
      </c>
      <c r="L629" s="36">
        <f>IF(C629="Saliente Local",(IFERROR((LIMPIA(J629,1)),0)),0)</f>
        <v>0</v>
      </c>
      <c r="M629" s="36">
        <f>IF(C629="Saliente Nacional",(IFERROR((LIMPIA(J629,1)),0)),0)</f>
        <v>0</v>
      </c>
      <c r="N629" s="36">
        <f>IF(C629="Saliente Internacional",(IFERROR((LIMPIA(J629,1)),0)),0)</f>
        <v>0</v>
      </c>
      <c r="O629" s="36">
        <f>IF(C629="Saliente Local",(IFERROR((LIMPIA(K629,1)),0)),0)</f>
        <v>37</v>
      </c>
      <c r="P629" s="36">
        <f>IF(C629="Saliente Nacional",(IFERROR((LIMPIA(K629,1)),0)),0)</f>
        <v>0</v>
      </c>
      <c r="Q629" s="36">
        <f>IF(C629="Saliente Internacional",(IFERROR((LIMPIA(K629,1)),0)),0)</f>
        <v>0</v>
      </c>
      <c r="R629" s="36">
        <f t="shared" si="28"/>
        <v>1</v>
      </c>
      <c r="S629" s="36">
        <f t="shared" si="29"/>
        <v>0</v>
      </c>
    </row>
    <row r="630" spans="1:19" x14ac:dyDescent="0.25">
      <c r="A630" s="101">
        <f>'DETALLE DE CONEXIONES'!P630</f>
        <v>0</v>
      </c>
      <c r="B630" s="36" t="str">
        <f>'DETALLE DE CONEXIONES'!I630</f>
        <v>SALIENTE</v>
      </c>
      <c r="C630" s="36" t="str">
        <f>'DETALLE DE CONEXIONES'!BB630</f>
        <v>Saliente Local</v>
      </c>
      <c r="D630" s="36" t="str">
        <f>'DETALLE DE CONEXIONES'!E630</f>
        <v>999XXX3420</v>
      </c>
      <c r="E630" s="36">
        <f t="shared" si="27"/>
        <v>10</v>
      </c>
      <c r="F630" s="36">
        <f>IFERROR(LIMPIA('DETALLE DE CONEXIONES'!N630,1),0)</f>
        <v>1</v>
      </c>
      <c r="G630" s="36" t="str">
        <f>LEFT('DETALLE DE CONEXIONES'!BE630,3)</f>
        <v>NOF</v>
      </c>
      <c r="H630" s="36" t="str">
        <f>RIGHT('DETALLE DE CONEXIONES'!AK630,2)</f>
        <v/>
      </c>
      <c r="I630" s="36" t="str">
        <f>LEFT('DETALLE DE CONEXIONES'!AK630,3)</f>
        <v/>
      </c>
      <c r="J630" s="36" t="str">
        <f>LEFT('DETALLE DE CONEXIONES'!M630,3)</f>
        <v>0mi</v>
      </c>
      <c r="K630" s="36" t="str">
        <f>IF(LEN('DETALLE DE CONEXIONES'!M630)&lt;12,(RIGHT('DETALLE DE CONEXIONES'!M630,5)),(RIGHT('DETALLE DE CONEXIONES'!M630,6)))</f>
        <v>49seg.</v>
      </c>
      <c r="L630" s="36">
        <f>IF(C630="Saliente Local",(IFERROR((LIMPIA(J630,1)),0)),0)</f>
        <v>0</v>
      </c>
      <c r="M630" s="36">
        <f>IF(C630="Saliente Nacional",(IFERROR((LIMPIA(J630,1)),0)),0)</f>
        <v>0</v>
      </c>
      <c r="N630" s="36">
        <f>IF(C630="Saliente Internacional",(IFERROR((LIMPIA(J630,1)),0)),0)</f>
        <v>0</v>
      </c>
      <c r="O630" s="36">
        <f>IF(C630="Saliente Local",(IFERROR((LIMPIA(K630,1)),0)),0)</f>
        <v>49</v>
      </c>
      <c r="P630" s="36">
        <f>IF(C630="Saliente Nacional",(IFERROR((LIMPIA(K630,1)),0)),0)</f>
        <v>0</v>
      </c>
      <c r="Q630" s="36">
        <f>IF(C630="Saliente Internacional",(IFERROR((LIMPIA(K630,1)),0)),0)</f>
        <v>0</v>
      </c>
      <c r="R630" s="36">
        <f t="shared" si="28"/>
        <v>1</v>
      </c>
      <c r="S630" s="36">
        <f t="shared" si="29"/>
        <v>0</v>
      </c>
    </row>
    <row r="631" spans="1:19" x14ac:dyDescent="0.25">
      <c r="A631" s="101">
        <f>'DETALLE DE CONEXIONES'!P631</f>
        <v>0</v>
      </c>
      <c r="B631" s="36" t="str">
        <f>'DETALLE DE CONEXIONES'!I631</f>
        <v>SALIENTE</v>
      </c>
      <c r="C631" s="36" t="str">
        <f>'DETALLE DE CONEXIONES'!BB631</f>
        <v>Saliente Local</v>
      </c>
      <c r="D631" s="36" t="str">
        <f>'DETALLE DE CONEXIONES'!E631</f>
        <v>999XXX3420</v>
      </c>
      <c r="E631" s="36">
        <f t="shared" si="27"/>
        <v>10</v>
      </c>
      <c r="F631" s="36">
        <f>IFERROR(LIMPIA('DETALLE DE CONEXIONES'!N631,1),0)</f>
        <v>4</v>
      </c>
      <c r="G631" s="36" t="str">
        <f>LEFT('DETALLE DE CONEXIONES'!BE631,3)</f>
        <v>NOF</v>
      </c>
      <c r="H631" s="36" t="str">
        <f>RIGHT('DETALLE DE CONEXIONES'!AK631,2)</f>
        <v/>
      </c>
      <c r="I631" s="36" t="str">
        <f>LEFT('DETALLE DE CONEXIONES'!AK631,3)</f>
        <v/>
      </c>
      <c r="J631" s="36" t="str">
        <f>LEFT('DETALLE DE CONEXIONES'!M631,3)</f>
        <v>3mi</v>
      </c>
      <c r="K631" s="36" t="str">
        <f>IF(LEN('DETALLE DE CONEXIONES'!M631)&lt;12,(RIGHT('DETALLE DE CONEXIONES'!M631,5)),(RIGHT('DETALLE DE CONEXIONES'!M631,6)))</f>
        <v>10seg.</v>
      </c>
      <c r="L631" s="36">
        <f>IF(C631="Saliente Local",(IFERROR((LIMPIA(J631,1)),0)),0)</f>
        <v>3</v>
      </c>
      <c r="M631" s="36">
        <f>IF(C631="Saliente Nacional",(IFERROR((LIMPIA(J631,1)),0)),0)</f>
        <v>0</v>
      </c>
      <c r="N631" s="36">
        <f>IF(C631="Saliente Internacional",(IFERROR((LIMPIA(J631,1)),0)),0)</f>
        <v>0</v>
      </c>
      <c r="O631" s="36">
        <f>IF(C631="Saliente Local",(IFERROR((LIMPIA(K631,1)),0)),0)</f>
        <v>10</v>
      </c>
      <c r="P631" s="36">
        <f>IF(C631="Saliente Nacional",(IFERROR((LIMPIA(K631,1)),0)),0)</f>
        <v>0</v>
      </c>
      <c r="Q631" s="36">
        <f>IF(C631="Saliente Internacional",(IFERROR((LIMPIA(K631,1)),0)),0)</f>
        <v>0</v>
      </c>
      <c r="R631" s="36">
        <f t="shared" si="28"/>
        <v>4</v>
      </c>
      <c r="S631" s="36">
        <f t="shared" si="29"/>
        <v>0</v>
      </c>
    </row>
    <row r="632" spans="1:19" x14ac:dyDescent="0.25">
      <c r="A632" s="101">
        <f>'DETALLE DE CONEXIONES'!P632</f>
        <v>0</v>
      </c>
      <c r="B632" s="36" t="str">
        <f>'DETALLE DE CONEXIONES'!I632</f>
        <v>SALIENTE</v>
      </c>
      <c r="C632" s="36" t="str">
        <f>'DETALLE DE CONEXIONES'!BB632</f>
        <v>Saliente Local</v>
      </c>
      <c r="D632" s="36" t="str">
        <f>'DETALLE DE CONEXIONES'!E632</f>
        <v>999XXX0328</v>
      </c>
      <c r="E632" s="36">
        <f t="shared" si="27"/>
        <v>10</v>
      </c>
      <c r="F632" s="36">
        <f>IFERROR(LIMPIA('DETALLE DE CONEXIONES'!N632,1),0)</f>
        <v>1</v>
      </c>
      <c r="G632" s="36" t="str">
        <f>LEFT('DETALLE DE CONEXIONES'!BE632,3)</f>
        <v>NOF</v>
      </c>
      <c r="H632" s="36" t="str">
        <f>RIGHT('DETALLE DE CONEXIONES'!AK632,2)</f>
        <v/>
      </c>
      <c r="I632" s="36" t="str">
        <f>LEFT('DETALLE DE CONEXIONES'!AK632,3)</f>
        <v/>
      </c>
      <c r="J632" s="36" t="str">
        <f>LEFT('DETALLE DE CONEXIONES'!M632,3)</f>
        <v>0mi</v>
      </c>
      <c r="K632" s="36" t="str">
        <f>IF(LEN('DETALLE DE CONEXIONES'!M632)&lt;12,(RIGHT('DETALLE DE CONEXIONES'!M632,5)),(RIGHT('DETALLE DE CONEXIONES'!M632,6)))</f>
        <v>42seg.</v>
      </c>
      <c r="L632" s="36">
        <f>IF(C632="Saliente Local",(IFERROR((LIMPIA(J632,1)),0)),0)</f>
        <v>0</v>
      </c>
      <c r="M632" s="36">
        <f>IF(C632="Saliente Nacional",(IFERROR((LIMPIA(J632,1)),0)),0)</f>
        <v>0</v>
      </c>
      <c r="N632" s="36">
        <f>IF(C632="Saliente Internacional",(IFERROR((LIMPIA(J632,1)),0)),0)</f>
        <v>0</v>
      </c>
      <c r="O632" s="36">
        <f>IF(C632="Saliente Local",(IFERROR((LIMPIA(K632,1)),0)),0)</f>
        <v>42</v>
      </c>
      <c r="P632" s="36">
        <f>IF(C632="Saliente Nacional",(IFERROR((LIMPIA(K632,1)),0)),0)</f>
        <v>0</v>
      </c>
      <c r="Q632" s="36">
        <f>IF(C632="Saliente Internacional",(IFERROR((LIMPIA(K632,1)),0)),0)</f>
        <v>0</v>
      </c>
      <c r="R632" s="36">
        <f t="shared" si="28"/>
        <v>1</v>
      </c>
      <c r="S632" s="36">
        <f t="shared" si="29"/>
        <v>0</v>
      </c>
    </row>
    <row r="633" spans="1:19" x14ac:dyDescent="0.25">
      <c r="A633" s="101">
        <f>'DETALLE DE CONEXIONES'!P633</f>
        <v>0</v>
      </c>
      <c r="B633" s="36" t="str">
        <f>'DETALLE DE CONEXIONES'!I633</f>
        <v>SALIENTE</v>
      </c>
      <c r="C633" s="36" t="str">
        <f>'DETALLE DE CONEXIONES'!BB633</f>
        <v>Saliente Local</v>
      </c>
      <c r="D633" s="36" t="str">
        <f>'DETALLE DE CONEXIONES'!E633</f>
        <v>999XXX3420</v>
      </c>
      <c r="E633" s="36">
        <f t="shared" si="27"/>
        <v>10</v>
      </c>
      <c r="F633" s="36">
        <f>IFERROR(LIMPIA('DETALLE DE CONEXIONES'!N633,1),0)</f>
        <v>2</v>
      </c>
      <c r="G633" s="36" t="str">
        <f>LEFT('DETALLE DE CONEXIONES'!BE633,3)</f>
        <v>NOF</v>
      </c>
      <c r="H633" s="36" t="str">
        <f>RIGHT('DETALLE DE CONEXIONES'!AK633,2)</f>
        <v/>
      </c>
      <c r="I633" s="36" t="str">
        <f>LEFT('DETALLE DE CONEXIONES'!AK633,3)</f>
        <v/>
      </c>
      <c r="J633" s="36" t="str">
        <f>LEFT('DETALLE DE CONEXIONES'!M633,3)</f>
        <v>1mi</v>
      </c>
      <c r="K633" s="36" t="str">
        <f>IF(LEN('DETALLE DE CONEXIONES'!M633)&lt;12,(RIGHT('DETALLE DE CONEXIONES'!M633,5)),(RIGHT('DETALLE DE CONEXIONES'!M633,6)))</f>
        <v>21seg.</v>
      </c>
      <c r="L633" s="36">
        <f>IF(C633="Saliente Local",(IFERROR((LIMPIA(J633,1)),0)),0)</f>
        <v>1</v>
      </c>
      <c r="M633" s="36">
        <f>IF(C633="Saliente Nacional",(IFERROR((LIMPIA(J633,1)),0)),0)</f>
        <v>0</v>
      </c>
      <c r="N633" s="36">
        <f>IF(C633="Saliente Internacional",(IFERROR((LIMPIA(J633,1)),0)),0)</f>
        <v>0</v>
      </c>
      <c r="O633" s="36">
        <f>IF(C633="Saliente Local",(IFERROR((LIMPIA(K633,1)),0)),0)</f>
        <v>21</v>
      </c>
      <c r="P633" s="36">
        <f>IF(C633="Saliente Nacional",(IFERROR((LIMPIA(K633,1)),0)),0)</f>
        <v>0</v>
      </c>
      <c r="Q633" s="36">
        <f>IF(C633="Saliente Internacional",(IFERROR((LIMPIA(K633,1)),0)),0)</f>
        <v>0</v>
      </c>
      <c r="R633" s="36">
        <f t="shared" si="28"/>
        <v>2</v>
      </c>
      <c r="S633" s="36">
        <f t="shared" si="29"/>
        <v>0</v>
      </c>
    </row>
    <row r="634" spans="1:19" x14ac:dyDescent="0.25">
      <c r="A634" s="101">
        <f>'DETALLE DE CONEXIONES'!P634</f>
        <v>0</v>
      </c>
      <c r="B634" s="36" t="str">
        <f>'DETALLE DE CONEXIONES'!I634</f>
        <v>SALIENTE</v>
      </c>
      <c r="C634" s="36" t="str">
        <f>'DETALLE DE CONEXIONES'!BB634</f>
        <v>Saliente Local</v>
      </c>
      <c r="D634" s="36" t="str">
        <f>'DETALLE DE CONEXIONES'!E634</f>
        <v>999XXX3420</v>
      </c>
      <c r="E634" s="36">
        <f t="shared" si="27"/>
        <v>10</v>
      </c>
      <c r="F634" s="36">
        <f>IFERROR(LIMPIA('DETALLE DE CONEXIONES'!N634,1),0)</f>
        <v>4</v>
      </c>
      <c r="G634" s="36" t="str">
        <f>LEFT('DETALLE DE CONEXIONES'!BE634,3)</f>
        <v>NOF</v>
      </c>
      <c r="H634" s="36" t="str">
        <f>RIGHT('DETALLE DE CONEXIONES'!AK634,2)</f>
        <v/>
      </c>
      <c r="I634" s="36" t="str">
        <f>LEFT('DETALLE DE CONEXIONES'!AK634,3)</f>
        <v/>
      </c>
      <c r="J634" s="36" t="str">
        <f>LEFT('DETALLE DE CONEXIONES'!M634,3)</f>
        <v>3mi</v>
      </c>
      <c r="K634" s="36" t="str">
        <f>IF(LEN('DETALLE DE CONEXIONES'!M634)&lt;12,(RIGHT('DETALLE DE CONEXIONES'!M634,5)),(RIGHT('DETALLE DE CONEXIONES'!M634,6)))</f>
        <v>29seg.</v>
      </c>
      <c r="L634" s="36">
        <f>IF(C634="Saliente Local",(IFERROR((LIMPIA(J634,1)),0)),0)</f>
        <v>3</v>
      </c>
      <c r="M634" s="36">
        <f>IF(C634="Saliente Nacional",(IFERROR((LIMPIA(J634,1)),0)),0)</f>
        <v>0</v>
      </c>
      <c r="N634" s="36">
        <f>IF(C634="Saliente Internacional",(IFERROR((LIMPIA(J634,1)),0)),0)</f>
        <v>0</v>
      </c>
      <c r="O634" s="36">
        <f>IF(C634="Saliente Local",(IFERROR((LIMPIA(K634,1)),0)),0)</f>
        <v>29</v>
      </c>
      <c r="P634" s="36">
        <f>IF(C634="Saliente Nacional",(IFERROR((LIMPIA(K634,1)),0)),0)</f>
        <v>0</v>
      </c>
      <c r="Q634" s="36">
        <f>IF(C634="Saliente Internacional",(IFERROR((LIMPIA(K634,1)),0)),0)</f>
        <v>0</v>
      </c>
      <c r="R634" s="36">
        <f t="shared" si="28"/>
        <v>4</v>
      </c>
      <c r="S634" s="36">
        <f t="shared" si="29"/>
        <v>0</v>
      </c>
    </row>
    <row r="635" spans="1:19" x14ac:dyDescent="0.25">
      <c r="A635" s="101">
        <f>'DETALLE DE CONEXIONES'!P635</f>
        <v>0</v>
      </c>
      <c r="B635" s="36" t="str">
        <f>'DETALLE DE CONEXIONES'!I635</f>
        <v>SALIENTE</v>
      </c>
      <c r="C635" s="36" t="str">
        <f>'DETALLE DE CONEXIONES'!BB635</f>
        <v>Saliente Local</v>
      </c>
      <c r="D635" s="36" t="str">
        <f>'DETALLE DE CONEXIONES'!E635</f>
        <v>999XXX5938</v>
      </c>
      <c r="E635" s="36">
        <f t="shared" si="27"/>
        <v>10</v>
      </c>
      <c r="F635" s="36">
        <f>IFERROR(LIMPIA('DETALLE DE CONEXIONES'!N635,1),0)</f>
        <v>1</v>
      </c>
      <c r="G635" s="36" t="str">
        <f>LEFT('DETALLE DE CONEXIONES'!BE635,3)</f>
        <v>NOF</v>
      </c>
      <c r="H635" s="36" t="str">
        <f>RIGHT('DETALLE DE CONEXIONES'!AK635,2)</f>
        <v/>
      </c>
      <c r="I635" s="36" t="str">
        <f>LEFT('DETALLE DE CONEXIONES'!AK635,3)</f>
        <v/>
      </c>
      <c r="J635" s="36" t="str">
        <f>LEFT('DETALLE DE CONEXIONES'!M635,3)</f>
        <v>0mi</v>
      </c>
      <c r="K635" s="36" t="str">
        <f>IF(LEN('DETALLE DE CONEXIONES'!M635)&lt;12,(RIGHT('DETALLE DE CONEXIONES'!M635,5)),(RIGHT('DETALLE DE CONEXIONES'!M635,6)))</f>
        <v>26seg.</v>
      </c>
      <c r="L635" s="36">
        <f>IF(C635="Saliente Local",(IFERROR((LIMPIA(J635,1)),0)),0)</f>
        <v>0</v>
      </c>
      <c r="M635" s="36">
        <f>IF(C635="Saliente Nacional",(IFERROR((LIMPIA(J635,1)),0)),0)</f>
        <v>0</v>
      </c>
      <c r="N635" s="36">
        <f>IF(C635="Saliente Internacional",(IFERROR((LIMPIA(J635,1)),0)),0)</f>
        <v>0</v>
      </c>
      <c r="O635" s="36">
        <f>IF(C635="Saliente Local",(IFERROR((LIMPIA(K635,1)),0)),0)</f>
        <v>26</v>
      </c>
      <c r="P635" s="36">
        <f>IF(C635="Saliente Nacional",(IFERROR((LIMPIA(K635,1)),0)),0)</f>
        <v>0</v>
      </c>
      <c r="Q635" s="36">
        <f>IF(C635="Saliente Internacional",(IFERROR((LIMPIA(K635,1)),0)),0)</f>
        <v>0</v>
      </c>
      <c r="R635" s="36">
        <f t="shared" si="28"/>
        <v>1</v>
      </c>
      <c r="S635" s="36">
        <f t="shared" si="29"/>
        <v>0</v>
      </c>
    </row>
    <row r="636" spans="1:19" x14ac:dyDescent="0.25">
      <c r="A636" s="101">
        <f>'DETALLE DE CONEXIONES'!P636</f>
        <v>0</v>
      </c>
      <c r="B636" s="36" t="str">
        <f>'DETALLE DE CONEXIONES'!I636</f>
        <v>SALIENTE</v>
      </c>
      <c r="C636" s="36" t="str">
        <f>'DETALLE DE CONEXIONES'!BB636</f>
        <v>Saliente Local</v>
      </c>
      <c r="D636" s="36" t="str">
        <f>'DETALLE DE CONEXIONES'!E636</f>
        <v>999XXX3420</v>
      </c>
      <c r="E636" s="36">
        <f t="shared" si="27"/>
        <v>10</v>
      </c>
      <c r="F636" s="36">
        <f>IFERROR(LIMPIA('DETALLE DE CONEXIONES'!N636,1),0)</f>
        <v>2</v>
      </c>
      <c r="G636" s="36" t="str">
        <f>LEFT('DETALLE DE CONEXIONES'!BE636,3)</f>
        <v>NOF</v>
      </c>
      <c r="H636" s="36" t="str">
        <f>RIGHT('DETALLE DE CONEXIONES'!AK636,2)</f>
        <v/>
      </c>
      <c r="I636" s="36" t="str">
        <f>LEFT('DETALLE DE CONEXIONES'!AK636,3)</f>
        <v/>
      </c>
      <c r="J636" s="36" t="str">
        <f>LEFT('DETALLE DE CONEXIONES'!M636,3)</f>
        <v>1mi</v>
      </c>
      <c r="K636" s="36" t="str">
        <f>IF(LEN('DETALLE DE CONEXIONES'!M636)&lt;12,(RIGHT('DETALLE DE CONEXIONES'!M636,5)),(RIGHT('DETALLE DE CONEXIONES'!M636,6)))</f>
        <v>26seg.</v>
      </c>
      <c r="L636" s="36">
        <f>IF(C636="Saliente Local",(IFERROR((LIMPIA(J636,1)),0)),0)</f>
        <v>1</v>
      </c>
      <c r="M636" s="36">
        <f>IF(C636="Saliente Nacional",(IFERROR((LIMPIA(J636,1)),0)),0)</f>
        <v>0</v>
      </c>
      <c r="N636" s="36">
        <f>IF(C636="Saliente Internacional",(IFERROR((LIMPIA(J636,1)),0)),0)</f>
        <v>0</v>
      </c>
      <c r="O636" s="36">
        <f>IF(C636="Saliente Local",(IFERROR((LIMPIA(K636,1)),0)),0)</f>
        <v>26</v>
      </c>
      <c r="P636" s="36">
        <f>IF(C636="Saliente Nacional",(IFERROR((LIMPIA(K636,1)),0)),0)</f>
        <v>0</v>
      </c>
      <c r="Q636" s="36">
        <f>IF(C636="Saliente Internacional",(IFERROR((LIMPIA(K636,1)),0)),0)</f>
        <v>0</v>
      </c>
      <c r="R636" s="36">
        <f t="shared" si="28"/>
        <v>2</v>
      </c>
      <c r="S636" s="36">
        <f t="shared" si="29"/>
        <v>0</v>
      </c>
    </row>
    <row r="637" spans="1:19" x14ac:dyDescent="0.25">
      <c r="A637" s="101">
        <f>'DETALLE DE CONEXIONES'!P637</f>
        <v>0</v>
      </c>
      <c r="B637" s="36" t="str">
        <f>'DETALLE DE CONEXIONES'!I637</f>
        <v>SALIENTE</v>
      </c>
      <c r="C637" s="36" t="str">
        <f>'DETALLE DE CONEXIONES'!BB637</f>
        <v>Saliente Local</v>
      </c>
      <c r="D637" s="36" t="str">
        <f>'DETALLE DE CONEXIONES'!E637</f>
        <v>999XXX0328</v>
      </c>
      <c r="E637" s="36">
        <f t="shared" si="27"/>
        <v>10</v>
      </c>
      <c r="F637" s="36">
        <f>IFERROR(LIMPIA('DETALLE DE CONEXIONES'!N637,1),0)</f>
        <v>2</v>
      </c>
      <c r="G637" s="36" t="str">
        <f>LEFT('DETALLE DE CONEXIONES'!BE637,3)</f>
        <v>NOF</v>
      </c>
      <c r="H637" s="36" t="str">
        <f>RIGHT('DETALLE DE CONEXIONES'!AK637,2)</f>
        <v/>
      </c>
      <c r="I637" s="36" t="str">
        <f>LEFT('DETALLE DE CONEXIONES'!AK637,3)</f>
        <v/>
      </c>
      <c r="J637" s="36" t="str">
        <f>LEFT('DETALLE DE CONEXIONES'!M637,3)</f>
        <v>1mi</v>
      </c>
      <c r="K637" s="36" t="str">
        <f>IF(LEN('DETALLE DE CONEXIONES'!M637)&lt;12,(RIGHT('DETALLE DE CONEXIONES'!M637,5)),(RIGHT('DETALLE DE CONEXIONES'!M637,6)))</f>
        <v>32seg.</v>
      </c>
      <c r="L637" s="36">
        <f>IF(C637="Saliente Local",(IFERROR((LIMPIA(J637,1)),0)),0)</f>
        <v>1</v>
      </c>
      <c r="M637" s="36">
        <f>IF(C637="Saliente Nacional",(IFERROR((LIMPIA(J637,1)),0)),0)</f>
        <v>0</v>
      </c>
      <c r="N637" s="36">
        <f>IF(C637="Saliente Internacional",(IFERROR((LIMPIA(J637,1)),0)),0)</f>
        <v>0</v>
      </c>
      <c r="O637" s="36">
        <f>IF(C637="Saliente Local",(IFERROR((LIMPIA(K637,1)),0)),0)</f>
        <v>32</v>
      </c>
      <c r="P637" s="36">
        <f>IF(C637="Saliente Nacional",(IFERROR((LIMPIA(K637,1)),0)),0)</f>
        <v>0</v>
      </c>
      <c r="Q637" s="36">
        <f>IF(C637="Saliente Internacional",(IFERROR((LIMPIA(K637,1)),0)),0)</f>
        <v>0</v>
      </c>
      <c r="R637" s="36">
        <f t="shared" si="28"/>
        <v>2</v>
      </c>
      <c r="S637" s="36">
        <f t="shared" si="29"/>
        <v>0</v>
      </c>
    </row>
    <row r="638" spans="1:19" x14ac:dyDescent="0.25">
      <c r="A638" s="101">
        <f>'DETALLE DE CONEXIONES'!P638</f>
        <v>0</v>
      </c>
      <c r="B638" s="36" t="str">
        <f>'DETALLE DE CONEXIONES'!I638</f>
        <v>SALIENTE</v>
      </c>
      <c r="C638" s="36" t="str">
        <f>'DETALLE DE CONEXIONES'!BB638</f>
        <v>Saliente Local</v>
      </c>
      <c r="D638" s="36" t="str">
        <f>'DETALLE DE CONEXIONES'!E638</f>
        <v>999XXX8450</v>
      </c>
      <c r="E638" s="36">
        <f t="shared" si="27"/>
        <v>10</v>
      </c>
      <c r="F638" s="36">
        <f>IFERROR(LIMPIA('DETALLE DE CONEXIONES'!N638,1),0)</f>
        <v>3</v>
      </c>
      <c r="G638" s="36" t="str">
        <f>LEFT('DETALLE DE CONEXIONES'!BE638,3)</f>
        <v>NOF</v>
      </c>
      <c r="H638" s="36" t="str">
        <f>RIGHT('DETALLE DE CONEXIONES'!AK638,2)</f>
        <v/>
      </c>
      <c r="I638" s="36" t="str">
        <f>LEFT('DETALLE DE CONEXIONES'!AK638,3)</f>
        <v/>
      </c>
      <c r="J638" s="36" t="str">
        <f>LEFT('DETALLE DE CONEXIONES'!M638,3)</f>
        <v>2mi</v>
      </c>
      <c r="K638" s="36" t="str">
        <f>IF(LEN('DETALLE DE CONEXIONES'!M638)&lt;12,(RIGHT('DETALLE DE CONEXIONES'!M638,5)),(RIGHT('DETALLE DE CONEXIONES'!M638,6)))</f>
        <v>51seg.</v>
      </c>
      <c r="L638" s="36">
        <f>IF(C638="Saliente Local",(IFERROR((LIMPIA(J638,1)),0)),0)</f>
        <v>2</v>
      </c>
      <c r="M638" s="36">
        <f>IF(C638="Saliente Nacional",(IFERROR((LIMPIA(J638,1)),0)),0)</f>
        <v>0</v>
      </c>
      <c r="N638" s="36">
        <f>IF(C638="Saliente Internacional",(IFERROR((LIMPIA(J638,1)),0)),0)</f>
        <v>0</v>
      </c>
      <c r="O638" s="36">
        <f>IF(C638="Saliente Local",(IFERROR((LIMPIA(K638,1)),0)),0)</f>
        <v>51</v>
      </c>
      <c r="P638" s="36">
        <f>IF(C638="Saliente Nacional",(IFERROR((LIMPIA(K638,1)),0)),0)</f>
        <v>0</v>
      </c>
      <c r="Q638" s="36">
        <f>IF(C638="Saliente Internacional",(IFERROR((LIMPIA(K638,1)),0)),0)</f>
        <v>0</v>
      </c>
      <c r="R638" s="36">
        <f t="shared" si="28"/>
        <v>3</v>
      </c>
      <c r="S638" s="36">
        <f t="shared" si="29"/>
        <v>0</v>
      </c>
    </row>
    <row r="639" spans="1:19" x14ac:dyDescent="0.25">
      <c r="A639" s="101">
        <f>'DETALLE DE CONEXIONES'!P639</f>
        <v>0</v>
      </c>
      <c r="B639" s="36" t="str">
        <f>'DETALLE DE CONEXIONES'!I639</f>
        <v>GPRS</v>
      </c>
      <c r="C639" s="36" t="str">
        <f>'DETALLE DE CONEXIONES'!BB639</f>
        <v>MENSAJERO</v>
      </c>
      <c r="D639" s="36" t="str">
        <f>'DETALLE DE CONEXIONES'!E639</f>
        <v>internet.itelcel.coXXXGLTE</v>
      </c>
      <c r="E639" s="36">
        <f t="shared" si="27"/>
        <v>26</v>
      </c>
      <c r="F639" s="36">
        <f>IFERROR(LIMPIA('DETALLE DE CONEXIONES'!N639,1),0)</f>
        <v>0</v>
      </c>
      <c r="G639" s="36" t="str">
        <f>LEFT('DETALLE DE CONEXIONES'!BE639,3)</f>
        <v/>
      </c>
      <c r="H639" s="36" t="str">
        <f>RIGHT('DETALLE DE CONEXIONES'!AK639,2)</f>
        <v>-1</v>
      </c>
      <c r="I639" s="36" t="str">
        <f>LEFT('DETALLE DE CONEXIONES'!AK639,3)</f>
        <v>MEN</v>
      </c>
      <c r="J639" s="36" t="str">
        <f>LEFT('DETALLE DE CONEXIONES'!M639,3)</f>
        <v>0mi</v>
      </c>
      <c r="K639" s="36" t="str">
        <f>IF(LEN('DETALLE DE CONEXIONES'!M639)&lt;12,(RIGHT('DETALLE DE CONEXIONES'!M639,5)),(RIGHT('DETALLE DE CONEXIONES'!M639,6)))</f>
        <v xml:space="preserve">min. </v>
      </c>
      <c r="L639" s="36">
        <f>IF(C639="Saliente Local",(IFERROR((LIMPIA(J639,1)),0)),0)</f>
        <v>0</v>
      </c>
      <c r="M639" s="36">
        <f>IF(C639="Saliente Nacional",(IFERROR((LIMPIA(J639,1)),0)),0)</f>
        <v>0</v>
      </c>
      <c r="N639" s="36">
        <f>IF(C639="Saliente Internacional",(IFERROR((LIMPIA(J639,1)),0)),0)</f>
        <v>0</v>
      </c>
      <c r="O639" s="36">
        <f>IF(C639="Saliente Local",(IFERROR((LIMPIA(K639,1)),0)),0)</f>
        <v>0</v>
      </c>
      <c r="P639" s="36">
        <f>IF(C639="Saliente Nacional",(IFERROR((LIMPIA(K639,1)),0)),0)</f>
        <v>0</v>
      </c>
      <c r="Q639" s="36">
        <f>IF(C639="Saliente Internacional",(IFERROR((LIMPIA(K639,1)),0)),0)</f>
        <v>0</v>
      </c>
      <c r="R639" s="36">
        <f t="shared" si="28"/>
        <v>0</v>
      </c>
      <c r="S639" s="36">
        <f t="shared" si="29"/>
        <v>0</v>
      </c>
    </row>
    <row r="640" spans="1:19" x14ac:dyDescent="0.25">
      <c r="A640" s="101">
        <f>'DETALLE DE CONEXIONES'!P640</f>
        <v>0</v>
      </c>
      <c r="B640" s="36" t="str">
        <f>'DETALLE DE CONEXIONES'!I640</f>
        <v>ENTRANTE</v>
      </c>
      <c r="C640" s="36" t="str">
        <f>'DETALLE DE CONEXIONES'!BB640</f>
        <v>Entrante Local</v>
      </c>
      <c r="D640" s="36" t="str">
        <f>'DETALLE DE CONEXIONES'!E640</f>
        <v>999XXX1600</v>
      </c>
      <c r="E640" s="36">
        <f t="shared" si="27"/>
        <v>10</v>
      </c>
      <c r="F640" s="36">
        <f>IFERROR(LIMPIA('DETALLE DE CONEXIONES'!N640,1),0)</f>
        <v>2</v>
      </c>
      <c r="G640" s="36" t="str">
        <f>LEFT('DETALLE DE CONEXIONES'!BE640,3)</f>
        <v>NOF</v>
      </c>
      <c r="H640" s="36" t="str">
        <f>RIGHT('DETALLE DE CONEXIONES'!AK640,2)</f>
        <v/>
      </c>
      <c r="I640" s="36" t="str">
        <f>LEFT('DETALLE DE CONEXIONES'!AK640,3)</f>
        <v/>
      </c>
      <c r="J640" s="36" t="str">
        <f>LEFT('DETALLE DE CONEXIONES'!M640,3)</f>
        <v>1mi</v>
      </c>
      <c r="K640" s="36" t="str">
        <f>IF(LEN('DETALLE DE CONEXIONES'!M640)&lt;12,(RIGHT('DETALLE DE CONEXIONES'!M640,5)),(RIGHT('DETALLE DE CONEXIONES'!M640,6)))</f>
        <v>25seg.</v>
      </c>
      <c r="L640" s="36">
        <f>IF(C640="Saliente Local",(IFERROR((LIMPIA(J640,1)),0)),0)</f>
        <v>0</v>
      </c>
      <c r="M640" s="36">
        <f>IF(C640="Saliente Nacional",(IFERROR((LIMPIA(J640,1)),0)),0)</f>
        <v>0</v>
      </c>
      <c r="N640" s="36">
        <f>IF(C640="Saliente Internacional",(IFERROR((LIMPIA(J640,1)),0)),0)</f>
        <v>0</v>
      </c>
      <c r="O640" s="36">
        <f>IF(C640="Saliente Local",(IFERROR((LIMPIA(K640,1)),0)),0)</f>
        <v>0</v>
      </c>
      <c r="P640" s="36">
        <f>IF(C640="Saliente Nacional",(IFERROR((LIMPIA(K640,1)),0)),0)</f>
        <v>0</v>
      </c>
      <c r="Q640" s="36">
        <f>IF(C640="Saliente Internacional",(IFERROR((LIMPIA(K640,1)),0)),0)</f>
        <v>0</v>
      </c>
      <c r="R640" s="36">
        <f t="shared" si="28"/>
        <v>0</v>
      </c>
      <c r="S640" s="36">
        <f t="shared" si="29"/>
        <v>0</v>
      </c>
    </row>
    <row r="641" spans="1:19" x14ac:dyDescent="0.25">
      <c r="A641" s="101">
        <f>'DETALLE DE CONEXIONES'!P641</f>
        <v>0</v>
      </c>
      <c r="B641" s="36" t="str">
        <f>'DETALLE DE CONEXIONES'!I641</f>
        <v>TRANSFERENCIA</v>
      </c>
      <c r="C641" s="36" t="str">
        <f>'DETALLE DE CONEXIONES'!BB641</f>
        <v>Desvio Nacional</v>
      </c>
      <c r="D641" s="36" t="str">
        <f>'DETALLE DE CONEXIONES'!E641</f>
        <v>999XXX1600</v>
      </c>
      <c r="E641" s="36">
        <f t="shared" si="27"/>
        <v>10</v>
      </c>
      <c r="F641" s="36">
        <f>IFERROR(LIMPIA('DETALLE DE CONEXIONES'!N641,1),0)</f>
        <v>1</v>
      </c>
      <c r="G641" s="36" t="str">
        <f>LEFT('DETALLE DE CONEXIONES'!BE641,3)</f>
        <v>SIU</v>
      </c>
      <c r="H641" s="36" t="str">
        <f>RIGHT('DETALLE DE CONEXIONES'!AK641,2)</f>
        <v/>
      </c>
      <c r="I641" s="36" t="str">
        <f>LEFT('DETALLE DE CONEXIONES'!AK641,3)</f>
        <v/>
      </c>
      <c r="J641" s="36" t="str">
        <f>LEFT('DETALLE DE CONEXIONES'!M641,3)</f>
        <v>0mi</v>
      </c>
      <c r="K641" s="36" t="str">
        <f>IF(LEN('DETALLE DE CONEXIONES'!M641)&lt;12,(RIGHT('DETALLE DE CONEXIONES'!M641,5)),(RIGHT('DETALLE DE CONEXIONES'!M641,6)))</f>
        <v>3seg.</v>
      </c>
      <c r="L641" s="36">
        <f>IF(C641="Saliente Local",(IFERROR((LIMPIA(J641,1)),0)),0)</f>
        <v>0</v>
      </c>
      <c r="M641" s="36">
        <f>IF(C641="Saliente Nacional",(IFERROR((LIMPIA(J641,1)),0)),0)</f>
        <v>0</v>
      </c>
      <c r="N641" s="36">
        <f>IF(C641="Saliente Internacional",(IFERROR((LIMPIA(J641,1)),0)),0)</f>
        <v>0</v>
      </c>
      <c r="O641" s="36">
        <f>IF(C641="Saliente Local",(IFERROR((LIMPIA(K641,1)),0)),0)</f>
        <v>0</v>
      </c>
      <c r="P641" s="36">
        <f>IF(C641="Saliente Nacional",(IFERROR((LIMPIA(K641,1)),0)),0)</f>
        <v>0</v>
      </c>
      <c r="Q641" s="36">
        <f>IF(C641="Saliente Internacional",(IFERROR((LIMPIA(K641,1)),0)),0)</f>
        <v>0</v>
      </c>
      <c r="R641" s="36">
        <f t="shared" si="28"/>
        <v>0</v>
      </c>
      <c r="S641" s="36">
        <f t="shared" si="29"/>
        <v>0</v>
      </c>
    </row>
    <row r="642" spans="1:19" x14ac:dyDescent="0.25">
      <c r="A642" s="101">
        <f>'DETALLE DE CONEXIONES'!P642</f>
        <v>0</v>
      </c>
      <c r="B642" s="36" t="str">
        <f>'DETALLE DE CONEXIONES'!I642</f>
        <v>TRANSFERENCIA</v>
      </c>
      <c r="C642" s="36" t="str">
        <f>'DETALLE DE CONEXIONES'!BB642</f>
        <v>Desvio Nacional</v>
      </c>
      <c r="D642" s="36" t="str">
        <f>'DETALLE DE CONEXIONES'!E642</f>
        <v>999XXX1600</v>
      </c>
      <c r="E642" s="36">
        <f t="shared" si="27"/>
        <v>10</v>
      </c>
      <c r="F642" s="36">
        <f>IFERROR(LIMPIA('DETALLE DE CONEXIONES'!N642,1),0)</f>
        <v>1</v>
      </c>
      <c r="G642" s="36" t="str">
        <f>LEFT('DETALLE DE CONEXIONES'!BE642,3)</f>
        <v>SIU</v>
      </c>
      <c r="H642" s="36" t="str">
        <f>RIGHT('DETALLE DE CONEXIONES'!AK642,2)</f>
        <v/>
      </c>
      <c r="I642" s="36" t="str">
        <f>LEFT('DETALLE DE CONEXIONES'!AK642,3)</f>
        <v/>
      </c>
      <c r="J642" s="36" t="str">
        <f>LEFT('DETALLE DE CONEXIONES'!M642,3)</f>
        <v>0mi</v>
      </c>
      <c r="K642" s="36" t="str">
        <f>IF(LEN('DETALLE DE CONEXIONES'!M642)&lt;12,(RIGHT('DETALLE DE CONEXIONES'!M642,5)),(RIGHT('DETALLE DE CONEXIONES'!M642,6)))</f>
        <v>5seg.</v>
      </c>
      <c r="L642" s="36">
        <f>IF(C642="Saliente Local",(IFERROR((LIMPIA(J642,1)),0)),0)</f>
        <v>0</v>
      </c>
      <c r="M642" s="36">
        <f>IF(C642="Saliente Nacional",(IFERROR((LIMPIA(J642,1)),0)),0)</f>
        <v>0</v>
      </c>
      <c r="N642" s="36">
        <f>IF(C642="Saliente Internacional",(IFERROR((LIMPIA(J642,1)),0)),0)</f>
        <v>0</v>
      </c>
      <c r="O642" s="36">
        <f>IF(C642="Saliente Local",(IFERROR((LIMPIA(K642,1)),0)),0)</f>
        <v>0</v>
      </c>
      <c r="P642" s="36">
        <f>IF(C642="Saliente Nacional",(IFERROR((LIMPIA(K642,1)),0)),0)</f>
        <v>0</v>
      </c>
      <c r="Q642" s="36">
        <f>IF(C642="Saliente Internacional",(IFERROR((LIMPIA(K642,1)),0)),0)</f>
        <v>0</v>
      </c>
      <c r="R642" s="36">
        <f t="shared" si="28"/>
        <v>0</v>
      </c>
      <c r="S642" s="36">
        <f t="shared" si="29"/>
        <v>0</v>
      </c>
    </row>
    <row r="643" spans="1:19" x14ac:dyDescent="0.25">
      <c r="A643" s="101">
        <f>'DETALLE DE CONEXIONES'!P643</f>
        <v>0</v>
      </c>
      <c r="B643" s="36" t="str">
        <f>'DETALLE DE CONEXIONES'!I643</f>
        <v>TRANSFERENCIA</v>
      </c>
      <c r="C643" s="36" t="str">
        <f>'DETALLE DE CONEXIONES'!BB643</f>
        <v>Desvio Nacional</v>
      </c>
      <c r="D643" s="36" t="str">
        <f>'DETALLE DE CONEXIONES'!E643</f>
        <v>999XXX1600</v>
      </c>
      <c r="E643" s="36">
        <f t="shared" ref="E643:E706" si="30">LEN(D643)</f>
        <v>10</v>
      </c>
      <c r="F643" s="36">
        <f>IFERROR(LIMPIA('DETALLE DE CONEXIONES'!N643,1),0)</f>
        <v>1</v>
      </c>
      <c r="G643" s="36" t="str">
        <f>LEFT('DETALLE DE CONEXIONES'!BE643,3)</f>
        <v>SIU</v>
      </c>
      <c r="H643" s="36" t="str">
        <f>RIGHT('DETALLE DE CONEXIONES'!AK643,2)</f>
        <v/>
      </c>
      <c r="I643" s="36" t="str">
        <f>LEFT('DETALLE DE CONEXIONES'!AK643,3)</f>
        <v/>
      </c>
      <c r="J643" s="36" t="str">
        <f>LEFT('DETALLE DE CONEXIONES'!M643,3)</f>
        <v>0mi</v>
      </c>
      <c r="K643" s="36" t="str">
        <f>IF(LEN('DETALLE DE CONEXIONES'!M643)&lt;12,(RIGHT('DETALLE DE CONEXIONES'!M643,5)),(RIGHT('DETALLE DE CONEXIONES'!M643,6)))</f>
        <v>5seg.</v>
      </c>
      <c r="L643" s="36">
        <f>IF(C643="Saliente Local",(IFERROR((LIMPIA(J643,1)),0)),0)</f>
        <v>0</v>
      </c>
      <c r="M643" s="36">
        <f>IF(C643="Saliente Nacional",(IFERROR((LIMPIA(J643,1)),0)),0)</f>
        <v>0</v>
      </c>
      <c r="N643" s="36">
        <f>IF(C643="Saliente Internacional",(IFERROR((LIMPIA(J643,1)),0)),0)</f>
        <v>0</v>
      </c>
      <c r="O643" s="36">
        <f>IF(C643="Saliente Local",(IFERROR((LIMPIA(K643,1)),0)),0)</f>
        <v>0</v>
      </c>
      <c r="P643" s="36">
        <f>IF(C643="Saliente Nacional",(IFERROR((LIMPIA(K643,1)),0)),0)</f>
        <v>0</v>
      </c>
      <c r="Q643" s="36">
        <f>IF(C643="Saliente Internacional",(IFERROR((LIMPIA(K643,1)),0)),0)</f>
        <v>0</v>
      </c>
      <c r="R643" s="36">
        <f t="shared" ref="R643:R706" si="31">IF(SUM(O643:P643)&gt;0,(L643+M643+1),(L643+M643))</f>
        <v>0</v>
      </c>
      <c r="S643" s="36">
        <f t="shared" ref="S643:S706" si="32">IF(Q643&gt;0,N643+1,N643)</f>
        <v>0</v>
      </c>
    </row>
    <row r="644" spans="1:19" x14ac:dyDescent="0.25">
      <c r="A644" s="101">
        <f>'DETALLE DE CONEXIONES'!P644</f>
        <v>0</v>
      </c>
      <c r="B644" s="36" t="str">
        <f>'DETALLE DE CONEXIONES'!I644</f>
        <v>TRANSFERENCIA</v>
      </c>
      <c r="C644" s="36" t="str">
        <f>'DETALLE DE CONEXIONES'!BB644</f>
        <v>Desvio Nacional</v>
      </c>
      <c r="D644" s="36" t="str">
        <f>'DETALLE DE CONEXIONES'!E644</f>
        <v>999XXX1600</v>
      </c>
      <c r="E644" s="36">
        <f t="shared" si="30"/>
        <v>10</v>
      </c>
      <c r="F644" s="36">
        <f>IFERROR(LIMPIA('DETALLE DE CONEXIONES'!N644,1),0)</f>
        <v>1</v>
      </c>
      <c r="G644" s="36" t="str">
        <f>LEFT('DETALLE DE CONEXIONES'!BE644,3)</f>
        <v>SIU</v>
      </c>
      <c r="H644" s="36" t="str">
        <f>RIGHT('DETALLE DE CONEXIONES'!AK644,2)</f>
        <v/>
      </c>
      <c r="I644" s="36" t="str">
        <f>LEFT('DETALLE DE CONEXIONES'!AK644,3)</f>
        <v/>
      </c>
      <c r="J644" s="36" t="str">
        <f>LEFT('DETALLE DE CONEXIONES'!M644,3)</f>
        <v>0mi</v>
      </c>
      <c r="K644" s="36" t="str">
        <f>IF(LEN('DETALLE DE CONEXIONES'!M644)&lt;12,(RIGHT('DETALLE DE CONEXIONES'!M644,5)),(RIGHT('DETALLE DE CONEXIONES'!M644,6)))</f>
        <v>4seg.</v>
      </c>
      <c r="L644" s="36">
        <f>IF(C644="Saliente Local",(IFERROR((LIMPIA(J644,1)),0)),0)</f>
        <v>0</v>
      </c>
      <c r="M644" s="36">
        <f>IF(C644="Saliente Nacional",(IFERROR((LIMPIA(J644,1)),0)),0)</f>
        <v>0</v>
      </c>
      <c r="N644" s="36">
        <f>IF(C644="Saliente Internacional",(IFERROR((LIMPIA(J644,1)),0)),0)</f>
        <v>0</v>
      </c>
      <c r="O644" s="36">
        <f>IF(C644="Saliente Local",(IFERROR((LIMPIA(K644,1)),0)),0)</f>
        <v>0</v>
      </c>
      <c r="P644" s="36">
        <f>IF(C644="Saliente Nacional",(IFERROR((LIMPIA(K644,1)),0)),0)</f>
        <v>0</v>
      </c>
      <c r="Q644" s="36">
        <f>IF(C644="Saliente Internacional",(IFERROR((LIMPIA(K644,1)),0)),0)</f>
        <v>0</v>
      </c>
      <c r="R644" s="36">
        <f t="shared" si="31"/>
        <v>0</v>
      </c>
      <c r="S644" s="36">
        <f t="shared" si="32"/>
        <v>0</v>
      </c>
    </row>
    <row r="645" spans="1:19" x14ac:dyDescent="0.25">
      <c r="A645" s="101">
        <f>'DETALLE DE CONEXIONES'!P645</f>
        <v>0</v>
      </c>
      <c r="B645" s="36" t="str">
        <f>'DETALLE DE CONEXIONES'!I645</f>
        <v>TRANSFERENCIA</v>
      </c>
      <c r="C645" s="36" t="str">
        <f>'DETALLE DE CONEXIONES'!BB645</f>
        <v>Desvio Nacional</v>
      </c>
      <c r="D645" s="36" t="str">
        <f>'DETALLE DE CONEXIONES'!E645</f>
        <v>999XXX1600</v>
      </c>
      <c r="E645" s="36">
        <f t="shared" si="30"/>
        <v>10</v>
      </c>
      <c r="F645" s="36">
        <f>IFERROR(LIMPIA('DETALLE DE CONEXIONES'!N645,1),0)</f>
        <v>1</v>
      </c>
      <c r="G645" s="36" t="str">
        <f>LEFT('DETALLE DE CONEXIONES'!BE645,3)</f>
        <v>SIU</v>
      </c>
      <c r="H645" s="36" t="str">
        <f>RIGHT('DETALLE DE CONEXIONES'!AK645,2)</f>
        <v/>
      </c>
      <c r="I645" s="36" t="str">
        <f>LEFT('DETALLE DE CONEXIONES'!AK645,3)</f>
        <v/>
      </c>
      <c r="J645" s="36" t="str">
        <f>LEFT('DETALLE DE CONEXIONES'!M645,3)</f>
        <v>0mi</v>
      </c>
      <c r="K645" s="36" t="str">
        <f>IF(LEN('DETALLE DE CONEXIONES'!M645)&lt;12,(RIGHT('DETALLE DE CONEXIONES'!M645,5)),(RIGHT('DETALLE DE CONEXIONES'!M645,6)))</f>
        <v>4seg.</v>
      </c>
      <c r="L645" s="36">
        <f>IF(C645="Saliente Local",(IFERROR((LIMPIA(J645,1)),0)),0)</f>
        <v>0</v>
      </c>
      <c r="M645" s="36">
        <f>IF(C645="Saliente Nacional",(IFERROR((LIMPIA(J645,1)),0)),0)</f>
        <v>0</v>
      </c>
      <c r="N645" s="36">
        <f>IF(C645="Saliente Internacional",(IFERROR((LIMPIA(J645,1)),0)),0)</f>
        <v>0</v>
      </c>
      <c r="O645" s="36">
        <f>IF(C645="Saliente Local",(IFERROR((LIMPIA(K645,1)),0)),0)</f>
        <v>0</v>
      </c>
      <c r="P645" s="36">
        <f>IF(C645="Saliente Nacional",(IFERROR((LIMPIA(K645,1)),0)),0)</f>
        <v>0</v>
      </c>
      <c r="Q645" s="36">
        <f>IF(C645="Saliente Internacional",(IFERROR((LIMPIA(K645,1)),0)),0)</f>
        <v>0</v>
      </c>
      <c r="R645" s="36">
        <f t="shared" si="31"/>
        <v>0</v>
      </c>
      <c r="S645" s="36">
        <f t="shared" si="32"/>
        <v>0</v>
      </c>
    </row>
    <row r="646" spans="1:19" x14ac:dyDescent="0.25">
      <c r="A646" s="101">
        <f>'DETALLE DE CONEXIONES'!P646</f>
        <v>0</v>
      </c>
      <c r="B646" s="36" t="str">
        <f>'DETALLE DE CONEXIONES'!I646</f>
        <v>TRANSFERENCIA</v>
      </c>
      <c r="C646" s="36" t="str">
        <f>'DETALLE DE CONEXIONES'!BB646</f>
        <v>Desvio Nacional</v>
      </c>
      <c r="D646" s="36" t="str">
        <f>'DETALLE DE CONEXIONES'!E646</f>
        <v>999XXX1600</v>
      </c>
      <c r="E646" s="36">
        <f t="shared" si="30"/>
        <v>10</v>
      </c>
      <c r="F646" s="36">
        <f>IFERROR(LIMPIA('DETALLE DE CONEXIONES'!N646,1),0)</f>
        <v>1</v>
      </c>
      <c r="G646" s="36" t="str">
        <f>LEFT('DETALLE DE CONEXIONES'!BE646,3)</f>
        <v>SIU</v>
      </c>
      <c r="H646" s="36" t="str">
        <f>RIGHT('DETALLE DE CONEXIONES'!AK646,2)</f>
        <v/>
      </c>
      <c r="I646" s="36" t="str">
        <f>LEFT('DETALLE DE CONEXIONES'!AK646,3)</f>
        <v/>
      </c>
      <c r="J646" s="36" t="str">
        <f>LEFT('DETALLE DE CONEXIONES'!M646,3)</f>
        <v>0mi</v>
      </c>
      <c r="K646" s="36" t="str">
        <f>IF(LEN('DETALLE DE CONEXIONES'!M646)&lt;12,(RIGHT('DETALLE DE CONEXIONES'!M646,5)),(RIGHT('DETALLE DE CONEXIONES'!M646,6)))</f>
        <v>5seg.</v>
      </c>
      <c r="L646" s="36">
        <f>IF(C646="Saliente Local",(IFERROR((LIMPIA(J646,1)),0)),0)</f>
        <v>0</v>
      </c>
      <c r="M646" s="36">
        <f>IF(C646="Saliente Nacional",(IFERROR((LIMPIA(J646,1)),0)),0)</f>
        <v>0</v>
      </c>
      <c r="N646" s="36">
        <f>IF(C646="Saliente Internacional",(IFERROR((LIMPIA(J646,1)),0)),0)</f>
        <v>0</v>
      </c>
      <c r="O646" s="36">
        <f>IF(C646="Saliente Local",(IFERROR((LIMPIA(K646,1)),0)),0)</f>
        <v>0</v>
      </c>
      <c r="P646" s="36">
        <f>IF(C646="Saliente Nacional",(IFERROR((LIMPIA(K646,1)),0)),0)</f>
        <v>0</v>
      </c>
      <c r="Q646" s="36">
        <f>IF(C646="Saliente Internacional",(IFERROR((LIMPIA(K646,1)),0)),0)</f>
        <v>0</v>
      </c>
      <c r="R646" s="36">
        <f t="shared" si="31"/>
        <v>0</v>
      </c>
      <c r="S646" s="36">
        <f t="shared" si="32"/>
        <v>0</v>
      </c>
    </row>
    <row r="647" spans="1:19" x14ac:dyDescent="0.25">
      <c r="A647" s="101">
        <f>'DETALLE DE CONEXIONES'!P647</f>
        <v>0</v>
      </c>
      <c r="B647" s="36" t="str">
        <f>'DETALLE DE CONEXIONES'!I647</f>
        <v>TRANSFERENCIA</v>
      </c>
      <c r="C647" s="36" t="str">
        <f>'DETALLE DE CONEXIONES'!BB647</f>
        <v>Desvio Nacional</v>
      </c>
      <c r="D647" s="36" t="str">
        <f>'DETALLE DE CONEXIONES'!E647</f>
        <v>999XXX1600</v>
      </c>
      <c r="E647" s="36">
        <f t="shared" si="30"/>
        <v>10</v>
      </c>
      <c r="F647" s="36">
        <f>IFERROR(LIMPIA('DETALLE DE CONEXIONES'!N647,1),0)</f>
        <v>1</v>
      </c>
      <c r="G647" s="36" t="str">
        <f>LEFT('DETALLE DE CONEXIONES'!BE647,3)</f>
        <v>SIU</v>
      </c>
      <c r="H647" s="36" t="str">
        <f>RIGHT('DETALLE DE CONEXIONES'!AK647,2)</f>
        <v/>
      </c>
      <c r="I647" s="36" t="str">
        <f>LEFT('DETALLE DE CONEXIONES'!AK647,3)</f>
        <v/>
      </c>
      <c r="J647" s="36" t="str">
        <f>LEFT('DETALLE DE CONEXIONES'!M647,3)</f>
        <v>0mi</v>
      </c>
      <c r="K647" s="36" t="str">
        <f>IF(LEN('DETALLE DE CONEXIONES'!M647)&lt;12,(RIGHT('DETALLE DE CONEXIONES'!M647,5)),(RIGHT('DETALLE DE CONEXIONES'!M647,6)))</f>
        <v>4seg.</v>
      </c>
      <c r="L647" s="36">
        <f>IF(C647="Saliente Local",(IFERROR((LIMPIA(J647,1)),0)),0)</f>
        <v>0</v>
      </c>
      <c r="M647" s="36">
        <f>IF(C647="Saliente Nacional",(IFERROR((LIMPIA(J647,1)),0)),0)</f>
        <v>0</v>
      </c>
      <c r="N647" s="36">
        <f>IF(C647="Saliente Internacional",(IFERROR((LIMPIA(J647,1)),0)),0)</f>
        <v>0</v>
      </c>
      <c r="O647" s="36">
        <f>IF(C647="Saliente Local",(IFERROR((LIMPIA(K647,1)),0)),0)</f>
        <v>0</v>
      </c>
      <c r="P647" s="36">
        <f>IF(C647="Saliente Nacional",(IFERROR((LIMPIA(K647,1)),0)),0)</f>
        <v>0</v>
      </c>
      <c r="Q647" s="36">
        <f>IF(C647="Saliente Internacional",(IFERROR((LIMPIA(K647,1)),0)),0)</f>
        <v>0</v>
      </c>
      <c r="R647" s="36">
        <f t="shared" si="31"/>
        <v>0</v>
      </c>
      <c r="S647" s="36">
        <f t="shared" si="32"/>
        <v>0</v>
      </c>
    </row>
    <row r="648" spans="1:19" x14ac:dyDescent="0.25">
      <c r="A648" s="101">
        <f>'DETALLE DE CONEXIONES'!P648</f>
        <v>0</v>
      </c>
      <c r="B648" s="36" t="str">
        <f>'DETALLE DE CONEXIONES'!I648</f>
        <v>TRANSFERENCIA</v>
      </c>
      <c r="C648" s="36" t="str">
        <f>'DETALLE DE CONEXIONES'!BB648</f>
        <v>Desvio Nacional</v>
      </c>
      <c r="D648" s="36" t="str">
        <f>'DETALLE DE CONEXIONES'!E648</f>
        <v>999XXX1600</v>
      </c>
      <c r="E648" s="36">
        <f t="shared" si="30"/>
        <v>10</v>
      </c>
      <c r="F648" s="36">
        <f>IFERROR(LIMPIA('DETALLE DE CONEXIONES'!N648,1),0)</f>
        <v>1</v>
      </c>
      <c r="G648" s="36" t="str">
        <f>LEFT('DETALLE DE CONEXIONES'!BE648,3)</f>
        <v>SIU</v>
      </c>
      <c r="H648" s="36" t="str">
        <f>RIGHT('DETALLE DE CONEXIONES'!AK648,2)</f>
        <v/>
      </c>
      <c r="I648" s="36" t="str">
        <f>LEFT('DETALLE DE CONEXIONES'!AK648,3)</f>
        <v/>
      </c>
      <c r="J648" s="36" t="str">
        <f>LEFT('DETALLE DE CONEXIONES'!M648,3)</f>
        <v>0mi</v>
      </c>
      <c r="K648" s="36" t="str">
        <f>IF(LEN('DETALLE DE CONEXIONES'!M648)&lt;12,(RIGHT('DETALLE DE CONEXIONES'!M648,5)),(RIGHT('DETALLE DE CONEXIONES'!M648,6)))</f>
        <v>5seg.</v>
      </c>
      <c r="L648" s="36">
        <f>IF(C648="Saliente Local",(IFERROR((LIMPIA(J648,1)),0)),0)</f>
        <v>0</v>
      </c>
      <c r="M648" s="36">
        <f>IF(C648="Saliente Nacional",(IFERROR((LIMPIA(J648,1)),0)),0)</f>
        <v>0</v>
      </c>
      <c r="N648" s="36">
        <f>IF(C648="Saliente Internacional",(IFERROR((LIMPIA(J648,1)),0)),0)</f>
        <v>0</v>
      </c>
      <c r="O648" s="36">
        <f>IF(C648="Saliente Local",(IFERROR((LIMPIA(K648,1)),0)),0)</f>
        <v>0</v>
      </c>
      <c r="P648" s="36">
        <f>IF(C648="Saliente Nacional",(IFERROR((LIMPIA(K648,1)),0)),0)</f>
        <v>0</v>
      </c>
      <c r="Q648" s="36">
        <f>IF(C648="Saliente Internacional",(IFERROR((LIMPIA(K648,1)),0)),0)</f>
        <v>0</v>
      </c>
      <c r="R648" s="36">
        <f t="shared" si="31"/>
        <v>0</v>
      </c>
      <c r="S648" s="36">
        <f t="shared" si="32"/>
        <v>0</v>
      </c>
    </row>
    <row r="649" spans="1:19" x14ac:dyDescent="0.25">
      <c r="A649" s="101">
        <f>'DETALLE DE CONEXIONES'!P649</f>
        <v>0</v>
      </c>
      <c r="B649" s="36" t="str">
        <f>'DETALLE DE CONEXIONES'!I649</f>
        <v>MENS.SALIENTE</v>
      </c>
      <c r="C649" s="36" t="str">
        <f>'DETALLE DE CONEXIONES'!BB649</f>
        <v>SMS Enviado</v>
      </c>
      <c r="D649" s="36" t="str">
        <f>'DETALLE DE CONEXIONES'!E649</f>
        <v>999XXX5938</v>
      </c>
      <c r="E649" s="36">
        <f t="shared" si="30"/>
        <v>10</v>
      </c>
      <c r="F649" s="36">
        <f>IFERROR(LIMPIA('DETALLE DE CONEXIONES'!N649,1),0)</f>
        <v>0</v>
      </c>
      <c r="G649" s="36" t="str">
        <f>LEFT('DETALLE DE CONEXIONES'!BE649,3)</f>
        <v>0</v>
      </c>
      <c r="H649" s="36" t="str">
        <f>RIGHT('DETALLE DE CONEXIONES'!AK649,2)</f>
        <v/>
      </c>
      <c r="I649" s="36" t="str">
        <f>LEFT('DETALLE DE CONEXIONES'!AK649,3)</f>
        <v/>
      </c>
      <c r="J649" s="36" t="str">
        <f>LEFT('DETALLE DE CONEXIONES'!M649,3)</f>
        <v>0mi</v>
      </c>
      <c r="K649" s="36" t="str">
        <f>IF(LEN('DETALLE DE CONEXIONES'!M649)&lt;12,(RIGHT('DETALLE DE CONEXIONES'!M649,5)),(RIGHT('DETALLE DE CONEXIONES'!M649,6)))</f>
        <v xml:space="preserve">min. </v>
      </c>
      <c r="L649" s="36">
        <f>IF(C649="Saliente Local",(IFERROR((LIMPIA(J649,1)),0)),0)</f>
        <v>0</v>
      </c>
      <c r="M649" s="36">
        <f>IF(C649="Saliente Nacional",(IFERROR((LIMPIA(J649,1)),0)),0)</f>
        <v>0</v>
      </c>
      <c r="N649" s="36">
        <f>IF(C649="Saliente Internacional",(IFERROR((LIMPIA(J649,1)),0)),0)</f>
        <v>0</v>
      </c>
      <c r="O649" s="36">
        <f>IF(C649="Saliente Local",(IFERROR((LIMPIA(K649,1)),0)),0)</f>
        <v>0</v>
      </c>
      <c r="P649" s="36">
        <f>IF(C649="Saliente Nacional",(IFERROR((LIMPIA(K649,1)),0)),0)</f>
        <v>0</v>
      </c>
      <c r="Q649" s="36">
        <f>IF(C649="Saliente Internacional",(IFERROR((LIMPIA(K649,1)),0)),0)</f>
        <v>0</v>
      </c>
      <c r="R649" s="36">
        <f t="shared" si="31"/>
        <v>0</v>
      </c>
      <c r="S649" s="36">
        <f t="shared" si="32"/>
        <v>0</v>
      </c>
    </row>
    <row r="650" spans="1:19" x14ac:dyDescent="0.25">
      <c r="A650" s="101">
        <f>'DETALLE DE CONEXIONES'!P650</f>
        <v>0</v>
      </c>
      <c r="B650" s="36" t="str">
        <f>'DETALLE DE CONEXIONES'!I650</f>
        <v>MENS.SALIENTE</v>
      </c>
      <c r="C650" s="36" t="str">
        <f>'DETALLE DE CONEXIONES'!BB650</f>
        <v>SMS Enviado</v>
      </c>
      <c r="D650" s="36" t="str">
        <f>'DETALLE DE CONEXIONES'!E650</f>
        <v>999XXX5938</v>
      </c>
      <c r="E650" s="36">
        <f t="shared" si="30"/>
        <v>10</v>
      </c>
      <c r="F650" s="36">
        <f>IFERROR(LIMPIA('DETALLE DE CONEXIONES'!N650,1),0)</f>
        <v>0</v>
      </c>
      <c r="G650" s="36" t="str">
        <f>LEFT('DETALLE DE CONEXIONES'!BE650,3)</f>
        <v>0</v>
      </c>
      <c r="H650" s="36" t="str">
        <f>RIGHT('DETALLE DE CONEXIONES'!AK650,2)</f>
        <v/>
      </c>
      <c r="I650" s="36" t="str">
        <f>LEFT('DETALLE DE CONEXIONES'!AK650,3)</f>
        <v/>
      </c>
      <c r="J650" s="36" t="str">
        <f>LEFT('DETALLE DE CONEXIONES'!M650,3)</f>
        <v>0mi</v>
      </c>
      <c r="K650" s="36" t="str">
        <f>IF(LEN('DETALLE DE CONEXIONES'!M650)&lt;12,(RIGHT('DETALLE DE CONEXIONES'!M650,5)),(RIGHT('DETALLE DE CONEXIONES'!M650,6)))</f>
        <v xml:space="preserve">min. </v>
      </c>
      <c r="L650" s="36">
        <f>IF(C650="Saliente Local",(IFERROR((LIMPIA(J650,1)),0)),0)</f>
        <v>0</v>
      </c>
      <c r="M650" s="36">
        <f>IF(C650="Saliente Nacional",(IFERROR((LIMPIA(J650,1)),0)),0)</f>
        <v>0</v>
      </c>
      <c r="N650" s="36">
        <f>IF(C650="Saliente Internacional",(IFERROR((LIMPIA(J650,1)),0)),0)</f>
        <v>0</v>
      </c>
      <c r="O650" s="36">
        <f>IF(C650="Saliente Local",(IFERROR((LIMPIA(K650,1)),0)),0)</f>
        <v>0</v>
      </c>
      <c r="P650" s="36">
        <f>IF(C650="Saliente Nacional",(IFERROR((LIMPIA(K650,1)),0)),0)</f>
        <v>0</v>
      </c>
      <c r="Q650" s="36">
        <f>IF(C650="Saliente Internacional",(IFERROR((LIMPIA(K650,1)),0)),0)</f>
        <v>0</v>
      </c>
      <c r="R650" s="36">
        <f t="shared" si="31"/>
        <v>0</v>
      </c>
      <c r="S650" s="36">
        <f t="shared" si="32"/>
        <v>0</v>
      </c>
    </row>
    <row r="651" spans="1:19" x14ac:dyDescent="0.25">
      <c r="A651" s="101">
        <f>'DETALLE DE CONEXIONES'!P651</f>
        <v>0</v>
      </c>
      <c r="B651" s="36" t="str">
        <f>'DETALLE DE CONEXIONES'!I651</f>
        <v>MENS.SALIENTE</v>
      </c>
      <c r="C651" s="36" t="str">
        <f>'DETALLE DE CONEXIONES'!BB651</f>
        <v>SMS Enviado</v>
      </c>
      <c r="D651" s="36" t="str">
        <f>'DETALLE DE CONEXIONES'!E651</f>
        <v>999XXX5938</v>
      </c>
      <c r="E651" s="36">
        <f t="shared" si="30"/>
        <v>10</v>
      </c>
      <c r="F651" s="36">
        <f>IFERROR(LIMPIA('DETALLE DE CONEXIONES'!N651,1),0)</f>
        <v>0</v>
      </c>
      <c r="G651" s="36" t="str">
        <f>LEFT('DETALLE DE CONEXIONES'!BE651,3)</f>
        <v>0</v>
      </c>
      <c r="H651" s="36" t="str">
        <f>RIGHT('DETALLE DE CONEXIONES'!AK651,2)</f>
        <v/>
      </c>
      <c r="I651" s="36" t="str">
        <f>LEFT('DETALLE DE CONEXIONES'!AK651,3)</f>
        <v/>
      </c>
      <c r="J651" s="36" t="str">
        <f>LEFT('DETALLE DE CONEXIONES'!M651,3)</f>
        <v>0mi</v>
      </c>
      <c r="K651" s="36" t="str">
        <f>IF(LEN('DETALLE DE CONEXIONES'!M651)&lt;12,(RIGHT('DETALLE DE CONEXIONES'!M651,5)),(RIGHT('DETALLE DE CONEXIONES'!M651,6)))</f>
        <v xml:space="preserve">min. </v>
      </c>
      <c r="L651" s="36">
        <f>IF(C651="Saliente Local",(IFERROR((LIMPIA(J651,1)),0)),0)</f>
        <v>0</v>
      </c>
      <c r="M651" s="36">
        <f>IF(C651="Saliente Nacional",(IFERROR((LIMPIA(J651,1)),0)),0)</f>
        <v>0</v>
      </c>
      <c r="N651" s="36">
        <f>IF(C651="Saliente Internacional",(IFERROR((LIMPIA(J651,1)),0)),0)</f>
        <v>0</v>
      </c>
      <c r="O651" s="36">
        <f>IF(C651="Saliente Local",(IFERROR((LIMPIA(K651,1)),0)),0)</f>
        <v>0</v>
      </c>
      <c r="P651" s="36">
        <f>IF(C651="Saliente Nacional",(IFERROR((LIMPIA(K651,1)),0)),0)</f>
        <v>0</v>
      </c>
      <c r="Q651" s="36">
        <f>IF(C651="Saliente Internacional",(IFERROR((LIMPIA(K651,1)),0)),0)</f>
        <v>0</v>
      </c>
      <c r="R651" s="36">
        <f t="shared" si="31"/>
        <v>0</v>
      </c>
      <c r="S651" s="36">
        <f t="shared" si="32"/>
        <v>0</v>
      </c>
    </row>
    <row r="652" spans="1:19" x14ac:dyDescent="0.25">
      <c r="A652" s="101">
        <f>'DETALLE DE CONEXIONES'!P652</f>
        <v>0</v>
      </c>
      <c r="B652" s="36" t="str">
        <f>'DETALLE DE CONEXIONES'!I652</f>
        <v>ENTRANTE</v>
      </c>
      <c r="C652" s="36" t="str">
        <f>'DETALLE DE CONEXIONES'!BB652</f>
        <v>Entrante Local</v>
      </c>
      <c r="D652" s="36" t="str">
        <f>'DETALLE DE CONEXIONES'!E652</f>
        <v>999XXX1600</v>
      </c>
      <c r="E652" s="36">
        <f t="shared" si="30"/>
        <v>10</v>
      </c>
      <c r="F652" s="36">
        <f>IFERROR(LIMPIA('DETALLE DE CONEXIONES'!N652,1),0)</f>
        <v>3</v>
      </c>
      <c r="G652" s="36" t="str">
        <f>LEFT('DETALLE DE CONEXIONES'!BE652,3)</f>
        <v>NOF</v>
      </c>
      <c r="H652" s="36" t="str">
        <f>RIGHT('DETALLE DE CONEXIONES'!AK652,2)</f>
        <v/>
      </c>
      <c r="I652" s="36" t="str">
        <f>LEFT('DETALLE DE CONEXIONES'!AK652,3)</f>
        <v/>
      </c>
      <c r="J652" s="36" t="str">
        <f>LEFT('DETALLE DE CONEXIONES'!M652,3)</f>
        <v>2mi</v>
      </c>
      <c r="K652" s="36" t="str">
        <f>IF(LEN('DETALLE DE CONEXIONES'!M652)&lt;12,(RIGHT('DETALLE DE CONEXIONES'!M652,5)),(RIGHT('DETALLE DE CONEXIONES'!M652,6)))</f>
        <v>8seg.</v>
      </c>
      <c r="L652" s="36">
        <f>IF(C652="Saliente Local",(IFERROR((LIMPIA(J652,1)),0)),0)</f>
        <v>0</v>
      </c>
      <c r="M652" s="36">
        <f>IF(C652="Saliente Nacional",(IFERROR((LIMPIA(J652,1)),0)),0)</f>
        <v>0</v>
      </c>
      <c r="N652" s="36">
        <f>IF(C652="Saliente Internacional",(IFERROR((LIMPIA(J652,1)),0)),0)</f>
        <v>0</v>
      </c>
      <c r="O652" s="36">
        <f>IF(C652="Saliente Local",(IFERROR((LIMPIA(K652,1)),0)),0)</f>
        <v>0</v>
      </c>
      <c r="P652" s="36">
        <f>IF(C652="Saliente Nacional",(IFERROR((LIMPIA(K652,1)),0)),0)</f>
        <v>0</v>
      </c>
      <c r="Q652" s="36">
        <f>IF(C652="Saliente Internacional",(IFERROR((LIMPIA(K652,1)),0)),0)</f>
        <v>0</v>
      </c>
      <c r="R652" s="36">
        <f t="shared" si="31"/>
        <v>0</v>
      </c>
      <c r="S652" s="36">
        <f t="shared" si="32"/>
        <v>0</v>
      </c>
    </row>
    <row r="653" spans="1:19" x14ac:dyDescent="0.25">
      <c r="A653" s="101">
        <f>'DETALLE DE CONEXIONES'!P653</f>
        <v>0</v>
      </c>
      <c r="B653" s="36" t="str">
        <f>'DETALLE DE CONEXIONES'!I653</f>
        <v>ENTRANTE</v>
      </c>
      <c r="C653" s="36" t="str">
        <f>'DETALLE DE CONEXIONES'!BB653</f>
        <v>Entrante Local</v>
      </c>
      <c r="D653" s="36" t="str">
        <f>'DETALLE DE CONEXIONES'!E653</f>
        <v>999XXX1600</v>
      </c>
      <c r="E653" s="36">
        <f t="shared" si="30"/>
        <v>10</v>
      </c>
      <c r="F653" s="36">
        <f>IFERROR(LIMPIA('DETALLE DE CONEXIONES'!N653,1),0)</f>
        <v>7</v>
      </c>
      <c r="G653" s="36" t="str">
        <f>LEFT('DETALLE DE CONEXIONES'!BE653,3)</f>
        <v>NOF</v>
      </c>
      <c r="H653" s="36" t="str">
        <f>RIGHT('DETALLE DE CONEXIONES'!AK653,2)</f>
        <v/>
      </c>
      <c r="I653" s="36" t="str">
        <f>LEFT('DETALLE DE CONEXIONES'!AK653,3)</f>
        <v/>
      </c>
      <c r="J653" s="36" t="str">
        <f>LEFT('DETALLE DE CONEXIONES'!M653,3)</f>
        <v>6mi</v>
      </c>
      <c r="K653" s="36" t="str">
        <f>IF(LEN('DETALLE DE CONEXIONES'!M653)&lt;12,(RIGHT('DETALLE DE CONEXIONES'!M653,5)),(RIGHT('DETALLE DE CONEXIONES'!M653,6)))</f>
        <v>52seg.</v>
      </c>
      <c r="L653" s="36">
        <f>IF(C653="Saliente Local",(IFERROR((LIMPIA(J653,1)),0)),0)</f>
        <v>0</v>
      </c>
      <c r="M653" s="36">
        <f>IF(C653="Saliente Nacional",(IFERROR((LIMPIA(J653,1)),0)),0)</f>
        <v>0</v>
      </c>
      <c r="N653" s="36">
        <f>IF(C653="Saliente Internacional",(IFERROR((LIMPIA(J653,1)),0)),0)</f>
        <v>0</v>
      </c>
      <c r="O653" s="36">
        <f>IF(C653="Saliente Local",(IFERROR((LIMPIA(K653,1)),0)),0)</f>
        <v>0</v>
      </c>
      <c r="P653" s="36">
        <f>IF(C653="Saliente Nacional",(IFERROR((LIMPIA(K653,1)),0)),0)</f>
        <v>0</v>
      </c>
      <c r="Q653" s="36">
        <f>IF(C653="Saliente Internacional",(IFERROR((LIMPIA(K653,1)),0)),0)</f>
        <v>0</v>
      </c>
      <c r="R653" s="36">
        <f t="shared" si="31"/>
        <v>0</v>
      </c>
      <c r="S653" s="36">
        <f t="shared" si="32"/>
        <v>0</v>
      </c>
    </row>
    <row r="654" spans="1:19" x14ac:dyDescent="0.25">
      <c r="A654" s="101">
        <f>'DETALLE DE CONEXIONES'!P654</f>
        <v>0</v>
      </c>
      <c r="B654" s="36" t="str">
        <f>'DETALLE DE CONEXIONES'!I654</f>
        <v>TRANSFERENCIA</v>
      </c>
      <c r="C654" s="36" t="str">
        <f>'DETALLE DE CONEXIONES'!BB654</f>
        <v>Desvio Nacional</v>
      </c>
      <c r="D654" s="36" t="str">
        <f>'DETALLE DE CONEXIONES'!E654</f>
        <v>999XXX1600</v>
      </c>
      <c r="E654" s="36">
        <f t="shared" si="30"/>
        <v>10</v>
      </c>
      <c r="F654" s="36">
        <f>IFERROR(LIMPIA('DETALLE DE CONEXIONES'!N654,1),0)</f>
        <v>1</v>
      </c>
      <c r="G654" s="36" t="str">
        <f>LEFT('DETALLE DE CONEXIONES'!BE654,3)</f>
        <v>SIU</v>
      </c>
      <c r="H654" s="36" t="str">
        <f>RIGHT('DETALLE DE CONEXIONES'!AK654,2)</f>
        <v/>
      </c>
      <c r="I654" s="36" t="str">
        <f>LEFT('DETALLE DE CONEXIONES'!AK654,3)</f>
        <v/>
      </c>
      <c r="J654" s="36" t="str">
        <f>LEFT('DETALLE DE CONEXIONES'!M654,3)</f>
        <v>0mi</v>
      </c>
      <c r="K654" s="36" t="str">
        <f>IF(LEN('DETALLE DE CONEXIONES'!M654)&lt;12,(RIGHT('DETALLE DE CONEXIONES'!M654,5)),(RIGHT('DETALLE DE CONEXIONES'!M654,6)))</f>
        <v>5seg.</v>
      </c>
      <c r="L654" s="36">
        <f>IF(C654="Saliente Local",(IFERROR((LIMPIA(J654,1)),0)),0)</f>
        <v>0</v>
      </c>
      <c r="M654" s="36">
        <f>IF(C654="Saliente Nacional",(IFERROR((LIMPIA(J654,1)),0)),0)</f>
        <v>0</v>
      </c>
      <c r="N654" s="36">
        <f>IF(C654="Saliente Internacional",(IFERROR((LIMPIA(J654,1)),0)),0)</f>
        <v>0</v>
      </c>
      <c r="O654" s="36">
        <f>IF(C654="Saliente Local",(IFERROR((LIMPIA(K654,1)),0)),0)</f>
        <v>0</v>
      </c>
      <c r="P654" s="36">
        <f>IF(C654="Saliente Nacional",(IFERROR((LIMPIA(K654,1)),0)),0)</f>
        <v>0</v>
      </c>
      <c r="Q654" s="36">
        <f>IF(C654="Saliente Internacional",(IFERROR((LIMPIA(K654,1)),0)),0)</f>
        <v>0</v>
      </c>
      <c r="R654" s="36">
        <f t="shared" si="31"/>
        <v>0</v>
      </c>
      <c r="S654" s="36">
        <f t="shared" si="32"/>
        <v>0</v>
      </c>
    </row>
    <row r="655" spans="1:19" x14ac:dyDescent="0.25">
      <c r="A655" s="101">
        <f>'DETALLE DE CONEXIONES'!P655</f>
        <v>0</v>
      </c>
      <c r="B655" s="36" t="str">
        <f>'DETALLE DE CONEXIONES'!I655</f>
        <v>MENS.SALIENTE</v>
      </c>
      <c r="C655" s="36" t="str">
        <f>'DETALLE DE CONEXIONES'!BB655</f>
        <v>SMS Enviado</v>
      </c>
      <c r="D655" s="36" t="str">
        <f>'DETALLE DE CONEXIONES'!E655</f>
        <v>999XXX5938</v>
      </c>
      <c r="E655" s="36">
        <f t="shared" si="30"/>
        <v>10</v>
      </c>
      <c r="F655" s="36">
        <f>IFERROR(LIMPIA('DETALLE DE CONEXIONES'!N655,1),0)</f>
        <v>0</v>
      </c>
      <c r="G655" s="36" t="str">
        <f>LEFT('DETALLE DE CONEXIONES'!BE655,3)</f>
        <v>0</v>
      </c>
      <c r="H655" s="36" t="str">
        <f>RIGHT('DETALLE DE CONEXIONES'!AK655,2)</f>
        <v/>
      </c>
      <c r="I655" s="36" t="str">
        <f>LEFT('DETALLE DE CONEXIONES'!AK655,3)</f>
        <v/>
      </c>
      <c r="J655" s="36" t="str">
        <f>LEFT('DETALLE DE CONEXIONES'!M655,3)</f>
        <v>0mi</v>
      </c>
      <c r="K655" s="36" t="str">
        <f>IF(LEN('DETALLE DE CONEXIONES'!M655)&lt;12,(RIGHT('DETALLE DE CONEXIONES'!M655,5)),(RIGHT('DETALLE DE CONEXIONES'!M655,6)))</f>
        <v xml:space="preserve">min. </v>
      </c>
      <c r="L655" s="36">
        <f>IF(C655="Saliente Local",(IFERROR((LIMPIA(J655,1)),0)),0)</f>
        <v>0</v>
      </c>
      <c r="M655" s="36">
        <f>IF(C655="Saliente Nacional",(IFERROR((LIMPIA(J655,1)),0)),0)</f>
        <v>0</v>
      </c>
      <c r="N655" s="36">
        <f>IF(C655="Saliente Internacional",(IFERROR((LIMPIA(J655,1)),0)),0)</f>
        <v>0</v>
      </c>
      <c r="O655" s="36">
        <f>IF(C655="Saliente Local",(IFERROR((LIMPIA(K655,1)),0)),0)</f>
        <v>0</v>
      </c>
      <c r="P655" s="36">
        <f>IF(C655="Saliente Nacional",(IFERROR((LIMPIA(K655,1)),0)),0)</f>
        <v>0</v>
      </c>
      <c r="Q655" s="36">
        <f>IF(C655="Saliente Internacional",(IFERROR((LIMPIA(K655,1)),0)),0)</f>
        <v>0</v>
      </c>
      <c r="R655" s="36">
        <f t="shared" si="31"/>
        <v>0</v>
      </c>
      <c r="S655" s="36">
        <f t="shared" si="32"/>
        <v>0</v>
      </c>
    </row>
    <row r="656" spans="1:19" x14ac:dyDescent="0.25">
      <c r="A656" s="101">
        <f>'DETALLE DE CONEXIONES'!P656</f>
        <v>0</v>
      </c>
      <c r="B656" s="36" t="str">
        <f>'DETALLE DE CONEXIONES'!I656</f>
        <v>MENS.SALIENTE</v>
      </c>
      <c r="C656" s="36" t="str">
        <f>'DETALLE DE CONEXIONES'!BB656</f>
        <v>SMS Enviado</v>
      </c>
      <c r="D656" s="36" t="str">
        <f>'DETALLE DE CONEXIONES'!E656</f>
        <v>999XXX5938</v>
      </c>
      <c r="E656" s="36">
        <f t="shared" si="30"/>
        <v>10</v>
      </c>
      <c r="F656" s="36">
        <f>IFERROR(LIMPIA('DETALLE DE CONEXIONES'!N656,1),0)</f>
        <v>0</v>
      </c>
      <c r="G656" s="36" t="str">
        <f>LEFT('DETALLE DE CONEXIONES'!BE656,3)</f>
        <v>0</v>
      </c>
      <c r="H656" s="36" t="str">
        <f>RIGHT('DETALLE DE CONEXIONES'!AK656,2)</f>
        <v/>
      </c>
      <c r="I656" s="36" t="str">
        <f>LEFT('DETALLE DE CONEXIONES'!AK656,3)</f>
        <v/>
      </c>
      <c r="J656" s="36" t="str">
        <f>LEFT('DETALLE DE CONEXIONES'!M656,3)</f>
        <v>0mi</v>
      </c>
      <c r="K656" s="36" t="str">
        <f>IF(LEN('DETALLE DE CONEXIONES'!M656)&lt;12,(RIGHT('DETALLE DE CONEXIONES'!M656,5)),(RIGHT('DETALLE DE CONEXIONES'!M656,6)))</f>
        <v xml:space="preserve">min. </v>
      </c>
      <c r="L656" s="36">
        <f>IF(C656="Saliente Local",(IFERROR((LIMPIA(J656,1)),0)),0)</f>
        <v>0</v>
      </c>
      <c r="M656" s="36">
        <f>IF(C656="Saliente Nacional",(IFERROR((LIMPIA(J656,1)),0)),0)</f>
        <v>0</v>
      </c>
      <c r="N656" s="36">
        <f>IF(C656="Saliente Internacional",(IFERROR((LIMPIA(J656,1)),0)),0)</f>
        <v>0</v>
      </c>
      <c r="O656" s="36">
        <f>IF(C656="Saliente Local",(IFERROR((LIMPIA(K656,1)),0)),0)</f>
        <v>0</v>
      </c>
      <c r="P656" s="36">
        <f>IF(C656="Saliente Nacional",(IFERROR((LIMPIA(K656,1)),0)),0)</f>
        <v>0</v>
      </c>
      <c r="Q656" s="36">
        <f>IF(C656="Saliente Internacional",(IFERROR((LIMPIA(K656,1)),0)),0)</f>
        <v>0</v>
      </c>
      <c r="R656" s="36">
        <f t="shared" si="31"/>
        <v>0</v>
      </c>
      <c r="S656" s="36">
        <f t="shared" si="32"/>
        <v>0</v>
      </c>
    </row>
    <row r="657" spans="1:19" x14ac:dyDescent="0.25">
      <c r="A657" s="101">
        <f>'DETALLE DE CONEXIONES'!P657</f>
        <v>0</v>
      </c>
      <c r="B657" s="36" t="str">
        <f>'DETALLE DE CONEXIONES'!I657</f>
        <v>MENS.SALIENTE</v>
      </c>
      <c r="C657" s="36" t="str">
        <f>'DETALLE DE CONEXIONES'!BB657</f>
        <v>SMS Enviado</v>
      </c>
      <c r="D657" s="36" t="str">
        <f>'DETALLE DE CONEXIONES'!E657</f>
        <v>999XXX5938</v>
      </c>
      <c r="E657" s="36">
        <f t="shared" si="30"/>
        <v>10</v>
      </c>
      <c r="F657" s="36">
        <f>IFERROR(LIMPIA('DETALLE DE CONEXIONES'!N657,1),0)</f>
        <v>0</v>
      </c>
      <c r="G657" s="36" t="str">
        <f>LEFT('DETALLE DE CONEXIONES'!BE657,3)</f>
        <v>0</v>
      </c>
      <c r="H657" s="36" t="str">
        <f>RIGHT('DETALLE DE CONEXIONES'!AK657,2)</f>
        <v/>
      </c>
      <c r="I657" s="36" t="str">
        <f>LEFT('DETALLE DE CONEXIONES'!AK657,3)</f>
        <v/>
      </c>
      <c r="J657" s="36" t="str">
        <f>LEFT('DETALLE DE CONEXIONES'!M657,3)</f>
        <v>0mi</v>
      </c>
      <c r="K657" s="36" t="str">
        <f>IF(LEN('DETALLE DE CONEXIONES'!M657)&lt;12,(RIGHT('DETALLE DE CONEXIONES'!M657,5)),(RIGHT('DETALLE DE CONEXIONES'!M657,6)))</f>
        <v xml:space="preserve">min. </v>
      </c>
      <c r="L657" s="36">
        <f>IF(C657="Saliente Local",(IFERROR((LIMPIA(J657,1)),0)),0)</f>
        <v>0</v>
      </c>
      <c r="M657" s="36">
        <f>IF(C657="Saliente Nacional",(IFERROR((LIMPIA(J657,1)),0)),0)</f>
        <v>0</v>
      </c>
      <c r="N657" s="36">
        <f>IF(C657="Saliente Internacional",(IFERROR((LIMPIA(J657,1)),0)),0)</f>
        <v>0</v>
      </c>
      <c r="O657" s="36">
        <f>IF(C657="Saliente Local",(IFERROR((LIMPIA(K657,1)),0)),0)</f>
        <v>0</v>
      </c>
      <c r="P657" s="36">
        <f>IF(C657="Saliente Nacional",(IFERROR((LIMPIA(K657,1)),0)),0)</f>
        <v>0</v>
      </c>
      <c r="Q657" s="36">
        <f>IF(C657="Saliente Internacional",(IFERROR((LIMPIA(K657,1)),0)),0)</f>
        <v>0</v>
      </c>
      <c r="R657" s="36">
        <f t="shared" si="31"/>
        <v>0</v>
      </c>
      <c r="S657" s="36">
        <f t="shared" si="32"/>
        <v>0</v>
      </c>
    </row>
    <row r="658" spans="1:19" x14ac:dyDescent="0.25">
      <c r="A658" s="101">
        <f>'DETALLE DE CONEXIONES'!P658</f>
        <v>0</v>
      </c>
      <c r="B658" s="36" t="str">
        <f>'DETALLE DE CONEXIONES'!I658</f>
        <v>MENS.SALIENTE</v>
      </c>
      <c r="C658" s="36" t="str">
        <f>'DETALLE DE CONEXIONES'!BB658</f>
        <v>SMS Enviado</v>
      </c>
      <c r="D658" s="36" t="str">
        <f>'DETALLE DE CONEXIONES'!E658</f>
        <v>999XXX5938</v>
      </c>
      <c r="E658" s="36">
        <f t="shared" si="30"/>
        <v>10</v>
      </c>
      <c r="F658" s="36">
        <f>IFERROR(LIMPIA('DETALLE DE CONEXIONES'!N658,1),0)</f>
        <v>0</v>
      </c>
      <c r="G658" s="36" t="str">
        <f>LEFT('DETALLE DE CONEXIONES'!BE658,3)</f>
        <v>0</v>
      </c>
      <c r="H658" s="36" t="str">
        <f>RIGHT('DETALLE DE CONEXIONES'!AK658,2)</f>
        <v/>
      </c>
      <c r="I658" s="36" t="str">
        <f>LEFT('DETALLE DE CONEXIONES'!AK658,3)</f>
        <v/>
      </c>
      <c r="J658" s="36" t="str">
        <f>LEFT('DETALLE DE CONEXIONES'!M658,3)</f>
        <v>0mi</v>
      </c>
      <c r="K658" s="36" t="str">
        <f>IF(LEN('DETALLE DE CONEXIONES'!M658)&lt;12,(RIGHT('DETALLE DE CONEXIONES'!M658,5)),(RIGHT('DETALLE DE CONEXIONES'!M658,6)))</f>
        <v xml:space="preserve">min. </v>
      </c>
      <c r="L658" s="36">
        <f>IF(C658="Saliente Local",(IFERROR((LIMPIA(J658,1)),0)),0)</f>
        <v>0</v>
      </c>
      <c r="M658" s="36">
        <f>IF(C658="Saliente Nacional",(IFERROR((LIMPIA(J658,1)),0)),0)</f>
        <v>0</v>
      </c>
      <c r="N658" s="36">
        <f>IF(C658="Saliente Internacional",(IFERROR((LIMPIA(J658,1)),0)),0)</f>
        <v>0</v>
      </c>
      <c r="O658" s="36">
        <f>IF(C658="Saliente Local",(IFERROR((LIMPIA(K658,1)),0)),0)</f>
        <v>0</v>
      </c>
      <c r="P658" s="36">
        <f>IF(C658="Saliente Nacional",(IFERROR((LIMPIA(K658,1)),0)),0)</f>
        <v>0</v>
      </c>
      <c r="Q658" s="36">
        <f>IF(C658="Saliente Internacional",(IFERROR((LIMPIA(K658,1)),0)),0)</f>
        <v>0</v>
      </c>
      <c r="R658" s="36">
        <f t="shared" si="31"/>
        <v>0</v>
      </c>
      <c r="S658" s="36">
        <f t="shared" si="32"/>
        <v>0</v>
      </c>
    </row>
    <row r="659" spans="1:19" x14ac:dyDescent="0.25">
      <c r="A659" s="101">
        <f>'DETALLE DE CONEXIONES'!P659</f>
        <v>0</v>
      </c>
      <c r="B659" s="36" t="str">
        <f>'DETALLE DE CONEXIONES'!I659</f>
        <v>SALIENTE</v>
      </c>
      <c r="C659" s="36" t="str">
        <f>'DETALLE DE CONEXIONES'!BB659</f>
        <v>Saliente Local</v>
      </c>
      <c r="D659" s="36" t="str">
        <f>'DETALLE DE CONEXIONES'!E659</f>
        <v>999XXX4516</v>
      </c>
      <c r="E659" s="36">
        <f t="shared" si="30"/>
        <v>10</v>
      </c>
      <c r="F659" s="36">
        <f>IFERROR(LIMPIA('DETALLE DE CONEXIONES'!N659,1),0)</f>
        <v>1</v>
      </c>
      <c r="G659" s="36" t="str">
        <f>LEFT('DETALLE DE CONEXIONES'!BE659,3)</f>
        <v>NOF</v>
      </c>
      <c r="H659" s="36" t="str">
        <f>RIGHT('DETALLE DE CONEXIONES'!AK659,2)</f>
        <v/>
      </c>
      <c r="I659" s="36" t="str">
        <f>LEFT('DETALLE DE CONEXIONES'!AK659,3)</f>
        <v/>
      </c>
      <c r="J659" s="36" t="str">
        <f>LEFT('DETALLE DE CONEXIONES'!M659,3)</f>
        <v>0mi</v>
      </c>
      <c r="K659" s="36" t="str">
        <f>IF(LEN('DETALLE DE CONEXIONES'!M659)&lt;12,(RIGHT('DETALLE DE CONEXIONES'!M659,5)),(RIGHT('DETALLE DE CONEXIONES'!M659,6)))</f>
        <v>45seg.</v>
      </c>
      <c r="L659" s="36">
        <f>IF(C659="Saliente Local",(IFERROR((LIMPIA(J659,1)),0)),0)</f>
        <v>0</v>
      </c>
      <c r="M659" s="36">
        <f>IF(C659="Saliente Nacional",(IFERROR((LIMPIA(J659,1)),0)),0)</f>
        <v>0</v>
      </c>
      <c r="N659" s="36">
        <f>IF(C659="Saliente Internacional",(IFERROR((LIMPIA(J659,1)),0)),0)</f>
        <v>0</v>
      </c>
      <c r="O659" s="36">
        <f>IF(C659="Saliente Local",(IFERROR((LIMPIA(K659,1)),0)),0)</f>
        <v>45</v>
      </c>
      <c r="P659" s="36">
        <f>IF(C659="Saliente Nacional",(IFERROR((LIMPIA(K659,1)),0)),0)</f>
        <v>0</v>
      </c>
      <c r="Q659" s="36">
        <f>IF(C659="Saliente Internacional",(IFERROR((LIMPIA(K659,1)),0)),0)</f>
        <v>0</v>
      </c>
      <c r="R659" s="36">
        <f t="shared" si="31"/>
        <v>1</v>
      </c>
      <c r="S659" s="36">
        <f t="shared" si="32"/>
        <v>0</v>
      </c>
    </row>
    <row r="660" spans="1:19" x14ac:dyDescent="0.25">
      <c r="A660" s="101">
        <f>'DETALLE DE CONEXIONES'!P660</f>
        <v>0</v>
      </c>
      <c r="B660" s="36" t="str">
        <f>'DETALLE DE CONEXIONES'!I660</f>
        <v>SALIENTE</v>
      </c>
      <c r="C660" s="36" t="str">
        <f>'DETALLE DE CONEXIONES'!BB660</f>
        <v>Saliente Local</v>
      </c>
      <c r="D660" s="36" t="str">
        <f>'DETALLE DE CONEXIONES'!E660</f>
        <v>999XXX7692</v>
      </c>
      <c r="E660" s="36">
        <f t="shared" si="30"/>
        <v>10</v>
      </c>
      <c r="F660" s="36">
        <f>IFERROR(LIMPIA('DETALLE DE CONEXIONES'!N660,1),0)</f>
        <v>3</v>
      </c>
      <c r="G660" s="36" t="str">
        <f>LEFT('DETALLE DE CONEXIONES'!BE660,3)</f>
        <v>NOF</v>
      </c>
      <c r="H660" s="36" t="str">
        <f>RIGHT('DETALLE DE CONEXIONES'!AK660,2)</f>
        <v/>
      </c>
      <c r="I660" s="36" t="str">
        <f>LEFT('DETALLE DE CONEXIONES'!AK660,3)</f>
        <v/>
      </c>
      <c r="J660" s="36" t="str">
        <f>LEFT('DETALLE DE CONEXIONES'!M660,3)</f>
        <v>2mi</v>
      </c>
      <c r="K660" s="36" t="str">
        <f>IF(LEN('DETALLE DE CONEXIONES'!M660)&lt;12,(RIGHT('DETALLE DE CONEXIONES'!M660,5)),(RIGHT('DETALLE DE CONEXIONES'!M660,6)))</f>
        <v>35seg.</v>
      </c>
      <c r="L660" s="36">
        <f>IF(C660="Saliente Local",(IFERROR((LIMPIA(J660,1)),0)),0)</f>
        <v>2</v>
      </c>
      <c r="M660" s="36">
        <f>IF(C660="Saliente Nacional",(IFERROR((LIMPIA(J660,1)),0)),0)</f>
        <v>0</v>
      </c>
      <c r="N660" s="36">
        <f>IF(C660="Saliente Internacional",(IFERROR((LIMPIA(J660,1)),0)),0)</f>
        <v>0</v>
      </c>
      <c r="O660" s="36">
        <f>IF(C660="Saliente Local",(IFERROR((LIMPIA(K660,1)),0)),0)</f>
        <v>35</v>
      </c>
      <c r="P660" s="36">
        <f>IF(C660="Saliente Nacional",(IFERROR((LIMPIA(K660,1)),0)),0)</f>
        <v>0</v>
      </c>
      <c r="Q660" s="36">
        <f>IF(C660="Saliente Internacional",(IFERROR((LIMPIA(K660,1)),0)),0)</f>
        <v>0</v>
      </c>
      <c r="R660" s="36">
        <f t="shared" si="31"/>
        <v>3</v>
      </c>
      <c r="S660" s="36">
        <f t="shared" si="32"/>
        <v>0</v>
      </c>
    </row>
    <row r="661" spans="1:19" x14ac:dyDescent="0.25">
      <c r="A661" s="101">
        <f>'DETALLE DE CONEXIONES'!P661</f>
        <v>0</v>
      </c>
      <c r="B661" s="36" t="str">
        <f>'DETALLE DE CONEXIONES'!I661</f>
        <v>GPRS</v>
      </c>
      <c r="C661" s="36" t="str">
        <f>'DETALLE DE CONEXIONES'!BB661</f>
        <v>MENSAJERO</v>
      </c>
      <c r="D661" s="36" t="str">
        <f>'DETALLE DE CONEXIONES'!E661</f>
        <v>internet.itelcel.coXXXGLTE</v>
      </c>
      <c r="E661" s="36">
        <f t="shared" si="30"/>
        <v>26</v>
      </c>
      <c r="F661" s="36">
        <f>IFERROR(LIMPIA('DETALLE DE CONEXIONES'!N661,1),0)</f>
        <v>0</v>
      </c>
      <c r="G661" s="36" t="str">
        <f>LEFT('DETALLE DE CONEXIONES'!BE661,3)</f>
        <v/>
      </c>
      <c r="H661" s="36" t="str">
        <f>RIGHT('DETALLE DE CONEXIONES'!AK661,2)</f>
        <v>-1</v>
      </c>
      <c r="I661" s="36" t="str">
        <f>LEFT('DETALLE DE CONEXIONES'!AK661,3)</f>
        <v>MEN</v>
      </c>
      <c r="J661" s="36" t="str">
        <f>LEFT('DETALLE DE CONEXIONES'!M661,3)</f>
        <v>0mi</v>
      </c>
      <c r="K661" s="36" t="str">
        <f>IF(LEN('DETALLE DE CONEXIONES'!M661)&lt;12,(RIGHT('DETALLE DE CONEXIONES'!M661,5)),(RIGHT('DETALLE DE CONEXIONES'!M661,6)))</f>
        <v xml:space="preserve">min. </v>
      </c>
      <c r="L661" s="36">
        <f>IF(C661="Saliente Local",(IFERROR((LIMPIA(J661,1)),0)),0)</f>
        <v>0</v>
      </c>
      <c r="M661" s="36">
        <f>IF(C661="Saliente Nacional",(IFERROR((LIMPIA(J661,1)),0)),0)</f>
        <v>0</v>
      </c>
      <c r="N661" s="36">
        <f>IF(C661="Saliente Internacional",(IFERROR((LIMPIA(J661,1)),0)),0)</f>
        <v>0</v>
      </c>
      <c r="O661" s="36">
        <f>IF(C661="Saliente Local",(IFERROR((LIMPIA(K661,1)),0)),0)</f>
        <v>0</v>
      </c>
      <c r="P661" s="36">
        <f>IF(C661="Saliente Nacional",(IFERROR((LIMPIA(K661,1)),0)),0)</f>
        <v>0</v>
      </c>
      <c r="Q661" s="36">
        <f>IF(C661="Saliente Internacional",(IFERROR((LIMPIA(K661,1)),0)),0)</f>
        <v>0</v>
      </c>
      <c r="R661" s="36">
        <f t="shared" si="31"/>
        <v>0</v>
      </c>
      <c r="S661" s="36">
        <f t="shared" si="32"/>
        <v>0</v>
      </c>
    </row>
    <row r="662" spans="1:19" x14ac:dyDescent="0.25">
      <c r="A662" s="101">
        <f>'DETALLE DE CONEXIONES'!P662</f>
        <v>0</v>
      </c>
      <c r="B662" s="36" t="str">
        <f>'DETALLE DE CONEXIONES'!I662</f>
        <v>MENS.SALIENTE</v>
      </c>
      <c r="C662" s="36" t="str">
        <f>'DETALLE DE CONEXIONES'!BB662</f>
        <v>SMS Enviado</v>
      </c>
      <c r="D662" s="36" t="str">
        <f>'DETALLE DE CONEXIONES'!E662</f>
        <v>999XXX5938</v>
      </c>
      <c r="E662" s="36">
        <f t="shared" si="30"/>
        <v>10</v>
      </c>
      <c r="F662" s="36">
        <f>IFERROR(LIMPIA('DETALLE DE CONEXIONES'!N662,1),0)</f>
        <v>0</v>
      </c>
      <c r="G662" s="36" t="str">
        <f>LEFT('DETALLE DE CONEXIONES'!BE662,3)</f>
        <v>0</v>
      </c>
      <c r="H662" s="36" t="str">
        <f>RIGHT('DETALLE DE CONEXIONES'!AK662,2)</f>
        <v/>
      </c>
      <c r="I662" s="36" t="str">
        <f>LEFT('DETALLE DE CONEXIONES'!AK662,3)</f>
        <v/>
      </c>
      <c r="J662" s="36" t="str">
        <f>LEFT('DETALLE DE CONEXIONES'!M662,3)</f>
        <v>0mi</v>
      </c>
      <c r="K662" s="36" t="str">
        <f>IF(LEN('DETALLE DE CONEXIONES'!M662)&lt;12,(RIGHT('DETALLE DE CONEXIONES'!M662,5)),(RIGHT('DETALLE DE CONEXIONES'!M662,6)))</f>
        <v xml:space="preserve">min. </v>
      </c>
      <c r="L662" s="36">
        <f>IF(C662="Saliente Local",(IFERROR((LIMPIA(J662,1)),0)),0)</f>
        <v>0</v>
      </c>
      <c r="M662" s="36">
        <f>IF(C662="Saliente Nacional",(IFERROR((LIMPIA(J662,1)),0)),0)</f>
        <v>0</v>
      </c>
      <c r="N662" s="36">
        <f>IF(C662="Saliente Internacional",(IFERROR((LIMPIA(J662,1)),0)),0)</f>
        <v>0</v>
      </c>
      <c r="O662" s="36">
        <f>IF(C662="Saliente Local",(IFERROR((LIMPIA(K662,1)),0)),0)</f>
        <v>0</v>
      </c>
      <c r="P662" s="36">
        <f>IF(C662="Saliente Nacional",(IFERROR((LIMPIA(K662,1)),0)),0)</f>
        <v>0</v>
      </c>
      <c r="Q662" s="36">
        <f>IF(C662="Saliente Internacional",(IFERROR((LIMPIA(K662,1)),0)),0)</f>
        <v>0</v>
      </c>
      <c r="R662" s="36">
        <f t="shared" si="31"/>
        <v>0</v>
      </c>
      <c r="S662" s="36">
        <f t="shared" si="32"/>
        <v>0</v>
      </c>
    </row>
    <row r="663" spans="1:19" x14ac:dyDescent="0.25">
      <c r="A663" s="101">
        <f>'DETALLE DE CONEXIONES'!P663</f>
        <v>0</v>
      </c>
      <c r="B663" s="36" t="str">
        <f>'DETALLE DE CONEXIONES'!I663</f>
        <v>MENS.SALIENTE</v>
      </c>
      <c r="C663" s="36" t="str">
        <f>'DETALLE DE CONEXIONES'!BB663</f>
        <v>SMS Enviado</v>
      </c>
      <c r="D663" s="36" t="str">
        <f>'DETALLE DE CONEXIONES'!E663</f>
        <v>999XXX5938</v>
      </c>
      <c r="E663" s="36">
        <f t="shared" si="30"/>
        <v>10</v>
      </c>
      <c r="F663" s="36">
        <f>IFERROR(LIMPIA('DETALLE DE CONEXIONES'!N663,1),0)</f>
        <v>0</v>
      </c>
      <c r="G663" s="36" t="str">
        <f>LEFT('DETALLE DE CONEXIONES'!BE663,3)</f>
        <v>0</v>
      </c>
      <c r="H663" s="36" t="str">
        <f>RIGHT('DETALLE DE CONEXIONES'!AK663,2)</f>
        <v/>
      </c>
      <c r="I663" s="36" t="str">
        <f>LEFT('DETALLE DE CONEXIONES'!AK663,3)</f>
        <v/>
      </c>
      <c r="J663" s="36" t="str">
        <f>LEFT('DETALLE DE CONEXIONES'!M663,3)</f>
        <v>0mi</v>
      </c>
      <c r="K663" s="36" t="str">
        <f>IF(LEN('DETALLE DE CONEXIONES'!M663)&lt;12,(RIGHT('DETALLE DE CONEXIONES'!M663,5)),(RIGHT('DETALLE DE CONEXIONES'!M663,6)))</f>
        <v xml:space="preserve">min. </v>
      </c>
      <c r="L663" s="36">
        <f>IF(C663="Saliente Local",(IFERROR((LIMPIA(J663,1)),0)),0)</f>
        <v>0</v>
      </c>
      <c r="M663" s="36">
        <f>IF(C663="Saliente Nacional",(IFERROR((LIMPIA(J663,1)),0)),0)</f>
        <v>0</v>
      </c>
      <c r="N663" s="36">
        <f>IF(C663="Saliente Internacional",(IFERROR((LIMPIA(J663,1)),0)),0)</f>
        <v>0</v>
      </c>
      <c r="O663" s="36">
        <f>IF(C663="Saliente Local",(IFERROR((LIMPIA(K663,1)),0)),0)</f>
        <v>0</v>
      </c>
      <c r="P663" s="36">
        <f>IF(C663="Saliente Nacional",(IFERROR((LIMPIA(K663,1)),0)),0)</f>
        <v>0</v>
      </c>
      <c r="Q663" s="36">
        <f>IF(C663="Saliente Internacional",(IFERROR((LIMPIA(K663,1)),0)),0)</f>
        <v>0</v>
      </c>
      <c r="R663" s="36">
        <f t="shared" si="31"/>
        <v>0</v>
      </c>
      <c r="S663" s="36">
        <f t="shared" si="32"/>
        <v>0</v>
      </c>
    </row>
    <row r="664" spans="1:19" x14ac:dyDescent="0.25">
      <c r="A664" s="101">
        <f>'DETALLE DE CONEXIONES'!P664</f>
        <v>0</v>
      </c>
      <c r="B664" s="36" t="str">
        <f>'DETALLE DE CONEXIONES'!I664</f>
        <v>MENS.SALIENTE</v>
      </c>
      <c r="C664" s="36" t="str">
        <f>'DETALLE DE CONEXIONES'!BB664</f>
        <v>SMS Enviado</v>
      </c>
      <c r="D664" s="36" t="str">
        <f>'DETALLE DE CONEXIONES'!E664</f>
        <v>999XXX5938</v>
      </c>
      <c r="E664" s="36">
        <f t="shared" si="30"/>
        <v>10</v>
      </c>
      <c r="F664" s="36">
        <f>IFERROR(LIMPIA('DETALLE DE CONEXIONES'!N664,1),0)</f>
        <v>0</v>
      </c>
      <c r="G664" s="36" t="str">
        <f>LEFT('DETALLE DE CONEXIONES'!BE664,3)</f>
        <v>0</v>
      </c>
      <c r="H664" s="36" t="str">
        <f>RIGHT('DETALLE DE CONEXIONES'!AK664,2)</f>
        <v/>
      </c>
      <c r="I664" s="36" t="str">
        <f>LEFT('DETALLE DE CONEXIONES'!AK664,3)</f>
        <v/>
      </c>
      <c r="J664" s="36" t="str">
        <f>LEFT('DETALLE DE CONEXIONES'!M664,3)</f>
        <v>0mi</v>
      </c>
      <c r="K664" s="36" t="str">
        <f>IF(LEN('DETALLE DE CONEXIONES'!M664)&lt;12,(RIGHT('DETALLE DE CONEXIONES'!M664,5)),(RIGHT('DETALLE DE CONEXIONES'!M664,6)))</f>
        <v xml:space="preserve">min. </v>
      </c>
      <c r="L664" s="36">
        <f>IF(C664="Saliente Local",(IFERROR((LIMPIA(J664,1)),0)),0)</f>
        <v>0</v>
      </c>
      <c r="M664" s="36">
        <f>IF(C664="Saliente Nacional",(IFERROR((LIMPIA(J664,1)),0)),0)</f>
        <v>0</v>
      </c>
      <c r="N664" s="36">
        <f>IF(C664="Saliente Internacional",(IFERROR((LIMPIA(J664,1)),0)),0)</f>
        <v>0</v>
      </c>
      <c r="O664" s="36">
        <f>IF(C664="Saliente Local",(IFERROR((LIMPIA(K664,1)),0)),0)</f>
        <v>0</v>
      </c>
      <c r="P664" s="36">
        <f>IF(C664="Saliente Nacional",(IFERROR((LIMPIA(K664,1)),0)),0)</f>
        <v>0</v>
      </c>
      <c r="Q664" s="36">
        <f>IF(C664="Saliente Internacional",(IFERROR((LIMPIA(K664,1)),0)),0)</f>
        <v>0</v>
      </c>
      <c r="R664" s="36">
        <f t="shared" si="31"/>
        <v>0</v>
      </c>
      <c r="S664" s="36">
        <f t="shared" si="32"/>
        <v>0</v>
      </c>
    </row>
    <row r="665" spans="1:19" x14ac:dyDescent="0.25">
      <c r="A665" s="101">
        <f>'DETALLE DE CONEXIONES'!P665</f>
        <v>0</v>
      </c>
      <c r="B665" s="36" t="str">
        <f>'DETALLE DE CONEXIONES'!I665</f>
        <v>MENS.SALIENTE</v>
      </c>
      <c r="C665" s="36" t="str">
        <f>'DETALLE DE CONEXIONES'!BB665</f>
        <v>SMS Enviado</v>
      </c>
      <c r="D665" s="36" t="str">
        <f>'DETALLE DE CONEXIONES'!E665</f>
        <v>999XXX5938</v>
      </c>
      <c r="E665" s="36">
        <f t="shared" si="30"/>
        <v>10</v>
      </c>
      <c r="F665" s="36">
        <f>IFERROR(LIMPIA('DETALLE DE CONEXIONES'!N665,1),0)</f>
        <v>0</v>
      </c>
      <c r="G665" s="36" t="str">
        <f>LEFT('DETALLE DE CONEXIONES'!BE665,3)</f>
        <v>0</v>
      </c>
      <c r="H665" s="36" t="str">
        <f>RIGHT('DETALLE DE CONEXIONES'!AK665,2)</f>
        <v/>
      </c>
      <c r="I665" s="36" t="str">
        <f>LEFT('DETALLE DE CONEXIONES'!AK665,3)</f>
        <v/>
      </c>
      <c r="J665" s="36" t="str">
        <f>LEFT('DETALLE DE CONEXIONES'!M665,3)</f>
        <v>0mi</v>
      </c>
      <c r="K665" s="36" t="str">
        <f>IF(LEN('DETALLE DE CONEXIONES'!M665)&lt;12,(RIGHT('DETALLE DE CONEXIONES'!M665,5)),(RIGHT('DETALLE DE CONEXIONES'!M665,6)))</f>
        <v xml:space="preserve">min. </v>
      </c>
      <c r="L665" s="36">
        <f>IF(C665="Saliente Local",(IFERROR((LIMPIA(J665,1)),0)),0)</f>
        <v>0</v>
      </c>
      <c r="M665" s="36">
        <f>IF(C665="Saliente Nacional",(IFERROR((LIMPIA(J665,1)),0)),0)</f>
        <v>0</v>
      </c>
      <c r="N665" s="36">
        <f>IF(C665="Saliente Internacional",(IFERROR((LIMPIA(J665,1)),0)),0)</f>
        <v>0</v>
      </c>
      <c r="O665" s="36">
        <f>IF(C665="Saliente Local",(IFERROR((LIMPIA(K665,1)),0)),0)</f>
        <v>0</v>
      </c>
      <c r="P665" s="36">
        <f>IF(C665="Saliente Nacional",(IFERROR((LIMPIA(K665,1)),0)),0)</f>
        <v>0</v>
      </c>
      <c r="Q665" s="36">
        <f>IF(C665="Saliente Internacional",(IFERROR((LIMPIA(K665,1)),0)),0)</f>
        <v>0</v>
      </c>
      <c r="R665" s="36">
        <f t="shared" si="31"/>
        <v>0</v>
      </c>
      <c r="S665" s="36">
        <f t="shared" si="32"/>
        <v>0</v>
      </c>
    </row>
    <row r="666" spans="1:19" x14ac:dyDescent="0.25">
      <c r="A666" s="101">
        <f>'DETALLE DE CONEXIONES'!P666</f>
        <v>0</v>
      </c>
      <c r="B666" s="36" t="str">
        <f>'DETALLE DE CONEXIONES'!I666</f>
        <v>MENS.SALIENTE</v>
      </c>
      <c r="C666" s="36" t="str">
        <f>'DETALLE DE CONEXIONES'!BB666</f>
        <v>SMS Enviado</v>
      </c>
      <c r="D666" s="36" t="str">
        <f>'DETALLE DE CONEXIONES'!E666</f>
        <v>999XXX5938</v>
      </c>
      <c r="E666" s="36">
        <f t="shared" si="30"/>
        <v>10</v>
      </c>
      <c r="F666" s="36">
        <f>IFERROR(LIMPIA('DETALLE DE CONEXIONES'!N666,1),0)</f>
        <v>0</v>
      </c>
      <c r="G666" s="36" t="str">
        <f>LEFT('DETALLE DE CONEXIONES'!BE666,3)</f>
        <v>0</v>
      </c>
      <c r="H666" s="36" t="str">
        <f>RIGHT('DETALLE DE CONEXIONES'!AK666,2)</f>
        <v/>
      </c>
      <c r="I666" s="36" t="str">
        <f>LEFT('DETALLE DE CONEXIONES'!AK666,3)</f>
        <v/>
      </c>
      <c r="J666" s="36" t="str">
        <f>LEFT('DETALLE DE CONEXIONES'!M666,3)</f>
        <v>0mi</v>
      </c>
      <c r="K666" s="36" t="str">
        <f>IF(LEN('DETALLE DE CONEXIONES'!M666)&lt;12,(RIGHT('DETALLE DE CONEXIONES'!M666,5)),(RIGHT('DETALLE DE CONEXIONES'!M666,6)))</f>
        <v xml:space="preserve">min. </v>
      </c>
      <c r="L666" s="36">
        <f>IF(C666="Saliente Local",(IFERROR((LIMPIA(J666,1)),0)),0)</f>
        <v>0</v>
      </c>
      <c r="M666" s="36">
        <f>IF(C666="Saliente Nacional",(IFERROR((LIMPIA(J666,1)),0)),0)</f>
        <v>0</v>
      </c>
      <c r="N666" s="36">
        <f>IF(C666="Saliente Internacional",(IFERROR((LIMPIA(J666,1)),0)),0)</f>
        <v>0</v>
      </c>
      <c r="O666" s="36">
        <f>IF(C666="Saliente Local",(IFERROR((LIMPIA(K666,1)),0)),0)</f>
        <v>0</v>
      </c>
      <c r="P666" s="36">
        <f>IF(C666="Saliente Nacional",(IFERROR((LIMPIA(K666,1)),0)),0)</f>
        <v>0</v>
      </c>
      <c r="Q666" s="36">
        <f>IF(C666="Saliente Internacional",(IFERROR((LIMPIA(K666,1)),0)),0)</f>
        <v>0</v>
      </c>
      <c r="R666" s="36">
        <f t="shared" si="31"/>
        <v>0</v>
      </c>
      <c r="S666" s="36">
        <f t="shared" si="32"/>
        <v>0</v>
      </c>
    </row>
    <row r="667" spans="1:19" x14ac:dyDescent="0.25">
      <c r="A667" s="101">
        <f>'DETALLE DE CONEXIONES'!P667</f>
        <v>0</v>
      </c>
      <c r="B667" s="36" t="str">
        <f>'DETALLE DE CONEXIONES'!I667</f>
        <v>MENS.SALIENTE</v>
      </c>
      <c r="C667" s="36" t="str">
        <f>'DETALLE DE CONEXIONES'!BB667</f>
        <v>SMS Enviado</v>
      </c>
      <c r="D667" s="36" t="str">
        <f>'DETALLE DE CONEXIONES'!E667</f>
        <v>999XXX5938</v>
      </c>
      <c r="E667" s="36">
        <f t="shared" si="30"/>
        <v>10</v>
      </c>
      <c r="F667" s="36">
        <f>IFERROR(LIMPIA('DETALLE DE CONEXIONES'!N667,1),0)</f>
        <v>0</v>
      </c>
      <c r="G667" s="36" t="str">
        <f>LEFT('DETALLE DE CONEXIONES'!BE667,3)</f>
        <v>0</v>
      </c>
      <c r="H667" s="36" t="str">
        <f>RIGHT('DETALLE DE CONEXIONES'!AK667,2)</f>
        <v/>
      </c>
      <c r="I667" s="36" t="str">
        <f>LEFT('DETALLE DE CONEXIONES'!AK667,3)</f>
        <v/>
      </c>
      <c r="J667" s="36" t="str">
        <f>LEFT('DETALLE DE CONEXIONES'!M667,3)</f>
        <v>0mi</v>
      </c>
      <c r="K667" s="36" t="str">
        <f>IF(LEN('DETALLE DE CONEXIONES'!M667)&lt;12,(RIGHT('DETALLE DE CONEXIONES'!M667,5)),(RIGHT('DETALLE DE CONEXIONES'!M667,6)))</f>
        <v xml:space="preserve">min. </v>
      </c>
      <c r="L667" s="36">
        <f>IF(C667="Saliente Local",(IFERROR((LIMPIA(J667,1)),0)),0)</f>
        <v>0</v>
      </c>
      <c r="M667" s="36">
        <f>IF(C667="Saliente Nacional",(IFERROR((LIMPIA(J667,1)),0)),0)</f>
        <v>0</v>
      </c>
      <c r="N667" s="36">
        <f>IF(C667="Saliente Internacional",(IFERROR((LIMPIA(J667,1)),0)),0)</f>
        <v>0</v>
      </c>
      <c r="O667" s="36">
        <f>IF(C667="Saliente Local",(IFERROR((LIMPIA(K667,1)),0)),0)</f>
        <v>0</v>
      </c>
      <c r="P667" s="36">
        <f>IF(C667="Saliente Nacional",(IFERROR((LIMPIA(K667,1)),0)),0)</f>
        <v>0</v>
      </c>
      <c r="Q667" s="36">
        <f>IF(C667="Saliente Internacional",(IFERROR((LIMPIA(K667,1)),0)),0)</f>
        <v>0</v>
      </c>
      <c r="R667" s="36">
        <f t="shared" si="31"/>
        <v>0</v>
      </c>
      <c r="S667" s="36">
        <f t="shared" si="32"/>
        <v>0</v>
      </c>
    </row>
    <row r="668" spans="1:19" x14ac:dyDescent="0.25">
      <c r="A668" s="101">
        <f>'DETALLE DE CONEXIONES'!P668</f>
        <v>0</v>
      </c>
      <c r="B668" s="36" t="str">
        <f>'DETALLE DE CONEXIONES'!I668</f>
        <v>MENS.SALIENTE</v>
      </c>
      <c r="C668" s="36" t="str">
        <f>'DETALLE DE CONEXIONES'!BB668</f>
        <v>SMS Enviado</v>
      </c>
      <c r="D668" s="36" t="str">
        <f>'DETALLE DE CONEXIONES'!E668</f>
        <v>999XXX5938</v>
      </c>
      <c r="E668" s="36">
        <f t="shared" si="30"/>
        <v>10</v>
      </c>
      <c r="F668" s="36">
        <f>IFERROR(LIMPIA('DETALLE DE CONEXIONES'!N668,1),0)</f>
        <v>0</v>
      </c>
      <c r="G668" s="36" t="str">
        <f>LEFT('DETALLE DE CONEXIONES'!BE668,3)</f>
        <v>0</v>
      </c>
      <c r="H668" s="36" t="str">
        <f>RIGHT('DETALLE DE CONEXIONES'!AK668,2)</f>
        <v/>
      </c>
      <c r="I668" s="36" t="str">
        <f>LEFT('DETALLE DE CONEXIONES'!AK668,3)</f>
        <v/>
      </c>
      <c r="J668" s="36" t="str">
        <f>LEFT('DETALLE DE CONEXIONES'!M668,3)</f>
        <v>0mi</v>
      </c>
      <c r="K668" s="36" t="str">
        <f>IF(LEN('DETALLE DE CONEXIONES'!M668)&lt;12,(RIGHT('DETALLE DE CONEXIONES'!M668,5)),(RIGHT('DETALLE DE CONEXIONES'!M668,6)))</f>
        <v xml:space="preserve">min. </v>
      </c>
      <c r="L668" s="36">
        <f>IF(C668="Saliente Local",(IFERROR((LIMPIA(J668,1)),0)),0)</f>
        <v>0</v>
      </c>
      <c r="M668" s="36">
        <f>IF(C668="Saliente Nacional",(IFERROR((LIMPIA(J668,1)),0)),0)</f>
        <v>0</v>
      </c>
      <c r="N668" s="36">
        <f>IF(C668="Saliente Internacional",(IFERROR((LIMPIA(J668,1)),0)),0)</f>
        <v>0</v>
      </c>
      <c r="O668" s="36">
        <f>IF(C668="Saliente Local",(IFERROR((LIMPIA(K668,1)),0)),0)</f>
        <v>0</v>
      </c>
      <c r="P668" s="36">
        <f>IF(C668="Saliente Nacional",(IFERROR((LIMPIA(K668,1)),0)),0)</f>
        <v>0</v>
      </c>
      <c r="Q668" s="36">
        <f>IF(C668="Saliente Internacional",(IFERROR((LIMPIA(K668,1)),0)),0)</f>
        <v>0</v>
      </c>
      <c r="R668" s="36">
        <f t="shared" si="31"/>
        <v>0</v>
      </c>
      <c r="S668" s="36">
        <f t="shared" si="32"/>
        <v>0</v>
      </c>
    </row>
    <row r="669" spans="1:19" x14ac:dyDescent="0.25">
      <c r="A669" s="101">
        <f>'DETALLE DE CONEXIONES'!P669</f>
        <v>0</v>
      </c>
      <c r="B669" s="36" t="str">
        <f>'DETALLE DE CONEXIONES'!I669</f>
        <v>MENS.SALIENTE</v>
      </c>
      <c r="C669" s="36" t="str">
        <f>'DETALLE DE CONEXIONES'!BB669</f>
        <v>SMS Enviado</v>
      </c>
      <c r="D669" s="36" t="str">
        <f>'DETALLE DE CONEXIONES'!E669</f>
        <v>999XXX5938</v>
      </c>
      <c r="E669" s="36">
        <f t="shared" si="30"/>
        <v>10</v>
      </c>
      <c r="F669" s="36">
        <f>IFERROR(LIMPIA('DETALLE DE CONEXIONES'!N669,1),0)</f>
        <v>0</v>
      </c>
      <c r="G669" s="36" t="str">
        <f>LEFT('DETALLE DE CONEXIONES'!BE669,3)</f>
        <v>0</v>
      </c>
      <c r="H669" s="36" t="str">
        <f>RIGHT('DETALLE DE CONEXIONES'!AK669,2)</f>
        <v/>
      </c>
      <c r="I669" s="36" t="str">
        <f>LEFT('DETALLE DE CONEXIONES'!AK669,3)</f>
        <v/>
      </c>
      <c r="J669" s="36" t="str">
        <f>LEFT('DETALLE DE CONEXIONES'!M669,3)</f>
        <v>0mi</v>
      </c>
      <c r="K669" s="36" t="str">
        <f>IF(LEN('DETALLE DE CONEXIONES'!M669)&lt;12,(RIGHT('DETALLE DE CONEXIONES'!M669,5)),(RIGHT('DETALLE DE CONEXIONES'!M669,6)))</f>
        <v xml:space="preserve">min. </v>
      </c>
      <c r="L669" s="36">
        <f>IF(C669="Saliente Local",(IFERROR((LIMPIA(J669,1)),0)),0)</f>
        <v>0</v>
      </c>
      <c r="M669" s="36">
        <f>IF(C669="Saliente Nacional",(IFERROR((LIMPIA(J669,1)),0)),0)</f>
        <v>0</v>
      </c>
      <c r="N669" s="36">
        <f>IF(C669="Saliente Internacional",(IFERROR((LIMPIA(J669,1)),0)),0)</f>
        <v>0</v>
      </c>
      <c r="O669" s="36">
        <f>IF(C669="Saliente Local",(IFERROR((LIMPIA(K669,1)),0)),0)</f>
        <v>0</v>
      </c>
      <c r="P669" s="36">
        <f>IF(C669="Saliente Nacional",(IFERROR((LIMPIA(K669,1)),0)),0)</f>
        <v>0</v>
      </c>
      <c r="Q669" s="36">
        <f>IF(C669="Saliente Internacional",(IFERROR((LIMPIA(K669,1)),0)),0)</f>
        <v>0</v>
      </c>
      <c r="R669" s="36">
        <f t="shared" si="31"/>
        <v>0</v>
      </c>
      <c r="S669" s="36">
        <f t="shared" si="32"/>
        <v>0</v>
      </c>
    </row>
    <row r="670" spans="1:19" x14ac:dyDescent="0.25">
      <c r="A670" s="101">
        <f>'DETALLE DE CONEXIONES'!P670</f>
        <v>0</v>
      </c>
      <c r="B670" s="36" t="str">
        <f>'DETALLE DE CONEXIONES'!I670</f>
        <v>MENS.SALIENTE</v>
      </c>
      <c r="C670" s="36" t="str">
        <f>'DETALLE DE CONEXIONES'!BB670</f>
        <v>SMS Enviado</v>
      </c>
      <c r="D670" s="36" t="str">
        <f>'DETALLE DE CONEXIONES'!E670</f>
        <v>999XXX5938</v>
      </c>
      <c r="E670" s="36">
        <f t="shared" si="30"/>
        <v>10</v>
      </c>
      <c r="F670" s="36">
        <f>IFERROR(LIMPIA('DETALLE DE CONEXIONES'!N670,1),0)</f>
        <v>0</v>
      </c>
      <c r="G670" s="36" t="str">
        <f>LEFT('DETALLE DE CONEXIONES'!BE670,3)</f>
        <v>0</v>
      </c>
      <c r="H670" s="36" t="str">
        <f>RIGHT('DETALLE DE CONEXIONES'!AK670,2)</f>
        <v/>
      </c>
      <c r="I670" s="36" t="str">
        <f>LEFT('DETALLE DE CONEXIONES'!AK670,3)</f>
        <v/>
      </c>
      <c r="J670" s="36" t="str">
        <f>LEFT('DETALLE DE CONEXIONES'!M670,3)</f>
        <v>0mi</v>
      </c>
      <c r="K670" s="36" t="str">
        <f>IF(LEN('DETALLE DE CONEXIONES'!M670)&lt;12,(RIGHT('DETALLE DE CONEXIONES'!M670,5)),(RIGHT('DETALLE DE CONEXIONES'!M670,6)))</f>
        <v xml:space="preserve">min. </v>
      </c>
      <c r="L670" s="36">
        <f>IF(C670="Saliente Local",(IFERROR((LIMPIA(J670,1)),0)),0)</f>
        <v>0</v>
      </c>
      <c r="M670" s="36">
        <f>IF(C670="Saliente Nacional",(IFERROR((LIMPIA(J670,1)),0)),0)</f>
        <v>0</v>
      </c>
      <c r="N670" s="36">
        <f>IF(C670="Saliente Internacional",(IFERROR((LIMPIA(J670,1)),0)),0)</f>
        <v>0</v>
      </c>
      <c r="O670" s="36">
        <f>IF(C670="Saliente Local",(IFERROR((LIMPIA(K670,1)),0)),0)</f>
        <v>0</v>
      </c>
      <c r="P670" s="36">
        <f>IF(C670="Saliente Nacional",(IFERROR((LIMPIA(K670,1)),0)),0)</f>
        <v>0</v>
      </c>
      <c r="Q670" s="36">
        <f>IF(C670="Saliente Internacional",(IFERROR((LIMPIA(K670,1)),0)),0)</f>
        <v>0</v>
      </c>
      <c r="R670" s="36">
        <f t="shared" si="31"/>
        <v>0</v>
      </c>
      <c r="S670" s="36">
        <f t="shared" si="32"/>
        <v>0</v>
      </c>
    </row>
    <row r="671" spans="1:19" x14ac:dyDescent="0.25">
      <c r="A671" s="101">
        <f>'DETALLE DE CONEXIONES'!P671</f>
        <v>0</v>
      </c>
      <c r="B671" s="36" t="str">
        <f>'DETALLE DE CONEXIONES'!I671</f>
        <v>GPRS</v>
      </c>
      <c r="C671" s="36" t="str">
        <f>'DETALLE DE CONEXIONES'!BB671</f>
        <v>RS</v>
      </c>
      <c r="D671" s="36" t="str">
        <f>'DETALLE DE CONEXIONES'!E671</f>
        <v>internet.itelcelXXXm-3G</v>
      </c>
      <c r="E671" s="36">
        <f t="shared" si="30"/>
        <v>23</v>
      </c>
      <c r="F671" s="36">
        <f>IFERROR(LIMPIA('DETALLE DE CONEXIONES'!N671,1),0)</f>
        <v>0</v>
      </c>
      <c r="G671" s="36" t="str">
        <f>LEFT('DETALLE DE CONEXIONES'!BE671,3)</f>
        <v/>
      </c>
      <c r="H671" s="36" t="str">
        <f>RIGHT('DETALLE DE CONEXIONES'!AK671,2)</f>
        <v>-1</v>
      </c>
      <c r="I671" s="36" t="str">
        <f>LEFT('DETALLE DE CONEXIONES'!AK671,3)</f>
        <v>RS;</v>
      </c>
      <c r="J671" s="36" t="str">
        <f>LEFT('DETALLE DE CONEXIONES'!M671,3)</f>
        <v>0mi</v>
      </c>
      <c r="K671" s="36" t="str">
        <f>IF(LEN('DETALLE DE CONEXIONES'!M671)&lt;12,(RIGHT('DETALLE DE CONEXIONES'!M671,5)),(RIGHT('DETALLE DE CONEXIONES'!M671,6)))</f>
        <v xml:space="preserve">min. </v>
      </c>
      <c r="L671" s="36">
        <f>IF(C671="Saliente Local",(IFERROR((LIMPIA(J671,1)),0)),0)</f>
        <v>0</v>
      </c>
      <c r="M671" s="36">
        <f>IF(C671="Saliente Nacional",(IFERROR((LIMPIA(J671,1)),0)),0)</f>
        <v>0</v>
      </c>
      <c r="N671" s="36">
        <f>IF(C671="Saliente Internacional",(IFERROR((LIMPIA(J671,1)),0)),0)</f>
        <v>0</v>
      </c>
      <c r="O671" s="36">
        <f>IF(C671="Saliente Local",(IFERROR((LIMPIA(K671,1)),0)),0)</f>
        <v>0</v>
      </c>
      <c r="P671" s="36">
        <f>IF(C671="Saliente Nacional",(IFERROR((LIMPIA(K671,1)),0)),0)</f>
        <v>0</v>
      </c>
      <c r="Q671" s="36">
        <f>IF(C671="Saliente Internacional",(IFERROR((LIMPIA(K671,1)),0)),0)</f>
        <v>0</v>
      </c>
      <c r="R671" s="36">
        <f t="shared" si="31"/>
        <v>0</v>
      </c>
      <c r="S671" s="36">
        <f t="shared" si="32"/>
        <v>0</v>
      </c>
    </row>
    <row r="672" spans="1:19" x14ac:dyDescent="0.25">
      <c r="A672" s="101">
        <f>'DETALLE DE CONEXIONES'!P672</f>
        <v>0</v>
      </c>
      <c r="B672" s="36" t="str">
        <f>'DETALLE DE CONEXIONES'!I672</f>
        <v>SALIENTE</v>
      </c>
      <c r="C672" s="36" t="str">
        <f>'DETALLE DE CONEXIONES'!BB672</f>
        <v>Saliente Local</v>
      </c>
      <c r="D672" s="36" t="str">
        <f>'DETALLE DE CONEXIONES'!E672</f>
        <v>999XXX1025</v>
      </c>
      <c r="E672" s="36">
        <f t="shared" si="30"/>
        <v>10</v>
      </c>
      <c r="F672" s="36">
        <f>IFERROR(LIMPIA('DETALLE DE CONEXIONES'!N672,1),0)</f>
        <v>2</v>
      </c>
      <c r="G672" s="36" t="str">
        <f>LEFT('DETALLE DE CONEXIONES'!BE672,3)</f>
        <v>NOF</v>
      </c>
      <c r="H672" s="36" t="str">
        <f>RIGHT('DETALLE DE CONEXIONES'!AK672,2)</f>
        <v/>
      </c>
      <c r="I672" s="36" t="str">
        <f>LEFT('DETALLE DE CONEXIONES'!AK672,3)</f>
        <v/>
      </c>
      <c r="J672" s="36" t="str">
        <f>LEFT('DETALLE DE CONEXIONES'!M672,3)</f>
        <v>1mi</v>
      </c>
      <c r="K672" s="36" t="str">
        <f>IF(LEN('DETALLE DE CONEXIONES'!M672)&lt;12,(RIGHT('DETALLE DE CONEXIONES'!M672,5)),(RIGHT('DETALLE DE CONEXIONES'!M672,6)))</f>
        <v>18seg.</v>
      </c>
      <c r="L672" s="36">
        <f>IF(C672="Saliente Local",(IFERROR((LIMPIA(J672,1)),0)),0)</f>
        <v>1</v>
      </c>
      <c r="M672" s="36">
        <f>IF(C672="Saliente Nacional",(IFERROR((LIMPIA(J672,1)),0)),0)</f>
        <v>0</v>
      </c>
      <c r="N672" s="36">
        <f>IF(C672="Saliente Internacional",(IFERROR((LIMPIA(J672,1)),0)),0)</f>
        <v>0</v>
      </c>
      <c r="O672" s="36">
        <f>IF(C672="Saliente Local",(IFERROR((LIMPIA(K672,1)),0)),0)</f>
        <v>18</v>
      </c>
      <c r="P672" s="36">
        <f>IF(C672="Saliente Nacional",(IFERROR((LIMPIA(K672,1)),0)),0)</f>
        <v>0</v>
      </c>
      <c r="Q672" s="36">
        <f>IF(C672="Saliente Internacional",(IFERROR((LIMPIA(K672,1)),0)),0)</f>
        <v>0</v>
      </c>
      <c r="R672" s="36">
        <f t="shared" si="31"/>
        <v>2</v>
      </c>
      <c r="S672" s="36">
        <f t="shared" si="32"/>
        <v>0</v>
      </c>
    </row>
    <row r="673" spans="1:19" x14ac:dyDescent="0.25">
      <c r="A673" s="101">
        <f>'DETALLE DE CONEXIONES'!P673</f>
        <v>0</v>
      </c>
      <c r="B673" s="36" t="str">
        <f>'DETALLE DE CONEXIONES'!I673</f>
        <v>SALIENTE</v>
      </c>
      <c r="C673" s="36" t="str">
        <f>'DETALLE DE CONEXIONES'!BB673</f>
        <v>Saliente Local</v>
      </c>
      <c r="D673" s="36" t="str">
        <f>'DETALLE DE CONEXIONES'!E673</f>
        <v>999XXX5306</v>
      </c>
      <c r="E673" s="36">
        <f t="shared" si="30"/>
        <v>10</v>
      </c>
      <c r="F673" s="36">
        <f>IFERROR(LIMPIA('DETALLE DE CONEXIONES'!N673,1),0)</f>
        <v>4</v>
      </c>
      <c r="G673" s="36" t="str">
        <f>LEFT('DETALLE DE CONEXIONES'!BE673,3)</f>
        <v>NOF</v>
      </c>
      <c r="H673" s="36" t="str">
        <f>RIGHT('DETALLE DE CONEXIONES'!AK673,2)</f>
        <v/>
      </c>
      <c r="I673" s="36" t="str">
        <f>LEFT('DETALLE DE CONEXIONES'!AK673,3)</f>
        <v/>
      </c>
      <c r="J673" s="36" t="str">
        <f>LEFT('DETALLE DE CONEXIONES'!M673,3)</f>
        <v>3mi</v>
      </c>
      <c r="K673" s="36" t="str">
        <f>IF(LEN('DETALLE DE CONEXIONES'!M673)&lt;12,(RIGHT('DETALLE DE CONEXIONES'!M673,5)),(RIGHT('DETALLE DE CONEXIONES'!M673,6)))</f>
        <v>5seg.</v>
      </c>
      <c r="L673" s="36">
        <f>IF(C673="Saliente Local",(IFERROR((LIMPIA(J673,1)),0)),0)</f>
        <v>3</v>
      </c>
      <c r="M673" s="36">
        <f>IF(C673="Saliente Nacional",(IFERROR((LIMPIA(J673,1)),0)),0)</f>
        <v>0</v>
      </c>
      <c r="N673" s="36">
        <f>IF(C673="Saliente Internacional",(IFERROR((LIMPIA(J673,1)),0)),0)</f>
        <v>0</v>
      </c>
      <c r="O673" s="36">
        <f>IF(C673="Saliente Local",(IFERROR((LIMPIA(K673,1)),0)),0)</f>
        <v>5</v>
      </c>
      <c r="P673" s="36">
        <f>IF(C673="Saliente Nacional",(IFERROR((LIMPIA(K673,1)),0)),0)</f>
        <v>0</v>
      </c>
      <c r="Q673" s="36">
        <f>IF(C673="Saliente Internacional",(IFERROR((LIMPIA(K673,1)),0)),0)</f>
        <v>0</v>
      </c>
      <c r="R673" s="36">
        <f t="shared" si="31"/>
        <v>4</v>
      </c>
      <c r="S673" s="36">
        <f t="shared" si="32"/>
        <v>0</v>
      </c>
    </row>
    <row r="674" spans="1:19" x14ac:dyDescent="0.25">
      <c r="A674" s="101">
        <f>'DETALLE DE CONEXIONES'!P674</f>
        <v>0</v>
      </c>
      <c r="B674" s="36" t="str">
        <f>'DETALLE DE CONEXIONES'!I674</f>
        <v>GPRS</v>
      </c>
      <c r="C674" s="36" t="str">
        <f>'DETALLE DE CONEXIONES'!BB674</f>
        <v>MENSAJERO</v>
      </c>
      <c r="D674" s="36" t="str">
        <f>'DETALLE DE CONEXIONES'!E674</f>
        <v>internet.itelcel.coXXXGLTE</v>
      </c>
      <c r="E674" s="36">
        <f t="shared" si="30"/>
        <v>26</v>
      </c>
      <c r="F674" s="36">
        <f>IFERROR(LIMPIA('DETALLE DE CONEXIONES'!N674,1),0)</f>
        <v>0</v>
      </c>
      <c r="G674" s="36" t="str">
        <f>LEFT('DETALLE DE CONEXIONES'!BE674,3)</f>
        <v/>
      </c>
      <c r="H674" s="36" t="str">
        <f>RIGHT('DETALLE DE CONEXIONES'!AK674,2)</f>
        <v>-1</v>
      </c>
      <c r="I674" s="36" t="str">
        <f>LEFT('DETALLE DE CONEXIONES'!AK674,3)</f>
        <v>MEN</v>
      </c>
      <c r="J674" s="36" t="str">
        <f>LEFT('DETALLE DE CONEXIONES'!M674,3)</f>
        <v>0mi</v>
      </c>
      <c r="K674" s="36" t="str">
        <f>IF(LEN('DETALLE DE CONEXIONES'!M674)&lt;12,(RIGHT('DETALLE DE CONEXIONES'!M674,5)),(RIGHT('DETALLE DE CONEXIONES'!M674,6)))</f>
        <v xml:space="preserve">min. </v>
      </c>
      <c r="L674" s="36">
        <f>IF(C674="Saliente Local",(IFERROR((LIMPIA(J674,1)),0)),0)</f>
        <v>0</v>
      </c>
      <c r="M674" s="36">
        <f>IF(C674="Saliente Nacional",(IFERROR((LIMPIA(J674,1)),0)),0)</f>
        <v>0</v>
      </c>
      <c r="N674" s="36">
        <f>IF(C674="Saliente Internacional",(IFERROR((LIMPIA(J674,1)),0)),0)</f>
        <v>0</v>
      </c>
      <c r="O674" s="36">
        <f>IF(C674="Saliente Local",(IFERROR((LIMPIA(K674,1)),0)),0)</f>
        <v>0</v>
      </c>
      <c r="P674" s="36">
        <f>IF(C674="Saliente Nacional",(IFERROR((LIMPIA(K674,1)),0)),0)</f>
        <v>0</v>
      </c>
      <c r="Q674" s="36">
        <f>IF(C674="Saliente Internacional",(IFERROR((LIMPIA(K674,1)),0)),0)</f>
        <v>0</v>
      </c>
      <c r="R674" s="36">
        <f t="shared" si="31"/>
        <v>0</v>
      </c>
      <c r="S674" s="36">
        <f t="shared" si="32"/>
        <v>0</v>
      </c>
    </row>
    <row r="675" spans="1:19" x14ac:dyDescent="0.25">
      <c r="A675" s="101">
        <f>'DETALLE DE CONEXIONES'!P675</f>
        <v>0</v>
      </c>
      <c r="B675" s="36" t="str">
        <f>'DETALLE DE CONEXIONES'!I675</f>
        <v>GPRS</v>
      </c>
      <c r="C675" s="36" t="str">
        <f>'DETALLE DE CONEXIONES'!BB675</f>
        <v>RS</v>
      </c>
      <c r="D675" s="36" t="str">
        <f>'DETALLE DE CONEXIONES'!E675</f>
        <v>internet.itelcel.coXXXGLTE</v>
      </c>
      <c r="E675" s="36">
        <f t="shared" si="30"/>
        <v>26</v>
      </c>
      <c r="F675" s="36">
        <f>IFERROR(LIMPIA('DETALLE DE CONEXIONES'!N675,1),0)</f>
        <v>0</v>
      </c>
      <c r="G675" s="36" t="str">
        <f>LEFT('DETALLE DE CONEXIONES'!BE675,3)</f>
        <v/>
      </c>
      <c r="H675" s="36" t="str">
        <f>RIGHT('DETALLE DE CONEXIONES'!AK675,2)</f>
        <v>-1</v>
      </c>
      <c r="I675" s="36" t="str">
        <f>LEFT('DETALLE DE CONEXIONES'!AK675,3)</f>
        <v>RS;</v>
      </c>
      <c r="J675" s="36" t="str">
        <f>LEFT('DETALLE DE CONEXIONES'!M675,3)</f>
        <v>0mi</v>
      </c>
      <c r="K675" s="36" t="str">
        <f>IF(LEN('DETALLE DE CONEXIONES'!M675)&lt;12,(RIGHT('DETALLE DE CONEXIONES'!M675,5)),(RIGHT('DETALLE DE CONEXIONES'!M675,6)))</f>
        <v xml:space="preserve">min. </v>
      </c>
      <c r="L675" s="36">
        <f>IF(C675="Saliente Local",(IFERROR((LIMPIA(J675,1)),0)),0)</f>
        <v>0</v>
      </c>
      <c r="M675" s="36">
        <f>IF(C675="Saliente Nacional",(IFERROR((LIMPIA(J675,1)),0)),0)</f>
        <v>0</v>
      </c>
      <c r="N675" s="36">
        <f>IF(C675="Saliente Internacional",(IFERROR((LIMPIA(J675,1)),0)),0)</f>
        <v>0</v>
      </c>
      <c r="O675" s="36">
        <f>IF(C675="Saliente Local",(IFERROR((LIMPIA(K675,1)),0)),0)</f>
        <v>0</v>
      </c>
      <c r="P675" s="36">
        <f>IF(C675="Saliente Nacional",(IFERROR((LIMPIA(K675,1)),0)),0)</f>
        <v>0</v>
      </c>
      <c r="Q675" s="36">
        <f>IF(C675="Saliente Internacional",(IFERROR((LIMPIA(K675,1)),0)),0)</f>
        <v>0</v>
      </c>
      <c r="R675" s="36">
        <f t="shared" si="31"/>
        <v>0</v>
      </c>
      <c r="S675" s="36">
        <f t="shared" si="32"/>
        <v>0</v>
      </c>
    </row>
    <row r="676" spans="1:19" x14ac:dyDescent="0.25">
      <c r="A676" s="101">
        <f>'DETALLE DE CONEXIONES'!P676</f>
        <v>0</v>
      </c>
      <c r="B676" s="36" t="str">
        <f>'DETALLE DE CONEXIONES'!I676</f>
        <v>SALIENTE</v>
      </c>
      <c r="C676" s="36" t="str">
        <f>'DETALLE DE CONEXIONES'!BB676</f>
        <v>Saliente Local</v>
      </c>
      <c r="D676" s="36" t="str">
        <f>'DETALLE DE CONEXIONES'!E676</f>
        <v>999XXX1025</v>
      </c>
      <c r="E676" s="36">
        <f t="shared" si="30"/>
        <v>10</v>
      </c>
      <c r="F676" s="36">
        <f>IFERROR(LIMPIA('DETALLE DE CONEXIONES'!N676,1),0)</f>
        <v>1</v>
      </c>
      <c r="G676" s="36" t="str">
        <f>LEFT('DETALLE DE CONEXIONES'!BE676,3)</f>
        <v>NOF</v>
      </c>
      <c r="H676" s="36" t="str">
        <f>RIGHT('DETALLE DE CONEXIONES'!AK676,2)</f>
        <v/>
      </c>
      <c r="I676" s="36" t="str">
        <f>LEFT('DETALLE DE CONEXIONES'!AK676,3)</f>
        <v/>
      </c>
      <c r="J676" s="36" t="str">
        <f>LEFT('DETALLE DE CONEXIONES'!M676,3)</f>
        <v>0mi</v>
      </c>
      <c r="K676" s="36" t="str">
        <f>IF(LEN('DETALLE DE CONEXIONES'!M676)&lt;12,(RIGHT('DETALLE DE CONEXIONES'!M676,5)),(RIGHT('DETALLE DE CONEXIONES'!M676,6)))</f>
        <v>25seg.</v>
      </c>
      <c r="L676" s="36">
        <f>IF(C676="Saliente Local",(IFERROR((LIMPIA(J676,1)),0)),0)</f>
        <v>0</v>
      </c>
      <c r="M676" s="36">
        <f>IF(C676="Saliente Nacional",(IFERROR((LIMPIA(J676,1)),0)),0)</f>
        <v>0</v>
      </c>
      <c r="N676" s="36">
        <f>IF(C676="Saliente Internacional",(IFERROR((LIMPIA(J676,1)),0)),0)</f>
        <v>0</v>
      </c>
      <c r="O676" s="36">
        <f>IF(C676="Saliente Local",(IFERROR((LIMPIA(K676,1)),0)),0)</f>
        <v>25</v>
      </c>
      <c r="P676" s="36">
        <f>IF(C676="Saliente Nacional",(IFERROR((LIMPIA(K676,1)),0)),0)</f>
        <v>0</v>
      </c>
      <c r="Q676" s="36">
        <f>IF(C676="Saliente Internacional",(IFERROR((LIMPIA(K676,1)),0)),0)</f>
        <v>0</v>
      </c>
      <c r="R676" s="36">
        <f t="shared" si="31"/>
        <v>1</v>
      </c>
      <c r="S676" s="36">
        <f t="shared" si="32"/>
        <v>0</v>
      </c>
    </row>
    <row r="677" spans="1:19" x14ac:dyDescent="0.25">
      <c r="A677" s="101">
        <f>'DETALLE DE CONEXIONES'!P677</f>
        <v>0</v>
      </c>
      <c r="B677" s="36" t="str">
        <f>'DETALLE DE CONEXIONES'!I677</f>
        <v>TRANSFERENCIA</v>
      </c>
      <c r="C677" s="36" t="str">
        <f>'DETALLE DE CONEXIONES'!BB677</f>
        <v>Desvio Nacional</v>
      </c>
      <c r="D677" s="36" t="str">
        <f>'DETALLE DE CONEXIONES'!E677</f>
        <v>999XXX1600</v>
      </c>
      <c r="E677" s="36">
        <f t="shared" si="30"/>
        <v>10</v>
      </c>
      <c r="F677" s="36">
        <f>IFERROR(LIMPIA('DETALLE DE CONEXIONES'!N677,1),0)</f>
        <v>1</v>
      </c>
      <c r="G677" s="36" t="str">
        <f>LEFT('DETALLE DE CONEXIONES'!BE677,3)</f>
        <v>SIU</v>
      </c>
      <c r="H677" s="36" t="str">
        <f>RIGHT('DETALLE DE CONEXIONES'!AK677,2)</f>
        <v/>
      </c>
      <c r="I677" s="36" t="str">
        <f>LEFT('DETALLE DE CONEXIONES'!AK677,3)</f>
        <v/>
      </c>
      <c r="J677" s="36" t="str">
        <f>LEFT('DETALLE DE CONEXIONES'!M677,3)</f>
        <v>0mi</v>
      </c>
      <c r="K677" s="36" t="str">
        <f>IF(LEN('DETALLE DE CONEXIONES'!M677)&lt;12,(RIGHT('DETALLE DE CONEXIONES'!M677,5)),(RIGHT('DETALLE DE CONEXIONES'!M677,6)))</f>
        <v>3seg.</v>
      </c>
      <c r="L677" s="36">
        <f>IF(C677="Saliente Local",(IFERROR((LIMPIA(J677,1)),0)),0)</f>
        <v>0</v>
      </c>
      <c r="M677" s="36">
        <f>IF(C677="Saliente Nacional",(IFERROR((LIMPIA(J677,1)),0)),0)</f>
        <v>0</v>
      </c>
      <c r="N677" s="36">
        <f>IF(C677="Saliente Internacional",(IFERROR((LIMPIA(J677,1)),0)),0)</f>
        <v>0</v>
      </c>
      <c r="O677" s="36">
        <f>IF(C677="Saliente Local",(IFERROR((LIMPIA(K677,1)),0)),0)</f>
        <v>0</v>
      </c>
      <c r="P677" s="36">
        <f>IF(C677="Saliente Nacional",(IFERROR((LIMPIA(K677,1)),0)),0)</f>
        <v>0</v>
      </c>
      <c r="Q677" s="36">
        <f>IF(C677="Saliente Internacional",(IFERROR((LIMPIA(K677,1)),0)),0)</f>
        <v>0</v>
      </c>
      <c r="R677" s="36">
        <f t="shared" si="31"/>
        <v>0</v>
      </c>
      <c r="S677" s="36">
        <f t="shared" si="32"/>
        <v>0</v>
      </c>
    </row>
    <row r="678" spans="1:19" x14ac:dyDescent="0.25">
      <c r="A678" s="101">
        <f>'DETALLE DE CONEXIONES'!P678</f>
        <v>0</v>
      </c>
      <c r="B678" s="36" t="str">
        <f>'DETALLE DE CONEXIONES'!I678</f>
        <v>SALIENTE</v>
      </c>
      <c r="C678" s="36" t="str">
        <f>'DETALLE DE CONEXIONES'!BB678</f>
        <v>Saliente Local</v>
      </c>
      <c r="D678" s="36" t="str">
        <f>'DETALLE DE CONEXIONES'!E678</f>
        <v>999XXX8450</v>
      </c>
      <c r="E678" s="36">
        <f t="shared" si="30"/>
        <v>10</v>
      </c>
      <c r="F678" s="36">
        <f>IFERROR(LIMPIA('DETALLE DE CONEXIONES'!N678,1),0)</f>
        <v>2</v>
      </c>
      <c r="G678" s="36" t="str">
        <f>LEFT('DETALLE DE CONEXIONES'!BE678,3)</f>
        <v>NOF</v>
      </c>
      <c r="H678" s="36" t="str">
        <f>RIGHT('DETALLE DE CONEXIONES'!AK678,2)</f>
        <v/>
      </c>
      <c r="I678" s="36" t="str">
        <f>LEFT('DETALLE DE CONEXIONES'!AK678,3)</f>
        <v/>
      </c>
      <c r="J678" s="36" t="str">
        <f>LEFT('DETALLE DE CONEXIONES'!M678,3)</f>
        <v>1mi</v>
      </c>
      <c r="K678" s="36" t="str">
        <f>IF(LEN('DETALLE DE CONEXIONES'!M678)&lt;12,(RIGHT('DETALLE DE CONEXIONES'!M678,5)),(RIGHT('DETALLE DE CONEXIONES'!M678,6)))</f>
        <v>2seg.</v>
      </c>
      <c r="L678" s="36">
        <f>IF(C678="Saliente Local",(IFERROR((LIMPIA(J678,1)),0)),0)</f>
        <v>1</v>
      </c>
      <c r="M678" s="36">
        <f>IF(C678="Saliente Nacional",(IFERROR((LIMPIA(J678,1)),0)),0)</f>
        <v>0</v>
      </c>
      <c r="N678" s="36">
        <f>IF(C678="Saliente Internacional",(IFERROR((LIMPIA(J678,1)),0)),0)</f>
        <v>0</v>
      </c>
      <c r="O678" s="36">
        <f>IF(C678="Saliente Local",(IFERROR((LIMPIA(K678,1)),0)),0)</f>
        <v>2</v>
      </c>
      <c r="P678" s="36">
        <f>IF(C678="Saliente Nacional",(IFERROR((LIMPIA(K678,1)),0)),0)</f>
        <v>0</v>
      </c>
      <c r="Q678" s="36">
        <f>IF(C678="Saliente Internacional",(IFERROR((LIMPIA(K678,1)),0)),0)</f>
        <v>0</v>
      </c>
      <c r="R678" s="36">
        <f t="shared" si="31"/>
        <v>2</v>
      </c>
      <c r="S678" s="36">
        <f t="shared" si="32"/>
        <v>0</v>
      </c>
    </row>
    <row r="679" spans="1:19" x14ac:dyDescent="0.25">
      <c r="A679" s="101">
        <f>'DETALLE DE CONEXIONES'!P679</f>
        <v>0</v>
      </c>
      <c r="B679" s="36" t="str">
        <f>'DETALLE DE CONEXIONES'!I679</f>
        <v>TRANSFERENCIA</v>
      </c>
      <c r="C679" s="36" t="str">
        <f>'DETALLE DE CONEXIONES'!BB679</f>
        <v>Desvio Nacional</v>
      </c>
      <c r="D679" s="36" t="str">
        <f>'DETALLE DE CONEXIONES'!E679</f>
        <v>999XXX1600</v>
      </c>
      <c r="E679" s="36">
        <f t="shared" si="30"/>
        <v>10</v>
      </c>
      <c r="F679" s="36">
        <f>IFERROR(LIMPIA('DETALLE DE CONEXIONES'!N679,1),0)</f>
        <v>1</v>
      </c>
      <c r="G679" s="36" t="str">
        <f>LEFT('DETALLE DE CONEXIONES'!BE679,3)</f>
        <v>SIU</v>
      </c>
      <c r="H679" s="36" t="str">
        <f>RIGHT('DETALLE DE CONEXIONES'!AK679,2)</f>
        <v/>
      </c>
      <c r="I679" s="36" t="str">
        <f>LEFT('DETALLE DE CONEXIONES'!AK679,3)</f>
        <v/>
      </c>
      <c r="J679" s="36" t="str">
        <f>LEFT('DETALLE DE CONEXIONES'!M679,3)</f>
        <v>0mi</v>
      </c>
      <c r="K679" s="36" t="str">
        <f>IF(LEN('DETALLE DE CONEXIONES'!M679)&lt;12,(RIGHT('DETALLE DE CONEXIONES'!M679,5)),(RIGHT('DETALLE DE CONEXIONES'!M679,6)))</f>
        <v>4seg.</v>
      </c>
      <c r="L679" s="36">
        <f>IF(C679="Saliente Local",(IFERROR((LIMPIA(J679,1)),0)),0)</f>
        <v>0</v>
      </c>
      <c r="M679" s="36">
        <f>IF(C679="Saliente Nacional",(IFERROR((LIMPIA(J679,1)),0)),0)</f>
        <v>0</v>
      </c>
      <c r="N679" s="36">
        <f>IF(C679="Saliente Internacional",(IFERROR((LIMPIA(J679,1)),0)),0)</f>
        <v>0</v>
      </c>
      <c r="O679" s="36">
        <f>IF(C679="Saliente Local",(IFERROR((LIMPIA(K679,1)),0)),0)</f>
        <v>0</v>
      </c>
      <c r="P679" s="36">
        <f>IF(C679="Saliente Nacional",(IFERROR((LIMPIA(K679,1)),0)),0)</f>
        <v>0</v>
      </c>
      <c r="Q679" s="36">
        <f>IF(C679="Saliente Internacional",(IFERROR((LIMPIA(K679,1)),0)),0)</f>
        <v>0</v>
      </c>
      <c r="R679" s="36">
        <f t="shared" si="31"/>
        <v>0</v>
      </c>
      <c r="S679" s="36">
        <f t="shared" si="32"/>
        <v>0</v>
      </c>
    </row>
    <row r="680" spans="1:19" x14ac:dyDescent="0.25">
      <c r="A680" s="101">
        <f>'DETALLE DE CONEXIONES'!P680</f>
        <v>0</v>
      </c>
      <c r="B680" s="36" t="str">
        <f>'DETALLE DE CONEXIONES'!I680</f>
        <v>TRANSFERENCIA</v>
      </c>
      <c r="C680" s="36" t="str">
        <f>'DETALLE DE CONEXIONES'!BB680</f>
        <v>Desvio Nacional</v>
      </c>
      <c r="D680" s="36" t="str">
        <f>'DETALLE DE CONEXIONES'!E680</f>
        <v>999XXX1600</v>
      </c>
      <c r="E680" s="36">
        <f t="shared" si="30"/>
        <v>10</v>
      </c>
      <c r="F680" s="36">
        <f>IFERROR(LIMPIA('DETALLE DE CONEXIONES'!N680,1),0)</f>
        <v>1</v>
      </c>
      <c r="G680" s="36" t="str">
        <f>LEFT('DETALLE DE CONEXIONES'!BE680,3)</f>
        <v>SIU</v>
      </c>
      <c r="H680" s="36" t="str">
        <f>RIGHT('DETALLE DE CONEXIONES'!AK680,2)</f>
        <v/>
      </c>
      <c r="I680" s="36" t="str">
        <f>LEFT('DETALLE DE CONEXIONES'!AK680,3)</f>
        <v/>
      </c>
      <c r="J680" s="36" t="str">
        <f>LEFT('DETALLE DE CONEXIONES'!M680,3)</f>
        <v>0mi</v>
      </c>
      <c r="K680" s="36" t="str">
        <f>IF(LEN('DETALLE DE CONEXIONES'!M680)&lt;12,(RIGHT('DETALLE DE CONEXIONES'!M680,5)),(RIGHT('DETALLE DE CONEXIONES'!M680,6)))</f>
        <v>4seg.</v>
      </c>
      <c r="L680" s="36">
        <f>IF(C680="Saliente Local",(IFERROR((LIMPIA(J680,1)),0)),0)</f>
        <v>0</v>
      </c>
      <c r="M680" s="36">
        <f>IF(C680="Saliente Nacional",(IFERROR((LIMPIA(J680,1)),0)),0)</f>
        <v>0</v>
      </c>
      <c r="N680" s="36">
        <f>IF(C680="Saliente Internacional",(IFERROR((LIMPIA(J680,1)),0)),0)</f>
        <v>0</v>
      </c>
      <c r="O680" s="36">
        <f>IF(C680="Saliente Local",(IFERROR((LIMPIA(K680,1)),0)),0)</f>
        <v>0</v>
      </c>
      <c r="P680" s="36">
        <f>IF(C680="Saliente Nacional",(IFERROR((LIMPIA(K680,1)),0)),0)</f>
        <v>0</v>
      </c>
      <c r="Q680" s="36">
        <f>IF(C680="Saliente Internacional",(IFERROR((LIMPIA(K680,1)),0)),0)</f>
        <v>0</v>
      </c>
      <c r="R680" s="36">
        <f t="shared" si="31"/>
        <v>0</v>
      </c>
      <c r="S680" s="36">
        <f t="shared" si="32"/>
        <v>0</v>
      </c>
    </row>
    <row r="681" spans="1:19" x14ac:dyDescent="0.25">
      <c r="A681" s="101">
        <f>'DETALLE DE CONEXIONES'!P681</f>
        <v>0</v>
      </c>
      <c r="B681" s="36" t="str">
        <f>'DETALLE DE CONEXIONES'!I681</f>
        <v>TRANSFERENCIA</v>
      </c>
      <c r="C681" s="36" t="str">
        <f>'DETALLE DE CONEXIONES'!BB681</f>
        <v>Desvio Nacional</v>
      </c>
      <c r="D681" s="36" t="str">
        <f>'DETALLE DE CONEXIONES'!E681</f>
        <v>999XXX1600</v>
      </c>
      <c r="E681" s="36">
        <f t="shared" si="30"/>
        <v>10</v>
      </c>
      <c r="F681" s="36">
        <f>IFERROR(LIMPIA('DETALLE DE CONEXIONES'!N681,1),0)</f>
        <v>1</v>
      </c>
      <c r="G681" s="36" t="str">
        <f>LEFT('DETALLE DE CONEXIONES'!BE681,3)</f>
        <v>SIU</v>
      </c>
      <c r="H681" s="36" t="str">
        <f>RIGHT('DETALLE DE CONEXIONES'!AK681,2)</f>
        <v/>
      </c>
      <c r="I681" s="36" t="str">
        <f>LEFT('DETALLE DE CONEXIONES'!AK681,3)</f>
        <v/>
      </c>
      <c r="J681" s="36" t="str">
        <f>LEFT('DETALLE DE CONEXIONES'!M681,3)</f>
        <v>0mi</v>
      </c>
      <c r="K681" s="36" t="str">
        <f>IF(LEN('DETALLE DE CONEXIONES'!M681)&lt;12,(RIGHT('DETALLE DE CONEXIONES'!M681,5)),(RIGHT('DETALLE DE CONEXIONES'!M681,6)))</f>
        <v>4seg.</v>
      </c>
      <c r="L681" s="36">
        <f>IF(C681="Saliente Local",(IFERROR((LIMPIA(J681,1)),0)),0)</f>
        <v>0</v>
      </c>
      <c r="M681" s="36">
        <f>IF(C681="Saliente Nacional",(IFERROR((LIMPIA(J681,1)),0)),0)</f>
        <v>0</v>
      </c>
      <c r="N681" s="36">
        <f>IF(C681="Saliente Internacional",(IFERROR((LIMPIA(J681,1)),0)),0)</f>
        <v>0</v>
      </c>
      <c r="O681" s="36">
        <f>IF(C681="Saliente Local",(IFERROR((LIMPIA(K681,1)),0)),0)</f>
        <v>0</v>
      </c>
      <c r="P681" s="36">
        <f>IF(C681="Saliente Nacional",(IFERROR((LIMPIA(K681,1)),0)),0)</f>
        <v>0</v>
      </c>
      <c r="Q681" s="36">
        <f>IF(C681="Saliente Internacional",(IFERROR((LIMPIA(K681,1)),0)),0)</f>
        <v>0</v>
      </c>
      <c r="R681" s="36">
        <f t="shared" si="31"/>
        <v>0</v>
      </c>
      <c r="S681" s="36">
        <f t="shared" si="32"/>
        <v>0</v>
      </c>
    </row>
    <row r="682" spans="1:19" x14ac:dyDescent="0.25">
      <c r="A682" s="101">
        <f>'DETALLE DE CONEXIONES'!P682</f>
        <v>0</v>
      </c>
      <c r="B682" s="36" t="str">
        <f>'DETALLE DE CONEXIONES'!I682</f>
        <v>SALIENTE</v>
      </c>
      <c r="C682" s="36" t="str">
        <f>'DETALLE DE CONEXIONES'!BB682</f>
        <v>Saliente Local</v>
      </c>
      <c r="D682" s="36" t="str">
        <f>'DETALLE DE CONEXIONES'!E682</f>
        <v>999XXX8450</v>
      </c>
      <c r="E682" s="36">
        <f t="shared" si="30"/>
        <v>10</v>
      </c>
      <c r="F682" s="36">
        <f>IFERROR(LIMPIA('DETALLE DE CONEXIONES'!N682,1),0)</f>
        <v>1</v>
      </c>
      <c r="G682" s="36" t="str">
        <f>LEFT('DETALLE DE CONEXIONES'!BE682,3)</f>
        <v>NOF</v>
      </c>
      <c r="H682" s="36" t="str">
        <f>RIGHT('DETALLE DE CONEXIONES'!AK682,2)</f>
        <v/>
      </c>
      <c r="I682" s="36" t="str">
        <f>LEFT('DETALLE DE CONEXIONES'!AK682,3)</f>
        <v/>
      </c>
      <c r="J682" s="36" t="str">
        <f>LEFT('DETALLE DE CONEXIONES'!M682,3)</f>
        <v>0mi</v>
      </c>
      <c r="K682" s="36" t="str">
        <f>IF(LEN('DETALLE DE CONEXIONES'!M682)&lt;12,(RIGHT('DETALLE DE CONEXIONES'!M682,5)),(RIGHT('DETALLE DE CONEXIONES'!M682,6)))</f>
        <v>54seg.</v>
      </c>
      <c r="L682" s="36">
        <f>IF(C682="Saliente Local",(IFERROR((LIMPIA(J682,1)),0)),0)</f>
        <v>0</v>
      </c>
      <c r="M682" s="36">
        <f>IF(C682="Saliente Nacional",(IFERROR((LIMPIA(J682,1)),0)),0)</f>
        <v>0</v>
      </c>
      <c r="N682" s="36">
        <f>IF(C682="Saliente Internacional",(IFERROR((LIMPIA(J682,1)),0)),0)</f>
        <v>0</v>
      </c>
      <c r="O682" s="36">
        <f>IF(C682="Saliente Local",(IFERROR((LIMPIA(K682,1)),0)),0)</f>
        <v>54</v>
      </c>
      <c r="P682" s="36">
        <f>IF(C682="Saliente Nacional",(IFERROR((LIMPIA(K682,1)),0)),0)</f>
        <v>0</v>
      </c>
      <c r="Q682" s="36">
        <f>IF(C682="Saliente Internacional",(IFERROR((LIMPIA(K682,1)),0)),0)</f>
        <v>0</v>
      </c>
      <c r="R682" s="36">
        <f t="shared" si="31"/>
        <v>1</v>
      </c>
      <c r="S682" s="36">
        <f t="shared" si="32"/>
        <v>0</v>
      </c>
    </row>
    <row r="683" spans="1:19" x14ac:dyDescent="0.25">
      <c r="A683" s="101">
        <f>'DETALLE DE CONEXIONES'!P683</f>
        <v>0</v>
      </c>
      <c r="B683" s="36" t="str">
        <f>'DETALLE DE CONEXIONES'!I683</f>
        <v>GPRS</v>
      </c>
      <c r="C683" s="36" t="str">
        <f>'DETALLE DE CONEXIONES'!BB683</f>
        <v>RS</v>
      </c>
      <c r="D683" s="36" t="str">
        <f>'DETALLE DE CONEXIONES'!E683</f>
        <v>internet.itelcel.coXXXGLTE</v>
      </c>
      <c r="E683" s="36">
        <f t="shared" si="30"/>
        <v>26</v>
      </c>
      <c r="F683" s="36">
        <f>IFERROR(LIMPIA('DETALLE DE CONEXIONES'!N683,1),0)</f>
        <v>0</v>
      </c>
      <c r="G683" s="36" t="str">
        <f>LEFT('DETALLE DE CONEXIONES'!BE683,3)</f>
        <v/>
      </c>
      <c r="H683" s="36" t="str">
        <f>RIGHT('DETALLE DE CONEXIONES'!AK683,2)</f>
        <v>-1</v>
      </c>
      <c r="I683" s="36" t="str">
        <f>LEFT('DETALLE DE CONEXIONES'!AK683,3)</f>
        <v>RS;</v>
      </c>
      <c r="J683" s="36" t="str">
        <f>LEFT('DETALLE DE CONEXIONES'!M683,3)</f>
        <v>0mi</v>
      </c>
      <c r="K683" s="36" t="str">
        <f>IF(LEN('DETALLE DE CONEXIONES'!M683)&lt;12,(RIGHT('DETALLE DE CONEXIONES'!M683,5)),(RIGHT('DETALLE DE CONEXIONES'!M683,6)))</f>
        <v xml:space="preserve">min. </v>
      </c>
      <c r="L683" s="36">
        <f>IF(C683="Saliente Local",(IFERROR((LIMPIA(J683,1)),0)),0)</f>
        <v>0</v>
      </c>
      <c r="M683" s="36">
        <f>IF(C683="Saliente Nacional",(IFERROR((LIMPIA(J683,1)),0)),0)</f>
        <v>0</v>
      </c>
      <c r="N683" s="36">
        <f>IF(C683="Saliente Internacional",(IFERROR((LIMPIA(J683,1)),0)),0)</f>
        <v>0</v>
      </c>
      <c r="O683" s="36">
        <f>IF(C683="Saliente Local",(IFERROR((LIMPIA(K683,1)),0)),0)</f>
        <v>0</v>
      </c>
      <c r="P683" s="36">
        <f>IF(C683="Saliente Nacional",(IFERROR((LIMPIA(K683,1)),0)),0)</f>
        <v>0</v>
      </c>
      <c r="Q683" s="36">
        <f>IF(C683="Saliente Internacional",(IFERROR((LIMPIA(K683,1)),0)),0)</f>
        <v>0</v>
      </c>
      <c r="R683" s="36">
        <f t="shared" si="31"/>
        <v>0</v>
      </c>
      <c r="S683" s="36">
        <f t="shared" si="32"/>
        <v>0</v>
      </c>
    </row>
    <row r="684" spans="1:19" x14ac:dyDescent="0.25">
      <c r="A684" s="101">
        <f>'DETALLE DE CONEXIONES'!P684</f>
        <v>0</v>
      </c>
      <c r="B684" s="36" t="str">
        <f>'DETALLE DE CONEXIONES'!I684</f>
        <v>SALIENTE</v>
      </c>
      <c r="C684" s="36" t="str">
        <f>'DETALLE DE CONEXIONES'!BB684</f>
        <v>Saliente Local</v>
      </c>
      <c r="D684" s="36" t="str">
        <f>'DETALLE DE CONEXIONES'!E684</f>
        <v>999XXX0328</v>
      </c>
      <c r="E684" s="36">
        <f t="shared" si="30"/>
        <v>10</v>
      </c>
      <c r="F684" s="36">
        <f>IFERROR(LIMPIA('DETALLE DE CONEXIONES'!N684,1),0)</f>
        <v>1</v>
      </c>
      <c r="G684" s="36" t="str">
        <f>LEFT('DETALLE DE CONEXIONES'!BE684,3)</f>
        <v>NOF</v>
      </c>
      <c r="H684" s="36" t="str">
        <f>RIGHT('DETALLE DE CONEXIONES'!AK684,2)</f>
        <v/>
      </c>
      <c r="I684" s="36" t="str">
        <f>LEFT('DETALLE DE CONEXIONES'!AK684,3)</f>
        <v/>
      </c>
      <c r="J684" s="36" t="str">
        <f>LEFT('DETALLE DE CONEXIONES'!M684,3)</f>
        <v>0mi</v>
      </c>
      <c r="K684" s="36" t="str">
        <f>IF(LEN('DETALLE DE CONEXIONES'!M684)&lt;12,(RIGHT('DETALLE DE CONEXIONES'!M684,5)),(RIGHT('DETALLE DE CONEXIONES'!M684,6)))</f>
        <v>58seg.</v>
      </c>
      <c r="L684" s="36">
        <f>IF(C684="Saliente Local",(IFERROR((LIMPIA(J684,1)),0)),0)</f>
        <v>0</v>
      </c>
      <c r="M684" s="36">
        <f>IF(C684="Saliente Nacional",(IFERROR((LIMPIA(J684,1)),0)),0)</f>
        <v>0</v>
      </c>
      <c r="N684" s="36">
        <f>IF(C684="Saliente Internacional",(IFERROR((LIMPIA(J684,1)),0)),0)</f>
        <v>0</v>
      </c>
      <c r="O684" s="36">
        <f>IF(C684="Saliente Local",(IFERROR((LIMPIA(K684,1)),0)),0)</f>
        <v>58</v>
      </c>
      <c r="P684" s="36">
        <f>IF(C684="Saliente Nacional",(IFERROR((LIMPIA(K684,1)),0)),0)</f>
        <v>0</v>
      </c>
      <c r="Q684" s="36">
        <f>IF(C684="Saliente Internacional",(IFERROR((LIMPIA(K684,1)),0)),0)</f>
        <v>0</v>
      </c>
      <c r="R684" s="36">
        <f t="shared" si="31"/>
        <v>1</v>
      </c>
      <c r="S684" s="36">
        <f t="shared" si="32"/>
        <v>0</v>
      </c>
    </row>
    <row r="685" spans="1:19" x14ac:dyDescent="0.25">
      <c r="A685" s="101">
        <f>'DETALLE DE CONEXIONES'!P685</f>
        <v>0</v>
      </c>
      <c r="B685" s="36" t="str">
        <f>'DETALLE DE CONEXIONES'!I685</f>
        <v>TRANSFERENCIA</v>
      </c>
      <c r="C685" s="36" t="str">
        <f>'DETALLE DE CONEXIONES'!BB685</f>
        <v>Desvio Nacional</v>
      </c>
      <c r="D685" s="36" t="str">
        <f>'DETALLE DE CONEXIONES'!E685</f>
        <v>999XXX1600</v>
      </c>
      <c r="E685" s="36">
        <f t="shared" si="30"/>
        <v>10</v>
      </c>
      <c r="F685" s="36">
        <f>IFERROR(LIMPIA('DETALLE DE CONEXIONES'!N685,1),0)</f>
        <v>1</v>
      </c>
      <c r="G685" s="36" t="str">
        <f>LEFT('DETALLE DE CONEXIONES'!BE685,3)</f>
        <v>SIU</v>
      </c>
      <c r="H685" s="36" t="str">
        <f>RIGHT('DETALLE DE CONEXIONES'!AK685,2)</f>
        <v/>
      </c>
      <c r="I685" s="36" t="str">
        <f>LEFT('DETALLE DE CONEXIONES'!AK685,3)</f>
        <v/>
      </c>
      <c r="J685" s="36" t="str">
        <f>LEFT('DETALLE DE CONEXIONES'!M685,3)</f>
        <v>0mi</v>
      </c>
      <c r="K685" s="36" t="str">
        <f>IF(LEN('DETALLE DE CONEXIONES'!M685)&lt;12,(RIGHT('DETALLE DE CONEXIONES'!M685,5)),(RIGHT('DETALLE DE CONEXIONES'!M685,6)))</f>
        <v>4seg.</v>
      </c>
      <c r="L685" s="36">
        <f>IF(C685="Saliente Local",(IFERROR((LIMPIA(J685,1)),0)),0)</f>
        <v>0</v>
      </c>
      <c r="M685" s="36">
        <f>IF(C685="Saliente Nacional",(IFERROR((LIMPIA(J685,1)),0)),0)</f>
        <v>0</v>
      </c>
      <c r="N685" s="36">
        <f>IF(C685="Saliente Internacional",(IFERROR((LIMPIA(J685,1)),0)),0)</f>
        <v>0</v>
      </c>
      <c r="O685" s="36">
        <f>IF(C685="Saliente Local",(IFERROR((LIMPIA(K685,1)),0)),0)</f>
        <v>0</v>
      </c>
      <c r="P685" s="36">
        <f>IF(C685="Saliente Nacional",(IFERROR((LIMPIA(K685,1)),0)),0)</f>
        <v>0</v>
      </c>
      <c r="Q685" s="36">
        <f>IF(C685="Saliente Internacional",(IFERROR((LIMPIA(K685,1)),0)),0)</f>
        <v>0</v>
      </c>
      <c r="R685" s="36">
        <f t="shared" si="31"/>
        <v>0</v>
      </c>
      <c r="S685" s="36">
        <f t="shared" si="32"/>
        <v>0</v>
      </c>
    </row>
    <row r="686" spans="1:19" x14ac:dyDescent="0.25">
      <c r="A686" s="101">
        <f>'DETALLE DE CONEXIONES'!P686</f>
        <v>0</v>
      </c>
      <c r="B686" s="36" t="str">
        <f>'DETALLE DE CONEXIONES'!I686</f>
        <v>TRANSFERENCIA</v>
      </c>
      <c r="C686" s="36" t="str">
        <f>'DETALLE DE CONEXIONES'!BB686</f>
        <v>Desvio Nacional</v>
      </c>
      <c r="D686" s="36" t="str">
        <f>'DETALLE DE CONEXIONES'!E686</f>
        <v>999XXX1600</v>
      </c>
      <c r="E686" s="36">
        <f t="shared" si="30"/>
        <v>10</v>
      </c>
      <c r="F686" s="36">
        <f>IFERROR(LIMPIA('DETALLE DE CONEXIONES'!N686,1),0)</f>
        <v>1</v>
      </c>
      <c r="G686" s="36" t="str">
        <f>LEFT('DETALLE DE CONEXIONES'!BE686,3)</f>
        <v>SIU</v>
      </c>
      <c r="H686" s="36" t="str">
        <f>RIGHT('DETALLE DE CONEXIONES'!AK686,2)</f>
        <v/>
      </c>
      <c r="I686" s="36" t="str">
        <f>LEFT('DETALLE DE CONEXIONES'!AK686,3)</f>
        <v/>
      </c>
      <c r="J686" s="36" t="str">
        <f>LEFT('DETALLE DE CONEXIONES'!M686,3)</f>
        <v>0mi</v>
      </c>
      <c r="K686" s="36" t="str">
        <f>IF(LEN('DETALLE DE CONEXIONES'!M686)&lt;12,(RIGHT('DETALLE DE CONEXIONES'!M686,5)),(RIGHT('DETALLE DE CONEXIONES'!M686,6)))</f>
        <v>5seg.</v>
      </c>
      <c r="L686" s="36">
        <f>IF(C686="Saliente Local",(IFERROR((LIMPIA(J686,1)),0)),0)</f>
        <v>0</v>
      </c>
      <c r="M686" s="36">
        <f>IF(C686="Saliente Nacional",(IFERROR((LIMPIA(J686,1)),0)),0)</f>
        <v>0</v>
      </c>
      <c r="N686" s="36">
        <f>IF(C686="Saliente Internacional",(IFERROR((LIMPIA(J686,1)),0)),0)</f>
        <v>0</v>
      </c>
      <c r="O686" s="36">
        <f>IF(C686="Saliente Local",(IFERROR((LIMPIA(K686,1)),0)),0)</f>
        <v>0</v>
      </c>
      <c r="P686" s="36">
        <f>IF(C686="Saliente Nacional",(IFERROR((LIMPIA(K686,1)),0)),0)</f>
        <v>0</v>
      </c>
      <c r="Q686" s="36">
        <f>IF(C686="Saliente Internacional",(IFERROR((LIMPIA(K686,1)),0)),0)</f>
        <v>0</v>
      </c>
      <c r="R686" s="36">
        <f t="shared" si="31"/>
        <v>0</v>
      </c>
      <c r="S686" s="36">
        <f t="shared" si="32"/>
        <v>0</v>
      </c>
    </row>
    <row r="687" spans="1:19" x14ac:dyDescent="0.25">
      <c r="A687" s="101">
        <f>'DETALLE DE CONEXIONES'!P687</f>
        <v>0</v>
      </c>
      <c r="B687" s="36" t="str">
        <f>'DETALLE DE CONEXIONES'!I687</f>
        <v>GPRS</v>
      </c>
      <c r="C687" s="36" t="str">
        <f>'DETALLE DE CONEXIONES'!BB687</f>
        <v>MENSAJERO</v>
      </c>
      <c r="D687" s="36" t="str">
        <f>'DETALLE DE CONEXIONES'!E687</f>
        <v>internet.itelcelXXXm-3G</v>
      </c>
      <c r="E687" s="36">
        <f t="shared" si="30"/>
        <v>23</v>
      </c>
      <c r="F687" s="36">
        <f>IFERROR(LIMPIA('DETALLE DE CONEXIONES'!N687,1),0)</f>
        <v>0</v>
      </c>
      <c r="G687" s="36" t="str">
        <f>LEFT('DETALLE DE CONEXIONES'!BE687,3)</f>
        <v/>
      </c>
      <c r="H687" s="36" t="str">
        <f>RIGHT('DETALLE DE CONEXIONES'!AK687,2)</f>
        <v>-1</v>
      </c>
      <c r="I687" s="36" t="str">
        <f>LEFT('DETALLE DE CONEXIONES'!AK687,3)</f>
        <v>MEN</v>
      </c>
      <c r="J687" s="36" t="str">
        <f>LEFT('DETALLE DE CONEXIONES'!M687,3)</f>
        <v>0mi</v>
      </c>
      <c r="K687" s="36" t="str">
        <f>IF(LEN('DETALLE DE CONEXIONES'!M687)&lt;12,(RIGHT('DETALLE DE CONEXIONES'!M687,5)),(RIGHT('DETALLE DE CONEXIONES'!M687,6)))</f>
        <v xml:space="preserve">min. </v>
      </c>
      <c r="L687" s="36">
        <f>IF(C687="Saliente Local",(IFERROR((LIMPIA(J687,1)),0)),0)</f>
        <v>0</v>
      </c>
      <c r="M687" s="36">
        <f>IF(C687="Saliente Nacional",(IFERROR((LIMPIA(J687,1)),0)),0)</f>
        <v>0</v>
      </c>
      <c r="N687" s="36">
        <f>IF(C687="Saliente Internacional",(IFERROR((LIMPIA(J687,1)),0)),0)</f>
        <v>0</v>
      </c>
      <c r="O687" s="36">
        <f>IF(C687="Saliente Local",(IFERROR((LIMPIA(K687,1)),0)),0)</f>
        <v>0</v>
      </c>
      <c r="P687" s="36">
        <f>IF(C687="Saliente Nacional",(IFERROR((LIMPIA(K687,1)),0)),0)</f>
        <v>0</v>
      </c>
      <c r="Q687" s="36">
        <f>IF(C687="Saliente Internacional",(IFERROR((LIMPIA(K687,1)),0)),0)</f>
        <v>0</v>
      </c>
      <c r="R687" s="36">
        <f t="shared" si="31"/>
        <v>0</v>
      </c>
      <c r="S687" s="36">
        <f t="shared" si="32"/>
        <v>0</v>
      </c>
    </row>
    <row r="688" spans="1:19" x14ac:dyDescent="0.25">
      <c r="A688" s="101">
        <f>'DETALLE DE CONEXIONES'!P688</f>
        <v>0</v>
      </c>
      <c r="B688" s="36" t="str">
        <f>'DETALLE DE CONEXIONES'!I688</f>
        <v>SALIENTE</v>
      </c>
      <c r="C688" s="36" t="str">
        <f>'DETALLE DE CONEXIONES'!BB688</f>
        <v>Saliente Local</v>
      </c>
      <c r="D688" s="36" t="str">
        <f>'DETALLE DE CONEXIONES'!E688</f>
        <v>999XXX0328</v>
      </c>
      <c r="E688" s="36">
        <f t="shared" si="30"/>
        <v>10</v>
      </c>
      <c r="F688" s="36">
        <f>IFERROR(LIMPIA('DETALLE DE CONEXIONES'!N688,1),0)</f>
        <v>1</v>
      </c>
      <c r="G688" s="36" t="str">
        <f>LEFT('DETALLE DE CONEXIONES'!BE688,3)</f>
        <v>NOF</v>
      </c>
      <c r="H688" s="36" t="str">
        <f>RIGHT('DETALLE DE CONEXIONES'!AK688,2)</f>
        <v/>
      </c>
      <c r="I688" s="36" t="str">
        <f>LEFT('DETALLE DE CONEXIONES'!AK688,3)</f>
        <v/>
      </c>
      <c r="J688" s="36" t="str">
        <f>LEFT('DETALLE DE CONEXIONES'!M688,3)</f>
        <v>0mi</v>
      </c>
      <c r="K688" s="36" t="str">
        <f>IF(LEN('DETALLE DE CONEXIONES'!M688)&lt;12,(RIGHT('DETALLE DE CONEXIONES'!M688,5)),(RIGHT('DETALLE DE CONEXIONES'!M688,6)))</f>
        <v>23seg.</v>
      </c>
      <c r="L688" s="36">
        <f>IF(C688="Saliente Local",(IFERROR((LIMPIA(J688,1)),0)),0)</f>
        <v>0</v>
      </c>
      <c r="M688" s="36">
        <f>IF(C688="Saliente Nacional",(IFERROR((LIMPIA(J688,1)),0)),0)</f>
        <v>0</v>
      </c>
      <c r="N688" s="36">
        <f>IF(C688="Saliente Internacional",(IFERROR((LIMPIA(J688,1)),0)),0)</f>
        <v>0</v>
      </c>
      <c r="O688" s="36">
        <f>IF(C688="Saliente Local",(IFERROR((LIMPIA(K688,1)),0)),0)</f>
        <v>23</v>
      </c>
      <c r="P688" s="36">
        <f>IF(C688="Saliente Nacional",(IFERROR((LIMPIA(K688,1)),0)),0)</f>
        <v>0</v>
      </c>
      <c r="Q688" s="36">
        <f>IF(C688="Saliente Internacional",(IFERROR((LIMPIA(K688,1)),0)),0)</f>
        <v>0</v>
      </c>
      <c r="R688" s="36">
        <f t="shared" si="31"/>
        <v>1</v>
      </c>
      <c r="S688" s="36">
        <f t="shared" si="32"/>
        <v>0</v>
      </c>
    </row>
    <row r="689" spans="1:19" x14ac:dyDescent="0.25">
      <c r="A689" s="101">
        <f>'DETALLE DE CONEXIONES'!P689</f>
        <v>0</v>
      </c>
      <c r="B689" s="36" t="str">
        <f>'DETALLE DE CONEXIONES'!I689</f>
        <v>SALIENTE</v>
      </c>
      <c r="C689" s="36" t="str">
        <f>'DETALLE DE CONEXIONES'!BB689</f>
        <v>Saliente Local</v>
      </c>
      <c r="D689" s="36" t="str">
        <f>'DETALLE DE CONEXIONES'!E689</f>
        <v>999XXX0328</v>
      </c>
      <c r="E689" s="36">
        <f t="shared" si="30"/>
        <v>10</v>
      </c>
      <c r="F689" s="36">
        <f>IFERROR(LIMPIA('DETALLE DE CONEXIONES'!N689,1),0)</f>
        <v>2</v>
      </c>
      <c r="G689" s="36" t="str">
        <f>LEFT('DETALLE DE CONEXIONES'!BE689,3)</f>
        <v>NOF</v>
      </c>
      <c r="H689" s="36" t="str">
        <f>RIGHT('DETALLE DE CONEXIONES'!AK689,2)</f>
        <v/>
      </c>
      <c r="I689" s="36" t="str">
        <f>LEFT('DETALLE DE CONEXIONES'!AK689,3)</f>
        <v/>
      </c>
      <c r="J689" s="36" t="str">
        <f>LEFT('DETALLE DE CONEXIONES'!M689,3)</f>
        <v>1mi</v>
      </c>
      <c r="K689" s="36" t="str">
        <f>IF(LEN('DETALLE DE CONEXIONES'!M689)&lt;12,(RIGHT('DETALLE DE CONEXIONES'!M689,5)),(RIGHT('DETALLE DE CONEXIONES'!M689,6)))</f>
        <v>46seg.</v>
      </c>
      <c r="L689" s="36">
        <f>IF(C689="Saliente Local",(IFERROR((LIMPIA(J689,1)),0)),0)</f>
        <v>1</v>
      </c>
      <c r="M689" s="36">
        <f>IF(C689="Saliente Nacional",(IFERROR((LIMPIA(J689,1)),0)),0)</f>
        <v>0</v>
      </c>
      <c r="N689" s="36">
        <f>IF(C689="Saliente Internacional",(IFERROR((LIMPIA(J689,1)),0)),0)</f>
        <v>0</v>
      </c>
      <c r="O689" s="36">
        <f>IF(C689="Saliente Local",(IFERROR((LIMPIA(K689,1)),0)),0)</f>
        <v>46</v>
      </c>
      <c r="P689" s="36">
        <f>IF(C689="Saliente Nacional",(IFERROR((LIMPIA(K689,1)),0)),0)</f>
        <v>0</v>
      </c>
      <c r="Q689" s="36">
        <f>IF(C689="Saliente Internacional",(IFERROR((LIMPIA(K689,1)),0)),0)</f>
        <v>0</v>
      </c>
      <c r="R689" s="36">
        <f t="shared" si="31"/>
        <v>2</v>
      </c>
      <c r="S689" s="36">
        <f t="shared" si="32"/>
        <v>0</v>
      </c>
    </row>
    <row r="690" spans="1:19" x14ac:dyDescent="0.25">
      <c r="A690" s="101">
        <f>'DETALLE DE CONEXIONES'!P690</f>
        <v>0</v>
      </c>
      <c r="B690" s="36" t="str">
        <f>'DETALLE DE CONEXIONES'!I690</f>
        <v>GPRS</v>
      </c>
      <c r="C690" s="36" t="str">
        <f>'DETALLE DE CONEXIONES'!BB690</f>
        <v>RS</v>
      </c>
      <c r="D690" s="36" t="str">
        <f>'DETALLE DE CONEXIONES'!E690</f>
        <v>internet.itelcelXXXm-3G</v>
      </c>
      <c r="E690" s="36">
        <f t="shared" si="30"/>
        <v>23</v>
      </c>
      <c r="F690" s="36">
        <f>IFERROR(LIMPIA('DETALLE DE CONEXIONES'!N690,1),0)</f>
        <v>0</v>
      </c>
      <c r="G690" s="36" t="str">
        <f>LEFT('DETALLE DE CONEXIONES'!BE690,3)</f>
        <v/>
      </c>
      <c r="H690" s="36" t="str">
        <f>RIGHT('DETALLE DE CONEXIONES'!AK690,2)</f>
        <v>-1</v>
      </c>
      <c r="I690" s="36" t="str">
        <f>LEFT('DETALLE DE CONEXIONES'!AK690,3)</f>
        <v>RS;</v>
      </c>
      <c r="J690" s="36" t="str">
        <f>LEFT('DETALLE DE CONEXIONES'!M690,3)</f>
        <v>0mi</v>
      </c>
      <c r="K690" s="36" t="str">
        <f>IF(LEN('DETALLE DE CONEXIONES'!M690)&lt;12,(RIGHT('DETALLE DE CONEXIONES'!M690,5)),(RIGHT('DETALLE DE CONEXIONES'!M690,6)))</f>
        <v xml:space="preserve">min. </v>
      </c>
      <c r="L690" s="36">
        <f>IF(C690="Saliente Local",(IFERROR((LIMPIA(J690,1)),0)),0)</f>
        <v>0</v>
      </c>
      <c r="M690" s="36">
        <f>IF(C690="Saliente Nacional",(IFERROR((LIMPIA(J690,1)),0)),0)</f>
        <v>0</v>
      </c>
      <c r="N690" s="36">
        <f>IF(C690="Saliente Internacional",(IFERROR((LIMPIA(J690,1)),0)),0)</f>
        <v>0</v>
      </c>
      <c r="O690" s="36">
        <f>IF(C690="Saliente Local",(IFERROR((LIMPIA(K690,1)),0)),0)</f>
        <v>0</v>
      </c>
      <c r="P690" s="36">
        <f>IF(C690="Saliente Nacional",(IFERROR((LIMPIA(K690,1)),0)),0)</f>
        <v>0</v>
      </c>
      <c r="Q690" s="36">
        <f>IF(C690="Saliente Internacional",(IFERROR((LIMPIA(K690,1)),0)),0)</f>
        <v>0</v>
      </c>
      <c r="R690" s="36">
        <f t="shared" si="31"/>
        <v>0</v>
      </c>
      <c r="S690" s="36">
        <f t="shared" si="32"/>
        <v>0</v>
      </c>
    </row>
    <row r="691" spans="1:19" x14ac:dyDescent="0.25">
      <c r="A691" s="101">
        <f>'DETALLE DE CONEXIONES'!P691</f>
        <v>0</v>
      </c>
      <c r="B691" s="36" t="str">
        <f>'DETALLE DE CONEXIONES'!I691</f>
        <v>SALIENTE</v>
      </c>
      <c r="C691" s="36" t="str">
        <f>'DETALLE DE CONEXIONES'!BB691</f>
        <v>Saliente Local</v>
      </c>
      <c r="D691" s="36" t="str">
        <f>'DETALLE DE CONEXIONES'!E691</f>
        <v>999XXX0328</v>
      </c>
      <c r="E691" s="36">
        <f t="shared" si="30"/>
        <v>10</v>
      </c>
      <c r="F691" s="36">
        <f>IFERROR(LIMPIA('DETALLE DE CONEXIONES'!N691,1),0)</f>
        <v>1</v>
      </c>
      <c r="G691" s="36" t="str">
        <f>LEFT('DETALLE DE CONEXIONES'!BE691,3)</f>
        <v>NOF</v>
      </c>
      <c r="H691" s="36" t="str">
        <f>RIGHT('DETALLE DE CONEXIONES'!AK691,2)</f>
        <v/>
      </c>
      <c r="I691" s="36" t="str">
        <f>LEFT('DETALLE DE CONEXIONES'!AK691,3)</f>
        <v/>
      </c>
      <c r="J691" s="36" t="str">
        <f>LEFT('DETALLE DE CONEXIONES'!M691,3)</f>
        <v>0mi</v>
      </c>
      <c r="K691" s="36" t="str">
        <f>IF(LEN('DETALLE DE CONEXIONES'!M691)&lt;12,(RIGHT('DETALLE DE CONEXIONES'!M691,5)),(RIGHT('DETALLE DE CONEXIONES'!M691,6)))</f>
        <v>55seg.</v>
      </c>
      <c r="L691" s="36">
        <f>IF(C691="Saliente Local",(IFERROR((LIMPIA(J691,1)),0)),0)</f>
        <v>0</v>
      </c>
      <c r="M691" s="36">
        <f>IF(C691="Saliente Nacional",(IFERROR((LIMPIA(J691,1)),0)),0)</f>
        <v>0</v>
      </c>
      <c r="N691" s="36">
        <f>IF(C691="Saliente Internacional",(IFERROR((LIMPIA(J691,1)),0)),0)</f>
        <v>0</v>
      </c>
      <c r="O691" s="36">
        <f>IF(C691="Saliente Local",(IFERROR((LIMPIA(K691,1)),0)),0)</f>
        <v>55</v>
      </c>
      <c r="P691" s="36">
        <f>IF(C691="Saliente Nacional",(IFERROR((LIMPIA(K691,1)),0)),0)</f>
        <v>0</v>
      </c>
      <c r="Q691" s="36">
        <f>IF(C691="Saliente Internacional",(IFERROR((LIMPIA(K691,1)),0)),0)</f>
        <v>0</v>
      </c>
      <c r="R691" s="36">
        <f t="shared" si="31"/>
        <v>1</v>
      </c>
      <c r="S691" s="36">
        <f t="shared" si="32"/>
        <v>0</v>
      </c>
    </row>
    <row r="692" spans="1:19" x14ac:dyDescent="0.25">
      <c r="A692" s="101">
        <f>'DETALLE DE CONEXIONES'!P692</f>
        <v>0</v>
      </c>
      <c r="B692" s="36" t="str">
        <f>'DETALLE DE CONEXIONES'!I692</f>
        <v>MENS.SALIENTE</v>
      </c>
      <c r="C692" s="36" t="str">
        <f>'DETALLE DE CONEXIONES'!BB692</f>
        <v>SMS Enviado</v>
      </c>
      <c r="D692" s="36" t="str">
        <f>'DETALLE DE CONEXIONES'!E692</f>
        <v>999XXX4553</v>
      </c>
      <c r="E692" s="36">
        <f t="shared" si="30"/>
        <v>10</v>
      </c>
      <c r="F692" s="36">
        <f>IFERROR(LIMPIA('DETALLE DE CONEXIONES'!N692,1),0)</f>
        <v>0</v>
      </c>
      <c r="G692" s="36" t="str">
        <f>LEFT('DETALLE DE CONEXIONES'!BE692,3)</f>
        <v>0</v>
      </c>
      <c r="H692" s="36" t="str">
        <f>RIGHT('DETALLE DE CONEXIONES'!AK692,2)</f>
        <v/>
      </c>
      <c r="I692" s="36" t="str">
        <f>LEFT('DETALLE DE CONEXIONES'!AK692,3)</f>
        <v/>
      </c>
      <c r="J692" s="36" t="str">
        <f>LEFT('DETALLE DE CONEXIONES'!M692,3)</f>
        <v>0mi</v>
      </c>
      <c r="K692" s="36" t="str">
        <f>IF(LEN('DETALLE DE CONEXIONES'!M692)&lt;12,(RIGHT('DETALLE DE CONEXIONES'!M692,5)),(RIGHT('DETALLE DE CONEXIONES'!M692,6)))</f>
        <v xml:space="preserve">min. </v>
      </c>
      <c r="L692" s="36">
        <f>IF(C692="Saliente Local",(IFERROR((LIMPIA(J692,1)),0)),0)</f>
        <v>0</v>
      </c>
      <c r="M692" s="36">
        <f>IF(C692="Saliente Nacional",(IFERROR((LIMPIA(J692,1)),0)),0)</f>
        <v>0</v>
      </c>
      <c r="N692" s="36">
        <f>IF(C692="Saliente Internacional",(IFERROR((LIMPIA(J692,1)),0)),0)</f>
        <v>0</v>
      </c>
      <c r="O692" s="36">
        <f>IF(C692="Saliente Local",(IFERROR((LIMPIA(K692,1)),0)),0)</f>
        <v>0</v>
      </c>
      <c r="P692" s="36">
        <f>IF(C692="Saliente Nacional",(IFERROR((LIMPIA(K692,1)),0)),0)</f>
        <v>0</v>
      </c>
      <c r="Q692" s="36">
        <f>IF(C692="Saliente Internacional",(IFERROR((LIMPIA(K692,1)),0)),0)</f>
        <v>0</v>
      </c>
      <c r="R692" s="36">
        <f t="shared" si="31"/>
        <v>0</v>
      </c>
      <c r="S692" s="36">
        <f t="shared" si="32"/>
        <v>0</v>
      </c>
    </row>
    <row r="693" spans="1:19" x14ac:dyDescent="0.25">
      <c r="A693" s="101">
        <f>'DETALLE DE CONEXIONES'!P693</f>
        <v>0</v>
      </c>
      <c r="B693" s="36" t="str">
        <f>'DETALLE DE CONEXIONES'!I693</f>
        <v>MENS.SALIENTE</v>
      </c>
      <c r="C693" s="36" t="str">
        <f>'DETALLE DE CONEXIONES'!BB693</f>
        <v>SMS Enviado</v>
      </c>
      <c r="D693" s="36" t="str">
        <f>'DETALLE DE CONEXIONES'!E693</f>
        <v>999XXX1227</v>
      </c>
      <c r="E693" s="36">
        <f t="shared" si="30"/>
        <v>10</v>
      </c>
      <c r="F693" s="36">
        <f>IFERROR(LIMPIA('DETALLE DE CONEXIONES'!N693,1),0)</f>
        <v>0</v>
      </c>
      <c r="G693" s="36" t="str">
        <f>LEFT('DETALLE DE CONEXIONES'!BE693,3)</f>
        <v>0</v>
      </c>
      <c r="H693" s="36" t="str">
        <f>RIGHT('DETALLE DE CONEXIONES'!AK693,2)</f>
        <v/>
      </c>
      <c r="I693" s="36" t="str">
        <f>LEFT('DETALLE DE CONEXIONES'!AK693,3)</f>
        <v/>
      </c>
      <c r="J693" s="36" t="str">
        <f>LEFT('DETALLE DE CONEXIONES'!M693,3)</f>
        <v>0mi</v>
      </c>
      <c r="K693" s="36" t="str">
        <f>IF(LEN('DETALLE DE CONEXIONES'!M693)&lt;12,(RIGHT('DETALLE DE CONEXIONES'!M693,5)),(RIGHT('DETALLE DE CONEXIONES'!M693,6)))</f>
        <v xml:space="preserve">min. </v>
      </c>
      <c r="L693" s="36">
        <f>IF(C693="Saliente Local",(IFERROR((LIMPIA(J693,1)),0)),0)</f>
        <v>0</v>
      </c>
      <c r="M693" s="36">
        <f>IF(C693="Saliente Nacional",(IFERROR((LIMPIA(J693,1)),0)),0)</f>
        <v>0</v>
      </c>
      <c r="N693" s="36">
        <f>IF(C693="Saliente Internacional",(IFERROR((LIMPIA(J693,1)),0)),0)</f>
        <v>0</v>
      </c>
      <c r="O693" s="36">
        <f>IF(C693="Saliente Local",(IFERROR((LIMPIA(K693,1)),0)),0)</f>
        <v>0</v>
      </c>
      <c r="P693" s="36">
        <f>IF(C693="Saliente Nacional",(IFERROR((LIMPIA(K693,1)),0)),0)</f>
        <v>0</v>
      </c>
      <c r="Q693" s="36">
        <f>IF(C693="Saliente Internacional",(IFERROR((LIMPIA(K693,1)),0)),0)</f>
        <v>0</v>
      </c>
      <c r="R693" s="36">
        <f t="shared" si="31"/>
        <v>0</v>
      </c>
      <c r="S693" s="36">
        <f t="shared" si="32"/>
        <v>0</v>
      </c>
    </row>
    <row r="694" spans="1:19" x14ac:dyDescent="0.25">
      <c r="A694" s="101">
        <f>'DETALLE DE CONEXIONES'!P694</f>
        <v>0</v>
      </c>
      <c r="B694" s="36" t="str">
        <f>'DETALLE DE CONEXIONES'!I694</f>
        <v>MENS.SALIENTE</v>
      </c>
      <c r="C694" s="36" t="str">
        <f>'DETALLE DE CONEXIONES'!BB694</f>
        <v>SMS Enviado</v>
      </c>
      <c r="D694" s="36" t="str">
        <f>'DETALLE DE CONEXIONES'!E694</f>
        <v>999XXX1227</v>
      </c>
      <c r="E694" s="36">
        <f t="shared" si="30"/>
        <v>10</v>
      </c>
      <c r="F694" s="36">
        <f>IFERROR(LIMPIA('DETALLE DE CONEXIONES'!N694,1),0)</f>
        <v>0</v>
      </c>
      <c r="G694" s="36" t="str">
        <f>LEFT('DETALLE DE CONEXIONES'!BE694,3)</f>
        <v>0</v>
      </c>
      <c r="H694" s="36" t="str">
        <f>RIGHT('DETALLE DE CONEXIONES'!AK694,2)</f>
        <v/>
      </c>
      <c r="I694" s="36" t="str">
        <f>LEFT('DETALLE DE CONEXIONES'!AK694,3)</f>
        <v/>
      </c>
      <c r="J694" s="36" t="str">
        <f>LEFT('DETALLE DE CONEXIONES'!M694,3)</f>
        <v>0mi</v>
      </c>
      <c r="K694" s="36" t="str">
        <f>IF(LEN('DETALLE DE CONEXIONES'!M694)&lt;12,(RIGHT('DETALLE DE CONEXIONES'!M694,5)),(RIGHT('DETALLE DE CONEXIONES'!M694,6)))</f>
        <v xml:space="preserve">min. </v>
      </c>
      <c r="L694" s="36">
        <f>IF(C694="Saliente Local",(IFERROR((LIMPIA(J694,1)),0)),0)</f>
        <v>0</v>
      </c>
      <c r="M694" s="36">
        <f>IF(C694="Saliente Nacional",(IFERROR((LIMPIA(J694,1)),0)),0)</f>
        <v>0</v>
      </c>
      <c r="N694" s="36">
        <f>IF(C694="Saliente Internacional",(IFERROR((LIMPIA(J694,1)),0)),0)</f>
        <v>0</v>
      </c>
      <c r="O694" s="36">
        <f>IF(C694="Saliente Local",(IFERROR((LIMPIA(K694,1)),0)),0)</f>
        <v>0</v>
      </c>
      <c r="P694" s="36">
        <f>IF(C694="Saliente Nacional",(IFERROR((LIMPIA(K694,1)),0)),0)</f>
        <v>0</v>
      </c>
      <c r="Q694" s="36">
        <f>IF(C694="Saliente Internacional",(IFERROR((LIMPIA(K694,1)),0)),0)</f>
        <v>0</v>
      </c>
      <c r="R694" s="36">
        <f t="shared" si="31"/>
        <v>0</v>
      </c>
      <c r="S694" s="36">
        <f t="shared" si="32"/>
        <v>0</v>
      </c>
    </row>
    <row r="695" spans="1:19" x14ac:dyDescent="0.25">
      <c r="A695" s="101">
        <f>'DETALLE DE CONEXIONES'!P695</f>
        <v>0</v>
      </c>
      <c r="B695" s="36" t="str">
        <f>'DETALLE DE CONEXIONES'!I695</f>
        <v>SALIENTE</v>
      </c>
      <c r="C695" s="36" t="str">
        <f>'DETALLE DE CONEXIONES'!BB695</f>
        <v>Saliente Local</v>
      </c>
      <c r="D695" s="36" t="str">
        <f>'DETALLE DE CONEXIONES'!E695</f>
        <v>999XXX0859</v>
      </c>
      <c r="E695" s="36">
        <f t="shared" si="30"/>
        <v>10</v>
      </c>
      <c r="F695" s="36">
        <f>IFERROR(LIMPIA('DETALLE DE CONEXIONES'!N695,1),0)</f>
        <v>6</v>
      </c>
      <c r="G695" s="36" t="str">
        <f>LEFT('DETALLE DE CONEXIONES'!BE695,3)</f>
        <v>NOF</v>
      </c>
      <c r="H695" s="36" t="str">
        <f>RIGHT('DETALLE DE CONEXIONES'!AK695,2)</f>
        <v/>
      </c>
      <c r="I695" s="36" t="str">
        <f>LEFT('DETALLE DE CONEXIONES'!AK695,3)</f>
        <v/>
      </c>
      <c r="J695" s="36" t="str">
        <f>LEFT('DETALLE DE CONEXIONES'!M695,3)</f>
        <v>5mi</v>
      </c>
      <c r="K695" s="36" t="str">
        <f>IF(LEN('DETALLE DE CONEXIONES'!M695)&lt;12,(RIGHT('DETALLE DE CONEXIONES'!M695,5)),(RIGHT('DETALLE DE CONEXIONES'!M695,6)))</f>
        <v>34seg.</v>
      </c>
      <c r="L695" s="36">
        <f>IF(C695="Saliente Local",(IFERROR((LIMPIA(J695,1)),0)),0)</f>
        <v>5</v>
      </c>
      <c r="M695" s="36">
        <f>IF(C695="Saliente Nacional",(IFERROR((LIMPIA(J695,1)),0)),0)</f>
        <v>0</v>
      </c>
      <c r="N695" s="36">
        <f>IF(C695="Saliente Internacional",(IFERROR((LIMPIA(J695,1)),0)),0)</f>
        <v>0</v>
      </c>
      <c r="O695" s="36">
        <f>IF(C695="Saliente Local",(IFERROR((LIMPIA(K695,1)),0)),0)</f>
        <v>34</v>
      </c>
      <c r="P695" s="36">
        <f>IF(C695="Saliente Nacional",(IFERROR((LIMPIA(K695,1)),0)),0)</f>
        <v>0</v>
      </c>
      <c r="Q695" s="36">
        <f>IF(C695="Saliente Internacional",(IFERROR((LIMPIA(K695,1)),0)),0)</f>
        <v>0</v>
      </c>
      <c r="R695" s="36">
        <f t="shared" si="31"/>
        <v>6</v>
      </c>
      <c r="S695" s="36">
        <f t="shared" si="32"/>
        <v>0</v>
      </c>
    </row>
    <row r="696" spans="1:19" x14ac:dyDescent="0.25">
      <c r="A696" s="101">
        <f>'DETALLE DE CONEXIONES'!P696</f>
        <v>0</v>
      </c>
      <c r="B696" s="36" t="str">
        <f>'DETALLE DE CONEXIONES'!I696</f>
        <v>TRANSFERENCIA</v>
      </c>
      <c r="C696" s="36" t="str">
        <f>'DETALLE DE CONEXIONES'!BB696</f>
        <v>Desvio Nacional</v>
      </c>
      <c r="D696" s="36" t="str">
        <f>'DETALLE DE CONEXIONES'!E696</f>
        <v>999XXX1600</v>
      </c>
      <c r="E696" s="36">
        <f t="shared" si="30"/>
        <v>10</v>
      </c>
      <c r="F696" s="36">
        <f>IFERROR(LIMPIA('DETALLE DE CONEXIONES'!N696,1),0)</f>
        <v>1</v>
      </c>
      <c r="G696" s="36" t="str">
        <f>LEFT('DETALLE DE CONEXIONES'!BE696,3)</f>
        <v>SIU</v>
      </c>
      <c r="H696" s="36" t="str">
        <f>RIGHT('DETALLE DE CONEXIONES'!AK696,2)</f>
        <v/>
      </c>
      <c r="I696" s="36" t="str">
        <f>LEFT('DETALLE DE CONEXIONES'!AK696,3)</f>
        <v/>
      </c>
      <c r="J696" s="36" t="str">
        <f>LEFT('DETALLE DE CONEXIONES'!M696,3)</f>
        <v>0mi</v>
      </c>
      <c r="K696" s="36" t="str">
        <f>IF(LEN('DETALLE DE CONEXIONES'!M696)&lt;12,(RIGHT('DETALLE DE CONEXIONES'!M696,5)),(RIGHT('DETALLE DE CONEXIONES'!M696,6)))</f>
        <v>2seg.</v>
      </c>
      <c r="L696" s="36">
        <f>IF(C696="Saliente Local",(IFERROR((LIMPIA(J696,1)),0)),0)</f>
        <v>0</v>
      </c>
      <c r="M696" s="36">
        <f>IF(C696="Saliente Nacional",(IFERROR((LIMPIA(J696,1)),0)),0)</f>
        <v>0</v>
      </c>
      <c r="N696" s="36">
        <f>IF(C696="Saliente Internacional",(IFERROR((LIMPIA(J696,1)),0)),0)</f>
        <v>0</v>
      </c>
      <c r="O696" s="36">
        <f>IF(C696="Saliente Local",(IFERROR((LIMPIA(K696,1)),0)),0)</f>
        <v>0</v>
      </c>
      <c r="P696" s="36">
        <f>IF(C696="Saliente Nacional",(IFERROR((LIMPIA(K696,1)),0)),0)</f>
        <v>0</v>
      </c>
      <c r="Q696" s="36">
        <f>IF(C696="Saliente Internacional",(IFERROR((LIMPIA(K696,1)),0)),0)</f>
        <v>0</v>
      </c>
      <c r="R696" s="36">
        <f t="shared" si="31"/>
        <v>0</v>
      </c>
      <c r="S696" s="36">
        <f t="shared" si="32"/>
        <v>0</v>
      </c>
    </row>
    <row r="697" spans="1:19" x14ac:dyDescent="0.25">
      <c r="A697" s="101">
        <f>'DETALLE DE CONEXIONES'!P697</f>
        <v>0</v>
      </c>
      <c r="B697" s="36" t="str">
        <f>'DETALLE DE CONEXIONES'!I697</f>
        <v>GPRS</v>
      </c>
      <c r="C697" s="36" t="str">
        <f>'DETALLE DE CONEXIONES'!BB697</f>
        <v>MENSAJERO</v>
      </c>
      <c r="D697" s="36" t="str">
        <f>'DETALLE DE CONEXIONES'!E697</f>
        <v>internet.itelcelXXXm-3G</v>
      </c>
      <c r="E697" s="36">
        <f t="shared" si="30"/>
        <v>23</v>
      </c>
      <c r="F697" s="36">
        <f>IFERROR(LIMPIA('DETALLE DE CONEXIONES'!N697,1),0)</f>
        <v>0</v>
      </c>
      <c r="G697" s="36" t="str">
        <f>LEFT('DETALLE DE CONEXIONES'!BE697,3)</f>
        <v/>
      </c>
      <c r="H697" s="36" t="str">
        <f>RIGHT('DETALLE DE CONEXIONES'!AK697,2)</f>
        <v>-1</v>
      </c>
      <c r="I697" s="36" t="str">
        <f>LEFT('DETALLE DE CONEXIONES'!AK697,3)</f>
        <v>MEN</v>
      </c>
      <c r="J697" s="36" t="str">
        <f>LEFT('DETALLE DE CONEXIONES'!M697,3)</f>
        <v>0mi</v>
      </c>
      <c r="K697" s="36" t="str">
        <f>IF(LEN('DETALLE DE CONEXIONES'!M697)&lt;12,(RIGHT('DETALLE DE CONEXIONES'!M697,5)),(RIGHT('DETALLE DE CONEXIONES'!M697,6)))</f>
        <v xml:space="preserve">min. </v>
      </c>
      <c r="L697" s="36">
        <f>IF(C697="Saliente Local",(IFERROR((LIMPIA(J697,1)),0)),0)</f>
        <v>0</v>
      </c>
      <c r="M697" s="36">
        <f>IF(C697="Saliente Nacional",(IFERROR((LIMPIA(J697,1)),0)),0)</f>
        <v>0</v>
      </c>
      <c r="N697" s="36">
        <f>IF(C697="Saliente Internacional",(IFERROR((LIMPIA(J697,1)),0)),0)</f>
        <v>0</v>
      </c>
      <c r="O697" s="36">
        <f>IF(C697="Saliente Local",(IFERROR((LIMPIA(K697,1)),0)),0)</f>
        <v>0</v>
      </c>
      <c r="P697" s="36">
        <f>IF(C697="Saliente Nacional",(IFERROR((LIMPIA(K697,1)),0)),0)</f>
        <v>0</v>
      </c>
      <c r="Q697" s="36">
        <f>IF(C697="Saliente Internacional",(IFERROR((LIMPIA(K697,1)),0)),0)</f>
        <v>0</v>
      </c>
      <c r="R697" s="36">
        <f t="shared" si="31"/>
        <v>0</v>
      </c>
      <c r="S697" s="36">
        <f t="shared" si="32"/>
        <v>0</v>
      </c>
    </row>
    <row r="698" spans="1:19" x14ac:dyDescent="0.25">
      <c r="A698" s="101">
        <f>'DETALLE DE CONEXIONES'!P698</f>
        <v>0</v>
      </c>
      <c r="B698" s="36" t="str">
        <f>'DETALLE DE CONEXIONES'!I698</f>
        <v>GPRS</v>
      </c>
      <c r="C698" s="36" t="str">
        <f>'DETALLE DE CONEXIONES'!BB698</f>
        <v>RS</v>
      </c>
      <c r="D698" s="36" t="str">
        <f>'DETALLE DE CONEXIONES'!E698</f>
        <v>internet.itelcelXXXm-3G</v>
      </c>
      <c r="E698" s="36">
        <f t="shared" si="30"/>
        <v>23</v>
      </c>
      <c r="F698" s="36">
        <f>IFERROR(LIMPIA('DETALLE DE CONEXIONES'!N698,1),0)</f>
        <v>0</v>
      </c>
      <c r="G698" s="36" t="str">
        <f>LEFT('DETALLE DE CONEXIONES'!BE698,3)</f>
        <v/>
      </c>
      <c r="H698" s="36" t="str">
        <f>RIGHT('DETALLE DE CONEXIONES'!AK698,2)</f>
        <v>-0</v>
      </c>
      <c r="I698" s="36" t="str">
        <f>LEFT('DETALLE DE CONEXIONES'!AK698,3)</f>
        <v>RS;</v>
      </c>
      <c r="J698" s="36" t="str">
        <f>LEFT('DETALLE DE CONEXIONES'!M698,3)</f>
        <v>0mi</v>
      </c>
      <c r="K698" s="36" t="str">
        <f>IF(LEN('DETALLE DE CONEXIONES'!M698)&lt;12,(RIGHT('DETALLE DE CONEXIONES'!M698,5)),(RIGHT('DETALLE DE CONEXIONES'!M698,6)))</f>
        <v xml:space="preserve">min. </v>
      </c>
      <c r="L698" s="36">
        <f>IF(C698="Saliente Local",(IFERROR((LIMPIA(J698,1)),0)),0)</f>
        <v>0</v>
      </c>
      <c r="M698" s="36">
        <f>IF(C698="Saliente Nacional",(IFERROR((LIMPIA(J698,1)),0)),0)</f>
        <v>0</v>
      </c>
      <c r="N698" s="36">
        <f>IF(C698="Saliente Internacional",(IFERROR((LIMPIA(J698,1)),0)),0)</f>
        <v>0</v>
      </c>
      <c r="O698" s="36">
        <f>IF(C698="Saliente Local",(IFERROR((LIMPIA(K698,1)),0)),0)</f>
        <v>0</v>
      </c>
      <c r="P698" s="36">
        <f>IF(C698="Saliente Nacional",(IFERROR((LIMPIA(K698,1)),0)),0)</f>
        <v>0</v>
      </c>
      <c r="Q698" s="36">
        <f>IF(C698="Saliente Internacional",(IFERROR((LIMPIA(K698,1)),0)),0)</f>
        <v>0</v>
      </c>
      <c r="R698" s="36">
        <f t="shared" si="31"/>
        <v>0</v>
      </c>
      <c r="S698" s="36">
        <f t="shared" si="32"/>
        <v>0</v>
      </c>
    </row>
    <row r="699" spans="1:19" x14ac:dyDescent="0.25">
      <c r="A699" s="101">
        <f>'DETALLE DE CONEXIONES'!P699</f>
        <v>0</v>
      </c>
      <c r="B699" s="36" t="str">
        <f>'DETALLE DE CONEXIONES'!I699</f>
        <v>TRANSFERENCIA</v>
      </c>
      <c r="C699" s="36" t="str">
        <f>'DETALLE DE CONEXIONES'!BB699</f>
        <v>Desvio Nacional</v>
      </c>
      <c r="D699" s="36" t="str">
        <f>'DETALLE DE CONEXIONES'!E699</f>
        <v>999XXX1600</v>
      </c>
      <c r="E699" s="36">
        <f t="shared" si="30"/>
        <v>10</v>
      </c>
      <c r="F699" s="36">
        <f>IFERROR(LIMPIA('DETALLE DE CONEXIONES'!N699,1),0)</f>
        <v>1</v>
      </c>
      <c r="G699" s="36" t="str">
        <f>LEFT('DETALLE DE CONEXIONES'!BE699,3)</f>
        <v>SIU</v>
      </c>
      <c r="H699" s="36" t="str">
        <f>RIGHT('DETALLE DE CONEXIONES'!AK699,2)</f>
        <v/>
      </c>
      <c r="I699" s="36" t="str">
        <f>LEFT('DETALLE DE CONEXIONES'!AK699,3)</f>
        <v/>
      </c>
      <c r="J699" s="36" t="str">
        <f>LEFT('DETALLE DE CONEXIONES'!M699,3)</f>
        <v>0mi</v>
      </c>
      <c r="K699" s="36" t="str">
        <f>IF(LEN('DETALLE DE CONEXIONES'!M699)&lt;12,(RIGHT('DETALLE DE CONEXIONES'!M699,5)),(RIGHT('DETALLE DE CONEXIONES'!M699,6)))</f>
        <v>3seg.</v>
      </c>
      <c r="L699" s="36">
        <f>IF(C699="Saliente Local",(IFERROR((LIMPIA(J699,1)),0)),0)</f>
        <v>0</v>
      </c>
      <c r="M699" s="36">
        <f>IF(C699="Saliente Nacional",(IFERROR((LIMPIA(J699,1)),0)),0)</f>
        <v>0</v>
      </c>
      <c r="N699" s="36">
        <f>IF(C699="Saliente Internacional",(IFERROR((LIMPIA(J699,1)),0)),0)</f>
        <v>0</v>
      </c>
      <c r="O699" s="36">
        <f>IF(C699="Saliente Local",(IFERROR((LIMPIA(K699,1)),0)),0)</f>
        <v>0</v>
      </c>
      <c r="P699" s="36">
        <f>IF(C699="Saliente Nacional",(IFERROR((LIMPIA(K699,1)),0)),0)</f>
        <v>0</v>
      </c>
      <c r="Q699" s="36">
        <f>IF(C699="Saliente Internacional",(IFERROR((LIMPIA(K699,1)),0)),0)</f>
        <v>0</v>
      </c>
      <c r="R699" s="36">
        <f t="shared" si="31"/>
        <v>0</v>
      </c>
      <c r="S699" s="36">
        <f t="shared" si="32"/>
        <v>0</v>
      </c>
    </row>
    <row r="700" spans="1:19" x14ac:dyDescent="0.25">
      <c r="A700" s="101">
        <f>'DETALLE DE CONEXIONES'!P700</f>
        <v>0</v>
      </c>
      <c r="B700" s="36" t="str">
        <f>'DETALLE DE CONEXIONES'!I700</f>
        <v>TRANSFERENCIA</v>
      </c>
      <c r="C700" s="36" t="str">
        <f>'DETALLE DE CONEXIONES'!BB700</f>
        <v>Desvio Nacional</v>
      </c>
      <c r="D700" s="36" t="str">
        <f>'DETALLE DE CONEXIONES'!E700</f>
        <v>999XXX1600</v>
      </c>
      <c r="E700" s="36">
        <f t="shared" si="30"/>
        <v>10</v>
      </c>
      <c r="F700" s="36">
        <f>IFERROR(LIMPIA('DETALLE DE CONEXIONES'!N700,1),0)</f>
        <v>1</v>
      </c>
      <c r="G700" s="36" t="str">
        <f>LEFT('DETALLE DE CONEXIONES'!BE700,3)</f>
        <v>SIU</v>
      </c>
      <c r="H700" s="36" t="str">
        <f>RIGHT('DETALLE DE CONEXIONES'!AK700,2)</f>
        <v/>
      </c>
      <c r="I700" s="36" t="str">
        <f>LEFT('DETALLE DE CONEXIONES'!AK700,3)</f>
        <v/>
      </c>
      <c r="J700" s="36" t="str">
        <f>LEFT('DETALLE DE CONEXIONES'!M700,3)</f>
        <v>0mi</v>
      </c>
      <c r="K700" s="36" t="str">
        <f>IF(LEN('DETALLE DE CONEXIONES'!M700)&lt;12,(RIGHT('DETALLE DE CONEXIONES'!M700,5)),(RIGHT('DETALLE DE CONEXIONES'!M700,6)))</f>
        <v>4seg.</v>
      </c>
      <c r="L700" s="36">
        <f>IF(C700="Saliente Local",(IFERROR((LIMPIA(J700,1)),0)),0)</f>
        <v>0</v>
      </c>
      <c r="M700" s="36">
        <f>IF(C700="Saliente Nacional",(IFERROR((LIMPIA(J700,1)),0)),0)</f>
        <v>0</v>
      </c>
      <c r="N700" s="36">
        <f>IF(C700="Saliente Internacional",(IFERROR((LIMPIA(J700,1)),0)),0)</f>
        <v>0</v>
      </c>
      <c r="O700" s="36">
        <f>IF(C700="Saliente Local",(IFERROR((LIMPIA(K700,1)),0)),0)</f>
        <v>0</v>
      </c>
      <c r="P700" s="36">
        <f>IF(C700="Saliente Nacional",(IFERROR((LIMPIA(K700,1)),0)),0)</f>
        <v>0</v>
      </c>
      <c r="Q700" s="36">
        <f>IF(C700="Saliente Internacional",(IFERROR((LIMPIA(K700,1)),0)),0)</f>
        <v>0</v>
      </c>
      <c r="R700" s="36">
        <f t="shared" si="31"/>
        <v>0</v>
      </c>
      <c r="S700" s="36">
        <f t="shared" si="32"/>
        <v>0</v>
      </c>
    </row>
    <row r="701" spans="1:19" x14ac:dyDescent="0.25">
      <c r="A701" s="101">
        <f>'DETALLE DE CONEXIONES'!P701</f>
        <v>0</v>
      </c>
      <c r="B701" s="36" t="str">
        <f>'DETALLE DE CONEXIONES'!I701</f>
        <v>TRANSFERENCIA</v>
      </c>
      <c r="C701" s="36" t="str">
        <f>'DETALLE DE CONEXIONES'!BB701</f>
        <v>Desvio Nacional</v>
      </c>
      <c r="D701" s="36" t="str">
        <f>'DETALLE DE CONEXIONES'!E701</f>
        <v>999XXX1600</v>
      </c>
      <c r="E701" s="36">
        <f t="shared" si="30"/>
        <v>10</v>
      </c>
      <c r="F701" s="36">
        <f>IFERROR(LIMPIA('DETALLE DE CONEXIONES'!N701,1),0)</f>
        <v>1</v>
      </c>
      <c r="G701" s="36" t="str">
        <f>LEFT('DETALLE DE CONEXIONES'!BE701,3)</f>
        <v>SIU</v>
      </c>
      <c r="H701" s="36" t="str">
        <f>RIGHT('DETALLE DE CONEXIONES'!AK701,2)</f>
        <v/>
      </c>
      <c r="I701" s="36" t="str">
        <f>LEFT('DETALLE DE CONEXIONES'!AK701,3)</f>
        <v/>
      </c>
      <c r="J701" s="36" t="str">
        <f>LEFT('DETALLE DE CONEXIONES'!M701,3)</f>
        <v>0mi</v>
      </c>
      <c r="K701" s="36" t="str">
        <f>IF(LEN('DETALLE DE CONEXIONES'!M701)&lt;12,(RIGHT('DETALLE DE CONEXIONES'!M701,5)),(RIGHT('DETALLE DE CONEXIONES'!M701,6)))</f>
        <v>4seg.</v>
      </c>
      <c r="L701" s="36">
        <f>IF(C701="Saliente Local",(IFERROR((LIMPIA(J701,1)),0)),0)</f>
        <v>0</v>
      </c>
      <c r="M701" s="36">
        <f>IF(C701="Saliente Nacional",(IFERROR((LIMPIA(J701,1)),0)),0)</f>
        <v>0</v>
      </c>
      <c r="N701" s="36">
        <f>IF(C701="Saliente Internacional",(IFERROR((LIMPIA(J701,1)),0)),0)</f>
        <v>0</v>
      </c>
      <c r="O701" s="36">
        <f>IF(C701="Saliente Local",(IFERROR((LIMPIA(K701,1)),0)),0)</f>
        <v>0</v>
      </c>
      <c r="P701" s="36">
        <f>IF(C701="Saliente Nacional",(IFERROR((LIMPIA(K701,1)),0)),0)</f>
        <v>0</v>
      </c>
      <c r="Q701" s="36">
        <f>IF(C701="Saliente Internacional",(IFERROR((LIMPIA(K701,1)),0)),0)</f>
        <v>0</v>
      </c>
      <c r="R701" s="36">
        <f t="shared" si="31"/>
        <v>0</v>
      </c>
      <c r="S701" s="36">
        <f t="shared" si="32"/>
        <v>0</v>
      </c>
    </row>
    <row r="702" spans="1:19" x14ac:dyDescent="0.25">
      <c r="A702" s="101">
        <f>'DETALLE DE CONEXIONES'!P702</f>
        <v>0</v>
      </c>
      <c r="B702" s="36" t="str">
        <f>'DETALLE DE CONEXIONES'!I702</f>
        <v>TRANSFERENCIA</v>
      </c>
      <c r="C702" s="36" t="str">
        <f>'DETALLE DE CONEXIONES'!BB702</f>
        <v>Desvio Nacional</v>
      </c>
      <c r="D702" s="36" t="str">
        <f>'DETALLE DE CONEXIONES'!E702</f>
        <v>999XXX1600</v>
      </c>
      <c r="E702" s="36">
        <f t="shared" si="30"/>
        <v>10</v>
      </c>
      <c r="F702" s="36">
        <f>IFERROR(LIMPIA('DETALLE DE CONEXIONES'!N702,1),0)</f>
        <v>1</v>
      </c>
      <c r="G702" s="36" t="str">
        <f>LEFT('DETALLE DE CONEXIONES'!BE702,3)</f>
        <v>SIU</v>
      </c>
      <c r="H702" s="36" t="str">
        <f>RIGHT('DETALLE DE CONEXIONES'!AK702,2)</f>
        <v/>
      </c>
      <c r="I702" s="36" t="str">
        <f>LEFT('DETALLE DE CONEXIONES'!AK702,3)</f>
        <v/>
      </c>
      <c r="J702" s="36" t="str">
        <f>LEFT('DETALLE DE CONEXIONES'!M702,3)</f>
        <v>0mi</v>
      </c>
      <c r="K702" s="36" t="str">
        <f>IF(LEN('DETALLE DE CONEXIONES'!M702)&lt;12,(RIGHT('DETALLE DE CONEXIONES'!M702,5)),(RIGHT('DETALLE DE CONEXIONES'!M702,6)))</f>
        <v>4seg.</v>
      </c>
      <c r="L702" s="36">
        <f>IF(C702="Saliente Local",(IFERROR((LIMPIA(J702,1)),0)),0)</f>
        <v>0</v>
      </c>
      <c r="M702" s="36">
        <f>IF(C702="Saliente Nacional",(IFERROR((LIMPIA(J702,1)),0)),0)</f>
        <v>0</v>
      </c>
      <c r="N702" s="36">
        <f>IF(C702="Saliente Internacional",(IFERROR((LIMPIA(J702,1)),0)),0)</f>
        <v>0</v>
      </c>
      <c r="O702" s="36">
        <f>IF(C702="Saliente Local",(IFERROR((LIMPIA(K702,1)),0)),0)</f>
        <v>0</v>
      </c>
      <c r="P702" s="36">
        <f>IF(C702="Saliente Nacional",(IFERROR((LIMPIA(K702,1)),0)),0)</f>
        <v>0</v>
      </c>
      <c r="Q702" s="36">
        <f>IF(C702="Saliente Internacional",(IFERROR((LIMPIA(K702,1)),0)),0)</f>
        <v>0</v>
      </c>
      <c r="R702" s="36">
        <f t="shared" si="31"/>
        <v>0</v>
      </c>
      <c r="S702" s="36">
        <f t="shared" si="32"/>
        <v>0</v>
      </c>
    </row>
    <row r="703" spans="1:19" x14ac:dyDescent="0.25">
      <c r="A703" s="101">
        <f>'DETALLE DE CONEXIONES'!P703</f>
        <v>0</v>
      </c>
      <c r="B703" s="36" t="str">
        <f>'DETALLE DE CONEXIONES'!I703</f>
        <v>TRANSFERENCIA</v>
      </c>
      <c r="C703" s="36" t="str">
        <f>'DETALLE DE CONEXIONES'!BB703</f>
        <v>Desvio Nacional</v>
      </c>
      <c r="D703" s="36" t="str">
        <f>'DETALLE DE CONEXIONES'!E703</f>
        <v>999XXX1600</v>
      </c>
      <c r="E703" s="36">
        <f t="shared" si="30"/>
        <v>10</v>
      </c>
      <c r="F703" s="36">
        <f>IFERROR(LIMPIA('DETALLE DE CONEXIONES'!N703,1),0)</f>
        <v>1</v>
      </c>
      <c r="G703" s="36" t="str">
        <f>LEFT('DETALLE DE CONEXIONES'!BE703,3)</f>
        <v>SIU</v>
      </c>
      <c r="H703" s="36" t="str">
        <f>RIGHT('DETALLE DE CONEXIONES'!AK703,2)</f>
        <v/>
      </c>
      <c r="I703" s="36" t="str">
        <f>LEFT('DETALLE DE CONEXIONES'!AK703,3)</f>
        <v/>
      </c>
      <c r="J703" s="36" t="str">
        <f>LEFT('DETALLE DE CONEXIONES'!M703,3)</f>
        <v>0mi</v>
      </c>
      <c r="K703" s="36" t="str">
        <f>IF(LEN('DETALLE DE CONEXIONES'!M703)&lt;12,(RIGHT('DETALLE DE CONEXIONES'!M703,5)),(RIGHT('DETALLE DE CONEXIONES'!M703,6)))</f>
        <v>3seg.</v>
      </c>
      <c r="L703" s="36">
        <f>IF(C703="Saliente Local",(IFERROR((LIMPIA(J703,1)),0)),0)</f>
        <v>0</v>
      </c>
      <c r="M703" s="36">
        <f>IF(C703="Saliente Nacional",(IFERROR((LIMPIA(J703,1)),0)),0)</f>
        <v>0</v>
      </c>
      <c r="N703" s="36">
        <f>IF(C703="Saliente Internacional",(IFERROR((LIMPIA(J703,1)),0)),0)</f>
        <v>0</v>
      </c>
      <c r="O703" s="36">
        <f>IF(C703="Saliente Local",(IFERROR((LIMPIA(K703,1)),0)),0)</f>
        <v>0</v>
      </c>
      <c r="P703" s="36">
        <f>IF(C703="Saliente Nacional",(IFERROR((LIMPIA(K703,1)),0)),0)</f>
        <v>0</v>
      </c>
      <c r="Q703" s="36">
        <f>IF(C703="Saliente Internacional",(IFERROR((LIMPIA(K703,1)),0)),0)</f>
        <v>0</v>
      </c>
      <c r="R703" s="36">
        <f t="shared" si="31"/>
        <v>0</v>
      </c>
      <c r="S703" s="36">
        <f t="shared" si="32"/>
        <v>0</v>
      </c>
    </row>
    <row r="704" spans="1:19" x14ac:dyDescent="0.25">
      <c r="A704" s="101">
        <f>'DETALLE DE CONEXIONES'!P704</f>
        <v>0</v>
      </c>
      <c r="B704" s="36" t="str">
        <f>'DETALLE DE CONEXIONES'!I704</f>
        <v>TRANSFERENCIA</v>
      </c>
      <c r="C704" s="36" t="str">
        <f>'DETALLE DE CONEXIONES'!BB704</f>
        <v>Desvio Nacional</v>
      </c>
      <c r="D704" s="36" t="str">
        <f>'DETALLE DE CONEXIONES'!E704</f>
        <v>999XXX1600</v>
      </c>
      <c r="E704" s="36">
        <f t="shared" si="30"/>
        <v>10</v>
      </c>
      <c r="F704" s="36">
        <f>IFERROR(LIMPIA('DETALLE DE CONEXIONES'!N704,1),0)</f>
        <v>1</v>
      </c>
      <c r="G704" s="36" t="str">
        <f>LEFT('DETALLE DE CONEXIONES'!BE704,3)</f>
        <v>SIU</v>
      </c>
      <c r="H704" s="36" t="str">
        <f>RIGHT('DETALLE DE CONEXIONES'!AK704,2)</f>
        <v/>
      </c>
      <c r="I704" s="36" t="str">
        <f>LEFT('DETALLE DE CONEXIONES'!AK704,3)</f>
        <v/>
      </c>
      <c r="J704" s="36" t="str">
        <f>LEFT('DETALLE DE CONEXIONES'!M704,3)</f>
        <v>0mi</v>
      </c>
      <c r="K704" s="36" t="str">
        <f>IF(LEN('DETALLE DE CONEXIONES'!M704)&lt;12,(RIGHT('DETALLE DE CONEXIONES'!M704,5)),(RIGHT('DETALLE DE CONEXIONES'!M704,6)))</f>
        <v>4seg.</v>
      </c>
      <c r="L704" s="36">
        <f>IF(C704="Saliente Local",(IFERROR((LIMPIA(J704,1)),0)),0)</f>
        <v>0</v>
      </c>
      <c r="M704" s="36">
        <f>IF(C704="Saliente Nacional",(IFERROR((LIMPIA(J704,1)),0)),0)</f>
        <v>0</v>
      </c>
      <c r="N704" s="36">
        <f>IF(C704="Saliente Internacional",(IFERROR((LIMPIA(J704,1)),0)),0)</f>
        <v>0</v>
      </c>
      <c r="O704" s="36">
        <f>IF(C704="Saliente Local",(IFERROR((LIMPIA(K704,1)),0)),0)</f>
        <v>0</v>
      </c>
      <c r="P704" s="36">
        <f>IF(C704="Saliente Nacional",(IFERROR((LIMPIA(K704,1)),0)),0)</f>
        <v>0</v>
      </c>
      <c r="Q704" s="36">
        <f>IF(C704="Saliente Internacional",(IFERROR((LIMPIA(K704,1)),0)),0)</f>
        <v>0</v>
      </c>
      <c r="R704" s="36">
        <f t="shared" si="31"/>
        <v>0</v>
      </c>
      <c r="S704" s="36">
        <f t="shared" si="32"/>
        <v>0</v>
      </c>
    </row>
    <row r="705" spans="1:19" x14ac:dyDescent="0.25">
      <c r="A705" s="101">
        <f>'DETALLE DE CONEXIONES'!P705</f>
        <v>0</v>
      </c>
      <c r="B705" s="36" t="str">
        <f>'DETALLE DE CONEXIONES'!I705</f>
        <v>SALIENTE</v>
      </c>
      <c r="C705" s="36" t="str">
        <f>'DETALLE DE CONEXIONES'!BB705</f>
        <v>Saliente Local</v>
      </c>
      <c r="D705" s="36" t="str">
        <f>'DETALLE DE CONEXIONES'!E705</f>
        <v>999XXX3348</v>
      </c>
      <c r="E705" s="36">
        <f t="shared" si="30"/>
        <v>10</v>
      </c>
      <c r="F705" s="36">
        <f>IFERROR(LIMPIA('DETALLE DE CONEXIONES'!N705,1),0)</f>
        <v>1</v>
      </c>
      <c r="G705" s="36" t="str">
        <f>LEFT('DETALLE DE CONEXIONES'!BE705,3)</f>
        <v>NOF</v>
      </c>
      <c r="H705" s="36" t="str">
        <f>RIGHT('DETALLE DE CONEXIONES'!AK705,2)</f>
        <v/>
      </c>
      <c r="I705" s="36" t="str">
        <f>LEFT('DETALLE DE CONEXIONES'!AK705,3)</f>
        <v/>
      </c>
      <c r="J705" s="36" t="str">
        <f>LEFT('DETALLE DE CONEXIONES'!M705,3)</f>
        <v>0mi</v>
      </c>
      <c r="K705" s="36" t="str">
        <f>IF(LEN('DETALLE DE CONEXIONES'!M705)&lt;12,(RIGHT('DETALLE DE CONEXIONES'!M705,5)),(RIGHT('DETALLE DE CONEXIONES'!M705,6)))</f>
        <v>46seg.</v>
      </c>
      <c r="L705" s="36">
        <f>IF(C705="Saliente Local",(IFERROR((LIMPIA(J705,1)),0)),0)</f>
        <v>0</v>
      </c>
      <c r="M705" s="36">
        <f>IF(C705="Saliente Nacional",(IFERROR((LIMPIA(J705,1)),0)),0)</f>
        <v>0</v>
      </c>
      <c r="N705" s="36">
        <f>IF(C705="Saliente Internacional",(IFERROR((LIMPIA(J705,1)),0)),0)</f>
        <v>0</v>
      </c>
      <c r="O705" s="36">
        <f>IF(C705="Saliente Local",(IFERROR((LIMPIA(K705,1)),0)),0)</f>
        <v>46</v>
      </c>
      <c r="P705" s="36">
        <f>IF(C705="Saliente Nacional",(IFERROR((LIMPIA(K705,1)),0)),0)</f>
        <v>0</v>
      </c>
      <c r="Q705" s="36">
        <f>IF(C705="Saliente Internacional",(IFERROR((LIMPIA(K705,1)),0)),0)</f>
        <v>0</v>
      </c>
      <c r="R705" s="36">
        <f t="shared" si="31"/>
        <v>1</v>
      </c>
      <c r="S705" s="36">
        <f t="shared" si="32"/>
        <v>0</v>
      </c>
    </row>
    <row r="706" spans="1:19" x14ac:dyDescent="0.25">
      <c r="A706" s="101">
        <f>'DETALLE DE CONEXIONES'!P706</f>
        <v>0</v>
      </c>
      <c r="B706" s="36" t="str">
        <f>'DETALLE DE CONEXIONES'!I706</f>
        <v>SALIENTE</v>
      </c>
      <c r="C706" s="36" t="str">
        <f>'DETALLE DE CONEXIONES'!BB706</f>
        <v>Saliente Local</v>
      </c>
      <c r="D706" s="36" t="str">
        <f>'DETALLE DE CONEXIONES'!E706</f>
        <v>999XXX4516</v>
      </c>
      <c r="E706" s="36">
        <f t="shared" si="30"/>
        <v>10</v>
      </c>
      <c r="F706" s="36">
        <f>IFERROR(LIMPIA('DETALLE DE CONEXIONES'!N706,1),0)</f>
        <v>2</v>
      </c>
      <c r="G706" s="36" t="str">
        <f>LEFT('DETALLE DE CONEXIONES'!BE706,3)</f>
        <v>NOF</v>
      </c>
      <c r="H706" s="36" t="str">
        <f>RIGHT('DETALLE DE CONEXIONES'!AK706,2)</f>
        <v/>
      </c>
      <c r="I706" s="36" t="str">
        <f>LEFT('DETALLE DE CONEXIONES'!AK706,3)</f>
        <v/>
      </c>
      <c r="J706" s="36" t="str">
        <f>LEFT('DETALLE DE CONEXIONES'!M706,3)</f>
        <v>1mi</v>
      </c>
      <c r="K706" s="36" t="str">
        <f>IF(LEN('DETALLE DE CONEXIONES'!M706)&lt;12,(RIGHT('DETALLE DE CONEXIONES'!M706,5)),(RIGHT('DETALLE DE CONEXIONES'!M706,6)))</f>
        <v>42seg.</v>
      </c>
      <c r="L706" s="36">
        <f>IF(C706="Saliente Local",(IFERROR((LIMPIA(J706,1)),0)),0)</f>
        <v>1</v>
      </c>
      <c r="M706" s="36">
        <f>IF(C706="Saliente Nacional",(IFERROR((LIMPIA(J706,1)),0)),0)</f>
        <v>0</v>
      </c>
      <c r="N706" s="36">
        <f>IF(C706="Saliente Internacional",(IFERROR((LIMPIA(J706,1)),0)),0)</f>
        <v>0</v>
      </c>
      <c r="O706" s="36">
        <f>IF(C706="Saliente Local",(IFERROR((LIMPIA(K706,1)),0)),0)</f>
        <v>42</v>
      </c>
      <c r="P706" s="36">
        <f>IF(C706="Saliente Nacional",(IFERROR((LIMPIA(K706,1)),0)),0)</f>
        <v>0</v>
      </c>
      <c r="Q706" s="36">
        <f>IF(C706="Saliente Internacional",(IFERROR((LIMPIA(K706,1)),0)),0)</f>
        <v>0</v>
      </c>
      <c r="R706" s="36">
        <f t="shared" si="31"/>
        <v>2</v>
      </c>
      <c r="S706" s="36">
        <f t="shared" si="32"/>
        <v>0</v>
      </c>
    </row>
    <row r="707" spans="1:19" x14ac:dyDescent="0.25">
      <c r="A707" s="101">
        <f>'DETALLE DE CONEXIONES'!P707</f>
        <v>0</v>
      </c>
      <c r="B707" s="36" t="str">
        <f>'DETALLE DE CONEXIONES'!I707</f>
        <v>ENTRANTE</v>
      </c>
      <c r="C707" s="36" t="str">
        <f>'DETALLE DE CONEXIONES'!BB707</f>
        <v>Entrante Local</v>
      </c>
      <c r="D707" s="36" t="str">
        <f>'DETALLE DE CONEXIONES'!E707</f>
        <v>999XXX1600</v>
      </c>
      <c r="E707" s="36">
        <f t="shared" ref="E707:E770" si="33">LEN(D707)</f>
        <v>10</v>
      </c>
      <c r="F707" s="36">
        <f>IFERROR(LIMPIA('DETALLE DE CONEXIONES'!N707,1),0)</f>
        <v>1</v>
      </c>
      <c r="G707" s="36" t="str">
        <f>LEFT('DETALLE DE CONEXIONES'!BE707,3)</f>
        <v>NOF</v>
      </c>
      <c r="H707" s="36" t="str">
        <f>RIGHT('DETALLE DE CONEXIONES'!AK707,2)</f>
        <v/>
      </c>
      <c r="I707" s="36" t="str">
        <f>LEFT('DETALLE DE CONEXIONES'!AK707,3)</f>
        <v/>
      </c>
      <c r="J707" s="36" t="str">
        <f>LEFT('DETALLE DE CONEXIONES'!M707,3)</f>
        <v>0mi</v>
      </c>
      <c r="K707" s="36" t="str">
        <f>IF(LEN('DETALLE DE CONEXIONES'!M707)&lt;12,(RIGHT('DETALLE DE CONEXIONES'!M707,5)),(RIGHT('DETALLE DE CONEXIONES'!M707,6)))</f>
        <v>22seg.</v>
      </c>
      <c r="L707" s="36">
        <f>IF(C707="Saliente Local",(IFERROR((LIMPIA(J707,1)),0)),0)</f>
        <v>0</v>
      </c>
      <c r="M707" s="36">
        <f>IF(C707="Saliente Nacional",(IFERROR((LIMPIA(J707,1)),0)),0)</f>
        <v>0</v>
      </c>
      <c r="N707" s="36">
        <f>IF(C707="Saliente Internacional",(IFERROR((LIMPIA(J707,1)),0)),0)</f>
        <v>0</v>
      </c>
      <c r="O707" s="36">
        <f>IF(C707="Saliente Local",(IFERROR((LIMPIA(K707,1)),0)),0)</f>
        <v>0</v>
      </c>
      <c r="P707" s="36">
        <f>IF(C707="Saliente Nacional",(IFERROR((LIMPIA(K707,1)),0)),0)</f>
        <v>0</v>
      </c>
      <c r="Q707" s="36">
        <f>IF(C707="Saliente Internacional",(IFERROR((LIMPIA(K707,1)),0)),0)</f>
        <v>0</v>
      </c>
      <c r="R707" s="36">
        <f t="shared" ref="R707:R770" si="34">IF(SUM(O707:P707)&gt;0,(L707+M707+1),(L707+M707))</f>
        <v>0</v>
      </c>
      <c r="S707" s="36">
        <f t="shared" ref="S707:S770" si="35">IF(Q707&gt;0,N707+1,N707)</f>
        <v>0</v>
      </c>
    </row>
    <row r="708" spans="1:19" x14ac:dyDescent="0.25">
      <c r="A708" s="101">
        <f>'DETALLE DE CONEXIONES'!P708</f>
        <v>0</v>
      </c>
      <c r="B708" s="36" t="str">
        <f>'DETALLE DE CONEXIONES'!I708</f>
        <v>SALIENTE</v>
      </c>
      <c r="C708" s="36" t="str">
        <f>'DETALLE DE CONEXIONES'!BB708</f>
        <v>Saliente Local</v>
      </c>
      <c r="D708" s="36" t="str">
        <f>'DETALLE DE CONEXIONES'!E708</f>
        <v>999XXX7896</v>
      </c>
      <c r="E708" s="36">
        <f t="shared" si="33"/>
        <v>10</v>
      </c>
      <c r="F708" s="36">
        <f>IFERROR(LIMPIA('DETALLE DE CONEXIONES'!N708,1),0)</f>
        <v>8</v>
      </c>
      <c r="G708" s="36" t="str">
        <f>LEFT('DETALLE DE CONEXIONES'!BE708,3)</f>
        <v>NOF</v>
      </c>
      <c r="H708" s="36" t="str">
        <f>RIGHT('DETALLE DE CONEXIONES'!AK708,2)</f>
        <v/>
      </c>
      <c r="I708" s="36" t="str">
        <f>LEFT('DETALLE DE CONEXIONES'!AK708,3)</f>
        <v/>
      </c>
      <c r="J708" s="36" t="str">
        <f>LEFT('DETALLE DE CONEXIONES'!M708,3)</f>
        <v>7mi</v>
      </c>
      <c r="K708" s="36" t="str">
        <f>IF(LEN('DETALLE DE CONEXIONES'!M708)&lt;12,(RIGHT('DETALLE DE CONEXIONES'!M708,5)),(RIGHT('DETALLE DE CONEXIONES'!M708,6)))</f>
        <v>31seg.</v>
      </c>
      <c r="L708" s="36">
        <f>IF(C708="Saliente Local",(IFERROR((LIMPIA(J708,1)),0)),0)</f>
        <v>7</v>
      </c>
      <c r="M708" s="36">
        <f>IF(C708="Saliente Nacional",(IFERROR((LIMPIA(J708,1)),0)),0)</f>
        <v>0</v>
      </c>
      <c r="N708" s="36">
        <f>IF(C708="Saliente Internacional",(IFERROR((LIMPIA(J708,1)),0)),0)</f>
        <v>0</v>
      </c>
      <c r="O708" s="36">
        <f>IF(C708="Saliente Local",(IFERROR((LIMPIA(K708,1)),0)),0)</f>
        <v>31</v>
      </c>
      <c r="P708" s="36">
        <f>IF(C708="Saliente Nacional",(IFERROR((LIMPIA(K708,1)),0)),0)</f>
        <v>0</v>
      </c>
      <c r="Q708" s="36">
        <f>IF(C708="Saliente Internacional",(IFERROR((LIMPIA(K708,1)),0)),0)</f>
        <v>0</v>
      </c>
      <c r="R708" s="36">
        <f t="shared" si="34"/>
        <v>8</v>
      </c>
      <c r="S708" s="36">
        <f t="shared" si="35"/>
        <v>0</v>
      </c>
    </row>
    <row r="709" spans="1:19" x14ac:dyDescent="0.25">
      <c r="A709" s="101">
        <f>'DETALLE DE CONEXIONES'!P709</f>
        <v>0</v>
      </c>
      <c r="B709" s="36" t="str">
        <f>'DETALLE DE CONEXIONES'!I709</f>
        <v>ENTRANTE</v>
      </c>
      <c r="C709" s="36" t="str">
        <f>'DETALLE DE CONEXIONES'!BB709</f>
        <v>Entrante Local</v>
      </c>
      <c r="D709" s="36" t="str">
        <f>'DETALLE DE CONEXIONES'!E709</f>
        <v>999XXX1600</v>
      </c>
      <c r="E709" s="36">
        <f t="shared" si="33"/>
        <v>10</v>
      </c>
      <c r="F709" s="36">
        <f>IFERROR(LIMPIA('DETALLE DE CONEXIONES'!N709,1),0)</f>
        <v>7</v>
      </c>
      <c r="G709" s="36" t="str">
        <f>LEFT('DETALLE DE CONEXIONES'!BE709,3)</f>
        <v>NOF</v>
      </c>
      <c r="H709" s="36" t="str">
        <f>RIGHT('DETALLE DE CONEXIONES'!AK709,2)</f>
        <v/>
      </c>
      <c r="I709" s="36" t="str">
        <f>LEFT('DETALLE DE CONEXIONES'!AK709,3)</f>
        <v/>
      </c>
      <c r="J709" s="36" t="str">
        <f>LEFT('DETALLE DE CONEXIONES'!M709,3)</f>
        <v>6mi</v>
      </c>
      <c r="K709" s="36" t="str">
        <f>IF(LEN('DETALLE DE CONEXIONES'!M709)&lt;12,(RIGHT('DETALLE DE CONEXIONES'!M709,5)),(RIGHT('DETALLE DE CONEXIONES'!M709,6)))</f>
        <v>32seg.</v>
      </c>
      <c r="L709" s="36">
        <f>IF(C709="Saliente Local",(IFERROR((LIMPIA(J709,1)),0)),0)</f>
        <v>0</v>
      </c>
      <c r="M709" s="36">
        <f>IF(C709="Saliente Nacional",(IFERROR((LIMPIA(J709,1)),0)),0)</f>
        <v>0</v>
      </c>
      <c r="N709" s="36">
        <f>IF(C709="Saliente Internacional",(IFERROR((LIMPIA(J709,1)),0)),0)</f>
        <v>0</v>
      </c>
      <c r="O709" s="36">
        <f>IF(C709="Saliente Local",(IFERROR((LIMPIA(K709,1)),0)),0)</f>
        <v>0</v>
      </c>
      <c r="P709" s="36">
        <f>IF(C709="Saliente Nacional",(IFERROR((LIMPIA(K709,1)),0)),0)</f>
        <v>0</v>
      </c>
      <c r="Q709" s="36">
        <f>IF(C709="Saliente Internacional",(IFERROR((LIMPIA(K709,1)),0)),0)</f>
        <v>0</v>
      </c>
      <c r="R709" s="36">
        <f t="shared" si="34"/>
        <v>0</v>
      </c>
      <c r="S709" s="36">
        <f t="shared" si="35"/>
        <v>0</v>
      </c>
    </row>
    <row r="710" spans="1:19" x14ac:dyDescent="0.25">
      <c r="A710" s="101">
        <f>'DETALLE DE CONEXIONES'!P710</f>
        <v>0</v>
      </c>
      <c r="B710" s="36" t="str">
        <f>'DETALLE DE CONEXIONES'!I710</f>
        <v>MENS.SALIENTE</v>
      </c>
      <c r="C710" s="36" t="str">
        <f>'DETALLE DE CONEXIONES'!BB710</f>
        <v>SMS Enviado</v>
      </c>
      <c r="D710" s="36" t="str">
        <f>'DETALLE DE CONEXIONES'!E710</f>
        <v>999XXX1227</v>
      </c>
      <c r="E710" s="36">
        <f t="shared" si="33"/>
        <v>10</v>
      </c>
      <c r="F710" s="36">
        <f>IFERROR(LIMPIA('DETALLE DE CONEXIONES'!N710,1),0)</f>
        <v>0</v>
      </c>
      <c r="G710" s="36" t="str">
        <f>LEFT('DETALLE DE CONEXIONES'!BE710,3)</f>
        <v>0</v>
      </c>
      <c r="H710" s="36" t="str">
        <f>RIGHT('DETALLE DE CONEXIONES'!AK710,2)</f>
        <v/>
      </c>
      <c r="I710" s="36" t="str">
        <f>LEFT('DETALLE DE CONEXIONES'!AK710,3)</f>
        <v/>
      </c>
      <c r="J710" s="36" t="str">
        <f>LEFT('DETALLE DE CONEXIONES'!M710,3)</f>
        <v>0mi</v>
      </c>
      <c r="K710" s="36" t="str">
        <f>IF(LEN('DETALLE DE CONEXIONES'!M710)&lt;12,(RIGHT('DETALLE DE CONEXIONES'!M710,5)),(RIGHT('DETALLE DE CONEXIONES'!M710,6)))</f>
        <v xml:space="preserve">min. </v>
      </c>
      <c r="L710" s="36">
        <f>IF(C710="Saliente Local",(IFERROR((LIMPIA(J710,1)),0)),0)</f>
        <v>0</v>
      </c>
      <c r="M710" s="36">
        <f>IF(C710="Saliente Nacional",(IFERROR((LIMPIA(J710,1)),0)),0)</f>
        <v>0</v>
      </c>
      <c r="N710" s="36">
        <f>IF(C710="Saliente Internacional",(IFERROR((LIMPIA(J710,1)),0)),0)</f>
        <v>0</v>
      </c>
      <c r="O710" s="36">
        <f>IF(C710="Saliente Local",(IFERROR((LIMPIA(K710,1)),0)),0)</f>
        <v>0</v>
      </c>
      <c r="P710" s="36">
        <f>IF(C710="Saliente Nacional",(IFERROR((LIMPIA(K710,1)),0)),0)</f>
        <v>0</v>
      </c>
      <c r="Q710" s="36">
        <f>IF(C710="Saliente Internacional",(IFERROR((LIMPIA(K710,1)),0)),0)</f>
        <v>0</v>
      </c>
      <c r="R710" s="36">
        <f t="shared" si="34"/>
        <v>0</v>
      </c>
      <c r="S710" s="36">
        <f t="shared" si="35"/>
        <v>0</v>
      </c>
    </row>
    <row r="711" spans="1:19" x14ac:dyDescent="0.25">
      <c r="A711" s="101">
        <f>'DETALLE DE CONEXIONES'!P711</f>
        <v>0</v>
      </c>
      <c r="B711" s="36" t="str">
        <f>'DETALLE DE CONEXIONES'!I711</f>
        <v>SALIENTE</v>
      </c>
      <c r="C711" s="36" t="str">
        <f>'DETALLE DE CONEXIONES'!BB711</f>
        <v>Saliente Local</v>
      </c>
      <c r="D711" s="36" t="str">
        <f>'DETALLE DE CONEXIONES'!E711</f>
        <v>999XXX0291</v>
      </c>
      <c r="E711" s="36">
        <f t="shared" si="33"/>
        <v>10</v>
      </c>
      <c r="F711" s="36">
        <f>IFERROR(LIMPIA('DETALLE DE CONEXIONES'!N711,1),0)</f>
        <v>3</v>
      </c>
      <c r="G711" s="36" t="str">
        <f>LEFT('DETALLE DE CONEXIONES'!BE711,3)</f>
        <v>NOF</v>
      </c>
      <c r="H711" s="36" t="str">
        <f>RIGHT('DETALLE DE CONEXIONES'!AK711,2)</f>
        <v/>
      </c>
      <c r="I711" s="36" t="str">
        <f>LEFT('DETALLE DE CONEXIONES'!AK711,3)</f>
        <v/>
      </c>
      <c r="J711" s="36" t="str">
        <f>LEFT('DETALLE DE CONEXIONES'!M711,3)</f>
        <v>2mi</v>
      </c>
      <c r="K711" s="36" t="str">
        <f>IF(LEN('DETALLE DE CONEXIONES'!M711)&lt;12,(RIGHT('DETALLE DE CONEXIONES'!M711,5)),(RIGHT('DETALLE DE CONEXIONES'!M711,6)))</f>
        <v>3seg.</v>
      </c>
      <c r="L711" s="36">
        <f>IF(C711="Saliente Local",(IFERROR((LIMPIA(J711,1)),0)),0)</f>
        <v>2</v>
      </c>
      <c r="M711" s="36">
        <f>IF(C711="Saliente Nacional",(IFERROR((LIMPIA(J711,1)),0)),0)</f>
        <v>0</v>
      </c>
      <c r="N711" s="36">
        <f>IF(C711="Saliente Internacional",(IFERROR((LIMPIA(J711,1)),0)),0)</f>
        <v>0</v>
      </c>
      <c r="O711" s="36">
        <f>IF(C711="Saliente Local",(IFERROR((LIMPIA(K711,1)),0)),0)</f>
        <v>3</v>
      </c>
      <c r="P711" s="36">
        <f>IF(C711="Saliente Nacional",(IFERROR((LIMPIA(K711,1)),0)),0)</f>
        <v>0</v>
      </c>
      <c r="Q711" s="36">
        <f>IF(C711="Saliente Internacional",(IFERROR((LIMPIA(K711,1)),0)),0)</f>
        <v>0</v>
      </c>
      <c r="R711" s="36">
        <f t="shared" si="34"/>
        <v>3</v>
      </c>
      <c r="S711" s="36">
        <f t="shared" si="35"/>
        <v>0</v>
      </c>
    </row>
    <row r="712" spans="1:19" x14ac:dyDescent="0.25">
      <c r="A712" s="101">
        <f>'DETALLE DE CONEXIONES'!P712</f>
        <v>0</v>
      </c>
      <c r="B712" s="36" t="str">
        <f>'DETALLE DE CONEXIONES'!I712</f>
        <v>TRANSFERENCIA</v>
      </c>
      <c r="C712" s="36" t="str">
        <f>'DETALLE DE CONEXIONES'!BB712</f>
        <v>Desvio Nacional</v>
      </c>
      <c r="D712" s="36" t="str">
        <f>'DETALLE DE CONEXIONES'!E712</f>
        <v>999XXX1600</v>
      </c>
      <c r="E712" s="36">
        <f t="shared" si="33"/>
        <v>10</v>
      </c>
      <c r="F712" s="36">
        <f>IFERROR(LIMPIA('DETALLE DE CONEXIONES'!N712,1),0)</f>
        <v>1</v>
      </c>
      <c r="G712" s="36" t="str">
        <f>LEFT('DETALLE DE CONEXIONES'!BE712,3)</f>
        <v>SIU</v>
      </c>
      <c r="H712" s="36" t="str">
        <f>RIGHT('DETALLE DE CONEXIONES'!AK712,2)</f>
        <v/>
      </c>
      <c r="I712" s="36" t="str">
        <f>LEFT('DETALLE DE CONEXIONES'!AK712,3)</f>
        <v/>
      </c>
      <c r="J712" s="36" t="str">
        <f>LEFT('DETALLE DE CONEXIONES'!M712,3)</f>
        <v>0mi</v>
      </c>
      <c r="K712" s="36" t="str">
        <f>IF(LEN('DETALLE DE CONEXIONES'!M712)&lt;12,(RIGHT('DETALLE DE CONEXIONES'!M712,5)),(RIGHT('DETALLE DE CONEXIONES'!M712,6)))</f>
        <v>6seg.</v>
      </c>
      <c r="L712" s="36">
        <f>IF(C712="Saliente Local",(IFERROR((LIMPIA(J712,1)),0)),0)</f>
        <v>0</v>
      </c>
      <c r="M712" s="36">
        <f>IF(C712="Saliente Nacional",(IFERROR((LIMPIA(J712,1)),0)),0)</f>
        <v>0</v>
      </c>
      <c r="N712" s="36">
        <f>IF(C712="Saliente Internacional",(IFERROR((LIMPIA(J712,1)),0)),0)</f>
        <v>0</v>
      </c>
      <c r="O712" s="36">
        <f>IF(C712="Saliente Local",(IFERROR((LIMPIA(K712,1)),0)),0)</f>
        <v>0</v>
      </c>
      <c r="P712" s="36">
        <f>IF(C712="Saliente Nacional",(IFERROR((LIMPIA(K712,1)),0)),0)</f>
        <v>0</v>
      </c>
      <c r="Q712" s="36">
        <f>IF(C712="Saliente Internacional",(IFERROR((LIMPIA(K712,1)),0)),0)</f>
        <v>0</v>
      </c>
      <c r="R712" s="36">
        <f t="shared" si="34"/>
        <v>0</v>
      </c>
      <c r="S712" s="36">
        <f t="shared" si="35"/>
        <v>0</v>
      </c>
    </row>
    <row r="713" spans="1:19" x14ac:dyDescent="0.25">
      <c r="A713" s="101">
        <f>'DETALLE DE CONEXIONES'!P713</f>
        <v>0</v>
      </c>
      <c r="B713" s="36" t="str">
        <f>'DETALLE DE CONEXIONES'!I713</f>
        <v>ENTRANTE</v>
      </c>
      <c r="C713" s="36" t="str">
        <f>'DETALLE DE CONEXIONES'!BB713</f>
        <v>Entrante Local</v>
      </c>
      <c r="D713" s="36" t="str">
        <f>'DETALLE DE CONEXIONES'!E713</f>
        <v>999XXX1600</v>
      </c>
      <c r="E713" s="36">
        <f t="shared" si="33"/>
        <v>10</v>
      </c>
      <c r="F713" s="36">
        <f>IFERROR(LIMPIA('DETALLE DE CONEXIONES'!N713,1),0)</f>
        <v>2</v>
      </c>
      <c r="G713" s="36" t="str">
        <f>LEFT('DETALLE DE CONEXIONES'!BE713,3)</f>
        <v>NOF</v>
      </c>
      <c r="H713" s="36" t="str">
        <f>RIGHT('DETALLE DE CONEXIONES'!AK713,2)</f>
        <v/>
      </c>
      <c r="I713" s="36" t="str">
        <f>LEFT('DETALLE DE CONEXIONES'!AK713,3)</f>
        <v/>
      </c>
      <c r="J713" s="36" t="str">
        <f>LEFT('DETALLE DE CONEXIONES'!M713,3)</f>
        <v>1mi</v>
      </c>
      <c r="K713" s="36" t="str">
        <f>IF(LEN('DETALLE DE CONEXIONES'!M713)&lt;12,(RIGHT('DETALLE DE CONEXIONES'!M713,5)),(RIGHT('DETALLE DE CONEXIONES'!M713,6)))</f>
        <v>49seg.</v>
      </c>
      <c r="L713" s="36">
        <f>IF(C713="Saliente Local",(IFERROR((LIMPIA(J713,1)),0)),0)</f>
        <v>0</v>
      </c>
      <c r="M713" s="36">
        <f>IF(C713="Saliente Nacional",(IFERROR((LIMPIA(J713,1)),0)),0)</f>
        <v>0</v>
      </c>
      <c r="N713" s="36">
        <f>IF(C713="Saliente Internacional",(IFERROR((LIMPIA(J713,1)),0)),0)</f>
        <v>0</v>
      </c>
      <c r="O713" s="36">
        <f>IF(C713="Saliente Local",(IFERROR((LIMPIA(K713,1)),0)),0)</f>
        <v>0</v>
      </c>
      <c r="P713" s="36">
        <f>IF(C713="Saliente Nacional",(IFERROR((LIMPIA(K713,1)),0)),0)</f>
        <v>0</v>
      </c>
      <c r="Q713" s="36">
        <f>IF(C713="Saliente Internacional",(IFERROR((LIMPIA(K713,1)),0)),0)</f>
        <v>0</v>
      </c>
      <c r="R713" s="36">
        <f t="shared" si="34"/>
        <v>0</v>
      </c>
      <c r="S713" s="36">
        <f t="shared" si="35"/>
        <v>0</v>
      </c>
    </row>
    <row r="714" spans="1:19" x14ac:dyDescent="0.25">
      <c r="A714" s="101">
        <f>'DETALLE DE CONEXIONES'!P714</f>
        <v>0</v>
      </c>
      <c r="B714" s="36" t="str">
        <f>'DETALLE DE CONEXIONES'!I714</f>
        <v>TRANSFERENCIA</v>
      </c>
      <c r="C714" s="36" t="str">
        <f>'DETALLE DE CONEXIONES'!BB714</f>
        <v>Desvio Nacional</v>
      </c>
      <c r="D714" s="36" t="str">
        <f>'DETALLE DE CONEXIONES'!E714</f>
        <v>999XXX1600</v>
      </c>
      <c r="E714" s="36">
        <f t="shared" si="33"/>
        <v>10</v>
      </c>
      <c r="F714" s="36">
        <f>IFERROR(LIMPIA('DETALLE DE CONEXIONES'!N714,1),0)</f>
        <v>1</v>
      </c>
      <c r="G714" s="36" t="str">
        <f>LEFT('DETALLE DE CONEXIONES'!BE714,3)</f>
        <v>SIU</v>
      </c>
      <c r="H714" s="36" t="str">
        <f>RIGHT('DETALLE DE CONEXIONES'!AK714,2)</f>
        <v/>
      </c>
      <c r="I714" s="36" t="str">
        <f>LEFT('DETALLE DE CONEXIONES'!AK714,3)</f>
        <v/>
      </c>
      <c r="J714" s="36" t="str">
        <f>LEFT('DETALLE DE CONEXIONES'!M714,3)</f>
        <v>0mi</v>
      </c>
      <c r="K714" s="36" t="str">
        <f>IF(LEN('DETALLE DE CONEXIONES'!M714)&lt;12,(RIGHT('DETALLE DE CONEXIONES'!M714,5)),(RIGHT('DETALLE DE CONEXIONES'!M714,6)))</f>
        <v>4seg.</v>
      </c>
      <c r="L714" s="36">
        <f>IF(C714="Saliente Local",(IFERROR((LIMPIA(J714,1)),0)),0)</f>
        <v>0</v>
      </c>
      <c r="M714" s="36">
        <f>IF(C714="Saliente Nacional",(IFERROR((LIMPIA(J714,1)),0)),0)</f>
        <v>0</v>
      </c>
      <c r="N714" s="36">
        <f>IF(C714="Saliente Internacional",(IFERROR((LIMPIA(J714,1)),0)),0)</f>
        <v>0</v>
      </c>
      <c r="O714" s="36">
        <f>IF(C714="Saliente Local",(IFERROR((LIMPIA(K714,1)),0)),0)</f>
        <v>0</v>
      </c>
      <c r="P714" s="36">
        <f>IF(C714="Saliente Nacional",(IFERROR((LIMPIA(K714,1)),0)),0)</f>
        <v>0</v>
      </c>
      <c r="Q714" s="36">
        <f>IF(C714="Saliente Internacional",(IFERROR((LIMPIA(K714,1)),0)),0)</f>
        <v>0</v>
      </c>
      <c r="R714" s="36">
        <f t="shared" si="34"/>
        <v>0</v>
      </c>
      <c r="S714" s="36">
        <f t="shared" si="35"/>
        <v>0</v>
      </c>
    </row>
    <row r="715" spans="1:19" x14ac:dyDescent="0.25">
      <c r="A715" s="101">
        <f>'DETALLE DE CONEXIONES'!P715</f>
        <v>0</v>
      </c>
      <c r="B715" s="36" t="str">
        <f>'DETALLE DE CONEXIONES'!I715</f>
        <v>TRANSFERENCIA</v>
      </c>
      <c r="C715" s="36" t="str">
        <f>'DETALLE DE CONEXIONES'!BB715</f>
        <v>Desvio Nacional</v>
      </c>
      <c r="D715" s="36" t="str">
        <f>'DETALLE DE CONEXIONES'!E715</f>
        <v>999XXX1600</v>
      </c>
      <c r="E715" s="36">
        <f t="shared" si="33"/>
        <v>10</v>
      </c>
      <c r="F715" s="36">
        <f>IFERROR(LIMPIA('DETALLE DE CONEXIONES'!N715,1),0)</f>
        <v>1</v>
      </c>
      <c r="G715" s="36" t="str">
        <f>LEFT('DETALLE DE CONEXIONES'!BE715,3)</f>
        <v>SIU</v>
      </c>
      <c r="H715" s="36" t="str">
        <f>RIGHT('DETALLE DE CONEXIONES'!AK715,2)</f>
        <v/>
      </c>
      <c r="I715" s="36" t="str">
        <f>LEFT('DETALLE DE CONEXIONES'!AK715,3)</f>
        <v/>
      </c>
      <c r="J715" s="36" t="str">
        <f>LEFT('DETALLE DE CONEXIONES'!M715,3)</f>
        <v>0mi</v>
      </c>
      <c r="K715" s="36" t="str">
        <f>IF(LEN('DETALLE DE CONEXIONES'!M715)&lt;12,(RIGHT('DETALLE DE CONEXIONES'!M715,5)),(RIGHT('DETALLE DE CONEXIONES'!M715,6)))</f>
        <v>5seg.</v>
      </c>
      <c r="L715" s="36">
        <f>IF(C715="Saliente Local",(IFERROR((LIMPIA(J715,1)),0)),0)</f>
        <v>0</v>
      </c>
      <c r="M715" s="36">
        <f>IF(C715="Saliente Nacional",(IFERROR((LIMPIA(J715,1)),0)),0)</f>
        <v>0</v>
      </c>
      <c r="N715" s="36">
        <f>IF(C715="Saliente Internacional",(IFERROR((LIMPIA(J715,1)),0)),0)</f>
        <v>0</v>
      </c>
      <c r="O715" s="36">
        <f>IF(C715="Saliente Local",(IFERROR((LIMPIA(K715,1)),0)),0)</f>
        <v>0</v>
      </c>
      <c r="P715" s="36">
        <f>IF(C715="Saliente Nacional",(IFERROR((LIMPIA(K715,1)),0)),0)</f>
        <v>0</v>
      </c>
      <c r="Q715" s="36">
        <f>IF(C715="Saliente Internacional",(IFERROR((LIMPIA(K715,1)),0)),0)</f>
        <v>0</v>
      </c>
      <c r="R715" s="36">
        <f t="shared" si="34"/>
        <v>0</v>
      </c>
      <c r="S715" s="36">
        <f t="shared" si="35"/>
        <v>0</v>
      </c>
    </row>
    <row r="716" spans="1:19" x14ac:dyDescent="0.25">
      <c r="A716" s="101">
        <f>'DETALLE DE CONEXIONES'!P716</f>
        <v>0</v>
      </c>
      <c r="B716" s="36" t="str">
        <f>'DETALLE DE CONEXIONES'!I716</f>
        <v>TRANSFERENCIA</v>
      </c>
      <c r="C716" s="36" t="str">
        <f>'DETALLE DE CONEXIONES'!BB716</f>
        <v>Desvio Nacional</v>
      </c>
      <c r="D716" s="36" t="str">
        <f>'DETALLE DE CONEXIONES'!E716</f>
        <v>999XXX1600</v>
      </c>
      <c r="E716" s="36">
        <f t="shared" si="33"/>
        <v>10</v>
      </c>
      <c r="F716" s="36">
        <f>IFERROR(LIMPIA('DETALLE DE CONEXIONES'!N716,1),0)</f>
        <v>1</v>
      </c>
      <c r="G716" s="36" t="str">
        <f>LEFT('DETALLE DE CONEXIONES'!BE716,3)</f>
        <v>SIU</v>
      </c>
      <c r="H716" s="36" t="str">
        <f>RIGHT('DETALLE DE CONEXIONES'!AK716,2)</f>
        <v/>
      </c>
      <c r="I716" s="36" t="str">
        <f>LEFT('DETALLE DE CONEXIONES'!AK716,3)</f>
        <v/>
      </c>
      <c r="J716" s="36" t="str">
        <f>LEFT('DETALLE DE CONEXIONES'!M716,3)</f>
        <v>0mi</v>
      </c>
      <c r="K716" s="36" t="str">
        <f>IF(LEN('DETALLE DE CONEXIONES'!M716)&lt;12,(RIGHT('DETALLE DE CONEXIONES'!M716,5)),(RIGHT('DETALLE DE CONEXIONES'!M716,6)))</f>
        <v>4seg.</v>
      </c>
      <c r="L716" s="36">
        <f>IF(C716="Saliente Local",(IFERROR((LIMPIA(J716,1)),0)),0)</f>
        <v>0</v>
      </c>
      <c r="M716" s="36">
        <f>IF(C716="Saliente Nacional",(IFERROR((LIMPIA(J716,1)),0)),0)</f>
        <v>0</v>
      </c>
      <c r="N716" s="36">
        <f>IF(C716="Saliente Internacional",(IFERROR((LIMPIA(J716,1)),0)),0)</f>
        <v>0</v>
      </c>
      <c r="O716" s="36">
        <f>IF(C716="Saliente Local",(IFERROR((LIMPIA(K716,1)),0)),0)</f>
        <v>0</v>
      </c>
      <c r="P716" s="36">
        <f>IF(C716="Saliente Nacional",(IFERROR((LIMPIA(K716,1)),0)),0)</f>
        <v>0</v>
      </c>
      <c r="Q716" s="36">
        <f>IF(C716="Saliente Internacional",(IFERROR((LIMPIA(K716,1)),0)),0)</f>
        <v>0</v>
      </c>
      <c r="R716" s="36">
        <f t="shared" si="34"/>
        <v>0</v>
      </c>
      <c r="S716" s="36">
        <f t="shared" si="35"/>
        <v>0</v>
      </c>
    </row>
    <row r="717" spans="1:19" x14ac:dyDescent="0.25">
      <c r="A717" s="101">
        <f>'DETALLE DE CONEXIONES'!P717</f>
        <v>0</v>
      </c>
      <c r="B717" s="36" t="str">
        <f>'DETALLE DE CONEXIONES'!I717</f>
        <v>TRANSFERENCIA</v>
      </c>
      <c r="C717" s="36" t="str">
        <f>'DETALLE DE CONEXIONES'!BB717</f>
        <v>Desvio Nacional</v>
      </c>
      <c r="D717" s="36" t="str">
        <f>'DETALLE DE CONEXIONES'!E717</f>
        <v>999XXX1600</v>
      </c>
      <c r="E717" s="36">
        <f t="shared" si="33"/>
        <v>10</v>
      </c>
      <c r="F717" s="36">
        <f>IFERROR(LIMPIA('DETALLE DE CONEXIONES'!N717,1),0)</f>
        <v>1</v>
      </c>
      <c r="G717" s="36" t="str">
        <f>LEFT('DETALLE DE CONEXIONES'!BE717,3)</f>
        <v>SIU</v>
      </c>
      <c r="H717" s="36" t="str">
        <f>RIGHT('DETALLE DE CONEXIONES'!AK717,2)</f>
        <v/>
      </c>
      <c r="I717" s="36" t="str">
        <f>LEFT('DETALLE DE CONEXIONES'!AK717,3)</f>
        <v/>
      </c>
      <c r="J717" s="36" t="str">
        <f>LEFT('DETALLE DE CONEXIONES'!M717,3)</f>
        <v>0mi</v>
      </c>
      <c r="K717" s="36" t="str">
        <f>IF(LEN('DETALLE DE CONEXIONES'!M717)&lt;12,(RIGHT('DETALLE DE CONEXIONES'!M717,5)),(RIGHT('DETALLE DE CONEXIONES'!M717,6)))</f>
        <v>4seg.</v>
      </c>
      <c r="L717" s="36">
        <f>IF(C717="Saliente Local",(IFERROR((LIMPIA(J717,1)),0)),0)</f>
        <v>0</v>
      </c>
      <c r="M717" s="36">
        <f>IF(C717="Saliente Nacional",(IFERROR((LIMPIA(J717,1)),0)),0)</f>
        <v>0</v>
      </c>
      <c r="N717" s="36">
        <f>IF(C717="Saliente Internacional",(IFERROR((LIMPIA(J717,1)),0)),0)</f>
        <v>0</v>
      </c>
      <c r="O717" s="36">
        <f>IF(C717="Saliente Local",(IFERROR((LIMPIA(K717,1)),0)),0)</f>
        <v>0</v>
      </c>
      <c r="P717" s="36">
        <f>IF(C717="Saliente Nacional",(IFERROR((LIMPIA(K717,1)),0)),0)</f>
        <v>0</v>
      </c>
      <c r="Q717" s="36">
        <f>IF(C717="Saliente Internacional",(IFERROR((LIMPIA(K717,1)),0)),0)</f>
        <v>0</v>
      </c>
      <c r="R717" s="36">
        <f t="shared" si="34"/>
        <v>0</v>
      </c>
      <c r="S717" s="36">
        <f t="shared" si="35"/>
        <v>0</v>
      </c>
    </row>
    <row r="718" spans="1:19" x14ac:dyDescent="0.25">
      <c r="A718" s="101">
        <f>'DETALLE DE CONEXIONES'!P718</f>
        <v>0</v>
      </c>
      <c r="B718" s="36" t="str">
        <f>'DETALLE DE CONEXIONES'!I718</f>
        <v>TRANSFERENCIA</v>
      </c>
      <c r="C718" s="36" t="str">
        <f>'DETALLE DE CONEXIONES'!BB718</f>
        <v>Desvio Nacional</v>
      </c>
      <c r="D718" s="36" t="str">
        <f>'DETALLE DE CONEXIONES'!E718</f>
        <v>999XXX1600</v>
      </c>
      <c r="E718" s="36">
        <f t="shared" si="33"/>
        <v>10</v>
      </c>
      <c r="F718" s="36">
        <f>IFERROR(LIMPIA('DETALLE DE CONEXIONES'!N718,1),0)</f>
        <v>1</v>
      </c>
      <c r="G718" s="36" t="str">
        <f>LEFT('DETALLE DE CONEXIONES'!BE718,3)</f>
        <v>SIU</v>
      </c>
      <c r="H718" s="36" t="str">
        <f>RIGHT('DETALLE DE CONEXIONES'!AK718,2)</f>
        <v/>
      </c>
      <c r="I718" s="36" t="str">
        <f>LEFT('DETALLE DE CONEXIONES'!AK718,3)</f>
        <v/>
      </c>
      <c r="J718" s="36" t="str">
        <f>LEFT('DETALLE DE CONEXIONES'!M718,3)</f>
        <v>0mi</v>
      </c>
      <c r="K718" s="36" t="str">
        <f>IF(LEN('DETALLE DE CONEXIONES'!M718)&lt;12,(RIGHT('DETALLE DE CONEXIONES'!M718,5)),(RIGHT('DETALLE DE CONEXIONES'!M718,6)))</f>
        <v>4seg.</v>
      </c>
      <c r="L718" s="36">
        <f>IF(C718="Saliente Local",(IFERROR((LIMPIA(J718,1)),0)),0)</f>
        <v>0</v>
      </c>
      <c r="M718" s="36">
        <f>IF(C718="Saliente Nacional",(IFERROR((LIMPIA(J718,1)),0)),0)</f>
        <v>0</v>
      </c>
      <c r="N718" s="36">
        <f>IF(C718="Saliente Internacional",(IFERROR((LIMPIA(J718,1)),0)),0)</f>
        <v>0</v>
      </c>
      <c r="O718" s="36">
        <f>IF(C718="Saliente Local",(IFERROR((LIMPIA(K718,1)),0)),0)</f>
        <v>0</v>
      </c>
      <c r="P718" s="36">
        <f>IF(C718="Saliente Nacional",(IFERROR((LIMPIA(K718,1)),0)),0)</f>
        <v>0</v>
      </c>
      <c r="Q718" s="36">
        <f>IF(C718="Saliente Internacional",(IFERROR((LIMPIA(K718,1)),0)),0)</f>
        <v>0</v>
      </c>
      <c r="R718" s="36">
        <f t="shared" si="34"/>
        <v>0</v>
      </c>
      <c r="S718" s="36">
        <f t="shared" si="35"/>
        <v>0</v>
      </c>
    </row>
    <row r="719" spans="1:19" x14ac:dyDescent="0.25">
      <c r="A719" s="101">
        <f>'DETALLE DE CONEXIONES'!P719</f>
        <v>0</v>
      </c>
      <c r="B719" s="36" t="str">
        <f>'DETALLE DE CONEXIONES'!I719</f>
        <v>TRANSFERENCIA</v>
      </c>
      <c r="C719" s="36" t="str">
        <f>'DETALLE DE CONEXIONES'!BB719</f>
        <v>Desvio Nacional</v>
      </c>
      <c r="D719" s="36" t="str">
        <f>'DETALLE DE CONEXIONES'!E719</f>
        <v>999XXX1600</v>
      </c>
      <c r="E719" s="36">
        <f t="shared" si="33"/>
        <v>10</v>
      </c>
      <c r="F719" s="36">
        <f>IFERROR(LIMPIA('DETALLE DE CONEXIONES'!N719,1),0)</f>
        <v>1</v>
      </c>
      <c r="G719" s="36" t="str">
        <f>LEFT('DETALLE DE CONEXIONES'!BE719,3)</f>
        <v>SIU</v>
      </c>
      <c r="H719" s="36" t="str">
        <f>RIGHT('DETALLE DE CONEXIONES'!AK719,2)</f>
        <v/>
      </c>
      <c r="I719" s="36" t="str">
        <f>LEFT('DETALLE DE CONEXIONES'!AK719,3)</f>
        <v/>
      </c>
      <c r="J719" s="36" t="str">
        <f>LEFT('DETALLE DE CONEXIONES'!M719,3)</f>
        <v>0mi</v>
      </c>
      <c r="K719" s="36" t="str">
        <f>IF(LEN('DETALLE DE CONEXIONES'!M719)&lt;12,(RIGHT('DETALLE DE CONEXIONES'!M719,5)),(RIGHT('DETALLE DE CONEXIONES'!M719,6)))</f>
        <v>5seg.</v>
      </c>
      <c r="L719" s="36">
        <f>IF(C719="Saliente Local",(IFERROR((LIMPIA(J719,1)),0)),0)</f>
        <v>0</v>
      </c>
      <c r="M719" s="36">
        <f>IF(C719="Saliente Nacional",(IFERROR((LIMPIA(J719,1)),0)),0)</f>
        <v>0</v>
      </c>
      <c r="N719" s="36">
        <f>IF(C719="Saliente Internacional",(IFERROR((LIMPIA(J719,1)),0)),0)</f>
        <v>0</v>
      </c>
      <c r="O719" s="36">
        <f>IF(C719="Saliente Local",(IFERROR((LIMPIA(K719,1)),0)),0)</f>
        <v>0</v>
      </c>
      <c r="P719" s="36">
        <f>IF(C719="Saliente Nacional",(IFERROR((LIMPIA(K719,1)),0)),0)</f>
        <v>0</v>
      </c>
      <c r="Q719" s="36">
        <f>IF(C719="Saliente Internacional",(IFERROR((LIMPIA(K719,1)),0)),0)</f>
        <v>0</v>
      </c>
      <c r="R719" s="36">
        <f t="shared" si="34"/>
        <v>0</v>
      </c>
      <c r="S719" s="36">
        <f t="shared" si="35"/>
        <v>0</v>
      </c>
    </row>
    <row r="720" spans="1:19" x14ac:dyDescent="0.25">
      <c r="A720" s="101">
        <f>'DETALLE DE CONEXIONES'!P720</f>
        <v>0</v>
      </c>
      <c r="B720" s="36" t="str">
        <f>'DETALLE DE CONEXIONES'!I720</f>
        <v>TRANSFERENCIA</v>
      </c>
      <c r="C720" s="36" t="str">
        <f>'DETALLE DE CONEXIONES'!BB720</f>
        <v>Desvio Nacional</v>
      </c>
      <c r="D720" s="36" t="str">
        <f>'DETALLE DE CONEXIONES'!E720</f>
        <v>999XXX1600</v>
      </c>
      <c r="E720" s="36">
        <f t="shared" si="33"/>
        <v>10</v>
      </c>
      <c r="F720" s="36">
        <f>IFERROR(LIMPIA('DETALLE DE CONEXIONES'!N720,1),0)</f>
        <v>1</v>
      </c>
      <c r="G720" s="36" t="str">
        <f>LEFT('DETALLE DE CONEXIONES'!BE720,3)</f>
        <v>SIU</v>
      </c>
      <c r="H720" s="36" t="str">
        <f>RIGHT('DETALLE DE CONEXIONES'!AK720,2)</f>
        <v/>
      </c>
      <c r="I720" s="36" t="str">
        <f>LEFT('DETALLE DE CONEXIONES'!AK720,3)</f>
        <v/>
      </c>
      <c r="J720" s="36" t="str">
        <f>LEFT('DETALLE DE CONEXIONES'!M720,3)</f>
        <v>0mi</v>
      </c>
      <c r="K720" s="36" t="str">
        <f>IF(LEN('DETALLE DE CONEXIONES'!M720)&lt;12,(RIGHT('DETALLE DE CONEXIONES'!M720,5)),(RIGHT('DETALLE DE CONEXIONES'!M720,6)))</f>
        <v>6seg.</v>
      </c>
      <c r="L720" s="36">
        <f>IF(C720="Saliente Local",(IFERROR((LIMPIA(J720,1)),0)),0)</f>
        <v>0</v>
      </c>
      <c r="M720" s="36">
        <f>IF(C720="Saliente Nacional",(IFERROR((LIMPIA(J720,1)),0)),0)</f>
        <v>0</v>
      </c>
      <c r="N720" s="36">
        <f>IF(C720="Saliente Internacional",(IFERROR((LIMPIA(J720,1)),0)),0)</f>
        <v>0</v>
      </c>
      <c r="O720" s="36">
        <f>IF(C720="Saliente Local",(IFERROR((LIMPIA(K720,1)),0)),0)</f>
        <v>0</v>
      </c>
      <c r="P720" s="36">
        <f>IF(C720="Saliente Nacional",(IFERROR((LIMPIA(K720,1)),0)),0)</f>
        <v>0</v>
      </c>
      <c r="Q720" s="36">
        <f>IF(C720="Saliente Internacional",(IFERROR((LIMPIA(K720,1)),0)),0)</f>
        <v>0</v>
      </c>
      <c r="R720" s="36">
        <f t="shared" si="34"/>
        <v>0</v>
      </c>
      <c r="S720" s="36">
        <f t="shared" si="35"/>
        <v>0</v>
      </c>
    </row>
    <row r="721" spans="1:19" x14ac:dyDescent="0.25">
      <c r="A721" s="101">
        <f>'DETALLE DE CONEXIONES'!P721</f>
        <v>0</v>
      </c>
      <c r="B721" s="36" t="str">
        <f>'DETALLE DE CONEXIONES'!I721</f>
        <v>SALIENTE</v>
      </c>
      <c r="C721" s="36" t="str">
        <f>'DETALLE DE CONEXIONES'!BB721</f>
        <v>Saliente Local</v>
      </c>
      <c r="D721" s="36" t="str">
        <f>'DETALLE DE CONEXIONES'!E721</f>
        <v>999XXX5938</v>
      </c>
      <c r="E721" s="36">
        <f t="shared" si="33"/>
        <v>10</v>
      </c>
      <c r="F721" s="36">
        <f>IFERROR(LIMPIA('DETALLE DE CONEXIONES'!N721,1),0)</f>
        <v>1</v>
      </c>
      <c r="G721" s="36" t="str">
        <f>LEFT('DETALLE DE CONEXIONES'!BE721,3)</f>
        <v>NOF</v>
      </c>
      <c r="H721" s="36" t="str">
        <f>RIGHT('DETALLE DE CONEXIONES'!AK721,2)</f>
        <v/>
      </c>
      <c r="I721" s="36" t="str">
        <f>LEFT('DETALLE DE CONEXIONES'!AK721,3)</f>
        <v/>
      </c>
      <c r="J721" s="36" t="str">
        <f>LEFT('DETALLE DE CONEXIONES'!M721,3)</f>
        <v>0mi</v>
      </c>
      <c r="K721" s="36" t="str">
        <f>IF(LEN('DETALLE DE CONEXIONES'!M721)&lt;12,(RIGHT('DETALLE DE CONEXIONES'!M721,5)),(RIGHT('DETALLE DE CONEXIONES'!M721,6)))</f>
        <v>40seg.</v>
      </c>
      <c r="L721" s="36">
        <f>IF(C721="Saliente Local",(IFERROR((LIMPIA(J721,1)),0)),0)</f>
        <v>0</v>
      </c>
      <c r="M721" s="36">
        <f>IF(C721="Saliente Nacional",(IFERROR((LIMPIA(J721,1)),0)),0)</f>
        <v>0</v>
      </c>
      <c r="N721" s="36">
        <f>IF(C721="Saliente Internacional",(IFERROR((LIMPIA(J721,1)),0)),0)</f>
        <v>0</v>
      </c>
      <c r="O721" s="36">
        <f>IF(C721="Saliente Local",(IFERROR((LIMPIA(K721,1)),0)),0)</f>
        <v>40</v>
      </c>
      <c r="P721" s="36">
        <f>IF(C721="Saliente Nacional",(IFERROR((LIMPIA(K721,1)),0)),0)</f>
        <v>0</v>
      </c>
      <c r="Q721" s="36">
        <f>IF(C721="Saliente Internacional",(IFERROR((LIMPIA(K721,1)),0)),0)</f>
        <v>0</v>
      </c>
      <c r="R721" s="36">
        <f t="shared" si="34"/>
        <v>1</v>
      </c>
      <c r="S721" s="36">
        <f t="shared" si="35"/>
        <v>0</v>
      </c>
    </row>
    <row r="722" spans="1:19" x14ac:dyDescent="0.25">
      <c r="A722" s="101">
        <f>'DETALLE DE CONEXIONES'!P722</f>
        <v>0</v>
      </c>
      <c r="B722" s="36" t="str">
        <f>'DETALLE DE CONEXIONES'!I722</f>
        <v>SALIENTE</v>
      </c>
      <c r="C722" s="36" t="str">
        <f>'DETALLE DE CONEXIONES'!BB722</f>
        <v>Saliente Local</v>
      </c>
      <c r="D722" s="36" t="str">
        <f>'DETALLE DE CONEXIONES'!E722</f>
        <v>999XXX2416</v>
      </c>
      <c r="E722" s="36">
        <f t="shared" si="33"/>
        <v>10</v>
      </c>
      <c r="F722" s="36">
        <f>IFERROR(LIMPIA('DETALLE DE CONEXIONES'!N722,1),0)</f>
        <v>1</v>
      </c>
      <c r="G722" s="36" t="str">
        <f>LEFT('DETALLE DE CONEXIONES'!BE722,3)</f>
        <v>NOF</v>
      </c>
      <c r="H722" s="36" t="str">
        <f>RIGHT('DETALLE DE CONEXIONES'!AK722,2)</f>
        <v/>
      </c>
      <c r="I722" s="36" t="str">
        <f>LEFT('DETALLE DE CONEXIONES'!AK722,3)</f>
        <v/>
      </c>
      <c r="J722" s="36" t="str">
        <f>LEFT('DETALLE DE CONEXIONES'!M722,3)</f>
        <v>0mi</v>
      </c>
      <c r="K722" s="36" t="str">
        <f>IF(LEN('DETALLE DE CONEXIONES'!M722)&lt;12,(RIGHT('DETALLE DE CONEXIONES'!M722,5)),(RIGHT('DETALLE DE CONEXIONES'!M722,6)))</f>
        <v>45seg.</v>
      </c>
      <c r="L722" s="36">
        <f>IF(C722="Saliente Local",(IFERROR((LIMPIA(J722,1)),0)),0)</f>
        <v>0</v>
      </c>
      <c r="M722" s="36">
        <f>IF(C722="Saliente Nacional",(IFERROR((LIMPIA(J722,1)),0)),0)</f>
        <v>0</v>
      </c>
      <c r="N722" s="36">
        <f>IF(C722="Saliente Internacional",(IFERROR((LIMPIA(J722,1)),0)),0)</f>
        <v>0</v>
      </c>
      <c r="O722" s="36">
        <f>IF(C722="Saliente Local",(IFERROR((LIMPIA(K722,1)),0)),0)</f>
        <v>45</v>
      </c>
      <c r="P722" s="36">
        <f>IF(C722="Saliente Nacional",(IFERROR((LIMPIA(K722,1)),0)),0)</f>
        <v>0</v>
      </c>
      <c r="Q722" s="36">
        <f>IF(C722="Saliente Internacional",(IFERROR((LIMPIA(K722,1)),0)),0)</f>
        <v>0</v>
      </c>
      <c r="R722" s="36">
        <f t="shared" si="34"/>
        <v>1</v>
      </c>
      <c r="S722" s="36">
        <f t="shared" si="35"/>
        <v>0</v>
      </c>
    </row>
    <row r="723" spans="1:19" x14ac:dyDescent="0.25">
      <c r="A723" s="101">
        <f>'DETALLE DE CONEXIONES'!P723</f>
        <v>0</v>
      </c>
      <c r="B723" s="36" t="str">
        <f>'DETALLE DE CONEXIONES'!I723</f>
        <v>SALIENTE</v>
      </c>
      <c r="C723" s="36" t="str">
        <f>'DETALLE DE CONEXIONES'!BB723</f>
        <v>Saliente Local</v>
      </c>
      <c r="D723" s="36" t="str">
        <f>'DETALLE DE CONEXIONES'!E723</f>
        <v>999XXX2416</v>
      </c>
      <c r="E723" s="36">
        <f t="shared" si="33"/>
        <v>10</v>
      </c>
      <c r="F723" s="36">
        <f>IFERROR(LIMPIA('DETALLE DE CONEXIONES'!N723,1),0)</f>
        <v>2</v>
      </c>
      <c r="G723" s="36" t="str">
        <f>LEFT('DETALLE DE CONEXIONES'!BE723,3)</f>
        <v>NOF</v>
      </c>
      <c r="H723" s="36" t="str">
        <f>RIGHT('DETALLE DE CONEXIONES'!AK723,2)</f>
        <v/>
      </c>
      <c r="I723" s="36" t="str">
        <f>LEFT('DETALLE DE CONEXIONES'!AK723,3)</f>
        <v/>
      </c>
      <c r="J723" s="36" t="str">
        <f>LEFT('DETALLE DE CONEXIONES'!M723,3)</f>
        <v>1mi</v>
      </c>
      <c r="K723" s="36" t="str">
        <f>IF(LEN('DETALLE DE CONEXIONES'!M723)&lt;12,(RIGHT('DETALLE DE CONEXIONES'!M723,5)),(RIGHT('DETALLE DE CONEXIONES'!M723,6)))</f>
        <v>24seg.</v>
      </c>
      <c r="L723" s="36">
        <f>IF(C723="Saliente Local",(IFERROR((LIMPIA(J723,1)),0)),0)</f>
        <v>1</v>
      </c>
      <c r="M723" s="36">
        <f>IF(C723="Saliente Nacional",(IFERROR((LIMPIA(J723,1)),0)),0)</f>
        <v>0</v>
      </c>
      <c r="N723" s="36">
        <f>IF(C723="Saliente Internacional",(IFERROR((LIMPIA(J723,1)),0)),0)</f>
        <v>0</v>
      </c>
      <c r="O723" s="36">
        <f>IF(C723="Saliente Local",(IFERROR((LIMPIA(K723,1)),0)),0)</f>
        <v>24</v>
      </c>
      <c r="P723" s="36">
        <f>IF(C723="Saliente Nacional",(IFERROR((LIMPIA(K723,1)),0)),0)</f>
        <v>0</v>
      </c>
      <c r="Q723" s="36">
        <f>IF(C723="Saliente Internacional",(IFERROR((LIMPIA(K723,1)),0)),0)</f>
        <v>0</v>
      </c>
      <c r="R723" s="36">
        <f t="shared" si="34"/>
        <v>2</v>
      </c>
      <c r="S723" s="36">
        <f t="shared" si="35"/>
        <v>0</v>
      </c>
    </row>
    <row r="724" spans="1:19" x14ac:dyDescent="0.25">
      <c r="A724" s="101">
        <f>'DETALLE DE CONEXIONES'!P724</f>
        <v>0</v>
      </c>
      <c r="B724" s="36" t="str">
        <f>'DETALLE DE CONEXIONES'!I724</f>
        <v>TRANSFERENCIA</v>
      </c>
      <c r="C724" s="36" t="str">
        <f>'DETALLE DE CONEXIONES'!BB724</f>
        <v>Desvio Nacional</v>
      </c>
      <c r="D724" s="36" t="str">
        <f>'DETALLE DE CONEXIONES'!E724</f>
        <v>999XXX1600</v>
      </c>
      <c r="E724" s="36">
        <f t="shared" si="33"/>
        <v>10</v>
      </c>
      <c r="F724" s="36">
        <f>IFERROR(LIMPIA('DETALLE DE CONEXIONES'!N724,1),0)</f>
        <v>1</v>
      </c>
      <c r="G724" s="36" t="str">
        <f>LEFT('DETALLE DE CONEXIONES'!BE724,3)</f>
        <v>SIU</v>
      </c>
      <c r="H724" s="36" t="str">
        <f>RIGHT('DETALLE DE CONEXIONES'!AK724,2)</f>
        <v/>
      </c>
      <c r="I724" s="36" t="str">
        <f>LEFT('DETALLE DE CONEXIONES'!AK724,3)</f>
        <v/>
      </c>
      <c r="J724" s="36" t="str">
        <f>LEFT('DETALLE DE CONEXIONES'!M724,3)</f>
        <v>0mi</v>
      </c>
      <c r="K724" s="36" t="str">
        <f>IF(LEN('DETALLE DE CONEXIONES'!M724)&lt;12,(RIGHT('DETALLE DE CONEXIONES'!M724,5)),(RIGHT('DETALLE DE CONEXIONES'!M724,6)))</f>
        <v>4seg.</v>
      </c>
      <c r="L724" s="36">
        <f>IF(C724="Saliente Local",(IFERROR((LIMPIA(J724,1)),0)),0)</f>
        <v>0</v>
      </c>
      <c r="M724" s="36">
        <f>IF(C724="Saliente Nacional",(IFERROR((LIMPIA(J724,1)),0)),0)</f>
        <v>0</v>
      </c>
      <c r="N724" s="36">
        <f>IF(C724="Saliente Internacional",(IFERROR((LIMPIA(J724,1)),0)),0)</f>
        <v>0</v>
      </c>
      <c r="O724" s="36">
        <f>IF(C724="Saliente Local",(IFERROR((LIMPIA(K724,1)),0)),0)</f>
        <v>0</v>
      </c>
      <c r="P724" s="36">
        <f>IF(C724="Saliente Nacional",(IFERROR((LIMPIA(K724,1)),0)),0)</f>
        <v>0</v>
      </c>
      <c r="Q724" s="36">
        <f>IF(C724="Saliente Internacional",(IFERROR((LIMPIA(K724,1)),0)),0)</f>
        <v>0</v>
      </c>
      <c r="R724" s="36">
        <f t="shared" si="34"/>
        <v>0</v>
      </c>
      <c r="S724" s="36">
        <f t="shared" si="35"/>
        <v>0</v>
      </c>
    </row>
    <row r="725" spans="1:19" x14ac:dyDescent="0.25">
      <c r="A725" s="101">
        <f>'DETALLE DE CONEXIONES'!P725</f>
        <v>0</v>
      </c>
      <c r="B725" s="36" t="str">
        <f>'DETALLE DE CONEXIONES'!I725</f>
        <v>MENS.SALIENTE</v>
      </c>
      <c r="C725" s="36" t="str">
        <f>'DETALLE DE CONEXIONES'!BB725</f>
        <v>SMS Enviado</v>
      </c>
      <c r="D725" s="36" t="str">
        <f>'DETALLE DE CONEXIONES'!E725</f>
        <v>999XXX1227</v>
      </c>
      <c r="E725" s="36">
        <f t="shared" si="33"/>
        <v>10</v>
      </c>
      <c r="F725" s="36">
        <f>IFERROR(LIMPIA('DETALLE DE CONEXIONES'!N725,1),0)</f>
        <v>0</v>
      </c>
      <c r="G725" s="36" t="str">
        <f>LEFT('DETALLE DE CONEXIONES'!BE725,3)</f>
        <v>0</v>
      </c>
      <c r="H725" s="36" t="str">
        <f>RIGHT('DETALLE DE CONEXIONES'!AK725,2)</f>
        <v/>
      </c>
      <c r="I725" s="36" t="str">
        <f>LEFT('DETALLE DE CONEXIONES'!AK725,3)</f>
        <v/>
      </c>
      <c r="J725" s="36" t="str">
        <f>LEFT('DETALLE DE CONEXIONES'!M725,3)</f>
        <v>0mi</v>
      </c>
      <c r="K725" s="36" t="str">
        <f>IF(LEN('DETALLE DE CONEXIONES'!M725)&lt;12,(RIGHT('DETALLE DE CONEXIONES'!M725,5)),(RIGHT('DETALLE DE CONEXIONES'!M725,6)))</f>
        <v xml:space="preserve">min. </v>
      </c>
      <c r="L725" s="36">
        <f>IF(C725="Saliente Local",(IFERROR((LIMPIA(J725,1)),0)),0)</f>
        <v>0</v>
      </c>
      <c r="M725" s="36">
        <f>IF(C725="Saliente Nacional",(IFERROR((LIMPIA(J725,1)),0)),0)</f>
        <v>0</v>
      </c>
      <c r="N725" s="36">
        <f>IF(C725="Saliente Internacional",(IFERROR((LIMPIA(J725,1)),0)),0)</f>
        <v>0</v>
      </c>
      <c r="O725" s="36">
        <f>IF(C725="Saliente Local",(IFERROR((LIMPIA(K725,1)),0)),0)</f>
        <v>0</v>
      </c>
      <c r="P725" s="36">
        <f>IF(C725="Saliente Nacional",(IFERROR((LIMPIA(K725,1)),0)),0)</f>
        <v>0</v>
      </c>
      <c r="Q725" s="36">
        <f>IF(C725="Saliente Internacional",(IFERROR((LIMPIA(K725,1)),0)),0)</f>
        <v>0</v>
      </c>
      <c r="R725" s="36">
        <f t="shared" si="34"/>
        <v>0</v>
      </c>
      <c r="S725" s="36">
        <f t="shared" si="35"/>
        <v>0</v>
      </c>
    </row>
    <row r="726" spans="1:19" x14ac:dyDescent="0.25">
      <c r="A726" s="101">
        <f>'DETALLE DE CONEXIONES'!P726</f>
        <v>0</v>
      </c>
      <c r="B726" s="36" t="str">
        <f>'DETALLE DE CONEXIONES'!I726</f>
        <v>MENS.SALIENTE</v>
      </c>
      <c r="C726" s="36" t="str">
        <f>'DETALLE DE CONEXIONES'!BB726</f>
        <v>SMS Enviado</v>
      </c>
      <c r="D726" s="36" t="str">
        <f>'DETALLE DE CONEXIONES'!E726</f>
        <v>999XXX1227</v>
      </c>
      <c r="E726" s="36">
        <f t="shared" si="33"/>
        <v>10</v>
      </c>
      <c r="F726" s="36">
        <f>IFERROR(LIMPIA('DETALLE DE CONEXIONES'!N726,1),0)</f>
        <v>0</v>
      </c>
      <c r="G726" s="36" t="str">
        <f>LEFT('DETALLE DE CONEXIONES'!BE726,3)</f>
        <v>0</v>
      </c>
      <c r="H726" s="36" t="str">
        <f>RIGHT('DETALLE DE CONEXIONES'!AK726,2)</f>
        <v/>
      </c>
      <c r="I726" s="36" t="str">
        <f>LEFT('DETALLE DE CONEXIONES'!AK726,3)</f>
        <v/>
      </c>
      <c r="J726" s="36" t="str">
        <f>LEFT('DETALLE DE CONEXIONES'!M726,3)</f>
        <v>0mi</v>
      </c>
      <c r="K726" s="36" t="str">
        <f>IF(LEN('DETALLE DE CONEXIONES'!M726)&lt;12,(RIGHT('DETALLE DE CONEXIONES'!M726,5)),(RIGHT('DETALLE DE CONEXIONES'!M726,6)))</f>
        <v xml:space="preserve">min. </v>
      </c>
      <c r="L726" s="36">
        <f>IF(C726="Saliente Local",(IFERROR((LIMPIA(J726,1)),0)),0)</f>
        <v>0</v>
      </c>
      <c r="M726" s="36">
        <f>IF(C726="Saliente Nacional",(IFERROR((LIMPIA(J726,1)),0)),0)</f>
        <v>0</v>
      </c>
      <c r="N726" s="36">
        <f>IF(C726="Saliente Internacional",(IFERROR((LIMPIA(J726,1)),0)),0)</f>
        <v>0</v>
      </c>
      <c r="O726" s="36">
        <f>IF(C726="Saliente Local",(IFERROR((LIMPIA(K726,1)),0)),0)</f>
        <v>0</v>
      </c>
      <c r="P726" s="36">
        <f>IF(C726="Saliente Nacional",(IFERROR((LIMPIA(K726,1)),0)),0)</f>
        <v>0</v>
      </c>
      <c r="Q726" s="36">
        <f>IF(C726="Saliente Internacional",(IFERROR((LIMPIA(K726,1)),0)),0)</f>
        <v>0</v>
      </c>
      <c r="R726" s="36">
        <f t="shared" si="34"/>
        <v>0</v>
      </c>
      <c r="S726" s="36">
        <f t="shared" si="35"/>
        <v>0</v>
      </c>
    </row>
    <row r="727" spans="1:19" x14ac:dyDescent="0.25">
      <c r="A727" s="101">
        <f>'DETALLE DE CONEXIONES'!P727</f>
        <v>0</v>
      </c>
      <c r="B727" s="36" t="str">
        <f>'DETALLE DE CONEXIONES'!I727</f>
        <v>MENS.SALIENTE</v>
      </c>
      <c r="C727" s="36" t="str">
        <f>'DETALLE DE CONEXIONES'!BB727</f>
        <v>SMS Enviado</v>
      </c>
      <c r="D727" s="36" t="str">
        <f>'DETALLE DE CONEXIONES'!E727</f>
        <v>999XXX1227</v>
      </c>
      <c r="E727" s="36">
        <f t="shared" si="33"/>
        <v>10</v>
      </c>
      <c r="F727" s="36">
        <f>IFERROR(LIMPIA('DETALLE DE CONEXIONES'!N727,1),0)</f>
        <v>0</v>
      </c>
      <c r="G727" s="36" t="str">
        <f>LEFT('DETALLE DE CONEXIONES'!BE727,3)</f>
        <v>0</v>
      </c>
      <c r="H727" s="36" t="str">
        <f>RIGHT('DETALLE DE CONEXIONES'!AK727,2)</f>
        <v/>
      </c>
      <c r="I727" s="36" t="str">
        <f>LEFT('DETALLE DE CONEXIONES'!AK727,3)</f>
        <v/>
      </c>
      <c r="J727" s="36" t="str">
        <f>LEFT('DETALLE DE CONEXIONES'!M727,3)</f>
        <v>0mi</v>
      </c>
      <c r="K727" s="36" t="str">
        <f>IF(LEN('DETALLE DE CONEXIONES'!M727)&lt;12,(RIGHT('DETALLE DE CONEXIONES'!M727,5)),(RIGHT('DETALLE DE CONEXIONES'!M727,6)))</f>
        <v xml:space="preserve">min. </v>
      </c>
      <c r="L727" s="36">
        <f>IF(C727="Saliente Local",(IFERROR((LIMPIA(J727,1)),0)),0)</f>
        <v>0</v>
      </c>
      <c r="M727" s="36">
        <f>IF(C727="Saliente Nacional",(IFERROR((LIMPIA(J727,1)),0)),0)</f>
        <v>0</v>
      </c>
      <c r="N727" s="36">
        <f>IF(C727="Saliente Internacional",(IFERROR((LIMPIA(J727,1)),0)),0)</f>
        <v>0</v>
      </c>
      <c r="O727" s="36">
        <f>IF(C727="Saliente Local",(IFERROR((LIMPIA(K727,1)),0)),0)</f>
        <v>0</v>
      </c>
      <c r="P727" s="36">
        <f>IF(C727="Saliente Nacional",(IFERROR((LIMPIA(K727,1)),0)),0)</f>
        <v>0</v>
      </c>
      <c r="Q727" s="36">
        <f>IF(C727="Saliente Internacional",(IFERROR((LIMPIA(K727,1)),0)),0)</f>
        <v>0</v>
      </c>
      <c r="R727" s="36">
        <f t="shared" si="34"/>
        <v>0</v>
      </c>
      <c r="S727" s="36">
        <f t="shared" si="35"/>
        <v>0</v>
      </c>
    </row>
    <row r="728" spans="1:19" x14ac:dyDescent="0.25">
      <c r="A728" s="101">
        <f>'DETALLE DE CONEXIONES'!P728</f>
        <v>0</v>
      </c>
      <c r="B728" s="36" t="str">
        <f>'DETALLE DE CONEXIONES'!I728</f>
        <v>MENS.SALIENTE</v>
      </c>
      <c r="C728" s="36" t="str">
        <f>'DETALLE DE CONEXIONES'!BB728</f>
        <v>SMS Enviado</v>
      </c>
      <c r="D728" s="36" t="str">
        <f>'DETALLE DE CONEXIONES'!E728</f>
        <v>999XXX1227</v>
      </c>
      <c r="E728" s="36">
        <f t="shared" si="33"/>
        <v>10</v>
      </c>
      <c r="F728" s="36">
        <f>IFERROR(LIMPIA('DETALLE DE CONEXIONES'!N728,1),0)</f>
        <v>0</v>
      </c>
      <c r="G728" s="36" t="str">
        <f>LEFT('DETALLE DE CONEXIONES'!BE728,3)</f>
        <v>0</v>
      </c>
      <c r="H728" s="36" t="str">
        <f>RIGHT('DETALLE DE CONEXIONES'!AK728,2)</f>
        <v/>
      </c>
      <c r="I728" s="36" t="str">
        <f>LEFT('DETALLE DE CONEXIONES'!AK728,3)</f>
        <v/>
      </c>
      <c r="J728" s="36" t="str">
        <f>LEFT('DETALLE DE CONEXIONES'!M728,3)</f>
        <v>0mi</v>
      </c>
      <c r="K728" s="36" t="str">
        <f>IF(LEN('DETALLE DE CONEXIONES'!M728)&lt;12,(RIGHT('DETALLE DE CONEXIONES'!M728,5)),(RIGHT('DETALLE DE CONEXIONES'!M728,6)))</f>
        <v xml:space="preserve">min. </v>
      </c>
      <c r="L728" s="36">
        <f>IF(C728="Saliente Local",(IFERROR((LIMPIA(J728,1)),0)),0)</f>
        <v>0</v>
      </c>
      <c r="M728" s="36">
        <f>IF(C728="Saliente Nacional",(IFERROR((LIMPIA(J728,1)),0)),0)</f>
        <v>0</v>
      </c>
      <c r="N728" s="36">
        <f>IF(C728="Saliente Internacional",(IFERROR((LIMPIA(J728,1)),0)),0)</f>
        <v>0</v>
      </c>
      <c r="O728" s="36">
        <f>IF(C728="Saliente Local",(IFERROR((LIMPIA(K728,1)),0)),0)</f>
        <v>0</v>
      </c>
      <c r="P728" s="36">
        <f>IF(C728="Saliente Nacional",(IFERROR((LIMPIA(K728,1)),0)),0)</f>
        <v>0</v>
      </c>
      <c r="Q728" s="36">
        <f>IF(C728="Saliente Internacional",(IFERROR((LIMPIA(K728,1)),0)),0)</f>
        <v>0</v>
      </c>
      <c r="R728" s="36">
        <f t="shared" si="34"/>
        <v>0</v>
      </c>
      <c r="S728" s="36">
        <f t="shared" si="35"/>
        <v>0</v>
      </c>
    </row>
    <row r="729" spans="1:19" x14ac:dyDescent="0.25">
      <c r="A729" s="101">
        <f>'DETALLE DE CONEXIONES'!P729</f>
        <v>0</v>
      </c>
      <c r="B729" s="36" t="str">
        <f>'DETALLE DE CONEXIONES'!I729</f>
        <v>ENTRANTE</v>
      </c>
      <c r="C729" s="36" t="str">
        <f>'DETALLE DE CONEXIONES'!BB729</f>
        <v>Entrante Local</v>
      </c>
      <c r="D729" s="36" t="str">
        <f>'DETALLE DE CONEXIONES'!E729</f>
        <v>999XXX1600</v>
      </c>
      <c r="E729" s="36">
        <f t="shared" si="33"/>
        <v>10</v>
      </c>
      <c r="F729" s="36">
        <f>IFERROR(LIMPIA('DETALLE DE CONEXIONES'!N729,1),0)</f>
        <v>1</v>
      </c>
      <c r="G729" s="36" t="str">
        <f>LEFT('DETALLE DE CONEXIONES'!BE729,3)</f>
        <v>NOF</v>
      </c>
      <c r="H729" s="36" t="str">
        <f>RIGHT('DETALLE DE CONEXIONES'!AK729,2)</f>
        <v/>
      </c>
      <c r="I729" s="36" t="str">
        <f>LEFT('DETALLE DE CONEXIONES'!AK729,3)</f>
        <v/>
      </c>
      <c r="J729" s="36" t="str">
        <f>LEFT('DETALLE DE CONEXIONES'!M729,3)</f>
        <v>0mi</v>
      </c>
      <c r="K729" s="36" t="str">
        <f>IF(LEN('DETALLE DE CONEXIONES'!M729)&lt;12,(RIGHT('DETALLE DE CONEXIONES'!M729,5)),(RIGHT('DETALLE DE CONEXIONES'!M729,6)))</f>
        <v>16seg.</v>
      </c>
      <c r="L729" s="36">
        <f>IF(C729="Saliente Local",(IFERROR((LIMPIA(J729,1)),0)),0)</f>
        <v>0</v>
      </c>
      <c r="M729" s="36">
        <f>IF(C729="Saliente Nacional",(IFERROR((LIMPIA(J729,1)),0)),0)</f>
        <v>0</v>
      </c>
      <c r="N729" s="36">
        <f>IF(C729="Saliente Internacional",(IFERROR((LIMPIA(J729,1)),0)),0)</f>
        <v>0</v>
      </c>
      <c r="O729" s="36">
        <f>IF(C729="Saliente Local",(IFERROR((LIMPIA(K729,1)),0)),0)</f>
        <v>0</v>
      </c>
      <c r="P729" s="36">
        <f>IF(C729="Saliente Nacional",(IFERROR((LIMPIA(K729,1)),0)),0)</f>
        <v>0</v>
      </c>
      <c r="Q729" s="36">
        <f>IF(C729="Saliente Internacional",(IFERROR((LIMPIA(K729,1)),0)),0)</f>
        <v>0</v>
      </c>
      <c r="R729" s="36">
        <f t="shared" si="34"/>
        <v>0</v>
      </c>
      <c r="S729" s="36">
        <f t="shared" si="35"/>
        <v>0</v>
      </c>
    </row>
    <row r="730" spans="1:19" x14ac:dyDescent="0.25">
      <c r="A730" s="101">
        <f>'DETALLE DE CONEXIONES'!P730</f>
        <v>0</v>
      </c>
      <c r="B730" s="36" t="str">
        <f>'DETALLE DE CONEXIONES'!I730</f>
        <v>MENS.SALIENTE</v>
      </c>
      <c r="C730" s="36" t="str">
        <f>'DETALLE DE CONEXIONES'!BB730</f>
        <v>SMS Enviado</v>
      </c>
      <c r="D730" s="36" t="str">
        <f>'DETALLE DE CONEXIONES'!E730</f>
        <v>999XXX1227</v>
      </c>
      <c r="E730" s="36">
        <f t="shared" si="33"/>
        <v>10</v>
      </c>
      <c r="F730" s="36">
        <f>IFERROR(LIMPIA('DETALLE DE CONEXIONES'!N730,1),0)</f>
        <v>0</v>
      </c>
      <c r="G730" s="36" t="str">
        <f>LEFT('DETALLE DE CONEXIONES'!BE730,3)</f>
        <v>0</v>
      </c>
      <c r="H730" s="36" t="str">
        <f>RIGHT('DETALLE DE CONEXIONES'!AK730,2)</f>
        <v/>
      </c>
      <c r="I730" s="36" t="str">
        <f>LEFT('DETALLE DE CONEXIONES'!AK730,3)</f>
        <v/>
      </c>
      <c r="J730" s="36" t="str">
        <f>LEFT('DETALLE DE CONEXIONES'!M730,3)</f>
        <v>0mi</v>
      </c>
      <c r="K730" s="36" t="str">
        <f>IF(LEN('DETALLE DE CONEXIONES'!M730)&lt;12,(RIGHT('DETALLE DE CONEXIONES'!M730,5)),(RIGHT('DETALLE DE CONEXIONES'!M730,6)))</f>
        <v xml:space="preserve">min. </v>
      </c>
      <c r="L730" s="36">
        <f>IF(C730="Saliente Local",(IFERROR((LIMPIA(J730,1)),0)),0)</f>
        <v>0</v>
      </c>
      <c r="M730" s="36">
        <f>IF(C730="Saliente Nacional",(IFERROR((LIMPIA(J730,1)),0)),0)</f>
        <v>0</v>
      </c>
      <c r="N730" s="36">
        <f>IF(C730="Saliente Internacional",(IFERROR((LIMPIA(J730,1)),0)),0)</f>
        <v>0</v>
      </c>
      <c r="O730" s="36">
        <f>IF(C730="Saliente Local",(IFERROR((LIMPIA(K730,1)),0)),0)</f>
        <v>0</v>
      </c>
      <c r="P730" s="36">
        <f>IF(C730="Saliente Nacional",(IFERROR((LIMPIA(K730,1)),0)),0)</f>
        <v>0</v>
      </c>
      <c r="Q730" s="36">
        <f>IF(C730="Saliente Internacional",(IFERROR((LIMPIA(K730,1)),0)),0)</f>
        <v>0</v>
      </c>
      <c r="R730" s="36">
        <f t="shared" si="34"/>
        <v>0</v>
      </c>
      <c r="S730" s="36">
        <f t="shared" si="35"/>
        <v>0</v>
      </c>
    </row>
    <row r="731" spans="1:19" x14ac:dyDescent="0.25">
      <c r="A731" s="101">
        <f>'DETALLE DE CONEXIONES'!P731</f>
        <v>0</v>
      </c>
      <c r="B731" s="36" t="str">
        <f>'DETALLE DE CONEXIONES'!I731</f>
        <v>MENS.SALIENTE</v>
      </c>
      <c r="C731" s="36" t="str">
        <f>'DETALLE DE CONEXIONES'!BB731</f>
        <v>SMS Enviado</v>
      </c>
      <c r="D731" s="36" t="str">
        <f>'DETALLE DE CONEXIONES'!E731</f>
        <v>999XXX1227</v>
      </c>
      <c r="E731" s="36">
        <f t="shared" si="33"/>
        <v>10</v>
      </c>
      <c r="F731" s="36">
        <f>IFERROR(LIMPIA('DETALLE DE CONEXIONES'!N731,1),0)</f>
        <v>0</v>
      </c>
      <c r="G731" s="36" t="str">
        <f>LEFT('DETALLE DE CONEXIONES'!BE731,3)</f>
        <v>0</v>
      </c>
      <c r="H731" s="36" t="str">
        <f>RIGHT('DETALLE DE CONEXIONES'!AK731,2)</f>
        <v/>
      </c>
      <c r="I731" s="36" t="str">
        <f>LEFT('DETALLE DE CONEXIONES'!AK731,3)</f>
        <v/>
      </c>
      <c r="J731" s="36" t="str">
        <f>LEFT('DETALLE DE CONEXIONES'!M731,3)</f>
        <v>0mi</v>
      </c>
      <c r="K731" s="36" t="str">
        <f>IF(LEN('DETALLE DE CONEXIONES'!M731)&lt;12,(RIGHT('DETALLE DE CONEXIONES'!M731,5)),(RIGHT('DETALLE DE CONEXIONES'!M731,6)))</f>
        <v xml:space="preserve">min. </v>
      </c>
      <c r="L731" s="36">
        <f>IF(C731="Saliente Local",(IFERROR((LIMPIA(J731,1)),0)),0)</f>
        <v>0</v>
      </c>
      <c r="M731" s="36">
        <f>IF(C731="Saliente Nacional",(IFERROR((LIMPIA(J731,1)),0)),0)</f>
        <v>0</v>
      </c>
      <c r="N731" s="36">
        <f>IF(C731="Saliente Internacional",(IFERROR((LIMPIA(J731,1)),0)),0)</f>
        <v>0</v>
      </c>
      <c r="O731" s="36">
        <f>IF(C731="Saliente Local",(IFERROR((LIMPIA(K731,1)),0)),0)</f>
        <v>0</v>
      </c>
      <c r="P731" s="36">
        <f>IF(C731="Saliente Nacional",(IFERROR((LIMPIA(K731,1)),0)),0)</f>
        <v>0</v>
      </c>
      <c r="Q731" s="36">
        <f>IF(C731="Saliente Internacional",(IFERROR((LIMPIA(K731,1)),0)),0)</f>
        <v>0</v>
      </c>
      <c r="R731" s="36">
        <f t="shared" si="34"/>
        <v>0</v>
      </c>
      <c r="S731" s="36">
        <f t="shared" si="35"/>
        <v>0</v>
      </c>
    </row>
    <row r="732" spans="1:19" x14ac:dyDescent="0.25">
      <c r="A732" s="101">
        <f>'DETALLE DE CONEXIONES'!P732</f>
        <v>0</v>
      </c>
      <c r="B732" s="36" t="str">
        <f>'DETALLE DE CONEXIONES'!I732</f>
        <v>MENS.SALIENTE</v>
      </c>
      <c r="C732" s="36" t="str">
        <f>'DETALLE DE CONEXIONES'!BB732</f>
        <v>SMS Enviado</v>
      </c>
      <c r="D732" s="36" t="str">
        <f>'DETALLE DE CONEXIONES'!E732</f>
        <v>999XXX1227</v>
      </c>
      <c r="E732" s="36">
        <f t="shared" si="33"/>
        <v>10</v>
      </c>
      <c r="F732" s="36">
        <f>IFERROR(LIMPIA('DETALLE DE CONEXIONES'!N732,1),0)</f>
        <v>0</v>
      </c>
      <c r="G732" s="36" t="str">
        <f>LEFT('DETALLE DE CONEXIONES'!BE732,3)</f>
        <v>0</v>
      </c>
      <c r="H732" s="36" t="str">
        <f>RIGHT('DETALLE DE CONEXIONES'!AK732,2)</f>
        <v/>
      </c>
      <c r="I732" s="36" t="str">
        <f>LEFT('DETALLE DE CONEXIONES'!AK732,3)</f>
        <v/>
      </c>
      <c r="J732" s="36" t="str">
        <f>LEFT('DETALLE DE CONEXIONES'!M732,3)</f>
        <v>0mi</v>
      </c>
      <c r="K732" s="36" t="str">
        <f>IF(LEN('DETALLE DE CONEXIONES'!M732)&lt;12,(RIGHT('DETALLE DE CONEXIONES'!M732,5)),(RIGHT('DETALLE DE CONEXIONES'!M732,6)))</f>
        <v xml:space="preserve">min. </v>
      </c>
      <c r="L732" s="36">
        <f>IF(C732="Saliente Local",(IFERROR((LIMPIA(J732,1)),0)),0)</f>
        <v>0</v>
      </c>
      <c r="M732" s="36">
        <f>IF(C732="Saliente Nacional",(IFERROR((LIMPIA(J732,1)),0)),0)</f>
        <v>0</v>
      </c>
      <c r="N732" s="36">
        <f>IF(C732="Saliente Internacional",(IFERROR((LIMPIA(J732,1)),0)),0)</f>
        <v>0</v>
      </c>
      <c r="O732" s="36">
        <f>IF(C732="Saliente Local",(IFERROR((LIMPIA(K732,1)),0)),0)</f>
        <v>0</v>
      </c>
      <c r="P732" s="36">
        <f>IF(C732="Saliente Nacional",(IFERROR((LIMPIA(K732,1)),0)),0)</f>
        <v>0</v>
      </c>
      <c r="Q732" s="36">
        <f>IF(C732="Saliente Internacional",(IFERROR((LIMPIA(K732,1)),0)),0)</f>
        <v>0</v>
      </c>
      <c r="R732" s="36">
        <f t="shared" si="34"/>
        <v>0</v>
      </c>
      <c r="S732" s="36">
        <f t="shared" si="35"/>
        <v>0</v>
      </c>
    </row>
    <row r="733" spans="1:19" x14ac:dyDescent="0.25">
      <c r="A733" s="101">
        <f>'DETALLE DE CONEXIONES'!P733</f>
        <v>0</v>
      </c>
      <c r="B733" s="36" t="str">
        <f>'DETALLE DE CONEXIONES'!I733</f>
        <v>MENS.SALIENTE</v>
      </c>
      <c r="C733" s="36" t="str">
        <f>'DETALLE DE CONEXIONES'!BB733</f>
        <v>SMS Enviado</v>
      </c>
      <c r="D733" s="36" t="str">
        <f>'DETALLE DE CONEXIONES'!E733</f>
        <v>999XXX1227</v>
      </c>
      <c r="E733" s="36">
        <f t="shared" si="33"/>
        <v>10</v>
      </c>
      <c r="F733" s="36">
        <f>IFERROR(LIMPIA('DETALLE DE CONEXIONES'!N733,1),0)</f>
        <v>0</v>
      </c>
      <c r="G733" s="36" t="str">
        <f>LEFT('DETALLE DE CONEXIONES'!BE733,3)</f>
        <v>0</v>
      </c>
      <c r="H733" s="36" t="str">
        <f>RIGHT('DETALLE DE CONEXIONES'!AK733,2)</f>
        <v/>
      </c>
      <c r="I733" s="36" t="str">
        <f>LEFT('DETALLE DE CONEXIONES'!AK733,3)</f>
        <v/>
      </c>
      <c r="J733" s="36" t="str">
        <f>LEFT('DETALLE DE CONEXIONES'!M733,3)</f>
        <v>0mi</v>
      </c>
      <c r="K733" s="36" t="str">
        <f>IF(LEN('DETALLE DE CONEXIONES'!M733)&lt;12,(RIGHT('DETALLE DE CONEXIONES'!M733,5)),(RIGHT('DETALLE DE CONEXIONES'!M733,6)))</f>
        <v xml:space="preserve">min. </v>
      </c>
      <c r="L733" s="36">
        <f>IF(C733="Saliente Local",(IFERROR((LIMPIA(J733,1)),0)),0)</f>
        <v>0</v>
      </c>
      <c r="M733" s="36">
        <f>IF(C733="Saliente Nacional",(IFERROR((LIMPIA(J733,1)),0)),0)</f>
        <v>0</v>
      </c>
      <c r="N733" s="36">
        <f>IF(C733="Saliente Internacional",(IFERROR((LIMPIA(J733,1)),0)),0)</f>
        <v>0</v>
      </c>
      <c r="O733" s="36">
        <f>IF(C733="Saliente Local",(IFERROR((LIMPIA(K733,1)),0)),0)</f>
        <v>0</v>
      </c>
      <c r="P733" s="36">
        <f>IF(C733="Saliente Nacional",(IFERROR((LIMPIA(K733,1)),0)),0)</f>
        <v>0</v>
      </c>
      <c r="Q733" s="36">
        <f>IF(C733="Saliente Internacional",(IFERROR((LIMPIA(K733,1)),0)),0)</f>
        <v>0</v>
      </c>
      <c r="R733" s="36">
        <f t="shared" si="34"/>
        <v>0</v>
      </c>
      <c r="S733" s="36">
        <f t="shared" si="35"/>
        <v>0</v>
      </c>
    </row>
    <row r="734" spans="1:19" x14ac:dyDescent="0.25">
      <c r="A734" s="101">
        <f>'DETALLE DE CONEXIONES'!P734</f>
        <v>0</v>
      </c>
      <c r="B734" s="36" t="str">
        <f>'DETALLE DE CONEXIONES'!I734</f>
        <v>MENS.SALIENTE</v>
      </c>
      <c r="C734" s="36" t="str">
        <f>'DETALLE DE CONEXIONES'!BB734</f>
        <v>SMS Enviado</v>
      </c>
      <c r="D734" s="36" t="str">
        <f>'DETALLE DE CONEXIONES'!E734</f>
        <v>999XXX1227</v>
      </c>
      <c r="E734" s="36">
        <f t="shared" si="33"/>
        <v>10</v>
      </c>
      <c r="F734" s="36">
        <f>IFERROR(LIMPIA('DETALLE DE CONEXIONES'!N734,1),0)</f>
        <v>0</v>
      </c>
      <c r="G734" s="36" t="str">
        <f>LEFT('DETALLE DE CONEXIONES'!BE734,3)</f>
        <v>0</v>
      </c>
      <c r="H734" s="36" t="str">
        <f>RIGHT('DETALLE DE CONEXIONES'!AK734,2)</f>
        <v/>
      </c>
      <c r="I734" s="36" t="str">
        <f>LEFT('DETALLE DE CONEXIONES'!AK734,3)</f>
        <v/>
      </c>
      <c r="J734" s="36" t="str">
        <f>LEFT('DETALLE DE CONEXIONES'!M734,3)</f>
        <v>0mi</v>
      </c>
      <c r="K734" s="36" t="str">
        <f>IF(LEN('DETALLE DE CONEXIONES'!M734)&lt;12,(RIGHT('DETALLE DE CONEXIONES'!M734,5)),(RIGHT('DETALLE DE CONEXIONES'!M734,6)))</f>
        <v xml:space="preserve">min. </v>
      </c>
      <c r="L734" s="36">
        <f>IF(C734="Saliente Local",(IFERROR((LIMPIA(J734,1)),0)),0)</f>
        <v>0</v>
      </c>
      <c r="M734" s="36">
        <f>IF(C734="Saliente Nacional",(IFERROR((LIMPIA(J734,1)),0)),0)</f>
        <v>0</v>
      </c>
      <c r="N734" s="36">
        <f>IF(C734="Saliente Internacional",(IFERROR((LIMPIA(J734,1)),0)),0)</f>
        <v>0</v>
      </c>
      <c r="O734" s="36">
        <f>IF(C734="Saliente Local",(IFERROR((LIMPIA(K734,1)),0)),0)</f>
        <v>0</v>
      </c>
      <c r="P734" s="36">
        <f>IF(C734="Saliente Nacional",(IFERROR((LIMPIA(K734,1)),0)),0)</f>
        <v>0</v>
      </c>
      <c r="Q734" s="36">
        <f>IF(C734="Saliente Internacional",(IFERROR((LIMPIA(K734,1)),0)),0)</f>
        <v>0</v>
      </c>
      <c r="R734" s="36">
        <f t="shared" si="34"/>
        <v>0</v>
      </c>
      <c r="S734" s="36">
        <f t="shared" si="35"/>
        <v>0</v>
      </c>
    </row>
    <row r="735" spans="1:19" x14ac:dyDescent="0.25">
      <c r="A735" s="101">
        <f>'DETALLE DE CONEXIONES'!P735</f>
        <v>0</v>
      </c>
      <c r="B735" s="36" t="str">
        <f>'DETALLE DE CONEXIONES'!I735</f>
        <v>MENS.SALIENTE</v>
      </c>
      <c r="C735" s="36" t="str">
        <f>'DETALLE DE CONEXIONES'!BB735</f>
        <v>SMS Enviado</v>
      </c>
      <c r="D735" s="36" t="str">
        <f>'DETALLE DE CONEXIONES'!E735</f>
        <v>999XXX1227</v>
      </c>
      <c r="E735" s="36">
        <f t="shared" si="33"/>
        <v>10</v>
      </c>
      <c r="F735" s="36">
        <f>IFERROR(LIMPIA('DETALLE DE CONEXIONES'!N735,1),0)</f>
        <v>0</v>
      </c>
      <c r="G735" s="36" t="str">
        <f>LEFT('DETALLE DE CONEXIONES'!BE735,3)</f>
        <v>0</v>
      </c>
      <c r="H735" s="36" t="str">
        <f>RIGHT('DETALLE DE CONEXIONES'!AK735,2)</f>
        <v/>
      </c>
      <c r="I735" s="36" t="str">
        <f>LEFT('DETALLE DE CONEXIONES'!AK735,3)</f>
        <v/>
      </c>
      <c r="J735" s="36" t="str">
        <f>LEFT('DETALLE DE CONEXIONES'!M735,3)</f>
        <v>0mi</v>
      </c>
      <c r="K735" s="36" t="str">
        <f>IF(LEN('DETALLE DE CONEXIONES'!M735)&lt;12,(RIGHT('DETALLE DE CONEXIONES'!M735,5)),(RIGHT('DETALLE DE CONEXIONES'!M735,6)))</f>
        <v xml:space="preserve">min. </v>
      </c>
      <c r="L735" s="36">
        <f>IF(C735="Saliente Local",(IFERROR((LIMPIA(J735,1)),0)),0)</f>
        <v>0</v>
      </c>
      <c r="M735" s="36">
        <f>IF(C735="Saliente Nacional",(IFERROR((LIMPIA(J735,1)),0)),0)</f>
        <v>0</v>
      </c>
      <c r="N735" s="36">
        <f>IF(C735="Saliente Internacional",(IFERROR((LIMPIA(J735,1)),0)),0)</f>
        <v>0</v>
      </c>
      <c r="O735" s="36">
        <f>IF(C735="Saliente Local",(IFERROR((LIMPIA(K735,1)),0)),0)</f>
        <v>0</v>
      </c>
      <c r="P735" s="36">
        <f>IF(C735="Saliente Nacional",(IFERROR((LIMPIA(K735,1)),0)),0)</f>
        <v>0</v>
      </c>
      <c r="Q735" s="36">
        <f>IF(C735="Saliente Internacional",(IFERROR((LIMPIA(K735,1)),0)),0)</f>
        <v>0</v>
      </c>
      <c r="R735" s="36">
        <f t="shared" si="34"/>
        <v>0</v>
      </c>
      <c r="S735" s="36">
        <f t="shared" si="35"/>
        <v>0</v>
      </c>
    </row>
    <row r="736" spans="1:19" x14ac:dyDescent="0.25">
      <c r="A736" s="101">
        <f>'DETALLE DE CONEXIONES'!P736</f>
        <v>0</v>
      </c>
      <c r="B736" s="36" t="str">
        <f>'DETALLE DE CONEXIONES'!I736</f>
        <v>MENS.SALIENTE</v>
      </c>
      <c r="C736" s="36" t="str">
        <f>'DETALLE DE CONEXIONES'!BB736</f>
        <v>SMS Enviado</v>
      </c>
      <c r="D736" s="36" t="str">
        <f>'DETALLE DE CONEXIONES'!E736</f>
        <v>999XXX1227</v>
      </c>
      <c r="E736" s="36">
        <f t="shared" si="33"/>
        <v>10</v>
      </c>
      <c r="F736" s="36">
        <f>IFERROR(LIMPIA('DETALLE DE CONEXIONES'!N736,1),0)</f>
        <v>0</v>
      </c>
      <c r="G736" s="36" t="str">
        <f>LEFT('DETALLE DE CONEXIONES'!BE736,3)</f>
        <v>0</v>
      </c>
      <c r="H736" s="36" t="str">
        <f>RIGHT('DETALLE DE CONEXIONES'!AK736,2)</f>
        <v/>
      </c>
      <c r="I736" s="36" t="str">
        <f>LEFT('DETALLE DE CONEXIONES'!AK736,3)</f>
        <v/>
      </c>
      <c r="J736" s="36" t="str">
        <f>LEFT('DETALLE DE CONEXIONES'!M736,3)</f>
        <v>0mi</v>
      </c>
      <c r="K736" s="36" t="str">
        <f>IF(LEN('DETALLE DE CONEXIONES'!M736)&lt;12,(RIGHT('DETALLE DE CONEXIONES'!M736,5)),(RIGHT('DETALLE DE CONEXIONES'!M736,6)))</f>
        <v xml:space="preserve">min. </v>
      </c>
      <c r="L736" s="36">
        <f>IF(C736="Saliente Local",(IFERROR((LIMPIA(J736,1)),0)),0)</f>
        <v>0</v>
      </c>
      <c r="M736" s="36">
        <f>IF(C736="Saliente Nacional",(IFERROR((LIMPIA(J736,1)),0)),0)</f>
        <v>0</v>
      </c>
      <c r="N736" s="36">
        <f>IF(C736="Saliente Internacional",(IFERROR((LIMPIA(J736,1)),0)),0)</f>
        <v>0</v>
      </c>
      <c r="O736" s="36">
        <f>IF(C736="Saliente Local",(IFERROR((LIMPIA(K736,1)),0)),0)</f>
        <v>0</v>
      </c>
      <c r="P736" s="36">
        <f>IF(C736="Saliente Nacional",(IFERROR((LIMPIA(K736,1)),0)),0)</f>
        <v>0</v>
      </c>
      <c r="Q736" s="36">
        <f>IF(C736="Saliente Internacional",(IFERROR((LIMPIA(K736,1)),0)),0)</f>
        <v>0</v>
      </c>
      <c r="R736" s="36">
        <f t="shared" si="34"/>
        <v>0</v>
      </c>
      <c r="S736" s="36">
        <f t="shared" si="35"/>
        <v>0</v>
      </c>
    </row>
    <row r="737" spans="1:19" x14ac:dyDescent="0.25">
      <c r="A737" s="101">
        <f>'DETALLE DE CONEXIONES'!P737</f>
        <v>0</v>
      </c>
      <c r="B737" s="36" t="str">
        <f>'DETALLE DE CONEXIONES'!I737</f>
        <v>MENS.SALIENTE</v>
      </c>
      <c r="C737" s="36" t="str">
        <f>'DETALLE DE CONEXIONES'!BB737</f>
        <v>SMS Enviado</v>
      </c>
      <c r="D737" s="36" t="str">
        <f>'DETALLE DE CONEXIONES'!E737</f>
        <v>999XXX1227</v>
      </c>
      <c r="E737" s="36">
        <f t="shared" si="33"/>
        <v>10</v>
      </c>
      <c r="F737" s="36">
        <f>IFERROR(LIMPIA('DETALLE DE CONEXIONES'!N737,1),0)</f>
        <v>0</v>
      </c>
      <c r="G737" s="36" t="str">
        <f>LEFT('DETALLE DE CONEXIONES'!BE737,3)</f>
        <v>0</v>
      </c>
      <c r="H737" s="36" t="str">
        <f>RIGHT('DETALLE DE CONEXIONES'!AK737,2)</f>
        <v/>
      </c>
      <c r="I737" s="36" t="str">
        <f>LEFT('DETALLE DE CONEXIONES'!AK737,3)</f>
        <v/>
      </c>
      <c r="J737" s="36" t="str">
        <f>LEFT('DETALLE DE CONEXIONES'!M737,3)</f>
        <v>0mi</v>
      </c>
      <c r="K737" s="36" t="str">
        <f>IF(LEN('DETALLE DE CONEXIONES'!M737)&lt;12,(RIGHT('DETALLE DE CONEXIONES'!M737,5)),(RIGHT('DETALLE DE CONEXIONES'!M737,6)))</f>
        <v xml:space="preserve">min. </v>
      </c>
      <c r="L737" s="36">
        <f>IF(C737="Saliente Local",(IFERROR((LIMPIA(J737,1)),0)),0)</f>
        <v>0</v>
      </c>
      <c r="M737" s="36">
        <f>IF(C737="Saliente Nacional",(IFERROR((LIMPIA(J737,1)),0)),0)</f>
        <v>0</v>
      </c>
      <c r="N737" s="36">
        <f>IF(C737="Saliente Internacional",(IFERROR((LIMPIA(J737,1)),0)),0)</f>
        <v>0</v>
      </c>
      <c r="O737" s="36">
        <f>IF(C737="Saliente Local",(IFERROR((LIMPIA(K737,1)),0)),0)</f>
        <v>0</v>
      </c>
      <c r="P737" s="36">
        <f>IF(C737="Saliente Nacional",(IFERROR((LIMPIA(K737,1)),0)),0)</f>
        <v>0</v>
      </c>
      <c r="Q737" s="36">
        <f>IF(C737="Saliente Internacional",(IFERROR((LIMPIA(K737,1)),0)),0)</f>
        <v>0</v>
      </c>
      <c r="R737" s="36">
        <f t="shared" si="34"/>
        <v>0</v>
      </c>
      <c r="S737" s="36">
        <f t="shared" si="35"/>
        <v>0</v>
      </c>
    </row>
    <row r="738" spans="1:19" x14ac:dyDescent="0.25">
      <c r="A738" s="101">
        <f>'DETALLE DE CONEXIONES'!P738</f>
        <v>0</v>
      </c>
      <c r="B738" s="36" t="str">
        <f>'DETALLE DE CONEXIONES'!I738</f>
        <v>SALIENTE</v>
      </c>
      <c r="C738" s="36" t="str">
        <f>'DETALLE DE CONEXIONES'!BB738</f>
        <v>Saliente Local</v>
      </c>
      <c r="D738" s="36" t="str">
        <f>'DETALLE DE CONEXIONES'!E738</f>
        <v>999XXX0328</v>
      </c>
      <c r="E738" s="36">
        <f t="shared" si="33"/>
        <v>10</v>
      </c>
      <c r="F738" s="36">
        <f>IFERROR(LIMPIA('DETALLE DE CONEXIONES'!N738,1),0)</f>
        <v>2</v>
      </c>
      <c r="G738" s="36" t="str">
        <f>LEFT('DETALLE DE CONEXIONES'!BE738,3)</f>
        <v>NOF</v>
      </c>
      <c r="H738" s="36" t="str">
        <f>RIGHT('DETALLE DE CONEXIONES'!AK738,2)</f>
        <v/>
      </c>
      <c r="I738" s="36" t="str">
        <f>LEFT('DETALLE DE CONEXIONES'!AK738,3)</f>
        <v/>
      </c>
      <c r="J738" s="36" t="str">
        <f>LEFT('DETALLE DE CONEXIONES'!M738,3)</f>
        <v>1mi</v>
      </c>
      <c r="K738" s="36" t="str">
        <f>IF(LEN('DETALLE DE CONEXIONES'!M738)&lt;12,(RIGHT('DETALLE DE CONEXIONES'!M738,5)),(RIGHT('DETALLE DE CONEXIONES'!M738,6)))</f>
        <v>25seg.</v>
      </c>
      <c r="L738" s="36">
        <f>IF(C738="Saliente Local",(IFERROR((LIMPIA(J738,1)),0)),0)</f>
        <v>1</v>
      </c>
      <c r="M738" s="36">
        <f>IF(C738="Saliente Nacional",(IFERROR((LIMPIA(J738,1)),0)),0)</f>
        <v>0</v>
      </c>
      <c r="N738" s="36">
        <f>IF(C738="Saliente Internacional",(IFERROR((LIMPIA(J738,1)),0)),0)</f>
        <v>0</v>
      </c>
      <c r="O738" s="36">
        <f>IF(C738="Saliente Local",(IFERROR((LIMPIA(K738,1)),0)),0)</f>
        <v>25</v>
      </c>
      <c r="P738" s="36">
        <f>IF(C738="Saliente Nacional",(IFERROR((LIMPIA(K738,1)),0)),0)</f>
        <v>0</v>
      </c>
      <c r="Q738" s="36">
        <f>IF(C738="Saliente Internacional",(IFERROR((LIMPIA(K738,1)),0)),0)</f>
        <v>0</v>
      </c>
      <c r="R738" s="36">
        <f t="shared" si="34"/>
        <v>2</v>
      </c>
      <c r="S738" s="36">
        <f t="shared" si="35"/>
        <v>0</v>
      </c>
    </row>
    <row r="739" spans="1:19" x14ac:dyDescent="0.25">
      <c r="A739" s="101">
        <f>'DETALLE DE CONEXIONES'!P739</f>
        <v>0</v>
      </c>
      <c r="B739" s="36" t="str">
        <f>'DETALLE DE CONEXIONES'!I739</f>
        <v>MENS.SALIENTE</v>
      </c>
      <c r="C739" s="36" t="str">
        <f>'DETALLE DE CONEXIONES'!BB739</f>
        <v>SMS Enviado</v>
      </c>
      <c r="D739" s="36" t="str">
        <f>'DETALLE DE CONEXIONES'!E739</f>
        <v>999XXX1227</v>
      </c>
      <c r="E739" s="36">
        <f t="shared" si="33"/>
        <v>10</v>
      </c>
      <c r="F739" s="36">
        <f>IFERROR(LIMPIA('DETALLE DE CONEXIONES'!N739,1),0)</f>
        <v>0</v>
      </c>
      <c r="G739" s="36" t="str">
        <f>LEFT('DETALLE DE CONEXIONES'!BE739,3)</f>
        <v>0</v>
      </c>
      <c r="H739" s="36" t="str">
        <f>RIGHT('DETALLE DE CONEXIONES'!AK739,2)</f>
        <v/>
      </c>
      <c r="I739" s="36" t="str">
        <f>LEFT('DETALLE DE CONEXIONES'!AK739,3)</f>
        <v/>
      </c>
      <c r="J739" s="36" t="str">
        <f>LEFT('DETALLE DE CONEXIONES'!M739,3)</f>
        <v>0mi</v>
      </c>
      <c r="K739" s="36" t="str">
        <f>IF(LEN('DETALLE DE CONEXIONES'!M739)&lt;12,(RIGHT('DETALLE DE CONEXIONES'!M739,5)),(RIGHT('DETALLE DE CONEXIONES'!M739,6)))</f>
        <v xml:space="preserve">min. </v>
      </c>
      <c r="L739" s="36">
        <f>IF(C739="Saliente Local",(IFERROR((LIMPIA(J739,1)),0)),0)</f>
        <v>0</v>
      </c>
      <c r="M739" s="36">
        <f>IF(C739="Saliente Nacional",(IFERROR((LIMPIA(J739,1)),0)),0)</f>
        <v>0</v>
      </c>
      <c r="N739" s="36">
        <f>IF(C739="Saliente Internacional",(IFERROR((LIMPIA(J739,1)),0)),0)</f>
        <v>0</v>
      </c>
      <c r="O739" s="36">
        <f>IF(C739="Saliente Local",(IFERROR((LIMPIA(K739,1)),0)),0)</f>
        <v>0</v>
      </c>
      <c r="P739" s="36">
        <f>IF(C739="Saliente Nacional",(IFERROR((LIMPIA(K739,1)),0)),0)</f>
        <v>0</v>
      </c>
      <c r="Q739" s="36">
        <f>IF(C739="Saliente Internacional",(IFERROR((LIMPIA(K739,1)),0)),0)</f>
        <v>0</v>
      </c>
      <c r="R739" s="36">
        <f t="shared" si="34"/>
        <v>0</v>
      </c>
      <c r="S739" s="36">
        <f t="shared" si="35"/>
        <v>0</v>
      </c>
    </row>
    <row r="740" spans="1:19" x14ac:dyDescent="0.25">
      <c r="A740" s="101">
        <f>'DETALLE DE CONEXIONES'!P740</f>
        <v>0</v>
      </c>
      <c r="B740" s="36" t="str">
        <f>'DETALLE DE CONEXIONES'!I740</f>
        <v>MENS.SALIENTE</v>
      </c>
      <c r="C740" s="36" t="str">
        <f>'DETALLE DE CONEXIONES'!BB740</f>
        <v>SMS Enviado</v>
      </c>
      <c r="D740" s="36" t="str">
        <f>'DETALLE DE CONEXIONES'!E740</f>
        <v>999XXX1227</v>
      </c>
      <c r="E740" s="36">
        <f t="shared" si="33"/>
        <v>10</v>
      </c>
      <c r="F740" s="36">
        <f>IFERROR(LIMPIA('DETALLE DE CONEXIONES'!N740,1),0)</f>
        <v>0</v>
      </c>
      <c r="G740" s="36" t="str">
        <f>LEFT('DETALLE DE CONEXIONES'!BE740,3)</f>
        <v>0</v>
      </c>
      <c r="H740" s="36" t="str">
        <f>RIGHT('DETALLE DE CONEXIONES'!AK740,2)</f>
        <v/>
      </c>
      <c r="I740" s="36" t="str">
        <f>LEFT('DETALLE DE CONEXIONES'!AK740,3)</f>
        <v/>
      </c>
      <c r="J740" s="36" t="str">
        <f>LEFT('DETALLE DE CONEXIONES'!M740,3)</f>
        <v>0mi</v>
      </c>
      <c r="K740" s="36" t="str">
        <f>IF(LEN('DETALLE DE CONEXIONES'!M740)&lt;12,(RIGHT('DETALLE DE CONEXIONES'!M740,5)),(RIGHT('DETALLE DE CONEXIONES'!M740,6)))</f>
        <v xml:space="preserve">min. </v>
      </c>
      <c r="L740" s="36">
        <f>IF(C740="Saliente Local",(IFERROR((LIMPIA(J740,1)),0)),0)</f>
        <v>0</v>
      </c>
      <c r="M740" s="36">
        <f>IF(C740="Saliente Nacional",(IFERROR((LIMPIA(J740,1)),0)),0)</f>
        <v>0</v>
      </c>
      <c r="N740" s="36">
        <f>IF(C740="Saliente Internacional",(IFERROR((LIMPIA(J740,1)),0)),0)</f>
        <v>0</v>
      </c>
      <c r="O740" s="36">
        <f>IF(C740="Saliente Local",(IFERROR((LIMPIA(K740,1)),0)),0)</f>
        <v>0</v>
      </c>
      <c r="P740" s="36">
        <f>IF(C740="Saliente Nacional",(IFERROR((LIMPIA(K740,1)),0)),0)</f>
        <v>0</v>
      </c>
      <c r="Q740" s="36">
        <f>IF(C740="Saliente Internacional",(IFERROR((LIMPIA(K740,1)),0)),0)</f>
        <v>0</v>
      </c>
      <c r="R740" s="36">
        <f t="shared" si="34"/>
        <v>0</v>
      </c>
      <c r="S740" s="36">
        <f t="shared" si="35"/>
        <v>0</v>
      </c>
    </row>
    <row r="741" spans="1:19" x14ac:dyDescent="0.25">
      <c r="A741" s="101">
        <f>'DETALLE DE CONEXIONES'!P741</f>
        <v>0</v>
      </c>
      <c r="B741" s="36" t="str">
        <f>'DETALLE DE CONEXIONES'!I741</f>
        <v>MENS.SALIENTE</v>
      </c>
      <c r="C741" s="36" t="str">
        <f>'DETALLE DE CONEXIONES'!BB741</f>
        <v>SMS Enviado</v>
      </c>
      <c r="D741" s="36" t="str">
        <f>'DETALLE DE CONEXIONES'!E741</f>
        <v>999XXX1227</v>
      </c>
      <c r="E741" s="36">
        <f t="shared" si="33"/>
        <v>10</v>
      </c>
      <c r="F741" s="36">
        <f>IFERROR(LIMPIA('DETALLE DE CONEXIONES'!N741,1),0)</f>
        <v>0</v>
      </c>
      <c r="G741" s="36" t="str">
        <f>LEFT('DETALLE DE CONEXIONES'!BE741,3)</f>
        <v>0</v>
      </c>
      <c r="H741" s="36" t="str">
        <f>RIGHT('DETALLE DE CONEXIONES'!AK741,2)</f>
        <v/>
      </c>
      <c r="I741" s="36" t="str">
        <f>LEFT('DETALLE DE CONEXIONES'!AK741,3)</f>
        <v/>
      </c>
      <c r="J741" s="36" t="str">
        <f>LEFT('DETALLE DE CONEXIONES'!M741,3)</f>
        <v>0mi</v>
      </c>
      <c r="K741" s="36" t="str">
        <f>IF(LEN('DETALLE DE CONEXIONES'!M741)&lt;12,(RIGHT('DETALLE DE CONEXIONES'!M741,5)),(RIGHT('DETALLE DE CONEXIONES'!M741,6)))</f>
        <v xml:space="preserve">min. </v>
      </c>
      <c r="L741" s="36">
        <f>IF(C741="Saliente Local",(IFERROR((LIMPIA(J741,1)),0)),0)</f>
        <v>0</v>
      </c>
      <c r="M741" s="36">
        <f>IF(C741="Saliente Nacional",(IFERROR((LIMPIA(J741,1)),0)),0)</f>
        <v>0</v>
      </c>
      <c r="N741" s="36">
        <f>IF(C741="Saliente Internacional",(IFERROR((LIMPIA(J741,1)),0)),0)</f>
        <v>0</v>
      </c>
      <c r="O741" s="36">
        <f>IF(C741="Saliente Local",(IFERROR((LIMPIA(K741,1)),0)),0)</f>
        <v>0</v>
      </c>
      <c r="P741" s="36">
        <f>IF(C741="Saliente Nacional",(IFERROR((LIMPIA(K741,1)),0)),0)</f>
        <v>0</v>
      </c>
      <c r="Q741" s="36">
        <f>IF(C741="Saliente Internacional",(IFERROR((LIMPIA(K741,1)),0)),0)</f>
        <v>0</v>
      </c>
      <c r="R741" s="36">
        <f t="shared" si="34"/>
        <v>0</v>
      </c>
      <c r="S741" s="36">
        <f t="shared" si="35"/>
        <v>0</v>
      </c>
    </row>
    <row r="742" spans="1:19" x14ac:dyDescent="0.25">
      <c r="A742" s="101">
        <f>'DETALLE DE CONEXIONES'!P742</f>
        <v>0</v>
      </c>
      <c r="B742" s="36" t="str">
        <f>'DETALLE DE CONEXIONES'!I742</f>
        <v>MENS.SALIENTE</v>
      </c>
      <c r="C742" s="36" t="str">
        <f>'DETALLE DE CONEXIONES'!BB742</f>
        <v>SMS Enviado</v>
      </c>
      <c r="D742" s="36" t="str">
        <f>'DETALLE DE CONEXIONES'!E742</f>
        <v>999XXX1227</v>
      </c>
      <c r="E742" s="36">
        <f t="shared" si="33"/>
        <v>10</v>
      </c>
      <c r="F742" s="36">
        <f>IFERROR(LIMPIA('DETALLE DE CONEXIONES'!N742,1),0)</f>
        <v>0</v>
      </c>
      <c r="G742" s="36" t="str">
        <f>LEFT('DETALLE DE CONEXIONES'!BE742,3)</f>
        <v>0</v>
      </c>
      <c r="H742" s="36" t="str">
        <f>RIGHT('DETALLE DE CONEXIONES'!AK742,2)</f>
        <v/>
      </c>
      <c r="I742" s="36" t="str">
        <f>LEFT('DETALLE DE CONEXIONES'!AK742,3)</f>
        <v/>
      </c>
      <c r="J742" s="36" t="str">
        <f>LEFT('DETALLE DE CONEXIONES'!M742,3)</f>
        <v>0mi</v>
      </c>
      <c r="K742" s="36" t="str">
        <f>IF(LEN('DETALLE DE CONEXIONES'!M742)&lt;12,(RIGHT('DETALLE DE CONEXIONES'!M742,5)),(RIGHT('DETALLE DE CONEXIONES'!M742,6)))</f>
        <v xml:space="preserve">min. </v>
      </c>
      <c r="L742" s="36">
        <f>IF(C742="Saliente Local",(IFERROR((LIMPIA(J742,1)),0)),0)</f>
        <v>0</v>
      </c>
      <c r="M742" s="36">
        <f>IF(C742="Saliente Nacional",(IFERROR((LIMPIA(J742,1)),0)),0)</f>
        <v>0</v>
      </c>
      <c r="N742" s="36">
        <f>IF(C742="Saliente Internacional",(IFERROR((LIMPIA(J742,1)),0)),0)</f>
        <v>0</v>
      </c>
      <c r="O742" s="36">
        <f>IF(C742="Saliente Local",(IFERROR((LIMPIA(K742,1)),0)),0)</f>
        <v>0</v>
      </c>
      <c r="P742" s="36">
        <f>IF(C742="Saliente Nacional",(IFERROR((LIMPIA(K742,1)),0)),0)</f>
        <v>0</v>
      </c>
      <c r="Q742" s="36">
        <f>IF(C742="Saliente Internacional",(IFERROR((LIMPIA(K742,1)),0)),0)</f>
        <v>0</v>
      </c>
      <c r="R742" s="36">
        <f t="shared" si="34"/>
        <v>0</v>
      </c>
      <c r="S742" s="36">
        <f t="shared" si="35"/>
        <v>0</v>
      </c>
    </row>
    <row r="743" spans="1:19" x14ac:dyDescent="0.25">
      <c r="A743" s="101">
        <f>'DETALLE DE CONEXIONES'!P743</f>
        <v>0</v>
      </c>
      <c r="B743" s="36" t="str">
        <f>'DETALLE DE CONEXIONES'!I743</f>
        <v>MENS.SALIENTE</v>
      </c>
      <c r="C743" s="36" t="str">
        <f>'DETALLE DE CONEXIONES'!BB743</f>
        <v>SMS Enviado</v>
      </c>
      <c r="D743" s="36" t="str">
        <f>'DETALLE DE CONEXIONES'!E743</f>
        <v>999XXX1227</v>
      </c>
      <c r="E743" s="36">
        <f t="shared" si="33"/>
        <v>10</v>
      </c>
      <c r="F743" s="36">
        <f>IFERROR(LIMPIA('DETALLE DE CONEXIONES'!N743,1),0)</f>
        <v>0</v>
      </c>
      <c r="G743" s="36" t="str">
        <f>LEFT('DETALLE DE CONEXIONES'!BE743,3)</f>
        <v>0</v>
      </c>
      <c r="H743" s="36" t="str">
        <f>RIGHT('DETALLE DE CONEXIONES'!AK743,2)</f>
        <v/>
      </c>
      <c r="I743" s="36" t="str">
        <f>LEFT('DETALLE DE CONEXIONES'!AK743,3)</f>
        <v/>
      </c>
      <c r="J743" s="36" t="str">
        <f>LEFT('DETALLE DE CONEXIONES'!M743,3)</f>
        <v>0mi</v>
      </c>
      <c r="K743" s="36" t="str">
        <f>IF(LEN('DETALLE DE CONEXIONES'!M743)&lt;12,(RIGHT('DETALLE DE CONEXIONES'!M743,5)),(RIGHT('DETALLE DE CONEXIONES'!M743,6)))</f>
        <v xml:space="preserve">min. </v>
      </c>
      <c r="L743" s="36">
        <f>IF(C743="Saliente Local",(IFERROR((LIMPIA(J743,1)),0)),0)</f>
        <v>0</v>
      </c>
      <c r="M743" s="36">
        <f>IF(C743="Saliente Nacional",(IFERROR((LIMPIA(J743,1)),0)),0)</f>
        <v>0</v>
      </c>
      <c r="N743" s="36">
        <f>IF(C743="Saliente Internacional",(IFERROR((LIMPIA(J743,1)),0)),0)</f>
        <v>0</v>
      </c>
      <c r="O743" s="36">
        <f>IF(C743="Saliente Local",(IFERROR((LIMPIA(K743,1)),0)),0)</f>
        <v>0</v>
      </c>
      <c r="P743" s="36">
        <f>IF(C743="Saliente Nacional",(IFERROR((LIMPIA(K743,1)),0)),0)</f>
        <v>0</v>
      </c>
      <c r="Q743" s="36">
        <f>IF(C743="Saliente Internacional",(IFERROR((LIMPIA(K743,1)),0)),0)</f>
        <v>0</v>
      </c>
      <c r="R743" s="36">
        <f t="shared" si="34"/>
        <v>0</v>
      </c>
      <c r="S743" s="36">
        <f t="shared" si="35"/>
        <v>0</v>
      </c>
    </row>
    <row r="744" spans="1:19" x14ac:dyDescent="0.25">
      <c r="A744" s="101">
        <f>'DETALLE DE CONEXIONES'!P744</f>
        <v>0</v>
      </c>
      <c r="B744" s="36" t="str">
        <f>'DETALLE DE CONEXIONES'!I744</f>
        <v>MENS.SALIENTE</v>
      </c>
      <c r="C744" s="36" t="str">
        <f>'DETALLE DE CONEXIONES'!BB744</f>
        <v>SMS Enviado</v>
      </c>
      <c r="D744" s="36" t="str">
        <f>'DETALLE DE CONEXIONES'!E744</f>
        <v>999XXX1227</v>
      </c>
      <c r="E744" s="36">
        <f t="shared" si="33"/>
        <v>10</v>
      </c>
      <c r="F744" s="36">
        <f>IFERROR(LIMPIA('DETALLE DE CONEXIONES'!N744,1),0)</f>
        <v>0</v>
      </c>
      <c r="G744" s="36" t="str">
        <f>LEFT('DETALLE DE CONEXIONES'!BE744,3)</f>
        <v>0</v>
      </c>
      <c r="H744" s="36" t="str">
        <f>RIGHT('DETALLE DE CONEXIONES'!AK744,2)</f>
        <v/>
      </c>
      <c r="I744" s="36" t="str">
        <f>LEFT('DETALLE DE CONEXIONES'!AK744,3)</f>
        <v/>
      </c>
      <c r="J744" s="36" t="str">
        <f>LEFT('DETALLE DE CONEXIONES'!M744,3)</f>
        <v>0mi</v>
      </c>
      <c r="K744" s="36" t="str">
        <f>IF(LEN('DETALLE DE CONEXIONES'!M744)&lt;12,(RIGHT('DETALLE DE CONEXIONES'!M744,5)),(RIGHT('DETALLE DE CONEXIONES'!M744,6)))</f>
        <v xml:space="preserve">min. </v>
      </c>
      <c r="L744" s="36">
        <f>IF(C744="Saliente Local",(IFERROR((LIMPIA(J744,1)),0)),0)</f>
        <v>0</v>
      </c>
      <c r="M744" s="36">
        <f>IF(C744="Saliente Nacional",(IFERROR((LIMPIA(J744,1)),0)),0)</f>
        <v>0</v>
      </c>
      <c r="N744" s="36">
        <f>IF(C744="Saliente Internacional",(IFERROR((LIMPIA(J744,1)),0)),0)</f>
        <v>0</v>
      </c>
      <c r="O744" s="36">
        <f>IF(C744="Saliente Local",(IFERROR((LIMPIA(K744,1)),0)),0)</f>
        <v>0</v>
      </c>
      <c r="P744" s="36">
        <f>IF(C744="Saliente Nacional",(IFERROR((LIMPIA(K744,1)),0)),0)</f>
        <v>0</v>
      </c>
      <c r="Q744" s="36">
        <f>IF(C744="Saliente Internacional",(IFERROR((LIMPIA(K744,1)),0)),0)</f>
        <v>0</v>
      </c>
      <c r="R744" s="36">
        <f t="shared" si="34"/>
        <v>0</v>
      </c>
      <c r="S744" s="36">
        <f t="shared" si="35"/>
        <v>0</v>
      </c>
    </row>
    <row r="745" spans="1:19" x14ac:dyDescent="0.25">
      <c r="A745" s="101">
        <f>'DETALLE DE CONEXIONES'!P745</f>
        <v>0</v>
      </c>
      <c r="B745" s="36" t="str">
        <f>'DETALLE DE CONEXIONES'!I745</f>
        <v>MENS.SALIENTE</v>
      </c>
      <c r="C745" s="36" t="str">
        <f>'DETALLE DE CONEXIONES'!BB745</f>
        <v>SMS Enviado</v>
      </c>
      <c r="D745" s="36" t="str">
        <f>'DETALLE DE CONEXIONES'!E745</f>
        <v>999XXX1227</v>
      </c>
      <c r="E745" s="36">
        <f t="shared" si="33"/>
        <v>10</v>
      </c>
      <c r="F745" s="36">
        <f>IFERROR(LIMPIA('DETALLE DE CONEXIONES'!N745,1),0)</f>
        <v>0</v>
      </c>
      <c r="G745" s="36" t="str">
        <f>LEFT('DETALLE DE CONEXIONES'!BE745,3)</f>
        <v>0</v>
      </c>
      <c r="H745" s="36" t="str">
        <f>RIGHT('DETALLE DE CONEXIONES'!AK745,2)</f>
        <v/>
      </c>
      <c r="I745" s="36" t="str">
        <f>LEFT('DETALLE DE CONEXIONES'!AK745,3)</f>
        <v/>
      </c>
      <c r="J745" s="36" t="str">
        <f>LEFT('DETALLE DE CONEXIONES'!M745,3)</f>
        <v>0mi</v>
      </c>
      <c r="K745" s="36" t="str">
        <f>IF(LEN('DETALLE DE CONEXIONES'!M745)&lt;12,(RIGHT('DETALLE DE CONEXIONES'!M745,5)),(RIGHT('DETALLE DE CONEXIONES'!M745,6)))</f>
        <v xml:space="preserve">min. </v>
      </c>
      <c r="L745" s="36">
        <f>IF(C745="Saliente Local",(IFERROR((LIMPIA(J745,1)),0)),0)</f>
        <v>0</v>
      </c>
      <c r="M745" s="36">
        <f>IF(C745="Saliente Nacional",(IFERROR((LIMPIA(J745,1)),0)),0)</f>
        <v>0</v>
      </c>
      <c r="N745" s="36">
        <f>IF(C745="Saliente Internacional",(IFERROR((LIMPIA(J745,1)),0)),0)</f>
        <v>0</v>
      </c>
      <c r="O745" s="36">
        <f>IF(C745="Saliente Local",(IFERROR((LIMPIA(K745,1)),0)),0)</f>
        <v>0</v>
      </c>
      <c r="P745" s="36">
        <f>IF(C745="Saliente Nacional",(IFERROR((LIMPIA(K745,1)),0)),0)</f>
        <v>0</v>
      </c>
      <c r="Q745" s="36">
        <f>IF(C745="Saliente Internacional",(IFERROR((LIMPIA(K745,1)),0)),0)</f>
        <v>0</v>
      </c>
      <c r="R745" s="36">
        <f t="shared" si="34"/>
        <v>0</v>
      </c>
      <c r="S745" s="36">
        <f t="shared" si="35"/>
        <v>0</v>
      </c>
    </row>
    <row r="746" spans="1:19" x14ac:dyDescent="0.25">
      <c r="A746" s="101">
        <f>'DETALLE DE CONEXIONES'!P746</f>
        <v>0</v>
      </c>
      <c r="B746" s="36" t="str">
        <f>'DETALLE DE CONEXIONES'!I746</f>
        <v>MENS.SALIENTE</v>
      </c>
      <c r="C746" s="36" t="str">
        <f>'DETALLE DE CONEXIONES'!BB746</f>
        <v>SMS Enviado</v>
      </c>
      <c r="D746" s="36" t="str">
        <f>'DETALLE DE CONEXIONES'!E746</f>
        <v>999XXX1227</v>
      </c>
      <c r="E746" s="36">
        <f t="shared" si="33"/>
        <v>10</v>
      </c>
      <c r="F746" s="36">
        <f>IFERROR(LIMPIA('DETALLE DE CONEXIONES'!N746,1),0)</f>
        <v>0</v>
      </c>
      <c r="G746" s="36" t="str">
        <f>LEFT('DETALLE DE CONEXIONES'!BE746,3)</f>
        <v>0</v>
      </c>
      <c r="H746" s="36" t="str">
        <f>RIGHT('DETALLE DE CONEXIONES'!AK746,2)</f>
        <v/>
      </c>
      <c r="I746" s="36" t="str">
        <f>LEFT('DETALLE DE CONEXIONES'!AK746,3)</f>
        <v/>
      </c>
      <c r="J746" s="36" t="str">
        <f>LEFT('DETALLE DE CONEXIONES'!M746,3)</f>
        <v>0mi</v>
      </c>
      <c r="K746" s="36" t="str">
        <f>IF(LEN('DETALLE DE CONEXIONES'!M746)&lt;12,(RIGHT('DETALLE DE CONEXIONES'!M746,5)),(RIGHT('DETALLE DE CONEXIONES'!M746,6)))</f>
        <v xml:space="preserve">min. </v>
      </c>
      <c r="L746" s="36">
        <f>IF(C746="Saliente Local",(IFERROR((LIMPIA(J746,1)),0)),0)</f>
        <v>0</v>
      </c>
      <c r="M746" s="36">
        <f>IF(C746="Saliente Nacional",(IFERROR((LIMPIA(J746,1)),0)),0)</f>
        <v>0</v>
      </c>
      <c r="N746" s="36">
        <f>IF(C746="Saliente Internacional",(IFERROR((LIMPIA(J746,1)),0)),0)</f>
        <v>0</v>
      </c>
      <c r="O746" s="36">
        <f>IF(C746="Saliente Local",(IFERROR((LIMPIA(K746,1)),0)),0)</f>
        <v>0</v>
      </c>
      <c r="P746" s="36">
        <f>IF(C746="Saliente Nacional",(IFERROR((LIMPIA(K746,1)),0)),0)</f>
        <v>0</v>
      </c>
      <c r="Q746" s="36">
        <f>IF(C746="Saliente Internacional",(IFERROR((LIMPIA(K746,1)),0)),0)</f>
        <v>0</v>
      </c>
      <c r="R746" s="36">
        <f t="shared" si="34"/>
        <v>0</v>
      </c>
      <c r="S746" s="36">
        <f t="shared" si="35"/>
        <v>0</v>
      </c>
    </row>
    <row r="747" spans="1:19" x14ac:dyDescent="0.25">
      <c r="A747" s="101">
        <f>'DETALLE DE CONEXIONES'!P747</f>
        <v>0</v>
      </c>
      <c r="B747" s="36" t="str">
        <f>'DETALLE DE CONEXIONES'!I747</f>
        <v>MENS.SALIENTE</v>
      </c>
      <c r="C747" s="36" t="str">
        <f>'DETALLE DE CONEXIONES'!BB747</f>
        <v>SMS Enviado</v>
      </c>
      <c r="D747" s="36" t="str">
        <f>'DETALLE DE CONEXIONES'!E747</f>
        <v>999XXX1227</v>
      </c>
      <c r="E747" s="36">
        <f t="shared" si="33"/>
        <v>10</v>
      </c>
      <c r="F747" s="36">
        <f>IFERROR(LIMPIA('DETALLE DE CONEXIONES'!N747,1),0)</f>
        <v>0</v>
      </c>
      <c r="G747" s="36" t="str">
        <f>LEFT('DETALLE DE CONEXIONES'!BE747,3)</f>
        <v>0</v>
      </c>
      <c r="H747" s="36" t="str">
        <f>RIGHT('DETALLE DE CONEXIONES'!AK747,2)</f>
        <v/>
      </c>
      <c r="I747" s="36" t="str">
        <f>LEFT('DETALLE DE CONEXIONES'!AK747,3)</f>
        <v/>
      </c>
      <c r="J747" s="36" t="str">
        <f>LEFT('DETALLE DE CONEXIONES'!M747,3)</f>
        <v>0mi</v>
      </c>
      <c r="K747" s="36" t="str">
        <f>IF(LEN('DETALLE DE CONEXIONES'!M747)&lt;12,(RIGHT('DETALLE DE CONEXIONES'!M747,5)),(RIGHT('DETALLE DE CONEXIONES'!M747,6)))</f>
        <v xml:space="preserve">min. </v>
      </c>
      <c r="L747" s="36">
        <f>IF(C747="Saliente Local",(IFERROR((LIMPIA(J747,1)),0)),0)</f>
        <v>0</v>
      </c>
      <c r="M747" s="36">
        <f>IF(C747="Saliente Nacional",(IFERROR((LIMPIA(J747,1)),0)),0)</f>
        <v>0</v>
      </c>
      <c r="N747" s="36">
        <f>IF(C747="Saliente Internacional",(IFERROR((LIMPIA(J747,1)),0)),0)</f>
        <v>0</v>
      </c>
      <c r="O747" s="36">
        <f>IF(C747="Saliente Local",(IFERROR((LIMPIA(K747,1)),0)),0)</f>
        <v>0</v>
      </c>
      <c r="P747" s="36">
        <f>IF(C747="Saliente Nacional",(IFERROR((LIMPIA(K747,1)),0)),0)</f>
        <v>0</v>
      </c>
      <c r="Q747" s="36">
        <f>IF(C747="Saliente Internacional",(IFERROR((LIMPIA(K747,1)),0)),0)</f>
        <v>0</v>
      </c>
      <c r="R747" s="36">
        <f t="shared" si="34"/>
        <v>0</v>
      </c>
      <c r="S747" s="36">
        <f t="shared" si="35"/>
        <v>0</v>
      </c>
    </row>
    <row r="748" spans="1:19" x14ac:dyDescent="0.25">
      <c r="A748" s="101">
        <f>'DETALLE DE CONEXIONES'!P748</f>
        <v>0</v>
      </c>
      <c r="B748" s="36" t="str">
        <f>'DETALLE DE CONEXIONES'!I748</f>
        <v>MENS.SALIENTE</v>
      </c>
      <c r="C748" s="36" t="str">
        <f>'DETALLE DE CONEXIONES'!BB748</f>
        <v>SMS Enviado</v>
      </c>
      <c r="D748" s="36" t="str">
        <f>'DETALLE DE CONEXIONES'!E748</f>
        <v>999XXX1227</v>
      </c>
      <c r="E748" s="36">
        <f t="shared" si="33"/>
        <v>10</v>
      </c>
      <c r="F748" s="36">
        <f>IFERROR(LIMPIA('DETALLE DE CONEXIONES'!N748,1),0)</f>
        <v>0</v>
      </c>
      <c r="G748" s="36" t="str">
        <f>LEFT('DETALLE DE CONEXIONES'!BE748,3)</f>
        <v>0</v>
      </c>
      <c r="H748" s="36" t="str">
        <f>RIGHT('DETALLE DE CONEXIONES'!AK748,2)</f>
        <v/>
      </c>
      <c r="I748" s="36" t="str">
        <f>LEFT('DETALLE DE CONEXIONES'!AK748,3)</f>
        <v/>
      </c>
      <c r="J748" s="36" t="str">
        <f>LEFT('DETALLE DE CONEXIONES'!M748,3)</f>
        <v>0mi</v>
      </c>
      <c r="K748" s="36" t="str">
        <f>IF(LEN('DETALLE DE CONEXIONES'!M748)&lt;12,(RIGHT('DETALLE DE CONEXIONES'!M748,5)),(RIGHT('DETALLE DE CONEXIONES'!M748,6)))</f>
        <v xml:space="preserve">min. </v>
      </c>
      <c r="L748" s="36">
        <f>IF(C748="Saliente Local",(IFERROR((LIMPIA(J748,1)),0)),0)</f>
        <v>0</v>
      </c>
      <c r="M748" s="36">
        <f>IF(C748="Saliente Nacional",(IFERROR((LIMPIA(J748,1)),0)),0)</f>
        <v>0</v>
      </c>
      <c r="N748" s="36">
        <f>IF(C748="Saliente Internacional",(IFERROR((LIMPIA(J748,1)),0)),0)</f>
        <v>0</v>
      </c>
      <c r="O748" s="36">
        <f>IF(C748="Saliente Local",(IFERROR((LIMPIA(K748,1)),0)),0)</f>
        <v>0</v>
      </c>
      <c r="P748" s="36">
        <f>IF(C748="Saliente Nacional",(IFERROR((LIMPIA(K748,1)),0)),0)</f>
        <v>0</v>
      </c>
      <c r="Q748" s="36">
        <f>IF(C748="Saliente Internacional",(IFERROR((LIMPIA(K748,1)),0)),0)</f>
        <v>0</v>
      </c>
      <c r="R748" s="36">
        <f t="shared" si="34"/>
        <v>0</v>
      </c>
      <c r="S748" s="36">
        <f t="shared" si="35"/>
        <v>0</v>
      </c>
    </row>
    <row r="749" spans="1:19" x14ac:dyDescent="0.25">
      <c r="A749" s="101">
        <f>'DETALLE DE CONEXIONES'!P749</f>
        <v>0</v>
      </c>
      <c r="B749" s="36" t="str">
        <f>'DETALLE DE CONEXIONES'!I749</f>
        <v>MENS.SALIENTE</v>
      </c>
      <c r="C749" s="36" t="str">
        <f>'DETALLE DE CONEXIONES'!BB749</f>
        <v>SMS Enviado</v>
      </c>
      <c r="D749" s="36" t="str">
        <f>'DETALLE DE CONEXIONES'!E749</f>
        <v>999XXX1227</v>
      </c>
      <c r="E749" s="36">
        <f t="shared" si="33"/>
        <v>10</v>
      </c>
      <c r="F749" s="36">
        <f>IFERROR(LIMPIA('DETALLE DE CONEXIONES'!N749,1),0)</f>
        <v>0</v>
      </c>
      <c r="G749" s="36" t="str">
        <f>LEFT('DETALLE DE CONEXIONES'!BE749,3)</f>
        <v>0</v>
      </c>
      <c r="H749" s="36" t="str">
        <f>RIGHT('DETALLE DE CONEXIONES'!AK749,2)</f>
        <v/>
      </c>
      <c r="I749" s="36" t="str">
        <f>LEFT('DETALLE DE CONEXIONES'!AK749,3)</f>
        <v/>
      </c>
      <c r="J749" s="36" t="str">
        <f>LEFT('DETALLE DE CONEXIONES'!M749,3)</f>
        <v>0mi</v>
      </c>
      <c r="K749" s="36" t="str">
        <f>IF(LEN('DETALLE DE CONEXIONES'!M749)&lt;12,(RIGHT('DETALLE DE CONEXIONES'!M749,5)),(RIGHT('DETALLE DE CONEXIONES'!M749,6)))</f>
        <v xml:space="preserve">min. </v>
      </c>
      <c r="L749" s="36">
        <f>IF(C749="Saliente Local",(IFERROR((LIMPIA(J749,1)),0)),0)</f>
        <v>0</v>
      </c>
      <c r="M749" s="36">
        <f>IF(C749="Saliente Nacional",(IFERROR((LIMPIA(J749,1)),0)),0)</f>
        <v>0</v>
      </c>
      <c r="N749" s="36">
        <f>IF(C749="Saliente Internacional",(IFERROR((LIMPIA(J749,1)),0)),0)</f>
        <v>0</v>
      </c>
      <c r="O749" s="36">
        <f>IF(C749="Saliente Local",(IFERROR((LIMPIA(K749,1)),0)),0)</f>
        <v>0</v>
      </c>
      <c r="P749" s="36">
        <f>IF(C749="Saliente Nacional",(IFERROR((LIMPIA(K749,1)),0)),0)</f>
        <v>0</v>
      </c>
      <c r="Q749" s="36">
        <f>IF(C749="Saliente Internacional",(IFERROR((LIMPIA(K749,1)),0)),0)</f>
        <v>0</v>
      </c>
      <c r="R749" s="36">
        <f t="shared" si="34"/>
        <v>0</v>
      </c>
      <c r="S749" s="36">
        <f t="shared" si="35"/>
        <v>0</v>
      </c>
    </row>
    <row r="750" spans="1:19" x14ac:dyDescent="0.25">
      <c r="A750" s="101">
        <f>'DETALLE DE CONEXIONES'!P750</f>
        <v>0</v>
      </c>
      <c r="B750" s="36" t="str">
        <f>'DETALLE DE CONEXIONES'!I750</f>
        <v>MENS.SALIENTE</v>
      </c>
      <c r="C750" s="36" t="str">
        <f>'DETALLE DE CONEXIONES'!BB750</f>
        <v>SMS Enviado</v>
      </c>
      <c r="D750" s="36" t="str">
        <f>'DETALLE DE CONEXIONES'!E750</f>
        <v>999XXX1227</v>
      </c>
      <c r="E750" s="36">
        <f t="shared" si="33"/>
        <v>10</v>
      </c>
      <c r="F750" s="36">
        <f>IFERROR(LIMPIA('DETALLE DE CONEXIONES'!N750,1),0)</f>
        <v>0</v>
      </c>
      <c r="G750" s="36" t="str">
        <f>LEFT('DETALLE DE CONEXIONES'!BE750,3)</f>
        <v>0</v>
      </c>
      <c r="H750" s="36" t="str">
        <f>RIGHT('DETALLE DE CONEXIONES'!AK750,2)</f>
        <v/>
      </c>
      <c r="I750" s="36" t="str">
        <f>LEFT('DETALLE DE CONEXIONES'!AK750,3)</f>
        <v/>
      </c>
      <c r="J750" s="36" t="str">
        <f>LEFT('DETALLE DE CONEXIONES'!M750,3)</f>
        <v>0mi</v>
      </c>
      <c r="K750" s="36" t="str">
        <f>IF(LEN('DETALLE DE CONEXIONES'!M750)&lt;12,(RIGHT('DETALLE DE CONEXIONES'!M750,5)),(RIGHT('DETALLE DE CONEXIONES'!M750,6)))</f>
        <v xml:space="preserve">min. </v>
      </c>
      <c r="L750" s="36">
        <f>IF(C750="Saliente Local",(IFERROR((LIMPIA(J750,1)),0)),0)</f>
        <v>0</v>
      </c>
      <c r="M750" s="36">
        <f>IF(C750="Saliente Nacional",(IFERROR((LIMPIA(J750,1)),0)),0)</f>
        <v>0</v>
      </c>
      <c r="N750" s="36">
        <f>IF(C750="Saliente Internacional",(IFERROR((LIMPIA(J750,1)),0)),0)</f>
        <v>0</v>
      </c>
      <c r="O750" s="36">
        <f>IF(C750="Saliente Local",(IFERROR((LIMPIA(K750,1)),0)),0)</f>
        <v>0</v>
      </c>
      <c r="P750" s="36">
        <f>IF(C750="Saliente Nacional",(IFERROR((LIMPIA(K750,1)),0)),0)</f>
        <v>0</v>
      </c>
      <c r="Q750" s="36">
        <f>IF(C750="Saliente Internacional",(IFERROR((LIMPIA(K750,1)),0)),0)</f>
        <v>0</v>
      </c>
      <c r="R750" s="36">
        <f t="shared" si="34"/>
        <v>0</v>
      </c>
      <c r="S750" s="36">
        <f t="shared" si="35"/>
        <v>0</v>
      </c>
    </row>
    <row r="751" spans="1:19" x14ac:dyDescent="0.25">
      <c r="A751" s="101">
        <f>'DETALLE DE CONEXIONES'!P751</f>
        <v>0</v>
      </c>
      <c r="B751" s="36" t="str">
        <f>'DETALLE DE CONEXIONES'!I751</f>
        <v>MENS.SALIENTE</v>
      </c>
      <c r="C751" s="36" t="str">
        <f>'DETALLE DE CONEXIONES'!BB751</f>
        <v>SMS Enviado</v>
      </c>
      <c r="D751" s="36" t="str">
        <f>'DETALLE DE CONEXIONES'!E751</f>
        <v>999XXX1227</v>
      </c>
      <c r="E751" s="36">
        <f t="shared" si="33"/>
        <v>10</v>
      </c>
      <c r="F751" s="36">
        <f>IFERROR(LIMPIA('DETALLE DE CONEXIONES'!N751,1),0)</f>
        <v>0</v>
      </c>
      <c r="G751" s="36" t="str">
        <f>LEFT('DETALLE DE CONEXIONES'!BE751,3)</f>
        <v>0</v>
      </c>
      <c r="H751" s="36" t="str">
        <f>RIGHT('DETALLE DE CONEXIONES'!AK751,2)</f>
        <v/>
      </c>
      <c r="I751" s="36" t="str">
        <f>LEFT('DETALLE DE CONEXIONES'!AK751,3)</f>
        <v/>
      </c>
      <c r="J751" s="36" t="str">
        <f>LEFT('DETALLE DE CONEXIONES'!M751,3)</f>
        <v>0mi</v>
      </c>
      <c r="K751" s="36" t="str">
        <f>IF(LEN('DETALLE DE CONEXIONES'!M751)&lt;12,(RIGHT('DETALLE DE CONEXIONES'!M751,5)),(RIGHT('DETALLE DE CONEXIONES'!M751,6)))</f>
        <v xml:space="preserve">min. </v>
      </c>
      <c r="L751" s="36">
        <f>IF(C751="Saliente Local",(IFERROR((LIMPIA(J751,1)),0)),0)</f>
        <v>0</v>
      </c>
      <c r="M751" s="36">
        <f>IF(C751="Saliente Nacional",(IFERROR((LIMPIA(J751,1)),0)),0)</f>
        <v>0</v>
      </c>
      <c r="N751" s="36">
        <f>IF(C751="Saliente Internacional",(IFERROR((LIMPIA(J751,1)),0)),0)</f>
        <v>0</v>
      </c>
      <c r="O751" s="36">
        <f>IF(C751="Saliente Local",(IFERROR((LIMPIA(K751,1)),0)),0)</f>
        <v>0</v>
      </c>
      <c r="P751" s="36">
        <f>IF(C751="Saliente Nacional",(IFERROR((LIMPIA(K751,1)),0)),0)</f>
        <v>0</v>
      </c>
      <c r="Q751" s="36">
        <f>IF(C751="Saliente Internacional",(IFERROR((LIMPIA(K751,1)),0)),0)</f>
        <v>0</v>
      </c>
      <c r="R751" s="36">
        <f t="shared" si="34"/>
        <v>0</v>
      </c>
      <c r="S751" s="36">
        <f t="shared" si="35"/>
        <v>0</v>
      </c>
    </row>
    <row r="752" spans="1:19" x14ac:dyDescent="0.25">
      <c r="A752" s="101">
        <f>'DETALLE DE CONEXIONES'!P752</f>
        <v>0</v>
      </c>
      <c r="B752" s="36" t="str">
        <f>'DETALLE DE CONEXIONES'!I752</f>
        <v>SALIENTE</v>
      </c>
      <c r="C752" s="36" t="str">
        <f>'DETALLE DE CONEXIONES'!BB752</f>
        <v>Saliente Local</v>
      </c>
      <c r="D752" s="36" t="str">
        <f>'DETALLE DE CONEXIONES'!E752</f>
        <v>999XXX5938</v>
      </c>
      <c r="E752" s="36">
        <f t="shared" si="33"/>
        <v>10</v>
      </c>
      <c r="F752" s="36">
        <f>IFERROR(LIMPIA('DETALLE DE CONEXIONES'!N752,1),0)</f>
        <v>1</v>
      </c>
      <c r="G752" s="36" t="str">
        <f>LEFT('DETALLE DE CONEXIONES'!BE752,3)</f>
        <v>NOF</v>
      </c>
      <c r="H752" s="36" t="str">
        <f>RIGHT('DETALLE DE CONEXIONES'!AK752,2)</f>
        <v/>
      </c>
      <c r="I752" s="36" t="str">
        <f>LEFT('DETALLE DE CONEXIONES'!AK752,3)</f>
        <v/>
      </c>
      <c r="J752" s="36" t="str">
        <f>LEFT('DETALLE DE CONEXIONES'!M752,3)</f>
        <v>0mi</v>
      </c>
      <c r="K752" s="36" t="str">
        <f>IF(LEN('DETALLE DE CONEXIONES'!M752)&lt;12,(RIGHT('DETALLE DE CONEXIONES'!M752,5)),(RIGHT('DETALLE DE CONEXIONES'!M752,6)))</f>
        <v>29seg.</v>
      </c>
      <c r="L752" s="36">
        <f>IF(C752="Saliente Local",(IFERROR((LIMPIA(J752,1)),0)),0)</f>
        <v>0</v>
      </c>
      <c r="M752" s="36">
        <f>IF(C752="Saliente Nacional",(IFERROR((LIMPIA(J752,1)),0)),0)</f>
        <v>0</v>
      </c>
      <c r="N752" s="36">
        <f>IF(C752="Saliente Internacional",(IFERROR((LIMPIA(J752,1)),0)),0)</f>
        <v>0</v>
      </c>
      <c r="O752" s="36">
        <f>IF(C752="Saliente Local",(IFERROR((LIMPIA(K752,1)),0)),0)</f>
        <v>29</v>
      </c>
      <c r="P752" s="36">
        <f>IF(C752="Saliente Nacional",(IFERROR((LIMPIA(K752,1)),0)),0)</f>
        <v>0</v>
      </c>
      <c r="Q752" s="36">
        <f>IF(C752="Saliente Internacional",(IFERROR((LIMPIA(K752,1)),0)),0)</f>
        <v>0</v>
      </c>
      <c r="R752" s="36">
        <f t="shared" si="34"/>
        <v>1</v>
      </c>
      <c r="S752" s="36">
        <f t="shared" si="35"/>
        <v>0</v>
      </c>
    </row>
    <row r="753" spans="1:19" x14ac:dyDescent="0.25">
      <c r="A753" s="101">
        <f>'DETALLE DE CONEXIONES'!P753</f>
        <v>0</v>
      </c>
      <c r="B753" s="36" t="str">
        <f>'DETALLE DE CONEXIONES'!I753</f>
        <v>MENS.SALIENTE</v>
      </c>
      <c r="C753" s="36" t="str">
        <f>'DETALLE DE CONEXIONES'!BB753</f>
        <v>SMS Enviado</v>
      </c>
      <c r="D753" s="36" t="str">
        <f>'DETALLE DE CONEXIONES'!E753</f>
        <v>999XXX1227</v>
      </c>
      <c r="E753" s="36">
        <f t="shared" si="33"/>
        <v>10</v>
      </c>
      <c r="F753" s="36">
        <f>IFERROR(LIMPIA('DETALLE DE CONEXIONES'!N753,1),0)</f>
        <v>0</v>
      </c>
      <c r="G753" s="36" t="str">
        <f>LEFT('DETALLE DE CONEXIONES'!BE753,3)</f>
        <v>0</v>
      </c>
      <c r="H753" s="36" t="str">
        <f>RIGHT('DETALLE DE CONEXIONES'!AK753,2)</f>
        <v/>
      </c>
      <c r="I753" s="36" t="str">
        <f>LEFT('DETALLE DE CONEXIONES'!AK753,3)</f>
        <v/>
      </c>
      <c r="J753" s="36" t="str">
        <f>LEFT('DETALLE DE CONEXIONES'!M753,3)</f>
        <v>0mi</v>
      </c>
      <c r="K753" s="36" t="str">
        <f>IF(LEN('DETALLE DE CONEXIONES'!M753)&lt;12,(RIGHT('DETALLE DE CONEXIONES'!M753,5)),(RIGHT('DETALLE DE CONEXIONES'!M753,6)))</f>
        <v xml:space="preserve">min. </v>
      </c>
      <c r="L753" s="36">
        <f>IF(C753="Saliente Local",(IFERROR((LIMPIA(J753,1)),0)),0)</f>
        <v>0</v>
      </c>
      <c r="M753" s="36">
        <f>IF(C753="Saliente Nacional",(IFERROR((LIMPIA(J753,1)),0)),0)</f>
        <v>0</v>
      </c>
      <c r="N753" s="36">
        <f>IF(C753="Saliente Internacional",(IFERROR((LIMPIA(J753,1)),0)),0)</f>
        <v>0</v>
      </c>
      <c r="O753" s="36">
        <f>IF(C753="Saliente Local",(IFERROR((LIMPIA(K753,1)),0)),0)</f>
        <v>0</v>
      </c>
      <c r="P753" s="36">
        <f>IF(C753="Saliente Nacional",(IFERROR((LIMPIA(K753,1)),0)),0)</f>
        <v>0</v>
      </c>
      <c r="Q753" s="36">
        <f>IF(C753="Saliente Internacional",(IFERROR((LIMPIA(K753,1)),0)),0)</f>
        <v>0</v>
      </c>
      <c r="R753" s="36">
        <f t="shared" si="34"/>
        <v>0</v>
      </c>
      <c r="S753" s="36">
        <f t="shared" si="35"/>
        <v>0</v>
      </c>
    </row>
    <row r="754" spans="1:19" x14ac:dyDescent="0.25">
      <c r="A754" s="101">
        <f>'DETALLE DE CONEXIONES'!P754</f>
        <v>0</v>
      </c>
      <c r="B754" s="36" t="str">
        <f>'DETALLE DE CONEXIONES'!I754</f>
        <v>SALIENTE</v>
      </c>
      <c r="C754" s="36" t="str">
        <f>'DETALLE DE CONEXIONES'!BB754</f>
        <v>Saliente Local</v>
      </c>
      <c r="D754" s="36" t="str">
        <f>'DETALLE DE CONEXIONES'!E754</f>
        <v>999XXX2416</v>
      </c>
      <c r="E754" s="36">
        <f t="shared" si="33"/>
        <v>10</v>
      </c>
      <c r="F754" s="36">
        <f>IFERROR(LIMPIA('DETALLE DE CONEXIONES'!N754,1),0)</f>
        <v>4</v>
      </c>
      <c r="G754" s="36" t="str">
        <f>LEFT('DETALLE DE CONEXIONES'!BE754,3)</f>
        <v>NOF</v>
      </c>
      <c r="H754" s="36" t="str">
        <f>RIGHT('DETALLE DE CONEXIONES'!AK754,2)</f>
        <v/>
      </c>
      <c r="I754" s="36" t="str">
        <f>LEFT('DETALLE DE CONEXIONES'!AK754,3)</f>
        <v/>
      </c>
      <c r="J754" s="36" t="str">
        <f>LEFT('DETALLE DE CONEXIONES'!M754,3)</f>
        <v>3mi</v>
      </c>
      <c r="K754" s="36" t="str">
        <f>IF(LEN('DETALLE DE CONEXIONES'!M754)&lt;12,(RIGHT('DETALLE DE CONEXIONES'!M754,5)),(RIGHT('DETALLE DE CONEXIONES'!M754,6)))</f>
        <v>55seg.</v>
      </c>
      <c r="L754" s="36">
        <f>IF(C754="Saliente Local",(IFERROR((LIMPIA(J754,1)),0)),0)</f>
        <v>3</v>
      </c>
      <c r="M754" s="36">
        <f>IF(C754="Saliente Nacional",(IFERROR((LIMPIA(J754,1)),0)),0)</f>
        <v>0</v>
      </c>
      <c r="N754" s="36">
        <f>IF(C754="Saliente Internacional",(IFERROR((LIMPIA(J754,1)),0)),0)</f>
        <v>0</v>
      </c>
      <c r="O754" s="36">
        <f>IF(C754="Saliente Local",(IFERROR((LIMPIA(K754,1)),0)),0)</f>
        <v>55</v>
      </c>
      <c r="P754" s="36">
        <f>IF(C754="Saliente Nacional",(IFERROR((LIMPIA(K754,1)),0)),0)</f>
        <v>0</v>
      </c>
      <c r="Q754" s="36">
        <f>IF(C754="Saliente Internacional",(IFERROR((LIMPIA(K754,1)),0)),0)</f>
        <v>0</v>
      </c>
      <c r="R754" s="36">
        <f t="shared" si="34"/>
        <v>4</v>
      </c>
      <c r="S754" s="36">
        <f t="shared" si="35"/>
        <v>0</v>
      </c>
    </row>
    <row r="755" spans="1:19" x14ac:dyDescent="0.25">
      <c r="A755" s="101">
        <f>'DETALLE DE CONEXIONES'!P755</f>
        <v>0</v>
      </c>
      <c r="B755" s="36" t="str">
        <f>'DETALLE DE CONEXIONES'!I755</f>
        <v>SALIENTE</v>
      </c>
      <c r="C755" s="36" t="str">
        <f>'DETALLE DE CONEXIONES'!BB755</f>
        <v>Saliente Local</v>
      </c>
      <c r="D755" s="36" t="str">
        <f>'DETALLE DE CONEXIONES'!E755</f>
        <v>999XXX5938</v>
      </c>
      <c r="E755" s="36">
        <f t="shared" si="33"/>
        <v>10</v>
      </c>
      <c r="F755" s="36">
        <f>IFERROR(LIMPIA('DETALLE DE CONEXIONES'!N755,1),0)</f>
        <v>2</v>
      </c>
      <c r="G755" s="36" t="str">
        <f>LEFT('DETALLE DE CONEXIONES'!BE755,3)</f>
        <v>NOF</v>
      </c>
      <c r="H755" s="36" t="str">
        <f>RIGHT('DETALLE DE CONEXIONES'!AK755,2)</f>
        <v/>
      </c>
      <c r="I755" s="36" t="str">
        <f>LEFT('DETALLE DE CONEXIONES'!AK755,3)</f>
        <v/>
      </c>
      <c r="J755" s="36" t="str">
        <f>LEFT('DETALLE DE CONEXIONES'!M755,3)</f>
        <v>1mi</v>
      </c>
      <c r="K755" s="36" t="str">
        <f>IF(LEN('DETALLE DE CONEXIONES'!M755)&lt;12,(RIGHT('DETALLE DE CONEXIONES'!M755,5)),(RIGHT('DETALLE DE CONEXIONES'!M755,6)))</f>
        <v>36seg.</v>
      </c>
      <c r="L755" s="36">
        <f>IF(C755="Saliente Local",(IFERROR((LIMPIA(J755,1)),0)),0)</f>
        <v>1</v>
      </c>
      <c r="M755" s="36">
        <f>IF(C755="Saliente Nacional",(IFERROR((LIMPIA(J755,1)),0)),0)</f>
        <v>0</v>
      </c>
      <c r="N755" s="36">
        <f>IF(C755="Saliente Internacional",(IFERROR((LIMPIA(J755,1)),0)),0)</f>
        <v>0</v>
      </c>
      <c r="O755" s="36">
        <f>IF(C755="Saliente Local",(IFERROR((LIMPIA(K755,1)),0)),0)</f>
        <v>36</v>
      </c>
      <c r="P755" s="36">
        <f>IF(C755="Saliente Nacional",(IFERROR((LIMPIA(K755,1)),0)),0)</f>
        <v>0</v>
      </c>
      <c r="Q755" s="36">
        <f>IF(C755="Saliente Internacional",(IFERROR((LIMPIA(K755,1)),0)),0)</f>
        <v>0</v>
      </c>
      <c r="R755" s="36">
        <f t="shared" si="34"/>
        <v>2</v>
      </c>
      <c r="S755" s="36">
        <f t="shared" si="35"/>
        <v>0</v>
      </c>
    </row>
    <row r="756" spans="1:19" x14ac:dyDescent="0.25">
      <c r="A756" s="101">
        <f>'DETALLE DE CONEXIONES'!P756</f>
        <v>0</v>
      </c>
      <c r="B756" s="36" t="str">
        <f>'DETALLE DE CONEXIONES'!I756</f>
        <v>SALIENTE</v>
      </c>
      <c r="C756" s="36" t="str">
        <f>'DETALLE DE CONEXIONES'!BB756</f>
        <v>Saliente Local</v>
      </c>
      <c r="D756" s="36" t="str">
        <f>'DETALLE DE CONEXIONES'!E756</f>
        <v>999XXX2416</v>
      </c>
      <c r="E756" s="36">
        <f t="shared" si="33"/>
        <v>10</v>
      </c>
      <c r="F756" s="36">
        <f>IFERROR(LIMPIA('DETALLE DE CONEXIONES'!N756,1),0)</f>
        <v>5</v>
      </c>
      <c r="G756" s="36" t="str">
        <f>LEFT('DETALLE DE CONEXIONES'!BE756,3)</f>
        <v>NOF</v>
      </c>
      <c r="H756" s="36" t="str">
        <f>RIGHT('DETALLE DE CONEXIONES'!AK756,2)</f>
        <v/>
      </c>
      <c r="I756" s="36" t="str">
        <f>LEFT('DETALLE DE CONEXIONES'!AK756,3)</f>
        <v/>
      </c>
      <c r="J756" s="36" t="str">
        <f>LEFT('DETALLE DE CONEXIONES'!M756,3)</f>
        <v>4mi</v>
      </c>
      <c r="K756" s="36" t="str">
        <f>IF(LEN('DETALLE DE CONEXIONES'!M756)&lt;12,(RIGHT('DETALLE DE CONEXIONES'!M756,5)),(RIGHT('DETALLE DE CONEXIONES'!M756,6)))</f>
        <v>48seg.</v>
      </c>
      <c r="L756" s="36">
        <f>IF(C756="Saliente Local",(IFERROR((LIMPIA(J756,1)),0)),0)</f>
        <v>4</v>
      </c>
      <c r="M756" s="36">
        <f>IF(C756="Saliente Nacional",(IFERROR((LIMPIA(J756,1)),0)),0)</f>
        <v>0</v>
      </c>
      <c r="N756" s="36">
        <f>IF(C756="Saliente Internacional",(IFERROR((LIMPIA(J756,1)),0)),0)</f>
        <v>0</v>
      </c>
      <c r="O756" s="36">
        <f>IF(C756="Saliente Local",(IFERROR((LIMPIA(K756,1)),0)),0)</f>
        <v>48</v>
      </c>
      <c r="P756" s="36">
        <f>IF(C756="Saliente Nacional",(IFERROR((LIMPIA(K756,1)),0)),0)</f>
        <v>0</v>
      </c>
      <c r="Q756" s="36">
        <f>IF(C756="Saliente Internacional",(IFERROR((LIMPIA(K756,1)),0)),0)</f>
        <v>0</v>
      </c>
      <c r="R756" s="36">
        <f t="shared" si="34"/>
        <v>5</v>
      </c>
      <c r="S756" s="36">
        <f t="shared" si="35"/>
        <v>0</v>
      </c>
    </row>
    <row r="757" spans="1:19" x14ac:dyDescent="0.25">
      <c r="A757" s="101">
        <f>'DETALLE DE CONEXIONES'!P757</f>
        <v>0</v>
      </c>
      <c r="B757" s="36" t="str">
        <f>'DETALLE DE CONEXIONES'!I757</f>
        <v>SALIENTE</v>
      </c>
      <c r="C757" s="36" t="str">
        <f>'DETALLE DE CONEXIONES'!BB757</f>
        <v>Saliente Local</v>
      </c>
      <c r="D757" s="36" t="str">
        <f>'DETALLE DE CONEXIONES'!E757</f>
        <v>999XXX2109</v>
      </c>
      <c r="E757" s="36">
        <f t="shared" si="33"/>
        <v>10</v>
      </c>
      <c r="F757" s="36">
        <f>IFERROR(LIMPIA('DETALLE DE CONEXIONES'!N757,1),0)</f>
        <v>2</v>
      </c>
      <c r="G757" s="36" t="str">
        <f>LEFT('DETALLE DE CONEXIONES'!BE757,3)</f>
        <v>NOF</v>
      </c>
      <c r="H757" s="36" t="str">
        <f>RIGHT('DETALLE DE CONEXIONES'!AK757,2)</f>
        <v/>
      </c>
      <c r="I757" s="36" t="str">
        <f>LEFT('DETALLE DE CONEXIONES'!AK757,3)</f>
        <v/>
      </c>
      <c r="J757" s="36" t="str">
        <f>LEFT('DETALLE DE CONEXIONES'!M757,3)</f>
        <v>2mi</v>
      </c>
      <c r="K757" s="36" t="str">
        <f>IF(LEN('DETALLE DE CONEXIONES'!M757)&lt;12,(RIGHT('DETALLE DE CONEXIONES'!M757,5)),(RIGHT('DETALLE DE CONEXIONES'!M757,6)))</f>
        <v xml:space="preserve">min. </v>
      </c>
      <c r="L757" s="36">
        <f>IF(C757="Saliente Local",(IFERROR((LIMPIA(J757,1)),0)),0)</f>
        <v>2</v>
      </c>
      <c r="M757" s="36">
        <f>IF(C757="Saliente Nacional",(IFERROR((LIMPIA(J757,1)),0)),0)</f>
        <v>0</v>
      </c>
      <c r="N757" s="36">
        <f>IF(C757="Saliente Internacional",(IFERROR((LIMPIA(J757,1)),0)),0)</f>
        <v>0</v>
      </c>
      <c r="O757" s="36">
        <f>IF(C757="Saliente Local",(IFERROR((LIMPIA(K757,1)),0)),0)</f>
        <v>0</v>
      </c>
      <c r="P757" s="36">
        <f>IF(C757="Saliente Nacional",(IFERROR((LIMPIA(K757,1)),0)),0)</f>
        <v>0</v>
      </c>
      <c r="Q757" s="36">
        <f>IF(C757="Saliente Internacional",(IFERROR((LIMPIA(K757,1)),0)),0)</f>
        <v>0</v>
      </c>
      <c r="R757" s="36">
        <f t="shared" si="34"/>
        <v>2</v>
      </c>
      <c r="S757" s="36">
        <f t="shared" si="35"/>
        <v>0</v>
      </c>
    </row>
    <row r="758" spans="1:19" x14ac:dyDescent="0.25">
      <c r="A758" s="101">
        <f>'DETALLE DE CONEXIONES'!P758</f>
        <v>0</v>
      </c>
      <c r="B758" s="36" t="str">
        <f>'DETALLE DE CONEXIONES'!I758</f>
        <v>MENS.SALIENTE</v>
      </c>
      <c r="C758" s="36" t="str">
        <f>'DETALLE DE CONEXIONES'!BB758</f>
        <v>SMS Enviado</v>
      </c>
      <c r="D758" s="36" t="str">
        <f>'DETALLE DE CONEXIONES'!E758</f>
        <v>999XXX2109</v>
      </c>
      <c r="E758" s="36">
        <f t="shared" si="33"/>
        <v>10</v>
      </c>
      <c r="F758" s="36">
        <f>IFERROR(LIMPIA('DETALLE DE CONEXIONES'!N758,1),0)</f>
        <v>0</v>
      </c>
      <c r="G758" s="36" t="str">
        <f>LEFT('DETALLE DE CONEXIONES'!BE758,3)</f>
        <v>0</v>
      </c>
      <c r="H758" s="36" t="str">
        <f>RIGHT('DETALLE DE CONEXIONES'!AK758,2)</f>
        <v/>
      </c>
      <c r="I758" s="36" t="str">
        <f>LEFT('DETALLE DE CONEXIONES'!AK758,3)</f>
        <v/>
      </c>
      <c r="J758" s="36" t="str">
        <f>LEFT('DETALLE DE CONEXIONES'!M758,3)</f>
        <v>0mi</v>
      </c>
      <c r="K758" s="36" t="str">
        <f>IF(LEN('DETALLE DE CONEXIONES'!M758)&lt;12,(RIGHT('DETALLE DE CONEXIONES'!M758,5)),(RIGHT('DETALLE DE CONEXIONES'!M758,6)))</f>
        <v xml:space="preserve">min. </v>
      </c>
      <c r="L758" s="36">
        <f>IF(C758="Saliente Local",(IFERROR((LIMPIA(J758,1)),0)),0)</f>
        <v>0</v>
      </c>
      <c r="M758" s="36">
        <f>IF(C758="Saliente Nacional",(IFERROR((LIMPIA(J758,1)),0)),0)</f>
        <v>0</v>
      </c>
      <c r="N758" s="36">
        <f>IF(C758="Saliente Internacional",(IFERROR((LIMPIA(J758,1)),0)),0)</f>
        <v>0</v>
      </c>
      <c r="O758" s="36">
        <f>IF(C758="Saliente Local",(IFERROR((LIMPIA(K758,1)),0)),0)</f>
        <v>0</v>
      </c>
      <c r="P758" s="36">
        <f>IF(C758="Saliente Nacional",(IFERROR((LIMPIA(K758,1)),0)),0)</f>
        <v>0</v>
      </c>
      <c r="Q758" s="36">
        <f>IF(C758="Saliente Internacional",(IFERROR((LIMPIA(K758,1)),0)),0)</f>
        <v>0</v>
      </c>
      <c r="R758" s="36">
        <f t="shared" si="34"/>
        <v>0</v>
      </c>
      <c r="S758" s="36">
        <f t="shared" si="35"/>
        <v>0</v>
      </c>
    </row>
    <row r="759" spans="1:19" x14ac:dyDescent="0.25">
      <c r="A759" s="101">
        <f>'DETALLE DE CONEXIONES'!P759</f>
        <v>0</v>
      </c>
      <c r="B759" s="36" t="str">
        <f>'DETALLE DE CONEXIONES'!I759</f>
        <v>TRANSFERENCIA</v>
      </c>
      <c r="C759" s="36" t="str">
        <f>'DETALLE DE CONEXIONES'!BB759</f>
        <v>Desvio Nacional</v>
      </c>
      <c r="D759" s="36" t="str">
        <f>'DETALLE DE CONEXIONES'!E759</f>
        <v>999XXX1600</v>
      </c>
      <c r="E759" s="36">
        <f t="shared" si="33"/>
        <v>10</v>
      </c>
      <c r="F759" s="36">
        <f>IFERROR(LIMPIA('DETALLE DE CONEXIONES'!N759,1),0)</f>
        <v>1</v>
      </c>
      <c r="G759" s="36" t="str">
        <f>LEFT('DETALLE DE CONEXIONES'!BE759,3)</f>
        <v>SIU</v>
      </c>
      <c r="H759" s="36" t="str">
        <f>RIGHT('DETALLE DE CONEXIONES'!AK759,2)</f>
        <v/>
      </c>
      <c r="I759" s="36" t="str">
        <f>LEFT('DETALLE DE CONEXIONES'!AK759,3)</f>
        <v/>
      </c>
      <c r="J759" s="36" t="str">
        <f>LEFT('DETALLE DE CONEXIONES'!M759,3)</f>
        <v>0mi</v>
      </c>
      <c r="K759" s="36" t="str">
        <f>IF(LEN('DETALLE DE CONEXIONES'!M759)&lt;12,(RIGHT('DETALLE DE CONEXIONES'!M759,5)),(RIGHT('DETALLE DE CONEXIONES'!M759,6)))</f>
        <v>1seg.</v>
      </c>
      <c r="L759" s="36">
        <f>IF(C759="Saliente Local",(IFERROR((LIMPIA(J759,1)),0)),0)</f>
        <v>0</v>
      </c>
      <c r="M759" s="36">
        <f>IF(C759="Saliente Nacional",(IFERROR((LIMPIA(J759,1)),0)),0)</f>
        <v>0</v>
      </c>
      <c r="N759" s="36">
        <f>IF(C759="Saliente Internacional",(IFERROR((LIMPIA(J759,1)),0)),0)</f>
        <v>0</v>
      </c>
      <c r="O759" s="36">
        <f>IF(C759="Saliente Local",(IFERROR((LIMPIA(K759,1)),0)),0)</f>
        <v>0</v>
      </c>
      <c r="P759" s="36">
        <f>IF(C759="Saliente Nacional",(IFERROR((LIMPIA(K759,1)),0)),0)</f>
        <v>0</v>
      </c>
      <c r="Q759" s="36">
        <f>IF(C759="Saliente Internacional",(IFERROR((LIMPIA(K759,1)),0)),0)</f>
        <v>0</v>
      </c>
      <c r="R759" s="36">
        <f t="shared" si="34"/>
        <v>0</v>
      </c>
      <c r="S759" s="36">
        <f t="shared" si="35"/>
        <v>0</v>
      </c>
    </row>
    <row r="760" spans="1:19" x14ac:dyDescent="0.25">
      <c r="A760" s="101">
        <f>'DETALLE DE CONEXIONES'!P760</f>
        <v>0</v>
      </c>
      <c r="B760" s="36" t="str">
        <f>'DETALLE DE CONEXIONES'!I760</f>
        <v>TRANSFERENCIA</v>
      </c>
      <c r="C760" s="36" t="str">
        <f>'DETALLE DE CONEXIONES'!BB760</f>
        <v>Desvio Nacional</v>
      </c>
      <c r="D760" s="36" t="str">
        <f>'DETALLE DE CONEXIONES'!E760</f>
        <v>999XXX1600</v>
      </c>
      <c r="E760" s="36">
        <f t="shared" si="33"/>
        <v>10</v>
      </c>
      <c r="F760" s="36">
        <f>IFERROR(LIMPIA('DETALLE DE CONEXIONES'!N760,1),0)</f>
        <v>1</v>
      </c>
      <c r="G760" s="36" t="str">
        <f>LEFT('DETALLE DE CONEXIONES'!BE760,3)</f>
        <v>SIU</v>
      </c>
      <c r="H760" s="36" t="str">
        <f>RIGHT('DETALLE DE CONEXIONES'!AK760,2)</f>
        <v/>
      </c>
      <c r="I760" s="36" t="str">
        <f>LEFT('DETALLE DE CONEXIONES'!AK760,3)</f>
        <v/>
      </c>
      <c r="J760" s="36" t="str">
        <f>LEFT('DETALLE DE CONEXIONES'!M760,3)</f>
        <v>0mi</v>
      </c>
      <c r="K760" s="36" t="str">
        <f>IF(LEN('DETALLE DE CONEXIONES'!M760)&lt;12,(RIGHT('DETALLE DE CONEXIONES'!M760,5)),(RIGHT('DETALLE DE CONEXIONES'!M760,6)))</f>
        <v>1seg.</v>
      </c>
      <c r="L760" s="36">
        <f>IF(C760="Saliente Local",(IFERROR((LIMPIA(J760,1)),0)),0)</f>
        <v>0</v>
      </c>
      <c r="M760" s="36">
        <f>IF(C760="Saliente Nacional",(IFERROR((LIMPIA(J760,1)),0)),0)</f>
        <v>0</v>
      </c>
      <c r="N760" s="36">
        <f>IF(C760="Saliente Internacional",(IFERROR((LIMPIA(J760,1)),0)),0)</f>
        <v>0</v>
      </c>
      <c r="O760" s="36">
        <f>IF(C760="Saliente Local",(IFERROR((LIMPIA(K760,1)),0)),0)</f>
        <v>0</v>
      </c>
      <c r="P760" s="36">
        <f>IF(C760="Saliente Nacional",(IFERROR((LIMPIA(K760,1)),0)),0)</f>
        <v>0</v>
      </c>
      <c r="Q760" s="36">
        <f>IF(C760="Saliente Internacional",(IFERROR((LIMPIA(K760,1)),0)),0)</f>
        <v>0</v>
      </c>
      <c r="R760" s="36">
        <f t="shared" si="34"/>
        <v>0</v>
      </c>
      <c r="S760" s="36">
        <f t="shared" si="35"/>
        <v>0</v>
      </c>
    </row>
    <row r="761" spans="1:19" x14ac:dyDescent="0.25">
      <c r="A761" s="101">
        <f>'DETALLE DE CONEXIONES'!P761</f>
        <v>0</v>
      </c>
      <c r="B761" s="36" t="str">
        <f>'DETALLE DE CONEXIONES'!I761</f>
        <v>TRANSFERENCIA</v>
      </c>
      <c r="C761" s="36" t="str">
        <f>'DETALLE DE CONEXIONES'!BB761</f>
        <v>Desvio Nacional</v>
      </c>
      <c r="D761" s="36" t="str">
        <f>'DETALLE DE CONEXIONES'!E761</f>
        <v>999XXX1600</v>
      </c>
      <c r="E761" s="36">
        <f t="shared" si="33"/>
        <v>10</v>
      </c>
      <c r="F761" s="36">
        <f>IFERROR(LIMPIA('DETALLE DE CONEXIONES'!N761,1),0)</f>
        <v>1</v>
      </c>
      <c r="G761" s="36" t="str">
        <f>LEFT('DETALLE DE CONEXIONES'!BE761,3)</f>
        <v>SIU</v>
      </c>
      <c r="H761" s="36" t="str">
        <f>RIGHT('DETALLE DE CONEXIONES'!AK761,2)</f>
        <v/>
      </c>
      <c r="I761" s="36" t="str">
        <f>LEFT('DETALLE DE CONEXIONES'!AK761,3)</f>
        <v/>
      </c>
      <c r="J761" s="36" t="str">
        <f>LEFT('DETALLE DE CONEXIONES'!M761,3)</f>
        <v>0mi</v>
      </c>
      <c r="K761" s="36" t="str">
        <f>IF(LEN('DETALLE DE CONEXIONES'!M761)&lt;12,(RIGHT('DETALLE DE CONEXIONES'!M761,5)),(RIGHT('DETALLE DE CONEXIONES'!M761,6)))</f>
        <v>3seg.</v>
      </c>
      <c r="L761" s="36">
        <f>IF(C761="Saliente Local",(IFERROR((LIMPIA(J761,1)),0)),0)</f>
        <v>0</v>
      </c>
      <c r="M761" s="36">
        <f>IF(C761="Saliente Nacional",(IFERROR((LIMPIA(J761,1)),0)),0)</f>
        <v>0</v>
      </c>
      <c r="N761" s="36">
        <f>IF(C761="Saliente Internacional",(IFERROR((LIMPIA(J761,1)),0)),0)</f>
        <v>0</v>
      </c>
      <c r="O761" s="36">
        <f>IF(C761="Saliente Local",(IFERROR((LIMPIA(K761,1)),0)),0)</f>
        <v>0</v>
      </c>
      <c r="P761" s="36">
        <f>IF(C761="Saliente Nacional",(IFERROR((LIMPIA(K761,1)),0)),0)</f>
        <v>0</v>
      </c>
      <c r="Q761" s="36">
        <f>IF(C761="Saliente Internacional",(IFERROR((LIMPIA(K761,1)),0)),0)</f>
        <v>0</v>
      </c>
      <c r="R761" s="36">
        <f t="shared" si="34"/>
        <v>0</v>
      </c>
      <c r="S761" s="36">
        <f t="shared" si="35"/>
        <v>0</v>
      </c>
    </row>
    <row r="762" spans="1:19" x14ac:dyDescent="0.25">
      <c r="A762" s="101">
        <f>'DETALLE DE CONEXIONES'!P762</f>
        <v>0</v>
      </c>
      <c r="B762" s="36" t="str">
        <f>'DETALLE DE CONEXIONES'!I762</f>
        <v>TRANSFERENCIA</v>
      </c>
      <c r="C762" s="36" t="str">
        <f>'DETALLE DE CONEXIONES'!BB762</f>
        <v>Desvio Nacional</v>
      </c>
      <c r="D762" s="36" t="str">
        <f>'DETALLE DE CONEXIONES'!E762</f>
        <v>999XXX1600</v>
      </c>
      <c r="E762" s="36">
        <f t="shared" si="33"/>
        <v>10</v>
      </c>
      <c r="F762" s="36">
        <f>IFERROR(LIMPIA('DETALLE DE CONEXIONES'!N762,1),0)</f>
        <v>1</v>
      </c>
      <c r="G762" s="36" t="str">
        <f>LEFT('DETALLE DE CONEXIONES'!BE762,3)</f>
        <v>SIU</v>
      </c>
      <c r="H762" s="36" t="str">
        <f>RIGHT('DETALLE DE CONEXIONES'!AK762,2)</f>
        <v/>
      </c>
      <c r="I762" s="36" t="str">
        <f>LEFT('DETALLE DE CONEXIONES'!AK762,3)</f>
        <v/>
      </c>
      <c r="J762" s="36" t="str">
        <f>LEFT('DETALLE DE CONEXIONES'!M762,3)</f>
        <v>0mi</v>
      </c>
      <c r="K762" s="36" t="str">
        <f>IF(LEN('DETALLE DE CONEXIONES'!M762)&lt;12,(RIGHT('DETALLE DE CONEXIONES'!M762,5)),(RIGHT('DETALLE DE CONEXIONES'!M762,6)))</f>
        <v>2seg.</v>
      </c>
      <c r="L762" s="36">
        <f>IF(C762="Saliente Local",(IFERROR((LIMPIA(J762,1)),0)),0)</f>
        <v>0</v>
      </c>
      <c r="M762" s="36">
        <f>IF(C762="Saliente Nacional",(IFERROR((LIMPIA(J762,1)),0)),0)</f>
        <v>0</v>
      </c>
      <c r="N762" s="36">
        <f>IF(C762="Saliente Internacional",(IFERROR((LIMPIA(J762,1)),0)),0)</f>
        <v>0</v>
      </c>
      <c r="O762" s="36">
        <f>IF(C762="Saliente Local",(IFERROR((LIMPIA(K762,1)),0)),0)</f>
        <v>0</v>
      </c>
      <c r="P762" s="36">
        <f>IF(C762="Saliente Nacional",(IFERROR((LIMPIA(K762,1)),0)),0)</f>
        <v>0</v>
      </c>
      <c r="Q762" s="36">
        <f>IF(C762="Saliente Internacional",(IFERROR((LIMPIA(K762,1)),0)),0)</f>
        <v>0</v>
      </c>
      <c r="R762" s="36">
        <f t="shared" si="34"/>
        <v>0</v>
      </c>
      <c r="S762" s="36">
        <f t="shared" si="35"/>
        <v>0</v>
      </c>
    </row>
    <row r="763" spans="1:19" x14ac:dyDescent="0.25">
      <c r="A763" s="101">
        <f>'DETALLE DE CONEXIONES'!P763</f>
        <v>0</v>
      </c>
      <c r="B763" s="36" t="str">
        <f>'DETALLE DE CONEXIONES'!I763</f>
        <v>SALIENTE</v>
      </c>
      <c r="C763" s="36" t="str">
        <f>'DETALLE DE CONEXIONES'!BB763</f>
        <v>Saliente Local</v>
      </c>
      <c r="D763" s="36" t="str">
        <f>'DETALLE DE CONEXIONES'!E763</f>
        <v>999XXX3420</v>
      </c>
      <c r="E763" s="36">
        <f t="shared" si="33"/>
        <v>10</v>
      </c>
      <c r="F763" s="36">
        <f>IFERROR(LIMPIA('DETALLE DE CONEXIONES'!N763,1),0)</f>
        <v>2</v>
      </c>
      <c r="G763" s="36" t="str">
        <f>LEFT('DETALLE DE CONEXIONES'!BE763,3)</f>
        <v>NOF</v>
      </c>
      <c r="H763" s="36" t="str">
        <f>RIGHT('DETALLE DE CONEXIONES'!AK763,2)</f>
        <v/>
      </c>
      <c r="I763" s="36" t="str">
        <f>LEFT('DETALLE DE CONEXIONES'!AK763,3)</f>
        <v/>
      </c>
      <c r="J763" s="36" t="str">
        <f>LEFT('DETALLE DE CONEXIONES'!M763,3)</f>
        <v>1mi</v>
      </c>
      <c r="K763" s="36" t="str">
        <f>IF(LEN('DETALLE DE CONEXIONES'!M763)&lt;12,(RIGHT('DETALLE DE CONEXIONES'!M763,5)),(RIGHT('DETALLE DE CONEXIONES'!M763,6)))</f>
        <v>7seg.</v>
      </c>
      <c r="L763" s="36">
        <f>IF(C763="Saliente Local",(IFERROR((LIMPIA(J763,1)),0)),0)</f>
        <v>1</v>
      </c>
      <c r="M763" s="36">
        <f>IF(C763="Saliente Nacional",(IFERROR((LIMPIA(J763,1)),0)),0)</f>
        <v>0</v>
      </c>
      <c r="N763" s="36">
        <f>IF(C763="Saliente Internacional",(IFERROR((LIMPIA(J763,1)),0)),0)</f>
        <v>0</v>
      </c>
      <c r="O763" s="36">
        <f>IF(C763="Saliente Local",(IFERROR((LIMPIA(K763,1)),0)),0)</f>
        <v>7</v>
      </c>
      <c r="P763" s="36">
        <f>IF(C763="Saliente Nacional",(IFERROR((LIMPIA(K763,1)),0)),0)</f>
        <v>0</v>
      </c>
      <c r="Q763" s="36">
        <f>IF(C763="Saliente Internacional",(IFERROR((LIMPIA(K763,1)),0)),0)</f>
        <v>0</v>
      </c>
      <c r="R763" s="36">
        <f t="shared" si="34"/>
        <v>2</v>
      </c>
      <c r="S763" s="36">
        <f t="shared" si="35"/>
        <v>0</v>
      </c>
    </row>
    <row r="764" spans="1:19" x14ac:dyDescent="0.25">
      <c r="A764" s="101">
        <f>'DETALLE DE CONEXIONES'!P764</f>
        <v>0</v>
      </c>
      <c r="B764" s="36" t="str">
        <f>'DETALLE DE CONEXIONES'!I764</f>
        <v>MENS.SALIENTE</v>
      </c>
      <c r="C764" s="36" t="str">
        <f>'DETALLE DE CONEXIONES'!BB764</f>
        <v>SMS Enviado</v>
      </c>
      <c r="D764" s="36" t="str">
        <f>'DETALLE DE CONEXIONES'!E764</f>
        <v>999XXX2109</v>
      </c>
      <c r="E764" s="36">
        <f t="shared" si="33"/>
        <v>10</v>
      </c>
      <c r="F764" s="36">
        <f>IFERROR(LIMPIA('DETALLE DE CONEXIONES'!N764,1),0)</f>
        <v>0</v>
      </c>
      <c r="G764" s="36" t="str">
        <f>LEFT('DETALLE DE CONEXIONES'!BE764,3)</f>
        <v>0</v>
      </c>
      <c r="H764" s="36" t="str">
        <f>RIGHT('DETALLE DE CONEXIONES'!AK764,2)</f>
        <v/>
      </c>
      <c r="I764" s="36" t="str">
        <f>LEFT('DETALLE DE CONEXIONES'!AK764,3)</f>
        <v/>
      </c>
      <c r="J764" s="36" t="str">
        <f>LEFT('DETALLE DE CONEXIONES'!M764,3)</f>
        <v>0mi</v>
      </c>
      <c r="K764" s="36" t="str">
        <f>IF(LEN('DETALLE DE CONEXIONES'!M764)&lt;12,(RIGHT('DETALLE DE CONEXIONES'!M764,5)),(RIGHT('DETALLE DE CONEXIONES'!M764,6)))</f>
        <v xml:space="preserve">min. </v>
      </c>
      <c r="L764" s="36">
        <f>IF(C764="Saliente Local",(IFERROR((LIMPIA(J764,1)),0)),0)</f>
        <v>0</v>
      </c>
      <c r="M764" s="36">
        <f>IF(C764="Saliente Nacional",(IFERROR((LIMPIA(J764,1)),0)),0)</f>
        <v>0</v>
      </c>
      <c r="N764" s="36">
        <f>IF(C764="Saliente Internacional",(IFERROR((LIMPIA(J764,1)),0)),0)</f>
        <v>0</v>
      </c>
      <c r="O764" s="36">
        <f>IF(C764="Saliente Local",(IFERROR((LIMPIA(K764,1)),0)),0)</f>
        <v>0</v>
      </c>
      <c r="P764" s="36">
        <f>IF(C764="Saliente Nacional",(IFERROR((LIMPIA(K764,1)),0)),0)</f>
        <v>0</v>
      </c>
      <c r="Q764" s="36">
        <f>IF(C764="Saliente Internacional",(IFERROR((LIMPIA(K764,1)),0)),0)</f>
        <v>0</v>
      </c>
      <c r="R764" s="36">
        <f t="shared" si="34"/>
        <v>0</v>
      </c>
      <c r="S764" s="36">
        <f t="shared" si="35"/>
        <v>0</v>
      </c>
    </row>
    <row r="765" spans="1:19" x14ac:dyDescent="0.25">
      <c r="A765" s="101">
        <f>'DETALLE DE CONEXIONES'!P765</f>
        <v>0</v>
      </c>
      <c r="B765" s="36" t="str">
        <f>'DETALLE DE CONEXIONES'!I765</f>
        <v>MENS.SALIENTE</v>
      </c>
      <c r="C765" s="36" t="str">
        <f>'DETALLE DE CONEXIONES'!BB765</f>
        <v>SMS Enviado</v>
      </c>
      <c r="D765" s="36" t="str">
        <f>'DETALLE DE CONEXIONES'!E765</f>
        <v>999XXX2109</v>
      </c>
      <c r="E765" s="36">
        <f t="shared" si="33"/>
        <v>10</v>
      </c>
      <c r="F765" s="36">
        <f>IFERROR(LIMPIA('DETALLE DE CONEXIONES'!N765,1),0)</f>
        <v>0</v>
      </c>
      <c r="G765" s="36" t="str">
        <f>LEFT('DETALLE DE CONEXIONES'!BE765,3)</f>
        <v>0</v>
      </c>
      <c r="H765" s="36" t="str">
        <f>RIGHT('DETALLE DE CONEXIONES'!AK765,2)</f>
        <v/>
      </c>
      <c r="I765" s="36" t="str">
        <f>LEFT('DETALLE DE CONEXIONES'!AK765,3)</f>
        <v/>
      </c>
      <c r="J765" s="36" t="str">
        <f>LEFT('DETALLE DE CONEXIONES'!M765,3)</f>
        <v>0mi</v>
      </c>
      <c r="K765" s="36" t="str">
        <f>IF(LEN('DETALLE DE CONEXIONES'!M765)&lt;12,(RIGHT('DETALLE DE CONEXIONES'!M765,5)),(RIGHT('DETALLE DE CONEXIONES'!M765,6)))</f>
        <v xml:space="preserve">min. </v>
      </c>
      <c r="L765" s="36">
        <f>IF(C765="Saliente Local",(IFERROR((LIMPIA(J765,1)),0)),0)</f>
        <v>0</v>
      </c>
      <c r="M765" s="36">
        <f>IF(C765="Saliente Nacional",(IFERROR((LIMPIA(J765,1)),0)),0)</f>
        <v>0</v>
      </c>
      <c r="N765" s="36">
        <f>IF(C765="Saliente Internacional",(IFERROR((LIMPIA(J765,1)),0)),0)</f>
        <v>0</v>
      </c>
      <c r="O765" s="36">
        <f>IF(C765="Saliente Local",(IFERROR((LIMPIA(K765,1)),0)),0)</f>
        <v>0</v>
      </c>
      <c r="P765" s="36">
        <f>IF(C765="Saliente Nacional",(IFERROR((LIMPIA(K765,1)),0)),0)</f>
        <v>0</v>
      </c>
      <c r="Q765" s="36">
        <f>IF(C765="Saliente Internacional",(IFERROR((LIMPIA(K765,1)),0)),0)</f>
        <v>0</v>
      </c>
      <c r="R765" s="36">
        <f t="shared" si="34"/>
        <v>0</v>
      </c>
      <c r="S765" s="36">
        <f t="shared" si="35"/>
        <v>0</v>
      </c>
    </row>
    <row r="766" spans="1:19" x14ac:dyDescent="0.25">
      <c r="A766" s="101">
        <f>'DETALLE DE CONEXIONES'!P766</f>
        <v>0</v>
      </c>
      <c r="B766" s="36" t="str">
        <f>'DETALLE DE CONEXIONES'!I766</f>
        <v>MENS.SALIENTE</v>
      </c>
      <c r="C766" s="36" t="str">
        <f>'DETALLE DE CONEXIONES'!BB766</f>
        <v>SMS Enviado</v>
      </c>
      <c r="D766" s="36" t="str">
        <f>'DETALLE DE CONEXIONES'!E766</f>
        <v>999XXX2109</v>
      </c>
      <c r="E766" s="36">
        <f t="shared" si="33"/>
        <v>10</v>
      </c>
      <c r="F766" s="36">
        <f>IFERROR(LIMPIA('DETALLE DE CONEXIONES'!N766,1),0)</f>
        <v>0</v>
      </c>
      <c r="G766" s="36" t="str">
        <f>LEFT('DETALLE DE CONEXIONES'!BE766,3)</f>
        <v>0</v>
      </c>
      <c r="H766" s="36" t="str">
        <f>RIGHT('DETALLE DE CONEXIONES'!AK766,2)</f>
        <v/>
      </c>
      <c r="I766" s="36" t="str">
        <f>LEFT('DETALLE DE CONEXIONES'!AK766,3)</f>
        <v/>
      </c>
      <c r="J766" s="36" t="str">
        <f>LEFT('DETALLE DE CONEXIONES'!M766,3)</f>
        <v>0mi</v>
      </c>
      <c r="K766" s="36" t="str">
        <f>IF(LEN('DETALLE DE CONEXIONES'!M766)&lt;12,(RIGHT('DETALLE DE CONEXIONES'!M766,5)),(RIGHT('DETALLE DE CONEXIONES'!M766,6)))</f>
        <v xml:space="preserve">min. </v>
      </c>
      <c r="L766" s="36">
        <f>IF(C766="Saliente Local",(IFERROR((LIMPIA(J766,1)),0)),0)</f>
        <v>0</v>
      </c>
      <c r="M766" s="36">
        <f>IF(C766="Saliente Nacional",(IFERROR((LIMPIA(J766,1)),0)),0)</f>
        <v>0</v>
      </c>
      <c r="N766" s="36">
        <f>IF(C766="Saliente Internacional",(IFERROR((LIMPIA(J766,1)),0)),0)</f>
        <v>0</v>
      </c>
      <c r="O766" s="36">
        <f>IF(C766="Saliente Local",(IFERROR((LIMPIA(K766,1)),0)),0)</f>
        <v>0</v>
      </c>
      <c r="P766" s="36">
        <f>IF(C766="Saliente Nacional",(IFERROR((LIMPIA(K766,1)),0)),0)</f>
        <v>0</v>
      </c>
      <c r="Q766" s="36">
        <f>IF(C766="Saliente Internacional",(IFERROR((LIMPIA(K766,1)),0)),0)</f>
        <v>0</v>
      </c>
      <c r="R766" s="36">
        <f t="shared" si="34"/>
        <v>0</v>
      </c>
      <c r="S766" s="36">
        <f t="shared" si="35"/>
        <v>0</v>
      </c>
    </row>
    <row r="767" spans="1:19" x14ac:dyDescent="0.25">
      <c r="A767" s="101">
        <f>'DETALLE DE CONEXIONES'!P767</f>
        <v>0</v>
      </c>
      <c r="B767" s="36" t="str">
        <f>'DETALLE DE CONEXIONES'!I767</f>
        <v>GPRS</v>
      </c>
      <c r="C767" s="36" t="str">
        <f>'DETALLE DE CONEXIONES'!BB767</f>
        <v>VIDEO</v>
      </c>
      <c r="D767" s="36" t="str">
        <f>'DETALLE DE CONEXIONES'!E767</f>
        <v>internet.itelcel.coXXXGLTE</v>
      </c>
      <c r="E767" s="36">
        <f t="shared" si="33"/>
        <v>26</v>
      </c>
      <c r="F767" s="36">
        <f>IFERROR(LIMPIA('DETALLE DE CONEXIONES'!N767,1),0)</f>
        <v>0</v>
      </c>
      <c r="G767" s="36" t="str">
        <f>LEFT('DETALLE DE CONEXIONES'!BE767,3)</f>
        <v/>
      </c>
      <c r="H767" s="36" t="str">
        <f>RIGHT('DETALLE DE CONEXIONES'!AK767,2)</f>
        <v>-1</v>
      </c>
      <c r="I767" s="36" t="str">
        <f>LEFT('DETALLE DE CONEXIONES'!AK767,3)</f>
        <v>VID</v>
      </c>
      <c r="J767" s="36" t="str">
        <f>LEFT('DETALLE DE CONEXIONES'!M767,3)</f>
        <v>0mi</v>
      </c>
      <c r="K767" s="36" t="str">
        <f>IF(LEN('DETALLE DE CONEXIONES'!M767)&lt;12,(RIGHT('DETALLE DE CONEXIONES'!M767,5)),(RIGHT('DETALLE DE CONEXIONES'!M767,6)))</f>
        <v xml:space="preserve">min. </v>
      </c>
      <c r="L767" s="36">
        <f>IF(C767="Saliente Local",(IFERROR((LIMPIA(J767,1)),0)),0)</f>
        <v>0</v>
      </c>
      <c r="M767" s="36">
        <f>IF(C767="Saliente Nacional",(IFERROR((LIMPIA(J767,1)),0)),0)</f>
        <v>0</v>
      </c>
      <c r="N767" s="36">
        <f>IF(C767="Saliente Internacional",(IFERROR((LIMPIA(J767,1)),0)),0)</f>
        <v>0</v>
      </c>
      <c r="O767" s="36">
        <f>IF(C767="Saliente Local",(IFERROR((LIMPIA(K767,1)),0)),0)</f>
        <v>0</v>
      </c>
      <c r="P767" s="36">
        <f>IF(C767="Saliente Nacional",(IFERROR((LIMPIA(K767,1)),0)),0)</f>
        <v>0</v>
      </c>
      <c r="Q767" s="36">
        <f>IF(C767="Saliente Internacional",(IFERROR((LIMPIA(K767,1)),0)),0)</f>
        <v>0</v>
      </c>
      <c r="R767" s="36">
        <f t="shared" si="34"/>
        <v>0</v>
      </c>
      <c r="S767" s="36">
        <f t="shared" si="35"/>
        <v>0</v>
      </c>
    </row>
    <row r="768" spans="1:19" x14ac:dyDescent="0.25">
      <c r="A768" s="101">
        <f>'DETALLE DE CONEXIONES'!P768</f>
        <v>0</v>
      </c>
      <c r="B768" s="36" t="str">
        <f>'DETALLE DE CONEXIONES'!I768</f>
        <v>GPRS</v>
      </c>
      <c r="C768" s="36" t="str">
        <f>'DETALLE DE CONEXIONES'!BB768</f>
        <v>INTERNET</v>
      </c>
      <c r="D768" s="36" t="str">
        <f>'DETALLE DE CONEXIONES'!E768</f>
        <v>internet.itelcel.coXXXGLTE</v>
      </c>
      <c r="E768" s="36">
        <f t="shared" si="33"/>
        <v>26</v>
      </c>
      <c r="F768" s="36">
        <f>IFERROR(LIMPIA('DETALLE DE CONEXIONES'!N768,1),0)</f>
        <v>0</v>
      </c>
      <c r="G768" s="36" t="str">
        <f>LEFT('DETALLE DE CONEXIONES'!BE768,3)</f>
        <v/>
      </c>
      <c r="H768" s="36" t="str">
        <f>RIGHT('DETALLE DE CONEXIONES'!AK768,2)</f>
        <v>-1</v>
      </c>
      <c r="I768" s="36" t="str">
        <f>LEFT('DETALLE DE CONEXIONES'!AK768,3)</f>
        <v>INT</v>
      </c>
      <c r="J768" s="36" t="str">
        <f>LEFT('DETALLE DE CONEXIONES'!M768,3)</f>
        <v>0mi</v>
      </c>
      <c r="K768" s="36" t="str">
        <f>IF(LEN('DETALLE DE CONEXIONES'!M768)&lt;12,(RIGHT('DETALLE DE CONEXIONES'!M768,5)),(RIGHT('DETALLE DE CONEXIONES'!M768,6)))</f>
        <v xml:space="preserve">min. </v>
      </c>
      <c r="L768" s="36">
        <f>IF(C768="Saliente Local",(IFERROR((LIMPIA(J768,1)),0)),0)</f>
        <v>0</v>
      </c>
      <c r="M768" s="36">
        <f>IF(C768="Saliente Nacional",(IFERROR((LIMPIA(J768,1)),0)),0)</f>
        <v>0</v>
      </c>
      <c r="N768" s="36">
        <f>IF(C768="Saliente Internacional",(IFERROR((LIMPIA(J768,1)),0)),0)</f>
        <v>0</v>
      </c>
      <c r="O768" s="36">
        <f>IF(C768="Saliente Local",(IFERROR((LIMPIA(K768,1)),0)),0)</f>
        <v>0</v>
      </c>
      <c r="P768" s="36">
        <f>IF(C768="Saliente Nacional",(IFERROR((LIMPIA(K768,1)),0)),0)</f>
        <v>0</v>
      </c>
      <c r="Q768" s="36">
        <f>IF(C768="Saliente Internacional",(IFERROR((LIMPIA(K768,1)),0)),0)</f>
        <v>0</v>
      </c>
      <c r="R768" s="36">
        <f t="shared" si="34"/>
        <v>0</v>
      </c>
      <c r="S768" s="36">
        <f t="shared" si="35"/>
        <v>0</v>
      </c>
    </row>
    <row r="769" spans="1:19" x14ac:dyDescent="0.25">
      <c r="A769" s="101">
        <f>'DETALLE DE CONEXIONES'!P769</f>
        <v>0</v>
      </c>
      <c r="B769" s="36" t="str">
        <f>'DETALLE DE CONEXIONES'!I769</f>
        <v>GPRS</v>
      </c>
      <c r="C769" s="36" t="str">
        <f>'DETALLE DE CONEXIONES'!BB769</f>
        <v>INTERNET</v>
      </c>
      <c r="D769" s="36" t="str">
        <f>'DETALLE DE CONEXIONES'!E769</f>
        <v>internet.itelcel.coXXXGLTE</v>
      </c>
      <c r="E769" s="36">
        <f t="shared" si="33"/>
        <v>26</v>
      </c>
      <c r="F769" s="36">
        <f>IFERROR(LIMPIA('DETALLE DE CONEXIONES'!N769,1),0)</f>
        <v>0</v>
      </c>
      <c r="G769" s="36" t="str">
        <f>LEFT('DETALLE DE CONEXIONES'!BE769,3)</f>
        <v/>
      </c>
      <c r="H769" s="36" t="str">
        <f>RIGHT('DETALLE DE CONEXIONES'!AK769,2)</f>
        <v>-1</v>
      </c>
      <c r="I769" s="36" t="str">
        <f>LEFT('DETALLE DE CONEXIONES'!AK769,3)</f>
        <v>INT</v>
      </c>
      <c r="J769" s="36" t="str">
        <f>LEFT('DETALLE DE CONEXIONES'!M769,3)</f>
        <v>0mi</v>
      </c>
      <c r="K769" s="36" t="str">
        <f>IF(LEN('DETALLE DE CONEXIONES'!M769)&lt;12,(RIGHT('DETALLE DE CONEXIONES'!M769,5)),(RIGHT('DETALLE DE CONEXIONES'!M769,6)))</f>
        <v xml:space="preserve">min. </v>
      </c>
      <c r="L769" s="36">
        <f>IF(C769="Saliente Local",(IFERROR((LIMPIA(J769,1)),0)),0)</f>
        <v>0</v>
      </c>
      <c r="M769" s="36">
        <f>IF(C769="Saliente Nacional",(IFERROR((LIMPIA(J769,1)),0)),0)</f>
        <v>0</v>
      </c>
      <c r="N769" s="36">
        <f>IF(C769="Saliente Internacional",(IFERROR((LIMPIA(J769,1)),0)),0)</f>
        <v>0</v>
      </c>
      <c r="O769" s="36">
        <f>IF(C769="Saliente Local",(IFERROR((LIMPIA(K769,1)),0)),0)</f>
        <v>0</v>
      </c>
      <c r="P769" s="36">
        <f>IF(C769="Saliente Nacional",(IFERROR((LIMPIA(K769,1)),0)),0)</f>
        <v>0</v>
      </c>
      <c r="Q769" s="36">
        <f>IF(C769="Saliente Internacional",(IFERROR((LIMPIA(K769,1)),0)),0)</f>
        <v>0</v>
      </c>
      <c r="R769" s="36">
        <f t="shared" si="34"/>
        <v>0</v>
      </c>
      <c r="S769" s="36">
        <f t="shared" si="35"/>
        <v>0</v>
      </c>
    </row>
    <row r="770" spans="1:19" x14ac:dyDescent="0.25">
      <c r="A770" s="101">
        <f>'DETALLE DE CONEXIONES'!P770</f>
        <v>0</v>
      </c>
      <c r="B770" s="36" t="str">
        <f>'DETALLE DE CONEXIONES'!I770</f>
        <v>TRANSFERENCIA</v>
      </c>
      <c r="C770" s="36" t="str">
        <f>'DETALLE DE CONEXIONES'!BB770</f>
        <v>Desvio Nacional</v>
      </c>
      <c r="D770" s="36" t="str">
        <f>'DETALLE DE CONEXIONES'!E770</f>
        <v>999XXX1600</v>
      </c>
      <c r="E770" s="36">
        <f t="shared" si="33"/>
        <v>10</v>
      </c>
      <c r="F770" s="36">
        <f>IFERROR(LIMPIA('DETALLE DE CONEXIONES'!N770,1),0)</f>
        <v>1</v>
      </c>
      <c r="G770" s="36" t="str">
        <f>LEFT('DETALLE DE CONEXIONES'!BE770,3)</f>
        <v>SIU</v>
      </c>
      <c r="H770" s="36" t="str">
        <f>RIGHT('DETALLE DE CONEXIONES'!AK770,2)</f>
        <v/>
      </c>
      <c r="I770" s="36" t="str">
        <f>LEFT('DETALLE DE CONEXIONES'!AK770,3)</f>
        <v/>
      </c>
      <c r="J770" s="36" t="str">
        <f>LEFT('DETALLE DE CONEXIONES'!M770,3)</f>
        <v>0mi</v>
      </c>
      <c r="K770" s="36" t="str">
        <f>IF(LEN('DETALLE DE CONEXIONES'!M770)&lt;12,(RIGHT('DETALLE DE CONEXIONES'!M770,5)),(RIGHT('DETALLE DE CONEXIONES'!M770,6)))</f>
        <v>4seg.</v>
      </c>
      <c r="L770" s="36">
        <f>IF(C770="Saliente Local",(IFERROR((LIMPIA(J770,1)),0)),0)</f>
        <v>0</v>
      </c>
      <c r="M770" s="36">
        <f>IF(C770="Saliente Nacional",(IFERROR((LIMPIA(J770,1)),0)),0)</f>
        <v>0</v>
      </c>
      <c r="N770" s="36">
        <f>IF(C770="Saliente Internacional",(IFERROR((LIMPIA(J770,1)),0)),0)</f>
        <v>0</v>
      </c>
      <c r="O770" s="36">
        <f>IF(C770="Saliente Local",(IFERROR((LIMPIA(K770,1)),0)),0)</f>
        <v>0</v>
      </c>
      <c r="P770" s="36">
        <f>IF(C770="Saliente Nacional",(IFERROR((LIMPIA(K770,1)),0)),0)</f>
        <v>0</v>
      </c>
      <c r="Q770" s="36">
        <f>IF(C770="Saliente Internacional",(IFERROR((LIMPIA(K770,1)),0)),0)</f>
        <v>0</v>
      </c>
      <c r="R770" s="36">
        <f t="shared" si="34"/>
        <v>0</v>
      </c>
      <c r="S770" s="36">
        <f t="shared" si="35"/>
        <v>0</v>
      </c>
    </row>
    <row r="771" spans="1:19" x14ac:dyDescent="0.25">
      <c r="A771" s="101">
        <f>'DETALLE DE CONEXIONES'!P771</f>
        <v>0</v>
      </c>
      <c r="B771" s="36" t="str">
        <f>'DETALLE DE CONEXIONES'!I771</f>
        <v>GPRS</v>
      </c>
      <c r="C771" s="36" t="str">
        <f>'DETALLE DE CONEXIONES'!BB771</f>
        <v>VIDEO</v>
      </c>
      <c r="D771" s="36" t="str">
        <f>'DETALLE DE CONEXIONES'!E771</f>
        <v>internet.itelcel.coXXXGLTE</v>
      </c>
      <c r="E771" s="36">
        <f t="shared" ref="E771:E834" si="36">LEN(D771)</f>
        <v>26</v>
      </c>
      <c r="F771" s="36">
        <f>IFERROR(LIMPIA('DETALLE DE CONEXIONES'!N771,1),0)</f>
        <v>0</v>
      </c>
      <c r="G771" s="36" t="str">
        <f>LEFT('DETALLE DE CONEXIONES'!BE771,3)</f>
        <v/>
      </c>
      <c r="H771" s="36" t="str">
        <f>RIGHT('DETALLE DE CONEXIONES'!AK771,2)</f>
        <v>-1</v>
      </c>
      <c r="I771" s="36" t="str">
        <f>LEFT('DETALLE DE CONEXIONES'!AK771,3)</f>
        <v>VID</v>
      </c>
      <c r="J771" s="36" t="str">
        <f>LEFT('DETALLE DE CONEXIONES'!M771,3)</f>
        <v>0mi</v>
      </c>
      <c r="K771" s="36" t="str">
        <f>IF(LEN('DETALLE DE CONEXIONES'!M771)&lt;12,(RIGHT('DETALLE DE CONEXIONES'!M771,5)),(RIGHT('DETALLE DE CONEXIONES'!M771,6)))</f>
        <v xml:space="preserve">min. </v>
      </c>
      <c r="L771" s="36">
        <f>IF(C771="Saliente Local",(IFERROR((LIMPIA(J771,1)),0)),0)</f>
        <v>0</v>
      </c>
      <c r="M771" s="36">
        <f>IF(C771="Saliente Nacional",(IFERROR((LIMPIA(J771,1)),0)),0)</f>
        <v>0</v>
      </c>
      <c r="N771" s="36">
        <f>IF(C771="Saliente Internacional",(IFERROR((LIMPIA(J771,1)),0)),0)</f>
        <v>0</v>
      </c>
      <c r="O771" s="36">
        <f>IF(C771="Saliente Local",(IFERROR((LIMPIA(K771,1)),0)),0)</f>
        <v>0</v>
      </c>
      <c r="P771" s="36">
        <f>IF(C771="Saliente Nacional",(IFERROR((LIMPIA(K771,1)),0)),0)</f>
        <v>0</v>
      </c>
      <c r="Q771" s="36">
        <f>IF(C771="Saliente Internacional",(IFERROR((LIMPIA(K771,1)),0)),0)</f>
        <v>0</v>
      </c>
      <c r="R771" s="36">
        <f t="shared" ref="R771:R834" si="37">IF(SUM(O771:P771)&gt;0,(L771+M771+1),(L771+M771))</f>
        <v>0</v>
      </c>
      <c r="S771" s="36">
        <f t="shared" ref="S771:S834" si="38">IF(Q771&gt;0,N771+1,N771)</f>
        <v>0</v>
      </c>
    </row>
    <row r="772" spans="1:19" x14ac:dyDescent="0.25">
      <c r="A772" s="101">
        <f>'DETALLE DE CONEXIONES'!P772</f>
        <v>0</v>
      </c>
      <c r="B772" s="36" t="str">
        <f>'DETALLE DE CONEXIONES'!I772</f>
        <v>GPRS</v>
      </c>
      <c r="C772" s="36" t="str">
        <f>'DETALLE DE CONEXIONES'!BB772</f>
        <v>MENSAJERO</v>
      </c>
      <c r="D772" s="36" t="str">
        <f>'DETALLE DE CONEXIONES'!E772</f>
        <v>internet.itelcel.coXXXGLTE</v>
      </c>
      <c r="E772" s="36">
        <f t="shared" si="36"/>
        <v>26</v>
      </c>
      <c r="F772" s="36">
        <f>IFERROR(LIMPIA('DETALLE DE CONEXIONES'!N772,1),0)</f>
        <v>0</v>
      </c>
      <c r="G772" s="36" t="str">
        <f>LEFT('DETALLE DE CONEXIONES'!BE772,3)</f>
        <v/>
      </c>
      <c r="H772" s="36" t="str">
        <f>RIGHT('DETALLE DE CONEXIONES'!AK772,2)</f>
        <v>-1</v>
      </c>
      <c r="I772" s="36" t="str">
        <f>LEFT('DETALLE DE CONEXIONES'!AK772,3)</f>
        <v>MEN</v>
      </c>
      <c r="J772" s="36" t="str">
        <f>LEFT('DETALLE DE CONEXIONES'!M772,3)</f>
        <v>0mi</v>
      </c>
      <c r="K772" s="36" t="str">
        <f>IF(LEN('DETALLE DE CONEXIONES'!M772)&lt;12,(RIGHT('DETALLE DE CONEXIONES'!M772,5)),(RIGHT('DETALLE DE CONEXIONES'!M772,6)))</f>
        <v xml:space="preserve">min. </v>
      </c>
      <c r="L772" s="36">
        <f>IF(C772="Saliente Local",(IFERROR((LIMPIA(J772,1)),0)),0)</f>
        <v>0</v>
      </c>
      <c r="M772" s="36">
        <f>IF(C772="Saliente Nacional",(IFERROR((LIMPIA(J772,1)),0)),0)</f>
        <v>0</v>
      </c>
      <c r="N772" s="36">
        <f>IF(C772="Saliente Internacional",(IFERROR((LIMPIA(J772,1)),0)),0)</f>
        <v>0</v>
      </c>
      <c r="O772" s="36">
        <f>IF(C772="Saliente Local",(IFERROR((LIMPIA(K772,1)),0)),0)</f>
        <v>0</v>
      </c>
      <c r="P772" s="36">
        <f>IF(C772="Saliente Nacional",(IFERROR((LIMPIA(K772,1)),0)),0)</f>
        <v>0</v>
      </c>
      <c r="Q772" s="36">
        <f>IF(C772="Saliente Internacional",(IFERROR((LIMPIA(K772,1)),0)),0)</f>
        <v>0</v>
      </c>
      <c r="R772" s="36">
        <f t="shared" si="37"/>
        <v>0</v>
      </c>
      <c r="S772" s="36">
        <f t="shared" si="38"/>
        <v>0</v>
      </c>
    </row>
    <row r="773" spans="1:19" x14ac:dyDescent="0.25">
      <c r="A773" s="101">
        <f>'DETALLE DE CONEXIONES'!P773</f>
        <v>0</v>
      </c>
      <c r="B773" s="36" t="str">
        <f>'DETALLE DE CONEXIONES'!I773</f>
        <v>GPRS</v>
      </c>
      <c r="C773" s="36" t="str">
        <f>'DETALLE DE CONEXIONES'!BB773</f>
        <v>RS</v>
      </c>
      <c r="D773" s="36" t="str">
        <f>'DETALLE DE CONEXIONES'!E773</f>
        <v>internet.itelcel.coXXXGLTE</v>
      </c>
      <c r="E773" s="36">
        <f t="shared" si="36"/>
        <v>26</v>
      </c>
      <c r="F773" s="36">
        <f>IFERROR(LIMPIA('DETALLE DE CONEXIONES'!N773,1),0)</f>
        <v>0</v>
      </c>
      <c r="G773" s="36" t="str">
        <f>LEFT('DETALLE DE CONEXIONES'!BE773,3)</f>
        <v/>
      </c>
      <c r="H773" s="36" t="str">
        <f>RIGHT('DETALLE DE CONEXIONES'!AK773,2)</f>
        <v>-1</v>
      </c>
      <c r="I773" s="36" t="str">
        <f>LEFT('DETALLE DE CONEXIONES'!AK773,3)</f>
        <v>RS;</v>
      </c>
      <c r="J773" s="36" t="str">
        <f>LEFT('DETALLE DE CONEXIONES'!M773,3)</f>
        <v>0mi</v>
      </c>
      <c r="K773" s="36" t="str">
        <f>IF(LEN('DETALLE DE CONEXIONES'!M773)&lt;12,(RIGHT('DETALLE DE CONEXIONES'!M773,5)),(RIGHT('DETALLE DE CONEXIONES'!M773,6)))</f>
        <v xml:space="preserve">min. </v>
      </c>
      <c r="L773" s="36">
        <f>IF(C773="Saliente Local",(IFERROR((LIMPIA(J773,1)),0)),0)</f>
        <v>0</v>
      </c>
      <c r="M773" s="36">
        <f>IF(C773="Saliente Nacional",(IFERROR((LIMPIA(J773,1)),0)),0)</f>
        <v>0</v>
      </c>
      <c r="N773" s="36">
        <f>IF(C773="Saliente Internacional",(IFERROR((LIMPIA(J773,1)),0)),0)</f>
        <v>0</v>
      </c>
      <c r="O773" s="36">
        <f>IF(C773="Saliente Local",(IFERROR((LIMPIA(K773,1)),0)),0)</f>
        <v>0</v>
      </c>
      <c r="P773" s="36">
        <f>IF(C773="Saliente Nacional",(IFERROR((LIMPIA(K773,1)),0)),0)</f>
        <v>0</v>
      </c>
      <c r="Q773" s="36">
        <f>IF(C773="Saliente Internacional",(IFERROR((LIMPIA(K773,1)),0)),0)</f>
        <v>0</v>
      </c>
      <c r="R773" s="36">
        <f t="shared" si="37"/>
        <v>0</v>
      </c>
      <c r="S773" s="36">
        <f t="shared" si="38"/>
        <v>0</v>
      </c>
    </row>
    <row r="774" spans="1:19" x14ac:dyDescent="0.25">
      <c r="A774" s="101">
        <f>'DETALLE DE CONEXIONES'!P774</f>
        <v>0</v>
      </c>
      <c r="B774" s="36" t="str">
        <f>'DETALLE DE CONEXIONES'!I774</f>
        <v>GPRS</v>
      </c>
      <c r="C774" s="36" t="str">
        <f>'DETALLE DE CONEXIONES'!BB774</f>
        <v>INTERNET</v>
      </c>
      <c r="D774" s="36" t="str">
        <f>'DETALLE DE CONEXIONES'!E774</f>
        <v>internet.itelcel.coXXXGLTE</v>
      </c>
      <c r="E774" s="36">
        <f t="shared" si="36"/>
        <v>26</v>
      </c>
      <c r="F774" s="36">
        <f>IFERROR(LIMPIA('DETALLE DE CONEXIONES'!N774,1),0)</f>
        <v>0</v>
      </c>
      <c r="G774" s="36" t="str">
        <f>LEFT('DETALLE DE CONEXIONES'!BE774,3)</f>
        <v/>
      </c>
      <c r="H774" s="36" t="str">
        <f>RIGHT('DETALLE DE CONEXIONES'!AK774,2)</f>
        <v>-1</v>
      </c>
      <c r="I774" s="36" t="str">
        <f>LEFT('DETALLE DE CONEXIONES'!AK774,3)</f>
        <v>INT</v>
      </c>
      <c r="J774" s="36" t="str">
        <f>LEFT('DETALLE DE CONEXIONES'!M774,3)</f>
        <v>0mi</v>
      </c>
      <c r="K774" s="36" t="str">
        <f>IF(LEN('DETALLE DE CONEXIONES'!M774)&lt;12,(RIGHT('DETALLE DE CONEXIONES'!M774,5)),(RIGHT('DETALLE DE CONEXIONES'!M774,6)))</f>
        <v xml:space="preserve">min. </v>
      </c>
      <c r="L774" s="36">
        <f>IF(C774="Saliente Local",(IFERROR((LIMPIA(J774,1)),0)),0)</f>
        <v>0</v>
      </c>
      <c r="M774" s="36">
        <f>IF(C774="Saliente Nacional",(IFERROR((LIMPIA(J774,1)),0)),0)</f>
        <v>0</v>
      </c>
      <c r="N774" s="36">
        <f>IF(C774="Saliente Internacional",(IFERROR((LIMPIA(J774,1)),0)),0)</f>
        <v>0</v>
      </c>
      <c r="O774" s="36">
        <f>IF(C774="Saliente Local",(IFERROR((LIMPIA(K774,1)),0)),0)</f>
        <v>0</v>
      </c>
      <c r="P774" s="36">
        <f>IF(C774="Saliente Nacional",(IFERROR((LIMPIA(K774,1)),0)),0)</f>
        <v>0</v>
      </c>
      <c r="Q774" s="36">
        <f>IF(C774="Saliente Internacional",(IFERROR((LIMPIA(K774,1)),0)),0)</f>
        <v>0</v>
      </c>
      <c r="R774" s="36">
        <f t="shared" si="37"/>
        <v>0</v>
      </c>
      <c r="S774" s="36">
        <f t="shared" si="38"/>
        <v>0</v>
      </c>
    </row>
    <row r="775" spans="1:19" x14ac:dyDescent="0.25">
      <c r="A775" s="101">
        <f>'DETALLE DE CONEXIONES'!P775</f>
        <v>0</v>
      </c>
      <c r="B775" s="36" t="str">
        <f>'DETALLE DE CONEXIONES'!I775</f>
        <v>TRANSFERENCIA</v>
      </c>
      <c r="C775" s="36" t="str">
        <f>'DETALLE DE CONEXIONES'!BB775</f>
        <v>Desvio Nacional</v>
      </c>
      <c r="D775" s="36" t="str">
        <f>'DETALLE DE CONEXIONES'!E775</f>
        <v>999XXX1600</v>
      </c>
      <c r="E775" s="36">
        <f t="shared" si="36"/>
        <v>10</v>
      </c>
      <c r="F775" s="36">
        <f>IFERROR(LIMPIA('DETALLE DE CONEXIONES'!N775,1),0)</f>
        <v>1</v>
      </c>
      <c r="G775" s="36" t="str">
        <f>LEFT('DETALLE DE CONEXIONES'!BE775,3)</f>
        <v>SIU</v>
      </c>
      <c r="H775" s="36" t="str">
        <f>RIGHT('DETALLE DE CONEXIONES'!AK775,2)</f>
        <v/>
      </c>
      <c r="I775" s="36" t="str">
        <f>LEFT('DETALLE DE CONEXIONES'!AK775,3)</f>
        <v/>
      </c>
      <c r="J775" s="36" t="str">
        <f>LEFT('DETALLE DE CONEXIONES'!M775,3)</f>
        <v>0mi</v>
      </c>
      <c r="K775" s="36" t="str">
        <f>IF(LEN('DETALLE DE CONEXIONES'!M775)&lt;12,(RIGHT('DETALLE DE CONEXIONES'!M775,5)),(RIGHT('DETALLE DE CONEXIONES'!M775,6)))</f>
        <v>5seg.</v>
      </c>
      <c r="L775" s="36">
        <f>IF(C775="Saliente Local",(IFERROR((LIMPIA(J775,1)),0)),0)</f>
        <v>0</v>
      </c>
      <c r="M775" s="36">
        <f>IF(C775="Saliente Nacional",(IFERROR((LIMPIA(J775,1)),0)),0)</f>
        <v>0</v>
      </c>
      <c r="N775" s="36">
        <f>IF(C775="Saliente Internacional",(IFERROR((LIMPIA(J775,1)),0)),0)</f>
        <v>0</v>
      </c>
      <c r="O775" s="36">
        <f>IF(C775="Saliente Local",(IFERROR((LIMPIA(K775,1)),0)),0)</f>
        <v>0</v>
      </c>
      <c r="P775" s="36">
        <f>IF(C775="Saliente Nacional",(IFERROR((LIMPIA(K775,1)),0)),0)</f>
        <v>0</v>
      </c>
      <c r="Q775" s="36">
        <f>IF(C775="Saliente Internacional",(IFERROR((LIMPIA(K775,1)),0)),0)</f>
        <v>0</v>
      </c>
      <c r="R775" s="36">
        <f t="shared" si="37"/>
        <v>0</v>
      </c>
      <c r="S775" s="36">
        <f t="shared" si="38"/>
        <v>0</v>
      </c>
    </row>
    <row r="776" spans="1:19" x14ac:dyDescent="0.25">
      <c r="A776" s="101">
        <f>'DETALLE DE CONEXIONES'!P776</f>
        <v>0</v>
      </c>
      <c r="B776" s="36" t="str">
        <f>'DETALLE DE CONEXIONES'!I776</f>
        <v>TRANSFERENCIA</v>
      </c>
      <c r="C776" s="36" t="str">
        <f>'DETALLE DE CONEXIONES'!BB776</f>
        <v>Desvio Nacional</v>
      </c>
      <c r="D776" s="36" t="str">
        <f>'DETALLE DE CONEXIONES'!E776</f>
        <v>999XXX1600</v>
      </c>
      <c r="E776" s="36">
        <f t="shared" si="36"/>
        <v>10</v>
      </c>
      <c r="F776" s="36">
        <f>IFERROR(LIMPIA('DETALLE DE CONEXIONES'!N776,1),0)</f>
        <v>1</v>
      </c>
      <c r="G776" s="36" t="str">
        <f>LEFT('DETALLE DE CONEXIONES'!BE776,3)</f>
        <v>SIU</v>
      </c>
      <c r="H776" s="36" t="str">
        <f>RIGHT('DETALLE DE CONEXIONES'!AK776,2)</f>
        <v/>
      </c>
      <c r="I776" s="36" t="str">
        <f>LEFT('DETALLE DE CONEXIONES'!AK776,3)</f>
        <v/>
      </c>
      <c r="J776" s="36" t="str">
        <f>LEFT('DETALLE DE CONEXIONES'!M776,3)</f>
        <v>0mi</v>
      </c>
      <c r="K776" s="36" t="str">
        <f>IF(LEN('DETALLE DE CONEXIONES'!M776)&lt;12,(RIGHT('DETALLE DE CONEXIONES'!M776,5)),(RIGHT('DETALLE DE CONEXIONES'!M776,6)))</f>
        <v>3seg.</v>
      </c>
      <c r="L776" s="36">
        <f>IF(C776="Saliente Local",(IFERROR((LIMPIA(J776,1)),0)),0)</f>
        <v>0</v>
      </c>
      <c r="M776" s="36">
        <f>IF(C776="Saliente Nacional",(IFERROR((LIMPIA(J776,1)),0)),0)</f>
        <v>0</v>
      </c>
      <c r="N776" s="36">
        <f>IF(C776="Saliente Internacional",(IFERROR((LIMPIA(J776,1)),0)),0)</f>
        <v>0</v>
      </c>
      <c r="O776" s="36">
        <f>IF(C776="Saliente Local",(IFERROR((LIMPIA(K776,1)),0)),0)</f>
        <v>0</v>
      </c>
      <c r="P776" s="36">
        <f>IF(C776="Saliente Nacional",(IFERROR((LIMPIA(K776,1)),0)),0)</f>
        <v>0</v>
      </c>
      <c r="Q776" s="36">
        <f>IF(C776="Saliente Internacional",(IFERROR((LIMPIA(K776,1)),0)),0)</f>
        <v>0</v>
      </c>
      <c r="R776" s="36">
        <f t="shared" si="37"/>
        <v>0</v>
      </c>
      <c r="S776" s="36">
        <f t="shared" si="38"/>
        <v>0</v>
      </c>
    </row>
    <row r="777" spans="1:19" x14ac:dyDescent="0.25">
      <c r="A777" s="101">
        <f>'DETALLE DE CONEXIONES'!P777</f>
        <v>0</v>
      </c>
      <c r="B777" s="36" t="str">
        <f>'DETALLE DE CONEXIONES'!I777</f>
        <v>TRANSFERENCIA</v>
      </c>
      <c r="C777" s="36" t="str">
        <f>'DETALLE DE CONEXIONES'!BB777</f>
        <v>Desvio Nacional</v>
      </c>
      <c r="D777" s="36" t="str">
        <f>'DETALLE DE CONEXIONES'!E777</f>
        <v>999XXX1600</v>
      </c>
      <c r="E777" s="36">
        <f t="shared" si="36"/>
        <v>10</v>
      </c>
      <c r="F777" s="36">
        <f>IFERROR(LIMPIA('DETALLE DE CONEXIONES'!N777,1),0)</f>
        <v>1</v>
      </c>
      <c r="G777" s="36" t="str">
        <f>LEFT('DETALLE DE CONEXIONES'!BE777,3)</f>
        <v>SIU</v>
      </c>
      <c r="H777" s="36" t="str">
        <f>RIGHT('DETALLE DE CONEXIONES'!AK777,2)</f>
        <v/>
      </c>
      <c r="I777" s="36" t="str">
        <f>LEFT('DETALLE DE CONEXIONES'!AK777,3)</f>
        <v/>
      </c>
      <c r="J777" s="36" t="str">
        <f>LEFT('DETALLE DE CONEXIONES'!M777,3)</f>
        <v>0mi</v>
      </c>
      <c r="K777" s="36" t="str">
        <f>IF(LEN('DETALLE DE CONEXIONES'!M777)&lt;12,(RIGHT('DETALLE DE CONEXIONES'!M777,5)),(RIGHT('DETALLE DE CONEXIONES'!M777,6)))</f>
        <v>5seg.</v>
      </c>
      <c r="L777" s="36">
        <f>IF(C777="Saliente Local",(IFERROR((LIMPIA(J777,1)),0)),0)</f>
        <v>0</v>
      </c>
      <c r="M777" s="36">
        <f>IF(C777="Saliente Nacional",(IFERROR((LIMPIA(J777,1)),0)),0)</f>
        <v>0</v>
      </c>
      <c r="N777" s="36">
        <f>IF(C777="Saliente Internacional",(IFERROR((LIMPIA(J777,1)),0)),0)</f>
        <v>0</v>
      </c>
      <c r="O777" s="36">
        <f>IF(C777="Saliente Local",(IFERROR((LIMPIA(K777,1)),0)),0)</f>
        <v>0</v>
      </c>
      <c r="P777" s="36">
        <f>IF(C777="Saliente Nacional",(IFERROR((LIMPIA(K777,1)),0)),0)</f>
        <v>0</v>
      </c>
      <c r="Q777" s="36">
        <f>IF(C777="Saliente Internacional",(IFERROR((LIMPIA(K777,1)),0)),0)</f>
        <v>0</v>
      </c>
      <c r="R777" s="36">
        <f t="shared" si="37"/>
        <v>0</v>
      </c>
      <c r="S777" s="36">
        <f t="shared" si="38"/>
        <v>0</v>
      </c>
    </row>
    <row r="778" spans="1:19" x14ac:dyDescent="0.25">
      <c r="A778" s="101">
        <f>'DETALLE DE CONEXIONES'!P778</f>
        <v>0</v>
      </c>
      <c r="B778" s="36" t="str">
        <f>'DETALLE DE CONEXIONES'!I778</f>
        <v>TRANSFERENCIA</v>
      </c>
      <c r="C778" s="36" t="str">
        <f>'DETALLE DE CONEXIONES'!BB778</f>
        <v>Desvio Nacional</v>
      </c>
      <c r="D778" s="36" t="str">
        <f>'DETALLE DE CONEXIONES'!E778</f>
        <v>999XXX1600</v>
      </c>
      <c r="E778" s="36">
        <f t="shared" si="36"/>
        <v>10</v>
      </c>
      <c r="F778" s="36">
        <f>IFERROR(LIMPIA('DETALLE DE CONEXIONES'!N778,1),0)</f>
        <v>1</v>
      </c>
      <c r="G778" s="36" t="str">
        <f>LEFT('DETALLE DE CONEXIONES'!BE778,3)</f>
        <v>SIU</v>
      </c>
      <c r="H778" s="36" t="str">
        <f>RIGHT('DETALLE DE CONEXIONES'!AK778,2)</f>
        <v/>
      </c>
      <c r="I778" s="36" t="str">
        <f>LEFT('DETALLE DE CONEXIONES'!AK778,3)</f>
        <v/>
      </c>
      <c r="J778" s="36" t="str">
        <f>LEFT('DETALLE DE CONEXIONES'!M778,3)</f>
        <v>0mi</v>
      </c>
      <c r="K778" s="36" t="str">
        <f>IF(LEN('DETALLE DE CONEXIONES'!M778)&lt;12,(RIGHT('DETALLE DE CONEXIONES'!M778,5)),(RIGHT('DETALLE DE CONEXIONES'!M778,6)))</f>
        <v>4seg.</v>
      </c>
      <c r="L778" s="36">
        <f>IF(C778="Saliente Local",(IFERROR((LIMPIA(J778,1)),0)),0)</f>
        <v>0</v>
      </c>
      <c r="M778" s="36">
        <f>IF(C778="Saliente Nacional",(IFERROR((LIMPIA(J778,1)),0)),0)</f>
        <v>0</v>
      </c>
      <c r="N778" s="36">
        <f>IF(C778="Saliente Internacional",(IFERROR((LIMPIA(J778,1)),0)),0)</f>
        <v>0</v>
      </c>
      <c r="O778" s="36">
        <f>IF(C778="Saliente Local",(IFERROR((LIMPIA(K778,1)),0)),0)</f>
        <v>0</v>
      </c>
      <c r="P778" s="36">
        <f>IF(C778="Saliente Nacional",(IFERROR((LIMPIA(K778,1)),0)),0)</f>
        <v>0</v>
      </c>
      <c r="Q778" s="36">
        <f>IF(C778="Saliente Internacional",(IFERROR((LIMPIA(K778,1)),0)),0)</f>
        <v>0</v>
      </c>
      <c r="R778" s="36">
        <f t="shared" si="37"/>
        <v>0</v>
      </c>
      <c r="S778" s="36">
        <f t="shared" si="38"/>
        <v>0</v>
      </c>
    </row>
    <row r="779" spans="1:19" x14ac:dyDescent="0.25">
      <c r="A779" s="101">
        <f>'DETALLE DE CONEXIONES'!P779</f>
        <v>0</v>
      </c>
      <c r="B779" s="36" t="str">
        <f>'DETALLE DE CONEXIONES'!I779</f>
        <v>GPRS</v>
      </c>
      <c r="C779" s="36" t="str">
        <f>'DETALLE DE CONEXIONES'!BB779</f>
        <v>VIDEO</v>
      </c>
      <c r="D779" s="36" t="str">
        <f>'DETALLE DE CONEXIONES'!E779</f>
        <v>internet.itelcel.coXXXGLTE</v>
      </c>
      <c r="E779" s="36">
        <f t="shared" si="36"/>
        <v>26</v>
      </c>
      <c r="F779" s="36">
        <f>IFERROR(LIMPIA('DETALLE DE CONEXIONES'!N779,1),0)</f>
        <v>0</v>
      </c>
      <c r="G779" s="36" t="str">
        <f>LEFT('DETALLE DE CONEXIONES'!BE779,3)</f>
        <v/>
      </c>
      <c r="H779" s="36" t="str">
        <f>RIGHT('DETALLE DE CONEXIONES'!AK779,2)</f>
        <v>-1</v>
      </c>
      <c r="I779" s="36" t="str">
        <f>LEFT('DETALLE DE CONEXIONES'!AK779,3)</f>
        <v>VID</v>
      </c>
      <c r="J779" s="36" t="str">
        <f>LEFT('DETALLE DE CONEXIONES'!M779,3)</f>
        <v>0mi</v>
      </c>
      <c r="K779" s="36" t="str">
        <f>IF(LEN('DETALLE DE CONEXIONES'!M779)&lt;12,(RIGHT('DETALLE DE CONEXIONES'!M779,5)),(RIGHT('DETALLE DE CONEXIONES'!M779,6)))</f>
        <v xml:space="preserve">min. </v>
      </c>
      <c r="L779" s="36">
        <f>IF(C779="Saliente Local",(IFERROR((LIMPIA(J779,1)),0)),0)</f>
        <v>0</v>
      </c>
      <c r="M779" s="36">
        <f>IF(C779="Saliente Nacional",(IFERROR((LIMPIA(J779,1)),0)),0)</f>
        <v>0</v>
      </c>
      <c r="N779" s="36">
        <f>IF(C779="Saliente Internacional",(IFERROR((LIMPIA(J779,1)),0)),0)</f>
        <v>0</v>
      </c>
      <c r="O779" s="36">
        <f>IF(C779="Saliente Local",(IFERROR((LIMPIA(K779,1)),0)),0)</f>
        <v>0</v>
      </c>
      <c r="P779" s="36">
        <f>IF(C779="Saliente Nacional",(IFERROR((LIMPIA(K779,1)),0)),0)</f>
        <v>0</v>
      </c>
      <c r="Q779" s="36">
        <f>IF(C779="Saliente Internacional",(IFERROR((LIMPIA(K779,1)),0)),0)</f>
        <v>0</v>
      </c>
      <c r="R779" s="36">
        <f t="shared" si="37"/>
        <v>0</v>
      </c>
      <c r="S779" s="36">
        <f t="shared" si="38"/>
        <v>0</v>
      </c>
    </row>
    <row r="780" spans="1:19" x14ac:dyDescent="0.25">
      <c r="A780" s="101">
        <f>'DETALLE DE CONEXIONES'!P780</f>
        <v>0</v>
      </c>
      <c r="B780" s="36" t="str">
        <f>'DETALLE DE CONEXIONES'!I780</f>
        <v>GPRS</v>
      </c>
      <c r="C780" s="36" t="str">
        <f>'DETALLE DE CONEXIONES'!BB780</f>
        <v>RS</v>
      </c>
      <c r="D780" s="36" t="str">
        <f>'DETALLE DE CONEXIONES'!E780</f>
        <v>internet.itelcel.coXXXGLTE</v>
      </c>
      <c r="E780" s="36">
        <f t="shared" si="36"/>
        <v>26</v>
      </c>
      <c r="F780" s="36">
        <f>IFERROR(LIMPIA('DETALLE DE CONEXIONES'!N780,1),0)</f>
        <v>0</v>
      </c>
      <c r="G780" s="36" t="str">
        <f>LEFT('DETALLE DE CONEXIONES'!BE780,3)</f>
        <v/>
      </c>
      <c r="H780" s="36" t="str">
        <f>RIGHT('DETALLE DE CONEXIONES'!AK780,2)</f>
        <v>-1</v>
      </c>
      <c r="I780" s="36" t="str">
        <f>LEFT('DETALLE DE CONEXIONES'!AK780,3)</f>
        <v>RS;</v>
      </c>
      <c r="J780" s="36" t="str">
        <f>LEFT('DETALLE DE CONEXIONES'!M780,3)</f>
        <v>0mi</v>
      </c>
      <c r="K780" s="36" t="str">
        <f>IF(LEN('DETALLE DE CONEXIONES'!M780)&lt;12,(RIGHT('DETALLE DE CONEXIONES'!M780,5)),(RIGHT('DETALLE DE CONEXIONES'!M780,6)))</f>
        <v xml:space="preserve">min. </v>
      </c>
      <c r="L780" s="36">
        <f>IF(C780="Saliente Local",(IFERROR((LIMPIA(J780,1)),0)),0)</f>
        <v>0</v>
      </c>
      <c r="M780" s="36">
        <f>IF(C780="Saliente Nacional",(IFERROR((LIMPIA(J780,1)),0)),0)</f>
        <v>0</v>
      </c>
      <c r="N780" s="36">
        <f>IF(C780="Saliente Internacional",(IFERROR((LIMPIA(J780,1)),0)),0)</f>
        <v>0</v>
      </c>
      <c r="O780" s="36">
        <f>IF(C780="Saliente Local",(IFERROR((LIMPIA(K780,1)),0)),0)</f>
        <v>0</v>
      </c>
      <c r="P780" s="36">
        <f>IF(C780="Saliente Nacional",(IFERROR((LIMPIA(K780,1)),0)),0)</f>
        <v>0</v>
      </c>
      <c r="Q780" s="36">
        <f>IF(C780="Saliente Internacional",(IFERROR((LIMPIA(K780,1)),0)),0)</f>
        <v>0</v>
      </c>
      <c r="R780" s="36">
        <f t="shared" si="37"/>
        <v>0</v>
      </c>
      <c r="S780" s="36">
        <f t="shared" si="38"/>
        <v>0</v>
      </c>
    </row>
    <row r="781" spans="1:19" x14ac:dyDescent="0.25">
      <c r="A781" s="101">
        <f>'DETALLE DE CONEXIONES'!P781</f>
        <v>0</v>
      </c>
      <c r="B781" s="36" t="str">
        <f>'DETALLE DE CONEXIONES'!I781</f>
        <v>GPRS</v>
      </c>
      <c r="C781" s="36" t="str">
        <f>'DETALLE DE CONEXIONES'!BB781</f>
        <v>MENSAJERO</v>
      </c>
      <c r="D781" s="36" t="str">
        <f>'DETALLE DE CONEXIONES'!E781</f>
        <v>internet.itelcel.coXXXGLTE</v>
      </c>
      <c r="E781" s="36">
        <f t="shared" si="36"/>
        <v>26</v>
      </c>
      <c r="F781" s="36">
        <f>IFERROR(LIMPIA('DETALLE DE CONEXIONES'!N781,1),0)</f>
        <v>0</v>
      </c>
      <c r="G781" s="36" t="str">
        <f>LEFT('DETALLE DE CONEXIONES'!BE781,3)</f>
        <v/>
      </c>
      <c r="H781" s="36" t="str">
        <f>RIGHT('DETALLE DE CONEXIONES'!AK781,2)</f>
        <v>-1</v>
      </c>
      <c r="I781" s="36" t="str">
        <f>LEFT('DETALLE DE CONEXIONES'!AK781,3)</f>
        <v>MEN</v>
      </c>
      <c r="J781" s="36" t="str">
        <f>LEFT('DETALLE DE CONEXIONES'!M781,3)</f>
        <v>0mi</v>
      </c>
      <c r="K781" s="36" t="str">
        <f>IF(LEN('DETALLE DE CONEXIONES'!M781)&lt;12,(RIGHT('DETALLE DE CONEXIONES'!M781,5)),(RIGHT('DETALLE DE CONEXIONES'!M781,6)))</f>
        <v xml:space="preserve">min. </v>
      </c>
      <c r="L781" s="36">
        <f>IF(C781="Saliente Local",(IFERROR((LIMPIA(J781,1)),0)),0)</f>
        <v>0</v>
      </c>
      <c r="M781" s="36">
        <f>IF(C781="Saliente Nacional",(IFERROR((LIMPIA(J781,1)),0)),0)</f>
        <v>0</v>
      </c>
      <c r="N781" s="36">
        <f>IF(C781="Saliente Internacional",(IFERROR((LIMPIA(J781,1)),0)),0)</f>
        <v>0</v>
      </c>
      <c r="O781" s="36">
        <f>IF(C781="Saliente Local",(IFERROR((LIMPIA(K781,1)),0)),0)</f>
        <v>0</v>
      </c>
      <c r="P781" s="36">
        <f>IF(C781="Saliente Nacional",(IFERROR((LIMPIA(K781,1)),0)),0)</f>
        <v>0</v>
      </c>
      <c r="Q781" s="36">
        <f>IF(C781="Saliente Internacional",(IFERROR((LIMPIA(K781,1)),0)),0)</f>
        <v>0</v>
      </c>
      <c r="R781" s="36">
        <f t="shared" si="37"/>
        <v>0</v>
      </c>
      <c r="S781" s="36">
        <f t="shared" si="38"/>
        <v>0</v>
      </c>
    </row>
    <row r="782" spans="1:19" x14ac:dyDescent="0.25">
      <c r="A782" s="101">
        <f>'DETALLE DE CONEXIONES'!P782</f>
        <v>0</v>
      </c>
      <c r="B782" s="36" t="str">
        <f>'DETALLE DE CONEXIONES'!I782</f>
        <v>GPRS</v>
      </c>
      <c r="C782" s="36" t="str">
        <f>'DETALLE DE CONEXIONES'!BB782</f>
        <v>INTERNET</v>
      </c>
      <c r="D782" s="36" t="str">
        <f>'DETALLE DE CONEXIONES'!E782</f>
        <v>internet.itelcel.coXXXGLTE</v>
      </c>
      <c r="E782" s="36">
        <f t="shared" si="36"/>
        <v>26</v>
      </c>
      <c r="F782" s="36">
        <f>IFERROR(LIMPIA('DETALLE DE CONEXIONES'!N782,1),0)</f>
        <v>0</v>
      </c>
      <c r="G782" s="36" t="str">
        <f>LEFT('DETALLE DE CONEXIONES'!BE782,3)</f>
        <v/>
      </c>
      <c r="H782" s="36" t="str">
        <f>RIGHT('DETALLE DE CONEXIONES'!AK782,2)</f>
        <v>-1</v>
      </c>
      <c r="I782" s="36" t="str">
        <f>LEFT('DETALLE DE CONEXIONES'!AK782,3)</f>
        <v>INT</v>
      </c>
      <c r="J782" s="36" t="str">
        <f>LEFT('DETALLE DE CONEXIONES'!M782,3)</f>
        <v>0mi</v>
      </c>
      <c r="K782" s="36" t="str">
        <f>IF(LEN('DETALLE DE CONEXIONES'!M782)&lt;12,(RIGHT('DETALLE DE CONEXIONES'!M782,5)),(RIGHT('DETALLE DE CONEXIONES'!M782,6)))</f>
        <v xml:space="preserve">min. </v>
      </c>
      <c r="L782" s="36">
        <f>IF(C782="Saliente Local",(IFERROR((LIMPIA(J782,1)),0)),0)</f>
        <v>0</v>
      </c>
      <c r="M782" s="36">
        <f>IF(C782="Saliente Nacional",(IFERROR((LIMPIA(J782,1)),0)),0)</f>
        <v>0</v>
      </c>
      <c r="N782" s="36">
        <f>IF(C782="Saliente Internacional",(IFERROR((LIMPIA(J782,1)),0)),0)</f>
        <v>0</v>
      </c>
      <c r="O782" s="36">
        <f>IF(C782="Saliente Local",(IFERROR((LIMPIA(K782,1)),0)),0)</f>
        <v>0</v>
      </c>
      <c r="P782" s="36">
        <f>IF(C782="Saliente Nacional",(IFERROR((LIMPIA(K782,1)),0)),0)</f>
        <v>0</v>
      </c>
      <c r="Q782" s="36">
        <f>IF(C782="Saliente Internacional",(IFERROR((LIMPIA(K782,1)),0)),0)</f>
        <v>0</v>
      </c>
      <c r="R782" s="36">
        <f t="shared" si="37"/>
        <v>0</v>
      </c>
      <c r="S782" s="36">
        <f t="shared" si="38"/>
        <v>0</v>
      </c>
    </row>
    <row r="783" spans="1:19" x14ac:dyDescent="0.25">
      <c r="A783" s="101">
        <f>'DETALLE DE CONEXIONES'!P783</f>
        <v>0</v>
      </c>
      <c r="B783" s="36" t="str">
        <f>'DETALLE DE CONEXIONES'!I783</f>
        <v>SALIENTE</v>
      </c>
      <c r="C783" s="36" t="str">
        <f>'DETALLE DE CONEXIONES'!BB783</f>
        <v>Saliente Local</v>
      </c>
      <c r="D783" s="36" t="str">
        <f>'DETALLE DE CONEXIONES'!E783</f>
        <v>999XXX9860</v>
      </c>
      <c r="E783" s="36">
        <f t="shared" si="36"/>
        <v>10</v>
      </c>
      <c r="F783" s="36">
        <f>IFERROR(LIMPIA('DETALLE DE CONEXIONES'!N783,1),0)</f>
        <v>1</v>
      </c>
      <c r="G783" s="36" t="str">
        <f>LEFT('DETALLE DE CONEXIONES'!BE783,3)</f>
        <v>NOF</v>
      </c>
      <c r="H783" s="36" t="str">
        <f>RIGHT('DETALLE DE CONEXIONES'!AK783,2)</f>
        <v/>
      </c>
      <c r="I783" s="36" t="str">
        <f>LEFT('DETALLE DE CONEXIONES'!AK783,3)</f>
        <v/>
      </c>
      <c r="J783" s="36" t="str">
        <f>LEFT('DETALLE DE CONEXIONES'!M783,3)</f>
        <v>0mi</v>
      </c>
      <c r="K783" s="36" t="str">
        <f>IF(LEN('DETALLE DE CONEXIONES'!M783)&lt;12,(RIGHT('DETALLE DE CONEXIONES'!M783,5)),(RIGHT('DETALLE DE CONEXIONES'!M783,6)))</f>
        <v>34seg.</v>
      </c>
      <c r="L783" s="36">
        <f>IF(C783="Saliente Local",(IFERROR((LIMPIA(J783,1)),0)),0)</f>
        <v>0</v>
      </c>
      <c r="M783" s="36">
        <f>IF(C783="Saliente Nacional",(IFERROR((LIMPIA(J783,1)),0)),0)</f>
        <v>0</v>
      </c>
      <c r="N783" s="36">
        <f>IF(C783="Saliente Internacional",(IFERROR((LIMPIA(J783,1)),0)),0)</f>
        <v>0</v>
      </c>
      <c r="O783" s="36">
        <f>IF(C783="Saliente Local",(IFERROR((LIMPIA(K783,1)),0)),0)</f>
        <v>34</v>
      </c>
      <c r="P783" s="36">
        <f>IF(C783="Saliente Nacional",(IFERROR((LIMPIA(K783,1)),0)),0)</f>
        <v>0</v>
      </c>
      <c r="Q783" s="36">
        <f>IF(C783="Saliente Internacional",(IFERROR((LIMPIA(K783,1)),0)),0)</f>
        <v>0</v>
      </c>
      <c r="R783" s="36">
        <f t="shared" si="37"/>
        <v>1</v>
      </c>
      <c r="S783" s="36">
        <f t="shared" si="38"/>
        <v>0</v>
      </c>
    </row>
    <row r="784" spans="1:19" x14ac:dyDescent="0.25">
      <c r="A784" s="101">
        <f>'DETALLE DE CONEXIONES'!P784</f>
        <v>0</v>
      </c>
      <c r="B784" s="36" t="str">
        <f>'DETALLE DE CONEXIONES'!I784</f>
        <v>GPRS</v>
      </c>
      <c r="C784" s="36" t="str">
        <f>'DETALLE DE CONEXIONES'!BB784</f>
        <v>VIDEO</v>
      </c>
      <c r="D784" s="36" t="str">
        <f>'DETALLE DE CONEXIONES'!E784</f>
        <v>internet.itelcel.coXXXGLTE</v>
      </c>
      <c r="E784" s="36">
        <f t="shared" si="36"/>
        <v>26</v>
      </c>
      <c r="F784" s="36">
        <f>IFERROR(LIMPIA('DETALLE DE CONEXIONES'!N784,1),0)</f>
        <v>0</v>
      </c>
      <c r="G784" s="36" t="str">
        <f>LEFT('DETALLE DE CONEXIONES'!BE784,3)</f>
        <v/>
      </c>
      <c r="H784" s="36" t="str">
        <f>RIGHT('DETALLE DE CONEXIONES'!AK784,2)</f>
        <v>-1</v>
      </c>
      <c r="I784" s="36" t="str">
        <f>LEFT('DETALLE DE CONEXIONES'!AK784,3)</f>
        <v>VID</v>
      </c>
      <c r="J784" s="36" t="str">
        <f>LEFT('DETALLE DE CONEXIONES'!M784,3)</f>
        <v>0mi</v>
      </c>
      <c r="K784" s="36" t="str">
        <f>IF(LEN('DETALLE DE CONEXIONES'!M784)&lt;12,(RIGHT('DETALLE DE CONEXIONES'!M784,5)),(RIGHT('DETALLE DE CONEXIONES'!M784,6)))</f>
        <v xml:space="preserve">min. </v>
      </c>
      <c r="L784" s="36">
        <f>IF(C784="Saliente Local",(IFERROR((LIMPIA(J784,1)),0)),0)</f>
        <v>0</v>
      </c>
      <c r="M784" s="36">
        <f>IF(C784="Saliente Nacional",(IFERROR((LIMPIA(J784,1)),0)),0)</f>
        <v>0</v>
      </c>
      <c r="N784" s="36">
        <f>IF(C784="Saliente Internacional",(IFERROR((LIMPIA(J784,1)),0)),0)</f>
        <v>0</v>
      </c>
      <c r="O784" s="36">
        <f>IF(C784="Saliente Local",(IFERROR((LIMPIA(K784,1)),0)),0)</f>
        <v>0</v>
      </c>
      <c r="P784" s="36">
        <f>IF(C784="Saliente Nacional",(IFERROR((LIMPIA(K784,1)),0)),0)</f>
        <v>0</v>
      </c>
      <c r="Q784" s="36">
        <f>IF(C784="Saliente Internacional",(IFERROR((LIMPIA(K784,1)),0)),0)</f>
        <v>0</v>
      </c>
      <c r="R784" s="36">
        <f t="shared" si="37"/>
        <v>0</v>
      </c>
      <c r="S784" s="36">
        <f t="shared" si="38"/>
        <v>0</v>
      </c>
    </row>
    <row r="785" spans="1:19" x14ac:dyDescent="0.25">
      <c r="A785" s="101">
        <f>'DETALLE DE CONEXIONES'!P785</f>
        <v>0</v>
      </c>
      <c r="B785" s="36" t="str">
        <f>'DETALLE DE CONEXIONES'!I785</f>
        <v>GPRS</v>
      </c>
      <c r="C785" s="36" t="str">
        <f>'DETALLE DE CONEXIONES'!BB785</f>
        <v>MENSAJERO</v>
      </c>
      <c r="D785" s="36" t="str">
        <f>'DETALLE DE CONEXIONES'!E785</f>
        <v>internet.itelcel.coXXXGLTE</v>
      </c>
      <c r="E785" s="36">
        <f t="shared" si="36"/>
        <v>26</v>
      </c>
      <c r="F785" s="36">
        <f>IFERROR(LIMPIA('DETALLE DE CONEXIONES'!N785,1),0)</f>
        <v>0</v>
      </c>
      <c r="G785" s="36" t="str">
        <f>LEFT('DETALLE DE CONEXIONES'!BE785,3)</f>
        <v/>
      </c>
      <c r="H785" s="36" t="str">
        <f>RIGHT('DETALLE DE CONEXIONES'!AK785,2)</f>
        <v>-1</v>
      </c>
      <c r="I785" s="36" t="str">
        <f>LEFT('DETALLE DE CONEXIONES'!AK785,3)</f>
        <v>MEN</v>
      </c>
      <c r="J785" s="36" t="str">
        <f>LEFT('DETALLE DE CONEXIONES'!M785,3)</f>
        <v>0mi</v>
      </c>
      <c r="K785" s="36" t="str">
        <f>IF(LEN('DETALLE DE CONEXIONES'!M785)&lt;12,(RIGHT('DETALLE DE CONEXIONES'!M785,5)),(RIGHT('DETALLE DE CONEXIONES'!M785,6)))</f>
        <v xml:space="preserve">min. </v>
      </c>
      <c r="L785" s="36">
        <f>IF(C785="Saliente Local",(IFERROR((LIMPIA(J785,1)),0)),0)</f>
        <v>0</v>
      </c>
      <c r="M785" s="36">
        <f>IF(C785="Saliente Nacional",(IFERROR((LIMPIA(J785,1)),0)),0)</f>
        <v>0</v>
      </c>
      <c r="N785" s="36">
        <f>IF(C785="Saliente Internacional",(IFERROR((LIMPIA(J785,1)),0)),0)</f>
        <v>0</v>
      </c>
      <c r="O785" s="36">
        <f>IF(C785="Saliente Local",(IFERROR((LIMPIA(K785,1)),0)),0)</f>
        <v>0</v>
      </c>
      <c r="P785" s="36">
        <f>IF(C785="Saliente Nacional",(IFERROR((LIMPIA(K785,1)),0)),0)</f>
        <v>0</v>
      </c>
      <c r="Q785" s="36">
        <f>IF(C785="Saliente Internacional",(IFERROR((LIMPIA(K785,1)),0)),0)</f>
        <v>0</v>
      </c>
      <c r="R785" s="36">
        <f t="shared" si="37"/>
        <v>0</v>
      </c>
      <c r="S785" s="36">
        <f t="shared" si="38"/>
        <v>0</v>
      </c>
    </row>
    <row r="786" spans="1:19" x14ac:dyDescent="0.25">
      <c r="A786" s="101">
        <f>'DETALLE DE CONEXIONES'!P786</f>
        <v>0</v>
      </c>
      <c r="B786" s="36" t="str">
        <f>'DETALLE DE CONEXIONES'!I786</f>
        <v>GPRS</v>
      </c>
      <c r="C786" s="36" t="str">
        <f>'DETALLE DE CONEXIONES'!BB786</f>
        <v>RS</v>
      </c>
      <c r="D786" s="36" t="str">
        <f>'DETALLE DE CONEXIONES'!E786</f>
        <v>internet.itelcel.coXXXGLTE</v>
      </c>
      <c r="E786" s="36">
        <f t="shared" si="36"/>
        <v>26</v>
      </c>
      <c r="F786" s="36">
        <f>IFERROR(LIMPIA('DETALLE DE CONEXIONES'!N786,1),0)</f>
        <v>0</v>
      </c>
      <c r="G786" s="36" t="str">
        <f>LEFT('DETALLE DE CONEXIONES'!BE786,3)</f>
        <v/>
      </c>
      <c r="H786" s="36" t="str">
        <f>RIGHT('DETALLE DE CONEXIONES'!AK786,2)</f>
        <v>-1</v>
      </c>
      <c r="I786" s="36" t="str">
        <f>LEFT('DETALLE DE CONEXIONES'!AK786,3)</f>
        <v>RS;</v>
      </c>
      <c r="J786" s="36" t="str">
        <f>LEFT('DETALLE DE CONEXIONES'!M786,3)</f>
        <v>0mi</v>
      </c>
      <c r="K786" s="36" t="str">
        <f>IF(LEN('DETALLE DE CONEXIONES'!M786)&lt;12,(RIGHT('DETALLE DE CONEXIONES'!M786,5)),(RIGHT('DETALLE DE CONEXIONES'!M786,6)))</f>
        <v xml:space="preserve">min. </v>
      </c>
      <c r="L786" s="36">
        <f>IF(C786="Saliente Local",(IFERROR((LIMPIA(J786,1)),0)),0)</f>
        <v>0</v>
      </c>
      <c r="M786" s="36">
        <f>IF(C786="Saliente Nacional",(IFERROR((LIMPIA(J786,1)),0)),0)</f>
        <v>0</v>
      </c>
      <c r="N786" s="36">
        <f>IF(C786="Saliente Internacional",(IFERROR((LIMPIA(J786,1)),0)),0)</f>
        <v>0</v>
      </c>
      <c r="O786" s="36">
        <f>IF(C786="Saliente Local",(IFERROR((LIMPIA(K786,1)),0)),0)</f>
        <v>0</v>
      </c>
      <c r="P786" s="36">
        <f>IF(C786="Saliente Nacional",(IFERROR((LIMPIA(K786,1)),0)),0)</f>
        <v>0</v>
      </c>
      <c r="Q786" s="36">
        <f>IF(C786="Saliente Internacional",(IFERROR((LIMPIA(K786,1)),0)),0)</f>
        <v>0</v>
      </c>
      <c r="R786" s="36">
        <f t="shared" si="37"/>
        <v>0</v>
      </c>
      <c r="S786" s="36">
        <f t="shared" si="38"/>
        <v>0</v>
      </c>
    </row>
    <row r="787" spans="1:19" x14ac:dyDescent="0.25">
      <c r="A787" s="101">
        <f>'DETALLE DE CONEXIONES'!P787</f>
        <v>0</v>
      </c>
      <c r="B787" s="36" t="str">
        <f>'DETALLE DE CONEXIONES'!I787</f>
        <v>GPRS</v>
      </c>
      <c r="C787" s="36" t="str">
        <f>'DETALLE DE CONEXIONES'!BB787</f>
        <v>INTERNET</v>
      </c>
      <c r="D787" s="36" t="str">
        <f>'DETALLE DE CONEXIONES'!E787</f>
        <v>internet.itelcel.coXXXGLTE</v>
      </c>
      <c r="E787" s="36">
        <f t="shared" si="36"/>
        <v>26</v>
      </c>
      <c r="F787" s="36">
        <f>IFERROR(LIMPIA('DETALLE DE CONEXIONES'!N787,1),0)</f>
        <v>0</v>
      </c>
      <c r="G787" s="36" t="str">
        <f>LEFT('DETALLE DE CONEXIONES'!BE787,3)</f>
        <v/>
      </c>
      <c r="H787" s="36" t="str">
        <f>RIGHT('DETALLE DE CONEXIONES'!AK787,2)</f>
        <v>-1</v>
      </c>
      <c r="I787" s="36" t="str">
        <f>LEFT('DETALLE DE CONEXIONES'!AK787,3)</f>
        <v>INT</v>
      </c>
      <c r="J787" s="36" t="str">
        <f>LEFT('DETALLE DE CONEXIONES'!M787,3)</f>
        <v>0mi</v>
      </c>
      <c r="K787" s="36" t="str">
        <f>IF(LEN('DETALLE DE CONEXIONES'!M787)&lt;12,(RIGHT('DETALLE DE CONEXIONES'!M787,5)),(RIGHT('DETALLE DE CONEXIONES'!M787,6)))</f>
        <v xml:space="preserve">min. </v>
      </c>
      <c r="L787" s="36">
        <f>IF(C787="Saliente Local",(IFERROR((LIMPIA(J787,1)),0)),0)</f>
        <v>0</v>
      </c>
      <c r="M787" s="36">
        <f>IF(C787="Saliente Nacional",(IFERROR((LIMPIA(J787,1)),0)),0)</f>
        <v>0</v>
      </c>
      <c r="N787" s="36">
        <f>IF(C787="Saliente Internacional",(IFERROR((LIMPIA(J787,1)),0)),0)</f>
        <v>0</v>
      </c>
      <c r="O787" s="36">
        <f>IF(C787="Saliente Local",(IFERROR((LIMPIA(K787,1)),0)),0)</f>
        <v>0</v>
      </c>
      <c r="P787" s="36">
        <f>IF(C787="Saliente Nacional",(IFERROR((LIMPIA(K787,1)),0)),0)</f>
        <v>0</v>
      </c>
      <c r="Q787" s="36">
        <f>IF(C787="Saliente Internacional",(IFERROR((LIMPIA(K787,1)),0)),0)</f>
        <v>0</v>
      </c>
      <c r="R787" s="36">
        <f t="shared" si="37"/>
        <v>0</v>
      </c>
      <c r="S787" s="36">
        <f t="shared" si="38"/>
        <v>0</v>
      </c>
    </row>
    <row r="788" spans="1:19" x14ac:dyDescent="0.25">
      <c r="A788" s="101">
        <f>'DETALLE DE CONEXIONES'!P788</f>
        <v>0</v>
      </c>
      <c r="B788" s="36" t="str">
        <f>'DETALLE DE CONEXIONES'!I788</f>
        <v>GPRS</v>
      </c>
      <c r="C788" s="36" t="str">
        <f>'DETALLE DE CONEXIONES'!BB788</f>
        <v>VIDEO</v>
      </c>
      <c r="D788" s="36" t="str">
        <f>'DETALLE DE CONEXIONES'!E788</f>
        <v>internet.itelcel.coXXXGLTE</v>
      </c>
      <c r="E788" s="36">
        <f t="shared" si="36"/>
        <v>26</v>
      </c>
      <c r="F788" s="36">
        <f>IFERROR(LIMPIA('DETALLE DE CONEXIONES'!N788,1),0)</f>
        <v>0</v>
      </c>
      <c r="G788" s="36" t="str">
        <f>LEFT('DETALLE DE CONEXIONES'!BE788,3)</f>
        <v/>
      </c>
      <c r="H788" s="36" t="str">
        <f>RIGHT('DETALLE DE CONEXIONES'!AK788,2)</f>
        <v>-1</v>
      </c>
      <c r="I788" s="36" t="str">
        <f>LEFT('DETALLE DE CONEXIONES'!AK788,3)</f>
        <v>VID</v>
      </c>
      <c r="J788" s="36" t="str">
        <f>LEFT('DETALLE DE CONEXIONES'!M788,3)</f>
        <v>0mi</v>
      </c>
      <c r="K788" s="36" t="str">
        <f>IF(LEN('DETALLE DE CONEXIONES'!M788)&lt;12,(RIGHT('DETALLE DE CONEXIONES'!M788,5)),(RIGHT('DETALLE DE CONEXIONES'!M788,6)))</f>
        <v xml:space="preserve">min. </v>
      </c>
      <c r="L788" s="36">
        <f>IF(C788="Saliente Local",(IFERROR((LIMPIA(J788,1)),0)),0)</f>
        <v>0</v>
      </c>
      <c r="M788" s="36">
        <f>IF(C788="Saliente Nacional",(IFERROR((LIMPIA(J788,1)),0)),0)</f>
        <v>0</v>
      </c>
      <c r="N788" s="36">
        <f>IF(C788="Saliente Internacional",(IFERROR((LIMPIA(J788,1)),0)),0)</f>
        <v>0</v>
      </c>
      <c r="O788" s="36">
        <f>IF(C788="Saliente Local",(IFERROR((LIMPIA(K788,1)),0)),0)</f>
        <v>0</v>
      </c>
      <c r="P788" s="36">
        <f>IF(C788="Saliente Nacional",(IFERROR((LIMPIA(K788,1)),0)),0)</f>
        <v>0</v>
      </c>
      <c r="Q788" s="36">
        <f>IF(C788="Saliente Internacional",(IFERROR((LIMPIA(K788,1)),0)),0)</f>
        <v>0</v>
      </c>
      <c r="R788" s="36">
        <f t="shared" si="37"/>
        <v>0</v>
      </c>
      <c r="S788" s="36">
        <f t="shared" si="38"/>
        <v>0</v>
      </c>
    </row>
    <row r="789" spans="1:19" x14ac:dyDescent="0.25">
      <c r="A789" s="101">
        <f>'DETALLE DE CONEXIONES'!P789</f>
        <v>0</v>
      </c>
      <c r="B789" s="36" t="str">
        <f>'DETALLE DE CONEXIONES'!I789</f>
        <v>GPRS</v>
      </c>
      <c r="C789" s="36" t="str">
        <f>'DETALLE DE CONEXIONES'!BB789</f>
        <v>MENSAJERO</v>
      </c>
      <c r="D789" s="36" t="str">
        <f>'DETALLE DE CONEXIONES'!E789</f>
        <v>internet.itelcel.coXXXGLTE</v>
      </c>
      <c r="E789" s="36">
        <f t="shared" si="36"/>
        <v>26</v>
      </c>
      <c r="F789" s="36">
        <f>IFERROR(LIMPIA('DETALLE DE CONEXIONES'!N789,1),0)</f>
        <v>0</v>
      </c>
      <c r="G789" s="36" t="str">
        <f>LEFT('DETALLE DE CONEXIONES'!BE789,3)</f>
        <v/>
      </c>
      <c r="H789" s="36" t="str">
        <f>RIGHT('DETALLE DE CONEXIONES'!AK789,2)</f>
        <v>-1</v>
      </c>
      <c r="I789" s="36" t="str">
        <f>LEFT('DETALLE DE CONEXIONES'!AK789,3)</f>
        <v>MEN</v>
      </c>
      <c r="J789" s="36" t="str">
        <f>LEFT('DETALLE DE CONEXIONES'!M789,3)</f>
        <v>0mi</v>
      </c>
      <c r="K789" s="36" t="str">
        <f>IF(LEN('DETALLE DE CONEXIONES'!M789)&lt;12,(RIGHT('DETALLE DE CONEXIONES'!M789,5)),(RIGHT('DETALLE DE CONEXIONES'!M789,6)))</f>
        <v xml:space="preserve">min. </v>
      </c>
      <c r="L789" s="36">
        <f>IF(C789="Saliente Local",(IFERROR((LIMPIA(J789,1)),0)),0)</f>
        <v>0</v>
      </c>
      <c r="M789" s="36">
        <f>IF(C789="Saliente Nacional",(IFERROR((LIMPIA(J789,1)),0)),0)</f>
        <v>0</v>
      </c>
      <c r="N789" s="36">
        <f>IF(C789="Saliente Internacional",(IFERROR((LIMPIA(J789,1)),0)),0)</f>
        <v>0</v>
      </c>
      <c r="O789" s="36">
        <f>IF(C789="Saliente Local",(IFERROR((LIMPIA(K789,1)),0)),0)</f>
        <v>0</v>
      </c>
      <c r="P789" s="36">
        <f>IF(C789="Saliente Nacional",(IFERROR((LIMPIA(K789,1)),0)),0)</f>
        <v>0</v>
      </c>
      <c r="Q789" s="36">
        <f>IF(C789="Saliente Internacional",(IFERROR((LIMPIA(K789,1)),0)),0)</f>
        <v>0</v>
      </c>
      <c r="R789" s="36">
        <f t="shared" si="37"/>
        <v>0</v>
      </c>
      <c r="S789" s="36">
        <f t="shared" si="38"/>
        <v>0</v>
      </c>
    </row>
    <row r="790" spans="1:19" x14ac:dyDescent="0.25">
      <c r="A790" s="101">
        <f>'DETALLE DE CONEXIONES'!P790</f>
        <v>0</v>
      </c>
      <c r="B790" s="36" t="str">
        <f>'DETALLE DE CONEXIONES'!I790</f>
        <v>GPRS</v>
      </c>
      <c r="C790" s="36" t="str">
        <f>'DETALLE DE CONEXIONES'!BB790</f>
        <v>RS</v>
      </c>
      <c r="D790" s="36" t="str">
        <f>'DETALLE DE CONEXIONES'!E790</f>
        <v>internet.itelcel.coXXXGLTE</v>
      </c>
      <c r="E790" s="36">
        <f t="shared" si="36"/>
        <v>26</v>
      </c>
      <c r="F790" s="36">
        <f>IFERROR(LIMPIA('DETALLE DE CONEXIONES'!N790,1),0)</f>
        <v>0</v>
      </c>
      <c r="G790" s="36" t="str">
        <f>LEFT('DETALLE DE CONEXIONES'!BE790,3)</f>
        <v/>
      </c>
      <c r="H790" s="36" t="str">
        <f>RIGHT('DETALLE DE CONEXIONES'!AK790,2)</f>
        <v>-1</v>
      </c>
      <c r="I790" s="36" t="str">
        <f>LEFT('DETALLE DE CONEXIONES'!AK790,3)</f>
        <v>RS;</v>
      </c>
      <c r="J790" s="36" t="str">
        <f>LEFT('DETALLE DE CONEXIONES'!M790,3)</f>
        <v>0mi</v>
      </c>
      <c r="K790" s="36" t="str">
        <f>IF(LEN('DETALLE DE CONEXIONES'!M790)&lt;12,(RIGHT('DETALLE DE CONEXIONES'!M790,5)),(RIGHT('DETALLE DE CONEXIONES'!M790,6)))</f>
        <v xml:space="preserve">min. </v>
      </c>
      <c r="L790" s="36">
        <f>IF(C790="Saliente Local",(IFERROR((LIMPIA(J790,1)),0)),0)</f>
        <v>0</v>
      </c>
      <c r="M790" s="36">
        <f>IF(C790="Saliente Nacional",(IFERROR((LIMPIA(J790,1)),0)),0)</f>
        <v>0</v>
      </c>
      <c r="N790" s="36">
        <f>IF(C790="Saliente Internacional",(IFERROR((LIMPIA(J790,1)),0)),0)</f>
        <v>0</v>
      </c>
      <c r="O790" s="36">
        <f>IF(C790="Saliente Local",(IFERROR((LIMPIA(K790,1)),0)),0)</f>
        <v>0</v>
      </c>
      <c r="P790" s="36">
        <f>IF(C790="Saliente Nacional",(IFERROR((LIMPIA(K790,1)),0)),0)</f>
        <v>0</v>
      </c>
      <c r="Q790" s="36">
        <f>IF(C790="Saliente Internacional",(IFERROR((LIMPIA(K790,1)),0)),0)</f>
        <v>0</v>
      </c>
      <c r="R790" s="36">
        <f t="shared" si="37"/>
        <v>0</v>
      </c>
      <c r="S790" s="36">
        <f t="shared" si="38"/>
        <v>0</v>
      </c>
    </row>
    <row r="791" spans="1:19" x14ac:dyDescent="0.25">
      <c r="A791" s="101">
        <f>'DETALLE DE CONEXIONES'!P791</f>
        <v>0</v>
      </c>
      <c r="B791" s="36" t="str">
        <f>'DETALLE DE CONEXIONES'!I791</f>
        <v>GPRS</v>
      </c>
      <c r="C791" s="36" t="str">
        <f>'DETALLE DE CONEXIONES'!BB791</f>
        <v>INTERNET</v>
      </c>
      <c r="D791" s="36" t="str">
        <f>'DETALLE DE CONEXIONES'!E791</f>
        <v>internet.itelcel.coXXXGLTE</v>
      </c>
      <c r="E791" s="36">
        <f t="shared" si="36"/>
        <v>26</v>
      </c>
      <c r="F791" s="36">
        <f>IFERROR(LIMPIA('DETALLE DE CONEXIONES'!N791,1),0)</f>
        <v>0</v>
      </c>
      <c r="G791" s="36" t="str">
        <f>LEFT('DETALLE DE CONEXIONES'!BE791,3)</f>
        <v/>
      </c>
      <c r="H791" s="36" t="str">
        <f>RIGHT('DETALLE DE CONEXIONES'!AK791,2)</f>
        <v>-1</v>
      </c>
      <c r="I791" s="36" t="str">
        <f>LEFT('DETALLE DE CONEXIONES'!AK791,3)</f>
        <v>INT</v>
      </c>
      <c r="J791" s="36" t="str">
        <f>LEFT('DETALLE DE CONEXIONES'!M791,3)</f>
        <v>0mi</v>
      </c>
      <c r="K791" s="36" t="str">
        <f>IF(LEN('DETALLE DE CONEXIONES'!M791)&lt;12,(RIGHT('DETALLE DE CONEXIONES'!M791,5)),(RIGHT('DETALLE DE CONEXIONES'!M791,6)))</f>
        <v xml:space="preserve">min. </v>
      </c>
      <c r="L791" s="36">
        <f>IF(C791="Saliente Local",(IFERROR((LIMPIA(J791,1)),0)),0)</f>
        <v>0</v>
      </c>
      <c r="M791" s="36">
        <f>IF(C791="Saliente Nacional",(IFERROR((LIMPIA(J791,1)),0)),0)</f>
        <v>0</v>
      </c>
      <c r="N791" s="36">
        <f>IF(C791="Saliente Internacional",(IFERROR((LIMPIA(J791,1)),0)),0)</f>
        <v>0</v>
      </c>
      <c r="O791" s="36">
        <f>IF(C791="Saliente Local",(IFERROR((LIMPIA(K791,1)),0)),0)</f>
        <v>0</v>
      </c>
      <c r="P791" s="36">
        <f>IF(C791="Saliente Nacional",(IFERROR((LIMPIA(K791,1)),0)),0)</f>
        <v>0</v>
      </c>
      <c r="Q791" s="36">
        <f>IF(C791="Saliente Internacional",(IFERROR((LIMPIA(K791,1)),0)),0)</f>
        <v>0</v>
      </c>
      <c r="R791" s="36">
        <f t="shared" si="37"/>
        <v>0</v>
      </c>
      <c r="S791" s="36">
        <f t="shared" si="38"/>
        <v>0</v>
      </c>
    </row>
    <row r="792" spans="1:19" x14ac:dyDescent="0.25">
      <c r="A792" s="101">
        <f>'DETALLE DE CONEXIONES'!P792</f>
        <v>0</v>
      </c>
      <c r="B792" s="36" t="str">
        <f>'DETALLE DE CONEXIONES'!I792</f>
        <v>TRANSFERENCIA</v>
      </c>
      <c r="C792" s="36" t="str">
        <f>'DETALLE DE CONEXIONES'!BB792</f>
        <v>Desvio Nacional</v>
      </c>
      <c r="D792" s="36" t="str">
        <f>'DETALLE DE CONEXIONES'!E792</f>
        <v>999XXX1600</v>
      </c>
      <c r="E792" s="36">
        <f t="shared" si="36"/>
        <v>10</v>
      </c>
      <c r="F792" s="36">
        <f>IFERROR(LIMPIA('DETALLE DE CONEXIONES'!N792,1),0)</f>
        <v>1</v>
      </c>
      <c r="G792" s="36" t="str">
        <f>LEFT('DETALLE DE CONEXIONES'!BE792,3)</f>
        <v>SIU</v>
      </c>
      <c r="H792" s="36" t="str">
        <f>RIGHT('DETALLE DE CONEXIONES'!AK792,2)</f>
        <v/>
      </c>
      <c r="I792" s="36" t="str">
        <f>LEFT('DETALLE DE CONEXIONES'!AK792,3)</f>
        <v/>
      </c>
      <c r="J792" s="36" t="str">
        <f>LEFT('DETALLE DE CONEXIONES'!M792,3)</f>
        <v>0mi</v>
      </c>
      <c r="K792" s="36" t="str">
        <f>IF(LEN('DETALLE DE CONEXIONES'!M792)&lt;12,(RIGHT('DETALLE DE CONEXIONES'!M792,5)),(RIGHT('DETALLE DE CONEXIONES'!M792,6)))</f>
        <v>5seg.</v>
      </c>
      <c r="L792" s="36">
        <f>IF(C792="Saliente Local",(IFERROR((LIMPIA(J792,1)),0)),0)</f>
        <v>0</v>
      </c>
      <c r="M792" s="36">
        <f>IF(C792="Saliente Nacional",(IFERROR((LIMPIA(J792,1)),0)),0)</f>
        <v>0</v>
      </c>
      <c r="N792" s="36">
        <f>IF(C792="Saliente Internacional",(IFERROR((LIMPIA(J792,1)),0)),0)</f>
        <v>0</v>
      </c>
      <c r="O792" s="36">
        <f>IF(C792="Saliente Local",(IFERROR((LIMPIA(K792,1)),0)),0)</f>
        <v>0</v>
      </c>
      <c r="P792" s="36">
        <f>IF(C792="Saliente Nacional",(IFERROR((LIMPIA(K792,1)),0)),0)</f>
        <v>0</v>
      </c>
      <c r="Q792" s="36">
        <f>IF(C792="Saliente Internacional",(IFERROR((LIMPIA(K792,1)),0)),0)</f>
        <v>0</v>
      </c>
      <c r="R792" s="36">
        <f t="shared" si="37"/>
        <v>0</v>
      </c>
      <c r="S792" s="36">
        <f t="shared" si="38"/>
        <v>0</v>
      </c>
    </row>
    <row r="793" spans="1:19" x14ac:dyDescent="0.25">
      <c r="A793" s="101">
        <f>'DETALLE DE CONEXIONES'!P793</f>
        <v>0</v>
      </c>
      <c r="B793" s="36" t="str">
        <f>'DETALLE DE CONEXIONES'!I793</f>
        <v>GPRS</v>
      </c>
      <c r="C793" s="36" t="str">
        <f>'DETALLE DE CONEXIONES'!BB793</f>
        <v>INTERNET</v>
      </c>
      <c r="D793" s="36" t="str">
        <f>'DETALLE DE CONEXIONES'!E793</f>
        <v>internet.itelcel.coXXXGLTE</v>
      </c>
      <c r="E793" s="36">
        <f t="shared" si="36"/>
        <v>26</v>
      </c>
      <c r="F793" s="36">
        <f>IFERROR(LIMPIA('DETALLE DE CONEXIONES'!N793,1),0)</f>
        <v>0</v>
      </c>
      <c r="G793" s="36" t="str">
        <f>LEFT('DETALLE DE CONEXIONES'!BE793,3)</f>
        <v/>
      </c>
      <c r="H793" s="36" t="str">
        <f>RIGHT('DETALLE DE CONEXIONES'!AK793,2)</f>
        <v>-1</v>
      </c>
      <c r="I793" s="36" t="str">
        <f>LEFT('DETALLE DE CONEXIONES'!AK793,3)</f>
        <v>INT</v>
      </c>
      <c r="J793" s="36" t="str">
        <f>LEFT('DETALLE DE CONEXIONES'!M793,3)</f>
        <v>0mi</v>
      </c>
      <c r="K793" s="36" t="str">
        <f>IF(LEN('DETALLE DE CONEXIONES'!M793)&lt;12,(RIGHT('DETALLE DE CONEXIONES'!M793,5)),(RIGHT('DETALLE DE CONEXIONES'!M793,6)))</f>
        <v xml:space="preserve">min. </v>
      </c>
      <c r="L793" s="36">
        <f>IF(C793="Saliente Local",(IFERROR((LIMPIA(J793,1)),0)),0)</f>
        <v>0</v>
      </c>
      <c r="M793" s="36">
        <f>IF(C793="Saliente Nacional",(IFERROR((LIMPIA(J793,1)),0)),0)</f>
        <v>0</v>
      </c>
      <c r="N793" s="36">
        <f>IF(C793="Saliente Internacional",(IFERROR((LIMPIA(J793,1)),0)),0)</f>
        <v>0</v>
      </c>
      <c r="O793" s="36">
        <f>IF(C793="Saliente Local",(IFERROR((LIMPIA(K793,1)),0)),0)</f>
        <v>0</v>
      </c>
      <c r="P793" s="36">
        <f>IF(C793="Saliente Nacional",(IFERROR((LIMPIA(K793,1)),0)),0)</f>
        <v>0</v>
      </c>
      <c r="Q793" s="36">
        <f>IF(C793="Saliente Internacional",(IFERROR((LIMPIA(K793,1)),0)),0)</f>
        <v>0</v>
      </c>
      <c r="R793" s="36">
        <f t="shared" si="37"/>
        <v>0</v>
      </c>
      <c r="S793" s="36">
        <f t="shared" si="38"/>
        <v>0</v>
      </c>
    </row>
    <row r="794" spans="1:19" x14ac:dyDescent="0.25">
      <c r="A794" s="101">
        <f>'DETALLE DE CONEXIONES'!P794</f>
        <v>0</v>
      </c>
      <c r="B794" s="36" t="str">
        <f>'DETALLE DE CONEXIONES'!I794</f>
        <v>TRANSFERENCIA</v>
      </c>
      <c r="C794" s="36" t="str">
        <f>'DETALLE DE CONEXIONES'!BB794</f>
        <v>Desvio Nacional</v>
      </c>
      <c r="D794" s="36" t="str">
        <f>'DETALLE DE CONEXIONES'!E794</f>
        <v>999XXX1600</v>
      </c>
      <c r="E794" s="36">
        <f t="shared" si="36"/>
        <v>10</v>
      </c>
      <c r="F794" s="36">
        <f>IFERROR(LIMPIA('DETALLE DE CONEXIONES'!N794,1),0)</f>
        <v>1</v>
      </c>
      <c r="G794" s="36" t="str">
        <f>LEFT('DETALLE DE CONEXIONES'!BE794,3)</f>
        <v>SIU</v>
      </c>
      <c r="H794" s="36" t="str">
        <f>RIGHT('DETALLE DE CONEXIONES'!AK794,2)</f>
        <v/>
      </c>
      <c r="I794" s="36" t="str">
        <f>LEFT('DETALLE DE CONEXIONES'!AK794,3)</f>
        <v/>
      </c>
      <c r="J794" s="36" t="str">
        <f>LEFT('DETALLE DE CONEXIONES'!M794,3)</f>
        <v>0mi</v>
      </c>
      <c r="K794" s="36" t="str">
        <f>IF(LEN('DETALLE DE CONEXIONES'!M794)&lt;12,(RIGHT('DETALLE DE CONEXIONES'!M794,5)),(RIGHT('DETALLE DE CONEXIONES'!M794,6)))</f>
        <v>5seg.</v>
      </c>
      <c r="L794" s="36">
        <f>IF(C794="Saliente Local",(IFERROR((LIMPIA(J794,1)),0)),0)</f>
        <v>0</v>
      </c>
      <c r="M794" s="36">
        <f>IF(C794="Saliente Nacional",(IFERROR((LIMPIA(J794,1)),0)),0)</f>
        <v>0</v>
      </c>
      <c r="N794" s="36">
        <f>IF(C794="Saliente Internacional",(IFERROR((LIMPIA(J794,1)),0)),0)</f>
        <v>0</v>
      </c>
      <c r="O794" s="36">
        <f>IF(C794="Saliente Local",(IFERROR((LIMPIA(K794,1)),0)),0)</f>
        <v>0</v>
      </c>
      <c r="P794" s="36">
        <f>IF(C794="Saliente Nacional",(IFERROR((LIMPIA(K794,1)),0)),0)</f>
        <v>0</v>
      </c>
      <c r="Q794" s="36">
        <f>IF(C794="Saliente Internacional",(IFERROR((LIMPIA(K794,1)),0)),0)</f>
        <v>0</v>
      </c>
      <c r="R794" s="36">
        <f t="shared" si="37"/>
        <v>0</v>
      </c>
      <c r="S794" s="36">
        <f t="shared" si="38"/>
        <v>0</v>
      </c>
    </row>
    <row r="795" spans="1:19" x14ac:dyDescent="0.25">
      <c r="A795" s="101">
        <f>'DETALLE DE CONEXIONES'!P795</f>
        <v>0</v>
      </c>
      <c r="B795" s="36" t="str">
        <f>'DETALLE DE CONEXIONES'!I795</f>
        <v>TRANSFERENCIA</v>
      </c>
      <c r="C795" s="36" t="str">
        <f>'DETALLE DE CONEXIONES'!BB795</f>
        <v>Desvio Nacional</v>
      </c>
      <c r="D795" s="36" t="str">
        <f>'DETALLE DE CONEXIONES'!E795</f>
        <v>999XXX1600</v>
      </c>
      <c r="E795" s="36">
        <f t="shared" si="36"/>
        <v>10</v>
      </c>
      <c r="F795" s="36">
        <f>IFERROR(LIMPIA('DETALLE DE CONEXIONES'!N795,1),0)</f>
        <v>1</v>
      </c>
      <c r="G795" s="36" t="str">
        <f>LEFT('DETALLE DE CONEXIONES'!BE795,3)</f>
        <v>SIU</v>
      </c>
      <c r="H795" s="36" t="str">
        <f>RIGHT('DETALLE DE CONEXIONES'!AK795,2)</f>
        <v/>
      </c>
      <c r="I795" s="36" t="str">
        <f>LEFT('DETALLE DE CONEXIONES'!AK795,3)</f>
        <v/>
      </c>
      <c r="J795" s="36" t="str">
        <f>LEFT('DETALLE DE CONEXIONES'!M795,3)</f>
        <v>0mi</v>
      </c>
      <c r="K795" s="36" t="str">
        <f>IF(LEN('DETALLE DE CONEXIONES'!M795)&lt;12,(RIGHT('DETALLE DE CONEXIONES'!M795,5)),(RIGHT('DETALLE DE CONEXIONES'!M795,6)))</f>
        <v>4seg.</v>
      </c>
      <c r="L795" s="36">
        <f>IF(C795="Saliente Local",(IFERROR((LIMPIA(J795,1)),0)),0)</f>
        <v>0</v>
      </c>
      <c r="M795" s="36">
        <f>IF(C795="Saliente Nacional",(IFERROR((LIMPIA(J795,1)),0)),0)</f>
        <v>0</v>
      </c>
      <c r="N795" s="36">
        <f>IF(C795="Saliente Internacional",(IFERROR((LIMPIA(J795,1)),0)),0)</f>
        <v>0</v>
      </c>
      <c r="O795" s="36">
        <f>IF(C795="Saliente Local",(IFERROR((LIMPIA(K795,1)),0)),0)</f>
        <v>0</v>
      </c>
      <c r="P795" s="36">
        <f>IF(C795="Saliente Nacional",(IFERROR((LIMPIA(K795,1)),0)),0)</f>
        <v>0</v>
      </c>
      <c r="Q795" s="36">
        <f>IF(C795="Saliente Internacional",(IFERROR((LIMPIA(K795,1)),0)),0)</f>
        <v>0</v>
      </c>
      <c r="R795" s="36">
        <f t="shared" si="37"/>
        <v>0</v>
      </c>
      <c r="S795" s="36">
        <f t="shared" si="38"/>
        <v>0</v>
      </c>
    </row>
    <row r="796" spans="1:19" x14ac:dyDescent="0.25">
      <c r="A796" s="101">
        <f>'DETALLE DE CONEXIONES'!P796</f>
        <v>0</v>
      </c>
      <c r="B796" s="36" t="str">
        <f>'DETALLE DE CONEXIONES'!I796</f>
        <v>SALIENTE</v>
      </c>
      <c r="C796" s="36" t="str">
        <f>'DETALLE DE CONEXIONES'!BB796</f>
        <v>Saliente Local</v>
      </c>
      <c r="D796" s="36" t="str">
        <f>'DETALLE DE CONEXIONES'!E796</f>
        <v>999XXX0328</v>
      </c>
      <c r="E796" s="36">
        <f t="shared" si="36"/>
        <v>10</v>
      </c>
      <c r="F796" s="36">
        <f>IFERROR(LIMPIA('DETALLE DE CONEXIONES'!N796,1),0)</f>
        <v>2</v>
      </c>
      <c r="G796" s="36" t="str">
        <f>LEFT('DETALLE DE CONEXIONES'!BE796,3)</f>
        <v>NOF</v>
      </c>
      <c r="H796" s="36" t="str">
        <f>RIGHT('DETALLE DE CONEXIONES'!AK796,2)</f>
        <v/>
      </c>
      <c r="I796" s="36" t="str">
        <f>LEFT('DETALLE DE CONEXIONES'!AK796,3)</f>
        <v/>
      </c>
      <c r="J796" s="36" t="str">
        <f>LEFT('DETALLE DE CONEXIONES'!M796,3)</f>
        <v>1mi</v>
      </c>
      <c r="K796" s="36" t="str">
        <f>IF(LEN('DETALLE DE CONEXIONES'!M796)&lt;12,(RIGHT('DETALLE DE CONEXIONES'!M796,5)),(RIGHT('DETALLE DE CONEXIONES'!M796,6)))</f>
        <v>46seg.</v>
      </c>
      <c r="L796" s="36">
        <f>IF(C796="Saliente Local",(IFERROR((LIMPIA(J796,1)),0)),0)</f>
        <v>1</v>
      </c>
      <c r="M796" s="36">
        <f>IF(C796="Saliente Nacional",(IFERROR((LIMPIA(J796,1)),0)),0)</f>
        <v>0</v>
      </c>
      <c r="N796" s="36">
        <f>IF(C796="Saliente Internacional",(IFERROR((LIMPIA(J796,1)),0)),0)</f>
        <v>0</v>
      </c>
      <c r="O796" s="36">
        <f>IF(C796="Saliente Local",(IFERROR((LIMPIA(K796,1)),0)),0)</f>
        <v>46</v>
      </c>
      <c r="P796" s="36">
        <f>IF(C796="Saliente Nacional",(IFERROR((LIMPIA(K796,1)),0)),0)</f>
        <v>0</v>
      </c>
      <c r="Q796" s="36">
        <f>IF(C796="Saliente Internacional",(IFERROR((LIMPIA(K796,1)),0)),0)</f>
        <v>0</v>
      </c>
      <c r="R796" s="36">
        <f t="shared" si="37"/>
        <v>2</v>
      </c>
      <c r="S796" s="36">
        <f t="shared" si="38"/>
        <v>0</v>
      </c>
    </row>
    <row r="797" spans="1:19" x14ac:dyDescent="0.25">
      <c r="A797" s="101">
        <f>'DETALLE DE CONEXIONES'!P797</f>
        <v>0</v>
      </c>
      <c r="B797" s="36" t="str">
        <f>'DETALLE DE CONEXIONES'!I797</f>
        <v>GPRS</v>
      </c>
      <c r="C797" s="36" t="str">
        <f>'DETALLE DE CONEXIONES'!BB797</f>
        <v>VIDEO</v>
      </c>
      <c r="D797" s="36" t="str">
        <f>'DETALLE DE CONEXIONES'!E797</f>
        <v>internet.itelcel.coXXXGLTE</v>
      </c>
      <c r="E797" s="36">
        <f t="shared" si="36"/>
        <v>26</v>
      </c>
      <c r="F797" s="36">
        <f>IFERROR(LIMPIA('DETALLE DE CONEXIONES'!N797,1),0)</f>
        <v>0</v>
      </c>
      <c r="G797" s="36" t="str">
        <f>LEFT('DETALLE DE CONEXIONES'!BE797,3)</f>
        <v/>
      </c>
      <c r="H797" s="36" t="str">
        <f>RIGHT('DETALLE DE CONEXIONES'!AK797,2)</f>
        <v>-1</v>
      </c>
      <c r="I797" s="36" t="str">
        <f>LEFT('DETALLE DE CONEXIONES'!AK797,3)</f>
        <v>VID</v>
      </c>
      <c r="J797" s="36" t="str">
        <f>LEFT('DETALLE DE CONEXIONES'!M797,3)</f>
        <v>0mi</v>
      </c>
      <c r="K797" s="36" t="str">
        <f>IF(LEN('DETALLE DE CONEXIONES'!M797)&lt;12,(RIGHT('DETALLE DE CONEXIONES'!M797,5)),(RIGHT('DETALLE DE CONEXIONES'!M797,6)))</f>
        <v xml:space="preserve">min. </v>
      </c>
      <c r="L797" s="36">
        <f>IF(C797="Saliente Local",(IFERROR((LIMPIA(J797,1)),0)),0)</f>
        <v>0</v>
      </c>
      <c r="M797" s="36">
        <f>IF(C797="Saliente Nacional",(IFERROR((LIMPIA(J797,1)),0)),0)</f>
        <v>0</v>
      </c>
      <c r="N797" s="36">
        <f>IF(C797="Saliente Internacional",(IFERROR((LIMPIA(J797,1)),0)),0)</f>
        <v>0</v>
      </c>
      <c r="O797" s="36">
        <f>IF(C797="Saliente Local",(IFERROR((LIMPIA(K797,1)),0)),0)</f>
        <v>0</v>
      </c>
      <c r="P797" s="36">
        <f>IF(C797="Saliente Nacional",(IFERROR((LIMPIA(K797,1)),0)),0)</f>
        <v>0</v>
      </c>
      <c r="Q797" s="36">
        <f>IF(C797="Saliente Internacional",(IFERROR((LIMPIA(K797,1)),0)),0)</f>
        <v>0</v>
      </c>
      <c r="R797" s="36">
        <f t="shared" si="37"/>
        <v>0</v>
      </c>
      <c r="S797" s="36">
        <f t="shared" si="38"/>
        <v>0</v>
      </c>
    </row>
    <row r="798" spans="1:19" x14ac:dyDescent="0.25">
      <c r="A798" s="101">
        <f>'DETALLE DE CONEXIONES'!P798</f>
        <v>0</v>
      </c>
      <c r="B798" s="36" t="str">
        <f>'DETALLE DE CONEXIONES'!I798</f>
        <v>GPRS</v>
      </c>
      <c r="C798" s="36" t="str">
        <f>'DETALLE DE CONEXIONES'!BB798</f>
        <v>RS</v>
      </c>
      <c r="D798" s="36" t="str">
        <f>'DETALLE DE CONEXIONES'!E798</f>
        <v>internet.itelcel.coXXXGLTE</v>
      </c>
      <c r="E798" s="36">
        <f t="shared" si="36"/>
        <v>26</v>
      </c>
      <c r="F798" s="36">
        <f>IFERROR(LIMPIA('DETALLE DE CONEXIONES'!N798,1),0)</f>
        <v>0</v>
      </c>
      <c r="G798" s="36" t="str">
        <f>LEFT('DETALLE DE CONEXIONES'!BE798,3)</f>
        <v/>
      </c>
      <c r="H798" s="36" t="str">
        <f>RIGHT('DETALLE DE CONEXIONES'!AK798,2)</f>
        <v>-1</v>
      </c>
      <c r="I798" s="36" t="str">
        <f>LEFT('DETALLE DE CONEXIONES'!AK798,3)</f>
        <v>RS;</v>
      </c>
      <c r="J798" s="36" t="str">
        <f>LEFT('DETALLE DE CONEXIONES'!M798,3)</f>
        <v>0mi</v>
      </c>
      <c r="K798" s="36" t="str">
        <f>IF(LEN('DETALLE DE CONEXIONES'!M798)&lt;12,(RIGHT('DETALLE DE CONEXIONES'!M798,5)),(RIGHT('DETALLE DE CONEXIONES'!M798,6)))</f>
        <v xml:space="preserve">min. </v>
      </c>
      <c r="L798" s="36">
        <f>IF(C798="Saliente Local",(IFERROR((LIMPIA(J798,1)),0)),0)</f>
        <v>0</v>
      </c>
      <c r="M798" s="36">
        <f>IF(C798="Saliente Nacional",(IFERROR((LIMPIA(J798,1)),0)),0)</f>
        <v>0</v>
      </c>
      <c r="N798" s="36">
        <f>IF(C798="Saliente Internacional",(IFERROR((LIMPIA(J798,1)),0)),0)</f>
        <v>0</v>
      </c>
      <c r="O798" s="36">
        <f>IF(C798="Saliente Local",(IFERROR((LIMPIA(K798,1)),0)),0)</f>
        <v>0</v>
      </c>
      <c r="P798" s="36">
        <f>IF(C798="Saliente Nacional",(IFERROR((LIMPIA(K798,1)),0)),0)</f>
        <v>0</v>
      </c>
      <c r="Q798" s="36">
        <f>IF(C798="Saliente Internacional",(IFERROR((LIMPIA(K798,1)),0)),0)</f>
        <v>0</v>
      </c>
      <c r="R798" s="36">
        <f t="shared" si="37"/>
        <v>0</v>
      </c>
      <c r="S798" s="36">
        <f t="shared" si="38"/>
        <v>0</v>
      </c>
    </row>
    <row r="799" spans="1:19" x14ac:dyDescent="0.25">
      <c r="A799" s="101">
        <f>'DETALLE DE CONEXIONES'!P799</f>
        <v>0</v>
      </c>
      <c r="B799" s="36" t="str">
        <f>'DETALLE DE CONEXIONES'!I799</f>
        <v>GPRS</v>
      </c>
      <c r="C799" s="36" t="str">
        <f>'DETALLE DE CONEXIONES'!BB799</f>
        <v>MENSAJERO</v>
      </c>
      <c r="D799" s="36" t="str">
        <f>'DETALLE DE CONEXIONES'!E799</f>
        <v>internet.itelcel.coXXXGLTE</v>
      </c>
      <c r="E799" s="36">
        <f t="shared" si="36"/>
        <v>26</v>
      </c>
      <c r="F799" s="36">
        <f>IFERROR(LIMPIA('DETALLE DE CONEXIONES'!N799,1),0)</f>
        <v>0</v>
      </c>
      <c r="G799" s="36" t="str">
        <f>LEFT('DETALLE DE CONEXIONES'!BE799,3)</f>
        <v/>
      </c>
      <c r="H799" s="36" t="str">
        <f>RIGHT('DETALLE DE CONEXIONES'!AK799,2)</f>
        <v>-1</v>
      </c>
      <c r="I799" s="36" t="str">
        <f>LEFT('DETALLE DE CONEXIONES'!AK799,3)</f>
        <v>MEN</v>
      </c>
      <c r="J799" s="36" t="str">
        <f>LEFT('DETALLE DE CONEXIONES'!M799,3)</f>
        <v>0mi</v>
      </c>
      <c r="K799" s="36" t="str">
        <f>IF(LEN('DETALLE DE CONEXIONES'!M799)&lt;12,(RIGHT('DETALLE DE CONEXIONES'!M799,5)),(RIGHT('DETALLE DE CONEXIONES'!M799,6)))</f>
        <v xml:space="preserve">min. </v>
      </c>
      <c r="L799" s="36">
        <f>IF(C799="Saliente Local",(IFERROR((LIMPIA(J799,1)),0)),0)</f>
        <v>0</v>
      </c>
      <c r="M799" s="36">
        <f>IF(C799="Saliente Nacional",(IFERROR((LIMPIA(J799,1)),0)),0)</f>
        <v>0</v>
      </c>
      <c r="N799" s="36">
        <f>IF(C799="Saliente Internacional",(IFERROR((LIMPIA(J799,1)),0)),0)</f>
        <v>0</v>
      </c>
      <c r="O799" s="36">
        <f>IF(C799="Saliente Local",(IFERROR((LIMPIA(K799,1)),0)),0)</f>
        <v>0</v>
      </c>
      <c r="P799" s="36">
        <f>IF(C799="Saliente Nacional",(IFERROR((LIMPIA(K799,1)),0)),0)</f>
        <v>0</v>
      </c>
      <c r="Q799" s="36">
        <f>IF(C799="Saliente Internacional",(IFERROR((LIMPIA(K799,1)),0)),0)</f>
        <v>0</v>
      </c>
      <c r="R799" s="36">
        <f t="shared" si="37"/>
        <v>0</v>
      </c>
      <c r="S799" s="36">
        <f t="shared" si="38"/>
        <v>0</v>
      </c>
    </row>
    <row r="800" spans="1:19" x14ac:dyDescent="0.25">
      <c r="A800" s="101">
        <f>'DETALLE DE CONEXIONES'!P800</f>
        <v>0</v>
      </c>
      <c r="B800" s="36" t="str">
        <f>'DETALLE DE CONEXIONES'!I800</f>
        <v>GPRS</v>
      </c>
      <c r="C800" s="36" t="str">
        <f>'DETALLE DE CONEXIONES'!BB800</f>
        <v>INTERNET</v>
      </c>
      <c r="D800" s="36" t="str">
        <f>'DETALLE DE CONEXIONES'!E800</f>
        <v>internet.itelcel.coXXXGLTE</v>
      </c>
      <c r="E800" s="36">
        <f t="shared" si="36"/>
        <v>26</v>
      </c>
      <c r="F800" s="36">
        <f>IFERROR(LIMPIA('DETALLE DE CONEXIONES'!N800,1),0)</f>
        <v>0</v>
      </c>
      <c r="G800" s="36" t="str">
        <f>LEFT('DETALLE DE CONEXIONES'!BE800,3)</f>
        <v/>
      </c>
      <c r="H800" s="36" t="str">
        <f>RIGHT('DETALLE DE CONEXIONES'!AK800,2)</f>
        <v>-1</v>
      </c>
      <c r="I800" s="36" t="str">
        <f>LEFT('DETALLE DE CONEXIONES'!AK800,3)</f>
        <v>INT</v>
      </c>
      <c r="J800" s="36" t="str">
        <f>LEFT('DETALLE DE CONEXIONES'!M800,3)</f>
        <v>0mi</v>
      </c>
      <c r="K800" s="36" t="str">
        <f>IF(LEN('DETALLE DE CONEXIONES'!M800)&lt;12,(RIGHT('DETALLE DE CONEXIONES'!M800,5)),(RIGHT('DETALLE DE CONEXIONES'!M800,6)))</f>
        <v xml:space="preserve">min. </v>
      </c>
      <c r="L800" s="36">
        <f>IF(C800="Saliente Local",(IFERROR((LIMPIA(J800,1)),0)),0)</f>
        <v>0</v>
      </c>
      <c r="M800" s="36">
        <f>IF(C800="Saliente Nacional",(IFERROR((LIMPIA(J800,1)),0)),0)</f>
        <v>0</v>
      </c>
      <c r="N800" s="36">
        <f>IF(C800="Saliente Internacional",(IFERROR((LIMPIA(J800,1)),0)),0)</f>
        <v>0</v>
      </c>
      <c r="O800" s="36">
        <f>IF(C800="Saliente Local",(IFERROR((LIMPIA(K800,1)),0)),0)</f>
        <v>0</v>
      </c>
      <c r="P800" s="36">
        <f>IF(C800="Saliente Nacional",(IFERROR((LIMPIA(K800,1)),0)),0)</f>
        <v>0</v>
      </c>
      <c r="Q800" s="36">
        <f>IF(C800="Saliente Internacional",(IFERROR((LIMPIA(K800,1)),0)),0)</f>
        <v>0</v>
      </c>
      <c r="R800" s="36">
        <f t="shared" si="37"/>
        <v>0</v>
      </c>
      <c r="S800" s="36">
        <f t="shared" si="38"/>
        <v>0</v>
      </c>
    </row>
    <row r="801" spans="1:19" x14ac:dyDescent="0.25">
      <c r="A801" s="101">
        <f>'DETALLE DE CONEXIONES'!P801</f>
        <v>0</v>
      </c>
      <c r="B801" s="36" t="str">
        <f>'DETALLE DE CONEXIONES'!I801</f>
        <v>GPRS</v>
      </c>
      <c r="C801" s="36" t="str">
        <f>'DETALLE DE CONEXIONES'!BB801</f>
        <v>MENSAJERO</v>
      </c>
      <c r="D801" s="36" t="str">
        <f>'DETALLE DE CONEXIONES'!E801</f>
        <v>internet.itelcel.coXXXGLTE</v>
      </c>
      <c r="E801" s="36">
        <f t="shared" si="36"/>
        <v>26</v>
      </c>
      <c r="F801" s="36">
        <f>IFERROR(LIMPIA('DETALLE DE CONEXIONES'!N801,1),0)</f>
        <v>0</v>
      </c>
      <c r="G801" s="36" t="str">
        <f>LEFT('DETALLE DE CONEXIONES'!BE801,3)</f>
        <v/>
      </c>
      <c r="H801" s="36" t="str">
        <f>RIGHT('DETALLE DE CONEXIONES'!AK801,2)</f>
        <v>-1</v>
      </c>
      <c r="I801" s="36" t="str">
        <f>LEFT('DETALLE DE CONEXIONES'!AK801,3)</f>
        <v>MEN</v>
      </c>
      <c r="J801" s="36" t="str">
        <f>LEFT('DETALLE DE CONEXIONES'!M801,3)</f>
        <v>0mi</v>
      </c>
      <c r="K801" s="36" t="str">
        <f>IF(LEN('DETALLE DE CONEXIONES'!M801)&lt;12,(RIGHT('DETALLE DE CONEXIONES'!M801,5)),(RIGHT('DETALLE DE CONEXIONES'!M801,6)))</f>
        <v xml:space="preserve">min. </v>
      </c>
      <c r="L801" s="36">
        <f>IF(C801="Saliente Local",(IFERROR((LIMPIA(J801,1)),0)),0)</f>
        <v>0</v>
      </c>
      <c r="M801" s="36">
        <f>IF(C801="Saliente Nacional",(IFERROR((LIMPIA(J801,1)),0)),0)</f>
        <v>0</v>
      </c>
      <c r="N801" s="36">
        <f>IF(C801="Saliente Internacional",(IFERROR((LIMPIA(J801,1)),0)),0)</f>
        <v>0</v>
      </c>
      <c r="O801" s="36">
        <f>IF(C801="Saliente Local",(IFERROR((LIMPIA(K801,1)),0)),0)</f>
        <v>0</v>
      </c>
      <c r="P801" s="36">
        <f>IF(C801="Saliente Nacional",(IFERROR((LIMPIA(K801,1)),0)),0)</f>
        <v>0</v>
      </c>
      <c r="Q801" s="36">
        <f>IF(C801="Saliente Internacional",(IFERROR((LIMPIA(K801,1)),0)),0)</f>
        <v>0</v>
      </c>
      <c r="R801" s="36">
        <f t="shared" si="37"/>
        <v>0</v>
      </c>
      <c r="S801" s="36">
        <f t="shared" si="38"/>
        <v>0</v>
      </c>
    </row>
    <row r="802" spans="1:19" x14ac:dyDescent="0.25">
      <c r="A802" s="101">
        <f>'DETALLE DE CONEXIONES'!P802</f>
        <v>0</v>
      </c>
      <c r="B802" s="36" t="str">
        <f>'DETALLE DE CONEXIONES'!I802</f>
        <v>GPRS</v>
      </c>
      <c r="C802" s="36" t="str">
        <f>'DETALLE DE CONEXIONES'!BB802</f>
        <v>VIDEO</v>
      </c>
      <c r="D802" s="36" t="str">
        <f>'DETALLE DE CONEXIONES'!E802</f>
        <v>internet.itelcel.coXXXGLTE</v>
      </c>
      <c r="E802" s="36">
        <f t="shared" si="36"/>
        <v>26</v>
      </c>
      <c r="F802" s="36">
        <f>IFERROR(LIMPIA('DETALLE DE CONEXIONES'!N802,1),0)</f>
        <v>0</v>
      </c>
      <c r="G802" s="36" t="str">
        <f>LEFT('DETALLE DE CONEXIONES'!BE802,3)</f>
        <v/>
      </c>
      <c r="H802" s="36" t="str">
        <f>RIGHT('DETALLE DE CONEXIONES'!AK802,2)</f>
        <v>-1</v>
      </c>
      <c r="I802" s="36" t="str">
        <f>LEFT('DETALLE DE CONEXIONES'!AK802,3)</f>
        <v>VID</v>
      </c>
      <c r="J802" s="36" t="str">
        <f>LEFT('DETALLE DE CONEXIONES'!M802,3)</f>
        <v>0mi</v>
      </c>
      <c r="K802" s="36" t="str">
        <f>IF(LEN('DETALLE DE CONEXIONES'!M802)&lt;12,(RIGHT('DETALLE DE CONEXIONES'!M802,5)),(RIGHT('DETALLE DE CONEXIONES'!M802,6)))</f>
        <v xml:space="preserve">min. </v>
      </c>
      <c r="L802" s="36">
        <f>IF(C802="Saliente Local",(IFERROR((LIMPIA(J802,1)),0)),0)</f>
        <v>0</v>
      </c>
      <c r="M802" s="36">
        <f>IF(C802="Saliente Nacional",(IFERROR((LIMPIA(J802,1)),0)),0)</f>
        <v>0</v>
      </c>
      <c r="N802" s="36">
        <f>IF(C802="Saliente Internacional",(IFERROR((LIMPIA(J802,1)),0)),0)</f>
        <v>0</v>
      </c>
      <c r="O802" s="36">
        <f>IF(C802="Saliente Local",(IFERROR((LIMPIA(K802,1)),0)),0)</f>
        <v>0</v>
      </c>
      <c r="P802" s="36">
        <f>IF(C802="Saliente Nacional",(IFERROR((LIMPIA(K802,1)),0)),0)</f>
        <v>0</v>
      </c>
      <c r="Q802" s="36">
        <f>IF(C802="Saliente Internacional",(IFERROR((LIMPIA(K802,1)),0)),0)</f>
        <v>0</v>
      </c>
      <c r="R802" s="36">
        <f t="shared" si="37"/>
        <v>0</v>
      </c>
      <c r="S802" s="36">
        <f t="shared" si="38"/>
        <v>0</v>
      </c>
    </row>
    <row r="803" spans="1:19" x14ac:dyDescent="0.25">
      <c r="A803" s="101">
        <f>'DETALLE DE CONEXIONES'!P803</f>
        <v>0</v>
      </c>
      <c r="B803" s="36" t="str">
        <f>'DETALLE DE CONEXIONES'!I803</f>
        <v>GPRS</v>
      </c>
      <c r="C803" s="36" t="str">
        <f>'DETALLE DE CONEXIONES'!BB803</f>
        <v>RS</v>
      </c>
      <c r="D803" s="36" t="str">
        <f>'DETALLE DE CONEXIONES'!E803</f>
        <v>internet.itelcel.coXXXGLTE</v>
      </c>
      <c r="E803" s="36">
        <f t="shared" si="36"/>
        <v>26</v>
      </c>
      <c r="F803" s="36">
        <f>IFERROR(LIMPIA('DETALLE DE CONEXIONES'!N803,1),0)</f>
        <v>0</v>
      </c>
      <c r="G803" s="36" t="str">
        <f>LEFT('DETALLE DE CONEXIONES'!BE803,3)</f>
        <v/>
      </c>
      <c r="H803" s="36" t="str">
        <f>RIGHT('DETALLE DE CONEXIONES'!AK803,2)</f>
        <v>-1</v>
      </c>
      <c r="I803" s="36" t="str">
        <f>LEFT('DETALLE DE CONEXIONES'!AK803,3)</f>
        <v>RS;</v>
      </c>
      <c r="J803" s="36" t="str">
        <f>LEFT('DETALLE DE CONEXIONES'!M803,3)</f>
        <v>0mi</v>
      </c>
      <c r="K803" s="36" t="str">
        <f>IF(LEN('DETALLE DE CONEXIONES'!M803)&lt;12,(RIGHT('DETALLE DE CONEXIONES'!M803,5)),(RIGHT('DETALLE DE CONEXIONES'!M803,6)))</f>
        <v xml:space="preserve">min. </v>
      </c>
      <c r="L803" s="36">
        <f>IF(C803="Saliente Local",(IFERROR((LIMPIA(J803,1)),0)),0)</f>
        <v>0</v>
      </c>
      <c r="M803" s="36">
        <f>IF(C803="Saliente Nacional",(IFERROR((LIMPIA(J803,1)),0)),0)</f>
        <v>0</v>
      </c>
      <c r="N803" s="36">
        <f>IF(C803="Saliente Internacional",(IFERROR((LIMPIA(J803,1)),0)),0)</f>
        <v>0</v>
      </c>
      <c r="O803" s="36">
        <f>IF(C803="Saliente Local",(IFERROR((LIMPIA(K803,1)),0)),0)</f>
        <v>0</v>
      </c>
      <c r="P803" s="36">
        <f>IF(C803="Saliente Nacional",(IFERROR((LIMPIA(K803,1)),0)),0)</f>
        <v>0</v>
      </c>
      <c r="Q803" s="36">
        <f>IF(C803="Saliente Internacional",(IFERROR((LIMPIA(K803,1)),0)),0)</f>
        <v>0</v>
      </c>
      <c r="R803" s="36">
        <f t="shared" si="37"/>
        <v>0</v>
      </c>
      <c r="S803" s="36">
        <f t="shared" si="38"/>
        <v>0</v>
      </c>
    </row>
    <row r="804" spans="1:19" x14ac:dyDescent="0.25">
      <c r="A804" s="101">
        <f>'DETALLE DE CONEXIONES'!P804</f>
        <v>0</v>
      </c>
      <c r="B804" s="36" t="str">
        <f>'DETALLE DE CONEXIONES'!I804</f>
        <v>GPRS</v>
      </c>
      <c r="C804" s="36" t="str">
        <f>'DETALLE DE CONEXIONES'!BB804</f>
        <v>INTERNET</v>
      </c>
      <c r="D804" s="36" t="str">
        <f>'DETALLE DE CONEXIONES'!E804</f>
        <v>internet.itelcel.coXXXGLTE</v>
      </c>
      <c r="E804" s="36">
        <f t="shared" si="36"/>
        <v>26</v>
      </c>
      <c r="F804" s="36">
        <f>IFERROR(LIMPIA('DETALLE DE CONEXIONES'!N804,1),0)</f>
        <v>0</v>
      </c>
      <c r="G804" s="36" t="str">
        <f>LEFT('DETALLE DE CONEXIONES'!BE804,3)</f>
        <v/>
      </c>
      <c r="H804" s="36" t="str">
        <f>RIGHT('DETALLE DE CONEXIONES'!AK804,2)</f>
        <v>-1</v>
      </c>
      <c r="I804" s="36" t="str">
        <f>LEFT('DETALLE DE CONEXIONES'!AK804,3)</f>
        <v>INT</v>
      </c>
      <c r="J804" s="36" t="str">
        <f>LEFT('DETALLE DE CONEXIONES'!M804,3)</f>
        <v>0mi</v>
      </c>
      <c r="K804" s="36" t="str">
        <f>IF(LEN('DETALLE DE CONEXIONES'!M804)&lt;12,(RIGHT('DETALLE DE CONEXIONES'!M804,5)),(RIGHT('DETALLE DE CONEXIONES'!M804,6)))</f>
        <v xml:space="preserve">min. </v>
      </c>
      <c r="L804" s="36">
        <f>IF(C804="Saliente Local",(IFERROR((LIMPIA(J804,1)),0)),0)</f>
        <v>0</v>
      </c>
      <c r="M804" s="36">
        <f>IF(C804="Saliente Nacional",(IFERROR((LIMPIA(J804,1)),0)),0)</f>
        <v>0</v>
      </c>
      <c r="N804" s="36">
        <f>IF(C804="Saliente Internacional",(IFERROR((LIMPIA(J804,1)),0)),0)</f>
        <v>0</v>
      </c>
      <c r="O804" s="36">
        <f>IF(C804="Saliente Local",(IFERROR((LIMPIA(K804,1)),0)),0)</f>
        <v>0</v>
      </c>
      <c r="P804" s="36">
        <f>IF(C804="Saliente Nacional",(IFERROR((LIMPIA(K804,1)),0)),0)</f>
        <v>0</v>
      </c>
      <c r="Q804" s="36">
        <f>IF(C804="Saliente Internacional",(IFERROR((LIMPIA(K804,1)),0)),0)</f>
        <v>0</v>
      </c>
      <c r="R804" s="36">
        <f t="shared" si="37"/>
        <v>0</v>
      </c>
      <c r="S804" s="36">
        <f t="shared" si="38"/>
        <v>0</v>
      </c>
    </row>
    <row r="805" spans="1:19" x14ac:dyDescent="0.25">
      <c r="A805" s="101">
        <f>'DETALLE DE CONEXIONES'!P805</f>
        <v>0</v>
      </c>
      <c r="B805" s="36" t="str">
        <f>'DETALLE DE CONEXIONES'!I805</f>
        <v>MENS.SALIENTE</v>
      </c>
      <c r="C805" s="36" t="str">
        <f>'DETALLE DE CONEXIONES'!BB805</f>
        <v>SMS Enviado</v>
      </c>
      <c r="D805" s="36" t="str">
        <f>'DETALLE DE CONEXIONES'!E805</f>
        <v>999XXX3420</v>
      </c>
      <c r="E805" s="36">
        <f t="shared" si="36"/>
        <v>10</v>
      </c>
      <c r="F805" s="36">
        <f>IFERROR(LIMPIA('DETALLE DE CONEXIONES'!N805,1),0)</f>
        <v>0</v>
      </c>
      <c r="G805" s="36" t="str">
        <f>LEFT('DETALLE DE CONEXIONES'!BE805,3)</f>
        <v>0</v>
      </c>
      <c r="H805" s="36" t="str">
        <f>RIGHT('DETALLE DE CONEXIONES'!AK805,2)</f>
        <v/>
      </c>
      <c r="I805" s="36" t="str">
        <f>LEFT('DETALLE DE CONEXIONES'!AK805,3)</f>
        <v/>
      </c>
      <c r="J805" s="36" t="str">
        <f>LEFT('DETALLE DE CONEXIONES'!M805,3)</f>
        <v>0mi</v>
      </c>
      <c r="K805" s="36" t="str">
        <f>IF(LEN('DETALLE DE CONEXIONES'!M805)&lt;12,(RIGHT('DETALLE DE CONEXIONES'!M805,5)),(RIGHT('DETALLE DE CONEXIONES'!M805,6)))</f>
        <v xml:space="preserve">min. </v>
      </c>
      <c r="L805" s="36">
        <f>IF(C805="Saliente Local",(IFERROR((LIMPIA(J805,1)),0)),0)</f>
        <v>0</v>
      </c>
      <c r="M805" s="36">
        <f>IF(C805="Saliente Nacional",(IFERROR((LIMPIA(J805,1)),0)),0)</f>
        <v>0</v>
      </c>
      <c r="N805" s="36">
        <f>IF(C805="Saliente Internacional",(IFERROR((LIMPIA(J805,1)),0)),0)</f>
        <v>0</v>
      </c>
      <c r="O805" s="36">
        <f>IF(C805="Saliente Local",(IFERROR((LIMPIA(K805,1)),0)),0)</f>
        <v>0</v>
      </c>
      <c r="P805" s="36">
        <f>IF(C805="Saliente Nacional",(IFERROR((LIMPIA(K805,1)),0)),0)</f>
        <v>0</v>
      </c>
      <c r="Q805" s="36">
        <f>IF(C805="Saliente Internacional",(IFERROR((LIMPIA(K805,1)),0)),0)</f>
        <v>0</v>
      </c>
      <c r="R805" s="36">
        <f t="shared" si="37"/>
        <v>0</v>
      </c>
      <c r="S805" s="36">
        <f t="shared" si="38"/>
        <v>0</v>
      </c>
    </row>
    <row r="806" spans="1:19" x14ac:dyDescent="0.25">
      <c r="A806" s="101">
        <f>'DETALLE DE CONEXIONES'!P806</f>
        <v>0</v>
      </c>
      <c r="B806" s="36" t="str">
        <f>'DETALLE DE CONEXIONES'!I806</f>
        <v>MENS.SALIENTE</v>
      </c>
      <c r="C806" s="36" t="str">
        <f>'DETALLE DE CONEXIONES'!BB806</f>
        <v>SMS Enviado</v>
      </c>
      <c r="D806" s="36" t="str">
        <f>'DETALLE DE CONEXIONES'!E806</f>
        <v>999XXX3420</v>
      </c>
      <c r="E806" s="36">
        <f t="shared" si="36"/>
        <v>10</v>
      </c>
      <c r="F806" s="36">
        <f>IFERROR(LIMPIA('DETALLE DE CONEXIONES'!N806,1),0)</f>
        <v>0</v>
      </c>
      <c r="G806" s="36" t="str">
        <f>LEFT('DETALLE DE CONEXIONES'!BE806,3)</f>
        <v>0</v>
      </c>
      <c r="H806" s="36" t="str">
        <f>RIGHT('DETALLE DE CONEXIONES'!AK806,2)</f>
        <v/>
      </c>
      <c r="I806" s="36" t="str">
        <f>LEFT('DETALLE DE CONEXIONES'!AK806,3)</f>
        <v/>
      </c>
      <c r="J806" s="36" t="str">
        <f>LEFT('DETALLE DE CONEXIONES'!M806,3)</f>
        <v>0mi</v>
      </c>
      <c r="K806" s="36" t="str">
        <f>IF(LEN('DETALLE DE CONEXIONES'!M806)&lt;12,(RIGHT('DETALLE DE CONEXIONES'!M806,5)),(RIGHT('DETALLE DE CONEXIONES'!M806,6)))</f>
        <v xml:space="preserve">min. </v>
      </c>
      <c r="L806" s="36">
        <f>IF(C806="Saliente Local",(IFERROR((LIMPIA(J806,1)),0)),0)</f>
        <v>0</v>
      </c>
      <c r="M806" s="36">
        <f>IF(C806="Saliente Nacional",(IFERROR((LIMPIA(J806,1)),0)),0)</f>
        <v>0</v>
      </c>
      <c r="N806" s="36">
        <f>IF(C806="Saliente Internacional",(IFERROR((LIMPIA(J806,1)),0)),0)</f>
        <v>0</v>
      </c>
      <c r="O806" s="36">
        <f>IF(C806="Saliente Local",(IFERROR((LIMPIA(K806,1)),0)),0)</f>
        <v>0</v>
      </c>
      <c r="P806" s="36">
        <f>IF(C806="Saliente Nacional",(IFERROR((LIMPIA(K806,1)),0)),0)</f>
        <v>0</v>
      </c>
      <c r="Q806" s="36">
        <f>IF(C806="Saliente Internacional",(IFERROR((LIMPIA(K806,1)),0)),0)</f>
        <v>0</v>
      </c>
      <c r="R806" s="36">
        <f t="shared" si="37"/>
        <v>0</v>
      </c>
      <c r="S806" s="36">
        <f t="shared" si="38"/>
        <v>0</v>
      </c>
    </row>
    <row r="807" spans="1:19" x14ac:dyDescent="0.25">
      <c r="A807" s="101">
        <f>'DETALLE DE CONEXIONES'!P807</f>
        <v>0</v>
      </c>
      <c r="B807" s="36" t="str">
        <f>'DETALLE DE CONEXIONES'!I807</f>
        <v>MENS.SALIENTE</v>
      </c>
      <c r="C807" s="36" t="str">
        <f>'DETALLE DE CONEXIONES'!BB807</f>
        <v>SMS Enviado</v>
      </c>
      <c r="D807" s="36" t="str">
        <f>'DETALLE DE CONEXIONES'!E807</f>
        <v>999XXX3420</v>
      </c>
      <c r="E807" s="36">
        <f t="shared" si="36"/>
        <v>10</v>
      </c>
      <c r="F807" s="36">
        <f>IFERROR(LIMPIA('DETALLE DE CONEXIONES'!N807,1),0)</f>
        <v>0</v>
      </c>
      <c r="G807" s="36" t="str">
        <f>LEFT('DETALLE DE CONEXIONES'!BE807,3)</f>
        <v>0</v>
      </c>
      <c r="H807" s="36" t="str">
        <f>RIGHT('DETALLE DE CONEXIONES'!AK807,2)</f>
        <v/>
      </c>
      <c r="I807" s="36" t="str">
        <f>LEFT('DETALLE DE CONEXIONES'!AK807,3)</f>
        <v/>
      </c>
      <c r="J807" s="36" t="str">
        <f>LEFT('DETALLE DE CONEXIONES'!M807,3)</f>
        <v>0mi</v>
      </c>
      <c r="K807" s="36" t="str">
        <f>IF(LEN('DETALLE DE CONEXIONES'!M807)&lt;12,(RIGHT('DETALLE DE CONEXIONES'!M807,5)),(RIGHT('DETALLE DE CONEXIONES'!M807,6)))</f>
        <v xml:space="preserve">min. </v>
      </c>
      <c r="L807" s="36">
        <f>IF(C807="Saliente Local",(IFERROR((LIMPIA(J807,1)),0)),0)</f>
        <v>0</v>
      </c>
      <c r="M807" s="36">
        <f>IF(C807="Saliente Nacional",(IFERROR((LIMPIA(J807,1)),0)),0)</f>
        <v>0</v>
      </c>
      <c r="N807" s="36">
        <f>IF(C807="Saliente Internacional",(IFERROR((LIMPIA(J807,1)),0)),0)</f>
        <v>0</v>
      </c>
      <c r="O807" s="36">
        <f>IF(C807="Saliente Local",(IFERROR((LIMPIA(K807,1)),0)),0)</f>
        <v>0</v>
      </c>
      <c r="P807" s="36">
        <f>IF(C807="Saliente Nacional",(IFERROR((LIMPIA(K807,1)),0)),0)</f>
        <v>0</v>
      </c>
      <c r="Q807" s="36">
        <f>IF(C807="Saliente Internacional",(IFERROR((LIMPIA(K807,1)),0)),0)</f>
        <v>0</v>
      </c>
      <c r="R807" s="36">
        <f t="shared" si="37"/>
        <v>0</v>
      </c>
      <c r="S807" s="36">
        <f t="shared" si="38"/>
        <v>0</v>
      </c>
    </row>
    <row r="808" spans="1:19" x14ac:dyDescent="0.25">
      <c r="A808" s="101">
        <f>'DETALLE DE CONEXIONES'!P808</f>
        <v>0</v>
      </c>
      <c r="B808" s="36" t="str">
        <f>'DETALLE DE CONEXIONES'!I808</f>
        <v>SALIENTE</v>
      </c>
      <c r="C808" s="36" t="str">
        <f>'DETALLE DE CONEXIONES'!BB808</f>
        <v>Saliente Local</v>
      </c>
      <c r="D808" s="36" t="str">
        <f>'DETALLE DE CONEXIONES'!E808</f>
        <v>999XXX3420</v>
      </c>
      <c r="E808" s="36">
        <f t="shared" si="36"/>
        <v>10</v>
      </c>
      <c r="F808" s="36">
        <f>IFERROR(LIMPIA('DETALLE DE CONEXIONES'!N808,1),0)</f>
        <v>1</v>
      </c>
      <c r="G808" s="36" t="str">
        <f>LEFT('DETALLE DE CONEXIONES'!BE808,3)</f>
        <v>NOF</v>
      </c>
      <c r="H808" s="36" t="str">
        <f>RIGHT('DETALLE DE CONEXIONES'!AK808,2)</f>
        <v/>
      </c>
      <c r="I808" s="36" t="str">
        <f>LEFT('DETALLE DE CONEXIONES'!AK808,3)</f>
        <v/>
      </c>
      <c r="J808" s="36" t="str">
        <f>LEFT('DETALLE DE CONEXIONES'!M808,3)</f>
        <v>0mi</v>
      </c>
      <c r="K808" s="36" t="str">
        <f>IF(LEN('DETALLE DE CONEXIONES'!M808)&lt;12,(RIGHT('DETALLE DE CONEXIONES'!M808,5)),(RIGHT('DETALLE DE CONEXIONES'!M808,6)))</f>
        <v>36seg.</v>
      </c>
      <c r="L808" s="36">
        <f>IF(C808="Saliente Local",(IFERROR((LIMPIA(J808,1)),0)),0)</f>
        <v>0</v>
      </c>
      <c r="M808" s="36">
        <f>IF(C808="Saliente Nacional",(IFERROR((LIMPIA(J808,1)),0)),0)</f>
        <v>0</v>
      </c>
      <c r="N808" s="36">
        <f>IF(C808="Saliente Internacional",(IFERROR((LIMPIA(J808,1)),0)),0)</f>
        <v>0</v>
      </c>
      <c r="O808" s="36">
        <f>IF(C808="Saliente Local",(IFERROR((LIMPIA(K808,1)),0)),0)</f>
        <v>36</v>
      </c>
      <c r="P808" s="36">
        <f>IF(C808="Saliente Nacional",(IFERROR((LIMPIA(K808,1)),0)),0)</f>
        <v>0</v>
      </c>
      <c r="Q808" s="36">
        <f>IF(C808="Saliente Internacional",(IFERROR((LIMPIA(K808,1)),0)),0)</f>
        <v>0</v>
      </c>
      <c r="R808" s="36">
        <f t="shared" si="37"/>
        <v>1</v>
      </c>
      <c r="S808" s="36">
        <f t="shared" si="38"/>
        <v>0</v>
      </c>
    </row>
    <row r="809" spans="1:19" x14ac:dyDescent="0.25">
      <c r="A809" s="101">
        <f>'DETALLE DE CONEXIONES'!P809</f>
        <v>0</v>
      </c>
      <c r="B809" s="36" t="str">
        <f>'DETALLE DE CONEXIONES'!I809</f>
        <v>SALIENTE</v>
      </c>
      <c r="C809" s="36" t="str">
        <f>'DETALLE DE CONEXIONES'!BB809</f>
        <v>Saliente Local</v>
      </c>
      <c r="D809" s="36" t="str">
        <f>'DETALLE DE CONEXIONES'!E809</f>
        <v>999XXX3420</v>
      </c>
      <c r="E809" s="36">
        <f t="shared" si="36"/>
        <v>10</v>
      </c>
      <c r="F809" s="36">
        <f>IFERROR(LIMPIA('DETALLE DE CONEXIONES'!N809,1),0)</f>
        <v>1</v>
      </c>
      <c r="G809" s="36" t="str">
        <f>LEFT('DETALLE DE CONEXIONES'!BE809,3)</f>
        <v>NOF</v>
      </c>
      <c r="H809" s="36" t="str">
        <f>RIGHT('DETALLE DE CONEXIONES'!AK809,2)</f>
        <v/>
      </c>
      <c r="I809" s="36" t="str">
        <f>LEFT('DETALLE DE CONEXIONES'!AK809,3)</f>
        <v/>
      </c>
      <c r="J809" s="36" t="str">
        <f>LEFT('DETALLE DE CONEXIONES'!M809,3)</f>
        <v>0mi</v>
      </c>
      <c r="K809" s="36" t="str">
        <f>IF(LEN('DETALLE DE CONEXIONES'!M809)&lt;12,(RIGHT('DETALLE DE CONEXIONES'!M809,5)),(RIGHT('DETALLE DE CONEXIONES'!M809,6)))</f>
        <v>32seg.</v>
      </c>
      <c r="L809" s="36">
        <f>IF(C809="Saliente Local",(IFERROR((LIMPIA(J809,1)),0)),0)</f>
        <v>0</v>
      </c>
      <c r="M809" s="36">
        <f>IF(C809="Saliente Nacional",(IFERROR((LIMPIA(J809,1)),0)),0)</f>
        <v>0</v>
      </c>
      <c r="N809" s="36">
        <f>IF(C809="Saliente Internacional",(IFERROR((LIMPIA(J809,1)),0)),0)</f>
        <v>0</v>
      </c>
      <c r="O809" s="36">
        <f>IF(C809="Saliente Local",(IFERROR((LIMPIA(K809,1)),0)),0)</f>
        <v>32</v>
      </c>
      <c r="P809" s="36">
        <f>IF(C809="Saliente Nacional",(IFERROR((LIMPIA(K809,1)),0)),0)</f>
        <v>0</v>
      </c>
      <c r="Q809" s="36">
        <f>IF(C809="Saliente Internacional",(IFERROR((LIMPIA(K809,1)),0)),0)</f>
        <v>0</v>
      </c>
      <c r="R809" s="36">
        <f t="shared" si="37"/>
        <v>1</v>
      </c>
      <c r="S809" s="36">
        <f t="shared" si="38"/>
        <v>0</v>
      </c>
    </row>
    <row r="810" spans="1:19" x14ac:dyDescent="0.25">
      <c r="A810" s="101">
        <f>'DETALLE DE CONEXIONES'!P810</f>
        <v>0</v>
      </c>
      <c r="B810" s="36" t="str">
        <f>'DETALLE DE CONEXIONES'!I810</f>
        <v>SALIENTE</v>
      </c>
      <c r="C810" s="36" t="str">
        <f>'DETALLE DE CONEXIONES'!BB810</f>
        <v>Saliente Local</v>
      </c>
      <c r="D810" s="36" t="str">
        <f>'DETALLE DE CONEXIONES'!E810</f>
        <v>999XXX3420</v>
      </c>
      <c r="E810" s="36">
        <f t="shared" si="36"/>
        <v>10</v>
      </c>
      <c r="F810" s="36">
        <f>IFERROR(LIMPIA('DETALLE DE CONEXIONES'!N810,1),0)</f>
        <v>1</v>
      </c>
      <c r="G810" s="36" t="str">
        <f>LEFT('DETALLE DE CONEXIONES'!BE810,3)</f>
        <v>NOF</v>
      </c>
      <c r="H810" s="36" t="str">
        <f>RIGHT('DETALLE DE CONEXIONES'!AK810,2)</f>
        <v/>
      </c>
      <c r="I810" s="36" t="str">
        <f>LEFT('DETALLE DE CONEXIONES'!AK810,3)</f>
        <v/>
      </c>
      <c r="J810" s="36" t="str">
        <f>LEFT('DETALLE DE CONEXIONES'!M810,3)</f>
        <v>0mi</v>
      </c>
      <c r="K810" s="36" t="str">
        <f>IF(LEN('DETALLE DE CONEXIONES'!M810)&lt;12,(RIGHT('DETALLE DE CONEXIONES'!M810,5)),(RIGHT('DETALLE DE CONEXIONES'!M810,6)))</f>
        <v>49seg.</v>
      </c>
      <c r="L810" s="36">
        <f>IF(C810="Saliente Local",(IFERROR((LIMPIA(J810,1)),0)),0)</f>
        <v>0</v>
      </c>
      <c r="M810" s="36">
        <f>IF(C810="Saliente Nacional",(IFERROR((LIMPIA(J810,1)),0)),0)</f>
        <v>0</v>
      </c>
      <c r="N810" s="36">
        <f>IF(C810="Saliente Internacional",(IFERROR((LIMPIA(J810,1)),0)),0)</f>
        <v>0</v>
      </c>
      <c r="O810" s="36">
        <f>IF(C810="Saliente Local",(IFERROR((LIMPIA(K810,1)),0)),0)</f>
        <v>49</v>
      </c>
      <c r="P810" s="36">
        <f>IF(C810="Saliente Nacional",(IFERROR((LIMPIA(K810,1)),0)),0)</f>
        <v>0</v>
      </c>
      <c r="Q810" s="36">
        <f>IF(C810="Saliente Internacional",(IFERROR((LIMPIA(K810,1)),0)),0)</f>
        <v>0</v>
      </c>
      <c r="R810" s="36">
        <f t="shared" si="37"/>
        <v>1</v>
      </c>
      <c r="S810" s="36">
        <f t="shared" si="38"/>
        <v>0</v>
      </c>
    </row>
    <row r="811" spans="1:19" x14ac:dyDescent="0.25">
      <c r="A811" s="101">
        <f>'DETALLE DE CONEXIONES'!P811</f>
        <v>0</v>
      </c>
      <c r="B811" s="36" t="str">
        <f>'DETALLE DE CONEXIONES'!I811</f>
        <v>SALIENTE</v>
      </c>
      <c r="C811" s="36" t="str">
        <f>'DETALLE DE CONEXIONES'!BB811</f>
        <v>Saliente Local</v>
      </c>
      <c r="D811" s="36" t="str">
        <f>'DETALLE DE CONEXIONES'!E811</f>
        <v>999XXX3420</v>
      </c>
      <c r="E811" s="36">
        <f t="shared" si="36"/>
        <v>10</v>
      </c>
      <c r="F811" s="36">
        <f>IFERROR(LIMPIA('DETALLE DE CONEXIONES'!N811,1),0)</f>
        <v>2</v>
      </c>
      <c r="G811" s="36" t="str">
        <f>LEFT('DETALLE DE CONEXIONES'!BE811,3)</f>
        <v>NOF</v>
      </c>
      <c r="H811" s="36" t="str">
        <f>RIGHT('DETALLE DE CONEXIONES'!AK811,2)</f>
        <v/>
      </c>
      <c r="I811" s="36" t="str">
        <f>LEFT('DETALLE DE CONEXIONES'!AK811,3)</f>
        <v/>
      </c>
      <c r="J811" s="36" t="str">
        <f>LEFT('DETALLE DE CONEXIONES'!M811,3)</f>
        <v>1mi</v>
      </c>
      <c r="K811" s="36" t="str">
        <f>IF(LEN('DETALLE DE CONEXIONES'!M811)&lt;12,(RIGHT('DETALLE DE CONEXIONES'!M811,5)),(RIGHT('DETALLE DE CONEXIONES'!M811,6)))</f>
        <v>6seg.</v>
      </c>
      <c r="L811" s="36">
        <f>IF(C811="Saliente Local",(IFERROR((LIMPIA(J811,1)),0)),0)</f>
        <v>1</v>
      </c>
      <c r="M811" s="36">
        <f>IF(C811="Saliente Nacional",(IFERROR((LIMPIA(J811,1)),0)),0)</f>
        <v>0</v>
      </c>
      <c r="N811" s="36">
        <f>IF(C811="Saliente Internacional",(IFERROR((LIMPIA(J811,1)),0)),0)</f>
        <v>0</v>
      </c>
      <c r="O811" s="36">
        <f>IF(C811="Saliente Local",(IFERROR((LIMPIA(K811,1)),0)),0)</f>
        <v>6</v>
      </c>
      <c r="P811" s="36">
        <f>IF(C811="Saliente Nacional",(IFERROR((LIMPIA(K811,1)),0)),0)</f>
        <v>0</v>
      </c>
      <c r="Q811" s="36">
        <f>IF(C811="Saliente Internacional",(IFERROR((LIMPIA(K811,1)),0)),0)</f>
        <v>0</v>
      </c>
      <c r="R811" s="36">
        <f t="shared" si="37"/>
        <v>2</v>
      </c>
      <c r="S811" s="36">
        <f t="shared" si="38"/>
        <v>0</v>
      </c>
    </row>
    <row r="812" spans="1:19" x14ac:dyDescent="0.25">
      <c r="A812" s="101">
        <f>'DETALLE DE CONEXIONES'!P812</f>
        <v>0</v>
      </c>
      <c r="B812" s="36" t="str">
        <f>'DETALLE DE CONEXIONES'!I812</f>
        <v>SALIENTE</v>
      </c>
      <c r="C812" s="36" t="str">
        <f>'DETALLE DE CONEXIONES'!BB812</f>
        <v>Saliente Local</v>
      </c>
      <c r="D812" s="36" t="str">
        <f>'DETALLE DE CONEXIONES'!E812</f>
        <v>999XXX3420</v>
      </c>
      <c r="E812" s="36">
        <f t="shared" si="36"/>
        <v>10</v>
      </c>
      <c r="F812" s="36">
        <f>IFERROR(LIMPIA('DETALLE DE CONEXIONES'!N812,1),0)</f>
        <v>1</v>
      </c>
      <c r="G812" s="36" t="str">
        <f>LEFT('DETALLE DE CONEXIONES'!BE812,3)</f>
        <v>NOF</v>
      </c>
      <c r="H812" s="36" t="str">
        <f>RIGHT('DETALLE DE CONEXIONES'!AK812,2)</f>
        <v/>
      </c>
      <c r="I812" s="36" t="str">
        <f>LEFT('DETALLE DE CONEXIONES'!AK812,3)</f>
        <v/>
      </c>
      <c r="J812" s="36" t="str">
        <f>LEFT('DETALLE DE CONEXIONES'!M812,3)</f>
        <v>0mi</v>
      </c>
      <c r="K812" s="36" t="str">
        <f>IF(LEN('DETALLE DE CONEXIONES'!M812)&lt;12,(RIGHT('DETALLE DE CONEXIONES'!M812,5)),(RIGHT('DETALLE DE CONEXIONES'!M812,6)))</f>
        <v>54seg.</v>
      </c>
      <c r="L812" s="36">
        <f>IF(C812="Saliente Local",(IFERROR((LIMPIA(J812,1)),0)),0)</f>
        <v>0</v>
      </c>
      <c r="M812" s="36">
        <f>IF(C812="Saliente Nacional",(IFERROR((LIMPIA(J812,1)),0)),0)</f>
        <v>0</v>
      </c>
      <c r="N812" s="36">
        <f>IF(C812="Saliente Internacional",(IFERROR((LIMPIA(J812,1)),0)),0)</f>
        <v>0</v>
      </c>
      <c r="O812" s="36">
        <f>IF(C812="Saliente Local",(IFERROR((LIMPIA(K812,1)),0)),0)</f>
        <v>54</v>
      </c>
      <c r="P812" s="36">
        <f>IF(C812="Saliente Nacional",(IFERROR((LIMPIA(K812,1)),0)),0)</f>
        <v>0</v>
      </c>
      <c r="Q812" s="36">
        <f>IF(C812="Saliente Internacional",(IFERROR((LIMPIA(K812,1)),0)),0)</f>
        <v>0</v>
      </c>
      <c r="R812" s="36">
        <f t="shared" si="37"/>
        <v>1</v>
      </c>
      <c r="S812" s="36">
        <f t="shared" si="38"/>
        <v>0</v>
      </c>
    </row>
    <row r="813" spans="1:19" x14ac:dyDescent="0.25">
      <c r="A813" s="101">
        <f>'DETALLE DE CONEXIONES'!P813</f>
        <v>0</v>
      </c>
      <c r="B813" s="36" t="str">
        <f>'DETALLE DE CONEXIONES'!I813</f>
        <v>SALIENTE</v>
      </c>
      <c r="C813" s="36" t="str">
        <f>'DETALLE DE CONEXIONES'!BB813</f>
        <v>Saliente Local</v>
      </c>
      <c r="D813" s="36" t="str">
        <f>'DETALLE DE CONEXIONES'!E813</f>
        <v>999XXX3420</v>
      </c>
      <c r="E813" s="36">
        <f t="shared" si="36"/>
        <v>10</v>
      </c>
      <c r="F813" s="36">
        <f>IFERROR(LIMPIA('DETALLE DE CONEXIONES'!N813,1),0)</f>
        <v>1</v>
      </c>
      <c r="G813" s="36" t="str">
        <f>LEFT('DETALLE DE CONEXIONES'!BE813,3)</f>
        <v>NOF</v>
      </c>
      <c r="H813" s="36" t="str">
        <f>RIGHT('DETALLE DE CONEXIONES'!AK813,2)</f>
        <v/>
      </c>
      <c r="I813" s="36" t="str">
        <f>LEFT('DETALLE DE CONEXIONES'!AK813,3)</f>
        <v/>
      </c>
      <c r="J813" s="36" t="str">
        <f>LEFT('DETALLE DE CONEXIONES'!M813,3)</f>
        <v>0mi</v>
      </c>
      <c r="K813" s="36" t="str">
        <f>IF(LEN('DETALLE DE CONEXIONES'!M813)&lt;12,(RIGHT('DETALLE DE CONEXIONES'!M813,5)),(RIGHT('DETALLE DE CONEXIONES'!M813,6)))</f>
        <v>19seg.</v>
      </c>
      <c r="L813" s="36">
        <f>IF(C813="Saliente Local",(IFERROR((LIMPIA(J813,1)),0)),0)</f>
        <v>0</v>
      </c>
      <c r="M813" s="36">
        <f>IF(C813="Saliente Nacional",(IFERROR((LIMPIA(J813,1)),0)),0)</f>
        <v>0</v>
      </c>
      <c r="N813" s="36">
        <f>IF(C813="Saliente Internacional",(IFERROR((LIMPIA(J813,1)),0)),0)</f>
        <v>0</v>
      </c>
      <c r="O813" s="36">
        <f>IF(C813="Saliente Local",(IFERROR((LIMPIA(K813,1)),0)),0)</f>
        <v>19</v>
      </c>
      <c r="P813" s="36">
        <f>IF(C813="Saliente Nacional",(IFERROR((LIMPIA(K813,1)),0)),0)</f>
        <v>0</v>
      </c>
      <c r="Q813" s="36">
        <f>IF(C813="Saliente Internacional",(IFERROR((LIMPIA(K813,1)),0)),0)</f>
        <v>0</v>
      </c>
      <c r="R813" s="36">
        <f t="shared" si="37"/>
        <v>1</v>
      </c>
      <c r="S813" s="36">
        <f t="shared" si="38"/>
        <v>0</v>
      </c>
    </row>
    <row r="814" spans="1:19" x14ac:dyDescent="0.25">
      <c r="A814" s="101">
        <f>'DETALLE DE CONEXIONES'!P814</f>
        <v>0</v>
      </c>
      <c r="B814" s="36" t="str">
        <f>'DETALLE DE CONEXIONES'!I814</f>
        <v>TRANSFERENCIA</v>
      </c>
      <c r="C814" s="36" t="str">
        <f>'DETALLE DE CONEXIONES'!BB814</f>
        <v>Desvio Nacional</v>
      </c>
      <c r="D814" s="36" t="str">
        <f>'DETALLE DE CONEXIONES'!E814</f>
        <v>999XXX1600</v>
      </c>
      <c r="E814" s="36">
        <f t="shared" si="36"/>
        <v>10</v>
      </c>
      <c r="F814" s="36">
        <f>IFERROR(LIMPIA('DETALLE DE CONEXIONES'!N814,1),0)</f>
        <v>1</v>
      </c>
      <c r="G814" s="36" t="str">
        <f>LEFT('DETALLE DE CONEXIONES'!BE814,3)</f>
        <v>SIU</v>
      </c>
      <c r="H814" s="36" t="str">
        <f>RIGHT('DETALLE DE CONEXIONES'!AK814,2)</f>
        <v/>
      </c>
      <c r="I814" s="36" t="str">
        <f>LEFT('DETALLE DE CONEXIONES'!AK814,3)</f>
        <v/>
      </c>
      <c r="J814" s="36" t="str">
        <f>LEFT('DETALLE DE CONEXIONES'!M814,3)</f>
        <v>0mi</v>
      </c>
      <c r="K814" s="36" t="str">
        <f>IF(LEN('DETALLE DE CONEXIONES'!M814)&lt;12,(RIGHT('DETALLE DE CONEXIONES'!M814,5)),(RIGHT('DETALLE DE CONEXIONES'!M814,6)))</f>
        <v>5seg.</v>
      </c>
      <c r="L814" s="36">
        <f>IF(C814="Saliente Local",(IFERROR((LIMPIA(J814,1)),0)),0)</f>
        <v>0</v>
      </c>
      <c r="M814" s="36">
        <f>IF(C814="Saliente Nacional",(IFERROR((LIMPIA(J814,1)),0)),0)</f>
        <v>0</v>
      </c>
      <c r="N814" s="36">
        <f>IF(C814="Saliente Internacional",(IFERROR((LIMPIA(J814,1)),0)),0)</f>
        <v>0</v>
      </c>
      <c r="O814" s="36">
        <f>IF(C814="Saliente Local",(IFERROR((LIMPIA(K814,1)),0)),0)</f>
        <v>0</v>
      </c>
      <c r="P814" s="36">
        <f>IF(C814="Saliente Nacional",(IFERROR((LIMPIA(K814,1)),0)),0)</f>
        <v>0</v>
      </c>
      <c r="Q814" s="36">
        <f>IF(C814="Saliente Internacional",(IFERROR((LIMPIA(K814,1)),0)),0)</f>
        <v>0</v>
      </c>
      <c r="R814" s="36">
        <f t="shared" si="37"/>
        <v>0</v>
      </c>
      <c r="S814" s="36">
        <f t="shared" si="38"/>
        <v>0</v>
      </c>
    </row>
    <row r="815" spans="1:19" x14ac:dyDescent="0.25">
      <c r="A815" s="101">
        <f>'DETALLE DE CONEXIONES'!P815</f>
        <v>0</v>
      </c>
      <c r="B815" s="36" t="str">
        <f>'DETALLE DE CONEXIONES'!I815</f>
        <v>GPRS</v>
      </c>
      <c r="C815" s="36" t="str">
        <f>'DETALLE DE CONEXIONES'!BB815</f>
        <v>INTERNET</v>
      </c>
      <c r="D815" s="36" t="str">
        <f>'DETALLE DE CONEXIONES'!E815</f>
        <v>internet.itelcel.coXXXGLTE</v>
      </c>
      <c r="E815" s="36">
        <f t="shared" si="36"/>
        <v>26</v>
      </c>
      <c r="F815" s="36">
        <f>IFERROR(LIMPIA('DETALLE DE CONEXIONES'!N815,1),0)</f>
        <v>0</v>
      </c>
      <c r="G815" s="36" t="str">
        <f>LEFT('DETALLE DE CONEXIONES'!BE815,3)</f>
        <v/>
      </c>
      <c r="H815" s="36" t="str">
        <f>RIGHT('DETALLE DE CONEXIONES'!AK815,2)</f>
        <v>-1</v>
      </c>
      <c r="I815" s="36" t="str">
        <f>LEFT('DETALLE DE CONEXIONES'!AK815,3)</f>
        <v>INT</v>
      </c>
      <c r="J815" s="36" t="str">
        <f>LEFT('DETALLE DE CONEXIONES'!M815,3)</f>
        <v>0mi</v>
      </c>
      <c r="K815" s="36" t="str">
        <f>IF(LEN('DETALLE DE CONEXIONES'!M815)&lt;12,(RIGHT('DETALLE DE CONEXIONES'!M815,5)),(RIGHT('DETALLE DE CONEXIONES'!M815,6)))</f>
        <v xml:space="preserve">min. </v>
      </c>
      <c r="L815" s="36">
        <f>IF(C815="Saliente Local",(IFERROR((LIMPIA(J815,1)),0)),0)</f>
        <v>0</v>
      </c>
      <c r="M815" s="36">
        <f>IF(C815="Saliente Nacional",(IFERROR((LIMPIA(J815,1)),0)),0)</f>
        <v>0</v>
      </c>
      <c r="N815" s="36">
        <f>IF(C815="Saliente Internacional",(IFERROR((LIMPIA(J815,1)),0)),0)</f>
        <v>0</v>
      </c>
      <c r="O815" s="36">
        <f>IF(C815="Saliente Local",(IFERROR((LIMPIA(K815,1)),0)),0)</f>
        <v>0</v>
      </c>
      <c r="P815" s="36">
        <f>IF(C815="Saliente Nacional",(IFERROR((LIMPIA(K815,1)),0)),0)</f>
        <v>0</v>
      </c>
      <c r="Q815" s="36">
        <f>IF(C815="Saliente Internacional",(IFERROR((LIMPIA(K815,1)),0)),0)</f>
        <v>0</v>
      </c>
      <c r="R815" s="36">
        <f t="shared" si="37"/>
        <v>0</v>
      </c>
      <c r="S815" s="36">
        <f t="shared" si="38"/>
        <v>0</v>
      </c>
    </row>
    <row r="816" spans="1:19" x14ac:dyDescent="0.25">
      <c r="A816" s="101">
        <f>'DETALLE DE CONEXIONES'!P816</f>
        <v>0</v>
      </c>
      <c r="B816" s="36" t="str">
        <f>'DETALLE DE CONEXIONES'!I816</f>
        <v>SALIENTE</v>
      </c>
      <c r="C816" s="36" t="str">
        <f>'DETALLE DE CONEXIONES'!BB816</f>
        <v>Saliente Local</v>
      </c>
      <c r="D816" s="36" t="str">
        <f>'DETALLE DE CONEXIONES'!E816</f>
        <v>999XXX0328</v>
      </c>
      <c r="E816" s="36">
        <f t="shared" si="36"/>
        <v>10</v>
      </c>
      <c r="F816" s="36">
        <f>IFERROR(LIMPIA('DETALLE DE CONEXIONES'!N816,1),0)</f>
        <v>2</v>
      </c>
      <c r="G816" s="36" t="str">
        <f>LEFT('DETALLE DE CONEXIONES'!BE816,3)</f>
        <v>NOF</v>
      </c>
      <c r="H816" s="36" t="str">
        <f>RIGHT('DETALLE DE CONEXIONES'!AK816,2)</f>
        <v/>
      </c>
      <c r="I816" s="36" t="str">
        <f>LEFT('DETALLE DE CONEXIONES'!AK816,3)</f>
        <v/>
      </c>
      <c r="J816" s="36" t="str">
        <f>LEFT('DETALLE DE CONEXIONES'!M816,3)</f>
        <v>1mi</v>
      </c>
      <c r="K816" s="36" t="str">
        <f>IF(LEN('DETALLE DE CONEXIONES'!M816)&lt;12,(RIGHT('DETALLE DE CONEXIONES'!M816,5)),(RIGHT('DETALLE DE CONEXIONES'!M816,6)))</f>
        <v>2seg.</v>
      </c>
      <c r="L816" s="36">
        <f>IF(C816="Saliente Local",(IFERROR((LIMPIA(J816,1)),0)),0)</f>
        <v>1</v>
      </c>
      <c r="M816" s="36">
        <f>IF(C816="Saliente Nacional",(IFERROR((LIMPIA(J816,1)),0)),0)</f>
        <v>0</v>
      </c>
      <c r="N816" s="36">
        <f>IF(C816="Saliente Internacional",(IFERROR((LIMPIA(J816,1)),0)),0)</f>
        <v>0</v>
      </c>
      <c r="O816" s="36">
        <f>IF(C816="Saliente Local",(IFERROR((LIMPIA(K816,1)),0)),0)</f>
        <v>2</v>
      </c>
      <c r="P816" s="36">
        <f>IF(C816="Saliente Nacional",(IFERROR((LIMPIA(K816,1)),0)),0)</f>
        <v>0</v>
      </c>
      <c r="Q816" s="36">
        <f>IF(C816="Saliente Internacional",(IFERROR((LIMPIA(K816,1)),0)),0)</f>
        <v>0</v>
      </c>
      <c r="R816" s="36">
        <f t="shared" si="37"/>
        <v>2</v>
      </c>
      <c r="S816" s="36">
        <f t="shared" si="38"/>
        <v>0</v>
      </c>
    </row>
    <row r="817" spans="1:19" x14ac:dyDescent="0.25">
      <c r="A817" s="101">
        <f>'DETALLE DE CONEXIONES'!P817</f>
        <v>0</v>
      </c>
      <c r="B817" s="36" t="str">
        <f>'DETALLE DE CONEXIONES'!I817</f>
        <v>SALIENTE</v>
      </c>
      <c r="C817" s="36" t="str">
        <f>'DETALLE DE CONEXIONES'!BB817</f>
        <v>Saliente Local</v>
      </c>
      <c r="D817" s="36" t="str">
        <f>'DETALLE DE CONEXIONES'!E817</f>
        <v>999XXX4914</v>
      </c>
      <c r="E817" s="36">
        <f t="shared" si="36"/>
        <v>10</v>
      </c>
      <c r="F817" s="36">
        <f>IFERROR(LIMPIA('DETALLE DE CONEXIONES'!N817,1),0)</f>
        <v>1</v>
      </c>
      <c r="G817" s="36" t="str">
        <f>LEFT('DETALLE DE CONEXIONES'!BE817,3)</f>
        <v>NOF</v>
      </c>
      <c r="H817" s="36" t="str">
        <f>RIGHT('DETALLE DE CONEXIONES'!AK817,2)</f>
        <v/>
      </c>
      <c r="I817" s="36" t="str">
        <f>LEFT('DETALLE DE CONEXIONES'!AK817,3)</f>
        <v/>
      </c>
      <c r="J817" s="36" t="str">
        <f>LEFT('DETALLE DE CONEXIONES'!M817,3)</f>
        <v>0mi</v>
      </c>
      <c r="K817" s="36" t="str">
        <f>IF(LEN('DETALLE DE CONEXIONES'!M817)&lt;12,(RIGHT('DETALLE DE CONEXIONES'!M817,5)),(RIGHT('DETALLE DE CONEXIONES'!M817,6)))</f>
        <v>38seg.</v>
      </c>
      <c r="L817" s="36">
        <f>IF(C817="Saliente Local",(IFERROR((LIMPIA(J817,1)),0)),0)</f>
        <v>0</v>
      </c>
      <c r="M817" s="36">
        <f>IF(C817="Saliente Nacional",(IFERROR((LIMPIA(J817,1)),0)),0)</f>
        <v>0</v>
      </c>
      <c r="N817" s="36">
        <f>IF(C817="Saliente Internacional",(IFERROR((LIMPIA(J817,1)),0)),0)</f>
        <v>0</v>
      </c>
      <c r="O817" s="36">
        <f>IF(C817="Saliente Local",(IFERROR((LIMPIA(K817,1)),0)),0)</f>
        <v>38</v>
      </c>
      <c r="P817" s="36">
        <f>IF(C817="Saliente Nacional",(IFERROR((LIMPIA(K817,1)),0)),0)</f>
        <v>0</v>
      </c>
      <c r="Q817" s="36">
        <f>IF(C817="Saliente Internacional",(IFERROR((LIMPIA(K817,1)),0)),0)</f>
        <v>0</v>
      </c>
      <c r="R817" s="36">
        <f t="shared" si="37"/>
        <v>1</v>
      </c>
      <c r="S817" s="36">
        <f t="shared" si="38"/>
        <v>0</v>
      </c>
    </row>
    <row r="818" spans="1:19" x14ac:dyDescent="0.25">
      <c r="A818" s="101">
        <f>'DETALLE DE CONEXIONES'!P818</f>
        <v>0</v>
      </c>
      <c r="B818" s="36" t="str">
        <f>'DETALLE DE CONEXIONES'!I818</f>
        <v>GPRS</v>
      </c>
      <c r="C818" s="36" t="str">
        <f>'DETALLE DE CONEXIONES'!BB818</f>
        <v>MENSAJERO</v>
      </c>
      <c r="D818" s="36" t="str">
        <f>'DETALLE DE CONEXIONES'!E818</f>
        <v>internet.itelcel.coXXXGLTE</v>
      </c>
      <c r="E818" s="36">
        <f t="shared" si="36"/>
        <v>26</v>
      </c>
      <c r="F818" s="36">
        <f>IFERROR(LIMPIA('DETALLE DE CONEXIONES'!N818,1),0)</f>
        <v>0</v>
      </c>
      <c r="G818" s="36" t="str">
        <f>LEFT('DETALLE DE CONEXIONES'!BE818,3)</f>
        <v/>
      </c>
      <c r="H818" s="36" t="str">
        <f>RIGHT('DETALLE DE CONEXIONES'!AK818,2)</f>
        <v>-1</v>
      </c>
      <c r="I818" s="36" t="str">
        <f>LEFT('DETALLE DE CONEXIONES'!AK818,3)</f>
        <v>MEN</v>
      </c>
      <c r="J818" s="36" t="str">
        <f>LEFT('DETALLE DE CONEXIONES'!M818,3)</f>
        <v>0mi</v>
      </c>
      <c r="K818" s="36" t="str">
        <f>IF(LEN('DETALLE DE CONEXIONES'!M818)&lt;12,(RIGHT('DETALLE DE CONEXIONES'!M818,5)),(RIGHT('DETALLE DE CONEXIONES'!M818,6)))</f>
        <v xml:space="preserve">min. </v>
      </c>
      <c r="L818" s="36">
        <f>IF(C818="Saliente Local",(IFERROR((LIMPIA(J818,1)),0)),0)</f>
        <v>0</v>
      </c>
      <c r="M818" s="36">
        <f>IF(C818="Saliente Nacional",(IFERROR((LIMPIA(J818,1)),0)),0)</f>
        <v>0</v>
      </c>
      <c r="N818" s="36">
        <f>IF(C818="Saliente Internacional",(IFERROR((LIMPIA(J818,1)),0)),0)</f>
        <v>0</v>
      </c>
      <c r="O818" s="36">
        <f>IF(C818="Saliente Local",(IFERROR((LIMPIA(K818,1)),0)),0)</f>
        <v>0</v>
      </c>
      <c r="P818" s="36">
        <f>IF(C818="Saliente Nacional",(IFERROR((LIMPIA(K818,1)),0)),0)</f>
        <v>0</v>
      </c>
      <c r="Q818" s="36">
        <f>IF(C818="Saliente Internacional",(IFERROR((LIMPIA(K818,1)),0)),0)</f>
        <v>0</v>
      </c>
      <c r="R818" s="36">
        <f t="shared" si="37"/>
        <v>0</v>
      </c>
      <c r="S818" s="36">
        <f t="shared" si="38"/>
        <v>0</v>
      </c>
    </row>
    <row r="819" spans="1:19" x14ac:dyDescent="0.25">
      <c r="A819" s="101">
        <f>'DETALLE DE CONEXIONES'!P819</f>
        <v>0</v>
      </c>
      <c r="B819" s="36" t="str">
        <f>'DETALLE DE CONEXIONES'!I819</f>
        <v>GPRS</v>
      </c>
      <c r="C819" s="36" t="str">
        <f>'DETALLE DE CONEXIONES'!BB819</f>
        <v>RS</v>
      </c>
      <c r="D819" s="36" t="str">
        <f>'DETALLE DE CONEXIONES'!E819</f>
        <v>internet.itelcel.coXXXGLTE</v>
      </c>
      <c r="E819" s="36">
        <f t="shared" si="36"/>
        <v>26</v>
      </c>
      <c r="F819" s="36">
        <f>IFERROR(LIMPIA('DETALLE DE CONEXIONES'!N819,1),0)</f>
        <v>0</v>
      </c>
      <c r="G819" s="36" t="str">
        <f>LEFT('DETALLE DE CONEXIONES'!BE819,3)</f>
        <v/>
      </c>
      <c r="H819" s="36" t="str">
        <f>RIGHT('DETALLE DE CONEXIONES'!AK819,2)</f>
        <v>-1</v>
      </c>
      <c r="I819" s="36" t="str">
        <f>LEFT('DETALLE DE CONEXIONES'!AK819,3)</f>
        <v>RS;</v>
      </c>
      <c r="J819" s="36" t="str">
        <f>LEFT('DETALLE DE CONEXIONES'!M819,3)</f>
        <v>0mi</v>
      </c>
      <c r="K819" s="36" t="str">
        <f>IF(LEN('DETALLE DE CONEXIONES'!M819)&lt;12,(RIGHT('DETALLE DE CONEXIONES'!M819,5)),(RIGHT('DETALLE DE CONEXIONES'!M819,6)))</f>
        <v xml:space="preserve">min. </v>
      </c>
      <c r="L819" s="36">
        <f>IF(C819="Saliente Local",(IFERROR((LIMPIA(J819,1)),0)),0)</f>
        <v>0</v>
      </c>
      <c r="M819" s="36">
        <f>IF(C819="Saliente Nacional",(IFERROR((LIMPIA(J819,1)),0)),0)</f>
        <v>0</v>
      </c>
      <c r="N819" s="36">
        <f>IF(C819="Saliente Internacional",(IFERROR((LIMPIA(J819,1)),0)),0)</f>
        <v>0</v>
      </c>
      <c r="O819" s="36">
        <f>IF(C819="Saliente Local",(IFERROR((LIMPIA(K819,1)),0)),0)</f>
        <v>0</v>
      </c>
      <c r="P819" s="36">
        <f>IF(C819="Saliente Nacional",(IFERROR((LIMPIA(K819,1)),0)),0)</f>
        <v>0</v>
      </c>
      <c r="Q819" s="36">
        <f>IF(C819="Saliente Internacional",(IFERROR((LIMPIA(K819,1)),0)),0)</f>
        <v>0</v>
      </c>
      <c r="R819" s="36">
        <f t="shared" si="37"/>
        <v>0</v>
      </c>
      <c r="S819" s="36">
        <f t="shared" si="38"/>
        <v>0</v>
      </c>
    </row>
    <row r="820" spans="1:19" x14ac:dyDescent="0.25">
      <c r="A820" s="101">
        <f>'DETALLE DE CONEXIONES'!P820</f>
        <v>0</v>
      </c>
      <c r="B820" s="36" t="str">
        <f>'DETALLE DE CONEXIONES'!I820</f>
        <v>GPRS</v>
      </c>
      <c r="C820" s="36" t="str">
        <f>'DETALLE DE CONEXIONES'!BB820</f>
        <v>INTERNET</v>
      </c>
      <c r="D820" s="36" t="str">
        <f>'DETALLE DE CONEXIONES'!E820</f>
        <v>internet.itelcel.coXXXGLTE</v>
      </c>
      <c r="E820" s="36">
        <f t="shared" si="36"/>
        <v>26</v>
      </c>
      <c r="F820" s="36">
        <f>IFERROR(LIMPIA('DETALLE DE CONEXIONES'!N820,1),0)</f>
        <v>0</v>
      </c>
      <c r="G820" s="36" t="str">
        <f>LEFT('DETALLE DE CONEXIONES'!BE820,3)</f>
        <v/>
      </c>
      <c r="H820" s="36" t="str">
        <f>RIGHT('DETALLE DE CONEXIONES'!AK820,2)</f>
        <v>-1</v>
      </c>
      <c r="I820" s="36" t="str">
        <f>LEFT('DETALLE DE CONEXIONES'!AK820,3)</f>
        <v>INT</v>
      </c>
      <c r="J820" s="36" t="str">
        <f>LEFT('DETALLE DE CONEXIONES'!M820,3)</f>
        <v>0mi</v>
      </c>
      <c r="K820" s="36" t="str">
        <f>IF(LEN('DETALLE DE CONEXIONES'!M820)&lt;12,(RIGHT('DETALLE DE CONEXIONES'!M820,5)),(RIGHT('DETALLE DE CONEXIONES'!M820,6)))</f>
        <v xml:space="preserve">min. </v>
      </c>
      <c r="L820" s="36">
        <f>IF(C820="Saliente Local",(IFERROR((LIMPIA(J820,1)),0)),0)</f>
        <v>0</v>
      </c>
      <c r="M820" s="36">
        <f>IF(C820="Saliente Nacional",(IFERROR((LIMPIA(J820,1)),0)),0)</f>
        <v>0</v>
      </c>
      <c r="N820" s="36">
        <f>IF(C820="Saliente Internacional",(IFERROR((LIMPIA(J820,1)),0)),0)</f>
        <v>0</v>
      </c>
      <c r="O820" s="36">
        <f>IF(C820="Saliente Local",(IFERROR((LIMPIA(K820,1)),0)),0)</f>
        <v>0</v>
      </c>
      <c r="P820" s="36">
        <f>IF(C820="Saliente Nacional",(IFERROR((LIMPIA(K820,1)),0)),0)</f>
        <v>0</v>
      </c>
      <c r="Q820" s="36">
        <f>IF(C820="Saliente Internacional",(IFERROR((LIMPIA(K820,1)),0)),0)</f>
        <v>0</v>
      </c>
      <c r="R820" s="36">
        <f t="shared" si="37"/>
        <v>0</v>
      </c>
      <c r="S820" s="36">
        <f t="shared" si="38"/>
        <v>0</v>
      </c>
    </row>
    <row r="821" spans="1:19" x14ac:dyDescent="0.25">
      <c r="A821" s="101">
        <f>'DETALLE DE CONEXIONES'!P821</f>
        <v>0</v>
      </c>
      <c r="B821" s="36" t="str">
        <f>'DETALLE DE CONEXIONES'!I821</f>
        <v>MENS.SALIENTE</v>
      </c>
      <c r="C821" s="36" t="str">
        <f>'DETALLE DE CONEXIONES'!BB821</f>
        <v>SMS Enviado</v>
      </c>
      <c r="D821" s="36">
        <f>'DETALLE DE CONEXIONES'!E821</f>
        <v>660910</v>
      </c>
      <c r="E821" s="36">
        <f t="shared" si="36"/>
        <v>6</v>
      </c>
      <c r="F821" s="36">
        <f>IFERROR(LIMPIA('DETALLE DE CONEXIONES'!N821,1),0)</f>
        <v>0</v>
      </c>
      <c r="G821" s="36" t="str">
        <f>LEFT('DETALLE DE CONEXIONES'!BE821,3)</f>
        <v>0</v>
      </c>
      <c r="H821" s="36" t="str">
        <f>RIGHT('DETALLE DE CONEXIONES'!AK821,2)</f>
        <v/>
      </c>
      <c r="I821" s="36" t="str">
        <f>LEFT('DETALLE DE CONEXIONES'!AK821,3)</f>
        <v/>
      </c>
      <c r="J821" s="36" t="str">
        <f>LEFT('DETALLE DE CONEXIONES'!M821,3)</f>
        <v>0mi</v>
      </c>
      <c r="K821" s="36" t="str">
        <f>IF(LEN('DETALLE DE CONEXIONES'!M821)&lt;12,(RIGHT('DETALLE DE CONEXIONES'!M821,5)),(RIGHT('DETALLE DE CONEXIONES'!M821,6)))</f>
        <v xml:space="preserve">min. </v>
      </c>
      <c r="L821" s="36">
        <f>IF(C821="Saliente Local",(IFERROR((LIMPIA(J821,1)),0)),0)</f>
        <v>0</v>
      </c>
      <c r="M821" s="36">
        <f>IF(C821="Saliente Nacional",(IFERROR((LIMPIA(J821,1)),0)),0)</f>
        <v>0</v>
      </c>
      <c r="N821" s="36">
        <f>IF(C821="Saliente Internacional",(IFERROR((LIMPIA(J821,1)),0)),0)</f>
        <v>0</v>
      </c>
      <c r="O821" s="36">
        <f>IF(C821="Saliente Local",(IFERROR((LIMPIA(K821,1)),0)),0)</f>
        <v>0</v>
      </c>
      <c r="P821" s="36">
        <f>IF(C821="Saliente Nacional",(IFERROR((LIMPIA(K821,1)),0)),0)</f>
        <v>0</v>
      </c>
      <c r="Q821" s="36">
        <f>IF(C821="Saliente Internacional",(IFERROR((LIMPIA(K821,1)),0)),0)</f>
        <v>0</v>
      </c>
      <c r="R821" s="36">
        <f t="shared" si="37"/>
        <v>0</v>
      </c>
      <c r="S821" s="36">
        <f t="shared" si="38"/>
        <v>0</v>
      </c>
    </row>
    <row r="822" spans="1:19" x14ac:dyDescent="0.25">
      <c r="A822" s="101">
        <f>'DETALLE DE CONEXIONES'!P822</f>
        <v>0</v>
      </c>
      <c r="B822" s="36" t="str">
        <f>'DETALLE DE CONEXIONES'!I822</f>
        <v>GPRS</v>
      </c>
      <c r="C822" s="36" t="str">
        <f>'DETALLE DE CONEXIONES'!BB822</f>
        <v>MENSAJERO</v>
      </c>
      <c r="D822" s="36" t="str">
        <f>'DETALLE DE CONEXIONES'!E822</f>
        <v>internet.itelcel.coXXXGLTE</v>
      </c>
      <c r="E822" s="36">
        <f t="shared" si="36"/>
        <v>26</v>
      </c>
      <c r="F822" s="36">
        <f>IFERROR(LIMPIA('DETALLE DE CONEXIONES'!N822,1),0)</f>
        <v>0</v>
      </c>
      <c r="G822" s="36" t="str">
        <f>LEFT('DETALLE DE CONEXIONES'!BE822,3)</f>
        <v/>
      </c>
      <c r="H822" s="36" t="str">
        <f>RIGHT('DETALLE DE CONEXIONES'!AK822,2)</f>
        <v>-0</v>
      </c>
      <c r="I822" s="36" t="str">
        <f>LEFT('DETALLE DE CONEXIONES'!AK822,3)</f>
        <v>MEN</v>
      </c>
      <c r="J822" s="36" t="str">
        <f>LEFT('DETALLE DE CONEXIONES'!M822,3)</f>
        <v>0mi</v>
      </c>
      <c r="K822" s="36" t="str">
        <f>IF(LEN('DETALLE DE CONEXIONES'!M822)&lt;12,(RIGHT('DETALLE DE CONEXIONES'!M822,5)),(RIGHT('DETALLE DE CONEXIONES'!M822,6)))</f>
        <v xml:space="preserve">min. </v>
      </c>
      <c r="L822" s="36">
        <f>IF(C822="Saliente Local",(IFERROR((LIMPIA(J822,1)),0)),0)</f>
        <v>0</v>
      </c>
      <c r="M822" s="36">
        <f>IF(C822="Saliente Nacional",(IFERROR((LIMPIA(J822,1)),0)),0)</f>
        <v>0</v>
      </c>
      <c r="N822" s="36">
        <f>IF(C822="Saliente Internacional",(IFERROR((LIMPIA(J822,1)),0)),0)</f>
        <v>0</v>
      </c>
      <c r="O822" s="36">
        <f>IF(C822="Saliente Local",(IFERROR((LIMPIA(K822,1)),0)),0)</f>
        <v>0</v>
      </c>
      <c r="P822" s="36">
        <f>IF(C822="Saliente Nacional",(IFERROR((LIMPIA(K822,1)),0)),0)</f>
        <v>0</v>
      </c>
      <c r="Q822" s="36">
        <f>IF(C822="Saliente Internacional",(IFERROR((LIMPIA(K822,1)),0)),0)</f>
        <v>0</v>
      </c>
      <c r="R822" s="36">
        <f t="shared" si="37"/>
        <v>0</v>
      </c>
      <c r="S822" s="36">
        <f t="shared" si="38"/>
        <v>0</v>
      </c>
    </row>
    <row r="823" spans="1:19" x14ac:dyDescent="0.25">
      <c r="A823" s="101">
        <f>'DETALLE DE CONEXIONES'!P823</f>
        <v>0</v>
      </c>
      <c r="B823" s="36" t="str">
        <f>'DETALLE DE CONEXIONES'!I823</f>
        <v>GPRS</v>
      </c>
      <c r="C823" s="36" t="str">
        <f>'DETALLE DE CONEXIONES'!BB823</f>
        <v>RS</v>
      </c>
      <c r="D823" s="36" t="str">
        <f>'DETALLE DE CONEXIONES'!E823</f>
        <v>internet.itelcel.coXXXGLTE</v>
      </c>
      <c r="E823" s="36">
        <f t="shared" si="36"/>
        <v>26</v>
      </c>
      <c r="F823" s="36">
        <f>IFERROR(LIMPIA('DETALLE DE CONEXIONES'!N823,1),0)</f>
        <v>0</v>
      </c>
      <c r="G823" s="36" t="str">
        <f>LEFT('DETALLE DE CONEXIONES'!BE823,3)</f>
        <v/>
      </c>
      <c r="H823" s="36" t="str">
        <f>RIGHT('DETALLE DE CONEXIONES'!AK823,2)</f>
        <v>-0</v>
      </c>
      <c r="I823" s="36" t="str">
        <f>LEFT('DETALLE DE CONEXIONES'!AK823,3)</f>
        <v>RS;</v>
      </c>
      <c r="J823" s="36" t="str">
        <f>LEFT('DETALLE DE CONEXIONES'!M823,3)</f>
        <v>0mi</v>
      </c>
      <c r="K823" s="36" t="str">
        <f>IF(LEN('DETALLE DE CONEXIONES'!M823)&lt;12,(RIGHT('DETALLE DE CONEXIONES'!M823,5)),(RIGHT('DETALLE DE CONEXIONES'!M823,6)))</f>
        <v xml:space="preserve">min. </v>
      </c>
      <c r="L823" s="36">
        <f>IF(C823="Saliente Local",(IFERROR((LIMPIA(J823,1)),0)),0)</f>
        <v>0</v>
      </c>
      <c r="M823" s="36">
        <f>IF(C823="Saliente Nacional",(IFERROR((LIMPIA(J823,1)),0)),0)</f>
        <v>0</v>
      </c>
      <c r="N823" s="36">
        <f>IF(C823="Saliente Internacional",(IFERROR((LIMPIA(J823,1)),0)),0)</f>
        <v>0</v>
      </c>
      <c r="O823" s="36">
        <f>IF(C823="Saliente Local",(IFERROR((LIMPIA(K823,1)),0)),0)</f>
        <v>0</v>
      </c>
      <c r="P823" s="36">
        <f>IF(C823="Saliente Nacional",(IFERROR((LIMPIA(K823,1)),0)),0)</f>
        <v>0</v>
      </c>
      <c r="Q823" s="36">
        <f>IF(C823="Saliente Internacional",(IFERROR((LIMPIA(K823,1)),0)),0)</f>
        <v>0</v>
      </c>
      <c r="R823" s="36">
        <f t="shared" si="37"/>
        <v>0</v>
      </c>
      <c r="S823" s="36">
        <f t="shared" si="38"/>
        <v>0</v>
      </c>
    </row>
    <row r="824" spans="1:19" x14ac:dyDescent="0.25">
      <c r="A824" s="101">
        <f>'DETALLE DE CONEXIONES'!P824</f>
        <v>0</v>
      </c>
      <c r="B824" s="36" t="str">
        <f>'DETALLE DE CONEXIONES'!I824</f>
        <v>SALIENTE</v>
      </c>
      <c r="C824" s="36" t="str">
        <f>'DETALLE DE CONEXIONES'!BB824</f>
        <v>Saliente Local</v>
      </c>
      <c r="D824" s="36" t="str">
        <f>'DETALLE DE CONEXIONES'!E824</f>
        <v>999XXX3420</v>
      </c>
      <c r="E824" s="36">
        <f t="shared" si="36"/>
        <v>10</v>
      </c>
      <c r="F824" s="36">
        <f>IFERROR(LIMPIA('DETALLE DE CONEXIONES'!N824,1),0)</f>
        <v>3</v>
      </c>
      <c r="G824" s="36" t="str">
        <f>LEFT('DETALLE DE CONEXIONES'!BE824,3)</f>
        <v>NOF</v>
      </c>
      <c r="H824" s="36" t="str">
        <f>RIGHT('DETALLE DE CONEXIONES'!AK824,2)</f>
        <v/>
      </c>
      <c r="I824" s="36" t="str">
        <f>LEFT('DETALLE DE CONEXIONES'!AK824,3)</f>
        <v/>
      </c>
      <c r="J824" s="36" t="str">
        <f>LEFT('DETALLE DE CONEXIONES'!M824,3)</f>
        <v>2mi</v>
      </c>
      <c r="K824" s="36" t="str">
        <f>IF(LEN('DETALLE DE CONEXIONES'!M824)&lt;12,(RIGHT('DETALLE DE CONEXIONES'!M824,5)),(RIGHT('DETALLE DE CONEXIONES'!M824,6)))</f>
        <v>52seg.</v>
      </c>
      <c r="L824" s="36">
        <f>IF(C824="Saliente Local",(IFERROR((LIMPIA(J824,1)),0)),0)</f>
        <v>2</v>
      </c>
      <c r="M824" s="36">
        <f>IF(C824="Saliente Nacional",(IFERROR((LIMPIA(J824,1)),0)),0)</f>
        <v>0</v>
      </c>
      <c r="N824" s="36">
        <f>IF(C824="Saliente Internacional",(IFERROR((LIMPIA(J824,1)),0)),0)</f>
        <v>0</v>
      </c>
      <c r="O824" s="36">
        <f>IF(C824="Saliente Local",(IFERROR((LIMPIA(K824,1)),0)),0)</f>
        <v>52</v>
      </c>
      <c r="P824" s="36">
        <f>IF(C824="Saliente Nacional",(IFERROR((LIMPIA(K824,1)),0)),0)</f>
        <v>0</v>
      </c>
      <c r="Q824" s="36">
        <f>IF(C824="Saliente Internacional",(IFERROR((LIMPIA(K824,1)),0)),0)</f>
        <v>0</v>
      </c>
      <c r="R824" s="36">
        <f t="shared" si="37"/>
        <v>3</v>
      </c>
      <c r="S824" s="36">
        <f t="shared" si="38"/>
        <v>0</v>
      </c>
    </row>
    <row r="825" spans="1:19" x14ac:dyDescent="0.25">
      <c r="A825" s="101">
        <f>'DETALLE DE CONEXIONES'!P825</f>
        <v>0</v>
      </c>
      <c r="B825" s="36" t="str">
        <f>'DETALLE DE CONEXIONES'!I825</f>
        <v>SALIENTE</v>
      </c>
      <c r="C825" s="36" t="str">
        <f>'DETALLE DE CONEXIONES'!BB825</f>
        <v>Saliente Local</v>
      </c>
      <c r="D825" s="36" t="str">
        <f>'DETALLE DE CONEXIONES'!E825</f>
        <v>999XXX3420</v>
      </c>
      <c r="E825" s="36">
        <f t="shared" si="36"/>
        <v>10</v>
      </c>
      <c r="F825" s="36">
        <f>IFERROR(LIMPIA('DETALLE DE CONEXIONES'!N825,1),0)</f>
        <v>3</v>
      </c>
      <c r="G825" s="36" t="str">
        <f>LEFT('DETALLE DE CONEXIONES'!BE825,3)</f>
        <v>NOF</v>
      </c>
      <c r="H825" s="36" t="str">
        <f>RIGHT('DETALLE DE CONEXIONES'!AK825,2)</f>
        <v/>
      </c>
      <c r="I825" s="36" t="str">
        <f>LEFT('DETALLE DE CONEXIONES'!AK825,3)</f>
        <v/>
      </c>
      <c r="J825" s="36" t="str">
        <f>LEFT('DETALLE DE CONEXIONES'!M825,3)</f>
        <v>2mi</v>
      </c>
      <c r="K825" s="36" t="str">
        <f>IF(LEN('DETALLE DE CONEXIONES'!M825)&lt;12,(RIGHT('DETALLE DE CONEXIONES'!M825,5)),(RIGHT('DETALLE DE CONEXIONES'!M825,6)))</f>
        <v>7seg.</v>
      </c>
      <c r="L825" s="36">
        <f>IF(C825="Saliente Local",(IFERROR((LIMPIA(J825,1)),0)),0)</f>
        <v>2</v>
      </c>
      <c r="M825" s="36">
        <f>IF(C825="Saliente Nacional",(IFERROR((LIMPIA(J825,1)),0)),0)</f>
        <v>0</v>
      </c>
      <c r="N825" s="36">
        <f>IF(C825="Saliente Internacional",(IFERROR((LIMPIA(J825,1)),0)),0)</f>
        <v>0</v>
      </c>
      <c r="O825" s="36">
        <f>IF(C825="Saliente Local",(IFERROR((LIMPIA(K825,1)),0)),0)</f>
        <v>7</v>
      </c>
      <c r="P825" s="36">
        <f>IF(C825="Saliente Nacional",(IFERROR((LIMPIA(K825,1)),0)),0)</f>
        <v>0</v>
      </c>
      <c r="Q825" s="36">
        <f>IF(C825="Saliente Internacional",(IFERROR((LIMPIA(K825,1)),0)),0)</f>
        <v>0</v>
      </c>
      <c r="R825" s="36">
        <f t="shared" si="37"/>
        <v>3</v>
      </c>
      <c r="S825" s="36">
        <f t="shared" si="38"/>
        <v>0</v>
      </c>
    </row>
    <row r="826" spans="1:19" x14ac:dyDescent="0.25">
      <c r="A826" s="101">
        <f>'DETALLE DE CONEXIONES'!P826</f>
        <v>0</v>
      </c>
      <c r="B826" s="36" t="str">
        <f>'DETALLE DE CONEXIONES'!I826</f>
        <v>GPRS</v>
      </c>
      <c r="C826" s="36" t="str">
        <f>'DETALLE DE CONEXIONES'!BB826</f>
        <v>MENSAJERO</v>
      </c>
      <c r="D826" s="36" t="str">
        <f>'DETALLE DE CONEXIONES'!E826</f>
        <v>internet.itelcel.coXXXGLTE</v>
      </c>
      <c r="E826" s="36">
        <f t="shared" si="36"/>
        <v>26</v>
      </c>
      <c r="F826" s="36">
        <f>IFERROR(LIMPIA('DETALLE DE CONEXIONES'!N826,1),0)</f>
        <v>0</v>
      </c>
      <c r="G826" s="36" t="str">
        <f>LEFT('DETALLE DE CONEXIONES'!BE826,3)</f>
        <v/>
      </c>
      <c r="H826" s="36" t="str">
        <f>RIGHT('DETALLE DE CONEXIONES'!AK826,2)</f>
        <v>-0</v>
      </c>
      <c r="I826" s="36" t="str">
        <f>LEFT('DETALLE DE CONEXIONES'!AK826,3)</f>
        <v>MEN</v>
      </c>
      <c r="J826" s="36" t="str">
        <f>LEFT('DETALLE DE CONEXIONES'!M826,3)</f>
        <v>0mi</v>
      </c>
      <c r="K826" s="36" t="str">
        <f>IF(LEN('DETALLE DE CONEXIONES'!M826)&lt;12,(RIGHT('DETALLE DE CONEXIONES'!M826,5)),(RIGHT('DETALLE DE CONEXIONES'!M826,6)))</f>
        <v xml:space="preserve">min. </v>
      </c>
      <c r="L826" s="36">
        <f>IF(C826="Saliente Local",(IFERROR((LIMPIA(J826,1)),0)),0)</f>
        <v>0</v>
      </c>
      <c r="M826" s="36">
        <f>IF(C826="Saliente Nacional",(IFERROR((LIMPIA(J826,1)),0)),0)</f>
        <v>0</v>
      </c>
      <c r="N826" s="36">
        <f>IF(C826="Saliente Internacional",(IFERROR((LIMPIA(J826,1)),0)),0)</f>
        <v>0</v>
      </c>
      <c r="O826" s="36">
        <f>IF(C826="Saliente Local",(IFERROR((LIMPIA(K826,1)),0)),0)</f>
        <v>0</v>
      </c>
      <c r="P826" s="36">
        <f>IF(C826="Saliente Nacional",(IFERROR((LIMPIA(K826,1)),0)),0)</f>
        <v>0</v>
      </c>
      <c r="Q826" s="36">
        <f>IF(C826="Saliente Internacional",(IFERROR((LIMPIA(K826,1)),0)),0)</f>
        <v>0</v>
      </c>
      <c r="R826" s="36">
        <f t="shared" si="37"/>
        <v>0</v>
      </c>
      <c r="S826" s="36">
        <f t="shared" si="38"/>
        <v>0</v>
      </c>
    </row>
    <row r="827" spans="1:19" x14ac:dyDescent="0.25">
      <c r="A827" s="101">
        <f>'DETALLE DE CONEXIONES'!P827</f>
        <v>0</v>
      </c>
      <c r="B827" s="36" t="str">
        <f>'DETALLE DE CONEXIONES'!I827</f>
        <v>GPRS</v>
      </c>
      <c r="C827" s="36" t="str">
        <f>'DETALLE DE CONEXIONES'!BB827</f>
        <v>RS</v>
      </c>
      <c r="D827" s="36" t="str">
        <f>'DETALLE DE CONEXIONES'!E827</f>
        <v>internet.itelcel.coXXXGLTE</v>
      </c>
      <c r="E827" s="36">
        <f t="shared" si="36"/>
        <v>26</v>
      </c>
      <c r="F827" s="36">
        <f>IFERROR(LIMPIA('DETALLE DE CONEXIONES'!N827,1),0)</f>
        <v>0</v>
      </c>
      <c r="G827" s="36" t="str">
        <f>LEFT('DETALLE DE CONEXIONES'!BE827,3)</f>
        <v/>
      </c>
      <c r="H827" s="36" t="str">
        <f>RIGHT('DETALLE DE CONEXIONES'!AK827,2)</f>
        <v>-0</v>
      </c>
      <c r="I827" s="36" t="str">
        <f>LEFT('DETALLE DE CONEXIONES'!AK827,3)</f>
        <v>RS;</v>
      </c>
      <c r="J827" s="36" t="str">
        <f>LEFT('DETALLE DE CONEXIONES'!M827,3)</f>
        <v>0mi</v>
      </c>
      <c r="K827" s="36" t="str">
        <f>IF(LEN('DETALLE DE CONEXIONES'!M827)&lt;12,(RIGHT('DETALLE DE CONEXIONES'!M827,5)),(RIGHT('DETALLE DE CONEXIONES'!M827,6)))</f>
        <v xml:space="preserve">min. </v>
      </c>
      <c r="L827" s="36">
        <f>IF(C827="Saliente Local",(IFERROR((LIMPIA(J827,1)),0)),0)</f>
        <v>0</v>
      </c>
      <c r="M827" s="36">
        <f>IF(C827="Saliente Nacional",(IFERROR((LIMPIA(J827,1)),0)),0)</f>
        <v>0</v>
      </c>
      <c r="N827" s="36">
        <f>IF(C827="Saliente Internacional",(IFERROR((LIMPIA(J827,1)),0)),0)</f>
        <v>0</v>
      </c>
      <c r="O827" s="36">
        <f>IF(C827="Saliente Local",(IFERROR((LIMPIA(K827,1)),0)),0)</f>
        <v>0</v>
      </c>
      <c r="P827" s="36">
        <f>IF(C827="Saliente Nacional",(IFERROR((LIMPIA(K827,1)),0)),0)</f>
        <v>0</v>
      </c>
      <c r="Q827" s="36">
        <f>IF(C827="Saliente Internacional",(IFERROR((LIMPIA(K827,1)),0)),0)</f>
        <v>0</v>
      </c>
      <c r="R827" s="36">
        <f t="shared" si="37"/>
        <v>0</v>
      </c>
      <c r="S827" s="36">
        <f t="shared" si="38"/>
        <v>0</v>
      </c>
    </row>
    <row r="828" spans="1:19" x14ac:dyDescent="0.25">
      <c r="A828" s="101">
        <f>'DETALLE DE CONEXIONES'!P828</f>
        <v>0</v>
      </c>
      <c r="B828" s="36" t="str">
        <f>'DETALLE DE CONEXIONES'!I828</f>
        <v>GPRS</v>
      </c>
      <c r="C828" s="36" t="str">
        <f>'DETALLE DE CONEXIONES'!BB828</f>
        <v>INTERNET</v>
      </c>
      <c r="D828" s="36" t="str">
        <f>'DETALLE DE CONEXIONES'!E828</f>
        <v>internet.itelcel.coXXXGLTE</v>
      </c>
      <c r="E828" s="36">
        <f t="shared" si="36"/>
        <v>26</v>
      </c>
      <c r="F828" s="36">
        <f>IFERROR(LIMPIA('DETALLE DE CONEXIONES'!N828,1),0)</f>
        <v>0</v>
      </c>
      <c r="G828" s="36" t="str">
        <f>LEFT('DETALLE DE CONEXIONES'!BE828,3)</f>
        <v/>
      </c>
      <c r="H828" s="36" t="str">
        <f>RIGHT('DETALLE DE CONEXIONES'!AK828,2)</f>
        <v>-1</v>
      </c>
      <c r="I828" s="36" t="str">
        <f>LEFT('DETALLE DE CONEXIONES'!AK828,3)</f>
        <v>INT</v>
      </c>
      <c r="J828" s="36" t="str">
        <f>LEFT('DETALLE DE CONEXIONES'!M828,3)</f>
        <v>0mi</v>
      </c>
      <c r="K828" s="36" t="str">
        <f>IF(LEN('DETALLE DE CONEXIONES'!M828)&lt;12,(RIGHT('DETALLE DE CONEXIONES'!M828,5)),(RIGHT('DETALLE DE CONEXIONES'!M828,6)))</f>
        <v xml:space="preserve">min. </v>
      </c>
      <c r="L828" s="36">
        <f>IF(C828="Saliente Local",(IFERROR((LIMPIA(J828,1)),0)),0)</f>
        <v>0</v>
      </c>
      <c r="M828" s="36">
        <f>IF(C828="Saliente Nacional",(IFERROR((LIMPIA(J828,1)),0)),0)</f>
        <v>0</v>
      </c>
      <c r="N828" s="36">
        <f>IF(C828="Saliente Internacional",(IFERROR((LIMPIA(J828,1)),0)),0)</f>
        <v>0</v>
      </c>
      <c r="O828" s="36">
        <f>IF(C828="Saliente Local",(IFERROR((LIMPIA(K828,1)),0)),0)</f>
        <v>0</v>
      </c>
      <c r="P828" s="36">
        <f>IF(C828="Saliente Nacional",(IFERROR((LIMPIA(K828,1)),0)),0)</f>
        <v>0</v>
      </c>
      <c r="Q828" s="36">
        <f>IF(C828="Saliente Internacional",(IFERROR((LIMPIA(K828,1)),0)),0)</f>
        <v>0</v>
      </c>
      <c r="R828" s="36">
        <f t="shared" si="37"/>
        <v>0</v>
      </c>
      <c r="S828" s="36">
        <f t="shared" si="38"/>
        <v>0</v>
      </c>
    </row>
    <row r="829" spans="1:19" x14ac:dyDescent="0.25">
      <c r="A829" s="101">
        <f>'DETALLE DE CONEXIONES'!P829</f>
        <v>0</v>
      </c>
      <c r="B829" s="36" t="str">
        <f>'DETALLE DE CONEXIONES'!I829</f>
        <v>SALIENTE</v>
      </c>
      <c r="C829" s="36" t="str">
        <f>'DETALLE DE CONEXIONES'!BB829</f>
        <v>Saliente Local</v>
      </c>
      <c r="D829" s="36" t="str">
        <f>'DETALLE DE CONEXIONES'!E829</f>
        <v>999XXX7896</v>
      </c>
      <c r="E829" s="36">
        <f t="shared" si="36"/>
        <v>10</v>
      </c>
      <c r="F829" s="36">
        <f>IFERROR(LIMPIA('DETALLE DE CONEXIONES'!N829,1),0)</f>
        <v>1</v>
      </c>
      <c r="G829" s="36" t="str">
        <f>LEFT('DETALLE DE CONEXIONES'!BE829,3)</f>
        <v>NOF</v>
      </c>
      <c r="H829" s="36" t="str">
        <f>RIGHT('DETALLE DE CONEXIONES'!AK829,2)</f>
        <v/>
      </c>
      <c r="I829" s="36" t="str">
        <f>LEFT('DETALLE DE CONEXIONES'!AK829,3)</f>
        <v/>
      </c>
      <c r="J829" s="36" t="str">
        <f>LEFT('DETALLE DE CONEXIONES'!M829,3)</f>
        <v>0mi</v>
      </c>
      <c r="K829" s="36" t="str">
        <f>IF(LEN('DETALLE DE CONEXIONES'!M829)&lt;12,(RIGHT('DETALLE DE CONEXIONES'!M829,5)),(RIGHT('DETALLE DE CONEXIONES'!M829,6)))</f>
        <v>14seg.</v>
      </c>
      <c r="L829" s="36">
        <f>IF(C829="Saliente Local",(IFERROR((LIMPIA(J829,1)),0)),0)</f>
        <v>0</v>
      </c>
      <c r="M829" s="36">
        <f>IF(C829="Saliente Nacional",(IFERROR((LIMPIA(J829,1)),0)),0)</f>
        <v>0</v>
      </c>
      <c r="N829" s="36">
        <f>IF(C829="Saliente Internacional",(IFERROR((LIMPIA(J829,1)),0)),0)</f>
        <v>0</v>
      </c>
      <c r="O829" s="36">
        <f>IF(C829="Saliente Local",(IFERROR((LIMPIA(K829,1)),0)),0)</f>
        <v>14</v>
      </c>
      <c r="P829" s="36">
        <f>IF(C829="Saliente Nacional",(IFERROR((LIMPIA(K829,1)),0)),0)</f>
        <v>0</v>
      </c>
      <c r="Q829" s="36">
        <f>IF(C829="Saliente Internacional",(IFERROR((LIMPIA(K829,1)),0)),0)</f>
        <v>0</v>
      </c>
      <c r="R829" s="36">
        <f t="shared" si="37"/>
        <v>1</v>
      </c>
      <c r="S829" s="36">
        <f t="shared" si="38"/>
        <v>0</v>
      </c>
    </row>
    <row r="830" spans="1:19" x14ac:dyDescent="0.25">
      <c r="A830" s="101">
        <f>'DETALLE DE CONEXIONES'!P830</f>
        <v>0</v>
      </c>
      <c r="B830" s="36" t="str">
        <f>'DETALLE DE CONEXIONES'!I830</f>
        <v>SALIENTE</v>
      </c>
      <c r="C830" s="36" t="str">
        <f>'DETALLE DE CONEXIONES'!BB830</f>
        <v>Saliente Local</v>
      </c>
      <c r="D830" s="36" t="str">
        <f>'DETALLE DE CONEXIONES'!E830</f>
        <v>999XXX7896</v>
      </c>
      <c r="E830" s="36">
        <f t="shared" si="36"/>
        <v>10</v>
      </c>
      <c r="F830" s="36">
        <f>IFERROR(LIMPIA('DETALLE DE CONEXIONES'!N830,1),0)</f>
        <v>1</v>
      </c>
      <c r="G830" s="36" t="str">
        <f>LEFT('DETALLE DE CONEXIONES'!BE830,3)</f>
        <v>NOF</v>
      </c>
      <c r="H830" s="36" t="str">
        <f>RIGHT('DETALLE DE CONEXIONES'!AK830,2)</f>
        <v/>
      </c>
      <c r="I830" s="36" t="str">
        <f>LEFT('DETALLE DE CONEXIONES'!AK830,3)</f>
        <v/>
      </c>
      <c r="J830" s="36" t="str">
        <f>LEFT('DETALLE DE CONEXIONES'!M830,3)</f>
        <v>0mi</v>
      </c>
      <c r="K830" s="36" t="str">
        <f>IF(LEN('DETALLE DE CONEXIONES'!M830)&lt;12,(RIGHT('DETALLE DE CONEXIONES'!M830,5)),(RIGHT('DETALLE DE CONEXIONES'!M830,6)))</f>
        <v>14seg.</v>
      </c>
      <c r="L830" s="36">
        <f>IF(C830="Saliente Local",(IFERROR((LIMPIA(J830,1)),0)),0)</f>
        <v>0</v>
      </c>
      <c r="M830" s="36">
        <f>IF(C830="Saliente Nacional",(IFERROR((LIMPIA(J830,1)),0)),0)</f>
        <v>0</v>
      </c>
      <c r="N830" s="36">
        <f>IF(C830="Saliente Internacional",(IFERROR((LIMPIA(J830,1)),0)),0)</f>
        <v>0</v>
      </c>
      <c r="O830" s="36">
        <f>IF(C830="Saliente Local",(IFERROR((LIMPIA(K830,1)),0)),0)</f>
        <v>14</v>
      </c>
      <c r="P830" s="36">
        <f>IF(C830="Saliente Nacional",(IFERROR((LIMPIA(K830,1)),0)),0)</f>
        <v>0</v>
      </c>
      <c r="Q830" s="36">
        <f>IF(C830="Saliente Internacional",(IFERROR((LIMPIA(K830,1)),0)),0)</f>
        <v>0</v>
      </c>
      <c r="R830" s="36">
        <f t="shared" si="37"/>
        <v>1</v>
      </c>
      <c r="S830" s="36">
        <f t="shared" si="38"/>
        <v>0</v>
      </c>
    </row>
    <row r="831" spans="1:19" x14ac:dyDescent="0.25">
      <c r="A831" s="101">
        <f>'DETALLE DE CONEXIONES'!P831</f>
        <v>0</v>
      </c>
      <c r="B831" s="36" t="str">
        <f>'DETALLE DE CONEXIONES'!I831</f>
        <v>SALIENTE</v>
      </c>
      <c r="C831" s="36" t="str">
        <f>'DETALLE DE CONEXIONES'!BB831</f>
        <v>Saliente Local</v>
      </c>
      <c r="D831" s="36" t="str">
        <f>'DETALLE DE CONEXIONES'!E831</f>
        <v>999XXX7896</v>
      </c>
      <c r="E831" s="36">
        <f t="shared" si="36"/>
        <v>10</v>
      </c>
      <c r="F831" s="36">
        <f>IFERROR(LIMPIA('DETALLE DE CONEXIONES'!N831,1),0)</f>
        <v>1</v>
      </c>
      <c r="G831" s="36" t="str">
        <f>LEFT('DETALLE DE CONEXIONES'!BE831,3)</f>
        <v>NOF</v>
      </c>
      <c r="H831" s="36" t="str">
        <f>RIGHT('DETALLE DE CONEXIONES'!AK831,2)</f>
        <v/>
      </c>
      <c r="I831" s="36" t="str">
        <f>LEFT('DETALLE DE CONEXIONES'!AK831,3)</f>
        <v/>
      </c>
      <c r="J831" s="36" t="str">
        <f>LEFT('DETALLE DE CONEXIONES'!M831,3)</f>
        <v>0mi</v>
      </c>
      <c r="K831" s="36" t="str">
        <f>IF(LEN('DETALLE DE CONEXIONES'!M831)&lt;12,(RIGHT('DETALLE DE CONEXIONES'!M831,5)),(RIGHT('DETALLE DE CONEXIONES'!M831,6)))</f>
        <v>15seg.</v>
      </c>
      <c r="L831" s="36">
        <f>IF(C831="Saliente Local",(IFERROR((LIMPIA(J831,1)),0)),0)</f>
        <v>0</v>
      </c>
      <c r="M831" s="36">
        <f>IF(C831="Saliente Nacional",(IFERROR((LIMPIA(J831,1)),0)),0)</f>
        <v>0</v>
      </c>
      <c r="N831" s="36">
        <f>IF(C831="Saliente Internacional",(IFERROR((LIMPIA(J831,1)),0)),0)</f>
        <v>0</v>
      </c>
      <c r="O831" s="36">
        <f>IF(C831="Saliente Local",(IFERROR((LIMPIA(K831,1)),0)),0)</f>
        <v>15</v>
      </c>
      <c r="P831" s="36">
        <f>IF(C831="Saliente Nacional",(IFERROR((LIMPIA(K831,1)),0)),0)</f>
        <v>0</v>
      </c>
      <c r="Q831" s="36">
        <f>IF(C831="Saliente Internacional",(IFERROR((LIMPIA(K831,1)),0)),0)</f>
        <v>0</v>
      </c>
      <c r="R831" s="36">
        <f t="shared" si="37"/>
        <v>1</v>
      </c>
      <c r="S831" s="36">
        <f t="shared" si="38"/>
        <v>0</v>
      </c>
    </row>
    <row r="832" spans="1:19" x14ac:dyDescent="0.25">
      <c r="A832" s="101">
        <f>'DETALLE DE CONEXIONES'!P832</f>
        <v>0</v>
      </c>
      <c r="B832" s="36" t="str">
        <f>'DETALLE DE CONEXIONES'!I832</f>
        <v>SALIENTE</v>
      </c>
      <c r="C832" s="36" t="str">
        <f>'DETALLE DE CONEXIONES'!BB832</f>
        <v>Saliente Local</v>
      </c>
      <c r="D832" s="36" t="str">
        <f>'DETALLE DE CONEXIONES'!E832</f>
        <v>999XXX7896</v>
      </c>
      <c r="E832" s="36">
        <f t="shared" si="36"/>
        <v>10</v>
      </c>
      <c r="F832" s="36">
        <f>IFERROR(LIMPIA('DETALLE DE CONEXIONES'!N832,1),0)</f>
        <v>1</v>
      </c>
      <c r="G832" s="36" t="str">
        <f>LEFT('DETALLE DE CONEXIONES'!BE832,3)</f>
        <v>NOF</v>
      </c>
      <c r="H832" s="36" t="str">
        <f>RIGHT('DETALLE DE CONEXIONES'!AK832,2)</f>
        <v/>
      </c>
      <c r="I832" s="36" t="str">
        <f>LEFT('DETALLE DE CONEXIONES'!AK832,3)</f>
        <v/>
      </c>
      <c r="J832" s="36" t="str">
        <f>LEFT('DETALLE DE CONEXIONES'!M832,3)</f>
        <v>0mi</v>
      </c>
      <c r="K832" s="36" t="str">
        <f>IF(LEN('DETALLE DE CONEXIONES'!M832)&lt;12,(RIGHT('DETALLE DE CONEXIONES'!M832,5)),(RIGHT('DETALLE DE CONEXIONES'!M832,6)))</f>
        <v>14seg.</v>
      </c>
      <c r="L832" s="36">
        <f>IF(C832="Saliente Local",(IFERROR((LIMPIA(J832,1)),0)),0)</f>
        <v>0</v>
      </c>
      <c r="M832" s="36">
        <f>IF(C832="Saliente Nacional",(IFERROR((LIMPIA(J832,1)),0)),0)</f>
        <v>0</v>
      </c>
      <c r="N832" s="36">
        <f>IF(C832="Saliente Internacional",(IFERROR((LIMPIA(J832,1)),0)),0)</f>
        <v>0</v>
      </c>
      <c r="O832" s="36">
        <f>IF(C832="Saliente Local",(IFERROR((LIMPIA(K832,1)),0)),0)</f>
        <v>14</v>
      </c>
      <c r="P832" s="36">
        <f>IF(C832="Saliente Nacional",(IFERROR((LIMPIA(K832,1)),0)),0)</f>
        <v>0</v>
      </c>
      <c r="Q832" s="36">
        <f>IF(C832="Saliente Internacional",(IFERROR((LIMPIA(K832,1)),0)),0)</f>
        <v>0</v>
      </c>
      <c r="R832" s="36">
        <f t="shared" si="37"/>
        <v>1</v>
      </c>
      <c r="S832" s="36">
        <f t="shared" si="38"/>
        <v>0</v>
      </c>
    </row>
    <row r="833" spans="1:19" x14ac:dyDescent="0.25">
      <c r="A833" s="101">
        <f>'DETALLE DE CONEXIONES'!P833</f>
        <v>0</v>
      </c>
      <c r="B833" s="36" t="str">
        <f>'DETALLE DE CONEXIONES'!I833</f>
        <v>SALIENTE</v>
      </c>
      <c r="C833" s="36" t="str">
        <f>'DETALLE DE CONEXIONES'!BB833</f>
        <v>Saliente Local</v>
      </c>
      <c r="D833" s="36" t="str">
        <f>'DETALLE DE CONEXIONES'!E833</f>
        <v>999XXX7896</v>
      </c>
      <c r="E833" s="36">
        <f t="shared" si="36"/>
        <v>10</v>
      </c>
      <c r="F833" s="36">
        <f>IFERROR(LIMPIA('DETALLE DE CONEXIONES'!N833,1),0)</f>
        <v>1</v>
      </c>
      <c r="G833" s="36" t="str">
        <f>LEFT('DETALLE DE CONEXIONES'!BE833,3)</f>
        <v>NOF</v>
      </c>
      <c r="H833" s="36" t="str">
        <f>RIGHT('DETALLE DE CONEXIONES'!AK833,2)</f>
        <v/>
      </c>
      <c r="I833" s="36" t="str">
        <f>LEFT('DETALLE DE CONEXIONES'!AK833,3)</f>
        <v/>
      </c>
      <c r="J833" s="36" t="str">
        <f>LEFT('DETALLE DE CONEXIONES'!M833,3)</f>
        <v>0mi</v>
      </c>
      <c r="K833" s="36" t="str">
        <f>IF(LEN('DETALLE DE CONEXIONES'!M833)&lt;12,(RIGHT('DETALLE DE CONEXIONES'!M833,5)),(RIGHT('DETALLE DE CONEXIONES'!M833,6)))</f>
        <v>14seg.</v>
      </c>
      <c r="L833" s="36">
        <f>IF(C833="Saliente Local",(IFERROR((LIMPIA(J833,1)),0)),0)</f>
        <v>0</v>
      </c>
      <c r="M833" s="36">
        <f>IF(C833="Saliente Nacional",(IFERROR((LIMPIA(J833,1)),0)),0)</f>
        <v>0</v>
      </c>
      <c r="N833" s="36">
        <f>IF(C833="Saliente Internacional",(IFERROR((LIMPIA(J833,1)),0)),0)</f>
        <v>0</v>
      </c>
      <c r="O833" s="36">
        <f>IF(C833="Saliente Local",(IFERROR((LIMPIA(K833,1)),0)),0)</f>
        <v>14</v>
      </c>
      <c r="P833" s="36">
        <f>IF(C833="Saliente Nacional",(IFERROR((LIMPIA(K833,1)),0)),0)</f>
        <v>0</v>
      </c>
      <c r="Q833" s="36">
        <f>IF(C833="Saliente Internacional",(IFERROR((LIMPIA(K833,1)),0)),0)</f>
        <v>0</v>
      </c>
      <c r="R833" s="36">
        <f t="shared" si="37"/>
        <v>1</v>
      </c>
      <c r="S833" s="36">
        <f t="shared" si="38"/>
        <v>0</v>
      </c>
    </row>
    <row r="834" spans="1:19" x14ac:dyDescent="0.25">
      <c r="A834" s="101">
        <f>'DETALLE DE CONEXIONES'!P834</f>
        <v>0</v>
      </c>
      <c r="B834" s="36" t="str">
        <f>'DETALLE DE CONEXIONES'!I834</f>
        <v>SALIENTE</v>
      </c>
      <c r="C834" s="36" t="str">
        <f>'DETALLE DE CONEXIONES'!BB834</f>
        <v>Saliente Local</v>
      </c>
      <c r="D834" s="36" t="str">
        <f>'DETALLE DE CONEXIONES'!E834</f>
        <v>999XXX7896</v>
      </c>
      <c r="E834" s="36">
        <f t="shared" si="36"/>
        <v>10</v>
      </c>
      <c r="F834" s="36">
        <f>IFERROR(LIMPIA('DETALLE DE CONEXIONES'!N834,1),0)</f>
        <v>1</v>
      </c>
      <c r="G834" s="36" t="str">
        <f>LEFT('DETALLE DE CONEXIONES'!BE834,3)</f>
        <v>NOF</v>
      </c>
      <c r="H834" s="36" t="str">
        <f>RIGHT('DETALLE DE CONEXIONES'!AK834,2)</f>
        <v/>
      </c>
      <c r="I834" s="36" t="str">
        <f>LEFT('DETALLE DE CONEXIONES'!AK834,3)</f>
        <v/>
      </c>
      <c r="J834" s="36" t="str">
        <f>LEFT('DETALLE DE CONEXIONES'!M834,3)</f>
        <v>0mi</v>
      </c>
      <c r="K834" s="36" t="str">
        <f>IF(LEN('DETALLE DE CONEXIONES'!M834)&lt;12,(RIGHT('DETALLE DE CONEXIONES'!M834,5)),(RIGHT('DETALLE DE CONEXIONES'!M834,6)))</f>
        <v>14seg.</v>
      </c>
      <c r="L834" s="36">
        <f>IF(C834="Saliente Local",(IFERROR((LIMPIA(J834,1)),0)),0)</f>
        <v>0</v>
      </c>
      <c r="M834" s="36">
        <f>IF(C834="Saliente Nacional",(IFERROR((LIMPIA(J834,1)),0)),0)</f>
        <v>0</v>
      </c>
      <c r="N834" s="36">
        <f>IF(C834="Saliente Internacional",(IFERROR((LIMPIA(J834,1)),0)),0)</f>
        <v>0</v>
      </c>
      <c r="O834" s="36">
        <f>IF(C834="Saliente Local",(IFERROR((LIMPIA(K834,1)),0)),0)</f>
        <v>14</v>
      </c>
      <c r="P834" s="36">
        <f>IF(C834="Saliente Nacional",(IFERROR((LIMPIA(K834,1)),0)),0)</f>
        <v>0</v>
      </c>
      <c r="Q834" s="36">
        <f>IF(C834="Saliente Internacional",(IFERROR((LIMPIA(K834,1)),0)),0)</f>
        <v>0</v>
      </c>
      <c r="R834" s="36">
        <f t="shared" si="37"/>
        <v>1</v>
      </c>
      <c r="S834" s="36">
        <f t="shared" si="38"/>
        <v>0</v>
      </c>
    </row>
    <row r="835" spans="1:19" x14ac:dyDescent="0.25">
      <c r="A835" s="101">
        <f>'DETALLE DE CONEXIONES'!P835</f>
        <v>0</v>
      </c>
      <c r="B835" s="36" t="str">
        <f>'DETALLE DE CONEXIONES'!I835</f>
        <v>SALIENTE</v>
      </c>
      <c r="C835" s="36" t="str">
        <f>'DETALLE DE CONEXIONES'!BB835</f>
        <v>Saliente Local</v>
      </c>
      <c r="D835" s="36" t="str">
        <f>'DETALLE DE CONEXIONES'!E835</f>
        <v>999XXX7896</v>
      </c>
      <c r="E835" s="36">
        <f t="shared" ref="E835:E898" si="39">LEN(D835)</f>
        <v>10</v>
      </c>
      <c r="F835" s="36">
        <f>IFERROR(LIMPIA('DETALLE DE CONEXIONES'!N835,1),0)</f>
        <v>1</v>
      </c>
      <c r="G835" s="36" t="str">
        <f>LEFT('DETALLE DE CONEXIONES'!BE835,3)</f>
        <v>NOF</v>
      </c>
      <c r="H835" s="36" t="str">
        <f>RIGHT('DETALLE DE CONEXIONES'!AK835,2)</f>
        <v/>
      </c>
      <c r="I835" s="36" t="str">
        <f>LEFT('DETALLE DE CONEXIONES'!AK835,3)</f>
        <v/>
      </c>
      <c r="J835" s="36" t="str">
        <f>LEFT('DETALLE DE CONEXIONES'!M835,3)</f>
        <v>0mi</v>
      </c>
      <c r="K835" s="36" t="str">
        <f>IF(LEN('DETALLE DE CONEXIONES'!M835)&lt;12,(RIGHT('DETALLE DE CONEXIONES'!M835,5)),(RIGHT('DETALLE DE CONEXIONES'!M835,6)))</f>
        <v>15seg.</v>
      </c>
      <c r="L835" s="36">
        <f>IF(C835="Saliente Local",(IFERROR((LIMPIA(J835,1)),0)),0)</f>
        <v>0</v>
      </c>
      <c r="M835" s="36">
        <f>IF(C835="Saliente Nacional",(IFERROR((LIMPIA(J835,1)),0)),0)</f>
        <v>0</v>
      </c>
      <c r="N835" s="36">
        <f>IF(C835="Saliente Internacional",(IFERROR((LIMPIA(J835,1)),0)),0)</f>
        <v>0</v>
      </c>
      <c r="O835" s="36">
        <f>IF(C835="Saliente Local",(IFERROR((LIMPIA(K835,1)),0)),0)</f>
        <v>15</v>
      </c>
      <c r="P835" s="36">
        <f>IF(C835="Saliente Nacional",(IFERROR((LIMPIA(K835,1)),0)),0)</f>
        <v>0</v>
      </c>
      <c r="Q835" s="36">
        <f>IF(C835="Saliente Internacional",(IFERROR((LIMPIA(K835,1)),0)),0)</f>
        <v>0</v>
      </c>
      <c r="R835" s="36">
        <f t="shared" ref="R835:R898" si="40">IF(SUM(O835:P835)&gt;0,(L835+M835+1),(L835+M835))</f>
        <v>1</v>
      </c>
      <c r="S835" s="36">
        <f t="shared" ref="S835:S898" si="41">IF(Q835&gt;0,N835+1,N835)</f>
        <v>0</v>
      </c>
    </row>
    <row r="836" spans="1:19" x14ac:dyDescent="0.25">
      <c r="A836" s="101">
        <f>'DETALLE DE CONEXIONES'!P836</f>
        <v>0</v>
      </c>
      <c r="B836" s="36" t="str">
        <f>'DETALLE DE CONEXIONES'!I836</f>
        <v>SALIENTE</v>
      </c>
      <c r="C836" s="36" t="str">
        <f>'DETALLE DE CONEXIONES'!BB836</f>
        <v>Saliente Local</v>
      </c>
      <c r="D836" s="36" t="str">
        <f>'DETALLE DE CONEXIONES'!E836</f>
        <v>999XXX7896</v>
      </c>
      <c r="E836" s="36">
        <f t="shared" si="39"/>
        <v>10</v>
      </c>
      <c r="F836" s="36">
        <f>IFERROR(LIMPIA('DETALLE DE CONEXIONES'!N836,1),0)</f>
        <v>1</v>
      </c>
      <c r="G836" s="36" t="str">
        <f>LEFT('DETALLE DE CONEXIONES'!BE836,3)</f>
        <v>NOF</v>
      </c>
      <c r="H836" s="36" t="str">
        <f>RIGHT('DETALLE DE CONEXIONES'!AK836,2)</f>
        <v/>
      </c>
      <c r="I836" s="36" t="str">
        <f>LEFT('DETALLE DE CONEXIONES'!AK836,3)</f>
        <v/>
      </c>
      <c r="J836" s="36" t="str">
        <f>LEFT('DETALLE DE CONEXIONES'!M836,3)</f>
        <v>0mi</v>
      </c>
      <c r="K836" s="36" t="str">
        <f>IF(LEN('DETALLE DE CONEXIONES'!M836)&lt;12,(RIGHT('DETALLE DE CONEXIONES'!M836,5)),(RIGHT('DETALLE DE CONEXIONES'!M836,6)))</f>
        <v>15seg.</v>
      </c>
      <c r="L836" s="36">
        <f>IF(C836="Saliente Local",(IFERROR((LIMPIA(J836,1)),0)),0)</f>
        <v>0</v>
      </c>
      <c r="M836" s="36">
        <f>IF(C836="Saliente Nacional",(IFERROR((LIMPIA(J836,1)),0)),0)</f>
        <v>0</v>
      </c>
      <c r="N836" s="36">
        <f>IF(C836="Saliente Internacional",(IFERROR((LIMPIA(J836,1)),0)),0)</f>
        <v>0</v>
      </c>
      <c r="O836" s="36">
        <f>IF(C836="Saliente Local",(IFERROR((LIMPIA(K836,1)),0)),0)</f>
        <v>15</v>
      </c>
      <c r="P836" s="36">
        <f>IF(C836="Saliente Nacional",(IFERROR((LIMPIA(K836,1)),0)),0)</f>
        <v>0</v>
      </c>
      <c r="Q836" s="36">
        <f>IF(C836="Saliente Internacional",(IFERROR((LIMPIA(K836,1)),0)),0)</f>
        <v>0</v>
      </c>
      <c r="R836" s="36">
        <f t="shared" si="40"/>
        <v>1</v>
      </c>
      <c r="S836" s="36">
        <f t="shared" si="41"/>
        <v>0</v>
      </c>
    </row>
    <row r="837" spans="1:19" x14ac:dyDescent="0.25">
      <c r="A837" s="101">
        <f>'DETALLE DE CONEXIONES'!P837</f>
        <v>0</v>
      </c>
      <c r="B837" s="36" t="str">
        <f>'DETALLE DE CONEXIONES'!I837</f>
        <v>SALIENTE</v>
      </c>
      <c r="C837" s="36" t="str">
        <f>'DETALLE DE CONEXIONES'!BB837</f>
        <v>Saliente Local</v>
      </c>
      <c r="D837" s="36" t="str">
        <f>'DETALLE DE CONEXIONES'!E837</f>
        <v>999XXX7896</v>
      </c>
      <c r="E837" s="36">
        <f t="shared" si="39"/>
        <v>10</v>
      </c>
      <c r="F837" s="36">
        <f>IFERROR(LIMPIA('DETALLE DE CONEXIONES'!N837,1),0)</f>
        <v>1</v>
      </c>
      <c r="G837" s="36" t="str">
        <f>LEFT('DETALLE DE CONEXIONES'!BE837,3)</f>
        <v>NOF</v>
      </c>
      <c r="H837" s="36" t="str">
        <f>RIGHT('DETALLE DE CONEXIONES'!AK837,2)</f>
        <v/>
      </c>
      <c r="I837" s="36" t="str">
        <f>LEFT('DETALLE DE CONEXIONES'!AK837,3)</f>
        <v/>
      </c>
      <c r="J837" s="36" t="str">
        <f>LEFT('DETALLE DE CONEXIONES'!M837,3)</f>
        <v>0mi</v>
      </c>
      <c r="K837" s="36" t="str">
        <f>IF(LEN('DETALLE DE CONEXIONES'!M837)&lt;12,(RIGHT('DETALLE DE CONEXIONES'!M837,5)),(RIGHT('DETALLE DE CONEXIONES'!M837,6)))</f>
        <v>14seg.</v>
      </c>
      <c r="L837" s="36">
        <f>IF(C837="Saliente Local",(IFERROR((LIMPIA(J837,1)),0)),0)</f>
        <v>0</v>
      </c>
      <c r="M837" s="36">
        <f>IF(C837="Saliente Nacional",(IFERROR((LIMPIA(J837,1)),0)),0)</f>
        <v>0</v>
      </c>
      <c r="N837" s="36">
        <f>IF(C837="Saliente Internacional",(IFERROR((LIMPIA(J837,1)),0)),0)</f>
        <v>0</v>
      </c>
      <c r="O837" s="36">
        <f>IF(C837="Saliente Local",(IFERROR((LIMPIA(K837,1)),0)),0)</f>
        <v>14</v>
      </c>
      <c r="P837" s="36">
        <f>IF(C837="Saliente Nacional",(IFERROR((LIMPIA(K837,1)),0)),0)</f>
        <v>0</v>
      </c>
      <c r="Q837" s="36">
        <f>IF(C837="Saliente Internacional",(IFERROR((LIMPIA(K837,1)),0)),0)</f>
        <v>0</v>
      </c>
      <c r="R837" s="36">
        <f t="shared" si="40"/>
        <v>1</v>
      </c>
      <c r="S837" s="36">
        <f t="shared" si="41"/>
        <v>0</v>
      </c>
    </row>
    <row r="838" spans="1:19" x14ac:dyDescent="0.25">
      <c r="A838" s="101">
        <f>'DETALLE DE CONEXIONES'!P838</f>
        <v>0</v>
      </c>
      <c r="B838" s="36" t="str">
        <f>'DETALLE DE CONEXIONES'!I838</f>
        <v>SALIENTE</v>
      </c>
      <c r="C838" s="36" t="str">
        <f>'DETALLE DE CONEXIONES'!BB838</f>
        <v>Saliente Local</v>
      </c>
      <c r="D838" s="36" t="str">
        <f>'DETALLE DE CONEXIONES'!E838</f>
        <v>999XXX7896</v>
      </c>
      <c r="E838" s="36">
        <f t="shared" si="39"/>
        <v>10</v>
      </c>
      <c r="F838" s="36">
        <f>IFERROR(LIMPIA('DETALLE DE CONEXIONES'!N838,1),0)</f>
        <v>1</v>
      </c>
      <c r="G838" s="36" t="str">
        <f>LEFT('DETALLE DE CONEXIONES'!BE838,3)</f>
        <v>NOF</v>
      </c>
      <c r="H838" s="36" t="str">
        <f>RIGHT('DETALLE DE CONEXIONES'!AK838,2)</f>
        <v/>
      </c>
      <c r="I838" s="36" t="str">
        <f>LEFT('DETALLE DE CONEXIONES'!AK838,3)</f>
        <v/>
      </c>
      <c r="J838" s="36" t="str">
        <f>LEFT('DETALLE DE CONEXIONES'!M838,3)</f>
        <v>0mi</v>
      </c>
      <c r="K838" s="36" t="str">
        <f>IF(LEN('DETALLE DE CONEXIONES'!M838)&lt;12,(RIGHT('DETALLE DE CONEXIONES'!M838,5)),(RIGHT('DETALLE DE CONEXIONES'!M838,6)))</f>
        <v>14seg.</v>
      </c>
      <c r="L838" s="36">
        <f>IF(C838="Saliente Local",(IFERROR((LIMPIA(J838,1)),0)),0)</f>
        <v>0</v>
      </c>
      <c r="M838" s="36">
        <f>IF(C838="Saliente Nacional",(IFERROR((LIMPIA(J838,1)),0)),0)</f>
        <v>0</v>
      </c>
      <c r="N838" s="36">
        <f>IF(C838="Saliente Internacional",(IFERROR((LIMPIA(J838,1)),0)),0)</f>
        <v>0</v>
      </c>
      <c r="O838" s="36">
        <f>IF(C838="Saliente Local",(IFERROR((LIMPIA(K838,1)),0)),0)</f>
        <v>14</v>
      </c>
      <c r="P838" s="36">
        <f>IF(C838="Saliente Nacional",(IFERROR((LIMPIA(K838,1)),0)),0)</f>
        <v>0</v>
      </c>
      <c r="Q838" s="36">
        <f>IF(C838="Saliente Internacional",(IFERROR((LIMPIA(K838,1)),0)),0)</f>
        <v>0</v>
      </c>
      <c r="R838" s="36">
        <f t="shared" si="40"/>
        <v>1</v>
      </c>
      <c r="S838" s="36">
        <f t="shared" si="41"/>
        <v>0</v>
      </c>
    </row>
    <row r="839" spans="1:19" x14ac:dyDescent="0.25">
      <c r="A839" s="101">
        <f>'DETALLE DE CONEXIONES'!P839</f>
        <v>0</v>
      </c>
      <c r="B839" s="36" t="str">
        <f>'DETALLE DE CONEXIONES'!I839</f>
        <v>SALIENTE</v>
      </c>
      <c r="C839" s="36" t="str">
        <f>'DETALLE DE CONEXIONES'!BB839</f>
        <v>Saliente Local</v>
      </c>
      <c r="D839" s="36" t="str">
        <f>'DETALLE DE CONEXIONES'!E839</f>
        <v>999XXX7896</v>
      </c>
      <c r="E839" s="36">
        <f t="shared" si="39"/>
        <v>10</v>
      </c>
      <c r="F839" s="36">
        <f>IFERROR(LIMPIA('DETALLE DE CONEXIONES'!N839,1),0)</f>
        <v>1</v>
      </c>
      <c r="G839" s="36" t="str">
        <f>LEFT('DETALLE DE CONEXIONES'!BE839,3)</f>
        <v>NOF</v>
      </c>
      <c r="H839" s="36" t="str">
        <f>RIGHT('DETALLE DE CONEXIONES'!AK839,2)</f>
        <v/>
      </c>
      <c r="I839" s="36" t="str">
        <f>LEFT('DETALLE DE CONEXIONES'!AK839,3)</f>
        <v/>
      </c>
      <c r="J839" s="36" t="str">
        <f>LEFT('DETALLE DE CONEXIONES'!M839,3)</f>
        <v>0mi</v>
      </c>
      <c r="K839" s="36" t="str">
        <f>IF(LEN('DETALLE DE CONEXIONES'!M839)&lt;12,(RIGHT('DETALLE DE CONEXIONES'!M839,5)),(RIGHT('DETALLE DE CONEXIONES'!M839,6)))</f>
        <v>14seg.</v>
      </c>
      <c r="L839" s="36">
        <f>IF(C839="Saliente Local",(IFERROR((LIMPIA(J839,1)),0)),0)</f>
        <v>0</v>
      </c>
      <c r="M839" s="36">
        <f>IF(C839="Saliente Nacional",(IFERROR((LIMPIA(J839,1)),0)),0)</f>
        <v>0</v>
      </c>
      <c r="N839" s="36">
        <f>IF(C839="Saliente Internacional",(IFERROR((LIMPIA(J839,1)),0)),0)</f>
        <v>0</v>
      </c>
      <c r="O839" s="36">
        <f>IF(C839="Saliente Local",(IFERROR((LIMPIA(K839,1)),0)),0)</f>
        <v>14</v>
      </c>
      <c r="P839" s="36">
        <f>IF(C839="Saliente Nacional",(IFERROR((LIMPIA(K839,1)),0)),0)</f>
        <v>0</v>
      </c>
      <c r="Q839" s="36">
        <f>IF(C839="Saliente Internacional",(IFERROR((LIMPIA(K839,1)),0)),0)</f>
        <v>0</v>
      </c>
      <c r="R839" s="36">
        <f t="shared" si="40"/>
        <v>1</v>
      </c>
      <c r="S839" s="36">
        <f t="shared" si="41"/>
        <v>0</v>
      </c>
    </row>
    <row r="840" spans="1:19" x14ac:dyDescent="0.25">
      <c r="A840" s="101">
        <f>'DETALLE DE CONEXIONES'!P840</f>
        <v>0</v>
      </c>
      <c r="B840" s="36" t="str">
        <f>'DETALLE DE CONEXIONES'!I840</f>
        <v>SALIENTE</v>
      </c>
      <c r="C840" s="36" t="str">
        <f>'DETALLE DE CONEXIONES'!BB840</f>
        <v>Saliente Local</v>
      </c>
      <c r="D840" s="36" t="str">
        <f>'DETALLE DE CONEXIONES'!E840</f>
        <v>999XXX7896</v>
      </c>
      <c r="E840" s="36">
        <f t="shared" si="39"/>
        <v>10</v>
      </c>
      <c r="F840" s="36">
        <f>IFERROR(LIMPIA('DETALLE DE CONEXIONES'!N840,1),0)</f>
        <v>1</v>
      </c>
      <c r="G840" s="36" t="str">
        <f>LEFT('DETALLE DE CONEXIONES'!BE840,3)</f>
        <v>NOF</v>
      </c>
      <c r="H840" s="36" t="str">
        <f>RIGHT('DETALLE DE CONEXIONES'!AK840,2)</f>
        <v/>
      </c>
      <c r="I840" s="36" t="str">
        <f>LEFT('DETALLE DE CONEXIONES'!AK840,3)</f>
        <v/>
      </c>
      <c r="J840" s="36" t="str">
        <f>LEFT('DETALLE DE CONEXIONES'!M840,3)</f>
        <v>0mi</v>
      </c>
      <c r="K840" s="36" t="str">
        <f>IF(LEN('DETALLE DE CONEXIONES'!M840)&lt;12,(RIGHT('DETALLE DE CONEXIONES'!M840,5)),(RIGHT('DETALLE DE CONEXIONES'!M840,6)))</f>
        <v>14seg.</v>
      </c>
      <c r="L840" s="36">
        <f>IF(C840="Saliente Local",(IFERROR((LIMPIA(J840,1)),0)),0)</f>
        <v>0</v>
      </c>
      <c r="M840" s="36">
        <f>IF(C840="Saliente Nacional",(IFERROR((LIMPIA(J840,1)),0)),0)</f>
        <v>0</v>
      </c>
      <c r="N840" s="36">
        <f>IF(C840="Saliente Internacional",(IFERROR((LIMPIA(J840,1)),0)),0)</f>
        <v>0</v>
      </c>
      <c r="O840" s="36">
        <f>IF(C840="Saliente Local",(IFERROR((LIMPIA(K840,1)),0)),0)</f>
        <v>14</v>
      </c>
      <c r="P840" s="36">
        <f>IF(C840="Saliente Nacional",(IFERROR((LIMPIA(K840,1)),0)),0)</f>
        <v>0</v>
      </c>
      <c r="Q840" s="36">
        <f>IF(C840="Saliente Internacional",(IFERROR((LIMPIA(K840,1)),0)),0)</f>
        <v>0</v>
      </c>
      <c r="R840" s="36">
        <f t="shared" si="40"/>
        <v>1</v>
      </c>
      <c r="S840" s="36">
        <f t="shared" si="41"/>
        <v>0</v>
      </c>
    </row>
    <row r="841" spans="1:19" x14ac:dyDescent="0.25">
      <c r="A841" s="101">
        <f>'DETALLE DE CONEXIONES'!P841</f>
        <v>0</v>
      </c>
      <c r="B841" s="36" t="str">
        <f>'DETALLE DE CONEXIONES'!I841</f>
        <v>SALIENTE</v>
      </c>
      <c r="C841" s="36" t="str">
        <f>'DETALLE DE CONEXIONES'!BB841</f>
        <v>Saliente Local</v>
      </c>
      <c r="D841" s="36" t="str">
        <f>'DETALLE DE CONEXIONES'!E841</f>
        <v>999XXX7896</v>
      </c>
      <c r="E841" s="36">
        <f t="shared" si="39"/>
        <v>10</v>
      </c>
      <c r="F841" s="36">
        <f>IFERROR(LIMPIA('DETALLE DE CONEXIONES'!N841,1),0)</f>
        <v>1</v>
      </c>
      <c r="G841" s="36" t="str">
        <f>LEFT('DETALLE DE CONEXIONES'!BE841,3)</f>
        <v>NOF</v>
      </c>
      <c r="H841" s="36" t="str">
        <f>RIGHT('DETALLE DE CONEXIONES'!AK841,2)</f>
        <v/>
      </c>
      <c r="I841" s="36" t="str">
        <f>LEFT('DETALLE DE CONEXIONES'!AK841,3)</f>
        <v/>
      </c>
      <c r="J841" s="36" t="str">
        <f>LEFT('DETALLE DE CONEXIONES'!M841,3)</f>
        <v>0mi</v>
      </c>
      <c r="K841" s="36" t="str">
        <f>IF(LEN('DETALLE DE CONEXIONES'!M841)&lt;12,(RIGHT('DETALLE DE CONEXIONES'!M841,5)),(RIGHT('DETALLE DE CONEXIONES'!M841,6)))</f>
        <v>14seg.</v>
      </c>
      <c r="L841" s="36">
        <f>IF(C841="Saliente Local",(IFERROR((LIMPIA(J841,1)),0)),0)</f>
        <v>0</v>
      </c>
      <c r="M841" s="36">
        <f>IF(C841="Saliente Nacional",(IFERROR((LIMPIA(J841,1)),0)),0)</f>
        <v>0</v>
      </c>
      <c r="N841" s="36">
        <f>IF(C841="Saliente Internacional",(IFERROR((LIMPIA(J841,1)),0)),0)</f>
        <v>0</v>
      </c>
      <c r="O841" s="36">
        <f>IF(C841="Saliente Local",(IFERROR((LIMPIA(K841,1)),0)),0)</f>
        <v>14</v>
      </c>
      <c r="P841" s="36">
        <f>IF(C841="Saliente Nacional",(IFERROR((LIMPIA(K841,1)),0)),0)</f>
        <v>0</v>
      </c>
      <c r="Q841" s="36">
        <f>IF(C841="Saliente Internacional",(IFERROR((LIMPIA(K841,1)),0)),0)</f>
        <v>0</v>
      </c>
      <c r="R841" s="36">
        <f t="shared" si="40"/>
        <v>1</v>
      </c>
      <c r="S841" s="36">
        <f t="shared" si="41"/>
        <v>0</v>
      </c>
    </row>
    <row r="842" spans="1:19" x14ac:dyDescent="0.25">
      <c r="A842" s="101">
        <f>'DETALLE DE CONEXIONES'!P842</f>
        <v>0</v>
      </c>
      <c r="B842" s="36" t="str">
        <f>'DETALLE DE CONEXIONES'!I842</f>
        <v>SALIENTE</v>
      </c>
      <c r="C842" s="36" t="str">
        <f>'DETALLE DE CONEXIONES'!BB842</f>
        <v>Saliente Local</v>
      </c>
      <c r="D842" s="36" t="str">
        <f>'DETALLE DE CONEXIONES'!E842</f>
        <v>999XXX7896</v>
      </c>
      <c r="E842" s="36">
        <f t="shared" si="39"/>
        <v>10</v>
      </c>
      <c r="F842" s="36">
        <f>IFERROR(LIMPIA('DETALLE DE CONEXIONES'!N842,1),0)</f>
        <v>1</v>
      </c>
      <c r="G842" s="36" t="str">
        <f>LEFT('DETALLE DE CONEXIONES'!BE842,3)</f>
        <v>NOF</v>
      </c>
      <c r="H842" s="36" t="str">
        <f>RIGHT('DETALLE DE CONEXIONES'!AK842,2)</f>
        <v/>
      </c>
      <c r="I842" s="36" t="str">
        <f>LEFT('DETALLE DE CONEXIONES'!AK842,3)</f>
        <v/>
      </c>
      <c r="J842" s="36" t="str">
        <f>LEFT('DETALLE DE CONEXIONES'!M842,3)</f>
        <v>0mi</v>
      </c>
      <c r="K842" s="36" t="str">
        <f>IF(LEN('DETALLE DE CONEXIONES'!M842)&lt;12,(RIGHT('DETALLE DE CONEXIONES'!M842,5)),(RIGHT('DETALLE DE CONEXIONES'!M842,6)))</f>
        <v>15seg.</v>
      </c>
      <c r="L842" s="36">
        <f>IF(C842="Saliente Local",(IFERROR((LIMPIA(J842,1)),0)),0)</f>
        <v>0</v>
      </c>
      <c r="M842" s="36">
        <f>IF(C842="Saliente Nacional",(IFERROR((LIMPIA(J842,1)),0)),0)</f>
        <v>0</v>
      </c>
      <c r="N842" s="36">
        <f>IF(C842="Saliente Internacional",(IFERROR((LIMPIA(J842,1)),0)),0)</f>
        <v>0</v>
      </c>
      <c r="O842" s="36">
        <f>IF(C842="Saliente Local",(IFERROR((LIMPIA(K842,1)),0)),0)</f>
        <v>15</v>
      </c>
      <c r="P842" s="36">
        <f>IF(C842="Saliente Nacional",(IFERROR((LIMPIA(K842,1)),0)),0)</f>
        <v>0</v>
      </c>
      <c r="Q842" s="36">
        <f>IF(C842="Saliente Internacional",(IFERROR((LIMPIA(K842,1)),0)),0)</f>
        <v>0</v>
      </c>
      <c r="R842" s="36">
        <f t="shared" si="40"/>
        <v>1</v>
      </c>
      <c r="S842" s="36">
        <f t="shared" si="41"/>
        <v>0</v>
      </c>
    </row>
    <row r="843" spans="1:19" x14ac:dyDescent="0.25">
      <c r="A843" s="101">
        <f>'DETALLE DE CONEXIONES'!P843</f>
        <v>0</v>
      </c>
      <c r="B843" s="36" t="str">
        <f>'DETALLE DE CONEXIONES'!I843</f>
        <v>SALIENTE</v>
      </c>
      <c r="C843" s="36" t="str">
        <f>'DETALLE DE CONEXIONES'!BB843</f>
        <v>Saliente Local</v>
      </c>
      <c r="D843" s="36" t="str">
        <f>'DETALLE DE CONEXIONES'!E843</f>
        <v>999XXX7896</v>
      </c>
      <c r="E843" s="36">
        <f t="shared" si="39"/>
        <v>10</v>
      </c>
      <c r="F843" s="36">
        <f>IFERROR(LIMPIA('DETALLE DE CONEXIONES'!N843,1),0)</f>
        <v>1</v>
      </c>
      <c r="G843" s="36" t="str">
        <f>LEFT('DETALLE DE CONEXIONES'!BE843,3)</f>
        <v>NOF</v>
      </c>
      <c r="H843" s="36" t="str">
        <f>RIGHT('DETALLE DE CONEXIONES'!AK843,2)</f>
        <v/>
      </c>
      <c r="I843" s="36" t="str">
        <f>LEFT('DETALLE DE CONEXIONES'!AK843,3)</f>
        <v/>
      </c>
      <c r="J843" s="36" t="str">
        <f>LEFT('DETALLE DE CONEXIONES'!M843,3)</f>
        <v>0mi</v>
      </c>
      <c r="K843" s="36" t="str">
        <f>IF(LEN('DETALLE DE CONEXIONES'!M843)&lt;12,(RIGHT('DETALLE DE CONEXIONES'!M843,5)),(RIGHT('DETALLE DE CONEXIONES'!M843,6)))</f>
        <v>14seg.</v>
      </c>
      <c r="L843" s="36">
        <f>IF(C843="Saliente Local",(IFERROR((LIMPIA(J843,1)),0)),0)</f>
        <v>0</v>
      </c>
      <c r="M843" s="36">
        <f>IF(C843="Saliente Nacional",(IFERROR((LIMPIA(J843,1)),0)),0)</f>
        <v>0</v>
      </c>
      <c r="N843" s="36">
        <f>IF(C843="Saliente Internacional",(IFERROR((LIMPIA(J843,1)),0)),0)</f>
        <v>0</v>
      </c>
      <c r="O843" s="36">
        <f>IF(C843="Saliente Local",(IFERROR((LIMPIA(K843,1)),0)),0)</f>
        <v>14</v>
      </c>
      <c r="P843" s="36">
        <f>IF(C843="Saliente Nacional",(IFERROR((LIMPIA(K843,1)),0)),0)</f>
        <v>0</v>
      </c>
      <c r="Q843" s="36">
        <f>IF(C843="Saliente Internacional",(IFERROR((LIMPIA(K843,1)),0)),0)</f>
        <v>0</v>
      </c>
      <c r="R843" s="36">
        <f t="shared" si="40"/>
        <v>1</v>
      </c>
      <c r="S843" s="36">
        <f t="shared" si="41"/>
        <v>0</v>
      </c>
    </row>
    <row r="844" spans="1:19" x14ac:dyDescent="0.25">
      <c r="A844" s="101">
        <f>'DETALLE DE CONEXIONES'!P844</f>
        <v>0</v>
      </c>
      <c r="B844" s="36" t="str">
        <f>'DETALLE DE CONEXIONES'!I844</f>
        <v>SALIENTE</v>
      </c>
      <c r="C844" s="36" t="str">
        <f>'DETALLE DE CONEXIONES'!BB844</f>
        <v>Saliente Local</v>
      </c>
      <c r="D844" s="36" t="str">
        <f>'DETALLE DE CONEXIONES'!E844</f>
        <v>999XXX7896</v>
      </c>
      <c r="E844" s="36">
        <f t="shared" si="39"/>
        <v>10</v>
      </c>
      <c r="F844" s="36">
        <f>IFERROR(LIMPIA('DETALLE DE CONEXIONES'!N844,1),0)</f>
        <v>1</v>
      </c>
      <c r="G844" s="36" t="str">
        <f>LEFT('DETALLE DE CONEXIONES'!BE844,3)</f>
        <v>NOF</v>
      </c>
      <c r="H844" s="36" t="str">
        <f>RIGHT('DETALLE DE CONEXIONES'!AK844,2)</f>
        <v/>
      </c>
      <c r="I844" s="36" t="str">
        <f>LEFT('DETALLE DE CONEXIONES'!AK844,3)</f>
        <v/>
      </c>
      <c r="J844" s="36" t="str">
        <f>LEFT('DETALLE DE CONEXIONES'!M844,3)</f>
        <v>0mi</v>
      </c>
      <c r="K844" s="36" t="str">
        <f>IF(LEN('DETALLE DE CONEXIONES'!M844)&lt;12,(RIGHT('DETALLE DE CONEXIONES'!M844,5)),(RIGHT('DETALLE DE CONEXIONES'!M844,6)))</f>
        <v>15seg.</v>
      </c>
      <c r="L844" s="36">
        <f>IF(C844="Saliente Local",(IFERROR((LIMPIA(J844,1)),0)),0)</f>
        <v>0</v>
      </c>
      <c r="M844" s="36">
        <f>IF(C844="Saliente Nacional",(IFERROR((LIMPIA(J844,1)),0)),0)</f>
        <v>0</v>
      </c>
      <c r="N844" s="36">
        <f>IF(C844="Saliente Internacional",(IFERROR((LIMPIA(J844,1)),0)),0)</f>
        <v>0</v>
      </c>
      <c r="O844" s="36">
        <f>IF(C844="Saliente Local",(IFERROR((LIMPIA(K844,1)),0)),0)</f>
        <v>15</v>
      </c>
      <c r="P844" s="36">
        <f>IF(C844="Saliente Nacional",(IFERROR((LIMPIA(K844,1)),0)),0)</f>
        <v>0</v>
      </c>
      <c r="Q844" s="36">
        <f>IF(C844="Saliente Internacional",(IFERROR((LIMPIA(K844,1)),0)),0)</f>
        <v>0</v>
      </c>
      <c r="R844" s="36">
        <f t="shared" si="40"/>
        <v>1</v>
      </c>
      <c r="S844" s="36">
        <f t="shared" si="41"/>
        <v>0</v>
      </c>
    </row>
    <row r="845" spans="1:19" x14ac:dyDescent="0.25">
      <c r="A845" s="101">
        <f>'DETALLE DE CONEXIONES'!P845</f>
        <v>0</v>
      </c>
      <c r="B845" s="36" t="str">
        <f>'DETALLE DE CONEXIONES'!I845</f>
        <v>GPRS</v>
      </c>
      <c r="C845" s="36" t="str">
        <f>'DETALLE DE CONEXIONES'!BB845</f>
        <v>INTERNET</v>
      </c>
      <c r="D845" s="36" t="str">
        <f>'DETALLE DE CONEXIONES'!E845</f>
        <v>internet.itelcel.coXXXGLTE</v>
      </c>
      <c r="E845" s="36">
        <f t="shared" si="39"/>
        <v>26</v>
      </c>
      <c r="F845" s="36">
        <f>IFERROR(LIMPIA('DETALLE DE CONEXIONES'!N845,1),0)</f>
        <v>0</v>
      </c>
      <c r="G845" s="36" t="str">
        <f>LEFT('DETALLE DE CONEXIONES'!BE845,3)</f>
        <v/>
      </c>
      <c r="H845" s="36" t="str">
        <f>RIGHT('DETALLE DE CONEXIONES'!AK845,2)</f>
        <v>-1</v>
      </c>
      <c r="I845" s="36" t="str">
        <f>LEFT('DETALLE DE CONEXIONES'!AK845,3)</f>
        <v>INT</v>
      </c>
      <c r="J845" s="36" t="str">
        <f>LEFT('DETALLE DE CONEXIONES'!M845,3)</f>
        <v>0mi</v>
      </c>
      <c r="K845" s="36" t="str">
        <f>IF(LEN('DETALLE DE CONEXIONES'!M845)&lt;12,(RIGHT('DETALLE DE CONEXIONES'!M845,5)),(RIGHT('DETALLE DE CONEXIONES'!M845,6)))</f>
        <v xml:space="preserve">min. </v>
      </c>
      <c r="L845" s="36">
        <f>IF(C845="Saliente Local",(IFERROR((LIMPIA(J845,1)),0)),0)</f>
        <v>0</v>
      </c>
      <c r="M845" s="36">
        <f>IF(C845="Saliente Nacional",(IFERROR((LIMPIA(J845,1)),0)),0)</f>
        <v>0</v>
      </c>
      <c r="N845" s="36">
        <f>IF(C845="Saliente Internacional",(IFERROR((LIMPIA(J845,1)),0)),0)</f>
        <v>0</v>
      </c>
      <c r="O845" s="36">
        <f>IF(C845="Saliente Local",(IFERROR((LIMPIA(K845,1)),0)),0)</f>
        <v>0</v>
      </c>
      <c r="P845" s="36">
        <f>IF(C845="Saliente Nacional",(IFERROR((LIMPIA(K845,1)),0)),0)</f>
        <v>0</v>
      </c>
      <c r="Q845" s="36">
        <f>IF(C845="Saliente Internacional",(IFERROR((LIMPIA(K845,1)),0)),0)</f>
        <v>0</v>
      </c>
      <c r="R845" s="36">
        <f t="shared" si="40"/>
        <v>0</v>
      </c>
      <c r="S845" s="36">
        <f t="shared" si="41"/>
        <v>0</v>
      </c>
    </row>
    <row r="846" spans="1:19" x14ac:dyDescent="0.25">
      <c r="A846" s="101">
        <f>'DETALLE DE CONEXIONES'!P846</f>
        <v>0</v>
      </c>
      <c r="B846" s="36" t="str">
        <f>'DETALLE DE CONEXIONES'!I846</f>
        <v>GPRS</v>
      </c>
      <c r="C846" s="36" t="str">
        <f>'DETALLE DE CONEXIONES'!BB846</f>
        <v>RS</v>
      </c>
      <c r="D846" s="36" t="str">
        <f>'DETALLE DE CONEXIONES'!E846</f>
        <v>internet.itelcel.coXXXGLTE</v>
      </c>
      <c r="E846" s="36">
        <f t="shared" si="39"/>
        <v>26</v>
      </c>
      <c r="F846" s="36">
        <f>IFERROR(LIMPIA('DETALLE DE CONEXIONES'!N846,1),0)</f>
        <v>0</v>
      </c>
      <c r="G846" s="36" t="str">
        <f>LEFT('DETALLE DE CONEXIONES'!BE846,3)</f>
        <v/>
      </c>
      <c r="H846" s="36" t="str">
        <f>RIGHT('DETALLE DE CONEXIONES'!AK846,2)</f>
        <v>-1</v>
      </c>
      <c r="I846" s="36" t="str">
        <f>LEFT('DETALLE DE CONEXIONES'!AK846,3)</f>
        <v>RS;</v>
      </c>
      <c r="J846" s="36" t="str">
        <f>LEFT('DETALLE DE CONEXIONES'!M846,3)</f>
        <v>0mi</v>
      </c>
      <c r="K846" s="36" t="str">
        <f>IF(LEN('DETALLE DE CONEXIONES'!M846)&lt;12,(RIGHT('DETALLE DE CONEXIONES'!M846,5)),(RIGHT('DETALLE DE CONEXIONES'!M846,6)))</f>
        <v xml:space="preserve">min. </v>
      </c>
      <c r="L846" s="36">
        <f>IF(C846="Saliente Local",(IFERROR((LIMPIA(J846,1)),0)),0)</f>
        <v>0</v>
      </c>
      <c r="M846" s="36">
        <f>IF(C846="Saliente Nacional",(IFERROR((LIMPIA(J846,1)),0)),0)</f>
        <v>0</v>
      </c>
      <c r="N846" s="36">
        <f>IF(C846="Saliente Internacional",(IFERROR((LIMPIA(J846,1)),0)),0)</f>
        <v>0</v>
      </c>
      <c r="O846" s="36">
        <f>IF(C846="Saliente Local",(IFERROR((LIMPIA(K846,1)),0)),0)</f>
        <v>0</v>
      </c>
      <c r="P846" s="36">
        <f>IF(C846="Saliente Nacional",(IFERROR((LIMPIA(K846,1)),0)),0)</f>
        <v>0</v>
      </c>
      <c r="Q846" s="36">
        <f>IF(C846="Saliente Internacional",(IFERROR((LIMPIA(K846,1)),0)),0)</f>
        <v>0</v>
      </c>
      <c r="R846" s="36">
        <f t="shared" si="40"/>
        <v>0</v>
      </c>
      <c r="S846" s="36">
        <f t="shared" si="41"/>
        <v>0</v>
      </c>
    </row>
    <row r="847" spans="1:19" x14ac:dyDescent="0.25">
      <c r="A847" s="101">
        <f>'DETALLE DE CONEXIONES'!P847</f>
        <v>0</v>
      </c>
      <c r="B847" s="36" t="str">
        <f>'DETALLE DE CONEXIONES'!I847</f>
        <v>GPRS</v>
      </c>
      <c r="C847" s="36" t="str">
        <f>'DETALLE DE CONEXIONES'!BB847</f>
        <v>MENSAJERO</v>
      </c>
      <c r="D847" s="36" t="str">
        <f>'DETALLE DE CONEXIONES'!E847</f>
        <v>internet.itelcel.coXXXGLTE</v>
      </c>
      <c r="E847" s="36">
        <f t="shared" si="39"/>
        <v>26</v>
      </c>
      <c r="F847" s="36">
        <f>IFERROR(LIMPIA('DETALLE DE CONEXIONES'!N847,1),0)</f>
        <v>0</v>
      </c>
      <c r="G847" s="36" t="str">
        <f>LEFT('DETALLE DE CONEXIONES'!BE847,3)</f>
        <v/>
      </c>
      <c r="H847" s="36" t="str">
        <f>RIGHT('DETALLE DE CONEXIONES'!AK847,2)</f>
        <v>-1</v>
      </c>
      <c r="I847" s="36" t="str">
        <f>LEFT('DETALLE DE CONEXIONES'!AK847,3)</f>
        <v>MEN</v>
      </c>
      <c r="J847" s="36" t="str">
        <f>LEFT('DETALLE DE CONEXIONES'!M847,3)</f>
        <v>0mi</v>
      </c>
      <c r="K847" s="36" t="str">
        <f>IF(LEN('DETALLE DE CONEXIONES'!M847)&lt;12,(RIGHT('DETALLE DE CONEXIONES'!M847,5)),(RIGHT('DETALLE DE CONEXIONES'!M847,6)))</f>
        <v xml:space="preserve">min. </v>
      </c>
      <c r="L847" s="36">
        <f>IF(C847="Saliente Local",(IFERROR((LIMPIA(J847,1)),0)),0)</f>
        <v>0</v>
      </c>
      <c r="M847" s="36">
        <f>IF(C847="Saliente Nacional",(IFERROR((LIMPIA(J847,1)),0)),0)</f>
        <v>0</v>
      </c>
      <c r="N847" s="36">
        <f>IF(C847="Saliente Internacional",(IFERROR((LIMPIA(J847,1)),0)),0)</f>
        <v>0</v>
      </c>
      <c r="O847" s="36">
        <f>IF(C847="Saliente Local",(IFERROR((LIMPIA(K847,1)),0)),0)</f>
        <v>0</v>
      </c>
      <c r="P847" s="36">
        <f>IF(C847="Saliente Nacional",(IFERROR((LIMPIA(K847,1)),0)),0)</f>
        <v>0</v>
      </c>
      <c r="Q847" s="36">
        <f>IF(C847="Saliente Internacional",(IFERROR((LIMPIA(K847,1)),0)),0)</f>
        <v>0</v>
      </c>
      <c r="R847" s="36">
        <f t="shared" si="40"/>
        <v>0</v>
      </c>
      <c r="S847" s="36">
        <f t="shared" si="41"/>
        <v>0</v>
      </c>
    </row>
    <row r="848" spans="1:19" x14ac:dyDescent="0.25">
      <c r="A848" s="101">
        <f>'DETALLE DE CONEXIONES'!P848</f>
        <v>0</v>
      </c>
      <c r="B848" s="36" t="str">
        <f>'DETALLE DE CONEXIONES'!I848</f>
        <v>TRANSFERENCIA</v>
      </c>
      <c r="C848" s="36" t="str">
        <f>'DETALLE DE CONEXIONES'!BB848</f>
        <v>Desvio Nacional</v>
      </c>
      <c r="D848" s="36" t="str">
        <f>'DETALLE DE CONEXIONES'!E848</f>
        <v>999XXX1600</v>
      </c>
      <c r="E848" s="36">
        <f t="shared" si="39"/>
        <v>10</v>
      </c>
      <c r="F848" s="36">
        <f>IFERROR(LIMPIA('DETALLE DE CONEXIONES'!N848,1),0)</f>
        <v>1</v>
      </c>
      <c r="G848" s="36" t="str">
        <f>LEFT('DETALLE DE CONEXIONES'!BE848,3)</f>
        <v>SIU</v>
      </c>
      <c r="H848" s="36" t="str">
        <f>RIGHT('DETALLE DE CONEXIONES'!AK848,2)</f>
        <v/>
      </c>
      <c r="I848" s="36" t="str">
        <f>LEFT('DETALLE DE CONEXIONES'!AK848,3)</f>
        <v/>
      </c>
      <c r="J848" s="36" t="str">
        <f>LEFT('DETALLE DE CONEXIONES'!M848,3)</f>
        <v>0mi</v>
      </c>
      <c r="K848" s="36" t="str">
        <f>IF(LEN('DETALLE DE CONEXIONES'!M848)&lt;12,(RIGHT('DETALLE DE CONEXIONES'!M848,5)),(RIGHT('DETALLE DE CONEXIONES'!M848,6)))</f>
        <v>4seg.</v>
      </c>
      <c r="L848" s="36">
        <f>IF(C848="Saliente Local",(IFERROR((LIMPIA(J848,1)),0)),0)</f>
        <v>0</v>
      </c>
      <c r="M848" s="36">
        <f>IF(C848="Saliente Nacional",(IFERROR((LIMPIA(J848,1)),0)),0)</f>
        <v>0</v>
      </c>
      <c r="N848" s="36">
        <f>IF(C848="Saliente Internacional",(IFERROR((LIMPIA(J848,1)),0)),0)</f>
        <v>0</v>
      </c>
      <c r="O848" s="36">
        <f>IF(C848="Saliente Local",(IFERROR((LIMPIA(K848,1)),0)),0)</f>
        <v>0</v>
      </c>
      <c r="P848" s="36">
        <f>IF(C848="Saliente Nacional",(IFERROR((LIMPIA(K848,1)),0)),0)</f>
        <v>0</v>
      </c>
      <c r="Q848" s="36">
        <f>IF(C848="Saliente Internacional",(IFERROR((LIMPIA(K848,1)),0)),0)</f>
        <v>0</v>
      </c>
      <c r="R848" s="36">
        <f t="shared" si="40"/>
        <v>0</v>
      </c>
      <c r="S848" s="36">
        <f t="shared" si="41"/>
        <v>0</v>
      </c>
    </row>
    <row r="849" spans="1:19" x14ac:dyDescent="0.25">
      <c r="A849" s="101">
        <f>'DETALLE DE CONEXIONES'!P849</f>
        <v>0</v>
      </c>
      <c r="B849" s="36" t="str">
        <f>'DETALLE DE CONEXIONES'!I849</f>
        <v>TRANSFERENCIA</v>
      </c>
      <c r="C849" s="36" t="str">
        <f>'DETALLE DE CONEXIONES'!BB849</f>
        <v>Desvio Nacional</v>
      </c>
      <c r="D849" s="36" t="str">
        <f>'DETALLE DE CONEXIONES'!E849</f>
        <v>999XXX1600</v>
      </c>
      <c r="E849" s="36">
        <f t="shared" si="39"/>
        <v>10</v>
      </c>
      <c r="F849" s="36">
        <f>IFERROR(LIMPIA('DETALLE DE CONEXIONES'!N849,1),0)</f>
        <v>1</v>
      </c>
      <c r="G849" s="36" t="str">
        <f>LEFT('DETALLE DE CONEXIONES'!BE849,3)</f>
        <v>SIU</v>
      </c>
      <c r="H849" s="36" t="str">
        <f>RIGHT('DETALLE DE CONEXIONES'!AK849,2)</f>
        <v/>
      </c>
      <c r="I849" s="36" t="str">
        <f>LEFT('DETALLE DE CONEXIONES'!AK849,3)</f>
        <v/>
      </c>
      <c r="J849" s="36" t="str">
        <f>LEFT('DETALLE DE CONEXIONES'!M849,3)</f>
        <v>0mi</v>
      </c>
      <c r="K849" s="36" t="str">
        <f>IF(LEN('DETALLE DE CONEXIONES'!M849)&lt;12,(RIGHT('DETALLE DE CONEXIONES'!M849,5)),(RIGHT('DETALLE DE CONEXIONES'!M849,6)))</f>
        <v>5seg.</v>
      </c>
      <c r="L849" s="36">
        <f>IF(C849="Saliente Local",(IFERROR((LIMPIA(J849,1)),0)),0)</f>
        <v>0</v>
      </c>
      <c r="M849" s="36">
        <f>IF(C849="Saliente Nacional",(IFERROR((LIMPIA(J849,1)),0)),0)</f>
        <v>0</v>
      </c>
      <c r="N849" s="36">
        <f>IF(C849="Saliente Internacional",(IFERROR((LIMPIA(J849,1)),0)),0)</f>
        <v>0</v>
      </c>
      <c r="O849" s="36">
        <f>IF(C849="Saliente Local",(IFERROR((LIMPIA(K849,1)),0)),0)</f>
        <v>0</v>
      </c>
      <c r="P849" s="36">
        <f>IF(C849="Saliente Nacional",(IFERROR((LIMPIA(K849,1)),0)),0)</f>
        <v>0</v>
      </c>
      <c r="Q849" s="36">
        <f>IF(C849="Saliente Internacional",(IFERROR((LIMPIA(K849,1)),0)),0)</f>
        <v>0</v>
      </c>
      <c r="R849" s="36">
        <f t="shared" si="40"/>
        <v>0</v>
      </c>
      <c r="S849" s="36">
        <f t="shared" si="41"/>
        <v>0</v>
      </c>
    </row>
    <row r="850" spans="1:19" x14ac:dyDescent="0.25">
      <c r="A850" s="101">
        <f>'DETALLE DE CONEXIONES'!P850</f>
        <v>0</v>
      </c>
      <c r="B850" s="36" t="str">
        <f>'DETALLE DE CONEXIONES'!I850</f>
        <v>TRANSFERENCIA</v>
      </c>
      <c r="C850" s="36" t="str">
        <f>'DETALLE DE CONEXIONES'!BB850</f>
        <v>Desvio Nacional</v>
      </c>
      <c r="D850" s="36" t="str">
        <f>'DETALLE DE CONEXIONES'!E850</f>
        <v>999XXX1600</v>
      </c>
      <c r="E850" s="36">
        <f t="shared" si="39"/>
        <v>10</v>
      </c>
      <c r="F850" s="36">
        <f>IFERROR(LIMPIA('DETALLE DE CONEXIONES'!N850,1),0)</f>
        <v>1</v>
      </c>
      <c r="G850" s="36" t="str">
        <f>LEFT('DETALLE DE CONEXIONES'!BE850,3)</f>
        <v>SIU</v>
      </c>
      <c r="H850" s="36" t="str">
        <f>RIGHT('DETALLE DE CONEXIONES'!AK850,2)</f>
        <v/>
      </c>
      <c r="I850" s="36" t="str">
        <f>LEFT('DETALLE DE CONEXIONES'!AK850,3)</f>
        <v/>
      </c>
      <c r="J850" s="36" t="str">
        <f>LEFT('DETALLE DE CONEXIONES'!M850,3)</f>
        <v>0mi</v>
      </c>
      <c r="K850" s="36" t="str">
        <f>IF(LEN('DETALLE DE CONEXIONES'!M850)&lt;12,(RIGHT('DETALLE DE CONEXIONES'!M850,5)),(RIGHT('DETALLE DE CONEXIONES'!M850,6)))</f>
        <v>18seg.</v>
      </c>
      <c r="L850" s="36">
        <f>IF(C850="Saliente Local",(IFERROR((LIMPIA(J850,1)),0)),0)</f>
        <v>0</v>
      </c>
      <c r="M850" s="36">
        <f>IF(C850="Saliente Nacional",(IFERROR((LIMPIA(J850,1)),0)),0)</f>
        <v>0</v>
      </c>
      <c r="N850" s="36">
        <f>IF(C850="Saliente Internacional",(IFERROR((LIMPIA(J850,1)),0)),0)</f>
        <v>0</v>
      </c>
      <c r="O850" s="36">
        <f>IF(C850="Saliente Local",(IFERROR((LIMPIA(K850,1)),0)),0)</f>
        <v>0</v>
      </c>
      <c r="P850" s="36">
        <f>IF(C850="Saliente Nacional",(IFERROR((LIMPIA(K850,1)),0)),0)</f>
        <v>0</v>
      </c>
      <c r="Q850" s="36">
        <f>IF(C850="Saliente Internacional",(IFERROR((LIMPIA(K850,1)),0)),0)</f>
        <v>0</v>
      </c>
      <c r="R850" s="36">
        <f t="shared" si="40"/>
        <v>0</v>
      </c>
      <c r="S850" s="36">
        <f t="shared" si="41"/>
        <v>0</v>
      </c>
    </row>
    <row r="851" spans="1:19" x14ac:dyDescent="0.25">
      <c r="A851" s="101">
        <f>'DETALLE DE CONEXIONES'!P851</f>
        <v>0</v>
      </c>
      <c r="B851" s="36" t="str">
        <f>'DETALLE DE CONEXIONES'!I851</f>
        <v>TRANSFERENCIA</v>
      </c>
      <c r="C851" s="36" t="str">
        <f>'DETALLE DE CONEXIONES'!BB851</f>
        <v>Desvio Nacional</v>
      </c>
      <c r="D851" s="36" t="str">
        <f>'DETALLE DE CONEXIONES'!E851</f>
        <v>999XXX1600</v>
      </c>
      <c r="E851" s="36">
        <f t="shared" si="39"/>
        <v>10</v>
      </c>
      <c r="F851" s="36">
        <f>IFERROR(LIMPIA('DETALLE DE CONEXIONES'!N851,1),0)</f>
        <v>1</v>
      </c>
      <c r="G851" s="36" t="str">
        <f>LEFT('DETALLE DE CONEXIONES'!BE851,3)</f>
        <v>SIU</v>
      </c>
      <c r="H851" s="36" t="str">
        <f>RIGHT('DETALLE DE CONEXIONES'!AK851,2)</f>
        <v/>
      </c>
      <c r="I851" s="36" t="str">
        <f>LEFT('DETALLE DE CONEXIONES'!AK851,3)</f>
        <v/>
      </c>
      <c r="J851" s="36" t="str">
        <f>LEFT('DETALLE DE CONEXIONES'!M851,3)</f>
        <v>0mi</v>
      </c>
      <c r="K851" s="36" t="str">
        <f>IF(LEN('DETALLE DE CONEXIONES'!M851)&lt;12,(RIGHT('DETALLE DE CONEXIONES'!M851,5)),(RIGHT('DETALLE DE CONEXIONES'!M851,6)))</f>
        <v>4seg.</v>
      </c>
      <c r="L851" s="36">
        <f>IF(C851="Saliente Local",(IFERROR((LIMPIA(J851,1)),0)),0)</f>
        <v>0</v>
      </c>
      <c r="M851" s="36">
        <f>IF(C851="Saliente Nacional",(IFERROR((LIMPIA(J851,1)),0)),0)</f>
        <v>0</v>
      </c>
      <c r="N851" s="36">
        <f>IF(C851="Saliente Internacional",(IFERROR((LIMPIA(J851,1)),0)),0)</f>
        <v>0</v>
      </c>
      <c r="O851" s="36">
        <f>IF(C851="Saliente Local",(IFERROR((LIMPIA(K851,1)),0)),0)</f>
        <v>0</v>
      </c>
      <c r="P851" s="36">
        <f>IF(C851="Saliente Nacional",(IFERROR((LIMPIA(K851,1)),0)),0)</f>
        <v>0</v>
      </c>
      <c r="Q851" s="36">
        <f>IF(C851="Saliente Internacional",(IFERROR((LIMPIA(K851,1)),0)),0)</f>
        <v>0</v>
      </c>
      <c r="R851" s="36">
        <f t="shared" si="40"/>
        <v>0</v>
      </c>
      <c r="S851" s="36">
        <f t="shared" si="41"/>
        <v>0</v>
      </c>
    </row>
    <row r="852" spans="1:19" x14ac:dyDescent="0.25">
      <c r="A852" s="101">
        <f>'DETALLE DE CONEXIONES'!P852</f>
        <v>0</v>
      </c>
      <c r="B852" s="36" t="str">
        <f>'DETALLE DE CONEXIONES'!I852</f>
        <v>TRANSFERENCIA</v>
      </c>
      <c r="C852" s="36" t="str">
        <f>'DETALLE DE CONEXIONES'!BB852</f>
        <v>Desvio Nacional</v>
      </c>
      <c r="D852" s="36" t="str">
        <f>'DETALLE DE CONEXIONES'!E852</f>
        <v>999XXX1600</v>
      </c>
      <c r="E852" s="36">
        <f t="shared" si="39"/>
        <v>10</v>
      </c>
      <c r="F852" s="36">
        <f>IFERROR(LIMPIA('DETALLE DE CONEXIONES'!N852,1),0)</f>
        <v>1</v>
      </c>
      <c r="G852" s="36" t="str">
        <f>LEFT('DETALLE DE CONEXIONES'!BE852,3)</f>
        <v>SIU</v>
      </c>
      <c r="H852" s="36" t="str">
        <f>RIGHT('DETALLE DE CONEXIONES'!AK852,2)</f>
        <v/>
      </c>
      <c r="I852" s="36" t="str">
        <f>LEFT('DETALLE DE CONEXIONES'!AK852,3)</f>
        <v/>
      </c>
      <c r="J852" s="36" t="str">
        <f>LEFT('DETALLE DE CONEXIONES'!M852,3)</f>
        <v>0mi</v>
      </c>
      <c r="K852" s="36" t="str">
        <f>IF(LEN('DETALLE DE CONEXIONES'!M852)&lt;12,(RIGHT('DETALLE DE CONEXIONES'!M852,5)),(RIGHT('DETALLE DE CONEXIONES'!M852,6)))</f>
        <v>6seg.</v>
      </c>
      <c r="L852" s="36">
        <f>IF(C852="Saliente Local",(IFERROR((LIMPIA(J852,1)),0)),0)</f>
        <v>0</v>
      </c>
      <c r="M852" s="36">
        <f>IF(C852="Saliente Nacional",(IFERROR((LIMPIA(J852,1)),0)),0)</f>
        <v>0</v>
      </c>
      <c r="N852" s="36">
        <f>IF(C852="Saliente Internacional",(IFERROR((LIMPIA(J852,1)),0)),0)</f>
        <v>0</v>
      </c>
      <c r="O852" s="36">
        <f>IF(C852="Saliente Local",(IFERROR((LIMPIA(K852,1)),0)),0)</f>
        <v>0</v>
      </c>
      <c r="P852" s="36">
        <f>IF(C852="Saliente Nacional",(IFERROR((LIMPIA(K852,1)),0)),0)</f>
        <v>0</v>
      </c>
      <c r="Q852" s="36">
        <f>IF(C852="Saliente Internacional",(IFERROR((LIMPIA(K852,1)),0)),0)</f>
        <v>0</v>
      </c>
      <c r="R852" s="36">
        <f t="shared" si="40"/>
        <v>0</v>
      </c>
      <c r="S852" s="36">
        <f t="shared" si="41"/>
        <v>0</v>
      </c>
    </row>
    <row r="853" spans="1:19" x14ac:dyDescent="0.25">
      <c r="A853" s="101">
        <f>'DETALLE DE CONEXIONES'!P853</f>
        <v>0</v>
      </c>
      <c r="B853" s="36" t="str">
        <f>'DETALLE DE CONEXIONES'!I853</f>
        <v>GPRS</v>
      </c>
      <c r="C853" s="36" t="str">
        <f>'DETALLE DE CONEXIONES'!BB853</f>
        <v>MENSAJERO</v>
      </c>
      <c r="D853" s="36" t="str">
        <f>'DETALLE DE CONEXIONES'!E853</f>
        <v>internet.itelcel.coXXXGLTE</v>
      </c>
      <c r="E853" s="36">
        <f t="shared" si="39"/>
        <v>26</v>
      </c>
      <c r="F853" s="36">
        <f>IFERROR(LIMPIA('DETALLE DE CONEXIONES'!N853,1),0)</f>
        <v>0</v>
      </c>
      <c r="G853" s="36" t="str">
        <f>LEFT('DETALLE DE CONEXIONES'!BE853,3)</f>
        <v/>
      </c>
      <c r="H853" s="36" t="str">
        <f>RIGHT('DETALLE DE CONEXIONES'!AK853,2)</f>
        <v>-1</v>
      </c>
      <c r="I853" s="36" t="str">
        <f>LEFT('DETALLE DE CONEXIONES'!AK853,3)</f>
        <v>MEN</v>
      </c>
      <c r="J853" s="36" t="str">
        <f>LEFT('DETALLE DE CONEXIONES'!M853,3)</f>
        <v>0mi</v>
      </c>
      <c r="K853" s="36" t="str">
        <f>IF(LEN('DETALLE DE CONEXIONES'!M853)&lt;12,(RIGHT('DETALLE DE CONEXIONES'!M853,5)),(RIGHT('DETALLE DE CONEXIONES'!M853,6)))</f>
        <v xml:space="preserve">min. </v>
      </c>
      <c r="L853" s="36">
        <f>IF(C853="Saliente Local",(IFERROR((LIMPIA(J853,1)),0)),0)</f>
        <v>0</v>
      </c>
      <c r="M853" s="36">
        <f>IF(C853="Saliente Nacional",(IFERROR((LIMPIA(J853,1)),0)),0)</f>
        <v>0</v>
      </c>
      <c r="N853" s="36">
        <f>IF(C853="Saliente Internacional",(IFERROR((LIMPIA(J853,1)),0)),0)</f>
        <v>0</v>
      </c>
      <c r="O853" s="36">
        <f>IF(C853="Saliente Local",(IFERROR((LIMPIA(K853,1)),0)),0)</f>
        <v>0</v>
      </c>
      <c r="P853" s="36">
        <f>IF(C853="Saliente Nacional",(IFERROR((LIMPIA(K853,1)),0)),0)</f>
        <v>0</v>
      </c>
      <c r="Q853" s="36">
        <f>IF(C853="Saliente Internacional",(IFERROR((LIMPIA(K853,1)),0)),0)</f>
        <v>0</v>
      </c>
      <c r="R853" s="36">
        <f t="shared" si="40"/>
        <v>0</v>
      </c>
      <c r="S853" s="36">
        <f t="shared" si="41"/>
        <v>0</v>
      </c>
    </row>
    <row r="854" spans="1:19" x14ac:dyDescent="0.25">
      <c r="A854" s="101">
        <f>'DETALLE DE CONEXIONES'!P854</f>
        <v>0</v>
      </c>
      <c r="B854" s="36" t="str">
        <f>'DETALLE DE CONEXIONES'!I854</f>
        <v>GPRS</v>
      </c>
      <c r="C854" s="36" t="str">
        <f>'DETALLE DE CONEXIONES'!BB854</f>
        <v>RS</v>
      </c>
      <c r="D854" s="36" t="str">
        <f>'DETALLE DE CONEXIONES'!E854</f>
        <v>internet.itelcel.coXXXGLTE</v>
      </c>
      <c r="E854" s="36">
        <f t="shared" si="39"/>
        <v>26</v>
      </c>
      <c r="F854" s="36">
        <f>IFERROR(LIMPIA('DETALLE DE CONEXIONES'!N854,1),0)</f>
        <v>0</v>
      </c>
      <c r="G854" s="36" t="str">
        <f>LEFT('DETALLE DE CONEXIONES'!BE854,3)</f>
        <v/>
      </c>
      <c r="H854" s="36" t="str">
        <f>RIGHT('DETALLE DE CONEXIONES'!AK854,2)</f>
        <v>-1</v>
      </c>
      <c r="I854" s="36" t="str">
        <f>LEFT('DETALLE DE CONEXIONES'!AK854,3)</f>
        <v>RS;</v>
      </c>
      <c r="J854" s="36" t="str">
        <f>LEFT('DETALLE DE CONEXIONES'!M854,3)</f>
        <v>0mi</v>
      </c>
      <c r="K854" s="36" t="str">
        <f>IF(LEN('DETALLE DE CONEXIONES'!M854)&lt;12,(RIGHT('DETALLE DE CONEXIONES'!M854,5)),(RIGHT('DETALLE DE CONEXIONES'!M854,6)))</f>
        <v xml:space="preserve">min. </v>
      </c>
      <c r="L854" s="36">
        <f>IF(C854="Saliente Local",(IFERROR((LIMPIA(J854,1)),0)),0)</f>
        <v>0</v>
      </c>
      <c r="M854" s="36">
        <f>IF(C854="Saliente Nacional",(IFERROR((LIMPIA(J854,1)),0)),0)</f>
        <v>0</v>
      </c>
      <c r="N854" s="36">
        <f>IF(C854="Saliente Internacional",(IFERROR((LIMPIA(J854,1)),0)),0)</f>
        <v>0</v>
      </c>
      <c r="O854" s="36">
        <f>IF(C854="Saliente Local",(IFERROR((LIMPIA(K854,1)),0)),0)</f>
        <v>0</v>
      </c>
      <c r="P854" s="36">
        <f>IF(C854="Saliente Nacional",(IFERROR((LIMPIA(K854,1)),0)),0)</f>
        <v>0</v>
      </c>
      <c r="Q854" s="36">
        <f>IF(C854="Saliente Internacional",(IFERROR((LIMPIA(K854,1)),0)),0)</f>
        <v>0</v>
      </c>
      <c r="R854" s="36">
        <f t="shared" si="40"/>
        <v>0</v>
      </c>
      <c r="S854" s="36">
        <f t="shared" si="41"/>
        <v>0</v>
      </c>
    </row>
    <row r="855" spans="1:19" x14ac:dyDescent="0.25">
      <c r="A855" s="101">
        <f>'DETALLE DE CONEXIONES'!P855</f>
        <v>0</v>
      </c>
      <c r="B855" s="36" t="str">
        <f>'DETALLE DE CONEXIONES'!I855</f>
        <v>GPRS</v>
      </c>
      <c r="C855" s="36" t="str">
        <f>'DETALLE DE CONEXIONES'!BB855</f>
        <v>RS</v>
      </c>
      <c r="D855" s="36" t="str">
        <f>'DETALLE DE CONEXIONES'!E855</f>
        <v>internet.itelcel.coXXXGLTE</v>
      </c>
      <c r="E855" s="36">
        <f t="shared" si="39"/>
        <v>26</v>
      </c>
      <c r="F855" s="36">
        <f>IFERROR(LIMPIA('DETALLE DE CONEXIONES'!N855,1),0)</f>
        <v>0</v>
      </c>
      <c r="G855" s="36" t="str">
        <f>LEFT('DETALLE DE CONEXIONES'!BE855,3)</f>
        <v/>
      </c>
      <c r="H855" s="36" t="str">
        <f>RIGHT('DETALLE DE CONEXIONES'!AK855,2)</f>
        <v>-1</v>
      </c>
      <c r="I855" s="36" t="str">
        <f>LEFT('DETALLE DE CONEXIONES'!AK855,3)</f>
        <v>RS;</v>
      </c>
      <c r="J855" s="36" t="str">
        <f>LEFT('DETALLE DE CONEXIONES'!M855,3)</f>
        <v>0mi</v>
      </c>
      <c r="K855" s="36" t="str">
        <f>IF(LEN('DETALLE DE CONEXIONES'!M855)&lt;12,(RIGHT('DETALLE DE CONEXIONES'!M855,5)),(RIGHT('DETALLE DE CONEXIONES'!M855,6)))</f>
        <v xml:space="preserve">min. </v>
      </c>
      <c r="L855" s="36">
        <f>IF(C855="Saliente Local",(IFERROR((LIMPIA(J855,1)),0)),0)</f>
        <v>0</v>
      </c>
      <c r="M855" s="36">
        <f>IF(C855="Saliente Nacional",(IFERROR((LIMPIA(J855,1)),0)),0)</f>
        <v>0</v>
      </c>
      <c r="N855" s="36">
        <f>IF(C855="Saliente Internacional",(IFERROR((LIMPIA(J855,1)),0)),0)</f>
        <v>0</v>
      </c>
      <c r="O855" s="36">
        <f>IF(C855="Saliente Local",(IFERROR((LIMPIA(K855,1)),0)),0)</f>
        <v>0</v>
      </c>
      <c r="P855" s="36">
        <f>IF(C855="Saliente Nacional",(IFERROR((LIMPIA(K855,1)),0)),0)</f>
        <v>0</v>
      </c>
      <c r="Q855" s="36">
        <f>IF(C855="Saliente Internacional",(IFERROR((LIMPIA(K855,1)),0)),0)</f>
        <v>0</v>
      </c>
      <c r="R855" s="36">
        <f t="shared" si="40"/>
        <v>0</v>
      </c>
      <c r="S855" s="36">
        <f t="shared" si="41"/>
        <v>0</v>
      </c>
    </row>
    <row r="856" spans="1:19" x14ac:dyDescent="0.25">
      <c r="A856" s="101">
        <f>'DETALLE DE CONEXIONES'!P856</f>
        <v>0</v>
      </c>
      <c r="B856" s="36" t="str">
        <f>'DETALLE DE CONEXIONES'!I856</f>
        <v>GPRS</v>
      </c>
      <c r="C856" s="36" t="str">
        <f>'DETALLE DE CONEXIONES'!BB856</f>
        <v>MENSAJERO</v>
      </c>
      <c r="D856" s="36" t="str">
        <f>'DETALLE DE CONEXIONES'!E856</f>
        <v>internet.itelcel.coXXXGLTE</v>
      </c>
      <c r="E856" s="36">
        <f t="shared" si="39"/>
        <v>26</v>
      </c>
      <c r="F856" s="36">
        <f>IFERROR(LIMPIA('DETALLE DE CONEXIONES'!N856,1),0)</f>
        <v>0</v>
      </c>
      <c r="G856" s="36" t="str">
        <f>LEFT('DETALLE DE CONEXIONES'!BE856,3)</f>
        <v/>
      </c>
      <c r="H856" s="36" t="str">
        <f>RIGHT('DETALLE DE CONEXIONES'!AK856,2)</f>
        <v>-1</v>
      </c>
      <c r="I856" s="36" t="str">
        <f>LEFT('DETALLE DE CONEXIONES'!AK856,3)</f>
        <v>MEN</v>
      </c>
      <c r="J856" s="36" t="str">
        <f>LEFT('DETALLE DE CONEXIONES'!M856,3)</f>
        <v>0mi</v>
      </c>
      <c r="K856" s="36" t="str">
        <f>IF(LEN('DETALLE DE CONEXIONES'!M856)&lt;12,(RIGHT('DETALLE DE CONEXIONES'!M856,5)),(RIGHT('DETALLE DE CONEXIONES'!M856,6)))</f>
        <v xml:space="preserve">min. </v>
      </c>
      <c r="L856" s="36">
        <f>IF(C856="Saliente Local",(IFERROR((LIMPIA(J856,1)),0)),0)</f>
        <v>0</v>
      </c>
      <c r="M856" s="36">
        <f>IF(C856="Saliente Nacional",(IFERROR((LIMPIA(J856,1)),0)),0)</f>
        <v>0</v>
      </c>
      <c r="N856" s="36">
        <f>IF(C856="Saliente Internacional",(IFERROR((LIMPIA(J856,1)),0)),0)</f>
        <v>0</v>
      </c>
      <c r="O856" s="36">
        <f>IF(C856="Saliente Local",(IFERROR((LIMPIA(K856,1)),0)),0)</f>
        <v>0</v>
      </c>
      <c r="P856" s="36">
        <f>IF(C856="Saliente Nacional",(IFERROR((LIMPIA(K856,1)),0)),0)</f>
        <v>0</v>
      </c>
      <c r="Q856" s="36">
        <f>IF(C856="Saliente Internacional",(IFERROR((LIMPIA(K856,1)),0)),0)</f>
        <v>0</v>
      </c>
      <c r="R856" s="36">
        <f t="shared" si="40"/>
        <v>0</v>
      </c>
      <c r="S856" s="36">
        <f t="shared" si="41"/>
        <v>0</v>
      </c>
    </row>
    <row r="857" spans="1:19" x14ac:dyDescent="0.25">
      <c r="A857" s="101">
        <f>'DETALLE DE CONEXIONES'!P857</f>
        <v>0</v>
      </c>
      <c r="B857" s="36" t="str">
        <f>'DETALLE DE CONEXIONES'!I857</f>
        <v>GPRS</v>
      </c>
      <c r="C857" s="36" t="str">
        <f>'DETALLE DE CONEXIONES'!BB857</f>
        <v>MENSAJERO</v>
      </c>
      <c r="D857" s="36" t="str">
        <f>'DETALLE DE CONEXIONES'!E857</f>
        <v>internet.itelcel.coXXXGLTE</v>
      </c>
      <c r="E857" s="36">
        <f t="shared" si="39"/>
        <v>26</v>
      </c>
      <c r="F857" s="36">
        <f>IFERROR(LIMPIA('DETALLE DE CONEXIONES'!N857,1),0)</f>
        <v>0</v>
      </c>
      <c r="G857" s="36" t="str">
        <f>LEFT('DETALLE DE CONEXIONES'!BE857,3)</f>
        <v/>
      </c>
      <c r="H857" s="36" t="str">
        <f>RIGHT('DETALLE DE CONEXIONES'!AK857,2)</f>
        <v>-1</v>
      </c>
      <c r="I857" s="36" t="str">
        <f>LEFT('DETALLE DE CONEXIONES'!AK857,3)</f>
        <v>MEN</v>
      </c>
      <c r="J857" s="36" t="str">
        <f>LEFT('DETALLE DE CONEXIONES'!M857,3)</f>
        <v>0mi</v>
      </c>
      <c r="K857" s="36" t="str">
        <f>IF(LEN('DETALLE DE CONEXIONES'!M857)&lt;12,(RIGHT('DETALLE DE CONEXIONES'!M857,5)),(RIGHT('DETALLE DE CONEXIONES'!M857,6)))</f>
        <v xml:space="preserve">min. </v>
      </c>
      <c r="L857" s="36">
        <f>IF(C857="Saliente Local",(IFERROR((LIMPIA(J857,1)),0)),0)</f>
        <v>0</v>
      </c>
      <c r="M857" s="36">
        <f>IF(C857="Saliente Nacional",(IFERROR((LIMPIA(J857,1)),0)),0)</f>
        <v>0</v>
      </c>
      <c r="N857" s="36">
        <f>IF(C857="Saliente Internacional",(IFERROR((LIMPIA(J857,1)),0)),0)</f>
        <v>0</v>
      </c>
      <c r="O857" s="36">
        <f>IF(C857="Saliente Local",(IFERROR((LIMPIA(K857,1)),0)),0)</f>
        <v>0</v>
      </c>
      <c r="P857" s="36">
        <f>IF(C857="Saliente Nacional",(IFERROR((LIMPIA(K857,1)),0)),0)</f>
        <v>0</v>
      </c>
      <c r="Q857" s="36">
        <f>IF(C857="Saliente Internacional",(IFERROR((LIMPIA(K857,1)),0)),0)</f>
        <v>0</v>
      </c>
      <c r="R857" s="36">
        <f t="shared" si="40"/>
        <v>0</v>
      </c>
      <c r="S857" s="36">
        <f t="shared" si="41"/>
        <v>0</v>
      </c>
    </row>
    <row r="858" spans="1:19" x14ac:dyDescent="0.25">
      <c r="A858" s="101">
        <f>'DETALLE DE CONEXIONES'!P858</f>
        <v>0</v>
      </c>
      <c r="B858" s="36" t="str">
        <f>'DETALLE DE CONEXIONES'!I858</f>
        <v>GPRS</v>
      </c>
      <c r="C858" s="36" t="str">
        <f>'DETALLE DE CONEXIONES'!BB858</f>
        <v>RS</v>
      </c>
      <c r="D858" s="36" t="str">
        <f>'DETALLE DE CONEXIONES'!E858</f>
        <v>internet.itelcel.coXXXGLTE</v>
      </c>
      <c r="E858" s="36">
        <f t="shared" si="39"/>
        <v>26</v>
      </c>
      <c r="F858" s="36">
        <f>IFERROR(LIMPIA('DETALLE DE CONEXIONES'!N858,1),0)</f>
        <v>0</v>
      </c>
      <c r="G858" s="36" t="str">
        <f>LEFT('DETALLE DE CONEXIONES'!BE858,3)</f>
        <v/>
      </c>
      <c r="H858" s="36" t="str">
        <f>RIGHT('DETALLE DE CONEXIONES'!AK858,2)</f>
        <v>-1</v>
      </c>
      <c r="I858" s="36" t="str">
        <f>LEFT('DETALLE DE CONEXIONES'!AK858,3)</f>
        <v>RS;</v>
      </c>
      <c r="J858" s="36" t="str">
        <f>LEFT('DETALLE DE CONEXIONES'!M858,3)</f>
        <v>0mi</v>
      </c>
      <c r="K858" s="36" t="str">
        <f>IF(LEN('DETALLE DE CONEXIONES'!M858)&lt;12,(RIGHT('DETALLE DE CONEXIONES'!M858,5)),(RIGHT('DETALLE DE CONEXIONES'!M858,6)))</f>
        <v xml:space="preserve">min. </v>
      </c>
      <c r="L858" s="36">
        <f>IF(C858="Saliente Local",(IFERROR((LIMPIA(J858,1)),0)),0)</f>
        <v>0</v>
      </c>
      <c r="M858" s="36">
        <f>IF(C858="Saliente Nacional",(IFERROR((LIMPIA(J858,1)),0)),0)</f>
        <v>0</v>
      </c>
      <c r="N858" s="36">
        <f>IF(C858="Saliente Internacional",(IFERROR((LIMPIA(J858,1)),0)),0)</f>
        <v>0</v>
      </c>
      <c r="O858" s="36">
        <f>IF(C858="Saliente Local",(IFERROR((LIMPIA(K858,1)),0)),0)</f>
        <v>0</v>
      </c>
      <c r="P858" s="36">
        <f>IF(C858="Saliente Nacional",(IFERROR((LIMPIA(K858,1)),0)),0)</f>
        <v>0</v>
      </c>
      <c r="Q858" s="36">
        <f>IF(C858="Saliente Internacional",(IFERROR((LIMPIA(K858,1)),0)),0)</f>
        <v>0</v>
      </c>
      <c r="R858" s="36">
        <f t="shared" si="40"/>
        <v>0</v>
      </c>
      <c r="S858" s="36">
        <f t="shared" si="41"/>
        <v>0</v>
      </c>
    </row>
    <row r="859" spans="1:19" x14ac:dyDescent="0.25">
      <c r="A859" s="101">
        <f>'DETALLE DE CONEXIONES'!P859</f>
        <v>0</v>
      </c>
      <c r="B859" s="36" t="str">
        <f>'DETALLE DE CONEXIONES'!I859</f>
        <v>GPRS</v>
      </c>
      <c r="C859" s="36" t="str">
        <f>'DETALLE DE CONEXIONES'!BB859</f>
        <v>MENSAJERO</v>
      </c>
      <c r="D859" s="36" t="str">
        <f>'DETALLE DE CONEXIONES'!E859</f>
        <v>internet.itelcel.coXXXGLTE</v>
      </c>
      <c r="E859" s="36">
        <f t="shared" si="39"/>
        <v>26</v>
      </c>
      <c r="F859" s="36">
        <f>IFERROR(LIMPIA('DETALLE DE CONEXIONES'!N859,1),0)</f>
        <v>0</v>
      </c>
      <c r="G859" s="36" t="str">
        <f>LEFT('DETALLE DE CONEXIONES'!BE859,3)</f>
        <v/>
      </c>
      <c r="H859" s="36" t="str">
        <f>RIGHT('DETALLE DE CONEXIONES'!AK859,2)</f>
        <v>-1</v>
      </c>
      <c r="I859" s="36" t="str">
        <f>LEFT('DETALLE DE CONEXIONES'!AK859,3)</f>
        <v>MEN</v>
      </c>
      <c r="J859" s="36" t="str">
        <f>LEFT('DETALLE DE CONEXIONES'!M859,3)</f>
        <v>0mi</v>
      </c>
      <c r="K859" s="36" t="str">
        <f>IF(LEN('DETALLE DE CONEXIONES'!M859)&lt;12,(RIGHT('DETALLE DE CONEXIONES'!M859,5)),(RIGHT('DETALLE DE CONEXIONES'!M859,6)))</f>
        <v xml:space="preserve">min. </v>
      </c>
      <c r="L859" s="36">
        <f>IF(C859="Saliente Local",(IFERROR((LIMPIA(J859,1)),0)),0)</f>
        <v>0</v>
      </c>
      <c r="M859" s="36">
        <f>IF(C859="Saliente Nacional",(IFERROR((LIMPIA(J859,1)),0)),0)</f>
        <v>0</v>
      </c>
      <c r="N859" s="36">
        <f>IF(C859="Saliente Internacional",(IFERROR((LIMPIA(J859,1)),0)),0)</f>
        <v>0</v>
      </c>
      <c r="O859" s="36">
        <f>IF(C859="Saliente Local",(IFERROR((LIMPIA(K859,1)),0)),0)</f>
        <v>0</v>
      </c>
      <c r="P859" s="36">
        <f>IF(C859="Saliente Nacional",(IFERROR((LIMPIA(K859,1)),0)),0)</f>
        <v>0</v>
      </c>
      <c r="Q859" s="36">
        <f>IF(C859="Saliente Internacional",(IFERROR((LIMPIA(K859,1)),0)),0)</f>
        <v>0</v>
      </c>
      <c r="R859" s="36">
        <f t="shared" si="40"/>
        <v>0</v>
      </c>
      <c r="S859" s="36">
        <f t="shared" si="41"/>
        <v>0</v>
      </c>
    </row>
    <row r="860" spans="1:19" x14ac:dyDescent="0.25">
      <c r="A860" s="101">
        <f>'DETALLE DE CONEXIONES'!P860</f>
        <v>0</v>
      </c>
      <c r="B860" s="36" t="str">
        <f>'DETALLE DE CONEXIONES'!I860</f>
        <v>GPRS</v>
      </c>
      <c r="C860" s="36" t="str">
        <f>'DETALLE DE CONEXIONES'!BB860</f>
        <v>RS</v>
      </c>
      <c r="D860" s="36" t="str">
        <f>'DETALLE DE CONEXIONES'!E860</f>
        <v>internet.itelcel.coXXXGLTE</v>
      </c>
      <c r="E860" s="36">
        <f t="shared" si="39"/>
        <v>26</v>
      </c>
      <c r="F860" s="36">
        <f>IFERROR(LIMPIA('DETALLE DE CONEXIONES'!N860,1),0)</f>
        <v>0</v>
      </c>
      <c r="G860" s="36" t="str">
        <f>LEFT('DETALLE DE CONEXIONES'!BE860,3)</f>
        <v/>
      </c>
      <c r="H860" s="36" t="str">
        <f>RIGHT('DETALLE DE CONEXIONES'!AK860,2)</f>
        <v>-1</v>
      </c>
      <c r="I860" s="36" t="str">
        <f>LEFT('DETALLE DE CONEXIONES'!AK860,3)</f>
        <v>RS;</v>
      </c>
      <c r="J860" s="36" t="str">
        <f>LEFT('DETALLE DE CONEXIONES'!M860,3)</f>
        <v>0mi</v>
      </c>
      <c r="K860" s="36" t="str">
        <f>IF(LEN('DETALLE DE CONEXIONES'!M860)&lt;12,(RIGHT('DETALLE DE CONEXIONES'!M860,5)),(RIGHT('DETALLE DE CONEXIONES'!M860,6)))</f>
        <v xml:space="preserve">min. </v>
      </c>
      <c r="L860" s="36">
        <f>IF(C860="Saliente Local",(IFERROR((LIMPIA(J860,1)),0)),0)</f>
        <v>0</v>
      </c>
      <c r="M860" s="36">
        <f>IF(C860="Saliente Nacional",(IFERROR((LIMPIA(J860,1)),0)),0)</f>
        <v>0</v>
      </c>
      <c r="N860" s="36">
        <f>IF(C860="Saliente Internacional",(IFERROR((LIMPIA(J860,1)),0)),0)</f>
        <v>0</v>
      </c>
      <c r="O860" s="36">
        <f>IF(C860="Saliente Local",(IFERROR((LIMPIA(K860,1)),0)),0)</f>
        <v>0</v>
      </c>
      <c r="P860" s="36">
        <f>IF(C860="Saliente Nacional",(IFERROR((LIMPIA(K860,1)),0)),0)</f>
        <v>0</v>
      </c>
      <c r="Q860" s="36">
        <f>IF(C860="Saliente Internacional",(IFERROR((LIMPIA(K860,1)),0)),0)</f>
        <v>0</v>
      </c>
      <c r="R860" s="36">
        <f t="shared" si="40"/>
        <v>0</v>
      </c>
      <c r="S860" s="36">
        <f t="shared" si="41"/>
        <v>0</v>
      </c>
    </row>
    <row r="861" spans="1:19" x14ac:dyDescent="0.25">
      <c r="A861" s="101">
        <f>'DETALLE DE CONEXIONES'!P861</f>
        <v>0</v>
      </c>
      <c r="B861" s="36" t="str">
        <f>'DETALLE DE CONEXIONES'!I861</f>
        <v>GPRS</v>
      </c>
      <c r="C861" s="36" t="str">
        <f>'DETALLE DE CONEXIONES'!BB861</f>
        <v>RS</v>
      </c>
      <c r="D861" s="36" t="str">
        <f>'DETALLE DE CONEXIONES'!E861</f>
        <v>internet.itelcel.coXXXGLTE</v>
      </c>
      <c r="E861" s="36">
        <f t="shared" si="39"/>
        <v>26</v>
      </c>
      <c r="F861" s="36">
        <f>IFERROR(LIMPIA('DETALLE DE CONEXIONES'!N861,1),0)</f>
        <v>0</v>
      </c>
      <c r="G861" s="36" t="str">
        <f>LEFT('DETALLE DE CONEXIONES'!BE861,3)</f>
        <v/>
      </c>
      <c r="H861" s="36" t="str">
        <f>RIGHT('DETALLE DE CONEXIONES'!AK861,2)</f>
        <v>-1</v>
      </c>
      <c r="I861" s="36" t="str">
        <f>LEFT('DETALLE DE CONEXIONES'!AK861,3)</f>
        <v>RS;</v>
      </c>
      <c r="J861" s="36" t="str">
        <f>LEFT('DETALLE DE CONEXIONES'!M861,3)</f>
        <v>0mi</v>
      </c>
      <c r="K861" s="36" t="str">
        <f>IF(LEN('DETALLE DE CONEXIONES'!M861)&lt;12,(RIGHT('DETALLE DE CONEXIONES'!M861,5)),(RIGHT('DETALLE DE CONEXIONES'!M861,6)))</f>
        <v xml:space="preserve">min. </v>
      </c>
      <c r="L861" s="36">
        <f>IF(C861="Saliente Local",(IFERROR((LIMPIA(J861,1)),0)),0)</f>
        <v>0</v>
      </c>
      <c r="M861" s="36">
        <f>IF(C861="Saliente Nacional",(IFERROR((LIMPIA(J861,1)),0)),0)</f>
        <v>0</v>
      </c>
      <c r="N861" s="36">
        <f>IF(C861="Saliente Internacional",(IFERROR((LIMPIA(J861,1)),0)),0)</f>
        <v>0</v>
      </c>
      <c r="O861" s="36">
        <f>IF(C861="Saliente Local",(IFERROR((LIMPIA(K861,1)),0)),0)</f>
        <v>0</v>
      </c>
      <c r="P861" s="36">
        <f>IF(C861="Saliente Nacional",(IFERROR((LIMPIA(K861,1)),0)),0)</f>
        <v>0</v>
      </c>
      <c r="Q861" s="36">
        <f>IF(C861="Saliente Internacional",(IFERROR((LIMPIA(K861,1)),0)),0)</f>
        <v>0</v>
      </c>
      <c r="R861" s="36">
        <f t="shared" si="40"/>
        <v>0</v>
      </c>
      <c r="S861" s="36">
        <f t="shared" si="41"/>
        <v>0</v>
      </c>
    </row>
    <row r="862" spans="1:19" x14ac:dyDescent="0.25">
      <c r="A862" s="101">
        <f>'DETALLE DE CONEXIONES'!P862</f>
        <v>0</v>
      </c>
      <c r="B862" s="36" t="str">
        <f>'DETALLE DE CONEXIONES'!I862</f>
        <v>GPRS</v>
      </c>
      <c r="C862" s="36" t="str">
        <f>'DETALLE DE CONEXIONES'!BB862</f>
        <v>MENSAJERO</v>
      </c>
      <c r="D862" s="36" t="str">
        <f>'DETALLE DE CONEXIONES'!E862</f>
        <v>internet.itelcel.coXXXGLTE</v>
      </c>
      <c r="E862" s="36">
        <f t="shared" si="39"/>
        <v>26</v>
      </c>
      <c r="F862" s="36">
        <f>IFERROR(LIMPIA('DETALLE DE CONEXIONES'!N862,1),0)</f>
        <v>0</v>
      </c>
      <c r="G862" s="36" t="str">
        <f>LEFT('DETALLE DE CONEXIONES'!BE862,3)</f>
        <v/>
      </c>
      <c r="H862" s="36" t="str">
        <f>RIGHT('DETALLE DE CONEXIONES'!AK862,2)</f>
        <v>-1</v>
      </c>
      <c r="I862" s="36" t="str">
        <f>LEFT('DETALLE DE CONEXIONES'!AK862,3)</f>
        <v>MEN</v>
      </c>
      <c r="J862" s="36" t="str">
        <f>LEFT('DETALLE DE CONEXIONES'!M862,3)</f>
        <v>0mi</v>
      </c>
      <c r="K862" s="36" t="str">
        <f>IF(LEN('DETALLE DE CONEXIONES'!M862)&lt;12,(RIGHT('DETALLE DE CONEXIONES'!M862,5)),(RIGHT('DETALLE DE CONEXIONES'!M862,6)))</f>
        <v xml:space="preserve">min. </v>
      </c>
      <c r="L862" s="36">
        <f>IF(C862="Saliente Local",(IFERROR((LIMPIA(J862,1)),0)),0)</f>
        <v>0</v>
      </c>
      <c r="M862" s="36">
        <f>IF(C862="Saliente Nacional",(IFERROR((LIMPIA(J862,1)),0)),0)</f>
        <v>0</v>
      </c>
      <c r="N862" s="36">
        <f>IF(C862="Saliente Internacional",(IFERROR((LIMPIA(J862,1)),0)),0)</f>
        <v>0</v>
      </c>
      <c r="O862" s="36">
        <f>IF(C862="Saliente Local",(IFERROR((LIMPIA(K862,1)),0)),0)</f>
        <v>0</v>
      </c>
      <c r="P862" s="36">
        <f>IF(C862="Saliente Nacional",(IFERROR((LIMPIA(K862,1)),0)),0)</f>
        <v>0</v>
      </c>
      <c r="Q862" s="36">
        <f>IF(C862="Saliente Internacional",(IFERROR((LIMPIA(K862,1)),0)),0)</f>
        <v>0</v>
      </c>
      <c r="R862" s="36">
        <f t="shared" si="40"/>
        <v>0</v>
      </c>
      <c r="S862" s="36">
        <f t="shared" si="41"/>
        <v>0</v>
      </c>
    </row>
    <row r="863" spans="1:19" x14ac:dyDescent="0.25">
      <c r="A863" s="101">
        <f>'DETALLE DE CONEXIONES'!P863</f>
        <v>0</v>
      </c>
      <c r="B863" s="36" t="str">
        <f>'DETALLE DE CONEXIONES'!I863</f>
        <v>GPRS</v>
      </c>
      <c r="C863" s="36" t="str">
        <f>'DETALLE DE CONEXIONES'!BB863</f>
        <v>RS</v>
      </c>
      <c r="D863" s="36" t="str">
        <f>'DETALLE DE CONEXIONES'!E863</f>
        <v>internet.itelcel.coXXXGLTE</v>
      </c>
      <c r="E863" s="36">
        <f t="shared" si="39"/>
        <v>26</v>
      </c>
      <c r="F863" s="36">
        <f>IFERROR(LIMPIA('DETALLE DE CONEXIONES'!N863,1),0)</f>
        <v>0</v>
      </c>
      <c r="G863" s="36" t="str">
        <f>LEFT('DETALLE DE CONEXIONES'!BE863,3)</f>
        <v/>
      </c>
      <c r="H863" s="36" t="str">
        <f>RIGHT('DETALLE DE CONEXIONES'!AK863,2)</f>
        <v>-1</v>
      </c>
      <c r="I863" s="36" t="str">
        <f>LEFT('DETALLE DE CONEXIONES'!AK863,3)</f>
        <v>RS;</v>
      </c>
      <c r="J863" s="36" t="str">
        <f>LEFT('DETALLE DE CONEXIONES'!M863,3)</f>
        <v>0mi</v>
      </c>
      <c r="K863" s="36" t="str">
        <f>IF(LEN('DETALLE DE CONEXIONES'!M863)&lt;12,(RIGHT('DETALLE DE CONEXIONES'!M863,5)),(RIGHT('DETALLE DE CONEXIONES'!M863,6)))</f>
        <v xml:space="preserve">min. </v>
      </c>
      <c r="L863" s="36">
        <f>IF(C863="Saliente Local",(IFERROR((LIMPIA(J863,1)),0)),0)</f>
        <v>0</v>
      </c>
      <c r="M863" s="36">
        <f>IF(C863="Saliente Nacional",(IFERROR((LIMPIA(J863,1)),0)),0)</f>
        <v>0</v>
      </c>
      <c r="N863" s="36">
        <f>IF(C863="Saliente Internacional",(IFERROR((LIMPIA(J863,1)),0)),0)</f>
        <v>0</v>
      </c>
      <c r="O863" s="36">
        <f>IF(C863="Saliente Local",(IFERROR((LIMPIA(K863,1)),0)),0)</f>
        <v>0</v>
      </c>
      <c r="P863" s="36">
        <f>IF(C863="Saliente Nacional",(IFERROR((LIMPIA(K863,1)),0)),0)</f>
        <v>0</v>
      </c>
      <c r="Q863" s="36">
        <f>IF(C863="Saliente Internacional",(IFERROR((LIMPIA(K863,1)),0)),0)</f>
        <v>0</v>
      </c>
      <c r="R863" s="36">
        <f t="shared" si="40"/>
        <v>0</v>
      </c>
      <c r="S863" s="36">
        <f t="shared" si="41"/>
        <v>0</v>
      </c>
    </row>
    <row r="864" spans="1:19" x14ac:dyDescent="0.25">
      <c r="A864" s="101">
        <f>'DETALLE DE CONEXIONES'!P864</f>
        <v>0</v>
      </c>
      <c r="B864" s="36" t="str">
        <f>'DETALLE DE CONEXIONES'!I864</f>
        <v>GPRS</v>
      </c>
      <c r="C864" s="36" t="str">
        <f>'DETALLE DE CONEXIONES'!BB864</f>
        <v>MENSAJERO</v>
      </c>
      <c r="D864" s="36" t="str">
        <f>'DETALLE DE CONEXIONES'!E864</f>
        <v>internet.itelcel.coXXXGLTE</v>
      </c>
      <c r="E864" s="36">
        <f t="shared" si="39"/>
        <v>26</v>
      </c>
      <c r="F864" s="36">
        <f>IFERROR(LIMPIA('DETALLE DE CONEXIONES'!N864,1),0)</f>
        <v>0</v>
      </c>
      <c r="G864" s="36" t="str">
        <f>LEFT('DETALLE DE CONEXIONES'!BE864,3)</f>
        <v/>
      </c>
      <c r="H864" s="36" t="str">
        <f>RIGHT('DETALLE DE CONEXIONES'!AK864,2)</f>
        <v>-1</v>
      </c>
      <c r="I864" s="36" t="str">
        <f>LEFT('DETALLE DE CONEXIONES'!AK864,3)</f>
        <v>MEN</v>
      </c>
      <c r="J864" s="36" t="str">
        <f>LEFT('DETALLE DE CONEXIONES'!M864,3)</f>
        <v>0mi</v>
      </c>
      <c r="K864" s="36" t="str">
        <f>IF(LEN('DETALLE DE CONEXIONES'!M864)&lt;12,(RIGHT('DETALLE DE CONEXIONES'!M864,5)),(RIGHT('DETALLE DE CONEXIONES'!M864,6)))</f>
        <v xml:space="preserve">min. </v>
      </c>
      <c r="L864" s="36">
        <f>IF(C864="Saliente Local",(IFERROR((LIMPIA(J864,1)),0)),0)</f>
        <v>0</v>
      </c>
      <c r="M864" s="36">
        <f>IF(C864="Saliente Nacional",(IFERROR((LIMPIA(J864,1)),0)),0)</f>
        <v>0</v>
      </c>
      <c r="N864" s="36">
        <f>IF(C864="Saliente Internacional",(IFERROR((LIMPIA(J864,1)),0)),0)</f>
        <v>0</v>
      </c>
      <c r="O864" s="36">
        <f>IF(C864="Saliente Local",(IFERROR((LIMPIA(K864,1)),0)),0)</f>
        <v>0</v>
      </c>
      <c r="P864" s="36">
        <f>IF(C864="Saliente Nacional",(IFERROR((LIMPIA(K864,1)),0)),0)</f>
        <v>0</v>
      </c>
      <c r="Q864" s="36">
        <f>IF(C864="Saliente Internacional",(IFERROR((LIMPIA(K864,1)),0)),0)</f>
        <v>0</v>
      </c>
      <c r="R864" s="36">
        <f t="shared" si="40"/>
        <v>0</v>
      </c>
      <c r="S864" s="36">
        <f t="shared" si="41"/>
        <v>0</v>
      </c>
    </row>
    <row r="865" spans="1:19" x14ac:dyDescent="0.25">
      <c r="A865" s="101">
        <f>'DETALLE DE CONEXIONES'!P865</f>
        <v>0</v>
      </c>
      <c r="B865" s="36" t="str">
        <f>'DETALLE DE CONEXIONES'!I865</f>
        <v>GPRS</v>
      </c>
      <c r="C865" s="36" t="str">
        <f>'DETALLE DE CONEXIONES'!BB865</f>
        <v>MENSAJERO</v>
      </c>
      <c r="D865" s="36" t="str">
        <f>'DETALLE DE CONEXIONES'!E865</f>
        <v>internet.itelcel.coXXXGLTE</v>
      </c>
      <c r="E865" s="36">
        <f t="shared" si="39"/>
        <v>26</v>
      </c>
      <c r="F865" s="36">
        <f>IFERROR(LIMPIA('DETALLE DE CONEXIONES'!N865,1),0)</f>
        <v>0</v>
      </c>
      <c r="G865" s="36" t="str">
        <f>LEFT('DETALLE DE CONEXIONES'!BE865,3)</f>
        <v/>
      </c>
      <c r="H865" s="36" t="str">
        <f>RIGHT('DETALLE DE CONEXIONES'!AK865,2)</f>
        <v>-1</v>
      </c>
      <c r="I865" s="36" t="str">
        <f>LEFT('DETALLE DE CONEXIONES'!AK865,3)</f>
        <v>MEN</v>
      </c>
      <c r="J865" s="36" t="str">
        <f>LEFT('DETALLE DE CONEXIONES'!M865,3)</f>
        <v>0mi</v>
      </c>
      <c r="K865" s="36" t="str">
        <f>IF(LEN('DETALLE DE CONEXIONES'!M865)&lt;12,(RIGHT('DETALLE DE CONEXIONES'!M865,5)),(RIGHT('DETALLE DE CONEXIONES'!M865,6)))</f>
        <v xml:space="preserve">min. </v>
      </c>
      <c r="L865" s="36">
        <f>IF(C865="Saliente Local",(IFERROR((LIMPIA(J865,1)),0)),0)</f>
        <v>0</v>
      </c>
      <c r="M865" s="36">
        <f>IF(C865="Saliente Nacional",(IFERROR((LIMPIA(J865,1)),0)),0)</f>
        <v>0</v>
      </c>
      <c r="N865" s="36">
        <f>IF(C865="Saliente Internacional",(IFERROR((LIMPIA(J865,1)),0)),0)</f>
        <v>0</v>
      </c>
      <c r="O865" s="36">
        <f>IF(C865="Saliente Local",(IFERROR((LIMPIA(K865,1)),0)),0)</f>
        <v>0</v>
      </c>
      <c r="P865" s="36">
        <f>IF(C865="Saliente Nacional",(IFERROR((LIMPIA(K865,1)),0)),0)</f>
        <v>0</v>
      </c>
      <c r="Q865" s="36">
        <f>IF(C865="Saliente Internacional",(IFERROR((LIMPIA(K865,1)),0)),0)</f>
        <v>0</v>
      </c>
      <c r="R865" s="36">
        <f t="shared" si="40"/>
        <v>0</v>
      </c>
      <c r="S865" s="36">
        <f t="shared" si="41"/>
        <v>0</v>
      </c>
    </row>
    <row r="866" spans="1:19" x14ac:dyDescent="0.25">
      <c r="A866" s="101">
        <f>'DETALLE DE CONEXIONES'!P866</f>
        <v>0</v>
      </c>
      <c r="B866" s="36" t="str">
        <f>'DETALLE DE CONEXIONES'!I866</f>
        <v>GPRS</v>
      </c>
      <c r="C866" s="36" t="str">
        <f>'DETALLE DE CONEXIONES'!BB866</f>
        <v>RS</v>
      </c>
      <c r="D866" s="36" t="str">
        <f>'DETALLE DE CONEXIONES'!E866</f>
        <v>internet.itelcel.coXXXGLTE</v>
      </c>
      <c r="E866" s="36">
        <f t="shared" si="39"/>
        <v>26</v>
      </c>
      <c r="F866" s="36">
        <f>IFERROR(LIMPIA('DETALLE DE CONEXIONES'!N866,1),0)</f>
        <v>0</v>
      </c>
      <c r="G866" s="36" t="str">
        <f>LEFT('DETALLE DE CONEXIONES'!BE866,3)</f>
        <v/>
      </c>
      <c r="H866" s="36" t="str">
        <f>RIGHT('DETALLE DE CONEXIONES'!AK866,2)</f>
        <v>-1</v>
      </c>
      <c r="I866" s="36" t="str">
        <f>LEFT('DETALLE DE CONEXIONES'!AK866,3)</f>
        <v>RS;</v>
      </c>
      <c r="J866" s="36" t="str">
        <f>LEFT('DETALLE DE CONEXIONES'!M866,3)</f>
        <v>0mi</v>
      </c>
      <c r="K866" s="36" t="str">
        <f>IF(LEN('DETALLE DE CONEXIONES'!M866)&lt;12,(RIGHT('DETALLE DE CONEXIONES'!M866,5)),(RIGHT('DETALLE DE CONEXIONES'!M866,6)))</f>
        <v xml:space="preserve">min. </v>
      </c>
      <c r="L866" s="36">
        <f>IF(C866="Saliente Local",(IFERROR((LIMPIA(J866,1)),0)),0)</f>
        <v>0</v>
      </c>
      <c r="M866" s="36">
        <f>IF(C866="Saliente Nacional",(IFERROR((LIMPIA(J866,1)),0)),0)</f>
        <v>0</v>
      </c>
      <c r="N866" s="36">
        <f>IF(C866="Saliente Internacional",(IFERROR((LIMPIA(J866,1)),0)),0)</f>
        <v>0</v>
      </c>
      <c r="O866" s="36">
        <f>IF(C866="Saliente Local",(IFERROR((LIMPIA(K866,1)),0)),0)</f>
        <v>0</v>
      </c>
      <c r="P866" s="36">
        <f>IF(C866="Saliente Nacional",(IFERROR((LIMPIA(K866,1)),0)),0)</f>
        <v>0</v>
      </c>
      <c r="Q866" s="36">
        <f>IF(C866="Saliente Internacional",(IFERROR((LIMPIA(K866,1)),0)),0)</f>
        <v>0</v>
      </c>
      <c r="R866" s="36">
        <f t="shared" si="40"/>
        <v>0</v>
      </c>
      <c r="S866" s="36">
        <f t="shared" si="41"/>
        <v>0</v>
      </c>
    </row>
    <row r="867" spans="1:19" x14ac:dyDescent="0.25">
      <c r="A867" s="101">
        <f>'DETALLE DE CONEXIONES'!P867</f>
        <v>0</v>
      </c>
      <c r="B867" s="36" t="str">
        <f>'DETALLE DE CONEXIONES'!I867</f>
        <v>GPRS</v>
      </c>
      <c r="C867" s="36" t="str">
        <f>'DETALLE DE CONEXIONES'!BB867</f>
        <v>MENSAJERO</v>
      </c>
      <c r="D867" s="36" t="str">
        <f>'DETALLE DE CONEXIONES'!E867</f>
        <v>internet.itelcel.coXXXGLTE</v>
      </c>
      <c r="E867" s="36">
        <f t="shared" si="39"/>
        <v>26</v>
      </c>
      <c r="F867" s="36">
        <f>IFERROR(LIMPIA('DETALLE DE CONEXIONES'!N867,1),0)</f>
        <v>0</v>
      </c>
      <c r="G867" s="36" t="str">
        <f>LEFT('DETALLE DE CONEXIONES'!BE867,3)</f>
        <v/>
      </c>
      <c r="H867" s="36" t="str">
        <f>RIGHT('DETALLE DE CONEXIONES'!AK867,2)</f>
        <v>-1</v>
      </c>
      <c r="I867" s="36" t="str">
        <f>LEFT('DETALLE DE CONEXIONES'!AK867,3)</f>
        <v>MEN</v>
      </c>
      <c r="J867" s="36" t="str">
        <f>LEFT('DETALLE DE CONEXIONES'!M867,3)</f>
        <v>0mi</v>
      </c>
      <c r="K867" s="36" t="str">
        <f>IF(LEN('DETALLE DE CONEXIONES'!M867)&lt;12,(RIGHT('DETALLE DE CONEXIONES'!M867,5)),(RIGHT('DETALLE DE CONEXIONES'!M867,6)))</f>
        <v xml:space="preserve">min. </v>
      </c>
      <c r="L867" s="36">
        <f>IF(C867="Saliente Local",(IFERROR((LIMPIA(J867,1)),0)),0)</f>
        <v>0</v>
      </c>
      <c r="M867" s="36">
        <f>IF(C867="Saliente Nacional",(IFERROR((LIMPIA(J867,1)),0)),0)</f>
        <v>0</v>
      </c>
      <c r="N867" s="36">
        <f>IF(C867="Saliente Internacional",(IFERROR((LIMPIA(J867,1)),0)),0)</f>
        <v>0</v>
      </c>
      <c r="O867" s="36">
        <f>IF(C867="Saliente Local",(IFERROR((LIMPIA(K867,1)),0)),0)</f>
        <v>0</v>
      </c>
      <c r="P867" s="36">
        <f>IF(C867="Saliente Nacional",(IFERROR((LIMPIA(K867,1)),0)),0)</f>
        <v>0</v>
      </c>
      <c r="Q867" s="36">
        <f>IF(C867="Saliente Internacional",(IFERROR((LIMPIA(K867,1)),0)),0)</f>
        <v>0</v>
      </c>
      <c r="R867" s="36">
        <f t="shared" si="40"/>
        <v>0</v>
      </c>
      <c r="S867" s="36">
        <f t="shared" si="41"/>
        <v>0</v>
      </c>
    </row>
    <row r="868" spans="1:19" x14ac:dyDescent="0.25">
      <c r="A868" s="101">
        <f>'DETALLE DE CONEXIONES'!P868</f>
        <v>0</v>
      </c>
      <c r="B868" s="36" t="str">
        <f>'DETALLE DE CONEXIONES'!I868</f>
        <v>GPRS</v>
      </c>
      <c r="C868" s="36" t="str">
        <f>'DETALLE DE CONEXIONES'!BB868</f>
        <v>RS</v>
      </c>
      <c r="D868" s="36" t="str">
        <f>'DETALLE DE CONEXIONES'!E868</f>
        <v>internet.itelcel.coXXXGLTE</v>
      </c>
      <c r="E868" s="36">
        <f t="shared" si="39"/>
        <v>26</v>
      </c>
      <c r="F868" s="36">
        <f>IFERROR(LIMPIA('DETALLE DE CONEXIONES'!N868,1),0)</f>
        <v>0</v>
      </c>
      <c r="G868" s="36" t="str">
        <f>LEFT('DETALLE DE CONEXIONES'!BE868,3)</f>
        <v/>
      </c>
      <c r="H868" s="36" t="str">
        <f>RIGHT('DETALLE DE CONEXIONES'!AK868,2)</f>
        <v>-1</v>
      </c>
      <c r="I868" s="36" t="str">
        <f>LEFT('DETALLE DE CONEXIONES'!AK868,3)</f>
        <v>RS;</v>
      </c>
      <c r="J868" s="36" t="str">
        <f>LEFT('DETALLE DE CONEXIONES'!M868,3)</f>
        <v>0mi</v>
      </c>
      <c r="K868" s="36" t="str">
        <f>IF(LEN('DETALLE DE CONEXIONES'!M868)&lt;12,(RIGHT('DETALLE DE CONEXIONES'!M868,5)),(RIGHT('DETALLE DE CONEXIONES'!M868,6)))</f>
        <v xml:space="preserve">min. </v>
      </c>
      <c r="L868" s="36">
        <f>IF(C868="Saliente Local",(IFERROR((LIMPIA(J868,1)),0)),0)</f>
        <v>0</v>
      </c>
      <c r="M868" s="36">
        <f>IF(C868="Saliente Nacional",(IFERROR((LIMPIA(J868,1)),0)),0)</f>
        <v>0</v>
      </c>
      <c r="N868" s="36">
        <f>IF(C868="Saliente Internacional",(IFERROR((LIMPIA(J868,1)),0)),0)</f>
        <v>0</v>
      </c>
      <c r="O868" s="36">
        <f>IF(C868="Saliente Local",(IFERROR((LIMPIA(K868,1)),0)),0)</f>
        <v>0</v>
      </c>
      <c r="P868" s="36">
        <f>IF(C868="Saliente Nacional",(IFERROR((LIMPIA(K868,1)),0)),0)</f>
        <v>0</v>
      </c>
      <c r="Q868" s="36">
        <f>IF(C868="Saliente Internacional",(IFERROR((LIMPIA(K868,1)),0)),0)</f>
        <v>0</v>
      </c>
      <c r="R868" s="36">
        <f t="shared" si="40"/>
        <v>0</v>
      </c>
      <c r="S868" s="36">
        <f t="shared" si="41"/>
        <v>0</v>
      </c>
    </row>
    <row r="869" spans="1:19" x14ac:dyDescent="0.25">
      <c r="A869" s="101">
        <f>'DETALLE DE CONEXIONES'!P869</f>
        <v>0</v>
      </c>
      <c r="B869" s="36" t="str">
        <f>'DETALLE DE CONEXIONES'!I869</f>
        <v>GPRS</v>
      </c>
      <c r="C869" s="36" t="str">
        <f>'DETALLE DE CONEXIONES'!BB869</f>
        <v>MENSAJERO</v>
      </c>
      <c r="D869" s="36" t="str">
        <f>'DETALLE DE CONEXIONES'!E869</f>
        <v>internet.itelcel.coXXXGLTE</v>
      </c>
      <c r="E869" s="36">
        <f t="shared" si="39"/>
        <v>26</v>
      </c>
      <c r="F869" s="36">
        <f>IFERROR(LIMPIA('DETALLE DE CONEXIONES'!N869,1),0)</f>
        <v>0</v>
      </c>
      <c r="G869" s="36" t="str">
        <f>LEFT('DETALLE DE CONEXIONES'!BE869,3)</f>
        <v/>
      </c>
      <c r="H869" s="36" t="str">
        <f>RIGHT('DETALLE DE CONEXIONES'!AK869,2)</f>
        <v>-1</v>
      </c>
      <c r="I869" s="36" t="str">
        <f>LEFT('DETALLE DE CONEXIONES'!AK869,3)</f>
        <v>MEN</v>
      </c>
      <c r="J869" s="36" t="str">
        <f>LEFT('DETALLE DE CONEXIONES'!M869,3)</f>
        <v>0mi</v>
      </c>
      <c r="K869" s="36" t="str">
        <f>IF(LEN('DETALLE DE CONEXIONES'!M869)&lt;12,(RIGHT('DETALLE DE CONEXIONES'!M869,5)),(RIGHT('DETALLE DE CONEXIONES'!M869,6)))</f>
        <v xml:space="preserve">min. </v>
      </c>
      <c r="L869" s="36">
        <f>IF(C869="Saliente Local",(IFERROR((LIMPIA(J869,1)),0)),0)</f>
        <v>0</v>
      </c>
      <c r="M869" s="36">
        <f>IF(C869="Saliente Nacional",(IFERROR((LIMPIA(J869,1)),0)),0)</f>
        <v>0</v>
      </c>
      <c r="N869" s="36">
        <f>IF(C869="Saliente Internacional",(IFERROR((LIMPIA(J869,1)),0)),0)</f>
        <v>0</v>
      </c>
      <c r="O869" s="36">
        <f>IF(C869="Saliente Local",(IFERROR((LIMPIA(K869,1)),0)),0)</f>
        <v>0</v>
      </c>
      <c r="P869" s="36">
        <f>IF(C869="Saliente Nacional",(IFERROR((LIMPIA(K869,1)),0)),0)</f>
        <v>0</v>
      </c>
      <c r="Q869" s="36">
        <f>IF(C869="Saliente Internacional",(IFERROR((LIMPIA(K869,1)),0)),0)</f>
        <v>0</v>
      </c>
      <c r="R869" s="36">
        <f t="shared" si="40"/>
        <v>0</v>
      </c>
      <c r="S869" s="36">
        <f t="shared" si="41"/>
        <v>0</v>
      </c>
    </row>
    <row r="870" spans="1:19" x14ac:dyDescent="0.25">
      <c r="A870" s="101">
        <f>'DETALLE DE CONEXIONES'!P870</f>
        <v>0</v>
      </c>
      <c r="B870" s="36" t="str">
        <f>'DETALLE DE CONEXIONES'!I870</f>
        <v>GPRS</v>
      </c>
      <c r="C870" s="36" t="str">
        <f>'DETALLE DE CONEXIONES'!BB870</f>
        <v>RS</v>
      </c>
      <c r="D870" s="36" t="str">
        <f>'DETALLE DE CONEXIONES'!E870</f>
        <v>internet.itelcel.coXXXGLTE</v>
      </c>
      <c r="E870" s="36">
        <f t="shared" si="39"/>
        <v>26</v>
      </c>
      <c r="F870" s="36">
        <f>IFERROR(LIMPIA('DETALLE DE CONEXIONES'!N870,1),0)</f>
        <v>0</v>
      </c>
      <c r="G870" s="36" t="str">
        <f>LEFT('DETALLE DE CONEXIONES'!BE870,3)</f>
        <v/>
      </c>
      <c r="H870" s="36" t="str">
        <f>RIGHT('DETALLE DE CONEXIONES'!AK870,2)</f>
        <v>-1</v>
      </c>
      <c r="I870" s="36" t="str">
        <f>LEFT('DETALLE DE CONEXIONES'!AK870,3)</f>
        <v>RS;</v>
      </c>
      <c r="J870" s="36" t="str">
        <f>LEFT('DETALLE DE CONEXIONES'!M870,3)</f>
        <v>0mi</v>
      </c>
      <c r="K870" s="36" t="str">
        <f>IF(LEN('DETALLE DE CONEXIONES'!M870)&lt;12,(RIGHT('DETALLE DE CONEXIONES'!M870,5)),(RIGHT('DETALLE DE CONEXIONES'!M870,6)))</f>
        <v xml:space="preserve">min. </v>
      </c>
      <c r="L870" s="36">
        <f>IF(C870="Saliente Local",(IFERROR((LIMPIA(J870,1)),0)),0)</f>
        <v>0</v>
      </c>
      <c r="M870" s="36">
        <f>IF(C870="Saliente Nacional",(IFERROR((LIMPIA(J870,1)),0)),0)</f>
        <v>0</v>
      </c>
      <c r="N870" s="36">
        <f>IF(C870="Saliente Internacional",(IFERROR((LIMPIA(J870,1)),0)),0)</f>
        <v>0</v>
      </c>
      <c r="O870" s="36">
        <f>IF(C870="Saliente Local",(IFERROR((LIMPIA(K870,1)),0)),0)</f>
        <v>0</v>
      </c>
      <c r="P870" s="36">
        <f>IF(C870="Saliente Nacional",(IFERROR((LIMPIA(K870,1)),0)),0)</f>
        <v>0</v>
      </c>
      <c r="Q870" s="36">
        <f>IF(C870="Saliente Internacional",(IFERROR((LIMPIA(K870,1)),0)),0)</f>
        <v>0</v>
      </c>
      <c r="R870" s="36">
        <f t="shared" si="40"/>
        <v>0</v>
      </c>
      <c r="S870" s="36">
        <f t="shared" si="41"/>
        <v>0</v>
      </c>
    </row>
    <row r="871" spans="1:19" x14ac:dyDescent="0.25">
      <c r="A871" s="101">
        <f>'DETALLE DE CONEXIONES'!P871</f>
        <v>0</v>
      </c>
      <c r="B871" s="36" t="str">
        <f>'DETALLE DE CONEXIONES'!I871</f>
        <v>GPRS</v>
      </c>
      <c r="C871" s="36" t="str">
        <f>'DETALLE DE CONEXIONES'!BB871</f>
        <v>RS</v>
      </c>
      <c r="D871" s="36" t="str">
        <f>'DETALLE DE CONEXIONES'!E871</f>
        <v>internet.itelcel.coXXXGLTE</v>
      </c>
      <c r="E871" s="36">
        <f t="shared" si="39"/>
        <v>26</v>
      </c>
      <c r="F871" s="36">
        <f>IFERROR(LIMPIA('DETALLE DE CONEXIONES'!N871,1),0)</f>
        <v>0</v>
      </c>
      <c r="G871" s="36" t="str">
        <f>LEFT('DETALLE DE CONEXIONES'!BE871,3)</f>
        <v/>
      </c>
      <c r="H871" s="36" t="str">
        <f>RIGHT('DETALLE DE CONEXIONES'!AK871,2)</f>
        <v>-1</v>
      </c>
      <c r="I871" s="36" t="str">
        <f>LEFT('DETALLE DE CONEXIONES'!AK871,3)</f>
        <v>RS;</v>
      </c>
      <c r="J871" s="36" t="str">
        <f>LEFT('DETALLE DE CONEXIONES'!M871,3)</f>
        <v>0mi</v>
      </c>
      <c r="K871" s="36" t="str">
        <f>IF(LEN('DETALLE DE CONEXIONES'!M871)&lt;12,(RIGHT('DETALLE DE CONEXIONES'!M871,5)),(RIGHT('DETALLE DE CONEXIONES'!M871,6)))</f>
        <v xml:space="preserve">min. </v>
      </c>
      <c r="L871" s="36">
        <f>IF(C871="Saliente Local",(IFERROR((LIMPIA(J871,1)),0)),0)</f>
        <v>0</v>
      </c>
      <c r="M871" s="36">
        <f>IF(C871="Saliente Nacional",(IFERROR((LIMPIA(J871,1)),0)),0)</f>
        <v>0</v>
      </c>
      <c r="N871" s="36">
        <f>IF(C871="Saliente Internacional",(IFERROR((LIMPIA(J871,1)),0)),0)</f>
        <v>0</v>
      </c>
      <c r="O871" s="36">
        <f>IF(C871="Saliente Local",(IFERROR((LIMPIA(K871,1)),0)),0)</f>
        <v>0</v>
      </c>
      <c r="P871" s="36">
        <f>IF(C871="Saliente Nacional",(IFERROR((LIMPIA(K871,1)),0)),0)</f>
        <v>0</v>
      </c>
      <c r="Q871" s="36">
        <f>IF(C871="Saliente Internacional",(IFERROR((LIMPIA(K871,1)),0)),0)</f>
        <v>0</v>
      </c>
      <c r="R871" s="36">
        <f t="shared" si="40"/>
        <v>0</v>
      </c>
      <c r="S871" s="36">
        <f t="shared" si="41"/>
        <v>0</v>
      </c>
    </row>
    <row r="872" spans="1:19" x14ac:dyDescent="0.25">
      <c r="A872" s="101">
        <f>'DETALLE DE CONEXIONES'!P872</f>
        <v>0</v>
      </c>
      <c r="B872" s="36" t="str">
        <f>'DETALLE DE CONEXIONES'!I872</f>
        <v>MENS.SALIENTE</v>
      </c>
      <c r="C872" s="36" t="str">
        <f>'DETALLE DE CONEXIONES'!BB872</f>
        <v>SMS Enviado</v>
      </c>
      <c r="D872" s="36" t="str">
        <f>'DETALLE DE CONEXIONES'!E872</f>
        <v>033999XXX0328</v>
      </c>
      <c r="E872" s="36">
        <f t="shared" si="39"/>
        <v>13</v>
      </c>
      <c r="F872" s="36">
        <f>IFERROR(LIMPIA('DETALLE DE CONEXIONES'!N872,1),0)</f>
        <v>0</v>
      </c>
      <c r="G872" s="36" t="str">
        <f>LEFT('DETALLE DE CONEXIONES'!BE872,3)</f>
        <v>0</v>
      </c>
      <c r="H872" s="36" t="str">
        <f>RIGHT('DETALLE DE CONEXIONES'!AK872,2)</f>
        <v/>
      </c>
      <c r="I872" s="36" t="str">
        <f>LEFT('DETALLE DE CONEXIONES'!AK872,3)</f>
        <v/>
      </c>
      <c r="J872" s="36" t="str">
        <f>LEFT('DETALLE DE CONEXIONES'!M872,3)</f>
        <v>0mi</v>
      </c>
      <c r="K872" s="36" t="str">
        <f>IF(LEN('DETALLE DE CONEXIONES'!M872)&lt;12,(RIGHT('DETALLE DE CONEXIONES'!M872,5)),(RIGHT('DETALLE DE CONEXIONES'!M872,6)))</f>
        <v xml:space="preserve">min. </v>
      </c>
      <c r="L872" s="36">
        <f>IF(C872="Saliente Local",(IFERROR((LIMPIA(J872,1)),0)),0)</f>
        <v>0</v>
      </c>
      <c r="M872" s="36">
        <f>IF(C872="Saliente Nacional",(IFERROR((LIMPIA(J872,1)),0)),0)</f>
        <v>0</v>
      </c>
      <c r="N872" s="36">
        <f>IF(C872="Saliente Internacional",(IFERROR((LIMPIA(J872,1)),0)),0)</f>
        <v>0</v>
      </c>
      <c r="O872" s="36">
        <f>IF(C872="Saliente Local",(IFERROR((LIMPIA(K872,1)),0)),0)</f>
        <v>0</v>
      </c>
      <c r="P872" s="36">
        <f>IF(C872="Saliente Nacional",(IFERROR((LIMPIA(K872,1)),0)),0)</f>
        <v>0</v>
      </c>
      <c r="Q872" s="36">
        <f>IF(C872="Saliente Internacional",(IFERROR((LIMPIA(K872,1)),0)),0)</f>
        <v>0</v>
      </c>
      <c r="R872" s="36">
        <f t="shared" si="40"/>
        <v>0</v>
      </c>
      <c r="S872" s="36">
        <f t="shared" si="41"/>
        <v>0</v>
      </c>
    </row>
    <row r="873" spans="1:19" x14ac:dyDescent="0.25">
      <c r="A873" s="101">
        <f>'DETALLE DE CONEXIONES'!P873</f>
        <v>0</v>
      </c>
      <c r="B873" s="36" t="str">
        <f>'DETALLE DE CONEXIONES'!I873</f>
        <v>TRANSFERENCIA</v>
      </c>
      <c r="C873" s="36" t="str">
        <f>'DETALLE DE CONEXIONES'!BB873</f>
        <v>Desvio Nacional</v>
      </c>
      <c r="D873" s="36" t="str">
        <f>'DETALLE DE CONEXIONES'!E873</f>
        <v>999XXX1600</v>
      </c>
      <c r="E873" s="36">
        <f t="shared" si="39"/>
        <v>10</v>
      </c>
      <c r="F873" s="36">
        <f>IFERROR(LIMPIA('DETALLE DE CONEXIONES'!N873,1),0)</f>
        <v>1</v>
      </c>
      <c r="G873" s="36" t="str">
        <f>LEFT('DETALLE DE CONEXIONES'!BE873,3)</f>
        <v>SIU</v>
      </c>
      <c r="H873" s="36" t="str">
        <f>RIGHT('DETALLE DE CONEXIONES'!AK873,2)</f>
        <v/>
      </c>
      <c r="I873" s="36" t="str">
        <f>LEFT('DETALLE DE CONEXIONES'!AK873,3)</f>
        <v/>
      </c>
      <c r="J873" s="36" t="str">
        <f>LEFT('DETALLE DE CONEXIONES'!M873,3)</f>
        <v>0mi</v>
      </c>
      <c r="K873" s="36" t="str">
        <f>IF(LEN('DETALLE DE CONEXIONES'!M873)&lt;12,(RIGHT('DETALLE DE CONEXIONES'!M873,5)),(RIGHT('DETALLE DE CONEXIONES'!M873,6)))</f>
        <v>4seg.</v>
      </c>
      <c r="L873" s="36">
        <f>IF(C873="Saliente Local",(IFERROR((LIMPIA(J873,1)),0)),0)</f>
        <v>0</v>
      </c>
      <c r="M873" s="36">
        <f>IF(C873="Saliente Nacional",(IFERROR((LIMPIA(J873,1)),0)),0)</f>
        <v>0</v>
      </c>
      <c r="N873" s="36">
        <f>IF(C873="Saliente Internacional",(IFERROR((LIMPIA(J873,1)),0)),0)</f>
        <v>0</v>
      </c>
      <c r="O873" s="36">
        <f>IF(C873="Saliente Local",(IFERROR((LIMPIA(K873,1)),0)),0)</f>
        <v>0</v>
      </c>
      <c r="P873" s="36">
        <f>IF(C873="Saliente Nacional",(IFERROR((LIMPIA(K873,1)),0)),0)</f>
        <v>0</v>
      </c>
      <c r="Q873" s="36">
        <f>IF(C873="Saliente Internacional",(IFERROR((LIMPIA(K873,1)),0)),0)</f>
        <v>0</v>
      </c>
      <c r="R873" s="36">
        <f t="shared" si="40"/>
        <v>0</v>
      </c>
      <c r="S873" s="36">
        <f t="shared" si="41"/>
        <v>0</v>
      </c>
    </row>
    <row r="874" spans="1:19" x14ac:dyDescent="0.25">
      <c r="A874" s="101">
        <f>'DETALLE DE CONEXIONES'!P874</f>
        <v>0</v>
      </c>
      <c r="B874" s="36" t="str">
        <f>'DETALLE DE CONEXIONES'!I874</f>
        <v>ENTRANTE</v>
      </c>
      <c r="C874" s="36" t="str">
        <f>'DETALLE DE CONEXIONES'!BB874</f>
        <v>Entrante Local</v>
      </c>
      <c r="D874" s="36" t="str">
        <f>'DETALLE DE CONEXIONES'!E874</f>
        <v>999XXX1600</v>
      </c>
      <c r="E874" s="36">
        <f t="shared" si="39"/>
        <v>10</v>
      </c>
      <c r="F874" s="36">
        <f>IFERROR(LIMPIA('DETALLE DE CONEXIONES'!N874,1),0)</f>
        <v>2</v>
      </c>
      <c r="G874" s="36" t="str">
        <f>LEFT('DETALLE DE CONEXIONES'!BE874,3)</f>
        <v>NOF</v>
      </c>
      <c r="H874" s="36" t="str">
        <f>RIGHT('DETALLE DE CONEXIONES'!AK874,2)</f>
        <v/>
      </c>
      <c r="I874" s="36" t="str">
        <f>LEFT('DETALLE DE CONEXIONES'!AK874,3)</f>
        <v/>
      </c>
      <c r="J874" s="36" t="str">
        <f>LEFT('DETALLE DE CONEXIONES'!M874,3)</f>
        <v>1mi</v>
      </c>
      <c r="K874" s="36" t="str">
        <f>IF(LEN('DETALLE DE CONEXIONES'!M874)&lt;12,(RIGHT('DETALLE DE CONEXIONES'!M874,5)),(RIGHT('DETALLE DE CONEXIONES'!M874,6)))</f>
        <v>9seg.</v>
      </c>
      <c r="L874" s="36">
        <f>IF(C874="Saliente Local",(IFERROR((LIMPIA(J874,1)),0)),0)</f>
        <v>0</v>
      </c>
      <c r="M874" s="36">
        <f>IF(C874="Saliente Nacional",(IFERROR((LIMPIA(J874,1)),0)),0)</f>
        <v>0</v>
      </c>
      <c r="N874" s="36">
        <f>IF(C874="Saliente Internacional",(IFERROR((LIMPIA(J874,1)),0)),0)</f>
        <v>0</v>
      </c>
      <c r="O874" s="36">
        <f>IF(C874="Saliente Local",(IFERROR((LIMPIA(K874,1)),0)),0)</f>
        <v>0</v>
      </c>
      <c r="P874" s="36">
        <f>IF(C874="Saliente Nacional",(IFERROR((LIMPIA(K874,1)),0)),0)</f>
        <v>0</v>
      </c>
      <c r="Q874" s="36">
        <f>IF(C874="Saliente Internacional",(IFERROR((LIMPIA(K874,1)),0)),0)</f>
        <v>0</v>
      </c>
      <c r="R874" s="36">
        <f t="shared" si="40"/>
        <v>0</v>
      </c>
      <c r="S874" s="36">
        <f t="shared" si="41"/>
        <v>0</v>
      </c>
    </row>
    <row r="875" spans="1:19" x14ac:dyDescent="0.25">
      <c r="A875" s="101">
        <f>'DETALLE DE CONEXIONES'!P875</f>
        <v>0</v>
      </c>
      <c r="B875" s="36" t="str">
        <f>'DETALLE DE CONEXIONES'!I875</f>
        <v>GPRS</v>
      </c>
      <c r="C875" s="36" t="str">
        <f>'DETALLE DE CONEXIONES'!BB875</f>
        <v>RS</v>
      </c>
      <c r="D875" s="36" t="str">
        <f>'DETALLE DE CONEXIONES'!E875</f>
        <v>internet.itelcel.coXXXGLTE</v>
      </c>
      <c r="E875" s="36">
        <f t="shared" si="39"/>
        <v>26</v>
      </c>
      <c r="F875" s="36">
        <f>IFERROR(LIMPIA('DETALLE DE CONEXIONES'!N875,1),0)</f>
        <v>0</v>
      </c>
      <c r="G875" s="36" t="str">
        <f>LEFT('DETALLE DE CONEXIONES'!BE875,3)</f>
        <v/>
      </c>
      <c r="H875" s="36" t="str">
        <f>RIGHT('DETALLE DE CONEXIONES'!AK875,2)</f>
        <v>-1</v>
      </c>
      <c r="I875" s="36" t="str">
        <f>LEFT('DETALLE DE CONEXIONES'!AK875,3)</f>
        <v>RS;</v>
      </c>
      <c r="J875" s="36" t="str">
        <f>LEFT('DETALLE DE CONEXIONES'!M875,3)</f>
        <v>0mi</v>
      </c>
      <c r="K875" s="36" t="str">
        <f>IF(LEN('DETALLE DE CONEXIONES'!M875)&lt;12,(RIGHT('DETALLE DE CONEXIONES'!M875,5)),(RIGHT('DETALLE DE CONEXIONES'!M875,6)))</f>
        <v xml:space="preserve">min. </v>
      </c>
      <c r="L875" s="36">
        <f>IF(C875="Saliente Local",(IFERROR((LIMPIA(J875,1)),0)),0)</f>
        <v>0</v>
      </c>
      <c r="M875" s="36">
        <f>IF(C875="Saliente Nacional",(IFERROR((LIMPIA(J875,1)),0)),0)</f>
        <v>0</v>
      </c>
      <c r="N875" s="36">
        <f>IF(C875="Saliente Internacional",(IFERROR((LIMPIA(J875,1)),0)),0)</f>
        <v>0</v>
      </c>
      <c r="O875" s="36">
        <f>IF(C875="Saliente Local",(IFERROR((LIMPIA(K875,1)),0)),0)</f>
        <v>0</v>
      </c>
      <c r="P875" s="36">
        <f>IF(C875="Saliente Nacional",(IFERROR((LIMPIA(K875,1)),0)),0)</f>
        <v>0</v>
      </c>
      <c r="Q875" s="36">
        <f>IF(C875="Saliente Internacional",(IFERROR((LIMPIA(K875,1)),0)),0)</f>
        <v>0</v>
      </c>
      <c r="R875" s="36">
        <f t="shared" si="40"/>
        <v>0</v>
      </c>
      <c r="S875" s="36">
        <f t="shared" si="41"/>
        <v>0</v>
      </c>
    </row>
    <row r="876" spans="1:19" x14ac:dyDescent="0.25">
      <c r="A876" s="101">
        <f>'DETALLE DE CONEXIONES'!P876</f>
        <v>0</v>
      </c>
      <c r="B876" s="36" t="str">
        <f>'DETALLE DE CONEXIONES'!I876</f>
        <v>GPRS</v>
      </c>
      <c r="C876" s="36" t="str">
        <f>'DETALLE DE CONEXIONES'!BB876</f>
        <v>MENSAJERO</v>
      </c>
      <c r="D876" s="36" t="str">
        <f>'DETALLE DE CONEXIONES'!E876</f>
        <v>internet.itelcelXXXm-3G</v>
      </c>
      <c r="E876" s="36">
        <f t="shared" si="39"/>
        <v>23</v>
      </c>
      <c r="F876" s="36">
        <f>IFERROR(LIMPIA('DETALLE DE CONEXIONES'!N876,1),0)</f>
        <v>0</v>
      </c>
      <c r="G876" s="36" t="str">
        <f>LEFT('DETALLE DE CONEXIONES'!BE876,3)</f>
        <v/>
      </c>
      <c r="H876" s="36" t="str">
        <f>RIGHT('DETALLE DE CONEXIONES'!AK876,2)</f>
        <v>-1</v>
      </c>
      <c r="I876" s="36" t="str">
        <f>LEFT('DETALLE DE CONEXIONES'!AK876,3)</f>
        <v>MEN</v>
      </c>
      <c r="J876" s="36" t="str">
        <f>LEFT('DETALLE DE CONEXIONES'!M876,3)</f>
        <v>0mi</v>
      </c>
      <c r="K876" s="36" t="str">
        <f>IF(LEN('DETALLE DE CONEXIONES'!M876)&lt;12,(RIGHT('DETALLE DE CONEXIONES'!M876,5)),(RIGHT('DETALLE DE CONEXIONES'!M876,6)))</f>
        <v xml:space="preserve">min. </v>
      </c>
      <c r="L876" s="36">
        <f>IF(C876="Saliente Local",(IFERROR((LIMPIA(J876,1)),0)),0)</f>
        <v>0</v>
      </c>
      <c r="M876" s="36">
        <f>IF(C876="Saliente Nacional",(IFERROR((LIMPIA(J876,1)),0)),0)</f>
        <v>0</v>
      </c>
      <c r="N876" s="36">
        <f>IF(C876="Saliente Internacional",(IFERROR((LIMPIA(J876,1)),0)),0)</f>
        <v>0</v>
      </c>
      <c r="O876" s="36">
        <f>IF(C876="Saliente Local",(IFERROR((LIMPIA(K876,1)),0)),0)</f>
        <v>0</v>
      </c>
      <c r="P876" s="36">
        <f>IF(C876="Saliente Nacional",(IFERROR((LIMPIA(K876,1)),0)),0)</f>
        <v>0</v>
      </c>
      <c r="Q876" s="36">
        <f>IF(C876="Saliente Internacional",(IFERROR((LIMPIA(K876,1)),0)),0)</f>
        <v>0</v>
      </c>
      <c r="R876" s="36">
        <f t="shared" si="40"/>
        <v>0</v>
      </c>
      <c r="S876" s="36">
        <f t="shared" si="41"/>
        <v>0</v>
      </c>
    </row>
    <row r="877" spans="1:19" x14ac:dyDescent="0.25">
      <c r="A877" s="101">
        <f>'DETALLE DE CONEXIONES'!P877</f>
        <v>0</v>
      </c>
      <c r="B877" s="36" t="str">
        <f>'DETALLE DE CONEXIONES'!I877</f>
        <v>TRANSFERENCIA</v>
      </c>
      <c r="C877" s="36" t="str">
        <f>'DETALLE DE CONEXIONES'!BB877</f>
        <v>Desvio Nacional</v>
      </c>
      <c r="D877" s="36" t="str">
        <f>'DETALLE DE CONEXIONES'!E877</f>
        <v>999XXX1600</v>
      </c>
      <c r="E877" s="36">
        <f t="shared" si="39"/>
        <v>10</v>
      </c>
      <c r="F877" s="36">
        <f>IFERROR(LIMPIA('DETALLE DE CONEXIONES'!N877,1),0)</f>
        <v>1</v>
      </c>
      <c r="G877" s="36" t="str">
        <f>LEFT('DETALLE DE CONEXIONES'!BE877,3)</f>
        <v>SIU</v>
      </c>
      <c r="H877" s="36" t="str">
        <f>RIGHT('DETALLE DE CONEXIONES'!AK877,2)</f>
        <v/>
      </c>
      <c r="I877" s="36" t="str">
        <f>LEFT('DETALLE DE CONEXIONES'!AK877,3)</f>
        <v/>
      </c>
      <c r="J877" s="36" t="str">
        <f>LEFT('DETALLE DE CONEXIONES'!M877,3)</f>
        <v>0mi</v>
      </c>
      <c r="K877" s="36" t="str">
        <f>IF(LEN('DETALLE DE CONEXIONES'!M877)&lt;12,(RIGHT('DETALLE DE CONEXIONES'!M877,5)),(RIGHT('DETALLE DE CONEXIONES'!M877,6)))</f>
        <v>5seg.</v>
      </c>
      <c r="L877" s="36">
        <f>IF(C877="Saliente Local",(IFERROR((LIMPIA(J877,1)),0)),0)</f>
        <v>0</v>
      </c>
      <c r="M877" s="36">
        <f>IF(C877="Saliente Nacional",(IFERROR((LIMPIA(J877,1)),0)),0)</f>
        <v>0</v>
      </c>
      <c r="N877" s="36">
        <f>IF(C877="Saliente Internacional",(IFERROR((LIMPIA(J877,1)),0)),0)</f>
        <v>0</v>
      </c>
      <c r="O877" s="36">
        <f>IF(C877="Saliente Local",(IFERROR((LIMPIA(K877,1)),0)),0)</f>
        <v>0</v>
      </c>
      <c r="P877" s="36">
        <f>IF(C877="Saliente Nacional",(IFERROR((LIMPIA(K877,1)),0)),0)</f>
        <v>0</v>
      </c>
      <c r="Q877" s="36">
        <f>IF(C877="Saliente Internacional",(IFERROR((LIMPIA(K877,1)),0)),0)</f>
        <v>0</v>
      </c>
      <c r="R877" s="36">
        <f t="shared" si="40"/>
        <v>0</v>
      </c>
      <c r="S877" s="36">
        <f t="shared" si="41"/>
        <v>0</v>
      </c>
    </row>
    <row r="878" spans="1:19" x14ac:dyDescent="0.25">
      <c r="A878" s="101">
        <f>'DETALLE DE CONEXIONES'!P878</f>
        <v>0</v>
      </c>
      <c r="B878" s="36" t="str">
        <f>'DETALLE DE CONEXIONES'!I878</f>
        <v>TRANSFERENCIA</v>
      </c>
      <c r="C878" s="36" t="str">
        <f>'DETALLE DE CONEXIONES'!BB878</f>
        <v>Desvio Nacional</v>
      </c>
      <c r="D878" s="36" t="str">
        <f>'DETALLE DE CONEXIONES'!E878</f>
        <v>999XXX1600</v>
      </c>
      <c r="E878" s="36">
        <f t="shared" si="39"/>
        <v>10</v>
      </c>
      <c r="F878" s="36">
        <f>IFERROR(LIMPIA('DETALLE DE CONEXIONES'!N878,1),0)</f>
        <v>1</v>
      </c>
      <c r="G878" s="36" t="str">
        <f>LEFT('DETALLE DE CONEXIONES'!BE878,3)</f>
        <v>SIU</v>
      </c>
      <c r="H878" s="36" t="str">
        <f>RIGHT('DETALLE DE CONEXIONES'!AK878,2)</f>
        <v/>
      </c>
      <c r="I878" s="36" t="str">
        <f>LEFT('DETALLE DE CONEXIONES'!AK878,3)</f>
        <v/>
      </c>
      <c r="J878" s="36" t="str">
        <f>LEFT('DETALLE DE CONEXIONES'!M878,3)</f>
        <v>0mi</v>
      </c>
      <c r="K878" s="36" t="str">
        <f>IF(LEN('DETALLE DE CONEXIONES'!M878)&lt;12,(RIGHT('DETALLE DE CONEXIONES'!M878,5)),(RIGHT('DETALLE DE CONEXIONES'!M878,6)))</f>
        <v>3seg.</v>
      </c>
      <c r="L878" s="36">
        <f>IF(C878="Saliente Local",(IFERROR((LIMPIA(J878,1)),0)),0)</f>
        <v>0</v>
      </c>
      <c r="M878" s="36">
        <f>IF(C878="Saliente Nacional",(IFERROR((LIMPIA(J878,1)),0)),0)</f>
        <v>0</v>
      </c>
      <c r="N878" s="36">
        <f>IF(C878="Saliente Internacional",(IFERROR((LIMPIA(J878,1)),0)),0)</f>
        <v>0</v>
      </c>
      <c r="O878" s="36">
        <f>IF(C878="Saliente Local",(IFERROR((LIMPIA(K878,1)),0)),0)</f>
        <v>0</v>
      </c>
      <c r="P878" s="36">
        <f>IF(C878="Saliente Nacional",(IFERROR((LIMPIA(K878,1)),0)),0)</f>
        <v>0</v>
      </c>
      <c r="Q878" s="36">
        <f>IF(C878="Saliente Internacional",(IFERROR((LIMPIA(K878,1)),0)),0)</f>
        <v>0</v>
      </c>
      <c r="R878" s="36">
        <f t="shared" si="40"/>
        <v>0</v>
      </c>
      <c r="S878" s="36">
        <f t="shared" si="41"/>
        <v>0</v>
      </c>
    </row>
    <row r="879" spans="1:19" x14ac:dyDescent="0.25">
      <c r="A879" s="101">
        <f>'DETALLE DE CONEXIONES'!P879</f>
        <v>0</v>
      </c>
      <c r="B879" s="36" t="str">
        <f>'DETALLE DE CONEXIONES'!I879</f>
        <v>TRANSFERENCIA</v>
      </c>
      <c r="C879" s="36" t="str">
        <f>'DETALLE DE CONEXIONES'!BB879</f>
        <v>Desvio Nacional</v>
      </c>
      <c r="D879" s="36" t="str">
        <f>'DETALLE DE CONEXIONES'!E879</f>
        <v>999XXX1600</v>
      </c>
      <c r="E879" s="36">
        <f t="shared" si="39"/>
        <v>10</v>
      </c>
      <c r="F879" s="36">
        <f>IFERROR(LIMPIA('DETALLE DE CONEXIONES'!N879,1),0)</f>
        <v>1</v>
      </c>
      <c r="G879" s="36" t="str">
        <f>LEFT('DETALLE DE CONEXIONES'!BE879,3)</f>
        <v>SIU</v>
      </c>
      <c r="H879" s="36" t="str">
        <f>RIGHT('DETALLE DE CONEXIONES'!AK879,2)</f>
        <v/>
      </c>
      <c r="I879" s="36" t="str">
        <f>LEFT('DETALLE DE CONEXIONES'!AK879,3)</f>
        <v/>
      </c>
      <c r="J879" s="36" t="str">
        <f>LEFT('DETALLE DE CONEXIONES'!M879,3)</f>
        <v>0mi</v>
      </c>
      <c r="K879" s="36" t="str">
        <f>IF(LEN('DETALLE DE CONEXIONES'!M879)&lt;12,(RIGHT('DETALLE DE CONEXIONES'!M879,5)),(RIGHT('DETALLE DE CONEXIONES'!M879,6)))</f>
        <v>6seg.</v>
      </c>
      <c r="L879" s="36">
        <f>IF(C879="Saliente Local",(IFERROR((LIMPIA(J879,1)),0)),0)</f>
        <v>0</v>
      </c>
      <c r="M879" s="36">
        <f>IF(C879="Saliente Nacional",(IFERROR((LIMPIA(J879,1)),0)),0)</f>
        <v>0</v>
      </c>
      <c r="N879" s="36">
        <f>IF(C879="Saliente Internacional",(IFERROR((LIMPIA(J879,1)),0)),0)</f>
        <v>0</v>
      </c>
      <c r="O879" s="36">
        <f>IF(C879="Saliente Local",(IFERROR((LIMPIA(K879,1)),0)),0)</f>
        <v>0</v>
      </c>
      <c r="P879" s="36">
        <f>IF(C879="Saliente Nacional",(IFERROR((LIMPIA(K879,1)),0)),0)</f>
        <v>0</v>
      </c>
      <c r="Q879" s="36">
        <f>IF(C879="Saliente Internacional",(IFERROR((LIMPIA(K879,1)),0)),0)</f>
        <v>0</v>
      </c>
      <c r="R879" s="36">
        <f t="shared" si="40"/>
        <v>0</v>
      </c>
      <c r="S879" s="36">
        <f t="shared" si="41"/>
        <v>0</v>
      </c>
    </row>
    <row r="880" spans="1:19" x14ac:dyDescent="0.25">
      <c r="A880" s="101">
        <f>'DETALLE DE CONEXIONES'!P880</f>
        <v>0</v>
      </c>
      <c r="B880" s="36" t="str">
        <f>'DETALLE DE CONEXIONES'!I880</f>
        <v>TRANSFERENCIA</v>
      </c>
      <c r="C880" s="36" t="str">
        <f>'DETALLE DE CONEXIONES'!BB880</f>
        <v>Desvio Nacional</v>
      </c>
      <c r="D880" s="36" t="str">
        <f>'DETALLE DE CONEXIONES'!E880</f>
        <v>999XXX1600</v>
      </c>
      <c r="E880" s="36">
        <f t="shared" si="39"/>
        <v>10</v>
      </c>
      <c r="F880" s="36">
        <f>IFERROR(LIMPIA('DETALLE DE CONEXIONES'!N880,1),0)</f>
        <v>1</v>
      </c>
      <c r="G880" s="36" t="str">
        <f>LEFT('DETALLE DE CONEXIONES'!BE880,3)</f>
        <v>SIU</v>
      </c>
      <c r="H880" s="36" t="str">
        <f>RIGHT('DETALLE DE CONEXIONES'!AK880,2)</f>
        <v/>
      </c>
      <c r="I880" s="36" t="str">
        <f>LEFT('DETALLE DE CONEXIONES'!AK880,3)</f>
        <v/>
      </c>
      <c r="J880" s="36" t="str">
        <f>LEFT('DETALLE DE CONEXIONES'!M880,3)</f>
        <v>0mi</v>
      </c>
      <c r="K880" s="36" t="str">
        <f>IF(LEN('DETALLE DE CONEXIONES'!M880)&lt;12,(RIGHT('DETALLE DE CONEXIONES'!M880,5)),(RIGHT('DETALLE DE CONEXIONES'!M880,6)))</f>
        <v>6seg.</v>
      </c>
      <c r="L880" s="36">
        <f>IF(C880="Saliente Local",(IFERROR((LIMPIA(J880,1)),0)),0)</f>
        <v>0</v>
      </c>
      <c r="M880" s="36">
        <f>IF(C880="Saliente Nacional",(IFERROR((LIMPIA(J880,1)),0)),0)</f>
        <v>0</v>
      </c>
      <c r="N880" s="36">
        <f>IF(C880="Saliente Internacional",(IFERROR((LIMPIA(J880,1)),0)),0)</f>
        <v>0</v>
      </c>
      <c r="O880" s="36">
        <f>IF(C880="Saliente Local",(IFERROR((LIMPIA(K880,1)),0)),0)</f>
        <v>0</v>
      </c>
      <c r="P880" s="36">
        <f>IF(C880="Saliente Nacional",(IFERROR((LIMPIA(K880,1)),0)),0)</f>
        <v>0</v>
      </c>
      <c r="Q880" s="36">
        <f>IF(C880="Saliente Internacional",(IFERROR((LIMPIA(K880,1)),0)),0)</f>
        <v>0</v>
      </c>
      <c r="R880" s="36">
        <f t="shared" si="40"/>
        <v>0</v>
      </c>
      <c r="S880" s="36">
        <f t="shared" si="41"/>
        <v>0</v>
      </c>
    </row>
    <row r="881" spans="1:19" x14ac:dyDescent="0.25">
      <c r="A881" s="101">
        <f>'DETALLE DE CONEXIONES'!P881</f>
        <v>0</v>
      </c>
      <c r="B881" s="36" t="str">
        <f>'DETALLE DE CONEXIONES'!I881</f>
        <v>GPRS</v>
      </c>
      <c r="C881" s="36" t="str">
        <f>'DETALLE DE CONEXIONES'!BB881</f>
        <v>MENSAJERO</v>
      </c>
      <c r="D881" s="36" t="str">
        <f>'DETALLE DE CONEXIONES'!E881</f>
        <v>internet.itelcel.coXXXGLTE</v>
      </c>
      <c r="E881" s="36">
        <f t="shared" si="39"/>
        <v>26</v>
      </c>
      <c r="F881" s="36">
        <f>IFERROR(LIMPIA('DETALLE DE CONEXIONES'!N881,1),0)</f>
        <v>0</v>
      </c>
      <c r="G881" s="36" t="str">
        <f>LEFT('DETALLE DE CONEXIONES'!BE881,3)</f>
        <v/>
      </c>
      <c r="H881" s="36" t="str">
        <f>RIGHT('DETALLE DE CONEXIONES'!AK881,2)</f>
        <v>-1</v>
      </c>
      <c r="I881" s="36" t="str">
        <f>LEFT('DETALLE DE CONEXIONES'!AK881,3)</f>
        <v>MEN</v>
      </c>
      <c r="J881" s="36" t="str">
        <f>LEFT('DETALLE DE CONEXIONES'!M881,3)</f>
        <v>0mi</v>
      </c>
      <c r="K881" s="36" t="str">
        <f>IF(LEN('DETALLE DE CONEXIONES'!M881)&lt;12,(RIGHT('DETALLE DE CONEXIONES'!M881,5)),(RIGHT('DETALLE DE CONEXIONES'!M881,6)))</f>
        <v xml:space="preserve">min. </v>
      </c>
      <c r="L881" s="36">
        <f>IF(C881="Saliente Local",(IFERROR((LIMPIA(J881,1)),0)),0)</f>
        <v>0</v>
      </c>
      <c r="M881" s="36">
        <f>IF(C881="Saliente Nacional",(IFERROR((LIMPIA(J881,1)),0)),0)</f>
        <v>0</v>
      </c>
      <c r="N881" s="36">
        <f>IF(C881="Saliente Internacional",(IFERROR((LIMPIA(J881,1)),0)),0)</f>
        <v>0</v>
      </c>
      <c r="O881" s="36">
        <f>IF(C881="Saliente Local",(IFERROR((LIMPIA(K881,1)),0)),0)</f>
        <v>0</v>
      </c>
      <c r="P881" s="36">
        <f>IF(C881="Saliente Nacional",(IFERROR((LIMPIA(K881,1)),0)),0)</f>
        <v>0</v>
      </c>
      <c r="Q881" s="36">
        <f>IF(C881="Saliente Internacional",(IFERROR((LIMPIA(K881,1)),0)),0)</f>
        <v>0</v>
      </c>
      <c r="R881" s="36">
        <f t="shared" si="40"/>
        <v>0</v>
      </c>
      <c r="S881" s="36">
        <f t="shared" si="41"/>
        <v>0</v>
      </c>
    </row>
    <row r="882" spans="1:19" x14ac:dyDescent="0.25">
      <c r="A882" s="101">
        <f>'DETALLE DE CONEXIONES'!P882</f>
        <v>0</v>
      </c>
      <c r="B882" s="36" t="str">
        <f>'DETALLE DE CONEXIONES'!I882</f>
        <v>GPRS</v>
      </c>
      <c r="C882" s="36" t="str">
        <f>'DETALLE DE CONEXIONES'!BB882</f>
        <v>RS</v>
      </c>
      <c r="D882" s="36" t="str">
        <f>'DETALLE DE CONEXIONES'!E882</f>
        <v>internet.itelcel.coXXXGLTE</v>
      </c>
      <c r="E882" s="36">
        <f t="shared" si="39"/>
        <v>26</v>
      </c>
      <c r="F882" s="36">
        <f>IFERROR(LIMPIA('DETALLE DE CONEXIONES'!N882,1),0)</f>
        <v>0</v>
      </c>
      <c r="G882" s="36" t="str">
        <f>LEFT('DETALLE DE CONEXIONES'!BE882,3)</f>
        <v/>
      </c>
      <c r="H882" s="36" t="str">
        <f>RIGHT('DETALLE DE CONEXIONES'!AK882,2)</f>
        <v>-1</v>
      </c>
      <c r="I882" s="36" t="str">
        <f>LEFT('DETALLE DE CONEXIONES'!AK882,3)</f>
        <v>RS;</v>
      </c>
      <c r="J882" s="36" t="str">
        <f>LEFT('DETALLE DE CONEXIONES'!M882,3)</f>
        <v>0mi</v>
      </c>
      <c r="K882" s="36" t="str">
        <f>IF(LEN('DETALLE DE CONEXIONES'!M882)&lt;12,(RIGHT('DETALLE DE CONEXIONES'!M882,5)),(RIGHT('DETALLE DE CONEXIONES'!M882,6)))</f>
        <v xml:space="preserve">min. </v>
      </c>
      <c r="L882" s="36">
        <f>IF(C882="Saliente Local",(IFERROR((LIMPIA(J882,1)),0)),0)</f>
        <v>0</v>
      </c>
      <c r="M882" s="36">
        <f>IF(C882="Saliente Nacional",(IFERROR((LIMPIA(J882,1)),0)),0)</f>
        <v>0</v>
      </c>
      <c r="N882" s="36">
        <f>IF(C882="Saliente Internacional",(IFERROR((LIMPIA(J882,1)),0)),0)</f>
        <v>0</v>
      </c>
      <c r="O882" s="36">
        <f>IF(C882="Saliente Local",(IFERROR((LIMPIA(K882,1)),0)),0)</f>
        <v>0</v>
      </c>
      <c r="P882" s="36">
        <f>IF(C882="Saliente Nacional",(IFERROR((LIMPIA(K882,1)),0)),0)</f>
        <v>0</v>
      </c>
      <c r="Q882" s="36">
        <f>IF(C882="Saliente Internacional",(IFERROR((LIMPIA(K882,1)),0)),0)</f>
        <v>0</v>
      </c>
      <c r="R882" s="36">
        <f t="shared" si="40"/>
        <v>0</v>
      </c>
      <c r="S882" s="36">
        <f t="shared" si="41"/>
        <v>0</v>
      </c>
    </row>
    <row r="883" spans="1:19" x14ac:dyDescent="0.25">
      <c r="A883" s="101">
        <f>'DETALLE DE CONEXIONES'!P883</f>
        <v>0</v>
      </c>
      <c r="B883" s="36" t="str">
        <f>'DETALLE DE CONEXIONES'!I883</f>
        <v>GPRS</v>
      </c>
      <c r="C883" s="36" t="str">
        <f>'DETALLE DE CONEXIONES'!BB883</f>
        <v>MENSAJERO</v>
      </c>
      <c r="D883" s="36" t="str">
        <f>'DETALLE DE CONEXIONES'!E883</f>
        <v>internet.itelcel.coXXXGLTE</v>
      </c>
      <c r="E883" s="36">
        <f t="shared" si="39"/>
        <v>26</v>
      </c>
      <c r="F883" s="36">
        <f>IFERROR(LIMPIA('DETALLE DE CONEXIONES'!N883,1),0)</f>
        <v>0</v>
      </c>
      <c r="G883" s="36" t="str">
        <f>LEFT('DETALLE DE CONEXIONES'!BE883,3)</f>
        <v/>
      </c>
      <c r="H883" s="36" t="str">
        <f>RIGHT('DETALLE DE CONEXIONES'!AK883,2)</f>
        <v>-1</v>
      </c>
      <c r="I883" s="36" t="str">
        <f>LEFT('DETALLE DE CONEXIONES'!AK883,3)</f>
        <v>MEN</v>
      </c>
      <c r="J883" s="36" t="str">
        <f>LEFT('DETALLE DE CONEXIONES'!M883,3)</f>
        <v>0mi</v>
      </c>
      <c r="K883" s="36" t="str">
        <f>IF(LEN('DETALLE DE CONEXIONES'!M883)&lt;12,(RIGHT('DETALLE DE CONEXIONES'!M883,5)),(RIGHT('DETALLE DE CONEXIONES'!M883,6)))</f>
        <v xml:space="preserve">min. </v>
      </c>
      <c r="L883" s="36">
        <f>IF(C883="Saliente Local",(IFERROR((LIMPIA(J883,1)),0)),0)</f>
        <v>0</v>
      </c>
      <c r="M883" s="36">
        <f>IF(C883="Saliente Nacional",(IFERROR((LIMPIA(J883,1)),0)),0)</f>
        <v>0</v>
      </c>
      <c r="N883" s="36">
        <f>IF(C883="Saliente Internacional",(IFERROR((LIMPIA(J883,1)),0)),0)</f>
        <v>0</v>
      </c>
      <c r="O883" s="36">
        <f>IF(C883="Saliente Local",(IFERROR((LIMPIA(K883,1)),0)),0)</f>
        <v>0</v>
      </c>
      <c r="P883" s="36">
        <f>IF(C883="Saliente Nacional",(IFERROR((LIMPIA(K883,1)),0)),0)</f>
        <v>0</v>
      </c>
      <c r="Q883" s="36">
        <f>IF(C883="Saliente Internacional",(IFERROR((LIMPIA(K883,1)),0)),0)</f>
        <v>0</v>
      </c>
      <c r="R883" s="36">
        <f t="shared" si="40"/>
        <v>0</v>
      </c>
      <c r="S883" s="36">
        <f t="shared" si="41"/>
        <v>0</v>
      </c>
    </row>
    <row r="884" spans="1:19" x14ac:dyDescent="0.25">
      <c r="A884" s="101">
        <f>'DETALLE DE CONEXIONES'!P884</f>
        <v>0</v>
      </c>
      <c r="B884" s="36" t="str">
        <f>'DETALLE DE CONEXIONES'!I884</f>
        <v>GPRS</v>
      </c>
      <c r="C884" s="36" t="str">
        <f>'DETALLE DE CONEXIONES'!BB884</f>
        <v>RS</v>
      </c>
      <c r="D884" s="36" t="str">
        <f>'DETALLE DE CONEXIONES'!E884</f>
        <v>internet.itelcel.coXXXGLTE</v>
      </c>
      <c r="E884" s="36">
        <f t="shared" si="39"/>
        <v>26</v>
      </c>
      <c r="F884" s="36">
        <f>IFERROR(LIMPIA('DETALLE DE CONEXIONES'!N884,1),0)</f>
        <v>0</v>
      </c>
      <c r="G884" s="36" t="str">
        <f>LEFT('DETALLE DE CONEXIONES'!BE884,3)</f>
        <v/>
      </c>
      <c r="H884" s="36" t="str">
        <f>RIGHT('DETALLE DE CONEXIONES'!AK884,2)</f>
        <v>-0</v>
      </c>
      <c r="I884" s="36" t="str">
        <f>LEFT('DETALLE DE CONEXIONES'!AK884,3)</f>
        <v>RS;</v>
      </c>
      <c r="J884" s="36" t="str">
        <f>LEFT('DETALLE DE CONEXIONES'!M884,3)</f>
        <v>0mi</v>
      </c>
      <c r="K884" s="36" t="str">
        <f>IF(LEN('DETALLE DE CONEXIONES'!M884)&lt;12,(RIGHT('DETALLE DE CONEXIONES'!M884,5)),(RIGHT('DETALLE DE CONEXIONES'!M884,6)))</f>
        <v xml:space="preserve">min. </v>
      </c>
      <c r="L884" s="36">
        <f>IF(C884="Saliente Local",(IFERROR((LIMPIA(J884,1)),0)),0)</f>
        <v>0</v>
      </c>
      <c r="M884" s="36">
        <f>IF(C884="Saliente Nacional",(IFERROR((LIMPIA(J884,1)),0)),0)</f>
        <v>0</v>
      </c>
      <c r="N884" s="36">
        <f>IF(C884="Saliente Internacional",(IFERROR((LIMPIA(J884,1)),0)),0)</f>
        <v>0</v>
      </c>
      <c r="O884" s="36">
        <f>IF(C884="Saliente Local",(IFERROR((LIMPIA(K884,1)),0)),0)</f>
        <v>0</v>
      </c>
      <c r="P884" s="36">
        <f>IF(C884="Saliente Nacional",(IFERROR((LIMPIA(K884,1)),0)),0)</f>
        <v>0</v>
      </c>
      <c r="Q884" s="36">
        <f>IF(C884="Saliente Internacional",(IFERROR((LIMPIA(K884,1)),0)),0)</f>
        <v>0</v>
      </c>
      <c r="R884" s="36">
        <f t="shared" si="40"/>
        <v>0</v>
      </c>
      <c r="S884" s="36">
        <f t="shared" si="41"/>
        <v>0</v>
      </c>
    </row>
    <row r="885" spans="1:19" x14ac:dyDescent="0.25">
      <c r="A885" s="101">
        <f>'DETALLE DE CONEXIONES'!P885</f>
        <v>0</v>
      </c>
      <c r="B885" s="36" t="str">
        <f>'DETALLE DE CONEXIONES'!I885</f>
        <v>TRANSFERENCIA</v>
      </c>
      <c r="C885" s="36" t="str">
        <f>'DETALLE DE CONEXIONES'!BB885</f>
        <v>Desvio Nacional</v>
      </c>
      <c r="D885" s="36" t="str">
        <f>'DETALLE DE CONEXIONES'!E885</f>
        <v>999XXX1600</v>
      </c>
      <c r="E885" s="36">
        <f t="shared" si="39"/>
        <v>10</v>
      </c>
      <c r="F885" s="36">
        <f>IFERROR(LIMPIA('DETALLE DE CONEXIONES'!N885,1),0)</f>
        <v>1</v>
      </c>
      <c r="G885" s="36" t="str">
        <f>LEFT('DETALLE DE CONEXIONES'!BE885,3)</f>
        <v>SIU</v>
      </c>
      <c r="H885" s="36" t="str">
        <f>RIGHT('DETALLE DE CONEXIONES'!AK885,2)</f>
        <v/>
      </c>
      <c r="I885" s="36" t="str">
        <f>LEFT('DETALLE DE CONEXIONES'!AK885,3)</f>
        <v/>
      </c>
      <c r="J885" s="36" t="str">
        <f>LEFT('DETALLE DE CONEXIONES'!M885,3)</f>
        <v>0mi</v>
      </c>
      <c r="K885" s="36" t="str">
        <f>IF(LEN('DETALLE DE CONEXIONES'!M885)&lt;12,(RIGHT('DETALLE DE CONEXIONES'!M885,5)),(RIGHT('DETALLE DE CONEXIONES'!M885,6)))</f>
        <v>5seg.</v>
      </c>
      <c r="L885" s="36">
        <f>IF(C885="Saliente Local",(IFERROR((LIMPIA(J885,1)),0)),0)</f>
        <v>0</v>
      </c>
      <c r="M885" s="36">
        <f>IF(C885="Saliente Nacional",(IFERROR((LIMPIA(J885,1)),0)),0)</f>
        <v>0</v>
      </c>
      <c r="N885" s="36">
        <f>IF(C885="Saliente Internacional",(IFERROR((LIMPIA(J885,1)),0)),0)</f>
        <v>0</v>
      </c>
      <c r="O885" s="36">
        <f>IF(C885="Saliente Local",(IFERROR((LIMPIA(K885,1)),0)),0)</f>
        <v>0</v>
      </c>
      <c r="P885" s="36">
        <f>IF(C885="Saliente Nacional",(IFERROR((LIMPIA(K885,1)),0)),0)</f>
        <v>0</v>
      </c>
      <c r="Q885" s="36">
        <f>IF(C885="Saliente Internacional",(IFERROR((LIMPIA(K885,1)),0)),0)</f>
        <v>0</v>
      </c>
      <c r="R885" s="36">
        <f t="shared" si="40"/>
        <v>0</v>
      </c>
      <c r="S885" s="36">
        <f t="shared" si="41"/>
        <v>0</v>
      </c>
    </row>
    <row r="886" spans="1:19" x14ac:dyDescent="0.25">
      <c r="A886" s="101">
        <f>'DETALLE DE CONEXIONES'!P886</f>
        <v>0</v>
      </c>
      <c r="B886" s="36" t="str">
        <f>'DETALLE DE CONEXIONES'!I886</f>
        <v>TRANSFERENCIA</v>
      </c>
      <c r="C886" s="36" t="str">
        <f>'DETALLE DE CONEXIONES'!BB886</f>
        <v>Desvio Nacional</v>
      </c>
      <c r="D886" s="36" t="str">
        <f>'DETALLE DE CONEXIONES'!E886</f>
        <v>999XXX1600</v>
      </c>
      <c r="E886" s="36">
        <f t="shared" si="39"/>
        <v>10</v>
      </c>
      <c r="F886" s="36">
        <f>IFERROR(LIMPIA('DETALLE DE CONEXIONES'!N886,1),0)</f>
        <v>1</v>
      </c>
      <c r="G886" s="36" t="str">
        <f>LEFT('DETALLE DE CONEXIONES'!BE886,3)</f>
        <v>SIU</v>
      </c>
      <c r="H886" s="36" t="str">
        <f>RIGHT('DETALLE DE CONEXIONES'!AK886,2)</f>
        <v/>
      </c>
      <c r="I886" s="36" t="str">
        <f>LEFT('DETALLE DE CONEXIONES'!AK886,3)</f>
        <v/>
      </c>
      <c r="J886" s="36" t="str">
        <f>LEFT('DETALLE DE CONEXIONES'!M886,3)</f>
        <v>0mi</v>
      </c>
      <c r="K886" s="36" t="str">
        <f>IF(LEN('DETALLE DE CONEXIONES'!M886)&lt;12,(RIGHT('DETALLE DE CONEXIONES'!M886,5)),(RIGHT('DETALLE DE CONEXIONES'!M886,6)))</f>
        <v>4seg.</v>
      </c>
      <c r="L886" s="36">
        <f>IF(C886="Saliente Local",(IFERROR((LIMPIA(J886,1)),0)),0)</f>
        <v>0</v>
      </c>
      <c r="M886" s="36">
        <f>IF(C886="Saliente Nacional",(IFERROR((LIMPIA(J886,1)),0)),0)</f>
        <v>0</v>
      </c>
      <c r="N886" s="36">
        <f>IF(C886="Saliente Internacional",(IFERROR((LIMPIA(J886,1)),0)),0)</f>
        <v>0</v>
      </c>
      <c r="O886" s="36">
        <f>IF(C886="Saliente Local",(IFERROR((LIMPIA(K886,1)),0)),0)</f>
        <v>0</v>
      </c>
      <c r="P886" s="36">
        <f>IF(C886="Saliente Nacional",(IFERROR((LIMPIA(K886,1)),0)),0)</f>
        <v>0</v>
      </c>
      <c r="Q886" s="36">
        <f>IF(C886="Saliente Internacional",(IFERROR((LIMPIA(K886,1)),0)),0)</f>
        <v>0</v>
      </c>
      <c r="R886" s="36">
        <f t="shared" si="40"/>
        <v>0</v>
      </c>
      <c r="S886" s="36">
        <f t="shared" si="41"/>
        <v>0</v>
      </c>
    </row>
    <row r="887" spans="1:19" x14ac:dyDescent="0.25">
      <c r="A887" s="101">
        <f>'DETALLE DE CONEXIONES'!P887</f>
        <v>0</v>
      </c>
      <c r="B887" s="36" t="str">
        <f>'DETALLE DE CONEXIONES'!I887</f>
        <v>TRANSFERENCIA</v>
      </c>
      <c r="C887" s="36" t="str">
        <f>'DETALLE DE CONEXIONES'!BB887</f>
        <v>Desvio Nacional</v>
      </c>
      <c r="D887" s="36" t="str">
        <f>'DETALLE DE CONEXIONES'!E887</f>
        <v>999XXX1600</v>
      </c>
      <c r="E887" s="36">
        <f t="shared" si="39"/>
        <v>10</v>
      </c>
      <c r="F887" s="36">
        <f>IFERROR(LIMPIA('DETALLE DE CONEXIONES'!N887,1),0)</f>
        <v>1</v>
      </c>
      <c r="G887" s="36" t="str">
        <f>LEFT('DETALLE DE CONEXIONES'!BE887,3)</f>
        <v>SIU</v>
      </c>
      <c r="H887" s="36" t="str">
        <f>RIGHT('DETALLE DE CONEXIONES'!AK887,2)</f>
        <v/>
      </c>
      <c r="I887" s="36" t="str">
        <f>LEFT('DETALLE DE CONEXIONES'!AK887,3)</f>
        <v/>
      </c>
      <c r="J887" s="36" t="str">
        <f>LEFT('DETALLE DE CONEXIONES'!M887,3)</f>
        <v>0mi</v>
      </c>
      <c r="K887" s="36" t="str">
        <f>IF(LEN('DETALLE DE CONEXIONES'!M887)&lt;12,(RIGHT('DETALLE DE CONEXIONES'!M887,5)),(RIGHT('DETALLE DE CONEXIONES'!M887,6)))</f>
        <v>5seg.</v>
      </c>
      <c r="L887" s="36">
        <f>IF(C887="Saliente Local",(IFERROR((LIMPIA(J887,1)),0)),0)</f>
        <v>0</v>
      </c>
      <c r="M887" s="36">
        <f>IF(C887="Saliente Nacional",(IFERROR((LIMPIA(J887,1)),0)),0)</f>
        <v>0</v>
      </c>
      <c r="N887" s="36">
        <f>IF(C887="Saliente Internacional",(IFERROR((LIMPIA(J887,1)),0)),0)</f>
        <v>0</v>
      </c>
      <c r="O887" s="36">
        <f>IF(C887="Saliente Local",(IFERROR((LIMPIA(K887,1)),0)),0)</f>
        <v>0</v>
      </c>
      <c r="P887" s="36">
        <f>IF(C887="Saliente Nacional",(IFERROR((LIMPIA(K887,1)),0)),0)</f>
        <v>0</v>
      </c>
      <c r="Q887" s="36">
        <f>IF(C887="Saliente Internacional",(IFERROR((LIMPIA(K887,1)),0)),0)</f>
        <v>0</v>
      </c>
      <c r="R887" s="36">
        <f t="shared" si="40"/>
        <v>0</v>
      </c>
      <c r="S887" s="36">
        <f t="shared" si="41"/>
        <v>0</v>
      </c>
    </row>
    <row r="888" spans="1:19" x14ac:dyDescent="0.25">
      <c r="A888" s="101">
        <f>'DETALLE DE CONEXIONES'!P888</f>
        <v>0</v>
      </c>
      <c r="B888" s="36" t="str">
        <f>'DETALLE DE CONEXIONES'!I888</f>
        <v>TRANSFERENCIA</v>
      </c>
      <c r="C888" s="36" t="str">
        <f>'DETALLE DE CONEXIONES'!BB888</f>
        <v>Desvio Nacional</v>
      </c>
      <c r="D888" s="36" t="str">
        <f>'DETALLE DE CONEXIONES'!E888</f>
        <v>999XXX1600</v>
      </c>
      <c r="E888" s="36">
        <f t="shared" si="39"/>
        <v>10</v>
      </c>
      <c r="F888" s="36">
        <f>IFERROR(LIMPIA('DETALLE DE CONEXIONES'!N888,1),0)</f>
        <v>1</v>
      </c>
      <c r="G888" s="36" t="str">
        <f>LEFT('DETALLE DE CONEXIONES'!BE888,3)</f>
        <v>SIU</v>
      </c>
      <c r="H888" s="36" t="str">
        <f>RIGHT('DETALLE DE CONEXIONES'!AK888,2)</f>
        <v/>
      </c>
      <c r="I888" s="36" t="str">
        <f>LEFT('DETALLE DE CONEXIONES'!AK888,3)</f>
        <v/>
      </c>
      <c r="J888" s="36" t="str">
        <f>LEFT('DETALLE DE CONEXIONES'!M888,3)</f>
        <v>0mi</v>
      </c>
      <c r="K888" s="36" t="str">
        <f>IF(LEN('DETALLE DE CONEXIONES'!M888)&lt;12,(RIGHT('DETALLE DE CONEXIONES'!M888,5)),(RIGHT('DETALLE DE CONEXIONES'!M888,6)))</f>
        <v>1seg.</v>
      </c>
      <c r="L888" s="36">
        <f>IF(C888="Saliente Local",(IFERROR((LIMPIA(J888,1)),0)),0)</f>
        <v>0</v>
      </c>
      <c r="M888" s="36">
        <f>IF(C888="Saliente Nacional",(IFERROR((LIMPIA(J888,1)),0)),0)</f>
        <v>0</v>
      </c>
      <c r="N888" s="36">
        <f>IF(C888="Saliente Internacional",(IFERROR((LIMPIA(J888,1)),0)),0)</f>
        <v>0</v>
      </c>
      <c r="O888" s="36">
        <f>IF(C888="Saliente Local",(IFERROR((LIMPIA(K888,1)),0)),0)</f>
        <v>0</v>
      </c>
      <c r="P888" s="36">
        <f>IF(C888="Saliente Nacional",(IFERROR((LIMPIA(K888,1)),0)),0)</f>
        <v>0</v>
      </c>
      <c r="Q888" s="36">
        <f>IF(C888="Saliente Internacional",(IFERROR((LIMPIA(K888,1)),0)),0)</f>
        <v>0</v>
      </c>
      <c r="R888" s="36">
        <f t="shared" si="40"/>
        <v>0</v>
      </c>
      <c r="S888" s="36">
        <f t="shared" si="41"/>
        <v>0</v>
      </c>
    </row>
    <row r="889" spans="1:19" x14ac:dyDescent="0.25">
      <c r="A889" s="101">
        <f>'DETALLE DE CONEXIONES'!P889</f>
        <v>0</v>
      </c>
      <c r="B889" s="36" t="str">
        <f>'DETALLE DE CONEXIONES'!I889</f>
        <v>TRANSFERENCIA</v>
      </c>
      <c r="C889" s="36" t="str">
        <f>'DETALLE DE CONEXIONES'!BB889</f>
        <v>Desvio Nacional</v>
      </c>
      <c r="D889" s="36" t="str">
        <f>'DETALLE DE CONEXIONES'!E889</f>
        <v>999XXX1600</v>
      </c>
      <c r="E889" s="36">
        <f t="shared" si="39"/>
        <v>10</v>
      </c>
      <c r="F889" s="36">
        <f>IFERROR(LIMPIA('DETALLE DE CONEXIONES'!N889,1),0)</f>
        <v>1</v>
      </c>
      <c r="G889" s="36" t="str">
        <f>LEFT('DETALLE DE CONEXIONES'!BE889,3)</f>
        <v>SIU</v>
      </c>
      <c r="H889" s="36" t="str">
        <f>RIGHT('DETALLE DE CONEXIONES'!AK889,2)</f>
        <v/>
      </c>
      <c r="I889" s="36" t="str">
        <f>LEFT('DETALLE DE CONEXIONES'!AK889,3)</f>
        <v/>
      </c>
      <c r="J889" s="36" t="str">
        <f>LEFT('DETALLE DE CONEXIONES'!M889,3)</f>
        <v>0mi</v>
      </c>
      <c r="K889" s="36" t="str">
        <f>IF(LEN('DETALLE DE CONEXIONES'!M889)&lt;12,(RIGHT('DETALLE DE CONEXIONES'!M889,5)),(RIGHT('DETALLE DE CONEXIONES'!M889,6)))</f>
        <v>4seg.</v>
      </c>
      <c r="L889" s="36">
        <f>IF(C889="Saliente Local",(IFERROR((LIMPIA(J889,1)),0)),0)</f>
        <v>0</v>
      </c>
      <c r="M889" s="36">
        <f>IF(C889="Saliente Nacional",(IFERROR((LIMPIA(J889,1)),0)),0)</f>
        <v>0</v>
      </c>
      <c r="N889" s="36">
        <f>IF(C889="Saliente Internacional",(IFERROR((LIMPIA(J889,1)),0)),0)</f>
        <v>0</v>
      </c>
      <c r="O889" s="36">
        <f>IF(C889="Saliente Local",(IFERROR((LIMPIA(K889,1)),0)),0)</f>
        <v>0</v>
      </c>
      <c r="P889" s="36">
        <f>IF(C889="Saliente Nacional",(IFERROR((LIMPIA(K889,1)),0)),0)</f>
        <v>0</v>
      </c>
      <c r="Q889" s="36">
        <f>IF(C889="Saliente Internacional",(IFERROR((LIMPIA(K889,1)),0)),0)</f>
        <v>0</v>
      </c>
      <c r="R889" s="36">
        <f t="shared" si="40"/>
        <v>0</v>
      </c>
      <c r="S889" s="36">
        <f t="shared" si="41"/>
        <v>0</v>
      </c>
    </row>
    <row r="890" spans="1:19" x14ac:dyDescent="0.25">
      <c r="A890" s="101">
        <f>'DETALLE DE CONEXIONES'!P890</f>
        <v>0</v>
      </c>
      <c r="B890" s="36" t="str">
        <f>'DETALLE DE CONEXIONES'!I890</f>
        <v>GPRS</v>
      </c>
      <c r="C890" s="36" t="str">
        <f>'DETALLE DE CONEXIONES'!BB890</f>
        <v>RS</v>
      </c>
      <c r="D890" s="36" t="str">
        <f>'DETALLE DE CONEXIONES'!E890</f>
        <v>internet.itelcel.coXXXGLTE</v>
      </c>
      <c r="E890" s="36">
        <f t="shared" si="39"/>
        <v>26</v>
      </c>
      <c r="F890" s="36">
        <f>IFERROR(LIMPIA('DETALLE DE CONEXIONES'!N890,1),0)</f>
        <v>0</v>
      </c>
      <c r="G890" s="36" t="str">
        <f>LEFT('DETALLE DE CONEXIONES'!BE890,3)</f>
        <v/>
      </c>
      <c r="H890" s="36" t="str">
        <f>RIGHT('DETALLE DE CONEXIONES'!AK890,2)</f>
        <v>-1</v>
      </c>
      <c r="I890" s="36" t="str">
        <f>LEFT('DETALLE DE CONEXIONES'!AK890,3)</f>
        <v>RS;</v>
      </c>
      <c r="J890" s="36" t="str">
        <f>LEFT('DETALLE DE CONEXIONES'!M890,3)</f>
        <v>0mi</v>
      </c>
      <c r="K890" s="36" t="str">
        <f>IF(LEN('DETALLE DE CONEXIONES'!M890)&lt;12,(RIGHT('DETALLE DE CONEXIONES'!M890,5)),(RIGHT('DETALLE DE CONEXIONES'!M890,6)))</f>
        <v xml:space="preserve">min. </v>
      </c>
      <c r="L890" s="36">
        <f>IF(C890="Saliente Local",(IFERROR((LIMPIA(J890,1)),0)),0)</f>
        <v>0</v>
      </c>
      <c r="M890" s="36">
        <f>IF(C890="Saliente Nacional",(IFERROR((LIMPIA(J890,1)),0)),0)</f>
        <v>0</v>
      </c>
      <c r="N890" s="36">
        <f>IF(C890="Saliente Internacional",(IFERROR((LIMPIA(J890,1)),0)),0)</f>
        <v>0</v>
      </c>
      <c r="O890" s="36">
        <f>IF(C890="Saliente Local",(IFERROR((LIMPIA(K890,1)),0)),0)</f>
        <v>0</v>
      </c>
      <c r="P890" s="36">
        <f>IF(C890="Saliente Nacional",(IFERROR((LIMPIA(K890,1)),0)),0)</f>
        <v>0</v>
      </c>
      <c r="Q890" s="36">
        <f>IF(C890="Saliente Internacional",(IFERROR((LIMPIA(K890,1)),0)),0)</f>
        <v>0</v>
      </c>
      <c r="R890" s="36">
        <f t="shared" si="40"/>
        <v>0</v>
      </c>
      <c r="S890" s="36">
        <f t="shared" si="41"/>
        <v>0</v>
      </c>
    </row>
    <row r="891" spans="1:19" x14ac:dyDescent="0.25">
      <c r="A891" s="101">
        <f>'DETALLE DE CONEXIONES'!P891</f>
        <v>0</v>
      </c>
      <c r="B891" s="36" t="str">
        <f>'DETALLE DE CONEXIONES'!I891</f>
        <v>GPRS</v>
      </c>
      <c r="C891" s="36" t="str">
        <f>'DETALLE DE CONEXIONES'!BB891</f>
        <v>MENSAJERO</v>
      </c>
      <c r="D891" s="36" t="str">
        <f>'DETALLE DE CONEXIONES'!E891</f>
        <v>internet.itelcel.coXXXGLTE</v>
      </c>
      <c r="E891" s="36">
        <f t="shared" si="39"/>
        <v>26</v>
      </c>
      <c r="F891" s="36">
        <f>IFERROR(LIMPIA('DETALLE DE CONEXIONES'!N891,1),0)</f>
        <v>0</v>
      </c>
      <c r="G891" s="36" t="str">
        <f>LEFT('DETALLE DE CONEXIONES'!BE891,3)</f>
        <v/>
      </c>
      <c r="H891" s="36" t="str">
        <f>RIGHT('DETALLE DE CONEXIONES'!AK891,2)</f>
        <v>-1</v>
      </c>
      <c r="I891" s="36" t="str">
        <f>LEFT('DETALLE DE CONEXIONES'!AK891,3)</f>
        <v>MEN</v>
      </c>
      <c r="J891" s="36" t="str">
        <f>LEFT('DETALLE DE CONEXIONES'!M891,3)</f>
        <v>0mi</v>
      </c>
      <c r="K891" s="36" t="str">
        <f>IF(LEN('DETALLE DE CONEXIONES'!M891)&lt;12,(RIGHT('DETALLE DE CONEXIONES'!M891,5)),(RIGHT('DETALLE DE CONEXIONES'!M891,6)))</f>
        <v xml:space="preserve">min. </v>
      </c>
      <c r="L891" s="36">
        <f>IF(C891="Saliente Local",(IFERROR((LIMPIA(J891,1)),0)),0)</f>
        <v>0</v>
      </c>
      <c r="M891" s="36">
        <f>IF(C891="Saliente Nacional",(IFERROR((LIMPIA(J891,1)),0)),0)</f>
        <v>0</v>
      </c>
      <c r="N891" s="36">
        <f>IF(C891="Saliente Internacional",(IFERROR((LIMPIA(J891,1)),0)),0)</f>
        <v>0</v>
      </c>
      <c r="O891" s="36">
        <f>IF(C891="Saliente Local",(IFERROR((LIMPIA(K891,1)),0)),0)</f>
        <v>0</v>
      </c>
      <c r="P891" s="36">
        <f>IF(C891="Saliente Nacional",(IFERROR((LIMPIA(K891,1)),0)),0)</f>
        <v>0</v>
      </c>
      <c r="Q891" s="36">
        <f>IF(C891="Saliente Internacional",(IFERROR((LIMPIA(K891,1)),0)),0)</f>
        <v>0</v>
      </c>
      <c r="R891" s="36">
        <f t="shared" si="40"/>
        <v>0</v>
      </c>
      <c r="S891" s="36">
        <f t="shared" si="41"/>
        <v>0</v>
      </c>
    </row>
    <row r="892" spans="1:19" x14ac:dyDescent="0.25">
      <c r="A892" s="101">
        <f>'DETALLE DE CONEXIONES'!P892</f>
        <v>0</v>
      </c>
      <c r="B892" s="36" t="str">
        <f>'DETALLE DE CONEXIONES'!I892</f>
        <v>GPRS</v>
      </c>
      <c r="C892" s="36" t="str">
        <f>'DETALLE DE CONEXIONES'!BB892</f>
        <v>MENSAJERO</v>
      </c>
      <c r="D892" s="36" t="str">
        <f>'DETALLE DE CONEXIONES'!E892</f>
        <v>internet.itelcelXXXm-3G</v>
      </c>
      <c r="E892" s="36">
        <f t="shared" si="39"/>
        <v>23</v>
      </c>
      <c r="F892" s="36">
        <f>IFERROR(LIMPIA('DETALLE DE CONEXIONES'!N892,1),0)</f>
        <v>0</v>
      </c>
      <c r="G892" s="36" t="str">
        <f>LEFT('DETALLE DE CONEXIONES'!BE892,3)</f>
        <v/>
      </c>
      <c r="H892" s="36" t="str">
        <f>RIGHT('DETALLE DE CONEXIONES'!AK892,2)</f>
        <v>-1</v>
      </c>
      <c r="I892" s="36" t="str">
        <f>LEFT('DETALLE DE CONEXIONES'!AK892,3)</f>
        <v>MEN</v>
      </c>
      <c r="J892" s="36" t="str">
        <f>LEFT('DETALLE DE CONEXIONES'!M892,3)</f>
        <v>0mi</v>
      </c>
      <c r="K892" s="36" t="str">
        <f>IF(LEN('DETALLE DE CONEXIONES'!M892)&lt;12,(RIGHT('DETALLE DE CONEXIONES'!M892,5)),(RIGHT('DETALLE DE CONEXIONES'!M892,6)))</f>
        <v xml:space="preserve">min. </v>
      </c>
      <c r="L892" s="36">
        <f>IF(C892="Saliente Local",(IFERROR((LIMPIA(J892,1)),0)),0)</f>
        <v>0</v>
      </c>
      <c r="M892" s="36">
        <f>IF(C892="Saliente Nacional",(IFERROR((LIMPIA(J892,1)),0)),0)</f>
        <v>0</v>
      </c>
      <c r="N892" s="36">
        <f>IF(C892="Saliente Internacional",(IFERROR((LIMPIA(J892,1)),0)),0)</f>
        <v>0</v>
      </c>
      <c r="O892" s="36">
        <f>IF(C892="Saliente Local",(IFERROR((LIMPIA(K892,1)),0)),0)</f>
        <v>0</v>
      </c>
      <c r="P892" s="36">
        <f>IF(C892="Saliente Nacional",(IFERROR((LIMPIA(K892,1)),0)),0)</f>
        <v>0</v>
      </c>
      <c r="Q892" s="36">
        <f>IF(C892="Saliente Internacional",(IFERROR((LIMPIA(K892,1)),0)),0)</f>
        <v>0</v>
      </c>
      <c r="R892" s="36">
        <f t="shared" si="40"/>
        <v>0</v>
      </c>
      <c r="S892" s="36">
        <f t="shared" si="41"/>
        <v>0</v>
      </c>
    </row>
    <row r="893" spans="1:19" x14ac:dyDescent="0.25">
      <c r="A893" s="101">
        <f>'DETALLE DE CONEXIONES'!P893</f>
        <v>0</v>
      </c>
      <c r="B893" s="36" t="str">
        <f>'DETALLE DE CONEXIONES'!I893</f>
        <v>GPRS</v>
      </c>
      <c r="C893" s="36" t="str">
        <f>'DETALLE DE CONEXIONES'!BB893</f>
        <v>RS</v>
      </c>
      <c r="D893" s="36" t="str">
        <f>'DETALLE DE CONEXIONES'!E893</f>
        <v>internet.itelcelXXXm-3G</v>
      </c>
      <c r="E893" s="36">
        <f t="shared" si="39"/>
        <v>23</v>
      </c>
      <c r="F893" s="36">
        <f>IFERROR(LIMPIA('DETALLE DE CONEXIONES'!N893,1),0)</f>
        <v>0</v>
      </c>
      <c r="G893" s="36" t="str">
        <f>LEFT('DETALLE DE CONEXIONES'!BE893,3)</f>
        <v/>
      </c>
      <c r="H893" s="36" t="str">
        <f>RIGHT('DETALLE DE CONEXIONES'!AK893,2)</f>
        <v>-1</v>
      </c>
      <c r="I893" s="36" t="str">
        <f>LEFT('DETALLE DE CONEXIONES'!AK893,3)</f>
        <v>RS;</v>
      </c>
      <c r="J893" s="36" t="str">
        <f>LEFT('DETALLE DE CONEXIONES'!M893,3)</f>
        <v>0mi</v>
      </c>
      <c r="K893" s="36" t="str">
        <f>IF(LEN('DETALLE DE CONEXIONES'!M893)&lt;12,(RIGHT('DETALLE DE CONEXIONES'!M893,5)),(RIGHT('DETALLE DE CONEXIONES'!M893,6)))</f>
        <v xml:space="preserve">min. </v>
      </c>
      <c r="L893" s="36">
        <f>IF(C893="Saliente Local",(IFERROR((LIMPIA(J893,1)),0)),0)</f>
        <v>0</v>
      </c>
      <c r="M893" s="36">
        <f>IF(C893="Saliente Nacional",(IFERROR((LIMPIA(J893,1)),0)),0)</f>
        <v>0</v>
      </c>
      <c r="N893" s="36">
        <f>IF(C893="Saliente Internacional",(IFERROR((LIMPIA(J893,1)),0)),0)</f>
        <v>0</v>
      </c>
      <c r="O893" s="36">
        <f>IF(C893="Saliente Local",(IFERROR((LIMPIA(K893,1)),0)),0)</f>
        <v>0</v>
      </c>
      <c r="P893" s="36">
        <f>IF(C893="Saliente Nacional",(IFERROR((LIMPIA(K893,1)),0)),0)</f>
        <v>0</v>
      </c>
      <c r="Q893" s="36">
        <f>IF(C893="Saliente Internacional",(IFERROR((LIMPIA(K893,1)),0)),0)</f>
        <v>0</v>
      </c>
      <c r="R893" s="36">
        <f t="shared" si="40"/>
        <v>0</v>
      </c>
      <c r="S893" s="36">
        <f t="shared" si="41"/>
        <v>0</v>
      </c>
    </row>
    <row r="894" spans="1:19" x14ac:dyDescent="0.25">
      <c r="A894" s="101">
        <f>'DETALLE DE CONEXIONES'!P894</f>
        <v>0</v>
      </c>
      <c r="B894" s="36" t="str">
        <f>'DETALLE DE CONEXIONES'!I894</f>
        <v>ENTRANTE</v>
      </c>
      <c r="C894" s="36" t="str">
        <f>'DETALLE DE CONEXIONES'!BB894</f>
        <v>Entrante Local</v>
      </c>
      <c r="D894" s="36" t="str">
        <f>'DETALLE DE CONEXIONES'!E894</f>
        <v>999XXX1600</v>
      </c>
      <c r="E894" s="36">
        <f t="shared" si="39"/>
        <v>10</v>
      </c>
      <c r="F894" s="36">
        <f>IFERROR(LIMPIA('DETALLE DE CONEXIONES'!N894,1),0)</f>
        <v>2</v>
      </c>
      <c r="G894" s="36" t="str">
        <f>LEFT('DETALLE DE CONEXIONES'!BE894,3)</f>
        <v>NOF</v>
      </c>
      <c r="H894" s="36" t="str">
        <f>RIGHT('DETALLE DE CONEXIONES'!AK894,2)</f>
        <v/>
      </c>
      <c r="I894" s="36" t="str">
        <f>LEFT('DETALLE DE CONEXIONES'!AK894,3)</f>
        <v/>
      </c>
      <c r="J894" s="36" t="str">
        <f>LEFT('DETALLE DE CONEXIONES'!M894,3)</f>
        <v>1mi</v>
      </c>
      <c r="K894" s="36" t="str">
        <f>IF(LEN('DETALLE DE CONEXIONES'!M894)&lt;12,(RIGHT('DETALLE DE CONEXIONES'!M894,5)),(RIGHT('DETALLE DE CONEXIONES'!M894,6)))</f>
        <v>52seg.</v>
      </c>
      <c r="L894" s="36">
        <f>IF(C894="Saliente Local",(IFERROR((LIMPIA(J894,1)),0)),0)</f>
        <v>0</v>
      </c>
      <c r="M894" s="36">
        <f>IF(C894="Saliente Nacional",(IFERROR((LIMPIA(J894,1)),0)),0)</f>
        <v>0</v>
      </c>
      <c r="N894" s="36">
        <f>IF(C894="Saliente Internacional",(IFERROR((LIMPIA(J894,1)),0)),0)</f>
        <v>0</v>
      </c>
      <c r="O894" s="36">
        <f>IF(C894="Saliente Local",(IFERROR((LIMPIA(K894,1)),0)),0)</f>
        <v>0</v>
      </c>
      <c r="P894" s="36">
        <f>IF(C894="Saliente Nacional",(IFERROR((LIMPIA(K894,1)),0)),0)</f>
        <v>0</v>
      </c>
      <c r="Q894" s="36">
        <f>IF(C894="Saliente Internacional",(IFERROR((LIMPIA(K894,1)),0)),0)</f>
        <v>0</v>
      </c>
      <c r="R894" s="36">
        <f t="shared" si="40"/>
        <v>0</v>
      </c>
      <c r="S894" s="36">
        <f t="shared" si="41"/>
        <v>0</v>
      </c>
    </row>
    <row r="895" spans="1:19" x14ac:dyDescent="0.25">
      <c r="A895" s="101">
        <f>'DETALLE DE CONEXIONES'!P895</f>
        <v>0</v>
      </c>
      <c r="B895" s="36" t="str">
        <f>'DETALLE DE CONEXIONES'!I895</f>
        <v>GPRS</v>
      </c>
      <c r="C895" s="36" t="str">
        <f>'DETALLE DE CONEXIONES'!BB895</f>
        <v>MENSAJERO</v>
      </c>
      <c r="D895" s="36" t="str">
        <f>'DETALLE DE CONEXIONES'!E895</f>
        <v>internet.itelcelXXXm-3G</v>
      </c>
      <c r="E895" s="36">
        <f t="shared" si="39"/>
        <v>23</v>
      </c>
      <c r="F895" s="36">
        <f>IFERROR(LIMPIA('DETALLE DE CONEXIONES'!N895,1),0)</f>
        <v>0</v>
      </c>
      <c r="G895" s="36" t="str">
        <f>LEFT('DETALLE DE CONEXIONES'!BE895,3)</f>
        <v/>
      </c>
      <c r="H895" s="36" t="str">
        <f>RIGHT('DETALLE DE CONEXIONES'!AK895,2)</f>
        <v>-1</v>
      </c>
      <c r="I895" s="36" t="str">
        <f>LEFT('DETALLE DE CONEXIONES'!AK895,3)</f>
        <v>MEN</v>
      </c>
      <c r="J895" s="36" t="str">
        <f>LEFT('DETALLE DE CONEXIONES'!M895,3)</f>
        <v>0mi</v>
      </c>
      <c r="K895" s="36" t="str">
        <f>IF(LEN('DETALLE DE CONEXIONES'!M895)&lt;12,(RIGHT('DETALLE DE CONEXIONES'!M895,5)),(RIGHT('DETALLE DE CONEXIONES'!M895,6)))</f>
        <v xml:space="preserve">min. </v>
      </c>
      <c r="L895" s="36">
        <f>IF(C895="Saliente Local",(IFERROR((LIMPIA(J895,1)),0)),0)</f>
        <v>0</v>
      </c>
      <c r="M895" s="36">
        <f>IF(C895="Saliente Nacional",(IFERROR((LIMPIA(J895,1)),0)),0)</f>
        <v>0</v>
      </c>
      <c r="N895" s="36">
        <f>IF(C895="Saliente Internacional",(IFERROR((LIMPIA(J895,1)),0)),0)</f>
        <v>0</v>
      </c>
      <c r="O895" s="36">
        <f>IF(C895="Saliente Local",(IFERROR((LIMPIA(K895,1)),0)),0)</f>
        <v>0</v>
      </c>
      <c r="P895" s="36">
        <f>IF(C895="Saliente Nacional",(IFERROR((LIMPIA(K895,1)),0)),0)</f>
        <v>0</v>
      </c>
      <c r="Q895" s="36">
        <f>IF(C895="Saliente Internacional",(IFERROR((LIMPIA(K895,1)),0)),0)</f>
        <v>0</v>
      </c>
      <c r="R895" s="36">
        <f t="shared" si="40"/>
        <v>0</v>
      </c>
      <c r="S895" s="36">
        <f t="shared" si="41"/>
        <v>0</v>
      </c>
    </row>
    <row r="896" spans="1:19" x14ac:dyDescent="0.25">
      <c r="A896" s="101">
        <f>'DETALLE DE CONEXIONES'!P896</f>
        <v>0</v>
      </c>
      <c r="B896" s="36" t="str">
        <f>'DETALLE DE CONEXIONES'!I896</f>
        <v>TRANSFERENCIA</v>
      </c>
      <c r="C896" s="36" t="str">
        <f>'DETALLE DE CONEXIONES'!BB896</f>
        <v>Desvio Nacional</v>
      </c>
      <c r="D896" s="36" t="str">
        <f>'DETALLE DE CONEXIONES'!E896</f>
        <v>999XXX1600</v>
      </c>
      <c r="E896" s="36">
        <f t="shared" si="39"/>
        <v>10</v>
      </c>
      <c r="F896" s="36">
        <f>IFERROR(LIMPIA('DETALLE DE CONEXIONES'!N896,1),0)</f>
        <v>1</v>
      </c>
      <c r="G896" s="36" t="str">
        <f>LEFT('DETALLE DE CONEXIONES'!BE896,3)</f>
        <v>SIU</v>
      </c>
      <c r="H896" s="36" t="str">
        <f>RIGHT('DETALLE DE CONEXIONES'!AK896,2)</f>
        <v/>
      </c>
      <c r="I896" s="36" t="str">
        <f>LEFT('DETALLE DE CONEXIONES'!AK896,3)</f>
        <v/>
      </c>
      <c r="J896" s="36" t="str">
        <f>LEFT('DETALLE DE CONEXIONES'!M896,3)</f>
        <v>0mi</v>
      </c>
      <c r="K896" s="36" t="str">
        <f>IF(LEN('DETALLE DE CONEXIONES'!M896)&lt;12,(RIGHT('DETALLE DE CONEXIONES'!M896,5)),(RIGHT('DETALLE DE CONEXIONES'!M896,6)))</f>
        <v>4seg.</v>
      </c>
      <c r="L896" s="36">
        <f>IF(C896="Saliente Local",(IFERROR((LIMPIA(J896,1)),0)),0)</f>
        <v>0</v>
      </c>
      <c r="M896" s="36">
        <f>IF(C896="Saliente Nacional",(IFERROR((LIMPIA(J896,1)),0)),0)</f>
        <v>0</v>
      </c>
      <c r="N896" s="36">
        <f>IF(C896="Saliente Internacional",(IFERROR((LIMPIA(J896,1)),0)),0)</f>
        <v>0</v>
      </c>
      <c r="O896" s="36">
        <f>IF(C896="Saliente Local",(IFERROR((LIMPIA(K896,1)),0)),0)</f>
        <v>0</v>
      </c>
      <c r="P896" s="36">
        <f>IF(C896="Saliente Nacional",(IFERROR((LIMPIA(K896,1)),0)),0)</f>
        <v>0</v>
      </c>
      <c r="Q896" s="36">
        <f>IF(C896="Saliente Internacional",(IFERROR((LIMPIA(K896,1)),0)),0)</f>
        <v>0</v>
      </c>
      <c r="R896" s="36">
        <f t="shared" si="40"/>
        <v>0</v>
      </c>
      <c r="S896" s="36">
        <f t="shared" si="41"/>
        <v>0</v>
      </c>
    </row>
    <row r="897" spans="1:19" x14ac:dyDescent="0.25">
      <c r="A897" s="101">
        <f>'DETALLE DE CONEXIONES'!P897</f>
        <v>0</v>
      </c>
      <c r="B897" s="36" t="str">
        <f>'DETALLE DE CONEXIONES'!I897</f>
        <v>GPRS</v>
      </c>
      <c r="C897" s="36" t="str">
        <f>'DETALLE DE CONEXIONES'!BB897</f>
        <v>RS</v>
      </c>
      <c r="D897" s="36" t="str">
        <f>'DETALLE DE CONEXIONES'!E897</f>
        <v>internet.itelcelXXXm-3G</v>
      </c>
      <c r="E897" s="36">
        <f t="shared" si="39"/>
        <v>23</v>
      </c>
      <c r="F897" s="36">
        <f>IFERROR(LIMPIA('DETALLE DE CONEXIONES'!N897,1),0)</f>
        <v>0</v>
      </c>
      <c r="G897" s="36" t="str">
        <f>LEFT('DETALLE DE CONEXIONES'!BE897,3)</f>
        <v/>
      </c>
      <c r="H897" s="36" t="str">
        <f>RIGHT('DETALLE DE CONEXIONES'!AK897,2)</f>
        <v>-1</v>
      </c>
      <c r="I897" s="36" t="str">
        <f>LEFT('DETALLE DE CONEXIONES'!AK897,3)</f>
        <v>RS;</v>
      </c>
      <c r="J897" s="36" t="str">
        <f>LEFT('DETALLE DE CONEXIONES'!M897,3)</f>
        <v>0mi</v>
      </c>
      <c r="K897" s="36" t="str">
        <f>IF(LEN('DETALLE DE CONEXIONES'!M897)&lt;12,(RIGHT('DETALLE DE CONEXIONES'!M897,5)),(RIGHT('DETALLE DE CONEXIONES'!M897,6)))</f>
        <v xml:space="preserve">min. </v>
      </c>
      <c r="L897" s="36">
        <f>IF(C897="Saliente Local",(IFERROR((LIMPIA(J897,1)),0)),0)</f>
        <v>0</v>
      </c>
      <c r="M897" s="36">
        <f>IF(C897="Saliente Nacional",(IFERROR((LIMPIA(J897,1)),0)),0)</f>
        <v>0</v>
      </c>
      <c r="N897" s="36">
        <f>IF(C897="Saliente Internacional",(IFERROR((LIMPIA(J897,1)),0)),0)</f>
        <v>0</v>
      </c>
      <c r="O897" s="36">
        <f>IF(C897="Saliente Local",(IFERROR((LIMPIA(K897,1)),0)),0)</f>
        <v>0</v>
      </c>
      <c r="P897" s="36">
        <f>IF(C897="Saliente Nacional",(IFERROR((LIMPIA(K897,1)),0)),0)</f>
        <v>0</v>
      </c>
      <c r="Q897" s="36">
        <f>IF(C897="Saliente Internacional",(IFERROR((LIMPIA(K897,1)),0)),0)</f>
        <v>0</v>
      </c>
      <c r="R897" s="36">
        <f t="shared" si="40"/>
        <v>0</v>
      </c>
      <c r="S897" s="36">
        <f t="shared" si="41"/>
        <v>0</v>
      </c>
    </row>
    <row r="898" spans="1:19" x14ac:dyDescent="0.25">
      <c r="A898" s="101">
        <f>'DETALLE DE CONEXIONES'!P898</f>
        <v>0</v>
      </c>
      <c r="B898" s="36" t="str">
        <f>'DETALLE DE CONEXIONES'!I898</f>
        <v>TRANSFERENCIA</v>
      </c>
      <c r="C898" s="36" t="str">
        <f>'DETALLE DE CONEXIONES'!BB898</f>
        <v>Desvio Nacional</v>
      </c>
      <c r="D898" s="36" t="str">
        <f>'DETALLE DE CONEXIONES'!E898</f>
        <v>999XXX1600</v>
      </c>
      <c r="E898" s="36">
        <f t="shared" si="39"/>
        <v>10</v>
      </c>
      <c r="F898" s="36">
        <f>IFERROR(LIMPIA('DETALLE DE CONEXIONES'!N898,1),0)</f>
        <v>1</v>
      </c>
      <c r="G898" s="36" t="str">
        <f>LEFT('DETALLE DE CONEXIONES'!BE898,3)</f>
        <v>SIU</v>
      </c>
      <c r="H898" s="36" t="str">
        <f>RIGHT('DETALLE DE CONEXIONES'!AK898,2)</f>
        <v/>
      </c>
      <c r="I898" s="36" t="str">
        <f>LEFT('DETALLE DE CONEXIONES'!AK898,3)</f>
        <v/>
      </c>
      <c r="J898" s="36" t="str">
        <f>LEFT('DETALLE DE CONEXIONES'!M898,3)</f>
        <v>0mi</v>
      </c>
      <c r="K898" s="36" t="str">
        <f>IF(LEN('DETALLE DE CONEXIONES'!M898)&lt;12,(RIGHT('DETALLE DE CONEXIONES'!M898,5)),(RIGHT('DETALLE DE CONEXIONES'!M898,6)))</f>
        <v>4seg.</v>
      </c>
      <c r="L898" s="36">
        <f>IF(C898="Saliente Local",(IFERROR((LIMPIA(J898,1)),0)),0)</f>
        <v>0</v>
      </c>
      <c r="M898" s="36">
        <f>IF(C898="Saliente Nacional",(IFERROR((LIMPIA(J898,1)),0)),0)</f>
        <v>0</v>
      </c>
      <c r="N898" s="36">
        <f>IF(C898="Saliente Internacional",(IFERROR((LIMPIA(J898,1)),0)),0)</f>
        <v>0</v>
      </c>
      <c r="O898" s="36">
        <f>IF(C898="Saliente Local",(IFERROR((LIMPIA(K898,1)),0)),0)</f>
        <v>0</v>
      </c>
      <c r="P898" s="36">
        <f>IF(C898="Saliente Nacional",(IFERROR((LIMPIA(K898,1)),0)),0)</f>
        <v>0</v>
      </c>
      <c r="Q898" s="36">
        <f>IF(C898="Saliente Internacional",(IFERROR((LIMPIA(K898,1)),0)),0)</f>
        <v>0</v>
      </c>
      <c r="R898" s="36">
        <f t="shared" si="40"/>
        <v>0</v>
      </c>
      <c r="S898" s="36">
        <f t="shared" si="41"/>
        <v>0</v>
      </c>
    </row>
    <row r="899" spans="1:19" x14ac:dyDescent="0.25">
      <c r="A899" s="101">
        <f>'DETALLE DE CONEXIONES'!P899</f>
        <v>0</v>
      </c>
      <c r="B899" s="36" t="str">
        <f>'DETALLE DE CONEXIONES'!I899</f>
        <v>TRANSFERENCIA</v>
      </c>
      <c r="C899" s="36" t="str">
        <f>'DETALLE DE CONEXIONES'!BB899</f>
        <v>Desvio Nacional</v>
      </c>
      <c r="D899" s="36" t="str">
        <f>'DETALLE DE CONEXIONES'!E899</f>
        <v>999XXX1600</v>
      </c>
      <c r="E899" s="36">
        <f t="shared" ref="E899:E962" si="42">LEN(D899)</f>
        <v>10</v>
      </c>
      <c r="F899" s="36">
        <f>IFERROR(LIMPIA('DETALLE DE CONEXIONES'!N899,1),0)</f>
        <v>1</v>
      </c>
      <c r="G899" s="36" t="str">
        <f>LEFT('DETALLE DE CONEXIONES'!BE899,3)</f>
        <v>SIU</v>
      </c>
      <c r="H899" s="36" t="str">
        <f>RIGHT('DETALLE DE CONEXIONES'!AK899,2)</f>
        <v/>
      </c>
      <c r="I899" s="36" t="str">
        <f>LEFT('DETALLE DE CONEXIONES'!AK899,3)</f>
        <v/>
      </c>
      <c r="J899" s="36" t="str">
        <f>LEFT('DETALLE DE CONEXIONES'!M899,3)</f>
        <v>0mi</v>
      </c>
      <c r="K899" s="36" t="str">
        <f>IF(LEN('DETALLE DE CONEXIONES'!M899)&lt;12,(RIGHT('DETALLE DE CONEXIONES'!M899,5)),(RIGHT('DETALLE DE CONEXIONES'!M899,6)))</f>
        <v>5seg.</v>
      </c>
      <c r="L899" s="36">
        <f>IF(C899="Saliente Local",(IFERROR((LIMPIA(J899,1)),0)),0)</f>
        <v>0</v>
      </c>
      <c r="M899" s="36">
        <f>IF(C899="Saliente Nacional",(IFERROR((LIMPIA(J899,1)),0)),0)</f>
        <v>0</v>
      </c>
      <c r="N899" s="36">
        <f>IF(C899="Saliente Internacional",(IFERROR((LIMPIA(J899,1)),0)),0)</f>
        <v>0</v>
      </c>
      <c r="O899" s="36">
        <f>IF(C899="Saliente Local",(IFERROR((LIMPIA(K899,1)),0)),0)</f>
        <v>0</v>
      </c>
      <c r="P899" s="36">
        <f>IF(C899="Saliente Nacional",(IFERROR((LIMPIA(K899,1)),0)),0)</f>
        <v>0</v>
      </c>
      <c r="Q899" s="36">
        <f>IF(C899="Saliente Internacional",(IFERROR((LIMPIA(K899,1)),0)),0)</f>
        <v>0</v>
      </c>
      <c r="R899" s="36">
        <f t="shared" ref="R899:R962" si="43">IF(SUM(O899:P899)&gt;0,(L899+M899+1),(L899+M899))</f>
        <v>0</v>
      </c>
      <c r="S899" s="36">
        <f t="shared" ref="S899:S962" si="44">IF(Q899&gt;0,N899+1,N899)</f>
        <v>0</v>
      </c>
    </row>
    <row r="900" spans="1:19" x14ac:dyDescent="0.25">
      <c r="A900" s="101">
        <f>'DETALLE DE CONEXIONES'!P900</f>
        <v>0</v>
      </c>
      <c r="B900" s="36" t="str">
        <f>'DETALLE DE CONEXIONES'!I900</f>
        <v>GPRS</v>
      </c>
      <c r="C900" s="36" t="str">
        <f>'DETALLE DE CONEXIONES'!BB900</f>
        <v>MENSAJERO</v>
      </c>
      <c r="D900" s="36" t="str">
        <f>'DETALLE DE CONEXIONES'!E900</f>
        <v>internet.itelcelXXXm-3G</v>
      </c>
      <c r="E900" s="36">
        <f t="shared" si="42"/>
        <v>23</v>
      </c>
      <c r="F900" s="36">
        <f>IFERROR(LIMPIA('DETALLE DE CONEXIONES'!N900,1),0)</f>
        <v>0</v>
      </c>
      <c r="G900" s="36" t="str">
        <f>LEFT('DETALLE DE CONEXIONES'!BE900,3)</f>
        <v/>
      </c>
      <c r="H900" s="36" t="str">
        <f>RIGHT('DETALLE DE CONEXIONES'!AK900,2)</f>
        <v>-1</v>
      </c>
      <c r="I900" s="36" t="str">
        <f>LEFT('DETALLE DE CONEXIONES'!AK900,3)</f>
        <v>MEN</v>
      </c>
      <c r="J900" s="36" t="str">
        <f>LEFT('DETALLE DE CONEXIONES'!M900,3)</f>
        <v>0mi</v>
      </c>
      <c r="K900" s="36" t="str">
        <f>IF(LEN('DETALLE DE CONEXIONES'!M900)&lt;12,(RIGHT('DETALLE DE CONEXIONES'!M900,5)),(RIGHT('DETALLE DE CONEXIONES'!M900,6)))</f>
        <v xml:space="preserve">min. </v>
      </c>
      <c r="L900" s="36">
        <f>IF(C900="Saliente Local",(IFERROR((LIMPIA(J900,1)),0)),0)</f>
        <v>0</v>
      </c>
      <c r="M900" s="36">
        <f>IF(C900="Saliente Nacional",(IFERROR((LIMPIA(J900,1)),0)),0)</f>
        <v>0</v>
      </c>
      <c r="N900" s="36">
        <f>IF(C900="Saliente Internacional",(IFERROR((LIMPIA(J900,1)),0)),0)</f>
        <v>0</v>
      </c>
      <c r="O900" s="36">
        <f>IF(C900="Saliente Local",(IFERROR((LIMPIA(K900,1)),0)),0)</f>
        <v>0</v>
      </c>
      <c r="P900" s="36">
        <f>IF(C900="Saliente Nacional",(IFERROR((LIMPIA(K900,1)),0)),0)</f>
        <v>0</v>
      </c>
      <c r="Q900" s="36">
        <f>IF(C900="Saliente Internacional",(IFERROR((LIMPIA(K900,1)),0)),0)</f>
        <v>0</v>
      </c>
      <c r="R900" s="36">
        <f t="shared" si="43"/>
        <v>0</v>
      </c>
      <c r="S900" s="36">
        <f t="shared" si="44"/>
        <v>0</v>
      </c>
    </row>
    <row r="901" spans="1:19" x14ac:dyDescent="0.25">
      <c r="A901" s="101">
        <f>'DETALLE DE CONEXIONES'!P901</f>
        <v>0</v>
      </c>
      <c r="B901" s="36" t="str">
        <f>'DETALLE DE CONEXIONES'!I901</f>
        <v>GPRS</v>
      </c>
      <c r="C901" s="36" t="str">
        <f>'DETALLE DE CONEXIONES'!BB901</f>
        <v>RS</v>
      </c>
      <c r="D901" s="36" t="str">
        <f>'DETALLE DE CONEXIONES'!E901</f>
        <v>internet.itelcelXXXm-3G</v>
      </c>
      <c r="E901" s="36">
        <f t="shared" si="42"/>
        <v>23</v>
      </c>
      <c r="F901" s="36">
        <f>IFERROR(LIMPIA('DETALLE DE CONEXIONES'!N901,1),0)</f>
        <v>0</v>
      </c>
      <c r="G901" s="36" t="str">
        <f>LEFT('DETALLE DE CONEXIONES'!BE901,3)</f>
        <v/>
      </c>
      <c r="H901" s="36" t="str">
        <f>RIGHT('DETALLE DE CONEXIONES'!AK901,2)</f>
        <v>-1</v>
      </c>
      <c r="I901" s="36" t="str">
        <f>LEFT('DETALLE DE CONEXIONES'!AK901,3)</f>
        <v>RS;</v>
      </c>
      <c r="J901" s="36" t="str">
        <f>LEFT('DETALLE DE CONEXIONES'!M901,3)</f>
        <v>0mi</v>
      </c>
      <c r="K901" s="36" t="str">
        <f>IF(LEN('DETALLE DE CONEXIONES'!M901)&lt;12,(RIGHT('DETALLE DE CONEXIONES'!M901,5)),(RIGHT('DETALLE DE CONEXIONES'!M901,6)))</f>
        <v xml:space="preserve">min. </v>
      </c>
      <c r="L901" s="36">
        <f>IF(C901="Saliente Local",(IFERROR((LIMPIA(J901,1)),0)),0)</f>
        <v>0</v>
      </c>
      <c r="M901" s="36">
        <f>IF(C901="Saliente Nacional",(IFERROR((LIMPIA(J901,1)),0)),0)</f>
        <v>0</v>
      </c>
      <c r="N901" s="36">
        <f>IF(C901="Saliente Internacional",(IFERROR((LIMPIA(J901,1)),0)),0)</f>
        <v>0</v>
      </c>
      <c r="O901" s="36">
        <f>IF(C901="Saliente Local",(IFERROR((LIMPIA(K901,1)),0)),0)</f>
        <v>0</v>
      </c>
      <c r="P901" s="36">
        <f>IF(C901="Saliente Nacional",(IFERROR((LIMPIA(K901,1)),0)),0)</f>
        <v>0</v>
      </c>
      <c r="Q901" s="36">
        <f>IF(C901="Saliente Internacional",(IFERROR((LIMPIA(K901,1)),0)),0)</f>
        <v>0</v>
      </c>
      <c r="R901" s="36">
        <f t="shared" si="43"/>
        <v>0</v>
      </c>
      <c r="S901" s="36">
        <f t="shared" si="44"/>
        <v>0</v>
      </c>
    </row>
    <row r="902" spans="1:19" x14ac:dyDescent="0.25">
      <c r="A902" s="101">
        <f>'DETALLE DE CONEXIONES'!P902</f>
        <v>0</v>
      </c>
      <c r="B902" s="36" t="str">
        <f>'DETALLE DE CONEXIONES'!I902</f>
        <v>GPRS</v>
      </c>
      <c r="C902" s="36" t="str">
        <f>'DETALLE DE CONEXIONES'!BB902</f>
        <v>RS</v>
      </c>
      <c r="D902" s="36" t="str">
        <f>'DETALLE DE CONEXIONES'!E902</f>
        <v>internet.itelcel.coXXXGLTE</v>
      </c>
      <c r="E902" s="36">
        <f t="shared" si="42"/>
        <v>26</v>
      </c>
      <c r="F902" s="36">
        <f>IFERROR(LIMPIA('DETALLE DE CONEXIONES'!N902,1),0)</f>
        <v>0</v>
      </c>
      <c r="G902" s="36" t="str">
        <f>LEFT('DETALLE DE CONEXIONES'!BE902,3)</f>
        <v/>
      </c>
      <c r="H902" s="36" t="str">
        <f>RIGHT('DETALLE DE CONEXIONES'!AK902,2)</f>
        <v>-1</v>
      </c>
      <c r="I902" s="36" t="str">
        <f>LEFT('DETALLE DE CONEXIONES'!AK902,3)</f>
        <v>RS;</v>
      </c>
      <c r="J902" s="36" t="str">
        <f>LEFT('DETALLE DE CONEXIONES'!M902,3)</f>
        <v>0mi</v>
      </c>
      <c r="K902" s="36" t="str">
        <f>IF(LEN('DETALLE DE CONEXIONES'!M902)&lt;12,(RIGHT('DETALLE DE CONEXIONES'!M902,5)),(RIGHT('DETALLE DE CONEXIONES'!M902,6)))</f>
        <v xml:space="preserve">min. </v>
      </c>
      <c r="L902" s="36">
        <f>IF(C902="Saliente Local",(IFERROR((LIMPIA(J902,1)),0)),0)</f>
        <v>0</v>
      </c>
      <c r="M902" s="36">
        <f>IF(C902="Saliente Nacional",(IFERROR((LIMPIA(J902,1)),0)),0)</f>
        <v>0</v>
      </c>
      <c r="N902" s="36">
        <f>IF(C902="Saliente Internacional",(IFERROR((LIMPIA(J902,1)),0)),0)</f>
        <v>0</v>
      </c>
      <c r="O902" s="36">
        <f>IF(C902="Saliente Local",(IFERROR((LIMPIA(K902,1)),0)),0)</f>
        <v>0</v>
      </c>
      <c r="P902" s="36">
        <f>IF(C902="Saliente Nacional",(IFERROR((LIMPIA(K902,1)),0)),0)</f>
        <v>0</v>
      </c>
      <c r="Q902" s="36">
        <f>IF(C902="Saliente Internacional",(IFERROR((LIMPIA(K902,1)),0)),0)</f>
        <v>0</v>
      </c>
      <c r="R902" s="36">
        <f t="shared" si="43"/>
        <v>0</v>
      </c>
      <c r="S902" s="36">
        <f t="shared" si="44"/>
        <v>0</v>
      </c>
    </row>
    <row r="903" spans="1:19" x14ac:dyDescent="0.25">
      <c r="A903" s="101">
        <f>'DETALLE DE CONEXIONES'!P903</f>
        <v>0</v>
      </c>
      <c r="B903" s="36" t="str">
        <f>'DETALLE DE CONEXIONES'!I903</f>
        <v>SALIENTE</v>
      </c>
      <c r="C903" s="36" t="str">
        <f>'DETALLE DE CONEXIONES'!BB903</f>
        <v>Saliente Local</v>
      </c>
      <c r="D903" s="36" t="str">
        <f>'DETALLE DE CONEXIONES'!E903</f>
        <v>999XXX8450</v>
      </c>
      <c r="E903" s="36">
        <f t="shared" si="42"/>
        <v>10</v>
      </c>
      <c r="F903" s="36">
        <f>IFERROR(LIMPIA('DETALLE DE CONEXIONES'!N903,1),0)</f>
        <v>2</v>
      </c>
      <c r="G903" s="36" t="str">
        <f>LEFT('DETALLE DE CONEXIONES'!BE903,3)</f>
        <v>NOF</v>
      </c>
      <c r="H903" s="36" t="str">
        <f>RIGHT('DETALLE DE CONEXIONES'!AK903,2)</f>
        <v/>
      </c>
      <c r="I903" s="36" t="str">
        <f>LEFT('DETALLE DE CONEXIONES'!AK903,3)</f>
        <v/>
      </c>
      <c r="J903" s="36" t="str">
        <f>LEFT('DETALLE DE CONEXIONES'!M903,3)</f>
        <v>1mi</v>
      </c>
      <c r="K903" s="36" t="str">
        <f>IF(LEN('DETALLE DE CONEXIONES'!M903)&lt;12,(RIGHT('DETALLE DE CONEXIONES'!M903,5)),(RIGHT('DETALLE DE CONEXIONES'!M903,6)))</f>
        <v>11seg.</v>
      </c>
      <c r="L903" s="36">
        <f>IF(C903="Saliente Local",(IFERROR((LIMPIA(J903,1)),0)),0)</f>
        <v>1</v>
      </c>
      <c r="M903" s="36">
        <f>IF(C903="Saliente Nacional",(IFERROR((LIMPIA(J903,1)),0)),0)</f>
        <v>0</v>
      </c>
      <c r="N903" s="36">
        <f>IF(C903="Saliente Internacional",(IFERROR((LIMPIA(J903,1)),0)),0)</f>
        <v>0</v>
      </c>
      <c r="O903" s="36">
        <f>IF(C903="Saliente Local",(IFERROR((LIMPIA(K903,1)),0)),0)</f>
        <v>11</v>
      </c>
      <c r="P903" s="36">
        <f>IF(C903="Saliente Nacional",(IFERROR((LIMPIA(K903,1)),0)),0)</f>
        <v>0</v>
      </c>
      <c r="Q903" s="36">
        <f>IF(C903="Saliente Internacional",(IFERROR((LIMPIA(K903,1)),0)),0)</f>
        <v>0</v>
      </c>
      <c r="R903" s="36">
        <f t="shared" si="43"/>
        <v>2</v>
      </c>
      <c r="S903" s="36">
        <f t="shared" si="44"/>
        <v>0</v>
      </c>
    </row>
    <row r="904" spans="1:19" x14ac:dyDescent="0.25">
      <c r="A904" s="101">
        <f>'DETALLE DE CONEXIONES'!P904</f>
        <v>0</v>
      </c>
      <c r="B904" s="36" t="str">
        <f>'DETALLE DE CONEXIONES'!I904</f>
        <v>GPRS</v>
      </c>
      <c r="C904" s="36" t="str">
        <f>'DETALLE DE CONEXIONES'!BB904</f>
        <v>RS</v>
      </c>
      <c r="D904" s="36" t="str">
        <f>'DETALLE DE CONEXIONES'!E904</f>
        <v>internet.itelcel.coXXXGLTE</v>
      </c>
      <c r="E904" s="36">
        <f t="shared" si="42"/>
        <v>26</v>
      </c>
      <c r="F904" s="36">
        <f>IFERROR(LIMPIA('DETALLE DE CONEXIONES'!N904,1),0)</f>
        <v>0</v>
      </c>
      <c r="G904" s="36" t="str">
        <f>LEFT('DETALLE DE CONEXIONES'!BE904,3)</f>
        <v/>
      </c>
      <c r="H904" s="36" t="str">
        <f>RIGHT('DETALLE DE CONEXIONES'!AK904,2)</f>
        <v>-0</v>
      </c>
      <c r="I904" s="36" t="str">
        <f>LEFT('DETALLE DE CONEXIONES'!AK904,3)</f>
        <v>RS;</v>
      </c>
      <c r="J904" s="36" t="str">
        <f>LEFT('DETALLE DE CONEXIONES'!M904,3)</f>
        <v>0mi</v>
      </c>
      <c r="K904" s="36" t="str">
        <f>IF(LEN('DETALLE DE CONEXIONES'!M904)&lt;12,(RIGHT('DETALLE DE CONEXIONES'!M904,5)),(RIGHT('DETALLE DE CONEXIONES'!M904,6)))</f>
        <v xml:space="preserve">min. </v>
      </c>
      <c r="L904" s="36">
        <f>IF(C904="Saliente Local",(IFERROR((LIMPIA(J904,1)),0)),0)</f>
        <v>0</v>
      </c>
      <c r="M904" s="36">
        <f>IF(C904="Saliente Nacional",(IFERROR((LIMPIA(J904,1)),0)),0)</f>
        <v>0</v>
      </c>
      <c r="N904" s="36">
        <f>IF(C904="Saliente Internacional",(IFERROR((LIMPIA(J904,1)),0)),0)</f>
        <v>0</v>
      </c>
      <c r="O904" s="36">
        <f>IF(C904="Saliente Local",(IFERROR((LIMPIA(K904,1)),0)),0)</f>
        <v>0</v>
      </c>
      <c r="P904" s="36">
        <f>IF(C904="Saliente Nacional",(IFERROR((LIMPIA(K904,1)),0)),0)</f>
        <v>0</v>
      </c>
      <c r="Q904" s="36">
        <f>IF(C904="Saliente Internacional",(IFERROR((LIMPIA(K904,1)),0)),0)</f>
        <v>0</v>
      </c>
      <c r="R904" s="36">
        <f t="shared" si="43"/>
        <v>0</v>
      </c>
      <c r="S904" s="36">
        <f t="shared" si="44"/>
        <v>0</v>
      </c>
    </row>
    <row r="905" spans="1:19" x14ac:dyDescent="0.25">
      <c r="A905" s="101">
        <f>'DETALLE DE CONEXIONES'!P905</f>
        <v>0</v>
      </c>
      <c r="B905" s="36" t="str">
        <f>'DETALLE DE CONEXIONES'!I905</f>
        <v>GPRS</v>
      </c>
      <c r="C905" s="36" t="str">
        <f>'DETALLE DE CONEXIONES'!BB905</f>
        <v>MENSAJERO</v>
      </c>
      <c r="D905" s="36" t="str">
        <f>'DETALLE DE CONEXIONES'!E905</f>
        <v>internet.itelcel.coXXXGLTE</v>
      </c>
      <c r="E905" s="36">
        <f t="shared" si="42"/>
        <v>26</v>
      </c>
      <c r="F905" s="36">
        <f>IFERROR(LIMPIA('DETALLE DE CONEXIONES'!N905,1),0)</f>
        <v>0</v>
      </c>
      <c r="G905" s="36" t="str">
        <f>LEFT('DETALLE DE CONEXIONES'!BE905,3)</f>
        <v/>
      </c>
      <c r="H905" s="36" t="str">
        <f>RIGHT('DETALLE DE CONEXIONES'!AK905,2)</f>
        <v>-1</v>
      </c>
      <c r="I905" s="36" t="str">
        <f>LEFT('DETALLE DE CONEXIONES'!AK905,3)</f>
        <v>MEN</v>
      </c>
      <c r="J905" s="36" t="str">
        <f>LEFT('DETALLE DE CONEXIONES'!M905,3)</f>
        <v>0mi</v>
      </c>
      <c r="K905" s="36" t="str">
        <f>IF(LEN('DETALLE DE CONEXIONES'!M905)&lt;12,(RIGHT('DETALLE DE CONEXIONES'!M905,5)),(RIGHT('DETALLE DE CONEXIONES'!M905,6)))</f>
        <v xml:space="preserve">min. </v>
      </c>
      <c r="L905" s="36">
        <f>IF(C905="Saliente Local",(IFERROR((LIMPIA(J905,1)),0)),0)</f>
        <v>0</v>
      </c>
      <c r="M905" s="36">
        <f>IF(C905="Saliente Nacional",(IFERROR((LIMPIA(J905,1)),0)),0)</f>
        <v>0</v>
      </c>
      <c r="N905" s="36">
        <f>IF(C905="Saliente Internacional",(IFERROR((LIMPIA(J905,1)),0)),0)</f>
        <v>0</v>
      </c>
      <c r="O905" s="36">
        <f>IF(C905="Saliente Local",(IFERROR((LIMPIA(K905,1)),0)),0)</f>
        <v>0</v>
      </c>
      <c r="P905" s="36">
        <f>IF(C905="Saliente Nacional",(IFERROR((LIMPIA(K905,1)),0)),0)</f>
        <v>0</v>
      </c>
      <c r="Q905" s="36">
        <f>IF(C905="Saliente Internacional",(IFERROR((LIMPIA(K905,1)),0)),0)</f>
        <v>0</v>
      </c>
      <c r="R905" s="36">
        <f t="shared" si="43"/>
        <v>0</v>
      </c>
      <c r="S905" s="36">
        <f t="shared" si="44"/>
        <v>0</v>
      </c>
    </row>
    <row r="906" spans="1:19" x14ac:dyDescent="0.25">
      <c r="A906" s="101">
        <f>'DETALLE DE CONEXIONES'!P906</f>
        <v>0</v>
      </c>
      <c r="B906" s="36" t="str">
        <f>'DETALLE DE CONEXIONES'!I906</f>
        <v>TRANSFERENCIA</v>
      </c>
      <c r="C906" s="36" t="str">
        <f>'DETALLE DE CONEXIONES'!BB906</f>
        <v>Desvio Nacional</v>
      </c>
      <c r="D906" s="36" t="str">
        <f>'DETALLE DE CONEXIONES'!E906</f>
        <v>999XXX1600</v>
      </c>
      <c r="E906" s="36">
        <f t="shared" si="42"/>
        <v>10</v>
      </c>
      <c r="F906" s="36">
        <f>IFERROR(LIMPIA('DETALLE DE CONEXIONES'!N906,1),0)</f>
        <v>1</v>
      </c>
      <c r="G906" s="36" t="str">
        <f>LEFT('DETALLE DE CONEXIONES'!BE906,3)</f>
        <v>SIU</v>
      </c>
      <c r="H906" s="36" t="str">
        <f>RIGHT('DETALLE DE CONEXIONES'!AK906,2)</f>
        <v/>
      </c>
      <c r="I906" s="36" t="str">
        <f>LEFT('DETALLE DE CONEXIONES'!AK906,3)</f>
        <v/>
      </c>
      <c r="J906" s="36" t="str">
        <f>LEFT('DETALLE DE CONEXIONES'!M906,3)</f>
        <v>0mi</v>
      </c>
      <c r="K906" s="36" t="str">
        <f>IF(LEN('DETALLE DE CONEXIONES'!M906)&lt;12,(RIGHT('DETALLE DE CONEXIONES'!M906,5)),(RIGHT('DETALLE DE CONEXIONES'!M906,6)))</f>
        <v>3seg.</v>
      </c>
      <c r="L906" s="36">
        <f>IF(C906="Saliente Local",(IFERROR((LIMPIA(J906,1)),0)),0)</f>
        <v>0</v>
      </c>
      <c r="M906" s="36">
        <f>IF(C906="Saliente Nacional",(IFERROR((LIMPIA(J906,1)),0)),0)</f>
        <v>0</v>
      </c>
      <c r="N906" s="36">
        <f>IF(C906="Saliente Internacional",(IFERROR((LIMPIA(J906,1)),0)),0)</f>
        <v>0</v>
      </c>
      <c r="O906" s="36">
        <f>IF(C906="Saliente Local",(IFERROR((LIMPIA(K906,1)),0)),0)</f>
        <v>0</v>
      </c>
      <c r="P906" s="36">
        <f>IF(C906="Saliente Nacional",(IFERROR((LIMPIA(K906,1)),0)),0)</f>
        <v>0</v>
      </c>
      <c r="Q906" s="36">
        <f>IF(C906="Saliente Internacional",(IFERROR((LIMPIA(K906,1)),0)),0)</f>
        <v>0</v>
      </c>
      <c r="R906" s="36">
        <f t="shared" si="43"/>
        <v>0</v>
      </c>
      <c r="S906" s="36">
        <f t="shared" si="44"/>
        <v>0</v>
      </c>
    </row>
    <row r="907" spans="1:19" x14ac:dyDescent="0.25">
      <c r="A907" s="101">
        <f>'DETALLE DE CONEXIONES'!P907</f>
        <v>0</v>
      </c>
      <c r="B907" s="36" t="str">
        <f>'DETALLE DE CONEXIONES'!I907</f>
        <v>TRANSFERENCIA</v>
      </c>
      <c r="C907" s="36" t="str">
        <f>'DETALLE DE CONEXIONES'!BB907</f>
        <v>Desvio Nacional</v>
      </c>
      <c r="D907" s="36" t="str">
        <f>'DETALLE DE CONEXIONES'!E907</f>
        <v>999XXX1600</v>
      </c>
      <c r="E907" s="36">
        <f t="shared" si="42"/>
        <v>10</v>
      </c>
      <c r="F907" s="36">
        <f>IFERROR(LIMPIA('DETALLE DE CONEXIONES'!N907,1),0)</f>
        <v>1</v>
      </c>
      <c r="G907" s="36" t="str">
        <f>LEFT('DETALLE DE CONEXIONES'!BE907,3)</f>
        <v>SIU</v>
      </c>
      <c r="H907" s="36" t="str">
        <f>RIGHT('DETALLE DE CONEXIONES'!AK907,2)</f>
        <v/>
      </c>
      <c r="I907" s="36" t="str">
        <f>LEFT('DETALLE DE CONEXIONES'!AK907,3)</f>
        <v/>
      </c>
      <c r="J907" s="36" t="str">
        <f>LEFT('DETALLE DE CONEXIONES'!M907,3)</f>
        <v>0mi</v>
      </c>
      <c r="K907" s="36" t="str">
        <f>IF(LEN('DETALLE DE CONEXIONES'!M907)&lt;12,(RIGHT('DETALLE DE CONEXIONES'!M907,5)),(RIGHT('DETALLE DE CONEXIONES'!M907,6)))</f>
        <v>4seg.</v>
      </c>
      <c r="L907" s="36">
        <f>IF(C907="Saliente Local",(IFERROR((LIMPIA(J907,1)),0)),0)</f>
        <v>0</v>
      </c>
      <c r="M907" s="36">
        <f>IF(C907="Saliente Nacional",(IFERROR((LIMPIA(J907,1)),0)),0)</f>
        <v>0</v>
      </c>
      <c r="N907" s="36">
        <f>IF(C907="Saliente Internacional",(IFERROR((LIMPIA(J907,1)),0)),0)</f>
        <v>0</v>
      </c>
      <c r="O907" s="36">
        <f>IF(C907="Saliente Local",(IFERROR((LIMPIA(K907,1)),0)),0)</f>
        <v>0</v>
      </c>
      <c r="P907" s="36">
        <f>IF(C907="Saliente Nacional",(IFERROR((LIMPIA(K907,1)),0)),0)</f>
        <v>0</v>
      </c>
      <c r="Q907" s="36">
        <f>IF(C907="Saliente Internacional",(IFERROR((LIMPIA(K907,1)),0)),0)</f>
        <v>0</v>
      </c>
      <c r="R907" s="36">
        <f t="shared" si="43"/>
        <v>0</v>
      </c>
      <c r="S907" s="36">
        <f t="shared" si="44"/>
        <v>0</v>
      </c>
    </row>
    <row r="908" spans="1:19" x14ac:dyDescent="0.25">
      <c r="A908" s="101">
        <f>'DETALLE DE CONEXIONES'!P908</f>
        <v>0</v>
      </c>
      <c r="B908" s="36" t="str">
        <f>'DETALLE DE CONEXIONES'!I908</f>
        <v>SALIENTE</v>
      </c>
      <c r="C908" s="36" t="str">
        <f>'DETALLE DE CONEXIONES'!BB908</f>
        <v>Saliente Local</v>
      </c>
      <c r="D908" s="36" t="str">
        <f>'DETALLE DE CONEXIONES'!E908</f>
        <v>999XXX7514</v>
      </c>
      <c r="E908" s="36">
        <f t="shared" si="42"/>
        <v>10</v>
      </c>
      <c r="F908" s="36">
        <f>IFERROR(LIMPIA('DETALLE DE CONEXIONES'!N908,1),0)</f>
        <v>1</v>
      </c>
      <c r="G908" s="36" t="str">
        <f>LEFT('DETALLE DE CONEXIONES'!BE908,3)</f>
        <v>NOF</v>
      </c>
      <c r="H908" s="36" t="str">
        <f>RIGHT('DETALLE DE CONEXIONES'!AK908,2)</f>
        <v/>
      </c>
      <c r="I908" s="36" t="str">
        <f>LEFT('DETALLE DE CONEXIONES'!AK908,3)</f>
        <v/>
      </c>
      <c r="J908" s="36" t="str">
        <f>LEFT('DETALLE DE CONEXIONES'!M908,3)</f>
        <v>0mi</v>
      </c>
      <c r="K908" s="36" t="str">
        <f>IF(LEN('DETALLE DE CONEXIONES'!M908)&lt;12,(RIGHT('DETALLE DE CONEXIONES'!M908,5)),(RIGHT('DETALLE DE CONEXIONES'!M908,6)))</f>
        <v>28seg.</v>
      </c>
      <c r="L908" s="36">
        <f>IF(C908="Saliente Local",(IFERROR((LIMPIA(J908,1)),0)),0)</f>
        <v>0</v>
      </c>
      <c r="M908" s="36">
        <f>IF(C908="Saliente Nacional",(IFERROR((LIMPIA(J908,1)),0)),0)</f>
        <v>0</v>
      </c>
      <c r="N908" s="36">
        <f>IF(C908="Saliente Internacional",(IFERROR((LIMPIA(J908,1)),0)),0)</f>
        <v>0</v>
      </c>
      <c r="O908" s="36">
        <f>IF(C908="Saliente Local",(IFERROR((LIMPIA(K908,1)),0)),0)</f>
        <v>28</v>
      </c>
      <c r="P908" s="36">
        <f>IF(C908="Saliente Nacional",(IFERROR((LIMPIA(K908,1)),0)),0)</f>
        <v>0</v>
      </c>
      <c r="Q908" s="36">
        <f>IF(C908="Saliente Internacional",(IFERROR((LIMPIA(K908,1)),0)),0)</f>
        <v>0</v>
      </c>
      <c r="R908" s="36">
        <f t="shared" si="43"/>
        <v>1</v>
      </c>
      <c r="S908" s="36">
        <f t="shared" si="44"/>
        <v>0</v>
      </c>
    </row>
    <row r="909" spans="1:19" x14ac:dyDescent="0.25">
      <c r="A909" s="101">
        <f>'DETALLE DE CONEXIONES'!P909</f>
        <v>0</v>
      </c>
      <c r="B909" s="36" t="str">
        <f>'DETALLE DE CONEXIONES'!I909</f>
        <v>SALIENTE</v>
      </c>
      <c r="C909" s="36" t="str">
        <f>'DETALLE DE CONEXIONES'!BB909</f>
        <v>Saliente Local</v>
      </c>
      <c r="D909" s="36" t="str">
        <f>'DETALLE DE CONEXIONES'!E909</f>
        <v>999XXX3420</v>
      </c>
      <c r="E909" s="36">
        <f t="shared" si="42"/>
        <v>10</v>
      </c>
      <c r="F909" s="36">
        <f>IFERROR(LIMPIA('DETALLE DE CONEXIONES'!N909,1),0)</f>
        <v>2</v>
      </c>
      <c r="G909" s="36" t="str">
        <f>LEFT('DETALLE DE CONEXIONES'!BE909,3)</f>
        <v>NOF</v>
      </c>
      <c r="H909" s="36" t="str">
        <f>RIGHT('DETALLE DE CONEXIONES'!AK909,2)</f>
        <v/>
      </c>
      <c r="I909" s="36" t="str">
        <f>LEFT('DETALLE DE CONEXIONES'!AK909,3)</f>
        <v/>
      </c>
      <c r="J909" s="36" t="str">
        <f>LEFT('DETALLE DE CONEXIONES'!M909,3)</f>
        <v>1mi</v>
      </c>
      <c r="K909" s="36" t="str">
        <f>IF(LEN('DETALLE DE CONEXIONES'!M909)&lt;12,(RIGHT('DETALLE DE CONEXIONES'!M909,5)),(RIGHT('DETALLE DE CONEXIONES'!M909,6)))</f>
        <v>35seg.</v>
      </c>
      <c r="L909" s="36">
        <f>IF(C909="Saliente Local",(IFERROR((LIMPIA(J909,1)),0)),0)</f>
        <v>1</v>
      </c>
      <c r="M909" s="36">
        <f>IF(C909="Saliente Nacional",(IFERROR((LIMPIA(J909,1)),0)),0)</f>
        <v>0</v>
      </c>
      <c r="N909" s="36">
        <f>IF(C909="Saliente Internacional",(IFERROR((LIMPIA(J909,1)),0)),0)</f>
        <v>0</v>
      </c>
      <c r="O909" s="36">
        <f>IF(C909="Saliente Local",(IFERROR((LIMPIA(K909,1)),0)),0)</f>
        <v>35</v>
      </c>
      <c r="P909" s="36">
        <f>IF(C909="Saliente Nacional",(IFERROR((LIMPIA(K909,1)),0)),0)</f>
        <v>0</v>
      </c>
      <c r="Q909" s="36">
        <f>IF(C909="Saliente Internacional",(IFERROR((LIMPIA(K909,1)),0)),0)</f>
        <v>0</v>
      </c>
      <c r="R909" s="36">
        <f t="shared" si="43"/>
        <v>2</v>
      </c>
      <c r="S909" s="36">
        <f t="shared" si="44"/>
        <v>0</v>
      </c>
    </row>
    <row r="910" spans="1:19" x14ac:dyDescent="0.25">
      <c r="A910" s="101">
        <f>'DETALLE DE CONEXIONES'!P910</f>
        <v>0</v>
      </c>
      <c r="B910" s="36" t="str">
        <f>'DETALLE DE CONEXIONES'!I910</f>
        <v>SALIENTE</v>
      </c>
      <c r="C910" s="36" t="str">
        <f>'DETALLE DE CONEXIONES'!BB910</f>
        <v>Saliente Local</v>
      </c>
      <c r="D910" s="36" t="str">
        <f>'DETALLE DE CONEXIONES'!E910</f>
        <v>999XXX3420</v>
      </c>
      <c r="E910" s="36">
        <f t="shared" si="42"/>
        <v>10</v>
      </c>
      <c r="F910" s="36">
        <f>IFERROR(LIMPIA('DETALLE DE CONEXIONES'!N910,1),0)</f>
        <v>2</v>
      </c>
      <c r="G910" s="36" t="str">
        <f>LEFT('DETALLE DE CONEXIONES'!BE910,3)</f>
        <v>NOF</v>
      </c>
      <c r="H910" s="36" t="str">
        <f>RIGHT('DETALLE DE CONEXIONES'!AK910,2)</f>
        <v/>
      </c>
      <c r="I910" s="36" t="str">
        <f>LEFT('DETALLE DE CONEXIONES'!AK910,3)</f>
        <v/>
      </c>
      <c r="J910" s="36" t="str">
        <f>LEFT('DETALLE DE CONEXIONES'!M910,3)</f>
        <v>1mi</v>
      </c>
      <c r="K910" s="36" t="str">
        <f>IF(LEN('DETALLE DE CONEXIONES'!M910)&lt;12,(RIGHT('DETALLE DE CONEXIONES'!M910,5)),(RIGHT('DETALLE DE CONEXIONES'!M910,6)))</f>
        <v>36seg.</v>
      </c>
      <c r="L910" s="36">
        <f>IF(C910="Saliente Local",(IFERROR((LIMPIA(J910,1)),0)),0)</f>
        <v>1</v>
      </c>
      <c r="M910" s="36">
        <f>IF(C910="Saliente Nacional",(IFERROR((LIMPIA(J910,1)),0)),0)</f>
        <v>0</v>
      </c>
      <c r="N910" s="36">
        <f>IF(C910="Saliente Internacional",(IFERROR((LIMPIA(J910,1)),0)),0)</f>
        <v>0</v>
      </c>
      <c r="O910" s="36">
        <f>IF(C910="Saliente Local",(IFERROR((LIMPIA(K910,1)),0)),0)</f>
        <v>36</v>
      </c>
      <c r="P910" s="36">
        <f>IF(C910="Saliente Nacional",(IFERROR((LIMPIA(K910,1)),0)),0)</f>
        <v>0</v>
      </c>
      <c r="Q910" s="36">
        <f>IF(C910="Saliente Internacional",(IFERROR((LIMPIA(K910,1)),0)),0)</f>
        <v>0</v>
      </c>
      <c r="R910" s="36">
        <f t="shared" si="43"/>
        <v>2</v>
      </c>
      <c r="S910" s="36">
        <f t="shared" si="44"/>
        <v>0</v>
      </c>
    </row>
    <row r="911" spans="1:19" x14ac:dyDescent="0.25">
      <c r="A911" s="101">
        <f>'DETALLE DE CONEXIONES'!P911</f>
        <v>0</v>
      </c>
      <c r="B911" s="36" t="str">
        <f>'DETALLE DE CONEXIONES'!I911</f>
        <v>SALIENTE</v>
      </c>
      <c r="C911" s="36" t="str">
        <f>'DETALLE DE CONEXIONES'!BB911</f>
        <v>Saliente Local</v>
      </c>
      <c r="D911" s="36" t="str">
        <f>'DETALLE DE CONEXIONES'!E911</f>
        <v>999XXX7514</v>
      </c>
      <c r="E911" s="36">
        <f t="shared" si="42"/>
        <v>10</v>
      </c>
      <c r="F911" s="36">
        <f>IFERROR(LIMPIA('DETALLE DE CONEXIONES'!N911,1),0)</f>
        <v>1</v>
      </c>
      <c r="G911" s="36" t="str">
        <f>LEFT('DETALLE DE CONEXIONES'!BE911,3)</f>
        <v>NOF</v>
      </c>
      <c r="H911" s="36" t="str">
        <f>RIGHT('DETALLE DE CONEXIONES'!AK911,2)</f>
        <v/>
      </c>
      <c r="I911" s="36" t="str">
        <f>LEFT('DETALLE DE CONEXIONES'!AK911,3)</f>
        <v/>
      </c>
      <c r="J911" s="36" t="str">
        <f>LEFT('DETALLE DE CONEXIONES'!M911,3)</f>
        <v>0mi</v>
      </c>
      <c r="K911" s="36" t="str">
        <f>IF(LEN('DETALLE DE CONEXIONES'!M911)&lt;12,(RIGHT('DETALLE DE CONEXIONES'!M911,5)),(RIGHT('DETALLE DE CONEXIONES'!M911,6)))</f>
        <v>36seg.</v>
      </c>
      <c r="L911" s="36">
        <f>IF(C911="Saliente Local",(IFERROR((LIMPIA(J911,1)),0)),0)</f>
        <v>0</v>
      </c>
      <c r="M911" s="36">
        <f>IF(C911="Saliente Nacional",(IFERROR((LIMPIA(J911,1)),0)),0)</f>
        <v>0</v>
      </c>
      <c r="N911" s="36">
        <f>IF(C911="Saliente Internacional",(IFERROR((LIMPIA(J911,1)),0)),0)</f>
        <v>0</v>
      </c>
      <c r="O911" s="36">
        <f>IF(C911="Saliente Local",(IFERROR((LIMPIA(K911,1)),0)),0)</f>
        <v>36</v>
      </c>
      <c r="P911" s="36">
        <f>IF(C911="Saliente Nacional",(IFERROR((LIMPIA(K911,1)),0)),0)</f>
        <v>0</v>
      </c>
      <c r="Q911" s="36">
        <f>IF(C911="Saliente Internacional",(IFERROR((LIMPIA(K911,1)),0)),0)</f>
        <v>0</v>
      </c>
      <c r="R911" s="36">
        <f t="shared" si="43"/>
        <v>1</v>
      </c>
      <c r="S911" s="36">
        <f t="shared" si="44"/>
        <v>0</v>
      </c>
    </row>
    <row r="912" spans="1:19" x14ac:dyDescent="0.25">
      <c r="A912" s="101">
        <f>'DETALLE DE CONEXIONES'!P912</f>
        <v>0</v>
      </c>
      <c r="B912" s="36" t="str">
        <f>'DETALLE DE CONEXIONES'!I912</f>
        <v>GPRS</v>
      </c>
      <c r="C912" s="36" t="str">
        <f>'DETALLE DE CONEXIONES'!BB912</f>
        <v>MENSAJERO</v>
      </c>
      <c r="D912" s="36" t="str">
        <f>'DETALLE DE CONEXIONES'!E912</f>
        <v>internet.itelcelXXXm-3G</v>
      </c>
      <c r="E912" s="36">
        <f t="shared" si="42"/>
        <v>23</v>
      </c>
      <c r="F912" s="36">
        <f>IFERROR(LIMPIA('DETALLE DE CONEXIONES'!N912,1),0)</f>
        <v>0</v>
      </c>
      <c r="G912" s="36" t="str">
        <f>LEFT('DETALLE DE CONEXIONES'!BE912,3)</f>
        <v/>
      </c>
      <c r="H912" s="36" t="str">
        <f>RIGHT('DETALLE DE CONEXIONES'!AK912,2)</f>
        <v>-1</v>
      </c>
      <c r="I912" s="36" t="str">
        <f>LEFT('DETALLE DE CONEXIONES'!AK912,3)</f>
        <v>MEN</v>
      </c>
      <c r="J912" s="36" t="str">
        <f>LEFT('DETALLE DE CONEXIONES'!M912,3)</f>
        <v>0mi</v>
      </c>
      <c r="K912" s="36" t="str">
        <f>IF(LEN('DETALLE DE CONEXIONES'!M912)&lt;12,(RIGHT('DETALLE DE CONEXIONES'!M912,5)),(RIGHT('DETALLE DE CONEXIONES'!M912,6)))</f>
        <v xml:space="preserve">min. </v>
      </c>
      <c r="L912" s="36">
        <f>IF(C912="Saliente Local",(IFERROR((LIMPIA(J912,1)),0)),0)</f>
        <v>0</v>
      </c>
      <c r="M912" s="36">
        <f>IF(C912="Saliente Nacional",(IFERROR((LIMPIA(J912,1)),0)),0)</f>
        <v>0</v>
      </c>
      <c r="N912" s="36">
        <f>IF(C912="Saliente Internacional",(IFERROR((LIMPIA(J912,1)),0)),0)</f>
        <v>0</v>
      </c>
      <c r="O912" s="36">
        <f>IF(C912="Saliente Local",(IFERROR((LIMPIA(K912,1)),0)),0)</f>
        <v>0</v>
      </c>
      <c r="P912" s="36">
        <f>IF(C912="Saliente Nacional",(IFERROR((LIMPIA(K912,1)),0)),0)</f>
        <v>0</v>
      </c>
      <c r="Q912" s="36">
        <f>IF(C912="Saliente Internacional",(IFERROR((LIMPIA(K912,1)),0)),0)</f>
        <v>0</v>
      </c>
      <c r="R912" s="36">
        <f t="shared" si="43"/>
        <v>0</v>
      </c>
      <c r="S912" s="36">
        <f t="shared" si="44"/>
        <v>0</v>
      </c>
    </row>
    <row r="913" spans="1:19" x14ac:dyDescent="0.25">
      <c r="A913" s="101">
        <f>'DETALLE DE CONEXIONES'!P913</f>
        <v>0</v>
      </c>
      <c r="B913" s="36" t="str">
        <f>'DETALLE DE CONEXIONES'!I913</f>
        <v>GPRS</v>
      </c>
      <c r="C913" s="36" t="str">
        <f>'DETALLE DE CONEXIONES'!BB913</f>
        <v>RS</v>
      </c>
      <c r="D913" s="36" t="str">
        <f>'DETALLE DE CONEXIONES'!E913</f>
        <v>internet.itelcelXXXm-3G</v>
      </c>
      <c r="E913" s="36">
        <f t="shared" si="42"/>
        <v>23</v>
      </c>
      <c r="F913" s="36">
        <f>IFERROR(LIMPIA('DETALLE DE CONEXIONES'!N913,1),0)</f>
        <v>0</v>
      </c>
      <c r="G913" s="36" t="str">
        <f>LEFT('DETALLE DE CONEXIONES'!BE913,3)</f>
        <v/>
      </c>
      <c r="H913" s="36" t="str">
        <f>RIGHT('DETALLE DE CONEXIONES'!AK913,2)</f>
        <v>-1</v>
      </c>
      <c r="I913" s="36" t="str">
        <f>LEFT('DETALLE DE CONEXIONES'!AK913,3)</f>
        <v>RS;</v>
      </c>
      <c r="J913" s="36" t="str">
        <f>LEFT('DETALLE DE CONEXIONES'!M913,3)</f>
        <v>0mi</v>
      </c>
      <c r="K913" s="36" t="str">
        <f>IF(LEN('DETALLE DE CONEXIONES'!M913)&lt;12,(RIGHT('DETALLE DE CONEXIONES'!M913,5)),(RIGHT('DETALLE DE CONEXIONES'!M913,6)))</f>
        <v xml:space="preserve">min. </v>
      </c>
      <c r="L913" s="36">
        <f>IF(C913="Saliente Local",(IFERROR((LIMPIA(J913,1)),0)),0)</f>
        <v>0</v>
      </c>
      <c r="M913" s="36">
        <f>IF(C913="Saliente Nacional",(IFERROR((LIMPIA(J913,1)),0)),0)</f>
        <v>0</v>
      </c>
      <c r="N913" s="36">
        <f>IF(C913="Saliente Internacional",(IFERROR((LIMPIA(J913,1)),0)),0)</f>
        <v>0</v>
      </c>
      <c r="O913" s="36">
        <f>IF(C913="Saliente Local",(IFERROR((LIMPIA(K913,1)),0)),0)</f>
        <v>0</v>
      </c>
      <c r="P913" s="36">
        <f>IF(C913="Saliente Nacional",(IFERROR((LIMPIA(K913,1)),0)),0)</f>
        <v>0</v>
      </c>
      <c r="Q913" s="36">
        <f>IF(C913="Saliente Internacional",(IFERROR((LIMPIA(K913,1)),0)),0)</f>
        <v>0</v>
      </c>
      <c r="R913" s="36">
        <f t="shared" si="43"/>
        <v>0</v>
      </c>
      <c r="S913" s="36">
        <f t="shared" si="44"/>
        <v>0</v>
      </c>
    </row>
    <row r="914" spans="1:19" x14ac:dyDescent="0.25">
      <c r="A914" s="101">
        <f>'DETALLE DE CONEXIONES'!P914</f>
        <v>0</v>
      </c>
      <c r="B914" s="36" t="str">
        <f>'DETALLE DE CONEXIONES'!I914</f>
        <v>SALIENTE</v>
      </c>
      <c r="C914" s="36" t="str">
        <f>'DETALLE DE CONEXIONES'!BB914</f>
        <v>Saliente Local</v>
      </c>
      <c r="D914" s="36" t="str">
        <f>'DETALLE DE CONEXIONES'!E914</f>
        <v>999XXX5470</v>
      </c>
      <c r="E914" s="36">
        <f t="shared" si="42"/>
        <v>10</v>
      </c>
      <c r="F914" s="36">
        <f>IFERROR(LIMPIA('DETALLE DE CONEXIONES'!N914,1),0)</f>
        <v>3</v>
      </c>
      <c r="G914" s="36" t="str">
        <f>LEFT('DETALLE DE CONEXIONES'!BE914,3)</f>
        <v>NOF</v>
      </c>
      <c r="H914" s="36" t="str">
        <f>RIGHT('DETALLE DE CONEXIONES'!AK914,2)</f>
        <v/>
      </c>
      <c r="I914" s="36" t="str">
        <f>LEFT('DETALLE DE CONEXIONES'!AK914,3)</f>
        <v/>
      </c>
      <c r="J914" s="36" t="str">
        <f>LEFT('DETALLE DE CONEXIONES'!M914,3)</f>
        <v>2mi</v>
      </c>
      <c r="K914" s="36" t="str">
        <f>IF(LEN('DETALLE DE CONEXIONES'!M914)&lt;12,(RIGHT('DETALLE DE CONEXIONES'!M914,5)),(RIGHT('DETALLE DE CONEXIONES'!M914,6)))</f>
        <v>12seg.</v>
      </c>
      <c r="L914" s="36">
        <f>IF(C914="Saliente Local",(IFERROR((LIMPIA(J914,1)),0)),0)</f>
        <v>2</v>
      </c>
      <c r="M914" s="36">
        <f>IF(C914="Saliente Nacional",(IFERROR((LIMPIA(J914,1)),0)),0)</f>
        <v>0</v>
      </c>
      <c r="N914" s="36">
        <f>IF(C914="Saliente Internacional",(IFERROR((LIMPIA(J914,1)),0)),0)</f>
        <v>0</v>
      </c>
      <c r="O914" s="36">
        <f>IF(C914="Saliente Local",(IFERROR((LIMPIA(K914,1)),0)),0)</f>
        <v>12</v>
      </c>
      <c r="P914" s="36">
        <f>IF(C914="Saliente Nacional",(IFERROR((LIMPIA(K914,1)),0)),0)</f>
        <v>0</v>
      </c>
      <c r="Q914" s="36">
        <f>IF(C914="Saliente Internacional",(IFERROR((LIMPIA(K914,1)),0)),0)</f>
        <v>0</v>
      </c>
      <c r="R914" s="36">
        <f t="shared" si="43"/>
        <v>3</v>
      </c>
      <c r="S914" s="36">
        <f t="shared" si="44"/>
        <v>0</v>
      </c>
    </row>
    <row r="915" spans="1:19" x14ac:dyDescent="0.25">
      <c r="A915" s="101">
        <f>'DETALLE DE CONEXIONES'!P915</f>
        <v>0</v>
      </c>
      <c r="B915" s="36" t="str">
        <f>'DETALLE DE CONEXIONES'!I915</f>
        <v>SALIENTE</v>
      </c>
      <c r="C915" s="36" t="str">
        <f>'DETALLE DE CONEXIONES'!BB915</f>
        <v>Saliente Local</v>
      </c>
      <c r="D915" s="36" t="str">
        <f>'DETALLE DE CONEXIONES'!E915</f>
        <v>999XXX3187</v>
      </c>
      <c r="E915" s="36">
        <f t="shared" si="42"/>
        <v>10</v>
      </c>
      <c r="F915" s="36">
        <f>IFERROR(LIMPIA('DETALLE DE CONEXIONES'!N915,1),0)</f>
        <v>1</v>
      </c>
      <c r="G915" s="36" t="str">
        <f>LEFT('DETALLE DE CONEXIONES'!BE915,3)</f>
        <v>NOF</v>
      </c>
      <c r="H915" s="36" t="str">
        <f>RIGHT('DETALLE DE CONEXIONES'!AK915,2)</f>
        <v/>
      </c>
      <c r="I915" s="36" t="str">
        <f>LEFT('DETALLE DE CONEXIONES'!AK915,3)</f>
        <v/>
      </c>
      <c r="J915" s="36" t="str">
        <f>LEFT('DETALLE DE CONEXIONES'!M915,3)</f>
        <v>0mi</v>
      </c>
      <c r="K915" s="36" t="str">
        <f>IF(LEN('DETALLE DE CONEXIONES'!M915)&lt;12,(RIGHT('DETALLE DE CONEXIONES'!M915,5)),(RIGHT('DETALLE DE CONEXIONES'!M915,6)))</f>
        <v>25seg.</v>
      </c>
      <c r="L915" s="36">
        <f>IF(C915="Saliente Local",(IFERROR((LIMPIA(J915,1)),0)),0)</f>
        <v>0</v>
      </c>
      <c r="M915" s="36">
        <f>IF(C915="Saliente Nacional",(IFERROR((LIMPIA(J915,1)),0)),0)</f>
        <v>0</v>
      </c>
      <c r="N915" s="36">
        <f>IF(C915="Saliente Internacional",(IFERROR((LIMPIA(J915,1)),0)),0)</f>
        <v>0</v>
      </c>
      <c r="O915" s="36">
        <f>IF(C915="Saliente Local",(IFERROR((LIMPIA(K915,1)),0)),0)</f>
        <v>25</v>
      </c>
      <c r="P915" s="36">
        <f>IF(C915="Saliente Nacional",(IFERROR((LIMPIA(K915,1)),0)),0)</f>
        <v>0</v>
      </c>
      <c r="Q915" s="36">
        <f>IF(C915="Saliente Internacional",(IFERROR((LIMPIA(K915,1)),0)),0)</f>
        <v>0</v>
      </c>
      <c r="R915" s="36">
        <f t="shared" si="43"/>
        <v>1</v>
      </c>
      <c r="S915" s="36">
        <f t="shared" si="44"/>
        <v>0</v>
      </c>
    </row>
    <row r="916" spans="1:19" x14ac:dyDescent="0.25">
      <c r="A916" s="101">
        <f>'DETALLE DE CONEXIONES'!P916</f>
        <v>0</v>
      </c>
      <c r="B916" s="36" t="str">
        <f>'DETALLE DE CONEXIONES'!I916</f>
        <v>TRANSFERENCIA</v>
      </c>
      <c r="C916" s="36" t="str">
        <f>'DETALLE DE CONEXIONES'!BB916</f>
        <v>Desvio Nacional</v>
      </c>
      <c r="D916" s="36" t="str">
        <f>'DETALLE DE CONEXIONES'!E916</f>
        <v>999XXX1600</v>
      </c>
      <c r="E916" s="36">
        <f t="shared" si="42"/>
        <v>10</v>
      </c>
      <c r="F916" s="36">
        <f>IFERROR(LIMPIA('DETALLE DE CONEXIONES'!N916,1),0)</f>
        <v>1</v>
      </c>
      <c r="G916" s="36" t="str">
        <f>LEFT('DETALLE DE CONEXIONES'!BE916,3)</f>
        <v>SIU</v>
      </c>
      <c r="H916" s="36" t="str">
        <f>RIGHT('DETALLE DE CONEXIONES'!AK916,2)</f>
        <v/>
      </c>
      <c r="I916" s="36" t="str">
        <f>LEFT('DETALLE DE CONEXIONES'!AK916,3)</f>
        <v/>
      </c>
      <c r="J916" s="36" t="str">
        <f>LEFT('DETALLE DE CONEXIONES'!M916,3)</f>
        <v>0mi</v>
      </c>
      <c r="K916" s="36" t="str">
        <f>IF(LEN('DETALLE DE CONEXIONES'!M916)&lt;12,(RIGHT('DETALLE DE CONEXIONES'!M916,5)),(RIGHT('DETALLE DE CONEXIONES'!M916,6)))</f>
        <v>8seg.</v>
      </c>
      <c r="L916" s="36">
        <f>IF(C916="Saliente Local",(IFERROR((LIMPIA(J916,1)),0)),0)</f>
        <v>0</v>
      </c>
      <c r="M916" s="36">
        <f>IF(C916="Saliente Nacional",(IFERROR((LIMPIA(J916,1)),0)),0)</f>
        <v>0</v>
      </c>
      <c r="N916" s="36">
        <f>IF(C916="Saliente Internacional",(IFERROR((LIMPIA(J916,1)),0)),0)</f>
        <v>0</v>
      </c>
      <c r="O916" s="36">
        <f>IF(C916="Saliente Local",(IFERROR((LIMPIA(K916,1)),0)),0)</f>
        <v>0</v>
      </c>
      <c r="P916" s="36">
        <f>IF(C916="Saliente Nacional",(IFERROR((LIMPIA(K916,1)),0)),0)</f>
        <v>0</v>
      </c>
      <c r="Q916" s="36">
        <f>IF(C916="Saliente Internacional",(IFERROR((LIMPIA(K916,1)),0)),0)</f>
        <v>0</v>
      </c>
      <c r="R916" s="36">
        <f t="shared" si="43"/>
        <v>0</v>
      </c>
      <c r="S916" s="36">
        <f t="shared" si="44"/>
        <v>0</v>
      </c>
    </row>
    <row r="917" spans="1:19" x14ac:dyDescent="0.25">
      <c r="A917" s="101">
        <f>'DETALLE DE CONEXIONES'!P917</f>
        <v>0</v>
      </c>
      <c r="B917" s="36" t="str">
        <f>'DETALLE DE CONEXIONES'!I917</f>
        <v>SALIENTE</v>
      </c>
      <c r="C917" s="36" t="str">
        <f>'DETALLE DE CONEXIONES'!BB917</f>
        <v>Saliente Local</v>
      </c>
      <c r="D917" s="36" t="str">
        <f>'DETALLE DE CONEXIONES'!E917</f>
        <v>999XXX0001</v>
      </c>
      <c r="E917" s="36">
        <f t="shared" si="42"/>
        <v>10</v>
      </c>
      <c r="F917" s="36">
        <f>IFERROR(LIMPIA('DETALLE DE CONEXIONES'!N917,1),0)</f>
        <v>1</v>
      </c>
      <c r="G917" s="36" t="str">
        <f>LEFT('DETALLE DE CONEXIONES'!BE917,3)</f>
        <v>NOF</v>
      </c>
      <c r="H917" s="36" t="str">
        <f>RIGHT('DETALLE DE CONEXIONES'!AK917,2)</f>
        <v/>
      </c>
      <c r="I917" s="36" t="str">
        <f>LEFT('DETALLE DE CONEXIONES'!AK917,3)</f>
        <v/>
      </c>
      <c r="J917" s="36" t="str">
        <f>LEFT('DETALLE DE CONEXIONES'!M917,3)</f>
        <v>0mi</v>
      </c>
      <c r="K917" s="36" t="str">
        <f>IF(LEN('DETALLE DE CONEXIONES'!M917)&lt;12,(RIGHT('DETALLE DE CONEXIONES'!M917,5)),(RIGHT('DETALLE DE CONEXIONES'!M917,6)))</f>
        <v>47seg.</v>
      </c>
      <c r="L917" s="36">
        <f>IF(C917="Saliente Local",(IFERROR((LIMPIA(J917,1)),0)),0)</f>
        <v>0</v>
      </c>
      <c r="M917" s="36">
        <f>IF(C917="Saliente Nacional",(IFERROR((LIMPIA(J917,1)),0)),0)</f>
        <v>0</v>
      </c>
      <c r="N917" s="36">
        <f>IF(C917="Saliente Internacional",(IFERROR((LIMPIA(J917,1)),0)),0)</f>
        <v>0</v>
      </c>
      <c r="O917" s="36">
        <f>IF(C917="Saliente Local",(IFERROR((LIMPIA(K917,1)),0)),0)</f>
        <v>47</v>
      </c>
      <c r="P917" s="36">
        <f>IF(C917="Saliente Nacional",(IFERROR((LIMPIA(K917,1)),0)),0)</f>
        <v>0</v>
      </c>
      <c r="Q917" s="36">
        <f>IF(C917="Saliente Internacional",(IFERROR((LIMPIA(K917,1)),0)),0)</f>
        <v>0</v>
      </c>
      <c r="R917" s="36">
        <f t="shared" si="43"/>
        <v>1</v>
      </c>
      <c r="S917" s="36">
        <f t="shared" si="44"/>
        <v>0</v>
      </c>
    </row>
    <row r="918" spans="1:19" x14ac:dyDescent="0.25">
      <c r="A918" s="101">
        <f>'DETALLE DE CONEXIONES'!P918</f>
        <v>0</v>
      </c>
      <c r="B918" s="36" t="str">
        <f>'DETALLE DE CONEXIONES'!I918</f>
        <v>SALIENTE</v>
      </c>
      <c r="C918" s="36" t="str">
        <f>'DETALLE DE CONEXIONES'!BB918</f>
        <v>Saliente Local</v>
      </c>
      <c r="D918" s="36" t="str">
        <f>'DETALLE DE CONEXIONES'!E918</f>
        <v>999XXX7514</v>
      </c>
      <c r="E918" s="36">
        <f t="shared" si="42"/>
        <v>10</v>
      </c>
      <c r="F918" s="36">
        <f>IFERROR(LIMPIA('DETALLE DE CONEXIONES'!N918,1),0)</f>
        <v>1</v>
      </c>
      <c r="G918" s="36" t="str">
        <f>LEFT('DETALLE DE CONEXIONES'!BE918,3)</f>
        <v>NOF</v>
      </c>
      <c r="H918" s="36" t="str">
        <f>RIGHT('DETALLE DE CONEXIONES'!AK918,2)</f>
        <v/>
      </c>
      <c r="I918" s="36" t="str">
        <f>LEFT('DETALLE DE CONEXIONES'!AK918,3)</f>
        <v/>
      </c>
      <c r="J918" s="36" t="str">
        <f>LEFT('DETALLE DE CONEXIONES'!M918,3)</f>
        <v>0mi</v>
      </c>
      <c r="K918" s="36" t="str">
        <f>IF(LEN('DETALLE DE CONEXIONES'!M918)&lt;12,(RIGHT('DETALLE DE CONEXIONES'!M918,5)),(RIGHT('DETALLE DE CONEXIONES'!M918,6)))</f>
        <v>21seg.</v>
      </c>
      <c r="L918" s="36">
        <f>IF(C918="Saliente Local",(IFERROR((LIMPIA(J918,1)),0)),0)</f>
        <v>0</v>
      </c>
      <c r="M918" s="36">
        <f>IF(C918="Saliente Nacional",(IFERROR((LIMPIA(J918,1)),0)),0)</f>
        <v>0</v>
      </c>
      <c r="N918" s="36">
        <f>IF(C918="Saliente Internacional",(IFERROR((LIMPIA(J918,1)),0)),0)</f>
        <v>0</v>
      </c>
      <c r="O918" s="36">
        <f>IF(C918="Saliente Local",(IFERROR((LIMPIA(K918,1)),0)),0)</f>
        <v>21</v>
      </c>
      <c r="P918" s="36">
        <f>IF(C918="Saliente Nacional",(IFERROR((LIMPIA(K918,1)),0)),0)</f>
        <v>0</v>
      </c>
      <c r="Q918" s="36">
        <f>IF(C918="Saliente Internacional",(IFERROR((LIMPIA(K918,1)),0)),0)</f>
        <v>0</v>
      </c>
      <c r="R918" s="36">
        <f t="shared" si="43"/>
        <v>1</v>
      </c>
      <c r="S918" s="36">
        <f t="shared" si="44"/>
        <v>0</v>
      </c>
    </row>
    <row r="919" spans="1:19" x14ac:dyDescent="0.25">
      <c r="A919" s="101">
        <f>'DETALLE DE CONEXIONES'!P919</f>
        <v>0</v>
      </c>
      <c r="B919" s="36" t="str">
        <f>'DETALLE DE CONEXIONES'!I919</f>
        <v>SALIENTE</v>
      </c>
      <c r="C919" s="36" t="str">
        <f>'DETALLE DE CONEXIONES'!BB919</f>
        <v>Saliente Local</v>
      </c>
      <c r="D919" s="36" t="str">
        <f>'DETALLE DE CONEXIONES'!E919</f>
        <v>999XXX0328</v>
      </c>
      <c r="E919" s="36">
        <f t="shared" si="42"/>
        <v>10</v>
      </c>
      <c r="F919" s="36">
        <f>IFERROR(LIMPIA('DETALLE DE CONEXIONES'!N919,1),0)</f>
        <v>1</v>
      </c>
      <c r="G919" s="36" t="str">
        <f>LEFT('DETALLE DE CONEXIONES'!BE919,3)</f>
        <v>NOF</v>
      </c>
      <c r="H919" s="36" t="str">
        <f>RIGHT('DETALLE DE CONEXIONES'!AK919,2)</f>
        <v/>
      </c>
      <c r="I919" s="36" t="str">
        <f>LEFT('DETALLE DE CONEXIONES'!AK919,3)</f>
        <v/>
      </c>
      <c r="J919" s="36" t="str">
        <f>LEFT('DETALLE DE CONEXIONES'!M919,3)</f>
        <v>0mi</v>
      </c>
      <c r="K919" s="36" t="str">
        <f>IF(LEN('DETALLE DE CONEXIONES'!M919)&lt;12,(RIGHT('DETALLE DE CONEXIONES'!M919,5)),(RIGHT('DETALLE DE CONEXIONES'!M919,6)))</f>
        <v>50seg.</v>
      </c>
      <c r="L919" s="36">
        <f>IF(C919="Saliente Local",(IFERROR((LIMPIA(J919,1)),0)),0)</f>
        <v>0</v>
      </c>
      <c r="M919" s="36">
        <f>IF(C919="Saliente Nacional",(IFERROR((LIMPIA(J919,1)),0)),0)</f>
        <v>0</v>
      </c>
      <c r="N919" s="36">
        <f>IF(C919="Saliente Internacional",(IFERROR((LIMPIA(J919,1)),0)),0)</f>
        <v>0</v>
      </c>
      <c r="O919" s="36">
        <f>IF(C919="Saliente Local",(IFERROR((LIMPIA(K919,1)),0)),0)</f>
        <v>50</v>
      </c>
      <c r="P919" s="36">
        <f>IF(C919="Saliente Nacional",(IFERROR((LIMPIA(K919,1)),0)),0)</f>
        <v>0</v>
      </c>
      <c r="Q919" s="36">
        <f>IF(C919="Saliente Internacional",(IFERROR((LIMPIA(K919,1)),0)),0)</f>
        <v>0</v>
      </c>
      <c r="R919" s="36">
        <f t="shared" si="43"/>
        <v>1</v>
      </c>
      <c r="S919" s="36">
        <f t="shared" si="44"/>
        <v>0</v>
      </c>
    </row>
    <row r="920" spans="1:19" x14ac:dyDescent="0.25">
      <c r="A920" s="101">
        <f>'DETALLE DE CONEXIONES'!P920</f>
        <v>0</v>
      </c>
      <c r="B920" s="36" t="str">
        <f>'DETALLE DE CONEXIONES'!I920</f>
        <v>SALIENTE</v>
      </c>
      <c r="C920" s="36" t="str">
        <f>'DETALLE DE CONEXIONES'!BB920</f>
        <v>Saliente Local</v>
      </c>
      <c r="D920" s="36" t="str">
        <f>'DETALLE DE CONEXIONES'!E920</f>
        <v>999XXX3420</v>
      </c>
      <c r="E920" s="36">
        <f t="shared" si="42"/>
        <v>10</v>
      </c>
      <c r="F920" s="36">
        <f>IFERROR(LIMPIA('DETALLE DE CONEXIONES'!N920,1),0)</f>
        <v>2</v>
      </c>
      <c r="G920" s="36" t="str">
        <f>LEFT('DETALLE DE CONEXIONES'!BE920,3)</f>
        <v>NOF</v>
      </c>
      <c r="H920" s="36" t="str">
        <f>RIGHT('DETALLE DE CONEXIONES'!AK920,2)</f>
        <v/>
      </c>
      <c r="I920" s="36" t="str">
        <f>LEFT('DETALLE DE CONEXIONES'!AK920,3)</f>
        <v/>
      </c>
      <c r="J920" s="36" t="str">
        <f>LEFT('DETALLE DE CONEXIONES'!M920,3)</f>
        <v>1mi</v>
      </c>
      <c r="K920" s="36" t="str">
        <f>IF(LEN('DETALLE DE CONEXIONES'!M920)&lt;12,(RIGHT('DETALLE DE CONEXIONES'!M920,5)),(RIGHT('DETALLE DE CONEXIONES'!M920,6)))</f>
        <v>34seg.</v>
      </c>
      <c r="L920" s="36">
        <f>IF(C920="Saliente Local",(IFERROR((LIMPIA(J920,1)),0)),0)</f>
        <v>1</v>
      </c>
      <c r="M920" s="36">
        <f>IF(C920="Saliente Nacional",(IFERROR((LIMPIA(J920,1)),0)),0)</f>
        <v>0</v>
      </c>
      <c r="N920" s="36">
        <f>IF(C920="Saliente Internacional",(IFERROR((LIMPIA(J920,1)),0)),0)</f>
        <v>0</v>
      </c>
      <c r="O920" s="36">
        <f>IF(C920="Saliente Local",(IFERROR((LIMPIA(K920,1)),0)),0)</f>
        <v>34</v>
      </c>
      <c r="P920" s="36">
        <f>IF(C920="Saliente Nacional",(IFERROR((LIMPIA(K920,1)),0)),0)</f>
        <v>0</v>
      </c>
      <c r="Q920" s="36">
        <f>IF(C920="Saliente Internacional",(IFERROR((LIMPIA(K920,1)),0)),0)</f>
        <v>0</v>
      </c>
      <c r="R920" s="36">
        <f t="shared" si="43"/>
        <v>2</v>
      </c>
      <c r="S920" s="36">
        <f t="shared" si="44"/>
        <v>0</v>
      </c>
    </row>
    <row r="921" spans="1:19" x14ac:dyDescent="0.25">
      <c r="A921" s="101">
        <f>'DETALLE DE CONEXIONES'!P921</f>
        <v>0</v>
      </c>
      <c r="B921" s="36" t="str">
        <f>'DETALLE DE CONEXIONES'!I921</f>
        <v>SALIENTE</v>
      </c>
      <c r="C921" s="36" t="str">
        <f>'DETALLE DE CONEXIONES'!BB921</f>
        <v>Saliente Local</v>
      </c>
      <c r="D921" s="36" t="str">
        <f>'DETALLE DE CONEXIONES'!E921</f>
        <v>999XXX3420</v>
      </c>
      <c r="E921" s="36">
        <f t="shared" si="42"/>
        <v>10</v>
      </c>
      <c r="F921" s="36">
        <f>IFERROR(LIMPIA('DETALLE DE CONEXIONES'!N921,1),0)</f>
        <v>1</v>
      </c>
      <c r="G921" s="36" t="str">
        <f>LEFT('DETALLE DE CONEXIONES'!BE921,3)</f>
        <v>NOF</v>
      </c>
      <c r="H921" s="36" t="str">
        <f>RIGHT('DETALLE DE CONEXIONES'!AK921,2)</f>
        <v/>
      </c>
      <c r="I921" s="36" t="str">
        <f>LEFT('DETALLE DE CONEXIONES'!AK921,3)</f>
        <v/>
      </c>
      <c r="J921" s="36" t="str">
        <f>LEFT('DETALLE DE CONEXIONES'!M921,3)</f>
        <v>0mi</v>
      </c>
      <c r="K921" s="36" t="str">
        <f>IF(LEN('DETALLE DE CONEXIONES'!M921)&lt;12,(RIGHT('DETALLE DE CONEXIONES'!M921,5)),(RIGHT('DETALLE DE CONEXIONES'!M921,6)))</f>
        <v>26seg.</v>
      </c>
      <c r="L921" s="36">
        <f>IF(C921="Saliente Local",(IFERROR((LIMPIA(J921,1)),0)),0)</f>
        <v>0</v>
      </c>
      <c r="M921" s="36">
        <f>IF(C921="Saliente Nacional",(IFERROR((LIMPIA(J921,1)),0)),0)</f>
        <v>0</v>
      </c>
      <c r="N921" s="36">
        <f>IF(C921="Saliente Internacional",(IFERROR((LIMPIA(J921,1)),0)),0)</f>
        <v>0</v>
      </c>
      <c r="O921" s="36">
        <f>IF(C921="Saliente Local",(IFERROR((LIMPIA(K921,1)),0)),0)</f>
        <v>26</v>
      </c>
      <c r="P921" s="36">
        <f>IF(C921="Saliente Nacional",(IFERROR((LIMPIA(K921,1)),0)),0)</f>
        <v>0</v>
      </c>
      <c r="Q921" s="36">
        <f>IF(C921="Saliente Internacional",(IFERROR((LIMPIA(K921,1)),0)),0)</f>
        <v>0</v>
      </c>
      <c r="R921" s="36">
        <f t="shared" si="43"/>
        <v>1</v>
      </c>
      <c r="S921" s="36">
        <f t="shared" si="44"/>
        <v>0</v>
      </c>
    </row>
    <row r="922" spans="1:19" x14ac:dyDescent="0.25">
      <c r="A922" s="101">
        <f>'DETALLE DE CONEXIONES'!P922</f>
        <v>0</v>
      </c>
      <c r="B922" s="36" t="str">
        <f>'DETALLE DE CONEXIONES'!I922</f>
        <v>SALIENTE</v>
      </c>
      <c r="C922" s="36" t="str">
        <f>'DETALLE DE CONEXIONES'!BB922</f>
        <v>Saliente Local</v>
      </c>
      <c r="D922" s="36" t="str">
        <f>'DETALLE DE CONEXIONES'!E922</f>
        <v>999XXX3420</v>
      </c>
      <c r="E922" s="36">
        <f t="shared" si="42"/>
        <v>10</v>
      </c>
      <c r="F922" s="36">
        <f>IFERROR(LIMPIA('DETALLE DE CONEXIONES'!N922,1),0)</f>
        <v>1</v>
      </c>
      <c r="G922" s="36" t="str">
        <f>LEFT('DETALLE DE CONEXIONES'!BE922,3)</f>
        <v>NOF</v>
      </c>
      <c r="H922" s="36" t="str">
        <f>RIGHT('DETALLE DE CONEXIONES'!AK922,2)</f>
        <v/>
      </c>
      <c r="I922" s="36" t="str">
        <f>LEFT('DETALLE DE CONEXIONES'!AK922,3)</f>
        <v/>
      </c>
      <c r="J922" s="36" t="str">
        <f>LEFT('DETALLE DE CONEXIONES'!M922,3)</f>
        <v>0mi</v>
      </c>
      <c r="K922" s="36" t="str">
        <f>IF(LEN('DETALLE DE CONEXIONES'!M922)&lt;12,(RIGHT('DETALLE DE CONEXIONES'!M922,5)),(RIGHT('DETALLE DE CONEXIONES'!M922,6)))</f>
        <v>40seg.</v>
      </c>
      <c r="L922" s="36">
        <f>IF(C922="Saliente Local",(IFERROR((LIMPIA(J922,1)),0)),0)</f>
        <v>0</v>
      </c>
      <c r="M922" s="36">
        <f>IF(C922="Saliente Nacional",(IFERROR((LIMPIA(J922,1)),0)),0)</f>
        <v>0</v>
      </c>
      <c r="N922" s="36">
        <f>IF(C922="Saliente Internacional",(IFERROR((LIMPIA(J922,1)),0)),0)</f>
        <v>0</v>
      </c>
      <c r="O922" s="36">
        <f>IF(C922="Saliente Local",(IFERROR((LIMPIA(K922,1)),0)),0)</f>
        <v>40</v>
      </c>
      <c r="P922" s="36">
        <f>IF(C922="Saliente Nacional",(IFERROR((LIMPIA(K922,1)),0)),0)</f>
        <v>0</v>
      </c>
      <c r="Q922" s="36">
        <f>IF(C922="Saliente Internacional",(IFERROR((LIMPIA(K922,1)),0)),0)</f>
        <v>0</v>
      </c>
      <c r="R922" s="36">
        <f t="shared" si="43"/>
        <v>1</v>
      </c>
      <c r="S922" s="36">
        <f t="shared" si="44"/>
        <v>0</v>
      </c>
    </row>
    <row r="923" spans="1:19" x14ac:dyDescent="0.25">
      <c r="A923" s="101">
        <f>'DETALLE DE CONEXIONES'!P923</f>
        <v>0</v>
      </c>
      <c r="B923" s="36" t="str">
        <f>'DETALLE DE CONEXIONES'!I923</f>
        <v>SALIENTE</v>
      </c>
      <c r="C923" s="36" t="str">
        <f>'DETALLE DE CONEXIONES'!BB923</f>
        <v>Saliente Local</v>
      </c>
      <c r="D923" s="36" t="str">
        <f>'DETALLE DE CONEXIONES'!E923</f>
        <v>999XXX6709</v>
      </c>
      <c r="E923" s="36">
        <f t="shared" si="42"/>
        <v>10</v>
      </c>
      <c r="F923" s="36">
        <f>IFERROR(LIMPIA('DETALLE DE CONEXIONES'!N923,1),0)</f>
        <v>2</v>
      </c>
      <c r="G923" s="36" t="str">
        <f>LEFT('DETALLE DE CONEXIONES'!BE923,3)</f>
        <v>NOF</v>
      </c>
      <c r="H923" s="36" t="str">
        <f>RIGHT('DETALLE DE CONEXIONES'!AK923,2)</f>
        <v/>
      </c>
      <c r="I923" s="36" t="str">
        <f>LEFT('DETALLE DE CONEXIONES'!AK923,3)</f>
        <v/>
      </c>
      <c r="J923" s="36" t="str">
        <f>LEFT('DETALLE DE CONEXIONES'!M923,3)</f>
        <v>1mi</v>
      </c>
      <c r="K923" s="36" t="str">
        <f>IF(LEN('DETALLE DE CONEXIONES'!M923)&lt;12,(RIGHT('DETALLE DE CONEXIONES'!M923,5)),(RIGHT('DETALLE DE CONEXIONES'!M923,6)))</f>
        <v>59seg.</v>
      </c>
      <c r="L923" s="36">
        <f>IF(C923="Saliente Local",(IFERROR((LIMPIA(J923,1)),0)),0)</f>
        <v>1</v>
      </c>
      <c r="M923" s="36">
        <f>IF(C923="Saliente Nacional",(IFERROR((LIMPIA(J923,1)),0)),0)</f>
        <v>0</v>
      </c>
      <c r="N923" s="36">
        <f>IF(C923="Saliente Internacional",(IFERROR((LIMPIA(J923,1)),0)),0)</f>
        <v>0</v>
      </c>
      <c r="O923" s="36">
        <f>IF(C923="Saliente Local",(IFERROR((LIMPIA(K923,1)),0)),0)</f>
        <v>59</v>
      </c>
      <c r="P923" s="36">
        <f>IF(C923="Saliente Nacional",(IFERROR((LIMPIA(K923,1)),0)),0)</f>
        <v>0</v>
      </c>
      <c r="Q923" s="36">
        <f>IF(C923="Saliente Internacional",(IFERROR((LIMPIA(K923,1)),0)),0)</f>
        <v>0</v>
      </c>
      <c r="R923" s="36">
        <f t="shared" si="43"/>
        <v>2</v>
      </c>
      <c r="S923" s="36">
        <f t="shared" si="44"/>
        <v>0</v>
      </c>
    </row>
    <row r="924" spans="1:19" x14ac:dyDescent="0.25">
      <c r="A924" s="101">
        <f>'DETALLE DE CONEXIONES'!P924</f>
        <v>0</v>
      </c>
      <c r="B924" s="36" t="str">
        <f>'DETALLE DE CONEXIONES'!I924</f>
        <v>SALIENTE</v>
      </c>
      <c r="C924" s="36" t="str">
        <f>'DETALLE DE CONEXIONES'!BB924</f>
        <v>Saliente Local</v>
      </c>
      <c r="D924" s="36" t="str">
        <f>'DETALLE DE CONEXIONES'!E924</f>
        <v>999XXX0328</v>
      </c>
      <c r="E924" s="36">
        <f t="shared" si="42"/>
        <v>10</v>
      </c>
      <c r="F924" s="36">
        <f>IFERROR(LIMPIA('DETALLE DE CONEXIONES'!N924,1),0)</f>
        <v>1</v>
      </c>
      <c r="G924" s="36" t="str">
        <f>LEFT('DETALLE DE CONEXIONES'!BE924,3)</f>
        <v>NOF</v>
      </c>
      <c r="H924" s="36" t="str">
        <f>RIGHT('DETALLE DE CONEXIONES'!AK924,2)</f>
        <v/>
      </c>
      <c r="I924" s="36" t="str">
        <f>LEFT('DETALLE DE CONEXIONES'!AK924,3)</f>
        <v/>
      </c>
      <c r="J924" s="36" t="str">
        <f>LEFT('DETALLE DE CONEXIONES'!M924,3)</f>
        <v>0mi</v>
      </c>
      <c r="K924" s="36" t="str">
        <f>IF(LEN('DETALLE DE CONEXIONES'!M924)&lt;12,(RIGHT('DETALLE DE CONEXIONES'!M924,5)),(RIGHT('DETALLE DE CONEXIONES'!M924,6)))</f>
        <v>30seg.</v>
      </c>
      <c r="L924" s="36">
        <f>IF(C924="Saliente Local",(IFERROR((LIMPIA(J924,1)),0)),0)</f>
        <v>0</v>
      </c>
      <c r="M924" s="36">
        <f>IF(C924="Saliente Nacional",(IFERROR((LIMPIA(J924,1)),0)),0)</f>
        <v>0</v>
      </c>
      <c r="N924" s="36">
        <f>IF(C924="Saliente Internacional",(IFERROR((LIMPIA(J924,1)),0)),0)</f>
        <v>0</v>
      </c>
      <c r="O924" s="36">
        <f>IF(C924="Saliente Local",(IFERROR((LIMPIA(K924,1)),0)),0)</f>
        <v>30</v>
      </c>
      <c r="P924" s="36">
        <f>IF(C924="Saliente Nacional",(IFERROR((LIMPIA(K924,1)),0)),0)</f>
        <v>0</v>
      </c>
      <c r="Q924" s="36">
        <f>IF(C924="Saliente Internacional",(IFERROR((LIMPIA(K924,1)),0)),0)</f>
        <v>0</v>
      </c>
      <c r="R924" s="36">
        <f t="shared" si="43"/>
        <v>1</v>
      </c>
      <c r="S924" s="36">
        <f t="shared" si="44"/>
        <v>0</v>
      </c>
    </row>
    <row r="925" spans="1:19" x14ac:dyDescent="0.25">
      <c r="A925" s="101">
        <f>'DETALLE DE CONEXIONES'!P925</f>
        <v>0</v>
      </c>
      <c r="B925" s="36" t="str">
        <f>'DETALLE DE CONEXIONES'!I925</f>
        <v>ENTRANTE</v>
      </c>
      <c r="C925" s="36" t="str">
        <f>'DETALLE DE CONEXIONES'!BB925</f>
        <v>Entrante Local</v>
      </c>
      <c r="D925" s="36" t="str">
        <f>'DETALLE DE CONEXIONES'!E925</f>
        <v>999XXX1600</v>
      </c>
      <c r="E925" s="36">
        <f t="shared" si="42"/>
        <v>10</v>
      </c>
      <c r="F925" s="36">
        <f>IFERROR(LIMPIA('DETALLE DE CONEXIONES'!N925,1),0)</f>
        <v>1</v>
      </c>
      <c r="G925" s="36" t="str">
        <f>LEFT('DETALLE DE CONEXIONES'!BE925,3)</f>
        <v>NOF</v>
      </c>
      <c r="H925" s="36" t="str">
        <f>RIGHT('DETALLE DE CONEXIONES'!AK925,2)</f>
        <v/>
      </c>
      <c r="I925" s="36" t="str">
        <f>LEFT('DETALLE DE CONEXIONES'!AK925,3)</f>
        <v/>
      </c>
      <c r="J925" s="36" t="str">
        <f>LEFT('DETALLE DE CONEXIONES'!M925,3)</f>
        <v>0mi</v>
      </c>
      <c r="K925" s="36" t="str">
        <f>IF(LEN('DETALLE DE CONEXIONES'!M925)&lt;12,(RIGHT('DETALLE DE CONEXIONES'!M925,5)),(RIGHT('DETALLE DE CONEXIONES'!M925,6)))</f>
        <v>17seg.</v>
      </c>
      <c r="L925" s="36">
        <f>IF(C925="Saliente Local",(IFERROR((LIMPIA(J925,1)),0)),0)</f>
        <v>0</v>
      </c>
      <c r="M925" s="36">
        <f>IF(C925="Saliente Nacional",(IFERROR((LIMPIA(J925,1)),0)),0)</f>
        <v>0</v>
      </c>
      <c r="N925" s="36">
        <f>IF(C925="Saliente Internacional",(IFERROR((LIMPIA(J925,1)),0)),0)</f>
        <v>0</v>
      </c>
      <c r="O925" s="36">
        <f>IF(C925="Saliente Local",(IFERROR((LIMPIA(K925,1)),0)),0)</f>
        <v>0</v>
      </c>
      <c r="P925" s="36">
        <f>IF(C925="Saliente Nacional",(IFERROR((LIMPIA(K925,1)),0)),0)</f>
        <v>0</v>
      </c>
      <c r="Q925" s="36">
        <f>IF(C925="Saliente Internacional",(IFERROR((LIMPIA(K925,1)),0)),0)</f>
        <v>0</v>
      </c>
      <c r="R925" s="36">
        <f t="shared" si="43"/>
        <v>0</v>
      </c>
      <c r="S925" s="36">
        <f t="shared" si="44"/>
        <v>0</v>
      </c>
    </row>
    <row r="926" spans="1:19" x14ac:dyDescent="0.25">
      <c r="A926" s="101">
        <f>'DETALLE DE CONEXIONES'!P926</f>
        <v>0</v>
      </c>
      <c r="B926" s="36" t="str">
        <f>'DETALLE DE CONEXIONES'!I926</f>
        <v>SALIENTE</v>
      </c>
      <c r="C926" s="36" t="str">
        <f>'DETALLE DE CONEXIONES'!BB926</f>
        <v>Saliente Local</v>
      </c>
      <c r="D926" s="36" t="str">
        <f>'DETALLE DE CONEXIONES'!E926</f>
        <v>999XXX0984</v>
      </c>
      <c r="E926" s="36">
        <f t="shared" si="42"/>
        <v>10</v>
      </c>
      <c r="F926" s="36">
        <f>IFERROR(LIMPIA('DETALLE DE CONEXIONES'!N926,1),0)</f>
        <v>1</v>
      </c>
      <c r="G926" s="36" t="str">
        <f>LEFT('DETALLE DE CONEXIONES'!BE926,3)</f>
        <v>NOF</v>
      </c>
      <c r="H926" s="36" t="str">
        <f>RIGHT('DETALLE DE CONEXIONES'!AK926,2)</f>
        <v/>
      </c>
      <c r="I926" s="36" t="str">
        <f>LEFT('DETALLE DE CONEXIONES'!AK926,3)</f>
        <v/>
      </c>
      <c r="J926" s="36" t="str">
        <f>LEFT('DETALLE DE CONEXIONES'!M926,3)</f>
        <v>0mi</v>
      </c>
      <c r="K926" s="36" t="str">
        <f>IF(LEN('DETALLE DE CONEXIONES'!M926)&lt;12,(RIGHT('DETALLE DE CONEXIONES'!M926,5)),(RIGHT('DETALLE DE CONEXIONES'!M926,6)))</f>
        <v>22seg.</v>
      </c>
      <c r="L926" s="36">
        <f>IF(C926="Saliente Local",(IFERROR((LIMPIA(J926,1)),0)),0)</f>
        <v>0</v>
      </c>
      <c r="M926" s="36">
        <f>IF(C926="Saliente Nacional",(IFERROR((LIMPIA(J926,1)),0)),0)</f>
        <v>0</v>
      </c>
      <c r="N926" s="36">
        <f>IF(C926="Saliente Internacional",(IFERROR((LIMPIA(J926,1)),0)),0)</f>
        <v>0</v>
      </c>
      <c r="O926" s="36">
        <f>IF(C926="Saliente Local",(IFERROR((LIMPIA(K926,1)),0)),0)</f>
        <v>22</v>
      </c>
      <c r="P926" s="36">
        <f>IF(C926="Saliente Nacional",(IFERROR((LIMPIA(K926,1)),0)),0)</f>
        <v>0</v>
      </c>
      <c r="Q926" s="36">
        <f>IF(C926="Saliente Internacional",(IFERROR((LIMPIA(K926,1)),0)),0)</f>
        <v>0</v>
      </c>
      <c r="R926" s="36">
        <f t="shared" si="43"/>
        <v>1</v>
      </c>
      <c r="S926" s="36">
        <f t="shared" si="44"/>
        <v>0</v>
      </c>
    </row>
    <row r="927" spans="1:19" x14ac:dyDescent="0.25">
      <c r="A927" s="101">
        <f>'DETALLE DE CONEXIONES'!P927</f>
        <v>0</v>
      </c>
      <c r="B927" s="36" t="str">
        <f>'DETALLE DE CONEXIONES'!I927</f>
        <v>SALIENTE</v>
      </c>
      <c r="C927" s="36" t="str">
        <f>'DETALLE DE CONEXIONES'!BB927</f>
        <v>Saliente Local</v>
      </c>
      <c r="D927" s="36" t="str">
        <f>'DETALLE DE CONEXIONES'!E927</f>
        <v>999XXX0984</v>
      </c>
      <c r="E927" s="36">
        <f t="shared" si="42"/>
        <v>10</v>
      </c>
      <c r="F927" s="36">
        <f>IFERROR(LIMPIA('DETALLE DE CONEXIONES'!N927,1),0)</f>
        <v>1</v>
      </c>
      <c r="G927" s="36" t="str">
        <f>LEFT('DETALLE DE CONEXIONES'!BE927,3)</f>
        <v>NOF</v>
      </c>
      <c r="H927" s="36" t="str">
        <f>RIGHT('DETALLE DE CONEXIONES'!AK927,2)</f>
        <v/>
      </c>
      <c r="I927" s="36" t="str">
        <f>LEFT('DETALLE DE CONEXIONES'!AK927,3)</f>
        <v/>
      </c>
      <c r="J927" s="36" t="str">
        <f>LEFT('DETALLE DE CONEXIONES'!M927,3)</f>
        <v>0mi</v>
      </c>
      <c r="K927" s="36" t="str">
        <f>IF(LEN('DETALLE DE CONEXIONES'!M927)&lt;12,(RIGHT('DETALLE DE CONEXIONES'!M927,5)),(RIGHT('DETALLE DE CONEXIONES'!M927,6)))</f>
        <v>24seg.</v>
      </c>
      <c r="L927" s="36">
        <f>IF(C927="Saliente Local",(IFERROR((LIMPIA(J927,1)),0)),0)</f>
        <v>0</v>
      </c>
      <c r="M927" s="36">
        <f>IF(C927="Saliente Nacional",(IFERROR((LIMPIA(J927,1)),0)),0)</f>
        <v>0</v>
      </c>
      <c r="N927" s="36">
        <f>IF(C927="Saliente Internacional",(IFERROR((LIMPIA(J927,1)),0)),0)</f>
        <v>0</v>
      </c>
      <c r="O927" s="36">
        <f>IF(C927="Saliente Local",(IFERROR((LIMPIA(K927,1)),0)),0)</f>
        <v>24</v>
      </c>
      <c r="P927" s="36">
        <f>IF(C927="Saliente Nacional",(IFERROR((LIMPIA(K927,1)),0)),0)</f>
        <v>0</v>
      </c>
      <c r="Q927" s="36">
        <f>IF(C927="Saliente Internacional",(IFERROR((LIMPIA(K927,1)),0)),0)</f>
        <v>0</v>
      </c>
      <c r="R927" s="36">
        <f t="shared" si="43"/>
        <v>1</v>
      </c>
      <c r="S927" s="36">
        <f t="shared" si="44"/>
        <v>0</v>
      </c>
    </row>
    <row r="928" spans="1:19" x14ac:dyDescent="0.25">
      <c r="A928" s="101">
        <f>'DETALLE DE CONEXIONES'!P928</f>
        <v>0</v>
      </c>
      <c r="B928" s="36" t="str">
        <f>'DETALLE DE CONEXIONES'!I928</f>
        <v>GPRS</v>
      </c>
      <c r="C928" s="36" t="str">
        <f>'DETALLE DE CONEXIONES'!BB928</f>
        <v>RS</v>
      </c>
      <c r="D928" s="36" t="str">
        <f>'DETALLE DE CONEXIONES'!E928</f>
        <v>internet.itelcel.coXXXGLTE</v>
      </c>
      <c r="E928" s="36">
        <f t="shared" si="42"/>
        <v>26</v>
      </c>
      <c r="F928" s="36">
        <f>IFERROR(LIMPIA('DETALLE DE CONEXIONES'!N928,1),0)</f>
        <v>0</v>
      </c>
      <c r="G928" s="36" t="str">
        <f>LEFT('DETALLE DE CONEXIONES'!BE928,3)</f>
        <v/>
      </c>
      <c r="H928" s="36" t="str">
        <f>RIGHT('DETALLE DE CONEXIONES'!AK928,2)</f>
        <v>-1</v>
      </c>
      <c r="I928" s="36" t="str">
        <f>LEFT('DETALLE DE CONEXIONES'!AK928,3)</f>
        <v>RS;</v>
      </c>
      <c r="J928" s="36" t="str">
        <f>LEFT('DETALLE DE CONEXIONES'!M928,3)</f>
        <v>0mi</v>
      </c>
      <c r="K928" s="36" t="str">
        <f>IF(LEN('DETALLE DE CONEXIONES'!M928)&lt;12,(RIGHT('DETALLE DE CONEXIONES'!M928,5)),(RIGHT('DETALLE DE CONEXIONES'!M928,6)))</f>
        <v xml:space="preserve">min. </v>
      </c>
      <c r="L928" s="36">
        <f>IF(C928="Saliente Local",(IFERROR((LIMPIA(J928,1)),0)),0)</f>
        <v>0</v>
      </c>
      <c r="M928" s="36">
        <f>IF(C928="Saliente Nacional",(IFERROR((LIMPIA(J928,1)),0)),0)</f>
        <v>0</v>
      </c>
      <c r="N928" s="36">
        <f>IF(C928="Saliente Internacional",(IFERROR((LIMPIA(J928,1)),0)),0)</f>
        <v>0</v>
      </c>
      <c r="O928" s="36">
        <f>IF(C928="Saliente Local",(IFERROR((LIMPIA(K928,1)),0)),0)</f>
        <v>0</v>
      </c>
      <c r="P928" s="36">
        <f>IF(C928="Saliente Nacional",(IFERROR((LIMPIA(K928,1)),0)),0)</f>
        <v>0</v>
      </c>
      <c r="Q928" s="36">
        <f>IF(C928="Saliente Internacional",(IFERROR((LIMPIA(K928,1)),0)),0)</f>
        <v>0</v>
      </c>
      <c r="R928" s="36">
        <f t="shared" si="43"/>
        <v>0</v>
      </c>
      <c r="S928" s="36">
        <f t="shared" si="44"/>
        <v>0</v>
      </c>
    </row>
    <row r="929" spans="1:19" x14ac:dyDescent="0.25">
      <c r="A929" s="101">
        <f>'DETALLE DE CONEXIONES'!P929</f>
        <v>0</v>
      </c>
      <c r="B929" s="36" t="str">
        <f>'DETALLE DE CONEXIONES'!I929</f>
        <v>GPRS</v>
      </c>
      <c r="C929" s="36" t="str">
        <f>'DETALLE DE CONEXIONES'!BB929</f>
        <v>MENSAJERO</v>
      </c>
      <c r="D929" s="36" t="str">
        <f>'DETALLE DE CONEXIONES'!E929</f>
        <v>internet.itelcel.coXXXGLTE</v>
      </c>
      <c r="E929" s="36">
        <f t="shared" si="42"/>
        <v>26</v>
      </c>
      <c r="F929" s="36">
        <f>IFERROR(LIMPIA('DETALLE DE CONEXIONES'!N929,1),0)</f>
        <v>0</v>
      </c>
      <c r="G929" s="36" t="str">
        <f>LEFT('DETALLE DE CONEXIONES'!BE929,3)</f>
        <v/>
      </c>
      <c r="H929" s="36" t="str">
        <f>RIGHT('DETALLE DE CONEXIONES'!AK929,2)</f>
        <v>-1</v>
      </c>
      <c r="I929" s="36" t="str">
        <f>LEFT('DETALLE DE CONEXIONES'!AK929,3)</f>
        <v>MEN</v>
      </c>
      <c r="J929" s="36" t="str">
        <f>LEFT('DETALLE DE CONEXIONES'!M929,3)</f>
        <v>0mi</v>
      </c>
      <c r="K929" s="36" t="str">
        <f>IF(LEN('DETALLE DE CONEXIONES'!M929)&lt;12,(RIGHT('DETALLE DE CONEXIONES'!M929,5)),(RIGHT('DETALLE DE CONEXIONES'!M929,6)))</f>
        <v xml:space="preserve">min. </v>
      </c>
      <c r="L929" s="36">
        <f>IF(C929="Saliente Local",(IFERROR((LIMPIA(J929,1)),0)),0)</f>
        <v>0</v>
      </c>
      <c r="M929" s="36">
        <f>IF(C929="Saliente Nacional",(IFERROR((LIMPIA(J929,1)),0)),0)</f>
        <v>0</v>
      </c>
      <c r="N929" s="36">
        <f>IF(C929="Saliente Internacional",(IFERROR((LIMPIA(J929,1)),0)),0)</f>
        <v>0</v>
      </c>
      <c r="O929" s="36">
        <f>IF(C929="Saliente Local",(IFERROR((LIMPIA(K929,1)),0)),0)</f>
        <v>0</v>
      </c>
      <c r="P929" s="36">
        <f>IF(C929="Saliente Nacional",(IFERROR((LIMPIA(K929,1)),0)),0)</f>
        <v>0</v>
      </c>
      <c r="Q929" s="36">
        <f>IF(C929="Saliente Internacional",(IFERROR((LIMPIA(K929,1)),0)),0)</f>
        <v>0</v>
      </c>
      <c r="R929" s="36">
        <f t="shared" si="43"/>
        <v>0</v>
      </c>
      <c r="S929" s="36">
        <f t="shared" si="44"/>
        <v>0</v>
      </c>
    </row>
    <row r="930" spans="1:19" x14ac:dyDescent="0.25">
      <c r="A930" s="101">
        <f>'DETALLE DE CONEXIONES'!P930</f>
        <v>0</v>
      </c>
      <c r="B930" s="36" t="str">
        <f>'DETALLE DE CONEXIONES'!I930</f>
        <v>SALIENTE</v>
      </c>
      <c r="C930" s="36" t="str">
        <f>'DETALLE DE CONEXIONES'!BB930</f>
        <v>Saliente Local</v>
      </c>
      <c r="D930" s="36" t="str">
        <f>'DETALLE DE CONEXIONES'!E930</f>
        <v>999XXX0328</v>
      </c>
      <c r="E930" s="36">
        <f t="shared" si="42"/>
        <v>10</v>
      </c>
      <c r="F930" s="36">
        <f>IFERROR(LIMPIA('DETALLE DE CONEXIONES'!N930,1),0)</f>
        <v>5</v>
      </c>
      <c r="G930" s="36" t="str">
        <f>LEFT('DETALLE DE CONEXIONES'!BE930,3)</f>
        <v>NOF</v>
      </c>
      <c r="H930" s="36" t="str">
        <f>RIGHT('DETALLE DE CONEXIONES'!AK930,2)</f>
        <v/>
      </c>
      <c r="I930" s="36" t="str">
        <f>LEFT('DETALLE DE CONEXIONES'!AK930,3)</f>
        <v/>
      </c>
      <c r="J930" s="36" t="str">
        <f>LEFT('DETALLE DE CONEXIONES'!M930,3)</f>
        <v>4mi</v>
      </c>
      <c r="K930" s="36" t="str">
        <f>IF(LEN('DETALLE DE CONEXIONES'!M930)&lt;12,(RIGHT('DETALLE DE CONEXIONES'!M930,5)),(RIGHT('DETALLE DE CONEXIONES'!M930,6)))</f>
        <v>35seg.</v>
      </c>
      <c r="L930" s="36">
        <f>IF(C930="Saliente Local",(IFERROR((LIMPIA(J930,1)),0)),0)</f>
        <v>4</v>
      </c>
      <c r="M930" s="36">
        <f>IF(C930="Saliente Nacional",(IFERROR((LIMPIA(J930,1)),0)),0)</f>
        <v>0</v>
      </c>
      <c r="N930" s="36">
        <f>IF(C930="Saliente Internacional",(IFERROR((LIMPIA(J930,1)),0)),0)</f>
        <v>0</v>
      </c>
      <c r="O930" s="36">
        <f>IF(C930="Saliente Local",(IFERROR((LIMPIA(K930,1)),0)),0)</f>
        <v>35</v>
      </c>
      <c r="P930" s="36">
        <f>IF(C930="Saliente Nacional",(IFERROR((LIMPIA(K930,1)),0)),0)</f>
        <v>0</v>
      </c>
      <c r="Q930" s="36">
        <f>IF(C930="Saliente Internacional",(IFERROR((LIMPIA(K930,1)),0)),0)</f>
        <v>0</v>
      </c>
      <c r="R930" s="36">
        <f t="shared" si="43"/>
        <v>5</v>
      </c>
      <c r="S930" s="36">
        <f t="shared" si="44"/>
        <v>0</v>
      </c>
    </row>
    <row r="931" spans="1:19" x14ac:dyDescent="0.25">
      <c r="A931" s="101">
        <f>'DETALLE DE CONEXIONES'!P931</f>
        <v>0</v>
      </c>
      <c r="B931" s="36" t="str">
        <f>'DETALLE DE CONEXIONES'!I931</f>
        <v>SALIENTE</v>
      </c>
      <c r="C931" s="36" t="str">
        <f>'DETALLE DE CONEXIONES'!BB931</f>
        <v>Saliente Local</v>
      </c>
      <c r="D931" s="36" t="str">
        <f>'DETALLE DE CONEXIONES'!E931</f>
        <v>999XXX3420</v>
      </c>
      <c r="E931" s="36">
        <f t="shared" si="42"/>
        <v>10</v>
      </c>
      <c r="F931" s="36">
        <f>IFERROR(LIMPIA('DETALLE DE CONEXIONES'!N931,1),0)</f>
        <v>2</v>
      </c>
      <c r="G931" s="36" t="str">
        <f>LEFT('DETALLE DE CONEXIONES'!BE931,3)</f>
        <v>NOF</v>
      </c>
      <c r="H931" s="36" t="str">
        <f>RIGHT('DETALLE DE CONEXIONES'!AK931,2)</f>
        <v/>
      </c>
      <c r="I931" s="36" t="str">
        <f>LEFT('DETALLE DE CONEXIONES'!AK931,3)</f>
        <v/>
      </c>
      <c r="J931" s="36" t="str">
        <f>LEFT('DETALLE DE CONEXIONES'!M931,3)</f>
        <v>1mi</v>
      </c>
      <c r="K931" s="36" t="str">
        <f>IF(LEN('DETALLE DE CONEXIONES'!M931)&lt;12,(RIGHT('DETALLE DE CONEXIONES'!M931,5)),(RIGHT('DETALLE DE CONEXIONES'!M931,6)))</f>
        <v>47seg.</v>
      </c>
      <c r="L931" s="36">
        <f>IF(C931="Saliente Local",(IFERROR((LIMPIA(J931,1)),0)),0)</f>
        <v>1</v>
      </c>
      <c r="M931" s="36">
        <f>IF(C931="Saliente Nacional",(IFERROR((LIMPIA(J931,1)),0)),0)</f>
        <v>0</v>
      </c>
      <c r="N931" s="36">
        <f>IF(C931="Saliente Internacional",(IFERROR((LIMPIA(J931,1)),0)),0)</f>
        <v>0</v>
      </c>
      <c r="O931" s="36">
        <f>IF(C931="Saliente Local",(IFERROR((LIMPIA(K931,1)),0)),0)</f>
        <v>47</v>
      </c>
      <c r="P931" s="36">
        <f>IF(C931="Saliente Nacional",(IFERROR((LIMPIA(K931,1)),0)),0)</f>
        <v>0</v>
      </c>
      <c r="Q931" s="36">
        <f>IF(C931="Saliente Internacional",(IFERROR((LIMPIA(K931,1)),0)),0)</f>
        <v>0</v>
      </c>
      <c r="R931" s="36">
        <f t="shared" si="43"/>
        <v>2</v>
      </c>
      <c r="S931" s="36">
        <f t="shared" si="44"/>
        <v>0</v>
      </c>
    </row>
    <row r="932" spans="1:19" x14ac:dyDescent="0.25">
      <c r="A932" s="101">
        <f>'DETALLE DE CONEXIONES'!P932</f>
        <v>0</v>
      </c>
      <c r="B932" s="36" t="str">
        <f>'DETALLE DE CONEXIONES'!I932</f>
        <v>SALIENTE</v>
      </c>
      <c r="C932" s="36" t="str">
        <f>'DETALLE DE CONEXIONES'!BB932</f>
        <v>Saliente Local</v>
      </c>
      <c r="D932" s="36" t="str">
        <f>'DETALLE DE CONEXIONES'!E932</f>
        <v>999XXX6709</v>
      </c>
      <c r="E932" s="36">
        <f t="shared" si="42"/>
        <v>10</v>
      </c>
      <c r="F932" s="36">
        <f>IFERROR(LIMPIA('DETALLE DE CONEXIONES'!N932,1),0)</f>
        <v>2</v>
      </c>
      <c r="G932" s="36" t="str">
        <f>LEFT('DETALLE DE CONEXIONES'!BE932,3)</f>
        <v>NOF</v>
      </c>
      <c r="H932" s="36" t="str">
        <f>RIGHT('DETALLE DE CONEXIONES'!AK932,2)</f>
        <v/>
      </c>
      <c r="I932" s="36" t="str">
        <f>LEFT('DETALLE DE CONEXIONES'!AK932,3)</f>
        <v/>
      </c>
      <c r="J932" s="36" t="str">
        <f>LEFT('DETALLE DE CONEXIONES'!M932,3)</f>
        <v>1mi</v>
      </c>
      <c r="K932" s="36" t="str">
        <f>IF(LEN('DETALLE DE CONEXIONES'!M932)&lt;12,(RIGHT('DETALLE DE CONEXIONES'!M932,5)),(RIGHT('DETALLE DE CONEXIONES'!M932,6)))</f>
        <v>9seg.</v>
      </c>
      <c r="L932" s="36">
        <f>IF(C932="Saliente Local",(IFERROR((LIMPIA(J932,1)),0)),0)</f>
        <v>1</v>
      </c>
      <c r="M932" s="36">
        <f>IF(C932="Saliente Nacional",(IFERROR((LIMPIA(J932,1)),0)),0)</f>
        <v>0</v>
      </c>
      <c r="N932" s="36">
        <f>IF(C932="Saliente Internacional",(IFERROR((LIMPIA(J932,1)),0)),0)</f>
        <v>0</v>
      </c>
      <c r="O932" s="36">
        <f>IF(C932="Saliente Local",(IFERROR((LIMPIA(K932,1)),0)),0)</f>
        <v>9</v>
      </c>
      <c r="P932" s="36">
        <f>IF(C932="Saliente Nacional",(IFERROR((LIMPIA(K932,1)),0)),0)</f>
        <v>0</v>
      </c>
      <c r="Q932" s="36">
        <f>IF(C932="Saliente Internacional",(IFERROR((LIMPIA(K932,1)),0)),0)</f>
        <v>0</v>
      </c>
      <c r="R932" s="36">
        <f t="shared" si="43"/>
        <v>2</v>
      </c>
      <c r="S932" s="36">
        <f t="shared" si="44"/>
        <v>0</v>
      </c>
    </row>
    <row r="933" spans="1:19" x14ac:dyDescent="0.25">
      <c r="A933" s="101">
        <f>'DETALLE DE CONEXIONES'!P933</f>
        <v>0</v>
      </c>
      <c r="B933" s="36" t="str">
        <f>'DETALLE DE CONEXIONES'!I933</f>
        <v>SALIENTE</v>
      </c>
      <c r="C933" s="36" t="str">
        <f>'DETALLE DE CONEXIONES'!BB933</f>
        <v>Saliente Local</v>
      </c>
      <c r="D933" s="36" t="str">
        <f>'DETALLE DE CONEXIONES'!E933</f>
        <v>999XXX0984</v>
      </c>
      <c r="E933" s="36">
        <f t="shared" si="42"/>
        <v>10</v>
      </c>
      <c r="F933" s="36">
        <f>IFERROR(LIMPIA('DETALLE DE CONEXIONES'!N933,1),0)</f>
        <v>3</v>
      </c>
      <c r="G933" s="36" t="str">
        <f>LEFT('DETALLE DE CONEXIONES'!BE933,3)</f>
        <v>NOF</v>
      </c>
      <c r="H933" s="36" t="str">
        <f>RIGHT('DETALLE DE CONEXIONES'!AK933,2)</f>
        <v/>
      </c>
      <c r="I933" s="36" t="str">
        <f>LEFT('DETALLE DE CONEXIONES'!AK933,3)</f>
        <v/>
      </c>
      <c r="J933" s="36" t="str">
        <f>LEFT('DETALLE DE CONEXIONES'!M933,3)</f>
        <v>2mi</v>
      </c>
      <c r="K933" s="36" t="str">
        <f>IF(LEN('DETALLE DE CONEXIONES'!M933)&lt;12,(RIGHT('DETALLE DE CONEXIONES'!M933,5)),(RIGHT('DETALLE DE CONEXIONES'!M933,6)))</f>
        <v>58seg.</v>
      </c>
      <c r="L933" s="36">
        <f>IF(C933="Saliente Local",(IFERROR((LIMPIA(J933,1)),0)),0)</f>
        <v>2</v>
      </c>
      <c r="M933" s="36">
        <f>IF(C933="Saliente Nacional",(IFERROR((LIMPIA(J933,1)),0)),0)</f>
        <v>0</v>
      </c>
      <c r="N933" s="36">
        <f>IF(C933="Saliente Internacional",(IFERROR((LIMPIA(J933,1)),0)),0)</f>
        <v>0</v>
      </c>
      <c r="O933" s="36">
        <f>IF(C933="Saliente Local",(IFERROR((LIMPIA(K933,1)),0)),0)</f>
        <v>58</v>
      </c>
      <c r="P933" s="36">
        <f>IF(C933="Saliente Nacional",(IFERROR((LIMPIA(K933,1)),0)),0)</f>
        <v>0</v>
      </c>
      <c r="Q933" s="36">
        <f>IF(C933="Saliente Internacional",(IFERROR((LIMPIA(K933,1)),0)),0)</f>
        <v>0</v>
      </c>
      <c r="R933" s="36">
        <f t="shared" si="43"/>
        <v>3</v>
      </c>
      <c r="S933" s="36">
        <f t="shared" si="44"/>
        <v>0</v>
      </c>
    </row>
    <row r="934" spans="1:19" x14ac:dyDescent="0.25">
      <c r="A934" s="101">
        <f>'DETALLE DE CONEXIONES'!P934</f>
        <v>0</v>
      </c>
      <c r="B934" s="36" t="str">
        <f>'DETALLE DE CONEXIONES'!I934</f>
        <v>SALIENTE</v>
      </c>
      <c r="C934" s="36" t="str">
        <f>'DETALLE DE CONEXIONES'!BB934</f>
        <v>Saliente Local</v>
      </c>
      <c r="D934" s="36" t="str">
        <f>'DETALLE DE CONEXIONES'!E934</f>
        <v>999XXX8523</v>
      </c>
      <c r="E934" s="36">
        <f t="shared" si="42"/>
        <v>10</v>
      </c>
      <c r="F934" s="36">
        <f>IFERROR(LIMPIA('DETALLE DE CONEXIONES'!N934,1),0)</f>
        <v>2</v>
      </c>
      <c r="G934" s="36" t="str">
        <f>LEFT('DETALLE DE CONEXIONES'!BE934,3)</f>
        <v>NOF</v>
      </c>
      <c r="H934" s="36" t="str">
        <f>RIGHT('DETALLE DE CONEXIONES'!AK934,2)</f>
        <v/>
      </c>
      <c r="I934" s="36" t="str">
        <f>LEFT('DETALLE DE CONEXIONES'!AK934,3)</f>
        <v/>
      </c>
      <c r="J934" s="36" t="str">
        <f>LEFT('DETALLE DE CONEXIONES'!M934,3)</f>
        <v>1mi</v>
      </c>
      <c r="K934" s="36" t="str">
        <f>IF(LEN('DETALLE DE CONEXIONES'!M934)&lt;12,(RIGHT('DETALLE DE CONEXIONES'!M934,5)),(RIGHT('DETALLE DE CONEXIONES'!M934,6)))</f>
        <v>10seg.</v>
      </c>
      <c r="L934" s="36">
        <f>IF(C934="Saliente Local",(IFERROR((LIMPIA(J934,1)),0)),0)</f>
        <v>1</v>
      </c>
      <c r="M934" s="36">
        <f>IF(C934="Saliente Nacional",(IFERROR((LIMPIA(J934,1)),0)),0)</f>
        <v>0</v>
      </c>
      <c r="N934" s="36">
        <f>IF(C934="Saliente Internacional",(IFERROR((LIMPIA(J934,1)),0)),0)</f>
        <v>0</v>
      </c>
      <c r="O934" s="36">
        <f>IF(C934="Saliente Local",(IFERROR((LIMPIA(K934,1)),0)),0)</f>
        <v>10</v>
      </c>
      <c r="P934" s="36">
        <f>IF(C934="Saliente Nacional",(IFERROR((LIMPIA(K934,1)),0)),0)</f>
        <v>0</v>
      </c>
      <c r="Q934" s="36">
        <f>IF(C934="Saliente Internacional",(IFERROR((LIMPIA(K934,1)),0)),0)</f>
        <v>0</v>
      </c>
      <c r="R934" s="36">
        <f t="shared" si="43"/>
        <v>2</v>
      </c>
      <c r="S934" s="36">
        <f t="shared" si="44"/>
        <v>0</v>
      </c>
    </row>
    <row r="935" spans="1:19" x14ac:dyDescent="0.25">
      <c r="A935" s="101">
        <f>'DETALLE DE CONEXIONES'!P935</f>
        <v>0</v>
      </c>
      <c r="B935" s="36" t="str">
        <f>'DETALLE DE CONEXIONES'!I935</f>
        <v>ENTRANTE</v>
      </c>
      <c r="C935" s="36" t="str">
        <f>'DETALLE DE CONEXIONES'!BB935</f>
        <v>Entrante</v>
      </c>
      <c r="D935" s="36" t="str">
        <f>'DETALLE DE CONEXIONES'!E935</f>
        <v>999XXX1600</v>
      </c>
      <c r="E935" s="36">
        <f t="shared" si="42"/>
        <v>10</v>
      </c>
      <c r="F935" s="36">
        <f>IFERROR(LIMPIA('DETALLE DE CONEXIONES'!N935,1),0)</f>
        <v>2</v>
      </c>
      <c r="G935" s="36" t="str">
        <f>LEFT('DETALLE DE CONEXIONES'!BE935,3)</f>
        <v>NOF</v>
      </c>
      <c r="H935" s="36" t="str">
        <f>RIGHT('DETALLE DE CONEXIONES'!AK935,2)</f>
        <v/>
      </c>
      <c r="I935" s="36" t="str">
        <f>LEFT('DETALLE DE CONEXIONES'!AK935,3)</f>
        <v/>
      </c>
      <c r="J935" s="36" t="str">
        <f>LEFT('DETALLE DE CONEXIONES'!M935,3)</f>
        <v>1mi</v>
      </c>
      <c r="K935" s="36" t="str">
        <f>IF(LEN('DETALLE DE CONEXIONES'!M935)&lt;12,(RIGHT('DETALLE DE CONEXIONES'!M935,5)),(RIGHT('DETALLE DE CONEXIONES'!M935,6)))</f>
        <v>27seg.</v>
      </c>
      <c r="L935" s="36">
        <f>IF(C935="Saliente Local",(IFERROR((LIMPIA(J935,1)),0)),0)</f>
        <v>0</v>
      </c>
      <c r="M935" s="36">
        <f>IF(C935="Saliente Nacional",(IFERROR((LIMPIA(J935,1)),0)),0)</f>
        <v>0</v>
      </c>
      <c r="N935" s="36">
        <f>IF(C935="Saliente Internacional",(IFERROR((LIMPIA(J935,1)),0)),0)</f>
        <v>0</v>
      </c>
      <c r="O935" s="36">
        <f>IF(C935="Saliente Local",(IFERROR((LIMPIA(K935,1)),0)),0)</f>
        <v>0</v>
      </c>
      <c r="P935" s="36">
        <f>IF(C935="Saliente Nacional",(IFERROR((LIMPIA(K935,1)),0)),0)</f>
        <v>0</v>
      </c>
      <c r="Q935" s="36">
        <f>IF(C935="Saliente Internacional",(IFERROR((LIMPIA(K935,1)),0)),0)</f>
        <v>0</v>
      </c>
      <c r="R935" s="36">
        <f t="shared" si="43"/>
        <v>0</v>
      </c>
      <c r="S935" s="36">
        <f t="shared" si="44"/>
        <v>0</v>
      </c>
    </row>
    <row r="936" spans="1:19" x14ac:dyDescent="0.25">
      <c r="A936" s="101">
        <f>'DETALLE DE CONEXIONES'!P936</f>
        <v>0</v>
      </c>
      <c r="B936" s="36" t="str">
        <f>'DETALLE DE CONEXIONES'!I936</f>
        <v>TRANSFERENCIA</v>
      </c>
      <c r="C936" s="36" t="str">
        <f>'DETALLE DE CONEXIONES'!BB936</f>
        <v>Desvio Nacional</v>
      </c>
      <c r="D936" s="36" t="str">
        <f>'DETALLE DE CONEXIONES'!E936</f>
        <v>999XXX1600</v>
      </c>
      <c r="E936" s="36">
        <f t="shared" si="42"/>
        <v>10</v>
      </c>
      <c r="F936" s="36">
        <f>IFERROR(LIMPIA('DETALLE DE CONEXIONES'!N936,1),0)</f>
        <v>1</v>
      </c>
      <c r="G936" s="36" t="str">
        <f>LEFT('DETALLE DE CONEXIONES'!BE936,3)</f>
        <v>SIU</v>
      </c>
      <c r="H936" s="36" t="str">
        <f>RIGHT('DETALLE DE CONEXIONES'!AK936,2)</f>
        <v/>
      </c>
      <c r="I936" s="36" t="str">
        <f>LEFT('DETALLE DE CONEXIONES'!AK936,3)</f>
        <v/>
      </c>
      <c r="J936" s="36" t="str">
        <f>LEFT('DETALLE DE CONEXIONES'!M936,3)</f>
        <v>0mi</v>
      </c>
      <c r="K936" s="36" t="str">
        <f>IF(LEN('DETALLE DE CONEXIONES'!M936)&lt;12,(RIGHT('DETALLE DE CONEXIONES'!M936,5)),(RIGHT('DETALLE DE CONEXIONES'!M936,6)))</f>
        <v>4seg.</v>
      </c>
      <c r="L936" s="36">
        <f>IF(C936="Saliente Local",(IFERROR((LIMPIA(J936,1)),0)),0)</f>
        <v>0</v>
      </c>
      <c r="M936" s="36">
        <f>IF(C936="Saliente Nacional",(IFERROR((LIMPIA(J936,1)),0)),0)</f>
        <v>0</v>
      </c>
      <c r="N936" s="36">
        <f>IF(C936="Saliente Internacional",(IFERROR((LIMPIA(J936,1)),0)),0)</f>
        <v>0</v>
      </c>
      <c r="O936" s="36">
        <f>IF(C936="Saliente Local",(IFERROR((LIMPIA(K936,1)),0)),0)</f>
        <v>0</v>
      </c>
      <c r="P936" s="36">
        <f>IF(C936="Saliente Nacional",(IFERROR((LIMPIA(K936,1)),0)),0)</f>
        <v>0</v>
      </c>
      <c r="Q936" s="36">
        <f>IF(C936="Saliente Internacional",(IFERROR((LIMPIA(K936,1)),0)),0)</f>
        <v>0</v>
      </c>
      <c r="R936" s="36">
        <f t="shared" si="43"/>
        <v>0</v>
      </c>
      <c r="S936" s="36">
        <f t="shared" si="44"/>
        <v>0</v>
      </c>
    </row>
    <row r="937" spans="1:19" x14ac:dyDescent="0.25">
      <c r="A937" s="101">
        <f>'DETALLE DE CONEXIONES'!P937</f>
        <v>0</v>
      </c>
      <c r="B937" s="36" t="str">
        <f>'DETALLE DE CONEXIONES'!I937</f>
        <v>TRANSFERENCIA</v>
      </c>
      <c r="C937" s="36" t="str">
        <f>'DETALLE DE CONEXIONES'!BB937</f>
        <v>Desvio Nacional</v>
      </c>
      <c r="D937" s="36" t="str">
        <f>'DETALLE DE CONEXIONES'!E937</f>
        <v>999XXX1600</v>
      </c>
      <c r="E937" s="36">
        <f t="shared" si="42"/>
        <v>10</v>
      </c>
      <c r="F937" s="36">
        <f>IFERROR(LIMPIA('DETALLE DE CONEXIONES'!N937,1),0)</f>
        <v>1</v>
      </c>
      <c r="G937" s="36" t="str">
        <f>LEFT('DETALLE DE CONEXIONES'!BE937,3)</f>
        <v>SIU</v>
      </c>
      <c r="H937" s="36" t="str">
        <f>RIGHT('DETALLE DE CONEXIONES'!AK937,2)</f>
        <v/>
      </c>
      <c r="I937" s="36" t="str">
        <f>LEFT('DETALLE DE CONEXIONES'!AK937,3)</f>
        <v/>
      </c>
      <c r="J937" s="36" t="str">
        <f>LEFT('DETALLE DE CONEXIONES'!M937,3)</f>
        <v>0mi</v>
      </c>
      <c r="K937" s="36" t="str">
        <f>IF(LEN('DETALLE DE CONEXIONES'!M937)&lt;12,(RIGHT('DETALLE DE CONEXIONES'!M937,5)),(RIGHT('DETALLE DE CONEXIONES'!M937,6)))</f>
        <v>5seg.</v>
      </c>
      <c r="L937" s="36">
        <f>IF(C937="Saliente Local",(IFERROR((LIMPIA(J937,1)),0)),0)</f>
        <v>0</v>
      </c>
      <c r="M937" s="36">
        <f>IF(C937="Saliente Nacional",(IFERROR((LIMPIA(J937,1)),0)),0)</f>
        <v>0</v>
      </c>
      <c r="N937" s="36">
        <f>IF(C937="Saliente Internacional",(IFERROR((LIMPIA(J937,1)),0)),0)</f>
        <v>0</v>
      </c>
      <c r="O937" s="36">
        <f>IF(C937="Saliente Local",(IFERROR((LIMPIA(K937,1)),0)),0)</f>
        <v>0</v>
      </c>
      <c r="P937" s="36">
        <f>IF(C937="Saliente Nacional",(IFERROR((LIMPIA(K937,1)),0)),0)</f>
        <v>0</v>
      </c>
      <c r="Q937" s="36">
        <f>IF(C937="Saliente Internacional",(IFERROR((LIMPIA(K937,1)),0)),0)</f>
        <v>0</v>
      </c>
      <c r="R937" s="36">
        <f t="shared" si="43"/>
        <v>0</v>
      </c>
      <c r="S937" s="36">
        <f t="shared" si="44"/>
        <v>0</v>
      </c>
    </row>
    <row r="938" spans="1:19" x14ac:dyDescent="0.25">
      <c r="A938" s="101">
        <f>'DETALLE DE CONEXIONES'!P938</f>
        <v>0</v>
      </c>
      <c r="B938" s="36" t="str">
        <f>'DETALLE DE CONEXIONES'!I938</f>
        <v>TRANSFERENCIA</v>
      </c>
      <c r="C938" s="36" t="str">
        <f>'DETALLE DE CONEXIONES'!BB938</f>
        <v>Desvio Nacional</v>
      </c>
      <c r="D938" s="36" t="str">
        <f>'DETALLE DE CONEXIONES'!E938</f>
        <v>999XXX1600</v>
      </c>
      <c r="E938" s="36">
        <f t="shared" si="42"/>
        <v>10</v>
      </c>
      <c r="F938" s="36">
        <f>IFERROR(LIMPIA('DETALLE DE CONEXIONES'!N938,1),0)</f>
        <v>1</v>
      </c>
      <c r="G938" s="36" t="str">
        <f>LEFT('DETALLE DE CONEXIONES'!BE938,3)</f>
        <v>SIU</v>
      </c>
      <c r="H938" s="36" t="str">
        <f>RIGHT('DETALLE DE CONEXIONES'!AK938,2)</f>
        <v/>
      </c>
      <c r="I938" s="36" t="str">
        <f>LEFT('DETALLE DE CONEXIONES'!AK938,3)</f>
        <v/>
      </c>
      <c r="J938" s="36" t="str">
        <f>LEFT('DETALLE DE CONEXIONES'!M938,3)</f>
        <v>0mi</v>
      </c>
      <c r="K938" s="36" t="str">
        <f>IF(LEN('DETALLE DE CONEXIONES'!M938)&lt;12,(RIGHT('DETALLE DE CONEXIONES'!M938,5)),(RIGHT('DETALLE DE CONEXIONES'!M938,6)))</f>
        <v>8seg.</v>
      </c>
      <c r="L938" s="36">
        <f>IF(C938="Saliente Local",(IFERROR((LIMPIA(J938,1)),0)),0)</f>
        <v>0</v>
      </c>
      <c r="M938" s="36">
        <f>IF(C938="Saliente Nacional",(IFERROR((LIMPIA(J938,1)),0)),0)</f>
        <v>0</v>
      </c>
      <c r="N938" s="36">
        <f>IF(C938="Saliente Internacional",(IFERROR((LIMPIA(J938,1)),0)),0)</f>
        <v>0</v>
      </c>
      <c r="O938" s="36">
        <f>IF(C938="Saliente Local",(IFERROR((LIMPIA(K938,1)),0)),0)</f>
        <v>0</v>
      </c>
      <c r="P938" s="36">
        <f>IF(C938="Saliente Nacional",(IFERROR((LIMPIA(K938,1)),0)),0)</f>
        <v>0</v>
      </c>
      <c r="Q938" s="36">
        <f>IF(C938="Saliente Internacional",(IFERROR((LIMPIA(K938,1)),0)),0)</f>
        <v>0</v>
      </c>
      <c r="R938" s="36">
        <f t="shared" si="43"/>
        <v>0</v>
      </c>
      <c r="S938" s="36">
        <f t="shared" si="44"/>
        <v>0</v>
      </c>
    </row>
    <row r="939" spans="1:19" x14ac:dyDescent="0.25">
      <c r="A939" s="101">
        <f>'DETALLE DE CONEXIONES'!P939</f>
        <v>0</v>
      </c>
      <c r="B939" s="36" t="str">
        <f>'DETALLE DE CONEXIONES'!I939</f>
        <v>GPRS</v>
      </c>
      <c r="C939" s="36" t="str">
        <f>'DETALLE DE CONEXIONES'!BB939</f>
        <v>RS</v>
      </c>
      <c r="D939" s="36" t="str">
        <f>'DETALLE DE CONEXIONES'!E939</f>
        <v>internet.itelcelXXXm-3G</v>
      </c>
      <c r="E939" s="36">
        <f t="shared" si="42"/>
        <v>23</v>
      </c>
      <c r="F939" s="36">
        <f>IFERROR(LIMPIA('DETALLE DE CONEXIONES'!N939,1),0)</f>
        <v>0</v>
      </c>
      <c r="G939" s="36" t="str">
        <f>LEFT('DETALLE DE CONEXIONES'!BE939,3)</f>
        <v/>
      </c>
      <c r="H939" s="36" t="str">
        <f>RIGHT('DETALLE DE CONEXIONES'!AK939,2)</f>
        <v>-0</v>
      </c>
      <c r="I939" s="36" t="str">
        <f>LEFT('DETALLE DE CONEXIONES'!AK939,3)</f>
        <v>RS;</v>
      </c>
      <c r="J939" s="36" t="str">
        <f>LEFT('DETALLE DE CONEXIONES'!M939,3)</f>
        <v>0mi</v>
      </c>
      <c r="K939" s="36" t="str">
        <f>IF(LEN('DETALLE DE CONEXIONES'!M939)&lt;12,(RIGHT('DETALLE DE CONEXIONES'!M939,5)),(RIGHT('DETALLE DE CONEXIONES'!M939,6)))</f>
        <v xml:space="preserve">min. </v>
      </c>
      <c r="L939" s="36">
        <f>IF(C939="Saliente Local",(IFERROR((LIMPIA(J939,1)),0)),0)</f>
        <v>0</v>
      </c>
      <c r="M939" s="36">
        <f>IF(C939="Saliente Nacional",(IFERROR((LIMPIA(J939,1)),0)),0)</f>
        <v>0</v>
      </c>
      <c r="N939" s="36">
        <f>IF(C939="Saliente Internacional",(IFERROR((LIMPIA(J939,1)),0)),0)</f>
        <v>0</v>
      </c>
      <c r="O939" s="36">
        <f>IF(C939="Saliente Local",(IFERROR((LIMPIA(K939,1)),0)),0)</f>
        <v>0</v>
      </c>
      <c r="P939" s="36">
        <f>IF(C939="Saliente Nacional",(IFERROR((LIMPIA(K939,1)),0)),0)</f>
        <v>0</v>
      </c>
      <c r="Q939" s="36">
        <f>IF(C939="Saliente Internacional",(IFERROR((LIMPIA(K939,1)),0)),0)</f>
        <v>0</v>
      </c>
      <c r="R939" s="36">
        <f t="shared" si="43"/>
        <v>0</v>
      </c>
      <c r="S939" s="36">
        <f t="shared" si="44"/>
        <v>0</v>
      </c>
    </row>
    <row r="940" spans="1:19" x14ac:dyDescent="0.25">
      <c r="A940" s="101">
        <f>'DETALLE DE CONEXIONES'!P940</f>
        <v>0</v>
      </c>
      <c r="B940" s="36" t="str">
        <f>'DETALLE DE CONEXIONES'!I940</f>
        <v>GPRS</v>
      </c>
      <c r="C940" s="36" t="str">
        <f>'DETALLE DE CONEXIONES'!BB940</f>
        <v>MENSAJERO</v>
      </c>
      <c r="D940" s="36" t="str">
        <f>'DETALLE DE CONEXIONES'!E940</f>
        <v>internet.itelcelXXXm-3G</v>
      </c>
      <c r="E940" s="36">
        <f t="shared" si="42"/>
        <v>23</v>
      </c>
      <c r="F940" s="36">
        <f>IFERROR(LIMPIA('DETALLE DE CONEXIONES'!N940,1),0)</f>
        <v>0</v>
      </c>
      <c r="G940" s="36" t="str">
        <f>LEFT('DETALLE DE CONEXIONES'!BE940,3)</f>
        <v/>
      </c>
      <c r="H940" s="36" t="str">
        <f>RIGHT('DETALLE DE CONEXIONES'!AK940,2)</f>
        <v>-0</v>
      </c>
      <c r="I940" s="36" t="str">
        <f>LEFT('DETALLE DE CONEXIONES'!AK940,3)</f>
        <v>MEN</v>
      </c>
      <c r="J940" s="36" t="str">
        <f>LEFT('DETALLE DE CONEXIONES'!M940,3)</f>
        <v>0mi</v>
      </c>
      <c r="K940" s="36" t="str">
        <f>IF(LEN('DETALLE DE CONEXIONES'!M940)&lt;12,(RIGHT('DETALLE DE CONEXIONES'!M940,5)),(RIGHT('DETALLE DE CONEXIONES'!M940,6)))</f>
        <v xml:space="preserve">min. </v>
      </c>
      <c r="L940" s="36">
        <f>IF(C940="Saliente Local",(IFERROR((LIMPIA(J940,1)),0)),0)</f>
        <v>0</v>
      </c>
      <c r="M940" s="36">
        <f>IF(C940="Saliente Nacional",(IFERROR((LIMPIA(J940,1)),0)),0)</f>
        <v>0</v>
      </c>
      <c r="N940" s="36">
        <f>IF(C940="Saliente Internacional",(IFERROR((LIMPIA(J940,1)),0)),0)</f>
        <v>0</v>
      </c>
      <c r="O940" s="36">
        <f>IF(C940="Saliente Local",(IFERROR((LIMPIA(K940,1)),0)),0)</f>
        <v>0</v>
      </c>
      <c r="P940" s="36">
        <f>IF(C940="Saliente Nacional",(IFERROR((LIMPIA(K940,1)),0)),0)</f>
        <v>0</v>
      </c>
      <c r="Q940" s="36">
        <f>IF(C940="Saliente Internacional",(IFERROR((LIMPIA(K940,1)),0)),0)</f>
        <v>0</v>
      </c>
      <c r="R940" s="36">
        <f t="shared" si="43"/>
        <v>0</v>
      </c>
      <c r="S940" s="36">
        <f t="shared" si="44"/>
        <v>0</v>
      </c>
    </row>
    <row r="941" spans="1:19" x14ac:dyDescent="0.25">
      <c r="A941" s="101">
        <f>'DETALLE DE CONEXIONES'!P941</f>
        <v>0</v>
      </c>
      <c r="B941" s="36" t="str">
        <f>'DETALLE DE CONEXIONES'!I941</f>
        <v>TRANSFERENCIA</v>
      </c>
      <c r="C941" s="36" t="str">
        <f>'DETALLE DE CONEXIONES'!BB941</f>
        <v>Desvio Nacional</v>
      </c>
      <c r="D941" s="36" t="str">
        <f>'DETALLE DE CONEXIONES'!E941</f>
        <v>999XXX1600</v>
      </c>
      <c r="E941" s="36">
        <f t="shared" si="42"/>
        <v>10</v>
      </c>
      <c r="F941" s="36">
        <f>IFERROR(LIMPIA('DETALLE DE CONEXIONES'!N941,1),0)</f>
        <v>1</v>
      </c>
      <c r="G941" s="36" t="str">
        <f>LEFT('DETALLE DE CONEXIONES'!BE941,3)</f>
        <v>SIU</v>
      </c>
      <c r="H941" s="36" t="str">
        <f>RIGHT('DETALLE DE CONEXIONES'!AK941,2)</f>
        <v/>
      </c>
      <c r="I941" s="36" t="str">
        <f>LEFT('DETALLE DE CONEXIONES'!AK941,3)</f>
        <v/>
      </c>
      <c r="J941" s="36" t="str">
        <f>LEFT('DETALLE DE CONEXIONES'!M941,3)</f>
        <v>0mi</v>
      </c>
      <c r="K941" s="36" t="str">
        <f>IF(LEN('DETALLE DE CONEXIONES'!M941)&lt;12,(RIGHT('DETALLE DE CONEXIONES'!M941,5)),(RIGHT('DETALLE DE CONEXIONES'!M941,6)))</f>
        <v>5seg.</v>
      </c>
      <c r="L941" s="36">
        <f>IF(C941="Saliente Local",(IFERROR((LIMPIA(J941,1)),0)),0)</f>
        <v>0</v>
      </c>
      <c r="M941" s="36">
        <f>IF(C941="Saliente Nacional",(IFERROR((LIMPIA(J941,1)),0)),0)</f>
        <v>0</v>
      </c>
      <c r="N941" s="36">
        <f>IF(C941="Saliente Internacional",(IFERROR((LIMPIA(J941,1)),0)),0)</f>
        <v>0</v>
      </c>
      <c r="O941" s="36">
        <f>IF(C941="Saliente Local",(IFERROR((LIMPIA(K941,1)),0)),0)</f>
        <v>0</v>
      </c>
      <c r="P941" s="36">
        <f>IF(C941="Saliente Nacional",(IFERROR((LIMPIA(K941,1)),0)),0)</f>
        <v>0</v>
      </c>
      <c r="Q941" s="36">
        <f>IF(C941="Saliente Internacional",(IFERROR((LIMPIA(K941,1)),0)),0)</f>
        <v>0</v>
      </c>
      <c r="R941" s="36">
        <f t="shared" si="43"/>
        <v>0</v>
      </c>
      <c r="S941" s="36">
        <f t="shared" si="44"/>
        <v>0</v>
      </c>
    </row>
    <row r="942" spans="1:19" x14ac:dyDescent="0.25">
      <c r="A942" s="101">
        <f>'DETALLE DE CONEXIONES'!P942</f>
        <v>0</v>
      </c>
      <c r="B942" s="36" t="str">
        <f>'DETALLE DE CONEXIONES'!I942</f>
        <v>TRANSFERENCIA</v>
      </c>
      <c r="C942" s="36" t="str">
        <f>'DETALLE DE CONEXIONES'!BB942</f>
        <v>Desvio Nacional</v>
      </c>
      <c r="D942" s="36" t="str">
        <f>'DETALLE DE CONEXIONES'!E942</f>
        <v>999XXX1600</v>
      </c>
      <c r="E942" s="36">
        <f t="shared" si="42"/>
        <v>10</v>
      </c>
      <c r="F942" s="36">
        <f>IFERROR(LIMPIA('DETALLE DE CONEXIONES'!N942,1),0)</f>
        <v>1</v>
      </c>
      <c r="G942" s="36" t="str">
        <f>LEFT('DETALLE DE CONEXIONES'!BE942,3)</f>
        <v>SIU</v>
      </c>
      <c r="H942" s="36" t="str">
        <f>RIGHT('DETALLE DE CONEXIONES'!AK942,2)</f>
        <v/>
      </c>
      <c r="I942" s="36" t="str">
        <f>LEFT('DETALLE DE CONEXIONES'!AK942,3)</f>
        <v/>
      </c>
      <c r="J942" s="36" t="str">
        <f>LEFT('DETALLE DE CONEXIONES'!M942,3)</f>
        <v>0mi</v>
      </c>
      <c r="K942" s="36" t="str">
        <f>IF(LEN('DETALLE DE CONEXIONES'!M942)&lt;12,(RIGHT('DETALLE DE CONEXIONES'!M942,5)),(RIGHT('DETALLE DE CONEXIONES'!M942,6)))</f>
        <v>4seg.</v>
      </c>
      <c r="L942" s="36">
        <f>IF(C942="Saliente Local",(IFERROR((LIMPIA(J942,1)),0)),0)</f>
        <v>0</v>
      </c>
      <c r="M942" s="36">
        <f>IF(C942="Saliente Nacional",(IFERROR((LIMPIA(J942,1)),0)),0)</f>
        <v>0</v>
      </c>
      <c r="N942" s="36">
        <f>IF(C942="Saliente Internacional",(IFERROR((LIMPIA(J942,1)),0)),0)</f>
        <v>0</v>
      </c>
      <c r="O942" s="36">
        <f>IF(C942="Saliente Local",(IFERROR((LIMPIA(K942,1)),0)),0)</f>
        <v>0</v>
      </c>
      <c r="P942" s="36">
        <f>IF(C942="Saliente Nacional",(IFERROR((LIMPIA(K942,1)),0)),0)</f>
        <v>0</v>
      </c>
      <c r="Q942" s="36">
        <f>IF(C942="Saliente Internacional",(IFERROR((LIMPIA(K942,1)),0)),0)</f>
        <v>0</v>
      </c>
      <c r="R942" s="36">
        <f t="shared" si="43"/>
        <v>0</v>
      </c>
      <c r="S942" s="36">
        <f t="shared" si="44"/>
        <v>0</v>
      </c>
    </row>
    <row r="943" spans="1:19" x14ac:dyDescent="0.25">
      <c r="A943" s="101">
        <f>'DETALLE DE CONEXIONES'!P943</f>
        <v>0</v>
      </c>
      <c r="B943" s="36" t="str">
        <f>'DETALLE DE CONEXIONES'!I943</f>
        <v>SALIENTE</v>
      </c>
      <c r="C943" s="36" t="str">
        <f>'DETALLE DE CONEXIONES'!BB943</f>
        <v>Saliente Local</v>
      </c>
      <c r="D943" s="36" t="str">
        <f>'DETALLE DE CONEXIONES'!E943</f>
        <v>999XXX3420</v>
      </c>
      <c r="E943" s="36">
        <f t="shared" si="42"/>
        <v>10</v>
      </c>
      <c r="F943" s="36">
        <f>IFERROR(LIMPIA('DETALLE DE CONEXIONES'!N943,1),0)</f>
        <v>2</v>
      </c>
      <c r="G943" s="36" t="str">
        <f>LEFT('DETALLE DE CONEXIONES'!BE943,3)</f>
        <v>NOF</v>
      </c>
      <c r="H943" s="36" t="str">
        <f>RIGHT('DETALLE DE CONEXIONES'!AK943,2)</f>
        <v/>
      </c>
      <c r="I943" s="36" t="str">
        <f>LEFT('DETALLE DE CONEXIONES'!AK943,3)</f>
        <v/>
      </c>
      <c r="J943" s="36" t="str">
        <f>LEFT('DETALLE DE CONEXIONES'!M943,3)</f>
        <v>1mi</v>
      </c>
      <c r="K943" s="36" t="str">
        <f>IF(LEN('DETALLE DE CONEXIONES'!M943)&lt;12,(RIGHT('DETALLE DE CONEXIONES'!M943,5)),(RIGHT('DETALLE DE CONEXIONES'!M943,6)))</f>
        <v>50seg.</v>
      </c>
      <c r="L943" s="36">
        <f>IF(C943="Saliente Local",(IFERROR((LIMPIA(J943,1)),0)),0)</f>
        <v>1</v>
      </c>
      <c r="M943" s="36">
        <f>IF(C943="Saliente Nacional",(IFERROR((LIMPIA(J943,1)),0)),0)</f>
        <v>0</v>
      </c>
      <c r="N943" s="36">
        <f>IF(C943="Saliente Internacional",(IFERROR((LIMPIA(J943,1)),0)),0)</f>
        <v>0</v>
      </c>
      <c r="O943" s="36">
        <f>IF(C943="Saliente Local",(IFERROR((LIMPIA(K943,1)),0)),0)</f>
        <v>50</v>
      </c>
      <c r="P943" s="36">
        <f>IF(C943="Saliente Nacional",(IFERROR((LIMPIA(K943,1)),0)),0)</f>
        <v>0</v>
      </c>
      <c r="Q943" s="36">
        <f>IF(C943="Saliente Internacional",(IFERROR((LIMPIA(K943,1)),0)),0)</f>
        <v>0</v>
      </c>
      <c r="R943" s="36">
        <f t="shared" si="43"/>
        <v>2</v>
      </c>
      <c r="S943" s="36">
        <f t="shared" si="44"/>
        <v>0</v>
      </c>
    </row>
    <row r="944" spans="1:19" x14ac:dyDescent="0.25">
      <c r="A944" s="101">
        <f>'DETALLE DE CONEXIONES'!P944</f>
        <v>0</v>
      </c>
      <c r="B944" s="36" t="str">
        <f>'DETALLE DE CONEXIONES'!I944</f>
        <v>GPRS</v>
      </c>
      <c r="C944" s="36" t="str">
        <f>'DETALLE DE CONEXIONES'!BB944</f>
        <v>RS</v>
      </c>
      <c r="D944" s="36" t="str">
        <f>'DETALLE DE CONEXIONES'!E944</f>
        <v>internet.itelcelXXXm-3G</v>
      </c>
      <c r="E944" s="36">
        <f t="shared" si="42"/>
        <v>23</v>
      </c>
      <c r="F944" s="36">
        <f>IFERROR(LIMPIA('DETALLE DE CONEXIONES'!N944,1),0)</f>
        <v>0</v>
      </c>
      <c r="G944" s="36" t="str">
        <f>LEFT('DETALLE DE CONEXIONES'!BE944,3)</f>
        <v/>
      </c>
      <c r="H944" s="36" t="str">
        <f>RIGHT('DETALLE DE CONEXIONES'!AK944,2)</f>
        <v>-0</v>
      </c>
      <c r="I944" s="36" t="str">
        <f>LEFT('DETALLE DE CONEXIONES'!AK944,3)</f>
        <v>RS;</v>
      </c>
      <c r="J944" s="36" t="str">
        <f>LEFT('DETALLE DE CONEXIONES'!M944,3)</f>
        <v>0mi</v>
      </c>
      <c r="K944" s="36" t="str">
        <f>IF(LEN('DETALLE DE CONEXIONES'!M944)&lt;12,(RIGHT('DETALLE DE CONEXIONES'!M944,5)),(RIGHT('DETALLE DE CONEXIONES'!M944,6)))</f>
        <v xml:space="preserve">min. </v>
      </c>
      <c r="L944" s="36">
        <f>IF(C944="Saliente Local",(IFERROR((LIMPIA(J944,1)),0)),0)</f>
        <v>0</v>
      </c>
      <c r="M944" s="36">
        <f>IF(C944="Saliente Nacional",(IFERROR((LIMPIA(J944,1)),0)),0)</f>
        <v>0</v>
      </c>
      <c r="N944" s="36">
        <f>IF(C944="Saliente Internacional",(IFERROR((LIMPIA(J944,1)),0)),0)</f>
        <v>0</v>
      </c>
      <c r="O944" s="36">
        <f>IF(C944="Saliente Local",(IFERROR((LIMPIA(K944,1)),0)),0)</f>
        <v>0</v>
      </c>
      <c r="P944" s="36">
        <f>IF(C944="Saliente Nacional",(IFERROR((LIMPIA(K944,1)),0)),0)</f>
        <v>0</v>
      </c>
      <c r="Q944" s="36">
        <f>IF(C944="Saliente Internacional",(IFERROR((LIMPIA(K944,1)),0)),0)</f>
        <v>0</v>
      </c>
      <c r="R944" s="36">
        <f t="shared" si="43"/>
        <v>0</v>
      </c>
      <c r="S944" s="36">
        <f t="shared" si="44"/>
        <v>0</v>
      </c>
    </row>
    <row r="945" spans="1:19" x14ac:dyDescent="0.25">
      <c r="A945" s="101">
        <f>'DETALLE DE CONEXIONES'!P945</f>
        <v>0</v>
      </c>
      <c r="B945" s="36" t="str">
        <f>'DETALLE DE CONEXIONES'!I945</f>
        <v>GPRS</v>
      </c>
      <c r="C945" s="36" t="str">
        <f>'DETALLE DE CONEXIONES'!BB945</f>
        <v>MENSAJERO</v>
      </c>
      <c r="D945" s="36" t="str">
        <f>'DETALLE DE CONEXIONES'!E945</f>
        <v>internet.itelcelXXXm-3G</v>
      </c>
      <c r="E945" s="36">
        <f t="shared" si="42"/>
        <v>23</v>
      </c>
      <c r="F945" s="36">
        <f>IFERROR(LIMPIA('DETALLE DE CONEXIONES'!N945,1),0)</f>
        <v>0</v>
      </c>
      <c r="G945" s="36" t="str">
        <f>LEFT('DETALLE DE CONEXIONES'!BE945,3)</f>
        <v/>
      </c>
      <c r="H945" s="36" t="str">
        <f>RIGHT('DETALLE DE CONEXIONES'!AK945,2)</f>
        <v>-0</v>
      </c>
      <c r="I945" s="36" t="str">
        <f>LEFT('DETALLE DE CONEXIONES'!AK945,3)</f>
        <v>MEN</v>
      </c>
      <c r="J945" s="36" t="str">
        <f>LEFT('DETALLE DE CONEXIONES'!M945,3)</f>
        <v>0mi</v>
      </c>
      <c r="K945" s="36" t="str">
        <f>IF(LEN('DETALLE DE CONEXIONES'!M945)&lt;12,(RIGHT('DETALLE DE CONEXIONES'!M945,5)),(RIGHT('DETALLE DE CONEXIONES'!M945,6)))</f>
        <v xml:space="preserve">min. </v>
      </c>
      <c r="L945" s="36">
        <f>IF(C945="Saliente Local",(IFERROR((LIMPIA(J945,1)),0)),0)</f>
        <v>0</v>
      </c>
      <c r="M945" s="36">
        <f>IF(C945="Saliente Nacional",(IFERROR((LIMPIA(J945,1)),0)),0)</f>
        <v>0</v>
      </c>
      <c r="N945" s="36">
        <f>IF(C945="Saliente Internacional",(IFERROR((LIMPIA(J945,1)),0)),0)</f>
        <v>0</v>
      </c>
      <c r="O945" s="36">
        <f>IF(C945="Saliente Local",(IFERROR((LIMPIA(K945,1)),0)),0)</f>
        <v>0</v>
      </c>
      <c r="P945" s="36">
        <f>IF(C945="Saliente Nacional",(IFERROR((LIMPIA(K945,1)),0)),0)</f>
        <v>0</v>
      </c>
      <c r="Q945" s="36">
        <f>IF(C945="Saliente Internacional",(IFERROR((LIMPIA(K945,1)),0)),0)</f>
        <v>0</v>
      </c>
      <c r="R945" s="36">
        <f t="shared" si="43"/>
        <v>0</v>
      </c>
      <c r="S945" s="36">
        <f t="shared" si="44"/>
        <v>0</v>
      </c>
    </row>
    <row r="946" spans="1:19" x14ac:dyDescent="0.25">
      <c r="A946" s="101">
        <f>'DETALLE DE CONEXIONES'!P946</f>
        <v>0</v>
      </c>
      <c r="B946" s="36" t="str">
        <f>'DETALLE DE CONEXIONES'!I946</f>
        <v>GPRS</v>
      </c>
      <c r="C946" s="36" t="str">
        <f>'DETALLE DE CONEXIONES'!BB946</f>
        <v>RS</v>
      </c>
      <c r="D946" s="36" t="str">
        <f>'DETALLE DE CONEXIONES'!E946</f>
        <v>internet.itelcel.coXXXGLTE</v>
      </c>
      <c r="E946" s="36">
        <f t="shared" si="42"/>
        <v>26</v>
      </c>
      <c r="F946" s="36">
        <f>IFERROR(LIMPIA('DETALLE DE CONEXIONES'!N946,1),0)</f>
        <v>0</v>
      </c>
      <c r="G946" s="36" t="str">
        <f>LEFT('DETALLE DE CONEXIONES'!BE946,3)</f>
        <v/>
      </c>
      <c r="H946" s="36" t="str">
        <f>RIGHT('DETALLE DE CONEXIONES'!AK946,2)</f>
        <v>-1</v>
      </c>
      <c r="I946" s="36" t="str">
        <f>LEFT('DETALLE DE CONEXIONES'!AK946,3)</f>
        <v>RS;</v>
      </c>
      <c r="J946" s="36" t="str">
        <f>LEFT('DETALLE DE CONEXIONES'!M946,3)</f>
        <v>0mi</v>
      </c>
      <c r="K946" s="36" t="str">
        <f>IF(LEN('DETALLE DE CONEXIONES'!M946)&lt;12,(RIGHT('DETALLE DE CONEXIONES'!M946,5)),(RIGHT('DETALLE DE CONEXIONES'!M946,6)))</f>
        <v xml:space="preserve">min. </v>
      </c>
      <c r="L946" s="36">
        <f>IF(C946="Saliente Local",(IFERROR((LIMPIA(J946,1)),0)),0)</f>
        <v>0</v>
      </c>
      <c r="M946" s="36">
        <f>IF(C946="Saliente Nacional",(IFERROR((LIMPIA(J946,1)),0)),0)</f>
        <v>0</v>
      </c>
      <c r="N946" s="36">
        <f>IF(C946="Saliente Internacional",(IFERROR((LIMPIA(J946,1)),0)),0)</f>
        <v>0</v>
      </c>
      <c r="O946" s="36">
        <f>IF(C946="Saliente Local",(IFERROR((LIMPIA(K946,1)),0)),0)</f>
        <v>0</v>
      </c>
      <c r="P946" s="36">
        <f>IF(C946="Saliente Nacional",(IFERROR((LIMPIA(K946,1)),0)),0)</f>
        <v>0</v>
      </c>
      <c r="Q946" s="36">
        <f>IF(C946="Saliente Internacional",(IFERROR((LIMPIA(K946,1)),0)),0)</f>
        <v>0</v>
      </c>
      <c r="R946" s="36">
        <f t="shared" si="43"/>
        <v>0</v>
      </c>
      <c r="S946" s="36">
        <f t="shared" si="44"/>
        <v>0</v>
      </c>
    </row>
    <row r="947" spans="1:19" x14ac:dyDescent="0.25">
      <c r="A947" s="101">
        <f>'DETALLE DE CONEXIONES'!P947</f>
        <v>0</v>
      </c>
      <c r="B947" s="36" t="str">
        <f>'DETALLE DE CONEXIONES'!I947</f>
        <v>SALIENTE</v>
      </c>
      <c r="C947" s="36" t="str">
        <f>'DETALLE DE CONEXIONES'!BB947</f>
        <v>Saliente Local</v>
      </c>
      <c r="D947" s="36" t="str">
        <f>'DETALLE DE CONEXIONES'!E947</f>
        <v>999XXX3420</v>
      </c>
      <c r="E947" s="36">
        <f t="shared" si="42"/>
        <v>10</v>
      </c>
      <c r="F947" s="36">
        <f>IFERROR(LIMPIA('DETALLE DE CONEXIONES'!N947,1),0)</f>
        <v>1</v>
      </c>
      <c r="G947" s="36" t="str">
        <f>LEFT('DETALLE DE CONEXIONES'!BE947,3)</f>
        <v>NOF</v>
      </c>
      <c r="H947" s="36" t="str">
        <f>RIGHT('DETALLE DE CONEXIONES'!AK947,2)</f>
        <v/>
      </c>
      <c r="I947" s="36" t="str">
        <f>LEFT('DETALLE DE CONEXIONES'!AK947,3)</f>
        <v/>
      </c>
      <c r="J947" s="36" t="str">
        <f>LEFT('DETALLE DE CONEXIONES'!M947,3)</f>
        <v>0mi</v>
      </c>
      <c r="K947" s="36" t="str">
        <f>IF(LEN('DETALLE DE CONEXIONES'!M947)&lt;12,(RIGHT('DETALLE DE CONEXIONES'!M947,5)),(RIGHT('DETALLE DE CONEXIONES'!M947,6)))</f>
        <v>26seg.</v>
      </c>
      <c r="L947" s="36">
        <f>IF(C947="Saliente Local",(IFERROR((LIMPIA(J947,1)),0)),0)</f>
        <v>0</v>
      </c>
      <c r="M947" s="36">
        <f>IF(C947="Saliente Nacional",(IFERROR((LIMPIA(J947,1)),0)),0)</f>
        <v>0</v>
      </c>
      <c r="N947" s="36">
        <f>IF(C947="Saliente Internacional",(IFERROR((LIMPIA(J947,1)),0)),0)</f>
        <v>0</v>
      </c>
      <c r="O947" s="36">
        <f>IF(C947="Saliente Local",(IFERROR((LIMPIA(K947,1)),0)),0)</f>
        <v>26</v>
      </c>
      <c r="P947" s="36">
        <f>IF(C947="Saliente Nacional",(IFERROR((LIMPIA(K947,1)),0)),0)</f>
        <v>0</v>
      </c>
      <c r="Q947" s="36">
        <f>IF(C947="Saliente Internacional",(IFERROR((LIMPIA(K947,1)),0)),0)</f>
        <v>0</v>
      </c>
      <c r="R947" s="36">
        <f t="shared" si="43"/>
        <v>1</v>
      </c>
      <c r="S947" s="36">
        <f t="shared" si="44"/>
        <v>0</v>
      </c>
    </row>
    <row r="948" spans="1:19" x14ac:dyDescent="0.25">
      <c r="A948" s="101">
        <f>'DETALLE DE CONEXIONES'!P948</f>
        <v>0</v>
      </c>
      <c r="B948" s="36" t="str">
        <f>'DETALLE DE CONEXIONES'!I948</f>
        <v>ENTRANTE</v>
      </c>
      <c r="C948" s="36" t="str">
        <f>'DETALLE DE CONEXIONES'!BB948</f>
        <v>Entrante Local</v>
      </c>
      <c r="D948" s="36" t="str">
        <f>'DETALLE DE CONEXIONES'!E948</f>
        <v>999XXX1600</v>
      </c>
      <c r="E948" s="36">
        <f t="shared" si="42"/>
        <v>10</v>
      </c>
      <c r="F948" s="36">
        <f>IFERROR(LIMPIA('DETALLE DE CONEXIONES'!N948,1),0)</f>
        <v>1</v>
      </c>
      <c r="G948" s="36" t="str">
        <f>LEFT('DETALLE DE CONEXIONES'!BE948,3)</f>
        <v>NOF</v>
      </c>
      <c r="H948" s="36" t="str">
        <f>RIGHT('DETALLE DE CONEXIONES'!AK948,2)</f>
        <v/>
      </c>
      <c r="I948" s="36" t="str">
        <f>LEFT('DETALLE DE CONEXIONES'!AK948,3)</f>
        <v/>
      </c>
      <c r="J948" s="36" t="str">
        <f>LEFT('DETALLE DE CONEXIONES'!M948,3)</f>
        <v>0mi</v>
      </c>
      <c r="K948" s="36" t="str">
        <f>IF(LEN('DETALLE DE CONEXIONES'!M948)&lt;12,(RIGHT('DETALLE DE CONEXIONES'!M948,5)),(RIGHT('DETALLE DE CONEXIONES'!M948,6)))</f>
        <v>12seg.</v>
      </c>
      <c r="L948" s="36">
        <f>IF(C948="Saliente Local",(IFERROR((LIMPIA(J948,1)),0)),0)</f>
        <v>0</v>
      </c>
      <c r="M948" s="36">
        <f>IF(C948="Saliente Nacional",(IFERROR((LIMPIA(J948,1)),0)),0)</f>
        <v>0</v>
      </c>
      <c r="N948" s="36">
        <f>IF(C948="Saliente Internacional",(IFERROR((LIMPIA(J948,1)),0)),0)</f>
        <v>0</v>
      </c>
      <c r="O948" s="36">
        <f>IF(C948="Saliente Local",(IFERROR((LIMPIA(K948,1)),0)),0)</f>
        <v>0</v>
      </c>
      <c r="P948" s="36">
        <f>IF(C948="Saliente Nacional",(IFERROR((LIMPIA(K948,1)),0)),0)</f>
        <v>0</v>
      </c>
      <c r="Q948" s="36">
        <f>IF(C948="Saliente Internacional",(IFERROR((LIMPIA(K948,1)),0)),0)</f>
        <v>0</v>
      </c>
      <c r="R948" s="36">
        <f t="shared" si="43"/>
        <v>0</v>
      </c>
      <c r="S948" s="36">
        <f t="shared" si="44"/>
        <v>0</v>
      </c>
    </row>
    <row r="949" spans="1:19" x14ac:dyDescent="0.25">
      <c r="A949" s="101">
        <f>'DETALLE DE CONEXIONES'!P949</f>
        <v>0</v>
      </c>
      <c r="B949" s="36" t="str">
        <f>'DETALLE DE CONEXIONES'!I949</f>
        <v>SALIENTE</v>
      </c>
      <c r="C949" s="36" t="str">
        <f>'DETALLE DE CONEXIONES'!BB949</f>
        <v>Saliente Local</v>
      </c>
      <c r="D949" s="36" t="str">
        <f>'DETALLE DE CONEXIONES'!E949</f>
        <v>999XXX8450</v>
      </c>
      <c r="E949" s="36">
        <f t="shared" si="42"/>
        <v>10</v>
      </c>
      <c r="F949" s="36">
        <f>IFERROR(LIMPIA('DETALLE DE CONEXIONES'!N949,1),0)</f>
        <v>1</v>
      </c>
      <c r="G949" s="36" t="str">
        <f>LEFT('DETALLE DE CONEXIONES'!BE949,3)</f>
        <v>NOF</v>
      </c>
      <c r="H949" s="36" t="str">
        <f>RIGHT('DETALLE DE CONEXIONES'!AK949,2)</f>
        <v/>
      </c>
      <c r="I949" s="36" t="str">
        <f>LEFT('DETALLE DE CONEXIONES'!AK949,3)</f>
        <v/>
      </c>
      <c r="J949" s="36" t="str">
        <f>LEFT('DETALLE DE CONEXIONES'!M949,3)</f>
        <v>0mi</v>
      </c>
      <c r="K949" s="36" t="str">
        <f>IF(LEN('DETALLE DE CONEXIONES'!M949)&lt;12,(RIGHT('DETALLE DE CONEXIONES'!M949,5)),(RIGHT('DETALLE DE CONEXIONES'!M949,6)))</f>
        <v>31seg.</v>
      </c>
      <c r="L949" s="36">
        <f>IF(C949="Saliente Local",(IFERROR((LIMPIA(J949,1)),0)),0)</f>
        <v>0</v>
      </c>
      <c r="M949" s="36">
        <f>IF(C949="Saliente Nacional",(IFERROR((LIMPIA(J949,1)),0)),0)</f>
        <v>0</v>
      </c>
      <c r="N949" s="36">
        <f>IF(C949="Saliente Internacional",(IFERROR((LIMPIA(J949,1)),0)),0)</f>
        <v>0</v>
      </c>
      <c r="O949" s="36">
        <f>IF(C949="Saliente Local",(IFERROR((LIMPIA(K949,1)),0)),0)</f>
        <v>31</v>
      </c>
      <c r="P949" s="36">
        <f>IF(C949="Saliente Nacional",(IFERROR((LIMPIA(K949,1)),0)),0)</f>
        <v>0</v>
      </c>
      <c r="Q949" s="36">
        <f>IF(C949="Saliente Internacional",(IFERROR((LIMPIA(K949,1)),0)),0)</f>
        <v>0</v>
      </c>
      <c r="R949" s="36">
        <f t="shared" si="43"/>
        <v>1</v>
      </c>
      <c r="S949" s="36">
        <f t="shared" si="44"/>
        <v>0</v>
      </c>
    </row>
    <row r="950" spans="1:19" x14ac:dyDescent="0.25">
      <c r="A950" s="101">
        <f>'DETALLE DE CONEXIONES'!P950</f>
        <v>0</v>
      </c>
      <c r="B950" s="36" t="str">
        <f>'DETALLE DE CONEXIONES'!I950</f>
        <v>SALIENTE</v>
      </c>
      <c r="C950" s="36" t="str">
        <f>'DETALLE DE CONEXIONES'!BB950</f>
        <v>Saliente Local</v>
      </c>
      <c r="D950" s="36" t="str">
        <f>'DETALLE DE CONEXIONES'!E950</f>
        <v>999XXX8450</v>
      </c>
      <c r="E950" s="36">
        <f t="shared" si="42"/>
        <v>10</v>
      </c>
      <c r="F950" s="36">
        <f>IFERROR(LIMPIA('DETALLE DE CONEXIONES'!N950,1),0)</f>
        <v>5</v>
      </c>
      <c r="G950" s="36" t="str">
        <f>LEFT('DETALLE DE CONEXIONES'!BE950,3)</f>
        <v>NOF</v>
      </c>
      <c r="H950" s="36" t="str">
        <f>RIGHT('DETALLE DE CONEXIONES'!AK950,2)</f>
        <v/>
      </c>
      <c r="I950" s="36" t="str">
        <f>LEFT('DETALLE DE CONEXIONES'!AK950,3)</f>
        <v/>
      </c>
      <c r="J950" s="36" t="str">
        <f>LEFT('DETALLE DE CONEXIONES'!M950,3)</f>
        <v>4mi</v>
      </c>
      <c r="K950" s="36" t="str">
        <f>IF(LEN('DETALLE DE CONEXIONES'!M950)&lt;12,(RIGHT('DETALLE DE CONEXIONES'!M950,5)),(RIGHT('DETALLE DE CONEXIONES'!M950,6)))</f>
        <v>34seg.</v>
      </c>
      <c r="L950" s="36">
        <f>IF(C950="Saliente Local",(IFERROR((LIMPIA(J950,1)),0)),0)</f>
        <v>4</v>
      </c>
      <c r="M950" s="36">
        <f>IF(C950="Saliente Nacional",(IFERROR((LIMPIA(J950,1)),0)),0)</f>
        <v>0</v>
      </c>
      <c r="N950" s="36">
        <f>IF(C950="Saliente Internacional",(IFERROR((LIMPIA(J950,1)),0)),0)</f>
        <v>0</v>
      </c>
      <c r="O950" s="36">
        <f>IF(C950="Saliente Local",(IFERROR((LIMPIA(K950,1)),0)),0)</f>
        <v>34</v>
      </c>
      <c r="P950" s="36">
        <f>IF(C950="Saliente Nacional",(IFERROR((LIMPIA(K950,1)),0)),0)</f>
        <v>0</v>
      </c>
      <c r="Q950" s="36">
        <f>IF(C950="Saliente Internacional",(IFERROR((LIMPIA(K950,1)),0)),0)</f>
        <v>0</v>
      </c>
      <c r="R950" s="36">
        <f t="shared" si="43"/>
        <v>5</v>
      </c>
      <c r="S950" s="36">
        <f t="shared" si="44"/>
        <v>0</v>
      </c>
    </row>
    <row r="951" spans="1:19" x14ac:dyDescent="0.25">
      <c r="A951" s="101">
        <f>'DETALLE DE CONEXIONES'!P951</f>
        <v>0</v>
      </c>
      <c r="B951" s="36" t="str">
        <f>'DETALLE DE CONEXIONES'!I951</f>
        <v>SALIENTE</v>
      </c>
      <c r="C951" s="36" t="str">
        <f>'DETALLE DE CONEXIONES'!BB951</f>
        <v>Saliente Local</v>
      </c>
      <c r="D951" s="36" t="str">
        <f>'DETALLE DE CONEXIONES'!E951</f>
        <v>999XXX8450</v>
      </c>
      <c r="E951" s="36">
        <f t="shared" si="42"/>
        <v>10</v>
      </c>
      <c r="F951" s="36">
        <f>IFERROR(LIMPIA('DETALLE DE CONEXIONES'!N951,1),0)</f>
        <v>4</v>
      </c>
      <c r="G951" s="36" t="str">
        <f>LEFT('DETALLE DE CONEXIONES'!BE951,3)</f>
        <v>NOF</v>
      </c>
      <c r="H951" s="36" t="str">
        <f>RIGHT('DETALLE DE CONEXIONES'!AK951,2)</f>
        <v/>
      </c>
      <c r="I951" s="36" t="str">
        <f>LEFT('DETALLE DE CONEXIONES'!AK951,3)</f>
        <v/>
      </c>
      <c r="J951" s="36" t="str">
        <f>LEFT('DETALLE DE CONEXIONES'!M951,3)</f>
        <v>3mi</v>
      </c>
      <c r="K951" s="36" t="str">
        <f>IF(LEN('DETALLE DE CONEXIONES'!M951)&lt;12,(RIGHT('DETALLE DE CONEXIONES'!M951,5)),(RIGHT('DETALLE DE CONEXIONES'!M951,6)))</f>
        <v>21seg.</v>
      </c>
      <c r="L951" s="36">
        <f>IF(C951="Saliente Local",(IFERROR((LIMPIA(J951,1)),0)),0)</f>
        <v>3</v>
      </c>
      <c r="M951" s="36">
        <f>IF(C951="Saliente Nacional",(IFERROR((LIMPIA(J951,1)),0)),0)</f>
        <v>0</v>
      </c>
      <c r="N951" s="36">
        <f>IF(C951="Saliente Internacional",(IFERROR((LIMPIA(J951,1)),0)),0)</f>
        <v>0</v>
      </c>
      <c r="O951" s="36">
        <f>IF(C951="Saliente Local",(IFERROR((LIMPIA(K951,1)),0)),0)</f>
        <v>21</v>
      </c>
      <c r="P951" s="36">
        <f>IF(C951="Saliente Nacional",(IFERROR((LIMPIA(K951,1)),0)),0)</f>
        <v>0</v>
      </c>
      <c r="Q951" s="36">
        <f>IF(C951="Saliente Internacional",(IFERROR((LIMPIA(K951,1)),0)),0)</f>
        <v>0</v>
      </c>
      <c r="R951" s="36">
        <f t="shared" si="43"/>
        <v>4</v>
      </c>
      <c r="S951" s="36">
        <f t="shared" si="44"/>
        <v>0</v>
      </c>
    </row>
    <row r="952" spans="1:19" x14ac:dyDescent="0.25">
      <c r="A952" s="101">
        <f>'DETALLE DE CONEXIONES'!P952</f>
        <v>0</v>
      </c>
      <c r="B952" s="36" t="str">
        <f>'DETALLE DE CONEXIONES'!I952</f>
        <v>GPRS</v>
      </c>
      <c r="C952" s="36" t="str">
        <f>'DETALLE DE CONEXIONES'!BB952</f>
        <v>MENSAJERO</v>
      </c>
      <c r="D952" s="36" t="str">
        <f>'DETALLE DE CONEXIONES'!E952</f>
        <v>internet.itelcelXXXm-3G</v>
      </c>
      <c r="E952" s="36">
        <f t="shared" si="42"/>
        <v>23</v>
      </c>
      <c r="F952" s="36">
        <f>IFERROR(LIMPIA('DETALLE DE CONEXIONES'!N952,1),0)</f>
        <v>0</v>
      </c>
      <c r="G952" s="36" t="str">
        <f>LEFT('DETALLE DE CONEXIONES'!BE952,3)</f>
        <v/>
      </c>
      <c r="H952" s="36" t="str">
        <f>RIGHT('DETALLE DE CONEXIONES'!AK952,2)</f>
        <v>-1</v>
      </c>
      <c r="I952" s="36" t="str">
        <f>LEFT('DETALLE DE CONEXIONES'!AK952,3)</f>
        <v>MEN</v>
      </c>
      <c r="J952" s="36" t="str">
        <f>LEFT('DETALLE DE CONEXIONES'!M952,3)</f>
        <v>0mi</v>
      </c>
      <c r="K952" s="36" t="str">
        <f>IF(LEN('DETALLE DE CONEXIONES'!M952)&lt;12,(RIGHT('DETALLE DE CONEXIONES'!M952,5)),(RIGHT('DETALLE DE CONEXIONES'!M952,6)))</f>
        <v xml:space="preserve">min. </v>
      </c>
      <c r="L952" s="36">
        <f>IF(C952="Saliente Local",(IFERROR((LIMPIA(J952,1)),0)),0)</f>
        <v>0</v>
      </c>
      <c r="M952" s="36">
        <f>IF(C952="Saliente Nacional",(IFERROR((LIMPIA(J952,1)),0)),0)</f>
        <v>0</v>
      </c>
      <c r="N952" s="36">
        <f>IF(C952="Saliente Internacional",(IFERROR((LIMPIA(J952,1)),0)),0)</f>
        <v>0</v>
      </c>
      <c r="O952" s="36">
        <f>IF(C952="Saliente Local",(IFERROR((LIMPIA(K952,1)),0)),0)</f>
        <v>0</v>
      </c>
      <c r="P952" s="36">
        <f>IF(C952="Saliente Nacional",(IFERROR((LIMPIA(K952,1)),0)),0)</f>
        <v>0</v>
      </c>
      <c r="Q952" s="36">
        <f>IF(C952="Saliente Internacional",(IFERROR((LIMPIA(K952,1)),0)),0)</f>
        <v>0</v>
      </c>
      <c r="R952" s="36">
        <f t="shared" si="43"/>
        <v>0</v>
      </c>
      <c r="S952" s="36">
        <f t="shared" si="44"/>
        <v>0</v>
      </c>
    </row>
    <row r="953" spans="1:19" x14ac:dyDescent="0.25">
      <c r="A953" s="101">
        <f>'DETALLE DE CONEXIONES'!P953</f>
        <v>0</v>
      </c>
      <c r="B953" s="36" t="str">
        <f>'DETALLE DE CONEXIONES'!I953</f>
        <v>SALIENTE</v>
      </c>
      <c r="C953" s="36" t="str">
        <f>'DETALLE DE CONEXIONES'!BB953</f>
        <v>Saliente Local</v>
      </c>
      <c r="D953" s="36" t="str">
        <f>'DETALLE DE CONEXIONES'!E953</f>
        <v>999XXX3420</v>
      </c>
      <c r="E953" s="36">
        <f t="shared" si="42"/>
        <v>10</v>
      </c>
      <c r="F953" s="36">
        <f>IFERROR(LIMPIA('DETALLE DE CONEXIONES'!N953,1),0)</f>
        <v>1</v>
      </c>
      <c r="G953" s="36" t="str">
        <f>LEFT('DETALLE DE CONEXIONES'!BE953,3)</f>
        <v>NOF</v>
      </c>
      <c r="H953" s="36" t="str">
        <f>RIGHT('DETALLE DE CONEXIONES'!AK953,2)</f>
        <v/>
      </c>
      <c r="I953" s="36" t="str">
        <f>LEFT('DETALLE DE CONEXIONES'!AK953,3)</f>
        <v/>
      </c>
      <c r="J953" s="36" t="str">
        <f>LEFT('DETALLE DE CONEXIONES'!M953,3)</f>
        <v>0mi</v>
      </c>
      <c r="K953" s="36" t="str">
        <f>IF(LEN('DETALLE DE CONEXIONES'!M953)&lt;12,(RIGHT('DETALLE DE CONEXIONES'!M953,5)),(RIGHT('DETALLE DE CONEXIONES'!M953,6)))</f>
        <v>42seg.</v>
      </c>
      <c r="L953" s="36">
        <f>IF(C953="Saliente Local",(IFERROR((LIMPIA(J953,1)),0)),0)</f>
        <v>0</v>
      </c>
      <c r="M953" s="36">
        <f>IF(C953="Saliente Nacional",(IFERROR((LIMPIA(J953,1)),0)),0)</f>
        <v>0</v>
      </c>
      <c r="N953" s="36">
        <f>IF(C953="Saliente Internacional",(IFERROR((LIMPIA(J953,1)),0)),0)</f>
        <v>0</v>
      </c>
      <c r="O953" s="36">
        <f>IF(C953="Saliente Local",(IFERROR((LIMPIA(K953,1)),0)),0)</f>
        <v>42</v>
      </c>
      <c r="P953" s="36">
        <f>IF(C953="Saliente Nacional",(IFERROR((LIMPIA(K953,1)),0)),0)</f>
        <v>0</v>
      </c>
      <c r="Q953" s="36">
        <f>IF(C953="Saliente Internacional",(IFERROR((LIMPIA(K953,1)),0)),0)</f>
        <v>0</v>
      </c>
      <c r="R953" s="36">
        <f t="shared" si="43"/>
        <v>1</v>
      </c>
      <c r="S953" s="36">
        <f t="shared" si="44"/>
        <v>0</v>
      </c>
    </row>
    <row r="954" spans="1:19" x14ac:dyDescent="0.25">
      <c r="A954" s="101">
        <f>'DETALLE DE CONEXIONES'!P954</f>
        <v>0</v>
      </c>
      <c r="B954" s="36" t="str">
        <f>'DETALLE DE CONEXIONES'!I954</f>
        <v>GPRS</v>
      </c>
      <c r="C954" s="36" t="str">
        <f>'DETALLE DE CONEXIONES'!BB954</f>
        <v>RS</v>
      </c>
      <c r="D954" s="36" t="str">
        <f>'DETALLE DE CONEXIONES'!E954</f>
        <v>internet.itelcelXXXm-3G</v>
      </c>
      <c r="E954" s="36">
        <f t="shared" si="42"/>
        <v>23</v>
      </c>
      <c r="F954" s="36">
        <f>IFERROR(LIMPIA('DETALLE DE CONEXIONES'!N954,1),0)</f>
        <v>0</v>
      </c>
      <c r="G954" s="36" t="str">
        <f>LEFT('DETALLE DE CONEXIONES'!BE954,3)</f>
        <v/>
      </c>
      <c r="H954" s="36" t="str">
        <f>RIGHT('DETALLE DE CONEXIONES'!AK954,2)</f>
        <v>-1</v>
      </c>
      <c r="I954" s="36" t="str">
        <f>LEFT('DETALLE DE CONEXIONES'!AK954,3)</f>
        <v>RS;</v>
      </c>
      <c r="J954" s="36" t="str">
        <f>LEFT('DETALLE DE CONEXIONES'!M954,3)</f>
        <v>0mi</v>
      </c>
      <c r="K954" s="36" t="str">
        <f>IF(LEN('DETALLE DE CONEXIONES'!M954)&lt;12,(RIGHT('DETALLE DE CONEXIONES'!M954,5)),(RIGHT('DETALLE DE CONEXIONES'!M954,6)))</f>
        <v xml:space="preserve">min. </v>
      </c>
      <c r="L954" s="36">
        <f>IF(C954="Saliente Local",(IFERROR((LIMPIA(J954,1)),0)),0)</f>
        <v>0</v>
      </c>
      <c r="M954" s="36">
        <f>IF(C954="Saliente Nacional",(IFERROR((LIMPIA(J954,1)),0)),0)</f>
        <v>0</v>
      </c>
      <c r="N954" s="36">
        <f>IF(C954="Saliente Internacional",(IFERROR((LIMPIA(J954,1)),0)),0)</f>
        <v>0</v>
      </c>
      <c r="O954" s="36">
        <f>IF(C954="Saliente Local",(IFERROR((LIMPIA(K954,1)),0)),0)</f>
        <v>0</v>
      </c>
      <c r="P954" s="36">
        <f>IF(C954="Saliente Nacional",(IFERROR((LIMPIA(K954,1)),0)),0)</f>
        <v>0</v>
      </c>
      <c r="Q954" s="36">
        <f>IF(C954="Saliente Internacional",(IFERROR((LIMPIA(K954,1)),0)),0)</f>
        <v>0</v>
      </c>
      <c r="R954" s="36">
        <f t="shared" si="43"/>
        <v>0</v>
      </c>
      <c r="S954" s="36">
        <f t="shared" si="44"/>
        <v>0</v>
      </c>
    </row>
    <row r="955" spans="1:19" x14ac:dyDescent="0.25">
      <c r="A955" s="101">
        <f>'DETALLE DE CONEXIONES'!P955</f>
        <v>0</v>
      </c>
      <c r="B955" s="36" t="str">
        <f>'DETALLE DE CONEXIONES'!I955</f>
        <v>SALIENTE</v>
      </c>
      <c r="C955" s="36" t="str">
        <f>'DETALLE DE CONEXIONES'!BB955</f>
        <v>Saliente Local</v>
      </c>
      <c r="D955" s="36" t="str">
        <f>'DETALLE DE CONEXIONES'!E955</f>
        <v>999XXX3420</v>
      </c>
      <c r="E955" s="36">
        <f t="shared" si="42"/>
        <v>10</v>
      </c>
      <c r="F955" s="36">
        <f>IFERROR(LIMPIA('DETALLE DE CONEXIONES'!N955,1),0)</f>
        <v>1</v>
      </c>
      <c r="G955" s="36" t="str">
        <f>LEFT('DETALLE DE CONEXIONES'!BE955,3)</f>
        <v>NOF</v>
      </c>
      <c r="H955" s="36" t="str">
        <f>RIGHT('DETALLE DE CONEXIONES'!AK955,2)</f>
        <v/>
      </c>
      <c r="I955" s="36" t="str">
        <f>LEFT('DETALLE DE CONEXIONES'!AK955,3)</f>
        <v/>
      </c>
      <c r="J955" s="36" t="str">
        <f>LEFT('DETALLE DE CONEXIONES'!M955,3)</f>
        <v>0mi</v>
      </c>
      <c r="K955" s="36" t="str">
        <f>IF(LEN('DETALLE DE CONEXIONES'!M955)&lt;12,(RIGHT('DETALLE DE CONEXIONES'!M955,5)),(RIGHT('DETALLE DE CONEXIONES'!M955,6)))</f>
        <v>31seg.</v>
      </c>
      <c r="L955" s="36">
        <f>IF(C955="Saliente Local",(IFERROR((LIMPIA(J955,1)),0)),0)</f>
        <v>0</v>
      </c>
      <c r="M955" s="36">
        <f>IF(C955="Saliente Nacional",(IFERROR((LIMPIA(J955,1)),0)),0)</f>
        <v>0</v>
      </c>
      <c r="N955" s="36">
        <f>IF(C955="Saliente Internacional",(IFERROR((LIMPIA(J955,1)),0)),0)</f>
        <v>0</v>
      </c>
      <c r="O955" s="36">
        <f>IF(C955="Saliente Local",(IFERROR((LIMPIA(K955,1)),0)),0)</f>
        <v>31</v>
      </c>
      <c r="P955" s="36">
        <f>IF(C955="Saliente Nacional",(IFERROR((LIMPIA(K955,1)),0)),0)</f>
        <v>0</v>
      </c>
      <c r="Q955" s="36">
        <f>IF(C955="Saliente Internacional",(IFERROR((LIMPIA(K955,1)),0)),0)</f>
        <v>0</v>
      </c>
      <c r="R955" s="36">
        <f t="shared" si="43"/>
        <v>1</v>
      </c>
      <c r="S955" s="36">
        <f t="shared" si="44"/>
        <v>0</v>
      </c>
    </row>
    <row r="956" spans="1:19" x14ac:dyDescent="0.25">
      <c r="A956" s="101">
        <f>'DETALLE DE CONEXIONES'!P956</f>
        <v>0</v>
      </c>
      <c r="B956" s="36" t="str">
        <f>'DETALLE DE CONEXIONES'!I956</f>
        <v>SALIENTE</v>
      </c>
      <c r="C956" s="36" t="str">
        <f>'DETALLE DE CONEXIONES'!BB956</f>
        <v>Saliente Local</v>
      </c>
      <c r="D956" s="36" t="str">
        <f>'DETALLE DE CONEXIONES'!E956</f>
        <v>999XXX3420</v>
      </c>
      <c r="E956" s="36">
        <f t="shared" si="42"/>
        <v>10</v>
      </c>
      <c r="F956" s="36">
        <f>IFERROR(LIMPIA('DETALLE DE CONEXIONES'!N956,1),0)</f>
        <v>3</v>
      </c>
      <c r="G956" s="36" t="str">
        <f>LEFT('DETALLE DE CONEXIONES'!BE956,3)</f>
        <v>NOF</v>
      </c>
      <c r="H956" s="36" t="str">
        <f>RIGHT('DETALLE DE CONEXIONES'!AK956,2)</f>
        <v/>
      </c>
      <c r="I956" s="36" t="str">
        <f>LEFT('DETALLE DE CONEXIONES'!AK956,3)</f>
        <v/>
      </c>
      <c r="J956" s="36" t="str">
        <f>LEFT('DETALLE DE CONEXIONES'!M956,3)</f>
        <v>2mi</v>
      </c>
      <c r="K956" s="36" t="str">
        <f>IF(LEN('DETALLE DE CONEXIONES'!M956)&lt;12,(RIGHT('DETALLE DE CONEXIONES'!M956,5)),(RIGHT('DETALLE DE CONEXIONES'!M956,6)))</f>
        <v>11seg.</v>
      </c>
      <c r="L956" s="36">
        <f>IF(C956="Saliente Local",(IFERROR((LIMPIA(J956,1)),0)),0)</f>
        <v>2</v>
      </c>
      <c r="M956" s="36">
        <f>IF(C956="Saliente Nacional",(IFERROR((LIMPIA(J956,1)),0)),0)</f>
        <v>0</v>
      </c>
      <c r="N956" s="36">
        <f>IF(C956="Saliente Internacional",(IFERROR((LIMPIA(J956,1)),0)),0)</f>
        <v>0</v>
      </c>
      <c r="O956" s="36">
        <f>IF(C956="Saliente Local",(IFERROR((LIMPIA(K956,1)),0)),0)</f>
        <v>11</v>
      </c>
      <c r="P956" s="36">
        <f>IF(C956="Saliente Nacional",(IFERROR((LIMPIA(K956,1)),0)),0)</f>
        <v>0</v>
      </c>
      <c r="Q956" s="36">
        <f>IF(C956="Saliente Internacional",(IFERROR((LIMPIA(K956,1)),0)),0)</f>
        <v>0</v>
      </c>
      <c r="R956" s="36">
        <f t="shared" si="43"/>
        <v>3</v>
      </c>
      <c r="S956" s="36">
        <f t="shared" si="44"/>
        <v>0</v>
      </c>
    </row>
    <row r="957" spans="1:19" x14ac:dyDescent="0.25">
      <c r="A957" s="101">
        <f>'DETALLE DE CONEXIONES'!P957</f>
        <v>0</v>
      </c>
      <c r="B957" s="36" t="str">
        <f>'DETALLE DE CONEXIONES'!I957</f>
        <v>SALIENTE</v>
      </c>
      <c r="C957" s="36" t="str">
        <f>'DETALLE DE CONEXIONES'!BB957</f>
        <v>Saliente Local</v>
      </c>
      <c r="D957" s="36" t="str">
        <f>'DETALLE DE CONEXIONES'!E957</f>
        <v>999XXX0328</v>
      </c>
      <c r="E957" s="36">
        <f t="shared" si="42"/>
        <v>10</v>
      </c>
      <c r="F957" s="36">
        <f>IFERROR(LIMPIA('DETALLE DE CONEXIONES'!N957,1),0)</f>
        <v>1</v>
      </c>
      <c r="G957" s="36" t="str">
        <f>LEFT('DETALLE DE CONEXIONES'!BE957,3)</f>
        <v>NOF</v>
      </c>
      <c r="H957" s="36" t="str">
        <f>RIGHT('DETALLE DE CONEXIONES'!AK957,2)</f>
        <v/>
      </c>
      <c r="I957" s="36" t="str">
        <f>LEFT('DETALLE DE CONEXIONES'!AK957,3)</f>
        <v/>
      </c>
      <c r="J957" s="36" t="str">
        <f>LEFT('DETALLE DE CONEXIONES'!M957,3)</f>
        <v>0mi</v>
      </c>
      <c r="K957" s="36" t="str">
        <f>IF(LEN('DETALLE DE CONEXIONES'!M957)&lt;12,(RIGHT('DETALLE DE CONEXIONES'!M957,5)),(RIGHT('DETALLE DE CONEXIONES'!M957,6)))</f>
        <v>49seg.</v>
      </c>
      <c r="L957" s="36">
        <f>IF(C957="Saliente Local",(IFERROR((LIMPIA(J957,1)),0)),0)</f>
        <v>0</v>
      </c>
      <c r="M957" s="36">
        <f>IF(C957="Saliente Nacional",(IFERROR((LIMPIA(J957,1)),0)),0)</f>
        <v>0</v>
      </c>
      <c r="N957" s="36">
        <f>IF(C957="Saliente Internacional",(IFERROR((LIMPIA(J957,1)),0)),0)</f>
        <v>0</v>
      </c>
      <c r="O957" s="36">
        <f>IF(C957="Saliente Local",(IFERROR((LIMPIA(K957,1)),0)),0)</f>
        <v>49</v>
      </c>
      <c r="P957" s="36">
        <f>IF(C957="Saliente Nacional",(IFERROR((LIMPIA(K957,1)),0)),0)</f>
        <v>0</v>
      </c>
      <c r="Q957" s="36">
        <f>IF(C957="Saliente Internacional",(IFERROR((LIMPIA(K957,1)),0)),0)</f>
        <v>0</v>
      </c>
      <c r="R957" s="36">
        <f t="shared" si="43"/>
        <v>1</v>
      </c>
      <c r="S957" s="36">
        <f t="shared" si="44"/>
        <v>0</v>
      </c>
    </row>
    <row r="958" spans="1:19" x14ac:dyDescent="0.25">
      <c r="A958" s="101">
        <f>'DETALLE DE CONEXIONES'!P958</f>
        <v>0</v>
      </c>
      <c r="B958" s="36" t="str">
        <f>'DETALLE DE CONEXIONES'!I958</f>
        <v>SALIENTE</v>
      </c>
      <c r="C958" s="36" t="str">
        <f>'DETALLE DE CONEXIONES'!BB958</f>
        <v>Saliente Local</v>
      </c>
      <c r="D958" s="36" t="str">
        <f>'DETALLE DE CONEXIONES'!E958</f>
        <v>999XXX3420</v>
      </c>
      <c r="E958" s="36">
        <f t="shared" si="42"/>
        <v>10</v>
      </c>
      <c r="F958" s="36">
        <f>IFERROR(LIMPIA('DETALLE DE CONEXIONES'!N958,1),0)</f>
        <v>1</v>
      </c>
      <c r="G958" s="36" t="str">
        <f>LEFT('DETALLE DE CONEXIONES'!BE958,3)</f>
        <v>NOF</v>
      </c>
      <c r="H958" s="36" t="str">
        <f>RIGHT('DETALLE DE CONEXIONES'!AK958,2)</f>
        <v/>
      </c>
      <c r="I958" s="36" t="str">
        <f>LEFT('DETALLE DE CONEXIONES'!AK958,3)</f>
        <v/>
      </c>
      <c r="J958" s="36" t="str">
        <f>LEFT('DETALLE DE CONEXIONES'!M958,3)</f>
        <v>0mi</v>
      </c>
      <c r="K958" s="36" t="str">
        <f>IF(LEN('DETALLE DE CONEXIONES'!M958)&lt;12,(RIGHT('DETALLE DE CONEXIONES'!M958,5)),(RIGHT('DETALLE DE CONEXIONES'!M958,6)))</f>
        <v>50seg.</v>
      </c>
      <c r="L958" s="36">
        <f>IF(C958="Saliente Local",(IFERROR((LIMPIA(J958,1)),0)),0)</f>
        <v>0</v>
      </c>
      <c r="M958" s="36">
        <f>IF(C958="Saliente Nacional",(IFERROR((LIMPIA(J958,1)),0)),0)</f>
        <v>0</v>
      </c>
      <c r="N958" s="36">
        <f>IF(C958="Saliente Internacional",(IFERROR((LIMPIA(J958,1)),0)),0)</f>
        <v>0</v>
      </c>
      <c r="O958" s="36">
        <f>IF(C958="Saliente Local",(IFERROR((LIMPIA(K958,1)),0)),0)</f>
        <v>50</v>
      </c>
      <c r="P958" s="36">
        <f>IF(C958="Saliente Nacional",(IFERROR((LIMPIA(K958,1)),0)),0)</f>
        <v>0</v>
      </c>
      <c r="Q958" s="36">
        <f>IF(C958="Saliente Internacional",(IFERROR((LIMPIA(K958,1)),0)),0)</f>
        <v>0</v>
      </c>
      <c r="R958" s="36">
        <f t="shared" si="43"/>
        <v>1</v>
      </c>
      <c r="S958" s="36">
        <f t="shared" si="44"/>
        <v>0</v>
      </c>
    </row>
    <row r="959" spans="1:19" x14ac:dyDescent="0.25">
      <c r="A959" s="101">
        <f>'DETALLE DE CONEXIONES'!P959</f>
        <v>0</v>
      </c>
      <c r="B959" s="36" t="str">
        <f>'DETALLE DE CONEXIONES'!I959</f>
        <v>TRANSFERENCIA</v>
      </c>
      <c r="C959" s="36" t="str">
        <f>'DETALLE DE CONEXIONES'!BB959</f>
        <v>Desvio Nacional</v>
      </c>
      <c r="D959" s="36" t="str">
        <f>'DETALLE DE CONEXIONES'!E959</f>
        <v>999XXX1600</v>
      </c>
      <c r="E959" s="36">
        <f t="shared" si="42"/>
        <v>10</v>
      </c>
      <c r="F959" s="36">
        <f>IFERROR(LIMPIA('DETALLE DE CONEXIONES'!N959,1),0)</f>
        <v>1</v>
      </c>
      <c r="G959" s="36" t="str">
        <f>LEFT('DETALLE DE CONEXIONES'!BE959,3)</f>
        <v>SIU</v>
      </c>
      <c r="H959" s="36" t="str">
        <f>RIGHT('DETALLE DE CONEXIONES'!AK959,2)</f>
        <v/>
      </c>
      <c r="I959" s="36" t="str">
        <f>LEFT('DETALLE DE CONEXIONES'!AK959,3)</f>
        <v/>
      </c>
      <c r="J959" s="36" t="str">
        <f>LEFT('DETALLE DE CONEXIONES'!M959,3)</f>
        <v>0mi</v>
      </c>
      <c r="K959" s="36" t="str">
        <f>IF(LEN('DETALLE DE CONEXIONES'!M959)&lt;12,(RIGHT('DETALLE DE CONEXIONES'!M959,5)),(RIGHT('DETALLE DE CONEXIONES'!M959,6)))</f>
        <v>4seg.</v>
      </c>
      <c r="L959" s="36">
        <f>IF(C959="Saliente Local",(IFERROR((LIMPIA(J959,1)),0)),0)</f>
        <v>0</v>
      </c>
      <c r="M959" s="36">
        <f>IF(C959="Saliente Nacional",(IFERROR((LIMPIA(J959,1)),0)),0)</f>
        <v>0</v>
      </c>
      <c r="N959" s="36">
        <f>IF(C959="Saliente Internacional",(IFERROR((LIMPIA(J959,1)),0)),0)</f>
        <v>0</v>
      </c>
      <c r="O959" s="36">
        <f>IF(C959="Saliente Local",(IFERROR((LIMPIA(K959,1)),0)),0)</f>
        <v>0</v>
      </c>
      <c r="P959" s="36">
        <f>IF(C959="Saliente Nacional",(IFERROR((LIMPIA(K959,1)),0)),0)</f>
        <v>0</v>
      </c>
      <c r="Q959" s="36">
        <f>IF(C959="Saliente Internacional",(IFERROR((LIMPIA(K959,1)),0)),0)</f>
        <v>0</v>
      </c>
      <c r="R959" s="36">
        <f t="shared" si="43"/>
        <v>0</v>
      </c>
      <c r="S959" s="36">
        <f t="shared" si="44"/>
        <v>0</v>
      </c>
    </row>
    <row r="960" spans="1:19" x14ac:dyDescent="0.25">
      <c r="A960" s="101">
        <f>'DETALLE DE CONEXIONES'!P960</f>
        <v>0</v>
      </c>
      <c r="B960" s="36" t="str">
        <f>'DETALLE DE CONEXIONES'!I960</f>
        <v>GPRS</v>
      </c>
      <c r="C960" s="36" t="str">
        <f>'DETALLE DE CONEXIONES'!BB960</f>
        <v>MENSAJERO</v>
      </c>
      <c r="D960" s="36" t="str">
        <f>'DETALLE DE CONEXIONES'!E960</f>
        <v>internet.itelcelXXXm-3G</v>
      </c>
      <c r="E960" s="36">
        <f t="shared" si="42"/>
        <v>23</v>
      </c>
      <c r="F960" s="36">
        <f>IFERROR(LIMPIA('DETALLE DE CONEXIONES'!N960,1),0)</f>
        <v>0</v>
      </c>
      <c r="G960" s="36" t="str">
        <f>LEFT('DETALLE DE CONEXIONES'!BE960,3)</f>
        <v/>
      </c>
      <c r="H960" s="36" t="str">
        <f>RIGHT('DETALLE DE CONEXIONES'!AK960,2)</f>
        <v>-1</v>
      </c>
      <c r="I960" s="36" t="str">
        <f>LEFT('DETALLE DE CONEXIONES'!AK960,3)</f>
        <v>MEN</v>
      </c>
      <c r="J960" s="36" t="str">
        <f>LEFT('DETALLE DE CONEXIONES'!M960,3)</f>
        <v>0mi</v>
      </c>
      <c r="K960" s="36" t="str">
        <f>IF(LEN('DETALLE DE CONEXIONES'!M960)&lt;12,(RIGHT('DETALLE DE CONEXIONES'!M960,5)),(RIGHT('DETALLE DE CONEXIONES'!M960,6)))</f>
        <v xml:space="preserve">min. </v>
      </c>
      <c r="L960" s="36">
        <f>IF(C960="Saliente Local",(IFERROR((LIMPIA(J960,1)),0)),0)</f>
        <v>0</v>
      </c>
      <c r="M960" s="36">
        <f>IF(C960="Saliente Nacional",(IFERROR((LIMPIA(J960,1)),0)),0)</f>
        <v>0</v>
      </c>
      <c r="N960" s="36">
        <f>IF(C960="Saliente Internacional",(IFERROR((LIMPIA(J960,1)),0)),0)</f>
        <v>0</v>
      </c>
      <c r="O960" s="36">
        <f>IF(C960="Saliente Local",(IFERROR((LIMPIA(K960,1)),0)),0)</f>
        <v>0</v>
      </c>
      <c r="P960" s="36">
        <f>IF(C960="Saliente Nacional",(IFERROR((LIMPIA(K960,1)),0)),0)</f>
        <v>0</v>
      </c>
      <c r="Q960" s="36">
        <f>IF(C960="Saliente Internacional",(IFERROR((LIMPIA(K960,1)),0)),0)</f>
        <v>0</v>
      </c>
      <c r="R960" s="36">
        <f t="shared" si="43"/>
        <v>0</v>
      </c>
      <c r="S960" s="36">
        <f t="shared" si="44"/>
        <v>0</v>
      </c>
    </row>
    <row r="961" spans="1:19" x14ac:dyDescent="0.25">
      <c r="A961" s="101">
        <f>'DETALLE DE CONEXIONES'!P961</f>
        <v>0</v>
      </c>
      <c r="B961" s="36" t="str">
        <f>'DETALLE DE CONEXIONES'!I961</f>
        <v>GPRS</v>
      </c>
      <c r="C961" s="36" t="str">
        <f>'DETALLE DE CONEXIONES'!BB961</f>
        <v>RS</v>
      </c>
      <c r="D961" s="36" t="str">
        <f>'DETALLE DE CONEXIONES'!E961</f>
        <v>internet.itelcelXXXm-3G</v>
      </c>
      <c r="E961" s="36">
        <f t="shared" si="42"/>
        <v>23</v>
      </c>
      <c r="F961" s="36">
        <f>IFERROR(LIMPIA('DETALLE DE CONEXIONES'!N961,1),0)</f>
        <v>0</v>
      </c>
      <c r="G961" s="36" t="str">
        <f>LEFT('DETALLE DE CONEXIONES'!BE961,3)</f>
        <v/>
      </c>
      <c r="H961" s="36" t="str">
        <f>RIGHT('DETALLE DE CONEXIONES'!AK961,2)</f>
        <v>-1</v>
      </c>
      <c r="I961" s="36" t="str">
        <f>LEFT('DETALLE DE CONEXIONES'!AK961,3)</f>
        <v>RS;</v>
      </c>
      <c r="J961" s="36" t="str">
        <f>LEFT('DETALLE DE CONEXIONES'!M961,3)</f>
        <v>0mi</v>
      </c>
      <c r="K961" s="36" t="str">
        <f>IF(LEN('DETALLE DE CONEXIONES'!M961)&lt;12,(RIGHT('DETALLE DE CONEXIONES'!M961,5)),(RIGHT('DETALLE DE CONEXIONES'!M961,6)))</f>
        <v xml:space="preserve">min. </v>
      </c>
      <c r="L961" s="36">
        <f>IF(C961="Saliente Local",(IFERROR((LIMPIA(J961,1)),0)),0)</f>
        <v>0</v>
      </c>
      <c r="M961" s="36">
        <f>IF(C961="Saliente Nacional",(IFERROR((LIMPIA(J961,1)),0)),0)</f>
        <v>0</v>
      </c>
      <c r="N961" s="36">
        <f>IF(C961="Saliente Internacional",(IFERROR((LIMPIA(J961,1)),0)),0)</f>
        <v>0</v>
      </c>
      <c r="O961" s="36">
        <f>IF(C961="Saliente Local",(IFERROR((LIMPIA(K961,1)),0)),0)</f>
        <v>0</v>
      </c>
      <c r="P961" s="36">
        <f>IF(C961="Saliente Nacional",(IFERROR((LIMPIA(K961,1)),0)),0)</f>
        <v>0</v>
      </c>
      <c r="Q961" s="36">
        <f>IF(C961="Saliente Internacional",(IFERROR((LIMPIA(K961,1)),0)),0)</f>
        <v>0</v>
      </c>
      <c r="R961" s="36">
        <f t="shared" si="43"/>
        <v>0</v>
      </c>
      <c r="S961" s="36">
        <f t="shared" si="44"/>
        <v>0</v>
      </c>
    </row>
    <row r="962" spans="1:19" x14ac:dyDescent="0.25">
      <c r="A962" s="101">
        <f>'DETALLE DE CONEXIONES'!P962</f>
        <v>0</v>
      </c>
      <c r="B962" s="36" t="str">
        <f>'DETALLE DE CONEXIONES'!I962</f>
        <v>SALIENTE</v>
      </c>
      <c r="C962" s="36" t="str">
        <f>'DETALLE DE CONEXIONES'!BB962</f>
        <v>Saliente Local</v>
      </c>
      <c r="D962" s="36" t="str">
        <f>'DETALLE DE CONEXIONES'!E962</f>
        <v>999XXX4914</v>
      </c>
      <c r="E962" s="36">
        <f t="shared" si="42"/>
        <v>10</v>
      </c>
      <c r="F962" s="36">
        <f>IFERROR(LIMPIA('DETALLE DE CONEXIONES'!N962,1),0)</f>
        <v>1</v>
      </c>
      <c r="G962" s="36" t="str">
        <f>LEFT('DETALLE DE CONEXIONES'!BE962,3)</f>
        <v>NOF</v>
      </c>
      <c r="H962" s="36" t="str">
        <f>RIGHT('DETALLE DE CONEXIONES'!AK962,2)</f>
        <v/>
      </c>
      <c r="I962" s="36" t="str">
        <f>LEFT('DETALLE DE CONEXIONES'!AK962,3)</f>
        <v/>
      </c>
      <c r="J962" s="36" t="str">
        <f>LEFT('DETALLE DE CONEXIONES'!M962,3)</f>
        <v>0mi</v>
      </c>
      <c r="K962" s="36" t="str">
        <f>IF(LEN('DETALLE DE CONEXIONES'!M962)&lt;12,(RIGHT('DETALLE DE CONEXIONES'!M962,5)),(RIGHT('DETALLE DE CONEXIONES'!M962,6)))</f>
        <v>22seg.</v>
      </c>
      <c r="L962" s="36">
        <f>IF(C962="Saliente Local",(IFERROR((LIMPIA(J962,1)),0)),0)</f>
        <v>0</v>
      </c>
      <c r="M962" s="36">
        <f>IF(C962="Saliente Nacional",(IFERROR((LIMPIA(J962,1)),0)),0)</f>
        <v>0</v>
      </c>
      <c r="N962" s="36">
        <f>IF(C962="Saliente Internacional",(IFERROR((LIMPIA(J962,1)),0)),0)</f>
        <v>0</v>
      </c>
      <c r="O962" s="36">
        <f>IF(C962="Saliente Local",(IFERROR((LIMPIA(K962,1)),0)),0)</f>
        <v>22</v>
      </c>
      <c r="P962" s="36">
        <f>IF(C962="Saliente Nacional",(IFERROR((LIMPIA(K962,1)),0)),0)</f>
        <v>0</v>
      </c>
      <c r="Q962" s="36">
        <f>IF(C962="Saliente Internacional",(IFERROR((LIMPIA(K962,1)),0)),0)</f>
        <v>0</v>
      </c>
      <c r="R962" s="36">
        <f t="shared" si="43"/>
        <v>1</v>
      </c>
      <c r="S962" s="36">
        <f t="shared" si="44"/>
        <v>0</v>
      </c>
    </row>
    <row r="963" spans="1:19" x14ac:dyDescent="0.25">
      <c r="A963" s="101">
        <f>'DETALLE DE CONEXIONES'!P963</f>
        <v>0</v>
      </c>
      <c r="B963" s="36" t="str">
        <f>'DETALLE DE CONEXIONES'!I963</f>
        <v>TRANSFERENCIA</v>
      </c>
      <c r="C963" s="36" t="str">
        <f>'DETALLE DE CONEXIONES'!BB963</f>
        <v>Desvio Nacional</v>
      </c>
      <c r="D963" s="36" t="str">
        <f>'DETALLE DE CONEXIONES'!E963</f>
        <v>999XXX1600</v>
      </c>
      <c r="E963" s="36">
        <f t="shared" ref="E963:E1026" si="45">LEN(D963)</f>
        <v>10</v>
      </c>
      <c r="F963" s="36">
        <f>IFERROR(LIMPIA('DETALLE DE CONEXIONES'!N963,1),0)</f>
        <v>1</v>
      </c>
      <c r="G963" s="36" t="str">
        <f>LEFT('DETALLE DE CONEXIONES'!BE963,3)</f>
        <v>SIU</v>
      </c>
      <c r="H963" s="36" t="str">
        <f>RIGHT('DETALLE DE CONEXIONES'!AK963,2)</f>
        <v/>
      </c>
      <c r="I963" s="36" t="str">
        <f>LEFT('DETALLE DE CONEXIONES'!AK963,3)</f>
        <v/>
      </c>
      <c r="J963" s="36" t="str">
        <f>LEFT('DETALLE DE CONEXIONES'!M963,3)</f>
        <v>0mi</v>
      </c>
      <c r="K963" s="36" t="str">
        <f>IF(LEN('DETALLE DE CONEXIONES'!M963)&lt;12,(RIGHT('DETALLE DE CONEXIONES'!M963,5)),(RIGHT('DETALLE DE CONEXIONES'!M963,6)))</f>
        <v>3seg.</v>
      </c>
      <c r="L963" s="36">
        <f>IF(C963="Saliente Local",(IFERROR((LIMPIA(J963,1)),0)),0)</f>
        <v>0</v>
      </c>
      <c r="M963" s="36">
        <f>IF(C963="Saliente Nacional",(IFERROR((LIMPIA(J963,1)),0)),0)</f>
        <v>0</v>
      </c>
      <c r="N963" s="36">
        <f>IF(C963="Saliente Internacional",(IFERROR((LIMPIA(J963,1)),0)),0)</f>
        <v>0</v>
      </c>
      <c r="O963" s="36">
        <f>IF(C963="Saliente Local",(IFERROR((LIMPIA(K963,1)),0)),0)</f>
        <v>0</v>
      </c>
      <c r="P963" s="36">
        <f>IF(C963="Saliente Nacional",(IFERROR((LIMPIA(K963,1)),0)),0)</f>
        <v>0</v>
      </c>
      <c r="Q963" s="36">
        <f>IF(C963="Saliente Internacional",(IFERROR((LIMPIA(K963,1)),0)),0)</f>
        <v>0</v>
      </c>
      <c r="R963" s="36">
        <f t="shared" ref="R963:R1026" si="46">IF(SUM(O963:P963)&gt;0,(L963+M963+1),(L963+M963))</f>
        <v>0</v>
      </c>
      <c r="S963" s="36">
        <f t="shared" ref="S963:S1026" si="47">IF(Q963&gt;0,N963+1,N963)</f>
        <v>0</v>
      </c>
    </row>
    <row r="964" spans="1:19" x14ac:dyDescent="0.25">
      <c r="A964" s="101">
        <f>'DETALLE DE CONEXIONES'!P964</f>
        <v>0</v>
      </c>
      <c r="B964" s="36" t="str">
        <f>'DETALLE DE CONEXIONES'!I964</f>
        <v>ENTRANTE</v>
      </c>
      <c r="C964" s="36" t="str">
        <f>'DETALLE DE CONEXIONES'!BB964</f>
        <v>Entrante Nacional</v>
      </c>
      <c r="D964" s="36" t="str">
        <f>'DETALLE DE CONEXIONES'!E964</f>
        <v>999XXX1600</v>
      </c>
      <c r="E964" s="36">
        <f t="shared" si="45"/>
        <v>10</v>
      </c>
      <c r="F964" s="36">
        <f>IFERROR(LIMPIA('DETALLE DE CONEXIONES'!N964,1),0)</f>
        <v>1</v>
      </c>
      <c r="G964" s="36" t="str">
        <f>LEFT('DETALLE DE CONEXIONES'!BE964,3)</f>
        <v>NOF</v>
      </c>
      <c r="H964" s="36" t="str">
        <f>RIGHT('DETALLE DE CONEXIONES'!AK964,2)</f>
        <v/>
      </c>
      <c r="I964" s="36" t="str">
        <f>LEFT('DETALLE DE CONEXIONES'!AK964,3)</f>
        <v/>
      </c>
      <c r="J964" s="36" t="str">
        <f>LEFT('DETALLE DE CONEXIONES'!M964,3)</f>
        <v>0mi</v>
      </c>
      <c r="K964" s="36" t="str">
        <f>IF(LEN('DETALLE DE CONEXIONES'!M964)&lt;12,(RIGHT('DETALLE DE CONEXIONES'!M964,5)),(RIGHT('DETALLE DE CONEXIONES'!M964,6)))</f>
        <v>1seg.</v>
      </c>
      <c r="L964" s="36">
        <f>IF(C964="Saliente Local",(IFERROR((LIMPIA(J964,1)),0)),0)</f>
        <v>0</v>
      </c>
      <c r="M964" s="36">
        <f>IF(C964="Saliente Nacional",(IFERROR((LIMPIA(J964,1)),0)),0)</f>
        <v>0</v>
      </c>
      <c r="N964" s="36">
        <f>IF(C964="Saliente Internacional",(IFERROR((LIMPIA(J964,1)),0)),0)</f>
        <v>0</v>
      </c>
      <c r="O964" s="36">
        <f>IF(C964="Saliente Local",(IFERROR((LIMPIA(K964,1)),0)),0)</f>
        <v>0</v>
      </c>
      <c r="P964" s="36">
        <f>IF(C964="Saliente Nacional",(IFERROR((LIMPIA(K964,1)),0)),0)</f>
        <v>0</v>
      </c>
      <c r="Q964" s="36">
        <f>IF(C964="Saliente Internacional",(IFERROR((LIMPIA(K964,1)),0)),0)</f>
        <v>0</v>
      </c>
      <c r="R964" s="36">
        <f t="shared" si="46"/>
        <v>0</v>
      </c>
      <c r="S964" s="36">
        <f t="shared" si="47"/>
        <v>0</v>
      </c>
    </row>
    <row r="965" spans="1:19" x14ac:dyDescent="0.25">
      <c r="A965" s="101">
        <f>'DETALLE DE CONEXIONES'!P965</f>
        <v>0</v>
      </c>
      <c r="B965" s="36" t="str">
        <f>'DETALLE DE CONEXIONES'!I965</f>
        <v>SALIENTE</v>
      </c>
      <c r="C965" s="36" t="str">
        <f>'DETALLE DE CONEXIONES'!BB965</f>
        <v>Saliente Local</v>
      </c>
      <c r="D965" s="36" t="str">
        <f>'DETALLE DE CONEXIONES'!E965</f>
        <v>999XXX0328</v>
      </c>
      <c r="E965" s="36">
        <f t="shared" si="45"/>
        <v>10</v>
      </c>
      <c r="F965" s="36">
        <f>IFERROR(LIMPIA('DETALLE DE CONEXIONES'!N965,1),0)</f>
        <v>1</v>
      </c>
      <c r="G965" s="36" t="str">
        <f>LEFT('DETALLE DE CONEXIONES'!BE965,3)</f>
        <v>NOF</v>
      </c>
      <c r="H965" s="36" t="str">
        <f>RIGHT('DETALLE DE CONEXIONES'!AK965,2)</f>
        <v/>
      </c>
      <c r="I965" s="36" t="str">
        <f>LEFT('DETALLE DE CONEXIONES'!AK965,3)</f>
        <v/>
      </c>
      <c r="J965" s="36" t="str">
        <f>LEFT('DETALLE DE CONEXIONES'!M965,3)</f>
        <v>0mi</v>
      </c>
      <c r="K965" s="36" t="str">
        <f>IF(LEN('DETALLE DE CONEXIONES'!M965)&lt;12,(RIGHT('DETALLE DE CONEXIONES'!M965,5)),(RIGHT('DETALLE DE CONEXIONES'!M965,6)))</f>
        <v>43seg.</v>
      </c>
      <c r="L965" s="36">
        <f>IF(C965="Saliente Local",(IFERROR((LIMPIA(J965,1)),0)),0)</f>
        <v>0</v>
      </c>
      <c r="M965" s="36">
        <f>IF(C965="Saliente Nacional",(IFERROR((LIMPIA(J965,1)),0)),0)</f>
        <v>0</v>
      </c>
      <c r="N965" s="36">
        <f>IF(C965="Saliente Internacional",(IFERROR((LIMPIA(J965,1)),0)),0)</f>
        <v>0</v>
      </c>
      <c r="O965" s="36">
        <f>IF(C965="Saliente Local",(IFERROR((LIMPIA(K965,1)),0)),0)</f>
        <v>43</v>
      </c>
      <c r="P965" s="36">
        <f>IF(C965="Saliente Nacional",(IFERROR((LIMPIA(K965,1)),0)),0)</f>
        <v>0</v>
      </c>
      <c r="Q965" s="36">
        <f>IF(C965="Saliente Internacional",(IFERROR((LIMPIA(K965,1)),0)),0)</f>
        <v>0</v>
      </c>
      <c r="R965" s="36">
        <f t="shared" si="46"/>
        <v>1</v>
      </c>
      <c r="S965" s="36">
        <f t="shared" si="47"/>
        <v>0</v>
      </c>
    </row>
    <row r="966" spans="1:19" x14ac:dyDescent="0.25">
      <c r="A966" s="101">
        <f>'DETALLE DE CONEXIONES'!P966</f>
        <v>0</v>
      </c>
      <c r="B966" s="36" t="str">
        <f>'DETALLE DE CONEXIONES'!I966</f>
        <v>GPRS</v>
      </c>
      <c r="C966" s="36" t="str">
        <f>'DETALLE DE CONEXIONES'!BB966</f>
        <v>MENSAJERO</v>
      </c>
      <c r="D966" s="36" t="str">
        <f>'DETALLE DE CONEXIONES'!E966</f>
        <v>internet.itelcel.coXXXGLTE</v>
      </c>
      <c r="E966" s="36">
        <f t="shared" si="45"/>
        <v>26</v>
      </c>
      <c r="F966" s="36">
        <f>IFERROR(LIMPIA('DETALLE DE CONEXIONES'!N966,1),0)</f>
        <v>0</v>
      </c>
      <c r="G966" s="36" t="str">
        <f>LEFT('DETALLE DE CONEXIONES'!BE966,3)</f>
        <v/>
      </c>
      <c r="H966" s="36" t="str">
        <f>RIGHT('DETALLE DE CONEXIONES'!AK966,2)</f>
        <v>-1</v>
      </c>
      <c r="I966" s="36" t="str">
        <f>LEFT('DETALLE DE CONEXIONES'!AK966,3)</f>
        <v>MEN</v>
      </c>
      <c r="J966" s="36" t="str">
        <f>LEFT('DETALLE DE CONEXIONES'!M966,3)</f>
        <v>0mi</v>
      </c>
      <c r="K966" s="36" t="str">
        <f>IF(LEN('DETALLE DE CONEXIONES'!M966)&lt;12,(RIGHT('DETALLE DE CONEXIONES'!M966,5)),(RIGHT('DETALLE DE CONEXIONES'!M966,6)))</f>
        <v xml:space="preserve">min. </v>
      </c>
      <c r="L966" s="36">
        <f>IF(C966="Saliente Local",(IFERROR((LIMPIA(J966,1)),0)),0)</f>
        <v>0</v>
      </c>
      <c r="M966" s="36">
        <f>IF(C966="Saliente Nacional",(IFERROR((LIMPIA(J966,1)),0)),0)</f>
        <v>0</v>
      </c>
      <c r="N966" s="36">
        <f>IF(C966="Saliente Internacional",(IFERROR((LIMPIA(J966,1)),0)),0)</f>
        <v>0</v>
      </c>
      <c r="O966" s="36">
        <f>IF(C966="Saliente Local",(IFERROR((LIMPIA(K966,1)),0)),0)</f>
        <v>0</v>
      </c>
      <c r="P966" s="36">
        <f>IF(C966="Saliente Nacional",(IFERROR((LIMPIA(K966,1)),0)),0)</f>
        <v>0</v>
      </c>
      <c r="Q966" s="36">
        <f>IF(C966="Saliente Internacional",(IFERROR((LIMPIA(K966,1)),0)),0)</f>
        <v>0</v>
      </c>
      <c r="R966" s="36">
        <f t="shared" si="46"/>
        <v>0</v>
      </c>
      <c r="S966" s="36">
        <f t="shared" si="47"/>
        <v>0</v>
      </c>
    </row>
    <row r="967" spans="1:19" x14ac:dyDescent="0.25">
      <c r="A967" s="101">
        <f>'DETALLE DE CONEXIONES'!P967</f>
        <v>0</v>
      </c>
      <c r="B967" s="36" t="str">
        <f>'DETALLE DE CONEXIONES'!I967</f>
        <v>GPRS</v>
      </c>
      <c r="C967" s="36" t="str">
        <f>'DETALLE DE CONEXIONES'!BB967</f>
        <v>RS</v>
      </c>
      <c r="D967" s="36" t="str">
        <f>'DETALLE DE CONEXIONES'!E967</f>
        <v>internet.itelcel.coXXXGLTE</v>
      </c>
      <c r="E967" s="36">
        <f t="shared" si="45"/>
        <v>26</v>
      </c>
      <c r="F967" s="36">
        <f>IFERROR(LIMPIA('DETALLE DE CONEXIONES'!N967,1),0)</f>
        <v>0</v>
      </c>
      <c r="G967" s="36" t="str">
        <f>LEFT('DETALLE DE CONEXIONES'!BE967,3)</f>
        <v/>
      </c>
      <c r="H967" s="36" t="str">
        <f>RIGHT('DETALLE DE CONEXIONES'!AK967,2)</f>
        <v>-1</v>
      </c>
      <c r="I967" s="36" t="str">
        <f>LEFT('DETALLE DE CONEXIONES'!AK967,3)</f>
        <v>RS;</v>
      </c>
      <c r="J967" s="36" t="str">
        <f>LEFT('DETALLE DE CONEXIONES'!M967,3)</f>
        <v>0mi</v>
      </c>
      <c r="K967" s="36" t="str">
        <f>IF(LEN('DETALLE DE CONEXIONES'!M967)&lt;12,(RIGHT('DETALLE DE CONEXIONES'!M967,5)),(RIGHT('DETALLE DE CONEXIONES'!M967,6)))</f>
        <v xml:space="preserve">min. </v>
      </c>
      <c r="L967" s="36">
        <f>IF(C967="Saliente Local",(IFERROR((LIMPIA(J967,1)),0)),0)</f>
        <v>0</v>
      </c>
      <c r="M967" s="36">
        <f>IF(C967="Saliente Nacional",(IFERROR((LIMPIA(J967,1)),0)),0)</f>
        <v>0</v>
      </c>
      <c r="N967" s="36">
        <f>IF(C967="Saliente Internacional",(IFERROR((LIMPIA(J967,1)),0)),0)</f>
        <v>0</v>
      </c>
      <c r="O967" s="36">
        <f>IF(C967="Saliente Local",(IFERROR((LIMPIA(K967,1)),0)),0)</f>
        <v>0</v>
      </c>
      <c r="P967" s="36">
        <f>IF(C967="Saliente Nacional",(IFERROR((LIMPIA(K967,1)),0)),0)</f>
        <v>0</v>
      </c>
      <c r="Q967" s="36">
        <f>IF(C967="Saliente Internacional",(IFERROR((LIMPIA(K967,1)),0)),0)</f>
        <v>0</v>
      </c>
      <c r="R967" s="36">
        <f t="shared" si="46"/>
        <v>0</v>
      </c>
      <c r="S967" s="36">
        <f t="shared" si="47"/>
        <v>0</v>
      </c>
    </row>
    <row r="968" spans="1:19" x14ac:dyDescent="0.25">
      <c r="A968" s="101">
        <f>'DETALLE DE CONEXIONES'!P968</f>
        <v>0</v>
      </c>
      <c r="B968" s="36" t="str">
        <f>'DETALLE DE CONEXIONES'!I968</f>
        <v>GPRS</v>
      </c>
      <c r="C968" s="36" t="str">
        <f>'DETALLE DE CONEXIONES'!BB968</f>
        <v>MENSAJERO</v>
      </c>
      <c r="D968" s="36" t="str">
        <f>'DETALLE DE CONEXIONES'!E968</f>
        <v>internet.itelcelXXXm-3G</v>
      </c>
      <c r="E968" s="36">
        <f t="shared" si="45"/>
        <v>23</v>
      </c>
      <c r="F968" s="36">
        <f>IFERROR(LIMPIA('DETALLE DE CONEXIONES'!N968,1),0)</f>
        <v>0</v>
      </c>
      <c r="G968" s="36" t="str">
        <f>LEFT('DETALLE DE CONEXIONES'!BE968,3)</f>
        <v/>
      </c>
      <c r="H968" s="36" t="str">
        <f>RIGHT('DETALLE DE CONEXIONES'!AK968,2)</f>
        <v>-1</v>
      </c>
      <c r="I968" s="36" t="str">
        <f>LEFT('DETALLE DE CONEXIONES'!AK968,3)</f>
        <v>MEN</v>
      </c>
      <c r="J968" s="36" t="str">
        <f>LEFT('DETALLE DE CONEXIONES'!M968,3)</f>
        <v>0mi</v>
      </c>
      <c r="K968" s="36" t="str">
        <f>IF(LEN('DETALLE DE CONEXIONES'!M968)&lt;12,(RIGHT('DETALLE DE CONEXIONES'!M968,5)),(RIGHT('DETALLE DE CONEXIONES'!M968,6)))</f>
        <v xml:space="preserve">min. </v>
      </c>
      <c r="L968" s="36">
        <f>IF(C968="Saliente Local",(IFERROR((LIMPIA(J968,1)),0)),0)</f>
        <v>0</v>
      </c>
      <c r="M968" s="36">
        <f>IF(C968="Saliente Nacional",(IFERROR((LIMPIA(J968,1)),0)),0)</f>
        <v>0</v>
      </c>
      <c r="N968" s="36">
        <f>IF(C968="Saliente Internacional",(IFERROR((LIMPIA(J968,1)),0)),0)</f>
        <v>0</v>
      </c>
      <c r="O968" s="36">
        <f>IF(C968="Saliente Local",(IFERROR((LIMPIA(K968,1)),0)),0)</f>
        <v>0</v>
      </c>
      <c r="P968" s="36">
        <f>IF(C968="Saliente Nacional",(IFERROR((LIMPIA(K968,1)),0)),0)</f>
        <v>0</v>
      </c>
      <c r="Q968" s="36">
        <f>IF(C968="Saliente Internacional",(IFERROR((LIMPIA(K968,1)),0)),0)</f>
        <v>0</v>
      </c>
      <c r="R968" s="36">
        <f t="shared" si="46"/>
        <v>0</v>
      </c>
      <c r="S968" s="36">
        <f t="shared" si="47"/>
        <v>0</v>
      </c>
    </row>
    <row r="969" spans="1:19" x14ac:dyDescent="0.25">
      <c r="A969" s="101">
        <f>'DETALLE DE CONEXIONES'!P969</f>
        <v>0</v>
      </c>
      <c r="B969" s="36" t="str">
        <f>'DETALLE DE CONEXIONES'!I969</f>
        <v>SALIENTE</v>
      </c>
      <c r="C969" s="36" t="str">
        <f>'DETALLE DE CONEXIONES'!BB969</f>
        <v>Saliente Local</v>
      </c>
      <c r="D969" s="36" t="str">
        <f>'DETALLE DE CONEXIONES'!E969</f>
        <v>999XXX0328</v>
      </c>
      <c r="E969" s="36">
        <f t="shared" si="45"/>
        <v>10</v>
      </c>
      <c r="F969" s="36">
        <f>IFERROR(LIMPIA('DETALLE DE CONEXIONES'!N969,1),0)</f>
        <v>2</v>
      </c>
      <c r="G969" s="36" t="str">
        <f>LEFT('DETALLE DE CONEXIONES'!BE969,3)</f>
        <v>NOF</v>
      </c>
      <c r="H969" s="36" t="str">
        <f>RIGHT('DETALLE DE CONEXIONES'!AK969,2)</f>
        <v/>
      </c>
      <c r="I969" s="36" t="str">
        <f>LEFT('DETALLE DE CONEXIONES'!AK969,3)</f>
        <v/>
      </c>
      <c r="J969" s="36" t="str">
        <f>LEFT('DETALLE DE CONEXIONES'!M969,3)</f>
        <v>1mi</v>
      </c>
      <c r="K969" s="36" t="str">
        <f>IF(LEN('DETALLE DE CONEXIONES'!M969)&lt;12,(RIGHT('DETALLE DE CONEXIONES'!M969,5)),(RIGHT('DETALLE DE CONEXIONES'!M969,6)))</f>
        <v>49seg.</v>
      </c>
      <c r="L969" s="36">
        <f>IF(C969="Saliente Local",(IFERROR((LIMPIA(J969,1)),0)),0)</f>
        <v>1</v>
      </c>
      <c r="M969" s="36">
        <f>IF(C969="Saliente Nacional",(IFERROR((LIMPIA(J969,1)),0)),0)</f>
        <v>0</v>
      </c>
      <c r="N969" s="36">
        <f>IF(C969="Saliente Internacional",(IFERROR((LIMPIA(J969,1)),0)),0)</f>
        <v>0</v>
      </c>
      <c r="O969" s="36">
        <f>IF(C969="Saliente Local",(IFERROR((LIMPIA(K969,1)),0)),0)</f>
        <v>49</v>
      </c>
      <c r="P969" s="36">
        <f>IF(C969="Saliente Nacional",(IFERROR((LIMPIA(K969,1)),0)),0)</f>
        <v>0</v>
      </c>
      <c r="Q969" s="36">
        <f>IF(C969="Saliente Internacional",(IFERROR((LIMPIA(K969,1)),0)),0)</f>
        <v>0</v>
      </c>
      <c r="R969" s="36">
        <f t="shared" si="46"/>
        <v>2</v>
      </c>
      <c r="S969" s="36">
        <f t="shared" si="47"/>
        <v>0</v>
      </c>
    </row>
    <row r="970" spans="1:19" x14ac:dyDescent="0.25">
      <c r="A970" s="101">
        <f>'DETALLE DE CONEXIONES'!P970</f>
        <v>0</v>
      </c>
      <c r="B970" s="36" t="str">
        <f>'DETALLE DE CONEXIONES'!I970</f>
        <v>ENTRANTE</v>
      </c>
      <c r="C970" s="36" t="str">
        <f>'DETALLE DE CONEXIONES'!BB970</f>
        <v>Entrante Local</v>
      </c>
      <c r="D970" s="36" t="str">
        <f>'DETALLE DE CONEXIONES'!E970</f>
        <v>999XXX1600</v>
      </c>
      <c r="E970" s="36">
        <f t="shared" si="45"/>
        <v>10</v>
      </c>
      <c r="F970" s="36">
        <f>IFERROR(LIMPIA('DETALLE DE CONEXIONES'!N970,1),0)</f>
        <v>6</v>
      </c>
      <c r="G970" s="36" t="str">
        <f>LEFT('DETALLE DE CONEXIONES'!BE970,3)</f>
        <v>NOF</v>
      </c>
      <c r="H970" s="36" t="str">
        <f>RIGHT('DETALLE DE CONEXIONES'!AK970,2)</f>
        <v/>
      </c>
      <c r="I970" s="36" t="str">
        <f>LEFT('DETALLE DE CONEXIONES'!AK970,3)</f>
        <v/>
      </c>
      <c r="J970" s="36" t="str">
        <f>LEFT('DETALLE DE CONEXIONES'!M970,3)</f>
        <v>5mi</v>
      </c>
      <c r="K970" s="36" t="str">
        <f>IF(LEN('DETALLE DE CONEXIONES'!M970)&lt;12,(RIGHT('DETALLE DE CONEXIONES'!M970,5)),(RIGHT('DETALLE DE CONEXIONES'!M970,6)))</f>
        <v>5seg.</v>
      </c>
      <c r="L970" s="36">
        <f>IF(C970="Saliente Local",(IFERROR((LIMPIA(J970,1)),0)),0)</f>
        <v>0</v>
      </c>
      <c r="M970" s="36">
        <f>IF(C970="Saliente Nacional",(IFERROR((LIMPIA(J970,1)),0)),0)</f>
        <v>0</v>
      </c>
      <c r="N970" s="36">
        <f>IF(C970="Saliente Internacional",(IFERROR((LIMPIA(J970,1)),0)),0)</f>
        <v>0</v>
      </c>
      <c r="O970" s="36">
        <f>IF(C970="Saliente Local",(IFERROR((LIMPIA(K970,1)),0)),0)</f>
        <v>0</v>
      </c>
      <c r="P970" s="36">
        <f>IF(C970="Saliente Nacional",(IFERROR((LIMPIA(K970,1)),0)),0)</f>
        <v>0</v>
      </c>
      <c r="Q970" s="36">
        <f>IF(C970="Saliente Internacional",(IFERROR((LIMPIA(K970,1)),0)),0)</f>
        <v>0</v>
      </c>
      <c r="R970" s="36">
        <f t="shared" si="46"/>
        <v>0</v>
      </c>
      <c r="S970" s="36">
        <f t="shared" si="47"/>
        <v>0</v>
      </c>
    </row>
    <row r="971" spans="1:19" x14ac:dyDescent="0.25">
      <c r="A971" s="101">
        <f>'DETALLE DE CONEXIONES'!P971</f>
        <v>0</v>
      </c>
      <c r="B971" s="36" t="str">
        <f>'DETALLE DE CONEXIONES'!I971</f>
        <v>GPRS</v>
      </c>
      <c r="C971" s="36" t="str">
        <f>'DETALLE DE CONEXIONES'!BB971</f>
        <v>RS</v>
      </c>
      <c r="D971" s="36" t="str">
        <f>'DETALLE DE CONEXIONES'!E971</f>
        <v>internet.itelcelXXXm-3G</v>
      </c>
      <c r="E971" s="36">
        <f t="shared" si="45"/>
        <v>23</v>
      </c>
      <c r="F971" s="36">
        <f>IFERROR(LIMPIA('DETALLE DE CONEXIONES'!N971,1),0)</f>
        <v>0</v>
      </c>
      <c r="G971" s="36" t="str">
        <f>LEFT('DETALLE DE CONEXIONES'!BE971,3)</f>
        <v/>
      </c>
      <c r="H971" s="36" t="str">
        <f>RIGHT('DETALLE DE CONEXIONES'!AK971,2)</f>
        <v>-1</v>
      </c>
      <c r="I971" s="36" t="str">
        <f>LEFT('DETALLE DE CONEXIONES'!AK971,3)</f>
        <v>RS;</v>
      </c>
      <c r="J971" s="36" t="str">
        <f>LEFT('DETALLE DE CONEXIONES'!M971,3)</f>
        <v>0mi</v>
      </c>
      <c r="K971" s="36" t="str">
        <f>IF(LEN('DETALLE DE CONEXIONES'!M971)&lt;12,(RIGHT('DETALLE DE CONEXIONES'!M971,5)),(RIGHT('DETALLE DE CONEXIONES'!M971,6)))</f>
        <v xml:space="preserve">min. </v>
      </c>
      <c r="L971" s="36">
        <f>IF(C971="Saliente Local",(IFERROR((LIMPIA(J971,1)),0)),0)</f>
        <v>0</v>
      </c>
      <c r="M971" s="36">
        <f>IF(C971="Saliente Nacional",(IFERROR((LIMPIA(J971,1)),0)),0)</f>
        <v>0</v>
      </c>
      <c r="N971" s="36">
        <f>IF(C971="Saliente Internacional",(IFERROR((LIMPIA(J971,1)),0)),0)</f>
        <v>0</v>
      </c>
      <c r="O971" s="36">
        <f>IF(C971="Saliente Local",(IFERROR((LIMPIA(K971,1)),0)),0)</f>
        <v>0</v>
      </c>
      <c r="P971" s="36">
        <f>IF(C971="Saliente Nacional",(IFERROR((LIMPIA(K971,1)),0)),0)</f>
        <v>0</v>
      </c>
      <c r="Q971" s="36">
        <f>IF(C971="Saliente Internacional",(IFERROR((LIMPIA(K971,1)),0)),0)</f>
        <v>0</v>
      </c>
      <c r="R971" s="36">
        <f t="shared" si="46"/>
        <v>0</v>
      </c>
      <c r="S971" s="36">
        <f t="shared" si="47"/>
        <v>0</v>
      </c>
    </row>
    <row r="972" spans="1:19" x14ac:dyDescent="0.25">
      <c r="A972" s="101">
        <f>'DETALLE DE CONEXIONES'!P972</f>
        <v>0</v>
      </c>
      <c r="B972" s="36" t="str">
        <f>'DETALLE DE CONEXIONES'!I972</f>
        <v>SALIENTE</v>
      </c>
      <c r="C972" s="36" t="str">
        <f>'DETALLE DE CONEXIONES'!BB972</f>
        <v>Saliente Local</v>
      </c>
      <c r="D972" s="36" t="str">
        <f>'DETALLE DE CONEXIONES'!E972</f>
        <v>999XXX0328</v>
      </c>
      <c r="E972" s="36">
        <f t="shared" si="45"/>
        <v>10</v>
      </c>
      <c r="F972" s="36">
        <f>IFERROR(LIMPIA('DETALLE DE CONEXIONES'!N972,1),0)</f>
        <v>4</v>
      </c>
      <c r="G972" s="36" t="str">
        <f>LEFT('DETALLE DE CONEXIONES'!BE972,3)</f>
        <v>NOF</v>
      </c>
      <c r="H972" s="36" t="str">
        <f>RIGHT('DETALLE DE CONEXIONES'!AK972,2)</f>
        <v/>
      </c>
      <c r="I972" s="36" t="str">
        <f>LEFT('DETALLE DE CONEXIONES'!AK972,3)</f>
        <v/>
      </c>
      <c r="J972" s="36" t="str">
        <f>LEFT('DETALLE DE CONEXIONES'!M972,3)</f>
        <v>3mi</v>
      </c>
      <c r="K972" s="36" t="str">
        <f>IF(LEN('DETALLE DE CONEXIONES'!M972)&lt;12,(RIGHT('DETALLE DE CONEXIONES'!M972,5)),(RIGHT('DETALLE DE CONEXIONES'!M972,6)))</f>
        <v>27seg.</v>
      </c>
      <c r="L972" s="36">
        <f>IF(C972="Saliente Local",(IFERROR((LIMPIA(J972,1)),0)),0)</f>
        <v>3</v>
      </c>
      <c r="M972" s="36">
        <f>IF(C972="Saliente Nacional",(IFERROR((LIMPIA(J972,1)),0)),0)</f>
        <v>0</v>
      </c>
      <c r="N972" s="36">
        <f>IF(C972="Saliente Internacional",(IFERROR((LIMPIA(J972,1)),0)),0)</f>
        <v>0</v>
      </c>
      <c r="O972" s="36">
        <f>IF(C972="Saliente Local",(IFERROR((LIMPIA(K972,1)),0)),0)</f>
        <v>27</v>
      </c>
      <c r="P972" s="36">
        <f>IF(C972="Saliente Nacional",(IFERROR((LIMPIA(K972,1)),0)),0)</f>
        <v>0</v>
      </c>
      <c r="Q972" s="36">
        <f>IF(C972="Saliente Internacional",(IFERROR((LIMPIA(K972,1)),0)),0)</f>
        <v>0</v>
      </c>
      <c r="R972" s="36">
        <f t="shared" si="46"/>
        <v>4</v>
      </c>
      <c r="S972" s="36">
        <f t="shared" si="47"/>
        <v>0</v>
      </c>
    </row>
    <row r="973" spans="1:19" x14ac:dyDescent="0.25">
      <c r="A973" s="101">
        <f>'DETALLE DE CONEXIONES'!P973</f>
        <v>0</v>
      </c>
      <c r="B973" s="36" t="str">
        <f>'DETALLE DE CONEXIONES'!I973</f>
        <v>SALIENTE</v>
      </c>
      <c r="C973" s="36" t="str">
        <f>'DETALLE DE CONEXIONES'!BB973</f>
        <v>Saliente Local</v>
      </c>
      <c r="D973" s="36" t="str">
        <f>'DETALLE DE CONEXIONES'!E973</f>
        <v>999XXX7896</v>
      </c>
      <c r="E973" s="36">
        <f t="shared" si="45"/>
        <v>10</v>
      </c>
      <c r="F973" s="36">
        <f>IFERROR(LIMPIA('DETALLE DE CONEXIONES'!N973,1),0)</f>
        <v>4</v>
      </c>
      <c r="G973" s="36" t="str">
        <f>LEFT('DETALLE DE CONEXIONES'!BE973,3)</f>
        <v>NOF</v>
      </c>
      <c r="H973" s="36" t="str">
        <f>RIGHT('DETALLE DE CONEXIONES'!AK973,2)</f>
        <v/>
      </c>
      <c r="I973" s="36" t="str">
        <f>LEFT('DETALLE DE CONEXIONES'!AK973,3)</f>
        <v/>
      </c>
      <c r="J973" s="36" t="str">
        <f>LEFT('DETALLE DE CONEXIONES'!M973,3)</f>
        <v>3mi</v>
      </c>
      <c r="K973" s="36" t="str">
        <f>IF(LEN('DETALLE DE CONEXIONES'!M973)&lt;12,(RIGHT('DETALLE DE CONEXIONES'!M973,5)),(RIGHT('DETALLE DE CONEXIONES'!M973,6)))</f>
        <v>18seg.</v>
      </c>
      <c r="L973" s="36">
        <f>IF(C973="Saliente Local",(IFERROR((LIMPIA(J973,1)),0)),0)</f>
        <v>3</v>
      </c>
      <c r="M973" s="36">
        <f>IF(C973="Saliente Nacional",(IFERROR((LIMPIA(J973,1)),0)),0)</f>
        <v>0</v>
      </c>
      <c r="N973" s="36">
        <f>IF(C973="Saliente Internacional",(IFERROR((LIMPIA(J973,1)),0)),0)</f>
        <v>0</v>
      </c>
      <c r="O973" s="36">
        <f>IF(C973="Saliente Local",(IFERROR((LIMPIA(K973,1)),0)),0)</f>
        <v>18</v>
      </c>
      <c r="P973" s="36">
        <f>IF(C973="Saliente Nacional",(IFERROR((LIMPIA(K973,1)),0)),0)</f>
        <v>0</v>
      </c>
      <c r="Q973" s="36">
        <f>IF(C973="Saliente Internacional",(IFERROR((LIMPIA(K973,1)),0)),0)</f>
        <v>0</v>
      </c>
      <c r="R973" s="36">
        <f t="shared" si="46"/>
        <v>4</v>
      </c>
      <c r="S973" s="36">
        <f t="shared" si="47"/>
        <v>0</v>
      </c>
    </row>
    <row r="974" spans="1:19" x14ac:dyDescent="0.25">
      <c r="A974" s="101">
        <f>'DETALLE DE CONEXIONES'!P974</f>
        <v>0</v>
      </c>
      <c r="B974" s="36" t="str">
        <f>'DETALLE DE CONEXIONES'!I974</f>
        <v>TRANSFERENCIA</v>
      </c>
      <c r="C974" s="36" t="str">
        <f>'DETALLE DE CONEXIONES'!BB974</f>
        <v>Desvio Nacional</v>
      </c>
      <c r="D974" s="36" t="str">
        <f>'DETALLE DE CONEXIONES'!E974</f>
        <v>999XXX1600</v>
      </c>
      <c r="E974" s="36">
        <f t="shared" si="45"/>
        <v>10</v>
      </c>
      <c r="F974" s="36">
        <f>IFERROR(LIMPIA('DETALLE DE CONEXIONES'!N974,1),0)</f>
        <v>1</v>
      </c>
      <c r="G974" s="36" t="str">
        <f>LEFT('DETALLE DE CONEXIONES'!BE974,3)</f>
        <v>SIU</v>
      </c>
      <c r="H974" s="36" t="str">
        <f>RIGHT('DETALLE DE CONEXIONES'!AK974,2)</f>
        <v/>
      </c>
      <c r="I974" s="36" t="str">
        <f>LEFT('DETALLE DE CONEXIONES'!AK974,3)</f>
        <v/>
      </c>
      <c r="J974" s="36" t="str">
        <f>LEFT('DETALLE DE CONEXIONES'!M974,3)</f>
        <v>0mi</v>
      </c>
      <c r="K974" s="36" t="str">
        <f>IF(LEN('DETALLE DE CONEXIONES'!M974)&lt;12,(RIGHT('DETALLE DE CONEXIONES'!M974,5)),(RIGHT('DETALLE DE CONEXIONES'!M974,6)))</f>
        <v>5seg.</v>
      </c>
      <c r="L974" s="36">
        <f>IF(C974="Saliente Local",(IFERROR((LIMPIA(J974,1)),0)),0)</f>
        <v>0</v>
      </c>
      <c r="M974" s="36">
        <f>IF(C974="Saliente Nacional",(IFERROR((LIMPIA(J974,1)),0)),0)</f>
        <v>0</v>
      </c>
      <c r="N974" s="36">
        <f>IF(C974="Saliente Internacional",(IFERROR((LIMPIA(J974,1)),0)),0)</f>
        <v>0</v>
      </c>
      <c r="O974" s="36">
        <f>IF(C974="Saliente Local",(IFERROR((LIMPIA(K974,1)),0)),0)</f>
        <v>0</v>
      </c>
      <c r="P974" s="36">
        <f>IF(C974="Saliente Nacional",(IFERROR((LIMPIA(K974,1)),0)),0)</f>
        <v>0</v>
      </c>
      <c r="Q974" s="36">
        <f>IF(C974="Saliente Internacional",(IFERROR((LIMPIA(K974,1)),0)),0)</f>
        <v>0</v>
      </c>
      <c r="R974" s="36">
        <f t="shared" si="46"/>
        <v>0</v>
      </c>
      <c r="S974" s="36">
        <f t="shared" si="47"/>
        <v>0</v>
      </c>
    </row>
    <row r="975" spans="1:19" x14ac:dyDescent="0.25">
      <c r="A975" s="101">
        <f>'DETALLE DE CONEXIONES'!P975</f>
        <v>0</v>
      </c>
      <c r="B975" s="36" t="str">
        <f>'DETALLE DE CONEXIONES'!I975</f>
        <v>GPRS</v>
      </c>
      <c r="C975" s="36" t="str">
        <f>'DETALLE DE CONEXIONES'!BB975</f>
        <v>MENSAJERO</v>
      </c>
      <c r="D975" s="36" t="str">
        <f>'DETALLE DE CONEXIONES'!E975</f>
        <v>internet.itelcelXXXm-3G</v>
      </c>
      <c r="E975" s="36">
        <f t="shared" si="45"/>
        <v>23</v>
      </c>
      <c r="F975" s="36">
        <f>IFERROR(LIMPIA('DETALLE DE CONEXIONES'!N975,1),0)</f>
        <v>0</v>
      </c>
      <c r="G975" s="36" t="str">
        <f>LEFT('DETALLE DE CONEXIONES'!BE975,3)</f>
        <v/>
      </c>
      <c r="H975" s="36" t="str">
        <f>RIGHT('DETALLE DE CONEXIONES'!AK975,2)</f>
        <v>-1</v>
      </c>
      <c r="I975" s="36" t="str">
        <f>LEFT('DETALLE DE CONEXIONES'!AK975,3)</f>
        <v>MEN</v>
      </c>
      <c r="J975" s="36" t="str">
        <f>LEFT('DETALLE DE CONEXIONES'!M975,3)</f>
        <v>0mi</v>
      </c>
      <c r="K975" s="36" t="str">
        <f>IF(LEN('DETALLE DE CONEXIONES'!M975)&lt;12,(RIGHT('DETALLE DE CONEXIONES'!M975,5)),(RIGHT('DETALLE DE CONEXIONES'!M975,6)))</f>
        <v xml:space="preserve">min. </v>
      </c>
      <c r="L975" s="36">
        <f>IF(C975="Saliente Local",(IFERROR((LIMPIA(J975,1)),0)),0)</f>
        <v>0</v>
      </c>
      <c r="M975" s="36">
        <f>IF(C975="Saliente Nacional",(IFERROR((LIMPIA(J975,1)),0)),0)</f>
        <v>0</v>
      </c>
      <c r="N975" s="36">
        <f>IF(C975="Saliente Internacional",(IFERROR((LIMPIA(J975,1)),0)),0)</f>
        <v>0</v>
      </c>
      <c r="O975" s="36">
        <f>IF(C975="Saliente Local",(IFERROR((LIMPIA(K975,1)),0)),0)</f>
        <v>0</v>
      </c>
      <c r="P975" s="36">
        <f>IF(C975="Saliente Nacional",(IFERROR((LIMPIA(K975,1)),0)),0)</f>
        <v>0</v>
      </c>
      <c r="Q975" s="36">
        <f>IF(C975="Saliente Internacional",(IFERROR((LIMPIA(K975,1)),0)),0)</f>
        <v>0</v>
      </c>
      <c r="R975" s="36">
        <f t="shared" si="46"/>
        <v>0</v>
      </c>
      <c r="S975" s="36">
        <f t="shared" si="47"/>
        <v>0</v>
      </c>
    </row>
    <row r="976" spans="1:19" x14ac:dyDescent="0.25">
      <c r="A976" s="101">
        <f>'DETALLE DE CONEXIONES'!P976</f>
        <v>0</v>
      </c>
      <c r="B976" s="36" t="str">
        <f>'DETALLE DE CONEXIONES'!I976</f>
        <v>GPRS</v>
      </c>
      <c r="C976" s="36" t="str">
        <f>'DETALLE DE CONEXIONES'!BB976</f>
        <v>RS</v>
      </c>
      <c r="D976" s="36" t="str">
        <f>'DETALLE DE CONEXIONES'!E976</f>
        <v>internet.itelcelXXXm-3G</v>
      </c>
      <c r="E976" s="36">
        <f t="shared" si="45"/>
        <v>23</v>
      </c>
      <c r="F976" s="36">
        <f>IFERROR(LIMPIA('DETALLE DE CONEXIONES'!N976,1),0)</f>
        <v>0</v>
      </c>
      <c r="G976" s="36" t="str">
        <f>LEFT('DETALLE DE CONEXIONES'!BE976,3)</f>
        <v/>
      </c>
      <c r="H976" s="36" t="str">
        <f>RIGHT('DETALLE DE CONEXIONES'!AK976,2)</f>
        <v>-0</v>
      </c>
      <c r="I976" s="36" t="str">
        <f>LEFT('DETALLE DE CONEXIONES'!AK976,3)</f>
        <v>RS;</v>
      </c>
      <c r="J976" s="36" t="str">
        <f>LEFT('DETALLE DE CONEXIONES'!M976,3)</f>
        <v>0mi</v>
      </c>
      <c r="K976" s="36" t="str">
        <f>IF(LEN('DETALLE DE CONEXIONES'!M976)&lt;12,(RIGHT('DETALLE DE CONEXIONES'!M976,5)),(RIGHT('DETALLE DE CONEXIONES'!M976,6)))</f>
        <v xml:space="preserve">min. </v>
      </c>
      <c r="L976" s="36">
        <f>IF(C976="Saliente Local",(IFERROR((LIMPIA(J976,1)),0)),0)</f>
        <v>0</v>
      </c>
      <c r="M976" s="36">
        <f>IF(C976="Saliente Nacional",(IFERROR((LIMPIA(J976,1)),0)),0)</f>
        <v>0</v>
      </c>
      <c r="N976" s="36">
        <f>IF(C976="Saliente Internacional",(IFERROR((LIMPIA(J976,1)),0)),0)</f>
        <v>0</v>
      </c>
      <c r="O976" s="36">
        <f>IF(C976="Saliente Local",(IFERROR((LIMPIA(K976,1)),0)),0)</f>
        <v>0</v>
      </c>
      <c r="P976" s="36">
        <f>IF(C976="Saliente Nacional",(IFERROR((LIMPIA(K976,1)),0)),0)</f>
        <v>0</v>
      </c>
      <c r="Q976" s="36">
        <f>IF(C976="Saliente Internacional",(IFERROR((LIMPIA(K976,1)),0)),0)</f>
        <v>0</v>
      </c>
      <c r="R976" s="36">
        <f t="shared" si="46"/>
        <v>0</v>
      </c>
      <c r="S976" s="36">
        <f t="shared" si="47"/>
        <v>0</v>
      </c>
    </row>
    <row r="977" spans="1:19" x14ac:dyDescent="0.25">
      <c r="A977" s="101">
        <f>'DETALLE DE CONEXIONES'!P977</f>
        <v>0</v>
      </c>
      <c r="B977" s="36" t="str">
        <f>'DETALLE DE CONEXIONES'!I977</f>
        <v>ENTRANTE</v>
      </c>
      <c r="C977" s="36" t="str">
        <f>'DETALLE DE CONEXIONES'!BB977</f>
        <v>Entrante Local</v>
      </c>
      <c r="D977" s="36" t="str">
        <f>'DETALLE DE CONEXIONES'!E977</f>
        <v>999XXX1600</v>
      </c>
      <c r="E977" s="36">
        <f t="shared" si="45"/>
        <v>10</v>
      </c>
      <c r="F977" s="36">
        <f>IFERROR(LIMPIA('DETALLE DE CONEXIONES'!N977,1),0)</f>
        <v>1</v>
      </c>
      <c r="G977" s="36" t="str">
        <f>LEFT('DETALLE DE CONEXIONES'!BE977,3)</f>
        <v>NOF</v>
      </c>
      <c r="H977" s="36" t="str">
        <f>RIGHT('DETALLE DE CONEXIONES'!AK977,2)</f>
        <v/>
      </c>
      <c r="I977" s="36" t="str">
        <f>LEFT('DETALLE DE CONEXIONES'!AK977,3)</f>
        <v/>
      </c>
      <c r="J977" s="36" t="str">
        <f>LEFT('DETALLE DE CONEXIONES'!M977,3)</f>
        <v>0mi</v>
      </c>
      <c r="K977" s="36" t="str">
        <f>IF(LEN('DETALLE DE CONEXIONES'!M977)&lt;12,(RIGHT('DETALLE DE CONEXIONES'!M977,5)),(RIGHT('DETALLE DE CONEXIONES'!M977,6)))</f>
        <v>36seg.</v>
      </c>
      <c r="L977" s="36">
        <f>IF(C977="Saliente Local",(IFERROR((LIMPIA(J977,1)),0)),0)</f>
        <v>0</v>
      </c>
      <c r="M977" s="36">
        <f>IF(C977="Saliente Nacional",(IFERROR((LIMPIA(J977,1)),0)),0)</f>
        <v>0</v>
      </c>
      <c r="N977" s="36">
        <f>IF(C977="Saliente Internacional",(IFERROR((LIMPIA(J977,1)),0)),0)</f>
        <v>0</v>
      </c>
      <c r="O977" s="36">
        <f>IF(C977="Saliente Local",(IFERROR((LIMPIA(K977,1)),0)),0)</f>
        <v>0</v>
      </c>
      <c r="P977" s="36">
        <f>IF(C977="Saliente Nacional",(IFERROR((LIMPIA(K977,1)),0)),0)</f>
        <v>0</v>
      </c>
      <c r="Q977" s="36">
        <f>IF(C977="Saliente Internacional",(IFERROR((LIMPIA(K977,1)),0)),0)</f>
        <v>0</v>
      </c>
      <c r="R977" s="36">
        <f t="shared" si="46"/>
        <v>0</v>
      </c>
      <c r="S977" s="36">
        <f t="shared" si="47"/>
        <v>0</v>
      </c>
    </row>
    <row r="978" spans="1:19" x14ac:dyDescent="0.25">
      <c r="A978" s="101">
        <f>'DETALLE DE CONEXIONES'!P978</f>
        <v>0</v>
      </c>
      <c r="B978" s="36" t="str">
        <f>'DETALLE DE CONEXIONES'!I978</f>
        <v>GPRS</v>
      </c>
      <c r="C978" s="36" t="str">
        <f>'DETALLE DE CONEXIONES'!BB978</f>
        <v>MENSAJERO</v>
      </c>
      <c r="D978" s="36" t="str">
        <f>'DETALLE DE CONEXIONES'!E978</f>
        <v>internet.itelcel.coXXXGLTE</v>
      </c>
      <c r="E978" s="36">
        <f t="shared" si="45"/>
        <v>26</v>
      </c>
      <c r="F978" s="36">
        <f>IFERROR(LIMPIA('DETALLE DE CONEXIONES'!N978,1),0)</f>
        <v>0</v>
      </c>
      <c r="G978" s="36" t="str">
        <f>LEFT('DETALLE DE CONEXIONES'!BE978,3)</f>
        <v/>
      </c>
      <c r="H978" s="36" t="str">
        <f>RIGHT('DETALLE DE CONEXIONES'!AK978,2)</f>
        <v>-0</v>
      </c>
      <c r="I978" s="36" t="str">
        <f>LEFT('DETALLE DE CONEXIONES'!AK978,3)</f>
        <v>MEN</v>
      </c>
      <c r="J978" s="36" t="str">
        <f>LEFT('DETALLE DE CONEXIONES'!M978,3)</f>
        <v>0mi</v>
      </c>
      <c r="K978" s="36" t="str">
        <f>IF(LEN('DETALLE DE CONEXIONES'!M978)&lt;12,(RIGHT('DETALLE DE CONEXIONES'!M978,5)),(RIGHT('DETALLE DE CONEXIONES'!M978,6)))</f>
        <v xml:space="preserve">min. </v>
      </c>
      <c r="L978" s="36">
        <f>IF(C978="Saliente Local",(IFERROR((LIMPIA(J978,1)),0)),0)</f>
        <v>0</v>
      </c>
      <c r="M978" s="36">
        <f>IF(C978="Saliente Nacional",(IFERROR((LIMPIA(J978,1)),0)),0)</f>
        <v>0</v>
      </c>
      <c r="N978" s="36">
        <f>IF(C978="Saliente Internacional",(IFERROR((LIMPIA(J978,1)),0)),0)</f>
        <v>0</v>
      </c>
      <c r="O978" s="36">
        <f>IF(C978="Saliente Local",(IFERROR((LIMPIA(K978,1)),0)),0)</f>
        <v>0</v>
      </c>
      <c r="P978" s="36">
        <f>IF(C978="Saliente Nacional",(IFERROR((LIMPIA(K978,1)),0)),0)</f>
        <v>0</v>
      </c>
      <c r="Q978" s="36">
        <f>IF(C978="Saliente Internacional",(IFERROR((LIMPIA(K978,1)),0)),0)</f>
        <v>0</v>
      </c>
      <c r="R978" s="36">
        <f t="shared" si="46"/>
        <v>0</v>
      </c>
      <c r="S978" s="36">
        <f t="shared" si="47"/>
        <v>0</v>
      </c>
    </row>
    <row r="979" spans="1:19" x14ac:dyDescent="0.25">
      <c r="A979" s="101">
        <f>'DETALLE DE CONEXIONES'!P979</f>
        <v>0</v>
      </c>
      <c r="B979" s="36" t="str">
        <f>'DETALLE DE CONEXIONES'!I979</f>
        <v>GPRS</v>
      </c>
      <c r="C979" s="36" t="str">
        <f>'DETALLE DE CONEXIONES'!BB979</f>
        <v>RS</v>
      </c>
      <c r="D979" s="36" t="str">
        <f>'DETALLE DE CONEXIONES'!E979</f>
        <v>internet.itelcel.coXXXGLTE</v>
      </c>
      <c r="E979" s="36">
        <f t="shared" si="45"/>
        <v>26</v>
      </c>
      <c r="F979" s="36">
        <f>IFERROR(LIMPIA('DETALLE DE CONEXIONES'!N979,1),0)</f>
        <v>0</v>
      </c>
      <c r="G979" s="36" t="str">
        <f>LEFT('DETALLE DE CONEXIONES'!BE979,3)</f>
        <v/>
      </c>
      <c r="H979" s="36" t="str">
        <f>RIGHT('DETALLE DE CONEXIONES'!AK979,2)</f>
        <v>-0</v>
      </c>
      <c r="I979" s="36" t="str">
        <f>LEFT('DETALLE DE CONEXIONES'!AK979,3)</f>
        <v>RS;</v>
      </c>
      <c r="J979" s="36" t="str">
        <f>LEFT('DETALLE DE CONEXIONES'!M979,3)</f>
        <v>0mi</v>
      </c>
      <c r="K979" s="36" t="str">
        <f>IF(LEN('DETALLE DE CONEXIONES'!M979)&lt;12,(RIGHT('DETALLE DE CONEXIONES'!M979,5)),(RIGHT('DETALLE DE CONEXIONES'!M979,6)))</f>
        <v xml:space="preserve">min. </v>
      </c>
      <c r="L979" s="36">
        <f>IF(C979="Saliente Local",(IFERROR((LIMPIA(J979,1)),0)),0)</f>
        <v>0</v>
      </c>
      <c r="M979" s="36">
        <f>IF(C979="Saliente Nacional",(IFERROR((LIMPIA(J979,1)),0)),0)</f>
        <v>0</v>
      </c>
      <c r="N979" s="36">
        <f>IF(C979="Saliente Internacional",(IFERROR((LIMPIA(J979,1)),0)),0)</f>
        <v>0</v>
      </c>
      <c r="O979" s="36">
        <f>IF(C979="Saliente Local",(IFERROR((LIMPIA(K979,1)),0)),0)</f>
        <v>0</v>
      </c>
      <c r="P979" s="36">
        <f>IF(C979="Saliente Nacional",(IFERROR((LIMPIA(K979,1)),0)),0)</f>
        <v>0</v>
      </c>
      <c r="Q979" s="36">
        <f>IF(C979="Saliente Internacional",(IFERROR((LIMPIA(K979,1)),0)),0)</f>
        <v>0</v>
      </c>
      <c r="R979" s="36">
        <f t="shared" si="46"/>
        <v>0</v>
      </c>
      <c r="S979" s="36">
        <f t="shared" si="47"/>
        <v>0</v>
      </c>
    </row>
    <row r="980" spans="1:19" x14ac:dyDescent="0.25">
      <c r="A980" s="101">
        <f>'DETALLE DE CONEXIONES'!P980</f>
        <v>0</v>
      </c>
      <c r="B980" s="36" t="str">
        <f>'DETALLE DE CONEXIONES'!I980</f>
        <v>GPRS</v>
      </c>
      <c r="C980" s="36" t="str">
        <f>'DETALLE DE CONEXIONES'!BB980</f>
        <v>RS</v>
      </c>
      <c r="D980" s="36" t="str">
        <f>'DETALLE DE CONEXIONES'!E980</f>
        <v>internet.itelcelXXXm-3G</v>
      </c>
      <c r="E980" s="36">
        <f t="shared" si="45"/>
        <v>23</v>
      </c>
      <c r="F980" s="36">
        <f>IFERROR(LIMPIA('DETALLE DE CONEXIONES'!N980,1),0)</f>
        <v>0</v>
      </c>
      <c r="G980" s="36" t="str">
        <f>LEFT('DETALLE DE CONEXIONES'!BE980,3)</f>
        <v/>
      </c>
      <c r="H980" s="36" t="str">
        <f>RIGHT('DETALLE DE CONEXIONES'!AK980,2)</f>
        <v>-1</v>
      </c>
      <c r="I980" s="36" t="str">
        <f>LEFT('DETALLE DE CONEXIONES'!AK980,3)</f>
        <v>RS;</v>
      </c>
      <c r="J980" s="36" t="str">
        <f>LEFT('DETALLE DE CONEXIONES'!M980,3)</f>
        <v>0mi</v>
      </c>
      <c r="K980" s="36" t="str">
        <f>IF(LEN('DETALLE DE CONEXIONES'!M980)&lt;12,(RIGHT('DETALLE DE CONEXIONES'!M980,5)),(RIGHT('DETALLE DE CONEXIONES'!M980,6)))</f>
        <v xml:space="preserve">min. </v>
      </c>
      <c r="L980" s="36">
        <f>IF(C980="Saliente Local",(IFERROR((LIMPIA(J980,1)),0)),0)</f>
        <v>0</v>
      </c>
      <c r="M980" s="36">
        <f>IF(C980="Saliente Nacional",(IFERROR((LIMPIA(J980,1)),0)),0)</f>
        <v>0</v>
      </c>
      <c r="N980" s="36">
        <f>IF(C980="Saliente Internacional",(IFERROR((LIMPIA(J980,1)),0)),0)</f>
        <v>0</v>
      </c>
      <c r="O980" s="36">
        <f>IF(C980="Saliente Local",(IFERROR((LIMPIA(K980,1)),0)),0)</f>
        <v>0</v>
      </c>
      <c r="P980" s="36">
        <f>IF(C980="Saliente Nacional",(IFERROR((LIMPIA(K980,1)),0)),0)</f>
        <v>0</v>
      </c>
      <c r="Q980" s="36">
        <f>IF(C980="Saliente Internacional",(IFERROR((LIMPIA(K980,1)),0)),0)</f>
        <v>0</v>
      </c>
      <c r="R980" s="36">
        <f t="shared" si="46"/>
        <v>0</v>
      </c>
      <c r="S980" s="36">
        <f t="shared" si="47"/>
        <v>0</v>
      </c>
    </row>
    <row r="981" spans="1:19" x14ac:dyDescent="0.25">
      <c r="A981" s="101">
        <f>'DETALLE DE CONEXIONES'!P981</f>
        <v>0</v>
      </c>
      <c r="B981" s="36" t="str">
        <f>'DETALLE DE CONEXIONES'!I981</f>
        <v>GPRS</v>
      </c>
      <c r="C981" s="36" t="str">
        <f>'DETALLE DE CONEXIONES'!BB981</f>
        <v>MENSAJERO</v>
      </c>
      <c r="D981" s="36" t="str">
        <f>'DETALLE DE CONEXIONES'!E981</f>
        <v>internet.itelcelXXXm-3G</v>
      </c>
      <c r="E981" s="36">
        <f t="shared" si="45"/>
        <v>23</v>
      </c>
      <c r="F981" s="36">
        <f>IFERROR(LIMPIA('DETALLE DE CONEXIONES'!N981,1),0)</f>
        <v>0</v>
      </c>
      <c r="G981" s="36" t="str">
        <f>LEFT('DETALLE DE CONEXIONES'!BE981,3)</f>
        <v/>
      </c>
      <c r="H981" s="36" t="str">
        <f>RIGHT('DETALLE DE CONEXIONES'!AK981,2)</f>
        <v>-1</v>
      </c>
      <c r="I981" s="36" t="str">
        <f>LEFT('DETALLE DE CONEXIONES'!AK981,3)</f>
        <v>MEN</v>
      </c>
      <c r="J981" s="36" t="str">
        <f>LEFT('DETALLE DE CONEXIONES'!M981,3)</f>
        <v>0mi</v>
      </c>
      <c r="K981" s="36" t="str">
        <f>IF(LEN('DETALLE DE CONEXIONES'!M981)&lt;12,(RIGHT('DETALLE DE CONEXIONES'!M981,5)),(RIGHT('DETALLE DE CONEXIONES'!M981,6)))</f>
        <v xml:space="preserve">min. </v>
      </c>
      <c r="L981" s="36">
        <f>IF(C981="Saliente Local",(IFERROR((LIMPIA(J981,1)),0)),0)</f>
        <v>0</v>
      </c>
      <c r="M981" s="36">
        <f>IF(C981="Saliente Nacional",(IFERROR((LIMPIA(J981,1)),0)),0)</f>
        <v>0</v>
      </c>
      <c r="N981" s="36">
        <f>IF(C981="Saliente Internacional",(IFERROR((LIMPIA(J981,1)),0)),0)</f>
        <v>0</v>
      </c>
      <c r="O981" s="36">
        <f>IF(C981="Saliente Local",(IFERROR((LIMPIA(K981,1)),0)),0)</f>
        <v>0</v>
      </c>
      <c r="P981" s="36">
        <f>IF(C981="Saliente Nacional",(IFERROR((LIMPIA(K981,1)),0)),0)</f>
        <v>0</v>
      </c>
      <c r="Q981" s="36">
        <f>IF(C981="Saliente Internacional",(IFERROR((LIMPIA(K981,1)),0)),0)</f>
        <v>0</v>
      </c>
      <c r="R981" s="36">
        <f t="shared" si="46"/>
        <v>0</v>
      </c>
      <c r="S981" s="36">
        <f t="shared" si="47"/>
        <v>0</v>
      </c>
    </row>
    <row r="982" spans="1:19" x14ac:dyDescent="0.25">
      <c r="A982" s="101">
        <f>'DETALLE DE CONEXIONES'!P982</f>
        <v>0</v>
      </c>
      <c r="B982" s="36" t="str">
        <f>'DETALLE DE CONEXIONES'!I982</f>
        <v>TRANSFERENCIA</v>
      </c>
      <c r="C982" s="36" t="str">
        <f>'DETALLE DE CONEXIONES'!BB982</f>
        <v>Desvio Nacional</v>
      </c>
      <c r="D982" s="36" t="str">
        <f>'DETALLE DE CONEXIONES'!E982</f>
        <v>999XXX1600</v>
      </c>
      <c r="E982" s="36">
        <f t="shared" si="45"/>
        <v>10</v>
      </c>
      <c r="F982" s="36">
        <f>IFERROR(LIMPIA('DETALLE DE CONEXIONES'!N982,1),0)</f>
        <v>1</v>
      </c>
      <c r="G982" s="36" t="str">
        <f>LEFT('DETALLE DE CONEXIONES'!BE982,3)</f>
        <v>SIU</v>
      </c>
      <c r="H982" s="36" t="str">
        <f>RIGHT('DETALLE DE CONEXIONES'!AK982,2)</f>
        <v/>
      </c>
      <c r="I982" s="36" t="str">
        <f>LEFT('DETALLE DE CONEXIONES'!AK982,3)</f>
        <v/>
      </c>
      <c r="J982" s="36" t="str">
        <f>LEFT('DETALLE DE CONEXIONES'!M982,3)</f>
        <v>0mi</v>
      </c>
      <c r="K982" s="36" t="str">
        <f>IF(LEN('DETALLE DE CONEXIONES'!M982)&lt;12,(RIGHT('DETALLE DE CONEXIONES'!M982,5)),(RIGHT('DETALLE DE CONEXIONES'!M982,6)))</f>
        <v>2seg.</v>
      </c>
      <c r="L982" s="36">
        <f>IF(C982="Saliente Local",(IFERROR((LIMPIA(J982,1)),0)),0)</f>
        <v>0</v>
      </c>
      <c r="M982" s="36">
        <f>IF(C982="Saliente Nacional",(IFERROR((LIMPIA(J982,1)),0)),0)</f>
        <v>0</v>
      </c>
      <c r="N982" s="36">
        <f>IF(C982="Saliente Internacional",(IFERROR((LIMPIA(J982,1)),0)),0)</f>
        <v>0</v>
      </c>
      <c r="O982" s="36">
        <f>IF(C982="Saliente Local",(IFERROR((LIMPIA(K982,1)),0)),0)</f>
        <v>0</v>
      </c>
      <c r="P982" s="36">
        <f>IF(C982="Saliente Nacional",(IFERROR((LIMPIA(K982,1)),0)),0)</f>
        <v>0</v>
      </c>
      <c r="Q982" s="36">
        <f>IF(C982="Saliente Internacional",(IFERROR((LIMPIA(K982,1)),0)),0)</f>
        <v>0</v>
      </c>
      <c r="R982" s="36">
        <f t="shared" si="46"/>
        <v>0</v>
      </c>
      <c r="S982" s="36">
        <f t="shared" si="47"/>
        <v>0</v>
      </c>
    </row>
    <row r="983" spans="1:19" x14ac:dyDescent="0.25">
      <c r="A983" s="101">
        <f>'DETALLE DE CONEXIONES'!P983</f>
        <v>0</v>
      </c>
      <c r="B983" s="36" t="str">
        <f>'DETALLE DE CONEXIONES'!I983</f>
        <v>TRANSFERENCIA</v>
      </c>
      <c r="C983" s="36" t="str">
        <f>'DETALLE DE CONEXIONES'!BB983</f>
        <v>Desvio Nacional</v>
      </c>
      <c r="D983" s="36" t="str">
        <f>'DETALLE DE CONEXIONES'!E983</f>
        <v>999XXX1600</v>
      </c>
      <c r="E983" s="36">
        <f t="shared" si="45"/>
        <v>10</v>
      </c>
      <c r="F983" s="36">
        <f>IFERROR(LIMPIA('DETALLE DE CONEXIONES'!N983,1),0)</f>
        <v>1</v>
      </c>
      <c r="G983" s="36" t="str">
        <f>LEFT('DETALLE DE CONEXIONES'!BE983,3)</f>
        <v>SIU</v>
      </c>
      <c r="H983" s="36" t="str">
        <f>RIGHT('DETALLE DE CONEXIONES'!AK983,2)</f>
        <v/>
      </c>
      <c r="I983" s="36" t="str">
        <f>LEFT('DETALLE DE CONEXIONES'!AK983,3)</f>
        <v/>
      </c>
      <c r="J983" s="36" t="str">
        <f>LEFT('DETALLE DE CONEXIONES'!M983,3)</f>
        <v>0mi</v>
      </c>
      <c r="K983" s="36" t="str">
        <f>IF(LEN('DETALLE DE CONEXIONES'!M983)&lt;12,(RIGHT('DETALLE DE CONEXIONES'!M983,5)),(RIGHT('DETALLE DE CONEXIONES'!M983,6)))</f>
        <v>11seg.</v>
      </c>
      <c r="L983" s="36">
        <f>IF(C983="Saliente Local",(IFERROR((LIMPIA(J983,1)),0)),0)</f>
        <v>0</v>
      </c>
      <c r="M983" s="36">
        <f>IF(C983="Saliente Nacional",(IFERROR((LIMPIA(J983,1)),0)),0)</f>
        <v>0</v>
      </c>
      <c r="N983" s="36">
        <f>IF(C983="Saliente Internacional",(IFERROR((LIMPIA(J983,1)),0)),0)</f>
        <v>0</v>
      </c>
      <c r="O983" s="36">
        <f>IF(C983="Saliente Local",(IFERROR((LIMPIA(K983,1)),0)),0)</f>
        <v>0</v>
      </c>
      <c r="P983" s="36">
        <f>IF(C983="Saliente Nacional",(IFERROR((LIMPIA(K983,1)),0)),0)</f>
        <v>0</v>
      </c>
      <c r="Q983" s="36">
        <f>IF(C983="Saliente Internacional",(IFERROR((LIMPIA(K983,1)),0)),0)</f>
        <v>0</v>
      </c>
      <c r="R983" s="36">
        <f t="shared" si="46"/>
        <v>0</v>
      </c>
      <c r="S983" s="36">
        <f t="shared" si="47"/>
        <v>0</v>
      </c>
    </row>
    <row r="984" spans="1:19" x14ac:dyDescent="0.25">
      <c r="A984" s="101">
        <f>'DETALLE DE CONEXIONES'!P984</f>
        <v>0</v>
      </c>
      <c r="B984" s="36" t="str">
        <f>'DETALLE DE CONEXIONES'!I984</f>
        <v>TRANSFERENCIA</v>
      </c>
      <c r="C984" s="36" t="str">
        <f>'DETALLE DE CONEXIONES'!BB984</f>
        <v>Desvio Nacional</v>
      </c>
      <c r="D984" s="36" t="str">
        <f>'DETALLE DE CONEXIONES'!E984</f>
        <v>999XXX1600</v>
      </c>
      <c r="E984" s="36">
        <f t="shared" si="45"/>
        <v>10</v>
      </c>
      <c r="F984" s="36">
        <f>IFERROR(LIMPIA('DETALLE DE CONEXIONES'!N984,1),0)</f>
        <v>1</v>
      </c>
      <c r="G984" s="36" t="str">
        <f>LEFT('DETALLE DE CONEXIONES'!BE984,3)</f>
        <v>SIU</v>
      </c>
      <c r="H984" s="36" t="str">
        <f>RIGHT('DETALLE DE CONEXIONES'!AK984,2)</f>
        <v/>
      </c>
      <c r="I984" s="36" t="str">
        <f>LEFT('DETALLE DE CONEXIONES'!AK984,3)</f>
        <v/>
      </c>
      <c r="J984" s="36" t="str">
        <f>LEFT('DETALLE DE CONEXIONES'!M984,3)</f>
        <v>0mi</v>
      </c>
      <c r="K984" s="36" t="str">
        <f>IF(LEN('DETALLE DE CONEXIONES'!M984)&lt;12,(RIGHT('DETALLE DE CONEXIONES'!M984,5)),(RIGHT('DETALLE DE CONEXIONES'!M984,6)))</f>
        <v>5seg.</v>
      </c>
      <c r="L984" s="36">
        <f>IF(C984="Saliente Local",(IFERROR((LIMPIA(J984,1)),0)),0)</f>
        <v>0</v>
      </c>
      <c r="M984" s="36">
        <f>IF(C984="Saliente Nacional",(IFERROR((LIMPIA(J984,1)),0)),0)</f>
        <v>0</v>
      </c>
      <c r="N984" s="36">
        <f>IF(C984="Saliente Internacional",(IFERROR((LIMPIA(J984,1)),0)),0)</f>
        <v>0</v>
      </c>
      <c r="O984" s="36">
        <f>IF(C984="Saliente Local",(IFERROR((LIMPIA(K984,1)),0)),0)</f>
        <v>0</v>
      </c>
      <c r="P984" s="36">
        <f>IF(C984="Saliente Nacional",(IFERROR((LIMPIA(K984,1)),0)),0)</f>
        <v>0</v>
      </c>
      <c r="Q984" s="36">
        <f>IF(C984="Saliente Internacional",(IFERROR((LIMPIA(K984,1)),0)),0)</f>
        <v>0</v>
      </c>
      <c r="R984" s="36">
        <f t="shared" si="46"/>
        <v>0</v>
      </c>
      <c r="S984" s="36">
        <f t="shared" si="47"/>
        <v>0</v>
      </c>
    </row>
    <row r="985" spans="1:19" x14ac:dyDescent="0.25">
      <c r="A985" s="101">
        <f>'DETALLE DE CONEXIONES'!P985</f>
        <v>0</v>
      </c>
      <c r="B985" s="36" t="str">
        <f>'DETALLE DE CONEXIONES'!I985</f>
        <v>TRANSFERENCIA</v>
      </c>
      <c r="C985" s="36" t="str">
        <f>'DETALLE DE CONEXIONES'!BB985</f>
        <v>Desvio Nacional</v>
      </c>
      <c r="D985" s="36" t="str">
        <f>'DETALLE DE CONEXIONES'!E985</f>
        <v>999XXX1600</v>
      </c>
      <c r="E985" s="36">
        <f t="shared" si="45"/>
        <v>10</v>
      </c>
      <c r="F985" s="36">
        <f>IFERROR(LIMPIA('DETALLE DE CONEXIONES'!N985,1),0)</f>
        <v>1</v>
      </c>
      <c r="G985" s="36" t="str">
        <f>LEFT('DETALLE DE CONEXIONES'!BE985,3)</f>
        <v>SIU</v>
      </c>
      <c r="H985" s="36" t="str">
        <f>RIGHT('DETALLE DE CONEXIONES'!AK985,2)</f>
        <v/>
      </c>
      <c r="I985" s="36" t="str">
        <f>LEFT('DETALLE DE CONEXIONES'!AK985,3)</f>
        <v/>
      </c>
      <c r="J985" s="36" t="str">
        <f>LEFT('DETALLE DE CONEXIONES'!M985,3)</f>
        <v>0mi</v>
      </c>
      <c r="K985" s="36" t="str">
        <f>IF(LEN('DETALLE DE CONEXIONES'!M985)&lt;12,(RIGHT('DETALLE DE CONEXIONES'!M985,5)),(RIGHT('DETALLE DE CONEXIONES'!M985,6)))</f>
        <v>6seg.</v>
      </c>
      <c r="L985" s="36">
        <f>IF(C985="Saliente Local",(IFERROR((LIMPIA(J985,1)),0)),0)</f>
        <v>0</v>
      </c>
      <c r="M985" s="36">
        <f>IF(C985="Saliente Nacional",(IFERROR((LIMPIA(J985,1)),0)),0)</f>
        <v>0</v>
      </c>
      <c r="N985" s="36">
        <f>IF(C985="Saliente Internacional",(IFERROR((LIMPIA(J985,1)),0)),0)</f>
        <v>0</v>
      </c>
      <c r="O985" s="36">
        <f>IF(C985="Saliente Local",(IFERROR((LIMPIA(K985,1)),0)),0)</f>
        <v>0</v>
      </c>
      <c r="P985" s="36">
        <f>IF(C985="Saliente Nacional",(IFERROR((LIMPIA(K985,1)),0)),0)</f>
        <v>0</v>
      </c>
      <c r="Q985" s="36">
        <f>IF(C985="Saliente Internacional",(IFERROR((LIMPIA(K985,1)),0)),0)</f>
        <v>0</v>
      </c>
      <c r="R985" s="36">
        <f t="shared" si="46"/>
        <v>0</v>
      </c>
      <c r="S985" s="36">
        <f t="shared" si="47"/>
        <v>0</v>
      </c>
    </row>
    <row r="986" spans="1:19" x14ac:dyDescent="0.25">
      <c r="A986" s="101">
        <f>'DETALLE DE CONEXIONES'!P986</f>
        <v>0</v>
      </c>
      <c r="B986" s="36" t="str">
        <f>'DETALLE DE CONEXIONES'!I986</f>
        <v>TRANSFERENCIA</v>
      </c>
      <c r="C986" s="36" t="str">
        <f>'DETALLE DE CONEXIONES'!BB986</f>
        <v>Desvio Nacional</v>
      </c>
      <c r="D986" s="36" t="str">
        <f>'DETALLE DE CONEXIONES'!E986</f>
        <v>999XXX1600</v>
      </c>
      <c r="E986" s="36">
        <f t="shared" si="45"/>
        <v>10</v>
      </c>
      <c r="F986" s="36">
        <f>IFERROR(LIMPIA('DETALLE DE CONEXIONES'!N986,1),0)</f>
        <v>1</v>
      </c>
      <c r="G986" s="36" t="str">
        <f>LEFT('DETALLE DE CONEXIONES'!BE986,3)</f>
        <v>SIU</v>
      </c>
      <c r="H986" s="36" t="str">
        <f>RIGHT('DETALLE DE CONEXIONES'!AK986,2)</f>
        <v/>
      </c>
      <c r="I986" s="36" t="str">
        <f>LEFT('DETALLE DE CONEXIONES'!AK986,3)</f>
        <v/>
      </c>
      <c r="J986" s="36" t="str">
        <f>LEFT('DETALLE DE CONEXIONES'!M986,3)</f>
        <v>0mi</v>
      </c>
      <c r="K986" s="36" t="str">
        <f>IF(LEN('DETALLE DE CONEXIONES'!M986)&lt;12,(RIGHT('DETALLE DE CONEXIONES'!M986,5)),(RIGHT('DETALLE DE CONEXIONES'!M986,6)))</f>
        <v>2seg.</v>
      </c>
      <c r="L986" s="36">
        <f>IF(C986="Saliente Local",(IFERROR((LIMPIA(J986,1)),0)),0)</f>
        <v>0</v>
      </c>
      <c r="M986" s="36">
        <f>IF(C986="Saliente Nacional",(IFERROR((LIMPIA(J986,1)),0)),0)</f>
        <v>0</v>
      </c>
      <c r="N986" s="36">
        <f>IF(C986="Saliente Internacional",(IFERROR((LIMPIA(J986,1)),0)),0)</f>
        <v>0</v>
      </c>
      <c r="O986" s="36">
        <f>IF(C986="Saliente Local",(IFERROR((LIMPIA(K986,1)),0)),0)</f>
        <v>0</v>
      </c>
      <c r="P986" s="36">
        <f>IF(C986="Saliente Nacional",(IFERROR((LIMPIA(K986,1)),0)),0)</f>
        <v>0</v>
      </c>
      <c r="Q986" s="36">
        <f>IF(C986="Saliente Internacional",(IFERROR((LIMPIA(K986,1)),0)),0)</f>
        <v>0</v>
      </c>
      <c r="R986" s="36">
        <f t="shared" si="46"/>
        <v>0</v>
      </c>
      <c r="S986" s="36">
        <f t="shared" si="47"/>
        <v>0</v>
      </c>
    </row>
    <row r="987" spans="1:19" x14ac:dyDescent="0.25">
      <c r="A987" s="101">
        <f>'DETALLE DE CONEXIONES'!P987</f>
        <v>0</v>
      </c>
      <c r="B987" s="36" t="str">
        <f>'DETALLE DE CONEXIONES'!I987</f>
        <v>GPRS</v>
      </c>
      <c r="C987" s="36" t="str">
        <f>'DETALLE DE CONEXIONES'!BB987</f>
        <v>MENSAJERO</v>
      </c>
      <c r="D987" s="36" t="str">
        <f>'DETALLE DE CONEXIONES'!E987</f>
        <v>internet.itelcelXXXm-3G</v>
      </c>
      <c r="E987" s="36">
        <f t="shared" si="45"/>
        <v>23</v>
      </c>
      <c r="F987" s="36">
        <f>IFERROR(LIMPIA('DETALLE DE CONEXIONES'!N987,1),0)</f>
        <v>0</v>
      </c>
      <c r="G987" s="36" t="str">
        <f>LEFT('DETALLE DE CONEXIONES'!BE987,3)</f>
        <v/>
      </c>
      <c r="H987" s="36" t="str">
        <f>RIGHT('DETALLE DE CONEXIONES'!AK987,2)</f>
        <v>-1</v>
      </c>
      <c r="I987" s="36" t="str">
        <f>LEFT('DETALLE DE CONEXIONES'!AK987,3)</f>
        <v>MEN</v>
      </c>
      <c r="J987" s="36" t="str">
        <f>LEFT('DETALLE DE CONEXIONES'!M987,3)</f>
        <v>0mi</v>
      </c>
      <c r="K987" s="36" t="str">
        <f>IF(LEN('DETALLE DE CONEXIONES'!M987)&lt;12,(RIGHT('DETALLE DE CONEXIONES'!M987,5)),(RIGHT('DETALLE DE CONEXIONES'!M987,6)))</f>
        <v xml:space="preserve">min. </v>
      </c>
      <c r="L987" s="36">
        <f>IF(C987="Saliente Local",(IFERROR((LIMPIA(J987,1)),0)),0)</f>
        <v>0</v>
      </c>
      <c r="M987" s="36">
        <f>IF(C987="Saliente Nacional",(IFERROR((LIMPIA(J987,1)),0)),0)</f>
        <v>0</v>
      </c>
      <c r="N987" s="36">
        <f>IF(C987="Saliente Internacional",(IFERROR((LIMPIA(J987,1)),0)),0)</f>
        <v>0</v>
      </c>
      <c r="O987" s="36">
        <f>IF(C987="Saliente Local",(IFERROR((LIMPIA(K987,1)),0)),0)</f>
        <v>0</v>
      </c>
      <c r="P987" s="36">
        <f>IF(C987="Saliente Nacional",(IFERROR((LIMPIA(K987,1)),0)),0)</f>
        <v>0</v>
      </c>
      <c r="Q987" s="36">
        <f>IF(C987="Saliente Internacional",(IFERROR((LIMPIA(K987,1)),0)),0)</f>
        <v>0</v>
      </c>
      <c r="R987" s="36">
        <f t="shared" si="46"/>
        <v>0</v>
      </c>
      <c r="S987" s="36">
        <f t="shared" si="47"/>
        <v>0</v>
      </c>
    </row>
    <row r="988" spans="1:19" x14ac:dyDescent="0.25">
      <c r="A988" s="101">
        <f>'DETALLE DE CONEXIONES'!P988</f>
        <v>0</v>
      </c>
      <c r="B988" s="36" t="str">
        <f>'DETALLE DE CONEXIONES'!I988</f>
        <v>GPRS</v>
      </c>
      <c r="C988" s="36" t="str">
        <f>'DETALLE DE CONEXIONES'!BB988</f>
        <v>RS</v>
      </c>
      <c r="D988" s="36" t="str">
        <f>'DETALLE DE CONEXIONES'!E988</f>
        <v>internet.itelcelXXXm-3G</v>
      </c>
      <c r="E988" s="36">
        <f t="shared" si="45"/>
        <v>23</v>
      </c>
      <c r="F988" s="36">
        <f>IFERROR(LIMPIA('DETALLE DE CONEXIONES'!N988,1),0)</f>
        <v>0</v>
      </c>
      <c r="G988" s="36" t="str">
        <f>LEFT('DETALLE DE CONEXIONES'!BE988,3)</f>
        <v/>
      </c>
      <c r="H988" s="36" t="str">
        <f>RIGHT('DETALLE DE CONEXIONES'!AK988,2)</f>
        <v>-1</v>
      </c>
      <c r="I988" s="36" t="str">
        <f>LEFT('DETALLE DE CONEXIONES'!AK988,3)</f>
        <v>RS;</v>
      </c>
      <c r="J988" s="36" t="str">
        <f>LEFT('DETALLE DE CONEXIONES'!M988,3)</f>
        <v>0mi</v>
      </c>
      <c r="K988" s="36" t="str">
        <f>IF(LEN('DETALLE DE CONEXIONES'!M988)&lt;12,(RIGHT('DETALLE DE CONEXIONES'!M988,5)),(RIGHT('DETALLE DE CONEXIONES'!M988,6)))</f>
        <v xml:space="preserve">min. </v>
      </c>
      <c r="L988" s="36">
        <f>IF(C988="Saliente Local",(IFERROR((LIMPIA(J988,1)),0)),0)</f>
        <v>0</v>
      </c>
      <c r="M988" s="36">
        <f>IF(C988="Saliente Nacional",(IFERROR((LIMPIA(J988,1)),0)),0)</f>
        <v>0</v>
      </c>
      <c r="N988" s="36">
        <f>IF(C988="Saliente Internacional",(IFERROR((LIMPIA(J988,1)),0)),0)</f>
        <v>0</v>
      </c>
      <c r="O988" s="36">
        <f>IF(C988="Saliente Local",(IFERROR((LIMPIA(K988,1)),0)),0)</f>
        <v>0</v>
      </c>
      <c r="P988" s="36">
        <f>IF(C988="Saliente Nacional",(IFERROR((LIMPIA(K988,1)),0)),0)</f>
        <v>0</v>
      </c>
      <c r="Q988" s="36">
        <f>IF(C988="Saliente Internacional",(IFERROR((LIMPIA(K988,1)),0)),0)</f>
        <v>0</v>
      </c>
      <c r="R988" s="36">
        <f t="shared" si="46"/>
        <v>0</v>
      </c>
      <c r="S988" s="36">
        <f t="shared" si="47"/>
        <v>0</v>
      </c>
    </row>
    <row r="989" spans="1:19" x14ac:dyDescent="0.25">
      <c r="A989" s="101">
        <f>'DETALLE DE CONEXIONES'!P989</f>
        <v>0</v>
      </c>
      <c r="B989" s="36" t="str">
        <f>'DETALLE DE CONEXIONES'!I989</f>
        <v>TRANSFERENCIA</v>
      </c>
      <c r="C989" s="36" t="str">
        <f>'DETALLE DE CONEXIONES'!BB989</f>
        <v>Desvio Nacional</v>
      </c>
      <c r="D989" s="36" t="str">
        <f>'DETALLE DE CONEXIONES'!E989</f>
        <v>999XXX1600</v>
      </c>
      <c r="E989" s="36">
        <f t="shared" si="45"/>
        <v>10</v>
      </c>
      <c r="F989" s="36">
        <f>IFERROR(LIMPIA('DETALLE DE CONEXIONES'!N989,1),0)</f>
        <v>1</v>
      </c>
      <c r="G989" s="36" t="str">
        <f>LEFT('DETALLE DE CONEXIONES'!BE989,3)</f>
        <v>SIU</v>
      </c>
      <c r="H989" s="36" t="str">
        <f>RIGHT('DETALLE DE CONEXIONES'!AK989,2)</f>
        <v/>
      </c>
      <c r="I989" s="36" t="str">
        <f>LEFT('DETALLE DE CONEXIONES'!AK989,3)</f>
        <v/>
      </c>
      <c r="J989" s="36" t="str">
        <f>LEFT('DETALLE DE CONEXIONES'!M989,3)</f>
        <v>0mi</v>
      </c>
      <c r="K989" s="36" t="str">
        <f>IF(LEN('DETALLE DE CONEXIONES'!M989)&lt;12,(RIGHT('DETALLE DE CONEXIONES'!M989,5)),(RIGHT('DETALLE DE CONEXIONES'!M989,6)))</f>
        <v>5seg.</v>
      </c>
      <c r="L989" s="36">
        <f>IF(C989="Saliente Local",(IFERROR((LIMPIA(J989,1)),0)),0)</f>
        <v>0</v>
      </c>
      <c r="M989" s="36">
        <f>IF(C989="Saliente Nacional",(IFERROR((LIMPIA(J989,1)),0)),0)</f>
        <v>0</v>
      </c>
      <c r="N989" s="36">
        <f>IF(C989="Saliente Internacional",(IFERROR((LIMPIA(J989,1)),0)),0)</f>
        <v>0</v>
      </c>
      <c r="O989" s="36">
        <f>IF(C989="Saliente Local",(IFERROR((LIMPIA(K989,1)),0)),0)</f>
        <v>0</v>
      </c>
      <c r="P989" s="36">
        <f>IF(C989="Saliente Nacional",(IFERROR((LIMPIA(K989,1)),0)),0)</f>
        <v>0</v>
      </c>
      <c r="Q989" s="36">
        <f>IF(C989="Saliente Internacional",(IFERROR((LIMPIA(K989,1)),0)),0)</f>
        <v>0</v>
      </c>
      <c r="R989" s="36">
        <f t="shared" si="46"/>
        <v>0</v>
      </c>
      <c r="S989" s="36">
        <f t="shared" si="47"/>
        <v>0</v>
      </c>
    </row>
    <row r="990" spans="1:19" x14ac:dyDescent="0.25">
      <c r="A990" s="101">
        <f>'DETALLE DE CONEXIONES'!P990</f>
        <v>0</v>
      </c>
      <c r="B990" s="36" t="str">
        <f>'DETALLE DE CONEXIONES'!I990</f>
        <v>TRANSFERENCIA</v>
      </c>
      <c r="C990" s="36" t="str">
        <f>'DETALLE DE CONEXIONES'!BB990</f>
        <v>Desvio Nacional</v>
      </c>
      <c r="D990" s="36" t="str">
        <f>'DETALLE DE CONEXIONES'!E990</f>
        <v>999XXX1600</v>
      </c>
      <c r="E990" s="36">
        <f t="shared" si="45"/>
        <v>10</v>
      </c>
      <c r="F990" s="36">
        <f>IFERROR(LIMPIA('DETALLE DE CONEXIONES'!N990,1),0)</f>
        <v>1</v>
      </c>
      <c r="G990" s="36" t="str">
        <f>LEFT('DETALLE DE CONEXIONES'!BE990,3)</f>
        <v>SIU</v>
      </c>
      <c r="H990" s="36" t="str">
        <f>RIGHT('DETALLE DE CONEXIONES'!AK990,2)</f>
        <v/>
      </c>
      <c r="I990" s="36" t="str">
        <f>LEFT('DETALLE DE CONEXIONES'!AK990,3)</f>
        <v/>
      </c>
      <c r="J990" s="36" t="str">
        <f>LEFT('DETALLE DE CONEXIONES'!M990,3)</f>
        <v>0mi</v>
      </c>
      <c r="K990" s="36" t="str">
        <f>IF(LEN('DETALLE DE CONEXIONES'!M990)&lt;12,(RIGHT('DETALLE DE CONEXIONES'!M990,5)),(RIGHT('DETALLE DE CONEXIONES'!M990,6)))</f>
        <v>6seg.</v>
      </c>
      <c r="L990" s="36">
        <f>IF(C990="Saliente Local",(IFERROR((LIMPIA(J990,1)),0)),0)</f>
        <v>0</v>
      </c>
      <c r="M990" s="36">
        <f>IF(C990="Saliente Nacional",(IFERROR((LIMPIA(J990,1)),0)),0)</f>
        <v>0</v>
      </c>
      <c r="N990" s="36">
        <f>IF(C990="Saliente Internacional",(IFERROR((LIMPIA(J990,1)),0)),0)</f>
        <v>0</v>
      </c>
      <c r="O990" s="36">
        <f>IF(C990="Saliente Local",(IFERROR((LIMPIA(K990,1)),0)),0)</f>
        <v>0</v>
      </c>
      <c r="P990" s="36">
        <f>IF(C990="Saliente Nacional",(IFERROR((LIMPIA(K990,1)),0)),0)</f>
        <v>0</v>
      </c>
      <c r="Q990" s="36">
        <f>IF(C990="Saliente Internacional",(IFERROR((LIMPIA(K990,1)),0)),0)</f>
        <v>0</v>
      </c>
      <c r="R990" s="36">
        <f t="shared" si="46"/>
        <v>0</v>
      </c>
      <c r="S990" s="36">
        <f t="shared" si="47"/>
        <v>0</v>
      </c>
    </row>
    <row r="991" spans="1:19" x14ac:dyDescent="0.25">
      <c r="A991" s="101">
        <f>'DETALLE DE CONEXIONES'!P991</f>
        <v>0</v>
      </c>
      <c r="B991" s="36" t="str">
        <f>'DETALLE DE CONEXIONES'!I991</f>
        <v>TRANSFERENCIA</v>
      </c>
      <c r="C991" s="36" t="str">
        <f>'DETALLE DE CONEXIONES'!BB991</f>
        <v>Desvio Nacional</v>
      </c>
      <c r="D991" s="36" t="str">
        <f>'DETALLE DE CONEXIONES'!E991</f>
        <v>999XXX1600</v>
      </c>
      <c r="E991" s="36">
        <f t="shared" si="45"/>
        <v>10</v>
      </c>
      <c r="F991" s="36">
        <f>IFERROR(LIMPIA('DETALLE DE CONEXIONES'!N991,1),0)</f>
        <v>1</v>
      </c>
      <c r="G991" s="36" t="str">
        <f>LEFT('DETALLE DE CONEXIONES'!BE991,3)</f>
        <v>SIU</v>
      </c>
      <c r="H991" s="36" t="str">
        <f>RIGHT('DETALLE DE CONEXIONES'!AK991,2)</f>
        <v/>
      </c>
      <c r="I991" s="36" t="str">
        <f>LEFT('DETALLE DE CONEXIONES'!AK991,3)</f>
        <v/>
      </c>
      <c r="J991" s="36" t="str">
        <f>LEFT('DETALLE DE CONEXIONES'!M991,3)</f>
        <v>0mi</v>
      </c>
      <c r="K991" s="36" t="str">
        <f>IF(LEN('DETALLE DE CONEXIONES'!M991)&lt;12,(RIGHT('DETALLE DE CONEXIONES'!M991,5)),(RIGHT('DETALLE DE CONEXIONES'!M991,6)))</f>
        <v>5seg.</v>
      </c>
      <c r="L991" s="36">
        <f>IF(C991="Saliente Local",(IFERROR((LIMPIA(J991,1)),0)),0)</f>
        <v>0</v>
      </c>
      <c r="M991" s="36">
        <f>IF(C991="Saliente Nacional",(IFERROR((LIMPIA(J991,1)),0)),0)</f>
        <v>0</v>
      </c>
      <c r="N991" s="36">
        <f>IF(C991="Saliente Internacional",(IFERROR((LIMPIA(J991,1)),0)),0)</f>
        <v>0</v>
      </c>
      <c r="O991" s="36">
        <f>IF(C991="Saliente Local",(IFERROR((LIMPIA(K991,1)),0)),0)</f>
        <v>0</v>
      </c>
      <c r="P991" s="36">
        <f>IF(C991="Saliente Nacional",(IFERROR((LIMPIA(K991,1)),0)),0)</f>
        <v>0</v>
      </c>
      <c r="Q991" s="36">
        <f>IF(C991="Saliente Internacional",(IFERROR((LIMPIA(K991,1)),0)),0)</f>
        <v>0</v>
      </c>
      <c r="R991" s="36">
        <f t="shared" si="46"/>
        <v>0</v>
      </c>
      <c r="S991" s="36">
        <f t="shared" si="47"/>
        <v>0</v>
      </c>
    </row>
    <row r="992" spans="1:19" x14ac:dyDescent="0.25">
      <c r="A992" s="101">
        <f>'DETALLE DE CONEXIONES'!P992</f>
        <v>0</v>
      </c>
      <c r="B992" s="36" t="str">
        <f>'DETALLE DE CONEXIONES'!I992</f>
        <v>TRANSFERENCIA</v>
      </c>
      <c r="C992" s="36" t="str">
        <f>'DETALLE DE CONEXIONES'!BB992</f>
        <v>Desvio Nacional</v>
      </c>
      <c r="D992" s="36" t="str">
        <f>'DETALLE DE CONEXIONES'!E992</f>
        <v>999XXX1600</v>
      </c>
      <c r="E992" s="36">
        <f t="shared" si="45"/>
        <v>10</v>
      </c>
      <c r="F992" s="36">
        <f>IFERROR(LIMPIA('DETALLE DE CONEXIONES'!N992,1),0)</f>
        <v>1</v>
      </c>
      <c r="G992" s="36" t="str">
        <f>LEFT('DETALLE DE CONEXIONES'!BE992,3)</f>
        <v>SIU</v>
      </c>
      <c r="H992" s="36" t="str">
        <f>RIGHT('DETALLE DE CONEXIONES'!AK992,2)</f>
        <v/>
      </c>
      <c r="I992" s="36" t="str">
        <f>LEFT('DETALLE DE CONEXIONES'!AK992,3)</f>
        <v/>
      </c>
      <c r="J992" s="36" t="str">
        <f>LEFT('DETALLE DE CONEXIONES'!M992,3)</f>
        <v>0mi</v>
      </c>
      <c r="K992" s="36" t="str">
        <f>IF(LEN('DETALLE DE CONEXIONES'!M992)&lt;12,(RIGHT('DETALLE DE CONEXIONES'!M992,5)),(RIGHT('DETALLE DE CONEXIONES'!M992,6)))</f>
        <v>5seg.</v>
      </c>
      <c r="L992" s="36">
        <f>IF(C992="Saliente Local",(IFERROR((LIMPIA(J992,1)),0)),0)</f>
        <v>0</v>
      </c>
      <c r="M992" s="36">
        <f>IF(C992="Saliente Nacional",(IFERROR((LIMPIA(J992,1)),0)),0)</f>
        <v>0</v>
      </c>
      <c r="N992" s="36">
        <f>IF(C992="Saliente Internacional",(IFERROR((LIMPIA(J992,1)),0)),0)</f>
        <v>0</v>
      </c>
      <c r="O992" s="36">
        <f>IF(C992="Saliente Local",(IFERROR((LIMPIA(K992,1)),0)),0)</f>
        <v>0</v>
      </c>
      <c r="P992" s="36">
        <f>IF(C992="Saliente Nacional",(IFERROR((LIMPIA(K992,1)),0)),0)</f>
        <v>0</v>
      </c>
      <c r="Q992" s="36">
        <f>IF(C992="Saliente Internacional",(IFERROR((LIMPIA(K992,1)),0)),0)</f>
        <v>0</v>
      </c>
      <c r="R992" s="36">
        <f t="shared" si="46"/>
        <v>0</v>
      </c>
      <c r="S992" s="36">
        <f t="shared" si="47"/>
        <v>0</v>
      </c>
    </row>
    <row r="993" spans="1:19" x14ac:dyDescent="0.25">
      <c r="A993" s="101">
        <f>'DETALLE DE CONEXIONES'!P993</f>
        <v>0</v>
      </c>
      <c r="B993" s="36" t="str">
        <f>'DETALLE DE CONEXIONES'!I993</f>
        <v>TRANSFERENCIA</v>
      </c>
      <c r="C993" s="36" t="str">
        <f>'DETALLE DE CONEXIONES'!BB993</f>
        <v>Desvio Nacional</v>
      </c>
      <c r="D993" s="36" t="str">
        <f>'DETALLE DE CONEXIONES'!E993</f>
        <v>999XXX1600</v>
      </c>
      <c r="E993" s="36">
        <f t="shared" si="45"/>
        <v>10</v>
      </c>
      <c r="F993" s="36">
        <f>IFERROR(LIMPIA('DETALLE DE CONEXIONES'!N993,1),0)</f>
        <v>1</v>
      </c>
      <c r="G993" s="36" t="str">
        <f>LEFT('DETALLE DE CONEXIONES'!BE993,3)</f>
        <v>SIU</v>
      </c>
      <c r="H993" s="36" t="str">
        <f>RIGHT('DETALLE DE CONEXIONES'!AK993,2)</f>
        <v/>
      </c>
      <c r="I993" s="36" t="str">
        <f>LEFT('DETALLE DE CONEXIONES'!AK993,3)</f>
        <v/>
      </c>
      <c r="J993" s="36" t="str">
        <f>LEFT('DETALLE DE CONEXIONES'!M993,3)</f>
        <v>0mi</v>
      </c>
      <c r="K993" s="36" t="str">
        <f>IF(LEN('DETALLE DE CONEXIONES'!M993)&lt;12,(RIGHT('DETALLE DE CONEXIONES'!M993,5)),(RIGHT('DETALLE DE CONEXIONES'!M993,6)))</f>
        <v>6seg.</v>
      </c>
      <c r="L993" s="36">
        <f>IF(C993="Saliente Local",(IFERROR((LIMPIA(J993,1)),0)),0)</f>
        <v>0</v>
      </c>
      <c r="M993" s="36">
        <f>IF(C993="Saliente Nacional",(IFERROR((LIMPIA(J993,1)),0)),0)</f>
        <v>0</v>
      </c>
      <c r="N993" s="36">
        <f>IF(C993="Saliente Internacional",(IFERROR((LIMPIA(J993,1)),0)),0)</f>
        <v>0</v>
      </c>
      <c r="O993" s="36">
        <f>IF(C993="Saliente Local",(IFERROR((LIMPIA(K993,1)),0)),0)</f>
        <v>0</v>
      </c>
      <c r="P993" s="36">
        <f>IF(C993="Saliente Nacional",(IFERROR((LIMPIA(K993,1)),0)),0)</f>
        <v>0</v>
      </c>
      <c r="Q993" s="36">
        <f>IF(C993="Saliente Internacional",(IFERROR((LIMPIA(K993,1)),0)),0)</f>
        <v>0</v>
      </c>
      <c r="R993" s="36">
        <f t="shared" si="46"/>
        <v>0</v>
      </c>
      <c r="S993" s="36">
        <f t="shared" si="47"/>
        <v>0</v>
      </c>
    </row>
    <row r="994" spans="1:19" x14ac:dyDescent="0.25">
      <c r="A994" s="101">
        <f>'DETALLE DE CONEXIONES'!P994</f>
        <v>0</v>
      </c>
      <c r="B994" s="36" t="str">
        <f>'DETALLE DE CONEXIONES'!I994</f>
        <v>TRANSFERENCIA</v>
      </c>
      <c r="C994" s="36" t="str">
        <f>'DETALLE DE CONEXIONES'!BB994</f>
        <v>Desvio Nacional</v>
      </c>
      <c r="D994" s="36" t="str">
        <f>'DETALLE DE CONEXIONES'!E994</f>
        <v>999XXX1600</v>
      </c>
      <c r="E994" s="36">
        <f t="shared" si="45"/>
        <v>10</v>
      </c>
      <c r="F994" s="36">
        <f>IFERROR(LIMPIA('DETALLE DE CONEXIONES'!N994,1),0)</f>
        <v>1</v>
      </c>
      <c r="G994" s="36" t="str">
        <f>LEFT('DETALLE DE CONEXIONES'!BE994,3)</f>
        <v>SIU</v>
      </c>
      <c r="H994" s="36" t="str">
        <f>RIGHT('DETALLE DE CONEXIONES'!AK994,2)</f>
        <v/>
      </c>
      <c r="I994" s="36" t="str">
        <f>LEFT('DETALLE DE CONEXIONES'!AK994,3)</f>
        <v/>
      </c>
      <c r="J994" s="36" t="str">
        <f>LEFT('DETALLE DE CONEXIONES'!M994,3)</f>
        <v>0mi</v>
      </c>
      <c r="K994" s="36" t="str">
        <f>IF(LEN('DETALLE DE CONEXIONES'!M994)&lt;12,(RIGHT('DETALLE DE CONEXIONES'!M994,5)),(RIGHT('DETALLE DE CONEXIONES'!M994,6)))</f>
        <v>7seg.</v>
      </c>
      <c r="L994" s="36">
        <f>IF(C994="Saliente Local",(IFERROR((LIMPIA(J994,1)),0)),0)</f>
        <v>0</v>
      </c>
      <c r="M994" s="36">
        <f>IF(C994="Saliente Nacional",(IFERROR((LIMPIA(J994,1)),0)),0)</f>
        <v>0</v>
      </c>
      <c r="N994" s="36">
        <f>IF(C994="Saliente Internacional",(IFERROR((LIMPIA(J994,1)),0)),0)</f>
        <v>0</v>
      </c>
      <c r="O994" s="36">
        <f>IF(C994="Saliente Local",(IFERROR((LIMPIA(K994,1)),0)),0)</f>
        <v>0</v>
      </c>
      <c r="P994" s="36">
        <f>IF(C994="Saliente Nacional",(IFERROR((LIMPIA(K994,1)),0)),0)</f>
        <v>0</v>
      </c>
      <c r="Q994" s="36">
        <f>IF(C994="Saliente Internacional",(IFERROR((LIMPIA(K994,1)),0)),0)</f>
        <v>0</v>
      </c>
      <c r="R994" s="36">
        <f t="shared" si="46"/>
        <v>0</v>
      </c>
      <c r="S994" s="36">
        <f t="shared" si="47"/>
        <v>0</v>
      </c>
    </row>
    <row r="995" spans="1:19" x14ac:dyDescent="0.25">
      <c r="A995" s="101">
        <f>'DETALLE DE CONEXIONES'!P995</f>
        <v>0</v>
      </c>
      <c r="B995" s="36" t="str">
        <f>'DETALLE DE CONEXIONES'!I995</f>
        <v>TRANSFERENCIA</v>
      </c>
      <c r="C995" s="36" t="str">
        <f>'DETALLE DE CONEXIONES'!BB995</f>
        <v>Desvio Nacional</v>
      </c>
      <c r="D995" s="36" t="str">
        <f>'DETALLE DE CONEXIONES'!E995</f>
        <v>999XXX1600</v>
      </c>
      <c r="E995" s="36">
        <f t="shared" si="45"/>
        <v>10</v>
      </c>
      <c r="F995" s="36">
        <f>IFERROR(LIMPIA('DETALLE DE CONEXIONES'!N995,1),0)</f>
        <v>1</v>
      </c>
      <c r="G995" s="36" t="str">
        <f>LEFT('DETALLE DE CONEXIONES'!BE995,3)</f>
        <v>SIU</v>
      </c>
      <c r="H995" s="36" t="str">
        <f>RIGHT('DETALLE DE CONEXIONES'!AK995,2)</f>
        <v/>
      </c>
      <c r="I995" s="36" t="str">
        <f>LEFT('DETALLE DE CONEXIONES'!AK995,3)</f>
        <v/>
      </c>
      <c r="J995" s="36" t="str">
        <f>LEFT('DETALLE DE CONEXIONES'!M995,3)</f>
        <v>0mi</v>
      </c>
      <c r="K995" s="36" t="str">
        <f>IF(LEN('DETALLE DE CONEXIONES'!M995)&lt;12,(RIGHT('DETALLE DE CONEXIONES'!M995,5)),(RIGHT('DETALLE DE CONEXIONES'!M995,6)))</f>
        <v>5seg.</v>
      </c>
      <c r="L995" s="36">
        <f>IF(C995="Saliente Local",(IFERROR((LIMPIA(J995,1)),0)),0)</f>
        <v>0</v>
      </c>
      <c r="M995" s="36">
        <f>IF(C995="Saliente Nacional",(IFERROR((LIMPIA(J995,1)),0)),0)</f>
        <v>0</v>
      </c>
      <c r="N995" s="36">
        <f>IF(C995="Saliente Internacional",(IFERROR((LIMPIA(J995,1)),0)),0)</f>
        <v>0</v>
      </c>
      <c r="O995" s="36">
        <f>IF(C995="Saliente Local",(IFERROR((LIMPIA(K995,1)),0)),0)</f>
        <v>0</v>
      </c>
      <c r="P995" s="36">
        <f>IF(C995="Saliente Nacional",(IFERROR((LIMPIA(K995,1)),0)),0)</f>
        <v>0</v>
      </c>
      <c r="Q995" s="36">
        <f>IF(C995="Saliente Internacional",(IFERROR((LIMPIA(K995,1)),0)),0)</f>
        <v>0</v>
      </c>
      <c r="R995" s="36">
        <f t="shared" si="46"/>
        <v>0</v>
      </c>
      <c r="S995" s="36">
        <f t="shared" si="47"/>
        <v>0</v>
      </c>
    </row>
    <row r="996" spans="1:19" x14ac:dyDescent="0.25">
      <c r="A996" s="101">
        <f>'DETALLE DE CONEXIONES'!P996</f>
        <v>0</v>
      </c>
      <c r="B996" s="36" t="str">
        <f>'DETALLE DE CONEXIONES'!I996</f>
        <v>TRANSFERENCIA</v>
      </c>
      <c r="C996" s="36" t="str">
        <f>'DETALLE DE CONEXIONES'!BB996</f>
        <v>Desvio Nacional</v>
      </c>
      <c r="D996" s="36" t="str">
        <f>'DETALLE DE CONEXIONES'!E996</f>
        <v>999XXX1600</v>
      </c>
      <c r="E996" s="36">
        <f t="shared" si="45"/>
        <v>10</v>
      </c>
      <c r="F996" s="36">
        <f>IFERROR(LIMPIA('DETALLE DE CONEXIONES'!N996,1),0)</f>
        <v>1</v>
      </c>
      <c r="G996" s="36" t="str">
        <f>LEFT('DETALLE DE CONEXIONES'!BE996,3)</f>
        <v>SIU</v>
      </c>
      <c r="H996" s="36" t="str">
        <f>RIGHT('DETALLE DE CONEXIONES'!AK996,2)</f>
        <v/>
      </c>
      <c r="I996" s="36" t="str">
        <f>LEFT('DETALLE DE CONEXIONES'!AK996,3)</f>
        <v/>
      </c>
      <c r="J996" s="36" t="str">
        <f>LEFT('DETALLE DE CONEXIONES'!M996,3)</f>
        <v>0mi</v>
      </c>
      <c r="K996" s="36" t="str">
        <f>IF(LEN('DETALLE DE CONEXIONES'!M996)&lt;12,(RIGHT('DETALLE DE CONEXIONES'!M996,5)),(RIGHT('DETALLE DE CONEXIONES'!M996,6)))</f>
        <v>6seg.</v>
      </c>
      <c r="L996" s="36">
        <f>IF(C996="Saliente Local",(IFERROR((LIMPIA(J996,1)),0)),0)</f>
        <v>0</v>
      </c>
      <c r="M996" s="36">
        <f>IF(C996="Saliente Nacional",(IFERROR((LIMPIA(J996,1)),0)),0)</f>
        <v>0</v>
      </c>
      <c r="N996" s="36">
        <f>IF(C996="Saliente Internacional",(IFERROR((LIMPIA(J996,1)),0)),0)</f>
        <v>0</v>
      </c>
      <c r="O996" s="36">
        <f>IF(C996="Saliente Local",(IFERROR((LIMPIA(K996,1)),0)),0)</f>
        <v>0</v>
      </c>
      <c r="P996" s="36">
        <f>IF(C996="Saliente Nacional",(IFERROR((LIMPIA(K996,1)),0)),0)</f>
        <v>0</v>
      </c>
      <c r="Q996" s="36">
        <f>IF(C996="Saliente Internacional",(IFERROR((LIMPIA(K996,1)),0)),0)</f>
        <v>0</v>
      </c>
      <c r="R996" s="36">
        <f t="shared" si="46"/>
        <v>0</v>
      </c>
      <c r="S996" s="36">
        <f t="shared" si="47"/>
        <v>0</v>
      </c>
    </row>
    <row r="997" spans="1:19" x14ac:dyDescent="0.25">
      <c r="A997" s="101">
        <f>'DETALLE DE CONEXIONES'!P997</f>
        <v>0</v>
      </c>
      <c r="B997" s="36" t="str">
        <f>'DETALLE DE CONEXIONES'!I997</f>
        <v>GPRS</v>
      </c>
      <c r="C997" s="36" t="str">
        <f>'DETALLE DE CONEXIONES'!BB997</f>
        <v>MENSAJERO</v>
      </c>
      <c r="D997" s="36" t="str">
        <f>'DETALLE DE CONEXIONES'!E997</f>
        <v>internet.itelcelXXXm-3G</v>
      </c>
      <c r="E997" s="36">
        <f t="shared" si="45"/>
        <v>23</v>
      </c>
      <c r="F997" s="36">
        <f>IFERROR(LIMPIA('DETALLE DE CONEXIONES'!N997,1),0)</f>
        <v>0</v>
      </c>
      <c r="G997" s="36" t="str">
        <f>LEFT('DETALLE DE CONEXIONES'!BE997,3)</f>
        <v/>
      </c>
      <c r="H997" s="36" t="str">
        <f>RIGHT('DETALLE DE CONEXIONES'!AK997,2)</f>
        <v>-1</v>
      </c>
      <c r="I997" s="36" t="str">
        <f>LEFT('DETALLE DE CONEXIONES'!AK997,3)</f>
        <v>MEN</v>
      </c>
      <c r="J997" s="36" t="str">
        <f>LEFT('DETALLE DE CONEXIONES'!M997,3)</f>
        <v>0mi</v>
      </c>
      <c r="K997" s="36" t="str">
        <f>IF(LEN('DETALLE DE CONEXIONES'!M997)&lt;12,(RIGHT('DETALLE DE CONEXIONES'!M997,5)),(RIGHT('DETALLE DE CONEXIONES'!M997,6)))</f>
        <v xml:space="preserve">min. </v>
      </c>
      <c r="L997" s="36">
        <f>IF(C997="Saliente Local",(IFERROR((LIMPIA(J997,1)),0)),0)</f>
        <v>0</v>
      </c>
      <c r="M997" s="36">
        <f>IF(C997="Saliente Nacional",(IFERROR((LIMPIA(J997,1)),0)),0)</f>
        <v>0</v>
      </c>
      <c r="N997" s="36">
        <f>IF(C997="Saliente Internacional",(IFERROR((LIMPIA(J997,1)),0)),0)</f>
        <v>0</v>
      </c>
      <c r="O997" s="36">
        <f>IF(C997="Saliente Local",(IFERROR((LIMPIA(K997,1)),0)),0)</f>
        <v>0</v>
      </c>
      <c r="P997" s="36">
        <f>IF(C997="Saliente Nacional",(IFERROR((LIMPIA(K997,1)),0)),0)</f>
        <v>0</v>
      </c>
      <c r="Q997" s="36">
        <f>IF(C997="Saliente Internacional",(IFERROR((LIMPIA(K997,1)),0)),0)</f>
        <v>0</v>
      </c>
      <c r="R997" s="36">
        <f t="shared" si="46"/>
        <v>0</v>
      </c>
      <c r="S997" s="36">
        <f t="shared" si="47"/>
        <v>0</v>
      </c>
    </row>
    <row r="998" spans="1:19" x14ac:dyDescent="0.25">
      <c r="A998" s="101">
        <f>'DETALLE DE CONEXIONES'!P998</f>
        <v>0</v>
      </c>
      <c r="B998" s="36" t="str">
        <f>'DETALLE DE CONEXIONES'!I998</f>
        <v>GPRS</v>
      </c>
      <c r="C998" s="36" t="str">
        <f>'DETALLE DE CONEXIONES'!BB998</f>
        <v>RS</v>
      </c>
      <c r="D998" s="36" t="str">
        <f>'DETALLE DE CONEXIONES'!E998</f>
        <v>internet.itelcelXXXm-3G</v>
      </c>
      <c r="E998" s="36">
        <f t="shared" si="45"/>
        <v>23</v>
      </c>
      <c r="F998" s="36">
        <f>IFERROR(LIMPIA('DETALLE DE CONEXIONES'!N998,1),0)</f>
        <v>0</v>
      </c>
      <c r="G998" s="36" t="str">
        <f>LEFT('DETALLE DE CONEXIONES'!BE998,3)</f>
        <v/>
      </c>
      <c r="H998" s="36" t="str">
        <f>RIGHT('DETALLE DE CONEXIONES'!AK998,2)</f>
        <v>-1</v>
      </c>
      <c r="I998" s="36" t="str">
        <f>LEFT('DETALLE DE CONEXIONES'!AK998,3)</f>
        <v>RS;</v>
      </c>
      <c r="J998" s="36" t="str">
        <f>LEFT('DETALLE DE CONEXIONES'!M998,3)</f>
        <v>0mi</v>
      </c>
      <c r="K998" s="36" t="str">
        <f>IF(LEN('DETALLE DE CONEXIONES'!M998)&lt;12,(RIGHT('DETALLE DE CONEXIONES'!M998,5)),(RIGHT('DETALLE DE CONEXIONES'!M998,6)))</f>
        <v xml:space="preserve">min. </v>
      </c>
      <c r="L998" s="36">
        <f>IF(C998="Saliente Local",(IFERROR((LIMPIA(J998,1)),0)),0)</f>
        <v>0</v>
      </c>
      <c r="M998" s="36">
        <f>IF(C998="Saliente Nacional",(IFERROR((LIMPIA(J998,1)),0)),0)</f>
        <v>0</v>
      </c>
      <c r="N998" s="36">
        <f>IF(C998="Saliente Internacional",(IFERROR((LIMPIA(J998,1)),0)),0)</f>
        <v>0</v>
      </c>
      <c r="O998" s="36">
        <f>IF(C998="Saliente Local",(IFERROR((LIMPIA(K998,1)),0)),0)</f>
        <v>0</v>
      </c>
      <c r="P998" s="36">
        <f>IF(C998="Saliente Nacional",(IFERROR((LIMPIA(K998,1)),0)),0)</f>
        <v>0</v>
      </c>
      <c r="Q998" s="36">
        <f>IF(C998="Saliente Internacional",(IFERROR((LIMPIA(K998,1)),0)),0)</f>
        <v>0</v>
      </c>
      <c r="R998" s="36">
        <f t="shared" si="46"/>
        <v>0</v>
      </c>
      <c r="S998" s="36">
        <f t="shared" si="47"/>
        <v>0</v>
      </c>
    </row>
    <row r="999" spans="1:19" x14ac:dyDescent="0.25">
      <c r="A999" s="101">
        <f>'DETALLE DE CONEXIONES'!P999</f>
        <v>0</v>
      </c>
      <c r="B999" s="36" t="str">
        <f>'DETALLE DE CONEXIONES'!I999</f>
        <v>MENS.SALIENTE</v>
      </c>
      <c r="C999" s="36" t="str">
        <f>'DETALLE DE CONEXIONES'!BB999</f>
        <v>SMS Enviado</v>
      </c>
      <c r="D999" s="36" t="str">
        <f>'DETALLE DE CONEXIONES'!E999</f>
        <v>999XXX8737</v>
      </c>
      <c r="E999" s="36">
        <f t="shared" si="45"/>
        <v>10</v>
      </c>
      <c r="F999" s="36">
        <f>IFERROR(LIMPIA('DETALLE DE CONEXIONES'!N999,1),0)</f>
        <v>0</v>
      </c>
      <c r="G999" s="36" t="str">
        <f>LEFT('DETALLE DE CONEXIONES'!BE999,3)</f>
        <v>0</v>
      </c>
      <c r="H999" s="36" t="str">
        <f>RIGHT('DETALLE DE CONEXIONES'!AK999,2)</f>
        <v/>
      </c>
      <c r="I999" s="36" t="str">
        <f>LEFT('DETALLE DE CONEXIONES'!AK999,3)</f>
        <v/>
      </c>
      <c r="J999" s="36" t="str">
        <f>LEFT('DETALLE DE CONEXIONES'!M999,3)</f>
        <v>0mi</v>
      </c>
      <c r="K999" s="36" t="str">
        <f>IF(LEN('DETALLE DE CONEXIONES'!M999)&lt;12,(RIGHT('DETALLE DE CONEXIONES'!M999,5)),(RIGHT('DETALLE DE CONEXIONES'!M999,6)))</f>
        <v xml:space="preserve">min. </v>
      </c>
      <c r="L999" s="36">
        <f>IF(C999="Saliente Local",(IFERROR((LIMPIA(J999,1)),0)),0)</f>
        <v>0</v>
      </c>
      <c r="M999" s="36">
        <f>IF(C999="Saliente Nacional",(IFERROR((LIMPIA(J999,1)),0)),0)</f>
        <v>0</v>
      </c>
      <c r="N999" s="36">
        <f>IF(C999="Saliente Internacional",(IFERROR((LIMPIA(J999,1)),0)),0)</f>
        <v>0</v>
      </c>
      <c r="O999" s="36">
        <f>IF(C999="Saliente Local",(IFERROR((LIMPIA(K999,1)),0)),0)</f>
        <v>0</v>
      </c>
      <c r="P999" s="36">
        <f>IF(C999="Saliente Nacional",(IFERROR((LIMPIA(K999,1)),0)),0)</f>
        <v>0</v>
      </c>
      <c r="Q999" s="36">
        <f>IF(C999="Saliente Internacional",(IFERROR((LIMPIA(K999,1)),0)),0)</f>
        <v>0</v>
      </c>
      <c r="R999" s="36">
        <f t="shared" si="46"/>
        <v>0</v>
      </c>
      <c r="S999" s="36">
        <f t="shared" si="47"/>
        <v>0</v>
      </c>
    </row>
    <row r="1000" spans="1:19" x14ac:dyDescent="0.25">
      <c r="A1000" s="101">
        <f>'DETALLE DE CONEXIONES'!P1000</f>
        <v>0</v>
      </c>
      <c r="B1000" s="36" t="str">
        <f>'DETALLE DE CONEXIONES'!I1000</f>
        <v>MENS.SALIENTE</v>
      </c>
      <c r="C1000" s="36" t="str">
        <f>'DETALLE DE CONEXIONES'!BB1000</f>
        <v>SMS Enviado</v>
      </c>
      <c r="D1000" s="36" t="str">
        <f>'DETALLE DE CONEXIONES'!E1000</f>
        <v>999XXX8737</v>
      </c>
      <c r="E1000" s="36">
        <f t="shared" si="45"/>
        <v>10</v>
      </c>
      <c r="F1000" s="36">
        <f>IFERROR(LIMPIA('DETALLE DE CONEXIONES'!N1000,1),0)</f>
        <v>0</v>
      </c>
      <c r="G1000" s="36" t="str">
        <f>LEFT('DETALLE DE CONEXIONES'!BE1000,3)</f>
        <v>0</v>
      </c>
      <c r="H1000" s="36" t="str">
        <f>RIGHT('DETALLE DE CONEXIONES'!AK1000,2)</f>
        <v/>
      </c>
      <c r="I1000" s="36" t="str">
        <f>LEFT('DETALLE DE CONEXIONES'!AK1000,3)</f>
        <v/>
      </c>
      <c r="J1000" s="36" t="str">
        <f>LEFT('DETALLE DE CONEXIONES'!M1000,3)</f>
        <v>0mi</v>
      </c>
      <c r="K1000" s="36" t="str">
        <f>IF(LEN('DETALLE DE CONEXIONES'!M1000)&lt;12,(RIGHT('DETALLE DE CONEXIONES'!M1000,5)),(RIGHT('DETALLE DE CONEXIONES'!M1000,6)))</f>
        <v xml:space="preserve">min. </v>
      </c>
      <c r="L1000" s="36">
        <f>IF(C1000="Saliente Local",(IFERROR((LIMPIA(J1000,1)),0)),0)</f>
        <v>0</v>
      </c>
      <c r="M1000" s="36">
        <f>IF(C1000="Saliente Nacional",(IFERROR((LIMPIA(J1000,1)),0)),0)</f>
        <v>0</v>
      </c>
      <c r="N1000" s="36">
        <f>IF(C1000="Saliente Internacional",(IFERROR((LIMPIA(J1000,1)),0)),0)</f>
        <v>0</v>
      </c>
      <c r="O1000" s="36">
        <f>IF(C1000="Saliente Local",(IFERROR((LIMPIA(K1000,1)),0)),0)</f>
        <v>0</v>
      </c>
      <c r="P1000" s="36">
        <f>IF(C1000="Saliente Nacional",(IFERROR((LIMPIA(K1000,1)),0)),0)</f>
        <v>0</v>
      </c>
      <c r="Q1000" s="36">
        <f>IF(C1000="Saliente Internacional",(IFERROR((LIMPIA(K1000,1)),0)),0)</f>
        <v>0</v>
      </c>
      <c r="R1000" s="36">
        <f t="shared" si="46"/>
        <v>0</v>
      </c>
      <c r="S1000" s="36">
        <f t="shared" si="47"/>
        <v>0</v>
      </c>
    </row>
    <row r="1001" spans="1:19" x14ac:dyDescent="0.25">
      <c r="A1001" s="101">
        <f>'DETALLE DE CONEXIONES'!P1001</f>
        <v>0</v>
      </c>
      <c r="B1001" s="36" t="str">
        <f>'DETALLE DE CONEXIONES'!I1001</f>
        <v>MENS.SALIENTE</v>
      </c>
      <c r="C1001" s="36" t="str">
        <f>'DETALLE DE CONEXIONES'!BB1001</f>
        <v>SMS Enviado</v>
      </c>
      <c r="D1001" s="36" t="str">
        <f>'DETALLE DE CONEXIONES'!E1001</f>
        <v>999XXX8737</v>
      </c>
      <c r="E1001" s="36">
        <f t="shared" si="45"/>
        <v>10</v>
      </c>
      <c r="F1001" s="36">
        <f>IFERROR(LIMPIA('DETALLE DE CONEXIONES'!N1001,1),0)</f>
        <v>0</v>
      </c>
      <c r="G1001" s="36" t="str">
        <f>LEFT('DETALLE DE CONEXIONES'!BE1001,3)</f>
        <v>0</v>
      </c>
      <c r="H1001" s="36" t="str">
        <f>RIGHT('DETALLE DE CONEXIONES'!AK1001,2)</f>
        <v/>
      </c>
      <c r="I1001" s="36" t="str">
        <f>LEFT('DETALLE DE CONEXIONES'!AK1001,3)</f>
        <v/>
      </c>
      <c r="J1001" s="36" t="str">
        <f>LEFT('DETALLE DE CONEXIONES'!M1001,3)</f>
        <v>0mi</v>
      </c>
      <c r="K1001" s="36" t="str">
        <f>IF(LEN('DETALLE DE CONEXIONES'!M1001)&lt;12,(RIGHT('DETALLE DE CONEXIONES'!M1001,5)),(RIGHT('DETALLE DE CONEXIONES'!M1001,6)))</f>
        <v xml:space="preserve">min. </v>
      </c>
      <c r="L1001" s="36">
        <f>IF(C1001="Saliente Local",(IFERROR((LIMPIA(J1001,1)),0)),0)</f>
        <v>0</v>
      </c>
      <c r="M1001" s="36">
        <f>IF(C1001="Saliente Nacional",(IFERROR((LIMPIA(J1001,1)),0)),0)</f>
        <v>0</v>
      </c>
      <c r="N1001" s="36">
        <f>IF(C1001="Saliente Internacional",(IFERROR((LIMPIA(J1001,1)),0)),0)</f>
        <v>0</v>
      </c>
      <c r="O1001" s="36">
        <f>IF(C1001="Saliente Local",(IFERROR((LIMPIA(K1001,1)),0)),0)</f>
        <v>0</v>
      </c>
      <c r="P1001" s="36">
        <f>IF(C1001="Saliente Nacional",(IFERROR((LIMPIA(K1001,1)),0)),0)</f>
        <v>0</v>
      </c>
      <c r="Q1001" s="36">
        <f>IF(C1001="Saliente Internacional",(IFERROR((LIMPIA(K1001,1)),0)),0)</f>
        <v>0</v>
      </c>
      <c r="R1001" s="36">
        <f t="shared" si="46"/>
        <v>0</v>
      </c>
      <c r="S1001" s="36">
        <f t="shared" si="47"/>
        <v>0</v>
      </c>
    </row>
    <row r="1002" spans="1:19" x14ac:dyDescent="0.25">
      <c r="A1002" s="101">
        <f>'DETALLE DE CONEXIONES'!P1002</f>
        <v>0</v>
      </c>
      <c r="B1002" s="36" t="str">
        <f>'DETALLE DE CONEXIONES'!I1002</f>
        <v>GPRS</v>
      </c>
      <c r="C1002" s="36" t="str">
        <f>'DETALLE DE CONEXIONES'!BB1002</f>
        <v>MENSAJERO</v>
      </c>
      <c r="D1002" s="36" t="str">
        <f>'DETALLE DE CONEXIONES'!E1002</f>
        <v>internet.itelcel.coXXXGLTE</v>
      </c>
      <c r="E1002" s="36">
        <f t="shared" si="45"/>
        <v>26</v>
      </c>
      <c r="F1002" s="36">
        <f>IFERROR(LIMPIA('DETALLE DE CONEXIONES'!N1002,1),0)</f>
        <v>0</v>
      </c>
      <c r="G1002" s="36" t="str">
        <f>LEFT('DETALLE DE CONEXIONES'!BE1002,3)</f>
        <v/>
      </c>
      <c r="H1002" s="36" t="str">
        <f>RIGHT('DETALLE DE CONEXIONES'!AK1002,2)</f>
        <v>-1</v>
      </c>
      <c r="I1002" s="36" t="str">
        <f>LEFT('DETALLE DE CONEXIONES'!AK1002,3)</f>
        <v>MEN</v>
      </c>
      <c r="J1002" s="36" t="str">
        <f>LEFT('DETALLE DE CONEXIONES'!M1002,3)</f>
        <v>0mi</v>
      </c>
      <c r="K1002" s="36" t="str">
        <f>IF(LEN('DETALLE DE CONEXIONES'!M1002)&lt;12,(RIGHT('DETALLE DE CONEXIONES'!M1002,5)),(RIGHT('DETALLE DE CONEXIONES'!M1002,6)))</f>
        <v xml:space="preserve">min. </v>
      </c>
      <c r="L1002" s="36">
        <f>IF(C1002="Saliente Local",(IFERROR((LIMPIA(J1002,1)),0)),0)</f>
        <v>0</v>
      </c>
      <c r="M1002" s="36">
        <f>IF(C1002="Saliente Nacional",(IFERROR((LIMPIA(J1002,1)),0)),0)</f>
        <v>0</v>
      </c>
      <c r="N1002" s="36">
        <f>IF(C1002="Saliente Internacional",(IFERROR((LIMPIA(J1002,1)),0)),0)</f>
        <v>0</v>
      </c>
      <c r="O1002" s="36">
        <f>IF(C1002="Saliente Local",(IFERROR((LIMPIA(K1002,1)),0)),0)</f>
        <v>0</v>
      </c>
      <c r="P1002" s="36">
        <f>IF(C1002="Saliente Nacional",(IFERROR((LIMPIA(K1002,1)),0)),0)</f>
        <v>0</v>
      </c>
      <c r="Q1002" s="36">
        <f>IF(C1002="Saliente Internacional",(IFERROR((LIMPIA(K1002,1)),0)),0)</f>
        <v>0</v>
      </c>
      <c r="R1002" s="36">
        <f t="shared" si="46"/>
        <v>0</v>
      </c>
      <c r="S1002" s="36">
        <f t="shared" si="47"/>
        <v>0</v>
      </c>
    </row>
    <row r="1003" spans="1:19" x14ac:dyDescent="0.25">
      <c r="A1003" s="101">
        <f>'DETALLE DE CONEXIONES'!P1003</f>
        <v>0</v>
      </c>
      <c r="B1003" s="36" t="str">
        <f>'DETALLE DE CONEXIONES'!I1003</f>
        <v>GPRS</v>
      </c>
      <c r="C1003" s="36" t="str">
        <f>'DETALLE DE CONEXIONES'!BB1003</f>
        <v>RS</v>
      </c>
      <c r="D1003" s="36" t="str">
        <f>'DETALLE DE CONEXIONES'!E1003</f>
        <v>internet.itelcel.coXXXGLTE</v>
      </c>
      <c r="E1003" s="36">
        <f t="shared" si="45"/>
        <v>26</v>
      </c>
      <c r="F1003" s="36">
        <f>IFERROR(LIMPIA('DETALLE DE CONEXIONES'!N1003,1),0)</f>
        <v>0</v>
      </c>
      <c r="G1003" s="36" t="str">
        <f>LEFT('DETALLE DE CONEXIONES'!BE1003,3)</f>
        <v/>
      </c>
      <c r="H1003" s="36" t="str">
        <f>RIGHT('DETALLE DE CONEXIONES'!AK1003,2)</f>
        <v>-1</v>
      </c>
      <c r="I1003" s="36" t="str">
        <f>LEFT('DETALLE DE CONEXIONES'!AK1003,3)</f>
        <v>RS;</v>
      </c>
      <c r="J1003" s="36" t="str">
        <f>LEFT('DETALLE DE CONEXIONES'!M1003,3)</f>
        <v>0mi</v>
      </c>
      <c r="K1003" s="36" t="str">
        <f>IF(LEN('DETALLE DE CONEXIONES'!M1003)&lt;12,(RIGHT('DETALLE DE CONEXIONES'!M1003,5)),(RIGHT('DETALLE DE CONEXIONES'!M1003,6)))</f>
        <v xml:space="preserve">min. </v>
      </c>
      <c r="L1003" s="36">
        <f>IF(C1003="Saliente Local",(IFERROR((LIMPIA(J1003,1)),0)),0)</f>
        <v>0</v>
      </c>
      <c r="M1003" s="36">
        <f>IF(C1003="Saliente Nacional",(IFERROR((LIMPIA(J1003,1)),0)),0)</f>
        <v>0</v>
      </c>
      <c r="N1003" s="36">
        <f>IF(C1003="Saliente Internacional",(IFERROR((LIMPIA(J1003,1)),0)),0)</f>
        <v>0</v>
      </c>
      <c r="O1003" s="36">
        <f>IF(C1003="Saliente Local",(IFERROR((LIMPIA(K1003,1)),0)),0)</f>
        <v>0</v>
      </c>
      <c r="P1003" s="36">
        <f>IF(C1003="Saliente Nacional",(IFERROR((LIMPIA(K1003,1)),0)),0)</f>
        <v>0</v>
      </c>
      <c r="Q1003" s="36">
        <f>IF(C1003="Saliente Internacional",(IFERROR((LIMPIA(K1003,1)),0)),0)</f>
        <v>0</v>
      </c>
      <c r="R1003" s="36">
        <f t="shared" si="46"/>
        <v>0</v>
      </c>
      <c r="S1003" s="36">
        <f t="shared" si="47"/>
        <v>0</v>
      </c>
    </row>
    <row r="1004" spans="1:19" x14ac:dyDescent="0.25">
      <c r="A1004" s="101">
        <f>'DETALLE DE CONEXIONES'!P1004</f>
        <v>0</v>
      </c>
      <c r="B1004" s="36" t="str">
        <f>'DETALLE DE CONEXIONES'!I1004</f>
        <v>ENTRANTE</v>
      </c>
      <c r="C1004" s="36" t="str">
        <f>'DETALLE DE CONEXIONES'!BB1004</f>
        <v>Entrante Local</v>
      </c>
      <c r="D1004" s="36" t="str">
        <f>'DETALLE DE CONEXIONES'!E1004</f>
        <v>999XXX1600</v>
      </c>
      <c r="E1004" s="36">
        <f t="shared" si="45"/>
        <v>10</v>
      </c>
      <c r="F1004" s="36">
        <f>IFERROR(LIMPIA('DETALLE DE CONEXIONES'!N1004,1),0)</f>
        <v>2</v>
      </c>
      <c r="G1004" s="36" t="str">
        <f>LEFT('DETALLE DE CONEXIONES'!BE1004,3)</f>
        <v>NOF</v>
      </c>
      <c r="H1004" s="36" t="str">
        <f>RIGHT('DETALLE DE CONEXIONES'!AK1004,2)</f>
        <v/>
      </c>
      <c r="I1004" s="36" t="str">
        <f>LEFT('DETALLE DE CONEXIONES'!AK1004,3)</f>
        <v/>
      </c>
      <c r="J1004" s="36" t="str">
        <f>LEFT('DETALLE DE CONEXIONES'!M1004,3)</f>
        <v>1mi</v>
      </c>
      <c r="K1004" s="36" t="str">
        <f>IF(LEN('DETALLE DE CONEXIONES'!M1004)&lt;12,(RIGHT('DETALLE DE CONEXIONES'!M1004,5)),(RIGHT('DETALLE DE CONEXIONES'!M1004,6)))</f>
        <v>40seg.</v>
      </c>
      <c r="L1004" s="36">
        <f>IF(C1004="Saliente Local",(IFERROR((LIMPIA(J1004,1)),0)),0)</f>
        <v>0</v>
      </c>
      <c r="M1004" s="36">
        <f>IF(C1004="Saliente Nacional",(IFERROR((LIMPIA(J1004,1)),0)),0)</f>
        <v>0</v>
      </c>
      <c r="N1004" s="36">
        <f>IF(C1004="Saliente Internacional",(IFERROR((LIMPIA(J1004,1)),0)),0)</f>
        <v>0</v>
      </c>
      <c r="O1004" s="36">
        <f>IF(C1004="Saliente Local",(IFERROR((LIMPIA(K1004,1)),0)),0)</f>
        <v>0</v>
      </c>
      <c r="P1004" s="36">
        <f>IF(C1004="Saliente Nacional",(IFERROR((LIMPIA(K1004,1)),0)),0)</f>
        <v>0</v>
      </c>
      <c r="Q1004" s="36">
        <f>IF(C1004="Saliente Internacional",(IFERROR((LIMPIA(K1004,1)),0)),0)</f>
        <v>0</v>
      </c>
      <c r="R1004" s="36">
        <f t="shared" si="46"/>
        <v>0</v>
      </c>
      <c r="S1004" s="36">
        <f t="shared" si="47"/>
        <v>0</v>
      </c>
    </row>
    <row r="1005" spans="1:19" x14ac:dyDescent="0.25">
      <c r="A1005" s="101">
        <f>'DETALLE DE CONEXIONES'!P1005</f>
        <v>0</v>
      </c>
      <c r="B1005" s="36" t="str">
        <f>'DETALLE DE CONEXIONES'!I1005</f>
        <v>ENTRANTE</v>
      </c>
      <c r="C1005" s="36" t="str">
        <f>'DETALLE DE CONEXIONES'!BB1005</f>
        <v>Entrante</v>
      </c>
      <c r="D1005" s="36" t="str">
        <f>'DETALLE DE CONEXIONES'!E1005</f>
        <v>999XXX1600</v>
      </c>
      <c r="E1005" s="36">
        <f t="shared" si="45"/>
        <v>10</v>
      </c>
      <c r="F1005" s="36">
        <f>IFERROR(LIMPIA('DETALLE DE CONEXIONES'!N1005,1),0)</f>
        <v>1</v>
      </c>
      <c r="G1005" s="36" t="str">
        <f>LEFT('DETALLE DE CONEXIONES'!BE1005,3)</f>
        <v>NOF</v>
      </c>
      <c r="H1005" s="36" t="str">
        <f>RIGHT('DETALLE DE CONEXIONES'!AK1005,2)</f>
        <v/>
      </c>
      <c r="I1005" s="36" t="str">
        <f>LEFT('DETALLE DE CONEXIONES'!AK1005,3)</f>
        <v/>
      </c>
      <c r="J1005" s="36" t="str">
        <f>LEFT('DETALLE DE CONEXIONES'!M1005,3)</f>
        <v>0mi</v>
      </c>
      <c r="K1005" s="36" t="str">
        <f>IF(LEN('DETALLE DE CONEXIONES'!M1005)&lt;12,(RIGHT('DETALLE DE CONEXIONES'!M1005,5)),(RIGHT('DETALLE DE CONEXIONES'!M1005,6)))</f>
        <v>2seg.</v>
      </c>
      <c r="L1005" s="36">
        <f>IF(C1005="Saliente Local",(IFERROR((LIMPIA(J1005,1)),0)),0)</f>
        <v>0</v>
      </c>
      <c r="M1005" s="36">
        <f>IF(C1005="Saliente Nacional",(IFERROR((LIMPIA(J1005,1)),0)),0)</f>
        <v>0</v>
      </c>
      <c r="N1005" s="36">
        <f>IF(C1005="Saliente Internacional",(IFERROR((LIMPIA(J1005,1)),0)),0)</f>
        <v>0</v>
      </c>
      <c r="O1005" s="36">
        <f>IF(C1005="Saliente Local",(IFERROR((LIMPIA(K1005,1)),0)),0)</f>
        <v>0</v>
      </c>
      <c r="P1005" s="36">
        <f>IF(C1005="Saliente Nacional",(IFERROR((LIMPIA(K1005,1)),0)),0)</f>
        <v>0</v>
      </c>
      <c r="Q1005" s="36">
        <f>IF(C1005="Saliente Internacional",(IFERROR((LIMPIA(K1005,1)),0)),0)</f>
        <v>0</v>
      </c>
      <c r="R1005" s="36">
        <f t="shared" si="46"/>
        <v>0</v>
      </c>
      <c r="S1005" s="36">
        <f t="shared" si="47"/>
        <v>0</v>
      </c>
    </row>
    <row r="1006" spans="1:19" x14ac:dyDescent="0.25">
      <c r="A1006" s="101">
        <f>'DETALLE DE CONEXIONES'!P1006</f>
        <v>0</v>
      </c>
      <c r="B1006" s="36" t="str">
        <f>'DETALLE DE CONEXIONES'!I1006</f>
        <v>GPRS</v>
      </c>
      <c r="C1006" s="36" t="str">
        <f>'DETALLE DE CONEXIONES'!BB1006</f>
        <v>MENSAJERO</v>
      </c>
      <c r="D1006" s="36" t="str">
        <f>'DETALLE DE CONEXIONES'!E1006</f>
        <v>internet.itelcel.coXXXGLTE</v>
      </c>
      <c r="E1006" s="36">
        <f t="shared" si="45"/>
        <v>26</v>
      </c>
      <c r="F1006" s="36">
        <f>IFERROR(LIMPIA('DETALLE DE CONEXIONES'!N1006,1),0)</f>
        <v>0</v>
      </c>
      <c r="G1006" s="36" t="str">
        <f>LEFT('DETALLE DE CONEXIONES'!BE1006,3)</f>
        <v/>
      </c>
      <c r="H1006" s="36" t="str">
        <f>RIGHT('DETALLE DE CONEXIONES'!AK1006,2)</f>
        <v>-1</v>
      </c>
      <c r="I1006" s="36" t="str">
        <f>LEFT('DETALLE DE CONEXIONES'!AK1006,3)</f>
        <v>MEN</v>
      </c>
      <c r="J1006" s="36" t="str">
        <f>LEFT('DETALLE DE CONEXIONES'!M1006,3)</f>
        <v>0mi</v>
      </c>
      <c r="K1006" s="36" t="str">
        <f>IF(LEN('DETALLE DE CONEXIONES'!M1006)&lt;12,(RIGHT('DETALLE DE CONEXIONES'!M1006,5)),(RIGHT('DETALLE DE CONEXIONES'!M1006,6)))</f>
        <v xml:space="preserve">min. </v>
      </c>
      <c r="L1006" s="36">
        <f>IF(C1006="Saliente Local",(IFERROR((LIMPIA(J1006,1)),0)),0)</f>
        <v>0</v>
      </c>
      <c r="M1006" s="36">
        <f>IF(C1006="Saliente Nacional",(IFERROR((LIMPIA(J1006,1)),0)),0)</f>
        <v>0</v>
      </c>
      <c r="N1006" s="36">
        <f>IF(C1006="Saliente Internacional",(IFERROR((LIMPIA(J1006,1)),0)),0)</f>
        <v>0</v>
      </c>
      <c r="O1006" s="36">
        <f>IF(C1006="Saliente Local",(IFERROR((LIMPIA(K1006,1)),0)),0)</f>
        <v>0</v>
      </c>
      <c r="P1006" s="36">
        <f>IF(C1006="Saliente Nacional",(IFERROR((LIMPIA(K1006,1)),0)),0)</f>
        <v>0</v>
      </c>
      <c r="Q1006" s="36">
        <f>IF(C1006="Saliente Internacional",(IFERROR((LIMPIA(K1006,1)),0)),0)</f>
        <v>0</v>
      </c>
      <c r="R1006" s="36">
        <f t="shared" si="46"/>
        <v>0</v>
      </c>
      <c r="S1006" s="36">
        <f t="shared" si="47"/>
        <v>0</v>
      </c>
    </row>
    <row r="1007" spans="1:19" x14ac:dyDescent="0.25">
      <c r="A1007" s="101">
        <f>'DETALLE DE CONEXIONES'!P1007</f>
        <v>0</v>
      </c>
      <c r="B1007" s="36" t="str">
        <f>'DETALLE DE CONEXIONES'!I1007</f>
        <v>GPRS</v>
      </c>
      <c r="C1007" s="36" t="str">
        <f>'DETALLE DE CONEXIONES'!BB1007</f>
        <v>RS</v>
      </c>
      <c r="D1007" s="36" t="str">
        <f>'DETALLE DE CONEXIONES'!E1007</f>
        <v>internet.itelcel.coXXXGLTE</v>
      </c>
      <c r="E1007" s="36">
        <f t="shared" si="45"/>
        <v>26</v>
      </c>
      <c r="F1007" s="36">
        <f>IFERROR(LIMPIA('DETALLE DE CONEXIONES'!N1007,1),0)</f>
        <v>0</v>
      </c>
      <c r="G1007" s="36" t="str">
        <f>LEFT('DETALLE DE CONEXIONES'!BE1007,3)</f>
        <v/>
      </c>
      <c r="H1007" s="36" t="str">
        <f>RIGHT('DETALLE DE CONEXIONES'!AK1007,2)</f>
        <v>-1</v>
      </c>
      <c r="I1007" s="36" t="str">
        <f>LEFT('DETALLE DE CONEXIONES'!AK1007,3)</f>
        <v>RS;</v>
      </c>
      <c r="J1007" s="36" t="str">
        <f>LEFT('DETALLE DE CONEXIONES'!M1007,3)</f>
        <v>0mi</v>
      </c>
      <c r="K1007" s="36" t="str">
        <f>IF(LEN('DETALLE DE CONEXIONES'!M1007)&lt;12,(RIGHT('DETALLE DE CONEXIONES'!M1007,5)),(RIGHT('DETALLE DE CONEXIONES'!M1007,6)))</f>
        <v xml:space="preserve">min. </v>
      </c>
      <c r="L1007" s="36">
        <f>IF(C1007="Saliente Local",(IFERROR((LIMPIA(J1007,1)),0)),0)</f>
        <v>0</v>
      </c>
      <c r="M1007" s="36">
        <f>IF(C1007="Saliente Nacional",(IFERROR((LIMPIA(J1007,1)),0)),0)</f>
        <v>0</v>
      </c>
      <c r="N1007" s="36">
        <f>IF(C1007="Saliente Internacional",(IFERROR((LIMPIA(J1007,1)),0)),0)</f>
        <v>0</v>
      </c>
      <c r="O1007" s="36">
        <f>IF(C1007="Saliente Local",(IFERROR((LIMPIA(K1007,1)),0)),0)</f>
        <v>0</v>
      </c>
      <c r="P1007" s="36">
        <f>IF(C1007="Saliente Nacional",(IFERROR((LIMPIA(K1007,1)),0)),0)</f>
        <v>0</v>
      </c>
      <c r="Q1007" s="36">
        <f>IF(C1007="Saliente Internacional",(IFERROR((LIMPIA(K1007,1)),0)),0)</f>
        <v>0</v>
      </c>
      <c r="R1007" s="36">
        <f t="shared" si="46"/>
        <v>0</v>
      </c>
      <c r="S1007" s="36">
        <f t="shared" si="47"/>
        <v>0</v>
      </c>
    </row>
    <row r="1008" spans="1:19" x14ac:dyDescent="0.25">
      <c r="A1008" s="101">
        <f>'DETALLE DE CONEXIONES'!P1008</f>
        <v>0</v>
      </c>
      <c r="B1008" s="36" t="str">
        <f>'DETALLE DE CONEXIONES'!I1008</f>
        <v>SALIENTE</v>
      </c>
      <c r="C1008" s="36" t="str">
        <f>'DETALLE DE CONEXIONES'!BB1008</f>
        <v>Saliente Local</v>
      </c>
      <c r="D1008" s="36" t="str">
        <f>'DETALLE DE CONEXIONES'!E1008</f>
        <v>999XXX7514</v>
      </c>
      <c r="E1008" s="36">
        <f t="shared" si="45"/>
        <v>10</v>
      </c>
      <c r="F1008" s="36">
        <f>IFERROR(LIMPIA('DETALLE DE CONEXIONES'!N1008,1),0)</f>
        <v>10</v>
      </c>
      <c r="G1008" s="36" t="str">
        <f>LEFT('DETALLE DE CONEXIONES'!BE1008,3)</f>
        <v>NOF</v>
      </c>
      <c r="H1008" s="36" t="str">
        <f>RIGHT('DETALLE DE CONEXIONES'!AK1008,2)</f>
        <v/>
      </c>
      <c r="I1008" s="36" t="str">
        <f>LEFT('DETALLE DE CONEXIONES'!AK1008,3)</f>
        <v/>
      </c>
      <c r="J1008" s="36" t="str">
        <f>LEFT('DETALLE DE CONEXIONES'!M1008,3)</f>
        <v>9mi</v>
      </c>
      <c r="K1008" s="36" t="str">
        <f>IF(LEN('DETALLE DE CONEXIONES'!M1008)&lt;12,(RIGHT('DETALLE DE CONEXIONES'!M1008,5)),(RIGHT('DETALLE DE CONEXIONES'!M1008,6)))</f>
        <v>8seg.</v>
      </c>
      <c r="L1008" s="36">
        <f>IF(C1008="Saliente Local",(IFERROR((LIMPIA(J1008,1)),0)),0)</f>
        <v>9</v>
      </c>
      <c r="M1008" s="36">
        <f>IF(C1008="Saliente Nacional",(IFERROR((LIMPIA(J1008,1)),0)),0)</f>
        <v>0</v>
      </c>
      <c r="N1008" s="36">
        <f>IF(C1008="Saliente Internacional",(IFERROR((LIMPIA(J1008,1)),0)),0)</f>
        <v>0</v>
      </c>
      <c r="O1008" s="36">
        <f>IF(C1008="Saliente Local",(IFERROR((LIMPIA(K1008,1)),0)),0)</f>
        <v>8</v>
      </c>
      <c r="P1008" s="36">
        <f>IF(C1008="Saliente Nacional",(IFERROR((LIMPIA(K1008,1)),0)),0)</f>
        <v>0</v>
      </c>
      <c r="Q1008" s="36">
        <f>IF(C1008="Saliente Internacional",(IFERROR((LIMPIA(K1008,1)),0)),0)</f>
        <v>0</v>
      </c>
      <c r="R1008" s="36">
        <f t="shared" si="46"/>
        <v>10</v>
      </c>
      <c r="S1008" s="36">
        <f t="shared" si="47"/>
        <v>0</v>
      </c>
    </row>
    <row r="1009" spans="1:19" x14ac:dyDescent="0.25">
      <c r="A1009" s="101">
        <f>'DETALLE DE CONEXIONES'!P1009</f>
        <v>0</v>
      </c>
      <c r="B1009" s="36" t="str">
        <f>'DETALLE DE CONEXIONES'!I1009</f>
        <v>GPRS</v>
      </c>
      <c r="C1009" s="36" t="str">
        <f>'DETALLE DE CONEXIONES'!BB1009</f>
        <v>MENSAJERO</v>
      </c>
      <c r="D1009" s="36" t="str">
        <f>'DETALLE DE CONEXIONES'!E1009</f>
        <v>internet.itelcel.coXXXGLTE</v>
      </c>
      <c r="E1009" s="36">
        <f t="shared" si="45"/>
        <v>26</v>
      </c>
      <c r="F1009" s="36">
        <f>IFERROR(LIMPIA('DETALLE DE CONEXIONES'!N1009,1),0)</f>
        <v>0</v>
      </c>
      <c r="G1009" s="36" t="str">
        <f>LEFT('DETALLE DE CONEXIONES'!BE1009,3)</f>
        <v/>
      </c>
      <c r="H1009" s="36" t="str">
        <f>RIGHT('DETALLE DE CONEXIONES'!AK1009,2)</f>
        <v>-1</v>
      </c>
      <c r="I1009" s="36" t="str">
        <f>LEFT('DETALLE DE CONEXIONES'!AK1009,3)</f>
        <v>MEN</v>
      </c>
      <c r="J1009" s="36" t="str">
        <f>LEFT('DETALLE DE CONEXIONES'!M1009,3)</f>
        <v>0mi</v>
      </c>
      <c r="K1009" s="36" t="str">
        <f>IF(LEN('DETALLE DE CONEXIONES'!M1009)&lt;12,(RIGHT('DETALLE DE CONEXIONES'!M1009,5)),(RIGHT('DETALLE DE CONEXIONES'!M1009,6)))</f>
        <v xml:space="preserve">min. </v>
      </c>
      <c r="L1009" s="36">
        <f>IF(C1009="Saliente Local",(IFERROR((LIMPIA(J1009,1)),0)),0)</f>
        <v>0</v>
      </c>
      <c r="M1009" s="36">
        <f>IF(C1009="Saliente Nacional",(IFERROR((LIMPIA(J1009,1)),0)),0)</f>
        <v>0</v>
      </c>
      <c r="N1009" s="36">
        <f>IF(C1009="Saliente Internacional",(IFERROR((LIMPIA(J1009,1)),0)),0)</f>
        <v>0</v>
      </c>
      <c r="O1009" s="36">
        <f>IF(C1009="Saliente Local",(IFERROR((LIMPIA(K1009,1)),0)),0)</f>
        <v>0</v>
      </c>
      <c r="P1009" s="36">
        <f>IF(C1009="Saliente Nacional",(IFERROR((LIMPIA(K1009,1)),0)),0)</f>
        <v>0</v>
      </c>
      <c r="Q1009" s="36">
        <f>IF(C1009="Saliente Internacional",(IFERROR((LIMPIA(K1009,1)),0)),0)</f>
        <v>0</v>
      </c>
      <c r="R1009" s="36">
        <f t="shared" si="46"/>
        <v>0</v>
      </c>
      <c r="S1009" s="36">
        <f t="shared" si="47"/>
        <v>0</v>
      </c>
    </row>
    <row r="1010" spans="1:19" x14ac:dyDescent="0.25">
      <c r="A1010" s="101">
        <f>'DETALLE DE CONEXIONES'!P1010</f>
        <v>0</v>
      </c>
      <c r="B1010" s="36" t="str">
        <f>'DETALLE DE CONEXIONES'!I1010</f>
        <v>GPRS</v>
      </c>
      <c r="C1010" s="36" t="str">
        <f>'DETALLE DE CONEXIONES'!BB1010</f>
        <v>RS</v>
      </c>
      <c r="D1010" s="36" t="str">
        <f>'DETALLE DE CONEXIONES'!E1010</f>
        <v>internet.itelcel.coXXXGLTE</v>
      </c>
      <c r="E1010" s="36">
        <f t="shared" si="45"/>
        <v>26</v>
      </c>
      <c r="F1010" s="36">
        <f>IFERROR(LIMPIA('DETALLE DE CONEXIONES'!N1010,1),0)</f>
        <v>0</v>
      </c>
      <c r="G1010" s="36" t="str">
        <f>LEFT('DETALLE DE CONEXIONES'!BE1010,3)</f>
        <v/>
      </c>
      <c r="H1010" s="36" t="str">
        <f>RIGHT('DETALLE DE CONEXIONES'!AK1010,2)</f>
        <v>-1</v>
      </c>
      <c r="I1010" s="36" t="str">
        <f>LEFT('DETALLE DE CONEXIONES'!AK1010,3)</f>
        <v>RS;</v>
      </c>
      <c r="J1010" s="36" t="str">
        <f>LEFT('DETALLE DE CONEXIONES'!M1010,3)</f>
        <v>0mi</v>
      </c>
      <c r="K1010" s="36" t="str">
        <f>IF(LEN('DETALLE DE CONEXIONES'!M1010)&lt;12,(RIGHT('DETALLE DE CONEXIONES'!M1010,5)),(RIGHT('DETALLE DE CONEXIONES'!M1010,6)))</f>
        <v xml:space="preserve">min. </v>
      </c>
      <c r="L1010" s="36">
        <f>IF(C1010="Saliente Local",(IFERROR((LIMPIA(J1010,1)),0)),0)</f>
        <v>0</v>
      </c>
      <c r="M1010" s="36">
        <f>IF(C1010="Saliente Nacional",(IFERROR((LIMPIA(J1010,1)),0)),0)</f>
        <v>0</v>
      </c>
      <c r="N1010" s="36">
        <f>IF(C1010="Saliente Internacional",(IFERROR((LIMPIA(J1010,1)),0)),0)</f>
        <v>0</v>
      </c>
      <c r="O1010" s="36">
        <f>IF(C1010="Saliente Local",(IFERROR((LIMPIA(K1010,1)),0)),0)</f>
        <v>0</v>
      </c>
      <c r="P1010" s="36">
        <f>IF(C1010="Saliente Nacional",(IFERROR((LIMPIA(K1010,1)),0)),0)</f>
        <v>0</v>
      </c>
      <c r="Q1010" s="36">
        <f>IF(C1010="Saliente Internacional",(IFERROR((LIMPIA(K1010,1)),0)),0)</f>
        <v>0</v>
      </c>
      <c r="R1010" s="36">
        <f t="shared" si="46"/>
        <v>0</v>
      </c>
      <c r="S1010" s="36">
        <f t="shared" si="47"/>
        <v>0</v>
      </c>
    </row>
    <row r="1011" spans="1:19" x14ac:dyDescent="0.25">
      <c r="A1011" s="101">
        <f>'DETALLE DE CONEXIONES'!P1011</f>
        <v>0</v>
      </c>
      <c r="B1011" s="36" t="str">
        <f>'DETALLE DE CONEXIONES'!I1011</f>
        <v>GPRS</v>
      </c>
      <c r="C1011" s="36" t="str">
        <f>'DETALLE DE CONEXIONES'!BB1011</f>
        <v>RS</v>
      </c>
      <c r="D1011" s="36" t="str">
        <f>'DETALLE DE CONEXIONES'!E1011</f>
        <v>internet.itelcel.coXXXGLTE</v>
      </c>
      <c r="E1011" s="36">
        <f t="shared" si="45"/>
        <v>26</v>
      </c>
      <c r="F1011" s="36">
        <f>IFERROR(LIMPIA('DETALLE DE CONEXIONES'!N1011,1),0)</f>
        <v>0</v>
      </c>
      <c r="G1011" s="36" t="str">
        <f>LEFT('DETALLE DE CONEXIONES'!BE1011,3)</f>
        <v/>
      </c>
      <c r="H1011" s="36" t="str">
        <f>RIGHT('DETALLE DE CONEXIONES'!AK1011,2)</f>
        <v>-1</v>
      </c>
      <c r="I1011" s="36" t="str">
        <f>LEFT('DETALLE DE CONEXIONES'!AK1011,3)</f>
        <v>RS;</v>
      </c>
      <c r="J1011" s="36" t="str">
        <f>LEFT('DETALLE DE CONEXIONES'!M1011,3)</f>
        <v>0mi</v>
      </c>
      <c r="K1011" s="36" t="str">
        <f>IF(LEN('DETALLE DE CONEXIONES'!M1011)&lt;12,(RIGHT('DETALLE DE CONEXIONES'!M1011,5)),(RIGHT('DETALLE DE CONEXIONES'!M1011,6)))</f>
        <v xml:space="preserve">min. </v>
      </c>
      <c r="L1011" s="36">
        <f>IF(C1011="Saliente Local",(IFERROR((LIMPIA(J1011,1)),0)),0)</f>
        <v>0</v>
      </c>
      <c r="M1011" s="36">
        <f>IF(C1011="Saliente Nacional",(IFERROR((LIMPIA(J1011,1)),0)),0)</f>
        <v>0</v>
      </c>
      <c r="N1011" s="36">
        <f>IF(C1011="Saliente Internacional",(IFERROR((LIMPIA(J1011,1)),0)),0)</f>
        <v>0</v>
      </c>
      <c r="O1011" s="36">
        <f>IF(C1011="Saliente Local",(IFERROR((LIMPIA(K1011,1)),0)),0)</f>
        <v>0</v>
      </c>
      <c r="P1011" s="36">
        <f>IF(C1011="Saliente Nacional",(IFERROR((LIMPIA(K1011,1)),0)),0)</f>
        <v>0</v>
      </c>
      <c r="Q1011" s="36">
        <f>IF(C1011="Saliente Internacional",(IFERROR((LIMPIA(K1011,1)),0)),0)</f>
        <v>0</v>
      </c>
      <c r="R1011" s="36">
        <f t="shared" si="46"/>
        <v>0</v>
      </c>
      <c r="S1011" s="36">
        <f t="shared" si="47"/>
        <v>0</v>
      </c>
    </row>
    <row r="1012" spans="1:19" x14ac:dyDescent="0.25">
      <c r="A1012" s="101">
        <f>'DETALLE DE CONEXIONES'!P1012</f>
        <v>0</v>
      </c>
      <c r="B1012" s="36" t="str">
        <f>'DETALLE DE CONEXIONES'!I1012</f>
        <v>MENS.SALIENTE</v>
      </c>
      <c r="C1012" s="36" t="str">
        <f>'DETALLE DE CONEXIONES'!BB1012</f>
        <v>SMS Enviado</v>
      </c>
      <c r="D1012" s="36" t="str">
        <f>'DETALLE DE CONEXIONES'!E1012</f>
        <v>999XXX8737</v>
      </c>
      <c r="E1012" s="36">
        <f t="shared" si="45"/>
        <v>10</v>
      </c>
      <c r="F1012" s="36">
        <f>IFERROR(LIMPIA('DETALLE DE CONEXIONES'!N1012,1),0)</f>
        <v>0</v>
      </c>
      <c r="G1012" s="36" t="str">
        <f>LEFT('DETALLE DE CONEXIONES'!BE1012,3)</f>
        <v>0</v>
      </c>
      <c r="H1012" s="36" t="str">
        <f>RIGHT('DETALLE DE CONEXIONES'!AK1012,2)</f>
        <v/>
      </c>
      <c r="I1012" s="36" t="str">
        <f>LEFT('DETALLE DE CONEXIONES'!AK1012,3)</f>
        <v/>
      </c>
      <c r="J1012" s="36" t="str">
        <f>LEFT('DETALLE DE CONEXIONES'!M1012,3)</f>
        <v>0mi</v>
      </c>
      <c r="K1012" s="36" t="str">
        <f>IF(LEN('DETALLE DE CONEXIONES'!M1012)&lt;12,(RIGHT('DETALLE DE CONEXIONES'!M1012,5)),(RIGHT('DETALLE DE CONEXIONES'!M1012,6)))</f>
        <v xml:space="preserve">min. </v>
      </c>
      <c r="L1012" s="36">
        <f>IF(C1012="Saliente Local",(IFERROR((LIMPIA(J1012,1)),0)),0)</f>
        <v>0</v>
      </c>
      <c r="M1012" s="36">
        <f>IF(C1012="Saliente Nacional",(IFERROR((LIMPIA(J1012,1)),0)),0)</f>
        <v>0</v>
      </c>
      <c r="N1012" s="36">
        <f>IF(C1012="Saliente Internacional",(IFERROR((LIMPIA(J1012,1)),0)),0)</f>
        <v>0</v>
      </c>
      <c r="O1012" s="36">
        <f>IF(C1012="Saliente Local",(IFERROR((LIMPIA(K1012,1)),0)),0)</f>
        <v>0</v>
      </c>
      <c r="P1012" s="36">
        <f>IF(C1012="Saliente Nacional",(IFERROR((LIMPIA(K1012,1)),0)),0)</f>
        <v>0</v>
      </c>
      <c r="Q1012" s="36">
        <f>IF(C1012="Saliente Internacional",(IFERROR((LIMPIA(K1012,1)),0)),0)</f>
        <v>0</v>
      </c>
      <c r="R1012" s="36">
        <f t="shared" si="46"/>
        <v>0</v>
      </c>
      <c r="S1012" s="36">
        <f t="shared" si="47"/>
        <v>0</v>
      </c>
    </row>
    <row r="1013" spans="1:19" x14ac:dyDescent="0.25">
      <c r="A1013" s="101">
        <f>'DETALLE DE CONEXIONES'!P1013</f>
        <v>0</v>
      </c>
      <c r="B1013" s="36" t="str">
        <f>'DETALLE DE CONEXIONES'!I1013</f>
        <v>TRANSFERENCIA</v>
      </c>
      <c r="C1013" s="36" t="str">
        <f>'DETALLE DE CONEXIONES'!BB1013</f>
        <v>Desvio Nacional</v>
      </c>
      <c r="D1013" s="36" t="str">
        <f>'DETALLE DE CONEXIONES'!E1013</f>
        <v>999XXX1600</v>
      </c>
      <c r="E1013" s="36">
        <f t="shared" si="45"/>
        <v>10</v>
      </c>
      <c r="F1013" s="36">
        <f>IFERROR(LIMPIA('DETALLE DE CONEXIONES'!N1013,1),0)</f>
        <v>1</v>
      </c>
      <c r="G1013" s="36" t="str">
        <f>LEFT('DETALLE DE CONEXIONES'!BE1013,3)</f>
        <v>SIU</v>
      </c>
      <c r="H1013" s="36" t="str">
        <f>RIGHT('DETALLE DE CONEXIONES'!AK1013,2)</f>
        <v/>
      </c>
      <c r="I1013" s="36" t="str">
        <f>LEFT('DETALLE DE CONEXIONES'!AK1013,3)</f>
        <v/>
      </c>
      <c r="J1013" s="36" t="str">
        <f>LEFT('DETALLE DE CONEXIONES'!M1013,3)</f>
        <v>0mi</v>
      </c>
      <c r="K1013" s="36" t="str">
        <f>IF(LEN('DETALLE DE CONEXIONES'!M1013)&lt;12,(RIGHT('DETALLE DE CONEXIONES'!M1013,5)),(RIGHT('DETALLE DE CONEXIONES'!M1013,6)))</f>
        <v>4seg.</v>
      </c>
      <c r="L1013" s="36">
        <f>IF(C1013="Saliente Local",(IFERROR((LIMPIA(J1013,1)),0)),0)</f>
        <v>0</v>
      </c>
      <c r="M1013" s="36">
        <f>IF(C1013="Saliente Nacional",(IFERROR((LIMPIA(J1013,1)),0)),0)</f>
        <v>0</v>
      </c>
      <c r="N1013" s="36">
        <f>IF(C1013="Saliente Internacional",(IFERROR((LIMPIA(J1013,1)),0)),0)</f>
        <v>0</v>
      </c>
      <c r="O1013" s="36">
        <f>IF(C1013="Saliente Local",(IFERROR((LIMPIA(K1013,1)),0)),0)</f>
        <v>0</v>
      </c>
      <c r="P1013" s="36">
        <f>IF(C1013="Saliente Nacional",(IFERROR((LIMPIA(K1013,1)),0)),0)</f>
        <v>0</v>
      </c>
      <c r="Q1013" s="36">
        <f>IF(C1013="Saliente Internacional",(IFERROR((LIMPIA(K1013,1)),0)),0)</f>
        <v>0</v>
      </c>
      <c r="R1013" s="36">
        <f t="shared" si="46"/>
        <v>0</v>
      </c>
      <c r="S1013" s="36">
        <f t="shared" si="47"/>
        <v>0</v>
      </c>
    </row>
    <row r="1014" spans="1:19" x14ac:dyDescent="0.25">
      <c r="A1014" s="101">
        <f>'DETALLE DE CONEXIONES'!P1014</f>
        <v>0</v>
      </c>
      <c r="B1014" s="36" t="str">
        <f>'DETALLE DE CONEXIONES'!I1014</f>
        <v>MENS.SALIENTE</v>
      </c>
      <c r="C1014" s="36" t="str">
        <f>'DETALLE DE CONEXIONES'!BB1014</f>
        <v>SMS Enviado</v>
      </c>
      <c r="D1014" s="36" t="str">
        <f>'DETALLE DE CONEXIONES'!E1014</f>
        <v>999XXX8737</v>
      </c>
      <c r="E1014" s="36">
        <f t="shared" si="45"/>
        <v>10</v>
      </c>
      <c r="F1014" s="36">
        <f>IFERROR(LIMPIA('DETALLE DE CONEXIONES'!N1014,1),0)</f>
        <v>0</v>
      </c>
      <c r="G1014" s="36" t="str">
        <f>LEFT('DETALLE DE CONEXIONES'!BE1014,3)</f>
        <v>0</v>
      </c>
      <c r="H1014" s="36" t="str">
        <f>RIGHT('DETALLE DE CONEXIONES'!AK1014,2)</f>
        <v/>
      </c>
      <c r="I1014" s="36" t="str">
        <f>LEFT('DETALLE DE CONEXIONES'!AK1014,3)</f>
        <v/>
      </c>
      <c r="J1014" s="36" t="str">
        <f>LEFT('DETALLE DE CONEXIONES'!M1014,3)</f>
        <v>0mi</v>
      </c>
      <c r="K1014" s="36" t="str">
        <f>IF(LEN('DETALLE DE CONEXIONES'!M1014)&lt;12,(RIGHT('DETALLE DE CONEXIONES'!M1014,5)),(RIGHT('DETALLE DE CONEXIONES'!M1014,6)))</f>
        <v xml:space="preserve">min. </v>
      </c>
      <c r="L1014" s="36">
        <f>IF(C1014="Saliente Local",(IFERROR((LIMPIA(J1014,1)),0)),0)</f>
        <v>0</v>
      </c>
      <c r="M1014" s="36">
        <f>IF(C1014="Saliente Nacional",(IFERROR((LIMPIA(J1014,1)),0)),0)</f>
        <v>0</v>
      </c>
      <c r="N1014" s="36">
        <f>IF(C1014="Saliente Internacional",(IFERROR((LIMPIA(J1014,1)),0)),0)</f>
        <v>0</v>
      </c>
      <c r="O1014" s="36">
        <f>IF(C1014="Saliente Local",(IFERROR((LIMPIA(K1014,1)),0)),0)</f>
        <v>0</v>
      </c>
      <c r="P1014" s="36">
        <f>IF(C1014="Saliente Nacional",(IFERROR((LIMPIA(K1014,1)),0)),0)</f>
        <v>0</v>
      </c>
      <c r="Q1014" s="36">
        <f>IF(C1014="Saliente Internacional",(IFERROR((LIMPIA(K1014,1)),0)),0)</f>
        <v>0</v>
      </c>
      <c r="R1014" s="36">
        <f t="shared" si="46"/>
        <v>0</v>
      </c>
      <c r="S1014" s="36">
        <f t="shared" si="47"/>
        <v>0</v>
      </c>
    </row>
    <row r="1015" spans="1:19" x14ac:dyDescent="0.25">
      <c r="A1015" s="101">
        <f>'DETALLE DE CONEXIONES'!P1015</f>
        <v>0</v>
      </c>
      <c r="B1015" s="36" t="str">
        <f>'DETALLE DE CONEXIONES'!I1015</f>
        <v>GPRS</v>
      </c>
      <c r="C1015" s="36" t="str">
        <f>'DETALLE DE CONEXIONES'!BB1015</f>
        <v>MENSAJERO</v>
      </c>
      <c r="D1015" s="36" t="str">
        <f>'DETALLE DE CONEXIONES'!E1015</f>
        <v>internet.itelcel.coXXXGLTE</v>
      </c>
      <c r="E1015" s="36">
        <f t="shared" si="45"/>
        <v>26</v>
      </c>
      <c r="F1015" s="36">
        <f>IFERROR(LIMPIA('DETALLE DE CONEXIONES'!N1015,1),0)</f>
        <v>0</v>
      </c>
      <c r="G1015" s="36" t="str">
        <f>LEFT('DETALLE DE CONEXIONES'!BE1015,3)</f>
        <v/>
      </c>
      <c r="H1015" s="36" t="str">
        <f>RIGHT('DETALLE DE CONEXIONES'!AK1015,2)</f>
        <v>-1</v>
      </c>
      <c r="I1015" s="36" t="str">
        <f>LEFT('DETALLE DE CONEXIONES'!AK1015,3)</f>
        <v>MEN</v>
      </c>
      <c r="J1015" s="36" t="str">
        <f>LEFT('DETALLE DE CONEXIONES'!M1015,3)</f>
        <v>0mi</v>
      </c>
      <c r="K1015" s="36" t="str">
        <f>IF(LEN('DETALLE DE CONEXIONES'!M1015)&lt;12,(RIGHT('DETALLE DE CONEXIONES'!M1015,5)),(RIGHT('DETALLE DE CONEXIONES'!M1015,6)))</f>
        <v xml:space="preserve">min. </v>
      </c>
      <c r="L1015" s="36">
        <f>IF(C1015="Saliente Local",(IFERROR((LIMPIA(J1015,1)),0)),0)</f>
        <v>0</v>
      </c>
      <c r="M1015" s="36">
        <f>IF(C1015="Saliente Nacional",(IFERROR((LIMPIA(J1015,1)),0)),0)</f>
        <v>0</v>
      </c>
      <c r="N1015" s="36">
        <f>IF(C1015="Saliente Internacional",(IFERROR((LIMPIA(J1015,1)),0)),0)</f>
        <v>0</v>
      </c>
      <c r="O1015" s="36">
        <f>IF(C1015="Saliente Local",(IFERROR((LIMPIA(K1015,1)),0)),0)</f>
        <v>0</v>
      </c>
      <c r="P1015" s="36">
        <f>IF(C1015="Saliente Nacional",(IFERROR((LIMPIA(K1015,1)),0)),0)</f>
        <v>0</v>
      </c>
      <c r="Q1015" s="36">
        <f>IF(C1015="Saliente Internacional",(IFERROR((LIMPIA(K1015,1)),0)),0)</f>
        <v>0</v>
      </c>
      <c r="R1015" s="36">
        <f t="shared" si="46"/>
        <v>0</v>
      </c>
      <c r="S1015" s="36">
        <f t="shared" si="47"/>
        <v>0</v>
      </c>
    </row>
    <row r="1016" spans="1:19" x14ac:dyDescent="0.25">
      <c r="A1016" s="101">
        <f>'DETALLE DE CONEXIONES'!P1016</f>
        <v>0</v>
      </c>
      <c r="B1016" s="36" t="str">
        <f>'DETALLE DE CONEXIONES'!I1016</f>
        <v>GPRS</v>
      </c>
      <c r="C1016" s="36" t="str">
        <f>'DETALLE DE CONEXIONES'!BB1016</f>
        <v>MENSAJERO</v>
      </c>
      <c r="D1016" s="36" t="str">
        <f>'DETALLE DE CONEXIONES'!E1016</f>
        <v>internet.itelcelXXXm-3G</v>
      </c>
      <c r="E1016" s="36">
        <f t="shared" si="45"/>
        <v>23</v>
      </c>
      <c r="F1016" s="36">
        <f>IFERROR(LIMPIA('DETALLE DE CONEXIONES'!N1016,1),0)</f>
        <v>0</v>
      </c>
      <c r="G1016" s="36" t="str">
        <f>LEFT('DETALLE DE CONEXIONES'!BE1016,3)</f>
        <v/>
      </c>
      <c r="H1016" s="36" t="str">
        <f>RIGHT('DETALLE DE CONEXIONES'!AK1016,2)</f>
        <v>-1</v>
      </c>
      <c r="I1016" s="36" t="str">
        <f>LEFT('DETALLE DE CONEXIONES'!AK1016,3)</f>
        <v>MEN</v>
      </c>
      <c r="J1016" s="36" t="str">
        <f>LEFT('DETALLE DE CONEXIONES'!M1016,3)</f>
        <v>0mi</v>
      </c>
      <c r="K1016" s="36" t="str">
        <f>IF(LEN('DETALLE DE CONEXIONES'!M1016)&lt;12,(RIGHT('DETALLE DE CONEXIONES'!M1016,5)),(RIGHT('DETALLE DE CONEXIONES'!M1016,6)))</f>
        <v xml:space="preserve">min. </v>
      </c>
      <c r="L1016" s="36">
        <f>IF(C1016="Saliente Local",(IFERROR((LIMPIA(J1016,1)),0)),0)</f>
        <v>0</v>
      </c>
      <c r="M1016" s="36">
        <f>IF(C1016="Saliente Nacional",(IFERROR((LIMPIA(J1016,1)),0)),0)</f>
        <v>0</v>
      </c>
      <c r="N1016" s="36">
        <f>IF(C1016="Saliente Internacional",(IFERROR((LIMPIA(J1016,1)),0)),0)</f>
        <v>0</v>
      </c>
      <c r="O1016" s="36">
        <f>IF(C1016="Saliente Local",(IFERROR((LIMPIA(K1016,1)),0)),0)</f>
        <v>0</v>
      </c>
      <c r="P1016" s="36">
        <f>IF(C1016="Saliente Nacional",(IFERROR((LIMPIA(K1016,1)),0)),0)</f>
        <v>0</v>
      </c>
      <c r="Q1016" s="36">
        <f>IF(C1016="Saliente Internacional",(IFERROR((LIMPIA(K1016,1)),0)),0)</f>
        <v>0</v>
      </c>
      <c r="R1016" s="36">
        <f t="shared" si="46"/>
        <v>0</v>
      </c>
      <c r="S1016" s="36">
        <f t="shared" si="47"/>
        <v>0</v>
      </c>
    </row>
    <row r="1017" spans="1:19" x14ac:dyDescent="0.25">
      <c r="A1017" s="101">
        <f>'DETALLE DE CONEXIONES'!P1017</f>
        <v>0</v>
      </c>
      <c r="B1017" s="36" t="str">
        <f>'DETALLE DE CONEXIONES'!I1017</f>
        <v>TRANSFERENCIA</v>
      </c>
      <c r="C1017" s="36" t="str">
        <f>'DETALLE DE CONEXIONES'!BB1017</f>
        <v>Desvio Nacional</v>
      </c>
      <c r="D1017" s="36" t="str">
        <f>'DETALLE DE CONEXIONES'!E1017</f>
        <v>999XXX1600</v>
      </c>
      <c r="E1017" s="36">
        <f t="shared" si="45"/>
        <v>10</v>
      </c>
      <c r="F1017" s="36">
        <f>IFERROR(LIMPIA('DETALLE DE CONEXIONES'!N1017,1),0)</f>
        <v>1</v>
      </c>
      <c r="G1017" s="36" t="str">
        <f>LEFT('DETALLE DE CONEXIONES'!BE1017,3)</f>
        <v>SIU</v>
      </c>
      <c r="H1017" s="36" t="str">
        <f>RIGHT('DETALLE DE CONEXIONES'!AK1017,2)</f>
        <v/>
      </c>
      <c r="I1017" s="36" t="str">
        <f>LEFT('DETALLE DE CONEXIONES'!AK1017,3)</f>
        <v/>
      </c>
      <c r="J1017" s="36" t="str">
        <f>LEFT('DETALLE DE CONEXIONES'!M1017,3)</f>
        <v>0mi</v>
      </c>
      <c r="K1017" s="36" t="str">
        <f>IF(LEN('DETALLE DE CONEXIONES'!M1017)&lt;12,(RIGHT('DETALLE DE CONEXIONES'!M1017,5)),(RIGHT('DETALLE DE CONEXIONES'!M1017,6)))</f>
        <v>5seg.</v>
      </c>
      <c r="L1017" s="36">
        <f>IF(C1017="Saliente Local",(IFERROR((LIMPIA(J1017,1)),0)),0)</f>
        <v>0</v>
      </c>
      <c r="M1017" s="36">
        <f>IF(C1017="Saliente Nacional",(IFERROR((LIMPIA(J1017,1)),0)),0)</f>
        <v>0</v>
      </c>
      <c r="N1017" s="36">
        <f>IF(C1017="Saliente Internacional",(IFERROR((LIMPIA(J1017,1)),0)),0)</f>
        <v>0</v>
      </c>
      <c r="O1017" s="36">
        <f>IF(C1017="Saliente Local",(IFERROR((LIMPIA(K1017,1)),0)),0)</f>
        <v>0</v>
      </c>
      <c r="P1017" s="36">
        <f>IF(C1017="Saliente Nacional",(IFERROR((LIMPIA(K1017,1)),0)),0)</f>
        <v>0</v>
      </c>
      <c r="Q1017" s="36">
        <f>IF(C1017="Saliente Internacional",(IFERROR((LIMPIA(K1017,1)),0)),0)</f>
        <v>0</v>
      </c>
      <c r="R1017" s="36">
        <f t="shared" si="46"/>
        <v>0</v>
      </c>
      <c r="S1017" s="36">
        <f t="shared" si="47"/>
        <v>0</v>
      </c>
    </row>
    <row r="1018" spans="1:19" x14ac:dyDescent="0.25">
      <c r="A1018" s="101">
        <f>'DETALLE DE CONEXIONES'!P1018</f>
        <v>0</v>
      </c>
      <c r="B1018" s="36" t="str">
        <f>'DETALLE DE CONEXIONES'!I1018</f>
        <v>TRANSFERENCIA</v>
      </c>
      <c r="C1018" s="36" t="str">
        <f>'DETALLE DE CONEXIONES'!BB1018</f>
        <v>Desvio Nacional</v>
      </c>
      <c r="D1018" s="36" t="str">
        <f>'DETALLE DE CONEXIONES'!E1018</f>
        <v>999XXX1600</v>
      </c>
      <c r="E1018" s="36">
        <f t="shared" si="45"/>
        <v>10</v>
      </c>
      <c r="F1018" s="36">
        <f>IFERROR(LIMPIA('DETALLE DE CONEXIONES'!N1018,1),0)</f>
        <v>1</v>
      </c>
      <c r="G1018" s="36" t="str">
        <f>LEFT('DETALLE DE CONEXIONES'!BE1018,3)</f>
        <v>SIU</v>
      </c>
      <c r="H1018" s="36" t="str">
        <f>RIGHT('DETALLE DE CONEXIONES'!AK1018,2)</f>
        <v/>
      </c>
      <c r="I1018" s="36" t="str">
        <f>LEFT('DETALLE DE CONEXIONES'!AK1018,3)</f>
        <v/>
      </c>
      <c r="J1018" s="36" t="str">
        <f>LEFT('DETALLE DE CONEXIONES'!M1018,3)</f>
        <v>0mi</v>
      </c>
      <c r="K1018" s="36" t="str">
        <f>IF(LEN('DETALLE DE CONEXIONES'!M1018)&lt;12,(RIGHT('DETALLE DE CONEXIONES'!M1018,5)),(RIGHT('DETALLE DE CONEXIONES'!M1018,6)))</f>
        <v>4seg.</v>
      </c>
      <c r="L1018" s="36">
        <f>IF(C1018="Saliente Local",(IFERROR((LIMPIA(J1018,1)),0)),0)</f>
        <v>0</v>
      </c>
      <c r="M1018" s="36">
        <f>IF(C1018="Saliente Nacional",(IFERROR((LIMPIA(J1018,1)),0)),0)</f>
        <v>0</v>
      </c>
      <c r="N1018" s="36">
        <f>IF(C1018="Saliente Internacional",(IFERROR((LIMPIA(J1018,1)),0)),0)</f>
        <v>0</v>
      </c>
      <c r="O1018" s="36">
        <f>IF(C1018="Saliente Local",(IFERROR((LIMPIA(K1018,1)),0)),0)</f>
        <v>0</v>
      </c>
      <c r="P1018" s="36">
        <f>IF(C1018="Saliente Nacional",(IFERROR((LIMPIA(K1018,1)),0)),0)</f>
        <v>0</v>
      </c>
      <c r="Q1018" s="36">
        <f>IF(C1018="Saliente Internacional",(IFERROR((LIMPIA(K1018,1)),0)),0)</f>
        <v>0</v>
      </c>
      <c r="R1018" s="36">
        <f t="shared" si="46"/>
        <v>0</v>
      </c>
      <c r="S1018" s="36">
        <f t="shared" si="47"/>
        <v>0</v>
      </c>
    </row>
    <row r="1019" spans="1:19" x14ac:dyDescent="0.25">
      <c r="A1019" s="101">
        <f>'DETALLE DE CONEXIONES'!P1019</f>
        <v>0</v>
      </c>
      <c r="B1019" s="36" t="str">
        <f>'DETALLE DE CONEXIONES'!I1019</f>
        <v>TRANSFERENCIA</v>
      </c>
      <c r="C1019" s="36" t="str">
        <f>'DETALLE DE CONEXIONES'!BB1019</f>
        <v>Desvio Nacional</v>
      </c>
      <c r="D1019" s="36" t="str">
        <f>'DETALLE DE CONEXIONES'!E1019</f>
        <v>999XXX1600</v>
      </c>
      <c r="E1019" s="36">
        <f t="shared" si="45"/>
        <v>10</v>
      </c>
      <c r="F1019" s="36">
        <f>IFERROR(LIMPIA('DETALLE DE CONEXIONES'!N1019,1),0)</f>
        <v>1</v>
      </c>
      <c r="G1019" s="36" t="str">
        <f>LEFT('DETALLE DE CONEXIONES'!BE1019,3)</f>
        <v>SIU</v>
      </c>
      <c r="H1019" s="36" t="str">
        <f>RIGHT('DETALLE DE CONEXIONES'!AK1019,2)</f>
        <v/>
      </c>
      <c r="I1019" s="36" t="str">
        <f>LEFT('DETALLE DE CONEXIONES'!AK1019,3)</f>
        <v/>
      </c>
      <c r="J1019" s="36" t="str">
        <f>LEFT('DETALLE DE CONEXIONES'!M1019,3)</f>
        <v>0mi</v>
      </c>
      <c r="K1019" s="36" t="str">
        <f>IF(LEN('DETALLE DE CONEXIONES'!M1019)&lt;12,(RIGHT('DETALLE DE CONEXIONES'!M1019,5)),(RIGHT('DETALLE DE CONEXIONES'!M1019,6)))</f>
        <v>3seg.</v>
      </c>
      <c r="L1019" s="36">
        <f>IF(C1019="Saliente Local",(IFERROR((LIMPIA(J1019,1)),0)),0)</f>
        <v>0</v>
      </c>
      <c r="M1019" s="36">
        <f>IF(C1019="Saliente Nacional",(IFERROR((LIMPIA(J1019,1)),0)),0)</f>
        <v>0</v>
      </c>
      <c r="N1019" s="36">
        <f>IF(C1019="Saliente Internacional",(IFERROR((LIMPIA(J1019,1)),0)),0)</f>
        <v>0</v>
      </c>
      <c r="O1019" s="36">
        <f>IF(C1019="Saliente Local",(IFERROR((LIMPIA(K1019,1)),0)),0)</f>
        <v>0</v>
      </c>
      <c r="P1019" s="36">
        <f>IF(C1019="Saliente Nacional",(IFERROR((LIMPIA(K1019,1)),0)),0)</f>
        <v>0</v>
      </c>
      <c r="Q1019" s="36">
        <f>IF(C1019="Saliente Internacional",(IFERROR((LIMPIA(K1019,1)),0)),0)</f>
        <v>0</v>
      </c>
      <c r="R1019" s="36">
        <f t="shared" si="46"/>
        <v>0</v>
      </c>
      <c r="S1019" s="36">
        <f t="shared" si="47"/>
        <v>0</v>
      </c>
    </row>
    <row r="1020" spans="1:19" x14ac:dyDescent="0.25">
      <c r="A1020" s="101">
        <f>'DETALLE DE CONEXIONES'!P1020</f>
        <v>0</v>
      </c>
      <c r="B1020" s="36" t="str">
        <f>'DETALLE DE CONEXIONES'!I1020</f>
        <v>ENTRANTE</v>
      </c>
      <c r="C1020" s="36" t="str">
        <f>'DETALLE DE CONEXIONES'!BB1020</f>
        <v>Entrante Local</v>
      </c>
      <c r="D1020" s="36" t="str">
        <f>'DETALLE DE CONEXIONES'!E1020</f>
        <v>999XXX1600</v>
      </c>
      <c r="E1020" s="36">
        <f t="shared" si="45"/>
        <v>10</v>
      </c>
      <c r="F1020" s="36">
        <f>IFERROR(LIMPIA('DETALLE DE CONEXIONES'!N1020,1),0)</f>
        <v>5</v>
      </c>
      <c r="G1020" s="36" t="str">
        <f>LEFT('DETALLE DE CONEXIONES'!BE1020,3)</f>
        <v>NOF</v>
      </c>
      <c r="H1020" s="36" t="str">
        <f>RIGHT('DETALLE DE CONEXIONES'!AK1020,2)</f>
        <v/>
      </c>
      <c r="I1020" s="36" t="str">
        <f>LEFT('DETALLE DE CONEXIONES'!AK1020,3)</f>
        <v/>
      </c>
      <c r="J1020" s="36" t="str">
        <f>LEFT('DETALLE DE CONEXIONES'!M1020,3)</f>
        <v>4mi</v>
      </c>
      <c r="K1020" s="36" t="str">
        <f>IF(LEN('DETALLE DE CONEXIONES'!M1020)&lt;12,(RIGHT('DETALLE DE CONEXIONES'!M1020,5)),(RIGHT('DETALLE DE CONEXIONES'!M1020,6)))</f>
        <v>8seg.</v>
      </c>
      <c r="L1020" s="36">
        <f>IF(C1020="Saliente Local",(IFERROR((LIMPIA(J1020,1)),0)),0)</f>
        <v>0</v>
      </c>
      <c r="M1020" s="36">
        <f>IF(C1020="Saliente Nacional",(IFERROR((LIMPIA(J1020,1)),0)),0)</f>
        <v>0</v>
      </c>
      <c r="N1020" s="36">
        <f>IF(C1020="Saliente Internacional",(IFERROR((LIMPIA(J1020,1)),0)),0)</f>
        <v>0</v>
      </c>
      <c r="O1020" s="36">
        <f>IF(C1020="Saliente Local",(IFERROR((LIMPIA(K1020,1)),0)),0)</f>
        <v>0</v>
      </c>
      <c r="P1020" s="36">
        <f>IF(C1020="Saliente Nacional",(IFERROR((LIMPIA(K1020,1)),0)),0)</f>
        <v>0</v>
      </c>
      <c r="Q1020" s="36">
        <f>IF(C1020="Saliente Internacional",(IFERROR((LIMPIA(K1020,1)),0)),0)</f>
        <v>0</v>
      </c>
      <c r="R1020" s="36">
        <f t="shared" si="46"/>
        <v>0</v>
      </c>
      <c r="S1020" s="36">
        <f t="shared" si="47"/>
        <v>0</v>
      </c>
    </row>
    <row r="1021" spans="1:19" x14ac:dyDescent="0.25">
      <c r="A1021" s="101">
        <f>'DETALLE DE CONEXIONES'!P1021</f>
        <v>0</v>
      </c>
      <c r="B1021" s="36" t="str">
        <f>'DETALLE DE CONEXIONES'!I1021</f>
        <v>MENS.SALIENTE</v>
      </c>
      <c r="C1021" s="36" t="str">
        <f>'DETALLE DE CONEXIONES'!BB1021</f>
        <v>SMS Enviado</v>
      </c>
      <c r="D1021" s="36" t="str">
        <f>'DETALLE DE CONEXIONES'!E1021</f>
        <v>999XXX8737</v>
      </c>
      <c r="E1021" s="36">
        <f t="shared" si="45"/>
        <v>10</v>
      </c>
      <c r="F1021" s="36">
        <f>IFERROR(LIMPIA('DETALLE DE CONEXIONES'!N1021,1),0)</f>
        <v>0</v>
      </c>
      <c r="G1021" s="36" t="str">
        <f>LEFT('DETALLE DE CONEXIONES'!BE1021,3)</f>
        <v>0</v>
      </c>
      <c r="H1021" s="36" t="str">
        <f>RIGHT('DETALLE DE CONEXIONES'!AK1021,2)</f>
        <v/>
      </c>
      <c r="I1021" s="36" t="str">
        <f>LEFT('DETALLE DE CONEXIONES'!AK1021,3)</f>
        <v/>
      </c>
      <c r="J1021" s="36" t="str">
        <f>LEFT('DETALLE DE CONEXIONES'!M1021,3)</f>
        <v>0mi</v>
      </c>
      <c r="K1021" s="36" t="str">
        <f>IF(LEN('DETALLE DE CONEXIONES'!M1021)&lt;12,(RIGHT('DETALLE DE CONEXIONES'!M1021,5)),(RIGHT('DETALLE DE CONEXIONES'!M1021,6)))</f>
        <v xml:space="preserve">min. </v>
      </c>
      <c r="L1021" s="36">
        <f>IF(C1021="Saliente Local",(IFERROR((LIMPIA(J1021,1)),0)),0)</f>
        <v>0</v>
      </c>
      <c r="M1021" s="36">
        <f>IF(C1021="Saliente Nacional",(IFERROR((LIMPIA(J1021,1)),0)),0)</f>
        <v>0</v>
      </c>
      <c r="N1021" s="36">
        <f>IF(C1021="Saliente Internacional",(IFERROR((LIMPIA(J1021,1)),0)),0)</f>
        <v>0</v>
      </c>
      <c r="O1021" s="36">
        <f>IF(C1021="Saliente Local",(IFERROR((LIMPIA(K1021,1)),0)),0)</f>
        <v>0</v>
      </c>
      <c r="P1021" s="36">
        <f>IF(C1021="Saliente Nacional",(IFERROR((LIMPIA(K1021,1)),0)),0)</f>
        <v>0</v>
      </c>
      <c r="Q1021" s="36">
        <f>IF(C1021="Saliente Internacional",(IFERROR((LIMPIA(K1021,1)),0)),0)</f>
        <v>0</v>
      </c>
      <c r="R1021" s="36">
        <f t="shared" si="46"/>
        <v>0</v>
      </c>
      <c r="S1021" s="36">
        <f t="shared" si="47"/>
        <v>0</v>
      </c>
    </row>
    <row r="1022" spans="1:19" x14ac:dyDescent="0.25">
      <c r="A1022" s="101">
        <f>'DETALLE DE CONEXIONES'!P1022</f>
        <v>0</v>
      </c>
      <c r="B1022" s="36" t="str">
        <f>'DETALLE DE CONEXIONES'!I1022</f>
        <v>GPRS</v>
      </c>
      <c r="C1022" s="36" t="str">
        <f>'DETALLE DE CONEXIONES'!BB1022</f>
        <v>MENSAJERO</v>
      </c>
      <c r="D1022" s="36" t="str">
        <f>'DETALLE DE CONEXIONES'!E1022</f>
        <v>internet.itelcelXXXm-3G</v>
      </c>
      <c r="E1022" s="36">
        <f t="shared" si="45"/>
        <v>23</v>
      </c>
      <c r="F1022" s="36">
        <f>IFERROR(LIMPIA('DETALLE DE CONEXIONES'!N1022,1),0)</f>
        <v>0</v>
      </c>
      <c r="G1022" s="36" t="str">
        <f>LEFT('DETALLE DE CONEXIONES'!BE1022,3)</f>
        <v/>
      </c>
      <c r="H1022" s="36" t="str">
        <f>RIGHT('DETALLE DE CONEXIONES'!AK1022,2)</f>
        <v>-1</v>
      </c>
      <c r="I1022" s="36" t="str">
        <f>LEFT('DETALLE DE CONEXIONES'!AK1022,3)</f>
        <v>MEN</v>
      </c>
      <c r="J1022" s="36" t="str">
        <f>LEFT('DETALLE DE CONEXIONES'!M1022,3)</f>
        <v>0mi</v>
      </c>
      <c r="K1022" s="36" t="str">
        <f>IF(LEN('DETALLE DE CONEXIONES'!M1022)&lt;12,(RIGHT('DETALLE DE CONEXIONES'!M1022,5)),(RIGHT('DETALLE DE CONEXIONES'!M1022,6)))</f>
        <v xml:space="preserve">min. </v>
      </c>
      <c r="L1022" s="36">
        <f>IF(C1022="Saliente Local",(IFERROR((LIMPIA(J1022,1)),0)),0)</f>
        <v>0</v>
      </c>
      <c r="M1022" s="36">
        <f>IF(C1022="Saliente Nacional",(IFERROR((LIMPIA(J1022,1)),0)),0)</f>
        <v>0</v>
      </c>
      <c r="N1022" s="36">
        <f>IF(C1022="Saliente Internacional",(IFERROR((LIMPIA(J1022,1)),0)),0)</f>
        <v>0</v>
      </c>
      <c r="O1022" s="36">
        <f>IF(C1022="Saliente Local",(IFERROR((LIMPIA(K1022,1)),0)),0)</f>
        <v>0</v>
      </c>
      <c r="P1022" s="36">
        <f>IF(C1022="Saliente Nacional",(IFERROR((LIMPIA(K1022,1)),0)),0)</f>
        <v>0</v>
      </c>
      <c r="Q1022" s="36">
        <f>IF(C1022="Saliente Internacional",(IFERROR((LIMPIA(K1022,1)),0)),0)</f>
        <v>0</v>
      </c>
      <c r="R1022" s="36">
        <f t="shared" si="46"/>
        <v>0</v>
      </c>
      <c r="S1022" s="36">
        <f t="shared" si="47"/>
        <v>0</v>
      </c>
    </row>
    <row r="1023" spans="1:19" x14ac:dyDescent="0.25">
      <c r="A1023" s="101">
        <f>'DETALLE DE CONEXIONES'!P1023</f>
        <v>0</v>
      </c>
      <c r="B1023" s="36" t="str">
        <f>'DETALLE DE CONEXIONES'!I1023</f>
        <v>GPRS</v>
      </c>
      <c r="C1023" s="36" t="str">
        <f>'DETALLE DE CONEXIONES'!BB1023</f>
        <v>RS</v>
      </c>
      <c r="D1023" s="36" t="str">
        <f>'DETALLE DE CONEXIONES'!E1023</f>
        <v>internet.itelcelXXXm-3G</v>
      </c>
      <c r="E1023" s="36">
        <f t="shared" si="45"/>
        <v>23</v>
      </c>
      <c r="F1023" s="36">
        <f>IFERROR(LIMPIA('DETALLE DE CONEXIONES'!N1023,1),0)</f>
        <v>0</v>
      </c>
      <c r="G1023" s="36" t="str">
        <f>LEFT('DETALLE DE CONEXIONES'!BE1023,3)</f>
        <v/>
      </c>
      <c r="H1023" s="36" t="str">
        <f>RIGHT('DETALLE DE CONEXIONES'!AK1023,2)</f>
        <v>-1</v>
      </c>
      <c r="I1023" s="36" t="str">
        <f>LEFT('DETALLE DE CONEXIONES'!AK1023,3)</f>
        <v>RS;</v>
      </c>
      <c r="J1023" s="36" t="str">
        <f>LEFT('DETALLE DE CONEXIONES'!M1023,3)</f>
        <v>0mi</v>
      </c>
      <c r="K1023" s="36" t="str">
        <f>IF(LEN('DETALLE DE CONEXIONES'!M1023)&lt;12,(RIGHT('DETALLE DE CONEXIONES'!M1023,5)),(RIGHT('DETALLE DE CONEXIONES'!M1023,6)))</f>
        <v xml:space="preserve">min. </v>
      </c>
      <c r="L1023" s="36">
        <f>IF(C1023="Saliente Local",(IFERROR((LIMPIA(J1023,1)),0)),0)</f>
        <v>0</v>
      </c>
      <c r="M1023" s="36">
        <f>IF(C1023="Saliente Nacional",(IFERROR((LIMPIA(J1023,1)),0)),0)</f>
        <v>0</v>
      </c>
      <c r="N1023" s="36">
        <f>IF(C1023="Saliente Internacional",(IFERROR((LIMPIA(J1023,1)),0)),0)</f>
        <v>0</v>
      </c>
      <c r="O1023" s="36">
        <f>IF(C1023="Saliente Local",(IFERROR((LIMPIA(K1023,1)),0)),0)</f>
        <v>0</v>
      </c>
      <c r="P1023" s="36">
        <f>IF(C1023="Saliente Nacional",(IFERROR((LIMPIA(K1023,1)),0)),0)</f>
        <v>0</v>
      </c>
      <c r="Q1023" s="36">
        <f>IF(C1023="Saliente Internacional",(IFERROR((LIMPIA(K1023,1)),0)),0)</f>
        <v>0</v>
      </c>
      <c r="R1023" s="36">
        <f t="shared" si="46"/>
        <v>0</v>
      </c>
      <c r="S1023" s="36">
        <f t="shared" si="47"/>
        <v>0</v>
      </c>
    </row>
    <row r="1024" spans="1:19" x14ac:dyDescent="0.25">
      <c r="A1024" s="101">
        <f>'DETALLE DE CONEXIONES'!P1024</f>
        <v>0</v>
      </c>
      <c r="B1024" s="36" t="str">
        <f>'DETALLE DE CONEXIONES'!I1024</f>
        <v>TRANSFERENCIA</v>
      </c>
      <c r="C1024" s="36" t="str">
        <f>'DETALLE DE CONEXIONES'!BB1024</f>
        <v>Desvio Nacional</v>
      </c>
      <c r="D1024" s="36" t="str">
        <f>'DETALLE DE CONEXIONES'!E1024</f>
        <v>999XXX1600</v>
      </c>
      <c r="E1024" s="36">
        <f t="shared" si="45"/>
        <v>10</v>
      </c>
      <c r="F1024" s="36">
        <f>IFERROR(LIMPIA('DETALLE DE CONEXIONES'!N1024,1),0)</f>
        <v>1</v>
      </c>
      <c r="G1024" s="36" t="str">
        <f>LEFT('DETALLE DE CONEXIONES'!BE1024,3)</f>
        <v>SIU</v>
      </c>
      <c r="H1024" s="36" t="str">
        <f>RIGHT('DETALLE DE CONEXIONES'!AK1024,2)</f>
        <v/>
      </c>
      <c r="I1024" s="36" t="str">
        <f>LEFT('DETALLE DE CONEXIONES'!AK1024,3)</f>
        <v/>
      </c>
      <c r="J1024" s="36" t="str">
        <f>LEFT('DETALLE DE CONEXIONES'!M1024,3)</f>
        <v>0mi</v>
      </c>
      <c r="K1024" s="36" t="str">
        <f>IF(LEN('DETALLE DE CONEXIONES'!M1024)&lt;12,(RIGHT('DETALLE DE CONEXIONES'!M1024,5)),(RIGHT('DETALLE DE CONEXIONES'!M1024,6)))</f>
        <v>3seg.</v>
      </c>
      <c r="L1024" s="36">
        <f>IF(C1024="Saliente Local",(IFERROR((LIMPIA(J1024,1)),0)),0)</f>
        <v>0</v>
      </c>
      <c r="M1024" s="36">
        <f>IF(C1024="Saliente Nacional",(IFERROR((LIMPIA(J1024,1)),0)),0)</f>
        <v>0</v>
      </c>
      <c r="N1024" s="36">
        <f>IF(C1024="Saliente Internacional",(IFERROR((LIMPIA(J1024,1)),0)),0)</f>
        <v>0</v>
      </c>
      <c r="O1024" s="36">
        <f>IF(C1024="Saliente Local",(IFERROR((LIMPIA(K1024,1)),0)),0)</f>
        <v>0</v>
      </c>
      <c r="P1024" s="36">
        <f>IF(C1024="Saliente Nacional",(IFERROR((LIMPIA(K1024,1)),0)),0)</f>
        <v>0</v>
      </c>
      <c r="Q1024" s="36">
        <f>IF(C1024="Saliente Internacional",(IFERROR((LIMPIA(K1024,1)),0)),0)</f>
        <v>0</v>
      </c>
      <c r="R1024" s="36">
        <f t="shared" si="46"/>
        <v>0</v>
      </c>
      <c r="S1024" s="36">
        <f t="shared" si="47"/>
        <v>0</v>
      </c>
    </row>
    <row r="1025" spans="1:19" x14ac:dyDescent="0.25">
      <c r="A1025" s="101">
        <f>'DETALLE DE CONEXIONES'!P1025</f>
        <v>0</v>
      </c>
      <c r="B1025" s="36" t="str">
        <f>'DETALLE DE CONEXIONES'!I1025</f>
        <v>GPRS</v>
      </c>
      <c r="C1025" s="36" t="str">
        <f>'DETALLE DE CONEXIONES'!BB1025</f>
        <v>RS</v>
      </c>
      <c r="D1025" s="36" t="str">
        <f>'DETALLE DE CONEXIONES'!E1025</f>
        <v>internet.itelcelXXXm-3G</v>
      </c>
      <c r="E1025" s="36">
        <f t="shared" si="45"/>
        <v>23</v>
      </c>
      <c r="F1025" s="36">
        <f>IFERROR(LIMPIA('DETALLE DE CONEXIONES'!N1025,1),0)</f>
        <v>0</v>
      </c>
      <c r="G1025" s="36" t="str">
        <f>LEFT('DETALLE DE CONEXIONES'!BE1025,3)</f>
        <v/>
      </c>
      <c r="H1025" s="36" t="str">
        <f>RIGHT('DETALLE DE CONEXIONES'!AK1025,2)</f>
        <v>-1</v>
      </c>
      <c r="I1025" s="36" t="str">
        <f>LEFT('DETALLE DE CONEXIONES'!AK1025,3)</f>
        <v>RS;</v>
      </c>
      <c r="J1025" s="36" t="str">
        <f>LEFT('DETALLE DE CONEXIONES'!M1025,3)</f>
        <v>0mi</v>
      </c>
      <c r="K1025" s="36" t="str">
        <f>IF(LEN('DETALLE DE CONEXIONES'!M1025)&lt;12,(RIGHT('DETALLE DE CONEXIONES'!M1025,5)),(RIGHT('DETALLE DE CONEXIONES'!M1025,6)))</f>
        <v xml:space="preserve">min. </v>
      </c>
      <c r="L1025" s="36">
        <f>IF(C1025="Saliente Local",(IFERROR((LIMPIA(J1025,1)),0)),0)</f>
        <v>0</v>
      </c>
      <c r="M1025" s="36">
        <f>IF(C1025="Saliente Nacional",(IFERROR((LIMPIA(J1025,1)),0)),0)</f>
        <v>0</v>
      </c>
      <c r="N1025" s="36">
        <f>IF(C1025="Saliente Internacional",(IFERROR((LIMPIA(J1025,1)),0)),0)</f>
        <v>0</v>
      </c>
      <c r="O1025" s="36">
        <f>IF(C1025="Saliente Local",(IFERROR((LIMPIA(K1025,1)),0)),0)</f>
        <v>0</v>
      </c>
      <c r="P1025" s="36">
        <f>IF(C1025="Saliente Nacional",(IFERROR((LIMPIA(K1025,1)),0)),0)</f>
        <v>0</v>
      </c>
      <c r="Q1025" s="36">
        <f>IF(C1025="Saliente Internacional",(IFERROR((LIMPIA(K1025,1)),0)),0)</f>
        <v>0</v>
      </c>
      <c r="R1025" s="36">
        <f t="shared" si="46"/>
        <v>0</v>
      </c>
      <c r="S1025" s="36">
        <f t="shared" si="47"/>
        <v>0</v>
      </c>
    </row>
    <row r="1026" spans="1:19" x14ac:dyDescent="0.25">
      <c r="A1026" s="101">
        <f>'DETALLE DE CONEXIONES'!P1026</f>
        <v>0</v>
      </c>
      <c r="B1026" s="36" t="str">
        <f>'DETALLE DE CONEXIONES'!I1026</f>
        <v>GPRS</v>
      </c>
      <c r="C1026" s="36" t="str">
        <f>'DETALLE DE CONEXIONES'!BB1026</f>
        <v>MENSAJERO</v>
      </c>
      <c r="D1026" s="36" t="str">
        <f>'DETALLE DE CONEXIONES'!E1026</f>
        <v>internet.itelcelXXXm-3G</v>
      </c>
      <c r="E1026" s="36">
        <f t="shared" si="45"/>
        <v>23</v>
      </c>
      <c r="F1026" s="36">
        <f>IFERROR(LIMPIA('DETALLE DE CONEXIONES'!N1026,1),0)</f>
        <v>0</v>
      </c>
      <c r="G1026" s="36" t="str">
        <f>LEFT('DETALLE DE CONEXIONES'!BE1026,3)</f>
        <v/>
      </c>
      <c r="H1026" s="36" t="str">
        <f>RIGHT('DETALLE DE CONEXIONES'!AK1026,2)</f>
        <v>-1</v>
      </c>
      <c r="I1026" s="36" t="str">
        <f>LEFT('DETALLE DE CONEXIONES'!AK1026,3)</f>
        <v>MEN</v>
      </c>
      <c r="J1026" s="36" t="str">
        <f>LEFT('DETALLE DE CONEXIONES'!M1026,3)</f>
        <v>0mi</v>
      </c>
      <c r="K1026" s="36" t="str">
        <f>IF(LEN('DETALLE DE CONEXIONES'!M1026)&lt;12,(RIGHT('DETALLE DE CONEXIONES'!M1026,5)),(RIGHT('DETALLE DE CONEXIONES'!M1026,6)))</f>
        <v xml:space="preserve">min. </v>
      </c>
      <c r="L1026" s="36">
        <f>IF(C1026="Saliente Local",(IFERROR((LIMPIA(J1026,1)),0)),0)</f>
        <v>0</v>
      </c>
      <c r="M1026" s="36">
        <f>IF(C1026="Saliente Nacional",(IFERROR((LIMPIA(J1026,1)),0)),0)</f>
        <v>0</v>
      </c>
      <c r="N1026" s="36">
        <f>IF(C1026="Saliente Internacional",(IFERROR((LIMPIA(J1026,1)),0)),0)</f>
        <v>0</v>
      </c>
      <c r="O1026" s="36">
        <f>IF(C1026="Saliente Local",(IFERROR((LIMPIA(K1026,1)),0)),0)</f>
        <v>0</v>
      </c>
      <c r="P1026" s="36">
        <f>IF(C1026="Saliente Nacional",(IFERROR((LIMPIA(K1026,1)),0)),0)</f>
        <v>0</v>
      </c>
      <c r="Q1026" s="36">
        <f>IF(C1026="Saliente Internacional",(IFERROR((LIMPIA(K1026,1)),0)),0)</f>
        <v>0</v>
      </c>
      <c r="R1026" s="36">
        <f t="shared" si="46"/>
        <v>0</v>
      </c>
      <c r="S1026" s="36">
        <f t="shared" si="47"/>
        <v>0</v>
      </c>
    </row>
    <row r="1027" spans="1:19" x14ac:dyDescent="0.25">
      <c r="A1027" s="101">
        <f>'DETALLE DE CONEXIONES'!P1027</f>
        <v>0</v>
      </c>
      <c r="B1027" s="36" t="str">
        <f>'DETALLE DE CONEXIONES'!I1027</f>
        <v>TRANSFERENCIA</v>
      </c>
      <c r="C1027" s="36" t="str">
        <f>'DETALLE DE CONEXIONES'!BB1027</f>
        <v>Desvio Nacional</v>
      </c>
      <c r="D1027" s="36" t="str">
        <f>'DETALLE DE CONEXIONES'!E1027</f>
        <v>999XXX1600</v>
      </c>
      <c r="E1027" s="36">
        <f t="shared" ref="E1027:E1090" si="48">LEN(D1027)</f>
        <v>10</v>
      </c>
      <c r="F1027" s="36">
        <f>IFERROR(LIMPIA('DETALLE DE CONEXIONES'!N1027,1),0)</f>
        <v>1</v>
      </c>
      <c r="G1027" s="36" t="str">
        <f>LEFT('DETALLE DE CONEXIONES'!BE1027,3)</f>
        <v>SIU</v>
      </c>
      <c r="H1027" s="36" t="str">
        <f>RIGHT('DETALLE DE CONEXIONES'!AK1027,2)</f>
        <v/>
      </c>
      <c r="I1027" s="36" t="str">
        <f>LEFT('DETALLE DE CONEXIONES'!AK1027,3)</f>
        <v/>
      </c>
      <c r="J1027" s="36" t="str">
        <f>LEFT('DETALLE DE CONEXIONES'!M1027,3)</f>
        <v>0mi</v>
      </c>
      <c r="K1027" s="36" t="str">
        <f>IF(LEN('DETALLE DE CONEXIONES'!M1027)&lt;12,(RIGHT('DETALLE DE CONEXIONES'!M1027,5)),(RIGHT('DETALLE DE CONEXIONES'!M1027,6)))</f>
        <v>6seg.</v>
      </c>
      <c r="L1027" s="36">
        <f>IF(C1027="Saliente Local",(IFERROR((LIMPIA(J1027,1)),0)),0)</f>
        <v>0</v>
      </c>
      <c r="M1027" s="36">
        <f>IF(C1027="Saliente Nacional",(IFERROR((LIMPIA(J1027,1)),0)),0)</f>
        <v>0</v>
      </c>
      <c r="N1027" s="36">
        <f>IF(C1027="Saliente Internacional",(IFERROR((LIMPIA(J1027,1)),0)),0)</f>
        <v>0</v>
      </c>
      <c r="O1027" s="36">
        <f>IF(C1027="Saliente Local",(IFERROR((LIMPIA(K1027,1)),0)),0)</f>
        <v>0</v>
      </c>
      <c r="P1027" s="36">
        <f>IF(C1027="Saliente Nacional",(IFERROR((LIMPIA(K1027,1)),0)),0)</f>
        <v>0</v>
      </c>
      <c r="Q1027" s="36">
        <f>IF(C1027="Saliente Internacional",(IFERROR((LIMPIA(K1027,1)),0)),0)</f>
        <v>0</v>
      </c>
      <c r="R1027" s="36">
        <f t="shared" ref="R1027:R1090" si="49">IF(SUM(O1027:P1027)&gt;0,(L1027+M1027+1),(L1027+M1027))</f>
        <v>0</v>
      </c>
      <c r="S1027" s="36">
        <f t="shared" ref="S1027:S1090" si="50">IF(Q1027&gt;0,N1027+1,N1027)</f>
        <v>0</v>
      </c>
    </row>
    <row r="1028" spans="1:19" x14ac:dyDescent="0.25">
      <c r="A1028" s="101">
        <f>'DETALLE DE CONEXIONES'!P1028</f>
        <v>0</v>
      </c>
      <c r="B1028" s="36" t="str">
        <f>'DETALLE DE CONEXIONES'!I1028</f>
        <v>TRANSFERENCIA</v>
      </c>
      <c r="C1028" s="36" t="str">
        <f>'DETALLE DE CONEXIONES'!BB1028</f>
        <v>Desvio Nacional</v>
      </c>
      <c r="D1028" s="36" t="str">
        <f>'DETALLE DE CONEXIONES'!E1028</f>
        <v>999XXX1600</v>
      </c>
      <c r="E1028" s="36">
        <f t="shared" si="48"/>
        <v>10</v>
      </c>
      <c r="F1028" s="36">
        <f>IFERROR(LIMPIA('DETALLE DE CONEXIONES'!N1028,1),0)</f>
        <v>1</v>
      </c>
      <c r="G1028" s="36" t="str">
        <f>LEFT('DETALLE DE CONEXIONES'!BE1028,3)</f>
        <v>SIU</v>
      </c>
      <c r="H1028" s="36" t="str">
        <f>RIGHT('DETALLE DE CONEXIONES'!AK1028,2)</f>
        <v/>
      </c>
      <c r="I1028" s="36" t="str">
        <f>LEFT('DETALLE DE CONEXIONES'!AK1028,3)</f>
        <v/>
      </c>
      <c r="J1028" s="36" t="str">
        <f>LEFT('DETALLE DE CONEXIONES'!M1028,3)</f>
        <v>0mi</v>
      </c>
      <c r="K1028" s="36" t="str">
        <f>IF(LEN('DETALLE DE CONEXIONES'!M1028)&lt;12,(RIGHT('DETALLE DE CONEXIONES'!M1028,5)),(RIGHT('DETALLE DE CONEXIONES'!M1028,6)))</f>
        <v>4seg.</v>
      </c>
      <c r="L1028" s="36">
        <f>IF(C1028="Saliente Local",(IFERROR((LIMPIA(J1028,1)),0)),0)</f>
        <v>0</v>
      </c>
      <c r="M1028" s="36">
        <f>IF(C1028="Saliente Nacional",(IFERROR((LIMPIA(J1028,1)),0)),0)</f>
        <v>0</v>
      </c>
      <c r="N1028" s="36">
        <f>IF(C1028="Saliente Internacional",(IFERROR((LIMPIA(J1028,1)),0)),0)</f>
        <v>0</v>
      </c>
      <c r="O1028" s="36">
        <f>IF(C1028="Saliente Local",(IFERROR((LIMPIA(K1028,1)),0)),0)</f>
        <v>0</v>
      </c>
      <c r="P1028" s="36">
        <f>IF(C1028="Saliente Nacional",(IFERROR((LIMPIA(K1028,1)),0)),0)</f>
        <v>0</v>
      </c>
      <c r="Q1028" s="36">
        <f>IF(C1028="Saliente Internacional",(IFERROR((LIMPIA(K1028,1)),0)),0)</f>
        <v>0</v>
      </c>
      <c r="R1028" s="36">
        <f t="shared" si="49"/>
        <v>0</v>
      </c>
      <c r="S1028" s="36">
        <f t="shared" si="50"/>
        <v>0</v>
      </c>
    </row>
    <row r="1029" spans="1:19" x14ac:dyDescent="0.25">
      <c r="A1029" s="101">
        <f>'DETALLE DE CONEXIONES'!P1029</f>
        <v>0</v>
      </c>
      <c r="B1029" s="36" t="str">
        <f>'DETALLE DE CONEXIONES'!I1029</f>
        <v>SALIENTE</v>
      </c>
      <c r="C1029" s="36" t="str">
        <f>'DETALLE DE CONEXIONES'!BB1029</f>
        <v>Saliente Local</v>
      </c>
      <c r="D1029" s="36" t="str">
        <f>'DETALLE DE CONEXIONES'!E1029</f>
        <v>999XXX5938</v>
      </c>
      <c r="E1029" s="36">
        <f t="shared" si="48"/>
        <v>10</v>
      </c>
      <c r="F1029" s="36">
        <f>IFERROR(LIMPIA('DETALLE DE CONEXIONES'!N1029,1),0)</f>
        <v>4</v>
      </c>
      <c r="G1029" s="36" t="str">
        <f>LEFT('DETALLE DE CONEXIONES'!BE1029,3)</f>
        <v>NOF</v>
      </c>
      <c r="H1029" s="36" t="str">
        <f>RIGHT('DETALLE DE CONEXIONES'!AK1029,2)</f>
        <v/>
      </c>
      <c r="I1029" s="36" t="str">
        <f>LEFT('DETALLE DE CONEXIONES'!AK1029,3)</f>
        <v/>
      </c>
      <c r="J1029" s="36" t="str">
        <f>LEFT('DETALLE DE CONEXIONES'!M1029,3)</f>
        <v>3mi</v>
      </c>
      <c r="K1029" s="36" t="str">
        <f>IF(LEN('DETALLE DE CONEXIONES'!M1029)&lt;12,(RIGHT('DETALLE DE CONEXIONES'!M1029,5)),(RIGHT('DETALLE DE CONEXIONES'!M1029,6)))</f>
        <v>7seg.</v>
      </c>
      <c r="L1029" s="36">
        <f>IF(C1029="Saliente Local",(IFERROR((LIMPIA(J1029,1)),0)),0)</f>
        <v>3</v>
      </c>
      <c r="M1029" s="36">
        <f>IF(C1029="Saliente Nacional",(IFERROR((LIMPIA(J1029,1)),0)),0)</f>
        <v>0</v>
      </c>
      <c r="N1029" s="36">
        <f>IF(C1029="Saliente Internacional",(IFERROR((LIMPIA(J1029,1)),0)),0)</f>
        <v>0</v>
      </c>
      <c r="O1029" s="36">
        <f>IF(C1029="Saliente Local",(IFERROR((LIMPIA(K1029,1)),0)),0)</f>
        <v>7</v>
      </c>
      <c r="P1029" s="36">
        <f>IF(C1029="Saliente Nacional",(IFERROR((LIMPIA(K1029,1)),0)),0)</f>
        <v>0</v>
      </c>
      <c r="Q1029" s="36">
        <f>IF(C1029="Saliente Internacional",(IFERROR((LIMPIA(K1029,1)),0)),0)</f>
        <v>0</v>
      </c>
      <c r="R1029" s="36">
        <f t="shared" si="49"/>
        <v>4</v>
      </c>
      <c r="S1029" s="36">
        <f t="shared" si="50"/>
        <v>0</v>
      </c>
    </row>
    <row r="1030" spans="1:19" x14ac:dyDescent="0.25">
      <c r="A1030" s="101">
        <f>'DETALLE DE CONEXIONES'!P1030</f>
        <v>0</v>
      </c>
      <c r="B1030" s="36" t="str">
        <f>'DETALLE DE CONEXIONES'!I1030</f>
        <v>SALIENTE</v>
      </c>
      <c r="C1030" s="36" t="str">
        <f>'DETALLE DE CONEXIONES'!BB1030</f>
        <v>Saliente Local</v>
      </c>
      <c r="D1030" s="36" t="str">
        <f>'DETALLE DE CONEXIONES'!E1030</f>
        <v>999XXX6709</v>
      </c>
      <c r="E1030" s="36">
        <f t="shared" si="48"/>
        <v>10</v>
      </c>
      <c r="F1030" s="36">
        <f>IFERROR(LIMPIA('DETALLE DE CONEXIONES'!N1030,1),0)</f>
        <v>1</v>
      </c>
      <c r="G1030" s="36" t="str">
        <f>LEFT('DETALLE DE CONEXIONES'!BE1030,3)</f>
        <v>NOF</v>
      </c>
      <c r="H1030" s="36" t="str">
        <f>RIGHT('DETALLE DE CONEXIONES'!AK1030,2)</f>
        <v/>
      </c>
      <c r="I1030" s="36" t="str">
        <f>LEFT('DETALLE DE CONEXIONES'!AK1030,3)</f>
        <v/>
      </c>
      <c r="J1030" s="36" t="str">
        <f>LEFT('DETALLE DE CONEXIONES'!M1030,3)</f>
        <v>0mi</v>
      </c>
      <c r="K1030" s="36" t="str">
        <f>IF(LEN('DETALLE DE CONEXIONES'!M1030)&lt;12,(RIGHT('DETALLE DE CONEXIONES'!M1030,5)),(RIGHT('DETALLE DE CONEXIONES'!M1030,6)))</f>
        <v>41seg.</v>
      </c>
      <c r="L1030" s="36">
        <f>IF(C1030="Saliente Local",(IFERROR((LIMPIA(J1030,1)),0)),0)</f>
        <v>0</v>
      </c>
      <c r="M1030" s="36">
        <f>IF(C1030="Saliente Nacional",(IFERROR((LIMPIA(J1030,1)),0)),0)</f>
        <v>0</v>
      </c>
      <c r="N1030" s="36">
        <f>IF(C1030="Saliente Internacional",(IFERROR((LIMPIA(J1030,1)),0)),0)</f>
        <v>0</v>
      </c>
      <c r="O1030" s="36">
        <f>IF(C1030="Saliente Local",(IFERROR((LIMPIA(K1030,1)),0)),0)</f>
        <v>41</v>
      </c>
      <c r="P1030" s="36">
        <f>IF(C1030="Saliente Nacional",(IFERROR((LIMPIA(K1030,1)),0)),0)</f>
        <v>0</v>
      </c>
      <c r="Q1030" s="36">
        <f>IF(C1030="Saliente Internacional",(IFERROR((LIMPIA(K1030,1)),0)),0)</f>
        <v>0</v>
      </c>
      <c r="R1030" s="36">
        <f t="shared" si="49"/>
        <v>1</v>
      </c>
      <c r="S1030" s="36">
        <f t="shared" si="50"/>
        <v>0</v>
      </c>
    </row>
    <row r="1031" spans="1:19" x14ac:dyDescent="0.25">
      <c r="A1031" s="101">
        <f>'DETALLE DE CONEXIONES'!P1031</f>
        <v>0</v>
      </c>
      <c r="B1031" s="36" t="str">
        <f>'DETALLE DE CONEXIONES'!I1031</f>
        <v>MENS.SALIENTE</v>
      </c>
      <c r="C1031" s="36" t="str">
        <f>'DETALLE DE CONEXIONES'!BB1031</f>
        <v>SMS Enviado</v>
      </c>
      <c r="D1031" s="36" t="str">
        <f>'DETALLE DE CONEXIONES'!E1031</f>
        <v>999XXX8737</v>
      </c>
      <c r="E1031" s="36">
        <f t="shared" si="48"/>
        <v>10</v>
      </c>
      <c r="F1031" s="36">
        <f>IFERROR(LIMPIA('DETALLE DE CONEXIONES'!N1031,1),0)</f>
        <v>0</v>
      </c>
      <c r="G1031" s="36" t="str">
        <f>LEFT('DETALLE DE CONEXIONES'!BE1031,3)</f>
        <v>0</v>
      </c>
      <c r="H1031" s="36" t="str">
        <f>RIGHT('DETALLE DE CONEXIONES'!AK1031,2)</f>
        <v/>
      </c>
      <c r="I1031" s="36" t="str">
        <f>LEFT('DETALLE DE CONEXIONES'!AK1031,3)</f>
        <v/>
      </c>
      <c r="J1031" s="36" t="str">
        <f>LEFT('DETALLE DE CONEXIONES'!M1031,3)</f>
        <v>0mi</v>
      </c>
      <c r="K1031" s="36" t="str">
        <f>IF(LEN('DETALLE DE CONEXIONES'!M1031)&lt;12,(RIGHT('DETALLE DE CONEXIONES'!M1031,5)),(RIGHT('DETALLE DE CONEXIONES'!M1031,6)))</f>
        <v xml:space="preserve">min. </v>
      </c>
      <c r="L1031" s="36">
        <f>IF(C1031="Saliente Local",(IFERROR((LIMPIA(J1031,1)),0)),0)</f>
        <v>0</v>
      </c>
      <c r="M1031" s="36">
        <f>IF(C1031="Saliente Nacional",(IFERROR((LIMPIA(J1031,1)),0)),0)</f>
        <v>0</v>
      </c>
      <c r="N1031" s="36">
        <f>IF(C1031="Saliente Internacional",(IFERROR((LIMPIA(J1031,1)),0)),0)</f>
        <v>0</v>
      </c>
      <c r="O1031" s="36">
        <f>IF(C1031="Saliente Local",(IFERROR((LIMPIA(K1031,1)),0)),0)</f>
        <v>0</v>
      </c>
      <c r="P1031" s="36">
        <f>IF(C1031="Saliente Nacional",(IFERROR((LIMPIA(K1031,1)),0)),0)</f>
        <v>0</v>
      </c>
      <c r="Q1031" s="36">
        <f>IF(C1031="Saliente Internacional",(IFERROR((LIMPIA(K1031,1)),0)),0)</f>
        <v>0</v>
      </c>
      <c r="R1031" s="36">
        <f t="shared" si="49"/>
        <v>0</v>
      </c>
      <c r="S1031" s="36">
        <f t="shared" si="50"/>
        <v>0</v>
      </c>
    </row>
    <row r="1032" spans="1:19" x14ac:dyDescent="0.25">
      <c r="A1032" s="101">
        <f>'DETALLE DE CONEXIONES'!P1032</f>
        <v>0</v>
      </c>
      <c r="B1032" s="36" t="str">
        <f>'DETALLE DE CONEXIONES'!I1032</f>
        <v>MENS.SALIENTE</v>
      </c>
      <c r="C1032" s="36" t="str">
        <f>'DETALLE DE CONEXIONES'!BB1032</f>
        <v>SMS Enviado</v>
      </c>
      <c r="D1032" s="36" t="str">
        <f>'DETALLE DE CONEXIONES'!E1032</f>
        <v>999XXX8737</v>
      </c>
      <c r="E1032" s="36">
        <f t="shared" si="48"/>
        <v>10</v>
      </c>
      <c r="F1032" s="36">
        <f>IFERROR(LIMPIA('DETALLE DE CONEXIONES'!N1032,1),0)</f>
        <v>0</v>
      </c>
      <c r="G1032" s="36" t="str">
        <f>LEFT('DETALLE DE CONEXIONES'!BE1032,3)</f>
        <v>0</v>
      </c>
      <c r="H1032" s="36" t="str">
        <f>RIGHT('DETALLE DE CONEXIONES'!AK1032,2)</f>
        <v/>
      </c>
      <c r="I1032" s="36" t="str">
        <f>LEFT('DETALLE DE CONEXIONES'!AK1032,3)</f>
        <v/>
      </c>
      <c r="J1032" s="36" t="str">
        <f>LEFT('DETALLE DE CONEXIONES'!M1032,3)</f>
        <v>0mi</v>
      </c>
      <c r="K1032" s="36" t="str">
        <f>IF(LEN('DETALLE DE CONEXIONES'!M1032)&lt;12,(RIGHT('DETALLE DE CONEXIONES'!M1032,5)),(RIGHT('DETALLE DE CONEXIONES'!M1032,6)))</f>
        <v xml:space="preserve">min. </v>
      </c>
      <c r="L1032" s="36">
        <f>IF(C1032="Saliente Local",(IFERROR((LIMPIA(J1032,1)),0)),0)</f>
        <v>0</v>
      </c>
      <c r="M1032" s="36">
        <f>IF(C1032="Saliente Nacional",(IFERROR((LIMPIA(J1032,1)),0)),0)</f>
        <v>0</v>
      </c>
      <c r="N1032" s="36">
        <f>IF(C1032="Saliente Internacional",(IFERROR((LIMPIA(J1032,1)),0)),0)</f>
        <v>0</v>
      </c>
      <c r="O1032" s="36">
        <f>IF(C1032="Saliente Local",(IFERROR((LIMPIA(K1032,1)),0)),0)</f>
        <v>0</v>
      </c>
      <c r="P1032" s="36">
        <f>IF(C1032="Saliente Nacional",(IFERROR((LIMPIA(K1032,1)),0)),0)</f>
        <v>0</v>
      </c>
      <c r="Q1032" s="36">
        <f>IF(C1032="Saliente Internacional",(IFERROR((LIMPIA(K1032,1)),0)),0)</f>
        <v>0</v>
      </c>
      <c r="R1032" s="36">
        <f t="shared" si="49"/>
        <v>0</v>
      </c>
      <c r="S1032" s="36">
        <f t="shared" si="50"/>
        <v>0</v>
      </c>
    </row>
    <row r="1033" spans="1:19" x14ac:dyDescent="0.25">
      <c r="A1033" s="101">
        <f>'DETALLE DE CONEXIONES'!P1033</f>
        <v>0</v>
      </c>
      <c r="B1033" s="36" t="str">
        <f>'DETALLE DE CONEXIONES'!I1033</f>
        <v>MENS.SALIENTE</v>
      </c>
      <c r="C1033" s="36" t="str">
        <f>'DETALLE DE CONEXIONES'!BB1033</f>
        <v>SMS Enviado</v>
      </c>
      <c r="D1033" s="36" t="str">
        <f>'DETALLE DE CONEXIONES'!E1033</f>
        <v>999XXX8737</v>
      </c>
      <c r="E1033" s="36">
        <f t="shared" si="48"/>
        <v>10</v>
      </c>
      <c r="F1033" s="36">
        <f>IFERROR(LIMPIA('DETALLE DE CONEXIONES'!N1033,1),0)</f>
        <v>0</v>
      </c>
      <c r="G1033" s="36" t="str">
        <f>LEFT('DETALLE DE CONEXIONES'!BE1033,3)</f>
        <v>0</v>
      </c>
      <c r="H1033" s="36" t="str">
        <f>RIGHT('DETALLE DE CONEXIONES'!AK1033,2)</f>
        <v/>
      </c>
      <c r="I1033" s="36" t="str">
        <f>LEFT('DETALLE DE CONEXIONES'!AK1033,3)</f>
        <v/>
      </c>
      <c r="J1033" s="36" t="str">
        <f>LEFT('DETALLE DE CONEXIONES'!M1033,3)</f>
        <v>0mi</v>
      </c>
      <c r="K1033" s="36" t="str">
        <f>IF(LEN('DETALLE DE CONEXIONES'!M1033)&lt;12,(RIGHT('DETALLE DE CONEXIONES'!M1033,5)),(RIGHT('DETALLE DE CONEXIONES'!M1033,6)))</f>
        <v xml:space="preserve">min. </v>
      </c>
      <c r="L1033" s="36">
        <f>IF(C1033="Saliente Local",(IFERROR((LIMPIA(J1033,1)),0)),0)</f>
        <v>0</v>
      </c>
      <c r="M1033" s="36">
        <f>IF(C1033="Saliente Nacional",(IFERROR((LIMPIA(J1033,1)),0)),0)</f>
        <v>0</v>
      </c>
      <c r="N1033" s="36">
        <f>IF(C1033="Saliente Internacional",(IFERROR((LIMPIA(J1033,1)),0)),0)</f>
        <v>0</v>
      </c>
      <c r="O1033" s="36">
        <f>IF(C1033="Saliente Local",(IFERROR((LIMPIA(K1033,1)),0)),0)</f>
        <v>0</v>
      </c>
      <c r="P1033" s="36">
        <f>IF(C1033="Saliente Nacional",(IFERROR((LIMPIA(K1033,1)),0)),0)</f>
        <v>0</v>
      </c>
      <c r="Q1033" s="36">
        <f>IF(C1033="Saliente Internacional",(IFERROR((LIMPIA(K1033,1)),0)),0)</f>
        <v>0</v>
      </c>
      <c r="R1033" s="36">
        <f t="shared" si="49"/>
        <v>0</v>
      </c>
      <c r="S1033" s="36">
        <f t="shared" si="50"/>
        <v>0</v>
      </c>
    </row>
    <row r="1034" spans="1:19" x14ac:dyDescent="0.25">
      <c r="A1034" s="101">
        <f>'DETALLE DE CONEXIONES'!P1034</f>
        <v>0</v>
      </c>
      <c r="B1034" s="36" t="str">
        <f>'DETALLE DE CONEXIONES'!I1034</f>
        <v>GPRS</v>
      </c>
      <c r="C1034" s="36" t="str">
        <f>'DETALLE DE CONEXIONES'!BB1034</f>
        <v>RS</v>
      </c>
      <c r="D1034" s="36" t="str">
        <f>'DETALLE DE CONEXIONES'!E1034</f>
        <v>internet.itelcelXXXm-3G</v>
      </c>
      <c r="E1034" s="36">
        <f t="shared" si="48"/>
        <v>23</v>
      </c>
      <c r="F1034" s="36">
        <f>IFERROR(LIMPIA('DETALLE DE CONEXIONES'!N1034,1),0)</f>
        <v>0</v>
      </c>
      <c r="G1034" s="36" t="str">
        <f>LEFT('DETALLE DE CONEXIONES'!BE1034,3)</f>
        <v/>
      </c>
      <c r="H1034" s="36" t="str">
        <f>RIGHT('DETALLE DE CONEXIONES'!AK1034,2)</f>
        <v>-1</v>
      </c>
      <c r="I1034" s="36" t="str">
        <f>LEFT('DETALLE DE CONEXIONES'!AK1034,3)</f>
        <v>RS;</v>
      </c>
      <c r="J1034" s="36" t="str">
        <f>LEFT('DETALLE DE CONEXIONES'!M1034,3)</f>
        <v>0mi</v>
      </c>
      <c r="K1034" s="36" t="str">
        <f>IF(LEN('DETALLE DE CONEXIONES'!M1034)&lt;12,(RIGHT('DETALLE DE CONEXIONES'!M1034,5)),(RIGHT('DETALLE DE CONEXIONES'!M1034,6)))</f>
        <v xml:space="preserve">min. </v>
      </c>
      <c r="L1034" s="36">
        <f>IF(C1034="Saliente Local",(IFERROR((LIMPIA(J1034,1)),0)),0)</f>
        <v>0</v>
      </c>
      <c r="M1034" s="36">
        <f>IF(C1034="Saliente Nacional",(IFERROR((LIMPIA(J1034,1)),0)),0)</f>
        <v>0</v>
      </c>
      <c r="N1034" s="36">
        <f>IF(C1034="Saliente Internacional",(IFERROR((LIMPIA(J1034,1)),0)),0)</f>
        <v>0</v>
      </c>
      <c r="O1034" s="36">
        <f>IF(C1034="Saliente Local",(IFERROR((LIMPIA(K1034,1)),0)),0)</f>
        <v>0</v>
      </c>
      <c r="P1034" s="36">
        <f>IF(C1034="Saliente Nacional",(IFERROR((LIMPIA(K1034,1)),0)),0)</f>
        <v>0</v>
      </c>
      <c r="Q1034" s="36">
        <f>IF(C1034="Saliente Internacional",(IFERROR((LIMPIA(K1034,1)),0)),0)</f>
        <v>0</v>
      </c>
      <c r="R1034" s="36">
        <f t="shared" si="49"/>
        <v>0</v>
      </c>
      <c r="S1034" s="36">
        <f t="shared" si="50"/>
        <v>0</v>
      </c>
    </row>
    <row r="1035" spans="1:19" x14ac:dyDescent="0.25">
      <c r="A1035" s="101">
        <f>'DETALLE DE CONEXIONES'!P1035</f>
        <v>0</v>
      </c>
      <c r="B1035" s="36" t="str">
        <f>'DETALLE DE CONEXIONES'!I1035</f>
        <v>GPRS</v>
      </c>
      <c r="C1035" s="36" t="str">
        <f>'DETALLE DE CONEXIONES'!BB1035</f>
        <v>MENSAJERO</v>
      </c>
      <c r="D1035" s="36" t="str">
        <f>'DETALLE DE CONEXIONES'!E1035</f>
        <v>internet.itelcelXXXm-3G</v>
      </c>
      <c r="E1035" s="36">
        <f t="shared" si="48"/>
        <v>23</v>
      </c>
      <c r="F1035" s="36">
        <f>IFERROR(LIMPIA('DETALLE DE CONEXIONES'!N1035,1),0)</f>
        <v>0</v>
      </c>
      <c r="G1035" s="36" t="str">
        <f>LEFT('DETALLE DE CONEXIONES'!BE1035,3)</f>
        <v/>
      </c>
      <c r="H1035" s="36" t="str">
        <f>RIGHT('DETALLE DE CONEXIONES'!AK1035,2)</f>
        <v>-1</v>
      </c>
      <c r="I1035" s="36" t="str">
        <f>LEFT('DETALLE DE CONEXIONES'!AK1035,3)</f>
        <v>MEN</v>
      </c>
      <c r="J1035" s="36" t="str">
        <f>LEFT('DETALLE DE CONEXIONES'!M1035,3)</f>
        <v>0mi</v>
      </c>
      <c r="K1035" s="36" t="str">
        <f>IF(LEN('DETALLE DE CONEXIONES'!M1035)&lt;12,(RIGHT('DETALLE DE CONEXIONES'!M1035,5)),(RIGHT('DETALLE DE CONEXIONES'!M1035,6)))</f>
        <v xml:space="preserve">min. </v>
      </c>
      <c r="L1035" s="36">
        <f>IF(C1035="Saliente Local",(IFERROR((LIMPIA(J1035,1)),0)),0)</f>
        <v>0</v>
      </c>
      <c r="M1035" s="36">
        <f>IF(C1035="Saliente Nacional",(IFERROR((LIMPIA(J1035,1)),0)),0)</f>
        <v>0</v>
      </c>
      <c r="N1035" s="36">
        <f>IF(C1035="Saliente Internacional",(IFERROR((LIMPIA(J1035,1)),0)),0)</f>
        <v>0</v>
      </c>
      <c r="O1035" s="36">
        <f>IF(C1035="Saliente Local",(IFERROR((LIMPIA(K1035,1)),0)),0)</f>
        <v>0</v>
      </c>
      <c r="P1035" s="36">
        <f>IF(C1035="Saliente Nacional",(IFERROR((LIMPIA(K1035,1)),0)),0)</f>
        <v>0</v>
      </c>
      <c r="Q1035" s="36">
        <f>IF(C1035="Saliente Internacional",(IFERROR((LIMPIA(K1035,1)),0)),0)</f>
        <v>0</v>
      </c>
      <c r="R1035" s="36">
        <f t="shared" si="49"/>
        <v>0</v>
      </c>
      <c r="S1035" s="36">
        <f t="shared" si="50"/>
        <v>0</v>
      </c>
    </row>
    <row r="1036" spans="1:19" x14ac:dyDescent="0.25">
      <c r="A1036" s="101">
        <f>'DETALLE DE CONEXIONES'!P1036</f>
        <v>0</v>
      </c>
      <c r="B1036" s="36" t="str">
        <f>'DETALLE DE CONEXIONES'!I1036</f>
        <v>MENS.SALIENTE</v>
      </c>
      <c r="C1036" s="36" t="str">
        <f>'DETALLE DE CONEXIONES'!BB1036</f>
        <v>SMS Enviado</v>
      </c>
      <c r="D1036" s="36" t="str">
        <f>'DETALLE DE CONEXIONES'!E1036</f>
        <v>999XXX8737</v>
      </c>
      <c r="E1036" s="36">
        <f t="shared" si="48"/>
        <v>10</v>
      </c>
      <c r="F1036" s="36">
        <f>IFERROR(LIMPIA('DETALLE DE CONEXIONES'!N1036,1),0)</f>
        <v>0</v>
      </c>
      <c r="G1036" s="36" t="str">
        <f>LEFT('DETALLE DE CONEXIONES'!BE1036,3)</f>
        <v>0</v>
      </c>
      <c r="H1036" s="36" t="str">
        <f>RIGHT('DETALLE DE CONEXIONES'!AK1036,2)</f>
        <v/>
      </c>
      <c r="I1036" s="36" t="str">
        <f>LEFT('DETALLE DE CONEXIONES'!AK1036,3)</f>
        <v/>
      </c>
      <c r="J1036" s="36" t="str">
        <f>LEFT('DETALLE DE CONEXIONES'!M1036,3)</f>
        <v>0mi</v>
      </c>
      <c r="K1036" s="36" t="str">
        <f>IF(LEN('DETALLE DE CONEXIONES'!M1036)&lt;12,(RIGHT('DETALLE DE CONEXIONES'!M1036,5)),(RIGHT('DETALLE DE CONEXIONES'!M1036,6)))</f>
        <v xml:space="preserve">min. </v>
      </c>
      <c r="L1036" s="36">
        <f>IF(C1036="Saliente Local",(IFERROR((LIMPIA(J1036,1)),0)),0)</f>
        <v>0</v>
      </c>
      <c r="M1036" s="36">
        <f>IF(C1036="Saliente Nacional",(IFERROR((LIMPIA(J1036,1)),0)),0)</f>
        <v>0</v>
      </c>
      <c r="N1036" s="36">
        <f>IF(C1036="Saliente Internacional",(IFERROR((LIMPIA(J1036,1)),0)),0)</f>
        <v>0</v>
      </c>
      <c r="O1036" s="36">
        <f>IF(C1036="Saliente Local",(IFERROR((LIMPIA(K1036,1)),0)),0)</f>
        <v>0</v>
      </c>
      <c r="P1036" s="36">
        <f>IF(C1036="Saliente Nacional",(IFERROR((LIMPIA(K1036,1)),0)),0)</f>
        <v>0</v>
      </c>
      <c r="Q1036" s="36">
        <f>IF(C1036="Saliente Internacional",(IFERROR((LIMPIA(K1036,1)),0)),0)</f>
        <v>0</v>
      </c>
      <c r="R1036" s="36">
        <f t="shared" si="49"/>
        <v>0</v>
      </c>
      <c r="S1036" s="36">
        <f t="shared" si="50"/>
        <v>0</v>
      </c>
    </row>
    <row r="1037" spans="1:19" x14ac:dyDescent="0.25">
      <c r="A1037" s="101">
        <f>'DETALLE DE CONEXIONES'!P1037</f>
        <v>0</v>
      </c>
      <c r="B1037" s="36" t="str">
        <f>'DETALLE DE CONEXIONES'!I1037</f>
        <v>SALIENTE</v>
      </c>
      <c r="C1037" s="36" t="str">
        <f>'DETALLE DE CONEXIONES'!BB1037</f>
        <v>Saliente Local</v>
      </c>
      <c r="D1037" s="36" t="str">
        <f>'DETALLE DE CONEXIONES'!E1037</f>
        <v>999XXX4516</v>
      </c>
      <c r="E1037" s="36">
        <f t="shared" si="48"/>
        <v>10</v>
      </c>
      <c r="F1037" s="36">
        <f>IFERROR(LIMPIA('DETALLE DE CONEXIONES'!N1037,1),0)</f>
        <v>1</v>
      </c>
      <c r="G1037" s="36" t="str">
        <f>LEFT('DETALLE DE CONEXIONES'!BE1037,3)</f>
        <v>NOF</v>
      </c>
      <c r="H1037" s="36" t="str">
        <f>RIGHT('DETALLE DE CONEXIONES'!AK1037,2)</f>
        <v/>
      </c>
      <c r="I1037" s="36" t="str">
        <f>LEFT('DETALLE DE CONEXIONES'!AK1037,3)</f>
        <v/>
      </c>
      <c r="J1037" s="36" t="str">
        <f>LEFT('DETALLE DE CONEXIONES'!M1037,3)</f>
        <v>0mi</v>
      </c>
      <c r="K1037" s="36" t="str">
        <f>IF(LEN('DETALLE DE CONEXIONES'!M1037)&lt;12,(RIGHT('DETALLE DE CONEXIONES'!M1037,5)),(RIGHT('DETALLE DE CONEXIONES'!M1037,6)))</f>
        <v>24seg.</v>
      </c>
      <c r="L1037" s="36">
        <f>IF(C1037="Saliente Local",(IFERROR((LIMPIA(J1037,1)),0)),0)</f>
        <v>0</v>
      </c>
      <c r="M1037" s="36">
        <f>IF(C1037="Saliente Nacional",(IFERROR((LIMPIA(J1037,1)),0)),0)</f>
        <v>0</v>
      </c>
      <c r="N1037" s="36">
        <f>IF(C1037="Saliente Internacional",(IFERROR((LIMPIA(J1037,1)),0)),0)</f>
        <v>0</v>
      </c>
      <c r="O1037" s="36">
        <f>IF(C1037="Saliente Local",(IFERROR((LIMPIA(K1037,1)),0)),0)</f>
        <v>24</v>
      </c>
      <c r="P1037" s="36">
        <f>IF(C1037="Saliente Nacional",(IFERROR((LIMPIA(K1037,1)),0)),0)</f>
        <v>0</v>
      </c>
      <c r="Q1037" s="36">
        <f>IF(C1037="Saliente Internacional",(IFERROR((LIMPIA(K1037,1)),0)),0)</f>
        <v>0</v>
      </c>
      <c r="R1037" s="36">
        <f t="shared" si="49"/>
        <v>1</v>
      </c>
      <c r="S1037" s="36">
        <f t="shared" si="50"/>
        <v>0</v>
      </c>
    </row>
    <row r="1038" spans="1:19" x14ac:dyDescent="0.25">
      <c r="A1038" s="101">
        <f>'DETALLE DE CONEXIONES'!P1038</f>
        <v>0</v>
      </c>
      <c r="B1038" s="36" t="str">
        <f>'DETALLE DE CONEXIONES'!I1038</f>
        <v>SALIENTE</v>
      </c>
      <c r="C1038" s="36" t="str">
        <f>'DETALLE DE CONEXIONES'!BB1038</f>
        <v>Saliente Nacional</v>
      </c>
      <c r="D1038" s="36">
        <f>'DETALLE DE CONEXIONES'!E1038</f>
        <v>66</v>
      </c>
      <c r="E1038" s="36">
        <f t="shared" si="48"/>
        <v>2</v>
      </c>
      <c r="F1038" s="36">
        <f>IFERROR(LIMPIA('DETALLE DE CONEXIONES'!N1038,1),0)</f>
        <v>2</v>
      </c>
      <c r="G1038" s="36" t="str">
        <f>LEFT('DETALLE DE CONEXIONES'!BE1038,3)</f>
        <v>NOF</v>
      </c>
      <c r="H1038" s="36" t="str">
        <f>RIGHT('DETALLE DE CONEXIONES'!AK1038,2)</f>
        <v/>
      </c>
      <c r="I1038" s="36" t="str">
        <f>LEFT('DETALLE DE CONEXIONES'!AK1038,3)</f>
        <v/>
      </c>
      <c r="J1038" s="36" t="str">
        <f>LEFT('DETALLE DE CONEXIONES'!M1038,3)</f>
        <v>1mi</v>
      </c>
      <c r="K1038" s="36" t="str">
        <f>IF(LEN('DETALLE DE CONEXIONES'!M1038)&lt;12,(RIGHT('DETALLE DE CONEXIONES'!M1038,5)),(RIGHT('DETALLE DE CONEXIONES'!M1038,6)))</f>
        <v>51seg.</v>
      </c>
      <c r="L1038" s="36">
        <f>IF(C1038="Saliente Local",(IFERROR((LIMPIA(J1038,1)),0)),0)</f>
        <v>0</v>
      </c>
      <c r="M1038" s="36">
        <f>IF(C1038="Saliente Nacional",(IFERROR((LIMPIA(J1038,1)),0)),0)</f>
        <v>1</v>
      </c>
      <c r="N1038" s="36">
        <f>IF(C1038="Saliente Internacional",(IFERROR((LIMPIA(J1038,1)),0)),0)</f>
        <v>0</v>
      </c>
      <c r="O1038" s="36">
        <f>IF(C1038="Saliente Local",(IFERROR((LIMPIA(K1038,1)),0)),0)</f>
        <v>0</v>
      </c>
      <c r="P1038" s="36">
        <f>IF(C1038="Saliente Nacional",(IFERROR((LIMPIA(K1038,1)),0)),0)</f>
        <v>51</v>
      </c>
      <c r="Q1038" s="36">
        <f>IF(C1038="Saliente Internacional",(IFERROR((LIMPIA(K1038,1)),0)),0)</f>
        <v>0</v>
      </c>
      <c r="R1038" s="36">
        <f t="shared" si="49"/>
        <v>2</v>
      </c>
      <c r="S1038" s="36">
        <f t="shared" si="50"/>
        <v>0</v>
      </c>
    </row>
    <row r="1039" spans="1:19" x14ac:dyDescent="0.25">
      <c r="A1039" s="101">
        <f>'DETALLE DE CONEXIONES'!P1039</f>
        <v>0</v>
      </c>
      <c r="B1039" s="36" t="str">
        <f>'DETALLE DE CONEXIONES'!I1039</f>
        <v>GPRS</v>
      </c>
      <c r="C1039" s="36" t="str">
        <f>'DETALLE DE CONEXIONES'!BB1039</f>
        <v>RS</v>
      </c>
      <c r="D1039" s="36" t="str">
        <f>'DETALLE DE CONEXIONES'!E1039</f>
        <v>internet.itelcelXXXm-3G</v>
      </c>
      <c r="E1039" s="36">
        <f t="shared" si="48"/>
        <v>23</v>
      </c>
      <c r="F1039" s="36">
        <f>IFERROR(LIMPIA('DETALLE DE CONEXIONES'!N1039,1),0)</f>
        <v>0</v>
      </c>
      <c r="G1039" s="36" t="str">
        <f>LEFT('DETALLE DE CONEXIONES'!BE1039,3)</f>
        <v/>
      </c>
      <c r="H1039" s="36" t="str">
        <f>RIGHT('DETALLE DE CONEXIONES'!AK1039,2)</f>
        <v>-1</v>
      </c>
      <c r="I1039" s="36" t="str">
        <f>LEFT('DETALLE DE CONEXIONES'!AK1039,3)</f>
        <v>RS;</v>
      </c>
      <c r="J1039" s="36" t="str">
        <f>LEFT('DETALLE DE CONEXIONES'!M1039,3)</f>
        <v>0mi</v>
      </c>
      <c r="K1039" s="36" t="str">
        <f>IF(LEN('DETALLE DE CONEXIONES'!M1039)&lt;12,(RIGHT('DETALLE DE CONEXIONES'!M1039,5)),(RIGHT('DETALLE DE CONEXIONES'!M1039,6)))</f>
        <v xml:space="preserve">min. </v>
      </c>
      <c r="L1039" s="36">
        <f>IF(C1039="Saliente Local",(IFERROR((LIMPIA(J1039,1)),0)),0)</f>
        <v>0</v>
      </c>
      <c r="M1039" s="36">
        <f>IF(C1039="Saliente Nacional",(IFERROR((LIMPIA(J1039,1)),0)),0)</f>
        <v>0</v>
      </c>
      <c r="N1039" s="36">
        <f>IF(C1039="Saliente Internacional",(IFERROR((LIMPIA(J1039,1)),0)),0)</f>
        <v>0</v>
      </c>
      <c r="O1039" s="36">
        <f>IF(C1039="Saliente Local",(IFERROR((LIMPIA(K1039,1)),0)),0)</f>
        <v>0</v>
      </c>
      <c r="P1039" s="36">
        <f>IF(C1039="Saliente Nacional",(IFERROR((LIMPIA(K1039,1)),0)),0)</f>
        <v>0</v>
      </c>
      <c r="Q1039" s="36">
        <f>IF(C1039="Saliente Internacional",(IFERROR((LIMPIA(K1039,1)),0)),0)</f>
        <v>0</v>
      </c>
      <c r="R1039" s="36">
        <f t="shared" si="49"/>
        <v>0</v>
      </c>
      <c r="S1039" s="36">
        <f t="shared" si="50"/>
        <v>0</v>
      </c>
    </row>
    <row r="1040" spans="1:19" x14ac:dyDescent="0.25">
      <c r="A1040" s="101">
        <f>'DETALLE DE CONEXIONES'!P1040</f>
        <v>0</v>
      </c>
      <c r="B1040" s="36" t="str">
        <f>'DETALLE DE CONEXIONES'!I1040</f>
        <v>ENTRANTE</v>
      </c>
      <c r="C1040" s="36" t="str">
        <f>'DETALLE DE CONEXIONES'!BB1040</f>
        <v>Entrante Local</v>
      </c>
      <c r="D1040" s="36" t="str">
        <f>'DETALLE DE CONEXIONES'!E1040</f>
        <v>999XXX1600</v>
      </c>
      <c r="E1040" s="36">
        <f t="shared" si="48"/>
        <v>10</v>
      </c>
      <c r="F1040" s="36">
        <f>IFERROR(LIMPIA('DETALLE DE CONEXIONES'!N1040,1),0)</f>
        <v>12</v>
      </c>
      <c r="G1040" s="36" t="str">
        <f>LEFT('DETALLE DE CONEXIONES'!BE1040,3)</f>
        <v>NOF</v>
      </c>
      <c r="H1040" s="36" t="str">
        <f>RIGHT('DETALLE DE CONEXIONES'!AK1040,2)</f>
        <v/>
      </c>
      <c r="I1040" s="36" t="str">
        <f>LEFT('DETALLE DE CONEXIONES'!AK1040,3)</f>
        <v/>
      </c>
      <c r="J1040" s="36" t="str">
        <f>LEFT('DETALLE DE CONEXIONES'!M1040,3)</f>
        <v>11m</v>
      </c>
      <c r="K1040" s="36" t="str">
        <f>IF(LEN('DETALLE DE CONEXIONES'!M1040)&lt;12,(RIGHT('DETALLE DE CONEXIONES'!M1040,5)),(RIGHT('DETALLE DE CONEXIONES'!M1040,6)))</f>
        <v>52seg.</v>
      </c>
      <c r="L1040" s="36">
        <f>IF(C1040="Saliente Local",(IFERROR((LIMPIA(J1040,1)),0)),0)</f>
        <v>0</v>
      </c>
      <c r="M1040" s="36">
        <f>IF(C1040="Saliente Nacional",(IFERROR((LIMPIA(J1040,1)),0)),0)</f>
        <v>0</v>
      </c>
      <c r="N1040" s="36">
        <f>IF(C1040="Saliente Internacional",(IFERROR((LIMPIA(J1040,1)),0)),0)</f>
        <v>0</v>
      </c>
      <c r="O1040" s="36">
        <f>IF(C1040="Saliente Local",(IFERROR((LIMPIA(K1040,1)),0)),0)</f>
        <v>0</v>
      </c>
      <c r="P1040" s="36">
        <f>IF(C1040="Saliente Nacional",(IFERROR((LIMPIA(K1040,1)),0)),0)</f>
        <v>0</v>
      </c>
      <c r="Q1040" s="36">
        <f>IF(C1040="Saliente Internacional",(IFERROR((LIMPIA(K1040,1)),0)),0)</f>
        <v>0</v>
      </c>
      <c r="R1040" s="36">
        <f t="shared" si="49"/>
        <v>0</v>
      </c>
      <c r="S1040" s="36">
        <f t="shared" si="50"/>
        <v>0</v>
      </c>
    </row>
    <row r="1041" spans="1:19" x14ac:dyDescent="0.25">
      <c r="A1041" s="101">
        <f>'DETALLE DE CONEXIONES'!P1041</f>
        <v>0</v>
      </c>
      <c r="B1041" s="36" t="str">
        <f>'DETALLE DE CONEXIONES'!I1041</f>
        <v>GPRS</v>
      </c>
      <c r="C1041" s="36" t="str">
        <f>'DETALLE DE CONEXIONES'!BB1041</f>
        <v>MENSAJERO</v>
      </c>
      <c r="D1041" s="36" t="str">
        <f>'DETALLE DE CONEXIONES'!E1041</f>
        <v>internet.itelcel.coXXXGLTE</v>
      </c>
      <c r="E1041" s="36">
        <f t="shared" si="48"/>
        <v>26</v>
      </c>
      <c r="F1041" s="36">
        <f>IFERROR(LIMPIA('DETALLE DE CONEXIONES'!N1041,1),0)</f>
        <v>0</v>
      </c>
      <c r="G1041" s="36" t="str">
        <f>LEFT('DETALLE DE CONEXIONES'!BE1041,3)</f>
        <v/>
      </c>
      <c r="H1041" s="36" t="str">
        <f>RIGHT('DETALLE DE CONEXIONES'!AK1041,2)</f>
        <v>-1</v>
      </c>
      <c r="I1041" s="36" t="str">
        <f>LEFT('DETALLE DE CONEXIONES'!AK1041,3)</f>
        <v>MEN</v>
      </c>
      <c r="J1041" s="36" t="str">
        <f>LEFT('DETALLE DE CONEXIONES'!M1041,3)</f>
        <v>0mi</v>
      </c>
      <c r="K1041" s="36" t="str">
        <f>IF(LEN('DETALLE DE CONEXIONES'!M1041)&lt;12,(RIGHT('DETALLE DE CONEXIONES'!M1041,5)),(RIGHT('DETALLE DE CONEXIONES'!M1041,6)))</f>
        <v xml:space="preserve">min. </v>
      </c>
      <c r="L1041" s="36">
        <f>IF(C1041="Saliente Local",(IFERROR((LIMPIA(J1041,1)),0)),0)</f>
        <v>0</v>
      </c>
      <c r="M1041" s="36">
        <f>IF(C1041="Saliente Nacional",(IFERROR((LIMPIA(J1041,1)),0)),0)</f>
        <v>0</v>
      </c>
      <c r="N1041" s="36">
        <f>IF(C1041="Saliente Internacional",(IFERROR((LIMPIA(J1041,1)),0)),0)</f>
        <v>0</v>
      </c>
      <c r="O1041" s="36">
        <f>IF(C1041="Saliente Local",(IFERROR((LIMPIA(K1041,1)),0)),0)</f>
        <v>0</v>
      </c>
      <c r="P1041" s="36">
        <f>IF(C1041="Saliente Nacional",(IFERROR((LIMPIA(K1041,1)),0)),0)</f>
        <v>0</v>
      </c>
      <c r="Q1041" s="36">
        <f>IF(C1041="Saliente Internacional",(IFERROR((LIMPIA(K1041,1)),0)),0)</f>
        <v>0</v>
      </c>
      <c r="R1041" s="36">
        <f t="shared" si="49"/>
        <v>0</v>
      </c>
      <c r="S1041" s="36">
        <f t="shared" si="50"/>
        <v>0</v>
      </c>
    </row>
    <row r="1042" spans="1:19" x14ac:dyDescent="0.25">
      <c r="A1042" s="101">
        <f>'DETALLE DE CONEXIONES'!P1042</f>
        <v>0</v>
      </c>
      <c r="B1042" s="36" t="str">
        <f>'DETALLE DE CONEXIONES'!I1042</f>
        <v>TRANSFERENCIA</v>
      </c>
      <c r="C1042" s="36" t="str">
        <f>'DETALLE DE CONEXIONES'!BB1042</f>
        <v>Desvio Nacional</v>
      </c>
      <c r="D1042" s="36" t="str">
        <f>'DETALLE DE CONEXIONES'!E1042</f>
        <v>999XXX1600</v>
      </c>
      <c r="E1042" s="36">
        <f t="shared" si="48"/>
        <v>10</v>
      </c>
      <c r="F1042" s="36">
        <f>IFERROR(LIMPIA('DETALLE DE CONEXIONES'!N1042,1),0)</f>
        <v>1</v>
      </c>
      <c r="G1042" s="36" t="str">
        <f>LEFT('DETALLE DE CONEXIONES'!BE1042,3)</f>
        <v>SIU</v>
      </c>
      <c r="H1042" s="36" t="str">
        <f>RIGHT('DETALLE DE CONEXIONES'!AK1042,2)</f>
        <v/>
      </c>
      <c r="I1042" s="36" t="str">
        <f>LEFT('DETALLE DE CONEXIONES'!AK1042,3)</f>
        <v/>
      </c>
      <c r="J1042" s="36" t="str">
        <f>LEFT('DETALLE DE CONEXIONES'!M1042,3)</f>
        <v>0mi</v>
      </c>
      <c r="K1042" s="36" t="str">
        <f>IF(LEN('DETALLE DE CONEXIONES'!M1042)&lt;12,(RIGHT('DETALLE DE CONEXIONES'!M1042,5)),(RIGHT('DETALLE DE CONEXIONES'!M1042,6)))</f>
        <v>3seg.</v>
      </c>
      <c r="L1042" s="36">
        <f>IF(C1042="Saliente Local",(IFERROR((LIMPIA(J1042,1)),0)),0)</f>
        <v>0</v>
      </c>
      <c r="M1042" s="36">
        <f>IF(C1042="Saliente Nacional",(IFERROR((LIMPIA(J1042,1)),0)),0)</f>
        <v>0</v>
      </c>
      <c r="N1042" s="36">
        <f>IF(C1042="Saliente Internacional",(IFERROR((LIMPIA(J1042,1)),0)),0)</f>
        <v>0</v>
      </c>
      <c r="O1042" s="36">
        <f>IF(C1042="Saliente Local",(IFERROR((LIMPIA(K1042,1)),0)),0)</f>
        <v>0</v>
      </c>
      <c r="P1042" s="36">
        <f>IF(C1042="Saliente Nacional",(IFERROR((LIMPIA(K1042,1)),0)),0)</f>
        <v>0</v>
      </c>
      <c r="Q1042" s="36">
        <f>IF(C1042="Saliente Internacional",(IFERROR((LIMPIA(K1042,1)),0)),0)</f>
        <v>0</v>
      </c>
      <c r="R1042" s="36">
        <f t="shared" si="49"/>
        <v>0</v>
      </c>
      <c r="S1042" s="36">
        <f t="shared" si="50"/>
        <v>0</v>
      </c>
    </row>
    <row r="1043" spans="1:19" x14ac:dyDescent="0.25">
      <c r="A1043" s="101">
        <f>'DETALLE DE CONEXIONES'!P1043</f>
        <v>0</v>
      </c>
      <c r="B1043" s="36" t="str">
        <f>'DETALLE DE CONEXIONES'!I1043</f>
        <v>MENS.SALIENTE</v>
      </c>
      <c r="C1043" s="36" t="str">
        <f>'DETALLE DE CONEXIONES'!BB1043</f>
        <v>SMS Enviado</v>
      </c>
      <c r="D1043" s="36" t="str">
        <f>'DETALLE DE CONEXIONES'!E1043</f>
        <v>999XXX4516</v>
      </c>
      <c r="E1043" s="36">
        <f t="shared" si="48"/>
        <v>10</v>
      </c>
      <c r="F1043" s="36">
        <f>IFERROR(LIMPIA('DETALLE DE CONEXIONES'!N1043,1),0)</f>
        <v>0</v>
      </c>
      <c r="G1043" s="36" t="str">
        <f>LEFT('DETALLE DE CONEXIONES'!BE1043,3)</f>
        <v>0</v>
      </c>
      <c r="H1043" s="36" t="str">
        <f>RIGHT('DETALLE DE CONEXIONES'!AK1043,2)</f>
        <v/>
      </c>
      <c r="I1043" s="36" t="str">
        <f>LEFT('DETALLE DE CONEXIONES'!AK1043,3)</f>
        <v/>
      </c>
      <c r="J1043" s="36" t="str">
        <f>LEFT('DETALLE DE CONEXIONES'!M1043,3)</f>
        <v>0mi</v>
      </c>
      <c r="K1043" s="36" t="str">
        <f>IF(LEN('DETALLE DE CONEXIONES'!M1043)&lt;12,(RIGHT('DETALLE DE CONEXIONES'!M1043,5)),(RIGHT('DETALLE DE CONEXIONES'!M1043,6)))</f>
        <v xml:space="preserve">min. </v>
      </c>
      <c r="L1043" s="36">
        <f>IF(C1043="Saliente Local",(IFERROR((LIMPIA(J1043,1)),0)),0)</f>
        <v>0</v>
      </c>
      <c r="M1043" s="36">
        <f>IF(C1043="Saliente Nacional",(IFERROR((LIMPIA(J1043,1)),0)),0)</f>
        <v>0</v>
      </c>
      <c r="N1043" s="36">
        <f>IF(C1043="Saliente Internacional",(IFERROR((LIMPIA(J1043,1)),0)),0)</f>
        <v>0</v>
      </c>
      <c r="O1043" s="36">
        <f>IF(C1043="Saliente Local",(IFERROR((LIMPIA(K1043,1)),0)),0)</f>
        <v>0</v>
      </c>
      <c r="P1043" s="36">
        <f>IF(C1043="Saliente Nacional",(IFERROR((LIMPIA(K1043,1)),0)),0)</f>
        <v>0</v>
      </c>
      <c r="Q1043" s="36">
        <f>IF(C1043="Saliente Internacional",(IFERROR((LIMPIA(K1043,1)),0)),0)</f>
        <v>0</v>
      </c>
      <c r="R1043" s="36">
        <f t="shared" si="49"/>
        <v>0</v>
      </c>
      <c r="S1043" s="36">
        <f t="shared" si="50"/>
        <v>0</v>
      </c>
    </row>
    <row r="1044" spans="1:19" x14ac:dyDescent="0.25">
      <c r="A1044" s="101">
        <f>'DETALLE DE CONEXIONES'!P1044</f>
        <v>0</v>
      </c>
      <c r="B1044" s="36" t="str">
        <f>'DETALLE DE CONEXIONES'!I1044</f>
        <v>SALIENTE</v>
      </c>
      <c r="C1044" s="36" t="str">
        <f>'DETALLE DE CONEXIONES'!BB1044</f>
        <v>Saliente Local</v>
      </c>
      <c r="D1044" s="36" t="str">
        <f>'DETALLE DE CONEXIONES'!E1044</f>
        <v>999XXX4516</v>
      </c>
      <c r="E1044" s="36">
        <f t="shared" si="48"/>
        <v>10</v>
      </c>
      <c r="F1044" s="36">
        <f>IFERROR(LIMPIA('DETALLE DE CONEXIONES'!N1044,1),0)</f>
        <v>3</v>
      </c>
      <c r="G1044" s="36" t="str">
        <f>LEFT('DETALLE DE CONEXIONES'!BE1044,3)</f>
        <v>NOF</v>
      </c>
      <c r="H1044" s="36" t="str">
        <f>RIGHT('DETALLE DE CONEXIONES'!AK1044,2)</f>
        <v/>
      </c>
      <c r="I1044" s="36" t="str">
        <f>LEFT('DETALLE DE CONEXIONES'!AK1044,3)</f>
        <v/>
      </c>
      <c r="J1044" s="36" t="str">
        <f>LEFT('DETALLE DE CONEXIONES'!M1044,3)</f>
        <v>2mi</v>
      </c>
      <c r="K1044" s="36" t="str">
        <f>IF(LEN('DETALLE DE CONEXIONES'!M1044)&lt;12,(RIGHT('DETALLE DE CONEXIONES'!M1044,5)),(RIGHT('DETALLE DE CONEXIONES'!M1044,6)))</f>
        <v>13seg.</v>
      </c>
      <c r="L1044" s="36">
        <f>IF(C1044="Saliente Local",(IFERROR((LIMPIA(J1044,1)),0)),0)</f>
        <v>2</v>
      </c>
      <c r="M1044" s="36">
        <f>IF(C1044="Saliente Nacional",(IFERROR((LIMPIA(J1044,1)),0)),0)</f>
        <v>0</v>
      </c>
      <c r="N1044" s="36">
        <f>IF(C1044="Saliente Internacional",(IFERROR((LIMPIA(J1044,1)),0)),0)</f>
        <v>0</v>
      </c>
      <c r="O1044" s="36">
        <f>IF(C1044="Saliente Local",(IFERROR((LIMPIA(K1044,1)),0)),0)</f>
        <v>13</v>
      </c>
      <c r="P1044" s="36">
        <f>IF(C1044="Saliente Nacional",(IFERROR((LIMPIA(K1044,1)),0)),0)</f>
        <v>0</v>
      </c>
      <c r="Q1044" s="36">
        <f>IF(C1044="Saliente Internacional",(IFERROR((LIMPIA(K1044,1)),0)),0)</f>
        <v>0</v>
      </c>
      <c r="R1044" s="36">
        <f t="shared" si="49"/>
        <v>3</v>
      </c>
      <c r="S1044" s="36">
        <f t="shared" si="50"/>
        <v>0</v>
      </c>
    </row>
    <row r="1045" spans="1:19" x14ac:dyDescent="0.25">
      <c r="A1045" s="101">
        <f>'DETALLE DE CONEXIONES'!P1045</f>
        <v>0</v>
      </c>
      <c r="B1045" s="36" t="str">
        <f>'DETALLE DE CONEXIONES'!I1045</f>
        <v>SALIENTE</v>
      </c>
      <c r="C1045" s="36" t="str">
        <f>'DETALLE DE CONEXIONES'!BB1045</f>
        <v>Saliente Local</v>
      </c>
      <c r="D1045" s="36" t="str">
        <f>'DETALLE DE CONEXIONES'!E1045</f>
        <v>999XXX5581</v>
      </c>
      <c r="E1045" s="36">
        <f t="shared" si="48"/>
        <v>10</v>
      </c>
      <c r="F1045" s="36">
        <f>IFERROR(LIMPIA('DETALLE DE CONEXIONES'!N1045,1),0)</f>
        <v>1</v>
      </c>
      <c r="G1045" s="36" t="str">
        <f>LEFT('DETALLE DE CONEXIONES'!BE1045,3)</f>
        <v>NOF</v>
      </c>
      <c r="H1045" s="36" t="str">
        <f>RIGHT('DETALLE DE CONEXIONES'!AK1045,2)</f>
        <v/>
      </c>
      <c r="I1045" s="36" t="str">
        <f>LEFT('DETALLE DE CONEXIONES'!AK1045,3)</f>
        <v/>
      </c>
      <c r="J1045" s="36" t="str">
        <f>LEFT('DETALLE DE CONEXIONES'!M1045,3)</f>
        <v>0mi</v>
      </c>
      <c r="K1045" s="36" t="str">
        <f>IF(LEN('DETALLE DE CONEXIONES'!M1045)&lt;12,(RIGHT('DETALLE DE CONEXIONES'!M1045,5)),(RIGHT('DETALLE DE CONEXIONES'!M1045,6)))</f>
        <v>58seg.</v>
      </c>
      <c r="L1045" s="36">
        <f>IF(C1045="Saliente Local",(IFERROR((LIMPIA(J1045,1)),0)),0)</f>
        <v>0</v>
      </c>
      <c r="M1045" s="36">
        <f>IF(C1045="Saliente Nacional",(IFERROR((LIMPIA(J1045,1)),0)),0)</f>
        <v>0</v>
      </c>
      <c r="N1045" s="36">
        <f>IF(C1045="Saliente Internacional",(IFERROR((LIMPIA(J1045,1)),0)),0)</f>
        <v>0</v>
      </c>
      <c r="O1045" s="36">
        <f>IF(C1045="Saliente Local",(IFERROR((LIMPIA(K1045,1)),0)),0)</f>
        <v>58</v>
      </c>
      <c r="P1045" s="36">
        <f>IF(C1045="Saliente Nacional",(IFERROR((LIMPIA(K1045,1)),0)),0)</f>
        <v>0</v>
      </c>
      <c r="Q1045" s="36">
        <f>IF(C1045="Saliente Internacional",(IFERROR((LIMPIA(K1045,1)),0)),0)</f>
        <v>0</v>
      </c>
      <c r="R1045" s="36">
        <f t="shared" si="49"/>
        <v>1</v>
      </c>
      <c r="S1045" s="36">
        <f t="shared" si="50"/>
        <v>0</v>
      </c>
    </row>
    <row r="1046" spans="1:19" x14ac:dyDescent="0.25">
      <c r="A1046" s="101">
        <f>'DETALLE DE CONEXIONES'!P1046</f>
        <v>0</v>
      </c>
      <c r="B1046" s="36" t="str">
        <f>'DETALLE DE CONEXIONES'!I1046</f>
        <v>ENTRANTE</v>
      </c>
      <c r="C1046" s="36" t="str">
        <f>'DETALLE DE CONEXIONES'!BB1046</f>
        <v>Entrante Local</v>
      </c>
      <c r="D1046" s="36" t="str">
        <f>'DETALLE DE CONEXIONES'!E1046</f>
        <v>999XXX1600</v>
      </c>
      <c r="E1046" s="36">
        <f t="shared" si="48"/>
        <v>10</v>
      </c>
      <c r="F1046" s="36">
        <f>IFERROR(LIMPIA('DETALLE DE CONEXIONES'!N1046,1),0)</f>
        <v>1</v>
      </c>
      <c r="G1046" s="36" t="str">
        <f>LEFT('DETALLE DE CONEXIONES'!BE1046,3)</f>
        <v>NOF</v>
      </c>
      <c r="H1046" s="36" t="str">
        <f>RIGHT('DETALLE DE CONEXIONES'!AK1046,2)</f>
        <v/>
      </c>
      <c r="I1046" s="36" t="str">
        <f>LEFT('DETALLE DE CONEXIONES'!AK1046,3)</f>
        <v/>
      </c>
      <c r="J1046" s="36" t="str">
        <f>LEFT('DETALLE DE CONEXIONES'!M1046,3)</f>
        <v>0mi</v>
      </c>
      <c r="K1046" s="36" t="str">
        <f>IF(LEN('DETALLE DE CONEXIONES'!M1046)&lt;12,(RIGHT('DETALLE DE CONEXIONES'!M1046,5)),(RIGHT('DETALLE DE CONEXIONES'!M1046,6)))</f>
        <v>36seg.</v>
      </c>
      <c r="L1046" s="36">
        <f>IF(C1046="Saliente Local",(IFERROR((LIMPIA(J1046,1)),0)),0)</f>
        <v>0</v>
      </c>
      <c r="M1046" s="36">
        <f>IF(C1046="Saliente Nacional",(IFERROR((LIMPIA(J1046,1)),0)),0)</f>
        <v>0</v>
      </c>
      <c r="N1046" s="36">
        <f>IF(C1046="Saliente Internacional",(IFERROR((LIMPIA(J1046,1)),0)),0)</f>
        <v>0</v>
      </c>
      <c r="O1046" s="36">
        <f>IF(C1046="Saliente Local",(IFERROR((LIMPIA(K1046,1)),0)),0)</f>
        <v>0</v>
      </c>
      <c r="P1046" s="36">
        <f>IF(C1046="Saliente Nacional",(IFERROR((LIMPIA(K1046,1)),0)),0)</f>
        <v>0</v>
      </c>
      <c r="Q1046" s="36">
        <f>IF(C1046="Saliente Internacional",(IFERROR((LIMPIA(K1046,1)),0)),0)</f>
        <v>0</v>
      </c>
      <c r="R1046" s="36">
        <f t="shared" si="49"/>
        <v>0</v>
      </c>
      <c r="S1046" s="36">
        <f t="shared" si="50"/>
        <v>0</v>
      </c>
    </row>
    <row r="1047" spans="1:19" x14ac:dyDescent="0.25">
      <c r="A1047" s="101">
        <f>'DETALLE DE CONEXIONES'!P1047</f>
        <v>0</v>
      </c>
      <c r="B1047" s="36" t="str">
        <f>'DETALLE DE CONEXIONES'!I1047</f>
        <v>TRANSFERENCIA</v>
      </c>
      <c r="C1047" s="36" t="str">
        <f>'DETALLE DE CONEXIONES'!BB1047</f>
        <v>Desvio Nacional</v>
      </c>
      <c r="D1047" s="36" t="str">
        <f>'DETALLE DE CONEXIONES'!E1047</f>
        <v>999XXX1600</v>
      </c>
      <c r="E1047" s="36">
        <f t="shared" si="48"/>
        <v>10</v>
      </c>
      <c r="F1047" s="36">
        <f>IFERROR(LIMPIA('DETALLE DE CONEXIONES'!N1047,1),0)</f>
        <v>1</v>
      </c>
      <c r="G1047" s="36" t="str">
        <f>LEFT('DETALLE DE CONEXIONES'!BE1047,3)</f>
        <v>SIU</v>
      </c>
      <c r="H1047" s="36" t="str">
        <f>RIGHT('DETALLE DE CONEXIONES'!AK1047,2)</f>
        <v/>
      </c>
      <c r="I1047" s="36" t="str">
        <f>LEFT('DETALLE DE CONEXIONES'!AK1047,3)</f>
        <v/>
      </c>
      <c r="J1047" s="36" t="str">
        <f>LEFT('DETALLE DE CONEXIONES'!M1047,3)</f>
        <v>0mi</v>
      </c>
      <c r="K1047" s="36" t="str">
        <f>IF(LEN('DETALLE DE CONEXIONES'!M1047)&lt;12,(RIGHT('DETALLE DE CONEXIONES'!M1047,5)),(RIGHT('DETALLE DE CONEXIONES'!M1047,6)))</f>
        <v>4seg.</v>
      </c>
      <c r="L1047" s="36">
        <f>IF(C1047="Saliente Local",(IFERROR((LIMPIA(J1047,1)),0)),0)</f>
        <v>0</v>
      </c>
      <c r="M1047" s="36">
        <f>IF(C1047="Saliente Nacional",(IFERROR((LIMPIA(J1047,1)),0)),0)</f>
        <v>0</v>
      </c>
      <c r="N1047" s="36">
        <f>IF(C1047="Saliente Internacional",(IFERROR((LIMPIA(J1047,1)),0)),0)</f>
        <v>0</v>
      </c>
      <c r="O1047" s="36">
        <f>IF(C1047="Saliente Local",(IFERROR((LIMPIA(K1047,1)),0)),0)</f>
        <v>0</v>
      </c>
      <c r="P1047" s="36">
        <f>IF(C1047="Saliente Nacional",(IFERROR((LIMPIA(K1047,1)),0)),0)</f>
        <v>0</v>
      </c>
      <c r="Q1047" s="36">
        <f>IF(C1047="Saliente Internacional",(IFERROR((LIMPIA(K1047,1)),0)),0)</f>
        <v>0</v>
      </c>
      <c r="R1047" s="36">
        <f t="shared" si="49"/>
        <v>0</v>
      </c>
      <c r="S1047" s="36">
        <f t="shared" si="50"/>
        <v>0</v>
      </c>
    </row>
    <row r="1048" spans="1:19" x14ac:dyDescent="0.25">
      <c r="A1048" s="101">
        <f>'DETALLE DE CONEXIONES'!P1048</f>
        <v>0</v>
      </c>
      <c r="B1048" s="36" t="str">
        <f>'DETALLE DE CONEXIONES'!I1048</f>
        <v>TRANSFERENCIA</v>
      </c>
      <c r="C1048" s="36" t="str">
        <f>'DETALLE DE CONEXIONES'!BB1048</f>
        <v>Desvio Nacional</v>
      </c>
      <c r="D1048" s="36" t="str">
        <f>'DETALLE DE CONEXIONES'!E1048</f>
        <v>999XXX1600</v>
      </c>
      <c r="E1048" s="36">
        <f t="shared" si="48"/>
        <v>10</v>
      </c>
      <c r="F1048" s="36">
        <f>IFERROR(LIMPIA('DETALLE DE CONEXIONES'!N1048,1),0)</f>
        <v>1</v>
      </c>
      <c r="G1048" s="36" t="str">
        <f>LEFT('DETALLE DE CONEXIONES'!BE1048,3)</f>
        <v>SIU</v>
      </c>
      <c r="H1048" s="36" t="str">
        <f>RIGHT('DETALLE DE CONEXIONES'!AK1048,2)</f>
        <v/>
      </c>
      <c r="I1048" s="36" t="str">
        <f>LEFT('DETALLE DE CONEXIONES'!AK1048,3)</f>
        <v/>
      </c>
      <c r="J1048" s="36" t="str">
        <f>LEFT('DETALLE DE CONEXIONES'!M1048,3)</f>
        <v>0mi</v>
      </c>
      <c r="K1048" s="36" t="str">
        <f>IF(LEN('DETALLE DE CONEXIONES'!M1048)&lt;12,(RIGHT('DETALLE DE CONEXIONES'!M1048,5)),(RIGHT('DETALLE DE CONEXIONES'!M1048,6)))</f>
        <v>4seg.</v>
      </c>
      <c r="L1048" s="36">
        <f>IF(C1048="Saliente Local",(IFERROR((LIMPIA(J1048,1)),0)),0)</f>
        <v>0</v>
      </c>
      <c r="M1048" s="36">
        <f>IF(C1048="Saliente Nacional",(IFERROR((LIMPIA(J1048,1)),0)),0)</f>
        <v>0</v>
      </c>
      <c r="N1048" s="36">
        <f>IF(C1048="Saliente Internacional",(IFERROR((LIMPIA(J1048,1)),0)),0)</f>
        <v>0</v>
      </c>
      <c r="O1048" s="36">
        <f>IF(C1048="Saliente Local",(IFERROR((LIMPIA(K1048,1)),0)),0)</f>
        <v>0</v>
      </c>
      <c r="P1048" s="36">
        <f>IF(C1048="Saliente Nacional",(IFERROR((LIMPIA(K1048,1)),0)),0)</f>
        <v>0</v>
      </c>
      <c r="Q1048" s="36">
        <f>IF(C1048="Saliente Internacional",(IFERROR((LIMPIA(K1048,1)),0)),0)</f>
        <v>0</v>
      </c>
      <c r="R1048" s="36">
        <f t="shared" si="49"/>
        <v>0</v>
      </c>
      <c r="S1048" s="36">
        <f t="shared" si="50"/>
        <v>0</v>
      </c>
    </row>
    <row r="1049" spans="1:19" x14ac:dyDescent="0.25">
      <c r="A1049" s="101">
        <f>'DETALLE DE CONEXIONES'!P1049</f>
        <v>0</v>
      </c>
      <c r="B1049" s="36" t="str">
        <f>'DETALLE DE CONEXIONES'!I1049</f>
        <v>TRANSFERENCIA</v>
      </c>
      <c r="C1049" s="36" t="str">
        <f>'DETALLE DE CONEXIONES'!BB1049</f>
        <v>Desvio Nacional</v>
      </c>
      <c r="D1049" s="36" t="str">
        <f>'DETALLE DE CONEXIONES'!E1049</f>
        <v>999XXX1600</v>
      </c>
      <c r="E1049" s="36">
        <f t="shared" si="48"/>
        <v>10</v>
      </c>
      <c r="F1049" s="36">
        <f>IFERROR(LIMPIA('DETALLE DE CONEXIONES'!N1049,1),0)</f>
        <v>1</v>
      </c>
      <c r="G1049" s="36" t="str">
        <f>LEFT('DETALLE DE CONEXIONES'!BE1049,3)</f>
        <v>SIU</v>
      </c>
      <c r="H1049" s="36" t="str">
        <f>RIGHT('DETALLE DE CONEXIONES'!AK1049,2)</f>
        <v/>
      </c>
      <c r="I1049" s="36" t="str">
        <f>LEFT('DETALLE DE CONEXIONES'!AK1049,3)</f>
        <v/>
      </c>
      <c r="J1049" s="36" t="str">
        <f>LEFT('DETALLE DE CONEXIONES'!M1049,3)</f>
        <v>0mi</v>
      </c>
      <c r="K1049" s="36" t="str">
        <f>IF(LEN('DETALLE DE CONEXIONES'!M1049)&lt;12,(RIGHT('DETALLE DE CONEXIONES'!M1049,5)),(RIGHT('DETALLE DE CONEXIONES'!M1049,6)))</f>
        <v>3seg.</v>
      </c>
      <c r="L1049" s="36">
        <f>IF(C1049="Saliente Local",(IFERROR((LIMPIA(J1049,1)),0)),0)</f>
        <v>0</v>
      </c>
      <c r="M1049" s="36">
        <f>IF(C1049="Saliente Nacional",(IFERROR((LIMPIA(J1049,1)),0)),0)</f>
        <v>0</v>
      </c>
      <c r="N1049" s="36">
        <f>IF(C1049="Saliente Internacional",(IFERROR((LIMPIA(J1049,1)),0)),0)</f>
        <v>0</v>
      </c>
      <c r="O1049" s="36">
        <f>IF(C1049="Saliente Local",(IFERROR((LIMPIA(K1049,1)),0)),0)</f>
        <v>0</v>
      </c>
      <c r="P1049" s="36">
        <f>IF(C1049="Saliente Nacional",(IFERROR((LIMPIA(K1049,1)),0)),0)</f>
        <v>0</v>
      </c>
      <c r="Q1049" s="36">
        <f>IF(C1049="Saliente Internacional",(IFERROR((LIMPIA(K1049,1)),0)),0)</f>
        <v>0</v>
      </c>
      <c r="R1049" s="36">
        <f t="shared" si="49"/>
        <v>0</v>
      </c>
      <c r="S1049" s="36">
        <f t="shared" si="50"/>
        <v>0</v>
      </c>
    </row>
    <row r="1050" spans="1:19" x14ac:dyDescent="0.25">
      <c r="A1050" s="101">
        <f>'DETALLE DE CONEXIONES'!P1050</f>
        <v>0</v>
      </c>
      <c r="B1050" s="36" t="str">
        <f>'DETALLE DE CONEXIONES'!I1050</f>
        <v>TRANSFERENCIA</v>
      </c>
      <c r="C1050" s="36" t="str">
        <f>'DETALLE DE CONEXIONES'!BB1050</f>
        <v>Desvio Nacional</v>
      </c>
      <c r="D1050" s="36" t="str">
        <f>'DETALLE DE CONEXIONES'!E1050</f>
        <v>999XXX1600</v>
      </c>
      <c r="E1050" s="36">
        <f t="shared" si="48"/>
        <v>10</v>
      </c>
      <c r="F1050" s="36">
        <f>IFERROR(LIMPIA('DETALLE DE CONEXIONES'!N1050,1),0)</f>
        <v>1</v>
      </c>
      <c r="G1050" s="36" t="str">
        <f>LEFT('DETALLE DE CONEXIONES'!BE1050,3)</f>
        <v>SIU</v>
      </c>
      <c r="H1050" s="36" t="str">
        <f>RIGHT('DETALLE DE CONEXIONES'!AK1050,2)</f>
        <v/>
      </c>
      <c r="I1050" s="36" t="str">
        <f>LEFT('DETALLE DE CONEXIONES'!AK1050,3)</f>
        <v/>
      </c>
      <c r="J1050" s="36" t="str">
        <f>LEFT('DETALLE DE CONEXIONES'!M1050,3)</f>
        <v>0mi</v>
      </c>
      <c r="K1050" s="36" t="str">
        <f>IF(LEN('DETALLE DE CONEXIONES'!M1050)&lt;12,(RIGHT('DETALLE DE CONEXIONES'!M1050,5)),(RIGHT('DETALLE DE CONEXIONES'!M1050,6)))</f>
        <v>4seg.</v>
      </c>
      <c r="L1050" s="36">
        <f>IF(C1050="Saliente Local",(IFERROR((LIMPIA(J1050,1)),0)),0)</f>
        <v>0</v>
      </c>
      <c r="M1050" s="36">
        <f>IF(C1050="Saliente Nacional",(IFERROR((LIMPIA(J1050,1)),0)),0)</f>
        <v>0</v>
      </c>
      <c r="N1050" s="36">
        <f>IF(C1050="Saliente Internacional",(IFERROR((LIMPIA(J1050,1)),0)),0)</f>
        <v>0</v>
      </c>
      <c r="O1050" s="36">
        <f>IF(C1050="Saliente Local",(IFERROR((LIMPIA(K1050,1)),0)),0)</f>
        <v>0</v>
      </c>
      <c r="P1050" s="36">
        <f>IF(C1050="Saliente Nacional",(IFERROR((LIMPIA(K1050,1)),0)),0)</f>
        <v>0</v>
      </c>
      <c r="Q1050" s="36">
        <f>IF(C1050="Saliente Internacional",(IFERROR((LIMPIA(K1050,1)),0)),0)</f>
        <v>0</v>
      </c>
      <c r="R1050" s="36">
        <f t="shared" si="49"/>
        <v>0</v>
      </c>
      <c r="S1050" s="36">
        <f t="shared" si="50"/>
        <v>0</v>
      </c>
    </row>
    <row r="1051" spans="1:19" x14ac:dyDescent="0.25">
      <c r="A1051" s="101">
        <f>'DETALLE DE CONEXIONES'!P1051</f>
        <v>0</v>
      </c>
      <c r="B1051" s="36" t="str">
        <f>'DETALLE DE CONEXIONES'!I1051</f>
        <v>TRANSFERENCIA</v>
      </c>
      <c r="C1051" s="36" t="str">
        <f>'DETALLE DE CONEXIONES'!BB1051</f>
        <v>Desvio Nacional</v>
      </c>
      <c r="D1051" s="36" t="str">
        <f>'DETALLE DE CONEXIONES'!E1051</f>
        <v>999XXX1600</v>
      </c>
      <c r="E1051" s="36">
        <f t="shared" si="48"/>
        <v>10</v>
      </c>
      <c r="F1051" s="36">
        <f>IFERROR(LIMPIA('DETALLE DE CONEXIONES'!N1051,1),0)</f>
        <v>1</v>
      </c>
      <c r="G1051" s="36" t="str">
        <f>LEFT('DETALLE DE CONEXIONES'!BE1051,3)</f>
        <v>SIU</v>
      </c>
      <c r="H1051" s="36" t="str">
        <f>RIGHT('DETALLE DE CONEXIONES'!AK1051,2)</f>
        <v/>
      </c>
      <c r="I1051" s="36" t="str">
        <f>LEFT('DETALLE DE CONEXIONES'!AK1051,3)</f>
        <v/>
      </c>
      <c r="J1051" s="36" t="str">
        <f>LEFT('DETALLE DE CONEXIONES'!M1051,3)</f>
        <v>0mi</v>
      </c>
      <c r="K1051" s="36" t="str">
        <f>IF(LEN('DETALLE DE CONEXIONES'!M1051)&lt;12,(RIGHT('DETALLE DE CONEXIONES'!M1051,5)),(RIGHT('DETALLE DE CONEXIONES'!M1051,6)))</f>
        <v>7seg.</v>
      </c>
      <c r="L1051" s="36">
        <f>IF(C1051="Saliente Local",(IFERROR((LIMPIA(J1051,1)),0)),0)</f>
        <v>0</v>
      </c>
      <c r="M1051" s="36">
        <f>IF(C1051="Saliente Nacional",(IFERROR((LIMPIA(J1051,1)),0)),0)</f>
        <v>0</v>
      </c>
      <c r="N1051" s="36">
        <f>IF(C1051="Saliente Internacional",(IFERROR((LIMPIA(J1051,1)),0)),0)</f>
        <v>0</v>
      </c>
      <c r="O1051" s="36">
        <f>IF(C1051="Saliente Local",(IFERROR((LIMPIA(K1051,1)),0)),0)</f>
        <v>0</v>
      </c>
      <c r="P1051" s="36">
        <f>IF(C1051="Saliente Nacional",(IFERROR((LIMPIA(K1051,1)),0)),0)</f>
        <v>0</v>
      </c>
      <c r="Q1051" s="36">
        <f>IF(C1051="Saliente Internacional",(IFERROR((LIMPIA(K1051,1)),0)),0)</f>
        <v>0</v>
      </c>
      <c r="R1051" s="36">
        <f t="shared" si="49"/>
        <v>0</v>
      </c>
      <c r="S1051" s="36">
        <f t="shared" si="50"/>
        <v>0</v>
      </c>
    </row>
    <row r="1052" spans="1:19" x14ac:dyDescent="0.25">
      <c r="A1052" s="101">
        <f>'DETALLE DE CONEXIONES'!P1052</f>
        <v>0</v>
      </c>
      <c r="B1052" s="36" t="str">
        <f>'DETALLE DE CONEXIONES'!I1052</f>
        <v>TRANSFERENCIA</v>
      </c>
      <c r="C1052" s="36" t="str">
        <f>'DETALLE DE CONEXIONES'!BB1052</f>
        <v>Desvio Nacional</v>
      </c>
      <c r="D1052" s="36" t="str">
        <f>'DETALLE DE CONEXIONES'!E1052</f>
        <v>999XXX1600</v>
      </c>
      <c r="E1052" s="36">
        <f t="shared" si="48"/>
        <v>10</v>
      </c>
      <c r="F1052" s="36">
        <f>IFERROR(LIMPIA('DETALLE DE CONEXIONES'!N1052,1),0)</f>
        <v>1</v>
      </c>
      <c r="G1052" s="36" t="str">
        <f>LEFT('DETALLE DE CONEXIONES'!BE1052,3)</f>
        <v>SIU</v>
      </c>
      <c r="H1052" s="36" t="str">
        <f>RIGHT('DETALLE DE CONEXIONES'!AK1052,2)</f>
        <v/>
      </c>
      <c r="I1052" s="36" t="str">
        <f>LEFT('DETALLE DE CONEXIONES'!AK1052,3)</f>
        <v/>
      </c>
      <c r="J1052" s="36" t="str">
        <f>LEFT('DETALLE DE CONEXIONES'!M1052,3)</f>
        <v>0mi</v>
      </c>
      <c r="K1052" s="36" t="str">
        <f>IF(LEN('DETALLE DE CONEXIONES'!M1052)&lt;12,(RIGHT('DETALLE DE CONEXIONES'!M1052,5)),(RIGHT('DETALLE DE CONEXIONES'!M1052,6)))</f>
        <v>7seg.</v>
      </c>
      <c r="L1052" s="36">
        <f>IF(C1052="Saliente Local",(IFERROR((LIMPIA(J1052,1)),0)),0)</f>
        <v>0</v>
      </c>
      <c r="M1052" s="36">
        <f>IF(C1052="Saliente Nacional",(IFERROR((LIMPIA(J1052,1)),0)),0)</f>
        <v>0</v>
      </c>
      <c r="N1052" s="36">
        <f>IF(C1052="Saliente Internacional",(IFERROR((LIMPIA(J1052,1)),0)),0)</f>
        <v>0</v>
      </c>
      <c r="O1052" s="36">
        <f>IF(C1052="Saliente Local",(IFERROR((LIMPIA(K1052,1)),0)),0)</f>
        <v>0</v>
      </c>
      <c r="P1052" s="36">
        <f>IF(C1052="Saliente Nacional",(IFERROR((LIMPIA(K1052,1)),0)),0)</f>
        <v>0</v>
      </c>
      <c r="Q1052" s="36">
        <f>IF(C1052="Saliente Internacional",(IFERROR((LIMPIA(K1052,1)),0)),0)</f>
        <v>0</v>
      </c>
      <c r="R1052" s="36">
        <f t="shared" si="49"/>
        <v>0</v>
      </c>
      <c r="S1052" s="36">
        <f t="shared" si="50"/>
        <v>0</v>
      </c>
    </row>
    <row r="1053" spans="1:19" x14ac:dyDescent="0.25">
      <c r="A1053" s="101">
        <f>'DETALLE DE CONEXIONES'!P1053</f>
        <v>0</v>
      </c>
      <c r="B1053" s="36" t="str">
        <f>'DETALLE DE CONEXIONES'!I1053</f>
        <v>TRANSFERENCIA</v>
      </c>
      <c r="C1053" s="36" t="str">
        <f>'DETALLE DE CONEXIONES'!BB1053</f>
        <v>Desvio Nacional</v>
      </c>
      <c r="D1053" s="36" t="str">
        <f>'DETALLE DE CONEXIONES'!E1053</f>
        <v>999XXX1600</v>
      </c>
      <c r="E1053" s="36">
        <f t="shared" si="48"/>
        <v>10</v>
      </c>
      <c r="F1053" s="36">
        <f>IFERROR(LIMPIA('DETALLE DE CONEXIONES'!N1053,1),0)</f>
        <v>1</v>
      </c>
      <c r="G1053" s="36" t="str">
        <f>LEFT('DETALLE DE CONEXIONES'!BE1053,3)</f>
        <v>SIU</v>
      </c>
      <c r="H1053" s="36" t="str">
        <f>RIGHT('DETALLE DE CONEXIONES'!AK1053,2)</f>
        <v/>
      </c>
      <c r="I1053" s="36" t="str">
        <f>LEFT('DETALLE DE CONEXIONES'!AK1053,3)</f>
        <v/>
      </c>
      <c r="J1053" s="36" t="str">
        <f>LEFT('DETALLE DE CONEXIONES'!M1053,3)</f>
        <v>0mi</v>
      </c>
      <c r="K1053" s="36" t="str">
        <f>IF(LEN('DETALLE DE CONEXIONES'!M1053)&lt;12,(RIGHT('DETALLE DE CONEXIONES'!M1053,5)),(RIGHT('DETALLE DE CONEXIONES'!M1053,6)))</f>
        <v>53seg.</v>
      </c>
      <c r="L1053" s="36">
        <f>IF(C1053="Saliente Local",(IFERROR((LIMPIA(J1053,1)),0)),0)</f>
        <v>0</v>
      </c>
      <c r="M1053" s="36">
        <f>IF(C1053="Saliente Nacional",(IFERROR((LIMPIA(J1053,1)),0)),0)</f>
        <v>0</v>
      </c>
      <c r="N1053" s="36">
        <f>IF(C1053="Saliente Internacional",(IFERROR((LIMPIA(J1053,1)),0)),0)</f>
        <v>0</v>
      </c>
      <c r="O1053" s="36">
        <f>IF(C1053="Saliente Local",(IFERROR((LIMPIA(K1053,1)),0)),0)</f>
        <v>0</v>
      </c>
      <c r="P1053" s="36">
        <f>IF(C1053="Saliente Nacional",(IFERROR((LIMPIA(K1053,1)),0)),0)</f>
        <v>0</v>
      </c>
      <c r="Q1053" s="36">
        <f>IF(C1053="Saliente Internacional",(IFERROR((LIMPIA(K1053,1)),0)),0)</f>
        <v>0</v>
      </c>
      <c r="R1053" s="36">
        <f t="shared" si="49"/>
        <v>0</v>
      </c>
      <c r="S1053" s="36">
        <f t="shared" si="50"/>
        <v>0</v>
      </c>
    </row>
    <row r="1054" spans="1:19" x14ac:dyDescent="0.25">
      <c r="A1054" s="101">
        <f>'DETALLE DE CONEXIONES'!P1054</f>
        <v>0</v>
      </c>
      <c r="B1054" s="36" t="str">
        <f>'DETALLE DE CONEXIONES'!I1054</f>
        <v>TRANSFERENCIA</v>
      </c>
      <c r="C1054" s="36" t="str">
        <f>'DETALLE DE CONEXIONES'!BB1054</f>
        <v>Desvio Nacional</v>
      </c>
      <c r="D1054" s="36" t="str">
        <f>'DETALLE DE CONEXIONES'!E1054</f>
        <v>999XXX1600</v>
      </c>
      <c r="E1054" s="36">
        <f t="shared" si="48"/>
        <v>10</v>
      </c>
      <c r="F1054" s="36">
        <f>IFERROR(LIMPIA('DETALLE DE CONEXIONES'!N1054,1),0)</f>
        <v>1</v>
      </c>
      <c r="G1054" s="36" t="str">
        <f>LEFT('DETALLE DE CONEXIONES'!BE1054,3)</f>
        <v>SIU</v>
      </c>
      <c r="H1054" s="36" t="str">
        <f>RIGHT('DETALLE DE CONEXIONES'!AK1054,2)</f>
        <v/>
      </c>
      <c r="I1054" s="36" t="str">
        <f>LEFT('DETALLE DE CONEXIONES'!AK1054,3)</f>
        <v/>
      </c>
      <c r="J1054" s="36" t="str">
        <f>LEFT('DETALLE DE CONEXIONES'!M1054,3)</f>
        <v>0mi</v>
      </c>
      <c r="K1054" s="36" t="str">
        <f>IF(LEN('DETALLE DE CONEXIONES'!M1054)&lt;12,(RIGHT('DETALLE DE CONEXIONES'!M1054,5)),(RIGHT('DETALLE DE CONEXIONES'!M1054,6)))</f>
        <v>5seg.</v>
      </c>
      <c r="L1054" s="36">
        <f>IF(C1054="Saliente Local",(IFERROR((LIMPIA(J1054,1)),0)),0)</f>
        <v>0</v>
      </c>
      <c r="M1054" s="36">
        <f>IF(C1054="Saliente Nacional",(IFERROR((LIMPIA(J1054,1)),0)),0)</f>
        <v>0</v>
      </c>
      <c r="N1054" s="36">
        <f>IF(C1054="Saliente Internacional",(IFERROR((LIMPIA(J1054,1)),0)),0)</f>
        <v>0</v>
      </c>
      <c r="O1054" s="36">
        <f>IF(C1054="Saliente Local",(IFERROR((LIMPIA(K1054,1)),0)),0)</f>
        <v>0</v>
      </c>
      <c r="P1054" s="36">
        <f>IF(C1054="Saliente Nacional",(IFERROR((LIMPIA(K1054,1)),0)),0)</f>
        <v>0</v>
      </c>
      <c r="Q1054" s="36">
        <f>IF(C1054="Saliente Internacional",(IFERROR((LIMPIA(K1054,1)),0)),0)</f>
        <v>0</v>
      </c>
      <c r="R1054" s="36">
        <f t="shared" si="49"/>
        <v>0</v>
      </c>
      <c r="S1054" s="36">
        <f t="shared" si="50"/>
        <v>0</v>
      </c>
    </row>
    <row r="1055" spans="1:19" x14ac:dyDescent="0.25">
      <c r="A1055" s="101">
        <f>'DETALLE DE CONEXIONES'!P1055</f>
        <v>0</v>
      </c>
      <c r="B1055" s="36" t="str">
        <f>'DETALLE DE CONEXIONES'!I1055</f>
        <v>TRANSFERENCIA</v>
      </c>
      <c r="C1055" s="36" t="str">
        <f>'DETALLE DE CONEXIONES'!BB1055</f>
        <v>Desvio Nacional</v>
      </c>
      <c r="D1055" s="36" t="str">
        <f>'DETALLE DE CONEXIONES'!E1055</f>
        <v>999XXX1600</v>
      </c>
      <c r="E1055" s="36">
        <f t="shared" si="48"/>
        <v>10</v>
      </c>
      <c r="F1055" s="36">
        <f>IFERROR(LIMPIA('DETALLE DE CONEXIONES'!N1055,1),0)</f>
        <v>1</v>
      </c>
      <c r="G1055" s="36" t="str">
        <f>LEFT('DETALLE DE CONEXIONES'!BE1055,3)</f>
        <v>SIU</v>
      </c>
      <c r="H1055" s="36" t="str">
        <f>RIGHT('DETALLE DE CONEXIONES'!AK1055,2)</f>
        <v/>
      </c>
      <c r="I1055" s="36" t="str">
        <f>LEFT('DETALLE DE CONEXIONES'!AK1055,3)</f>
        <v/>
      </c>
      <c r="J1055" s="36" t="str">
        <f>LEFT('DETALLE DE CONEXIONES'!M1055,3)</f>
        <v>0mi</v>
      </c>
      <c r="K1055" s="36" t="str">
        <f>IF(LEN('DETALLE DE CONEXIONES'!M1055)&lt;12,(RIGHT('DETALLE DE CONEXIONES'!M1055,5)),(RIGHT('DETALLE DE CONEXIONES'!M1055,6)))</f>
        <v>4seg.</v>
      </c>
      <c r="L1055" s="36">
        <f>IF(C1055="Saliente Local",(IFERROR((LIMPIA(J1055,1)),0)),0)</f>
        <v>0</v>
      </c>
      <c r="M1055" s="36">
        <f>IF(C1055="Saliente Nacional",(IFERROR((LIMPIA(J1055,1)),0)),0)</f>
        <v>0</v>
      </c>
      <c r="N1055" s="36">
        <f>IF(C1055="Saliente Internacional",(IFERROR((LIMPIA(J1055,1)),0)),0)</f>
        <v>0</v>
      </c>
      <c r="O1055" s="36">
        <f>IF(C1055="Saliente Local",(IFERROR((LIMPIA(K1055,1)),0)),0)</f>
        <v>0</v>
      </c>
      <c r="P1055" s="36">
        <f>IF(C1055="Saliente Nacional",(IFERROR((LIMPIA(K1055,1)),0)),0)</f>
        <v>0</v>
      </c>
      <c r="Q1055" s="36">
        <f>IF(C1055="Saliente Internacional",(IFERROR((LIMPIA(K1055,1)),0)),0)</f>
        <v>0</v>
      </c>
      <c r="R1055" s="36">
        <f t="shared" si="49"/>
        <v>0</v>
      </c>
      <c r="S1055" s="36">
        <f t="shared" si="50"/>
        <v>0</v>
      </c>
    </row>
    <row r="1056" spans="1:19" x14ac:dyDescent="0.25">
      <c r="A1056" s="101">
        <f>'DETALLE DE CONEXIONES'!P1056</f>
        <v>0</v>
      </c>
      <c r="B1056" s="36" t="str">
        <f>'DETALLE DE CONEXIONES'!I1056</f>
        <v>TRANSFERENCIA</v>
      </c>
      <c r="C1056" s="36" t="str">
        <f>'DETALLE DE CONEXIONES'!BB1056</f>
        <v>Desvio Nacional</v>
      </c>
      <c r="D1056" s="36" t="str">
        <f>'DETALLE DE CONEXIONES'!E1056</f>
        <v>999XXX1600</v>
      </c>
      <c r="E1056" s="36">
        <f t="shared" si="48"/>
        <v>10</v>
      </c>
      <c r="F1056" s="36">
        <f>IFERROR(LIMPIA('DETALLE DE CONEXIONES'!N1056,1),0)</f>
        <v>1</v>
      </c>
      <c r="G1056" s="36" t="str">
        <f>LEFT('DETALLE DE CONEXIONES'!BE1056,3)</f>
        <v>SIU</v>
      </c>
      <c r="H1056" s="36" t="str">
        <f>RIGHT('DETALLE DE CONEXIONES'!AK1056,2)</f>
        <v/>
      </c>
      <c r="I1056" s="36" t="str">
        <f>LEFT('DETALLE DE CONEXIONES'!AK1056,3)</f>
        <v/>
      </c>
      <c r="J1056" s="36" t="str">
        <f>LEFT('DETALLE DE CONEXIONES'!M1056,3)</f>
        <v>0mi</v>
      </c>
      <c r="K1056" s="36" t="str">
        <f>IF(LEN('DETALLE DE CONEXIONES'!M1056)&lt;12,(RIGHT('DETALLE DE CONEXIONES'!M1056,5)),(RIGHT('DETALLE DE CONEXIONES'!M1056,6)))</f>
        <v>4seg.</v>
      </c>
      <c r="L1056" s="36">
        <f>IF(C1056="Saliente Local",(IFERROR((LIMPIA(J1056,1)),0)),0)</f>
        <v>0</v>
      </c>
      <c r="M1056" s="36">
        <f>IF(C1056="Saliente Nacional",(IFERROR((LIMPIA(J1056,1)),0)),0)</f>
        <v>0</v>
      </c>
      <c r="N1056" s="36">
        <f>IF(C1056="Saliente Internacional",(IFERROR((LIMPIA(J1056,1)),0)),0)</f>
        <v>0</v>
      </c>
      <c r="O1056" s="36">
        <f>IF(C1056="Saliente Local",(IFERROR((LIMPIA(K1056,1)),0)),0)</f>
        <v>0</v>
      </c>
      <c r="P1056" s="36">
        <f>IF(C1056="Saliente Nacional",(IFERROR((LIMPIA(K1056,1)),0)),0)</f>
        <v>0</v>
      </c>
      <c r="Q1056" s="36">
        <f>IF(C1056="Saliente Internacional",(IFERROR((LIMPIA(K1056,1)),0)),0)</f>
        <v>0</v>
      </c>
      <c r="R1056" s="36">
        <f t="shared" si="49"/>
        <v>0</v>
      </c>
      <c r="S1056" s="36">
        <f t="shared" si="50"/>
        <v>0</v>
      </c>
    </row>
    <row r="1057" spans="1:19" x14ac:dyDescent="0.25">
      <c r="A1057" s="101">
        <f>'DETALLE DE CONEXIONES'!P1057</f>
        <v>0</v>
      </c>
      <c r="B1057" s="36" t="str">
        <f>'DETALLE DE CONEXIONES'!I1057</f>
        <v>TRANSFERENCIA</v>
      </c>
      <c r="C1057" s="36" t="str">
        <f>'DETALLE DE CONEXIONES'!BB1057</f>
        <v>Desvio Nacional</v>
      </c>
      <c r="D1057" s="36" t="str">
        <f>'DETALLE DE CONEXIONES'!E1057</f>
        <v>999XXX1600</v>
      </c>
      <c r="E1057" s="36">
        <f t="shared" si="48"/>
        <v>10</v>
      </c>
      <c r="F1057" s="36">
        <f>IFERROR(LIMPIA('DETALLE DE CONEXIONES'!N1057,1),0)</f>
        <v>1</v>
      </c>
      <c r="G1057" s="36" t="str">
        <f>LEFT('DETALLE DE CONEXIONES'!BE1057,3)</f>
        <v>SIU</v>
      </c>
      <c r="H1057" s="36" t="str">
        <f>RIGHT('DETALLE DE CONEXIONES'!AK1057,2)</f>
        <v/>
      </c>
      <c r="I1057" s="36" t="str">
        <f>LEFT('DETALLE DE CONEXIONES'!AK1057,3)</f>
        <v/>
      </c>
      <c r="J1057" s="36" t="str">
        <f>LEFT('DETALLE DE CONEXIONES'!M1057,3)</f>
        <v>0mi</v>
      </c>
      <c r="K1057" s="36" t="str">
        <f>IF(LEN('DETALLE DE CONEXIONES'!M1057)&lt;12,(RIGHT('DETALLE DE CONEXIONES'!M1057,5)),(RIGHT('DETALLE DE CONEXIONES'!M1057,6)))</f>
        <v>5seg.</v>
      </c>
      <c r="L1057" s="36">
        <f>IF(C1057="Saliente Local",(IFERROR((LIMPIA(J1057,1)),0)),0)</f>
        <v>0</v>
      </c>
      <c r="M1057" s="36">
        <f>IF(C1057="Saliente Nacional",(IFERROR((LIMPIA(J1057,1)),0)),0)</f>
        <v>0</v>
      </c>
      <c r="N1057" s="36">
        <f>IF(C1057="Saliente Internacional",(IFERROR((LIMPIA(J1057,1)),0)),0)</f>
        <v>0</v>
      </c>
      <c r="O1057" s="36">
        <f>IF(C1057="Saliente Local",(IFERROR((LIMPIA(K1057,1)),0)),0)</f>
        <v>0</v>
      </c>
      <c r="P1057" s="36">
        <f>IF(C1057="Saliente Nacional",(IFERROR((LIMPIA(K1057,1)),0)),0)</f>
        <v>0</v>
      </c>
      <c r="Q1057" s="36">
        <f>IF(C1057="Saliente Internacional",(IFERROR((LIMPIA(K1057,1)),0)),0)</f>
        <v>0</v>
      </c>
      <c r="R1057" s="36">
        <f t="shared" si="49"/>
        <v>0</v>
      </c>
      <c r="S1057" s="36">
        <f t="shared" si="50"/>
        <v>0</v>
      </c>
    </row>
    <row r="1058" spans="1:19" x14ac:dyDescent="0.25">
      <c r="A1058" s="101">
        <f>'DETALLE DE CONEXIONES'!P1058</f>
        <v>0</v>
      </c>
      <c r="B1058" s="36" t="str">
        <f>'DETALLE DE CONEXIONES'!I1058</f>
        <v>TRANSFERENCIA</v>
      </c>
      <c r="C1058" s="36" t="str">
        <f>'DETALLE DE CONEXIONES'!BB1058</f>
        <v>Desvio Nacional</v>
      </c>
      <c r="D1058" s="36" t="str">
        <f>'DETALLE DE CONEXIONES'!E1058</f>
        <v>999XXX1600</v>
      </c>
      <c r="E1058" s="36">
        <f t="shared" si="48"/>
        <v>10</v>
      </c>
      <c r="F1058" s="36">
        <f>IFERROR(LIMPIA('DETALLE DE CONEXIONES'!N1058,1),0)</f>
        <v>1</v>
      </c>
      <c r="G1058" s="36" t="str">
        <f>LEFT('DETALLE DE CONEXIONES'!BE1058,3)</f>
        <v>SIU</v>
      </c>
      <c r="H1058" s="36" t="str">
        <f>RIGHT('DETALLE DE CONEXIONES'!AK1058,2)</f>
        <v/>
      </c>
      <c r="I1058" s="36" t="str">
        <f>LEFT('DETALLE DE CONEXIONES'!AK1058,3)</f>
        <v/>
      </c>
      <c r="J1058" s="36" t="str">
        <f>LEFT('DETALLE DE CONEXIONES'!M1058,3)</f>
        <v>0mi</v>
      </c>
      <c r="K1058" s="36" t="str">
        <f>IF(LEN('DETALLE DE CONEXIONES'!M1058)&lt;12,(RIGHT('DETALLE DE CONEXIONES'!M1058,5)),(RIGHT('DETALLE DE CONEXIONES'!M1058,6)))</f>
        <v>4seg.</v>
      </c>
      <c r="L1058" s="36">
        <f>IF(C1058="Saliente Local",(IFERROR((LIMPIA(J1058,1)),0)),0)</f>
        <v>0</v>
      </c>
      <c r="M1058" s="36">
        <f>IF(C1058="Saliente Nacional",(IFERROR((LIMPIA(J1058,1)),0)),0)</f>
        <v>0</v>
      </c>
      <c r="N1058" s="36">
        <f>IF(C1058="Saliente Internacional",(IFERROR((LIMPIA(J1058,1)),0)),0)</f>
        <v>0</v>
      </c>
      <c r="O1058" s="36">
        <f>IF(C1058="Saliente Local",(IFERROR((LIMPIA(K1058,1)),0)),0)</f>
        <v>0</v>
      </c>
      <c r="P1058" s="36">
        <f>IF(C1058="Saliente Nacional",(IFERROR((LIMPIA(K1058,1)),0)),0)</f>
        <v>0</v>
      </c>
      <c r="Q1058" s="36">
        <f>IF(C1058="Saliente Internacional",(IFERROR((LIMPIA(K1058,1)),0)),0)</f>
        <v>0</v>
      </c>
      <c r="R1058" s="36">
        <f t="shared" si="49"/>
        <v>0</v>
      </c>
      <c r="S1058" s="36">
        <f t="shared" si="50"/>
        <v>0</v>
      </c>
    </row>
    <row r="1059" spans="1:19" x14ac:dyDescent="0.25">
      <c r="A1059" s="101">
        <f>'DETALLE DE CONEXIONES'!P1059</f>
        <v>0</v>
      </c>
      <c r="B1059" s="36" t="str">
        <f>'DETALLE DE CONEXIONES'!I1059</f>
        <v>TRANSFERENCIA</v>
      </c>
      <c r="C1059" s="36" t="str">
        <f>'DETALLE DE CONEXIONES'!BB1059</f>
        <v>Desvio Nacional</v>
      </c>
      <c r="D1059" s="36" t="str">
        <f>'DETALLE DE CONEXIONES'!E1059</f>
        <v>999XXX1600</v>
      </c>
      <c r="E1059" s="36">
        <f t="shared" si="48"/>
        <v>10</v>
      </c>
      <c r="F1059" s="36">
        <f>IFERROR(LIMPIA('DETALLE DE CONEXIONES'!N1059,1),0)</f>
        <v>1</v>
      </c>
      <c r="G1059" s="36" t="str">
        <f>LEFT('DETALLE DE CONEXIONES'!BE1059,3)</f>
        <v>SIU</v>
      </c>
      <c r="H1059" s="36" t="str">
        <f>RIGHT('DETALLE DE CONEXIONES'!AK1059,2)</f>
        <v/>
      </c>
      <c r="I1059" s="36" t="str">
        <f>LEFT('DETALLE DE CONEXIONES'!AK1059,3)</f>
        <v/>
      </c>
      <c r="J1059" s="36" t="str">
        <f>LEFT('DETALLE DE CONEXIONES'!M1059,3)</f>
        <v>0mi</v>
      </c>
      <c r="K1059" s="36" t="str">
        <f>IF(LEN('DETALLE DE CONEXIONES'!M1059)&lt;12,(RIGHT('DETALLE DE CONEXIONES'!M1059,5)),(RIGHT('DETALLE DE CONEXIONES'!M1059,6)))</f>
        <v>4seg.</v>
      </c>
      <c r="L1059" s="36">
        <f>IF(C1059="Saliente Local",(IFERROR((LIMPIA(J1059,1)),0)),0)</f>
        <v>0</v>
      </c>
      <c r="M1059" s="36">
        <f>IF(C1059="Saliente Nacional",(IFERROR((LIMPIA(J1059,1)),0)),0)</f>
        <v>0</v>
      </c>
      <c r="N1059" s="36">
        <f>IF(C1059="Saliente Internacional",(IFERROR((LIMPIA(J1059,1)),0)),0)</f>
        <v>0</v>
      </c>
      <c r="O1059" s="36">
        <f>IF(C1059="Saliente Local",(IFERROR((LIMPIA(K1059,1)),0)),0)</f>
        <v>0</v>
      </c>
      <c r="P1059" s="36">
        <f>IF(C1059="Saliente Nacional",(IFERROR((LIMPIA(K1059,1)),0)),0)</f>
        <v>0</v>
      </c>
      <c r="Q1059" s="36">
        <f>IF(C1059="Saliente Internacional",(IFERROR((LIMPIA(K1059,1)),0)),0)</f>
        <v>0</v>
      </c>
      <c r="R1059" s="36">
        <f t="shared" si="49"/>
        <v>0</v>
      </c>
      <c r="S1059" s="36">
        <f t="shared" si="50"/>
        <v>0</v>
      </c>
    </row>
    <row r="1060" spans="1:19" x14ac:dyDescent="0.25">
      <c r="A1060" s="101">
        <f>'DETALLE DE CONEXIONES'!P1060</f>
        <v>0</v>
      </c>
      <c r="B1060" s="36" t="str">
        <f>'DETALLE DE CONEXIONES'!I1060</f>
        <v>TRANSFERENCIA</v>
      </c>
      <c r="C1060" s="36" t="str">
        <f>'DETALLE DE CONEXIONES'!BB1060</f>
        <v>Desvio Nacional</v>
      </c>
      <c r="D1060" s="36" t="str">
        <f>'DETALLE DE CONEXIONES'!E1060</f>
        <v>999XXX1600</v>
      </c>
      <c r="E1060" s="36">
        <f t="shared" si="48"/>
        <v>10</v>
      </c>
      <c r="F1060" s="36">
        <f>IFERROR(LIMPIA('DETALLE DE CONEXIONES'!N1060,1),0)</f>
        <v>1</v>
      </c>
      <c r="G1060" s="36" t="str">
        <f>LEFT('DETALLE DE CONEXIONES'!BE1060,3)</f>
        <v>SIU</v>
      </c>
      <c r="H1060" s="36" t="str">
        <f>RIGHT('DETALLE DE CONEXIONES'!AK1060,2)</f>
        <v/>
      </c>
      <c r="I1060" s="36" t="str">
        <f>LEFT('DETALLE DE CONEXIONES'!AK1060,3)</f>
        <v/>
      </c>
      <c r="J1060" s="36" t="str">
        <f>LEFT('DETALLE DE CONEXIONES'!M1060,3)</f>
        <v>0mi</v>
      </c>
      <c r="K1060" s="36" t="str">
        <f>IF(LEN('DETALLE DE CONEXIONES'!M1060)&lt;12,(RIGHT('DETALLE DE CONEXIONES'!M1060,5)),(RIGHT('DETALLE DE CONEXIONES'!M1060,6)))</f>
        <v>4seg.</v>
      </c>
      <c r="L1060" s="36">
        <f>IF(C1060="Saliente Local",(IFERROR((LIMPIA(J1060,1)),0)),0)</f>
        <v>0</v>
      </c>
      <c r="M1060" s="36">
        <f>IF(C1060="Saliente Nacional",(IFERROR((LIMPIA(J1060,1)),0)),0)</f>
        <v>0</v>
      </c>
      <c r="N1060" s="36">
        <f>IF(C1060="Saliente Internacional",(IFERROR((LIMPIA(J1060,1)),0)),0)</f>
        <v>0</v>
      </c>
      <c r="O1060" s="36">
        <f>IF(C1060="Saliente Local",(IFERROR((LIMPIA(K1060,1)),0)),0)</f>
        <v>0</v>
      </c>
      <c r="P1060" s="36">
        <f>IF(C1060="Saliente Nacional",(IFERROR((LIMPIA(K1060,1)),0)),0)</f>
        <v>0</v>
      </c>
      <c r="Q1060" s="36">
        <f>IF(C1060="Saliente Internacional",(IFERROR((LIMPIA(K1060,1)),0)),0)</f>
        <v>0</v>
      </c>
      <c r="R1060" s="36">
        <f t="shared" si="49"/>
        <v>0</v>
      </c>
      <c r="S1060" s="36">
        <f t="shared" si="50"/>
        <v>0</v>
      </c>
    </row>
    <row r="1061" spans="1:19" x14ac:dyDescent="0.25">
      <c r="A1061" s="101">
        <f>'DETALLE DE CONEXIONES'!P1061</f>
        <v>0</v>
      </c>
      <c r="B1061" s="36" t="str">
        <f>'DETALLE DE CONEXIONES'!I1061</f>
        <v>TRANSFERENCIA</v>
      </c>
      <c r="C1061" s="36" t="str">
        <f>'DETALLE DE CONEXIONES'!BB1061</f>
        <v>Desvio Nacional</v>
      </c>
      <c r="D1061" s="36" t="str">
        <f>'DETALLE DE CONEXIONES'!E1061</f>
        <v>999XXX1600</v>
      </c>
      <c r="E1061" s="36">
        <f t="shared" si="48"/>
        <v>10</v>
      </c>
      <c r="F1061" s="36">
        <f>IFERROR(LIMPIA('DETALLE DE CONEXIONES'!N1061,1),0)</f>
        <v>1</v>
      </c>
      <c r="G1061" s="36" t="str">
        <f>LEFT('DETALLE DE CONEXIONES'!BE1061,3)</f>
        <v>SIU</v>
      </c>
      <c r="H1061" s="36" t="str">
        <f>RIGHT('DETALLE DE CONEXIONES'!AK1061,2)</f>
        <v/>
      </c>
      <c r="I1061" s="36" t="str">
        <f>LEFT('DETALLE DE CONEXIONES'!AK1061,3)</f>
        <v/>
      </c>
      <c r="J1061" s="36" t="str">
        <f>LEFT('DETALLE DE CONEXIONES'!M1061,3)</f>
        <v>0mi</v>
      </c>
      <c r="K1061" s="36" t="str">
        <f>IF(LEN('DETALLE DE CONEXIONES'!M1061)&lt;12,(RIGHT('DETALLE DE CONEXIONES'!M1061,5)),(RIGHT('DETALLE DE CONEXIONES'!M1061,6)))</f>
        <v>6seg.</v>
      </c>
      <c r="L1061" s="36">
        <f>IF(C1061="Saliente Local",(IFERROR((LIMPIA(J1061,1)),0)),0)</f>
        <v>0</v>
      </c>
      <c r="M1061" s="36">
        <f>IF(C1061="Saliente Nacional",(IFERROR((LIMPIA(J1061,1)),0)),0)</f>
        <v>0</v>
      </c>
      <c r="N1061" s="36">
        <f>IF(C1061="Saliente Internacional",(IFERROR((LIMPIA(J1061,1)),0)),0)</f>
        <v>0</v>
      </c>
      <c r="O1061" s="36">
        <f>IF(C1061="Saliente Local",(IFERROR((LIMPIA(K1061,1)),0)),0)</f>
        <v>0</v>
      </c>
      <c r="P1061" s="36">
        <f>IF(C1061="Saliente Nacional",(IFERROR((LIMPIA(K1061,1)),0)),0)</f>
        <v>0</v>
      </c>
      <c r="Q1061" s="36">
        <f>IF(C1061="Saliente Internacional",(IFERROR((LIMPIA(K1061,1)),0)),0)</f>
        <v>0</v>
      </c>
      <c r="R1061" s="36">
        <f t="shared" si="49"/>
        <v>0</v>
      </c>
      <c r="S1061" s="36">
        <f t="shared" si="50"/>
        <v>0</v>
      </c>
    </row>
    <row r="1062" spans="1:19" x14ac:dyDescent="0.25">
      <c r="A1062" s="101">
        <f>'DETALLE DE CONEXIONES'!P1062</f>
        <v>0</v>
      </c>
      <c r="B1062" s="36" t="str">
        <f>'DETALLE DE CONEXIONES'!I1062</f>
        <v>SALIENTE</v>
      </c>
      <c r="C1062" s="36" t="str">
        <f>'DETALLE DE CONEXIONES'!BB1062</f>
        <v>Saliente Local</v>
      </c>
      <c r="D1062" s="36" t="str">
        <f>'DETALLE DE CONEXIONES'!E1062</f>
        <v>999XXX4516</v>
      </c>
      <c r="E1062" s="36">
        <f t="shared" si="48"/>
        <v>10</v>
      </c>
      <c r="F1062" s="36">
        <f>IFERROR(LIMPIA('DETALLE DE CONEXIONES'!N1062,1),0)</f>
        <v>180</v>
      </c>
      <c r="G1062" s="36" t="str">
        <f>LEFT('DETALLE DE CONEXIONES'!BE1062,3)</f>
        <v>NOF</v>
      </c>
      <c r="H1062" s="36" t="str">
        <f>RIGHT('DETALLE DE CONEXIONES'!AK1062,2)</f>
        <v/>
      </c>
      <c r="I1062" s="36" t="str">
        <f>LEFT('DETALLE DE CONEXIONES'!AK1062,3)</f>
        <v/>
      </c>
      <c r="J1062" s="36" t="str">
        <f>LEFT('DETALLE DE CONEXIONES'!M1062,3)</f>
        <v>1hr</v>
      </c>
      <c r="K1062" s="36" t="str">
        <f>IF(LEN('DETALLE DE CONEXIONES'!M1062)&lt;12,(RIGHT('DETALLE DE CONEXIONES'!M1062,5)),(RIGHT('DETALLE DE CONEXIONES'!M1062,6)))</f>
        <v xml:space="preserve"> 6seg.</v>
      </c>
      <c r="L1062" s="36">
        <f>IF(C1062="Saliente Local",(IFERROR((LIMPIA(J1062,1)),0)),0)</f>
        <v>1</v>
      </c>
      <c r="M1062" s="36">
        <f>IF(C1062="Saliente Nacional",(IFERROR((LIMPIA(J1062,1)),0)),0)</f>
        <v>0</v>
      </c>
      <c r="N1062" s="36">
        <f>IF(C1062="Saliente Internacional",(IFERROR((LIMPIA(J1062,1)),0)),0)</f>
        <v>0</v>
      </c>
      <c r="O1062" s="36">
        <f>IF(C1062="Saliente Local",(IFERROR((LIMPIA(K1062,1)),0)),0)</f>
        <v>6</v>
      </c>
      <c r="P1062" s="36">
        <f>IF(C1062="Saliente Nacional",(IFERROR((LIMPIA(K1062,1)),0)),0)</f>
        <v>0</v>
      </c>
      <c r="Q1062" s="36">
        <f>IF(C1062="Saliente Internacional",(IFERROR((LIMPIA(K1062,1)),0)),0)</f>
        <v>0</v>
      </c>
      <c r="R1062" s="36">
        <f t="shared" si="49"/>
        <v>2</v>
      </c>
      <c r="S1062" s="36">
        <f t="shared" si="50"/>
        <v>0</v>
      </c>
    </row>
    <row r="1063" spans="1:19" x14ac:dyDescent="0.25">
      <c r="A1063" s="101">
        <f>'DETALLE DE CONEXIONES'!P1063</f>
        <v>0</v>
      </c>
      <c r="B1063" s="36" t="str">
        <f>'DETALLE DE CONEXIONES'!I1063</f>
        <v>SALIENTE</v>
      </c>
      <c r="C1063" s="36" t="str">
        <f>'DETALLE DE CONEXIONES'!BB1063</f>
        <v>Saliente Local</v>
      </c>
      <c r="D1063" s="36" t="str">
        <f>'DETALLE DE CONEXIONES'!E1063</f>
        <v>999XXX0328</v>
      </c>
      <c r="E1063" s="36">
        <f t="shared" si="48"/>
        <v>10</v>
      </c>
      <c r="F1063" s="36">
        <f>IFERROR(LIMPIA('DETALLE DE CONEXIONES'!N1063,1),0)</f>
        <v>2</v>
      </c>
      <c r="G1063" s="36" t="str">
        <f>LEFT('DETALLE DE CONEXIONES'!BE1063,3)</f>
        <v>NOF</v>
      </c>
      <c r="H1063" s="36" t="str">
        <f>RIGHT('DETALLE DE CONEXIONES'!AK1063,2)</f>
        <v/>
      </c>
      <c r="I1063" s="36" t="str">
        <f>LEFT('DETALLE DE CONEXIONES'!AK1063,3)</f>
        <v/>
      </c>
      <c r="J1063" s="36" t="str">
        <f>LEFT('DETALLE DE CONEXIONES'!M1063,3)</f>
        <v>1mi</v>
      </c>
      <c r="K1063" s="36" t="str">
        <f>IF(LEN('DETALLE DE CONEXIONES'!M1063)&lt;12,(RIGHT('DETALLE DE CONEXIONES'!M1063,5)),(RIGHT('DETALLE DE CONEXIONES'!M1063,6)))</f>
        <v>42seg.</v>
      </c>
      <c r="L1063" s="36">
        <f>IF(C1063="Saliente Local",(IFERROR((LIMPIA(J1063,1)),0)),0)</f>
        <v>1</v>
      </c>
      <c r="M1063" s="36">
        <f>IF(C1063="Saliente Nacional",(IFERROR((LIMPIA(J1063,1)),0)),0)</f>
        <v>0</v>
      </c>
      <c r="N1063" s="36">
        <f>IF(C1063="Saliente Internacional",(IFERROR((LIMPIA(J1063,1)),0)),0)</f>
        <v>0</v>
      </c>
      <c r="O1063" s="36">
        <f>IF(C1063="Saliente Local",(IFERROR((LIMPIA(K1063,1)),0)),0)</f>
        <v>42</v>
      </c>
      <c r="P1063" s="36">
        <f>IF(C1063="Saliente Nacional",(IFERROR((LIMPIA(K1063,1)),0)),0)</f>
        <v>0</v>
      </c>
      <c r="Q1063" s="36">
        <f>IF(C1063="Saliente Internacional",(IFERROR((LIMPIA(K1063,1)),0)),0)</f>
        <v>0</v>
      </c>
      <c r="R1063" s="36">
        <f t="shared" si="49"/>
        <v>2</v>
      </c>
      <c r="S1063" s="36">
        <f t="shared" si="50"/>
        <v>0</v>
      </c>
    </row>
    <row r="1064" spans="1:19" x14ac:dyDescent="0.25">
      <c r="A1064" s="101">
        <f>'DETALLE DE CONEXIONES'!P1064</f>
        <v>0</v>
      </c>
      <c r="B1064" s="36" t="str">
        <f>'DETALLE DE CONEXIONES'!I1064</f>
        <v>GPRS</v>
      </c>
      <c r="C1064" s="36" t="str">
        <f>'DETALLE DE CONEXIONES'!BB1064</f>
        <v>MENSAJERO</v>
      </c>
      <c r="D1064" s="36" t="str">
        <f>'DETALLE DE CONEXIONES'!E1064</f>
        <v>internet.itelcelXXXm-3G</v>
      </c>
      <c r="E1064" s="36">
        <f t="shared" si="48"/>
        <v>23</v>
      </c>
      <c r="F1064" s="36">
        <f>IFERROR(LIMPIA('DETALLE DE CONEXIONES'!N1064,1),0)</f>
        <v>0</v>
      </c>
      <c r="G1064" s="36" t="str">
        <f>LEFT('DETALLE DE CONEXIONES'!BE1064,3)</f>
        <v/>
      </c>
      <c r="H1064" s="36" t="str">
        <f>RIGHT('DETALLE DE CONEXIONES'!AK1064,2)</f>
        <v>-0</v>
      </c>
      <c r="I1064" s="36" t="str">
        <f>LEFT('DETALLE DE CONEXIONES'!AK1064,3)</f>
        <v>MEN</v>
      </c>
      <c r="J1064" s="36" t="str">
        <f>LEFT('DETALLE DE CONEXIONES'!M1064,3)</f>
        <v>0mi</v>
      </c>
      <c r="K1064" s="36" t="str">
        <f>IF(LEN('DETALLE DE CONEXIONES'!M1064)&lt;12,(RIGHT('DETALLE DE CONEXIONES'!M1064,5)),(RIGHT('DETALLE DE CONEXIONES'!M1064,6)))</f>
        <v xml:space="preserve">min. </v>
      </c>
      <c r="L1064" s="36">
        <f>IF(C1064="Saliente Local",(IFERROR((LIMPIA(J1064,1)),0)),0)</f>
        <v>0</v>
      </c>
      <c r="M1064" s="36">
        <f>IF(C1064="Saliente Nacional",(IFERROR((LIMPIA(J1064,1)),0)),0)</f>
        <v>0</v>
      </c>
      <c r="N1064" s="36">
        <f>IF(C1064="Saliente Internacional",(IFERROR((LIMPIA(J1064,1)),0)),0)</f>
        <v>0</v>
      </c>
      <c r="O1064" s="36">
        <f>IF(C1064="Saliente Local",(IFERROR((LIMPIA(K1064,1)),0)),0)</f>
        <v>0</v>
      </c>
      <c r="P1064" s="36">
        <f>IF(C1064="Saliente Nacional",(IFERROR((LIMPIA(K1064,1)),0)),0)</f>
        <v>0</v>
      </c>
      <c r="Q1064" s="36">
        <f>IF(C1064="Saliente Internacional",(IFERROR((LIMPIA(K1064,1)),0)),0)</f>
        <v>0</v>
      </c>
      <c r="R1064" s="36">
        <f t="shared" si="49"/>
        <v>0</v>
      </c>
      <c r="S1064" s="36">
        <f t="shared" si="50"/>
        <v>0</v>
      </c>
    </row>
    <row r="1065" spans="1:19" x14ac:dyDescent="0.25">
      <c r="A1065" s="101">
        <f>'DETALLE DE CONEXIONES'!P1065</f>
        <v>0</v>
      </c>
      <c r="B1065" s="36" t="str">
        <f>'DETALLE DE CONEXIONES'!I1065</f>
        <v>GPRS</v>
      </c>
      <c r="C1065" s="36" t="str">
        <f>'DETALLE DE CONEXIONES'!BB1065</f>
        <v>RS</v>
      </c>
      <c r="D1065" s="36" t="str">
        <f>'DETALLE DE CONEXIONES'!E1065</f>
        <v>internet.itelcelXXXm-3G</v>
      </c>
      <c r="E1065" s="36">
        <f t="shared" si="48"/>
        <v>23</v>
      </c>
      <c r="F1065" s="36">
        <f>IFERROR(LIMPIA('DETALLE DE CONEXIONES'!N1065,1),0)</f>
        <v>0</v>
      </c>
      <c r="G1065" s="36" t="str">
        <f>LEFT('DETALLE DE CONEXIONES'!BE1065,3)</f>
        <v/>
      </c>
      <c r="H1065" s="36" t="str">
        <f>RIGHT('DETALLE DE CONEXIONES'!AK1065,2)</f>
        <v>-1</v>
      </c>
      <c r="I1065" s="36" t="str">
        <f>LEFT('DETALLE DE CONEXIONES'!AK1065,3)</f>
        <v>RS;</v>
      </c>
      <c r="J1065" s="36" t="str">
        <f>LEFT('DETALLE DE CONEXIONES'!M1065,3)</f>
        <v>0mi</v>
      </c>
      <c r="K1065" s="36" t="str">
        <f>IF(LEN('DETALLE DE CONEXIONES'!M1065)&lt;12,(RIGHT('DETALLE DE CONEXIONES'!M1065,5)),(RIGHT('DETALLE DE CONEXIONES'!M1065,6)))</f>
        <v xml:space="preserve">min. </v>
      </c>
      <c r="L1065" s="36">
        <f>IF(C1065="Saliente Local",(IFERROR((LIMPIA(J1065,1)),0)),0)</f>
        <v>0</v>
      </c>
      <c r="M1065" s="36">
        <f>IF(C1065="Saliente Nacional",(IFERROR((LIMPIA(J1065,1)),0)),0)</f>
        <v>0</v>
      </c>
      <c r="N1065" s="36">
        <f>IF(C1065="Saliente Internacional",(IFERROR((LIMPIA(J1065,1)),0)),0)</f>
        <v>0</v>
      </c>
      <c r="O1065" s="36">
        <f>IF(C1065="Saliente Local",(IFERROR((LIMPIA(K1065,1)),0)),0)</f>
        <v>0</v>
      </c>
      <c r="P1065" s="36">
        <f>IF(C1065="Saliente Nacional",(IFERROR((LIMPIA(K1065,1)),0)),0)</f>
        <v>0</v>
      </c>
      <c r="Q1065" s="36">
        <f>IF(C1065="Saliente Internacional",(IFERROR((LIMPIA(K1065,1)),0)),0)</f>
        <v>0</v>
      </c>
      <c r="R1065" s="36">
        <f t="shared" si="49"/>
        <v>0</v>
      </c>
      <c r="S1065" s="36">
        <f t="shared" si="50"/>
        <v>0</v>
      </c>
    </row>
    <row r="1066" spans="1:19" x14ac:dyDescent="0.25">
      <c r="A1066" s="101">
        <f>'DETALLE DE CONEXIONES'!P1066</f>
        <v>0</v>
      </c>
      <c r="B1066" s="36" t="str">
        <f>'DETALLE DE CONEXIONES'!I1066</f>
        <v>ENTRANTE</v>
      </c>
      <c r="C1066" s="36" t="str">
        <f>'DETALLE DE CONEXIONES'!BB1066</f>
        <v>Entrante Local</v>
      </c>
      <c r="D1066" s="36" t="str">
        <f>'DETALLE DE CONEXIONES'!E1066</f>
        <v>999XXX1600</v>
      </c>
      <c r="E1066" s="36">
        <f t="shared" si="48"/>
        <v>10</v>
      </c>
      <c r="F1066" s="36">
        <f>IFERROR(LIMPIA('DETALLE DE CONEXIONES'!N1066,1),0)</f>
        <v>5</v>
      </c>
      <c r="G1066" s="36" t="str">
        <f>LEFT('DETALLE DE CONEXIONES'!BE1066,3)</f>
        <v>NOF</v>
      </c>
      <c r="H1066" s="36" t="str">
        <f>RIGHT('DETALLE DE CONEXIONES'!AK1066,2)</f>
        <v/>
      </c>
      <c r="I1066" s="36" t="str">
        <f>LEFT('DETALLE DE CONEXIONES'!AK1066,3)</f>
        <v/>
      </c>
      <c r="J1066" s="36" t="str">
        <f>LEFT('DETALLE DE CONEXIONES'!M1066,3)</f>
        <v>4mi</v>
      </c>
      <c r="K1066" s="36" t="str">
        <f>IF(LEN('DETALLE DE CONEXIONES'!M1066)&lt;12,(RIGHT('DETALLE DE CONEXIONES'!M1066,5)),(RIGHT('DETALLE DE CONEXIONES'!M1066,6)))</f>
        <v>23seg.</v>
      </c>
      <c r="L1066" s="36">
        <f>IF(C1066="Saliente Local",(IFERROR((LIMPIA(J1066,1)),0)),0)</f>
        <v>0</v>
      </c>
      <c r="M1066" s="36">
        <f>IF(C1066="Saliente Nacional",(IFERROR((LIMPIA(J1066,1)),0)),0)</f>
        <v>0</v>
      </c>
      <c r="N1066" s="36">
        <f>IF(C1066="Saliente Internacional",(IFERROR((LIMPIA(J1066,1)),0)),0)</f>
        <v>0</v>
      </c>
      <c r="O1066" s="36">
        <f>IF(C1066="Saliente Local",(IFERROR((LIMPIA(K1066,1)),0)),0)</f>
        <v>0</v>
      </c>
      <c r="P1066" s="36">
        <f>IF(C1066="Saliente Nacional",(IFERROR((LIMPIA(K1066,1)),0)),0)</f>
        <v>0</v>
      </c>
      <c r="Q1066" s="36">
        <f>IF(C1066="Saliente Internacional",(IFERROR((LIMPIA(K1066,1)),0)),0)</f>
        <v>0</v>
      </c>
      <c r="R1066" s="36">
        <f t="shared" si="49"/>
        <v>0</v>
      </c>
      <c r="S1066" s="36">
        <f t="shared" si="50"/>
        <v>0</v>
      </c>
    </row>
    <row r="1067" spans="1:19" x14ac:dyDescent="0.25">
      <c r="A1067" s="101">
        <f>'DETALLE DE CONEXIONES'!P1067</f>
        <v>0</v>
      </c>
      <c r="B1067" s="36" t="str">
        <f>'DETALLE DE CONEXIONES'!I1067</f>
        <v>TRANSFERENCIA</v>
      </c>
      <c r="C1067" s="36" t="str">
        <f>'DETALLE DE CONEXIONES'!BB1067</f>
        <v>Desvio Nacional</v>
      </c>
      <c r="D1067" s="36" t="str">
        <f>'DETALLE DE CONEXIONES'!E1067</f>
        <v>999XXX1600</v>
      </c>
      <c r="E1067" s="36">
        <f t="shared" si="48"/>
        <v>10</v>
      </c>
      <c r="F1067" s="36">
        <f>IFERROR(LIMPIA('DETALLE DE CONEXIONES'!N1067,1),0)</f>
        <v>1</v>
      </c>
      <c r="G1067" s="36" t="str">
        <f>LEFT('DETALLE DE CONEXIONES'!BE1067,3)</f>
        <v>SIU</v>
      </c>
      <c r="H1067" s="36" t="str">
        <f>RIGHT('DETALLE DE CONEXIONES'!AK1067,2)</f>
        <v/>
      </c>
      <c r="I1067" s="36" t="str">
        <f>LEFT('DETALLE DE CONEXIONES'!AK1067,3)</f>
        <v/>
      </c>
      <c r="J1067" s="36" t="str">
        <f>LEFT('DETALLE DE CONEXIONES'!M1067,3)</f>
        <v>0mi</v>
      </c>
      <c r="K1067" s="36" t="str">
        <f>IF(LEN('DETALLE DE CONEXIONES'!M1067)&lt;12,(RIGHT('DETALLE DE CONEXIONES'!M1067,5)),(RIGHT('DETALLE DE CONEXIONES'!M1067,6)))</f>
        <v>5seg.</v>
      </c>
      <c r="L1067" s="36">
        <f>IF(C1067="Saliente Local",(IFERROR((LIMPIA(J1067,1)),0)),0)</f>
        <v>0</v>
      </c>
      <c r="M1067" s="36">
        <f>IF(C1067="Saliente Nacional",(IFERROR((LIMPIA(J1067,1)),0)),0)</f>
        <v>0</v>
      </c>
      <c r="N1067" s="36">
        <f>IF(C1067="Saliente Internacional",(IFERROR((LIMPIA(J1067,1)),0)),0)</f>
        <v>0</v>
      </c>
      <c r="O1067" s="36">
        <f>IF(C1067="Saliente Local",(IFERROR((LIMPIA(K1067,1)),0)),0)</f>
        <v>0</v>
      </c>
      <c r="P1067" s="36">
        <f>IF(C1067="Saliente Nacional",(IFERROR((LIMPIA(K1067,1)),0)),0)</f>
        <v>0</v>
      </c>
      <c r="Q1067" s="36">
        <f>IF(C1067="Saliente Internacional",(IFERROR((LIMPIA(K1067,1)),0)),0)</f>
        <v>0</v>
      </c>
      <c r="R1067" s="36">
        <f t="shared" si="49"/>
        <v>0</v>
      </c>
      <c r="S1067" s="36">
        <f t="shared" si="50"/>
        <v>0</v>
      </c>
    </row>
    <row r="1068" spans="1:19" x14ac:dyDescent="0.25">
      <c r="A1068" s="101">
        <f>'DETALLE DE CONEXIONES'!P1068</f>
        <v>0</v>
      </c>
      <c r="B1068" s="36" t="str">
        <f>'DETALLE DE CONEXIONES'!I1068</f>
        <v>TRANSFERENCIA</v>
      </c>
      <c r="C1068" s="36" t="str">
        <f>'DETALLE DE CONEXIONES'!BB1068</f>
        <v>Desvio Nacional</v>
      </c>
      <c r="D1068" s="36" t="str">
        <f>'DETALLE DE CONEXIONES'!E1068</f>
        <v>999XXX1600</v>
      </c>
      <c r="E1068" s="36">
        <f t="shared" si="48"/>
        <v>10</v>
      </c>
      <c r="F1068" s="36">
        <f>IFERROR(LIMPIA('DETALLE DE CONEXIONES'!N1068,1),0)</f>
        <v>1</v>
      </c>
      <c r="G1068" s="36" t="str">
        <f>LEFT('DETALLE DE CONEXIONES'!BE1068,3)</f>
        <v>SIU</v>
      </c>
      <c r="H1068" s="36" t="str">
        <f>RIGHT('DETALLE DE CONEXIONES'!AK1068,2)</f>
        <v/>
      </c>
      <c r="I1068" s="36" t="str">
        <f>LEFT('DETALLE DE CONEXIONES'!AK1068,3)</f>
        <v/>
      </c>
      <c r="J1068" s="36" t="str">
        <f>LEFT('DETALLE DE CONEXIONES'!M1068,3)</f>
        <v>0mi</v>
      </c>
      <c r="K1068" s="36" t="str">
        <f>IF(LEN('DETALLE DE CONEXIONES'!M1068)&lt;12,(RIGHT('DETALLE DE CONEXIONES'!M1068,5)),(RIGHT('DETALLE DE CONEXIONES'!M1068,6)))</f>
        <v>5seg.</v>
      </c>
      <c r="L1068" s="36">
        <f>IF(C1068="Saliente Local",(IFERROR((LIMPIA(J1068,1)),0)),0)</f>
        <v>0</v>
      </c>
      <c r="M1068" s="36">
        <f>IF(C1068="Saliente Nacional",(IFERROR((LIMPIA(J1068,1)),0)),0)</f>
        <v>0</v>
      </c>
      <c r="N1068" s="36">
        <f>IF(C1068="Saliente Internacional",(IFERROR((LIMPIA(J1068,1)),0)),0)</f>
        <v>0</v>
      </c>
      <c r="O1068" s="36">
        <f>IF(C1068="Saliente Local",(IFERROR((LIMPIA(K1068,1)),0)),0)</f>
        <v>0</v>
      </c>
      <c r="P1068" s="36">
        <f>IF(C1068="Saliente Nacional",(IFERROR((LIMPIA(K1068,1)),0)),0)</f>
        <v>0</v>
      </c>
      <c r="Q1068" s="36">
        <f>IF(C1068="Saliente Internacional",(IFERROR((LIMPIA(K1068,1)),0)),0)</f>
        <v>0</v>
      </c>
      <c r="R1068" s="36">
        <f t="shared" si="49"/>
        <v>0</v>
      </c>
      <c r="S1068" s="36">
        <f t="shared" si="50"/>
        <v>0</v>
      </c>
    </row>
    <row r="1069" spans="1:19" x14ac:dyDescent="0.25">
      <c r="A1069" s="101">
        <f>'DETALLE DE CONEXIONES'!P1069</f>
        <v>0</v>
      </c>
      <c r="B1069" s="36" t="str">
        <f>'DETALLE DE CONEXIONES'!I1069</f>
        <v>GPRS</v>
      </c>
      <c r="C1069" s="36" t="str">
        <f>'DETALLE DE CONEXIONES'!BB1069</f>
        <v>MENSAJERO</v>
      </c>
      <c r="D1069" s="36" t="str">
        <f>'DETALLE DE CONEXIONES'!E1069</f>
        <v>internet.itelcelXXXm-3G</v>
      </c>
      <c r="E1069" s="36">
        <f t="shared" si="48"/>
        <v>23</v>
      </c>
      <c r="F1069" s="36">
        <f>IFERROR(LIMPIA('DETALLE DE CONEXIONES'!N1069,1),0)</f>
        <v>0</v>
      </c>
      <c r="G1069" s="36" t="str">
        <f>LEFT('DETALLE DE CONEXIONES'!BE1069,3)</f>
        <v/>
      </c>
      <c r="H1069" s="36" t="str">
        <f>RIGHT('DETALLE DE CONEXIONES'!AK1069,2)</f>
        <v>-0</v>
      </c>
      <c r="I1069" s="36" t="str">
        <f>LEFT('DETALLE DE CONEXIONES'!AK1069,3)</f>
        <v>MEN</v>
      </c>
      <c r="J1069" s="36" t="str">
        <f>LEFT('DETALLE DE CONEXIONES'!M1069,3)</f>
        <v>0mi</v>
      </c>
      <c r="K1069" s="36" t="str">
        <f>IF(LEN('DETALLE DE CONEXIONES'!M1069)&lt;12,(RIGHT('DETALLE DE CONEXIONES'!M1069,5)),(RIGHT('DETALLE DE CONEXIONES'!M1069,6)))</f>
        <v xml:space="preserve">min. </v>
      </c>
      <c r="L1069" s="36">
        <f>IF(C1069="Saliente Local",(IFERROR((LIMPIA(J1069,1)),0)),0)</f>
        <v>0</v>
      </c>
      <c r="M1069" s="36">
        <f>IF(C1069="Saliente Nacional",(IFERROR((LIMPIA(J1069,1)),0)),0)</f>
        <v>0</v>
      </c>
      <c r="N1069" s="36">
        <f>IF(C1069="Saliente Internacional",(IFERROR((LIMPIA(J1069,1)),0)),0)</f>
        <v>0</v>
      </c>
      <c r="O1069" s="36">
        <f>IF(C1069="Saliente Local",(IFERROR((LIMPIA(K1069,1)),0)),0)</f>
        <v>0</v>
      </c>
      <c r="P1069" s="36">
        <f>IF(C1069="Saliente Nacional",(IFERROR((LIMPIA(K1069,1)),0)),0)</f>
        <v>0</v>
      </c>
      <c r="Q1069" s="36">
        <f>IF(C1069="Saliente Internacional",(IFERROR((LIMPIA(K1069,1)),0)),0)</f>
        <v>0</v>
      </c>
      <c r="R1069" s="36">
        <f t="shared" si="49"/>
        <v>0</v>
      </c>
      <c r="S1069" s="36">
        <f t="shared" si="50"/>
        <v>0</v>
      </c>
    </row>
    <row r="1070" spans="1:19" x14ac:dyDescent="0.25">
      <c r="A1070" s="101">
        <f>'DETALLE DE CONEXIONES'!P1070</f>
        <v>0</v>
      </c>
      <c r="B1070" s="36" t="str">
        <f>'DETALLE DE CONEXIONES'!I1070</f>
        <v>GPRS</v>
      </c>
      <c r="C1070" s="36" t="str">
        <f>'DETALLE DE CONEXIONES'!BB1070</f>
        <v>RS</v>
      </c>
      <c r="D1070" s="36" t="str">
        <f>'DETALLE DE CONEXIONES'!E1070</f>
        <v>internet.itelcelXXXm-3G</v>
      </c>
      <c r="E1070" s="36">
        <f t="shared" si="48"/>
        <v>23</v>
      </c>
      <c r="F1070" s="36">
        <f>IFERROR(LIMPIA('DETALLE DE CONEXIONES'!N1070,1),0)</f>
        <v>0</v>
      </c>
      <c r="G1070" s="36" t="str">
        <f>LEFT('DETALLE DE CONEXIONES'!BE1070,3)</f>
        <v/>
      </c>
      <c r="H1070" s="36" t="str">
        <f>RIGHT('DETALLE DE CONEXIONES'!AK1070,2)</f>
        <v>-0</v>
      </c>
      <c r="I1070" s="36" t="str">
        <f>LEFT('DETALLE DE CONEXIONES'!AK1070,3)</f>
        <v>RS;</v>
      </c>
      <c r="J1070" s="36" t="str">
        <f>LEFT('DETALLE DE CONEXIONES'!M1070,3)</f>
        <v>0mi</v>
      </c>
      <c r="K1070" s="36" t="str">
        <f>IF(LEN('DETALLE DE CONEXIONES'!M1070)&lt;12,(RIGHT('DETALLE DE CONEXIONES'!M1070,5)),(RIGHT('DETALLE DE CONEXIONES'!M1070,6)))</f>
        <v xml:space="preserve">min. </v>
      </c>
      <c r="L1070" s="36">
        <f>IF(C1070="Saliente Local",(IFERROR((LIMPIA(J1070,1)),0)),0)</f>
        <v>0</v>
      </c>
      <c r="M1070" s="36">
        <f>IF(C1070="Saliente Nacional",(IFERROR((LIMPIA(J1070,1)),0)),0)</f>
        <v>0</v>
      </c>
      <c r="N1070" s="36">
        <f>IF(C1070="Saliente Internacional",(IFERROR((LIMPIA(J1070,1)),0)),0)</f>
        <v>0</v>
      </c>
      <c r="O1070" s="36">
        <f>IF(C1070="Saliente Local",(IFERROR((LIMPIA(K1070,1)),0)),0)</f>
        <v>0</v>
      </c>
      <c r="P1070" s="36">
        <f>IF(C1070="Saliente Nacional",(IFERROR((LIMPIA(K1070,1)),0)),0)</f>
        <v>0</v>
      </c>
      <c r="Q1070" s="36">
        <f>IF(C1070="Saliente Internacional",(IFERROR((LIMPIA(K1070,1)),0)),0)</f>
        <v>0</v>
      </c>
      <c r="R1070" s="36">
        <f t="shared" si="49"/>
        <v>0</v>
      </c>
      <c r="S1070" s="36">
        <f t="shared" si="50"/>
        <v>0</v>
      </c>
    </row>
    <row r="1071" spans="1:19" x14ac:dyDescent="0.25">
      <c r="A1071" s="101">
        <f>'DETALLE DE CONEXIONES'!P1071</f>
        <v>0</v>
      </c>
      <c r="B1071" s="36" t="str">
        <f>'DETALLE DE CONEXIONES'!I1071</f>
        <v>GPRS</v>
      </c>
      <c r="C1071" s="36" t="str">
        <f>'DETALLE DE CONEXIONES'!BB1071</f>
        <v>RS</v>
      </c>
      <c r="D1071" s="36" t="str">
        <f>'DETALLE DE CONEXIONES'!E1071</f>
        <v>internet.itelcel.coXXXGLTE</v>
      </c>
      <c r="E1071" s="36">
        <f t="shared" si="48"/>
        <v>26</v>
      </c>
      <c r="F1071" s="36">
        <f>IFERROR(LIMPIA('DETALLE DE CONEXIONES'!N1071,1),0)</f>
        <v>0</v>
      </c>
      <c r="G1071" s="36" t="str">
        <f>LEFT('DETALLE DE CONEXIONES'!BE1071,3)</f>
        <v/>
      </c>
      <c r="H1071" s="36" t="str">
        <f>RIGHT('DETALLE DE CONEXIONES'!AK1071,2)</f>
        <v>-1</v>
      </c>
      <c r="I1071" s="36" t="str">
        <f>LEFT('DETALLE DE CONEXIONES'!AK1071,3)</f>
        <v>RS;</v>
      </c>
      <c r="J1071" s="36" t="str">
        <f>LEFT('DETALLE DE CONEXIONES'!M1071,3)</f>
        <v>0mi</v>
      </c>
      <c r="K1071" s="36" t="str">
        <f>IF(LEN('DETALLE DE CONEXIONES'!M1071)&lt;12,(RIGHT('DETALLE DE CONEXIONES'!M1071,5)),(RIGHT('DETALLE DE CONEXIONES'!M1071,6)))</f>
        <v xml:space="preserve">min. </v>
      </c>
      <c r="L1071" s="36">
        <f>IF(C1071="Saliente Local",(IFERROR((LIMPIA(J1071,1)),0)),0)</f>
        <v>0</v>
      </c>
      <c r="M1071" s="36">
        <f>IF(C1071="Saliente Nacional",(IFERROR((LIMPIA(J1071,1)),0)),0)</f>
        <v>0</v>
      </c>
      <c r="N1071" s="36">
        <f>IF(C1071="Saliente Internacional",(IFERROR((LIMPIA(J1071,1)),0)),0)</f>
        <v>0</v>
      </c>
      <c r="O1071" s="36">
        <f>IF(C1071="Saliente Local",(IFERROR((LIMPIA(K1071,1)),0)),0)</f>
        <v>0</v>
      </c>
      <c r="P1071" s="36">
        <f>IF(C1071="Saliente Nacional",(IFERROR((LIMPIA(K1071,1)),0)),0)</f>
        <v>0</v>
      </c>
      <c r="Q1071" s="36">
        <f>IF(C1071="Saliente Internacional",(IFERROR((LIMPIA(K1071,1)),0)),0)</f>
        <v>0</v>
      </c>
      <c r="R1071" s="36">
        <f t="shared" si="49"/>
        <v>0</v>
      </c>
      <c r="S1071" s="36">
        <f t="shared" si="50"/>
        <v>0</v>
      </c>
    </row>
    <row r="1072" spans="1:19" x14ac:dyDescent="0.25">
      <c r="A1072" s="101">
        <f>'DETALLE DE CONEXIONES'!P1072</f>
        <v>0</v>
      </c>
      <c r="B1072" s="36" t="str">
        <f>'DETALLE DE CONEXIONES'!I1072</f>
        <v>GPRS</v>
      </c>
      <c r="C1072" s="36" t="str">
        <f>'DETALLE DE CONEXIONES'!BB1072</f>
        <v>MENSAJERO</v>
      </c>
      <c r="D1072" s="36" t="str">
        <f>'DETALLE DE CONEXIONES'!E1072</f>
        <v>internet.itelcel.coXXXGLTE</v>
      </c>
      <c r="E1072" s="36">
        <f t="shared" si="48"/>
        <v>26</v>
      </c>
      <c r="F1072" s="36">
        <f>IFERROR(LIMPIA('DETALLE DE CONEXIONES'!N1072,1),0)</f>
        <v>0</v>
      </c>
      <c r="G1072" s="36" t="str">
        <f>LEFT('DETALLE DE CONEXIONES'!BE1072,3)</f>
        <v/>
      </c>
      <c r="H1072" s="36" t="str">
        <f>RIGHT('DETALLE DE CONEXIONES'!AK1072,2)</f>
        <v>-1</v>
      </c>
      <c r="I1072" s="36" t="str">
        <f>LEFT('DETALLE DE CONEXIONES'!AK1072,3)</f>
        <v>MEN</v>
      </c>
      <c r="J1072" s="36" t="str">
        <f>LEFT('DETALLE DE CONEXIONES'!M1072,3)</f>
        <v>0mi</v>
      </c>
      <c r="K1072" s="36" t="str">
        <f>IF(LEN('DETALLE DE CONEXIONES'!M1072)&lt;12,(RIGHT('DETALLE DE CONEXIONES'!M1072,5)),(RIGHT('DETALLE DE CONEXIONES'!M1072,6)))</f>
        <v xml:space="preserve">min. </v>
      </c>
      <c r="L1072" s="36">
        <f>IF(C1072="Saliente Local",(IFERROR((LIMPIA(J1072,1)),0)),0)</f>
        <v>0</v>
      </c>
      <c r="M1072" s="36">
        <f>IF(C1072="Saliente Nacional",(IFERROR((LIMPIA(J1072,1)),0)),0)</f>
        <v>0</v>
      </c>
      <c r="N1072" s="36">
        <f>IF(C1072="Saliente Internacional",(IFERROR((LIMPIA(J1072,1)),0)),0)</f>
        <v>0</v>
      </c>
      <c r="O1072" s="36">
        <f>IF(C1072="Saliente Local",(IFERROR((LIMPIA(K1072,1)),0)),0)</f>
        <v>0</v>
      </c>
      <c r="P1072" s="36">
        <f>IF(C1072="Saliente Nacional",(IFERROR((LIMPIA(K1072,1)),0)),0)</f>
        <v>0</v>
      </c>
      <c r="Q1072" s="36">
        <f>IF(C1072="Saliente Internacional",(IFERROR((LIMPIA(K1072,1)),0)),0)</f>
        <v>0</v>
      </c>
      <c r="R1072" s="36">
        <f t="shared" si="49"/>
        <v>0</v>
      </c>
      <c r="S1072" s="36">
        <f t="shared" si="50"/>
        <v>0</v>
      </c>
    </row>
    <row r="1073" spans="1:19" x14ac:dyDescent="0.25">
      <c r="A1073" s="101">
        <f>'DETALLE DE CONEXIONES'!P1073</f>
        <v>0</v>
      </c>
      <c r="B1073" s="36" t="str">
        <f>'DETALLE DE CONEXIONES'!I1073</f>
        <v>SALIENTE</v>
      </c>
      <c r="C1073" s="36" t="str">
        <f>'DETALLE DE CONEXIONES'!BB1073</f>
        <v>Saliente Nacional</v>
      </c>
      <c r="D1073" s="36" t="str">
        <f>'DETALLE DE CONEXIONES'!E1073</f>
        <v>921XXX3306</v>
      </c>
      <c r="E1073" s="36">
        <f t="shared" si="48"/>
        <v>10</v>
      </c>
      <c r="F1073" s="36">
        <f>IFERROR(LIMPIA('DETALLE DE CONEXIONES'!N1073,1),0)</f>
        <v>2</v>
      </c>
      <c r="G1073" s="36" t="str">
        <f>LEFT('DETALLE DE CONEXIONES'!BE1073,3)</f>
        <v>NOF</v>
      </c>
      <c r="H1073" s="36" t="str">
        <f>RIGHT('DETALLE DE CONEXIONES'!AK1073,2)</f>
        <v/>
      </c>
      <c r="I1073" s="36" t="str">
        <f>LEFT('DETALLE DE CONEXIONES'!AK1073,3)</f>
        <v/>
      </c>
      <c r="J1073" s="36" t="str">
        <f>LEFT('DETALLE DE CONEXIONES'!M1073,3)</f>
        <v>1mi</v>
      </c>
      <c r="K1073" s="36" t="str">
        <f>IF(LEN('DETALLE DE CONEXIONES'!M1073)&lt;12,(RIGHT('DETALLE DE CONEXIONES'!M1073,5)),(RIGHT('DETALLE DE CONEXIONES'!M1073,6)))</f>
        <v>54seg.</v>
      </c>
      <c r="L1073" s="36">
        <f>IF(C1073="Saliente Local",(IFERROR((LIMPIA(J1073,1)),0)),0)</f>
        <v>0</v>
      </c>
      <c r="M1073" s="36">
        <f>IF(C1073="Saliente Nacional",(IFERROR((LIMPIA(J1073,1)),0)),0)</f>
        <v>1</v>
      </c>
      <c r="N1073" s="36">
        <f>IF(C1073="Saliente Internacional",(IFERROR((LIMPIA(J1073,1)),0)),0)</f>
        <v>0</v>
      </c>
      <c r="O1073" s="36">
        <f>IF(C1073="Saliente Local",(IFERROR((LIMPIA(K1073,1)),0)),0)</f>
        <v>0</v>
      </c>
      <c r="P1073" s="36">
        <f>IF(C1073="Saliente Nacional",(IFERROR((LIMPIA(K1073,1)),0)),0)</f>
        <v>54</v>
      </c>
      <c r="Q1073" s="36">
        <f>IF(C1073="Saliente Internacional",(IFERROR((LIMPIA(K1073,1)),0)),0)</f>
        <v>0</v>
      </c>
      <c r="R1073" s="36">
        <f t="shared" si="49"/>
        <v>2</v>
      </c>
      <c r="S1073" s="36">
        <f t="shared" si="50"/>
        <v>0</v>
      </c>
    </row>
    <row r="1074" spans="1:19" x14ac:dyDescent="0.25">
      <c r="A1074" s="101">
        <f>'DETALLE DE CONEXIONES'!P1074</f>
        <v>0</v>
      </c>
      <c r="B1074" s="36" t="str">
        <f>'DETALLE DE CONEXIONES'!I1074</f>
        <v>GPRS</v>
      </c>
      <c r="C1074" s="36" t="str">
        <f>'DETALLE DE CONEXIONES'!BB1074</f>
        <v>MENSAJERO</v>
      </c>
      <c r="D1074" s="36" t="str">
        <f>'DETALLE DE CONEXIONES'!E1074</f>
        <v>internet.itelcel.coXXXGLTE</v>
      </c>
      <c r="E1074" s="36">
        <f t="shared" si="48"/>
        <v>26</v>
      </c>
      <c r="F1074" s="36">
        <f>IFERROR(LIMPIA('DETALLE DE CONEXIONES'!N1074,1),0)</f>
        <v>0</v>
      </c>
      <c r="G1074" s="36" t="str">
        <f>LEFT('DETALLE DE CONEXIONES'!BE1074,3)</f>
        <v/>
      </c>
      <c r="H1074" s="36" t="str">
        <f>RIGHT('DETALLE DE CONEXIONES'!AK1074,2)</f>
        <v>-1</v>
      </c>
      <c r="I1074" s="36" t="str">
        <f>LEFT('DETALLE DE CONEXIONES'!AK1074,3)</f>
        <v>MEN</v>
      </c>
      <c r="J1074" s="36" t="str">
        <f>LEFT('DETALLE DE CONEXIONES'!M1074,3)</f>
        <v>0mi</v>
      </c>
      <c r="K1074" s="36" t="str">
        <f>IF(LEN('DETALLE DE CONEXIONES'!M1074)&lt;12,(RIGHT('DETALLE DE CONEXIONES'!M1074,5)),(RIGHT('DETALLE DE CONEXIONES'!M1074,6)))</f>
        <v xml:space="preserve">min. </v>
      </c>
      <c r="L1074" s="36">
        <f>IF(C1074="Saliente Local",(IFERROR((LIMPIA(J1074,1)),0)),0)</f>
        <v>0</v>
      </c>
      <c r="M1074" s="36">
        <f>IF(C1074="Saliente Nacional",(IFERROR((LIMPIA(J1074,1)),0)),0)</f>
        <v>0</v>
      </c>
      <c r="N1074" s="36">
        <f>IF(C1074="Saliente Internacional",(IFERROR((LIMPIA(J1074,1)),0)),0)</f>
        <v>0</v>
      </c>
      <c r="O1074" s="36">
        <f>IF(C1074="Saliente Local",(IFERROR((LIMPIA(K1074,1)),0)),0)</f>
        <v>0</v>
      </c>
      <c r="P1074" s="36">
        <f>IF(C1074="Saliente Nacional",(IFERROR((LIMPIA(K1074,1)),0)),0)</f>
        <v>0</v>
      </c>
      <c r="Q1074" s="36">
        <f>IF(C1074="Saliente Internacional",(IFERROR((LIMPIA(K1074,1)),0)),0)</f>
        <v>0</v>
      </c>
      <c r="R1074" s="36">
        <f t="shared" si="49"/>
        <v>0</v>
      </c>
      <c r="S1074" s="36">
        <f t="shared" si="50"/>
        <v>0</v>
      </c>
    </row>
    <row r="1075" spans="1:19" x14ac:dyDescent="0.25">
      <c r="A1075" s="101">
        <f>'DETALLE DE CONEXIONES'!P1075</f>
        <v>0</v>
      </c>
      <c r="B1075" s="36" t="str">
        <f>'DETALLE DE CONEXIONES'!I1075</f>
        <v>GPRS</v>
      </c>
      <c r="C1075" s="36" t="str">
        <f>'DETALLE DE CONEXIONES'!BB1075</f>
        <v>RS</v>
      </c>
      <c r="D1075" s="36" t="str">
        <f>'DETALLE DE CONEXIONES'!E1075</f>
        <v>internet.itelcel.coXXXGLTE</v>
      </c>
      <c r="E1075" s="36">
        <f t="shared" si="48"/>
        <v>26</v>
      </c>
      <c r="F1075" s="36">
        <f>IFERROR(LIMPIA('DETALLE DE CONEXIONES'!N1075,1),0)</f>
        <v>0</v>
      </c>
      <c r="G1075" s="36" t="str">
        <f>LEFT('DETALLE DE CONEXIONES'!BE1075,3)</f>
        <v/>
      </c>
      <c r="H1075" s="36" t="str">
        <f>RIGHT('DETALLE DE CONEXIONES'!AK1075,2)</f>
        <v>-1</v>
      </c>
      <c r="I1075" s="36" t="str">
        <f>LEFT('DETALLE DE CONEXIONES'!AK1075,3)</f>
        <v>RS;</v>
      </c>
      <c r="J1075" s="36" t="str">
        <f>LEFT('DETALLE DE CONEXIONES'!M1075,3)</f>
        <v>0mi</v>
      </c>
      <c r="K1075" s="36" t="str">
        <f>IF(LEN('DETALLE DE CONEXIONES'!M1075)&lt;12,(RIGHT('DETALLE DE CONEXIONES'!M1075,5)),(RIGHT('DETALLE DE CONEXIONES'!M1075,6)))</f>
        <v xml:space="preserve">min. </v>
      </c>
      <c r="L1075" s="36">
        <f>IF(C1075="Saliente Local",(IFERROR((LIMPIA(J1075,1)),0)),0)</f>
        <v>0</v>
      </c>
      <c r="M1075" s="36">
        <f>IF(C1075="Saliente Nacional",(IFERROR((LIMPIA(J1075,1)),0)),0)</f>
        <v>0</v>
      </c>
      <c r="N1075" s="36">
        <f>IF(C1075="Saliente Internacional",(IFERROR((LIMPIA(J1075,1)),0)),0)</f>
        <v>0</v>
      </c>
      <c r="O1075" s="36">
        <f>IF(C1075="Saliente Local",(IFERROR((LIMPIA(K1075,1)),0)),0)</f>
        <v>0</v>
      </c>
      <c r="P1075" s="36">
        <f>IF(C1075="Saliente Nacional",(IFERROR((LIMPIA(K1075,1)),0)),0)</f>
        <v>0</v>
      </c>
      <c r="Q1075" s="36">
        <f>IF(C1075="Saliente Internacional",(IFERROR((LIMPIA(K1075,1)),0)),0)</f>
        <v>0</v>
      </c>
      <c r="R1075" s="36">
        <f t="shared" si="49"/>
        <v>0</v>
      </c>
      <c r="S1075" s="36">
        <f t="shared" si="50"/>
        <v>0</v>
      </c>
    </row>
    <row r="1076" spans="1:19" x14ac:dyDescent="0.25">
      <c r="A1076" s="101">
        <f>'DETALLE DE CONEXIONES'!P1076</f>
        <v>0</v>
      </c>
      <c r="B1076" s="36" t="str">
        <f>'DETALLE DE CONEXIONES'!I1076</f>
        <v>TRANSFERENCIA</v>
      </c>
      <c r="C1076" s="36" t="str">
        <f>'DETALLE DE CONEXIONES'!BB1076</f>
        <v>Desvio Nacional</v>
      </c>
      <c r="D1076" s="36" t="str">
        <f>'DETALLE DE CONEXIONES'!E1076</f>
        <v>999XXX1600</v>
      </c>
      <c r="E1076" s="36">
        <f t="shared" si="48"/>
        <v>10</v>
      </c>
      <c r="F1076" s="36">
        <f>IFERROR(LIMPIA('DETALLE DE CONEXIONES'!N1076,1),0)</f>
        <v>1</v>
      </c>
      <c r="G1076" s="36" t="str">
        <f>LEFT('DETALLE DE CONEXIONES'!BE1076,3)</f>
        <v>SIU</v>
      </c>
      <c r="H1076" s="36" t="str">
        <f>RIGHT('DETALLE DE CONEXIONES'!AK1076,2)</f>
        <v/>
      </c>
      <c r="I1076" s="36" t="str">
        <f>LEFT('DETALLE DE CONEXIONES'!AK1076,3)</f>
        <v/>
      </c>
      <c r="J1076" s="36" t="str">
        <f>LEFT('DETALLE DE CONEXIONES'!M1076,3)</f>
        <v>0mi</v>
      </c>
      <c r="K1076" s="36" t="str">
        <f>IF(LEN('DETALLE DE CONEXIONES'!M1076)&lt;12,(RIGHT('DETALLE DE CONEXIONES'!M1076,5)),(RIGHT('DETALLE DE CONEXIONES'!M1076,6)))</f>
        <v>5seg.</v>
      </c>
      <c r="L1076" s="36">
        <f>IF(C1076="Saliente Local",(IFERROR((LIMPIA(J1076,1)),0)),0)</f>
        <v>0</v>
      </c>
      <c r="M1076" s="36">
        <f>IF(C1076="Saliente Nacional",(IFERROR((LIMPIA(J1076,1)),0)),0)</f>
        <v>0</v>
      </c>
      <c r="N1076" s="36">
        <f>IF(C1076="Saliente Internacional",(IFERROR((LIMPIA(J1076,1)),0)),0)</f>
        <v>0</v>
      </c>
      <c r="O1076" s="36">
        <f>IF(C1076="Saliente Local",(IFERROR((LIMPIA(K1076,1)),0)),0)</f>
        <v>0</v>
      </c>
      <c r="P1076" s="36">
        <f>IF(C1076="Saliente Nacional",(IFERROR((LIMPIA(K1076,1)),0)),0)</f>
        <v>0</v>
      </c>
      <c r="Q1076" s="36">
        <f>IF(C1076="Saliente Internacional",(IFERROR((LIMPIA(K1076,1)),0)),0)</f>
        <v>0</v>
      </c>
      <c r="R1076" s="36">
        <f t="shared" si="49"/>
        <v>0</v>
      </c>
      <c r="S1076" s="36">
        <f t="shared" si="50"/>
        <v>0</v>
      </c>
    </row>
    <row r="1077" spans="1:19" x14ac:dyDescent="0.25">
      <c r="A1077" s="101">
        <f>'DETALLE DE CONEXIONES'!P1077</f>
        <v>0</v>
      </c>
      <c r="B1077" s="36" t="str">
        <f>'DETALLE DE CONEXIONES'!I1077</f>
        <v>GPRS</v>
      </c>
      <c r="C1077" s="36" t="str">
        <f>'DETALLE DE CONEXIONES'!BB1077</f>
        <v>RS</v>
      </c>
      <c r="D1077" s="36" t="str">
        <f>'DETALLE DE CONEXIONES'!E1077</f>
        <v>internet.itelcelXXXm-3G</v>
      </c>
      <c r="E1077" s="36">
        <f t="shared" si="48"/>
        <v>23</v>
      </c>
      <c r="F1077" s="36">
        <f>IFERROR(LIMPIA('DETALLE DE CONEXIONES'!N1077,1),0)</f>
        <v>0</v>
      </c>
      <c r="G1077" s="36" t="str">
        <f>LEFT('DETALLE DE CONEXIONES'!BE1077,3)</f>
        <v/>
      </c>
      <c r="H1077" s="36" t="str">
        <f>RIGHT('DETALLE DE CONEXIONES'!AK1077,2)</f>
        <v>-1</v>
      </c>
      <c r="I1077" s="36" t="str">
        <f>LEFT('DETALLE DE CONEXIONES'!AK1077,3)</f>
        <v>RS;</v>
      </c>
      <c r="J1077" s="36" t="str">
        <f>LEFT('DETALLE DE CONEXIONES'!M1077,3)</f>
        <v>0mi</v>
      </c>
      <c r="K1077" s="36" t="str">
        <f>IF(LEN('DETALLE DE CONEXIONES'!M1077)&lt;12,(RIGHT('DETALLE DE CONEXIONES'!M1077,5)),(RIGHT('DETALLE DE CONEXIONES'!M1077,6)))</f>
        <v xml:space="preserve">min. </v>
      </c>
      <c r="L1077" s="36">
        <f>IF(C1077="Saliente Local",(IFERROR((LIMPIA(J1077,1)),0)),0)</f>
        <v>0</v>
      </c>
      <c r="M1077" s="36">
        <f>IF(C1077="Saliente Nacional",(IFERROR((LIMPIA(J1077,1)),0)),0)</f>
        <v>0</v>
      </c>
      <c r="N1077" s="36">
        <f>IF(C1077="Saliente Internacional",(IFERROR((LIMPIA(J1077,1)),0)),0)</f>
        <v>0</v>
      </c>
      <c r="O1077" s="36">
        <f>IF(C1077="Saliente Local",(IFERROR((LIMPIA(K1077,1)),0)),0)</f>
        <v>0</v>
      </c>
      <c r="P1077" s="36">
        <f>IF(C1077="Saliente Nacional",(IFERROR((LIMPIA(K1077,1)),0)),0)</f>
        <v>0</v>
      </c>
      <c r="Q1077" s="36">
        <f>IF(C1077="Saliente Internacional",(IFERROR((LIMPIA(K1077,1)),0)),0)</f>
        <v>0</v>
      </c>
      <c r="R1077" s="36">
        <f t="shared" si="49"/>
        <v>0</v>
      </c>
      <c r="S1077" s="36">
        <f t="shared" si="50"/>
        <v>0</v>
      </c>
    </row>
    <row r="1078" spans="1:19" x14ac:dyDescent="0.25">
      <c r="A1078" s="101">
        <f>'DETALLE DE CONEXIONES'!P1078</f>
        <v>0</v>
      </c>
      <c r="B1078" s="36" t="str">
        <f>'DETALLE DE CONEXIONES'!I1078</f>
        <v>TRANSFERENCIA</v>
      </c>
      <c r="C1078" s="36" t="str">
        <f>'DETALLE DE CONEXIONES'!BB1078</f>
        <v>Desvio Nacional</v>
      </c>
      <c r="D1078" s="36" t="str">
        <f>'DETALLE DE CONEXIONES'!E1078</f>
        <v>999XXX1600</v>
      </c>
      <c r="E1078" s="36">
        <f t="shared" si="48"/>
        <v>10</v>
      </c>
      <c r="F1078" s="36">
        <f>IFERROR(LIMPIA('DETALLE DE CONEXIONES'!N1078,1),0)</f>
        <v>1</v>
      </c>
      <c r="G1078" s="36" t="str">
        <f>LEFT('DETALLE DE CONEXIONES'!BE1078,3)</f>
        <v>SIU</v>
      </c>
      <c r="H1078" s="36" t="str">
        <f>RIGHT('DETALLE DE CONEXIONES'!AK1078,2)</f>
        <v/>
      </c>
      <c r="I1078" s="36" t="str">
        <f>LEFT('DETALLE DE CONEXIONES'!AK1078,3)</f>
        <v/>
      </c>
      <c r="J1078" s="36" t="str">
        <f>LEFT('DETALLE DE CONEXIONES'!M1078,3)</f>
        <v>0mi</v>
      </c>
      <c r="K1078" s="36" t="str">
        <f>IF(LEN('DETALLE DE CONEXIONES'!M1078)&lt;12,(RIGHT('DETALLE DE CONEXIONES'!M1078,5)),(RIGHT('DETALLE DE CONEXIONES'!M1078,6)))</f>
        <v>7seg.</v>
      </c>
      <c r="L1078" s="36">
        <f>IF(C1078="Saliente Local",(IFERROR((LIMPIA(J1078,1)),0)),0)</f>
        <v>0</v>
      </c>
      <c r="M1078" s="36">
        <f>IF(C1078="Saliente Nacional",(IFERROR((LIMPIA(J1078,1)),0)),0)</f>
        <v>0</v>
      </c>
      <c r="N1078" s="36">
        <f>IF(C1078="Saliente Internacional",(IFERROR((LIMPIA(J1078,1)),0)),0)</f>
        <v>0</v>
      </c>
      <c r="O1078" s="36">
        <f>IF(C1078="Saliente Local",(IFERROR((LIMPIA(K1078,1)),0)),0)</f>
        <v>0</v>
      </c>
      <c r="P1078" s="36">
        <f>IF(C1078="Saliente Nacional",(IFERROR((LIMPIA(K1078,1)),0)),0)</f>
        <v>0</v>
      </c>
      <c r="Q1078" s="36">
        <f>IF(C1078="Saliente Internacional",(IFERROR((LIMPIA(K1078,1)),0)),0)</f>
        <v>0</v>
      </c>
      <c r="R1078" s="36">
        <f t="shared" si="49"/>
        <v>0</v>
      </c>
      <c r="S1078" s="36">
        <f t="shared" si="50"/>
        <v>0</v>
      </c>
    </row>
    <row r="1079" spans="1:19" x14ac:dyDescent="0.25">
      <c r="A1079" s="101">
        <f>'DETALLE DE CONEXIONES'!P1079</f>
        <v>0</v>
      </c>
      <c r="B1079" s="36" t="str">
        <f>'DETALLE DE CONEXIONES'!I1079</f>
        <v>TRANSFERENCIA</v>
      </c>
      <c r="C1079" s="36" t="str">
        <f>'DETALLE DE CONEXIONES'!BB1079</f>
        <v>Desvio Nacional</v>
      </c>
      <c r="D1079" s="36" t="str">
        <f>'DETALLE DE CONEXIONES'!E1079</f>
        <v>999XXX1600</v>
      </c>
      <c r="E1079" s="36">
        <f t="shared" si="48"/>
        <v>10</v>
      </c>
      <c r="F1079" s="36">
        <f>IFERROR(LIMPIA('DETALLE DE CONEXIONES'!N1079,1),0)</f>
        <v>1</v>
      </c>
      <c r="G1079" s="36" t="str">
        <f>LEFT('DETALLE DE CONEXIONES'!BE1079,3)</f>
        <v>SIU</v>
      </c>
      <c r="H1079" s="36" t="str">
        <f>RIGHT('DETALLE DE CONEXIONES'!AK1079,2)</f>
        <v/>
      </c>
      <c r="I1079" s="36" t="str">
        <f>LEFT('DETALLE DE CONEXIONES'!AK1079,3)</f>
        <v/>
      </c>
      <c r="J1079" s="36" t="str">
        <f>LEFT('DETALLE DE CONEXIONES'!M1079,3)</f>
        <v>0mi</v>
      </c>
      <c r="K1079" s="36" t="str">
        <f>IF(LEN('DETALLE DE CONEXIONES'!M1079)&lt;12,(RIGHT('DETALLE DE CONEXIONES'!M1079,5)),(RIGHT('DETALLE DE CONEXIONES'!M1079,6)))</f>
        <v>6seg.</v>
      </c>
      <c r="L1079" s="36">
        <f>IF(C1079="Saliente Local",(IFERROR((LIMPIA(J1079,1)),0)),0)</f>
        <v>0</v>
      </c>
      <c r="M1079" s="36">
        <f>IF(C1079="Saliente Nacional",(IFERROR((LIMPIA(J1079,1)),0)),0)</f>
        <v>0</v>
      </c>
      <c r="N1079" s="36">
        <f>IF(C1079="Saliente Internacional",(IFERROR((LIMPIA(J1079,1)),0)),0)</f>
        <v>0</v>
      </c>
      <c r="O1079" s="36">
        <f>IF(C1079="Saliente Local",(IFERROR((LIMPIA(K1079,1)),0)),0)</f>
        <v>0</v>
      </c>
      <c r="P1079" s="36">
        <f>IF(C1079="Saliente Nacional",(IFERROR((LIMPIA(K1079,1)),0)),0)</f>
        <v>0</v>
      </c>
      <c r="Q1079" s="36">
        <f>IF(C1079="Saliente Internacional",(IFERROR((LIMPIA(K1079,1)),0)),0)</f>
        <v>0</v>
      </c>
      <c r="R1079" s="36">
        <f t="shared" si="49"/>
        <v>0</v>
      </c>
      <c r="S1079" s="36">
        <f t="shared" si="50"/>
        <v>0</v>
      </c>
    </row>
    <row r="1080" spans="1:19" x14ac:dyDescent="0.25">
      <c r="A1080" s="101">
        <f>'DETALLE DE CONEXIONES'!P1080</f>
        <v>0</v>
      </c>
      <c r="B1080" s="36" t="str">
        <f>'DETALLE DE CONEXIONES'!I1080</f>
        <v>TRANSFERENCIA</v>
      </c>
      <c r="C1080" s="36" t="str">
        <f>'DETALLE DE CONEXIONES'!BB1080</f>
        <v>Desvio Nacional</v>
      </c>
      <c r="D1080" s="36" t="str">
        <f>'DETALLE DE CONEXIONES'!E1080</f>
        <v>999XXX1600</v>
      </c>
      <c r="E1080" s="36">
        <f t="shared" si="48"/>
        <v>10</v>
      </c>
      <c r="F1080" s="36">
        <f>IFERROR(LIMPIA('DETALLE DE CONEXIONES'!N1080,1),0)</f>
        <v>1</v>
      </c>
      <c r="G1080" s="36" t="str">
        <f>LEFT('DETALLE DE CONEXIONES'!BE1080,3)</f>
        <v>SIU</v>
      </c>
      <c r="H1080" s="36" t="str">
        <f>RIGHT('DETALLE DE CONEXIONES'!AK1080,2)</f>
        <v/>
      </c>
      <c r="I1080" s="36" t="str">
        <f>LEFT('DETALLE DE CONEXIONES'!AK1080,3)</f>
        <v/>
      </c>
      <c r="J1080" s="36" t="str">
        <f>LEFT('DETALLE DE CONEXIONES'!M1080,3)</f>
        <v>0mi</v>
      </c>
      <c r="K1080" s="36" t="str">
        <f>IF(LEN('DETALLE DE CONEXIONES'!M1080)&lt;12,(RIGHT('DETALLE DE CONEXIONES'!M1080,5)),(RIGHT('DETALLE DE CONEXIONES'!M1080,6)))</f>
        <v>4seg.</v>
      </c>
      <c r="L1080" s="36">
        <f>IF(C1080="Saliente Local",(IFERROR((LIMPIA(J1080,1)),0)),0)</f>
        <v>0</v>
      </c>
      <c r="M1080" s="36">
        <f>IF(C1080="Saliente Nacional",(IFERROR((LIMPIA(J1080,1)),0)),0)</f>
        <v>0</v>
      </c>
      <c r="N1080" s="36">
        <f>IF(C1080="Saliente Internacional",(IFERROR((LIMPIA(J1080,1)),0)),0)</f>
        <v>0</v>
      </c>
      <c r="O1080" s="36">
        <f>IF(C1080="Saliente Local",(IFERROR((LIMPIA(K1080,1)),0)),0)</f>
        <v>0</v>
      </c>
      <c r="P1080" s="36">
        <f>IF(C1080="Saliente Nacional",(IFERROR((LIMPIA(K1080,1)),0)),0)</f>
        <v>0</v>
      </c>
      <c r="Q1080" s="36">
        <f>IF(C1080="Saliente Internacional",(IFERROR((LIMPIA(K1080,1)),0)),0)</f>
        <v>0</v>
      </c>
      <c r="R1080" s="36">
        <f t="shared" si="49"/>
        <v>0</v>
      </c>
      <c r="S1080" s="36">
        <f t="shared" si="50"/>
        <v>0</v>
      </c>
    </row>
    <row r="1081" spans="1:19" x14ac:dyDescent="0.25">
      <c r="A1081" s="101">
        <f>'DETALLE DE CONEXIONES'!P1081</f>
        <v>0</v>
      </c>
      <c r="B1081" s="36" t="str">
        <f>'DETALLE DE CONEXIONES'!I1081</f>
        <v>TRANSFERENCIA</v>
      </c>
      <c r="C1081" s="36" t="str">
        <f>'DETALLE DE CONEXIONES'!BB1081</f>
        <v>Desvio Nacional</v>
      </c>
      <c r="D1081" s="36" t="str">
        <f>'DETALLE DE CONEXIONES'!E1081</f>
        <v>999XXX1600</v>
      </c>
      <c r="E1081" s="36">
        <f t="shared" si="48"/>
        <v>10</v>
      </c>
      <c r="F1081" s="36">
        <f>IFERROR(LIMPIA('DETALLE DE CONEXIONES'!N1081,1),0)</f>
        <v>1</v>
      </c>
      <c r="G1081" s="36" t="str">
        <f>LEFT('DETALLE DE CONEXIONES'!BE1081,3)</f>
        <v>SIU</v>
      </c>
      <c r="H1081" s="36" t="str">
        <f>RIGHT('DETALLE DE CONEXIONES'!AK1081,2)</f>
        <v/>
      </c>
      <c r="I1081" s="36" t="str">
        <f>LEFT('DETALLE DE CONEXIONES'!AK1081,3)</f>
        <v/>
      </c>
      <c r="J1081" s="36" t="str">
        <f>LEFT('DETALLE DE CONEXIONES'!M1081,3)</f>
        <v>0mi</v>
      </c>
      <c r="K1081" s="36" t="str">
        <f>IF(LEN('DETALLE DE CONEXIONES'!M1081)&lt;12,(RIGHT('DETALLE DE CONEXIONES'!M1081,5)),(RIGHT('DETALLE DE CONEXIONES'!M1081,6)))</f>
        <v>5seg.</v>
      </c>
      <c r="L1081" s="36">
        <f>IF(C1081="Saliente Local",(IFERROR((LIMPIA(J1081,1)),0)),0)</f>
        <v>0</v>
      </c>
      <c r="M1081" s="36">
        <f>IF(C1081="Saliente Nacional",(IFERROR((LIMPIA(J1081,1)),0)),0)</f>
        <v>0</v>
      </c>
      <c r="N1081" s="36">
        <f>IF(C1081="Saliente Internacional",(IFERROR((LIMPIA(J1081,1)),0)),0)</f>
        <v>0</v>
      </c>
      <c r="O1081" s="36">
        <f>IF(C1081="Saliente Local",(IFERROR((LIMPIA(K1081,1)),0)),0)</f>
        <v>0</v>
      </c>
      <c r="P1081" s="36">
        <f>IF(C1081="Saliente Nacional",(IFERROR((LIMPIA(K1081,1)),0)),0)</f>
        <v>0</v>
      </c>
      <c r="Q1081" s="36">
        <f>IF(C1081="Saliente Internacional",(IFERROR((LIMPIA(K1081,1)),0)),0)</f>
        <v>0</v>
      </c>
      <c r="R1081" s="36">
        <f t="shared" si="49"/>
        <v>0</v>
      </c>
      <c r="S1081" s="36">
        <f t="shared" si="50"/>
        <v>0</v>
      </c>
    </row>
    <row r="1082" spans="1:19" x14ac:dyDescent="0.25">
      <c r="A1082" s="101">
        <f>'DETALLE DE CONEXIONES'!P1082</f>
        <v>0</v>
      </c>
      <c r="B1082" s="36" t="str">
        <f>'DETALLE DE CONEXIONES'!I1082</f>
        <v>ENTRANTE</v>
      </c>
      <c r="C1082" s="36" t="str">
        <f>'DETALLE DE CONEXIONES'!BB1082</f>
        <v>Entrante Local</v>
      </c>
      <c r="D1082" s="36" t="str">
        <f>'DETALLE DE CONEXIONES'!E1082</f>
        <v>999XXX1600</v>
      </c>
      <c r="E1082" s="36">
        <f t="shared" si="48"/>
        <v>10</v>
      </c>
      <c r="F1082" s="36">
        <f>IFERROR(LIMPIA('DETALLE DE CONEXIONES'!N1082,1),0)</f>
        <v>5</v>
      </c>
      <c r="G1082" s="36" t="str">
        <f>LEFT('DETALLE DE CONEXIONES'!BE1082,3)</f>
        <v>NOF</v>
      </c>
      <c r="H1082" s="36" t="str">
        <f>RIGHT('DETALLE DE CONEXIONES'!AK1082,2)</f>
        <v/>
      </c>
      <c r="I1082" s="36" t="str">
        <f>LEFT('DETALLE DE CONEXIONES'!AK1082,3)</f>
        <v/>
      </c>
      <c r="J1082" s="36" t="str">
        <f>LEFT('DETALLE DE CONEXIONES'!M1082,3)</f>
        <v>4mi</v>
      </c>
      <c r="K1082" s="36" t="str">
        <f>IF(LEN('DETALLE DE CONEXIONES'!M1082)&lt;12,(RIGHT('DETALLE DE CONEXIONES'!M1082,5)),(RIGHT('DETALLE DE CONEXIONES'!M1082,6)))</f>
        <v>56seg.</v>
      </c>
      <c r="L1082" s="36">
        <f>IF(C1082="Saliente Local",(IFERROR((LIMPIA(J1082,1)),0)),0)</f>
        <v>0</v>
      </c>
      <c r="M1082" s="36">
        <f>IF(C1082="Saliente Nacional",(IFERROR((LIMPIA(J1082,1)),0)),0)</f>
        <v>0</v>
      </c>
      <c r="N1082" s="36">
        <f>IF(C1082="Saliente Internacional",(IFERROR((LIMPIA(J1082,1)),0)),0)</f>
        <v>0</v>
      </c>
      <c r="O1082" s="36">
        <f>IF(C1082="Saliente Local",(IFERROR((LIMPIA(K1082,1)),0)),0)</f>
        <v>0</v>
      </c>
      <c r="P1082" s="36">
        <f>IF(C1082="Saliente Nacional",(IFERROR((LIMPIA(K1082,1)),0)),0)</f>
        <v>0</v>
      </c>
      <c r="Q1082" s="36">
        <f>IF(C1082="Saliente Internacional",(IFERROR((LIMPIA(K1082,1)),0)),0)</f>
        <v>0</v>
      </c>
      <c r="R1082" s="36">
        <f t="shared" si="49"/>
        <v>0</v>
      </c>
      <c r="S1082" s="36">
        <f t="shared" si="50"/>
        <v>0</v>
      </c>
    </row>
    <row r="1083" spans="1:19" x14ac:dyDescent="0.25">
      <c r="A1083" s="101">
        <f>'DETALLE DE CONEXIONES'!P1083</f>
        <v>0</v>
      </c>
      <c r="B1083" s="36" t="str">
        <f>'DETALLE DE CONEXIONES'!I1083</f>
        <v>SALIENTE</v>
      </c>
      <c r="C1083" s="36" t="str">
        <f>'DETALLE DE CONEXIONES'!BB1083</f>
        <v>Saliente Local</v>
      </c>
      <c r="D1083" s="36" t="str">
        <f>'DETALLE DE CONEXIONES'!E1083</f>
        <v>999XXX5581</v>
      </c>
      <c r="E1083" s="36">
        <f t="shared" si="48"/>
        <v>10</v>
      </c>
      <c r="F1083" s="36">
        <f>IFERROR(LIMPIA('DETALLE DE CONEXIONES'!N1083,1),0)</f>
        <v>1</v>
      </c>
      <c r="G1083" s="36" t="str">
        <f>LEFT('DETALLE DE CONEXIONES'!BE1083,3)</f>
        <v>NOF</v>
      </c>
      <c r="H1083" s="36" t="str">
        <f>RIGHT('DETALLE DE CONEXIONES'!AK1083,2)</f>
        <v/>
      </c>
      <c r="I1083" s="36" t="str">
        <f>LEFT('DETALLE DE CONEXIONES'!AK1083,3)</f>
        <v/>
      </c>
      <c r="J1083" s="36" t="str">
        <f>LEFT('DETALLE DE CONEXIONES'!M1083,3)</f>
        <v>0mi</v>
      </c>
      <c r="K1083" s="36" t="str">
        <f>IF(LEN('DETALLE DE CONEXIONES'!M1083)&lt;12,(RIGHT('DETALLE DE CONEXIONES'!M1083,5)),(RIGHT('DETALLE DE CONEXIONES'!M1083,6)))</f>
        <v>48seg.</v>
      </c>
      <c r="L1083" s="36">
        <f>IF(C1083="Saliente Local",(IFERROR((LIMPIA(J1083,1)),0)),0)</f>
        <v>0</v>
      </c>
      <c r="M1083" s="36">
        <f>IF(C1083="Saliente Nacional",(IFERROR((LIMPIA(J1083,1)),0)),0)</f>
        <v>0</v>
      </c>
      <c r="N1083" s="36">
        <f>IF(C1083="Saliente Internacional",(IFERROR((LIMPIA(J1083,1)),0)),0)</f>
        <v>0</v>
      </c>
      <c r="O1083" s="36">
        <f>IF(C1083="Saliente Local",(IFERROR((LIMPIA(K1083,1)),0)),0)</f>
        <v>48</v>
      </c>
      <c r="P1083" s="36">
        <f>IF(C1083="Saliente Nacional",(IFERROR((LIMPIA(K1083,1)),0)),0)</f>
        <v>0</v>
      </c>
      <c r="Q1083" s="36">
        <f>IF(C1083="Saliente Internacional",(IFERROR((LIMPIA(K1083,1)),0)),0)</f>
        <v>0</v>
      </c>
      <c r="R1083" s="36">
        <f t="shared" si="49"/>
        <v>1</v>
      </c>
      <c r="S1083" s="36">
        <f t="shared" si="50"/>
        <v>0</v>
      </c>
    </row>
    <row r="1084" spans="1:19" x14ac:dyDescent="0.25">
      <c r="A1084" s="101">
        <f>'DETALLE DE CONEXIONES'!P1084</f>
        <v>0</v>
      </c>
      <c r="B1084" s="36" t="str">
        <f>'DETALLE DE CONEXIONES'!I1084</f>
        <v>SALIENTE</v>
      </c>
      <c r="C1084" s="36" t="str">
        <f>'DETALLE DE CONEXIONES'!BB1084</f>
        <v>Saliente Local</v>
      </c>
      <c r="D1084" s="36" t="str">
        <f>'DETALLE DE CONEXIONES'!E1084</f>
        <v>999XXX5581</v>
      </c>
      <c r="E1084" s="36">
        <f t="shared" si="48"/>
        <v>10</v>
      </c>
      <c r="F1084" s="36">
        <f>IFERROR(LIMPIA('DETALLE DE CONEXIONES'!N1084,1),0)</f>
        <v>2</v>
      </c>
      <c r="G1084" s="36" t="str">
        <f>LEFT('DETALLE DE CONEXIONES'!BE1084,3)</f>
        <v>NOF</v>
      </c>
      <c r="H1084" s="36" t="str">
        <f>RIGHT('DETALLE DE CONEXIONES'!AK1084,2)</f>
        <v/>
      </c>
      <c r="I1084" s="36" t="str">
        <f>LEFT('DETALLE DE CONEXIONES'!AK1084,3)</f>
        <v/>
      </c>
      <c r="J1084" s="36" t="str">
        <f>LEFT('DETALLE DE CONEXIONES'!M1084,3)</f>
        <v>1mi</v>
      </c>
      <c r="K1084" s="36" t="str">
        <f>IF(LEN('DETALLE DE CONEXIONES'!M1084)&lt;12,(RIGHT('DETALLE DE CONEXIONES'!M1084,5)),(RIGHT('DETALLE DE CONEXIONES'!M1084,6)))</f>
        <v>21seg.</v>
      </c>
      <c r="L1084" s="36">
        <f>IF(C1084="Saliente Local",(IFERROR((LIMPIA(J1084,1)),0)),0)</f>
        <v>1</v>
      </c>
      <c r="M1084" s="36">
        <f>IF(C1084="Saliente Nacional",(IFERROR((LIMPIA(J1084,1)),0)),0)</f>
        <v>0</v>
      </c>
      <c r="N1084" s="36">
        <f>IF(C1084="Saliente Internacional",(IFERROR((LIMPIA(J1084,1)),0)),0)</f>
        <v>0</v>
      </c>
      <c r="O1084" s="36">
        <f>IF(C1084="Saliente Local",(IFERROR((LIMPIA(K1084,1)),0)),0)</f>
        <v>21</v>
      </c>
      <c r="P1084" s="36">
        <f>IF(C1084="Saliente Nacional",(IFERROR((LIMPIA(K1084,1)),0)),0)</f>
        <v>0</v>
      </c>
      <c r="Q1084" s="36">
        <f>IF(C1084="Saliente Internacional",(IFERROR((LIMPIA(K1084,1)),0)),0)</f>
        <v>0</v>
      </c>
      <c r="R1084" s="36">
        <f t="shared" si="49"/>
        <v>2</v>
      </c>
      <c r="S1084" s="36">
        <f t="shared" si="50"/>
        <v>0</v>
      </c>
    </row>
    <row r="1085" spans="1:19" x14ac:dyDescent="0.25">
      <c r="A1085" s="101">
        <f>'DETALLE DE CONEXIONES'!P1085</f>
        <v>0</v>
      </c>
      <c r="B1085" s="36" t="str">
        <f>'DETALLE DE CONEXIONES'!I1085</f>
        <v>GPRS</v>
      </c>
      <c r="C1085" s="36" t="str">
        <f>'DETALLE DE CONEXIONES'!BB1085</f>
        <v>RS</v>
      </c>
      <c r="D1085" s="36" t="str">
        <f>'DETALLE DE CONEXIONES'!E1085</f>
        <v>internet.itelcelXXXm-3G</v>
      </c>
      <c r="E1085" s="36">
        <f t="shared" si="48"/>
        <v>23</v>
      </c>
      <c r="F1085" s="36">
        <f>IFERROR(LIMPIA('DETALLE DE CONEXIONES'!N1085,1),0)</f>
        <v>0</v>
      </c>
      <c r="G1085" s="36" t="str">
        <f>LEFT('DETALLE DE CONEXIONES'!BE1085,3)</f>
        <v/>
      </c>
      <c r="H1085" s="36" t="str">
        <f>RIGHT('DETALLE DE CONEXIONES'!AK1085,2)</f>
        <v>-1</v>
      </c>
      <c r="I1085" s="36" t="str">
        <f>LEFT('DETALLE DE CONEXIONES'!AK1085,3)</f>
        <v>RS;</v>
      </c>
      <c r="J1085" s="36" t="str">
        <f>LEFT('DETALLE DE CONEXIONES'!M1085,3)</f>
        <v>0mi</v>
      </c>
      <c r="K1085" s="36" t="str">
        <f>IF(LEN('DETALLE DE CONEXIONES'!M1085)&lt;12,(RIGHT('DETALLE DE CONEXIONES'!M1085,5)),(RIGHT('DETALLE DE CONEXIONES'!M1085,6)))</f>
        <v xml:space="preserve">min. </v>
      </c>
      <c r="L1085" s="36">
        <f>IF(C1085="Saliente Local",(IFERROR((LIMPIA(J1085,1)),0)),0)</f>
        <v>0</v>
      </c>
      <c r="M1085" s="36">
        <f>IF(C1085="Saliente Nacional",(IFERROR((LIMPIA(J1085,1)),0)),0)</f>
        <v>0</v>
      </c>
      <c r="N1085" s="36">
        <f>IF(C1085="Saliente Internacional",(IFERROR((LIMPIA(J1085,1)),0)),0)</f>
        <v>0</v>
      </c>
      <c r="O1085" s="36">
        <f>IF(C1085="Saliente Local",(IFERROR((LIMPIA(K1085,1)),0)),0)</f>
        <v>0</v>
      </c>
      <c r="P1085" s="36">
        <f>IF(C1085="Saliente Nacional",(IFERROR((LIMPIA(K1085,1)),0)),0)</f>
        <v>0</v>
      </c>
      <c r="Q1085" s="36">
        <f>IF(C1085="Saliente Internacional",(IFERROR((LIMPIA(K1085,1)),0)),0)</f>
        <v>0</v>
      </c>
      <c r="R1085" s="36">
        <f t="shared" si="49"/>
        <v>0</v>
      </c>
      <c r="S1085" s="36">
        <f t="shared" si="50"/>
        <v>0</v>
      </c>
    </row>
    <row r="1086" spans="1:19" x14ac:dyDescent="0.25">
      <c r="A1086" s="101">
        <f>'DETALLE DE CONEXIONES'!P1086</f>
        <v>0</v>
      </c>
      <c r="B1086" s="36" t="str">
        <f>'DETALLE DE CONEXIONES'!I1086</f>
        <v>GPRS</v>
      </c>
      <c r="C1086" s="36" t="str">
        <f>'DETALLE DE CONEXIONES'!BB1086</f>
        <v>MENSAJERO</v>
      </c>
      <c r="D1086" s="36" t="str">
        <f>'DETALLE DE CONEXIONES'!E1086</f>
        <v>internet.itelcelXXXm-3G</v>
      </c>
      <c r="E1086" s="36">
        <f t="shared" si="48"/>
        <v>23</v>
      </c>
      <c r="F1086" s="36">
        <f>IFERROR(LIMPIA('DETALLE DE CONEXIONES'!N1086,1),0)</f>
        <v>0</v>
      </c>
      <c r="G1086" s="36" t="str">
        <f>LEFT('DETALLE DE CONEXIONES'!BE1086,3)</f>
        <v/>
      </c>
      <c r="H1086" s="36" t="str">
        <f>RIGHT('DETALLE DE CONEXIONES'!AK1086,2)</f>
        <v>-1</v>
      </c>
      <c r="I1086" s="36" t="str">
        <f>LEFT('DETALLE DE CONEXIONES'!AK1086,3)</f>
        <v>MEN</v>
      </c>
      <c r="J1086" s="36" t="str">
        <f>LEFT('DETALLE DE CONEXIONES'!M1086,3)</f>
        <v>0mi</v>
      </c>
      <c r="K1086" s="36" t="str">
        <f>IF(LEN('DETALLE DE CONEXIONES'!M1086)&lt;12,(RIGHT('DETALLE DE CONEXIONES'!M1086,5)),(RIGHT('DETALLE DE CONEXIONES'!M1086,6)))</f>
        <v xml:space="preserve">min. </v>
      </c>
      <c r="L1086" s="36">
        <f>IF(C1086="Saliente Local",(IFERROR((LIMPIA(J1086,1)),0)),0)</f>
        <v>0</v>
      </c>
      <c r="M1086" s="36">
        <f>IF(C1086="Saliente Nacional",(IFERROR((LIMPIA(J1086,1)),0)),0)</f>
        <v>0</v>
      </c>
      <c r="N1086" s="36">
        <f>IF(C1086="Saliente Internacional",(IFERROR((LIMPIA(J1086,1)),0)),0)</f>
        <v>0</v>
      </c>
      <c r="O1086" s="36">
        <f>IF(C1086="Saliente Local",(IFERROR((LIMPIA(K1086,1)),0)),0)</f>
        <v>0</v>
      </c>
      <c r="P1086" s="36">
        <f>IF(C1086="Saliente Nacional",(IFERROR((LIMPIA(K1086,1)),0)),0)</f>
        <v>0</v>
      </c>
      <c r="Q1086" s="36">
        <f>IF(C1086="Saliente Internacional",(IFERROR((LIMPIA(K1086,1)),0)),0)</f>
        <v>0</v>
      </c>
      <c r="R1086" s="36">
        <f t="shared" si="49"/>
        <v>0</v>
      </c>
      <c r="S1086" s="36">
        <f t="shared" si="50"/>
        <v>0</v>
      </c>
    </row>
    <row r="1087" spans="1:19" x14ac:dyDescent="0.25">
      <c r="A1087" s="101">
        <f>'DETALLE DE CONEXIONES'!P1087</f>
        <v>0</v>
      </c>
      <c r="B1087" s="36" t="str">
        <f>'DETALLE DE CONEXIONES'!I1087</f>
        <v>GPRS</v>
      </c>
      <c r="C1087" s="36" t="str">
        <f>'DETALLE DE CONEXIONES'!BB1087</f>
        <v>RS</v>
      </c>
      <c r="D1087" s="36" t="str">
        <f>'DETALLE DE CONEXIONES'!E1087</f>
        <v>internet.itelcel.coXXXGLTE</v>
      </c>
      <c r="E1087" s="36">
        <f t="shared" si="48"/>
        <v>26</v>
      </c>
      <c r="F1087" s="36">
        <f>IFERROR(LIMPIA('DETALLE DE CONEXIONES'!N1087,1),0)</f>
        <v>0</v>
      </c>
      <c r="G1087" s="36" t="str">
        <f>LEFT('DETALLE DE CONEXIONES'!BE1087,3)</f>
        <v/>
      </c>
      <c r="H1087" s="36" t="str">
        <f>RIGHT('DETALLE DE CONEXIONES'!AK1087,2)</f>
        <v>-0</v>
      </c>
      <c r="I1087" s="36" t="str">
        <f>LEFT('DETALLE DE CONEXIONES'!AK1087,3)</f>
        <v>RS;</v>
      </c>
      <c r="J1087" s="36" t="str">
        <f>LEFT('DETALLE DE CONEXIONES'!M1087,3)</f>
        <v>0mi</v>
      </c>
      <c r="K1087" s="36" t="str">
        <f>IF(LEN('DETALLE DE CONEXIONES'!M1087)&lt;12,(RIGHT('DETALLE DE CONEXIONES'!M1087,5)),(RIGHT('DETALLE DE CONEXIONES'!M1087,6)))</f>
        <v xml:space="preserve">min. </v>
      </c>
      <c r="L1087" s="36">
        <f>IF(C1087="Saliente Local",(IFERROR((LIMPIA(J1087,1)),0)),0)</f>
        <v>0</v>
      </c>
      <c r="M1087" s="36">
        <f>IF(C1087="Saliente Nacional",(IFERROR((LIMPIA(J1087,1)),0)),0)</f>
        <v>0</v>
      </c>
      <c r="N1087" s="36">
        <f>IF(C1087="Saliente Internacional",(IFERROR((LIMPIA(J1087,1)),0)),0)</f>
        <v>0</v>
      </c>
      <c r="O1087" s="36">
        <f>IF(C1087="Saliente Local",(IFERROR((LIMPIA(K1087,1)),0)),0)</f>
        <v>0</v>
      </c>
      <c r="P1087" s="36">
        <f>IF(C1087="Saliente Nacional",(IFERROR((LIMPIA(K1087,1)),0)),0)</f>
        <v>0</v>
      </c>
      <c r="Q1087" s="36">
        <f>IF(C1087="Saliente Internacional",(IFERROR((LIMPIA(K1087,1)),0)),0)</f>
        <v>0</v>
      </c>
      <c r="R1087" s="36">
        <f t="shared" si="49"/>
        <v>0</v>
      </c>
      <c r="S1087" s="36">
        <f t="shared" si="50"/>
        <v>0</v>
      </c>
    </row>
    <row r="1088" spans="1:19" x14ac:dyDescent="0.25">
      <c r="A1088" s="101">
        <f>'DETALLE DE CONEXIONES'!P1088</f>
        <v>0</v>
      </c>
      <c r="B1088" s="36" t="str">
        <f>'DETALLE DE CONEXIONES'!I1088</f>
        <v>GPRS</v>
      </c>
      <c r="C1088" s="36" t="str">
        <f>'DETALLE DE CONEXIONES'!BB1088</f>
        <v>MENSAJERO</v>
      </c>
      <c r="D1088" s="36" t="str">
        <f>'DETALLE DE CONEXIONES'!E1088</f>
        <v>internet.itelcel.coXXXGLTE</v>
      </c>
      <c r="E1088" s="36">
        <f t="shared" si="48"/>
        <v>26</v>
      </c>
      <c r="F1088" s="36">
        <f>IFERROR(LIMPIA('DETALLE DE CONEXIONES'!N1088,1),0)</f>
        <v>0</v>
      </c>
      <c r="G1088" s="36" t="str">
        <f>LEFT('DETALLE DE CONEXIONES'!BE1088,3)</f>
        <v/>
      </c>
      <c r="H1088" s="36" t="str">
        <f>RIGHT('DETALLE DE CONEXIONES'!AK1088,2)</f>
        <v>-0</v>
      </c>
      <c r="I1088" s="36" t="str">
        <f>LEFT('DETALLE DE CONEXIONES'!AK1088,3)</f>
        <v>MEN</v>
      </c>
      <c r="J1088" s="36" t="str">
        <f>LEFT('DETALLE DE CONEXIONES'!M1088,3)</f>
        <v>0mi</v>
      </c>
      <c r="K1088" s="36" t="str">
        <f>IF(LEN('DETALLE DE CONEXIONES'!M1088)&lt;12,(RIGHT('DETALLE DE CONEXIONES'!M1088,5)),(RIGHT('DETALLE DE CONEXIONES'!M1088,6)))</f>
        <v xml:space="preserve">min. </v>
      </c>
      <c r="L1088" s="36">
        <f>IF(C1088="Saliente Local",(IFERROR((LIMPIA(J1088,1)),0)),0)</f>
        <v>0</v>
      </c>
      <c r="M1088" s="36">
        <f>IF(C1088="Saliente Nacional",(IFERROR((LIMPIA(J1088,1)),0)),0)</f>
        <v>0</v>
      </c>
      <c r="N1088" s="36">
        <f>IF(C1088="Saliente Internacional",(IFERROR((LIMPIA(J1088,1)),0)),0)</f>
        <v>0</v>
      </c>
      <c r="O1088" s="36">
        <f>IF(C1088="Saliente Local",(IFERROR((LIMPIA(K1088,1)),0)),0)</f>
        <v>0</v>
      </c>
      <c r="P1088" s="36">
        <f>IF(C1088="Saliente Nacional",(IFERROR((LIMPIA(K1088,1)),0)),0)</f>
        <v>0</v>
      </c>
      <c r="Q1088" s="36">
        <f>IF(C1088="Saliente Internacional",(IFERROR((LIMPIA(K1088,1)),0)),0)</f>
        <v>0</v>
      </c>
      <c r="R1088" s="36">
        <f t="shared" si="49"/>
        <v>0</v>
      </c>
      <c r="S1088" s="36">
        <f t="shared" si="50"/>
        <v>0</v>
      </c>
    </row>
    <row r="1089" spans="1:19" x14ac:dyDescent="0.25">
      <c r="A1089" s="101">
        <f>'DETALLE DE CONEXIONES'!P1089</f>
        <v>0</v>
      </c>
      <c r="B1089" s="36" t="str">
        <f>'DETALLE DE CONEXIONES'!I1089</f>
        <v>SALIENTE</v>
      </c>
      <c r="C1089" s="36" t="str">
        <f>'DETALLE DE CONEXIONES'!BB1089</f>
        <v>Saliente Local</v>
      </c>
      <c r="D1089" s="36" t="str">
        <f>'DETALLE DE CONEXIONES'!E1089</f>
        <v>999XXX3420</v>
      </c>
      <c r="E1089" s="36">
        <f t="shared" si="48"/>
        <v>10</v>
      </c>
      <c r="F1089" s="36">
        <f>IFERROR(LIMPIA('DETALLE DE CONEXIONES'!N1089,1),0)</f>
        <v>3</v>
      </c>
      <c r="G1089" s="36" t="str">
        <f>LEFT('DETALLE DE CONEXIONES'!BE1089,3)</f>
        <v>NOF</v>
      </c>
      <c r="H1089" s="36" t="str">
        <f>RIGHT('DETALLE DE CONEXIONES'!AK1089,2)</f>
        <v/>
      </c>
      <c r="I1089" s="36" t="str">
        <f>LEFT('DETALLE DE CONEXIONES'!AK1089,3)</f>
        <v/>
      </c>
      <c r="J1089" s="36" t="str">
        <f>LEFT('DETALLE DE CONEXIONES'!M1089,3)</f>
        <v>2mi</v>
      </c>
      <c r="K1089" s="36" t="str">
        <f>IF(LEN('DETALLE DE CONEXIONES'!M1089)&lt;12,(RIGHT('DETALLE DE CONEXIONES'!M1089,5)),(RIGHT('DETALLE DE CONEXIONES'!M1089,6)))</f>
        <v>22seg.</v>
      </c>
      <c r="L1089" s="36">
        <f>IF(C1089="Saliente Local",(IFERROR((LIMPIA(J1089,1)),0)),0)</f>
        <v>2</v>
      </c>
      <c r="M1089" s="36">
        <f>IF(C1089="Saliente Nacional",(IFERROR((LIMPIA(J1089,1)),0)),0)</f>
        <v>0</v>
      </c>
      <c r="N1089" s="36">
        <f>IF(C1089="Saliente Internacional",(IFERROR((LIMPIA(J1089,1)),0)),0)</f>
        <v>0</v>
      </c>
      <c r="O1089" s="36">
        <f>IF(C1089="Saliente Local",(IFERROR((LIMPIA(K1089,1)),0)),0)</f>
        <v>22</v>
      </c>
      <c r="P1089" s="36">
        <f>IF(C1089="Saliente Nacional",(IFERROR((LIMPIA(K1089,1)),0)),0)</f>
        <v>0</v>
      </c>
      <c r="Q1089" s="36">
        <f>IF(C1089="Saliente Internacional",(IFERROR((LIMPIA(K1089,1)),0)),0)</f>
        <v>0</v>
      </c>
      <c r="R1089" s="36">
        <f t="shared" si="49"/>
        <v>3</v>
      </c>
      <c r="S1089" s="36">
        <f t="shared" si="50"/>
        <v>0</v>
      </c>
    </row>
    <row r="1090" spans="1:19" x14ac:dyDescent="0.25">
      <c r="A1090" s="101">
        <f>'DETALLE DE CONEXIONES'!P1090</f>
        <v>0</v>
      </c>
      <c r="B1090" s="36" t="str">
        <f>'DETALLE DE CONEXIONES'!I1090</f>
        <v>GPRS</v>
      </c>
      <c r="C1090" s="36" t="str">
        <f>'DETALLE DE CONEXIONES'!BB1090</f>
        <v>RS</v>
      </c>
      <c r="D1090" s="36" t="str">
        <f>'DETALLE DE CONEXIONES'!E1090</f>
        <v>internet.itelcelXXXm-3G</v>
      </c>
      <c r="E1090" s="36">
        <f t="shared" si="48"/>
        <v>23</v>
      </c>
      <c r="F1090" s="36">
        <f>IFERROR(LIMPIA('DETALLE DE CONEXIONES'!N1090,1),0)</f>
        <v>0</v>
      </c>
      <c r="G1090" s="36" t="str">
        <f>LEFT('DETALLE DE CONEXIONES'!BE1090,3)</f>
        <v/>
      </c>
      <c r="H1090" s="36" t="str">
        <f>RIGHT('DETALLE DE CONEXIONES'!AK1090,2)</f>
        <v>-0</v>
      </c>
      <c r="I1090" s="36" t="str">
        <f>LEFT('DETALLE DE CONEXIONES'!AK1090,3)</f>
        <v>RS;</v>
      </c>
      <c r="J1090" s="36" t="str">
        <f>LEFT('DETALLE DE CONEXIONES'!M1090,3)</f>
        <v>0mi</v>
      </c>
      <c r="K1090" s="36" t="str">
        <f>IF(LEN('DETALLE DE CONEXIONES'!M1090)&lt;12,(RIGHT('DETALLE DE CONEXIONES'!M1090,5)),(RIGHT('DETALLE DE CONEXIONES'!M1090,6)))</f>
        <v xml:space="preserve">min. </v>
      </c>
      <c r="L1090" s="36">
        <f>IF(C1090="Saliente Local",(IFERROR((LIMPIA(J1090,1)),0)),0)</f>
        <v>0</v>
      </c>
      <c r="M1090" s="36">
        <f>IF(C1090="Saliente Nacional",(IFERROR((LIMPIA(J1090,1)),0)),0)</f>
        <v>0</v>
      </c>
      <c r="N1090" s="36">
        <f>IF(C1090="Saliente Internacional",(IFERROR((LIMPIA(J1090,1)),0)),0)</f>
        <v>0</v>
      </c>
      <c r="O1090" s="36">
        <f>IF(C1090="Saliente Local",(IFERROR((LIMPIA(K1090,1)),0)),0)</f>
        <v>0</v>
      </c>
      <c r="P1090" s="36">
        <f>IF(C1090="Saliente Nacional",(IFERROR((LIMPIA(K1090,1)),0)),0)</f>
        <v>0</v>
      </c>
      <c r="Q1090" s="36">
        <f>IF(C1090="Saliente Internacional",(IFERROR((LIMPIA(K1090,1)),0)),0)</f>
        <v>0</v>
      </c>
      <c r="R1090" s="36">
        <f t="shared" si="49"/>
        <v>0</v>
      </c>
      <c r="S1090" s="36">
        <f t="shared" si="50"/>
        <v>0</v>
      </c>
    </row>
    <row r="1091" spans="1:19" x14ac:dyDescent="0.25">
      <c r="A1091" s="101">
        <f>'DETALLE DE CONEXIONES'!P1091</f>
        <v>0</v>
      </c>
      <c r="B1091" s="36" t="str">
        <f>'DETALLE DE CONEXIONES'!I1091</f>
        <v>GPRS</v>
      </c>
      <c r="C1091" s="36" t="str">
        <f>'DETALLE DE CONEXIONES'!BB1091</f>
        <v>MENSAJERO</v>
      </c>
      <c r="D1091" s="36" t="str">
        <f>'DETALLE DE CONEXIONES'!E1091</f>
        <v>internet.itelcelXXXm-3G</v>
      </c>
      <c r="E1091" s="36">
        <f t="shared" ref="E1091:E1154" si="51">LEN(D1091)</f>
        <v>23</v>
      </c>
      <c r="F1091" s="36">
        <f>IFERROR(LIMPIA('DETALLE DE CONEXIONES'!N1091,1),0)</f>
        <v>0</v>
      </c>
      <c r="G1091" s="36" t="str">
        <f>LEFT('DETALLE DE CONEXIONES'!BE1091,3)</f>
        <v/>
      </c>
      <c r="H1091" s="36" t="str">
        <f>RIGHT('DETALLE DE CONEXIONES'!AK1091,2)</f>
        <v>-0</v>
      </c>
      <c r="I1091" s="36" t="str">
        <f>LEFT('DETALLE DE CONEXIONES'!AK1091,3)</f>
        <v>MEN</v>
      </c>
      <c r="J1091" s="36" t="str">
        <f>LEFT('DETALLE DE CONEXIONES'!M1091,3)</f>
        <v>0mi</v>
      </c>
      <c r="K1091" s="36" t="str">
        <f>IF(LEN('DETALLE DE CONEXIONES'!M1091)&lt;12,(RIGHT('DETALLE DE CONEXIONES'!M1091,5)),(RIGHT('DETALLE DE CONEXIONES'!M1091,6)))</f>
        <v xml:space="preserve">min. </v>
      </c>
      <c r="L1091" s="36">
        <f>IF(C1091="Saliente Local",(IFERROR((LIMPIA(J1091,1)),0)),0)</f>
        <v>0</v>
      </c>
      <c r="M1091" s="36">
        <f>IF(C1091="Saliente Nacional",(IFERROR((LIMPIA(J1091,1)),0)),0)</f>
        <v>0</v>
      </c>
      <c r="N1091" s="36">
        <f>IF(C1091="Saliente Internacional",(IFERROR((LIMPIA(J1091,1)),0)),0)</f>
        <v>0</v>
      </c>
      <c r="O1091" s="36">
        <f>IF(C1091="Saliente Local",(IFERROR((LIMPIA(K1091,1)),0)),0)</f>
        <v>0</v>
      </c>
      <c r="P1091" s="36">
        <f>IF(C1091="Saliente Nacional",(IFERROR((LIMPIA(K1091,1)),0)),0)</f>
        <v>0</v>
      </c>
      <c r="Q1091" s="36">
        <f>IF(C1091="Saliente Internacional",(IFERROR((LIMPIA(K1091,1)),0)),0)</f>
        <v>0</v>
      </c>
      <c r="R1091" s="36">
        <f t="shared" ref="R1091:R1154" si="52">IF(SUM(O1091:P1091)&gt;0,(L1091+M1091+1),(L1091+M1091))</f>
        <v>0</v>
      </c>
      <c r="S1091" s="36">
        <f t="shared" ref="S1091:S1154" si="53">IF(Q1091&gt;0,N1091+1,N1091)</f>
        <v>0</v>
      </c>
    </row>
    <row r="1092" spans="1:19" x14ac:dyDescent="0.25">
      <c r="A1092" s="101">
        <f>'DETALLE DE CONEXIONES'!P1092</f>
        <v>0</v>
      </c>
      <c r="B1092" s="36" t="str">
        <f>'DETALLE DE CONEXIONES'!I1092</f>
        <v>SALIENTE</v>
      </c>
      <c r="C1092" s="36" t="str">
        <f>'DETALLE DE CONEXIONES'!BB1092</f>
        <v>Saliente Local</v>
      </c>
      <c r="D1092" s="36" t="str">
        <f>'DETALLE DE CONEXIONES'!E1092</f>
        <v>999XXX3420</v>
      </c>
      <c r="E1092" s="36">
        <f t="shared" si="51"/>
        <v>10</v>
      </c>
      <c r="F1092" s="36">
        <f>IFERROR(LIMPIA('DETALLE DE CONEXIONES'!N1092,1),0)</f>
        <v>3</v>
      </c>
      <c r="G1092" s="36" t="str">
        <f>LEFT('DETALLE DE CONEXIONES'!BE1092,3)</f>
        <v>NOF</v>
      </c>
      <c r="H1092" s="36" t="str">
        <f>RIGHT('DETALLE DE CONEXIONES'!AK1092,2)</f>
        <v/>
      </c>
      <c r="I1092" s="36" t="str">
        <f>LEFT('DETALLE DE CONEXIONES'!AK1092,3)</f>
        <v/>
      </c>
      <c r="J1092" s="36" t="str">
        <f>LEFT('DETALLE DE CONEXIONES'!M1092,3)</f>
        <v>2mi</v>
      </c>
      <c r="K1092" s="36" t="str">
        <f>IF(LEN('DETALLE DE CONEXIONES'!M1092)&lt;12,(RIGHT('DETALLE DE CONEXIONES'!M1092,5)),(RIGHT('DETALLE DE CONEXIONES'!M1092,6)))</f>
        <v>41seg.</v>
      </c>
      <c r="L1092" s="36">
        <f>IF(C1092="Saliente Local",(IFERROR((LIMPIA(J1092,1)),0)),0)</f>
        <v>2</v>
      </c>
      <c r="M1092" s="36">
        <f>IF(C1092="Saliente Nacional",(IFERROR((LIMPIA(J1092,1)),0)),0)</f>
        <v>0</v>
      </c>
      <c r="N1092" s="36">
        <f>IF(C1092="Saliente Internacional",(IFERROR((LIMPIA(J1092,1)),0)),0)</f>
        <v>0</v>
      </c>
      <c r="O1092" s="36">
        <f>IF(C1092="Saliente Local",(IFERROR((LIMPIA(K1092,1)),0)),0)</f>
        <v>41</v>
      </c>
      <c r="P1092" s="36">
        <f>IF(C1092="Saliente Nacional",(IFERROR((LIMPIA(K1092,1)),0)),0)</f>
        <v>0</v>
      </c>
      <c r="Q1092" s="36">
        <f>IF(C1092="Saliente Internacional",(IFERROR((LIMPIA(K1092,1)),0)),0)</f>
        <v>0</v>
      </c>
      <c r="R1092" s="36">
        <f t="shared" si="52"/>
        <v>3</v>
      </c>
      <c r="S1092" s="36">
        <f t="shared" si="53"/>
        <v>0</v>
      </c>
    </row>
    <row r="1093" spans="1:19" x14ac:dyDescent="0.25">
      <c r="A1093" s="101">
        <f>'DETALLE DE CONEXIONES'!P1093</f>
        <v>0</v>
      </c>
      <c r="B1093" s="36" t="str">
        <f>'DETALLE DE CONEXIONES'!I1093</f>
        <v>SALIENTE</v>
      </c>
      <c r="C1093" s="36" t="str">
        <f>'DETALLE DE CONEXIONES'!BB1093</f>
        <v>Saliente Local</v>
      </c>
      <c r="D1093" s="36" t="str">
        <f>'DETALLE DE CONEXIONES'!E1093</f>
        <v>999XXX0328</v>
      </c>
      <c r="E1093" s="36">
        <f t="shared" si="51"/>
        <v>10</v>
      </c>
      <c r="F1093" s="36">
        <f>IFERROR(LIMPIA('DETALLE DE CONEXIONES'!N1093,1),0)</f>
        <v>1</v>
      </c>
      <c r="G1093" s="36" t="str">
        <f>LEFT('DETALLE DE CONEXIONES'!BE1093,3)</f>
        <v>NOF</v>
      </c>
      <c r="H1093" s="36" t="str">
        <f>RIGHT('DETALLE DE CONEXIONES'!AK1093,2)</f>
        <v/>
      </c>
      <c r="I1093" s="36" t="str">
        <f>LEFT('DETALLE DE CONEXIONES'!AK1093,3)</f>
        <v/>
      </c>
      <c r="J1093" s="36" t="str">
        <f>LEFT('DETALLE DE CONEXIONES'!M1093,3)</f>
        <v>0mi</v>
      </c>
      <c r="K1093" s="36" t="str">
        <f>IF(LEN('DETALLE DE CONEXIONES'!M1093)&lt;12,(RIGHT('DETALLE DE CONEXIONES'!M1093,5)),(RIGHT('DETALLE DE CONEXIONES'!M1093,6)))</f>
        <v>29seg.</v>
      </c>
      <c r="L1093" s="36">
        <f>IF(C1093="Saliente Local",(IFERROR((LIMPIA(J1093,1)),0)),0)</f>
        <v>0</v>
      </c>
      <c r="M1093" s="36">
        <f>IF(C1093="Saliente Nacional",(IFERROR((LIMPIA(J1093,1)),0)),0)</f>
        <v>0</v>
      </c>
      <c r="N1093" s="36">
        <f>IF(C1093="Saliente Internacional",(IFERROR((LIMPIA(J1093,1)),0)),0)</f>
        <v>0</v>
      </c>
      <c r="O1093" s="36">
        <f>IF(C1093="Saliente Local",(IFERROR((LIMPIA(K1093,1)),0)),0)</f>
        <v>29</v>
      </c>
      <c r="P1093" s="36">
        <f>IF(C1093="Saliente Nacional",(IFERROR((LIMPIA(K1093,1)),0)),0)</f>
        <v>0</v>
      </c>
      <c r="Q1093" s="36">
        <f>IF(C1093="Saliente Internacional",(IFERROR((LIMPIA(K1093,1)),0)),0)</f>
        <v>0</v>
      </c>
      <c r="R1093" s="36">
        <f t="shared" si="52"/>
        <v>1</v>
      </c>
      <c r="S1093" s="36">
        <f t="shared" si="53"/>
        <v>0</v>
      </c>
    </row>
    <row r="1094" spans="1:19" x14ac:dyDescent="0.25">
      <c r="A1094" s="101">
        <f>'DETALLE DE CONEXIONES'!P1094</f>
        <v>0</v>
      </c>
      <c r="B1094" s="36" t="str">
        <f>'DETALLE DE CONEXIONES'!I1094</f>
        <v>SALIENTE</v>
      </c>
      <c r="C1094" s="36" t="str">
        <f>'DETALLE DE CONEXIONES'!BB1094</f>
        <v>Saliente Local</v>
      </c>
      <c r="D1094" s="36" t="str">
        <f>'DETALLE DE CONEXIONES'!E1094</f>
        <v>999XXX3420</v>
      </c>
      <c r="E1094" s="36">
        <f t="shared" si="51"/>
        <v>10</v>
      </c>
      <c r="F1094" s="36">
        <f>IFERROR(LIMPIA('DETALLE DE CONEXIONES'!N1094,1),0)</f>
        <v>2</v>
      </c>
      <c r="G1094" s="36" t="str">
        <f>LEFT('DETALLE DE CONEXIONES'!BE1094,3)</f>
        <v>NOF</v>
      </c>
      <c r="H1094" s="36" t="str">
        <f>RIGHT('DETALLE DE CONEXIONES'!AK1094,2)</f>
        <v/>
      </c>
      <c r="I1094" s="36" t="str">
        <f>LEFT('DETALLE DE CONEXIONES'!AK1094,3)</f>
        <v/>
      </c>
      <c r="J1094" s="36" t="str">
        <f>LEFT('DETALLE DE CONEXIONES'!M1094,3)</f>
        <v>1mi</v>
      </c>
      <c r="K1094" s="36" t="str">
        <f>IF(LEN('DETALLE DE CONEXIONES'!M1094)&lt;12,(RIGHT('DETALLE DE CONEXIONES'!M1094,5)),(RIGHT('DETALLE DE CONEXIONES'!M1094,6)))</f>
        <v>24seg.</v>
      </c>
      <c r="L1094" s="36">
        <f>IF(C1094="Saliente Local",(IFERROR((LIMPIA(J1094,1)),0)),0)</f>
        <v>1</v>
      </c>
      <c r="M1094" s="36">
        <f>IF(C1094="Saliente Nacional",(IFERROR((LIMPIA(J1094,1)),0)),0)</f>
        <v>0</v>
      </c>
      <c r="N1094" s="36">
        <f>IF(C1094="Saliente Internacional",(IFERROR((LIMPIA(J1094,1)),0)),0)</f>
        <v>0</v>
      </c>
      <c r="O1094" s="36">
        <f>IF(C1094="Saliente Local",(IFERROR((LIMPIA(K1094,1)),0)),0)</f>
        <v>24</v>
      </c>
      <c r="P1094" s="36">
        <f>IF(C1094="Saliente Nacional",(IFERROR((LIMPIA(K1094,1)),0)),0)</f>
        <v>0</v>
      </c>
      <c r="Q1094" s="36">
        <f>IF(C1094="Saliente Internacional",(IFERROR((LIMPIA(K1094,1)),0)),0)</f>
        <v>0</v>
      </c>
      <c r="R1094" s="36">
        <f t="shared" si="52"/>
        <v>2</v>
      </c>
      <c r="S1094" s="36">
        <f t="shared" si="53"/>
        <v>0</v>
      </c>
    </row>
    <row r="1095" spans="1:19" x14ac:dyDescent="0.25">
      <c r="A1095" s="101">
        <f>'DETALLE DE CONEXIONES'!P1095</f>
        <v>0</v>
      </c>
      <c r="B1095" s="36" t="str">
        <f>'DETALLE DE CONEXIONES'!I1095</f>
        <v>ENTRANTE</v>
      </c>
      <c r="C1095" s="36" t="str">
        <f>'DETALLE DE CONEXIONES'!BB1095</f>
        <v>Entrante Local</v>
      </c>
      <c r="D1095" s="36" t="str">
        <f>'DETALLE DE CONEXIONES'!E1095</f>
        <v>999XXX1600</v>
      </c>
      <c r="E1095" s="36">
        <f t="shared" si="51"/>
        <v>10</v>
      </c>
      <c r="F1095" s="36">
        <f>IFERROR(LIMPIA('DETALLE DE CONEXIONES'!N1095,1),0)</f>
        <v>2</v>
      </c>
      <c r="G1095" s="36" t="str">
        <f>LEFT('DETALLE DE CONEXIONES'!BE1095,3)</f>
        <v>NOF</v>
      </c>
      <c r="H1095" s="36" t="str">
        <f>RIGHT('DETALLE DE CONEXIONES'!AK1095,2)</f>
        <v/>
      </c>
      <c r="I1095" s="36" t="str">
        <f>LEFT('DETALLE DE CONEXIONES'!AK1095,3)</f>
        <v/>
      </c>
      <c r="J1095" s="36" t="str">
        <f>LEFT('DETALLE DE CONEXIONES'!M1095,3)</f>
        <v>1mi</v>
      </c>
      <c r="K1095" s="36" t="str">
        <f>IF(LEN('DETALLE DE CONEXIONES'!M1095)&lt;12,(RIGHT('DETALLE DE CONEXIONES'!M1095,5)),(RIGHT('DETALLE DE CONEXIONES'!M1095,6)))</f>
        <v>33seg.</v>
      </c>
      <c r="L1095" s="36">
        <f>IF(C1095="Saliente Local",(IFERROR((LIMPIA(J1095,1)),0)),0)</f>
        <v>0</v>
      </c>
      <c r="M1095" s="36">
        <f>IF(C1095="Saliente Nacional",(IFERROR((LIMPIA(J1095,1)),0)),0)</f>
        <v>0</v>
      </c>
      <c r="N1095" s="36">
        <f>IF(C1095="Saliente Internacional",(IFERROR((LIMPIA(J1095,1)),0)),0)</f>
        <v>0</v>
      </c>
      <c r="O1095" s="36">
        <f>IF(C1095="Saliente Local",(IFERROR((LIMPIA(K1095,1)),0)),0)</f>
        <v>0</v>
      </c>
      <c r="P1095" s="36">
        <f>IF(C1095="Saliente Nacional",(IFERROR((LIMPIA(K1095,1)),0)),0)</f>
        <v>0</v>
      </c>
      <c r="Q1095" s="36">
        <f>IF(C1095="Saliente Internacional",(IFERROR((LIMPIA(K1095,1)),0)),0)</f>
        <v>0</v>
      </c>
      <c r="R1095" s="36">
        <f t="shared" si="52"/>
        <v>0</v>
      </c>
      <c r="S1095" s="36">
        <f t="shared" si="53"/>
        <v>0</v>
      </c>
    </row>
    <row r="1096" spans="1:19" x14ac:dyDescent="0.25">
      <c r="A1096" s="101">
        <f>'DETALLE DE CONEXIONES'!P1096</f>
        <v>0</v>
      </c>
      <c r="B1096" s="36" t="str">
        <f>'DETALLE DE CONEXIONES'!I1096</f>
        <v>TRANSFERENCIA</v>
      </c>
      <c r="C1096" s="36" t="str">
        <f>'DETALLE DE CONEXIONES'!BB1096</f>
        <v>Desvio Nacional</v>
      </c>
      <c r="D1096" s="36" t="str">
        <f>'DETALLE DE CONEXIONES'!E1096</f>
        <v>999XXX1600</v>
      </c>
      <c r="E1096" s="36">
        <f t="shared" si="51"/>
        <v>10</v>
      </c>
      <c r="F1096" s="36">
        <f>IFERROR(LIMPIA('DETALLE DE CONEXIONES'!N1096,1),0)</f>
        <v>1</v>
      </c>
      <c r="G1096" s="36" t="str">
        <f>LEFT('DETALLE DE CONEXIONES'!BE1096,3)</f>
        <v>SIU</v>
      </c>
      <c r="H1096" s="36" t="str">
        <f>RIGHT('DETALLE DE CONEXIONES'!AK1096,2)</f>
        <v/>
      </c>
      <c r="I1096" s="36" t="str">
        <f>LEFT('DETALLE DE CONEXIONES'!AK1096,3)</f>
        <v/>
      </c>
      <c r="J1096" s="36" t="str">
        <f>LEFT('DETALLE DE CONEXIONES'!M1096,3)</f>
        <v>0mi</v>
      </c>
      <c r="K1096" s="36" t="str">
        <f>IF(LEN('DETALLE DE CONEXIONES'!M1096)&lt;12,(RIGHT('DETALLE DE CONEXIONES'!M1096,5)),(RIGHT('DETALLE DE CONEXIONES'!M1096,6)))</f>
        <v>4seg.</v>
      </c>
      <c r="L1096" s="36">
        <f>IF(C1096="Saliente Local",(IFERROR((LIMPIA(J1096,1)),0)),0)</f>
        <v>0</v>
      </c>
      <c r="M1096" s="36">
        <f>IF(C1096="Saliente Nacional",(IFERROR((LIMPIA(J1096,1)),0)),0)</f>
        <v>0</v>
      </c>
      <c r="N1096" s="36">
        <f>IF(C1096="Saliente Internacional",(IFERROR((LIMPIA(J1096,1)),0)),0)</f>
        <v>0</v>
      </c>
      <c r="O1096" s="36">
        <f>IF(C1096="Saliente Local",(IFERROR((LIMPIA(K1096,1)),0)),0)</f>
        <v>0</v>
      </c>
      <c r="P1096" s="36">
        <f>IF(C1096="Saliente Nacional",(IFERROR((LIMPIA(K1096,1)),0)),0)</f>
        <v>0</v>
      </c>
      <c r="Q1096" s="36">
        <f>IF(C1096="Saliente Internacional",(IFERROR((LIMPIA(K1096,1)),0)),0)</f>
        <v>0</v>
      </c>
      <c r="R1096" s="36">
        <f t="shared" si="52"/>
        <v>0</v>
      </c>
      <c r="S1096" s="36">
        <f t="shared" si="53"/>
        <v>0</v>
      </c>
    </row>
    <row r="1097" spans="1:19" x14ac:dyDescent="0.25">
      <c r="A1097" s="101">
        <f>'DETALLE DE CONEXIONES'!P1097</f>
        <v>0</v>
      </c>
      <c r="B1097" s="36" t="str">
        <f>'DETALLE DE CONEXIONES'!I1097</f>
        <v>SALIENTE</v>
      </c>
      <c r="C1097" s="36" t="str">
        <f>'DETALLE DE CONEXIONES'!BB1097</f>
        <v>Saliente Local</v>
      </c>
      <c r="D1097" s="36" t="str">
        <f>'DETALLE DE CONEXIONES'!E1097</f>
        <v>999XXX7896</v>
      </c>
      <c r="E1097" s="36">
        <f t="shared" si="51"/>
        <v>10</v>
      </c>
      <c r="F1097" s="36">
        <f>IFERROR(LIMPIA('DETALLE DE CONEXIONES'!N1097,1),0)</f>
        <v>1</v>
      </c>
      <c r="G1097" s="36" t="str">
        <f>LEFT('DETALLE DE CONEXIONES'!BE1097,3)</f>
        <v>NOF</v>
      </c>
      <c r="H1097" s="36" t="str">
        <f>RIGHT('DETALLE DE CONEXIONES'!AK1097,2)</f>
        <v/>
      </c>
      <c r="I1097" s="36" t="str">
        <f>LEFT('DETALLE DE CONEXIONES'!AK1097,3)</f>
        <v/>
      </c>
      <c r="J1097" s="36" t="str">
        <f>LEFT('DETALLE DE CONEXIONES'!M1097,3)</f>
        <v>0mi</v>
      </c>
      <c r="K1097" s="36" t="str">
        <f>IF(LEN('DETALLE DE CONEXIONES'!M1097)&lt;12,(RIGHT('DETALLE DE CONEXIONES'!M1097,5)),(RIGHT('DETALLE DE CONEXIONES'!M1097,6)))</f>
        <v>42seg.</v>
      </c>
      <c r="L1097" s="36">
        <f>IF(C1097="Saliente Local",(IFERROR((LIMPIA(J1097,1)),0)),0)</f>
        <v>0</v>
      </c>
      <c r="M1097" s="36">
        <f>IF(C1097="Saliente Nacional",(IFERROR((LIMPIA(J1097,1)),0)),0)</f>
        <v>0</v>
      </c>
      <c r="N1097" s="36">
        <f>IF(C1097="Saliente Internacional",(IFERROR((LIMPIA(J1097,1)),0)),0)</f>
        <v>0</v>
      </c>
      <c r="O1097" s="36">
        <f>IF(C1097="Saliente Local",(IFERROR((LIMPIA(K1097,1)),0)),0)</f>
        <v>42</v>
      </c>
      <c r="P1097" s="36">
        <f>IF(C1097="Saliente Nacional",(IFERROR((LIMPIA(K1097,1)),0)),0)</f>
        <v>0</v>
      </c>
      <c r="Q1097" s="36">
        <f>IF(C1097="Saliente Internacional",(IFERROR((LIMPIA(K1097,1)),0)),0)</f>
        <v>0</v>
      </c>
      <c r="R1097" s="36">
        <f t="shared" si="52"/>
        <v>1</v>
      </c>
      <c r="S1097" s="36">
        <f t="shared" si="53"/>
        <v>0</v>
      </c>
    </row>
    <row r="1098" spans="1:19" x14ac:dyDescent="0.25">
      <c r="A1098" s="101">
        <f>'DETALLE DE CONEXIONES'!P1098</f>
        <v>0</v>
      </c>
      <c r="B1098" s="36" t="str">
        <f>'DETALLE DE CONEXIONES'!I1098</f>
        <v>SALIENTE</v>
      </c>
      <c r="C1098" s="36" t="str">
        <f>'DETALLE DE CONEXIONES'!BB1098</f>
        <v>Saliente Local</v>
      </c>
      <c r="D1098" s="36" t="str">
        <f>'DETALLE DE CONEXIONES'!E1098</f>
        <v>999XXX0328</v>
      </c>
      <c r="E1098" s="36">
        <f t="shared" si="51"/>
        <v>10</v>
      </c>
      <c r="F1098" s="36">
        <f>IFERROR(LIMPIA('DETALLE DE CONEXIONES'!N1098,1),0)</f>
        <v>2</v>
      </c>
      <c r="G1098" s="36" t="str">
        <f>LEFT('DETALLE DE CONEXIONES'!BE1098,3)</f>
        <v>NOF</v>
      </c>
      <c r="H1098" s="36" t="str">
        <f>RIGHT('DETALLE DE CONEXIONES'!AK1098,2)</f>
        <v/>
      </c>
      <c r="I1098" s="36" t="str">
        <f>LEFT('DETALLE DE CONEXIONES'!AK1098,3)</f>
        <v/>
      </c>
      <c r="J1098" s="36" t="str">
        <f>LEFT('DETALLE DE CONEXIONES'!M1098,3)</f>
        <v>1mi</v>
      </c>
      <c r="K1098" s="36" t="str">
        <f>IF(LEN('DETALLE DE CONEXIONES'!M1098)&lt;12,(RIGHT('DETALLE DE CONEXIONES'!M1098,5)),(RIGHT('DETALLE DE CONEXIONES'!M1098,6)))</f>
        <v>30seg.</v>
      </c>
      <c r="L1098" s="36">
        <f>IF(C1098="Saliente Local",(IFERROR((LIMPIA(J1098,1)),0)),0)</f>
        <v>1</v>
      </c>
      <c r="M1098" s="36">
        <f>IF(C1098="Saliente Nacional",(IFERROR((LIMPIA(J1098,1)),0)),0)</f>
        <v>0</v>
      </c>
      <c r="N1098" s="36">
        <f>IF(C1098="Saliente Internacional",(IFERROR((LIMPIA(J1098,1)),0)),0)</f>
        <v>0</v>
      </c>
      <c r="O1098" s="36">
        <f>IF(C1098="Saliente Local",(IFERROR((LIMPIA(K1098,1)),0)),0)</f>
        <v>30</v>
      </c>
      <c r="P1098" s="36">
        <f>IF(C1098="Saliente Nacional",(IFERROR((LIMPIA(K1098,1)),0)),0)</f>
        <v>0</v>
      </c>
      <c r="Q1098" s="36">
        <f>IF(C1098="Saliente Internacional",(IFERROR((LIMPIA(K1098,1)),0)),0)</f>
        <v>0</v>
      </c>
      <c r="R1098" s="36">
        <f t="shared" si="52"/>
        <v>2</v>
      </c>
      <c r="S1098" s="36">
        <f t="shared" si="53"/>
        <v>0</v>
      </c>
    </row>
    <row r="1099" spans="1:19" x14ac:dyDescent="0.25">
      <c r="A1099" s="101">
        <f>'DETALLE DE CONEXIONES'!P1099</f>
        <v>0</v>
      </c>
      <c r="B1099" s="36" t="str">
        <f>'DETALLE DE CONEXIONES'!I1099</f>
        <v>GPRS</v>
      </c>
      <c r="C1099" s="36" t="str">
        <f>'DETALLE DE CONEXIONES'!BB1099</f>
        <v>MENSAJERO</v>
      </c>
      <c r="D1099" s="36" t="str">
        <f>'DETALLE DE CONEXIONES'!E1099</f>
        <v>internet.itelcel.coXXXGLTE</v>
      </c>
      <c r="E1099" s="36">
        <f t="shared" si="51"/>
        <v>26</v>
      </c>
      <c r="F1099" s="36">
        <f>IFERROR(LIMPIA('DETALLE DE CONEXIONES'!N1099,1),0)</f>
        <v>0</v>
      </c>
      <c r="G1099" s="36" t="str">
        <f>LEFT('DETALLE DE CONEXIONES'!BE1099,3)</f>
        <v/>
      </c>
      <c r="H1099" s="36" t="str">
        <f>RIGHT('DETALLE DE CONEXIONES'!AK1099,2)</f>
        <v>-0</v>
      </c>
      <c r="I1099" s="36" t="str">
        <f>LEFT('DETALLE DE CONEXIONES'!AK1099,3)</f>
        <v>MEN</v>
      </c>
      <c r="J1099" s="36" t="str">
        <f>LEFT('DETALLE DE CONEXIONES'!M1099,3)</f>
        <v>0mi</v>
      </c>
      <c r="K1099" s="36" t="str">
        <f>IF(LEN('DETALLE DE CONEXIONES'!M1099)&lt;12,(RIGHT('DETALLE DE CONEXIONES'!M1099,5)),(RIGHT('DETALLE DE CONEXIONES'!M1099,6)))</f>
        <v xml:space="preserve">min. </v>
      </c>
      <c r="L1099" s="36">
        <f>IF(C1099="Saliente Local",(IFERROR((LIMPIA(J1099,1)),0)),0)</f>
        <v>0</v>
      </c>
      <c r="M1099" s="36">
        <f>IF(C1099="Saliente Nacional",(IFERROR((LIMPIA(J1099,1)),0)),0)</f>
        <v>0</v>
      </c>
      <c r="N1099" s="36">
        <f>IF(C1099="Saliente Internacional",(IFERROR((LIMPIA(J1099,1)),0)),0)</f>
        <v>0</v>
      </c>
      <c r="O1099" s="36">
        <f>IF(C1099="Saliente Local",(IFERROR((LIMPIA(K1099,1)),0)),0)</f>
        <v>0</v>
      </c>
      <c r="P1099" s="36">
        <f>IF(C1099="Saliente Nacional",(IFERROR((LIMPIA(K1099,1)),0)),0)</f>
        <v>0</v>
      </c>
      <c r="Q1099" s="36">
        <f>IF(C1099="Saliente Internacional",(IFERROR((LIMPIA(K1099,1)),0)),0)</f>
        <v>0</v>
      </c>
      <c r="R1099" s="36">
        <f t="shared" si="52"/>
        <v>0</v>
      </c>
      <c r="S1099" s="36">
        <f t="shared" si="53"/>
        <v>0</v>
      </c>
    </row>
    <row r="1100" spans="1:19" x14ac:dyDescent="0.25">
      <c r="A1100" s="101">
        <f>'DETALLE DE CONEXIONES'!P1100</f>
        <v>0</v>
      </c>
      <c r="B1100" s="36" t="str">
        <f>'DETALLE DE CONEXIONES'!I1100</f>
        <v>GPRS</v>
      </c>
      <c r="C1100" s="36" t="str">
        <f>'DETALLE DE CONEXIONES'!BB1100</f>
        <v>RS</v>
      </c>
      <c r="D1100" s="36" t="str">
        <f>'DETALLE DE CONEXIONES'!E1100</f>
        <v>internet.itelcel.coXXXGLTE</v>
      </c>
      <c r="E1100" s="36">
        <f t="shared" si="51"/>
        <v>26</v>
      </c>
      <c r="F1100" s="36">
        <f>IFERROR(LIMPIA('DETALLE DE CONEXIONES'!N1100,1),0)</f>
        <v>0</v>
      </c>
      <c r="G1100" s="36" t="str">
        <f>LEFT('DETALLE DE CONEXIONES'!BE1100,3)</f>
        <v/>
      </c>
      <c r="H1100" s="36" t="str">
        <f>RIGHT('DETALLE DE CONEXIONES'!AK1100,2)</f>
        <v>-0</v>
      </c>
      <c r="I1100" s="36" t="str">
        <f>LEFT('DETALLE DE CONEXIONES'!AK1100,3)</f>
        <v>RS;</v>
      </c>
      <c r="J1100" s="36" t="str">
        <f>LEFT('DETALLE DE CONEXIONES'!M1100,3)</f>
        <v>0mi</v>
      </c>
      <c r="K1100" s="36" t="str">
        <f>IF(LEN('DETALLE DE CONEXIONES'!M1100)&lt;12,(RIGHT('DETALLE DE CONEXIONES'!M1100,5)),(RIGHT('DETALLE DE CONEXIONES'!M1100,6)))</f>
        <v xml:space="preserve">min. </v>
      </c>
      <c r="L1100" s="36">
        <f>IF(C1100="Saliente Local",(IFERROR((LIMPIA(J1100,1)),0)),0)</f>
        <v>0</v>
      </c>
      <c r="M1100" s="36">
        <f>IF(C1100="Saliente Nacional",(IFERROR((LIMPIA(J1100,1)),0)),0)</f>
        <v>0</v>
      </c>
      <c r="N1100" s="36">
        <f>IF(C1100="Saliente Internacional",(IFERROR((LIMPIA(J1100,1)),0)),0)</f>
        <v>0</v>
      </c>
      <c r="O1100" s="36">
        <f>IF(C1100="Saliente Local",(IFERROR((LIMPIA(K1100,1)),0)),0)</f>
        <v>0</v>
      </c>
      <c r="P1100" s="36">
        <f>IF(C1100="Saliente Nacional",(IFERROR((LIMPIA(K1100,1)),0)),0)</f>
        <v>0</v>
      </c>
      <c r="Q1100" s="36">
        <f>IF(C1100="Saliente Internacional",(IFERROR((LIMPIA(K1100,1)),0)),0)</f>
        <v>0</v>
      </c>
      <c r="R1100" s="36">
        <f t="shared" si="52"/>
        <v>0</v>
      </c>
      <c r="S1100" s="36">
        <f t="shared" si="53"/>
        <v>0</v>
      </c>
    </row>
    <row r="1101" spans="1:19" x14ac:dyDescent="0.25">
      <c r="A1101" s="101">
        <f>'DETALLE DE CONEXIONES'!P1101</f>
        <v>0</v>
      </c>
      <c r="B1101" s="36" t="str">
        <f>'DETALLE DE CONEXIONES'!I1101</f>
        <v>TRANSFERENCIA</v>
      </c>
      <c r="C1101" s="36" t="str">
        <f>'DETALLE DE CONEXIONES'!BB1101</f>
        <v>Desvio Nacional</v>
      </c>
      <c r="D1101" s="36" t="str">
        <f>'DETALLE DE CONEXIONES'!E1101</f>
        <v>999XXX1600</v>
      </c>
      <c r="E1101" s="36">
        <f t="shared" si="51"/>
        <v>10</v>
      </c>
      <c r="F1101" s="36">
        <f>IFERROR(LIMPIA('DETALLE DE CONEXIONES'!N1101,1),0)</f>
        <v>1</v>
      </c>
      <c r="G1101" s="36" t="str">
        <f>LEFT('DETALLE DE CONEXIONES'!BE1101,3)</f>
        <v>SIU</v>
      </c>
      <c r="H1101" s="36" t="str">
        <f>RIGHT('DETALLE DE CONEXIONES'!AK1101,2)</f>
        <v/>
      </c>
      <c r="I1101" s="36" t="str">
        <f>LEFT('DETALLE DE CONEXIONES'!AK1101,3)</f>
        <v/>
      </c>
      <c r="J1101" s="36" t="str">
        <f>LEFT('DETALLE DE CONEXIONES'!M1101,3)</f>
        <v>0mi</v>
      </c>
      <c r="K1101" s="36" t="str">
        <f>IF(LEN('DETALLE DE CONEXIONES'!M1101)&lt;12,(RIGHT('DETALLE DE CONEXIONES'!M1101,5)),(RIGHT('DETALLE DE CONEXIONES'!M1101,6)))</f>
        <v>4seg.</v>
      </c>
      <c r="L1101" s="36">
        <f>IF(C1101="Saliente Local",(IFERROR((LIMPIA(J1101,1)),0)),0)</f>
        <v>0</v>
      </c>
      <c r="M1101" s="36">
        <f>IF(C1101="Saliente Nacional",(IFERROR((LIMPIA(J1101,1)),0)),0)</f>
        <v>0</v>
      </c>
      <c r="N1101" s="36">
        <f>IF(C1101="Saliente Internacional",(IFERROR((LIMPIA(J1101,1)),0)),0)</f>
        <v>0</v>
      </c>
      <c r="O1101" s="36">
        <f>IF(C1101="Saliente Local",(IFERROR((LIMPIA(K1101,1)),0)),0)</f>
        <v>0</v>
      </c>
      <c r="P1101" s="36">
        <f>IF(C1101="Saliente Nacional",(IFERROR((LIMPIA(K1101,1)),0)),0)</f>
        <v>0</v>
      </c>
      <c r="Q1101" s="36">
        <f>IF(C1101="Saliente Internacional",(IFERROR((LIMPIA(K1101,1)),0)),0)</f>
        <v>0</v>
      </c>
      <c r="R1101" s="36">
        <f t="shared" si="52"/>
        <v>0</v>
      </c>
      <c r="S1101" s="36">
        <f t="shared" si="53"/>
        <v>0</v>
      </c>
    </row>
    <row r="1102" spans="1:19" x14ac:dyDescent="0.25">
      <c r="A1102" s="101">
        <f>'DETALLE DE CONEXIONES'!P1102</f>
        <v>0</v>
      </c>
      <c r="B1102" s="36" t="str">
        <f>'DETALLE DE CONEXIONES'!I1102</f>
        <v>TRANSFERENCIA</v>
      </c>
      <c r="C1102" s="36" t="str">
        <f>'DETALLE DE CONEXIONES'!BB1102</f>
        <v>Desvio Nacional</v>
      </c>
      <c r="D1102" s="36" t="str">
        <f>'DETALLE DE CONEXIONES'!E1102</f>
        <v>999XXX1600</v>
      </c>
      <c r="E1102" s="36">
        <f t="shared" si="51"/>
        <v>10</v>
      </c>
      <c r="F1102" s="36">
        <f>IFERROR(LIMPIA('DETALLE DE CONEXIONES'!N1102,1),0)</f>
        <v>1</v>
      </c>
      <c r="G1102" s="36" t="str">
        <f>LEFT('DETALLE DE CONEXIONES'!BE1102,3)</f>
        <v>SIU</v>
      </c>
      <c r="H1102" s="36" t="str">
        <f>RIGHT('DETALLE DE CONEXIONES'!AK1102,2)</f>
        <v/>
      </c>
      <c r="I1102" s="36" t="str">
        <f>LEFT('DETALLE DE CONEXIONES'!AK1102,3)</f>
        <v/>
      </c>
      <c r="J1102" s="36" t="str">
        <f>LEFT('DETALLE DE CONEXIONES'!M1102,3)</f>
        <v>0mi</v>
      </c>
      <c r="K1102" s="36" t="str">
        <f>IF(LEN('DETALLE DE CONEXIONES'!M1102)&lt;12,(RIGHT('DETALLE DE CONEXIONES'!M1102,5)),(RIGHT('DETALLE DE CONEXIONES'!M1102,6)))</f>
        <v>6seg.</v>
      </c>
      <c r="L1102" s="36">
        <f>IF(C1102="Saliente Local",(IFERROR((LIMPIA(J1102,1)),0)),0)</f>
        <v>0</v>
      </c>
      <c r="M1102" s="36">
        <f>IF(C1102="Saliente Nacional",(IFERROR((LIMPIA(J1102,1)),0)),0)</f>
        <v>0</v>
      </c>
      <c r="N1102" s="36">
        <f>IF(C1102="Saliente Internacional",(IFERROR((LIMPIA(J1102,1)),0)),0)</f>
        <v>0</v>
      </c>
      <c r="O1102" s="36">
        <f>IF(C1102="Saliente Local",(IFERROR((LIMPIA(K1102,1)),0)),0)</f>
        <v>0</v>
      </c>
      <c r="P1102" s="36">
        <f>IF(C1102="Saliente Nacional",(IFERROR((LIMPIA(K1102,1)),0)),0)</f>
        <v>0</v>
      </c>
      <c r="Q1102" s="36">
        <f>IF(C1102="Saliente Internacional",(IFERROR((LIMPIA(K1102,1)),0)),0)</f>
        <v>0</v>
      </c>
      <c r="R1102" s="36">
        <f t="shared" si="52"/>
        <v>0</v>
      </c>
      <c r="S1102" s="36">
        <f t="shared" si="53"/>
        <v>0</v>
      </c>
    </row>
    <row r="1103" spans="1:19" x14ac:dyDescent="0.25">
      <c r="A1103" s="101">
        <f>'DETALLE DE CONEXIONES'!P1103</f>
        <v>0</v>
      </c>
      <c r="B1103" s="36" t="str">
        <f>'DETALLE DE CONEXIONES'!I1103</f>
        <v>GPRS</v>
      </c>
      <c r="C1103" s="36" t="str">
        <f>'DETALLE DE CONEXIONES'!BB1103</f>
        <v>MENSAJERO</v>
      </c>
      <c r="D1103" s="36" t="str">
        <f>'DETALLE DE CONEXIONES'!E1103</f>
        <v>internet.itelcel.coXXXGLTE</v>
      </c>
      <c r="E1103" s="36">
        <f t="shared" si="51"/>
        <v>26</v>
      </c>
      <c r="F1103" s="36">
        <f>IFERROR(LIMPIA('DETALLE DE CONEXIONES'!N1103,1),0)</f>
        <v>0</v>
      </c>
      <c r="G1103" s="36" t="str">
        <f>LEFT('DETALLE DE CONEXIONES'!BE1103,3)</f>
        <v/>
      </c>
      <c r="H1103" s="36" t="str">
        <f>RIGHT('DETALLE DE CONEXIONES'!AK1103,2)</f>
        <v>-0</v>
      </c>
      <c r="I1103" s="36" t="str">
        <f>LEFT('DETALLE DE CONEXIONES'!AK1103,3)</f>
        <v>MEN</v>
      </c>
      <c r="J1103" s="36" t="str">
        <f>LEFT('DETALLE DE CONEXIONES'!M1103,3)</f>
        <v>0mi</v>
      </c>
      <c r="K1103" s="36" t="str">
        <f>IF(LEN('DETALLE DE CONEXIONES'!M1103)&lt;12,(RIGHT('DETALLE DE CONEXIONES'!M1103,5)),(RIGHT('DETALLE DE CONEXIONES'!M1103,6)))</f>
        <v xml:space="preserve">min. </v>
      </c>
      <c r="L1103" s="36">
        <f>IF(C1103="Saliente Local",(IFERROR((LIMPIA(J1103,1)),0)),0)</f>
        <v>0</v>
      </c>
      <c r="M1103" s="36">
        <f>IF(C1103="Saliente Nacional",(IFERROR((LIMPIA(J1103,1)),0)),0)</f>
        <v>0</v>
      </c>
      <c r="N1103" s="36">
        <f>IF(C1103="Saliente Internacional",(IFERROR((LIMPIA(J1103,1)),0)),0)</f>
        <v>0</v>
      </c>
      <c r="O1103" s="36">
        <f>IF(C1103="Saliente Local",(IFERROR((LIMPIA(K1103,1)),0)),0)</f>
        <v>0</v>
      </c>
      <c r="P1103" s="36">
        <f>IF(C1103="Saliente Nacional",(IFERROR((LIMPIA(K1103,1)),0)),0)</f>
        <v>0</v>
      </c>
      <c r="Q1103" s="36">
        <f>IF(C1103="Saliente Internacional",(IFERROR((LIMPIA(K1103,1)),0)),0)</f>
        <v>0</v>
      </c>
      <c r="R1103" s="36">
        <f t="shared" si="52"/>
        <v>0</v>
      </c>
      <c r="S1103" s="36">
        <f t="shared" si="53"/>
        <v>0</v>
      </c>
    </row>
    <row r="1104" spans="1:19" x14ac:dyDescent="0.25">
      <c r="A1104" s="101">
        <f>'DETALLE DE CONEXIONES'!P1104</f>
        <v>0</v>
      </c>
      <c r="B1104" s="36" t="str">
        <f>'DETALLE DE CONEXIONES'!I1104</f>
        <v>GPRS</v>
      </c>
      <c r="C1104" s="36" t="str">
        <f>'DETALLE DE CONEXIONES'!BB1104</f>
        <v>RS</v>
      </c>
      <c r="D1104" s="36" t="str">
        <f>'DETALLE DE CONEXIONES'!E1104</f>
        <v>internet.itelcel.coXXXGLTE</v>
      </c>
      <c r="E1104" s="36">
        <f t="shared" si="51"/>
        <v>26</v>
      </c>
      <c r="F1104" s="36">
        <f>IFERROR(LIMPIA('DETALLE DE CONEXIONES'!N1104,1),0)</f>
        <v>0</v>
      </c>
      <c r="G1104" s="36" t="str">
        <f>LEFT('DETALLE DE CONEXIONES'!BE1104,3)</f>
        <v/>
      </c>
      <c r="H1104" s="36" t="str">
        <f>RIGHT('DETALLE DE CONEXIONES'!AK1104,2)</f>
        <v>-0</v>
      </c>
      <c r="I1104" s="36" t="str">
        <f>LEFT('DETALLE DE CONEXIONES'!AK1104,3)</f>
        <v>RS;</v>
      </c>
      <c r="J1104" s="36" t="str">
        <f>LEFT('DETALLE DE CONEXIONES'!M1104,3)</f>
        <v>0mi</v>
      </c>
      <c r="K1104" s="36" t="str">
        <f>IF(LEN('DETALLE DE CONEXIONES'!M1104)&lt;12,(RIGHT('DETALLE DE CONEXIONES'!M1104,5)),(RIGHT('DETALLE DE CONEXIONES'!M1104,6)))</f>
        <v xml:space="preserve">min. </v>
      </c>
      <c r="L1104" s="36">
        <f>IF(C1104="Saliente Local",(IFERROR((LIMPIA(J1104,1)),0)),0)</f>
        <v>0</v>
      </c>
      <c r="M1104" s="36">
        <f>IF(C1104="Saliente Nacional",(IFERROR((LIMPIA(J1104,1)),0)),0)</f>
        <v>0</v>
      </c>
      <c r="N1104" s="36">
        <f>IF(C1104="Saliente Internacional",(IFERROR((LIMPIA(J1104,1)),0)),0)</f>
        <v>0</v>
      </c>
      <c r="O1104" s="36">
        <f>IF(C1104="Saliente Local",(IFERROR((LIMPIA(K1104,1)),0)),0)</f>
        <v>0</v>
      </c>
      <c r="P1104" s="36">
        <f>IF(C1104="Saliente Nacional",(IFERROR((LIMPIA(K1104,1)),0)),0)</f>
        <v>0</v>
      </c>
      <c r="Q1104" s="36">
        <f>IF(C1104="Saliente Internacional",(IFERROR((LIMPIA(K1104,1)),0)),0)</f>
        <v>0</v>
      </c>
      <c r="R1104" s="36">
        <f t="shared" si="52"/>
        <v>0</v>
      </c>
      <c r="S1104" s="36">
        <f t="shared" si="53"/>
        <v>0</v>
      </c>
    </row>
    <row r="1105" spans="1:19" x14ac:dyDescent="0.25">
      <c r="A1105" s="101">
        <f>'DETALLE DE CONEXIONES'!P1105</f>
        <v>0</v>
      </c>
      <c r="B1105" s="36" t="str">
        <f>'DETALLE DE CONEXIONES'!I1105</f>
        <v>GPRS</v>
      </c>
      <c r="C1105" s="36" t="str">
        <f>'DETALLE DE CONEXIONES'!BB1105</f>
        <v>MENSAJERO</v>
      </c>
      <c r="D1105" s="36" t="str">
        <f>'DETALLE DE CONEXIONES'!E1105</f>
        <v>internet.itelcel.coXXXGLTE</v>
      </c>
      <c r="E1105" s="36">
        <f t="shared" si="51"/>
        <v>26</v>
      </c>
      <c r="F1105" s="36">
        <f>IFERROR(LIMPIA('DETALLE DE CONEXIONES'!N1105,1),0)</f>
        <v>0</v>
      </c>
      <c r="G1105" s="36" t="str">
        <f>LEFT('DETALLE DE CONEXIONES'!BE1105,3)</f>
        <v/>
      </c>
      <c r="H1105" s="36" t="str">
        <f>RIGHT('DETALLE DE CONEXIONES'!AK1105,2)</f>
        <v>-0</v>
      </c>
      <c r="I1105" s="36" t="str">
        <f>LEFT('DETALLE DE CONEXIONES'!AK1105,3)</f>
        <v>MEN</v>
      </c>
      <c r="J1105" s="36" t="str">
        <f>LEFT('DETALLE DE CONEXIONES'!M1105,3)</f>
        <v>0mi</v>
      </c>
      <c r="K1105" s="36" t="str">
        <f>IF(LEN('DETALLE DE CONEXIONES'!M1105)&lt;12,(RIGHT('DETALLE DE CONEXIONES'!M1105,5)),(RIGHT('DETALLE DE CONEXIONES'!M1105,6)))</f>
        <v xml:space="preserve">min. </v>
      </c>
      <c r="L1105" s="36">
        <f>IF(C1105="Saliente Local",(IFERROR((LIMPIA(J1105,1)),0)),0)</f>
        <v>0</v>
      </c>
      <c r="M1105" s="36">
        <f>IF(C1105="Saliente Nacional",(IFERROR((LIMPIA(J1105,1)),0)),0)</f>
        <v>0</v>
      </c>
      <c r="N1105" s="36">
        <f>IF(C1105="Saliente Internacional",(IFERROR((LIMPIA(J1105,1)),0)),0)</f>
        <v>0</v>
      </c>
      <c r="O1105" s="36">
        <f>IF(C1105="Saliente Local",(IFERROR((LIMPIA(K1105,1)),0)),0)</f>
        <v>0</v>
      </c>
      <c r="P1105" s="36">
        <f>IF(C1105="Saliente Nacional",(IFERROR((LIMPIA(K1105,1)),0)),0)</f>
        <v>0</v>
      </c>
      <c r="Q1105" s="36">
        <f>IF(C1105="Saliente Internacional",(IFERROR((LIMPIA(K1105,1)),0)),0)</f>
        <v>0</v>
      </c>
      <c r="R1105" s="36">
        <f t="shared" si="52"/>
        <v>0</v>
      </c>
      <c r="S1105" s="36">
        <f t="shared" si="53"/>
        <v>0</v>
      </c>
    </row>
    <row r="1106" spans="1:19" x14ac:dyDescent="0.25">
      <c r="A1106" s="101">
        <f>'DETALLE DE CONEXIONES'!P1106</f>
        <v>0</v>
      </c>
      <c r="B1106" s="36" t="str">
        <f>'DETALLE DE CONEXIONES'!I1106</f>
        <v>GPRS</v>
      </c>
      <c r="C1106" s="36" t="str">
        <f>'DETALLE DE CONEXIONES'!BB1106</f>
        <v>RS</v>
      </c>
      <c r="D1106" s="36" t="str">
        <f>'DETALLE DE CONEXIONES'!E1106</f>
        <v>internet.itelcel.coXXXGLTE</v>
      </c>
      <c r="E1106" s="36">
        <f t="shared" si="51"/>
        <v>26</v>
      </c>
      <c r="F1106" s="36">
        <f>IFERROR(LIMPIA('DETALLE DE CONEXIONES'!N1106,1),0)</f>
        <v>0</v>
      </c>
      <c r="G1106" s="36" t="str">
        <f>LEFT('DETALLE DE CONEXIONES'!BE1106,3)</f>
        <v/>
      </c>
      <c r="H1106" s="36" t="str">
        <f>RIGHT('DETALLE DE CONEXIONES'!AK1106,2)</f>
        <v>-0</v>
      </c>
      <c r="I1106" s="36" t="str">
        <f>LEFT('DETALLE DE CONEXIONES'!AK1106,3)</f>
        <v>RS;</v>
      </c>
      <c r="J1106" s="36" t="str">
        <f>LEFT('DETALLE DE CONEXIONES'!M1106,3)</f>
        <v>0mi</v>
      </c>
      <c r="K1106" s="36" t="str">
        <f>IF(LEN('DETALLE DE CONEXIONES'!M1106)&lt;12,(RIGHT('DETALLE DE CONEXIONES'!M1106,5)),(RIGHT('DETALLE DE CONEXIONES'!M1106,6)))</f>
        <v xml:space="preserve">min. </v>
      </c>
      <c r="L1106" s="36">
        <f>IF(C1106="Saliente Local",(IFERROR((LIMPIA(J1106,1)),0)),0)</f>
        <v>0</v>
      </c>
      <c r="M1106" s="36">
        <f>IF(C1106="Saliente Nacional",(IFERROR((LIMPIA(J1106,1)),0)),0)</f>
        <v>0</v>
      </c>
      <c r="N1106" s="36">
        <f>IF(C1106="Saliente Internacional",(IFERROR((LIMPIA(J1106,1)),0)),0)</f>
        <v>0</v>
      </c>
      <c r="O1106" s="36">
        <f>IF(C1106="Saliente Local",(IFERROR((LIMPIA(K1106,1)),0)),0)</f>
        <v>0</v>
      </c>
      <c r="P1106" s="36">
        <f>IF(C1106="Saliente Nacional",(IFERROR((LIMPIA(K1106,1)),0)),0)</f>
        <v>0</v>
      </c>
      <c r="Q1106" s="36">
        <f>IF(C1106="Saliente Internacional",(IFERROR((LIMPIA(K1106,1)),0)),0)</f>
        <v>0</v>
      </c>
      <c r="R1106" s="36">
        <f t="shared" si="52"/>
        <v>0</v>
      </c>
      <c r="S1106" s="36">
        <f t="shared" si="53"/>
        <v>0</v>
      </c>
    </row>
    <row r="1107" spans="1:19" x14ac:dyDescent="0.25">
      <c r="A1107" s="101">
        <f>'DETALLE DE CONEXIONES'!P1107</f>
        <v>0</v>
      </c>
      <c r="B1107" s="36" t="str">
        <f>'DETALLE DE CONEXIONES'!I1107</f>
        <v>GPRS</v>
      </c>
      <c r="C1107" s="36" t="str">
        <f>'DETALLE DE CONEXIONES'!BB1107</f>
        <v>RS</v>
      </c>
      <c r="D1107" s="36" t="str">
        <f>'DETALLE DE CONEXIONES'!E1107</f>
        <v>internet.itelcel.coXXXGLTE</v>
      </c>
      <c r="E1107" s="36">
        <f t="shared" si="51"/>
        <v>26</v>
      </c>
      <c r="F1107" s="36">
        <f>IFERROR(LIMPIA('DETALLE DE CONEXIONES'!N1107,1),0)</f>
        <v>0</v>
      </c>
      <c r="G1107" s="36" t="str">
        <f>LEFT('DETALLE DE CONEXIONES'!BE1107,3)</f>
        <v/>
      </c>
      <c r="H1107" s="36" t="str">
        <f>RIGHT('DETALLE DE CONEXIONES'!AK1107,2)</f>
        <v>-0</v>
      </c>
      <c r="I1107" s="36" t="str">
        <f>LEFT('DETALLE DE CONEXIONES'!AK1107,3)</f>
        <v>RS;</v>
      </c>
      <c r="J1107" s="36" t="str">
        <f>LEFT('DETALLE DE CONEXIONES'!M1107,3)</f>
        <v>0mi</v>
      </c>
      <c r="K1107" s="36" t="str">
        <f>IF(LEN('DETALLE DE CONEXIONES'!M1107)&lt;12,(RIGHT('DETALLE DE CONEXIONES'!M1107,5)),(RIGHT('DETALLE DE CONEXIONES'!M1107,6)))</f>
        <v xml:space="preserve">min. </v>
      </c>
      <c r="L1107" s="36">
        <f>IF(C1107="Saliente Local",(IFERROR((LIMPIA(J1107,1)),0)),0)</f>
        <v>0</v>
      </c>
      <c r="M1107" s="36">
        <f>IF(C1107="Saliente Nacional",(IFERROR((LIMPIA(J1107,1)),0)),0)</f>
        <v>0</v>
      </c>
      <c r="N1107" s="36">
        <f>IF(C1107="Saliente Internacional",(IFERROR((LIMPIA(J1107,1)),0)),0)</f>
        <v>0</v>
      </c>
      <c r="O1107" s="36">
        <f>IF(C1107="Saliente Local",(IFERROR((LIMPIA(K1107,1)),0)),0)</f>
        <v>0</v>
      </c>
      <c r="P1107" s="36">
        <f>IF(C1107="Saliente Nacional",(IFERROR((LIMPIA(K1107,1)),0)),0)</f>
        <v>0</v>
      </c>
      <c r="Q1107" s="36">
        <f>IF(C1107="Saliente Internacional",(IFERROR((LIMPIA(K1107,1)),0)),0)</f>
        <v>0</v>
      </c>
      <c r="R1107" s="36">
        <f t="shared" si="52"/>
        <v>0</v>
      </c>
      <c r="S1107" s="36">
        <f t="shared" si="53"/>
        <v>0</v>
      </c>
    </row>
    <row r="1108" spans="1:19" x14ac:dyDescent="0.25">
      <c r="A1108" s="101">
        <f>'DETALLE DE CONEXIONES'!P1108</f>
        <v>0</v>
      </c>
      <c r="B1108" s="36" t="str">
        <f>'DETALLE DE CONEXIONES'!I1108</f>
        <v>GPRS</v>
      </c>
      <c r="C1108" s="36" t="str">
        <f>'DETALLE DE CONEXIONES'!BB1108</f>
        <v>MENSAJERO</v>
      </c>
      <c r="D1108" s="36" t="str">
        <f>'DETALLE DE CONEXIONES'!E1108</f>
        <v>internet.itelcel.coXXXGLTE</v>
      </c>
      <c r="E1108" s="36">
        <f t="shared" si="51"/>
        <v>26</v>
      </c>
      <c r="F1108" s="36">
        <f>IFERROR(LIMPIA('DETALLE DE CONEXIONES'!N1108,1),0)</f>
        <v>0</v>
      </c>
      <c r="G1108" s="36" t="str">
        <f>LEFT('DETALLE DE CONEXIONES'!BE1108,3)</f>
        <v/>
      </c>
      <c r="H1108" s="36" t="str">
        <f>RIGHT('DETALLE DE CONEXIONES'!AK1108,2)</f>
        <v>-0</v>
      </c>
      <c r="I1108" s="36" t="str">
        <f>LEFT('DETALLE DE CONEXIONES'!AK1108,3)</f>
        <v>MEN</v>
      </c>
      <c r="J1108" s="36" t="str">
        <f>LEFT('DETALLE DE CONEXIONES'!M1108,3)</f>
        <v>0mi</v>
      </c>
      <c r="K1108" s="36" t="str">
        <f>IF(LEN('DETALLE DE CONEXIONES'!M1108)&lt;12,(RIGHT('DETALLE DE CONEXIONES'!M1108,5)),(RIGHT('DETALLE DE CONEXIONES'!M1108,6)))</f>
        <v xml:space="preserve">min. </v>
      </c>
      <c r="L1108" s="36">
        <f>IF(C1108="Saliente Local",(IFERROR((LIMPIA(J1108,1)),0)),0)</f>
        <v>0</v>
      </c>
      <c r="M1108" s="36">
        <f>IF(C1108="Saliente Nacional",(IFERROR((LIMPIA(J1108,1)),0)),0)</f>
        <v>0</v>
      </c>
      <c r="N1108" s="36">
        <f>IF(C1108="Saliente Internacional",(IFERROR((LIMPIA(J1108,1)),0)),0)</f>
        <v>0</v>
      </c>
      <c r="O1108" s="36">
        <f>IF(C1108="Saliente Local",(IFERROR((LIMPIA(K1108,1)),0)),0)</f>
        <v>0</v>
      </c>
      <c r="P1108" s="36">
        <f>IF(C1108="Saliente Nacional",(IFERROR((LIMPIA(K1108,1)),0)),0)</f>
        <v>0</v>
      </c>
      <c r="Q1108" s="36">
        <f>IF(C1108="Saliente Internacional",(IFERROR((LIMPIA(K1108,1)),0)),0)</f>
        <v>0</v>
      </c>
      <c r="R1108" s="36">
        <f t="shared" si="52"/>
        <v>0</v>
      </c>
      <c r="S1108" s="36">
        <f t="shared" si="53"/>
        <v>0</v>
      </c>
    </row>
    <row r="1109" spans="1:19" x14ac:dyDescent="0.25">
      <c r="A1109" s="101">
        <f>'DETALLE DE CONEXIONES'!P1109</f>
        <v>0</v>
      </c>
      <c r="B1109" s="36" t="str">
        <f>'DETALLE DE CONEXIONES'!I1109</f>
        <v>GPRS</v>
      </c>
      <c r="C1109" s="36" t="str">
        <f>'DETALLE DE CONEXIONES'!BB1109</f>
        <v>RS</v>
      </c>
      <c r="D1109" s="36" t="str">
        <f>'DETALLE DE CONEXIONES'!E1109</f>
        <v>internet.itelcel.coXXXGLTE</v>
      </c>
      <c r="E1109" s="36">
        <f t="shared" si="51"/>
        <v>26</v>
      </c>
      <c r="F1109" s="36">
        <f>IFERROR(LIMPIA('DETALLE DE CONEXIONES'!N1109,1),0)</f>
        <v>0</v>
      </c>
      <c r="G1109" s="36" t="str">
        <f>LEFT('DETALLE DE CONEXIONES'!BE1109,3)</f>
        <v/>
      </c>
      <c r="H1109" s="36" t="str">
        <f>RIGHT('DETALLE DE CONEXIONES'!AK1109,2)</f>
        <v>-0</v>
      </c>
      <c r="I1109" s="36" t="str">
        <f>LEFT('DETALLE DE CONEXIONES'!AK1109,3)</f>
        <v>RS;</v>
      </c>
      <c r="J1109" s="36" t="str">
        <f>LEFT('DETALLE DE CONEXIONES'!M1109,3)</f>
        <v>0mi</v>
      </c>
      <c r="K1109" s="36" t="str">
        <f>IF(LEN('DETALLE DE CONEXIONES'!M1109)&lt;12,(RIGHT('DETALLE DE CONEXIONES'!M1109,5)),(RIGHT('DETALLE DE CONEXIONES'!M1109,6)))</f>
        <v xml:space="preserve">min. </v>
      </c>
      <c r="L1109" s="36">
        <f>IF(C1109="Saliente Local",(IFERROR((LIMPIA(J1109,1)),0)),0)</f>
        <v>0</v>
      </c>
      <c r="M1109" s="36">
        <f>IF(C1109="Saliente Nacional",(IFERROR((LIMPIA(J1109,1)),0)),0)</f>
        <v>0</v>
      </c>
      <c r="N1109" s="36">
        <f>IF(C1109="Saliente Internacional",(IFERROR((LIMPIA(J1109,1)),0)),0)</f>
        <v>0</v>
      </c>
      <c r="O1109" s="36">
        <f>IF(C1109="Saliente Local",(IFERROR((LIMPIA(K1109,1)),0)),0)</f>
        <v>0</v>
      </c>
      <c r="P1109" s="36">
        <f>IF(C1109="Saliente Nacional",(IFERROR((LIMPIA(K1109,1)),0)),0)</f>
        <v>0</v>
      </c>
      <c r="Q1109" s="36">
        <f>IF(C1109="Saliente Internacional",(IFERROR((LIMPIA(K1109,1)),0)),0)</f>
        <v>0</v>
      </c>
      <c r="R1109" s="36">
        <f t="shared" si="52"/>
        <v>0</v>
      </c>
      <c r="S1109" s="36">
        <f t="shared" si="53"/>
        <v>0</v>
      </c>
    </row>
    <row r="1110" spans="1:19" x14ac:dyDescent="0.25">
      <c r="A1110" s="101">
        <f>'DETALLE DE CONEXIONES'!P1110</f>
        <v>0</v>
      </c>
      <c r="B1110" s="36" t="str">
        <f>'DETALLE DE CONEXIONES'!I1110</f>
        <v>GPRS</v>
      </c>
      <c r="C1110" s="36" t="str">
        <f>'DETALLE DE CONEXIONES'!BB1110</f>
        <v>MENSAJERO</v>
      </c>
      <c r="D1110" s="36" t="str">
        <f>'DETALLE DE CONEXIONES'!E1110</f>
        <v>internet.itelcel.coXXXGLTE</v>
      </c>
      <c r="E1110" s="36">
        <f t="shared" si="51"/>
        <v>26</v>
      </c>
      <c r="F1110" s="36">
        <f>IFERROR(LIMPIA('DETALLE DE CONEXIONES'!N1110,1),0)</f>
        <v>0</v>
      </c>
      <c r="G1110" s="36" t="str">
        <f>LEFT('DETALLE DE CONEXIONES'!BE1110,3)</f>
        <v/>
      </c>
      <c r="H1110" s="36" t="str">
        <f>RIGHT('DETALLE DE CONEXIONES'!AK1110,2)</f>
        <v>-0</v>
      </c>
      <c r="I1110" s="36" t="str">
        <f>LEFT('DETALLE DE CONEXIONES'!AK1110,3)</f>
        <v>MEN</v>
      </c>
      <c r="J1110" s="36" t="str">
        <f>LEFT('DETALLE DE CONEXIONES'!M1110,3)</f>
        <v>0mi</v>
      </c>
      <c r="K1110" s="36" t="str">
        <f>IF(LEN('DETALLE DE CONEXIONES'!M1110)&lt;12,(RIGHT('DETALLE DE CONEXIONES'!M1110,5)),(RIGHT('DETALLE DE CONEXIONES'!M1110,6)))</f>
        <v xml:space="preserve">min. </v>
      </c>
      <c r="L1110" s="36">
        <f>IF(C1110="Saliente Local",(IFERROR((LIMPIA(J1110,1)),0)),0)</f>
        <v>0</v>
      </c>
      <c r="M1110" s="36">
        <f>IF(C1110="Saliente Nacional",(IFERROR((LIMPIA(J1110,1)),0)),0)</f>
        <v>0</v>
      </c>
      <c r="N1110" s="36">
        <f>IF(C1110="Saliente Internacional",(IFERROR((LIMPIA(J1110,1)),0)),0)</f>
        <v>0</v>
      </c>
      <c r="O1110" s="36">
        <f>IF(C1110="Saliente Local",(IFERROR((LIMPIA(K1110,1)),0)),0)</f>
        <v>0</v>
      </c>
      <c r="P1110" s="36">
        <f>IF(C1110="Saliente Nacional",(IFERROR((LIMPIA(K1110,1)),0)),0)</f>
        <v>0</v>
      </c>
      <c r="Q1110" s="36">
        <f>IF(C1110="Saliente Internacional",(IFERROR((LIMPIA(K1110,1)),0)),0)</f>
        <v>0</v>
      </c>
      <c r="R1110" s="36">
        <f t="shared" si="52"/>
        <v>0</v>
      </c>
      <c r="S1110" s="36">
        <f t="shared" si="53"/>
        <v>0</v>
      </c>
    </row>
    <row r="1111" spans="1:19" x14ac:dyDescent="0.25">
      <c r="A1111" s="101">
        <f>'DETALLE DE CONEXIONES'!P1111</f>
        <v>0</v>
      </c>
      <c r="B1111" s="36" t="str">
        <f>'DETALLE DE CONEXIONES'!I1111</f>
        <v>GPRS</v>
      </c>
      <c r="C1111" s="36" t="str">
        <f>'DETALLE DE CONEXIONES'!BB1111</f>
        <v>RS</v>
      </c>
      <c r="D1111" s="36" t="str">
        <f>'DETALLE DE CONEXIONES'!E1111</f>
        <v>internet.itelcel.coXXXGLTE</v>
      </c>
      <c r="E1111" s="36">
        <f t="shared" si="51"/>
        <v>26</v>
      </c>
      <c r="F1111" s="36">
        <f>IFERROR(LIMPIA('DETALLE DE CONEXIONES'!N1111,1),0)</f>
        <v>0</v>
      </c>
      <c r="G1111" s="36" t="str">
        <f>LEFT('DETALLE DE CONEXIONES'!BE1111,3)</f>
        <v/>
      </c>
      <c r="H1111" s="36" t="str">
        <f>RIGHT('DETALLE DE CONEXIONES'!AK1111,2)</f>
        <v>-0</v>
      </c>
      <c r="I1111" s="36" t="str">
        <f>LEFT('DETALLE DE CONEXIONES'!AK1111,3)</f>
        <v>RS;</v>
      </c>
      <c r="J1111" s="36" t="str">
        <f>LEFT('DETALLE DE CONEXIONES'!M1111,3)</f>
        <v>0mi</v>
      </c>
      <c r="K1111" s="36" t="str">
        <f>IF(LEN('DETALLE DE CONEXIONES'!M1111)&lt;12,(RIGHT('DETALLE DE CONEXIONES'!M1111,5)),(RIGHT('DETALLE DE CONEXIONES'!M1111,6)))</f>
        <v xml:space="preserve">min. </v>
      </c>
      <c r="L1111" s="36">
        <f>IF(C1111="Saliente Local",(IFERROR((LIMPIA(J1111,1)),0)),0)</f>
        <v>0</v>
      </c>
      <c r="M1111" s="36">
        <f>IF(C1111="Saliente Nacional",(IFERROR((LIMPIA(J1111,1)),0)),0)</f>
        <v>0</v>
      </c>
      <c r="N1111" s="36">
        <f>IF(C1111="Saliente Internacional",(IFERROR((LIMPIA(J1111,1)),0)),0)</f>
        <v>0</v>
      </c>
      <c r="O1111" s="36">
        <f>IF(C1111="Saliente Local",(IFERROR((LIMPIA(K1111,1)),0)),0)</f>
        <v>0</v>
      </c>
      <c r="P1111" s="36">
        <f>IF(C1111="Saliente Nacional",(IFERROR((LIMPIA(K1111,1)),0)),0)</f>
        <v>0</v>
      </c>
      <c r="Q1111" s="36">
        <f>IF(C1111="Saliente Internacional",(IFERROR((LIMPIA(K1111,1)),0)),0)</f>
        <v>0</v>
      </c>
      <c r="R1111" s="36">
        <f t="shared" si="52"/>
        <v>0</v>
      </c>
      <c r="S1111" s="36">
        <f t="shared" si="53"/>
        <v>0</v>
      </c>
    </row>
    <row r="1112" spans="1:19" x14ac:dyDescent="0.25">
      <c r="A1112" s="101">
        <f>'DETALLE DE CONEXIONES'!P1112</f>
        <v>0</v>
      </c>
      <c r="B1112" s="36" t="str">
        <f>'DETALLE DE CONEXIONES'!I1112</f>
        <v>GPRS</v>
      </c>
      <c r="C1112" s="36" t="str">
        <f>'DETALLE DE CONEXIONES'!BB1112</f>
        <v>MENSAJERO</v>
      </c>
      <c r="D1112" s="36" t="str">
        <f>'DETALLE DE CONEXIONES'!E1112</f>
        <v>internet.itelcel.coXXXGLTE</v>
      </c>
      <c r="E1112" s="36">
        <f t="shared" si="51"/>
        <v>26</v>
      </c>
      <c r="F1112" s="36">
        <f>IFERROR(LIMPIA('DETALLE DE CONEXIONES'!N1112,1),0)</f>
        <v>0</v>
      </c>
      <c r="G1112" s="36" t="str">
        <f>LEFT('DETALLE DE CONEXIONES'!BE1112,3)</f>
        <v/>
      </c>
      <c r="H1112" s="36" t="str">
        <f>RIGHT('DETALLE DE CONEXIONES'!AK1112,2)</f>
        <v>-0</v>
      </c>
      <c r="I1112" s="36" t="str">
        <f>LEFT('DETALLE DE CONEXIONES'!AK1112,3)</f>
        <v>MEN</v>
      </c>
      <c r="J1112" s="36" t="str">
        <f>LEFT('DETALLE DE CONEXIONES'!M1112,3)</f>
        <v>0mi</v>
      </c>
      <c r="K1112" s="36" t="str">
        <f>IF(LEN('DETALLE DE CONEXIONES'!M1112)&lt;12,(RIGHT('DETALLE DE CONEXIONES'!M1112,5)),(RIGHT('DETALLE DE CONEXIONES'!M1112,6)))</f>
        <v xml:space="preserve">min. </v>
      </c>
      <c r="L1112" s="36">
        <f>IF(C1112="Saliente Local",(IFERROR((LIMPIA(J1112,1)),0)),0)</f>
        <v>0</v>
      </c>
      <c r="M1112" s="36">
        <f>IF(C1112="Saliente Nacional",(IFERROR((LIMPIA(J1112,1)),0)),0)</f>
        <v>0</v>
      </c>
      <c r="N1112" s="36">
        <f>IF(C1112="Saliente Internacional",(IFERROR((LIMPIA(J1112,1)),0)),0)</f>
        <v>0</v>
      </c>
      <c r="O1112" s="36">
        <f>IF(C1112="Saliente Local",(IFERROR((LIMPIA(K1112,1)),0)),0)</f>
        <v>0</v>
      </c>
      <c r="P1112" s="36">
        <f>IF(C1112="Saliente Nacional",(IFERROR((LIMPIA(K1112,1)),0)),0)</f>
        <v>0</v>
      </c>
      <c r="Q1112" s="36">
        <f>IF(C1112="Saliente Internacional",(IFERROR((LIMPIA(K1112,1)),0)),0)</f>
        <v>0</v>
      </c>
      <c r="R1112" s="36">
        <f t="shared" si="52"/>
        <v>0</v>
      </c>
      <c r="S1112" s="36">
        <f t="shared" si="53"/>
        <v>0</v>
      </c>
    </row>
    <row r="1113" spans="1:19" x14ac:dyDescent="0.25">
      <c r="A1113" s="101">
        <f>'DETALLE DE CONEXIONES'!P1113</f>
        <v>0</v>
      </c>
      <c r="B1113" s="36" t="str">
        <f>'DETALLE DE CONEXIONES'!I1113</f>
        <v>SALIENTE</v>
      </c>
      <c r="C1113" s="36" t="str">
        <f>'DETALLE DE CONEXIONES'!BB1113</f>
        <v>Saliente Local</v>
      </c>
      <c r="D1113" s="36" t="str">
        <f>'DETALLE DE CONEXIONES'!E1113</f>
        <v>999XXX8450</v>
      </c>
      <c r="E1113" s="36">
        <f t="shared" si="51"/>
        <v>10</v>
      </c>
      <c r="F1113" s="36">
        <f>IFERROR(LIMPIA('DETALLE DE CONEXIONES'!N1113,1),0)</f>
        <v>2</v>
      </c>
      <c r="G1113" s="36" t="str">
        <f>LEFT('DETALLE DE CONEXIONES'!BE1113,3)</f>
        <v>NOF</v>
      </c>
      <c r="H1113" s="36" t="str">
        <f>RIGHT('DETALLE DE CONEXIONES'!AK1113,2)</f>
        <v/>
      </c>
      <c r="I1113" s="36" t="str">
        <f>LEFT('DETALLE DE CONEXIONES'!AK1113,3)</f>
        <v/>
      </c>
      <c r="J1113" s="36" t="str">
        <f>LEFT('DETALLE DE CONEXIONES'!M1113,3)</f>
        <v>1mi</v>
      </c>
      <c r="K1113" s="36" t="str">
        <f>IF(LEN('DETALLE DE CONEXIONES'!M1113)&lt;12,(RIGHT('DETALLE DE CONEXIONES'!M1113,5)),(RIGHT('DETALLE DE CONEXIONES'!M1113,6)))</f>
        <v>9seg.</v>
      </c>
      <c r="L1113" s="36">
        <f>IF(C1113="Saliente Local",(IFERROR((LIMPIA(J1113,1)),0)),0)</f>
        <v>1</v>
      </c>
      <c r="M1113" s="36">
        <f>IF(C1113="Saliente Nacional",(IFERROR((LIMPIA(J1113,1)),0)),0)</f>
        <v>0</v>
      </c>
      <c r="N1113" s="36">
        <f>IF(C1113="Saliente Internacional",(IFERROR((LIMPIA(J1113,1)),0)),0)</f>
        <v>0</v>
      </c>
      <c r="O1113" s="36">
        <f>IF(C1113="Saliente Local",(IFERROR((LIMPIA(K1113,1)),0)),0)</f>
        <v>9</v>
      </c>
      <c r="P1113" s="36">
        <f>IF(C1113="Saliente Nacional",(IFERROR((LIMPIA(K1113,1)),0)),0)</f>
        <v>0</v>
      </c>
      <c r="Q1113" s="36">
        <f>IF(C1113="Saliente Internacional",(IFERROR((LIMPIA(K1113,1)),0)),0)</f>
        <v>0</v>
      </c>
      <c r="R1113" s="36">
        <f t="shared" si="52"/>
        <v>2</v>
      </c>
      <c r="S1113" s="36">
        <f t="shared" si="53"/>
        <v>0</v>
      </c>
    </row>
    <row r="1114" spans="1:19" x14ac:dyDescent="0.25">
      <c r="A1114" s="101">
        <f>'DETALLE DE CONEXIONES'!P1114</f>
        <v>0</v>
      </c>
      <c r="B1114" s="36" t="str">
        <f>'DETALLE DE CONEXIONES'!I1114</f>
        <v>SALIENTE</v>
      </c>
      <c r="C1114" s="36" t="str">
        <f>'DETALLE DE CONEXIONES'!BB1114</f>
        <v>Saliente Local</v>
      </c>
      <c r="D1114" s="36" t="str">
        <f>'DETALLE DE CONEXIONES'!E1114</f>
        <v>999XXX8450</v>
      </c>
      <c r="E1114" s="36">
        <f t="shared" si="51"/>
        <v>10</v>
      </c>
      <c r="F1114" s="36">
        <f>IFERROR(LIMPIA('DETALLE DE CONEXIONES'!N1114,1),0)</f>
        <v>1</v>
      </c>
      <c r="G1114" s="36" t="str">
        <f>LEFT('DETALLE DE CONEXIONES'!BE1114,3)</f>
        <v>NOF</v>
      </c>
      <c r="H1114" s="36" t="str">
        <f>RIGHT('DETALLE DE CONEXIONES'!AK1114,2)</f>
        <v/>
      </c>
      <c r="I1114" s="36" t="str">
        <f>LEFT('DETALLE DE CONEXIONES'!AK1114,3)</f>
        <v/>
      </c>
      <c r="J1114" s="36" t="str">
        <f>LEFT('DETALLE DE CONEXIONES'!M1114,3)</f>
        <v>0mi</v>
      </c>
      <c r="K1114" s="36" t="str">
        <f>IF(LEN('DETALLE DE CONEXIONES'!M1114)&lt;12,(RIGHT('DETALLE DE CONEXIONES'!M1114,5)),(RIGHT('DETALLE DE CONEXIONES'!M1114,6)))</f>
        <v>33seg.</v>
      </c>
      <c r="L1114" s="36">
        <f>IF(C1114="Saliente Local",(IFERROR((LIMPIA(J1114,1)),0)),0)</f>
        <v>0</v>
      </c>
      <c r="M1114" s="36">
        <f>IF(C1114="Saliente Nacional",(IFERROR((LIMPIA(J1114,1)),0)),0)</f>
        <v>0</v>
      </c>
      <c r="N1114" s="36">
        <f>IF(C1114="Saliente Internacional",(IFERROR((LIMPIA(J1114,1)),0)),0)</f>
        <v>0</v>
      </c>
      <c r="O1114" s="36">
        <f>IF(C1114="Saliente Local",(IFERROR((LIMPIA(K1114,1)),0)),0)</f>
        <v>33</v>
      </c>
      <c r="P1114" s="36">
        <f>IF(C1114="Saliente Nacional",(IFERROR((LIMPIA(K1114,1)),0)),0)</f>
        <v>0</v>
      </c>
      <c r="Q1114" s="36">
        <f>IF(C1114="Saliente Internacional",(IFERROR((LIMPIA(K1114,1)),0)),0)</f>
        <v>0</v>
      </c>
      <c r="R1114" s="36">
        <f t="shared" si="52"/>
        <v>1</v>
      </c>
      <c r="S1114" s="36">
        <f t="shared" si="53"/>
        <v>0</v>
      </c>
    </row>
    <row r="1115" spans="1:19" x14ac:dyDescent="0.25">
      <c r="A1115" s="101">
        <f>'DETALLE DE CONEXIONES'!P1115</f>
        <v>0</v>
      </c>
      <c r="B1115" s="36" t="str">
        <f>'DETALLE DE CONEXIONES'!I1115</f>
        <v>SALIENTE</v>
      </c>
      <c r="C1115" s="36" t="str">
        <f>'DETALLE DE CONEXIONES'!BB1115</f>
        <v>Saliente Local</v>
      </c>
      <c r="D1115" s="36" t="str">
        <f>'DETALLE DE CONEXIONES'!E1115</f>
        <v>999XXX7514</v>
      </c>
      <c r="E1115" s="36">
        <f t="shared" si="51"/>
        <v>10</v>
      </c>
      <c r="F1115" s="36">
        <f>IFERROR(LIMPIA('DETALLE DE CONEXIONES'!N1115,1),0)</f>
        <v>2</v>
      </c>
      <c r="G1115" s="36" t="str">
        <f>LEFT('DETALLE DE CONEXIONES'!BE1115,3)</f>
        <v>NOF</v>
      </c>
      <c r="H1115" s="36" t="str">
        <f>RIGHT('DETALLE DE CONEXIONES'!AK1115,2)</f>
        <v/>
      </c>
      <c r="I1115" s="36" t="str">
        <f>LEFT('DETALLE DE CONEXIONES'!AK1115,3)</f>
        <v/>
      </c>
      <c r="J1115" s="36" t="str">
        <f>LEFT('DETALLE DE CONEXIONES'!M1115,3)</f>
        <v>1mi</v>
      </c>
      <c r="K1115" s="36" t="str">
        <f>IF(LEN('DETALLE DE CONEXIONES'!M1115)&lt;12,(RIGHT('DETALLE DE CONEXIONES'!M1115,5)),(RIGHT('DETALLE DE CONEXIONES'!M1115,6)))</f>
        <v>36seg.</v>
      </c>
      <c r="L1115" s="36">
        <f>IF(C1115="Saliente Local",(IFERROR((LIMPIA(J1115,1)),0)),0)</f>
        <v>1</v>
      </c>
      <c r="M1115" s="36">
        <f>IF(C1115="Saliente Nacional",(IFERROR((LIMPIA(J1115,1)),0)),0)</f>
        <v>0</v>
      </c>
      <c r="N1115" s="36">
        <f>IF(C1115="Saliente Internacional",(IFERROR((LIMPIA(J1115,1)),0)),0)</f>
        <v>0</v>
      </c>
      <c r="O1115" s="36">
        <f>IF(C1115="Saliente Local",(IFERROR((LIMPIA(K1115,1)),0)),0)</f>
        <v>36</v>
      </c>
      <c r="P1115" s="36">
        <f>IF(C1115="Saliente Nacional",(IFERROR((LIMPIA(K1115,1)),0)),0)</f>
        <v>0</v>
      </c>
      <c r="Q1115" s="36">
        <f>IF(C1115="Saliente Internacional",(IFERROR((LIMPIA(K1115,1)),0)),0)</f>
        <v>0</v>
      </c>
      <c r="R1115" s="36">
        <f t="shared" si="52"/>
        <v>2</v>
      </c>
      <c r="S1115" s="36">
        <f t="shared" si="53"/>
        <v>0</v>
      </c>
    </row>
    <row r="1116" spans="1:19" x14ac:dyDescent="0.25">
      <c r="A1116" s="101">
        <f>'DETALLE DE CONEXIONES'!P1116</f>
        <v>0</v>
      </c>
      <c r="B1116" s="36" t="str">
        <f>'DETALLE DE CONEXIONES'!I1116</f>
        <v>SALIENTE</v>
      </c>
      <c r="C1116" s="36" t="str">
        <f>'DETALLE DE CONEXIONES'!BB1116</f>
        <v>Saliente Local</v>
      </c>
      <c r="D1116" s="36" t="str">
        <f>'DETALLE DE CONEXIONES'!E1116</f>
        <v>999XXX8450</v>
      </c>
      <c r="E1116" s="36">
        <f t="shared" si="51"/>
        <v>10</v>
      </c>
      <c r="F1116" s="36">
        <f>IFERROR(LIMPIA('DETALLE DE CONEXIONES'!N1116,1),0)</f>
        <v>3</v>
      </c>
      <c r="G1116" s="36" t="str">
        <f>LEFT('DETALLE DE CONEXIONES'!BE1116,3)</f>
        <v>NOF</v>
      </c>
      <c r="H1116" s="36" t="str">
        <f>RIGHT('DETALLE DE CONEXIONES'!AK1116,2)</f>
        <v/>
      </c>
      <c r="I1116" s="36" t="str">
        <f>LEFT('DETALLE DE CONEXIONES'!AK1116,3)</f>
        <v/>
      </c>
      <c r="J1116" s="36" t="str">
        <f>LEFT('DETALLE DE CONEXIONES'!M1116,3)</f>
        <v>2mi</v>
      </c>
      <c r="K1116" s="36" t="str">
        <f>IF(LEN('DETALLE DE CONEXIONES'!M1116)&lt;12,(RIGHT('DETALLE DE CONEXIONES'!M1116,5)),(RIGHT('DETALLE DE CONEXIONES'!M1116,6)))</f>
        <v>55seg.</v>
      </c>
      <c r="L1116" s="36">
        <f>IF(C1116="Saliente Local",(IFERROR((LIMPIA(J1116,1)),0)),0)</f>
        <v>2</v>
      </c>
      <c r="M1116" s="36">
        <f>IF(C1116="Saliente Nacional",(IFERROR((LIMPIA(J1116,1)),0)),0)</f>
        <v>0</v>
      </c>
      <c r="N1116" s="36">
        <f>IF(C1116="Saliente Internacional",(IFERROR((LIMPIA(J1116,1)),0)),0)</f>
        <v>0</v>
      </c>
      <c r="O1116" s="36">
        <f>IF(C1116="Saliente Local",(IFERROR((LIMPIA(K1116,1)),0)),0)</f>
        <v>55</v>
      </c>
      <c r="P1116" s="36">
        <f>IF(C1116="Saliente Nacional",(IFERROR((LIMPIA(K1116,1)),0)),0)</f>
        <v>0</v>
      </c>
      <c r="Q1116" s="36">
        <f>IF(C1116="Saliente Internacional",(IFERROR((LIMPIA(K1116,1)),0)),0)</f>
        <v>0</v>
      </c>
      <c r="R1116" s="36">
        <f t="shared" si="52"/>
        <v>3</v>
      </c>
      <c r="S1116" s="36">
        <f t="shared" si="53"/>
        <v>0</v>
      </c>
    </row>
    <row r="1117" spans="1:19" x14ac:dyDescent="0.25">
      <c r="A1117" s="101">
        <f>'DETALLE DE CONEXIONES'!P1117</f>
        <v>0</v>
      </c>
      <c r="B1117" s="36" t="str">
        <f>'DETALLE DE CONEXIONES'!I1117</f>
        <v>SALIENTE</v>
      </c>
      <c r="C1117" s="36" t="str">
        <f>'DETALLE DE CONEXIONES'!BB1117</f>
        <v>Saliente Local</v>
      </c>
      <c r="D1117" s="36" t="str">
        <f>'DETALLE DE CONEXIONES'!E1117</f>
        <v>999XXX3420</v>
      </c>
      <c r="E1117" s="36">
        <f t="shared" si="51"/>
        <v>10</v>
      </c>
      <c r="F1117" s="36">
        <f>IFERROR(LIMPIA('DETALLE DE CONEXIONES'!N1117,1),0)</f>
        <v>4</v>
      </c>
      <c r="G1117" s="36" t="str">
        <f>LEFT('DETALLE DE CONEXIONES'!BE1117,3)</f>
        <v>NOF</v>
      </c>
      <c r="H1117" s="36" t="str">
        <f>RIGHT('DETALLE DE CONEXIONES'!AK1117,2)</f>
        <v/>
      </c>
      <c r="I1117" s="36" t="str">
        <f>LEFT('DETALLE DE CONEXIONES'!AK1117,3)</f>
        <v/>
      </c>
      <c r="J1117" s="36" t="str">
        <f>LEFT('DETALLE DE CONEXIONES'!M1117,3)</f>
        <v>3mi</v>
      </c>
      <c r="K1117" s="36" t="str">
        <f>IF(LEN('DETALLE DE CONEXIONES'!M1117)&lt;12,(RIGHT('DETALLE DE CONEXIONES'!M1117,5)),(RIGHT('DETALLE DE CONEXIONES'!M1117,6)))</f>
        <v>22seg.</v>
      </c>
      <c r="L1117" s="36">
        <f>IF(C1117="Saliente Local",(IFERROR((LIMPIA(J1117,1)),0)),0)</f>
        <v>3</v>
      </c>
      <c r="M1117" s="36">
        <f>IF(C1117="Saliente Nacional",(IFERROR((LIMPIA(J1117,1)),0)),0)</f>
        <v>0</v>
      </c>
      <c r="N1117" s="36">
        <f>IF(C1117="Saliente Internacional",(IFERROR((LIMPIA(J1117,1)),0)),0)</f>
        <v>0</v>
      </c>
      <c r="O1117" s="36">
        <f>IF(C1117="Saliente Local",(IFERROR((LIMPIA(K1117,1)),0)),0)</f>
        <v>22</v>
      </c>
      <c r="P1117" s="36">
        <f>IF(C1117="Saliente Nacional",(IFERROR((LIMPIA(K1117,1)),0)),0)</f>
        <v>0</v>
      </c>
      <c r="Q1117" s="36">
        <f>IF(C1117="Saliente Internacional",(IFERROR((LIMPIA(K1117,1)),0)),0)</f>
        <v>0</v>
      </c>
      <c r="R1117" s="36">
        <f t="shared" si="52"/>
        <v>4</v>
      </c>
      <c r="S1117" s="36">
        <f t="shared" si="53"/>
        <v>0</v>
      </c>
    </row>
    <row r="1118" spans="1:19" x14ac:dyDescent="0.25">
      <c r="A1118" s="101">
        <f>'DETALLE DE CONEXIONES'!P1118</f>
        <v>0</v>
      </c>
      <c r="B1118" s="36" t="str">
        <f>'DETALLE DE CONEXIONES'!I1118</f>
        <v>TRANSFERENCIA</v>
      </c>
      <c r="C1118" s="36" t="str">
        <f>'DETALLE DE CONEXIONES'!BB1118</f>
        <v>Desvio Nacional</v>
      </c>
      <c r="D1118" s="36" t="str">
        <f>'DETALLE DE CONEXIONES'!E1118</f>
        <v>999XXX1600</v>
      </c>
      <c r="E1118" s="36">
        <f t="shared" si="51"/>
        <v>10</v>
      </c>
      <c r="F1118" s="36">
        <f>IFERROR(LIMPIA('DETALLE DE CONEXIONES'!N1118,1),0)</f>
        <v>1</v>
      </c>
      <c r="G1118" s="36" t="str">
        <f>LEFT('DETALLE DE CONEXIONES'!BE1118,3)</f>
        <v>SIU</v>
      </c>
      <c r="H1118" s="36" t="str">
        <f>RIGHT('DETALLE DE CONEXIONES'!AK1118,2)</f>
        <v/>
      </c>
      <c r="I1118" s="36" t="str">
        <f>LEFT('DETALLE DE CONEXIONES'!AK1118,3)</f>
        <v/>
      </c>
      <c r="J1118" s="36" t="str">
        <f>LEFT('DETALLE DE CONEXIONES'!M1118,3)</f>
        <v>0mi</v>
      </c>
      <c r="K1118" s="36" t="str">
        <f>IF(LEN('DETALLE DE CONEXIONES'!M1118)&lt;12,(RIGHT('DETALLE DE CONEXIONES'!M1118,5)),(RIGHT('DETALLE DE CONEXIONES'!M1118,6)))</f>
        <v>3seg.</v>
      </c>
      <c r="L1118" s="36">
        <f>IF(C1118="Saliente Local",(IFERROR((LIMPIA(J1118,1)),0)),0)</f>
        <v>0</v>
      </c>
      <c r="M1118" s="36">
        <f>IF(C1118="Saliente Nacional",(IFERROR((LIMPIA(J1118,1)),0)),0)</f>
        <v>0</v>
      </c>
      <c r="N1118" s="36">
        <f>IF(C1118="Saliente Internacional",(IFERROR((LIMPIA(J1118,1)),0)),0)</f>
        <v>0</v>
      </c>
      <c r="O1118" s="36">
        <f>IF(C1118="Saliente Local",(IFERROR((LIMPIA(K1118,1)),0)),0)</f>
        <v>0</v>
      </c>
      <c r="P1118" s="36">
        <f>IF(C1118="Saliente Nacional",(IFERROR((LIMPIA(K1118,1)),0)),0)</f>
        <v>0</v>
      </c>
      <c r="Q1118" s="36">
        <f>IF(C1118="Saliente Internacional",(IFERROR((LIMPIA(K1118,1)),0)),0)</f>
        <v>0</v>
      </c>
      <c r="R1118" s="36">
        <f t="shared" si="52"/>
        <v>0</v>
      </c>
      <c r="S1118" s="36">
        <f t="shared" si="53"/>
        <v>0</v>
      </c>
    </row>
    <row r="1119" spans="1:19" x14ac:dyDescent="0.25">
      <c r="A1119" s="101">
        <f>'DETALLE DE CONEXIONES'!P1119</f>
        <v>0</v>
      </c>
      <c r="B1119" s="36" t="str">
        <f>'DETALLE DE CONEXIONES'!I1119</f>
        <v>SALIENTE</v>
      </c>
      <c r="C1119" s="36" t="str">
        <f>'DETALLE DE CONEXIONES'!BB1119</f>
        <v>Saliente Local</v>
      </c>
      <c r="D1119" s="36" t="str">
        <f>'DETALLE DE CONEXIONES'!E1119</f>
        <v>999XXX7514</v>
      </c>
      <c r="E1119" s="36">
        <f t="shared" si="51"/>
        <v>10</v>
      </c>
      <c r="F1119" s="36">
        <f>IFERROR(LIMPIA('DETALLE DE CONEXIONES'!N1119,1),0)</f>
        <v>2</v>
      </c>
      <c r="G1119" s="36" t="str">
        <f>LEFT('DETALLE DE CONEXIONES'!BE1119,3)</f>
        <v>NOF</v>
      </c>
      <c r="H1119" s="36" t="str">
        <f>RIGHT('DETALLE DE CONEXIONES'!AK1119,2)</f>
        <v/>
      </c>
      <c r="I1119" s="36" t="str">
        <f>LEFT('DETALLE DE CONEXIONES'!AK1119,3)</f>
        <v/>
      </c>
      <c r="J1119" s="36" t="str">
        <f>LEFT('DETALLE DE CONEXIONES'!M1119,3)</f>
        <v>1mi</v>
      </c>
      <c r="K1119" s="36" t="str">
        <f>IF(LEN('DETALLE DE CONEXIONES'!M1119)&lt;12,(RIGHT('DETALLE DE CONEXIONES'!M1119,5)),(RIGHT('DETALLE DE CONEXIONES'!M1119,6)))</f>
        <v>44seg.</v>
      </c>
      <c r="L1119" s="36">
        <f>IF(C1119="Saliente Local",(IFERROR((LIMPIA(J1119,1)),0)),0)</f>
        <v>1</v>
      </c>
      <c r="M1119" s="36">
        <f>IF(C1119="Saliente Nacional",(IFERROR((LIMPIA(J1119,1)),0)),0)</f>
        <v>0</v>
      </c>
      <c r="N1119" s="36">
        <f>IF(C1119="Saliente Internacional",(IFERROR((LIMPIA(J1119,1)),0)),0)</f>
        <v>0</v>
      </c>
      <c r="O1119" s="36">
        <f>IF(C1119="Saliente Local",(IFERROR((LIMPIA(K1119,1)),0)),0)</f>
        <v>44</v>
      </c>
      <c r="P1119" s="36">
        <f>IF(C1119="Saliente Nacional",(IFERROR((LIMPIA(K1119,1)),0)),0)</f>
        <v>0</v>
      </c>
      <c r="Q1119" s="36">
        <f>IF(C1119="Saliente Internacional",(IFERROR((LIMPIA(K1119,1)),0)),0)</f>
        <v>0</v>
      </c>
      <c r="R1119" s="36">
        <f t="shared" si="52"/>
        <v>2</v>
      </c>
      <c r="S1119" s="36">
        <f t="shared" si="53"/>
        <v>0</v>
      </c>
    </row>
    <row r="1120" spans="1:19" x14ac:dyDescent="0.25">
      <c r="A1120" s="101">
        <f>'DETALLE DE CONEXIONES'!P1120</f>
        <v>0</v>
      </c>
      <c r="B1120" s="36" t="str">
        <f>'DETALLE DE CONEXIONES'!I1120</f>
        <v>ENTRANTE</v>
      </c>
      <c r="C1120" s="36" t="str">
        <f>'DETALLE DE CONEXIONES'!BB1120</f>
        <v>Entrante Local</v>
      </c>
      <c r="D1120" s="36" t="str">
        <f>'DETALLE DE CONEXIONES'!E1120</f>
        <v>999XXX1600</v>
      </c>
      <c r="E1120" s="36">
        <f t="shared" si="51"/>
        <v>10</v>
      </c>
      <c r="F1120" s="36">
        <f>IFERROR(LIMPIA('DETALLE DE CONEXIONES'!N1120,1),0)</f>
        <v>1</v>
      </c>
      <c r="G1120" s="36" t="str">
        <f>LEFT('DETALLE DE CONEXIONES'!BE1120,3)</f>
        <v>NOF</v>
      </c>
      <c r="H1120" s="36" t="str">
        <f>RIGHT('DETALLE DE CONEXIONES'!AK1120,2)</f>
        <v/>
      </c>
      <c r="I1120" s="36" t="str">
        <f>LEFT('DETALLE DE CONEXIONES'!AK1120,3)</f>
        <v/>
      </c>
      <c r="J1120" s="36" t="str">
        <f>LEFT('DETALLE DE CONEXIONES'!M1120,3)</f>
        <v>0mi</v>
      </c>
      <c r="K1120" s="36" t="str">
        <f>IF(LEN('DETALLE DE CONEXIONES'!M1120)&lt;12,(RIGHT('DETALLE DE CONEXIONES'!M1120,5)),(RIGHT('DETALLE DE CONEXIONES'!M1120,6)))</f>
        <v>48seg.</v>
      </c>
      <c r="L1120" s="36">
        <f>IF(C1120="Saliente Local",(IFERROR((LIMPIA(J1120,1)),0)),0)</f>
        <v>0</v>
      </c>
      <c r="M1120" s="36">
        <f>IF(C1120="Saliente Nacional",(IFERROR((LIMPIA(J1120,1)),0)),0)</f>
        <v>0</v>
      </c>
      <c r="N1120" s="36">
        <f>IF(C1120="Saliente Internacional",(IFERROR((LIMPIA(J1120,1)),0)),0)</f>
        <v>0</v>
      </c>
      <c r="O1120" s="36">
        <f>IF(C1120="Saliente Local",(IFERROR((LIMPIA(K1120,1)),0)),0)</f>
        <v>0</v>
      </c>
      <c r="P1120" s="36">
        <f>IF(C1120="Saliente Nacional",(IFERROR((LIMPIA(K1120,1)),0)),0)</f>
        <v>0</v>
      </c>
      <c r="Q1120" s="36">
        <f>IF(C1120="Saliente Internacional",(IFERROR((LIMPIA(K1120,1)),0)),0)</f>
        <v>0</v>
      </c>
      <c r="R1120" s="36">
        <f t="shared" si="52"/>
        <v>0</v>
      </c>
      <c r="S1120" s="36">
        <f t="shared" si="53"/>
        <v>0</v>
      </c>
    </row>
    <row r="1121" spans="1:19" x14ac:dyDescent="0.25">
      <c r="A1121" s="101">
        <f>'DETALLE DE CONEXIONES'!P1121</f>
        <v>0</v>
      </c>
      <c r="B1121" s="36" t="str">
        <f>'DETALLE DE CONEXIONES'!I1121</f>
        <v>ENTRANTE</v>
      </c>
      <c r="C1121" s="36" t="str">
        <f>'DETALLE DE CONEXIONES'!BB1121</f>
        <v>Entrante Local</v>
      </c>
      <c r="D1121" s="36" t="str">
        <f>'DETALLE DE CONEXIONES'!E1121</f>
        <v>999XXX1600</v>
      </c>
      <c r="E1121" s="36">
        <f t="shared" si="51"/>
        <v>10</v>
      </c>
      <c r="F1121" s="36">
        <f>IFERROR(LIMPIA('DETALLE DE CONEXIONES'!N1121,1),0)</f>
        <v>1</v>
      </c>
      <c r="G1121" s="36" t="str">
        <f>LEFT('DETALLE DE CONEXIONES'!BE1121,3)</f>
        <v>NOF</v>
      </c>
      <c r="H1121" s="36" t="str">
        <f>RIGHT('DETALLE DE CONEXIONES'!AK1121,2)</f>
        <v/>
      </c>
      <c r="I1121" s="36" t="str">
        <f>LEFT('DETALLE DE CONEXIONES'!AK1121,3)</f>
        <v/>
      </c>
      <c r="J1121" s="36" t="str">
        <f>LEFT('DETALLE DE CONEXIONES'!M1121,3)</f>
        <v>0mi</v>
      </c>
      <c r="K1121" s="36" t="str">
        <f>IF(LEN('DETALLE DE CONEXIONES'!M1121)&lt;12,(RIGHT('DETALLE DE CONEXIONES'!M1121,5)),(RIGHT('DETALLE DE CONEXIONES'!M1121,6)))</f>
        <v>35seg.</v>
      </c>
      <c r="L1121" s="36">
        <f>IF(C1121="Saliente Local",(IFERROR((LIMPIA(J1121,1)),0)),0)</f>
        <v>0</v>
      </c>
      <c r="M1121" s="36">
        <f>IF(C1121="Saliente Nacional",(IFERROR((LIMPIA(J1121,1)),0)),0)</f>
        <v>0</v>
      </c>
      <c r="N1121" s="36">
        <f>IF(C1121="Saliente Internacional",(IFERROR((LIMPIA(J1121,1)),0)),0)</f>
        <v>0</v>
      </c>
      <c r="O1121" s="36">
        <f>IF(C1121="Saliente Local",(IFERROR((LIMPIA(K1121,1)),0)),0)</f>
        <v>0</v>
      </c>
      <c r="P1121" s="36">
        <f>IF(C1121="Saliente Nacional",(IFERROR((LIMPIA(K1121,1)),0)),0)</f>
        <v>0</v>
      </c>
      <c r="Q1121" s="36">
        <f>IF(C1121="Saliente Internacional",(IFERROR((LIMPIA(K1121,1)),0)),0)</f>
        <v>0</v>
      </c>
      <c r="R1121" s="36">
        <f t="shared" si="52"/>
        <v>0</v>
      </c>
      <c r="S1121" s="36">
        <f t="shared" si="53"/>
        <v>0</v>
      </c>
    </row>
    <row r="1122" spans="1:19" x14ac:dyDescent="0.25">
      <c r="A1122" s="101">
        <f>'DETALLE DE CONEXIONES'!P1122</f>
        <v>0</v>
      </c>
      <c r="B1122" s="36" t="str">
        <f>'DETALLE DE CONEXIONES'!I1122</f>
        <v>SALIENTE</v>
      </c>
      <c r="C1122" s="36" t="str">
        <f>'DETALLE DE CONEXIONES'!BB1122</f>
        <v>Saliente Local</v>
      </c>
      <c r="D1122" s="36" t="str">
        <f>'DETALLE DE CONEXIONES'!E1122</f>
        <v>999XXX8450</v>
      </c>
      <c r="E1122" s="36">
        <f t="shared" si="51"/>
        <v>10</v>
      </c>
      <c r="F1122" s="36">
        <f>IFERROR(LIMPIA('DETALLE DE CONEXIONES'!N1122,1),0)</f>
        <v>3</v>
      </c>
      <c r="G1122" s="36" t="str">
        <f>LEFT('DETALLE DE CONEXIONES'!BE1122,3)</f>
        <v>NOF</v>
      </c>
      <c r="H1122" s="36" t="str">
        <f>RIGHT('DETALLE DE CONEXIONES'!AK1122,2)</f>
        <v/>
      </c>
      <c r="I1122" s="36" t="str">
        <f>LEFT('DETALLE DE CONEXIONES'!AK1122,3)</f>
        <v/>
      </c>
      <c r="J1122" s="36" t="str">
        <f>LEFT('DETALLE DE CONEXIONES'!M1122,3)</f>
        <v>2mi</v>
      </c>
      <c r="K1122" s="36" t="str">
        <f>IF(LEN('DETALLE DE CONEXIONES'!M1122)&lt;12,(RIGHT('DETALLE DE CONEXIONES'!M1122,5)),(RIGHT('DETALLE DE CONEXIONES'!M1122,6)))</f>
        <v>27seg.</v>
      </c>
      <c r="L1122" s="36">
        <f>IF(C1122="Saliente Local",(IFERROR((LIMPIA(J1122,1)),0)),0)</f>
        <v>2</v>
      </c>
      <c r="M1122" s="36">
        <f>IF(C1122="Saliente Nacional",(IFERROR((LIMPIA(J1122,1)),0)),0)</f>
        <v>0</v>
      </c>
      <c r="N1122" s="36">
        <f>IF(C1122="Saliente Internacional",(IFERROR((LIMPIA(J1122,1)),0)),0)</f>
        <v>0</v>
      </c>
      <c r="O1122" s="36">
        <f>IF(C1122="Saliente Local",(IFERROR((LIMPIA(K1122,1)),0)),0)</f>
        <v>27</v>
      </c>
      <c r="P1122" s="36">
        <f>IF(C1122="Saliente Nacional",(IFERROR((LIMPIA(K1122,1)),0)),0)</f>
        <v>0</v>
      </c>
      <c r="Q1122" s="36">
        <f>IF(C1122="Saliente Internacional",(IFERROR((LIMPIA(K1122,1)),0)),0)</f>
        <v>0</v>
      </c>
      <c r="R1122" s="36">
        <f t="shared" si="52"/>
        <v>3</v>
      </c>
      <c r="S1122" s="36">
        <f t="shared" si="53"/>
        <v>0</v>
      </c>
    </row>
    <row r="1123" spans="1:19" x14ac:dyDescent="0.25">
      <c r="A1123" s="101">
        <f>'DETALLE DE CONEXIONES'!P1123</f>
        <v>0</v>
      </c>
      <c r="B1123" s="36" t="str">
        <f>'DETALLE DE CONEXIONES'!I1123</f>
        <v>SALIENTE</v>
      </c>
      <c r="C1123" s="36" t="str">
        <f>'DETALLE DE CONEXIONES'!BB1123</f>
        <v>Saliente Local</v>
      </c>
      <c r="D1123" s="36" t="str">
        <f>'DETALLE DE CONEXIONES'!E1123</f>
        <v>999XXX3420</v>
      </c>
      <c r="E1123" s="36">
        <f t="shared" si="51"/>
        <v>10</v>
      </c>
      <c r="F1123" s="36">
        <f>IFERROR(LIMPIA('DETALLE DE CONEXIONES'!N1123,1),0)</f>
        <v>2</v>
      </c>
      <c r="G1123" s="36" t="str">
        <f>LEFT('DETALLE DE CONEXIONES'!BE1123,3)</f>
        <v>NOF</v>
      </c>
      <c r="H1123" s="36" t="str">
        <f>RIGHT('DETALLE DE CONEXIONES'!AK1123,2)</f>
        <v/>
      </c>
      <c r="I1123" s="36" t="str">
        <f>LEFT('DETALLE DE CONEXIONES'!AK1123,3)</f>
        <v/>
      </c>
      <c r="J1123" s="36" t="str">
        <f>LEFT('DETALLE DE CONEXIONES'!M1123,3)</f>
        <v>1mi</v>
      </c>
      <c r="K1123" s="36" t="str">
        <f>IF(LEN('DETALLE DE CONEXIONES'!M1123)&lt;12,(RIGHT('DETALLE DE CONEXIONES'!M1123,5)),(RIGHT('DETALLE DE CONEXIONES'!M1123,6)))</f>
        <v>44seg.</v>
      </c>
      <c r="L1123" s="36">
        <f>IF(C1123="Saliente Local",(IFERROR((LIMPIA(J1123,1)),0)),0)</f>
        <v>1</v>
      </c>
      <c r="M1123" s="36">
        <f>IF(C1123="Saliente Nacional",(IFERROR((LIMPIA(J1123,1)),0)),0)</f>
        <v>0</v>
      </c>
      <c r="N1123" s="36">
        <f>IF(C1123="Saliente Internacional",(IFERROR((LIMPIA(J1123,1)),0)),0)</f>
        <v>0</v>
      </c>
      <c r="O1123" s="36">
        <f>IF(C1123="Saliente Local",(IFERROR((LIMPIA(K1123,1)),0)),0)</f>
        <v>44</v>
      </c>
      <c r="P1123" s="36">
        <f>IF(C1123="Saliente Nacional",(IFERROR((LIMPIA(K1123,1)),0)),0)</f>
        <v>0</v>
      </c>
      <c r="Q1123" s="36">
        <f>IF(C1123="Saliente Internacional",(IFERROR((LIMPIA(K1123,1)),0)),0)</f>
        <v>0</v>
      </c>
      <c r="R1123" s="36">
        <f t="shared" si="52"/>
        <v>2</v>
      </c>
      <c r="S1123" s="36">
        <f t="shared" si="53"/>
        <v>0</v>
      </c>
    </row>
    <row r="1124" spans="1:19" x14ac:dyDescent="0.25">
      <c r="A1124" s="101">
        <f>'DETALLE DE CONEXIONES'!P1124</f>
        <v>0</v>
      </c>
      <c r="B1124" s="36" t="str">
        <f>'DETALLE DE CONEXIONES'!I1124</f>
        <v>SALIENTE</v>
      </c>
      <c r="C1124" s="36" t="str">
        <f>'DETALLE DE CONEXIONES'!BB1124</f>
        <v>Saliente Local</v>
      </c>
      <c r="D1124" s="36" t="str">
        <f>'DETALLE DE CONEXIONES'!E1124</f>
        <v>999XXX5581</v>
      </c>
      <c r="E1124" s="36">
        <f t="shared" si="51"/>
        <v>10</v>
      </c>
      <c r="F1124" s="36">
        <f>IFERROR(LIMPIA('DETALLE DE CONEXIONES'!N1124,1),0)</f>
        <v>3</v>
      </c>
      <c r="G1124" s="36" t="str">
        <f>LEFT('DETALLE DE CONEXIONES'!BE1124,3)</f>
        <v>NOF</v>
      </c>
      <c r="H1124" s="36" t="str">
        <f>RIGHT('DETALLE DE CONEXIONES'!AK1124,2)</f>
        <v/>
      </c>
      <c r="I1124" s="36" t="str">
        <f>LEFT('DETALLE DE CONEXIONES'!AK1124,3)</f>
        <v/>
      </c>
      <c r="J1124" s="36" t="str">
        <f>LEFT('DETALLE DE CONEXIONES'!M1124,3)</f>
        <v>2mi</v>
      </c>
      <c r="K1124" s="36" t="str">
        <f>IF(LEN('DETALLE DE CONEXIONES'!M1124)&lt;12,(RIGHT('DETALLE DE CONEXIONES'!M1124,5)),(RIGHT('DETALLE DE CONEXIONES'!M1124,6)))</f>
        <v>57seg.</v>
      </c>
      <c r="L1124" s="36">
        <f>IF(C1124="Saliente Local",(IFERROR((LIMPIA(J1124,1)),0)),0)</f>
        <v>2</v>
      </c>
      <c r="M1124" s="36">
        <f>IF(C1124="Saliente Nacional",(IFERROR((LIMPIA(J1124,1)),0)),0)</f>
        <v>0</v>
      </c>
      <c r="N1124" s="36">
        <f>IF(C1124="Saliente Internacional",(IFERROR((LIMPIA(J1124,1)),0)),0)</f>
        <v>0</v>
      </c>
      <c r="O1124" s="36">
        <f>IF(C1124="Saliente Local",(IFERROR((LIMPIA(K1124,1)),0)),0)</f>
        <v>57</v>
      </c>
      <c r="P1124" s="36">
        <f>IF(C1124="Saliente Nacional",(IFERROR((LIMPIA(K1124,1)),0)),0)</f>
        <v>0</v>
      </c>
      <c r="Q1124" s="36">
        <f>IF(C1124="Saliente Internacional",(IFERROR((LIMPIA(K1124,1)),0)),0)</f>
        <v>0</v>
      </c>
      <c r="R1124" s="36">
        <f t="shared" si="52"/>
        <v>3</v>
      </c>
      <c r="S1124" s="36">
        <f t="shared" si="53"/>
        <v>0</v>
      </c>
    </row>
    <row r="1125" spans="1:19" x14ac:dyDescent="0.25">
      <c r="A1125" s="101">
        <f>'DETALLE DE CONEXIONES'!P1125</f>
        <v>0</v>
      </c>
      <c r="B1125" s="36" t="str">
        <f>'DETALLE DE CONEXIONES'!I1125</f>
        <v>SALIENTE</v>
      </c>
      <c r="C1125" s="36" t="str">
        <f>'DETALLE DE CONEXIONES'!BB1125</f>
        <v>Saliente Local</v>
      </c>
      <c r="D1125" s="36" t="str">
        <f>'DETALLE DE CONEXIONES'!E1125</f>
        <v>999XXX7514</v>
      </c>
      <c r="E1125" s="36">
        <f t="shared" si="51"/>
        <v>10</v>
      </c>
      <c r="F1125" s="36">
        <f>IFERROR(LIMPIA('DETALLE DE CONEXIONES'!N1125,1),0)</f>
        <v>3</v>
      </c>
      <c r="G1125" s="36" t="str">
        <f>LEFT('DETALLE DE CONEXIONES'!BE1125,3)</f>
        <v>NOF</v>
      </c>
      <c r="H1125" s="36" t="str">
        <f>RIGHT('DETALLE DE CONEXIONES'!AK1125,2)</f>
        <v/>
      </c>
      <c r="I1125" s="36" t="str">
        <f>LEFT('DETALLE DE CONEXIONES'!AK1125,3)</f>
        <v/>
      </c>
      <c r="J1125" s="36" t="str">
        <f>LEFT('DETALLE DE CONEXIONES'!M1125,3)</f>
        <v>2mi</v>
      </c>
      <c r="K1125" s="36" t="str">
        <f>IF(LEN('DETALLE DE CONEXIONES'!M1125)&lt;12,(RIGHT('DETALLE DE CONEXIONES'!M1125,5)),(RIGHT('DETALLE DE CONEXIONES'!M1125,6)))</f>
        <v>59seg.</v>
      </c>
      <c r="L1125" s="36">
        <f>IF(C1125="Saliente Local",(IFERROR((LIMPIA(J1125,1)),0)),0)</f>
        <v>2</v>
      </c>
      <c r="M1125" s="36">
        <f>IF(C1125="Saliente Nacional",(IFERROR((LIMPIA(J1125,1)),0)),0)</f>
        <v>0</v>
      </c>
      <c r="N1125" s="36">
        <f>IF(C1125="Saliente Internacional",(IFERROR((LIMPIA(J1125,1)),0)),0)</f>
        <v>0</v>
      </c>
      <c r="O1125" s="36">
        <f>IF(C1125="Saliente Local",(IFERROR((LIMPIA(K1125,1)),0)),0)</f>
        <v>59</v>
      </c>
      <c r="P1125" s="36">
        <f>IF(C1125="Saliente Nacional",(IFERROR((LIMPIA(K1125,1)),0)),0)</f>
        <v>0</v>
      </c>
      <c r="Q1125" s="36">
        <f>IF(C1125="Saliente Internacional",(IFERROR((LIMPIA(K1125,1)),0)),0)</f>
        <v>0</v>
      </c>
      <c r="R1125" s="36">
        <f t="shared" si="52"/>
        <v>3</v>
      </c>
      <c r="S1125" s="36">
        <f t="shared" si="53"/>
        <v>0</v>
      </c>
    </row>
    <row r="1126" spans="1:19" x14ac:dyDescent="0.25">
      <c r="A1126" s="101">
        <f>'DETALLE DE CONEXIONES'!P1126</f>
        <v>0</v>
      </c>
      <c r="B1126" s="36" t="str">
        <f>'DETALLE DE CONEXIONES'!I1126</f>
        <v>SALIENTE</v>
      </c>
      <c r="C1126" s="36" t="str">
        <f>'DETALLE DE CONEXIONES'!BB1126</f>
        <v>Saliente Local</v>
      </c>
      <c r="D1126" s="36" t="str">
        <f>'DETALLE DE CONEXIONES'!E1126</f>
        <v>999XXX0328</v>
      </c>
      <c r="E1126" s="36">
        <f t="shared" si="51"/>
        <v>10</v>
      </c>
      <c r="F1126" s="36">
        <f>IFERROR(LIMPIA('DETALLE DE CONEXIONES'!N1126,1),0)</f>
        <v>1</v>
      </c>
      <c r="G1126" s="36" t="str">
        <f>LEFT('DETALLE DE CONEXIONES'!BE1126,3)</f>
        <v>NOF</v>
      </c>
      <c r="H1126" s="36" t="str">
        <f>RIGHT('DETALLE DE CONEXIONES'!AK1126,2)</f>
        <v/>
      </c>
      <c r="I1126" s="36" t="str">
        <f>LEFT('DETALLE DE CONEXIONES'!AK1126,3)</f>
        <v/>
      </c>
      <c r="J1126" s="36" t="str">
        <f>LEFT('DETALLE DE CONEXIONES'!M1126,3)</f>
        <v>0mi</v>
      </c>
      <c r="K1126" s="36" t="str">
        <f>IF(LEN('DETALLE DE CONEXIONES'!M1126)&lt;12,(RIGHT('DETALLE DE CONEXIONES'!M1126,5)),(RIGHT('DETALLE DE CONEXIONES'!M1126,6)))</f>
        <v>36seg.</v>
      </c>
      <c r="L1126" s="36">
        <f>IF(C1126="Saliente Local",(IFERROR((LIMPIA(J1126,1)),0)),0)</f>
        <v>0</v>
      </c>
      <c r="M1126" s="36">
        <f>IF(C1126="Saliente Nacional",(IFERROR((LIMPIA(J1126,1)),0)),0)</f>
        <v>0</v>
      </c>
      <c r="N1126" s="36">
        <f>IF(C1126="Saliente Internacional",(IFERROR((LIMPIA(J1126,1)),0)),0)</f>
        <v>0</v>
      </c>
      <c r="O1126" s="36">
        <f>IF(C1126="Saliente Local",(IFERROR((LIMPIA(K1126,1)),0)),0)</f>
        <v>36</v>
      </c>
      <c r="P1126" s="36">
        <f>IF(C1126="Saliente Nacional",(IFERROR((LIMPIA(K1126,1)),0)),0)</f>
        <v>0</v>
      </c>
      <c r="Q1126" s="36">
        <f>IF(C1126="Saliente Internacional",(IFERROR((LIMPIA(K1126,1)),0)),0)</f>
        <v>0</v>
      </c>
      <c r="R1126" s="36">
        <f t="shared" si="52"/>
        <v>1</v>
      </c>
      <c r="S1126" s="36">
        <f t="shared" si="53"/>
        <v>0</v>
      </c>
    </row>
    <row r="1127" spans="1:19" x14ac:dyDescent="0.25">
      <c r="A1127" s="101">
        <f>'DETALLE DE CONEXIONES'!P1127</f>
        <v>0</v>
      </c>
      <c r="B1127" s="36" t="str">
        <f>'DETALLE DE CONEXIONES'!I1127</f>
        <v>SALIENTE</v>
      </c>
      <c r="C1127" s="36" t="str">
        <f>'DETALLE DE CONEXIONES'!BB1127</f>
        <v>Saliente Local</v>
      </c>
      <c r="D1127" s="36" t="str">
        <f>'DETALLE DE CONEXIONES'!E1127</f>
        <v>999XXX9860</v>
      </c>
      <c r="E1127" s="36">
        <f t="shared" si="51"/>
        <v>10</v>
      </c>
      <c r="F1127" s="36">
        <f>IFERROR(LIMPIA('DETALLE DE CONEXIONES'!N1127,1),0)</f>
        <v>1</v>
      </c>
      <c r="G1127" s="36" t="str">
        <f>LEFT('DETALLE DE CONEXIONES'!BE1127,3)</f>
        <v>NOF</v>
      </c>
      <c r="H1127" s="36" t="str">
        <f>RIGHT('DETALLE DE CONEXIONES'!AK1127,2)</f>
        <v/>
      </c>
      <c r="I1127" s="36" t="str">
        <f>LEFT('DETALLE DE CONEXIONES'!AK1127,3)</f>
        <v/>
      </c>
      <c r="J1127" s="36" t="str">
        <f>LEFT('DETALLE DE CONEXIONES'!M1127,3)</f>
        <v>0mi</v>
      </c>
      <c r="K1127" s="36" t="str">
        <f>IF(LEN('DETALLE DE CONEXIONES'!M1127)&lt;12,(RIGHT('DETALLE DE CONEXIONES'!M1127,5)),(RIGHT('DETALLE DE CONEXIONES'!M1127,6)))</f>
        <v>33seg.</v>
      </c>
      <c r="L1127" s="36">
        <f>IF(C1127="Saliente Local",(IFERROR((LIMPIA(J1127,1)),0)),0)</f>
        <v>0</v>
      </c>
      <c r="M1127" s="36">
        <f>IF(C1127="Saliente Nacional",(IFERROR((LIMPIA(J1127,1)),0)),0)</f>
        <v>0</v>
      </c>
      <c r="N1127" s="36">
        <f>IF(C1127="Saliente Internacional",(IFERROR((LIMPIA(J1127,1)),0)),0)</f>
        <v>0</v>
      </c>
      <c r="O1127" s="36">
        <f>IF(C1127="Saliente Local",(IFERROR((LIMPIA(K1127,1)),0)),0)</f>
        <v>33</v>
      </c>
      <c r="P1127" s="36">
        <f>IF(C1127="Saliente Nacional",(IFERROR((LIMPIA(K1127,1)),0)),0)</f>
        <v>0</v>
      </c>
      <c r="Q1127" s="36">
        <f>IF(C1127="Saliente Internacional",(IFERROR((LIMPIA(K1127,1)),0)),0)</f>
        <v>0</v>
      </c>
      <c r="R1127" s="36">
        <f t="shared" si="52"/>
        <v>1</v>
      </c>
      <c r="S1127" s="36">
        <f t="shared" si="53"/>
        <v>0</v>
      </c>
    </row>
    <row r="1128" spans="1:19" x14ac:dyDescent="0.25">
      <c r="A1128" s="101">
        <f>'DETALLE DE CONEXIONES'!P1128</f>
        <v>0</v>
      </c>
      <c r="B1128" s="36" t="str">
        <f>'DETALLE DE CONEXIONES'!I1128</f>
        <v>GPRS</v>
      </c>
      <c r="C1128" s="36" t="str">
        <f>'DETALLE DE CONEXIONES'!BB1128</f>
        <v>RS</v>
      </c>
      <c r="D1128" s="36" t="str">
        <f>'DETALLE DE CONEXIONES'!E1128</f>
        <v>internet.itelcelXXXm-3G</v>
      </c>
      <c r="E1128" s="36">
        <f t="shared" si="51"/>
        <v>23</v>
      </c>
      <c r="F1128" s="36">
        <f>IFERROR(LIMPIA('DETALLE DE CONEXIONES'!N1128,1),0)</f>
        <v>0</v>
      </c>
      <c r="G1128" s="36" t="str">
        <f>LEFT('DETALLE DE CONEXIONES'!BE1128,3)</f>
        <v/>
      </c>
      <c r="H1128" s="36" t="str">
        <f>RIGHT('DETALLE DE CONEXIONES'!AK1128,2)</f>
        <v>-1</v>
      </c>
      <c r="I1128" s="36" t="str">
        <f>LEFT('DETALLE DE CONEXIONES'!AK1128,3)</f>
        <v>RS;</v>
      </c>
      <c r="J1128" s="36" t="str">
        <f>LEFT('DETALLE DE CONEXIONES'!M1128,3)</f>
        <v>0mi</v>
      </c>
      <c r="K1128" s="36" t="str">
        <f>IF(LEN('DETALLE DE CONEXIONES'!M1128)&lt;12,(RIGHT('DETALLE DE CONEXIONES'!M1128,5)),(RIGHT('DETALLE DE CONEXIONES'!M1128,6)))</f>
        <v xml:space="preserve">min. </v>
      </c>
      <c r="L1128" s="36">
        <f>IF(C1128="Saliente Local",(IFERROR((LIMPIA(J1128,1)),0)),0)</f>
        <v>0</v>
      </c>
      <c r="M1128" s="36">
        <f>IF(C1128="Saliente Nacional",(IFERROR((LIMPIA(J1128,1)),0)),0)</f>
        <v>0</v>
      </c>
      <c r="N1128" s="36">
        <f>IF(C1128="Saliente Internacional",(IFERROR((LIMPIA(J1128,1)),0)),0)</f>
        <v>0</v>
      </c>
      <c r="O1128" s="36">
        <f>IF(C1128="Saliente Local",(IFERROR((LIMPIA(K1128,1)),0)),0)</f>
        <v>0</v>
      </c>
      <c r="P1128" s="36">
        <f>IF(C1128="Saliente Nacional",(IFERROR((LIMPIA(K1128,1)),0)),0)</f>
        <v>0</v>
      </c>
      <c r="Q1128" s="36">
        <f>IF(C1128="Saliente Internacional",(IFERROR((LIMPIA(K1128,1)),0)),0)</f>
        <v>0</v>
      </c>
      <c r="R1128" s="36">
        <f t="shared" si="52"/>
        <v>0</v>
      </c>
      <c r="S1128" s="36">
        <f t="shared" si="53"/>
        <v>0</v>
      </c>
    </row>
    <row r="1129" spans="1:19" x14ac:dyDescent="0.25">
      <c r="A1129" s="101">
        <f>'DETALLE DE CONEXIONES'!P1129</f>
        <v>0</v>
      </c>
      <c r="B1129" s="36" t="str">
        <f>'DETALLE DE CONEXIONES'!I1129</f>
        <v>GPRS</v>
      </c>
      <c r="C1129" s="36" t="str">
        <f>'DETALLE DE CONEXIONES'!BB1129</f>
        <v>MENSAJERO</v>
      </c>
      <c r="D1129" s="36" t="str">
        <f>'DETALLE DE CONEXIONES'!E1129</f>
        <v>internet.itelcelXXXm-3G</v>
      </c>
      <c r="E1129" s="36">
        <f t="shared" si="51"/>
        <v>23</v>
      </c>
      <c r="F1129" s="36">
        <f>IFERROR(LIMPIA('DETALLE DE CONEXIONES'!N1129,1),0)</f>
        <v>0</v>
      </c>
      <c r="G1129" s="36" t="str">
        <f>LEFT('DETALLE DE CONEXIONES'!BE1129,3)</f>
        <v/>
      </c>
      <c r="H1129" s="36" t="str">
        <f>RIGHT('DETALLE DE CONEXIONES'!AK1129,2)</f>
        <v>-1</v>
      </c>
      <c r="I1129" s="36" t="str">
        <f>LEFT('DETALLE DE CONEXIONES'!AK1129,3)</f>
        <v>MEN</v>
      </c>
      <c r="J1129" s="36" t="str">
        <f>LEFT('DETALLE DE CONEXIONES'!M1129,3)</f>
        <v>0mi</v>
      </c>
      <c r="K1129" s="36" t="str">
        <f>IF(LEN('DETALLE DE CONEXIONES'!M1129)&lt;12,(RIGHT('DETALLE DE CONEXIONES'!M1129,5)),(RIGHT('DETALLE DE CONEXIONES'!M1129,6)))</f>
        <v xml:space="preserve">min. </v>
      </c>
      <c r="L1129" s="36">
        <f>IF(C1129="Saliente Local",(IFERROR((LIMPIA(J1129,1)),0)),0)</f>
        <v>0</v>
      </c>
      <c r="M1129" s="36">
        <f>IF(C1129="Saliente Nacional",(IFERROR((LIMPIA(J1129,1)),0)),0)</f>
        <v>0</v>
      </c>
      <c r="N1129" s="36">
        <f>IF(C1129="Saliente Internacional",(IFERROR((LIMPIA(J1129,1)),0)),0)</f>
        <v>0</v>
      </c>
      <c r="O1129" s="36">
        <f>IF(C1129="Saliente Local",(IFERROR((LIMPIA(K1129,1)),0)),0)</f>
        <v>0</v>
      </c>
      <c r="P1129" s="36">
        <f>IF(C1129="Saliente Nacional",(IFERROR((LIMPIA(K1129,1)),0)),0)</f>
        <v>0</v>
      </c>
      <c r="Q1129" s="36">
        <f>IF(C1129="Saliente Internacional",(IFERROR((LIMPIA(K1129,1)),0)),0)</f>
        <v>0</v>
      </c>
      <c r="R1129" s="36">
        <f t="shared" si="52"/>
        <v>0</v>
      </c>
      <c r="S1129" s="36">
        <f t="shared" si="53"/>
        <v>0</v>
      </c>
    </row>
    <row r="1130" spans="1:19" x14ac:dyDescent="0.25">
      <c r="A1130" s="101">
        <f>'DETALLE DE CONEXIONES'!P1130</f>
        <v>0</v>
      </c>
      <c r="B1130" s="36" t="str">
        <f>'DETALLE DE CONEXIONES'!I1130</f>
        <v>TRANSFERENCIA</v>
      </c>
      <c r="C1130" s="36" t="str">
        <f>'DETALLE DE CONEXIONES'!BB1130</f>
        <v>Desvio Nacional</v>
      </c>
      <c r="D1130" s="36" t="str">
        <f>'DETALLE DE CONEXIONES'!E1130</f>
        <v>999XXX1600</v>
      </c>
      <c r="E1130" s="36">
        <f t="shared" si="51"/>
        <v>10</v>
      </c>
      <c r="F1130" s="36">
        <f>IFERROR(LIMPIA('DETALLE DE CONEXIONES'!N1130,1),0)</f>
        <v>1</v>
      </c>
      <c r="G1130" s="36" t="str">
        <f>LEFT('DETALLE DE CONEXIONES'!BE1130,3)</f>
        <v>SIU</v>
      </c>
      <c r="H1130" s="36" t="str">
        <f>RIGHT('DETALLE DE CONEXIONES'!AK1130,2)</f>
        <v/>
      </c>
      <c r="I1130" s="36" t="str">
        <f>LEFT('DETALLE DE CONEXIONES'!AK1130,3)</f>
        <v/>
      </c>
      <c r="J1130" s="36" t="str">
        <f>LEFT('DETALLE DE CONEXIONES'!M1130,3)</f>
        <v>0mi</v>
      </c>
      <c r="K1130" s="36" t="str">
        <f>IF(LEN('DETALLE DE CONEXIONES'!M1130)&lt;12,(RIGHT('DETALLE DE CONEXIONES'!M1130,5)),(RIGHT('DETALLE DE CONEXIONES'!M1130,6)))</f>
        <v>7seg.</v>
      </c>
      <c r="L1130" s="36">
        <f>IF(C1130="Saliente Local",(IFERROR((LIMPIA(J1130,1)),0)),0)</f>
        <v>0</v>
      </c>
      <c r="M1130" s="36">
        <f>IF(C1130="Saliente Nacional",(IFERROR((LIMPIA(J1130,1)),0)),0)</f>
        <v>0</v>
      </c>
      <c r="N1130" s="36">
        <f>IF(C1130="Saliente Internacional",(IFERROR((LIMPIA(J1130,1)),0)),0)</f>
        <v>0</v>
      </c>
      <c r="O1130" s="36">
        <f>IF(C1130="Saliente Local",(IFERROR((LIMPIA(K1130,1)),0)),0)</f>
        <v>0</v>
      </c>
      <c r="P1130" s="36">
        <f>IF(C1130="Saliente Nacional",(IFERROR((LIMPIA(K1130,1)),0)),0)</f>
        <v>0</v>
      </c>
      <c r="Q1130" s="36">
        <f>IF(C1130="Saliente Internacional",(IFERROR((LIMPIA(K1130,1)),0)),0)</f>
        <v>0</v>
      </c>
      <c r="R1130" s="36">
        <f t="shared" si="52"/>
        <v>0</v>
      </c>
      <c r="S1130" s="36">
        <f t="shared" si="53"/>
        <v>0</v>
      </c>
    </row>
    <row r="1131" spans="1:19" x14ac:dyDescent="0.25">
      <c r="A1131" s="101">
        <f>'DETALLE DE CONEXIONES'!P1131</f>
        <v>0</v>
      </c>
      <c r="B1131" s="36" t="str">
        <f>'DETALLE DE CONEXIONES'!I1131</f>
        <v>SALIENTE</v>
      </c>
      <c r="C1131" s="36" t="str">
        <f>'DETALLE DE CONEXIONES'!BB1131</f>
        <v>Saliente Local</v>
      </c>
      <c r="D1131" s="36" t="str">
        <f>'DETALLE DE CONEXIONES'!E1131</f>
        <v>999XXX8450</v>
      </c>
      <c r="E1131" s="36">
        <f t="shared" si="51"/>
        <v>10</v>
      </c>
      <c r="F1131" s="36">
        <f>IFERROR(LIMPIA('DETALLE DE CONEXIONES'!N1131,1),0)</f>
        <v>15</v>
      </c>
      <c r="G1131" s="36" t="str">
        <f>LEFT('DETALLE DE CONEXIONES'!BE1131,3)</f>
        <v>NOF</v>
      </c>
      <c r="H1131" s="36" t="str">
        <f>RIGHT('DETALLE DE CONEXIONES'!AK1131,2)</f>
        <v/>
      </c>
      <c r="I1131" s="36" t="str">
        <f>LEFT('DETALLE DE CONEXIONES'!AK1131,3)</f>
        <v/>
      </c>
      <c r="J1131" s="36" t="str">
        <f>LEFT('DETALLE DE CONEXIONES'!M1131,3)</f>
        <v>14m</v>
      </c>
      <c r="K1131" s="36" t="str">
        <f>IF(LEN('DETALLE DE CONEXIONES'!M1131)&lt;12,(RIGHT('DETALLE DE CONEXIONES'!M1131,5)),(RIGHT('DETALLE DE CONEXIONES'!M1131,6)))</f>
        <v>41seg.</v>
      </c>
      <c r="L1131" s="36">
        <f>IF(C1131="Saliente Local",(IFERROR((LIMPIA(J1131,1)),0)),0)</f>
        <v>14</v>
      </c>
      <c r="M1131" s="36">
        <f>IF(C1131="Saliente Nacional",(IFERROR((LIMPIA(J1131,1)),0)),0)</f>
        <v>0</v>
      </c>
      <c r="N1131" s="36">
        <f>IF(C1131="Saliente Internacional",(IFERROR((LIMPIA(J1131,1)),0)),0)</f>
        <v>0</v>
      </c>
      <c r="O1131" s="36">
        <f>IF(C1131="Saliente Local",(IFERROR((LIMPIA(K1131,1)),0)),0)</f>
        <v>41</v>
      </c>
      <c r="P1131" s="36">
        <f>IF(C1131="Saliente Nacional",(IFERROR((LIMPIA(K1131,1)),0)),0)</f>
        <v>0</v>
      </c>
      <c r="Q1131" s="36">
        <f>IF(C1131="Saliente Internacional",(IFERROR((LIMPIA(K1131,1)),0)),0)</f>
        <v>0</v>
      </c>
      <c r="R1131" s="36">
        <f t="shared" si="52"/>
        <v>15</v>
      </c>
      <c r="S1131" s="36">
        <f t="shared" si="53"/>
        <v>0</v>
      </c>
    </row>
    <row r="1132" spans="1:19" x14ac:dyDescent="0.25">
      <c r="A1132" s="101">
        <f>'DETALLE DE CONEXIONES'!P1132</f>
        <v>0</v>
      </c>
      <c r="B1132" s="36" t="str">
        <f>'DETALLE DE CONEXIONES'!I1132</f>
        <v>SALIENTE</v>
      </c>
      <c r="C1132" s="36" t="str">
        <f>'DETALLE DE CONEXIONES'!BB1132</f>
        <v>Saliente Local</v>
      </c>
      <c r="D1132" s="36" t="str">
        <f>'DETALLE DE CONEXIONES'!E1132</f>
        <v>999XXX0328</v>
      </c>
      <c r="E1132" s="36">
        <f t="shared" si="51"/>
        <v>10</v>
      </c>
      <c r="F1132" s="36">
        <f>IFERROR(LIMPIA('DETALLE DE CONEXIONES'!N1132,1),0)</f>
        <v>9</v>
      </c>
      <c r="G1132" s="36" t="str">
        <f>LEFT('DETALLE DE CONEXIONES'!BE1132,3)</f>
        <v>NOF</v>
      </c>
      <c r="H1132" s="36" t="str">
        <f>RIGHT('DETALLE DE CONEXIONES'!AK1132,2)</f>
        <v/>
      </c>
      <c r="I1132" s="36" t="str">
        <f>LEFT('DETALLE DE CONEXIONES'!AK1132,3)</f>
        <v/>
      </c>
      <c r="J1132" s="36" t="str">
        <f>LEFT('DETALLE DE CONEXIONES'!M1132,3)</f>
        <v>8mi</v>
      </c>
      <c r="K1132" s="36" t="str">
        <f>IF(LEN('DETALLE DE CONEXIONES'!M1132)&lt;12,(RIGHT('DETALLE DE CONEXIONES'!M1132,5)),(RIGHT('DETALLE DE CONEXIONES'!M1132,6)))</f>
        <v>45seg.</v>
      </c>
      <c r="L1132" s="36">
        <f>IF(C1132="Saliente Local",(IFERROR((LIMPIA(J1132,1)),0)),0)</f>
        <v>8</v>
      </c>
      <c r="M1132" s="36">
        <f>IF(C1132="Saliente Nacional",(IFERROR((LIMPIA(J1132,1)),0)),0)</f>
        <v>0</v>
      </c>
      <c r="N1132" s="36">
        <f>IF(C1132="Saliente Internacional",(IFERROR((LIMPIA(J1132,1)),0)),0)</f>
        <v>0</v>
      </c>
      <c r="O1132" s="36">
        <f>IF(C1132="Saliente Local",(IFERROR((LIMPIA(K1132,1)),0)),0)</f>
        <v>45</v>
      </c>
      <c r="P1132" s="36">
        <f>IF(C1132="Saliente Nacional",(IFERROR((LIMPIA(K1132,1)),0)),0)</f>
        <v>0</v>
      </c>
      <c r="Q1132" s="36">
        <f>IF(C1132="Saliente Internacional",(IFERROR((LIMPIA(K1132,1)),0)),0)</f>
        <v>0</v>
      </c>
      <c r="R1132" s="36">
        <f t="shared" si="52"/>
        <v>9</v>
      </c>
      <c r="S1132" s="36">
        <f t="shared" si="53"/>
        <v>0</v>
      </c>
    </row>
    <row r="1133" spans="1:19" x14ac:dyDescent="0.25">
      <c r="A1133" s="101">
        <f>'DETALLE DE CONEXIONES'!P1133</f>
        <v>0</v>
      </c>
      <c r="B1133" s="36" t="str">
        <f>'DETALLE DE CONEXIONES'!I1133</f>
        <v>SALIENTE</v>
      </c>
      <c r="C1133" s="36" t="str">
        <f>'DETALLE DE CONEXIONES'!BB1133</f>
        <v>Saliente Local</v>
      </c>
      <c r="D1133" s="36" t="str">
        <f>'DETALLE DE CONEXIONES'!E1133</f>
        <v>999XXX4516</v>
      </c>
      <c r="E1133" s="36">
        <f t="shared" si="51"/>
        <v>10</v>
      </c>
      <c r="F1133" s="36">
        <f>IFERROR(LIMPIA('DETALLE DE CONEXIONES'!N1133,1),0)</f>
        <v>1</v>
      </c>
      <c r="G1133" s="36" t="str">
        <f>LEFT('DETALLE DE CONEXIONES'!BE1133,3)</f>
        <v>NOF</v>
      </c>
      <c r="H1133" s="36" t="str">
        <f>RIGHT('DETALLE DE CONEXIONES'!AK1133,2)</f>
        <v/>
      </c>
      <c r="I1133" s="36" t="str">
        <f>LEFT('DETALLE DE CONEXIONES'!AK1133,3)</f>
        <v/>
      </c>
      <c r="J1133" s="36" t="str">
        <f>LEFT('DETALLE DE CONEXIONES'!M1133,3)</f>
        <v>0mi</v>
      </c>
      <c r="K1133" s="36" t="str">
        <f>IF(LEN('DETALLE DE CONEXIONES'!M1133)&lt;12,(RIGHT('DETALLE DE CONEXIONES'!M1133,5)),(RIGHT('DETALLE DE CONEXIONES'!M1133,6)))</f>
        <v>51seg.</v>
      </c>
      <c r="L1133" s="36">
        <f>IF(C1133="Saliente Local",(IFERROR((LIMPIA(J1133,1)),0)),0)</f>
        <v>0</v>
      </c>
      <c r="M1133" s="36">
        <f>IF(C1133="Saliente Nacional",(IFERROR((LIMPIA(J1133,1)),0)),0)</f>
        <v>0</v>
      </c>
      <c r="N1133" s="36">
        <f>IF(C1133="Saliente Internacional",(IFERROR((LIMPIA(J1133,1)),0)),0)</f>
        <v>0</v>
      </c>
      <c r="O1133" s="36">
        <f>IF(C1133="Saliente Local",(IFERROR((LIMPIA(K1133,1)),0)),0)</f>
        <v>51</v>
      </c>
      <c r="P1133" s="36">
        <f>IF(C1133="Saliente Nacional",(IFERROR((LIMPIA(K1133,1)),0)),0)</f>
        <v>0</v>
      </c>
      <c r="Q1133" s="36">
        <f>IF(C1133="Saliente Internacional",(IFERROR((LIMPIA(K1133,1)),0)),0)</f>
        <v>0</v>
      </c>
      <c r="R1133" s="36">
        <f t="shared" si="52"/>
        <v>1</v>
      </c>
      <c r="S1133" s="36">
        <f t="shared" si="53"/>
        <v>0</v>
      </c>
    </row>
    <row r="1134" spans="1:19" x14ac:dyDescent="0.25">
      <c r="A1134" s="101">
        <f>'DETALLE DE CONEXIONES'!P1134</f>
        <v>0</v>
      </c>
      <c r="B1134" s="36" t="str">
        <f>'DETALLE DE CONEXIONES'!I1134</f>
        <v>SALIENTE</v>
      </c>
      <c r="C1134" s="36" t="str">
        <f>'DETALLE DE CONEXIONES'!BB1134</f>
        <v>Saliente Local</v>
      </c>
      <c r="D1134" s="36" t="str">
        <f>'DETALLE DE CONEXIONES'!E1134</f>
        <v>999XXX5581</v>
      </c>
      <c r="E1134" s="36">
        <f t="shared" si="51"/>
        <v>10</v>
      </c>
      <c r="F1134" s="36">
        <f>IFERROR(LIMPIA('DETALLE DE CONEXIONES'!N1134,1),0)</f>
        <v>4</v>
      </c>
      <c r="G1134" s="36" t="str">
        <f>LEFT('DETALLE DE CONEXIONES'!BE1134,3)</f>
        <v>NOF</v>
      </c>
      <c r="H1134" s="36" t="str">
        <f>RIGHT('DETALLE DE CONEXIONES'!AK1134,2)</f>
        <v/>
      </c>
      <c r="I1134" s="36" t="str">
        <f>LEFT('DETALLE DE CONEXIONES'!AK1134,3)</f>
        <v/>
      </c>
      <c r="J1134" s="36" t="str">
        <f>LEFT('DETALLE DE CONEXIONES'!M1134,3)</f>
        <v>3mi</v>
      </c>
      <c r="K1134" s="36" t="str">
        <f>IF(LEN('DETALLE DE CONEXIONES'!M1134)&lt;12,(RIGHT('DETALLE DE CONEXIONES'!M1134,5)),(RIGHT('DETALLE DE CONEXIONES'!M1134,6)))</f>
        <v>19seg.</v>
      </c>
      <c r="L1134" s="36">
        <f>IF(C1134="Saliente Local",(IFERROR((LIMPIA(J1134,1)),0)),0)</f>
        <v>3</v>
      </c>
      <c r="M1134" s="36">
        <f>IF(C1134="Saliente Nacional",(IFERROR((LIMPIA(J1134,1)),0)),0)</f>
        <v>0</v>
      </c>
      <c r="N1134" s="36">
        <f>IF(C1134="Saliente Internacional",(IFERROR((LIMPIA(J1134,1)),0)),0)</f>
        <v>0</v>
      </c>
      <c r="O1134" s="36">
        <f>IF(C1134="Saliente Local",(IFERROR((LIMPIA(K1134,1)),0)),0)</f>
        <v>19</v>
      </c>
      <c r="P1134" s="36">
        <f>IF(C1134="Saliente Nacional",(IFERROR((LIMPIA(K1134,1)),0)),0)</f>
        <v>0</v>
      </c>
      <c r="Q1134" s="36">
        <f>IF(C1134="Saliente Internacional",(IFERROR((LIMPIA(K1134,1)),0)),0)</f>
        <v>0</v>
      </c>
      <c r="R1134" s="36">
        <f t="shared" si="52"/>
        <v>4</v>
      </c>
      <c r="S1134" s="36">
        <f t="shared" si="53"/>
        <v>0</v>
      </c>
    </row>
    <row r="1135" spans="1:19" x14ac:dyDescent="0.25">
      <c r="A1135" s="101">
        <f>'DETALLE DE CONEXIONES'!P1135</f>
        <v>0</v>
      </c>
      <c r="B1135" s="36" t="str">
        <f>'DETALLE DE CONEXIONES'!I1135</f>
        <v>MENS.SALIENTE</v>
      </c>
      <c r="C1135" s="36" t="str">
        <f>'DETALLE DE CONEXIONES'!BB1135</f>
        <v>SMS Enviado</v>
      </c>
      <c r="D1135" s="36" t="str">
        <f>'DETALLE DE CONEXIONES'!E1135</f>
        <v>999XXX8737</v>
      </c>
      <c r="E1135" s="36">
        <f t="shared" si="51"/>
        <v>10</v>
      </c>
      <c r="F1135" s="36">
        <f>IFERROR(LIMPIA('DETALLE DE CONEXIONES'!N1135,1),0)</f>
        <v>0</v>
      </c>
      <c r="G1135" s="36" t="str">
        <f>LEFT('DETALLE DE CONEXIONES'!BE1135,3)</f>
        <v>0</v>
      </c>
      <c r="H1135" s="36" t="str">
        <f>RIGHT('DETALLE DE CONEXIONES'!AK1135,2)</f>
        <v/>
      </c>
      <c r="I1135" s="36" t="str">
        <f>LEFT('DETALLE DE CONEXIONES'!AK1135,3)</f>
        <v/>
      </c>
      <c r="J1135" s="36" t="str">
        <f>LEFT('DETALLE DE CONEXIONES'!M1135,3)</f>
        <v>0mi</v>
      </c>
      <c r="K1135" s="36" t="str">
        <f>IF(LEN('DETALLE DE CONEXIONES'!M1135)&lt;12,(RIGHT('DETALLE DE CONEXIONES'!M1135,5)),(RIGHT('DETALLE DE CONEXIONES'!M1135,6)))</f>
        <v xml:space="preserve">min. </v>
      </c>
      <c r="L1135" s="36">
        <f>IF(C1135="Saliente Local",(IFERROR((LIMPIA(J1135,1)),0)),0)</f>
        <v>0</v>
      </c>
      <c r="M1135" s="36">
        <f>IF(C1135="Saliente Nacional",(IFERROR((LIMPIA(J1135,1)),0)),0)</f>
        <v>0</v>
      </c>
      <c r="N1135" s="36">
        <f>IF(C1135="Saliente Internacional",(IFERROR((LIMPIA(J1135,1)),0)),0)</f>
        <v>0</v>
      </c>
      <c r="O1135" s="36">
        <f>IF(C1135="Saliente Local",(IFERROR((LIMPIA(K1135,1)),0)),0)</f>
        <v>0</v>
      </c>
      <c r="P1135" s="36">
        <f>IF(C1135="Saliente Nacional",(IFERROR((LIMPIA(K1135,1)),0)),0)</f>
        <v>0</v>
      </c>
      <c r="Q1135" s="36">
        <f>IF(C1135="Saliente Internacional",(IFERROR((LIMPIA(K1135,1)),0)),0)</f>
        <v>0</v>
      </c>
      <c r="R1135" s="36">
        <f t="shared" si="52"/>
        <v>0</v>
      </c>
      <c r="S1135" s="36">
        <f t="shared" si="53"/>
        <v>0</v>
      </c>
    </row>
    <row r="1136" spans="1:19" x14ac:dyDescent="0.25">
      <c r="A1136" s="101">
        <f>'DETALLE DE CONEXIONES'!P1136</f>
        <v>0</v>
      </c>
      <c r="B1136" s="36" t="str">
        <f>'DETALLE DE CONEXIONES'!I1136</f>
        <v>GPRS</v>
      </c>
      <c r="C1136" s="36" t="str">
        <f>'DETALLE DE CONEXIONES'!BB1136</f>
        <v>MENSAJERO</v>
      </c>
      <c r="D1136" s="36" t="str">
        <f>'DETALLE DE CONEXIONES'!E1136</f>
        <v>internet.itelcelXXXm-3G</v>
      </c>
      <c r="E1136" s="36">
        <f t="shared" si="51"/>
        <v>23</v>
      </c>
      <c r="F1136" s="36">
        <f>IFERROR(LIMPIA('DETALLE DE CONEXIONES'!N1136,1),0)</f>
        <v>0</v>
      </c>
      <c r="G1136" s="36" t="str">
        <f>LEFT('DETALLE DE CONEXIONES'!BE1136,3)</f>
        <v/>
      </c>
      <c r="H1136" s="36" t="str">
        <f>RIGHT('DETALLE DE CONEXIONES'!AK1136,2)</f>
        <v>-1</v>
      </c>
      <c r="I1136" s="36" t="str">
        <f>LEFT('DETALLE DE CONEXIONES'!AK1136,3)</f>
        <v>MEN</v>
      </c>
      <c r="J1136" s="36" t="str">
        <f>LEFT('DETALLE DE CONEXIONES'!M1136,3)</f>
        <v>0mi</v>
      </c>
      <c r="K1136" s="36" t="str">
        <f>IF(LEN('DETALLE DE CONEXIONES'!M1136)&lt;12,(RIGHT('DETALLE DE CONEXIONES'!M1136,5)),(RIGHT('DETALLE DE CONEXIONES'!M1136,6)))</f>
        <v xml:space="preserve">min. </v>
      </c>
      <c r="L1136" s="36">
        <f>IF(C1136="Saliente Local",(IFERROR((LIMPIA(J1136,1)),0)),0)</f>
        <v>0</v>
      </c>
      <c r="M1136" s="36">
        <f>IF(C1136="Saliente Nacional",(IFERROR((LIMPIA(J1136,1)),0)),0)</f>
        <v>0</v>
      </c>
      <c r="N1136" s="36">
        <f>IF(C1136="Saliente Internacional",(IFERROR((LIMPIA(J1136,1)),0)),0)</f>
        <v>0</v>
      </c>
      <c r="O1136" s="36">
        <f>IF(C1136="Saliente Local",(IFERROR((LIMPIA(K1136,1)),0)),0)</f>
        <v>0</v>
      </c>
      <c r="P1136" s="36">
        <f>IF(C1136="Saliente Nacional",(IFERROR((LIMPIA(K1136,1)),0)),0)</f>
        <v>0</v>
      </c>
      <c r="Q1136" s="36">
        <f>IF(C1136="Saliente Internacional",(IFERROR((LIMPIA(K1136,1)),0)),0)</f>
        <v>0</v>
      </c>
      <c r="R1136" s="36">
        <f t="shared" si="52"/>
        <v>0</v>
      </c>
      <c r="S1136" s="36">
        <f t="shared" si="53"/>
        <v>0</v>
      </c>
    </row>
    <row r="1137" spans="1:19" x14ac:dyDescent="0.25">
      <c r="A1137" s="101">
        <f>'DETALLE DE CONEXIONES'!P1137</f>
        <v>0</v>
      </c>
      <c r="B1137" s="36" t="str">
        <f>'DETALLE DE CONEXIONES'!I1137</f>
        <v>TRANSFERENCIA</v>
      </c>
      <c r="C1137" s="36" t="str">
        <f>'DETALLE DE CONEXIONES'!BB1137</f>
        <v>Desvio Nacional</v>
      </c>
      <c r="D1137" s="36" t="str">
        <f>'DETALLE DE CONEXIONES'!E1137</f>
        <v>999XXX1600</v>
      </c>
      <c r="E1137" s="36">
        <f t="shared" si="51"/>
        <v>10</v>
      </c>
      <c r="F1137" s="36">
        <f>IFERROR(LIMPIA('DETALLE DE CONEXIONES'!N1137,1),0)</f>
        <v>1</v>
      </c>
      <c r="G1137" s="36" t="str">
        <f>LEFT('DETALLE DE CONEXIONES'!BE1137,3)</f>
        <v>SIU</v>
      </c>
      <c r="H1137" s="36" t="str">
        <f>RIGHT('DETALLE DE CONEXIONES'!AK1137,2)</f>
        <v/>
      </c>
      <c r="I1137" s="36" t="str">
        <f>LEFT('DETALLE DE CONEXIONES'!AK1137,3)</f>
        <v/>
      </c>
      <c r="J1137" s="36" t="str">
        <f>LEFT('DETALLE DE CONEXIONES'!M1137,3)</f>
        <v>0mi</v>
      </c>
      <c r="K1137" s="36" t="str">
        <f>IF(LEN('DETALLE DE CONEXIONES'!M1137)&lt;12,(RIGHT('DETALLE DE CONEXIONES'!M1137,5)),(RIGHT('DETALLE DE CONEXIONES'!M1137,6)))</f>
        <v>3seg.</v>
      </c>
      <c r="L1137" s="36">
        <f>IF(C1137="Saliente Local",(IFERROR((LIMPIA(J1137,1)),0)),0)</f>
        <v>0</v>
      </c>
      <c r="M1137" s="36">
        <f>IF(C1137="Saliente Nacional",(IFERROR((LIMPIA(J1137,1)),0)),0)</f>
        <v>0</v>
      </c>
      <c r="N1137" s="36">
        <f>IF(C1137="Saliente Internacional",(IFERROR((LIMPIA(J1137,1)),0)),0)</f>
        <v>0</v>
      </c>
      <c r="O1137" s="36">
        <f>IF(C1137="Saliente Local",(IFERROR((LIMPIA(K1137,1)),0)),0)</f>
        <v>0</v>
      </c>
      <c r="P1137" s="36">
        <f>IF(C1137="Saliente Nacional",(IFERROR((LIMPIA(K1137,1)),0)),0)</f>
        <v>0</v>
      </c>
      <c r="Q1137" s="36">
        <f>IF(C1137="Saliente Internacional",(IFERROR((LIMPIA(K1137,1)),0)),0)</f>
        <v>0</v>
      </c>
      <c r="R1137" s="36">
        <f t="shared" si="52"/>
        <v>0</v>
      </c>
      <c r="S1137" s="36">
        <f t="shared" si="53"/>
        <v>0</v>
      </c>
    </row>
    <row r="1138" spans="1:19" x14ac:dyDescent="0.25">
      <c r="A1138" s="101">
        <f>'DETALLE DE CONEXIONES'!P1138</f>
        <v>0</v>
      </c>
      <c r="B1138" s="36" t="str">
        <f>'DETALLE DE CONEXIONES'!I1138</f>
        <v>MENS.SALIENTE</v>
      </c>
      <c r="C1138" s="36" t="str">
        <f>'DETALLE DE CONEXIONES'!BB1138</f>
        <v>SMS Enviado</v>
      </c>
      <c r="D1138" s="36" t="str">
        <f>'DETALLE DE CONEXIONES'!E1138</f>
        <v>999XXX8737</v>
      </c>
      <c r="E1138" s="36">
        <f t="shared" si="51"/>
        <v>10</v>
      </c>
      <c r="F1138" s="36">
        <f>IFERROR(LIMPIA('DETALLE DE CONEXIONES'!N1138,1),0)</f>
        <v>0</v>
      </c>
      <c r="G1138" s="36" t="str">
        <f>LEFT('DETALLE DE CONEXIONES'!BE1138,3)</f>
        <v>0</v>
      </c>
      <c r="H1138" s="36" t="str">
        <f>RIGHT('DETALLE DE CONEXIONES'!AK1138,2)</f>
        <v/>
      </c>
      <c r="I1138" s="36" t="str">
        <f>LEFT('DETALLE DE CONEXIONES'!AK1138,3)</f>
        <v/>
      </c>
      <c r="J1138" s="36" t="str">
        <f>LEFT('DETALLE DE CONEXIONES'!M1138,3)</f>
        <v>0mi</v>
      </c>
      <c r="K1138" s="36" t="str">
        <f>IF(LEN('DETALLE DE CONEXIONES'!M1138)&lt;12,(RIGHT('DETALLE DE CONEXIONES'!M1138,5)),(RIGHT('DETALLE DE CONEXIONES'!M1138,6)))</f>
        <v xml:space="preserve">min. </v>
      </c>
      <c r="L1138" s="36">
        <f>IF(C1138="Saliente Local",(IFERROR((LIMPIA(J1138,1)),0)),0)</f>
        <v>0</v>
      </c>
      <c r="M1138" s="36">
        <f>IF(C1138="Saliente Nacional",(IFERROR((LIMPIA(J1138,1)),0)),0)</f>
        <v>0</v>
      </c>
      <c r="N1138" s="36">
        <f>IF(C1138="Saliente Internacional",(IFERROR((LIMPIA(J1138,1)),0)),0)</f>
        <v>0</v>
      </c>
      <c r="O1138" s="36">
        <f>IF(C1138="Saliente Local",(IFERROR((LIMPIA(K1138,1)),0)),0)</f>
        <v>0</v>
      </c>
      <c r="P1138" s="36">
        <f>IF(C1138="Saliente Nacional",(IFERROR((LIMPIA(K1138,1)),0)),0)</f>
        <v>0</v>
      </c>
      <c r="Q1138" s="36">
        <f>IF(C1138="Saliente Internacional",(IFERROR((LIMPIA(K1138,1)),0)),0)</f>
        <v>0</v>
      </c>
      <c r="R1138" s="36">
        <f t="shared" si="52"/>
        <v>0</v>
      </c>
      <c r="S1138" s="36">
        <f t="shared" si="53"/>
        <v>0</v>
      </c>
    </row>
    <row r="1139" spans="1:19" x14ac:dyDescent="0.25">
      <c r="A1139" s="101">
        <f>'DETALLE DE CONEXIONES'!P1139</f>
        <v>0</v>
      </c>
      <c r="B1139" s="36" t="str">
        <f>'DETALLE DE CONEXIONES'!I1139</f>
        <v>TRANSFERENCIA</v>
      </c>
      <c r="C1139" s="36" t="str">
        <f>'DETALLE DE CONEXIONES'!BB1139</f>
        <v>Desvio Nacional</v>
      </c>
      <c r="D1139" s="36" t="str">
        <f>'DETALLE DE CONEXIONES'!E1139</f>
        <v>999XXX1600</v>
      </c>
      <c r="E1139" s="36">
        <f t="shared" si="51"/>
        <v>10</v>
      </c>
      <c r="F1139" s="36">
        <f>IFERROR(LIMPIA('DETALLE DE CONEXIONES'!N1139,1),0)</f>
        <v>1</v>
      </c>
      <c r="G1139" s="36" t="str">
        <f>LEFT('DETALLE DE CONEXIONES'!BE1139,3)</f>
        <v>SIU</v>
      </c>
      <c r="H1139" s="36" t="str">
        <f>RIGHT('DETALLE DE CONEXIONES'!AK1139,2)</f>
        <v/>
      </c>
      <c r="I1139" s="36" t="str">
        <f>LEFT('DETALLE DE CONEXIONES'!AK1139,3)</f>
        <v/>
      </c>
      <c r="J1139" s="36" t="str">
        <f>LEFT('DETALLE DE CONEXIONES'!M1139,3)</f>
        <v>0mi</v>
      </c>
      <c r="K1139" s="36" t="str">
        <f>IF(LEN('DETALLE DE CONEXIONES'!M1139)&lt;12,(RIGHT('DETALLE DE CONEXIONES'!M1139,5)),(RIGHT('DETALLE DE CONEXIONES'!M1139,6)))</f>
        <v>3seg.</v>
      </c>
      <c r="L1139" s="36">
        <f>IF(C1139="Saliente Local",(IFERROR((LIMPIA(J1139,1)),0)),0)</f>
        <v>0</v>
      </c>
      <c r="M1139" s="36">
        <f>IF(C1139="Saliente Nacional",(IFERROR((LIMPIA(J1139,1)),0)),0)</f>
        <v>0</v>
      </c>
      <c r="N1139" s="36">
        <f>IF(C1139="Saliente Internacional",(IFERROR((LIMPIA(J1139,1)),0)),0)</f>
        <v>0</v>
      </c>
      <c r="O1139" s="36">
        <f>IF(C1139="Saliente Local",(IFERROR((LIMPIA(K1139,1)),0)),0)</f>
        <v>0</v>
      </c>
      <c r="P1139" s="36">
        <f>IF(C1139="Saliente Nacional",(IFERROR((LIMPIA(K1139,1)),0)),0)</f>
        <v>0</v>
      </c>
      <c r="Q1139" s="36">
        <f>IF(C1139="Saliente Internacional",(IFERROR((LIMPIA(K1139,1)),0)),0)</f>
        <v>0</v>
      </c>
      <c r="R1139" s="36">
        <f t="shared" si="52"/>
        <v>0</v>
      </c>
      <c r="S1139" s="36">
        <f t="shared" si="53"/>
        <v>0</v>
      </c>
    </row>
    <row r="1140" spans="1:19" x14ac:dyDescent="0.25">
      <c r="A1140" s="101">
        <f>'DETALLE DE CONEXIONES'!P1140</f>
        <v>0</v>
      </c>
      <c r="B1140" s="36" t="str">
        <f>'DETALLE DE CONEXIONES'!I1140</f>
        <v>SALIENTE</v>
      </c>
      <c r="C1140" s="36" t="str">
        <f>'DETALLE DE CONEXIONES'!BB1140</f>
        <v>Saliente Local</v>
      </c>
      <c r="D1140" s="36" t="str">
        <f>'DETALLE DE CONEXIONES'!E1140</f>
        <v>999XXX7514</v>
      </c>
      <c r="E1140" s="36">
        <f t="shared" si="51"/>
        <v>10</v>
      </c>
      <c r="F1140" s="36">
        <f>IFERROR(LIMPIA('DETALLE DE CONEXIONES'!N1140,1),0)</f>
        <v>6</v>
      </c>
      <c r="G1140" s="36" t="str">
        <f>LEFT('DETALLE DE CONEXIONES'!BE1140,3)</f>
        <v>NOF</v>
      </c>
      <c r="H1140" s="36" t="str">
        <f>RIGHT('DETALLE DE CONEXIONES'!AK1140,2)</f>
        <v/>
      </c>
      <c r="I1140" s="36" t="str">
        <f>LEFT('DETALLE DE CONEXIONES'!AK1140,3)</f>
        <v/>
      </c>
      <c r="J1140" s="36" t="str">
        <f>LEFT('DETALLE DE CONEXIONES'!M1140,3)</f>
        <v>5mi</v>
      </c>
      <c r="K1140" s="36" t="str">
        <f>IF(LEN('DETALLE DE CONEXIONES'!M1140)&lt;12,(RIGHT('DETALLE DE CONEXIONES'!M1140,5)),(RIGHT('DETALLE DE CONEXIONES'!M1140,6)))</f>
        <v>26seg.</v>
      </c>
      <c r="L1140" s="36">
        <f>IF(C1140="Saliente Local",(IFERROR((LIMPIA(J1140,1)),0)),0)</f>
        <v>5</v>
      </c>
      <c r="M1140" s="36">
        <f>IF(C1140="Saliente Nacional",(IFERROR((LIMPIA(J1140,1)),0)),0)</f>
        <v>0</v>
      </c>
      <c r="N1140" s="36">
        <f>IF(C1140="Saliente Internacional",(IFERROR((LIMPIA(J1140,1)),0)),0)</f>
        <v>0</v>
      </c>
      <c r="O1140" s="36">
        <f>IF(C1140="Saliente Local",(IFERROR((LIMPIA(K1140,1)),0)),0)</f>
        <v>26</v>
      </c>
      <c r="P1140" s="36">
        <f>IF(C1140="Saliente Nacional",(IFERROR((LIMPIA(K1140,1)),0)),0)</f>
        <v>0</v>
      </c>
      <c r="Q1140" s="36">
        <f>IF(C1140="Saliente Internacional",(IFERROR((LIMPIA(K1140,1)),0)),0)</f>
        <v>0</v>
      </c>
      <c r="R1140" s="36">
        <f t="shared" si="52"/>
        <v>6</v>
      </c>
      <c r="S1140" s="36">
        <f t="shared" si="53"/>
        <v>0</v>
      </c>
    </row>
    <row r="1141" spans="1:19" x14ac:dyDescent="0.25">
      <c r="A1141" s="101">
        <f>'DETALLE DE CONEXIONES'!P1141</f>
        <v>0</v>
      </c>
      <c r="B1141" s="36" t="str">
        <f>'DETALLE DE CONEXIONES'!I1141</f>
        <v>MENS.SALIENTE</v>
      </c>
      <c r="C1141" s="36" t="str">
        <f>'DETALLE DE CONEXIONES'!BB1141</f>
        <v>SMS Enviado</v>
      </c>
      <c r="D1141" s="36" t="str">
        <f>'DETALLE DE CONEXIONES'!E1141</f>
        <v>999XXX3420</v>
      </c>
      <c r="E1141" s="36">
        <f t="shared" si="51"/>
        <v>10</v>
      </c>
      <c r="F1141" s="36">
        <f>IFERROR(LIMPIA('DETALLE DE CONEXIONES'!N1141,1),0)</f>
        <v>0</v>
      </c>
      <c r="G1141" s="36" t="str">
        <f>LEFT('DETALLE DE CONEXIONES'!BE1141,3)</f>
        <v>0</v>
      </c>
      <c r="H1141" s="36" t="str">
        <f>RIGHT('DETALLE DE CONEXIONES'!AK1141,2)</f>
        <v/>
      </c>
      <c r="I1141" s="36" t="str">
        <f>LEFT('DETALLE DE CONEXIONES'!AK1141,3)</f>
        <v/>
      </c>
      <c r="J1141" s="36" t="str">
        <f>LEFT('DETALLE DE CONEXIONES'!M1141,3)</f>
        <v>0mi</v>
      </c>
      <c r="K1141" s="36" t="str">
        <f>IF(LEN('DETALLE DE CONEXIONES'!M1141)&lt;12,(RIGHT('DETALLE DE CONEXIONES'!M1141,5)),(RIGHT('DETALLE DE CONEXIONES'!M1141,6)))</f>
        <v xml:space="preserve">min. </v>
      </c>
      <c r="L1141" s="36">
        <f>IF(C1141="Saliente Local",(IFERROR((LIMPIA(J1141,1)),0)),0)</f>
        <v>0</v>
      </c>
      <c r="M1141" s="36">
        <f>IF(C1141="Saliente Nacional",(IFERROR((LIMPIA(J1141,1)),0)),0)</f>
        <v>0</v>
      </c>
      <c r="N1141" s="36">
        <f>IF(C1141="Saliente Internacional",(IFERROR((LIMPIA(J1141,1)),0)),0)</f>
        <v>0</v>
      </c>
      <c r="O1141" s="36">
        <f>IF(C1141="Saliente Local",(IFERROR((LIMPIA(K1141,1)),0)),0)</f>
        <v>0</v>
      </c>
      <c r="P1141" s="36">
        <f>IF(C1141="Saliente Nacional",(IFERROR((LIMPIA(K1141,1)),0)),0)</f>
        <v>0</v>
      </c>
      <c r="Q1141" s="36">
        <f>IF(C1141="Saliente Internacional",(IFERROR((LIMPIA(K1141,1)),0)),0)</f>
        <v>0</v>
      </c>
      <c r="R1141" s="36">
        <f t="shared" si="52"/>
        <v>0</v>
      </c>
      <c r="S1141" s="36">
        <f t="shared" si="53"/>
        <v>0</v>
      </c>
    </row>
    <row r="1142" spans="1:19" x14ac:dyDescent="0.25">
      <c r="A1142" s="101">
        <f>'DETALLE DE CONEXIONES'!P1142</f>
        <v>0</v>
      </c>
      <c r="B1142" s="36" t="str">
        <f>'DETALLE DE CONEXIONES'!I1142</f>
        <v>MENS.SALIENTE</v>
      </c>
      <c r="C1142" s="36" t="str">
        <f>'DETALLE DE CONEXIONES'!BB1142</f>
        <v>SMS Enviado</v>
      </c>
      <c r="D1142" s="36" t="str">
        <f>'DETALLE DE CONEXIONES'!E1142</f>
        <v>999XXX3420</v>
      </c>
      <c r="E1142" s="36">
        <f t="shared" si="51"/>
        <v>10</v>
      </c>
      <c r="F1142" s="36">
        <f>IFERROR(LIMPIA('DETALLE DE CONEXIONES'!N1142,1),0)</f>
        <v>0</v>
      </c>
      <c r="G1142" s="36" t="str">
        <f>LEFT('DETALLE DE CONEXIONES'!BE1142,3)</f>
        <v>0</v>
      </c>
      <c r="H1142" s="36" t="str">
        <f>RIGHT('DETALLE DE CONEXIONES'!AK1142,2)</f>
        <v/>
      </c>
      <c r="I1142" s="36" t="str">
        <f>LEFT('DETALLE DE CONEXIONES'!AK1142,3)</f>
        <v/>
      </c>
      <c r="J1142" s="36" t="str">
        <f>LEFT('DETALLE DE CONEXIONES'!M1142,3)</f>
        <v>0mi</v>
      </c>
      <c r="K1142" s="36" t="str">
        <f>IF(LEN('DETALLE DE CONEXIONES'!M1142)&lt;12,(RIGHT('DETALLE DE CONEXIONES'!M1142,5)),(RIGHT('DETALLE DE CONEXIONES'!M1142,6)))</f>
        <v xml:space="preserve">min. </v>
      </c>
      <c r="L1142" s="36">
        <f>IF(C1142="Saliente Local",(IFERROR((LIMPIA(J1142,1)),0)),0)</f>
        <v>0</v>
      </c>
      <c r="M1142" s="36">
        <f>IF(C1142="Saliente Nacional",(IFERROR((LIMPIA(J1142,1)),0)),0)</f>
        <v>0</v>
      </c>
      <c r="N1142" s="36">
        <f>IF(C1142="Saliente Internacional",(IFERROR((LIMPIA(J1142,1)),0)),0)</f>
        <v>0</v>
      </c>
      <c r="O1142" s="36">
        <f>IF(C1142="Saliente Local",(IFERROR((LIMPIA(K1142,1)),0)),0)</f>
        <v>0</v>
      </c>
      <c r="P1142" s="36">
        <f>IF(C1142="Saliente Nacional",(IFERROR((LIMPIA(K1142,1)),0)),0)</f>
        <v>0</v>
      </c>
      <c r="Q1142" s="36">
        <f>IF(C1142="Saliente Internacional",(IFERROR((LIMPIA(K1142,1)),0)),0)</f>
        <v>0</v>
      </c>
      <c r="R1142" s="36">
        <f t="shared" si="52"/>
        <v>0</v>
      </c>
      <c r="S1142" s="36">
        <f t="shared" si="53"/>
        <v>0</v>
      </c>
    </row>
    <row r="1143" spans="1:19" x14ac:dyDescent="0.25">
      <c r="A1143" s="101">
        <f>'DETALLE DE CONEXIONES'!P1143</f>
        <v>0</v>
      </c>
      <c r="B1143" s="36" t="str">
        <f>'DETALLE DE CONEXIONES'!I1143</f>
        <v>SALIENTE</v>
      </c>
      <c r="C1143" s="36" t="str">
        <f>'DETALLE DE CONEXIONES'!BB1143</f>
        <v>Saliente Local</v>
      </c>
      <c r="D1143" s="36" t="str">
        <f>'DETALLE DE CONEXIONES'!E1143</f>
        <v>999XXX5581</v>
      </c>
      <c r="E1143" s="36">
        <f t="shared" si="51"/>
        <v>10</v>
      </c>
      <c r="F1143" s="36">
        <f>IFERROR(LIMPIA('DETALLE DE CONEXIONES'!N1143,1),0)</f>
        <v>3</v>
      </c>
      <c r="G1143" s="36" t="str">
        <f>LEFT('DETALLE DE CONEXIONES'!BE1143,3)</f>
        <v>NOF</v>
      </c>
      <c r="H1143" s="36" t="str">
        <f>RIGHT('DETALLE DE CONEXIONES'!AK1143,2)</f>
        <v/>
      </c>
      <c r="I1143" s="36" t="str">
        <f>LEFT('DETALLE DE CONEXIONES'!AK1143,3)</f>
        <v/>
      </c>
      <c r="J1143" s="36" t="str">
        <f>LEFT('DETALLE DE CONEXIONES'!M1143,3)</f>
        <v>2mi</v>
      </c>
      <c r="K1143" s="36" t="str">
        <f>IF(LEN('DETALLE DE CONEXIONES'!M1143)&lt;12,(RIGHT('DETALLE DE CONEXIONES'!M1143,5)),(RIGHT('DETALLE DE CONEXIONES'!M1143,6)))</f>
        <v>1seg.</v>
      </c>
      <c r="L1143" s="36">
        <f>IF(C1143="Saliente Local",(IFERROR((LIMPIA(J1143,1)),0)),0)</f>
        <v>2</v>
      </c>
      <c r="M1143" s="36">
        <f>IF(C1143="Saliente Nacional",(IFERROR((LIMPIA(J1143,1)),0)),0)</f>
        <v>0</v>
      </c>
      <c r="N1143" s="36">
        <f>IF(C1143="Saliente Internacional",(IFERROR((LIMPIA(J1143,1)),0)),0)</f>
        <v>0</v>
      </c>
      <c r="O1143" s="36">
        <f>IF(C1143="Saliente Local",(IFERROR((LIMPIA(K1143,1)),0)),0)</f>
        <v>1</v>
      </c>
      <c r="P1143" s="36">
        <f>IF(C1143="Saliente Nacional",(IFERROR((LIMPIA(K1143,1)),0)),0)</f>
        <v>0</v>
      </c>
      <c r="Q1143" s="36">
        <f>IF(C1143="Saliente Internacional",(IFERROR((LIMPIA(K1143,1)),0)),0)</f>
        <v>0</v>
      </c>
      <c r="R1143" s="36">
        <f t="shared" si="52"/>
        <v>3</v>
      </c>
      <c r="S1143" s="36">
        <f t="shared" si="53"/>
        <v>0</v>
      </c>
    </row>
    <row r="1144" spans="1:19" x14ac:dyDescent="0.25">
      <c r="A1144" s="101">
        <f>'DETALLE DE CONEXIONES'!P1144</f>
        <v>0</v>
      </c>
      <c r="B1144" s="36" t="str">
        <f>'DETALLE DE CONEXIONES'!I1144</f>
        <v>GPRS</v>
      </c>
      <c r="C1144" s="36" t="str">
        <f>'DETALLE DE CONEXIONES'!BB1144</f>
        <v>MENSAJERO</v>
      </c>
      <c r="D1144" s="36" t="str">
        <f>'DETALLE DE CONEXIONES'!E1144</f>
        <v>internet.itelcelXXXm-3G</v>
      </c>
      <c r="E1144" s="36">
        <f t="shared" si="51"/>
        <v>23</v>
      </c>
      <c r="F1144" s="36">
        <f>IFERROR(LIMPIA('DETALLE DE CONEXIONES'!N1144,1),0)</f>
        <v>0</v>
      </c>
      <c r="G1144" s="36" t="str">
        <f>LEFT('DETALLE DE CONEXIONES'!BE1144,3)</f>
        <v/>
      </c>
      <c r="H1144" s="36" t="str">
        <f>RIGHT('DETALLE DE CONEXIONES'!AK1144,2)</f>
        <v>-0</v>
      </c>
      <c r="I1144" s="36" t="str">
        <f>LEFT('DETALLE DE CONEXIONES'!AK1144,3)</f>
        <v>MEN</v>
      </c>
      <c r="J1144" s="36" t="str">
        <f>LEFT('DETALLE DE CONEXIONES'!M1144,3)</f>
        <v>0mi</v>
      </c>
      <c r="K1144" s="36" t="str">
        <f>IF(LEN('DETALLE DE CONEXIONES'!M1144)&lt;12,(RIGHT('DETALLE DE CONEXIONES'!M1144,5)),(RIGHT('DETALLE DE CONEXIONES'!M1144,6)))</f>
        <v xml:space="preserve">min. </v>
      </c>
      <c r="L1144" s="36">
        <f>IF(C1144="Saliente Local",(IFERROR((LIMPIA(J1144,1)),0)),0)</f>
        <v>0</v>
      </c>
      <c r="M1144" s="36">
        <f>IF(C1144="Saliente Nacional",(IFERROR((LIMPIA(J1144,1)),0)),0)</f>
        <v>0</v>
      </c>
      <c r="N1144" s="36">
        <f>IF(C1144="Saliente Internacional",(IFERROR((LIMPIA(J1144,1)),0)),0)</f>
        <v>0</v>
      </c>
      <c r="O1144" s="36">
        <f>IF(C1144="Saliente Local",(IFERROR((LIMPIA(K1144,1)),0)),0)</f>
        <v>0</v>
      </c>
      <c r="P1144" s="36">
        <f>IF(C1144="Saliente Nacional",(IFERROR((LIMPIA(K1144,1)),0)),0)</f>
        <v>0</v>
      </c>
      <c r="Q1144" s="36">
        <f>IF(C1144="Saliente Internacional",(IFERROR((LIMPIA(K1144,1)),0)),0)</f>
        <v>0</v>
      </c>
      <c r="R1144" s="36">
        <f t="shared" si="52"/>
        <v>0</v>
      </c>
      <c r="S1144" s="36">
        <f t="shared" si="53"/>
        <v>0</v>
      </c>
    </row>
    <row r="1145" spans="1:19" x14ac:dyDescent="0.25">
      <c r="A1145" s="101">
        <f>'DETALLE DE CONEXIONES'!P1145</f>
        <v>0</v>
      </c>
      <c r="B1145" s="36" t="str">
        <f>'DETALLE DE CONEXIONES'!I1145</f>
        <v>GPRS</v>
      </c>
      <c r="C1145" s="36" t="str">
        <f>'DETALLE DE CONEXIONES'!BB1145</f>
        <v>RS</v>
      </c>
      <c r="D1145" s="36" t="str">
        <f>'DETALLE DE CONEXIONES'!E1145</f>
        <v>internet.itelcelXXXm-3G</v>
      </c>
      <c r="E1145" s="36">
        <f t="shared" si="51"/>
        <v>23</v>
      </c>
      <c r="F1145" s="36">
        <f>IFERROR(LIMPIA('DETALLE DE CONEXIONES'!N1145,1),0)</f>
        <v>0</v>
      </c>
      <c r="G1145" s="36" t="str">
        <f>LEFT('DETALLE DE CONEXIONES'!BE1145,3)</f>
        <v/>
      </c>
      <c r="H1145" s="36" t="str">
        <f>RIGHT('DETALLE DE CONEXIONES'!AK1145,2)</f>
        <v>-1</v>
      </c>
      <c r="I1145" s="36" t="str">
        <f>LEFT('DETALLE DE CONEXIONES'!AK1145,3)</f>
        <v>RS;</v>
      </c>
      <c r="J1145" s="36" t="str">
        <f>LEFT('DETALLE DE CONEXIONES'!M1145,3)</f>
        <v>0mi</v>
      </c>
      <c r="K1145" s="36" t="str">
        <f>IF(LEN('DETALLE DE CONEXIONES'!M1145)&lt;12,(RIGHT('DETALLE DE CONEXIONES'!M1145,5)),(RIGHT('DETALLE DE CONEXIONES'!M1145,6)))</f>
        <v xml:space="preserve">min. </v>
      </c>
      <c r="L1145" s="36">
        <f>IF(C1145="Saliente Local",(IFERROR((LIMPIA(J1145,1)),0)),0)</f>
        <v>0</v>
      </c>
      <c r="M1145" s="36">
        <f>IF(C1145="Saliente Nacional",(IFERROR((LIMPIA(J1145,1)),0)),0)</f>
        <v>0</v>
      </c>
      <c r="N1145" s="36">
        <f>IF(C1145="Saliente Internacional",(IFERROR((LIMPIA(J1145,1)),0)),0)</f>
        <v>0</v>
      </c>
      <c r="O1145" s="36">
        <f>IF(C1145="Saliente Local",(IFERROR((LIMPIA(K1145,1)),0)),0)</f>
        <v>0</v>
      </c>
      <c r="P1145" s="36">
        <f>IF(C1145="Saliente Nacional",(IFERROR((LIMPIA(K1145,1)),0)),0)</f>
        <v>0</v>
      </c>
      <c r="Q1145" s="36">
        <f>IF(C1145="Saliente Internacional",(IFERROR((LIMPIA(K1145,1)),0)),0)</f>
        <v>0</v>
      </c>
      <c r="R1145" s="36">
        <f t="shared" si="52"/>
        <v>0</v>
      </c>
      <c r="S1145" s="36">
        <f t="shared" si="53"/>
        <v>0</v>
      </c>
    </row>
    <row r="1146" spans="1:19" x14ac:dyDescent="0.25">
      <c r="A1146" s="101">
        <f>'DETALLE DE CONEXIONES'!P1146</f>
        <v>0</v>
      </c>
      <c r="B1146" s="36" t="str">
        <f>'DETALLE DE CONEXIONES'!I1146</f>
        <v>SALIENTE</v>
      </c>
      <c r="C1146" s="36" t="str">
        <f>'DETALLE DE CONEXIONES'!BB1146</f>
        <v>Saliente Local</v>
      </c>
      <c r="D1146" s="36" t="str">
        <f>'DETALLE DE CONEXIONES'!E1146</f>
        <v>999XXX7514</v>
      </c>
      <c r="E1146" s="36">
        <f t="shared" si="51"/>
        <v>10</v>
      </c>
      <c r="F1146" s="36">
        <f>IFERROR(LIMPIA('DETALLE DE CONEXIONES'!N1146,1),0)</f>
        <v>3</v>
      </c>
      <c r="G1146" s="36" t="str">
        <f>LEFT('DETALLE DE CONEXIONES'!BE1146,3)</f>
        <v>NOF</v>
      </c>
      <c r="H1146" s="36" t="str">
        <f>RIGHT('DETALLE DE CONEXIONES'!AK1146,2)</f>
        <v/>
      </c>
      <c r="I1146" s="36" t="str">
        <f>LEFT('DETALLE DE CONEXIONES'!AK1146,3)</f>
        <v/>
      </c>
      <c r="J1146" s="36" t="str">
        <f>LEFT('DETALLE DE CONEXIONES'!M1146,3)</f>
        <v>2mi</v>
      </c>
      <c r="K1146" s="36" t="str">
        <f>IF(LEN('DETALLE DE CONEXIONES'!M1146)&lt;12,(RIGHT('DETALLE DE CONEXIONES'!M1146,5)),(RIGHT('DETALLE DE CONEXIONES'!M1146,6)))</f>
        <v>21seg.</v>
      </c>
      <c r="L1146" s="36">
        <f>IF(C1146="Saliente Local",(IFERROR((LIMPIA(J1146,1)),0)),0)</f>
        <v>2</v>
      </c>
      <c r="M1146" s="36">
        <f>IF(C1146="Saliente Nacional",(IFERROR((LIMPIA(J1146,1)),0)),0)</f>
        <v>0</v>
      </c>
      <c r="N1146" s="36">
        <f>IF(C1146="Saliente Internacional",(IFERROR((LIMPIA(J1146,1)),0)),0)</f>
        <v>0</v>
      </c>
      <c r="O1146" s="36">
        <f>IF(C1146="Saliente Local",(IFERROR((LIMPIA(K1146,1)),0)),0)</f>
        <v>21</v>
      </c>
      <c r="P1146" s="36">
        <f>IF(C1146="Saliente Nacional",(IFERROR((LIMPIA(K1146,1)),0)),0)</f>
        <v>0</v>
      </c>
      <c r="Q1146" s="36">
        <f>IF(C1146="Saliente Internacional",(IFERROR((LIMPIA(K1146,1)),0)),0)</f>
        <v>0</v>
      </c>
      <c r="R1146" s="36">
        <f t="shared" si="52"/>
        <v>3</v>
      </c>
      <c r="S1146" s="36">
        <f t="shared" si="53"/>
        <v>0</v>
      </c>
    </row>
    <row r="1147" spans="1:19" x14ac:dyDescent="0.25">
      <c r="A1147" s="101">
        <f>'DETALLE DE CONEXIONES'!P1147</f>
        <v>0</v>
      </c>
      <c r="B1147" s="36" t="str">
        <f>'DETALLE DE CONEXIONES'!I1147</f>
        <v>MENS.SALIENTE</v>
      </c>
      <c r="C1147" s="36" t="str">
        <f>'DETALLE DE CONEXIONES'!BB1147</f>
        <v>SMS Enviado</v>
      </c>
      <c r="D1147" s="36" t="str">
        <f>'DETALLE DE CONEXIONES'!E1147</f>
        <v>999XXX8737</v>
      </c>
      <c r="E1147" s="36">
        <f t="shared" si="51"/>
        <v>10</v>
      </c>
      <c r="F1147" s="36">
        <f>IFERROR(LIMPIA('DETALLE DE CONEXIONES'!N1147,1),0)</f>
        <v>0</v>
      </c>
      <c r="G1147" s="36" t="str">
        <f>LEFT('DETALLE DE CONEXIONES'!BE1147,3)</f>
        <v>0</v>
      </c>
      <c r="H1147" s="36" t="str">
        <f>RIGHT('DETALLE DE CONEXIONES'!AK1147,2)</f>
        <v/>
      </c>
      <c r="I1147" s="36" t="str">
        <f>LEFT('DETALLE DE CONEXIONES'!AK1147,3)</f>
        <v/>
      </c>
      <c r="J1147" s="36" t="str">
        <f>LEFT('DETALLE DE CONEXIONES'!M1147,3)</f>
        <v>0mi</v>
      </c>
      <c r="K1147" s="36" t="str">
        <f>IF(LEN('DETALLE DE CONEXIONES'!M1147)&lt;12,(RIGHT('DETALLE DE CONEXIONES'!M1147,5)),(RIGHT('DETALLE DE CONEXIONES'!M1147,6)))</f>
        <v xml:space="preserve">min. </v>
      </c>
      <c r="L1147" s="36">
        <f>IF(C1147="Saliente Local",(IFERROR((LIMPIA(J1147,1)),0)),0)</f>
        <v>0</v>
      </c>
      <c r="M1147" s="36">
        <f>IF(C1147="Saliente Nacional",(IFERROR((LIMPIA(J1147,1)),0)),0)</f>
        <v>0</v>
      </c>
      <c r="N1147" s="36">
        <f>IF(C1147="Saliente Internacional",(IFERROR((LIMPIA(J1147,1)),0)),0)</f>
        <v>0</v>
      </c>
      <c r="O1147" s="36">
        <f>IF(C1147="Saliente Local",(IFERROR((LIMPIA(K1147,1)),0)),0)</f>
        <v>0</v>
      </c>
      <c r="P1147" s="36">
        <f>IF(C1147="Saliente Nacional",(IFERROR((LIMPIA(K1147,1)),0)),0)</f>
        <v>0</v>
      </c>
      <c r="Q1147" s="36">
        <f>IF(C1147="Saliente Internacional",(IFERROR((LIMPIA(K1147,1)),0)),0)</f>
        <v>0</v>
      </c>
      <c r="R1147" s="36">
        <f t="shared" si="52"/>
        <v>0</v>
      </c>
      <c r="S1147" s="36">
        <f t="shared" si="53"/>
        <v>0</v>
      </c>
    </row>
    <row r="1148" spans="1:19" x14ac:dyDescent="0.25">
      <c r="A1148" s="101">
        <f>'DETALLE DE CONEXIONES'!P1148</f>
        <v>0</v>
      </c>
      <c r="B1148" s="36" t="str">
        <f>'DETALLE DE CONEXIONES'!I1148</f>
        <v>MENS.SALIENTE</v>
      </c>
      <c r="C1148" s="36" t="str">
        <f>'DETALLE DE CONEXIONES'!BB1148</f>
        <v>SMS Enviado</v>
      </c>
      <c r="D1148" s="36" t="str">
        <f>'DETALLE DE CONEXIONES'!E1148</f>
        <v>999XXX8737</v>
      </c>
      <c r="E1148" s="36">
        <f t="shared" si="51"/>
        <v>10</v>
      </c>
      <c r="F1148" s="36">
        <f>IFERROR(LIMPIA('DETALLE DE CONEXIONES'!N1148,1),0)</f>
        <v>0</v>
      </c>
      <c r="G1148" s="36" t="str">
        <f>LEFT('DETALLE DE CONEXIONES'!BE1148,3)</f>
        <v>0</v>
      </c>
      <c r="H1148" s="36" t="str">
        <f>RIGHT('DETALLE DE CONEXIONES'!AK1148,2)</f>
        <v/>
      </c>
      <c r="I1148" s="36" t="str">
        <f>LEFT('DETALLE DE CONEXIONES'!AK1148,3)</f>
        <v/>
      </c>
      <c r="J1148" s="36" t="str">
        <f>LEFT('DETALLE DE CONEXIONES'!M1148,3)</f>
        <v>0mi</v>
      </c>
      <c r="K1148" s="36" t="str">
        <f>IF(LEN('DETALLE DE CONEXIONES'!M1148)&lt;12,(RIGHT('DETALLE DE CONEXIONES'!M1148,5)),(RIGHT('DETALLE DE CONEXIONES'!M1148,6)))</f>
        <v xml:space="preserve">min. </v>
      </c>
      <c r="L1148" s="36">
        <f>IF(C1148="Saliente Local",(IFERROR((LIMPIA(J1148,1)),0)),0)</f>
        <v>0</v>
      </c>
      <c r="M1148" s="36">
        <f>IF(C1148="Saliente Nacional",(IFERROR((LIMPIA(J1148,1)),0)),0)</f>
        <v>0</v>
      </c>
      <c r="N1148" s="36">
        <f>IF(C1148="Saliente Internacional",(IFERROR((LIMPIA(J1148,1)),0)),0)</f>
        <v>0</v>
      </c>
      <c r="O1148" s="36">
        <f>IF(C1148="Saliente Local",(IFERROR((LIMPIA(K1148,1)),0)),0)</f>
        <v>0</v>
      </c>
      <c r="P1148" s="36">
        <f>IF(C1148="Saliente Nacional",(IFERROR((LIMPIA(K1148,1)),0)),0)</f>
        <v>0</v>
      </c>
      <c r="Q1148" s="36">
        <f>IF(C1148="Saliente Internacional",(IFERROR((LIMPIA(K1148,1)),0)),0)</f>
        <v>0</v>
      </c>
      <c r="R1148" s="36">
        <f t="shared" si="52"/>
        <v>0</v>
      </c>
      <c r="S1148" s="36">
        <f t="shared" si="53"/>
        <v>0</v>
      </c>
    </row>
    <row r="1149" spans="1:19" x14ac:dyDescent="0.25">
      <c r="A1149" s="101">
        <f>'DETALLE DE CONEXIONES'!P1149</f>
        <v>0</v>
      </c>
      <c r="B1149" s="36" t="str">
        <f>'DETALLE DE CONEXIONES'!I1149</f>
        <v>TRANSFERENCIA</v>
      </c>
      <c r="C1149" s="36" t="str">
        <f>'DETALLE DE CONEXIONES'!BB1149</f>
        <v>Desvio Nacional</v>
      </c>
      <c r="D1149" s="36" t="str">
        <f>'DETALLE DE CONEXIONES'!E1149</f>
        <v>999XXX1600</v>
      </c>
      <c r="E1149" s="36">
        <f t="shared" si="51"/>
        <v>10</v>
      </c>
      <c r="F1149" s="36">
        <f>IFERROR(LIMPIA('DETALLE DE CONEXIONES'!N1149,1),0)</f>
        <v>1</v>
      </c>
      <c r="G1149" s="36" t="str">
        <f>LEFT('DETALLE DE CONEXIONES'!BE1149,3)</f>
        <v>SIU</v>
      </c>
      <c r="H1149" s="36" t="str">
        <f>RIGHT('DETALLE DE CONEXIONES'!AK1149,2)</f>
        <v/>
      </c>
      <c r="I1149" s="36" t="str">
        <f>LEFT('DETALLE DE CONEXIONES'!AK1149,3)</f>
        <v/>
      </c>
      <c r="J1149" s="36" t="str">
        <f>LEFT('DETALLE DE CONEXIONES'!M1149,3)</f>
        <v>0mi</v>
      </c>
      <c r="K1149" s="36" t="str">
        <f>IF(LEN('DETALLE DE CONEXIONES'!M1149)&lt;12,(RIGHT('DETALLE DE CONEXIONES'!M1149,5)),(RIGHT('DETALLE DE CONEXIONES'!M1149,6)))</f>
        <v>4seg.</v>
      </c>
      <c r="L1149" s="36">
        <f>IF(C1149="Saliente Local",(IFERROR((LIMPIA(J1149,1)),0)),0)</f>
        <v>0</v>
      </c>
      <c r="M1149" s="36">
        <f>IF(C1149="Saliente Nacional",(IFERROR((LIMPIA(J1149,1)),0)),0)</f>
        <v>0</v>
      </c>
      <c r="N1149" s="36">
        <f>IF(C1149="Saliente Internacional",(IFERROR((LIMPIA(J1149,1)),0)),0)</f>
        <v>0</v>
      </c>
      <c r="O1149" s="36">
        <f>IF(C1149="Saliente Local",(IFERROR((LIMPIA(K1149,1)),0)),0)</f>
        <v>0</v>
      </c>
      <c r="P1149" s="36">
        <f>IF(C1149="Saliente Nacional",(IFERROR((LIMPIA(K1149,1)),0)),0)</f>
        <v>0</v>
      </c>
      <c r="Q1149" s="36">
        <f>IF(C1149="Saliente Internacional",(IFERROR((LIMPIA(K1149,1)),0)),0)</f>
        <v>0</v>
      </c>
      <c r="R1149" s="36">
        <f t="shared" si="52"/>
        <v>0</v>
      </c>
      <c r="S1149" s="36">
        <f t="shared" si="53"/>
        <v>0</v>
      </c>
    </row>
    <row r="1150" spans="1:19" x14ac:dyDescent="0.25">
      <c r="A1150" s="101">
        <f>'DETALLE DE CONEXIONES'!P1150</f>
        <v>0</v>
      </c>
      <c r="B1150" s="36" t="str">
        <f>'DETALLE DE CONEXIONES'!I1150</f>
        <v>ENTRANTE</v>
      </c>
      <c r="C1150" s="36" t="str">
        <f>'DETALLE DE CONEXIONES'!BB1150</f>
        <v>Entrante Local</v>
      </c>
      <c r="D1150" s="36" t="str">
        <f>'DETALLE DE CONEXIONES'!E1150</f>
        <v>999XXX1600</v>
      </c>
      <c r="E1150" s="36">
        <f t="shared" si="51"/>
        <v>10</v>
      </c>
      <c r="F1150" s="36">
        <f>IFERROR(LIMPIA('DETALLE DE CONEXIONES'!N1150,1),0)</f>
        <v>1</v>
      </c>
      <c r="G1150" s="36" t="str">
        <f>LEFT('DETALLE DE CONEXIONES'!BE1150,3)</f>
        <v>NOF</v>
      </c>
      <c r="H1150" s="36" t="str">
        <f>RIGHT('DETALLE DE CONEXIONES'!AK1150,2)</f>
        <v/>
      </c>
      <c r="I1150" s="36" t="str">
        <f>LEFT('DETALLE DE CONEXIONES'!AK1150,3)</f>
        <v/>
      </c>
      <c r="J1150" s="36" t="str">
        <f>LEFT('DETALLE DE CONEXIONES'!M1150,3)</f>
        <v>0mi</v>
      </c>
      <c r="K1150" s="36" t="str">
        <f>IF(LEN('DETALLE DE CONEXIONES'!M1150)&lt;12,(RIGHT('DETALLE DE CONEXIONES'!M1150,5)),(RIGHT('DETALLE DE CONEXIONES'!M1150,6)))</f>
        <v>55seg.</v>
      </c>
      <c r="L1150" s="36">
        <f>IF(C1150="Saliente Local",(IFERROR((LIMPIA(J1150,1)),0)),0)</f>
        <v>0</v>
      </c>
      <c r="M1150" s="36">
        <f>IF(C1150="Saliente Nacional",(IFERROR((LIMPIA(J1150,1)),0)),0)</f>
        <v>0</v>
      </c>
      <c r="N1150" s="36">
        <f>IF(C1150="Saliente Internacional",(IFERROR((LIMPIA(J1150,1)),0)),0)</f>
        <v>0</v>
      </c>
      <c r="O1150" s="36">
        <f>IF(C1150="Saliente Local",(IFERROR((LIMPIA(K1150,1)),0)),0)</f>
        <v>0</v>
      </c>
      <c r="P1150" s="36">
        <f>IF(C1150="Saliente Nacional",(IFERROR((LIMPIA(K1150,1)),0)),0)</f>
        <v>0</v>
      </c>
      <c r="Q1150" s="36">
        <f>IF(C1150="Saliente Internacional",(IFERROR((LIMPIA(K1150,1)),0)),0)</f>
        <v>0</v>
      </c>
      <c r="R1150" s="36">
        <f t="shared" si="52"/>
        <v>0</v>
      </c>
      <c r="S1150" s="36">
        <f t="shared" si="53"/>
        <v>0</v>
      </c>
    </row>
    <row r="1151" spans="1:19" x14ac:dyDescent="0.25">
      <c r="A1151" s="101">
        <f>'DETALLE DE CONEXIONES'!P1151</f>
        <v>0</v>
      </c>
      <c r="B1151" s="36" t="str">
        <f>'DETALLE DE CONEXIONES'!I1151</f>
        <v>SALIENTE</v>
      </c>
      <c r="C1151" s="36" t="str">
        <f>'DETALLE DE CONEXIONES'!BB1151</f>
        <v>Saliente Local</v>
      </c>
      <c r="D1151" s="36" t="str">
        <f>'DETALLE DE CONEXIONES'!E1151</f>
        <v>999XXX7896</v>
      </c>
      <c r="E1151" s="36">
        <f t="shared" si="51"/>
        <v>10</v>
      </c>
      <c r="F1151" s="36">
        <f>IFERROR(LIMPIA('DETALLE DE CONEXIONES'!N1151,1),0)</f>
        <v>2</v>
      </c>
      <c r="G1151" s="36" t="str">
        <f>LEFT('DETALLE DE CONEXIONES'!BE1151,3)</f>
        <v>NOF</v>
      </c>
      <c r="H1151" s="36" t="str">
        <f>RIGHT('DETALLE DE CONEXIONES'!AK1151,2)</f>
        <v/>
      </c>
      <c r="I1151" s="36" t="str">
        <f>LEFT('DETALLE DE CONEXIONES'!AK1151,3)</f>
        <v/>
      </c>
      <c r="J1151" s="36" t="str">
        <f>LEFT('DETALLE DE CONEXIONES'!M1151,3)</f>
        <v>1mi</v>
      </c>
      <c r="K1151" s="36" t="str">
        <f>IF(LEN('DETALLE DE CONEXIONES'!M1151)&lt;12,(RIGHT('DETALLE DE CONEXIONES'!M1151,5)),(RIGHT('DETALLE DE CONEXIONES'!M1151,6)))</f>
        <v>16seg.</v>
      </c>
      <c r="L1151" s="36">
        <f>IF(C1151="Saliente Local",(IFERROR((LIMPIA(J1151,1)),0)),0)</f>
        <v>1</v>
      </c>
      <c r="M1151" s="36">
        <f>IF(C1151="Saliente Nacional",(IFERROR((LIMPIA(J1151,1)),0)),0)</f>
        <v>0</v>
      </c>
      <c r="N1151" s="36">
        <f>IF(C1151="Saliente Internacional",(IFERROR((LIMPIA(J1151,1)),0)),0)</f>
        <v>0</v>
      </c>
      <c r="O1151" s="36">
        <f>IF(C1151="Saliente Local",(IFERROR((LIMPIA(K1151,1)),0)),0)</f>
        <v>16</v>
      </c>
      <c r="P1151" s="36">
        <f>IF(C1151="Saliente Nacional",(IFERROR((LIMPIA(K1151,1)),0)),0)</f>
        <v>0</v>
      </c>
      <c r="Q1151" s="36">
        <f>IF(C1151="Saliente Internacional",(IFERROR((LIMPIA(K1151,1)),0)),0)</f>
        <v>0</v>
      </c>
      <c r="R1151" s="36">
        <f t="shared" si="52"/>
        <v>2</v>
      </c>
      <c r="S1151" s="36">
        <f t="shared" si="53"/>
        <v>0</v>
      </c>
    </row>
    <row r="1152" spans="1:19" x14ac:dyDescent="0.25">
      <c r="A1152" s="101">
        <f>'DETALLE DE CONEXIONES'!P1152</f>
        <v>0</v>
      </c>
      <c r="B1152" s="36" t="str">
        <f>'DETALLE DE CONEXIONES'!I1152</f>
        <v>TRANSFERENCIA</v>
      </c>
      <c r="C1152" s="36" t="str">
        <f>'DETALLE DE CONEXIONES'!BB1152</f>
        <v>Desvio Nacional</v>
      </c>
      <c r="D1152" s="36" t="str">
        <f>'DETALLE DE CONEXIONES'!E1152</f>
        <v>999XXX1600</v>
      </c>
      <c r="E1152" s="36">
        <f t="shared" si="51"/>
        <v>10</v>
      </c>
      <c r="F1152" s="36">
        <f>IFERROR(LIMPIA('DETALLE DE CONEXIONES'!N1152,1),0)</f>
        <v>1</v>
      </c>
      <c r="G1152" s="36" t="str">
        <f>LEFT('DETALLE DE CONEXIONES'!BE1152,3)</f>
        <v>SIU</v>
      </c>
      <c r="H1152" s="36" t="str">
        <f>RIGHT('DETALLE DE CONEXIONES'!AK1152,2)</f>
        <v/>
      </c>
      <c r="I1152" s="36" t="str">
        <f>LEFT('DETALLE DE CONEXIONES'!AK1152,3)</f>
        <v/>
      </c>
      <c r="J1152" s="36" t="str">
        <f>LEFT('DETALLE DE CONEXIONES'!M1152,3)</f>
        <v>0mi</v>
      </c>
      <c r="K1152" s="36" t="str">
        <f>IF(LEN('DETALLE DE CONEXIONES'!M1152)&lt;12,(RIGHT('DETALLE DE CONEXIONES'!M1152,5)),(RIGHT('DETALLE DE CONEXIONES'!M1152,6)))</f>
        <v>4seg.</v>
      </c>
      <c r="L1152" s="36">
        <f>IF(C1152="Saliente Local",(IFERROR((LIMPIA(J1152,1)),0)),0)</f>
        <v>0</v>
      </c>
      <c r="M1152" s="36">
        <f>IF(C1152="Saliente Nacional",(IFERROR((LIMPIA(J1152,1)),0)),0)</f>
        <v>0</v>
      </c>
      <c r="N1152" s="36">
        <f>IF(C1152="Saliente Internacional",(IFERROR((LIMPIA(J1152,1)),0)),0)</f>
        <v>0</v>
      </c>
      <c r="O1152" s="36">
        <f>IF(C1152="Saliente Local",(IFERROR((LIMPIA(K1152,1)),0)),0)</f>
        <v>0</v>
      </c>
      <c r="P1152" s="36">
        <f>IF(C1152="Saliente Nacional",(IFERROR((LIMPIA(K1152,1)),0)),0)</f>
        <v>0</v>
      </c>
      <c r="Q1152" s="36">
        <f>IF(C1152="Saliente Internacional",(IFERROR((LIMPIA(K1152,1)),0)),0)</f>
        <v>0</v>
      </c>
      <c r="R1152" s="36">
        <f t="shared" si="52"/>
        <v>0</v>
      </c>
      <c r="S1152" s="36">
        <f t="shared" si="53"/>
        <v>0</v>
      </c>
    </row>
    <row r="1153" spans="1:19" x14ac:dyDescent="0.25">
      <c r="A1153" s="101">
        <f>'DETALLE DE CONEXIONES'!P1153</f>
        <v>0</v>
      </c>
      <c r="B1153" s="36" t="str">
        <f>'DETALLE DE CONEXIONES'!I1153</f>
        <v>TRANSFERENCIA</v>
      </c>
      <c r="C1153" s="36" t="str">
        <f>'DETALLE DE CONEXIONES'!BB1153</f>
        <v>Desvio Nacional</v>
      </c>
      <c r="D1153" s="36" t="str">
        <f>'DETALLE DE CONEXIONES'!E1153</f>
        <v>999XXX1600</v>
      </c>
      <c r="E1153" s="36">
        <f t="shared" si="51"/>
        <v>10</v>
      </c>
      <c r="F1153" s="36">
        <f>IFERROR(LIMPIA('DETALLE DE CONEXIONES'!N1153,1),0)</f>
        <v>1</v>
      </c>
      <c r="G1153" s="36" t="str">
        <f>LEFT('DETALLE DE CONEXIONES'!BE1153,3)</f>
        <v>SIU</v>
      </c>
      <c r="H1153" s="36" t="str">
        <f>RIGHT('DETALLE DE CONEXIONES'!AK1153,2)</f>
        <v/>
      </c>
      <c r="I1153" s="36" t="str">
        <f>LEFT('DETALLE DE CONEXIONES'!AK1153,3)</f>
        <v/>
      </c>
      <c r="J1153" s="36" t="str">
        <f>LEFT('DETALLE DE CONEXIONES'!M1153,3)</f>
        <v>0mi</v>
      </c>
      <c r="K1153" s="36" t="str">
        <f>IF(LEN('DETALLE DE CONEXIONES'!M1153)&lt;12,(RIGHT('DETALLE DE CONEXIONES'!M1153,5)),(RIGHT('DETALLE DE CONEXIONES'!M1153,6)))</f>
        <v>4seg.</v>
      </c>
      <c r="L1153" s="36">
        <f>IF(C1153="Saliente Local",(IFERROR((LIMPIA(J1153,1)),0)),0)</f>
        <v>0</v>
      </c>
      <c r="M1153" s="36">
        <f>IF(C1153="Saliente Nacional",(IFERROR((LIMPIA(J1153,1)),0)),0)</f>
        <v>0</v>
      </c>
      <c r="N1153" s="36">
        <f>IF(C1153="Saliente Internacional",(IFERROR((LIMPIA(J1153,1)),0)),0)</f>
        <v>0</v>
      </c>
      <c r="O1153" s="36">
        <f>IF(C1153="Saliente Local",(IFERROR((LIMPIA(K1153,1)),0)),0)</f>
        <v>0</v>
      </c>
      <c r="P1153" s="36">
        <f>IF(C1153="Saliente Nacional",(IFERROR((LIMPIA(K1153,1)),0)),0)</f>
        <v>0</v>
      </c>
      <c r="Q1153" s="36">
        <f>IF(C1153="Saliente Internacional",(IFERROR((LIMPIA(K1153,1)),0)),0)</f>
        <v>0</v>
      </c>
      <c r="R1153" s="36">
        <f t="shared" si="52"/>
        <v>0</v>
      </c>
      <c r="S1153" s="36">
        <f t="shared" si="53"/>
        <v>0</v>
      </c>
    </row>
    <row r="1154" spans="1:19" x14ac:dyDescent="0.25">
      <c r="A1154" s="101">
        <f>'DETALLE DE CONEXIONES'!P1154</f>
        <v>0</v>
      </c>
      <c r="B1154" s="36" t="str">
        <f>'DETALLE DE CONEXIONES'!I1154</f>
        <v>TRANSFERENCIA</v>
      </c>
      <c r="C1154" s="36" t="str">
        <f>'DETALLE DE CONEXIONES'!BB1154</f>
        <v>Desvio Nacional</v>
      </c>
      <c r="D1154" s="36" t="str">
        <f>'DETALLE DE CONEXIONES'!E1154</f>
        <v>999XXX1600</v>
      </c>
      <c r="E1154" s="36">
        <f t="shared" si="51"/>
        <v>10</v>
      </c>
      <c r="F1154" s="36">
        <f>IFERROR(LIMPIA('DETALLE DE CONEXIONES'!N1154,1),0)</f>
        <v>1</v>
      </c>
      <c r="G1154" s="36" t="str">
        <f>LEFT('DETALLE DE CONEXIONES'!BE1154,3)</f>
        <v>SIU</v>
      </c>
      <c r="H1154" s="36" t="str">
        <f>RIGHT('DETALLE DE CONEXIONES'!AK1154,2)</f>
        <v/>
      </c>
      <c r="I1154" s="36" t="str">
        <f>LEFT('DETALLE DE CONEXIONES'!AK1154,3)</f>
        <v/>
      </c>
      <c r="J1154" s="36" t="str">
        <f>LEFT('DETALLE DE CONEXIONES'!M1154,3)</f>
        <v>0mi</v>
      </c>
      <c r="K1154" s="36" t="str">
        <f>IF(LEN('DETALLE DE CONEXIONES'!M1154)&lt;12,(RIGHT('DETALLE DE CONEXIONES'!M1154,5)),(RIGHT('DETALLE DE CONEXIONES'!M1154,6)))</f>
        <v>5seg.</v>
      </c>
      <c r="L1154" s="36">
        <f>IF(C1154="Saliente Local",(IFERROR((LIMPIA(J1154,1)),0)),0)</f>
        <v>0</v>
      </c>
      <c r="M1154" s="36">
        <f>IF(C1154="Saliente Nacional",(IFERROR((LIMPIA(J1154,1)),0)),0)</f>
        <v>0</v>
      </c>
      <c r="N1154" s="36">
        <f>IF(C1154="Saliente Internacional",(IFERROR((LIMPIA(J1154,1)),0)),0)</f>
        <v>0</v>
      </c>
      <c r="O1154" s="36">
        <f>IF(C1154="Saliente Local",(IFERROR((LIMPIA(K1154,1)),0)),0)</f>
        <v>0</v>
      </c>
      <c r="P1154" s="36">
        <f>IF(C1154="Saliente Nacional",(IFERROR((LIMPIA(K1154,1)),0)),0)</f>
        <v>0</v>
      </c>
      <c r="Q1154" s="36">
        <f>IF(C1154="Saliente Internacional",(IFERROR((LIMPIA(K1154,1)),0)),0)</f>
        <v>0</v>
      </c>
      <c r="R1154" s="36">
        <f t="shared" si="52"/>
        <v>0</v>
      </c>
      <c r="S1154" s="36">
        <f t="shared" si="53"/>
        <v>0</v>
      </c>
    </row>
    <row r="1155" spans="1:19" x14ac:dyDescent="0.25">
      <c r="A1155" s="101">
        <f>'DETALLE DE CONEXIONES'!P1155</f>
        <v>0</v>
      </c>
      <c r="B1155" s="36" t="str">
        <f>'DETALLE DE CONEXIONES'!I1155</f>
        <v>TRANSFERENCIA</v>
      </c>
      <c r="C1155" s="36" t="str">
        <f>'DETALLE DE CONEXIONES'!BB1155</f>
        <v>Desvio Nacional</v>
      </c>
      <c r="D1155" s="36" t="str">
        <f>'DETALLE DE CONEXIONES'!E1155</f>
        <v>999XXX1600</v>
      </c>
      <c r="E1155" s="36">
        <f t="shared" ref="E1155:E1218" si="54">LEN(D1155)</f>
        <v>10</v>
      </c>
      <c r="F1155" s="36">
        <f>IFERROR(LIMPIA('DETALLE DE CONEXIONES'!N1155,1),0)</f>
        <v>1</v>
      </c>
      <c r="G1155" s="36" t="str">
        <f>LEFT('DETALLE DE CONEXIONES'!BE1155,3)</f>
        <v>SIU</v>
      </c>
      <c r="H1155" s="36" t="str">
        <f>RIGHT('DETALLE DE CONEXIONES'!AK1155,2)</f>
        <v/>
      </c>
      <c r="I1155" s="36" t="str">
        <f>LEFT('DETALLE DE CONEXIONES'!AK1155,3)</f>
        <v/>
      </c>
      <c r="J1155" s="36" t="str">
        <f>LEFT('DETALLE DE CONEXIONES'!M1155,3)</f>
        <v>0mi</v>
      </c>
      <c r="K1155" s="36" t="str">
        <f>IF(LEN('DETALLE DE CONEXIONES'!M1155)&lt;12,(RIGHT('DETALLE DE CONEXIONES'!M1155,5)),(RIGHT('DETALLE DE CONEXIONES'!M1155,6)))</f>
        <v>5seg.</v>
      </c>
      <c r="L1155" s="36">
        <f>IF(C1155="Saliente Local",(IFERROR((LIMPIA(J1155,1)),0)),0)</f>
        <v>0</v>
      </c>
      <c r="M1155" s="36">
        <f>IF(C1155="Saliente Nacional",(IFERROR((LIMPIA(J1155,1)),0)),0)</f>
        <v>0</v>
      </c>
      <c r="N1155" s="36">
        <f>IF(C1155="Saliente Internacional",(IFERROR((LIMPIA(J1155,1)),0)),0)</f>
        <v>0</v>
      </c>
      <c r="O1155" s="36">
        <f>IF(C1155="Saliente Local",(IFERROR((LIMPIA(K1155,1)),0)),0)</f>
        <v>0</v>
      </c>
      <c r="P1155" s="36">
        <f>IF(C1155="Saliente Nacional",(IFERROR((LIMPIA(K1155,1)),0)),0)</f>
        <v>0</v>
      </c>
      <c r="Q1155" s="36">
        <f>IF(C1155="Saliente Internacional",(IFERROR((LIMPIA(K1155,1)),0)),0)</f>
        <v>0</v>
      </c>
      <c r="R1155" s="36">
        <f t="shared" ref="R1155:R1218" si="55">IF(SUM(O1155:P1155)&gt;0,(L1155+M1155+1),(L1155+M1155))</f>
        <v>0</v>
      </c>
      <c r="S1155" s="36">
        <f t="shared" ref="S1155:S1218" si="56">IF(Q1155&gt;0,N1155+1,N1155)</f>
        <v>0</v>
      </c>
    </row>
    <row r="1156" spans="1:19" x14ac:dyDescent="0.25">
      <c r="A1156" s="101">
        <f>'DETALLE DE CONEXIONES'!P1156</f>
        <v>0</v>
      </c>
      <c r="B1156" s="36" t="str">
        <f>'DETALLE DE CONEXIONES'!I1156</f>
        <v>TRANSFERENCIA</v>
      </c>
      <c r="C1156" s="36" t="str">
        <f>'DETALLE DE CONEXIONES'!BB1156</f>
        <v>Desvio Nacional</v>
      </c>
      <c r="D1156" s="36" t="str">
        <f>'DETALLE DE CONEXIONES'!E1156</f>
        <v>999XXX1600</v>
      </c>
      <c r="E1156" s="36">
        <f t="shared" si="54"/>
        <v>10</v>
      </c>
      <c r="F1156" s="36">
        <f>IFERROR(LIMPIA('DETALLE DE CONEXIONES'!N1156,1),0)</f>
        <v>1</v>
      </c>
      <c r="G1156" s="36" t="str">
        <f>LEFT('DETALLE DE CONEXIONES'!BE1156,3)</f>
        <v>SIU</v>
      </c>
      <c r="H1156" s="36" t="str">
        <f>RIGHT('DETALLE DE CONEXIONES'!AK1156,2)</f>
        <v/>
      </c>
      <c r="I1156" s="36" t="str">
        <f>LEFT('DETALLE DE CONEXIONES'!AK1156,3)</f>
        <v/>
      </c>
      <c r="J1156" s="36" t="str">
        <f>LEFT('DETALLE DE CONEXIONES'!M1156,3)</f>
        <v>0mi</v>
      </c>
      <c r="K1156" s="36" t="str">
        <f>IF(LEN('DETALLE DE CONEXIONES'!M1156)&lt;12,(RIGHT('DETALLE DE CONEXIONES'!M1156,5)),(RIGHT('DETALLE DE CONEXIONES'!M1156,6)))</f>
        <v>3seg.</v>
      </c>
      <c r="L1156" s="36">
        <f>IF(C1156="Saliente Local",(IFERROR((LIMPIA(J1156,1)),0)),0)</f>
        <v>0</v>
      </c>
      <c r="M1156" s="36">
        <f>IF(C1156="Saliente Nacional",(IFERROR((LIMPIA(J1156,1)),0)),0)</f>
        <v>0</v>
      </c>
      <c r="N1156" s="36">
        <f>IF(C1156="Saliente Internacional",(IFERROR((LIMPIA(J1156,1)),0)),0)</f>
        <v>0</v>
      </c>
      <c r="O1156" s="36">
        <f>IF(C1156="Saliente Local",(IFERROR((LIMPIA(K1156,1)),0)),0)</f>
        <v>0</v>
      </c>
      <c r="P1156" s="36">
        <f>IF(C1156="Saliente Nacional",(IFERROR((LIMPIA(K1156,1)),0)),0)</f>
        <v>0</v>
      </c>
      <c r="Q1156" s="36">
        <f>IF(C1156="Saliente Internacional",(IFERROR((LIMPIA(K1156,1)),0)),0)</f>
        <v>0</v>
      </c>
      <c r="R1156" s="36">
        <f t="shared" si="55"/>
        <v>0</v>
      </c>
      <c r="S1156" s="36">
        <f t="shared" si="56"/>
        <v>0</v>
      </c>
    </row>
    <row r="1157" spans="1:19" x14ac:dyDescent="0.25">
      <c r="A1157" s="101">
        <f>'DETALLE DE CONEXIONES'!P1157</f>
        <v>0</v>
      </c>
      <c r="B1157" s="36" t="str">
        <f>'DETALLE DE CONEXIONES'!I1157</f>
        <v>TRANSFERENCIA</v>
      </c>
      <c r="C1157" s="36" t="str">
        <f>'DETALLE DE CONEXIONES'!BB1157</f>
        <v>Desvio Nacional</v>
      </c>
      <c r="D1157" s="36" t="str">
        <f>'DETALLE DE CONEXIONES'!E1157</f>
        <v>999XXX1600</v>
      </c>
      <c r="E1157" s="36">
        <f t="shared" si="54"/>
        <v>10</v>
      </c>
      <c r="F1157" s="36">
        <f>IFERROR(LIMPIA('DETALLE DE CONEXIONES'!N1157,1),0)</f>
        <v>1</v>
      </c>
      <c r="G1157" s="36" t="str">
        <f>LEFT('DETALLE DE CONEXIONES'!BE1157,3)</f>
        <v>SIU</v>
      </c>
      <c r="H1157" s="36" t="str">
        <f>RIGHT('DETALLE DE CONEXIONES'!AK1157,2)</f>
        <v/>
      </c>
      <c r="I1157" s="36" t="str">
        <f>LEFT('DETALLE DE CONEXIONES'!AK1157,3)</f>
        <v/>
      </c>
      <c r="J1157" s="36" t="str">
        <f>LEFT('DETALLE DE CONEXIONES'!M1157,3)</f>
        <v>0mi</v>
      </c>
      <c r="K1157" s="36" t="str">
        <f>IF(LEN('DETALLE DE CONEXIONES'!M1157)&lt;12,(RIGHT('DETALLE DE CONEXIONES'!M1157,5)),(RIGHT('DETALLE DE CONEXIONES'!M1157,6)))</f>
        <v>4seg.</v>
      </c>
      <c r="L1157" s="36">
        <f>IF(C1157="Saliente Local",(IFERROR((LIMPIA(J1157,1)),0)),0)</f>
        <v>0</v>
      </c>
      <c r="M1157" s="36">
        <f>IF(C1157="Saliente Nacional",(IFERROR((LIMPIA(J1157,1)),0)),0)</f>
        <v>0</v>
      </c>
      <c r="N1157" s="36">
        <f>IF(C1157="Saliente Internacional",(IFERROR((LIMPIA(J1157,1)),0)),0)</f>
        <v>0</v>
      </c>
      <c r="O1157" s="36">
        <f>IF(C1157="Saliente Local",(IFERROR((LIMPIA(K1157,1)),0)),0)</f>
        <v>0</v>
      </c>
      <c r="P1157" s="36">
        <f>IF(C1157="Saliente Nacional",(IFERROR((LIMPIA(K1157,1)),0)),0)</f>
        <v>0</v>
      </c>
      <c r="Q1157" s="36">
        <f>IF(C1157="Saliente Internacional",(IFERROR((LIMPIA(K1157,1)),0)),0)</f>
        <v>0</v>
      </c>
      <c r="R1157" s="36">
        <f t="shared" si="55"/>
        <v>0</v>
      </c>
      <c r="S1157" s="36">
        <f t="shared" si="56"/>
        <v>0</v>
      </c>
    </row>
    <row r="1158" spans="1:19" x14ac:dyDescent="0.25">
      <c r="A1158" s="101">
        <f>'DETALLE DE CONEXIONES'!P1158</f>
        <v>0</v>
      </c>
      <c r="B1158" s="36" t="str">
        <f>'DETALLE DE CONEXIONES'!I1158</f>
        <v>TRANSFERENCIA</v>
      </c>
      <c r="C1158" s="36" t="str">
        <f>'DETALLE DE CONEXIONES'!BB1158</f>
        <v>Desvio Nacional</v>
      </c>
      <c r="D1158" s="36" t="str">
        <f>'DETALLE DE CONEXIONES'!E1158</f>
        <v>999XXX1600</v>
      </c>
      <c r="E1158" s="36">
        <f t="shared" si="54"/>
        <v>10</v>
      </c>
      <c r="F1158" s="36">
        <f>IFERROR(LIMPIA('DETALLE DE CONEXIONES'!N1158,1),0)</f>
        <v>1</v>
      </c>
      <c r="G1158" s="36" t="str">
        <f>LEFT('DETALLE DE CONEXIONES'!BE1158,3)</f>
        <v>SIU</v>
      </c>
      <c r="H1158" s="36" t="str">
        <f>RIGHT('DETALLE DE CONEXIONES'!AK1158,2)</f>
        <v/>
      </c>
      <c r="I1158" s="36" t="str">
        <f>LEFT('DETALLE DE CONEXIONES'!AK1158,3)</f>
        <v/>
      </c>
      <c r="J1158" s="36" t="str">
        <f>LEFT('DETALLE DE CONEXIONES'!M1158,3)</f>
        <v>0mi</v>
      </c>
      <c r="K1158" s="36" t="str">
        <f>IF(LEN('DETALLE DE CONEXIONES'!M1158)&lt;12,(RIGHT('DETALLE DE CONEXIONES'!M1158,5)),(RIGHT('DETALLE DE CONEXIONES'!M1158,6)))</f>
        <v>4seg.</v>
      </c>
      <c r="L1158" s="36">
        <f>IF(C1158="Saliente Local",(IFERROR((LIMPIA(J1158,1)),0)),0)</f>
        <v>0</v>
      </c>
      <c r="M1158" s="36">
        <f>IF(C1158="Saliente Nacional",(IFERROR((LIMPIA(J1158,1)),0)),0)</f>
        <v>0</v>
      </c>
      <c r="N1158" s="36">
        <f>IF(C1158="Saliente Internacional",(IFERROR((LIMPIA(J1158,1)),0)),0)</f>
        <v>0</v>
      </c>
      <c r="O1158" s="36">
        <f>IF(C1158="Saliente Local",(IFERROR((LIMPIA(K1158,1)),0)),0)</f>
        <v>0</v>
      </c>
      <c r="P1158" s="36">
        <f>IF(C1158="Saliente Nacional",(IFERROR((LIMPIA(K1158,1)),0)),0)</f>
        <v>0</v>
      </c>
      <c r="Q1158" s="36">
        <f>IF(C1158="Saliente Internacional",(IFERROR((LIMPIA(K1158,1)),0)),0)</f>
        <v>0</v>
      </c>
      <c r="R1158" s="36">
        <f t="shared" si="55"/>
        <v>0</v>
      </c>
      <c r="S1158" s="36">
        <f t="shared" si="56"/>
        <v>0</v>
      </c>
    </row>
    <row r="1159" spans="1:19" x14ac:dyDescent="0.25">
      <c r="A1159" s="101">
        <f>'DETALLE DE CONEXIONES'!P1159</f>
        <v>0</v>
      </c>
      <c r="B1159" s="36" t="str">
        <f>'DETALLE DE CONEXIONES'!I1159</f>
        <v>TRANSFERENCIA</v>
      </c>
      <c r="C1159" s="36" t="str">
        <f>'DETALLE DE CONEXIONES'!BB1159</f>
        <v>Desvio Nacional</v>
      </c>
      <c r="D1159" s="36" t="str">
        <f>'DETALLE DE CONEXIONES'!E1159</f>
        <v>999XXX1600</v>
      </c>
      <c r="E1159" s="36">
        <f t="shared" si="54"/>
        <v>10</v>
      </c>
      <c r="F1159" s="36">
        <f>IFERROR(LIMPIA('DETALLE DE CONEXIONES'!N1159,1),0)</f>
        <v>1</v>
      </c>
      <c r="G1159" s="36" t="str">
        <f>LEFT('DETALLE DE CONEXIONES'!BE1159,3)</f>
        <v>SIU</v>
      </c>
      <c r="H1159" s="36" t="str">
        <f>RIGHT('DETALLE DE CONEXIONES'!AK1159,2)</f>
        <v/>
      </c>
      <c r="I1159" s="36" t="str">
        <f>LEFT('DETALLE DE CONEXIONES'!AK1159,3)</f>
        <v/>
      </c>
      <c r="J1159" s="36" t="str">
        <f>LEFT('DETALLE DE CONEXIONES'!M1159,3)</f>
        <v>0mi</v>
      </c>
      <c r="K1159" s="36" t="str">
        <f>IF(LEN('DETALLE DE CONEXIONES'!M1159)&lt;12,(RIGHT('DETALLE DE CONEXIONES'!M1159,5)),(RIGHT('DETALLE DE CONEXIONES'!M1159,6)))</f>
        <v>5seg.</v>
      </c>
      <c r="L1159" s="36">
        <f>IF(C1159="Saliente Local",(IFERROR((LIMPIA(J1159,1)),0)),0)</f>
        <v>0</v>
      </c>
      <c r="M1159" s="36">
        <f>IF(C1159="Saliente Nacional",(IFERROR((LIMPIA(J1159,1)),0)),0)</f>
        <v>0</v>
      </c>
      <c r="N1159" s="36">
        <f>IF(C1159="Saliente Internacional",(IFERROR((LIMPIA(J1159,1)),0)),0)</f>
        <v>0</v>
      </c>
      <c r="O1159" s="36">
        <f>IF(C1159="Saliente Local",(IFERROR((LIMPIA(K1159,1)),0)),0)</f>
        <v>0</v>
      </c>
      <c r="P1159" s="36">
        <f>IF(C1159="Saliente Nacional",(IFERROR((LIMPIA(K1159,1)),0)),0)</f>
        <v>0</v>
      </c>
      <c r="Q1159" s="36">
        <f>IF(C1159="Saliente Internacional",(IFERROR((LIMPIA(K1159,1)),0)),0)</f>
        <v>0</v>
      </c>
      <c r="R1159" s="36">
        <f t="shared" si="55"/>
        <v>0</v>
      </c>
      <c r="S1159" s="36">
        <f t="shared" si="56"/>
        <v>0</v>
      </c>
    </row>
    <row r="1160" spans="1:19" x14ac:dyDescent="0.25">
      <c r="A1160" s="101">
        <f>'DETALLE DE CONEXIONES'!P1160</f>
        <v>0</v>
      </c>
      <c r="B1160" s="36" t="str">
        <f>'DETALLE DE CONEXIONES'!I1160</f>
        <v>GPRS</v>
      </c>
      <c r="C1160" s="36" t="str">
        <f>'DETALLE DE CONEXIONES'!BB1160</f>
        <v>MENSAJERO</v>
      </c>
      <c r="D1160" s="36" t="str">
        <f>'DETALLE DE CONEXIONES'!E1160</f>
        <v>internet.itelcelXXXm-3G</v>
      </c>
      <c r="E1160" s="36">
        <f t="shared" si="54"/>
        <v>23</v>
      </c>
      <c r="F1160" s="36">
        <f>IFERROR(LIMPIA('DETALLE DE CONEXIONES'!N1160,1),0)</f>
        <v>0</v>
      </c>
      <c r="G1160" s="36" t="str">
        <f>LEFT('DETALLE DE CONEXIONES'!BE1160,3)</f>
        <v/>
      </c>
      <c r="H1160" s="36" t="str">
        <f>RIGHT('DETALLE DE CONEXIONES'!AK1160,2)</f>
        <v>-1</v>
      </c>
      <c r="I1160" s="36" t="str">
        <f>LEFT('DETALLE DE CONEXIONES'!AK1160,3)</f>
        <v>MEN</v>
      </c>
      <c r="J1160" s="36" t="str">
        <f>LEFT('DETALLE DE CONEXIONES'!M1160,3)</f>
        <v>0mi</v>
      </c>
      <c r="K1160" s="36" t="str">
        <f>IF(LEN('DETALLE DE CONEXIONES'!M1160)&lt;12,(RIGHT('DETALLE DE CONEXIONES'!M1160,5)),(RIGHT('DETALLE DE CONEXIONES'!M1160,6)))</f>
        <v xml:space="preserve">min. </v>
      </c>
      <c r="L1160" s="36">
        <f>IF(C1160="Saliente Local",(IFERROR((LIMPIA(J1160,1)),0)),0)</f>
        <v>0</v>
      </c>
      <c r="M1160" s="36">
        <f>IF(C1160="Saliente Nacional",(IFERROR((LIMPIA(J1160,1)),0)),0)</f>
        <v>0</v>
      </c>
      <c r="N1160" s="36">
        <f>IF(C1160="Saliente Internacional",(IFERROR((LIMPIA(J1160,1)),0)),0)</f>
        <v>0</v>
      </c>
      <c r="O1160" s="36">
        <f>IF(C1160="Saliente Local",(IFERROR((LIMPIA(K1160,1)),0)),0)</f>
        <v>0</v>
      </c>
      <c r="P1160" s="36">
        <f>IF(C1160="Saliente Nacional",(IFERROR((LIMPIA(K1160,1)),0)),0)</f>
        <v>0</v>
      </c>
      <c r="Q1160" s="36">
        <f>IF(C1160="Saliente Internacional",(IFERROR((LIMPIA(K1160,1)),0)),0)</f>
        <v>0</v>
      </c>
      <c r="R1160" s="36">
        <f t="shared" si="55"/>
        <v>0</v>
      </c>
      <c r="S1160" s="36">
        <f t="shared" si="56"/>
        <v>0</v>
      </c>
    </row>
    <row r="1161" spans="1:19" x14ac:dyDescent="0.25">
      <c r="A1161" s="101">
        <f>'DETALLE DE CONEXIONES'!P1161</f>
        <v>0</v>
      </c>
      <c r="B1161" s="36" t="str">
        <f>'DETALLE DE CONEXIONES'!I1161</f>
        <v>GPRS</v>
      </c>
      <c r="C1161" s="36" t="str">
        <f>'DETALLE DE CONEXIONES'!BB1161</f>
        <v>RS</v>
      </c>
      <c r="D1161" s="36" t="str">
        <f>'DETALLE DE CONEXIONES'!E1161</f>
        <v>internet.itelcelXXXm-3G</v>
      </c>
      <c r="E1161" s="36">
        <f t="shared" si="54"/>
        <v>23</v>
      </c>
      <c r="F1161" s="36">
        <f>IFERROR(LIMPIA('DETALLE DE CONEXIONES'!N1161,1),0)</f>
        <v>0</v>
      </c>
      <c r="G1161" s="36" t="str">
        <f>LEFT('DETALLE DE CONEXIONES'!BE1161,3)</f>
        <v/>
      </c>
      <c r="H1161" s="36" t="str">
        <f>RIGHT('DETALLE DE CONEXIONES'!AK1161,2)</f>
        <v>-1</v>
      </c>
      <c r="I1161" s="36" t="str">
        <f>LEFT('DETALLE DE CONEXIONES'!AK1161,3)</f>
        <v>RS;</v>
      </c>
      <c r="J1161" s="36" t="str">
        <f>LEFT('DETALLE DE CONEXIONES'!M1161,3)</f>
        <v>0mi</v>
      </c>
      <c r="K1161" s="36" t="str">
        <f>IF(LEN('DETALLE DE CONEXIONES'!M1161)&lt;12,(RIGHT('DETALLE DE CONEXIONES'!M1161,5)),(RIGHT('DETALLE DE CONEXIONES'!M1161,6)))</f>
        <v xml:space="preserve">min. </v>
      </c>
      <c r="L1161" s="36">
        <f>IF(C1161="Saliente Local",(IFERROR((LIMPIA(J1161,1)),0)),0)</f>
        <v>0</v>
      </c>
      <c r="M1161" s="36">
        <f>IF(C1161="Saliente Nacional",(IFERROR((LIMPIA(J1161,1)),0)),0)</f>
        <v>0</v>
      </c>
      <c r="N1161" s="36">
        <f>IF(C1161="Saliente Internacional",(IFERROR((LIMPIA(J1161,1)),0)),0)</f>
        <v>0</v>
      </c>
      <c r="O1161" s="36">
        <f>IF(C1161="Saliente Local",(IFERROR((LIMPIA(K1161,1)),0)),0)</f>
        <v>0</v>
      </c>
      <c r="P1161" s="36">
        <f>IF(C1161="Saliente Nacional",(IFERROR((LIMPIA(K1161,1)),0)),0)</f>
        <v>0</v>
      </c>
      <c r="Q1161" s="36">
        <f>IF(C1161="Saliente Internacional",(IFERROR((LIMPIA(K1161,1)),0)),0)</f>
        <v>0</v>
      </c>
      <c r="R1161" s="36">
        <f t="shared" si="55"/>
        <v>0</v>
      </c>
      <c r="S1161" s="36">
        <f t="shared" si="56"/>
        <v>0</v>
      </c>
    </row>
    <row r="1162" spans="1:19" x14ac:dyDescent="0.25">
      <c r="A1162" s="101">
        <f>'DETALLE DE CONEXIONES'!P1162</f>
        <v>0</v>
      </c>
      <c r="B1162" s="36" t="str">
        <f>'DETALLE DE CONEXIONES'!I1162</f>
        <v>SALIENTE</v>
      </c>
      <c r="C1162" s="36" t="str">
        <f>'DETALLE DE CONEXIONES'!BB1162</f>
        <v>Saliente Local</v>
      </c>
      <c r="D1162" s="36" t="str">
        <f>'DETALLE DE CONEXIONES'!E1162</f>
        <v>999XXX7896</v>
      </c>
      <c r="E1162" s="36">
        <f t="shared" si="54"/>
        <v>10</v>
      </c>
      <c r="F1162" s="36">
        <f>IFERROR(LIMPIA('DETALLE DE CONEXIONES'!N1162,1),0)</f>
        <v>2</v>
      </c>
      <c r="G1162" s="36" t="str">
        <f>LEFT('DETALLE DE CONEXIONES'!BE1162,3)</f>
        <v>NOF</v>
      </c>
      <c r="H1162" s="36" t="str">
        <f>RIGHT('DETALLE DE CONEXIONES'!AK1162,2)</f>
        <v/>
      </c>
      <c r="I1162" s="36" t="str">
        <f>LEFT('DETALLE DE CONEXIONES'!AK1162,3)</f>
        <v/>
      </c>
      <c r="J1162" s="36" t="str">
        <f>LEFT('DETALLE DE CONEXIONES'!M1162,3)</f>
        <v>1mi</v>
      </c>
      <c r="K1162" s="36" t="str">
        <f>IF(LEN('DETALLE DE CONEXIONES'!M1162)&lt;12,(RIGHT('DETALLE DE CONEXIONES'!M1162,5)),(RIGHT('DETALLE DE CONEXIONES'!M1162,6)))</f>
        <v>17seg.</v>
      </c>
      <c r="L1162" s="36">
        <f>IF(C1162="Saliente Local",(IFERROR((LIMPIA(J1162,1)),0)),0)</f>
        <v>1</v>
      </c>
      <c r="M1162" s="36">
        <f>IF(C1162="Saliente Nacional",(IFERROR((LIMPIA(J1162,1)),0)),0)</f>
        <v>0</v>
      </c>
      <c r="N1162" s="36">
        <f>IF(C1162="Saliente Internacional",(IFERROR((LIMPIA(J1162,1)),0)),0)</f>
        <v>0</v>
      </c>
      <c r="O1162" s="36">
        <f>IF(C1162="Saliente Local",(IFERROR((LIMPIA(K1162,1)),0)),0)</f>
        <v>17</v>
      </c>
      <c r="P1162" s="36">
        <f>IF(C1162="Saliente Nacional",(IFERROR((LIMPIA(K1162,1)),0)),0)</f>
        <v>0</v>
      </c>
      <c r="Q1162" s="36">
        <f>IF(C1162="Saliente Internacional",(IFERROR((LIMPIA(K1162,1)),0)),0)</f>
        <v>0</v>
      </c>
      <c r="R1162" s="36">
        <f t="shared" si="55"/>
        <v>2</v>
      </c>
      <c r="S1162" s="36">
        <f t="shared" si="56"/>
        <v>0</v>
      </c>
    </row>
    <row r="1163" spans="1:19" x14ac:dyDescent="0.25">
      <c r="A1163" s="101">
        <f>'DETALLE DE CONEXIONES'!P1163</f>
        <v>0</v>
      </c>
      <c r="B1163" s="36" t="str">
        <f>'DETALLE DE CONEXIONES'!I1163</f>
        <v>MENS.SALIENTE</v>
      </c>
      <c r="C1163" s="36" t="str">
        <f>'DETALLE DE CONEXIONES'!BB1163</f>
        <v>SMS Enviado</v>
      </c>
      <c r="D1163" s="36" t="str">
        <f>'DETALLE DE CONEXIONES'!E1163</f>
        <v>999XXX3420</v>
      </c>
      <c r="E1163" s="36">
        <f t="shared" si="54"/>
        <v>10</v>
      </c>
      <c r="F1163" s="36">
        <f>IFERROR(LIMPIA('DETALLE DE CONEXIONES'!N1163,1),0)</f>
        <v>0</v>
      </c>
      <c r="G1163" s="36" t="str">
        <f>LEFT('DETALLE DE CONEXIONES'!BE1163,3)</f>
        <v>0</v>
      </c>
      <c r="H1163" s="36" t="str">
        <f>RIGHT('DETALLE DE CONEXIONES'!AK1163,2)</f>
        <v/>
      </c>
      <c r="I1163" s="36" t="str">
        <f>LEFT('DETALLE DE CONEXIONES'!AK1163,3)</f>
        <v/>
      </c>
      <c r="J1163" s="36" t="str">
        <f>LEFT('DETALLE DE CONEXIONES'!M1163,3)</f>
        <v>0mi</v>
      </c>
      <c r="K1163" s="36" t="str">
        <f>IF(LEN('DETALLE DE CONEXIONES'!M1163)&lt;12,(RIGHT('DETALLE DE CONEXIONES'!M1163,5)),(RIGHT('DETALLE DE CONEXIONES'!M1163,6)))</f>
        <v xml:space="preserve">min. </v>
      </c>
      <c r="L1163" s="36">
        <f>IF(C1163="Saliente Local",(IFERROR((LIMPIA(J1163,1)),0)),0)</f>
        <v>0</v>
      </c>
      <c r="M1163" s="36">
        <f>IF(C1163="Saliente Nacional",(IFERROR((LIMPIA(J1163,1)),0)),0)</f>
        <v>0</v>
      </c>
      <c r="N1163" s="36">
        <f>IF(C1163="Saliente Internacional",(IFERROR((LIMPIA(J1163,1)),0)),0)</f>
        <v>0</v>
      </c>
      <c r="O1163" s="36">
        <f>IF(C1163="Saliente Local",(IFERROR((LIMPIA(K1163,1)),0)),0)</f>
        <v>0</v>
      </c>
      <c r="P1163" s="36">
        <f>IF(C1163="Saliente Nacional",(IFERROR((LIMPIA(K1163,1)),0)),0)</f>
        <v>0</v>
      </c>
      <c r="Q1163" s="36">
        <f>IF(C1163="Saliente Internacional",(IFERROR((LIMPIA(K1163,1)),0)),0)</f>
        <v>0</v>
      </c>
      <c r="R1163" s="36">
        <f t="shared" si="55"/>
        <v>0</v>
      </c>
      <c r="S1163" s="36">
        <f t="shared" si="56"/>
        <v>0</v>
      </c>
    </row>
    <row r="1164" spans="1:19" x14ac:dyDescent="0.25">
      <c r="A1164" s="101">
        <f>'DETALLE DE CONEXIONES'!P1164</f>
        <v>0</v>
      </c>
      <c r="B1164" s="36" t="str">
        <f>'DETALLE DE CONEXIONES'!I1164</f>
        <v>MENS.SALIENTE</v>
      </c>
      <c r="C1164" s="36" t="str">
        <f>'DETALLE DE CONEXIONES'!BB1164</f>
        <v>SMS Enviado</v>
      </c>
      <c r="D1164" s="36" t="str">
        <f>'DETALLE DE CONEXIONES'!E1164</f>
        <v>999XXX3420</v>
      </c>
      <c r="E1164" s="36">
        <f t="shared" si="54"/>
        <v>10</v>
      </c>
      <c r="F1164" s="36">
        <f>IFERROR(LIMPIA('DETALLE DE CONEXIONES'!N1164,1),0)</f>
        <v>0</v>
      </c>
      <c r="G1164" s="36" t="str">
        <f>LEFT('DETALLE DE CONEXIONES'!BE1164,3)</f>
        <v>0</v>
      </c>
      <c r="H1164" s="36" t="str">
        <f>RIGHT('DETALLE DE CONEXIONES'!AK1164,2)</f>
        <v/>
      </c>
      <c r="I1164" s="36" t="str">
        <f>LEFT('DETALLE DE CONEXIONES'!AK1164,3)</f>
        <v/>
      </c>
      <c r="J1164" s="36" t="str">
        <f>LEFT('DETALLE DE CONEXIONES'!M1164,3)</f>
        <v>0mi</v>
      </c>
      <c r="K1164" s="36" t="str">
        <f>IF(LEN('DETALLE DE CONEXIONES'!M1164)&lt;12,(RIGHT('DETALLE DE CONEXIONES'!M1164,5)),(RIGHT('DETALLE DE CONEXIONES'!M1164,6)))</f>
        <v xml:space="preserve">min. </v>
      </c>
      <c r="L1164" s="36">
        <f>IF(C1164="Saliente Local",(IFERROR((LIMPIA(J1164,1)),0)),0)</f>
        <v>0</v>
      </c>
      <c r="M1164" s="36">
        <f>IF(C1164="Saliente Nacional",(IFERROR((LIMPIA(J1164,1)),0)),0)</f>
        <v>0</v>
      </c>
      <c r="N1164" s="36">
        <f>IF(C1164="Saliente Internacional",(IFERROR((LIMPIA(J1164,1)),0)),0)</f>
        <v>0</v>
      </c>
      <c r="O1164" s="36">
        <f>IF(C1164="Saliente Local",(IFERROR((LIMPIA(K1164,1)),0)),0)</f>
        <v>0</v>
      </c>
      <c r="P1164" s="36">
        <f>IF(C1164="Saliente Nacional",(IFERROR((LIMPIA(K1164,1)),0)),0)</f>
        <v>0</v>
      </c>
      <c r="Q1164" s="36">
        <f>IF(C1164="Saliente Internacional",(IFERROR((LIMPIA(K1164,1)),0)),0)</f>
        <v>0</v>
      </c>
      <c r="R1164" s="36">
        <f t="shared" si="55"/>
        <v>0</v>
      </c>
      <c r="S1164" s="36">
        <f t="shared" si="56"/>
        <v>0</v>
      </c>
    </row>
    <row r="1165" spans="1:19" x14ac:dyDescent="0.25">
      <c r="A1165" s="101">
        <f>'DETALLE DE CONEXIONES'!P1165</f>
        <v>0</v>
      </c>
      <c r="B1165" s="36" t="str">
        <f>'DETALLE DE CONEXIONES'!I1165</f>
        <v>MENS.SALIENTE</v>
      </c>
      <c r="C1165" s="36" t="str">
        <f>'DETALLE DE CONEXIONES'!BB1165</f>
        <v>SMS Enviado</v>
      </c>
      <c r="D1165" s="36" t="str">
        <f>'DETALLE DE CONEXIONES'!E1165</f>
        <v>999XXX3420</v>
      </c>
      <c r="E1165" s="36">
        <f t="shared" si="54"/>
        <v>10</v>
      </c>
      <c r="F1165" s="36">
        <f>IFERROR(LIMPIA('DETALLE DE CONEXIONES'!N1165,1),0)</f>
        <v>0</v>
      </c>
      <c r="G1165" s="36" t="str">
        <f>LEFT('DETALLE DE CONEXIONES'!BE1165,3)</f>
        <v>0</v>
      </c>
      <c r="H1165" s="36" t="str">
        <f>RIGHT('DETALLE DE CONEXIONES'!AK1165,2)</f>
        <v/>
      </c>
      <c r="I1165" s="36" t="str">
        <f>LEFT('DETALLE DE CONEXIONES'!AK1165,3)</f>
        <v/>
      </c>
      <c r="J1165" s="36" t="str">
        <f>LEFT('DETALLE DE CONEXIONES'!M1165,3)</f>
        <v>0mi</v>
      </c>
      <c r="K1165" s="36" t="str">
        <f>IF(LEN('DETALLE DE CONEXIONES'!M1165)&lt;12,(RIGHT('DETALLE DE CONEXIONES'!M1165,5)),(RIGHT('DETALLE DE CONEXIONES'!M1165,6)))</f>
        <v xml:space="preserve">min. </v>
      </c>
      <c r="L1165" s="36">
        <f>IF(C1165="Saliente Local",(IFERROR((LIMPIA(J1165,1)),0)),0)</f>
        <v>0</v>
      </c>
      <c r="M1165" s="36">
        <f>IF(C1165="Saliente Nacional",(IFERROR((LIMPIA(J1165,1)),0)),0)</f>
        <v>0</v>
      </c>
      <c r="N1165" s="36">
        <f>IF(C1165="Saliente Internacional",(IFERROR((LIMPIA(J1165,1)),0)),0)</f>
        <v>0</v>
      </c>
      <c r="O1165" s="36">
        <f>IF(C1165="Saliente Local",(IFERROR((LIMPIA(K1165,1)),0)),0)</f>
        <v>0</v>
      </c>
      <c r="P1165" s="36">
        <f>IF(C1165="Saliente Nacional",(IFERROR((LIMPIA(K1165,1)),0)),0)</f>
        <v>0</v>
      </c>
      <c r="Q1165" s="36">
        <f>IF(C1165="Saliente Internacional",(IFERROR((LIMPIA(K1165,1)),0)),0)</f>
        <v>0</v>
      </c>
      <c r="R1165" s="36">
        <f t="shared" si="55"/>
        <v>0</v>
      </c>
      <c r="S1165" s="36">
        <f t="shared" si="56"/>
        <v>0</v>
      </c>
    </row>
    <row r="1166" spans="1:19" x14ac:dyDescent="0.25">
      <c r="A1166" s="101">
        <f>'DETALLE DE CONEXIONES'!P1166</f>
        <v>0</v>
      </c>
      <c r="B1166" s="36" t="str">
        <f>'DETALLE DE CONEXIONES'!I1166</f>
        <v>MENS.SALIENTE</v>
      </c>
      <c r="C1166" s="36" t="str">
        <f>'DETALLE DE CONEXIONES'!BB1166</f>
        <v>SMS Enviado</v>
      </c>
      <c r="D1166" s="36" t="str">
        <f>'DETALLE DE CONEXIONES'!E1166</f>
        <v>999XXX3420</v>
      </c>
      <c r="E1166" s="36">
        <f t="shared" si="54"/>
        <v>10</v>
      </c>
      <c r="F1166" s="36">
        <f>IFERROR(LIMPIA('DETALLE DE CONEXIONES'!N1166,1),0)</f>
        <v>0</v>
      </c>
      <c r="G1166" s="36" t="str">
        <f>LEFT('DETALLE DE CONEXIONES'!BE1166,3)</f>
        <v>0</v>
      </c>
      <c r="H1166" s="36" t="str">
        <f>RIGHT('DETALLE DE CONEXIONES'!AK1166,2)</f>
        <v/>
      </c>
      <c r="I1166" s="36" t="str">
        <f>LEFT('DETALLE DE CONEXIONES'!AK1166,3)</f>
        <v/>
      </c>
      <c r="J1166" s="36" t="str">
        <f>LEFT('DETALLE DE CONEXIONES'!M1166,3)</f>
        <v>0mi</v>
      </c>
      <c r="K1166" s="36" t="str">
        <f>IF(LEN('DETALLE DE CONEXIONES'!M1166)&lt;12,(RIGHT('DETALLE DE CONEXIONES'!M1166,5)),(RIGHT('DETALLE DE CONEXIONES'!M1166,6)))</f>
        <v xml:space="preserve">min. </v>
      </c>
      <c r="L1166" s="36">
        <f>IF(C1166="Saliente Local",(IFERROR((LIMPIA(J1166,1)),0)),0)</f>
        <v>0</v>
      </c>
      <c r="M1166" s="36">
        <f>IF(C1166="Saliente Nacional",(IFERROR((LIMPIA(J1166,1)),0)),0)</f>
        <v>0</v>
      </c>
      <c r="N1166" s="36">
        <f>IF(C1166="Saliente Internacional",(IFERROR((LIMPIA(J1166,1)),0)),0)</f>
        <v>0</v>
      </c>
      <c r="O1166" s="36">
        <f>IF(C1166="Saliente Local",(IFERROR((LIMPIA(K1166,1)),0)),0)</f>
        <v>0</v>
      </c>
      <c r="P1166" s="36">
        <f>IF(C1166="Saliente Nacional",(IFERROR((LIMPIA(K1166,1)),0)),0)</f>
        <v>0</v>
      </c>
      <c r="Q1166" s="36">
        <f>IF(C1166="Saliente Internacional",(IFERROR((LIMPIA(K1166,1)),0)),0)</f>
        <v>0</v>
      </c>
      <c r="R1166" s="36">
        <f t="shared" si="55"/>
        <v>0</v>
      </c>
      <c r="S1166" s="36">
        <f t="shared" si="56"/>
        <v>0</v>
      </c>
    </row>
    <row r="1167" spans="1:19" x14ac:dyDescent="0.25">
      <c r="A1167" s="101">
        <f>'DETALLE DE CONEXIONES'!P1167</f>
        <v>0</v>
      </c>
      <c r="B1167" s="36" t="str">
        <f>'DETALLE DE CONEXIONES'!I1167</f>
        <v>MENS.SALIENTE</v>
      </c>
      <c r="C1167" s="36" t="str">
        <f>'DETALLE DE CONEXIONES'!BB1167</f>
        <v>SMS Enviado</v>
      </c>
      <c r="D1167" s="36" t="str">
        <f>'DETALLE DE CONEXIONES'!E1167</f>
        <v>999XXX3420</v>
      </c>
      <c r="E1167" s="36">
        <f t="shared" si="54"/>
        <v>10</v>
      </c>
      <c r="F1167" s="36">
        <f>IFERROR(LIMPIA('DETALLE DE CONEXIONES'!N1167,1),0)</f>
        <v>0</v>
      </c>
      <c r="G1167" s="36" t="str">
        <f>LEFT('DETALLE DE CONEXIONES'!BE1167,3)</f>
        <v>0</v>
      </c>
      <c r="H1167" s="36" t="str">
        <f>RIGHT('DETALLE DE CONEXIONES'!AK1167,2)</f>
        <v/>
      </c>
      <c r="I1167" s="36" t="str">
        <f>LEFT('DETALLE DE CONEXIONES'!AK1167,3)</f>
        <v/>
      </c>
      <c r="J1167" s="36" t="str">
        <f>LEFT('DETALLE DE CONEXIONES'!M1167,3)</f>
        <v>0mi</v>
      </c>
      <c r="K1167" s="36" t="str">
        <f>IF(LEN('DETALLE DE CONEXIONES'!M1167)&lt;12,(RIGHT('DETALLE DE CONEXIONES'!M1167,5)),(RIGHT('DETALLE DE CONEXIONES'!M1167,6)))</f>
        <v xml:space="preserve">min. </v>
      </c>
      <c r="L1167" s="36">
        <f>IF(C1167="Saliente Local",(IFERROR((LIMPIA(J1167,1)),0)),0)</f>
        <v>0</v>
      </c>
      <c r="M1167" s="36">
        <f>IF(C1167="Saliente Nacional",(IFERROR((LIMPIA(J1167,1)),0)),0)</f>
        <v>0</v>
      </c>
      <c r="N1167" s="36">
        <f>IF(C1167="Saliente Internacional",(IFERROR((LIMPIA(J1167,1)),0)),0)</f>
        <v>0</v>
      </c>
      <c r="O1167" s="36">
        <f>IF(C1167="Saliente Local",(IFERROR((LIMPIA(K1167,1)),0)),0)</f>
        <v>0</v>
      </c>
      <c r="P1167" s="36">
        <f>IF(C1167="Saliente Nacional",(IFERROR((LIMPIA(K1167,1)),0)),0)</f>
        <v>0</v>
      </c>
      <c r="Q1167" s="36">
        <f>IF(C1167="Saliente Internacional",(IFERROR((LIMPIA(K1167,1)),0)),0)</f>
        <v>0</v>
      </c>
      <c r="R1167" s="36">
        <f t="shared" si="55"/>
        <v>0</v>
      </c>
      <c r="S1167" s="36">
        <f t="shared" si="56"/>
        <v>0</v>
      </c>
    </row>
    <row r="1168" spans="1:19" x14ac:dyDescent="0.25">
      <c r="A1168" s="101">
        <f>'DETALLE DE CONEXIONES'!P1168</f>
        <v>0</v>
      </c>
      <c r="B1168" s="36" t="str">
        <f>'DETALLE DE CONEXIONES'!I1168</f>
        <v>MENS.SALIENTE</v>
      </c>
      <c r="C1168" s="36" t="str">
        <f>'DETALLE DE CONEXIONES'!BB1168</f>
        <v>SMS Enviado</v>
      </c>
      <c r="D1168" s="36" t="str">
        <f>'DETALLE DE CONEXIONES'!E1168</f>
        <v>999XXX3420</v>
      </c>
      <c r="E1168" s="36">
        <f t="shared" si="54"/>
        <v>10</v>
      </c>
      <c r="F1168" s="36">
        <f>IFERROR(LIMPIA('DETALLE DE CONEXIONES'!N1168,1),0)</f>
        <v>0</v>
      </c>
      <c r="G1168" s="36" t="str">
        <f>LEFT('DETALLE DE CONEXIONES'!BE1168,3)</f>
        <v>0</v>
      </c>
      <c r="H1168" s="36" t="str">
        <f>RIGHT('DETALLE DE CONEXIONES'!AK1168,2)</f>
        <v/>
      </c>
      <c r="I1168" s="36" t="str">
        <f>LEFT('DETALLE DE CONEXIONES'!AK1168,3)</f>
        <v/>
      </c>
      <c r="J1168" s="36" t="str">
        <f>LEFT('DETALLE DE CONEXIONES'!M1168,3)</f>
        <v>0mi</v>
      </c>
      <c r="K1168" s="36" t="str">
        <f>IF(LEN('DETALLE DE CONEXIONES'!M1168)&lt;12,(RIGHT('DETALLE DE CONEXIONES'!M1168,5)),(RIGHT('DETALLE DE CONEXIONES'!M1168,6)))</f>
        <v xml:space="preserve">min. </v>
      </c>
      <c r="L1168" s="36">
        <f>IF(C1168="Saliente Local",(IFERROR((LIMPIA(J1168,1)),0)),0)</f>
        <v>0</v>
      </c>
      <c r="M1168" s="36">
        <f>IF(C1168="Saliente Nacional",(IFERROR((LIMPIA(J1168,1)),0)),0)</f>
        <v>0</v>
      </c>
      <c r="N1168" s="36">
        <f>IF(C1168="Saliente Internacional",(IFERROR((LIMPIA(J1168,1)),0)),0)</f>
        <v>0</v>
      </c>
      <c r="O1168" s="36">
        <f>IF(C1168="Saliente Local",(IFERROR((LIMPIA(K1168,1)),0)),0)</f>
        <v>0</v>
      </c>
      <c r="P1168" s="36">
        <f>IF(C1168="Saliente Nacional",(IFERROR((LIMPIA(K1168,1)),0)),0)</f>
        <v>0</v>
      </c>
      <c r="Q1168" s="36">
        <f>IF(C1168="Saliente Internacional",(IFERROR((LIMPIA(K1168,1)),0)),0)</f>
        <v>0</v>
      </c>
      <c r="R1168" s="36">
        <f t="shared" si="55"/>
        <v>0</v>
      </c>
      <c r="S1168" s="36">
        <f t="shared" si="56"/>
        <v>0</v>
      </c>
    </row>
    <row r="1169" spans="1:19" x14ac:dyDescent="0.25">
      <c r="A1169" s="101">
        <f>'DETALLE DE CONEXIONES'!P1169</f>
        <v>0</v>
      </c>
      <c r="B1169" s="36" t="str">
        <f>'DETALLE DE CONEXIONES'!I1169</f>
        <v>SALIENTE</v>
      </c>
      <c r="C1169" s="36" t="str">
        <f>'DETALLE DE CONEXIONES'!BB1169</f>
        <v>Saliente Local</v>
      </c>
      <c r="D1169" s="36" t="str">
        <f>'DETALLE DE CONEXIONES'!E1169</f>
        <v>999XXX3420</v>
      </c>
      <c r="E1169" s="36">
        <f t="shared" si="54"/>
        <v>10</v>
      </c>
      <c r="F1169" s="36">
        <f>IFERROR(LIMPIA('DETALLE DE CONEXIONES'!N1169,1),0)</f>
        <v>8</v>
      </c>
      <c r="G1169" s="36" t="str">
        <f>LEFT('DETALLE DE CONEXIONES'!BE1169,3)</f>
        <v>NOF</v>
      </c>
      <c r="H1169" s="36" t="str">
        <f>RIGHT('DETALLE DE CONEXIONES'!AK1169,2)</f>
        <v/>
      </c>
      <c r="I1169" s="36" t="str">
        <f>LEFT('DETALLE DE CONEXIONES'!AK1169,3)</f>
        <v/>
      </c>
      <c r="J1169" s="36" t="str">
        <f>LEFT('DETALLE DE CONEXIONES'!M1169,3)</f>
        <v>7mi</v>
      </c>
      <c r="K1169" s="36" t="str">
        <f>IF(LEN('DETALLE DE CONEXIONES'!M1169)&lt;12,(RIGHT('DETALLE DE CONEXIONES'!M1169,5)),(RIGHT('DETALLE DE CONEXIONES'!M1169,6)))</f>
        <v>35seg.</v>
      </c>
      <c r="L1169" s="36">
        <f>IF(C1169="Saliente Local",(IFERROR((LIMPIA(J1169,1)),0)),0)</f>
        <v>7</v>
      </c>
      <c r="M1169" s="36">
        <f>IF(C1169="Saliente Nacional",(IFERROR((LIMPIA(J1169,1)),0)),0)</f>
        <v>0</v>
      </c>
      <c r="N1169" s="36">
        <f>IF(C1169="Saliente Internacional",(IFERROR((LIMPIA(J1169,1)),0)),0)</f>
        <v>0</v>
      </c>
      <c r="O1169" s="36">
        <f>IF(C1169="Saliente Local",(IFERROR((LIMPIA(K1169,1)),0)),0)</f>
        <v>35</v>
      </c>
      <c r="P1169" s="36">
        <f>IF(C1169="Saliente Nacional",(IFERROR((LIMPIA(K1169,1)),0)),0)</f>
        <v>0</v>
      </c>
      <c r="Q1169" s="36">
        <f>IF(C1169="Saliente Internacional",(IFERROR((LIMPIA(K1169,1)),0)),0)</f>
        <v>0</v>
      </c>
      <c r="R1169" s="36">
        <f t="shared" si="55"/>
        <v>8</v>
      </c>
      <c r="S1169" s="36">
        <f t="shared" si="56"/>
        <v>0</v>
      </c>
    </row>
    <row r="1170" spans="1:19" x14ac:dyDescent="0.25">
      <c r="A1170" s="101">
        <f>'DETALLE DE CONEXIONES'!P1170</f>
        <v>0</v>
      </c>
      <c r="B1170" s="36" t="str">
        <f>'DETALLE DE CONEXIONES'!I1170</f>
        <v>SALIENTE</v>
      </c>
      <c r="C1170" s="36" t="str">
        <f>'DETALLE DE CONEXIONES'!BB1170</f>
        <v>Saliente Local</v>
      </c>
      <c r="D1170" s="36" t="str">
        <f>'DETALLE DE CONEXIONES'!E1170</f>
        <v>999XXX4516</v>
      </c>
      <c r="E1170" s="36">
        <f t="shared" si="54"/>
        <v>10</v>
      </c>
      <c r="F1170" s="36">
        <f>IFERROR(LIMPIA('DETALLE DE CONEXIONES'!N1170,1),0)</f>
        <v>4</v>
      </c>
      <c r="G1170" s="36" t="str">
        <f>LEFT('DETALLE DE CONEXIONES'!BE1170,3)</f>
        <v>NOF</v>
      </c>
      <c r="H1170" s="36" t="str">
        <f>RIGHT('DETALLE DE CONEXIONES'!AK1170,2)</f>
        <v/>
      </c>
      <c r="I1170" s="36" t="str">
        <f>LEFT('DETALLE DE CONEXIONES'!AK1170,3)</f>
        <v/>
      </c>
      <c r="J1170" s="36" t="str">
        <f>LEFT('DETALLE DE CONEXIONES'!M1170,3)</f>
        <v>3mi</v>
      </c>
      <c r="K1170" s="36" t="str">
        <f>IF(LEN('DETALLE DE CONEXIONES'!M1170)&lt;12,(RIGHT('DETALLE DE CONEXIONES'!M1170,5)),(RIGHT('DETALLE DE CONEXIONES'!M1170,6)))</f>
        <v>51seg.</v>
      </c>
      <c r="L1170" s="36">
        <f>IF(C1170="Saliente Local",(IFERROR((LIMPIA(J1170,1)),0)),0)</f>
        <v>3</v>
      </c>
      <c r="M1170" s="36">
        <f>IF(C1170="Saliente Nacional",(IFERROR((LIMPIA(J1170,1)),0)),0)</f>
        <v>0</v>
      </c>
      <c r="N1170" s="36">
        <f>IF(C1170="Saliente Internacional",(IFERROR((LIMPIA(J1170,1)),0)),0)</f>
        <v>0</v>
      </c>
      <c r="O1170" s="36">
        <f>IF(C1170="Saliente Local",(IFERROR((LIMPIA(K1170,1)),0)),0)</f>
        <v>51</v>
      </c>
      <c r="P1170" s="36">
        <f>IF(C1170="Saliente Nacional",(IFERROR((LIMPIA(K1170,1)),0)),0)</f>
        <v>0</v>
      </c>
      <c r="Q1170" s="36">
        <f>IF(C1170="Saliente Internacional",(IFERROR((LIMPIA(K1170,1)),0)),0)</f>
        <v>0</v>
      </c>
      <c r="R1170" s="36">
        <f t="shared" si="55"/>
        <v>4</v>
      </c>
      <c r="S1170" s="36">
        <f t="shared" si="56"/>
        <v>0</v>
      </c>
    </row>
    <row r="1171" spans="1:19" x14ac:dyDescent="0.25">
      <c r="A1171" s="101">
        <f>'DETALLE DE CONEXIONES'!P1171</f>
        <v>0</v>
      </c>
      <c r="B1171" s="36" t="str">
        <f>'DETALLE DE CONEXIONES'!I1171</f>
        <v>SALIENTE</v>
      </c>
      <c r="C1171" s="36" t="str">
        <f>'DETALLE DE CONEXIONES'!BB1171</f>
        <v>Saliente Local</v>
      </c>
      <c r="D1171" s="36" t="str">
        <f>'DETALLE DE CONEXIONES'!E1171</f>
        <v>999XXX5581</v>
      </c>
      <c r="E1171" s="36">
        <f t="shared" si="54"/>
        <v>10</v>
      </c>
      <c r="F1171" s="36">
        <f>IFERROR(LIMPIA('DETALLE DE CONEXIONES'!N1171,1),0)</f>
        <v>1</v>
      </c>
      <c r="G1171" s="36" t="str">
        <f>LEFT('DETALLE DE CONEXIONES'!BE1171,3)</f>
        <v>NOF</v>
      </c>
      <c r="H1171" s="36" t="str">
        <f>RIGHT('DETALLE DE CONEXIONES'!AK1171,2)</f>
        <v/>
      </c>
      <c r="I1171" s="36" t="str">
        <f>LEFT('DETALLE DE CONEXIONES'!AK1171,3)</f>
        <v/>
      </c>
      <c r="J1171" s="36" t="str">
        <f>LEFT('DETALLE DE CONEXIONES'!M1171,3)</f>
        <v>0mi</v>
      </c>
      <c r="K1171" s="36" t="str">
        <f>IF(LEN('DETALLE DE CONEXIONES'!M1171)&lt;12,(RIGHT('DETALLE DE CONEXIONES'!M1171,5)),(RIGHT('DETALLE DE CONEXIONES'!M1171,6)))</f>
        <v>31seg.</v>
      </c>
      <c r="L1171" s="36">
        <f>IF(C1171="Saliente Local",(IFERROR((LIMPIA(J1171,1)),0)),0)</f>
        <v>0</v>
      </c>
      <c r="M1171" s="36">
        <f>IF(C1171="Saliente Nacional",(IFERROR((LIMPIA(J1171,1)),0)),0)</f>
        <v>0</v>
      </c>
      <c r="N1171" s="36">
        <f>IF(C1171="Saliente Internacional",(IFERROR((LIMPIA(J1171,1)),0)),0)</f>
        <v>0</v>
      </c>
      <c r="O1171" s="36">
        <f>IF(C1171="Saliente Local",(IFERROR((LIMPIA(K1171,1)),0)),0)</f>
        <v>31</v>
      </c>
      <c r="P1171" s="36">
        <f>IF(C1171="Saliente Nacional",(IFERROR((LIMPIA(K1171,1)),0)),0)</f>
        <v>0</v>
      </c>
      <c r="Q1171" s="36">
        <f>IF(C1171="Saliente Internacional",(IFERROR((LIMPIA(K1171,1)),0)),0)</f>
        <v>0</v>
      </c>
      <c r="R1171" s="36">
        <f t="shared" si="55"/>
        <v>1</v>
      </c>
      <c r="S1171" s="36">
        <f t="shared" si="56"/>
        <v>0</v>
      </c>
    </row>
    <row r="1172" spans="1:19" x14ac:dyDescent="0.25">
      <c r="A1172" s="101">
        <f>'DETALLE DE CONEXIONES'!P1172</f>
        <v>0</v>
      </c>
      <c r="B1172" s="36" t="str">
        <f>'DETALLE DE CONEXIONES'!I1172</f>
        <v>GPRS</v>
      </c>
      <c r="C1172" s="36" t="str">
        <f>'DETALLE DE CONEXIONES'!BB1172</f>
        <v>MENSAJERO</v>
      </c>
      <c r="D1172" s="36" t="str">
        <f>'DETALLE DE CONEXIONES'!E1172</f>
        <v>internet.itelcelXXXm-3G</v>
      </c>
      <c r="E1172" s="36">
        <f t="shared" si="54"/>
        <v>23</v>
      </c>
      <c r="F1172" s="36">
        <f>IFERROR(LIMPIA('DETALLE DE CONEXIONES'!N1172,1),0)</f>
        <v>0</v>
      </c>
      <c r="G1172" s="36" t="str">
        <f>LEFT('DETALLE DE CONEXIONES'!BE1172,3)</f>
        <v/>
      </c>
      <c r="H1172" s="36" t="str">
        <f>RIGHT('DETALLE DE CONEXIONES'!AK1172,2)</f>
        <v>-0</v>
      </c>
      <c r="I1172" s="36" t="str">
        <f>LEFT('DETALLE DE CONEXIONES'!AK1172,3)</f>
        <v>MEN</v>
      </c>
      <c r="J1172" s="36" t="str">
        <f>LEFT('DETALLE DE CONEXIONES'!M1172,3)</f>
        <v>0mi</v>
      </c>
      <c r="K1172" s="36" t="str">
        <f>IF(LEN('DETALLE DE CONEXIONES'!M1172)&lt;12,(RIGHT('DETALLE DE CONEXIONES'!M1172,5)),(RIGHT('DETALLE DE CONEXIONES'!M1172,6)))</f>
        <v xml:space="preserve">min. </v>
      </c>
      <c r="L1172" s="36">
        <f>IF(C1172="Saliente Local",(IFERROR((LIMPIA(J1172,1)),0)),0)</f>
        <v>0</v>
      </c>
      <c r="M1172" s="36">
        <f>IF(C1172="Saliente Nacional",(IFERROR((LIMPIA(J1172,1)),0)),0)</f>
        <v>0</v>
      </c>
      <c r="N1172" s="36">
        <f>IF(C1172="Saliente Internacional",(IFERROR((LIMPIA(J1172,1)),0)),0)</f>
        <v>0</v>
      </c>
      <c r="O1172" s="36">
        <f>IF(C1172="Saliente Local",(IFERROR((LIMPIA(K1172,1)),0)),0)</f>
        <v>0</v>
      </c>
      <c r="P1172" s="36">
        <f>IF(C1172="Saliente Nacional",(IFERROR((LIMPIA(K1172,1)),0)),0)</f>
        <v>0</v>
      </c>
      <c r="Q1172" s="36">
        <f>IF(C1172="Saliente Internacional",(IFERROR((LIMPIA(K1172,1)),0)),0)</f>
        <v>0</v>
      </c>
      <c r="R1172" s="36">
        <f t="shared" si="55"/>
        <v>0</v>
      </c>
      <c r="S1172" s="36">
        <f t="shared" si="56"/>
        <v>0</v>
      </c>
    </row>
    <row r="1173" spans="1:19" x14ac:dyDescent="0.25">
      <c r="A1173" s="101">
        <f>'DETALLE DE CONEXIONES'!P1173</f>
        <v>0</v>
      </c>
      <c r="B1173" s="36" t="str">
        <f>'DETALLE DE CONEXIONES'!I1173</f>
        <v>GPRS</v>
      </c>
      <c r="C1173" s="36" t="str">
        <f>'DETALLE DE CONEXIONES'!BB1173</f>
        <v>RS</v>
      </c>
      <c r="D1173" s="36" t="str">
        <f>'DETALLE DE CONEXIONES'!E1173</f>
        <v>internet.itelcelXXXm-3G</v>
      </c>
      <c r="E1173" s="36">
        <f t="shared" si="54"/>
        <v>23</v>
      </c>
      <c r="F1173" s="36">
        <f>IFERROR(LIMPIA('DETALLE DE CONEXIONES'!N1173,1),0)</f>
        <v>0</v>
      </c>
      <c r="G1173" s="36" t="str">
        <f>LEFT('DETALLE DE CONEXIONES'!BE1173,3)</f>
        <v/>
      </c>
      <c r="H1173" s="36" t="str">
        <f>RIGHT('DETALLE DE CONEXIONES'!AK1173,2)</f>
        <v>-0</v>
      </c>
      <c r="I1173" s="36" t="str">
        <f>LEFT('DETALLE DE CONEXIONES'!AK1173,3)</f>
        <v>RS;</v>
      </c>
      <c r="J1173" s="36" t="str">
        <f>LEFT('DETALLE DE CONEXIONES'!M1173,3)</f>
        <v>0mi</v>
      </c>
      <c r="K1173" s="36" t="str">
        <f>IF(LEN('DETALLE DE CONEXIONES'!M1173)&lt;12,(RIGHT('DETALLE DE CONEXIONES'!M1173,5)),(RIGHT('DETALLE DE CONEXIONES'!M1173,6)))</f>
        <v xml:space="preserve">min. </v>
      </c>
      <c r="L1173" s="36">
        <f>IF(C1173="Saliente Local",(IFERROR((LIMPIA(J1173,1)),0)),0)</f>
        <v>0</v>
      </c>
      <c r="M1173" s="36">
        <f>IF(C1173="Saliente Nacional",(IFERROR((LIMPIA(J1173,1)),0)),0)</f>
        <v>0</v>
      </c>
      <c r="N1173" s="36">
        <f>IF(C1173="Saliente Internacional",(IFERROR((LIMPIA(J1173,1)),0)),0)</f>
        <v>0</v>
      </c>
      <c r="O1173" s="36">
        <f>IF(C1173="Saliente Local",(IFERROR((LIMPIA(K1173,1)),0)),0)</f>
        <v>0</v>
      </c>
      <c r="P1173" s="36">
        <f>IF(C1173="Saliente Nacional",(IFERROR((LIMPIA(K1173,1)),0)),0)</f>
        <v>0</v>
      </c>
      <c r="Q1173" s="36">
        <f>IF(C1173="Saliente Internacional",(IFERROR((LIMPIA(K1173,1)),0)),0)</f>
        <v>0</v>
      </c>
      <c r="R1173" s="36">
        <f t="shared" si="55"/>
        <v>0</v>
      </c>
      <c r="S1173" s="36">
        <f t="shared" si="56"/>
        <v>0</v>
      </c>
    </row>
    <row r="1174" spans="1:19" x14ac:dyDescent="0.25">
      <c r="A1174" s="101">
        <f>'DETALLE DE CONEXIONES'!P1174</f>
        <v>0</v>
      </c>
      <c r="B1174" s="36" t="str">
        <f>'DETALLE DE CONEXIONES'!I1174</f>
        <v>TRANSFERENCIA</v>
      </c>
      <c r="C1174" s="36" t="str">
        <f>'DETALLE DE CONEXIONES'!BB1174</f>
        <v>Desvio Nacional</v>
      </c>
      <c r="D1174" s="36" t="str">
        <f>'DETALLE DE CONEXIONES'!E1174</f>
        <v>999XXX1600</v>
      </c>
      <c r="E1174" s="36">
        <f t="shared" si="54"/>
        <v>10</v>
      </c>
      <c r="F1174" s="36">
        <f>IFERROR(LIMPIA('DETALLE DE CONEXIONES'!N1174,1),0)</f>
        <v>1</v>
      </c>
      <c r="G1174" s="36" t="str">
        <f>LEFT('DETALLE DE CONEXIONES'!BE1174,3)</f>
        <v>SIU</v>
      </c>
      <c r="H1174" s="36" t="str">
        <f>RIGHT('DETALLE DE CONEXIONES'!AK1174,2)</f>
        <v/>
      </c>
      <c r="I1174" s="36" t="str">
        <f>LEFT('DETALLE DE CONEXIONES'!AK1174,3)</f>
        <v/>
      </c>
      <c r="J1174" s="36" t="str">
        <f>LEFT('DETALLE DE CONEXIONES'!M1174,3)</f>
        <v>0mi</v>
      </c>
      <c r="K1174" s="36" t="str">
        <f>IF(LEN('DETALLE DE CONEXIONES'!M1174)&lt;12,(RIGHT('DETALLE DE CONEXIONES'!M1174,5)),(RIGHT('DETALLE DE CONEXIONES'!M1174,6)))</f>
        <v>51seg.</v>
      </c>
      <c r="L1174" s="36">
        <f>IF(C1174="Saliente Local",(IFERROR((LIMPIA(J1174,1)),0)),0)</f>
        <v>0</v>
      </c>
      <c r="M1174" s="36">
        <f>IF(C1174="Saliente Nacional",(IFERROR((LIMPIA(J1174,1)),0)),0)</f>
        <v>0</v>
      </c>
      <c r="N1174" s="36">
        <f>IF(C1174="Saliente Internacional",(IFERROR((LIMPIA(J1174,1)),0)),0)</f>
        <v>0</v>
      </c>
      <c r="O1174" s="36">
        <f>IF(C1174="Saliente Local",(IFERROR((LIMPIA(K1174,1)),0)),0)</f>
        <v>0</v>
      </c>
      <c r="P1174" s="36">
        <f>IF(C1174="Saliente Nacional",(IFERROR((LIMPIA(K1174,1)),0)),0)</f>
        <v>0</v>
      </c>
      <c r="Q1174" s="36">
        <f>IF(C1174="Saliente Internacional",(IFERROR((LIMPIA(K1174,1)),0)),0)</f>
        <v>0</v>
      </c>
      <c r="R1174" s="36">
        <f t="shared" si="55"/>
        <v>0</v>
      </c>
      <c r="S1174" s="36">
        <f t="shared" si="56"/>
        <v>0</v>
      </c>
    </row>
    <row r="1175" spans="1:19" x14ac:dyDescent="0.25">
      <c r="A1175" s="101">
        <f>'DETALLE DE CONEXIONES'!P1175</f>
        <v>0</v>
      </c>
      <c r="B1175" s="36" t="str">
        <f>'DETALLE DE CONEXIONES'!I1175</f>
        <v>TRANSFERENCIA</v>
      </c>
      <c r="C1175" s="36" t="str">
        <f>'DETALLE DE CONEXIONES'!BB1175</f>
        <v>Desvio Nacional</v>
      </c>
      <c r="D1175" s="36" t="str">
        <f>'DETALLE DE CONEXIONES'!E1175</f>
        <v>999XXX1600</v>
      </c>
      <c r="E1175" s="36">
        <f t="shared" si="54"/>
        <v>10</v>
      </c>
      <c r="F1175" s="36">
        <f>IFERROR(LIMPIA('DETALLE DE CONEXIONES'!N1175,1),0)</f>
        <v>1</v>
      </c>
      <c r="G1175" s="36" t="str">
        <f>LEFT('DETALLE DE CONEXIONES'!BE1175,3)</f>
        <v>SIU</v>
      </c>
      <c r="H1175" s="36" t="str">
        <f>RIGHT('DETALLE DE CONEXIONES'!AK1175,2)</f>
        <v/>
      </c>
      <c r="I1175" s="36" t="str">
        <f>LEFT('DETALLE DE CONEXIONES'!AK1175,3)</f>
        <v/>
      </c>
      <c r="J1175" s="36" t="str">
        <f>LEFT('DETALLE DE CONEXIONES'!M1175,3)</f>
        <v>0mi</v>
      </c>
      <c r="K1175" s="36" t="str">
        <f>IF(LEN('DETALLE DE CONEXIONES'!M1175)&lt;12,(RIGHT('DETALLE DE CONEXIONES'!M1175,5)),(RIGHT('DETALLE DE CONEXIONES'!M1175,6)))</f>
        <v>6seg.</v>
      </c>
      <c r="L1175" s="36">
        <f>IF(C1175="Saliente Local",(IFERROR((LIMPIA(J1175,1)),0)),0)</f>
        <v>0</v>
      </c>
      <c r="M1175" s="36">
        <f>IF(C1175="Saliente Nacional",(IFERROR((LIMPIA(J1175,1)),0)),0)</f>
        <v>0</v>
      </c>
      <c r="N1175" s="36">
        <f>IF(C1175="Saliente Internacional",(IFERROR((LIMPIA(J1175,1)),0)),0)</f>
        <v>0</v>
      </c>
      <c r="O1175" s="36">
        <f>IF(C1175="Saliente Local",(IFERROR((LIMPIA(K1175,1)),0)),0)</f>
        <v>0</v>
      </c>
      <c r="P1175" s="36">
        <f>IF(C1175="Saliente Nacional",(IFERROR((LIMPIA(K1175,1)),0)),0)</f>
        <v>0</v>
      </c>
      <c r="Q1175" s="36">
        <f>IF(C1175="Saliente Internacional",(IFERROR((LIMPIA(K1175,1)),0)),0)</f>
        <v>0</v>
      </c>
      <c r="R1175" s="36">
        <f t="shared" si="55"/>
        <v>0</v>
      </c>
      <c r="S1175" s="36">
        <f t="shared" si="56"/>
        <v>0</v>
      </c>
    </row>
    <row r="1176" spans="1:19" x14ac:dyDescent="0.25">
      <c r="A1176" s="101">
        <f>'DETALLE DE CONEXIONES'!P1176</f>
        <v>0</v>
      </c>
      <c r="B1176" s="36" t="str">
        <f>'DETALLE DE CONEXIONES'!I1176</f>
        <v>TRANSFERENCIA</v>
      </c>
      <c r="C1176" s="36" t="str">
        <f>'DETALLE DE CONEXIONES'!BB1176</f>
        <v>Desvio Nacional</v>
      </c>
      <c r="D1176" s="36" t="str">
        <f>'DETALLE DE CONEXIONES'!E1176</f>
        <v>999XXX1600</v>
      </c>
      <c r="E1176" s="36">
        <f t="shared" si="54"/>
        <v>10</v>
      </c>
      <c r="F1176" s="36">
        <f>IFERROR(LIMPIA('DETALLE DE CONEXIONES'!N1176,1),0)</f>
        <v>1</v>
      </c>
      <c r="G1176" s="36" t="str">
        <f>LEFT('DETALLE DE CONEXIONES'!BE1176,3)</f>
        <v>SIU</v>
      </c>
      <c r="H1176" s="36" t="str">
        <f>RIGHT('DETALLE DE CONEXIONES'!AK1176,2)</f>
        <v/>
      </c>
      <c r="I1176" s="36" t="str">
        <f>LEFT('DETALLE DE CONEXIONES'!AK1176,3)</f>
        <v/>
      </c>
      <c r="J1176" s="36" t="str">
        <f>LEFT('DETALLE DE CONEXIONES'!M1176,3)</f>
        <v>0mi</v>
      </c>
      <c r="K1176" s="36" t="str">
        <f>IF(LEN('DETALLE DE CONEXIONES'!M1176)&lt;12,(RIGHT('DETALLE DE CONEXIONES'!M1176,5)),(RIGHT('DETALLE DE CONEXIONES'!M1176,6)))</f>
        <v>4seg.</v>
      </c>
      <c r="L1176" s="36">
        <f>IF(C1176="Saliente Local",(IFERROR((LIMPIA(J1176,1)),0)),0)</f>
        <v>0</v>
      </c>
      <c r="M1176" s="36">
        <f>IF(C1176="Saliente Nacional",(IFERROR((LIMPIA(J1176,1)),0)),0)</f>
        <v>0</v>
      </c>
      <c r="N1176" s="36">
        <f>IF(C1176="Saliente Internacional",(IFERROR((LIMPIA(J1176,1)),0)),0)</f>
        <v>0</v>
      </c>
      <c r="O1176" s="36">
        <f>IF(C1176="Saliente Local",(IFERROR((LIMPIA(K1176,1)),0)),0)</f>
        <v>0</v>
      </c>
      <c r="P1176" s="36">
        <f>IF(C1176="Saliente Nacional",(IFERROR((LIMPIA(K1176,1)),0)),0)</f>
        <v>0</v>
      </c>
      <c r="Q1176" s="36">
        <f>IF(C1176="Saliente Internacional",(IFERROR((LIMPIA(K1176,1)),0)),0)</f>
        <v>0</v>
      </c>
      <c r="R1176" s="36">
        <f t="shared" si="55"/>
        <v>0</v>
      </c>
      <c r="S1176" s="36">
        <f t="shared" si="56"/>
        <v>0</v>
      </c>
    </row>
    <row r="1177" spans="1:19" x14ac:dyDescent="0.25">
      <c r="A1177" s="101">
        <f>'DETALLE DE CONEXIONES'!P1177</f>
        <v>0</v>
      </c>
      <c r="B1177" s="36" t="str">
        <f>'DETALLE DE CONEXIONES'!I1177</f>
        <v>TRANSFERENCIA</v>
      </c>
      <c r="C1177" s="36" t="str">
        <f>'DETALLE DE CONEXIONES'!BB1177</f>
        <v>Desvio Nacional</v>
      </c>
      <c r="D1177" s="36" t="str">
        <f>'DETALLE DE CONEXIONES'!E1177</f>
        <v>999XXX1600</v>
      </c>
      <c r="E1177" s="36">
        <f t="shared" si="54"/>
        <v>10</v>
      </c>
      <c r="F1177" s="36">
        <f>IFERROR(LIMPIA('DETALLE DE CONEXIONES'!N1177,1),0)</f>
        <v>1</v>
      </c>
      <c r="G1177" s="36" t="str">
        <f>LEFT('DETALLE DE CONEXIONES'!BE1177,3)</f>
        <v>SIU</v>
      </c>
      <c r="H1177" s="36" t="str">
        <f>RIGHT('DETALLE DE CONEXIONES'!AK1177,2)</f>
        <v/>
      </c>
      <c r="I1177" s="36" t="str">
        <f>LEFT('DETALLE DE CONEXIONES'!AK1177,3)</f>
        <v/>
      </c>
      <c r="J1177" s="36" t="str">
        <f>LEFT('DETALLE DE CONEXIONES'!M1177,3)</f>
        <v>0mi</v>
      </c>
      <c r="K1177" s="36" t="str">
        <f>IF(LEN('DETALLE DE CONEXIONES'!M1177)&lt;12,(RIGHT('DETALLE DE CONEXIONES'!M1177,5)),(RIGHT('DETALLE DE CONEXIONES'!M1177,6)))</f>
        <v>6seg.</v>
      </c>
      <c r="L1177" s="36">
        <f>IF(C1177="Saliente Local",(IFERROR((LIMPIA(J1177,1)),0)),0)</f>
        <v>0</v>
      </c>
      <c r="M1177" s="36">
        <f>IF(C1177="Saliente Nacional",(IFERROR((LIMPIA(J1177,1)),0)),0)</f>
        <v>0</v>
      </c>
      <c r="N1177" s="36">
        <f>IF(C1177="Saliente Internacional",(IFERROR((LIMPIA(J1177,1)),0)),0)</f>
        <v>0</v>
      </c>
      <c r="O1177" s="36">
        <f>IF(C1177="Saliente Local",(IFERROR((LIMPIA(K1177,1)),0)),0)</f>
        <v>0</v>
      </c>
      <c r="P1177" s="36">
        <f>IF(C1177="Saliente Nacional",(IFERROR((LIMPIA(K1177,1)),0)),0)</f>
        <v>0</v>
      </c>
      <c r="Q1177" s="36">
        <f>IF(C1177="Saliente Internacional",(IFERROR((LIMPIA(K1177,1)),0)),0)</f>
        <v>0</v>
      </c>
      <c r="R1177" s="36">
        <f t="shared" si="55"/>
        <v>0</v>
      </c>
      <c r="S1177" s="36">
        <f t="shared" si="56"/>
        <v>0</v>
      </c>
    </row>
    <row r="1178" spans="1:19" x14ac:dyDescent="0.25">
      <c r="A1178" s="101">
        <f>'DETALLE DE CONEXIONES'!P1178</f>
        <v>0</v>
      </c>
      <c r="B1178" s="36" t="str">
        <f>'DETALLE DE CONEXIONES'!I1178</f>
        <v>TRANSFERENCIA</v>
      </c>
      <c r="C1178" s="36" t="str">
        <f>'DETALLE DE CONEXIONES'!BB1178</f>
        <v>Desvio Nacional</v>
      </c>
      <c r="D1178" s="36" t="str">
        <f>'DETALLE DE CONEXIONES'!E1178</f>
        <v>999XXX1600</v>
      </c>
      <c r="E1178" s="36">
        <f t="shared" si="54"/>
        <v>10</v>
      </c>
      <c r="F1178" s="36">
        <f>IFERROR(LIMPIA('DETALLE DE CONEXIONES'!N1178,1),0)</f>
        <v>1</v>
      </c>
      <c r="G1178" s="36" t="str">
        <f>LEFT('DETALLE DE CONEXIONES'!BE1178,3)</f>
        <v>SIU</v>
      </c>
      <c r="H1178" s="36" t="str">
        <f>RIGHT('DETALLE DE CONEXIONES'!AK1178,2)</f>
        <v/>
      </c>
      <c r="I1178" s="36" t="str">
        <f>LEFT('DETALLE DE CONEXIONES'!AK1178,3)</f>
        <v/>
      </c>
      <c r="J1178" s="36" t="str">
        <f>LEFT('DETALLE DE CONEXIONES'!M1178,3)</f>
        <v>0mi</v>
      </c>
      <c r="K1178" s="36" t="str">
        <f>IF(LEN('DETALLE DE CONEXIONES'!M1178)&lt;12,(RIGHT('DETALLE DE CONEXIONES'!M1178,5)),(RIGHT('DETALLE DE CONEXIONES'!M1178,6)))</f>
        <v>4seg.</v>
      </c>
      <c r="L1178" s="36">
        <f>IF(C1178="Saliente Local",(IFERROR((LIMPIA(J1178,1)),0)),0)</f>
        <v>0</v>
      </c>
      <c r="M1178" s="36">
        <f>IF(C1178="Saliente Nacional",(IFERROR((LIMPIA(J1178,1)),0)),0)</f>
        <v>0</v>
      </c>
      <c r="N1178" s="36">
        <f>IF(C1178="Saliente Internacional",(IFERROR((LIMPIA(J1178,1)),0)),0)</f>
        <v>0</v>
      </c>
      <c r="O1178" s="36">
        <f>IF(C1178="Saliente Local",(IFERROR((LIMPIA(K1178,1)),0)),0)</f>
        <v>0</v>
      </c>
      <c r="P1178" s="36">
        <f>IF(C1178="Saliente Nacional",(IFERROR((LIMPIA(K1178,1)),0)),0)</f>
        <v>0</v>
      </c>
      <c r="Q1178" s="36">
        <f>IF(C1178="Saliente Internacional",(IFERROR((LIMPIA(K1178,1)),0)),0)</f>
        <v>0</v>
      </c>
      <c r="R1178" s="36">
        <f t="shared" si="55"/>
        <v>0</v>
      </c>
      <c r="S1178" s="36">
        <f t="shared" si="56"/>
        <v>0</v>
      </c>
    </row>
    <row r="1179" spans="1:19" x14ac:dyDescent="0.25">
      <c r="A1179" s="101">
        <f>'DETALLE DE CONEXIONES'!P1179</f>
        <v>0</v>
      </c>
      <c r="B1179" s="36" t="str">
        <f>'DETALLE DE CONEXIONES'!I1179</f>
        <v>TRANSFERENCIA</v>
      </c>
      <c r="C1179" s="36" t="str">
        <f>'DETALLE DE CONEXIONES'!BB1179</f>
        <v>Desvio Nacional</v>
      </c>
      <c r="D1179" s="36" t="str">
        <f>'DETALLE DE CONEXIONES'!E1179</f>
        <v>999XXX1600</v>
      </c>
      <c r="E1179" s="36">
        <f t="shared" si="54"/>
        <v>10</v>
      </c>
      <c r="F1179" s="36">
        <f>IFERROR(LIMPIA('DETALLE DE CONEXIONES'!N1179,1),0)</f>
        <v>1</v>
      </c>
      <c r="G1179" s="36" t="str">
        <f>LEFT('DETALLE DE CONEXIONES'!BE1179,3)</f>
        <v>SIU</v>
      </c>
      <c r="H1179" s="36" t="str">
        <f>RIGHT('DETALLE DE CONEXIONES'!AK1179,2)</f>
        <v/>
      </c>
      <c r="I1179" s="36" t="str">
        <f>LEFT('DETALLE DE CONEXIONES'!AK1179,3)</f>
        <v/>
      </c>
      <c r="J1179" s="36" t="str">
        <f>LEFT('DETALLE DE CONEXIONES'!M1179,3)</f>
        <v>0mi</v>
      </c>
      <c r="K1179" s="36" t="str">
        <f>IF(LEN('DETALLE DE CONEXIONES'!M1179)&lt;12,(RIGHT('DETALLE DE CONEXIONES'!M1179,5)),(RIGHT('DETALLE DE CONEXIONES'!M1179,6)))</f>
        <v>5seg.</v>
      </c>
      <c r="L1179" s="36">
        <f>IF(C1179="Saliente Local",(IFERROR((LIMPIA(J1179,1)),0)),0)</f>
        <v>0</v>
      </c>
      <c r="M1179" s="36">
        <f>IF(C1179="Saliente Nacional",(IFERROR((LIMPIA(J1179,1)),0)),0)</f>
        <v>0</v>
      </c>
      <c r="N1179" s="36">
        <f>IF(C1179="Saliente Internacional",(IFERROR((LIMPIA(J1179,1)),0)),0)</f>
        <v>0</v>
      </c>
      <c r="O1179" s="36">
        <f>IF(C1179="Saliente Local",(IFERROR((LIMPIA(K1179,1)),0)),0)</f>
        <v>0</v>
      </c>
      <c r="P1179" s="36">
        <f>IF(C1179="Saliente Nacional",(IFERROR((LIMPIA(K1179,1)),0)),0)</f>
        <v>0</v>
      </c>
      <c r="Q1179" s="36">
        <f>IF(C1179="Saliente Internacional",(IFERROR((LIMPIA(K1179,1)),0)),0)</f>
        <v>0</v>
      </c>
      <c r="R1179" s="36">
        <f t="shared" si="55"/>
        <v>0</v>
      </c>
      <c r="S1179" s="36">
        <f t="shared" si="56"/>
        <v>0</v>
      </c>
    </row>
    <row r="1180" spans="1:19" x14ac:dyDescent="0.25">
      <c r="A1180" s="101">
        <f>'DETALLE DE CONEXIONES'!P1180</f>
        <v>0</v>
      </c>
      <c r="B1180" s="36" t="str">
        <f>'DETALLE DE CONEXIONES'!I1180</f>
        <v>SALIENTE</v>
      </c>
      <c r="C1180" s="36" t="str">
        <f>'DETALLE DE CONEXIONES'!BB1180</f>
        <v>Saliente Local</v>
      </c>
      <c r="D1180" s="36" t="str">
        <f>'DETALLE DE CONEXIONES'!E1180</f>
        <v>999XXX0328</v>
      </c>
      <c r="E1180" s="36">
        <f t="shared" si="54"/>
        <v>10</v>
      </c>
      <c r="F1180" s="36">
        <f>IFERROR(LIMPIA('DETALLE DE CONEXIONES'!N1180,1),0)</f>
        <v>9</v>
      </c>
      <c r="G1180" s="36" t="str">
        <f>LEFT('DETALLE DE CONEXIONES'!BE1180,3)</f>
        <v>NOF</v>
      </c>
      <c r="H1180" s="36" t="str">
        <f>RIGHT('DETALLE DE CONEXIONES'!AK1180,2)</f>
        <v/>
      </c>
      <c r="I1180" s="36" t="str">
        <f>LEFT('DETALLE DE CONEXIONES'!AK1180,3)</f>
        <v/>
      </c>
      <c r="J1180" s="36" t="str">
        <f>LEFT('DETALLE DE CONEXIONES'!M1180,3)</f>
        <v>8mi</v>
      </c>
      <c r="K1180" s="36" t="str">
        <f>IF(LEN('DETALLE DE CONEXIONES'!M1180)&lt;12,(RIGHT('DETALLE DE CONEXIONES'!M1180,5)),(RIGHT('DETALLE DE CONEXIONES'!M1180,6)))</f>
        <v>8seg.</v>
      </c>
      <c r="L1180" s="36">
        <f>IF(C1180="Saliente Local",(IFERROR((LIMPIA(J1180,1)),0)),0)</f>
        <v>8</v>
      </c>
      <c r="M1180" s="36">
        <f>IF(C1180="Saliente Nacional",(IFERROR((LIMPIA(J1180,1)),0)),0)</f>
        <v>0</v>
      </c>
      <c r="N1180" s="36">
        <f>IF(C1180="Saliente Internacional",(IFERROR((LIMPIA(J1180,1)),0)),0)</f>
        <v>0</v>
      </c>
      <c r="O1180" s="36">
        <f>IF(C1180="Saliente Local",(IFERROR((LIMPIA(K1180,1)),0)),0)</f>
        <v>8</v>
      </c>
      <c r="P1180" s="36">
        <f>IF(C1180="Saliente Nacional",(IFERROR((LIMPIA(K1180,1)),0)),0)</f>
        <v>0</v>
      </c>
      <c r="Q1180" s="36">
        <f>IF(C1180="Saliente Internacional",(IFERROR((LIMPIA(K1180,1)),0)),0)</f>
        <v>0</v>
      </c>
      <c r="R1180" s="36">
        <f t="shared" si="55"/>
        <v>9</v>
      </c>
      <c r="S1180" s="36">
        <f t="shared" si="56"/>
        <v>0</v>
      </c>
    </row>
    <row r="1181" spans="1:19" x14ac:dyDescent="0.25">
      <c r="A1181" s="101">
        <f>'DETALLE DE CONEXIONES'!P1181</f>
        <v>0</v>
      </c>
      <c r="B1181" s="36" t="str">
        <f>'DETALLE DE CONEXIONES'!I1181</f>
        <v>SALIENTE</v>
      </c>
      <c r="C1181" s="36" t="str">
        <f>'DETALLE DE CONEXIONES'!BB1181</f>
        <v>Saliente Local</v>
      </c>
      <c r="D1181" s="36" t="str">
        <f>'DETALLE DE CONEXIONES'!E1181</f>
        <v>999XXX5938</v>
      </c>
      <c r="E1181" s="36">
        <f t="shared" si="54"/>
        <v>10</v>
      </c>
      <c r="F1181" s="36">
        <f>IFERROR(LIMPIA('DETALLE DE CONEXIONES'!N1181,1),0)</f>
        <v>1</v>
      </c>
      <c r="G1181" s="36" t="str">
        <f>LEFT('DETALLE DE CONEXIONES'!BE1181,3)</f>
        <v>NOF</v>
      </c>
      <c r="H1181" s="36" t="str">
        <f>RIGHT('DETALLE DE CONEXIONES'!AK1181,2)</f>
        <v/>
      </c>
      <c r="I1181" s="36" t="str">
        <f>LEFT('DETALLE DE CONEXIONES'!AK1181,3)</f>
        <v/>
      </c>
      <c r="J1181" s="36" t="str">
        <f>LEFT('DETALLE DE CONEXIONES'!M1181,3)</f>
        <v>0mi</v>
      </c>
      <c r="K1181" s="36" t="str">
        <f>IF(LEN('DETALLE DE CONEXIONES'!M1181)&lt;12,(RIGHT('DETALLE DE CONEXIONES'!M1181,5)),(RIGHT('DETALLE DE CONEXIONES'!M1181,6)))</f>
        <v>58seg.</v>
      </c>
      <c r="L1181" s="36">
        <f>IF(C1181="Saliente Local",(IFERROR((LIMPIA(J1181,1)),0)),0)</f>
        <v>0</v>
      </c>
      <c r="M1181" s="36">
        <f>IF(C1181="Saliente Nacional",(IFERROR((LIMPIA(J1181,1)),0)),0)</f>
        <v>0</v>
      </c>
      <c r="N1181" s="36">
        <f>IF(C1181="Saliente Internacional",(IFERROR((LIMPIA(J1181,1)),0)),0)</f>
        <v>0</v>
      </c>
      <c r="O1181" s="36">
        <f>IF(C1181="Saliente Local",(IFERROR((LIMPIA(K1181,1)),0)),0)</f>
        <v>58</v>
      </c>
      <c r="P1181" s="36">
        <f>IF(C1181="Saliente Nacional",(IFERROR((LIMPIA(K1181,1)),0)),0)</f>
        <v>0</v>
      </c>
      <c r="Q1181" s="36">
        <f>IF(C1181="Saliente Internacional",(IFERROR((LIMPIA(K1181,1)),0)),0)</f>
        <v>0</v>
      </c>
      <c r="R1181" s="36">
        <f t="shared" si="55"/>
        <v>1</v>
      </c>
      <c r="S1181" s="36">
        <f t="shared" si="56"/>
        <v>0</v>
      </c>
    </row>
    <row r="1182" spans="1:19" x14ac:dyDescent="0.25">
      <c r="A1182" s="101">
        <f>'DETALLE DE CONEXIONES'!P1182</f>
        <v>0</v>
      </c>
      <c r="B1182" s="36" t="str">
        <f>'DETALLE DE CONEXIONES'!I1182</f>
        <v>TRANSFERENCIA</v>
      </c>
      <c r="C1182" s="36" t="str">
        <f>'DETALLE DE CONEXIONES'!BB1182</f>
        <v>Desvio Nacional</v>
      </c>
      <c r="D1182" s="36" t="str">
        <f>'DETALLE DE CONEXIONES'!E1182</f>
        <v>999XXX1600</v>
      </c>
      <c r="E1182" s="36">
        <f t="shared" si="54"/>
        <v>10</v>
      </c>
      <c r="F1182" s="36">
        <f>IFERROR(LIMPIA('DETALLE DE CONEXIONES'!N1182,1),0)</f>
        <v>1</v>
      </c>
      <c r="G1182" s="36" t="str">
        <f>LEFT('DETALLE DE CONEXIONES'!BE1182,3)</f>
        <v>SIU</v>
      </c>
      <c r="H1182" s="36" t="str">
        <f>RIGHT('DETALLE DE CONEXIONES'!AK1182,2)</f>
        <v/>
      </c>
      <c r="I1182" s="36" t="str">
        <f>LEFT('DETALLE DE CONEXIONES'!AK1182,3)</f>
        <v/>
      </c>
      <c r="J1182" s="36" t="str">
        <f>LEFT('DETALLE DE CONEXIONES'!M1182,3)</f>
        <v>0mi</v>
      </c>
      <c r="K1182" s="36" t="str">
        <f>IF(LEN('DETALLE DE CONEXIONES'!M1182)&lt;12,(RIGHT('DETALLE DE CONEXIONES'!M1182,5)),(RIGHT('DETALLE DE CONEXIONES'!M1182,6)))</f>
        <v>6seg.</v>
      </c>
      <c r="L1182" s="36">
        <f>IF(C1182="Saliente Local",(IFERROR((LIMPIA(J1182,1)),0)),0)</f>
        <v>0</v>
      </c>
      <c r="M1182" s="36">
        <f>IF(C1182="Saliente Nacional",(IFERROR((LIMPIA(J1182,1)),0)),0)</f>
        <v>0</v>
      </c>
      <c r="N1182" s="36">
        <f>IF(C1182="Saliente Internacional",(IFERROR((LIMPIA(J1182,1)),0)),0)</f>
        <v>0</v>
      </c>
      <c r="O1182" s="36">
        <f>IF(C1182="Saliente Local",(IFERROR((LIMPIA(K1182,1)),0)),0)</f>
        <v>0</v>
      </c>
      <c r="P1182" s="36">
        <f>IF(C1182="Saliente Nacional",(IFERROR((LIMPIA(K1182,1)),0)),0)</f>
        <v>0</v>
      </c>
      <c r="Q1182" s="36">
        <f>IF(C1182="Saliente Internacional",(IFERROR((LIMPIA(K1182,1)),0)),0)</f>
        <v>0</v>
      </c>
      <c r="R1182" s="36">
        <f t="shared" si="55"/>
        <v>0</v>
      </c>
      <c r="S1182" s="36">
        <f t="shared" si="56"/>
        <v>0</v>
      </c>
    </row>
    <row r="1183" spans="1:19" x14ac:dyDescent="0.25">
      <c r="A1183" s="101">
        <f>'DETALLE DE CONEXIONES'!P1183</f>
        <v>0</v>
      </c>
      <c r="B1183" s="36" t="str">
        <f>'DETALLE DE CONEXIONES'!I1183</f>
        <v>GPRS</v>
      </c>
      <c r="C1183" s="36" t="str">
        <f>'DETALLE DE CONEXIONES'!BB1183</f>
        <v>MENSAJERO</v>
      </c>
      <c r="D1183" s="36" t="str">
        <f>'DETALLE DE CONEXIONES'!E1183</f>
        <v>internet.itelcel.coXXXGLTE</v>
      </c>
      <c r="E1183" s="36">
        <f t="shared" si="54"/>
        <v>26</v>
      </c>
      <c r="F1183" s="36">
        <f>IFERROR(LIMPIA('DETALLE DE CONEXIONES'!N1183,1),0)</f>
        <v>0</v>
      </c>
      <c r="G1183" s="36" t="str">
        <f>LEFT('DETALLE DE CONEXIONES'!BE1183,3)</f>
        <v/>
      </c>
      <c r="H1183" s="36" t="str">
        <f>RIGHT('DETALLE DE CONEXIONES'!AK1183,2)</f>
        <v>-1</v>
      </c>
      <c r="I1183" s="36" t="str">
        <f>LEFT('DETALLE DE CONEXIONES'!AK1183,3)</f>
        <v>MEN</v>
      </c>
      <c r="J1183" s="36" t="str">
        <f>LEFT('DETALLE DE CONEXIONES'!M1183,3)</f>
        <v>0mi</v>
      </c>
      <c r="K1183" s="36" t="str">
        <f>IF(LEN('DETALLE DE CONEXIONES'!M1183)&lt;12,(RIGHT('DETALLE DE CONEXIONES'!M1183,5)),(RIGHT('DETALLE DE CONEXIONES'!M1183,6)))</f>
        <v xml:space="preserve">min. </v>
      </c>
      <c r="L1183" s="36">
        <f>IF(C1183="Saliente Local",(IFERROR((LIMPIA(J1183,1)),0)),0)</f>
        <v>0</v>
      </c>
      <c r="M1183" s="36">
        <f>IF(C1183="Saliente Nacional",(IFERROR((LIMPIA(J1183,1)),0)),0)</f>
        <v>0</v>
      </c>
      <c r="N1183" s="36">
        <f>IF(C1183="Saliente Internacional",(IFERROR((LIMPIA(J1183,1)),0)),0)</f>
        <v>0</v>
      </c>
      <c r="O1183" s="36">
        <f>IF(C1183="Saliente Local",(IFERROR((LIMPIA(K1183,1)),0)),0)</f>
        <v>0</v>
      </c>
      <c r="P1183" s="36">
        <f>IF(C1183="Saliente Nacional",(IFERROR((LIMPIA(K1183,1)),0)),0)</f>
        <v>0</v>
      </c>
      <c r="Q1183" s="36">
        <f>IF(C1183="Saliente Internacional",(IFERROR((LIMPIA(K1183,1)),0)),0)</f>
        <v>0</v>
      </c>
      <c r="R1183" s="36">
        <f t="shared" si="55"/>
        <v>0</v>
      </c>
      <c r="S1183" s="36">
        <f t="shared" si="56"/>
        <v>0</v>
      </c>
    </row>
    <row r="1184" spans="1:19" x14ac:dyDescent="0.25">
      <c r="A1184" s="101">
        <f>'DETALLE DE CONEXIONES'!P1184</f>
        <v>0</v>
      </c>
      <c r="B1184" s="36" t="str">
        <f>'DETALLE DE CONEXIONES'!I1184</f>
        <v>GPRS</v>
      </c>
      <c r="C1184" s="36" t="str">
        <f>'DETALLE DE CONEXIONES'!BB1184</f>
        <v>RS</v>
      </c>
      <c r="D1184" s="36" t="str">
        <f>'DETALLE DE CONEXIONES'!E1184</f>
        <v>internet.itelcel.coXXXGLTE</v>
      </c>
      <c r="E1184" s="36">
        <f t="shared" si="54"/>
        <v>26</v>
      </c>
      <c r="F1184" s="36">
        <f>IFERROR(LIMPIA('DETALLE DE CONEXIONES'!N1184,1),0)</f>
        <v>0</v>
      </c>
      <c r="G1184" s="36" t="str">
        <f>LEFT('DETALLE DE CONEXIONES'!BE1184,3)</f>
        <v/>
      </c>
      <c r="H1184" s="36" t="str">
        <f>RIGHT('DETALLE DE CONEXIONES'!AK1184,2)</f>
        <v>-1</v>
      </c>
      <c r="I1184" s="36" t="str">
        <f>LEFT('DETALLE DE CONEXIONES'!AK1184,3)</f>
        <v>RS;</v>
      </c>
      <c r="J1184" s="36" t="str">
        <f>LEFT('DETALLE DE CONEXIONES'!M1184,3)</f>
        <v>0mi</v>
      </c>
      <c r="K1184" s="36" t="str">
        <f>IF(LEN('DETALLE DE CONEXIONES'!M1184)&lt;12,(RIGHT('DETALLE DE CONEXIONES'!M1184,5)),(RIGHT('DETALLE DE CONEXIONES'!M1184,6)))</f>
        <v xml:space="preserve">min. </v>
      </c>
      <c r="L1184" s="36">
        <f>IF(C1184="Saliente Local",(IFERROR((LIMPIA(J1184,1)),0)),0)</f>
        <v>0</v>
      </c>
      <c r="M1184" s="36">
        <f>IF(C1184="Saliente Nacional",(IFERROR((LIMPIA(J1184,1)),0)),0)</f>
        <v>0</v>
      </c>
      <c r="N1184" s="36">
        <f>IF(C1184="Saliente Internacional",(IFERROR((LIMPIA(J1184,1)),0)),0)</f>
        <v>0</v>
      </c>
      <c r="O1184" s="36">
        <f>IF(C1184="Saliente Local",(IFERROR((LIMPIA(K1184,1)),0)),0)</f>
        <v>0</v>
      </c>
      <c r="P1184" s="36">
        <f>IF(C1184="Saliente Nacional",(IFERROR((LIMPIA(K1184,1)),0)),0)</f>
        <v>0</v>
      </c>
      <c r="Q1184" s="36">
        <f>IF(C1184="Saliente Internacional",(IFERROR((LIMPIA(K1184,1)),0)),0)</f>
        <v>0</v>
      </c>
      <c r="R1184" s="36">
        <f t="shared" si="55"/>
        <v>0</v>
      </c>
      <c r="S1184" s="36">
        <f t="shared" si="56"/>
        <v>0</v>
      </c>
    </row>
    <row r="1185" spans="1:19" x14ac:dyDescent="0.25">
      <c r="A1185" s="101">
        <f>'DETALLE DE CONEXIONES'!P1185</f>
        <v>0</v>
      </c>
      <c r="B1185" s="36" t="str">
        <f>'DETALLE DE CONEXIONES'!I1185</f>
        <v>GPRS</v>
      </c>
      <c r="C1185" s="36" t="str">
        <f>'DETALLE DE CONEXIONES'!BB1185</f>
        <v>MENSAJERO</v>
      </c>
      <c r="D1185" s="36" t="str">
        <f>'DETALLE DE CONEXIONES'!E1185</f>
        <v>internet.itelcel.coXXXGLTE</v>
      </c>
      <c r="E1185" s="36">
        <f t="shared" si="54"/>
        <v>26</v>
      </c>
      <c r="F1185" s="36">
        <f>IFERROR(LIMPIA('DETALLE DE CONEXIONES'!N1185,1),0)</f>
        <v>0</v>
      </c>
      <c r="G1185" s="36" t="str">
        <f>LEFT('DETALLE DE CONEXIONES'!BE1185,3)</f>
        <v/>
      </c>
      <c r="H1185" s="36" t="str">
        <f>RIGHT('DETALLE DE CONEXIONES'!AK1185,2)</f>
        <v>-1</v>
      </c>
      <c r="I1185" s="36" t="str">
        <f>LEFT('DETALLE DE CONEXIONES'!AK1185,3)</f>
        <v>MEN</v>
      </c>
      <c r="J1185" s="36" t="str">
        <f>LEFT('DETALLE DE CONEXIONES'!M1185,3)</f>
        <v>0mi</v>
      </c>
      <c r="K1185" s="36" t="str">
        <f>IF(LEN('DETALLE DE CONEXIONES'!M1185)&lt;12,(RIGHT('DETALLE DE CONEXIONES'!M1185,5)),(RIGHT('DETALLE DE CONEXIONES'!M1185,6)))</f>
        <v xml:space="preserve">min. </v>
      </c>
      <c r="L1185" s="36">
        <f>IF(C1185="Saliente Local",(IFERROR((LIMPIA(J1185,1)),0)),0)</f>
        <v>0</v>
      </c>
      <c r="M1185" s="36">
        <f>IF(C1185="Saliente Nacional",(IFERROR((LIMPIA(J1185,1)),0)),0)</f>
        <v>0</v>
      </c>
      <c r="N1185" s="36">
        <f>IF(C1185="Saliente Internacional",(IFERROR((LIMPIA(J1185,1)),0)),0)</f>
        <v>0</v>
      </c>
      <c r="O1185" s="36">
        <f>IF(C1185="Saliente Local",(IFERROR((LIMPIA(K1185,1)),0)),0)</f>
        <v>0</v>
      </c>
      <c r="P1185" s="36">
        <f>IF(C1185="Saliente Nacional",(IFERROR((LIMPIA(K1185,1)),0)),0)</f>
        <v>0</v>
      </c>
      <c r="Q1185" s="36">
        <f>IF(C1185="Saliente Internacional",(IFERROR((LIMPIA(K1185,1)),0)),0)</f>
        <v>0</v>
      </c>
      <c r="R1185" s="36">
        <f t="shared" si="55"/>
        <v>0</v>
      </c>
      <c r="S1185" s="36">
        <f t="shared" si="56"/>
        <v>0</v>
      </c>
    </row>
    <row r="1186" spans="1:19" x14ac:dyDescent="0.25">
      <c r="A1186" s="101">
        <f>'DETALLE DE CONEXIONES'!P1186</f>
        <v>0</v>
      </c>
      <c r="B1186" s="36" t="str">
        <f>'DETALLE DE CONEXIONES'!I1186</f>
        <v>GPRS</v>
      </c>
      <c r="C1186" s="36" t="str">
        <f>'DETALLE DE CONEXIONES'!BB1186</f>
        <v>RS</v>
      </c>
      <c r="D1186" s="36" t="str">
        <f>'DETALLE DE CONEXIONES'!E1186</f>
        <v>internet.itelcel.coXXXGLTE</v>
      </c>
      <c r="E1186" s="36">
        <f t="shared" si="54"/>
        <v>26</v>
      </c>
      <c r="F1186" s="36">
        <f>IFERROR(LIMPIA('DETALLE DE CONEXIONES'!N1186,1),0)</f>
        <v>0</v>
      </c>
      <c r="G1186" s="36" t="str">
        <f>LEFT('DETALLE DE CONEXIONES'!BE1186,3)</f>
        <v/>
      </c>
      <c r="H1186" s="36" t="str">
        <f>RIGHT('DETALLE DE CONEXIONES'!AK1186,2)</f>
        <v>-1</v>
      </c>
      <c r="I1186" s="36" t="str">
        <f>LEFT('DETALLE DE CONEXIONES'!AK1186,3)</f>
        <v>RS;</v>
      </c>
      <c r="J1186" s="36" t="str">
        <f>LEFT('DETALLE DE CONEXIONES'!M1186,3)</f>
        <v>0mi</v>
      </c>
      <c r="K1186" s="36" t="str">
        <f>IF(LEN('DETALLE DE CONEXIONES'!M1186)&lt;12,(RIGHT('DETALLE DE CONEXIONES'!M1186,5)),(RIGHT('DETALLE DE CONEXIONES'!M1186,6)))</f>
        <v xml:space="preserve">min. </v>
      </c>
      <c r="L1186" s="36">
        <f>IF(C1186="Saliente Local",(IFERROR((LIMPIA(J1186,1)),0)),0)</f>
        <v>0</v>
      </c>
      <c r="M1186" s="36">
        <f>IF(C1186="Saliente Nacional",(IFERROR((LIMPIA(J1186,1)),0)),0)</f>
        <v>0</v>
      </c>
      <c r="N1186" s="36">
        <f>IF(C1186="Saliente Internacional",(IFERROR((LIMPIA(J1186,1)),0)),0)</f>
        <v>0</v>
      </c>
      <c r="O1186" s="36">
        <f>IF(C1186="Saliente Local",(IFERROR((LIMPIA(K1186,1)),0)),0)</f>
        <v>0</v>
      </c>
      <c r="P1186" s="36">
        <f>IF(C1186="Saliente Nacional",(IFERROR((LIMPIA(K1186,1)),0)),0)</f>
        <v>0</v>
      </c>
      <c r="Q1186" s="36">
        <f>IF(C1186="Saliente Internacional",(IFERROR((LIMPIA(K1186,1)),0)),0)</f>
        <v>0</v>
      </c>
      <c r="R1186" s="36">
        <f t="shared" si="55"/>
        <v>0</v>
      </c>
      <c r="S1186" s="36">
        <f t="shared" si="56"/>
        <v>0</v>
      </c>
    </row>
    <row r="1187" spans="1:19" x14ac:dyDescent="0.25">
      <c r="A1187" s="101">
        <f>'DETALLE DE CONEXIONES'!P1187</f>
        <v>0</v>
      </c>
      <c r="B1187" s="36" t="str">
        <f>'DETALLE DE CONEXIONES'!I1187</f>
        <v>ENTRANTE</v>
      </c>
      <c r="C1187" s="36" t="str">
        <f>'DETALLE DE CONEXIONES'!BB1187</f>
        <v>Entrante Local</v>
      </c>
      <c r="D1187" s="36" t="str">
        <f>'DETALLE DE CONEXIONES'!E1187</f>
        <v>999XXX1600</v>
      </c>
      <c r="E1187" s="36">
        <f t="shared" si="54"/>
        <v>10</v>
      </c>
      <c r="F1187" s="36">
        <f>IFERROR(LIMPIA('DETALLE DE CONEXIONES'!N1187,1),0)</f>
        <v>2</v>
      </c>
      <c r="G1187" s="36" t="str">
        <f>LEFT('DETALLE DE CONEXIONES'!BE1187,3)</f>
        <v>NOF</v>
      </c>
      <c r="H1187" s="36" t="str">
        <f>RIGHT('DETALLE DE CONEXIONES'!AK1187,2)</f>
        <v/>
      </c>
      <c r="I1187" s="36" t="str">
        <f>LEFT('DETALLE DE CONEXIONES'!AK1187,3)</f>
        <v/>
      </c>
      <c r="J1187" s="36" t="str">
        <f>LEFT('DETALLE DE CONEXIONES'!M1187,3)</f>
        <v>1mi</v>
      </c>
      <c r="K1187" s="36" t="str">
        <f>IF(LEN('DETALLE DE CONEXIONES'!M1187)&lt;12,(RIGHT('DETALLE DE CONEXIONES'!M1187,5)),(RIGHT('DETALLE DE CONEXIONES'!M1187,6)))</f>
        <v>40seg.</v>
      </c>
      <c r="L1187" s="36">
        <f>IF(C1187="Saliente Local",(IFERROR((LIMPIA(J1187,1)),0)),0)</f>
        <v>0</v>
      </c>
      <c r="M1187" s="36">
        <f>IF(C1187="Saliente Nacional",(IFERROR((LIMPIA(J1187,1)),0)),0)</f>
        <v>0</v>
      </c>
      <c r="N1187" s="36">
        <f>IF(C1187="Saliente Internacional",(IFERROR((LIMPIA(J1187,1)),0)),0)</f>
        <v>0</v>
      </c>
      <c r="O1187" s="36">
        <f>IF(C1187="Saliente Local",(IFERROR((LIMPIA(K1187,1)),0)),0)</f>
        <v>0</v>
      </c>
      <c r="P1187" s="36">
        <f>IF(C1187="Saliente Nacional",(IFERROR((LIMPIA(K1187,1)),0)),0)</f>
        <v>0</v>
      </c>
      <c r="Q1187" s="36">
        <f>IF(C1187="Saliente Internacional",(IFERROR((LIMPIA(K1187,1)),0)),0)</f>
        <v>0</v>
      </c>
      <c r="R1187" s="36">
        <f t="shared" si="55"/>
        <v>0</v>
      </c>
      <c r="S1187" s="36">
        <f t="shared" si="56"/>
        <v>0</v>
      </c>
    </row>
    <row r="1188" spans="1:19" x14ac:dyDescent="0.25">
      <c r="A1188" s="101">
        <f>'DETALLE DE CONEXIONES'!P1188</f>
        <v>0</v>
      </c>
      <c r="B1188" s="36" t="str">
        <f>'DETALLE DE CONEXIONES'!I1188</f>
        <v>SALIENTE</v>
      </c>
      <c r="C1188" s="36" t="str">
        <f>'DETALLE DE CONEXIONES'!BB1188</f>
        <v>Saliente Local</v>
      </c>
      <c r="D1188" s="36" t="str">
        <f>'DETALLE DE CONEXIONES'!E1188</f>
        <v>999XXX0328</v>
      </c>
      <c r="E1188" s="36">
        <f t="shared" si="54"/>
        <v>10</v>
      </c>
      <c r="F1188" s="36">
        <f>IFERROR(LIMPIA('DETALLE DE CONEXIONES'!N1188,1),0)</f>
        <v>3</v>
      </c>
      <c r="G1188" s="36" t="str">
        <f>LEFT('DETALLE DE CONEXIONES'!BE1188,3)</f>
        <v>NOF</v>
      </c>
      <c r="H1188" s="36" t="str">
        <f>RIGHT('DETALLE DE CONEXIONES'!AK1188,2)</f>
        <v/>
      </c>
      <c r="I1188" s="36" t="str">
        <f>LEFT('DETALLE DE CONEXIONES'!AK1188,3)</f>
        <v/>
      </c>
      <c r="J1188" s="36" t="str">
        <f>LEFT('DETALLE DE CONEXIONES'!M1188,3)</f>
        <v>2mi</v>
      </c>
      <c r="K1188" s="36" t="str">
        <f>IF(LEN('DETALLE DE CONEXIONES'!M1188)&lt;12,(RIGHT('DETALLE DE CONEXIONES'!M1188,5)),(RIGHT('DETALLE DE CONEXIONES'!M1188,6)))</f>
        <v>44seg.</v>
      </c>
      <c r="L1188" s="36">
        <f>IF(C1188="Saliente Local",(IFERROR((LIMPIA(J1188,1)),0)),0)</f>
        <v>2</v>
      </c>
      <c r="M1188" s="36">
        <f>IF(C1188="Saliente Nacional",(IFERROR((LIMPIA(J1188,1)),0)),0)</f>
        <v>0</v>
      </c>
      <c r="N1188" s="36">
        <f>IF(C1188="Saliente Internacional",(IFERROR((LIMPIA(J1188,1)),0)),0)</f>
        <v>0</v>
      </c>
      <c r="O1188" s="36">
        <f>IF(C1188="Saliente Local",(IFERROR((LIMPIA(K1188,1)),0)),0)</f>
        <v>44</v>
      </c>
      <c r="P1188" s="36">
        <f>IF(C1188="Saliente Nacional",(IFERROR((LIMPIA(K1188,1)),0)),0)</f>
        <v>0</v>
      </c>
      <c r="Q1188" s="36">
        <f>IF(C1188="Saliente Internacional",(IFERROR((LIMPIA(K1188,1)),0)),0)</f>
        <v>0</v>
      </c>
      <c r="R1188" s="36">
        <f t="shared" si="55"/>
        <v>3</v>
      </c>
      <c r="S1188" s="36">
        <f t="shared" si="56"/>
        <v>0</v>
      </c>
    </row>
    <row r="1189" spans="1:19" x14ac:dyDescent="0.25">
      <c r="A1189" s="101">
        <f>'DETALLE DE CONEXIONES'!P1189</f>
        <v>0</v>
      </c>
      <c r="B1189" s="36" t="str">
        <f>'DETALLE DE CONEXIONES'!I1189</f>
        <v>SALIENTE</v>
      </c>
      <c r="C1189" s="36" t="str">
        <f>'DETALLE DE CONEXIONES'!BB1189</f>
        <v>Saliente Local</v>
      </c>
      <c r="D1189" s="36" t="str">
        <f>'DETALLE DE CONEXIONES'!E1189</f>
        <v>999XXX0328</v>
      </c>
      <c r="E1189" s="36">
        <f t="shared" si="54"/>
        <v>10</v>
      </c>
      <c r="F1189" s="36">
        <f>IFERROR(LIMPIA('DETALLE DE CONEXIONES'!N1189,1),0)</f>
        <v>1</v>
      </c>
      <c r="G1189" s="36" t="str">
        <f>LEFT('DETALLE DE CONEXIONES'!BE1189,3)</f>
        <v>NOF</v>
      </c>
      <c r="H1189" s="36" t="str">
        <f>RIGHT('DETALLE DE CONEXIONES'!AK1189,2)</f>
        <v/>
      </c>
      <c r="I1189" s="36" t="str">
        <f>LEFT('DETALLE DE CONEXIONES'!AK1189,3)</f>
        <v/>
      </c>
      <c r="J1189" s="36" t="str">
        <f>LEFT('DETALLE DE CONEXIONES'!M1189,3)</f>
        <v>0mi</v>
      </c>
      <c r="K1189" s="36" t="str">
        <f>IF(LEN('DETALLE DE CONEXIONES'!M1189)&lt;12,(RIGHT('DETALLE DE CONEXIONES'!M1189,5)),(RIGHT('DETALLE DE CONEXIONES'!M1189,6)))</f>
        <v>27seg.</v>
      </c>
      <c r="L1189" s="36">
        <f>IF(C1189="Saliente Local",(IFERROR((LIMPIA(J1189,1)),0)),0)</f>
        <v>0</v>
      </c>
      <c r="M1189" s="36">
        <f>IF(C1189="Saliente Nacional",(IFERROR((LIMPIA(J1189,1)),0)),0)</f>
        <v>0</v>
      </c>
      <c r="N1189" s="36">
        <f>IF(C1189="Saliente Internacional",(IFERROR((LIMPIA(J1189,1)),0)),0)</f>
        <v>0</v>
      </c>
      <c r="O1189" s="36">
        <f>IF(C1189="Saliente Local",(IFERROR((LIMPIA(K1189,1)),0)),0)</f>
        <v>27</v>
      </c>
      <c r="P1189" s="36">
        <f>IF(C1189="Saliente Nacional",(IFERROR((LIMPIA(K1189,1)),0)),0)</f>
        <v>0</v>
      </c>
      <c r="Q1189" s="36">
        <f>IF(C1189="Saliente Internacional",(IFERROR((LIMPIA(K1189,1)),0)),0)</f>
        <v>0</v>
      </c>
      <c r="R1189" s="36">
        <f t="shared" si="55"/>
        <v>1</v>
      </c>
      <c r="S1189" s="36">
        <f t="shared" si="56"/>
        <v>0</v>
      </c>
    </row>
    <row r="1190" spans="1:19" x14ac:dyDescent="0.25">
      <c r="A1190" s="101">
        <f>'DETALLE DE CONEXIONES'!P1190</f>
        <v>0</v>
      </c>
      <c r="B1190" s="36" t="str">
        <f>'DETALLE DE CONEXIONES'!I1190</f>
        <v>SALIENTE</v>
      </c>
      <c r="C1190" s="36" t="str">
        <f>'DETALLE DE CONEXIONES'!BB1190</f>
        <v>Saliente Local</v>
      </c>
      <c r="D1190" s="36" t="str">
        <f>'DETALLE DE CONEXIONES'!E1190</f>
        <v>999XXX8450</v>
      </c>
      <c r="E1190" s="36">
        <f t="shared" si="54"/>
        <v>10</v>
      </c>
      <c r="F1190" s="36">
        <f>IFERROR(LIMPIA('DETALLE DE CONEXIONES'!N1190,1),0)</f>
        <v>3</v>
      </c>
      <c r="G1190" s="36" t="str">
        <f>LEFT('DETALLE DE CONEXIONES'!BE1190,3)</f>
        <v>NOF</v>
      </c>
      <c r="H1190" s="36" t="str">
        <f>RIGHT('DETALLE DE CONEXIONES'!AK1190,2)</f>
        <v/>
      </c>
      <c r="I1190" s="36" t="str">
        <f>LEFT('DETALLE DE CONEXIONES'!AK1190,3)</f>
        <v/>
      </c>
      <c r="J1190" s="36" t="str">
        <f>LEFT('DETALLE DE CONEXIONES'!M1190,3)</f>
        <v>2mi</v>
      </c>
      <c r="K1190" s="36" t="str">
        <f>IF(LEN('DETALLE DE CONEXIONES'!M1190)&lt;12,(RIGHT('DETALLE DE CONEXIONES'!M1190,5)),(RIGHT('DETALLE DE CONEXIONES'!M1190,6)))</f>
        <v>11seg.</v>
      </c>
      <c r="L1190" s="36">
        <f>IF(C1190="Saliente Local",(IFERROR((LIMPIA(J1190,1)),0)),0)</f>
        <v>2</v>
      </c>
      <c r="M1190" s="36">
        <f>IF(C1190="Saliente Nacional",(IFERROR((LIMPIA(J1190,1)),0)),0)</f>
        <v>0</v>
      </c>
      <c r="N1190" s="36">
        <f>IF(C1190="Saliente Internacional",(IFERROR((LIMPIA(J1190,1)),0)),0)</f>
        <v>0</v>
      </c>
      <c r="O1190" s="36">
        <f>IF(C1190="Saliente Local",(IFERROR((LIMPIA(K1190,1)),0)),0)</f>
        <v>11</v>
      </c>
      <c r="P1190" s="36">
        <f>IF(C1190="Saliente Nacional",(IFERROR((LIMPIA(K1190,1)),0)),0)</f>
        <v>0</v>
      </c>
      <c r="Q1190" s="36">
        <f>IF(C1190="Saliente Internacional",(IFERROR((LIMPIA(K1190,1)),0)),0)</f>
        <v>0</v>
      </c>
      <c r="R1190" s="36">
        <f t="shared" si="55"/>
        <v>3</v>
      </c>
      <c r="S1190" s="36">
        <f t="shared" si="56"/>
        <v>0</v>
      </c>
    </row>
    <row r="1191" spans="1:19" x14ac:dyDescent="0.25">
      <c r="A1191" s="101">
        <f>'DETALLE DE CONEXIONES'!P1191</f>
        <v>0</v>
      </c>
      <c r="B1191" s="36" t="str">
        <f>'DETALLE DE CONEXIONES'!I1191</f>
        <v>SALIENTE</v>
      </c>
      <c r="C1191" s="36" t="str">
        <f>'DETALLE DE CONEXIONES'!BB1191</f>
        <v>Saliente Local</v>
      </c>
      <c r="D1191" s="36" t="str">
        <f>'DETALLE DE CONEXIONES'!E1191</f>
        <v>999XXX8450</v>
      </c>
      <c r="E1191" s="36">
        <f t="shared" si="54"/>
        <v>10</v>
      </c>
      <c r="F1191" s="36">
        <f>IFERROR(LIMPIA('DETALLE DE CONEXIONES'!N1191,1),0)</f>
        <v>3</v>
      </c>
      <c r="G1191" s="36" t="str">
        <f>LEFT('DETALLE DE CONEXIONES'!BE1191,3)</f>
        <v>NOF</v>
      </c>
      <c r="H1191" s="36" t="str">
        <f>RIGHT('DETALLE DE CONEXIONES'!AK1191,2)</f>
        <v/>
      </c>
      <c r="I1191" s="36" t="str">
        <f>LEFT('DETALLE DE CONEXIONES'!AK1191,3)</f>
        <v/>
      </c>
      <c r="J1191" s="36" t="str">
        <f>LEFT('DETALLE DE CONEXIONES'!M1191,3)</f>
        <v>2mi</v>
      </c>
      <c r="K1191" s="36" t="str">
        <f>IF(LEN('DETALLE DE CONEXIONES'!M1191)&lt;12,(RIGHT('DETALLE DE CONEXIONES'!M1191,5)),(RIGHT('DETALLE DE CONEXIONES'!M1191,6)))</f>
        <v>28seg.</v>
      </c>
      <c r="L1191" s="36">
        <f>IF(C1191="Saliente Local",(IFERROR((LIMPIA(J1191,1)),0)),0)</f>
        <v>2</v>
      </c>
      <c r="M1191" s="36">
        <f>IF(C1191="Saliente Nacional",(IFERROR((LIMPIA(J1191,1)),0)),0)</f>
        <v>0</v>
      </c>
      <c r="N1191" s="36">
        <f>IF(C1191="Saliente Internacional",(IFERROR((LIMPIA(J1191,1)),0)),0)</f>
        <v>0</v>
      </c>
      <c r="O1191" s="36">
        <f>IF(C1191="Saliente Local",(IFERROR((LIMPIA(K1191,1)),0)),0)</f>
        <v>28</v>
      </c>
      <c r="P1191" s="36">
        <f>IF(C1191="Saliente Nacional",(IFERROR((LIMPIA(K1191,1)),0)),0)</f>
        <v>0</v>
      </c>
      <c r="Q1191" s="36">
        <f>IF(C1191="Saliente Internacional",(IFERROR((LIMPIA(K1191,1)),0)),0)</f>
        <v>0</v>
      </c>
      <c r="R1191" s="36">
        <f t="shared" si="55"/>
        <v>3</v>
      </c>
      <c r="S1191" s="36">
        <f t="shared" si="56"/>
        <v>0</v>
      </c>
    </row>
    <row r="1192" spans="1:19" x14ac:dyDescent="0.25">
      <c r="A1192" s="101">
        <f>'DETALLE DE CONEXIONES'!P1192</f>
        <v>0</v>
      </c>
      <c r="B1192" s="36" t="str">
        <f>'DETALLE DE CONEXIONES'!I1192</f>
        <v>GPRS</v>
      </c>
      <c r="C1192" s="36" t="str">
        <f>'DETALLE DE CONEXIONES'!BB1192</f>
        <v>MENSAJERO</v>
      </c>
      <c r="D1192" s="36" t="str">
        <f>'DETALLE DE CONEXIONES'!E1192</f>
        <v>internet.itelcelXXXm-3G</v>
      </c>
      <c r="E1192" s="36">
        <f t="shared" si="54"/>
        <v>23</v>
      </c>
      <c r="F1192" s="36">
        <f>IFERROR(LIMPIA('DETALLE DE CONEXIONES'!N1192,1),0)</f>
        <v>0</v>
      </c>
      <c r="G1192" s="36" t="str">
        <f>LEFT('DETALLE DE CONEXIONES'!BE1192,3)</f>
        <v/>
      </c>
      <c r="H1192" s="36" t="str">
        <f>RIGHT('DETALLE DE CONEXIONES'!AK1192,2)</f>
        <v>-1</v>
      </c>
      <c r="I1192" s="36" t="str">
        <f>LEFT('DETALLE DE CONEXIONES'!AK1192,3)</f>
        <v>MEN</v>
      </c>
      <c r="J1192" s="36" t="str">
        <f>LEFT('DETALLE DE CONEXIONES'!M1192,3)</f>
        <v>0mi</v>
      </c>
      <c r="K1192" s="36" t="str">
        <f>IF(LEN('DETALLE DE CONEXIONES'!M1192)&lt;12,(RIGHT('DETALLE DE CONEXIONES'!M1192,5)),(RIGHT('DETALLE DE CONEXIONES'!M1192,6)))</f>
        <v xml:space="preserve">min. </v>
      </c>
      <c r="L1192" s="36">
        <f>IF(C1192="Saliente Local",(IFERROR((LIMPIA(J1192,1)),0)),0)</f>
        <v>0</v>
      </c>
      <c r="M1192" s="36">
        <f>IF(C1192="Saliente Nacional",(IFERROR((LIMPIA(J1192,1)),0)),0)</f>
        <v>0</v>
      </c>
      <c r="N1192" s="36">
        <f>IF(C1192="Saliente Internacional",(IFERROR((LIMPIA(J1192,1)),0)),0)</f>
        <v>0</v>
      </c>
      <c r="O1192" s="36">
        <f>IF(C1192="Saliente Local",(IFERROR((LIMPIA(K1192,1)),0)),0)</f>
        <v>0</v>
      </c>
      <c r="P1192" s="36">
        <f>IF(C1192="Saliente Nacional",(IFERROR((LIMPIA(K1192,1)),0)),0)</f>
        <v>0</v>
      </c>
      <c r="Q1192" s="36">
        <f>IF(C1192="Saliente Internacional",(IFERROR((LIMPIA(K1192,1)),0)),0)</f>
        <v>0</v>
      </c>
      <c r="R1192" s="36">
        <f t="shared" si="55"/>
        <v>0</v>
      </c>
      <c r="S1192" s="36">
        <f t="shared" si="56"/>
        <v>0</v>
      </c>
    </row>
    <row r="1193" spans="1:19" x14ac:dyDescent="0.25">
      <c r="A1193" s="101">
        <f>'DETALLE DE CONEXIONES'!P1193</f>
        <v>0</v>
      </c>
      <c r="B1193" s="36" t="str">
        <f>'DETALLE DE CONEXIONES'!I1193</f>
        <v>SALIENTE</v>
      </c>
      <c r="C1193" s="36" t="str">
        <f>'DETALLE DE CONEXIONES'!BB1193</f>
        <v>Saliente Local</v>
      </c>
      <c r="D1193" s="36" t="str">
        <f>'DETALLE DE CONEXIONES'!E1193</f>
        <v>999XXX7514</v>
      </c>
      <c r="E1193" s="36">
        <f t="shared" si="54"/>
        <v>10</v>
      </c>
      <c r="F1193" s="36">
        <f>IFERROR(LIMPIA('DETALLE DE CONEXIONES'!N1193,1),0)</f>
        <v>1</v>
      </c>
      <c r="G1193" s="36" t="str">
        <f>LEFT('DETALLE DE CONEXIONES'!BE1193,3)</f>
        <v>NOF</v>
      </c>
      <c r="H1193" s="36" t="str">
        <f>RIGHT('DETALLE DE CONEXIONES'!AK1193,2)</f>
        <v/>
      </c>
      <c r="I1193" s="36" t="str">
        <f>LEFT('DETALLE DE CONEXIONES'!AK1193,3)</f>
        <v/>
      </c>
      <c r="J1193" s="36" t="str">
        <f>LEFT('DETALLE DE CONEXIONES'!M1193,3)</f>
        <v>0mi</v>
      </c>
      <c r="K1193" s="36" t="str">
        <f>IF(LEN('DETALLE DE CONEXIONES'!M1193)&lt;12,(RIGHT('DETALLE DE CONEXIONES'!M1193,5)),(RIGHT('DETALLE DE CONEXIONES'!M1193,6)))</f>
        <v>19seg.</v>
      </c>
      <c r="L1193" s="36">
        <f>IF(C1193="Saliente Local",(IFERROR((LIMPIA(J1193,1)),0)),0)</f>
        <v>0</v>
      </c>
      <c r="M1193" s="36">
        <f>IF(C1193="Saliente Nacional",(IFERROR((LIMPIA(J1193,1)),0)),0)</f>
        <v>0</v>
      </c>
      <c r="N1193" s="36">
        <f>IF(C1193="Saliente Internacional",(IFERROR((LIMPIA(J1193,1)),0)),0)</f>
        <v>0</v>
      </c>
      <c r="O1193" s="36">
        <f>IF(C1193="Saliente Local",(IFERROR((LIMPIA(K1193,1)),0)),0)</f>
        <v>19</v>
      </c>
      <c r="P1193" s="36">
        <f>IF(C1193="Saliente Nacional",(IFERROR((LIMPIA(K1193,1)),0)),0)</f>
        <v>0</v>
      </c>
      <c r="Q1193" s="36">
        <f>IF(C1193="Saliente Internacional",(IFERROR((LIMPIA(K1193,1)),0)),0)</f>
        <v>0</v>
      </c>
      <c r="R1193" s="36">
        <f t="shared" si="55"/>
        <v>1</v>
      </c>
      <c r="S1193" s="36">
        <f t="shared" si="56"/>
        <v>0</v>
      </c>
    </row>
    <row r="1194" spans="1:19" x14ac:dyDescent="0.25">
      <c r="A1194" s="101">
        <f>'DETALLE DE CONEXIONES'!P1194</f>
        <v>0</v>
      </c>
      <c r="B1194" s="36" t="str">
        <f>'DETALLE DE CONEXIONES'!I1194</f>
        <v>GPRS</v>
      </c>
      <c r="C1194" s="36" t="str">
        <f>'DETALLE DE CONEXIONES'!BB1194</f>
        <v>RS</v>
      </c>
      <c r="D1194" s="36" t="str">
        <f>'DETALLE DE CONEXIONES'!E1194</f>
        <v>internet.itelcelXXXm-3G</v>
      </c>
      <c r="E1194" s="36">
        <f t="shared" si="54"/>
        <v>23</v>
      </c>
      <c r="F1194" s="36">
        <f>IFERROR(LIMPIA('DETALLE DE CONEXIONES'!N1194,1),0)</f>
        <v>0</v>
      </c>
      <c r="G1194" s="36" t="str">
        <f>LEFT('DETALLE DE CONEXIONES'!BE1194,3)</f>
        <v/>
      </c>
      <c r="H1194" s="36" t="str">
        <f>RIGHT('DETALLE DE CONEXIONES'!AK1194,2)</f>
        <v>-1</v>
      </c>
      <c r="I1194" s="36" t="str">
        <f>LEFT('DETALLE DE CONEXIONES'!AK1194,3)</f>
        <v>RS;</v>
      </c>
      <c r="J1194" s="36" t="str">
        <f>LEFT('DETALLE DE CONEXIONES'!M1194,3)</f>
        <v>0mi</v>
      </c>
      <c r="K1194" s="36" t="str">
        <f>IF(LEN('DETALLE DE CONEXIONES'!M1194)&lt;12,(RIGHT('DETALLE DE CONEXIONES'!M1194,5)),(RIGHT('DETALLE DE CONEXIONES'!M1194,6)))</f>
        <v xml:space="preserve">min. </v>
      </c>
      <c r="L1194" s="36">
        <f>IF(C1194="Saliente Local",(IFERROR((LIMPIA(J1194,1)),0)),0)</f>
        <v>0</v>
      </c>
      <c r="M1194" s="36">
        <f>IF(C1194="Saliente Nacional",(IFERROR((LIMPIA(J1194,1)),0)),0)</f>
        <v>0</v>
      </c>
      <c r="N1194" s="36">
        <f>IF(C1194="Saliente Internacional",(IFERROR((LIMPIA(J1194,1)),0)),0)</f>
        <v>0</v>
      </c>
      <c r="O1194" s="36">
        <f>IF(C1194="Saliente Local",(IFERROR((LIMPIA(K1194,1)),0)),0)</f>
        <v>0</v>
      </c>
      <c r="P1194" s="36">
        <f>IF(C1194="Saliente Nacional",(IFERROR((LIMPIA(K1194,1)),0)),0)</f>
        <v>0</v>
      </c>
      <c r="Q1194" s="36">
        <f>IF(C1194="Saliente Internacional",(IFERROR((LIMPIA(K1194,1)),0)),0)</f>
        <v>0</v>
      </c>
      <c r="R1194" s="36">
        <f t="shared" si="55"/>
        <v>0</v>
      </c>
      <c r="S1194" s="36">
        <f t="shared" si="56"/>
        <v>0</v>
      </c>
    </row>
    <row r="1195" spans="1:19" x14ac:dyDescent="0.25">
      <c r="A1195" s="101">
        <f>'DETALLE DE CONEXIONES'!P1195</f>
        <v>0</v>
      </c>
      <c r="B1195" s="36" t="str">
        <f>'DETALLE DE CONEXIONES'!I1195</f>
        <v>ENTRANTE</v>
      </c>
      <c r="C1195" s="36" t="str">
        <f>'DETALLE DE CONEXIONES'!BB1195</f>
        <v>Entrante Local</v>
      </c>
      <c r="D1195" s="36" t="str">
        <f>'DETALLE DE CONEXIONES'!E1195</f>
        <v>999XXX1600</v>
      </c>
      <c r="E1195" s="36">
        <f t="shared" si="54"/>
        <v>10</v>
      </c>
      <c r="F1195" s="36">
        <f>IFERROR(LIMPIA('DETALLE DE CONEXIONES'!N1195,1),0)</f>
        <v>7</v>
      </c>
      <c r="G1195" s="36" t="str">
        <f>LEFT('DETALLE DE CONEXIONES'!BE1195,3)</f>
        <v>NOF</v>
      </c>
      <c r="H1195" s="36" t="str">
        <f>RIGHT('DETALLE DE CONEXIONES'!AK1195,2)</f>
        <v/>
      </c>
      <c r="I1195" s="36" t="str">
        <f>LEFT('DETALLE DE CONEXIONES'!AK1195,3)</f>
        <v/>
      </c>
      <c r="J1195" s="36" t="str">
        <f>LEFT('DETALLE DE CONEXIONES'!M1195,3)</f>
        <v>6mi</v>
      </c>
      <c r="K1195" s="36" t="str">
        <f>IF(LEN('DETALLE DE CONEXIONES'!M1195)&lt;12,(RIGHT('DETALLE DE CONEXIONES'!M1195,5)),(RIGHT('DETALLE DE CONEXIONES'!M1195,6)))</f>
        <v>3seg.</v>
      </c>
      <c r="L1195" s="36">
        <f>IF(C1195="Saliente Local",(IFERROR((LIMPIA(J1195,1)),0)),0)</f>
        <v>0</v>
      </c>
      <c r="M1195" s="36">
        <f>IF(C1195="Saliente Nacional",(IFERROR((LIMPIA(J1195,1)),0)),0)</f>
        <v>0</v>
      </c>
      <c r="N1195" s="36">
        <f>IF(C1195="Saliente Internacional",(IFERROR((LIMPIA(J1195,1)),0)),0)</f>
        <v>0</v>
      </c>
      <c r="O1195" s="36">
        <f>IF(C1195="Saliente Local",(IFERROR((LIMPIA(K1195,1)),0)),0)</f>
        <v>0</v>
      </c>
      <c r="P1195" s="36">
        <f>IF(C1195="Saliente Nacional",(IFERROR((LIMPIA(K1195,1)),0)),0)</f>
        <v>0</v>
      </c>
      <c r="Q1195" s="36">
        <f>IF(C1195="Saliente Internacional",(IFERROR((LIMPIA(K1195,1)),0)),0)</f>
        <v>0</v>
      </c>
      <c r="R1195" s="36">
        <f t="shared" si="55"/>
        <v>0</v>
      </c>
      <c r="S1195" s="36">
        <f t="shared" si="56"/>
        <v>0</v>
      </c>
    </row>
    <row r="1196" spans="1:19" x14ac:dyDescent="0.25">
      <c r="A1196" s="101">
        <f>'DETALLE DE CONEXIONES'!P1196</f>
        <v>0</v>
      </c>
      <c r="B1196" s="36" t="str">
        <f>'DETALLE DE CONEXIONES'!I1196</f>
        <v>SALIENTE</v>
      </c>
      <c r="C1196" s="36" t="str">
        <f>'DETALLE DE CONEXIONES'!BB1196</f>
        <v>Saliente Local</v>
      </c>
      <c r="D1196" s="36" t="str">
        <f>'DETALLE DE CONEXIONES'!E1196</f>
        <v>999XXX7896</v>
      </c>
      <c r="E1196" s="36">
        <f t="shared" si="54"/>
        <v>10</v>
      </c>
      <c r="F1196" s="36">
        <f>IFERROR(LIMPIA('DETALLE DE CONEXIONES'!N1196,1),0)</f>
        <v>1</v>
      </c>
      <c r="G1196" s="36" t="str">
        <f>LEFT('DETALLE DE CONEXIONES'!BE1196,3)</f>
        <v>NOF</v>
      </c>
      <c r="H1196" s="36" t="str">
        <f>RIGHT('DETALLE DE CONEXIONES'!AK1196,2)</f>
        <v/>
      </c>
      <c r="I1196" s="36" t="str">
        <f>LEFT('DETALLE DE CONEXIONES'!AK1196,3)</f>
        <v/>
      </c>
      <c r="J1196" s="36" t="str">
        <f>LEFT('DETALLE DE CONEXIONES'!M1196,3)</f>
        <v>0mi</v>
      </c>
      <c r="K1196" s="36" t="str">
        <f>IF(LEN('DETALLE DE CONEXIONES'!M1196)&lt;12,(RIGHT('DETALLE DE CONEXIONES'!M1196,5)),(RIGHT('DETALLE DE CONEXIONES'!M1196,6)))</f>
        <v>13seg.</v>
      </c>
      <c r="L1196" s="36">
        <f>IF(C1196="Saliente Local",(IFERROR((LIMPIA(J1196,1)),0)),0)</f>
        <v>0</v>
      </c>
      <c r="M1196" s="36">
        <f>IF(C1196="Saliente Nacional",(IFERROR((LIMPIA(J1196,1)),0)),0)</f>
        <v>0</v>
      </c>
      <c r="N1196" s="36">
        <f>IF(C1196="Saliente Internacional",(IFERROR((LIMPIA(J1196,1)),0)),0)</f>
        <v>0</v>
      </c>
      <c r="O1196" s="36">
        <f>IF(C1196="Saliente Local",(IFERROR((LIMPIA(K1196,1)),0)),0)</f>
        <v>13</v>
      </c>
      <c r="P1196" s="36">
        <f>IF(C1196="Saliente Nacional",(IFERROR((LIMPIA(K1196,1)),0)),0)</f>
        <v>0</v>
      </c>
      <c r="Q1196" s="36">
        <f>IF(C1196="Saliente Internacional",(IFERROR((LIMPIA(K1196,1)),0)),0)</f>
        <v>0</v>
      </c>
      <c r="R1196" s="36">
        <f t="shared" si="55"/>
        <v>1</v>
      </c>
      <c r="S1196" s="36">
        <f t="shared" si="56"/>
        <v>0</v>
      </c>
    </row>
    <row r="1197" spans="1:19" x14ac:dyDescent="0.25">
      <c r="A1197" s="101">
        <f>'DETALLE DE CONEXIONES'!P1197</f>
        <v>0</v>
      </c>
      <c r="B1197" s="36" t="str">
        <f>'DETALLE DE CONEXIONES'!I1197</f>
        <v>SALIENTE</v>
      </c>
      <c r="C1197" s="36" t="str">
        <f>'DETALLE DE CONEXIONES'!BB1197</f>
        <v>Saliente Local</v>
      </c>
      <c r="D1197" s="36" t="str">
        <f>'DETALLE DE CONEXIONES'!E1197</f>
        <v>999XXX7896</v>
      </c>
      <c r="E1197" s="36">
        <f t="shared" si="54"/>
        <v>10</v>
      </c>
      <c r="F1197" s="36">
        <f>IFERROR(LIMPIA('DETALLE DE CONEXIONES'!N1197,1),0)</f>
        <v>1</v>
      </c>
      <c r="G1197" s="36" t="str">
        <f>LEFT('DETALLE DE CONEXIONES'!BE1197,3)</f>
        <v>NOF</v>
      </c>
      <c r="H1197" s="36" t="str">
        <f>RIGHT('DETALLE DE CONEXIONES'!AK1197,2)</f>
        <v/>
      </c>
      <c r="I1197" s="36" t="str">
        <f>LEFT('DETALLE DE CONEXIONES'!AK1197,3)</f>
        <v/>
      </c>
      <c r="J1197" s="36" t="str">
        <f>LEFT('DETALLE DE CONEXIONES'!M1197,3)</f>
        <v>0mi</v>
      </c>
      <c r="K1197" s="36" t="str">
        <f>IF(LEN('DETALLE DE CONEXIONES'!M1197)&lt;12,(RIGHT('DETALLE DE CONEXIONES'!M1197,5)),(RIGHT('DETALLE DE CONEXIONES'!M1197,6)))</f>
        <v>14seg.</v>
      </c>
      <c r="L1197" s="36">
        <f>IF(C1197="Saliente Local",(IFERROR((LIMPIA(J1197,1)),0)),0)</f>
        <v>0</v>
      </c>
      <c r="M1197" s="36">
        <f>IF(C1197="Saliente Nacional",(IFERROR((LIMPIA(J1197,1)),0)),0)</f>
        <v>0</v>
      </c>
      <c r="N1197" s="36">
        <f>IF(C1197="Saliente Internacional",(IFERROR((LIMPIA(J1197,1)),0)),0)</f>
        <v>0</v>
      </c>
      <c r="O1197" s="36">
        <f>IF(C1197="Saliente Local",(IFERROR((LIMPIA(K1197,1)),0)),0)</f>
        <v>14</v>
      </c>
      <c r="P1197" s="36">
        <f>IF(C1197="Saliente Nacional",(IFERROR((LIMPIA(K1197,1)),0)),0)</f>
        <v>0</v>
      </c>
      <c r="Q1197" s="36">
        <f>IF(C1197="Saliente Internacional",(IFERROR((LIMPIA(K1197,1)),0)),0)</f>
        <v>0</v>
      </c>
      <c r="R1197" s="36">
        <f t="shared" si="55"/>
        <v>1</v>
      </c>
      <c r="S1197" s="36">
        <f t="shared" si="56"/>
        <v>0</v>
      </c>
    </row>
    <row r="1198" spans="1:19" x14ac:dyDescent="0.25">
      <c r="A1198" s="101">
        <f>'DETALLE DE CONEXIONES'!P1198</f>
        <v>0</v>
      </c>
      <c r="B1198" s="36" t="str">
        <f>'DETALLE DE CONEXIONES'!I1198</f>
        <v>SALIENTE</v>
      </c>
      <c r="C1198" s="36" t="str">
        <f>'DETALLE DE CONEXIONES'!BB1198</f>
        <v>Saliente Local</v>
      </c>
      <c r="D1198" s="36" t="str">
        <f>'DETALLE DE CONEXIONES'!E1198</f>
        <v>999XXX7896</v>
      </c>
      <c r="E1198" s="36">
        <f t="shared" si="54"/>
        <v>10</v>
      </c>
      <c r="F1198" s="36">
        <f>IFERROR(LIMPIA('DETALLE DE CONEXIONES'!N1198,1),0)</f>
        <v>1</v>
      </c>
      <c r="G1198" s="36" t="str">
        <f>LEFT('DETALLE DE CONEXIONES'!BE1198,3)</f>
        <v>NOF</v>
      </c>
      <c r="H1198" s="36" t="str">
        <f>RIGHT('DETALLE DE CONEXIONES'!AK1198,2)</f>
        <v/>
      </c>
      <c r="I1198" s="36" t="str">
        <f>LEFT('DETALLE DE CONEXIONES'!AK1198,3)</f>
        <v/>
      </c>
      <c r="J1198" s="36" t="str">
        <f>LEFT('DETALLE DE CONEXIONES'!M1198,3)</f>
        <v>0mi</v>
      </c>
      <c r="K1198" s="36" t="str">
        <f>IF(LEN('DETALLE DE CONEXIONES'!M1198)&lt;12,(RIGHT('DETALLE DE CONEXIONES'!M1198,5)),(RIGHT('DETALLE DE CONEXIONES'!M1198,6)))</f>
        <v>15seg.</v>
      </c>
      <c r="L1198" s="36">
        <f>IF(C1198="Saliente Local",(IFERROR((LIMPIA(J1198,1)),0)),0)</f>
        <v>0</v>
      </c>
      <c r="M1198" s="36">
        <f>IF(C1198="Saliente Nacional",(IFERROR((LIMPIA(J1198,1)),0)),0)</f>
        <v>0</v>
      </c>
      <c r="N1198" s="36">
        <f>IF(C1198="Saliente Internacional",(IFERROR((LIMPIA(J1198,1)),0)),0)</f>
        <v>0</v>
      </c>
      <c r="O1198" s="36">
        <f>IF(C1198="Saliente Local",(IFERROR((LIMPIA(K1198,1)),0)),0)</f>
        <v>15</v>
      </c>
      <c r="P1198" s="36">
        <f>IF(C1198="Saliente Nacional",(IFERROR((LIMPIA(K1198,1)),0)),0)</f>
        <v>0</v>
      </c>
      <c r="Q1198" s="36">
        <f>IF(C1198="Saliente Internacional",(IFERROR((LIMPIA(K1198,1)),0)),0)</f>
        <v>0</v>
      </c>
      <c r="R1198" s="36">
        <f t="shared" si="55"/>
        <v>1</v>
      </c>
      <c r="S1198" s="36">
        <f t="shared" si="56"/>
        <v>0</v>
      </c>
    </row>
    <row r="1199" spans="1:19" x14ac:dyDescent="0.25">
      <c r="A1199" s="101">
        <f>'DETALLE DE CONEXIONES'!P1199</f>
        <v>0</v>
      </c>
      <c r="B1199" s="36" t="str">
        <f>'DETALLE DE CONEXIONES'!I1199</f>
        <v>SALIENTE</v>
      </c>
      <c r="C1199" s="36" t="str">
        <f>'DETALLE DE CONEXIONES'!BB1199</f>
        <v>Saliente Local</v>
      </c>
      <c r="D1199" s="36" t="str">
        <f>'DETALLE DE CONEXIONES'!E1199</f>
        <v>999XXX8450</v>
      </c>
      <c r="E1199" s="36">
        <f t="shared" si="54"/>
        <v>10</v>
      </c>
      <c r="F1199" s="36">
        <f>IFERROR(LIMPIA('DETALLE DE CONEXIONES'!N1199,1),0)</f>
        <v>5</v>
      </c>
      <c r="G1199" s="36" t="str">
        <f>LEFT('DETALLE DE CONEXIONES'!BE1199,3)</f>
        <v>NOF</v>
      </c>
      <c r="H1199" s="36" t="str">
        <f>RIGHT('DETALLE DE CONEXIONES'!AK1199,2)</f>
        <v/>
      </c>
      <c r="I1199" s="36" t="str">
        <f>LEFT('DETALLE DE CONEXIONES'!AK1199,3)</f>
        <v/>
      </c>
      <c r="J1199" s="36" t="str">
        <f>LEFT('DETALLE DE CONEXIONES'!M1199,3)</f>
        <v>4mi</v>
      </c>
      <c r="K1199" s="36" t="str">
        <f>IF(LEN('DETALLE DE CONEXIONES'!M1199)&lt;12,(RIGHT('DETALLE DE CONEXIONES'!M1199,5)),(RIGHT('DETALLE DE CONEXIONES'!M1199,6)))</f>
        <v>18seg.</v>
      </c>
      <c r="L1199" s="36">
        <f>IF(C1199="Saliente Local",(IFERROR((LIMPIA(J1199,1)),0)),0)</f>
        <v>4</v>
      </c>
      <c r="M1199" s="36">
        <f>IF(C1199="Saliente Nacional",(IFERROR((LIMPIA(J1199,1)),0)),0)</f>
        <v>0</v>
      </c>
      <c r="N1199" s="36">
        <f>IF(C1199="Saliente Internacional",(IFERROR((LIMPIA(J1199,1)),0)),0)</f>
        <v>0</v>
      </c>
      <c r="O1199" s="36">
        <f>IF(C1199="Saliente Local",(IFERROR((LIMPIA(K1199,1)),0)),0)</f>
        <v>18</v>
      </c>
      <c r="P1199" s="36">
        <f>IF(C1199="Saliente Nacional",(IFERROR((LIMPIA(K1199,1)),0)),0)</f>
        <v>0</v>
      </c>
      <c r="Q1199" s="36">
        <f>IF(C1199="Saliente Internacional",(IFERROR((LIMPIA(K1199,1)),0)),0)</f>
        <v>0</v>
      </c>
      <c r="R1199" s="36">
        <f t="shared" si="55"/>
        <v>5</v>
      </c>
      <c r="S1199" s="36">
        <f t="shared" si="56"/>
        <v>0</v>
      </c>
    </row>
    <row r="1200" spans="1:19" x14ac:dyDescent="0.25">
      <c r="A1200" s="101">
        <f>'DETALLE DE CONEXIONES'!P1200</f>
        <v>0</v>
      </c>
      <c r="B1200" s="36" t="str">
        <f>'DETALLE DE CONEXIONES'!I1200</f>
        <v>GPRS</v>
      </c>
      <c r="C1200" s="36" t="str">
        <f>'DETALLE DE CONEXIONES'!BB1200</f>
        <v>RS</v>
      </c>
      <c r="D1200" s="36" t="str">
        <f>'DETALLE DE CONEXIONES'!E1200</f>
        <v>internet.itelcel.coXXXGLTE</v>
      </c>
      <c r="E1200" s="36">
        <f t="shared" si="54"/>
        <v>26</v>
      </c>
      <c r="F1200" s="36">
        <f>IFERROR(LIMPIA('DETALLE DE CONEXIONES'!N1200,1),0)</f>
        <v>0</v>
      </c>
      <c r="G1200" s="36" t="str">
        <f>LEFT('DETALLE DE CONEXIONES'!BE1200,3)</f>
        <v/>
      </c>
      <c r="H1200" s="36" t="str">
        <f>RIGHT('DETALLE DE CONEXIONES'!AK1200,2)</f>
        <v>-1</v>
      </c>
      <c r="I1200" s="36" t="str">
        <f>LEFT('DETALLE DE CONEXIONES'!AK1200,3)</f>
        <v>RS;</v>
      </c>
      <c r="J1200" s="36" t="str">
        <f>LEFT('DETALLE DE CONEXIONES'!M1200,3)</f>
        <v>0mi</v>
      </c>
      <c r="K1200" s="36" t="str">
        <f>IF(LEN('DETALLE DE CONEXIONES'!M1200)&lt;12,(RIGHT('DETALLE DE CONEXIONES'!M1200,5)),(RIGHT('DETALLE DE CONEXIONES'!M1200,6)))</f>
        <v xml:space="preserve">min. </v>
      </c>
      <c r="L1200" s="36">
        <f>IF(C1200="Saliente Local",(IFERROR((LIMPIA(J1200,1)),0)),0)</f>
        <v>0</v>
      </c>
      <c r="M1200" s="36">
        <f>IF(C1200="Saliente Nacional",(IFERROR((LIMPIA(J1200,1)),0)),0)</f>
        <v>0</v>
      </c>
      <c r="N1200" s="36">
        <f>IF(C1200="Saliente Internacional",(IFERROR((LIMPIA(J1200,1)),0)),0)</f>
        <v>0</v>
      </c>
      <c r="O1200" s="36">
        <f>IF(C1200="Saliente Local",(IFERROR((LIMPIA(K1200,1)),0)),0)</f>
        <v>0</v>
      </c>
      <c r="P1200" s="36">
        <f>IF(C1200="Saliente Nacional",(IFERROR((LIMPIA(K1200,1)),0)),0)</f>
        <v>0</v>
      </c>
      <c r="Q1200" s="36">
        <f>IF(C1200="Saliente Internacional",(IFERROR((LIMPIA(K1200,1)),0)),0)</f>
        <v>0</v>
      </c>
      <c r="R1200" s="36">
        <f t="shared" si="55"/>
        <v>0</v>
      </c>
      <c r="S1200" s="36">
        <f t="shared" si="56"/>
        <v>0</v>
      </c>
    </row>
    <row r="1201" spans="1:19" x14ac:dyDescent="0.25">
      <c r="A1201" s="101">
        <f>'DETALLE DE CONEXIONES'!P1201</f>
        <v>0</v>
      </c>
      <c r="B1201" s="36" t="str">
        <f>'DETALLE DE CONEXIONES'!I1201</f>
        <v>GPRS</v>
      </c>
      <c r="C1201" s="36" t="str">
        <f>'DETALLE DE CONEXIONES'!BB1201</f>
        <v>MENSAJERO</v>
      </c>
      <c r="D1201" s="36" t="str">
        <f>'DETALLE DE CONEXIONES'!E1201</f>
        <v>internet.itelcel.coXXXGLTE</v>
      </c>
      <c r="E1201" s="36">
        <f t="shared" si="54"/>
        <v>26</v>
      </c>
      <c r="F1201" s="36">
        <f>IFERROR(LIMPIA('DETALLE DE CONEXIONES'!N1201,1),0)</f>
        <v>0</v>
      </c>
      <c r="G1201" s="36" t="str">
        <f>LEFT('DETALLE DE CONEXIONES'!BE1201,3)</f>
        <v/>
      </c>
      <c r="H1201" s="36" t="str">
        <f>RIGHT('DETALLE DE CONEXIONES'!AK1201,2)</f>
        <v>-1</v>
      </c>
      <c r="I1201" s="36" t="str">
        <f>LEFT('DETALLE DE CONEXIONES'!AK1201,3)</f>
        <v>MEN</v>
      </c>
      <c r="J1201" s="36" t="str">
        <f>LEFT('DETALLE DE CONEXIONES'!M1201,3)</f>
        <v>0mi</v>
      </c>
      <c r="K1201" s="36" t="str">
        <f>IF(LEN('DETALLE DE CONEXIONES'!M1201)&lt;12,(RIGHT('DETALLE DE CONEXIONES'!M1201,5)),(RIGHT('DETALLE DE CONEXIONES'!M1201,6)))</f>
        <v xml:space="preserve">min. </v>
      </c>
      <c r="L1201" s="36">
        <f>IF(C1201="Saliente Local",(IFERROR((LIMPIA(J1201,1)),0)),0)</f>
        <v>0</v>
      </c>
      <c r="M1201" s="36">
        <f>IF(C1201="Saliente Nacional",(IFERROR((LIMPIA(J1201,1)),0)),0)</f>
        <v>0</v>
      </c>
      <c r="N1201" s="36">
        <f>IF(C1201="Saliente Internacional",(IFERROR((LIMPIA(J1201,1)),0)),0)</f>
        <v>0</v>
      </c>
      <c r="O1201" s="36">
        <f>IF(C1201="Saliente Local",(IFERROR((LIMPIA(K1201,1)),0)),0)</f>
        <v>0</v>
      </c>
      <c r="P1201" s="36">
        <f>IF(C1201="Saliente Nacional",(IFERROR((LIMPIA(K1201,1)),0)),0)</f>
        <v>0</v>
      </c>
      <c r="Q1201" s="36">
        <f>IF(C1201="Saliente Internacional",(IFERROR((LIMPIA(K1201,1)),0)),0)</f>
        <v>0</v>
      </c>
      <c r="R1201" s="36">
        <f t="shared" si="55"/>
        <v>0</v>
      </c>
      <c r="S1201" s="36">
        <f t="shared" si="56"/>
        <v>0</v>
      </c>
    </row>
    <row r="1202" spans="1:19" x14ac:dyDescent="0.25">
      <c r="A1202" s="101">
        <f>'DETALLE DE CONEXIONES'!P1202</f>
        <v>0</v>
      </c>
      <c r="B1202" s="36" t="str">
        <f>'DETALLE DE CONEXIONES'!I1202</f>
        <v>GPRS</v>
      </c>
      <c r="C1202" s="36" t="str">
        <f>'DETALLE DE CONEXIONES'!BB1202</f>
        <v>RS</v>
      </c>
      <c r="D1202" s="36" t="str">
        <f>'DETALLE DE CONEXIONES'!E1202</f>
        <v>internet.itelcelXXXm-3G</v>
      </c>
      <c r="E1202" s="36">
        <f t="shared" si="54"/>
        <v>23</v>
      </c>
      <c r="F1202" s="36">
        <f>IFERROR(LIMPIA('DETALLE DE CONEXIONES'!N1202,1),0)</f>
        <v>0</v>
      </c>
      <c r="G1202" s="36" t="str">
        <f>LEFT('DETALLE DE CONEXIONES'!BE1202,3)</f>
        <v/>
      </c>
      <c r="H1202" s="36" t="str">
        <f>RIGHT('DETALLE DE CONEXIONES'!AK1202,2)</f>
        <v>-1</v>
      </c>
      <c r="I1202" s="36" t="str">
        <f>LEFT('DETALLE DE CONEXIONES'!AK1202,3)</f>
        <v>RS;</v>
      </c>
      <c r="J1202" s="36" t="str">
        <f>LEFT('DETALLE DE CONEXIONES'!M1202,3)</f>
        <v>0mi</v>
      </c>
      <c r="K1202" s="36" t="str">
        <f>IF(LEN('DETALLE DE CONEXIONES'!M1202)&lt;12,(RIGHT('DETALLE DE CONEXIONES'!M1202,5)),(RIGHT('DETALLE DE CONEXIONES'!M1202,6)))</f>
        <v xml:space="preserve">min. </v>
      </c>
      <c r="L1202" s="36">
        <f>IF(C1202="Saliente Local",(IFERROR((LIMPIA(J1202,1)),0)),0)</f>
        <v>0</v>
      </c>
      <c r="M1202" s="36">
        <f>IF(C1202="Saliente Nacional",(IFERROR((LIMPIA(J1202,1)),0)),0)</f>
        <v>0</v>
      </c>
      <c r="N1202" s="36">
        <f>IF(C1202="Saliente Internacional",(IFERROR((LIMPIA(J1202,1)),0)),0)</f>
        <v>0</v>
      </c>
      <c r="O1202" s="36">
        <f>IF(C1202="Saliente Local",(IFERROR((LIMPIA(K1202,1)),0)),0)</f>
        <v>0</v>
      </c>
      <c r="P1202" s="36">
        <f>IF(C1202="Saliente Nacional",(IFERROR((LIMPIA(K1202,1)),0)),0)</f>
        <v>0</v>
      </c>
      <c r="Q1202" s="36">
        <f>IF(C1202="Saliente Internacional",(IFERROR((LIMPIA(K1202,1)),0)),0)</f>
        <v>0</v>
      </c>
      <c r="R1202" s="36">
        <f t="shared" si="55"/>
        <v>0</v>
      </c>
      <c r="S1202" s="36">
        <f t="shared" si="56"/>
        <v>0</v>
      </c>
    </row>
    <row r="1203" spans="1:19" x14ac:dyDescent="0.25">
      <c r="A1203" s="101">
        <f>'DETALLE DE CONEXIONES'!P1203</f>
        <v>0</v>
      </c>
      <c r="B1203" s="36" t="str">
        <f>'DETALLE DE CONEXIONES'!I1203</f>
        <v>GPRS</v>
      </c>
      <c r="C1203" s="36" t="str">
        <f>'DETALLE DE CONEXIONES'!BB1203</f>
        <v>MENSAJERO</v>
      </c>
      <c r="D1203" s="36" t="str">
        <f>'DETALLE DE CONEXIONES'!E1203</f>
        <v>internet.itelcelXXXm-3G</v>
      </c>
      <c r="E1203" s="36">
        <f t="shared" si="54"/>
        <v>23</v>
      </c>
      <c r="F1203" s="36">
        <f>IFERROR(LIMPIA('DETALLE DE CONEXIONES'!N1203,1),0)</f>
        <v>0</v>
      </c>
      <c r="G1203" s="36" t="str">
        <f>LEFT('DETALLE DE CONEXIONES'!BE1203,3)</f>
        <v/>
      </c>
      <c r="H1203" s="36" t="str">
        <f>RIGHT('DETALLE DE CONEXIONES'!AK1203,2)</f>
        <v>-1</v>
      </c>
      <c r="I1203" s="36" t="str">
        <f>LEFT('DETALLE DE CONEXIONES'!AK1203,3)</f>
        <v>MEN</v>
      </c>
      <c r="J1203" s="36" t="str">
        <f>LEFT('DETALLE DE CONEXIONES'!M1203,3)</f>
        <v>0mi</v>
      </c>
      <c r="K1203" s="36" t="str">
        <f>IF(LEN('DETALLE DE CONEXIONES'!M1203)&lt;12,(RIGHT('DETALLE DE CONEXIONES'!M1203,5)),(RIGHT('DETALLE DE CONEXIONES'!M1203,6)))</f>
        <v xml:space="preserve">min. </v>
      </c>
      <c r="L1203" s="36">
        <f>IF(C1203="Saliente Local",(IFERROR((LIMPIA(J1203,1)),0)),0)</f>
        <v>0</v>
      </c>
      <c r="M1203" s="36">
        <f>IF(C1203="Saliente Nacional",(IFERROR((LIMPIA(J1203,1)),0)),0)</f>
        <v>0</v>
      </c>
      <c r="N1203" s="36">
        <f>IF(C1203="Saliente Internacional",(IFERROR((LIMPIA(J1203,1)),0)),0)</f>
        <v>0</v>
      </c>
      <c r="O1203" s="36">
        <f>IF(C1203="Saliente Local",(IFERROR((LIMPIA(K1203,1)),0)),0)</f>
        <v>0</v>
      </c>
      <c r="P1203" s="36">
        <f>IF(C1203="Saliente Nacional",(IFERROR((LIMPIA(K1203,1)),0)),0)</f>
        <v>0</v>
      </c>
      <c r="Q1203" s="36">
        <f>IF(C1203="Saliente Internacional",(IFERROR((LIMPIA(K1203,1)),0)),0)</f>
        <v>0</v>
      </c>
      <c r="R1203" s="36">
        <f t="shared" si="55"/>
        <v>0</v>
      </c>
      <c r="S1203" s="36">
        <f t="shared" si="56"/>
        <v>0</v>
      </c>
    </row>
    <row r="1204" spans="1:19" x14ac:dyDescent="0.25">
      <c r="A1204" s="101">
        <f>'DETALLE DE CONEXIONES'!P1204</f>
        <v>0</v>
      </c>
      <c r="B1204" s="36" t="str">
        <f>'DETALLE DE CONEXIONES'!I1204</f>
        <v>SALIENTE</v>
      </c>
      <c r="C1204" s="36" t="str">
        <f>'DETALLE DE CONEXIONES'!BB1204</f>
        <v>Saliente Local</v>
      </c>
      <c r="D1204" s="36" t="str">
        <f>'DETALLE DE CONEXIONES'!E1204</f>
        <v>999XXX3420</v>
      </c>
      <c r="E1204" s="36">
        <f t="shared" si="54"/>
        <v>10</v>
      </c>
      <c r="F1204" s="36">
        <f>IFERROR(LIMPIA('DETALLE DE CONEXIONES'!N1204,1),0)</f>
        <v>1</v>
      </c>
      <c r="G1204" s="36" t="str">
        <f>LEFT('DETALLE DE CONEXIONES'!BE1204,3)</f>
        <v>NOF</v>
      </c>
      <c r="H1204" s="36" t="str">
        <f>RIGHT('DETALLE DE CONEXIONES'!AK1204,2)</f>
        <v/>
      </c>
      <c r="I1204" s="36" t="str">
        <f>LEFT('DETALLE DE CONEXIONES'!AK1204,3)</f>
        <v/>
      </c>
      <c r="J1204" s="36" t="str">
        <f>LEFT('DETALLE DE CONEXIONES'!M1204,3)</f>
        <v>0mi</v>
      </c>
      <c r="K1204" s="36" t="str">
        <f>IF(LEN('DETALLE DE CONEXIONES'!M1204)&lt;12,(RIGHT('DETALLE DE CONEXIONES'!M1204,5)),(RIGHT('DETALLE DE CONEXIONES'!M1204,6)))</f>
        <v>58seg.</v>
      </c>
      <c r="L1204" s="36">
        <f>IF(C1204="Saliente Local",(IFERROR((LIMPIA(J1204,1)),0)),0)</f>
        <v>0</v>
      </c>
      <c r="M1204" s="36">
        <f>IF(C1204="Saliente Nacional",(IFERROR((LIMPIA(J1204,1)),0)),0)</f>
        <v>0</v>
      </c>
      <c r="N1204" s="36">
        <f>IF(C1204="Saliente Internacional",(IFERROR((LIMPIA(J1204,1)),0)),0)</f>
        <v>0</v>
      </c>
      <c r="O1204" s="36">
        <f>IF(C1204="Saliente Local",(IFERROR((LIMPIA(K1204,1)),0)),0)</f>
        <v>58</v>
      </c>
      <c r="P1204" s="36">
        <f>IF(C1204="Saliente Nacional",(IFERROR((LIMPIA(K1204,1)),0)),0)</f>
        <v>0</v>
      </c>
      <c r="Q1204" s="36">
        <f>IF(C1204="Saliente Internacional",(IFERROR((LIMPIA(K1204,1)),0)),0)</f>
        <v>0</v>
      </c>
      <c r="R1204" s="36">
        <f t="shared" si="55"/>
        <v>1</v>
      </c>
      <c r="S1204" s="36">
        <f t="shared" si="56"/>
        <v>0</v>
      </c>
    </row>
    <row r="1205" spans="1:19" x14ac:dyDescent="0.25">
      <c r="A1205" s="101">
        <f>'DETALLE DE CONEXIONES'!P1205</f>
        <v>0</v>
      </c>
      <c r="B1205" s="36" t="str">
        <f>'DETALLE DE CONEXIONES'!I1205</f>
        <v>GPRS</v>
      </c>
      <c r="C1205" s="36" t="str">
        <f>'DETALLE DE CONEXIONES'!BB1205</f>
        <v>MENSAJERO</v>
      </c>
      <c r="D1205" s="36" t="str">
        <f>'DETALLE DE CONEXIONES'!E1205</f>
        <v>internet.itelcelXXXm-3G</v>
      </c>
      <c r="E1205" s="36">
        <f t="shared" si="54"/>
        <v>23</v>
      </c>
      <c r="F1205" s="36">
        <f>IFERROR(LIMPIA('DETALLE DE CONEXIONES'!N1205,1),0)</f>
        <v>0</v>
      </c>
      <c r="G1205" s="36" t="str">
        <f>LEFT('DETALLE DE CONEXIONES'!BE1205,3)</f>
        <v/>
      </c>
      <c r="H1205" s="36" t="str">
        <f>RIGHT('DETALLE DE CONEXIONES'!AK1205,2)</f>
        <v>-1</v>
      </c>
      <c r="I1205" s="36" t="str">
        <f>LEFT('DETALLE DE CONEXIONES'!AK1205,3)</f>
        <v>MEN</v>
      </c>
      <c r="J1205" s="36" t="str">
        <f>LEFT('DETALLE DE CONEXIONES'!M1205,3)</f>
        <v>0mi</v>
      </c>
      <c r="K1205" s="36" t="str">
        <f>IF(LEN('DETALLE DE CONEXIONES'!M1205)&lt;12,(RIGHT('DETALLE DE CONEXIONES'!M1205,5)),(RIGHT('DETALLE DE CONEXIONES'!M1205,6)))</f>
        <v xml:space="preserve">min. </v>
      </c>
      <c r="L1205" s="36">
        <f>IF(C1205="Saliente Local",(IFERROR((LIMPIA(J1205,1)),0)),0)</f>
        <v>0</v>
      </c>
      <c r="M1205" s="36">
        <f>IF(C1205="Saliente Nacional",(IFERROR((LIMPIA(J1205,1)),0)),0)</f>
        <v>0</v>
      </c>
      <c r="N1205" s="36">
        <f>IF(C1205="Saliente Internacional",(IFERROR((LIMPIA(J1205,1)),0)),0)</f>
        <v>0</v>
      </c>
      <c r="O1205" s="36">
        <f>IF(C1205="Saliente Local",(IFERROR((LIMPIA(K1205,1)),0)),0)</f>
        <v>0</v>
      </c>
      <c r="P1205" s="36">
        <f>IF(C1205="Saliente Nacional",(IFERROR((LIMPIA(K1205,1)),0)),0)</f>
        <v>0</v>
      </c>
      <c r="Q1205" s="36">
        <f>IF(C1205="Saliente Internacional",(IFERROR((LIMPIA(K1205,1)),0)),0)</f>
        <v>0</v>
      </c>
      <c r="R1205" s="36">
        <f t="shared" si="55"/>
        <v>0</v>
      </c>
      <c r="S1205" s="36">
        <f t="shared" si="56"/>
        <v>0</v>
      </c>
    </row>
    <row r="1206" spans="1:19" x14ac:dyDescent="0.25">
      <c r="A1206" s="101">
        <f>'DETALLE DE CONEXIONES'!P1206</f>
        <v>0</v>
      </c>
      <c r="B1206" s="36" t="str">
        <f>'DETALLE DE CONEXIONES'!I1206</f>
        <v>GPRS</v>
      </c>
      <c r="C1206" s="36" t="str">
        <f>'DETALLE DE CONEXIONES'!BB1206</f>
        <v>RS</v>
      </c>
      <c r="D1206" s="36" t="str">
        <f>'DETALLE DE CONEXIONES'!E1206</f>
        <v>internet.itelcelXXXm-3G</v>
      </c>
      <c r="E1206" s="36">
        <f t="shared" si="54"/>
        <v>23</v>
      </c>
      <c r="F1206" s="36">
        <f>IFERROR(LIMPIA('DETALLE DE CONEXIONES'!N1206,1),0)</f>
        <v>0</v>
      </c>
      <c r="G1206" s="36" t="str">
        <f>LEFT('DETALLE DE CONEXIONES'!BE1206,3)</f>
        <v/>
      </c>
      <c r="H1206" s="36" t="str">
        <f>RIGHT('DETALLE DE CONEXIONES'!AK1206,2)</f>
        <v>-1</v>
      </c>
      <c r="I1206" s="36" t="str">
        <f>LEFT('DETALLE DE CONEXIONES'!AK1206,3)</f>
        <v>RS;</v>
      </c>
      <c r="J1206" s="36" t="str">
        <f>LEFT('DETALLE DE CONEXIONES'!M1206,3)</f>
        <v>0mi</v>
      </c>
      <c r="K1206" s="36" t="str">
        <f>IF(LEN('DETALLE DE CONEXIONES'!M1206)&lt;12,(RIGHT('DETALLE DE CONEXIONES'!M1206,5)),(RIGHT('DETALLE DE CONEXIONES'!M1206,6)))</f>
        <v xml:space="preserve">min. </v>
      </c>
      <c r="L1206" s="36">
        <f>IF(C1206="Saliente Local",(IFERROR((LIMPIA(J1206,1)),0)),0)</f>
        <v>0</v>
      </c>
      <c r="M1206" s="36">
        <f>IF(C1206="Saliente Nacional",(IFERROR((LIMPIA(J1206,1)),0)),0)</f>
        <v>0</v>
      </c>
      <c r="N1206" s="36">
        <f>IF(C1206="Saliente Internacional",(IFERROR((LIMPIA(J1206,1)),0)),0)</f>
        <v>0</v>
      </c>
      <c r="O1206" s="36">
        <f>IF(C1206="Saliente Local",(IFERROR((LIMPIA(K1206,1)),0)),0)</f>
        <v>0</v>
      </c>
      <c r="P1206" s="36">
        <f>IF(C1206="Saliente Nacional",(IFERROR((LIMPIA(K1206,1)),0)),0)</f>
        <v>0</v>
      </c>
      <c r="Q1206" s="36">
        <f>IF(C1206="Saliente Internacional",(IFERROR((LIMPIA(K1206,1)),0)),0)</f>
        <v>0</v>
      </c>
      <c r="R1206" s="36">
        <f t="shared" si="55"/>
        <v>0</v>
      </c>
      <c r="S1206" s="36">
        <f t="shared" si="56"/>
        <v>0</v>
      </c>
    </row>
    <row r="1207" spans="1:19" x14ac:dyDescent="0.25">
      <c r="A1207" s="101">
        <f>'DETALLE DE CONEXIONES'!P1207</f>
        <v>0</v>
      </c>
      <c r="B1207" s="36" t="str">
        <f>'DETALLE DE CONEXIONES'!I1207</f>
        <v>GPRS</v>
      </c>
      <c r="C1207" s="36" t="str">
        <f>'DETALLE DE CONEXIONES'!BB1207</f>
        <v>MENSAJERO</v>
      </c>
      <c r="D1207" s="36" t="str">
        <f>'DETALLE DE CONEXIONES'!E1207</f>
        <v>internet.itelcelXXXm-3G</v>
      </c>
      <c r="E1207" s="36">
        <f t="shared" si="54"/>
        <v>23</v>
      </c>
      <c r="F1207" s="36">
        <f>IFERROR(LIMPIA('DETALLE DE CONEXIONES'!N1207,1),0)</f>
        <v>0</v>
      </c>
      <c r="G1207" s="36" t="str">
        <f>LEFT('DETALLE DE CONEXIONES'!BE1207,3)</f>
        <v/>
      </c>
      <c r="H1207" s="36" t="str">
        <f>RIGHT('DETALLE DE CONEXIONES'!AK1207,2)</f>
        <v>-1</v>
      </c>
      <c r="I1207" s="36" t="str">
        <f>LEFT('DETALLE DE CONEXIONES'!AK1207,3)</f>
        <v>MEN</v>
      </c>
      <c r="J1207" s="36" t="str">
        <f>LEFT('DETALLE DE CONEXIONES'!M1207,3)</f>
        <v>0mi</v>
      </c>
      <c r="K1207" s="36" t="str">
        <f>IF(LEN('DETALLE DE CONEXIONES'!M1207)&lt;12,(RIGHT('DETALLE DE CONEXIONES'!M1207,5)),(RIGHT('DETALLE DE CONEXIONES'!M1207,6)))</f>
        <v xml:space="preserve">min. </v>
      </c>
      <c r="L1207" s="36">
        <f>IF(C1207="Saliente Local",(IFERROR((LIMPIA(J1207,1)),0)),0)</f>
        <v>0</v>
      </c>
      <c r="M1207" s="36">
        <f>IF(C1207="Saliente Nacional",(IFERROR((LIMPIA(J1207,1)),0)),0)</f>
        <v>0</v>
      </c>
      <c r="N1207" s="36">
        <f>IF(C1207="Saliente Internacional",(IFERROR((LIMPIA(J1207,1)),0)),0)</f>
        <v>0</v>
      </c>
      <c r="O1207" s="36">
        <f>IF(C1207="Saliente Local",(IFERROR((LIMPIA(K1207,1)),0)),0)</f>
        <v>0</v>
      </c>
      <c r="P1207" s="36">
        <f>IF(C1207="Saliente Nacional",(IFERROR((LIMPIA(K1207,1)),0)),0)</f>
        <v>0</v>
      </c>
      <c r="Q1207" s="36">
        <f>IF(C1207="Saliente Internacional",(IFERROR((LIMPIA(K1207,1)),0)),0)</f>
        <v>0</v>
      </c>
      <c r="R1207" s="36">
        <f t="shared" si="55"/>
        <v>0</v>
      </c>
      <c r="S1207" s="36">
        <f t="shared" si="56"/>
        <v>0</v>
      </c>
    </row>
    <row r="1208" spans="1:19" x14ac:dyDescent="0.25">
      <c r="A1208" s="101">
        <f>'DETALLE DE CONEXIONES'!P1208</f>
        <v>0</v>
      </c>
      <c r="B1208" s="36" t="str">
        <f>'DETALLE DE CONEXIONES'!I1208</f>
        <v>GPRS</v>
      </c>
      <c r="C1208" s="36" t="str">
        <f>'DETALLE DE CONEXIONES'!BB1208</f>
        <v>RS</v>
      </c>
      <c r="D1208" s="36" t="str">
        <f>'DETALLE DE CONEXIONES'!E1208</f>
        <v>internet.itelcelXXXm-3G</v>
      </c>
      <c r="E1208" s="36">
        <f t="shared" si="54"/>
        <v>23</v>
      </c>
      <c r="F1208" s="36">
        <f>IFERROR(LIMPIA('DETALLE DE CONEXIONES'!N1208,1),0)</f>
        <v>0</v>
      </c>
      <c r="G1208" s="36" t="str">
        <f>LEFT('DETALLE DE CONEXIONES'!BE1208,3)</f>
        <v/>
      </c>
      <c r="H1208" s="36" t="str">
        <f>RIGHT('DETALLE DE CONEXIONES'!AK1208,2)</f>
        <v>-1</v>
      </c>
      <c r="I1208" s="36" t="str">
        <f>LEFT('DETALLE DE CONEXIONES'!AK1208,3)</f>
        <v>RS;</v>
      </c>
      <c r="J1208" s="36" t="str">
        <f>LEFT('DETALLE DE CONEXIONES'!M1208,3)</f>
        <v>0mi</v>
      </c>
      <c r="K1208" s="36" t="str">
        <f>IF(LEN('DETALLE DE CONEXIONES'!M1208)&lt;12,(RIGHT('DETALLE DE CONEXIONES'!M1208,5)),(RIGHT('DETALLE DE CONEXIONES'!M1208,6)))</f>
        <v xml:space="preserve">min. </v>
      </c>
      <c r="L1208" s="36">
        <f>IF(C1208="Saliente Local",(IFERROR((LIMPIA(J1208,1)),0)),0)</f>
        <v>0</v>
      </c>
      <c r="M1208" s="36">
        <f>IF(C1208="Saliente Nacional",(IFERROR((LIMPIA(J1208,1)),0)),0)</f>
        <v>0</v>
      </c>
      <c r="N1208" s="36">
        <f>IF(C1208="Saliente Internacional",(IFERROR((LIMPIA(J1208,1)),0)),0)</f>
        <v>0</v>
      </c>
      <c r="O1208" s="36">
        <f>IF(C1208="Saliente Local",(IFERROR((LIMPIA(K1208,1)),0)),0)</f>
        <v>0</v>
      </c>
      <c r="P1208" s="36">
        <f>IF(C1208="Saliente Nacional",(IFERROR((LIMPIA(K1208,1)),0)),0)</f>
        <v>0</v>
      </c>
      <c r="Q1208" s="36">
        <f>IF(C1208="Saliente Internacional",(IFERROR((LIMPIA(K1208,1)),0)),0)</f>
        <v>0</v>
      </c>
      <c r="R1208" s="36">
        <f t="shared" si="55"/>
        <v>0</v>
      </c>
      <c r="S1208" s="36">
        <f t="shared" si="56"/>
        <v>0</v>
      </c>
    </row>
    <row r="1209" spans="1:19" x14ac:dyDescent="0.25">
      <c r="A1209" s="101">
        <f>'DETALLE DE CONEXIONES'!P1209</f>
        <v>0</v>
      </c>
      <c r="B1209" s="36" t="str">
        <f>'DETALLE DE CONEXIONES'!I1209</f>
        <v>GPRS</v>
      </c>
      <c r="C1209" s="36" t="str">
        <f>'DETALLE DE CONEXIONES'!BB1209</f>
        <v>MENSAJERO</v>
      </c>
      <c r="D1209" s="36" t="str">
        <f>'DETALLE DE CONEXIONES'!E1209</f>
        <v>internet.itelcelXXXm-3G</v>
      </c>
      <c r="E1209" s="36">
        <f t="shared" si="54"/>
        <v>23</v>
      </c>
      <c r="F1209" s="36">
        <f>IFERROR(LIMPIA('DETALLE DE CONEXIONES'!N1209,1),0)</f>
        <v>0</v>
      </c>
      <c r="G1209" s="36" t="str">
        <f>LEFT('DETALLE DE CONEXIONES'!BE1209,3)</f>
        <v/>
      </c>
      <c r="H1209" s="36" t="str">
        <f>RIGHT('DETALLE DE CONEXIONES'!AK1209,2)</f>
        <v>-1</v>
      </c>
      <c r="I1209" s="36" t="str">
        <f>LEFT('DETALLE DE CONEXIONES'!AK1209,3)</f>
        <v>MEN</v>
      </c>
      <c r="J1209" s="36" t="str">
        <f>LEFT('DETALLE DE CONEXIONES'!M1209,3)</f>
        <v>0mi</v>
      </c>
      <c r="K1209" s="36" t="str">
        <f>IF(LEN('DETALLE DE CONEXIONES'!M1209)&lt;12,(RIGHT('DETALLE DE CONEXIONES'!M1209,5)),(RIGHT('DETALLE DE CONEXIONES'!M1209,6)))</f>
        <v xml:space="preserve">min. </v>
      </c>
      <c r="L1209" s="36">
        <f>IF(C1209="Saliente Local",(IFERROR((LIMPIA(J1209,1)),0)),0)</f>
        <v>0</v>
      </c>
      <c r="M1209" s="36">
        <f>IF(C1209="Saliente Nacional",(IFERROR((LIMPIA(J1209,1)),0)),0)</f>
        <v>0</v>
      </c>
      <c r="N1209" s="36">
        <f>IF(C1209="Saliente Internacional",(IFERROR((LIMPIA(J1209,1)),0)),0)</f>
        <v>0</v>
      </c>
      <c r="O1209" s="36">
        <f>IF(C1209="Saliente Local",(IFERROR((LIMPIA(K1209,1)),0)),0)</f>
        <v>0</v>
      </c>
      <c r="P1209" s="36">
        <f>IF(C1209="Saliente Nacional",(IFERROR((LIMPIA(K1209,1)),0)),0)</f>
        <v>0</v>
      </c>
      <c r="Q1209" s="36">
        <f>IF(C1209="Saliente Internacional",(IFERROR((LIMPIA(K1209,1)),0)),0)</f>
        <v>0</v>
      </c>
      <c r="R1209" s="36">
        <f t="shared" si="55"/>
        <v>0</v>
      </c>
      <c r="S1209" s="36">
        <f t="shared" si="56"/>
        <v>0</v>
      </c>
    </row>
    <row r="1210" spans="1:19" x14ac:dyDescent="0.25">
      <c r="A1210" s="101">
        <f>'DETALLE DE CONEXIONES'!P1210</f>
        <v>0</v>
      </c>
      <c r="B1210" s="36" t="str">
        <f>'DETALLE DE CONEXIONES'!I1210</f>
        <v>GPRS</v>
      </c>
      <c r="C1210" s="36" t="str">
        <f>'DETALLE DE CONEXIONES'!BB1210</f>
        <v>RS</v>
      </c>
      <c r="D1210" s="36" t="str">
        <f>'DETALLE DE CONEXIONES'!E1210</f>
        <v>internet.itelcelXXXm-3G</v>
      </c>
      <c r="E1210" s="36">
        <f t="shared" si="54"/>
        <v>23</v>
      </c>
      <c r="F1210" s="36">
        <f>IFERROR(LIMPIA('DETALLE DE CONEXIONES'!N1210,1),0)</f>
        <v>0</v>
      </c>
      <c r="G1210" s="36" t="str">
        <f>LEFT('DETALLE DE CONEXIONES'!BE1210,3)</f>
        <v/>
      </c>
      <c r="H1210" s="36" t="str">
        <f>RIGHT('DETALLE DE CONEXIONES'!AK1210,2)</f>
        <v>-1</v>
      </c>
      <c r="I1210" s="36" t="str">
        <f>LEFT('DETALLE DE CONEXIONES'!AK1210,3)</f>
        <v>RS;</v>
      </c>
      <c r="J1210" s="36" t="str">
        <f>LEFT('DETALLE DE CONEXIONES'!M1210,3)</f>
        <v>0mi</v>
      </c>
      <c r="K1210" s="36" t="str">
        <f>IF(LEN('DETALLE DE CONEXIONES'!M1210)&lt;12,(RIGHT('DETALLE DE CONEXIONES'!M1210,5)),(RIGHT('DETALLE DE CONEXIONES'!M1210,6)))</f>
        <v xml:space="preserve">min. </v>
      </c>
      <c r="L1210" s="36">
        <f>IF(C1210="Saliente Local",(IFERROR((LIMPIA(J1210,1)),0)),0)</f>
        <v>0</v>
      </c>
      <c r="M1210" s="36">
        <f>IF(C1210="Saliente Nacional",(IFERROR((LIMPIA(J1210,1)),0)),0)</f>
        <v>0</v>
      </c>
      <c r="N1210" s="36">
        <f>IF(C1210="Saliente Internacional",(IFERROR((LIMPIA(J1210,1)),0)),0)</f>
        <v>0</v>
      </c>
      <c r="O1210" s="36">
        <f>IF(C1210="Saliente Local",(IFERROR((LIMPIA(K1210,1)),0)),0)</f>
        <v>0</v>
      </c>
      <c r="P1210" s="36">
        <f>IF(C1210="Saliente Nacional",(IFERROR((LIMPIA(K1210,1)),0)),0)</f>
        <v>0</v>
      </c>
      <c r="Q1210" s="36">
        <f>IF(C1210="Saliente Internacional",(IFERROR((LIMPIA(K1210,1)),0)),0)</f>
        <v>0</v>
      </c>
      <c r="R1210" s="36">
        <f t="shared" si="55"/>
        <v>0</v>
      </c>
      <c r="S1210" s="36">
        <f t="shared" si="56"/>
        <v>0</v>
      </c>
    </row>
    <row r="1211" spans="1:19" x14ac:dyDescent="0.25">
      <c r="A1211" s="101">
        <f>'DETALLE DE CONEXIONES'!P1211</f>
        <v>0</v>
      </c>
      <c r="B1211" s="36" t="str">
        <f>'DETALLE DE CONEXIONES'!I1211</f>
        <v>SALIENTE</v>
      </c>
      <c r="C1211" s="36" t="str">
        <f>'DETALLE DE CONEXIONES'!BB1211</f>
        <v>Saliente Local</v>
      </c>
      <c r="D1211" s="36" t="str">
        <f>'DETALLE DE CONEXIONES'!E1211</f>
        <v>999XXX3420</v>
      </c>
      <c r="E1211" s="36">
        <f t="shared" si="54"/>
        <v>10</v>
      </c>
      <c r="F1211" s="36">
        <f>IFERROR(LIMPIA('DETALLE DE CONEXIONES'!N1211,1),0)</f>
        <v>3</v>
      </c>
      <c r="G1211" s="36" t="str">
        <f>LEFT('DETALLE DE CONEXIONES'!BE1211,3)</f>
        <v>NOF</v>
      </c>
      <c r="H1211" s="36" t="str">
        <f>RIGHT('DETALLE DE CONEXIONES'!AK1211,2)</f>
        <v/>
      </c>
      <c r="I1211" s="36" t="str">
        <f>LEFT('DETALLE DE CONEXIONES'!AK1211,3)</f>
        <v/>
      </c>
      <c r="J1211" s="36" t="str">
        <f>LEFT('DETALLE DE CONEXIONES'!M1211,3)</f>
        <v>2mi</v>
      </c>
      <c r="K1211" s="36" t="str">
        <f>IF(LEN('DETALLE DE CONEXIONES'!M1211)&lt;12,(RIGHT('DETALLE DE CONEXIONES'!M1211,5)),(RIGHT('DETALLE DE CONEXIONES'!M1211,6)))</f>
        <v>51seg.</v>
      </c>
      <c r="L1211" s="36">
        <f>IF(C1211="Saliente Local",(IFERROR((LIMPIA(J1211,1)),0)),0)</f>
        <v>2</v>
      </c>
      <c r="M1211" s="36">
        <f>IF(C1211="Saliente Nacional",(IFERROR((LIMPIA(J1211,1)),0)),0)</f>
        <v>0</v>
      </c>
      <c r="N1211" s="36">
        <f>IF(C1211="Saliente Internacional",(IFERROR((LIMPIA(J1211,1)),0)),0)</f>
        <v>0</v>
      </c>
      <c r="O1211" s="36">
        <f>IF(C1211="Saliente Local",(IFERROR((LIMPIA(K1211,1)),0)),0)</f>
        <v>51</v>
      </c>
      <c r="P1211" s="36">
        <f>IF(C1211="Saliente Nacional",(IFERROR((LIMPIA(K1211,1)),0)),0)</f>
        <v>0</v>
      </c>
      <c r="Q1211" s="36">
        <f>IF(C1211="Saliente Internacional",(IFERROR((LIMPIA(K1211,1)),0)),0)</f>
        <v>0</v>
      </c>
      <c r="R1211" s="36">
        <f t="shared" si="55"/>
        <v>3</v>
      </c>
      <c r="S1211" s="36">
        <f t="shared" si="56"/>
        <v>0</v>
      </c>
    </row>
    <row r="1212" spans="1:19" x14ac:dyDescent="0.25">
      <c r="A1212" s="101">
        <f>'DETALLE DE CONEXIONES'!P1212</f>
        <v>0</v>
      </c>
      <c r="B1212" s="36" t="str">
        <f>'DETALLE DE CONEXIONES'!I1212</f>
        <v>SALIENTE</v>
      </c>
      <c r="C1212" s="36" t="str">
        <f>'DETALLE DE CONEXIONES'!BB1212</f>
        <v>Saliente Local</v>
      </c>
      <c r="D1212" s="36" t="str">
        <f>'DETALLE DE CONEXIONES'!E1212</f>
        <v>999XXX0328</v>
      </c>
      <c r="E1212" s="36">
        <f t="shared" si="54"/>
        <v>10</v>
      </c>
      <c r="F1212" s="36">
        <f>IFERROR(LIMPIA('DETALLE DE CONEXIONES'!N1212,1),0)</f>
        <v>3</v>
      </c>
      <c r="G1212" s="36" t="str">
        <f>LEFT('DETALLE DE CONEXIONES'!BE1212,3)</f>
        <v>NOF</v>
      </c>
      <c r="H1212" s="36" t="str">
        <f>RIGHT('DETALLE DE CONEXIONES'!AK1212,2)</f>
        <v/>
      </c>
      <c r="I1212" s="36" t="str">
        <f>LEFT('DETALLE DE CONEXIONES'!AK1212,3)</f>
        <v/>
      </c>
      <c r="J1212" s="36" t="str">
        <f>LEFT('DETALLE DE CONEXIONES'!M1212,3)</f>
        <v>2mi</v>
      </c>
      <c r="K1212" s="36" t="str">
        <f>IF(LEN('DETALLE DE CONEXIONES'!M1212)&lt;12,(RIGHT('DETALLE DE CONEXIONES'!M1212,5)),(RIGHT('DETALLE DE CONEXIONES'!M1212,6)))</f>
        <v>52seg.</v>
      </c>
      <c r="L1212" s="36">
        <f>IF(C1212="Saliente Local",(IFERROR((LIMPIA(J1212,1)),0)),0)</f>
        <v>2</v>
      </c>
      <c r="M1212" s="36">
        <f>IF(C1212="Saliente Nacional",(IFERROR((LIMPIA(J1212,1)),0)),0)</f>
        <v>0</v>
      </c>
      <c r="N1212" s="36">
        <f>IF(C1212="Saliente Internacional",(IFERROR((LIMPIA(J1212,1)),0)),0)</f>
        <v>0</v>
      </c>
      <c r="O1212" s="36">
        <f>IF(C1212="Saliente Local",(IFERROR((LIMPIA(K1212,1)),0)),0)</f>
        <v>52</v>
      </c>
      <c r="P1212" s="36">
        <f>IF(C1212="Saliente Nacional",(IFERROR((LIMPIA(K1212,1)),0)),0)</f>
        <v>0</v>
      </c>
      <c r="Q1212" s="36">
        <f>IF(C1212="Saliente Internacional",(IFERROR((LIMPIA(K1212,1)),0)),0)</f>
        <v>0</v>
      </c>
      <c r="R1212" s="36">
        <f t="shared" si="55"/>
        <v>3</v>
      </c>
      <c r="S1212" s="36">
        <f t="shared" si="56"/>
        <v>0</v>
      </c>
    </row>
    <row r="1213" spans="1:19" x14ac:dyDescent="0.25">
      <c r="A1213" s="101">
        <f>'DETALLE DE CONEXIONES'!P1213</f>
        <v>0</v>
      </c>
      <c r="B1213" s="36" t="str">
        <f>'DETALLE DE CONEXIONES'!I1213</f>
        <v>GPRS</v>
      </c>
      <c r="C1213" s="36" t="str">
        <f>'DETALLE DE CONEXIONES'!BB1213</f>
        <v>MENSAJERO</v>
      </c>
      <c r="D1213" s="36" t="str">
        <f>'DETALLE DE CONEXIONES'!E1213</f>
        <v>internet.itelcelXXXm-3G</v>
      </c>
      <c r="E1213" s="36">
        <f t="shared" si="54"/>
        <v>23</v>
      </c>
      <c r="F1213" s="36">
        <f>IFERROR(LIMPIA('DETALLE DE CONEXIONES'!N1213,1),0)</f>
        <v>0</v>
      </c>
      <c r="G1213" s="36" t="str">
        <f>LEFT('DETALLE DE CONEXIONES'!BE1213,3)</f>
        <v/>
      </c>
      <c r="H1213" s="36" t="str">
        <f>RIGHT('DETALLE DE CONEXIONES'!AK1213,2)</f>
        <v>-1</v>
      </c>
      <c r="I1213" s="36" t="str">
        <f>LEFT('DETALLE DE CONEXIONES'!AK1213,3)</f>
        <v>MEN</v>
      </c>
      <c r="J1213" s="36" t="str">
        <f>LEFT('DETALLE DE CONEXIONES'!M1213,3)</f>
        <v>0mi</v>
      </c>
      <c r="K1213" s="36" t="str">
        <f>IF(LEN('DETALLE DE CONEXIONES'!M1213)&lt;12,(RIGHT('DETALLE DE CONEXIONES'!M1213,5)),(RIGHT('DETALLE DE CONEXIONES'!M1213,6)))</f>
        <v xml:space="preserve">min. </v>
      </c>
      <c r="L1213" s="36">
        <f>IF(C1213="Saliente Local",(IFERROR((LIMPIA(J1213,1)),0)),0)</f>
        <v>0</v>
      </c>
      <c r="M1213" s="36">
        <f>IF(C1213="Saliente Nacional",(IFERROR((LIMPIA(J1213,1)),0)),0)</f>
        <v>0</v>
      </c>
      <c r="N1213" s="36">
        <f>IF(C1213="Saliente Internacional",(IFERROR((LIMPIA(J1213,1)),0)),0)</f>
        <v>0</v>
      </c>
      <c r="O1213" s="36">
        <f>IF(C1213="Saliente Local",(IFERROR((LIMPIA(K1213,1)),0)),0)</f>
        <v>0</v>
      </c>
      <c r="P1213" s="36">
        <f>IF(C1213="Saliente Nacional",(IFERROR((LIMPIA(K1213,1)),0)),0)</f>
        <v>0</v>
      </c>
      <c r="Q1213" s="36">
        <f>IF(C1213="Saliente Internacional",(IFERROR((LIMPIA(K1213,1)),0)),0)</f>
        <v>0</v>
      </c>
      <c r="R1213" s="36">
        <f t="shared" si="55"/>
        <v>0</v>
      </c>
      <c r="S1213" s="36">
        <f t="shared" si="56"/>
        <v>0</v>
      </c>
    </row>
    <row r="1214" spans="1:19" x14ac:dyDescent="0.25">
      <c r="A1214" s="101">
        <f>'DETALLE DE CONEXIONES'!P1214</f>
        <v>0</v>
      </c>
      <c r="B1214" s="36" t="str">
        <f>'DETALLE DE CONEXIONES'!I1214</f>
        <v>GPRS</v>
      </c>
      <c r="C1214" s="36" t="str">
        <f>'DETALLE DE CONEXIONES'!BB1214</f>
        <v>RS</v>
      </c>
      <c r="D1214" s="36" t="str">
        <f>'DETALLE DE CONEXIONES'!E1214</f>
        <v>internet.itelcelXXXm-3G</v>
      </c>
      <c r="E1214" s="36">
        <f t="shared" si="54"/>
        <v>23</v>
      </c>
      <c r="F1214" s="36">
        <f>IFERROR(LIMPIA('DETALLE DE CONEXIONES'!N1214,1),0)</f>
        <v>0</v>
      </c>
      <c r="G1214" s="36" t="str">
        <f>LEFT('DETALLE DE CONEXIONES'!BE1214,3)</f>
        <v/>
      </c>
      <c r="H1214" s="36" t="str">
        <f>RIGHT('DETALLE DE CONEXIONES'!AK1214,2)</f>
        <v>-1</v>
      </c>
      <c r="I1214" s="36" t="str">
        <f>LEFT('DETALLE DE CONEXIONES'!AK1214,3)</f>
        <v>RS;</v>
      </c>
      <c r="J1214" s="36" t="str">
        <f>LEFT('DETALLE DE CONEXIONES'!M1214,3)</f>
        <v>0mi</v>
      </c>
      <c r="K1214" s="36" t="str">
        <f>IF(LEN('DETALLE DE CONEXIONES'!M1214)&lt;12,(RIGHT('DETALLE DE CONEXIONES'!M1214,5)),(RIGHT('DETALLE DE CONEXIONES'!M1214,6)))</f>
        <v xml:space="preserve">min. </v>
      </c>
      <c r="L1214" s="36">
        <f>IF(C1214="Saliente Local",(IFERROR((LIMPIA(J1214,1)),0)),0)</f>
        <v>0</v>
      </c>
      <c r="M1214" s="36">
        <f>IF(C1214="Saliente Nacional",(IFERROR((LIMPIA(J1214,1)),0)),0)</f>
        <v>0</v>
      </c>
      <c r="N1214" s="36">
        <f>IF(C1214="Saliente Internacional",(IFERROR((LIMPIA(J1214,1)),0)),0)</f>
        <v>0</v>
      </c>
      <c r="O1214" s="36">
        <f>IF(C1214="Saliente Local",(IFERROR((LIMPIA(K1214,1)),0)),0)</f>
        <v>0</v>
      </c>
      <c r="P1214" s="36">
        <f>IF(C1214="Saliente Nacional",(IFERROR((LIMPIA(K1214,1)),0)),0)</f>
        <v>0</v>
      </c>
      <c r="Q1214" s="36">
        <f>IF(C1214="Saliente Internacional",(IFERROR((LIMPIA(K1214,1)),0)),0)</f>
        <v>0</v>
      </c>
      <c r="R1214" s="36">
        <f t="shared" si="55"/>
        <v>0</v>
      </c>
      <c r="S1214" s="36">
        <f t="shared" si="56"/>
        <v>0</v>
      </c>
    </row>
    <row r="1215" spans="1:19" x14ac:dyDescent="0.25">
      <c r="A1215" s="101">
        <f>'DETALLE DE CONEXIONES'!P1215</f>
        <v>0</v>
      </c>
      <c r="B1215" s="36" t="str">
        <f>'DETALLE DE CONEXIONES'!I1215</f>
        <v>TRANSFERENCIA</v>
      </c>
      <c r="C1215" s="36" t="str">
        <f>'DETALLE DE CONEXIONES'!BB1215</f>
        <v>Desvio Nacional</v>
      </c>
      <c r="D1215" s="36" t="str">
        <f>'DETALLE DE CONEXIONES'!E1215</f>
        <v>999XXX1600</v>
      </c>
      <c r="E1215" s="36">
        <f t="shared" si="54"/>
        <v>10</v>
      </c>
      <c r="F1215" s="36">
        <f>IFERROR(LIMPIA('DETALLE DE CONEXIONES'!N1215,1),0)</f>
        <v>1</v>
      </c>
      <c r="G1215" s="36" t="str">
        <f>LEFT('DETALLE DE CONEXIONES'!BE1215,3)</f>
        <v>SIU</v>
      </c>
      <c r="H1215" s="36" t="str">
        <f>RIGHT('DETALLE DE CONEXIONES'!AK1215,2)</f>
        <v/>
      </c>
      <c r="I1215" s="36" t="str">
        <f>LEFT('DETALLE DE CONEXIONES'!AK1215,3)</f>
        <v/>
      </c>
      <c r="J1215" s="36" t="str">
        <f>LEFT('DETALLE DE CONEXIONES'!M1215,3)</f>
        <v>0mi</v>
      </c>
      <c r="K1215" s="36" t="str">
        <f>IF(LEN('DETALLE DE CONEXIONES'!M1215)&lt;12,(RIGHT('DETALLE DE CONEXIONES'!M1215,5)),(RIGHT('DETALLE DE CONEXIONES'!M1215,6)))</f>
        <v>2seg.</v>
      </c>
      <c r="L1215" s="36">
        <f>IF(C1215="Saliente Local",(IFERROR((LIMPIA(J1215,1)),0)),0)</f>
        <v>0</v>
      </c>
      <c r="M1215" s="36">
        <f>IF(C1215="Saliente Nacional",(IFERROR((LIMPIA(J1215,1)),0)),0)</f>
        <v>0</v>
      </c>
      <c r="N1215" s="36">
        <f>IF(C1215="Saliente Internacional",(IFERROR((LIMPIA(J1215,1)),0)),0)</f>
        <v>0</v>
      </c>
      <c r="O1215" s="36">
        <f>IF(C1215="Saliente Local",(IFERROR((LIMPIA(K1215,1)),0)),0)</f>
        <v>0</v>
      </c>
      <c r="P1215" s="36">
        <f>IF(C1215="Saliente Nacional",(IFERROR((LIMPIA(K1215,1)),0)),0)</f>
        <v>0</v>
      </c>
      <c r="Q1215" s="36">
        <f>IF(C1215="Saliente Internacional",(IFERROR((LIMPIA(K1215,1)),0)),0)</f>
        <v>0</v>
      </c>
      <c r="R1215" s="36">
        <f t="shared" si="55"/>
        <v>0</v>
      </c>
      <c r="S1215" s="36">
        <f t="shared" si="56"/>
        <v>0</v>
      </c>
    </row>
    <row r="1216" spans="1:19" x14ac:dyDescent="0.25">
      <c r="A1216" s="101">
        <f>'DETALLE DE CONEXIONES'!P1216</f>
        <v>0</v>
      </c>
      <c r="B1216" s="36" t="str">
        <f>'DETALLE DE CONEXIONES'!I1216</f>
        <v>ENTRANTE</v>
      </c>
      <c r="C1216" s="36" t="str">
        <f>'DETALLE DE CONEXIONES'!BB1216</f>
        <v>Entrante Local</v>
      </c>
      <c r="D1216" s="36" t="str">
        <f>'DETALLE DE CONEXIONES'!E1216</f>
        <v>999XXX1600</v>
      </c>
      <c r="E1216" s="36">
        <f t="shared" si="54"/>
        <v>10</v>
      </c>
      <c r="F1216" s="36">
        <f>IFERROR(LIMPIA('DETALLE DE CONEXIONES'!N1216,1),0)</f>
        <v>5</v>
      </c>
      <c r="G1216" s="36" t="str">
        <f>LEFT('DETALLE DE CONEXIONES'!BE1216,3)</f>
        <v>NOF</v>
      </c>
      <c r="H1216" s="36" t="str">
        <f>RIGHT('DETALLE DE CONEXIONES'!AK1216,2)</f>
        <v/>
      </c>
      <c r="I1216" s="36" t="str">
        <f>LEFT('DETALLE DE CONEXIONES'!AK1216,3)</f>
        <v/>
      </c>
      <c r="J1216" s="36" t="str">
        <f>LEFT('DETALLE DE CONEXIONES'!M1216,3)</f>
        <v>4mi</v>
      </c>
      <c r="K1216" s="36" t="str">
        <f>IF(LEN('DETALLE DE CONEXIONES'!M1216)&lt;12,(RIGHT('DETALLE DE CONEXIONES'!M1216,5)),(RIGHT('DETALLE DE CONEXIONES'!M1216,6)))</f>
        <v>10seg.</v>
      </c>
      <c r="L1216" s="36">
        <f>IF(C1216="Saliente Local",(IFERROR((LIMPIA(J1216,1)),0)),0)</f>
        <v>0</v>
      </c>
      <c r="M1216" s="36">
        <f>IF(C1216="Saliente Nacional",(IFERROR((LIMPIA(J1216,1)),0)),0)</f>
        <v>0</v>
      </c>
      <c r="N1216" s="36">
        <f>IF(C1216="Saliente Internacional",(IFERROR((LIMPIA(J1216,1)),0)),0)</f>
        <v>0</v>
      </c>
      <c r="O1216" s="36">
        <f>IF(C1216="Saliente Local",(IFERROR((LIMPIA(K1216,1)),0)),0)</f>
        <v>0</v>
      </c>
      <c r="P1216" s="36">
        <f>IF(C1216="Saliente Nacional",(IFERROR((LIMPIA(K1216,1)),0)),0)</f>
        <v>0</v>
      </c>
      <c r="Q1216" s="36">
        <f>IF(C1216="Saliente Internacional",(IFERROR((LIMPIA(K1216,1)),0)),0)</f>
        <v>0</v>
      </c>
      <c r="R1216" s="36">
        <f t="shared" si="55"/>
        <v>0</v>
      </c>
      <c r="S1216" s="36">
        <f t="shared" si="56"/>
        <v>0</v>
      </c>
    </row>
    <row r="1217" spans="1:19" x14ac:dyDescent="0.25">
      <c r="A1217" s="101">
        <f>'DETALLE DE CONEXIONES'!P1217</f>
        <v>0</v>
      </c>
      <c r="B1217" s="36" t="str">
        <f>'DETALLE DE CONEXIONES'!I1217</f>
        <v>TRANSFERENCIA</v>
      </c>
      <c r="C1217" s="36" t="str">
        <f>'DETALLE DE CONEXIONES'!BB1217</f>
        <v>Desvio Nacional</v>
      </c>
      <c r="D1217" s="36" t="str">
        <f>'DETALLE DE CONEXIONES'!E1217</f>
        <v>999XXX1600</v>
      </c>
      <c r="E1217" s="36">
        <f t="shared" si="54"/>
        <v>10</v>
      </c>
      <c r="F1217" s="36">
        <f>IFERROR(LIMPIA('DETALLE DE CONEXIONES'!N1217,1),0)</f>
        <v>1</v>
      </c>
      <c r="G1217" s="36" t="str">
        <f>LEFT('DETALLE DE CONEXIONES'!BE1217,3)</f>
        <v>SIU</v>
      </c>
      <c r="H1217" s="36" t="str">
        <f>RIGHT('DETALLE DE CONEXIONES'!AK1217,2)</f>
        <v/>
      </c>
      <c r="I1217" s="36" t="str">
        <f>LEFT('DETALLE DE CONEXIONES'!AK1217,3)</f>
        <v/>
      </c>
      <c r="J1217" s="36" t="str">
        <f>LEFT('DETALLE DE CONEXIONES'!M1217,3)</f>
        <v>0mi</v>
      </c>
      <c r="K1217" s="36" t="str">
        <f>IF(LEN('DETALLE DE CONEXIONES'!M1217)&lt;12,(RIGHT('DETALLE DE CONEXIONES'!M1217,5)),(RIGHT('DETALLE DE CONEXIONES'!M1217,6)))</f>
        <v>3seg.</v>
      </c>
      <c r="L1217" s="36">
        <f>IF(C1217="Saliente Local",(IFERROR((LIMPIA(J1217,1)),0)),0)</f>
        <v>0</v>
      </c>
      <c r="M1217" s="36">
        <f>IF(C1217="Saliente Nacional",(IFERROR((LIMPIA(J1217,1)),0)),0)</f>
        <v>0</v>
      </c>
      <c r="N1217" s="36">
        <f>IF(C1217="Saliente Internacional",(IFERROR((LIMPIA(J1217,1)),0)),0)</f>
        <v>0</v>
      </c>
      <c r="O1217" s="36">
        <f>IF(C1217="Saliente Local",(IFERROR((LIMPIA(K1217,1)),0)),0)</f>
        <v>0</v>
      </c>
      <c r="P1217" s="36">
        <f>IF(C1217="Saliente Nacional",(IFERROR((LIMPIA(K1217,1)),0)),0)</f>
        <v>0</v>
      </c>
      <c r="Q1217" s="36">
        <f>IF(C1217="Saliente Internacional",(IFERROR((LIMPIA(K1217,1)),0)),0)</f>
        <v>0</v>
      </c>
      <c r="R1217" s="36">
        <f t="shared" si="55"/>
        <v>0</v>
      </c>
      <c r="S1217" s="36">
        <f t="shared" si="56"/>
        <v>0</v>
      </c>
    </row>
    <row r="1218" spans="1:19" x14ac:dyDescent="0.25">
      <c r="A1218" s="101">
        <f>'DETALLE DE CONEXIONES'!P1218</f>
        <v>0</v>
      </c>
      <c r="B1218" s="36" t="str">
        <f>'DETALLE DE CONEXIONES'!I1218</f>
        <v>TRANSFERENCIA</v>
      </c>
      <c r="C1218" s="36" t="str">
        <f>'DETALLE DE CONEXIONES'!BB1218</f>
        <v>Desvio Nacional</v>
      </c>
      <c r="D1218" s="36" t="str">
        <f>'DETALLE DE CONEXIONES'!E1218</f>
        <v>999XXX1600</v>
      </c>
      <c r="E1218" s="36">
        <f t="shared" si="54"/>
        <v>10</v>
      </c>
      <c r="F1218" s="36">
        <f>IFERROR(LIMPIA('DETALLE DE CONEXIONES'!N1218,1),0)</f>
        <v>1</v>
      </c>
      <c r="G1218" s="36" t="str">
        <f>LEFT('DETALLE DE CONEXIONES'!BE1218,3)</f>
        <v>SIU</v>
      </c>
      <c r="H1218" s="36" t="str">
        <f>RIGHT('DETALLE DE CONEXIONES'!AK1218,2)</f>
        <v/>
      </c>
      <c r="I1218" s="36" t="str">
        <f>LEFT('DETALLE DE CONEXIONES'!AK1218,3)</f>
        <v/>
      </c>
      <c r="J1218" s="36" t="str">
        <f>LEFT('DETALLE DE CONEXIONES'!M1218,3)</f>
        <v>0mi</v>
      </c>
      <c r="K1218" s="36" t="str">
        <f>IF(LEN('DETALLE DE CONEXIONES'!M1218)&lt;12,(RIGHT('DETALLE DE CONEXIONES'!M1218,5)),(RIGHT('DETALLE DE CONEXIONES'!M1218,6)))</f>
        <v>4seg.</v>
      </c>
      <c r="L1218" s="36">
        <f>IF(C1218="Saliente Local",(IFERROR((LIMPIA(J1218,1)),0)),0)</f>
        <v>0</v>
      </c>
      <c r="M1218" s="36">
        <f>IF(C1218="Saliente Nacional",(IFERROR((LIMPIA(J1218,1)),0)),0)</f>
        <v>0</v>
      </c>
      <c r="N1218" s="36">
        <f>IF(C1218="Saliente Internacional",(IFERROR((LIMPIA(J1218,1)),0)),0)</f>
        <v>0</v>
      </c>
      <c r="O1218" s="36">
        <f>IF(C1218="Saliente Local",(IFERROR((LIMPIA(K1218,1)),0)),0)</f>
        <v>0</v>
      </c>
      <c r="P1218" s="36">
        <f>IF(C1218="Saliente Nacional",(IFERROR((LIMPIA(K1218,1)),0)),0)</f>
        <v>0</v>
      </c>
      <c r="Q1218" s="36">
        <f>IF(C1218="Saliente Internacional",(IFERROR((LIMPIA(K1218,1)),0)),0)</f>
        <v>0</v>
      </c>
      <c r="R1218" s="36">
        <f t="shared" si="55"/>
        <v>0</v>
      </c>
      <c r="S1218" s="36">
        <f t="shared" si="56"/>
        <v>0</v>
      </c>
    </row>
    <row r="1219" spans="1:19" x14ac:dyDescent="0.25">
      <c r="A1219" s="101">
        <f>'DETALLE DE CONEXIONES'!P1219</f>
        <v>0</v>
      </c>
      <c r="B1219" s="36" t="str">
        <f>'DETALLE DE CONEXIONES'!I1219</f>
        <v>SALIENTE</v>
      </c>
      <c r="C1219" s="36" t="str">
        <f>'DETALLE DE CONEXIONES'!BB1219</f>
        <v>Saliente Local</v>
      </c>
      <c r="D1219" s="36" t="str">
        <f>'DETALLE DE CONEXIONES'!E1219</f>
        <v>999XXX3420</v>
      </c>
      <c r="E1219" s="36">
        <f t="shared" ref="E1219:E1282" si="57">LEN(D1219)</f>
        <v>10</v>
      </c>
      <c r="F1219" s="36">
        <f>IFERROR(LIMPIA('DETALLE DE CONEXIONES'!N1219,1),0)</f>
        <v>1</v>
      </c>
      <c r="G1219" s="36" t="str">
        <f>LEFT('DETALLE DE CONEXIONES'!BE1219,3)</f>
        <v>NOF</v>
      </c>
      <c r="H1219" s="36" t="str">
        <f>RIGHT('DETALLE DE CONEXIONES'!AK1219,2)</f>
        <v/>
      </c>
      <c r="I1219" s="36" t="str">
        <f>LEFT('DETALLE DE CONEXIONES'!AK1219,3)</f>
        <v/>
      </c>
      <c r="J1219" s="36" t="str">
        <f>LEFT('DETALLE DE CONEXIONES'!M1219,3)</f>
        <v>0mi</v>
      </c>
      <c r="K1219" s="36" t="str">
        <f>IF(LEN('DETALLE DE CONEXIONES'!M1219)&lt;12,(RIGHT('DETALLE DE CONEXIONES'!M1219,5)),(RIGHT('DETALLE DE CONEXIONES'!M1219,6)))</f>
        <v>45seg.</v>
      </c>
      <c r="L1219" s="36">
        <f>IF(C1219="Saliente Local",(IFERROR((LIMPIA(J1219,1)),0)),0)</f>
        <v>0</v>
      </c>
      <c r="M1219" s="36">
        <f>IF(C1219="Saliente Nacional",(IFERROR((LIMPIA(J1219,1)),0)),0)</f>
        <v>0</v>
      </c>
      <c r="N1219" s="36">
        <f>IF(C1219="Saliente Internacional",(IFERROR((LIMPIA(J1219,1)),0)),0)</f>
        <v>0</v>
      </c>
      <c r="O1219" s="36">
        <f>IF(C1219="Saliente Local",(IFERROR((LIMPIA(K1219,1)),0)),0)</f>
        <v>45</v>
      </c>
      <c r="P1219" s="36">
        <f>IF(C1219="Saliente Nacional",(IFERROR((LIMPIA(K1219,1)),0)),0)</f>
        <v>0</v>
      </c>
      <c r="Q1219" s="36">
        <f>IF(C1219="Saliente Internacional",(IFERROR((LIMPIA(K1219,1)),0)),0)</f>
        <v>0</v>
      </c>
      <c r="R1219" s="36">
        <f t="shared" ref="R1219:R1282" si="58">IF(SUM(O1219:P1219)&gt;0,(L1219+M1219+1),(L1219+M1219))</f>
        <v>1</v>
      </c>
      <c r="S1219" s="36">
        <f t="shared" ref="S1219:S1282" si="59">IF(Q1219&gt;0,N1219+1,N1219)</f>
        <v>0</v>
      </c>
    </row>
    <row r="1220" spans="1:19" x14ac:dyDescent="0.25">
      <c r="A1220" s="101">
        <f>'DETALLE DE CONEXIONES'!P1220</f>
        <v>0</v>
      </c>
      <c r="B1220" s="36" t="str">
        <f>'DETALLE DE CONEXIONES'!I1220</f>
        <v>TRANSFERENCIA</v>
      </c>
      <c r="C1220" s="36" t="str">
        <f>'DETALLE DE CONEXIONES'!BB1220</f>
        <v>Desvio Nacional</v>
      </c>
      <c r="D1220" s="36" t="str">
        <f>'DETALLE DE CONEXIONES'!E1220</f>
        <v>999XXX1600</v>
      </c>
      <c r="E1220" s="36">
        <f t="shared" si="57"/>
        <v>10</v>
      </c>
      <c r="F1220" s="36">
        <f>IFERROR(LIMPIA('DETALLE DE CONEXIONES'!N1220,1),0)</f>
        <v>1</v>
      </c>
      <c r="G1220" s="36" t="str">
        <f>LEFT('DETALLE DE CONEXIONES'!BE1220,3)</f>
        <v>SIU</v>
      </c>
      <c r="H1220" s="36" t="str">
        <f>RIGHT('DETALLE DE CONEXIONES'!AK1220,2)</f>
        <v/>
      </c>
      <c r="I1220" s="36" t="str">
        <f>LEFT('DETALLE DE CONEXIONES'!AK1220,3)</f>
        <v/>
      </c>
      <c r="J1220" s="36" t="str">
        <f>LEFT('DETALLE DE CONEXIONES'!M1220,3)</f>
        <v>0mi</v>
      </c>
      <c r="K1220" s="36" t="str">
        <f>IF(LEN('DETALLE DE CONEXIONES'!M1220)&lt;12,(RIGHT('DETALLE DE CONEXIONES'!M1220,5)),(RIGHT('DETALLE DE CONEXIONES'!M1220,6)))</f>
        <v>1seg.</v>
      </c>
      <c r="L1220" s="36">
        <f>IF(C1220="Saliente Local",(IFERROR((LIMPIA(J1220,1)),0)),0)</f>
        <v>0</v>
      </c>
      <c r="M1220" s="36">
        <f>IF(C1220="Saliente Nacional",(IFERROR((LIMPIA(J1220,1)),0)),0)</f>
        <v>0</v>
      </c>
      <c r="N1220" s="36">
        <f>IF(C1220="Saliente Internacional",(IFERROR((LIMPIA(J1220,1)),0)),0)</f>
        <v>0</v>
      </c>
      <c r="O1220" s="36">
        <f>IF(C1220="Saliente Local",(IFERROR((LIMPIA(K1220,1)),0)),0)</f>
        <v>0</v>
      </c>
      <c r="P1220" s="36">
        <f>IF(C1220="Saliente Nacional",(IFERROR((LIMPIA(K1220,1)),0)),0)</f>
        <v>0</v>
      </c>
      <c r="Q1220" s="36">
        <f>IF(C1220="Saliente Internacional",(IFERROR((LIMPIA(K1220,1)),0)),0)</f>
        <v>0</v>
      </c>
      <c r="R1220" s="36">
        <f t="shared" si="58"/>
        <v>0</v>
      </c>
      <c r="S1220" s="36">
        <f t="shared" si="59"/>
        <v>0</v>
      </c>
    </row>
    <row r="1221" spans="1:19" x14ac:dyDescent="0.25">
      <c r="A1221" s="101">
        <f>'DETALLE DE CONEXIONES'!P1221</f>
        <v>0</v>
      </c>
      <c r="B1221" s="36" t="str">
        <f>'DETALLE DE CONEXIONES'!I1221</f>
        <v>ENTRANTE</v>
      </c>
      <c r="C1221" s="36" t="str">
        <f>'DETALLE DE CONEXIONES'!BB1221</f>
        <v>Entrante Local</v>
      </c>
      <c r="D1221" s="36" t="str">
        <f>'DETALLE DE CONEXIONES'!E1221</f>
        <v>999XXX1600</v>
      </c>
      <c r="E1221" s="36">
        <f t="shared" si="57"/>
        <v>10</v>
      </c>
      <c r="F1221" s="36">
        <f>IFERROR(LIMPIA('DETALLE DE CONEXIONES'!N1221,1),0)</f>
        <v>2</v>
      </c>
      <c r="G1221" s="36" t="str">
        <f>LEFT('DETALLE DE CONEXIONES'!BE1221,3)</f>
        <v>NOF</v>
      </c>
      <c r="H1221" s="36" t="str">
        <f>RIGHT('DETALLE DE CONEXIONES'!AK1221,2)</f>
        <v/>
      </c>
      <c r="I1221" s="36" t="str">
        <f>LEFT('DETALLE DE CONEXIONES'!AK1221,3)</f>
        <v/>
      </c>
      <c r="J1221" s="36" t="str">
        <f>LEFT('DETALLE DE CONEXIONES'!M1221,3)</f>
        <v>1mi</v>
      </c>
      <c r="K1221" s="36" t="str">
        <f>IF(LEN('DETALLE DE CONEXIONES'!M1221)&lt;12,(RIGHT('DETALLE DE CONEXIONES'!M1221,5)),(RIGHT('DETALLE DE CONEXIONES'!M1221,6)))</f>
        <v>13seg.</v>
      </c>
      <c r="L1221" s="36">
        <f>IF(C1221="Saliente Local",(IFERROR((LIMPIA(J1221,1)),0)),0)</f>
        <v>0</v>
      </c>
      <c r="M1221" s="36">
        <f>IF(C1221="Saliente Nacional",(IFERROR((LIMPIA(J1221,1)),0)),0)</f>
        <v>0</v>
      </c>
      <c r="N1221" s="36">
        <f>IF(C1221="Saliente Internacional",(IFERROR((LIMPIA(J1221,1)),0)),0)</f>
        <v>0</v>
      </c>
      <c r="O1221" s="36">
        <f>IF(C1221="Saliente Local",(IFERROR((LIMPIA(K1221,1)),0)),0)</f>
        <v>0</v>
      </c>
      <c r="P1221" s="36">
        <f>IF(C1221="Saliente Nacional",(IFERROR((LIMPIA(K1221,1)),0)),0)</f>
        <v>0</v>
      </c>
      <c r="Q1221" s="36">
        <f>IF(C1221="Saliente Internacional",(IFERROR((LIMPIA(K1221,1)),0)),0)</f>
        <v>0</v>
      </c>
      <c r="R1221" s="36">
        <f t="shared" si="58"/>
        <v>0</v>
      </c>
      <c r="S1221" s="36">
        <f t="shared" si="59"/>
        <v>0</v>
      </c>
    </row>
    <row r="1222" spans="1:19" x14ac:dyDescent="0.25">
      <c r="A1222" s="101">
        <f>'DETALLE DE CONEXIONES'!P1222</f>
        <v>0</v>
      </c>
      <c r="B1222" s="36" t="str">
        <f>'DETALLE DE CONEXIONES'!I1222</f>
        <v>ENTRANTE</v>
      </c>
      <c r="C1222" s="36" t="str">
        <f>'DETALLE DE CONEXIONES'!BB1222</f>
        <v>Entrante Local</v>
      </c>
      <c r="D1222" s="36" t="str">
        <f>'DETALLE DE CONEXIONES'!E1222</f>
        <v>999XXX1600</v>
      </c>
      <c r="E1222" s="36">
        <f t="shared" si="57"/>
        <v>10</v>
      </c>
      <c r="F1222" s="36">
        <f>IFERROR(LIMPIA('DETALLE DE CONEXIONES'!N1222,1),0)</f>
        <v>2</v>
      </c>
      <c r="G1222" s="36" t="str">
        <f>LEFT('DETALLE DE CONEXIONES'!BE1222,3)</f>
        <v>NOF</v>
      </c>
      <c r="H1222" s="36" t="str">
        <f>RIGHT('DETALLE DE CONEXIONES'!AK1222,2)</f>
        <v/>
      </c>
      <c r="I1222" s="36" t="str">
        <f>LEFT('DETALLE DE CONEXIONES'!AK1222,3)</f>
        <v/>
      </c>
      <c r="J1222" s="36" t="str">
        <f>LEFT('DETALLE DE CONEXIONES'!M1222,3)</f>
        <v>1mi</v>
      </c>
      <c r="K1222" s="36" t="str">
        <f>IF(LEN('DETALLE DE CONEXIONES'!M1222)&lt;12,(RIGHT('DETALLE DE CONEXIONES'!M1222,5)),(RIGHT('DETALLE DE CONEXIONES'!M1222,6)))</f>
        <v>19seg.</v>
      </c>
      <c r="L1222" s="36">
        <f>IF(C1222="Saliente Local",(IFERROR((LIMPIA(J1222,1)),0)),0)</f>
        <v>0</v>
      </c>
      <c r="M1222" s="36">
        <f>IF(C1222="Saliente Nacional",(IFERROR((LIMPIA(J1222,1)),0)),0)</f>
        <v>0</v>
      </c>
      <c r="N1222" s="36">
        <f>IF(C1222="Saliente Internacional",(IFERROR((LIMPIA(J1222,1)),0)),0)</f>
        <v>0</v>
      </c>
      <c r="O1222" s="36">
        <f>IF(C1222="Saliente Local",(IFERROR((LIMPIA(K1222,1)),0)),0)</f>
        <v>0</v>
      </c>
      <c r="P1222" s="36">
        <f>IF(C1222="Saliente Nacional",(IFERROR((LIMPIA(K1222,1)),0)),0)</f>
        <v>0</v>
      </c>
      <c r="Q1222" s="36">
        <f>IF(C1222="Saliente Internacional",(IFERROR((LIMPIA(K1222,1)),0)),0)</f>
        <v>0</v>
      </c>
      <c r="R1222" s="36">
        <f t="shared" si="58"/>
        <v>0</v>
      </c>
      <c r="S1222" s="36">
        <f t="shared" si="59"/>
        <v>0</v>
      </c>
    </row>
    <row r="1223" spans="1:19" x14ac:dyDescent="0.25">
      <c r="A1223" s="101">
        <f>'DETALLE DE CONEXIONES'!P1223</f>
        <v>0</v>
      </c>
      <c r="B1223" s="36" t="str">
        <f>'DETALLE DE CONEXIONES'!I1223</f>
        <v>SALIENTE</v>
      </c>
      <c r="C1223" s="36" t="str">
        <f>'DETALLE DE CONEXIONES'!BB1223</f>
        <v>Saliente Local</v>
      </c>
      <c r="D1223" s="36" t="str">
        <f>'DETALLE DE CONEXIONES'!E1223</f>
        <v>999XXX0328</v>
      </c>
      <c r="E1223" s="36">
        <f t="shared" si="57"/>
        <v>10</v>
      </c>
      <c r="F1223" s="36">
        <f>IFERROR(LIMPIA('DETALLE DE CONEXIONES'!N1223,1),0)</f>
        <v>1</v>
      </c>
      <c r="G1223" s="36" t="str">
        <f>LEFT('DETALLE DE CONEXIONES'!BE1223,3)</f>
        <v>NOF</v>
      </c>
      <c r="H1223" s="36" t="str">
        <f>RIGHT('DETALLE DE CONEXIONES'!AK1223,2)</f>
        <v/>
      </c>
      <c r="I1223" s="36" t="str">
        <f>LEFT('DETALLE DE CONEXIONES'!AK1223,3)</f>
        <v/>
      </c>
      <c r="J1223" s="36" t="str">
        <f>LEFT('DETALLE DE CONEXIONES'!M1223,3)</f>
        <v>0mi</v>
      </c>
      <c r="K1223" s="36" t="str">
        <f>IF(LEN('DETALLE DE CONEXIONES'!M1223)&lt;12,(RIGHT('DETALLE DE CONEXIONES'!M1223,5)),(RIGHT('DETALLE DE CONEXIONES'!M1223,6)))</f>
        <v>31seg.</v>
      </c>
      <c r="L1223" s="36">
        <f>IF(C1223="Saliente Local",(IFERROR((LIMPIA(J1223,1)),0)),0)</f>
        <v>0</v>
      </c>
      <c r="M1223" s="36">
        <f>IF(C1223="Saliente Nacional",(IFERROR((LIMPIA(J1223,1)),0)),0)</f>
        <v>0</v>
      </c>
      <c r="N1223" s="36">
        <f>IF(C1223="Saliente Internacional",(IFERROR((LIMPIA(J1223,1)),0)),0)</f>
        <v>0</v>
      </c>
      <c r="O1223" s="36">
        <f>IF(C1223="Saliente Local",(IFERROR((LIMPIA(K1223,1)),0)),0)</f>
        <v>31</v>
      </c>
      <c r="P1223" s="36">
        <f>IF(C1223="Saliente Nacional",(IFERROR((LIMPIA(K1223,1)),0)),0)</f>
        <v>0</v>
      </c>
      <c r="Q1223" s="36">
        <f>IF(C1223="Saliente Internacional",(IFERROR((LIMPIA(K1223,1)),0)),0)</f>
        <v>0</v>
      </c>
      <c r="R1223" s="36">
        <f t="shared" si="58"/>
        <v>1</v>
      </c>
      <c r="S1223" s="36">
        <f t="shared" si="59"/>
        <v>0</v>
      </c>
    </row>
    <row r="1224" spans="1:19" x14ac:dyDescent="0.25">
      <c r="A1224" s="101">
        <f>'DETALLE DE CONEXIONES'!P1224</f>
        <v>0</v>
      </c>
      <c r="B1224" s="36" t="str">
        <f>'DETALLE DE CONEXIONES'!I1224</f>
        <v>GPRS</v>
      </c>
      <c r="C1224" s="36" t="str">
        <f>'DETALLE DE CONEXIONES'!BB1224</f>
        <v>MENSAJERO</v>
      </c>
      <c r="D1224" s="36" t="str">
        <f>'DETALLE DE CONEXIONES'!E1224</f>
        <v>internet.itelcel.coXXXGLTE</v>
      </c>
      <c r="E1224" s="36">
        <f t="shared" si="57"/>
        <v>26</v>
      </c>
      <c r="F1224" s="36">
        <f>IFERROR(LIMPIA('DETALLE DE CONEXIONES'!N1224,1),0)</f>
        <v>0</v>
      </c>
      <c r="G1224" s="36" t="str">
        <f>LEFT('DETALLE DE CONEXIONES'!BE1224,3)</f>
        <v/>
      </c>
      <c r="H1224" s="36" t="str">
        <f>RIGHT('DETALLE DE CONEXIONES'!AK1224,2)</f>
        <v>-1</v>
      </c>
      <c r="I1224" s="36" t="str">
        <f>LEFT('DETALLE DE CONEXIONES'!AK1224,3)</f>
        <v>MEN</v>
      </c>
      <c r="J1224" s="36" t="str">
        <f>LEFT('DETALLE DE CONEXIONES'!M1224,3)</f>
        <v>0mi</v>
      </c>
      <c r="K1224" s="36" t="str">
        <f>IF(LEN('DETALLE DE CONEXIONES'!M1224)&lt;12,(RIGHT('DETALLE DE CONEXIONES'!M1224,5)),(RIGHT('DETALLE DE CONEXIONES'!M1224,6)))</f>
        <v xml:space="preserve">min. </v>
      </c>
      <c r="L1224" s="36">
        <f>IF(C1224="Saliente Local",(IFERROR((LIMPIA(J1224,1)),0)),0)</f>
        <v>0</v>
      </c>
      <c r="M1224" s="36">
        <f>IF(C1224="Saliente Nacional",(IFERROR((LIMPIA(J1224,1)),0)),0)</f>
        <v>0</v>
      </c>
      <c r="N1224" s="36">
        <f>IF(C1224="Saliente Internacional",(IFERROR((LIMPIA(J1224,1)),0)),0)</f>
        <v>0</v>
      </c>
      <c r="O1224" s="36">
        <f>IF(C1224="Saliente Local",(IFERROR((LIMPIA(K1224,1)),0)),0)</f>
        <v>0</v>
      </c>
      <c r="P1224" s="36">
        <f>IF(C1224="Saliente Nacional",(IFERROR((LIMPIA(K1224,1)),0)),0)</f>
        <v>0</v>
      </c>
      <c r="Q1224" s="36">
        <f>IF(C1224="Saliente Internacional",(IFERROR((LIMPIA(K1224,1)),0)),0)</f>
        <v>0</v>
      </c>
      <c r="R1224" s="36">
        <f t="shared" si="58"/>
        <v>0</v>
      </c>
      <c r="S1224" s="36">
        <f t="shared" si="59"/>
        <v>0</v>
      </c>
    </row>
    <row r="1225" spans="1:19" x14ac:dyDescent="0.25">
      <c r="A1225" s="101">
        <f>'DETALLE DE CONEXIONES'!P1225</f>
        <v>0</v>
      </c>
      <c r="B1225" s="36" t="str">
        <f>'DETALLE DE CONEXIONES'!I1225</f>
        <v>GPRS</v>
      </c>
      <c r="C1225" s="36" t="str">
        <f>'DETALLE DE CONEXIONES'!BB1225</f>
        <v>RS</v>
      </c>
      <c r="D1225" s="36" t="str">
        <f>'DETALLE DE CONEXIONES'!E1225</f>
        <v>internet.itelcel.coXXXGLTE</v>
      </c>
      <c r="E1225" s="36">
        <f t="shared" si="57"/>
        <v>26</v>
      </c>
      <c r="F1225" s="36">
        <f>IFERROR(LIMPIA('DETALLE DE CONEXIONES'!N1225,1),0)</f>
        <v>0</v>
      </c>
      <c r="G1225" s="36" t="str">
        <f>LEFT('DETALLE DE CONEXIONES'!BE1225,3)</f>
        <v/>
      </c>
      <c r="H1225" s="36" t="str">
        <f>RIGHT('DETALLE DE CONEXIONES'!AK1225,2)</f>
        <v>-1</v>
      </c>
      <c r="I1225" s="36" t="str">
        <f>LEFT('DETALLE DE CONEXIONES'!AK1225,3)</f>
        <v>RS;</v>
      </c>
      <c r="J1225" s="36" t="str">
        <f>LEFT('DETALLE DE CONEXIONES'!M1225,3)</f>
        <v>0mi</v>
      </c>
      <c r="K1225" s="36" t="str">
        <f>IF(LEN('DETALLE DE CONEXIONES'!M1225)&lt;12,(RIGHT('DETALLE DE CONEXIONES'!M1225,5)),(RIGHT('DETALLE DE CONEXIONES'!M1225,6)))</f>
        <v xml:space="preserve">min. </v>
      </c>
      <c r="L1225" s="36">
        <f>IF(C1225="Saliente Local",(IFERROR((LIMPIA(J1225,1)),0)),0)</f>
        <v>0</v>
      </c>
      <c r="M1225" s="36">
        <f>IF(C1225="Saliente Nacional",(IFERROR((LIMPIA(J1225,1)),0)),0)</f>
        <v>0</v>
      </c>
      <c r="N1225" s="36">
        <f>IF(C1225="Saliente Internacional",(IFERROR((LIMPIA(J1225,1)),0)),0)</f>
        <v>0</v>
      </c>
      <c r="O1225" s="36">
        <f>IF(C1225="Saliente Local",(IFERROR((LIMPIA(K1225,1)),0)),0)</f>
        <v>0</v>
      </c>
      <c r="P1225" s="36">
        <f>IF(C1225="Saliente Nacional",(IFERROR((LIMPIA(K1225,1)),0)),0)</f>
        <v>0</v>
      </c>
      <c r="Q1225" s="36">
        <f>IF(C1225="Saliente Internacional",(IFERROR((LIMPIA(K1225,1)),0)),0)</f>
        <v>0</v>
      </c>
      <c r="R1225" s="36">
        <f t="shared" si="58"/>
        <v>0</v>
      </c>
      <c r="S1225" s="36">
        <f t="shared" si="59"/>
        <v>0</v>
      </c>
    </row>
    <row r="1226" spans="1:19" x14ac:dyDescent="0.25">
      <c r="A1226" s="101">
        <f>'DETALLE DE CONEXIONES'!P1226</f>
        <v>0</v>
      </c>
      <c r="B1226" s="36" t="str">
        <f>'DETALLE DE CONEXIONES'!I1226</f>
        <v>SALIENTE</v>
      </c>
      <c r="C1226" s="36" t="str">
        <f>'DETALLE DE CONEXIONES'!BB1226</f>
        <v>Saliente Local</v>
      </c>
      <c r="D1226" s="36" t="str">
        <f>'DETALLE DE CONEXIONES'!E1226</f>
        <v>999XXX5938</v>
      </c>
      <c r="E1226" s="36">
        <f t="shared" si="57"/>
        <v>10</v>
      </c>
      <c r="F1226" s="36">
        <f>IFERROR(LIMPIA('DETALLE DE CONEXIONES'!N1226,1),0)</f>
        <v>1</v>
      </c>
      <c r="G1226" s="36" t="str">
        <f>LEFT('DETALLE DE CONEXIONES'!BE1226,3)</f>
        <v>NOF</v>
      </c>
      <c r="H1226" s="36" t="str">
        <f>RIGHT('DETALLE DE CONEXIONES'!AK1226,2)</f>
        <v/>
      </c>
      <c r="I1226" s="36" t="str">
        <f>LEFT('DETALLE DE CONEXIONES'!AK1226,3)</f>
        <v/>
      </c>
      <c r="J1226" s="36" t="str">
        <f>LEFT('DETALLE DE CONEXIONES'!M1226,3)</f>
        <v>0mi</v>
      </c>
      <c r="K1226" s="36" t="str">
        <f>IF(LEN('DETALLE DE CONEXIONES'!M1226)&lt;12,(RIGHT('DETALLE DE CONEXIONES'!M1226,5)),(RIGHT('DETALLE DE CONEXIONES'!M1226,6)))</f>
        <v>58seg.</v>
      </c>
      <c r="L1226" s="36">
        <f>IF(C1226="Saliente Local",(IFERROR((LIMPIA(J1226,1)),0)),0)</f>
        <v>0</v>
      </c>
      <c r="M1226" s="36">
        <f>IF(C1226="Saliente Nacional",(IFERROR((LIMPIA(J1226,1)),0)),0)</f>
        <v>0</v>
      </c>
      <c r="N1226" s="36">
        <f>IF(C1226="Saliente Internacional",(IFERROR((LIMPIA(J1226,1)),0)),0)</f>
        <v>0</v>
      </c>
      <c r="O1226" s="36">
        <f>IF(C1226="Saliente Local",(IFERROR((LIMPIA(K1226,1)),0)),0)</f>
        <v>58</v>
      </c>
      <c r="P1226" s="36">
        <f>IF(C1226="Saliente Nacional",(IFERROR((LIMPIA(K1226,1)),0)),0)</f>
        <v>0</v>
      </c>
      <c r="Q1226" s="36">
        <f>IF(C1226="Saliente Internacional",(IFERROR((LIMPIA(K1226,1)),0)),0)</f>
        <v>0</v>
      </c>
      <c r="R1226" s="36">
        <f t="shared" si="58"/>
        <v>1</v>
      </c>
      <c r="S1226" s="36">
        <f t="shared" si="59"/>
        <v>0</v>
      </c>
    </row>
    <row r="1227" spans="1:19" x14ac:dyDescent="0.25">
      <c r="A1227" s="101">
        <f>'DETALLE DE CONEXIONES'!P1227</f>
        <v>0</v>
      </c>
      <c r="B1227" s="36" t="str">
        <f>'DETALLE DE CONEXIONES'!I1227</f>
        <v>SALIENTE</v>
      </c>
      <c r="C1227" s="36" t="str">
        <f>'DETALLE DE CONEXIONES'!BB1227</f>
        <v>Saliente Local</v>
      </c>
      <c r="D1227" s="36" t="str">
        <f>'DETALLE DE CONEXIONES'!E1227</f>
        <v>999XXX6709</v>
      </c>
      <c r="E1227" s="36">
        <f t="shared" si="57"/>
        <v>10</v>
      </c>
      <c r="F1227" s="36">
        <f>IFERROR(LIMPIA('DETALLE DE CONEXIONES'!N1227,1),0)</f>
        <v>1</v>
      </c>
      <c r="G1227" s="36" t="str">
        <f>LEFT('DETALLE DE CONEXIONES'!BE1227,3)</f>
        <v>NOF</v>
      </c>
      <c r="H1227" s="36" t="str">
        <f>RIGHT('DETALLE DE CONEXIONES'!AK1227,2)</f>
        <v/>
      </c>
      <c r="I1227" s="36" t="str">
        <f>LEFT('DETALLE DE CONEXIONES'!AK1227,3)</f>
        <v/>
      </c>
      <c r="J1227" s="36" t="str">
        <f>LEFT('DETALLE DE CONEXIONES'!M1227,3)</f>
        <v>0mi</v>
      </c>
      <c r="K1227" s="36" t="str">
        <f>IF(LEN('DETALLE DE CONEXIONES'!M1227)&lt;12,(RIGHT('DETALLE DE CONEXIONES'!M1227,5)),(RIGHT('DETALLE DE CONEXIONES'!M1227,6)))</f>
        <v>31seg.</v>
      </c>
      <c r="L1227" s="36">
        <f>IF(C1227="Saliente Local",(IFERROR((LIMPIA(J1227,1)),0)),0)</f>
        <v>0</v>
      </c>
      <c r="M1227" s="36">
        <f>IF(C1227="Saliente Nacional",(IFERROR((LIMPIA(J1227,1)),0)),0)</f>
        <v>0</v>
      </c>
      <c r="N1227" s="36">
        <f>IF(C1227="Saliente Internacional",(IFERROR((LIMPIA(J1227,1)),0)),0)</f>
        <v>0</v>
      </c>
      <c r="O1227" s="36">
        <f>IF(C1227="Saliente Local",(IFERROR((LIMPIA(K1227,1)),0)),0)</f>
        <v>31</v>
      </c>
      <c r="P1227" s="36">
        <f>IF(C1227="Saliente Nacional",(IFERROR((LIMPIA(K1227,1)),0)),0)</f>
        <v>0</v>
      </c>
      <c r="Q1227" s="36">
        <f>IF(C1227="Saliente Internacional",(IFERROR((LIMPIA(K1227,1)),0)),0)</f>
        <v>0</v>
      </c>
      <c r="R1227" s="36">
        <f t="shared" si="58"/>
        <v>1</v>
      </c>
      <c r="S1227" s="36">
        <f t="shared" si="59"/>
        <v>0</v>
      </c>
    </row>
    <row r="1228" spans="1:19" x14ac:dyDescent="0.25">
      <c r="A1228" s="101">
        <f>'DETALLE DE CONEXIONES'!P1228</f>
        <v>0</v>
      </c>
      <c r="B1228" s="36" t="str">
        <f>'DETALLE DE CONEXIONES'!I1228</f>
        <v>SALIENTE</v>
      </c>
      <c r="C1228" s="36" t="str">
        <f>'DETALLE DE CONEXIONES'!BB1228</f>
        <v>Saliente Local</v>
      </c>
      <c r="D1228" s="36" t="str">
        <f>'DETALLE DE CONEXIONES'!E1228</f>
        <v>999XXX3420</v>
      </c>
      <c r="E1228" s="36">
        <f t="shared" si="57"/>
        <v>10</v>
      </c>
      <c r="F1228" s="36">
        <f>IFERROR(LIMPIA('DETALLE DE CONEXIONES'!N1228,1),0)</f>
        <v>2</v>
      </c>
      <c r="G1228" s="36" t="str">
        <f>LEFT('DETALLE DE CONEXIONES'!BE1228,3)</f>
        <v>NOF</v>
      </c>
      <c r="H1228" s="36" t="str">
        <f>RIGHT('DETALLE DE CONEXIONES'!AK1228,2)</f>
        <v/>
      </c>
      <c r="I1228" s="36" t="str">
        <f>LEFT('DETALLE DE CONEXIONES'!AK1228,3)</f>
        <v/>
      </c>
      <c r="J1228" s="36" t="str">
        <f>LEFT('DETALLE DE CONEXIONES'!M1228,3)</f>
        <v>1mi</v>
      </c>
      <c r="K1228" s="36" t="str">
        <f>IF(LEN('DETALLE DE CONEXIONES'!M1228)&lt;12,(RIGHT('DETALLE DE CONEXIONES'!M1228,5)),(RIGHT('DETALLE DE CONEXIONES'!M1228,6)))</f>
        <v>31seg.</v>
      </c>
      <c r="L1228" s="36">
        <f>IF(C1228="Saliente Local",(IFERROR((LIMPIA(J1228,1)),0)),0)</f>
        <v>1</v>
      </c>
      <c r="M1228" s="36">
        <f>IF(C1228="Saliente Nacional",(IFERROR((LIMPIA(J1228,1)),0)),0)</f>
        <v>0</v>
      </c>
      <c r="N1228" s="36">
        <f>IF(C1228="Saliente Internacional",(IFERROR((LIMPIA(J1228,1)),0)),0)</f>
        <v>0</v>
      </c>
      <c r="O1228" s="36">
        <f>IF(C1228="Saliente Local",(IFERROR((LIMPIA(K1228,1)),0)),0)</f>
        <v>31</v>
      </c>
      <c r="P1228" s="36">
        <f>IF(C1228="Saliente Nacional",(IFERROR((LIMPIA(K1228,1)),0)),0)</f>
        <v>0</v>
      </c>
      <c r="Q1228" s="36">
        <f>IF(C1228="Saliente Internacional",(IFERROR((LIMPIA(K1228,1)),0)),0)</f>
        <v>0</v>
      </c>
      <c r="R1228" s="36">
        <f t="shared" si="58"/>
        <v>2</v>
      </c>
      <c r="S1228" s="36">
        <f t="shared" si="59"/>
        <v>0</v>
      </c>
    </row>
    <row r="1229" spans="1:19" x14ac:dyDescent="0.25">
      <c r="A1229" s="101">
        <f>'DETALLE DE CONEXIONES'!P1229</f>
        <v>0</v>
      </c>
      <c r="B1229" s="36" t="str">
        <f>'DETALLE DE CONEXIONES'!I1229</f>
        <v>SALIENTE</v>
      </c>
      <c r="C1229" s="36" t="str">
        <f>'DETALLE DE CONEXIONES'!BB1229</f>
        <v>Saliente Local</v>
      </c>
      <c r="D1229" s="36" t="str">
        <f>'DETALLE DE CONEXIONES'!E1229</f>
        <v>999XXX8450</v>
      </c>
      <c r="E1229" s="36">
        <f t="shared" si="57"/>
        <v>10</v>
      </c>
      <c r="F1229" s="36">
        <f>IFERROR(LIMPIA('DETALLE DE CONEXIONES'!N1229,1),0)</f>
        <v>1</v>
      </c>
      <c r="G1229" s="36" t="str">
        <f>LEFT('DETALLE DE CONEXIONES'!BE1229,3)</f>
        <v>NOF</v>
      </c>
      <c r="H1229" s="36" t="str">
        <f>RIGHT('DETALLE DE CONEXIONES'!AK1229,2)</f>
        <v/>
      </c>
      <c r="I1229" s="36" t="str">
        <f>LEFT('DETALLE DE CONEXIONES'!AK1229,3)</f>
        <v/>
      </c>
      <c r="J1229" s="36" t="str">
        <f>LEFT('DETALLE DE CONEXIONES'!M1229,3)</f>
        <v>0mi</v>
      </c>
      <c r="K1229" s="36" t="str">
        <f>IF(LEN('DETALLE DE CONEXIONES'!M1229)&lt;12,(RIGHT('DETALLE DE CONEXIONES'!M1229,5)),(RIGHT('DETALLE DE CONEXIONES'!M1229,6)))</f>
        <v>28seg.</v>
      </c>
      <c r="L1229" s="36">
        <f>IF(C1229="Saliente Local",(IFERROR((LIMPIA(J1229,1)),0)),0)</f>
        <v>0</v>
      </c>
      <c r="M1229" s="36">
        <f>IF(C1229="Saliente Nacional",(IFERROR((LIMPIA(J1229,1)),0)),0)</f>
        <v>0</v>
      </c>
      <c r="N1229" s="36">
        <f>IF(C1229="Saliente Internacional",(IFERROR((LIMPIA(J1229,1)),0)),0)</f>
        <v>0</v>
      </c>
      <c r="O1229" s="36">
        <f>IF(C1229="Saliente Local",(IFERROR((LIMPIA(K1229,1)),0)),0)</f>
        <v>28</v>
      </c>
      <c r="P1229" s="36">
        <f>IF(C1229="Saliente Nacional",(IFERROR((LIMPIA(K1229,1)),0)),0)</f>
        <v>0</v>
      </c>
      <c r="Q1229" s="36">
        <f>IF(C1229="Saliente Internacional",(IFERROR((LIMPIA(K1229,1)),0)),0)</f>
        <v>0</v>
      </c>
      <c r="R1229" s="36">
        <f t="shared" si="58"/>
        <v>1</v>
      </c>
      <c r="S1229" s="36">
        <f t="shared" si="59"/>
        <v>0</v>
      </c>
    </row>
    <row r="1230" spans="1:19" x14ac:dyDescent="0.25">
      <c r="A1230" s="101">
        <f>'DETALLE DE CONEXIONES'!P1230</f>
        <v>0</v>
      </c>
      <c r="B1230" s="36" t="str">
        <f>'DETALLE DE CONEXIONES'!I1230</f>
        <v>SALIENTE</v>
      </c>
      <c r="C1230" s="36" t="str">
        <f>'DETALLE DE CONEXIONES'!BB1230</f>
        <v>Saliente Local</v>
      </c>
      <c r="D1230" s="36" t="str">
        <f>'DETALLE DE CONEXIONES'!E1230</f>
        <v>999XXX0328</v>
      </c>
      <c r="E1230" s="36">
        <f t="shared" si="57"/>
        <v>10</v>
      </c>
      <c r="F1230" s="36">
        <f>IFERROR(LIMPIA('DETALLE DE CONEXIONES'!N1230,1),0)</f>
        <v>4</v>
      </c>
      <c r="G1230" s="36" t="str">
        <f>LEFT('DETALLE DE CONEXIONES'!BE1230,3)</f>
        <v>NOF</v>
      </c>
      <c r="H1230" s="36" t="str">
        <f>RIGHT('DETALLE DE CONEXIONES'!AK1230,2)</f>
        <v/>
      </c>
      <c r="I1230" s="36" t="str">
        <f>LEFT('DETALLE DE CONEXIONES'!AK1230,3)</f>
        <v/>
      </c>
      <c r="J1230" s="36" t="str">
        <f>LEFT('DETALLE DE CONEXIONES'!M1230,3)</f>
        <v>3mi</v>
      </c>
      <c r="K1230" s="36" t="str">
        <f>IF(LEN('DETALLE DE CONEXIONES'!M1230)&lt;12,(RIGHT('DETALLE DE CONEXIONES'!M1230,5)),(RIGHT('DETALLE DE CONEXIONES'!M1230,6)))</f>
        <v>1seg.</v>
      </c>
      <c r="L1230" s="36">
        <f>IF(C1230="Saliente Local",(IFERROR((LIMPIA(J1230,1)),0)),0)</f>
        <v>3</v>
      </c>
      <c r="M1230" s="36">
        <f>IF(C1230="Saliente Nacional",(IFERROR((LIMPIA(J1230,1)),0)),0)</f>
        <v>0</v>
      </c>
      <c r="N1230" s="36">
        <f>IF(C1230="Saliente Internacional",(IFERROR((LIMPIA(J1230,1)),0)),0)</f>
        <v>0</v>
      </c>
      <c r="O1230" s="36">
        <f>IF(C1230="Saliente Local",(IFERROR((LIMPIA(K1230,1)),0)),0)</f>
        <v>1</v>
      </c>
      <c r="P1230" s="36">
        <f>IF(C1230="Saliente Nacional",(IFERROR((LIMPIA(K1230,1)),0)),0)</f>
        <v>0</v>
      </c>
      <c r="Q1230" s="36">
        <f>IF(C1230="Saliente Internacional",(IFERROR((LIMPIA(K1230,1)),0)),0)</f>
        <v>0</v>
      </c>
      <c r="R1230" s="36">
        <f t="shared" si="58"/>
        <v>4</v>
      </c>
      <c r="S1230" s="36">
        <f t="shared" si="59"/>
        <v>0</v>
      </c>
    </row>
    <row r="1231" spans="1:19" x14ac:dyDescent="0.25">
      <c r="A1231" s="101">
        <f>'DETALLE DE CONEXIONES'!P1231</f>
        <v>0</v>
      </c>
      <c r="B1231" s="36" t="str">
        <f>'DETALLE DE CONEXIONES'!I1231</f>
        <v>GPRS</v>
      </c>
      <c r="C1231" s="36" t="str">
        <f>'DETALLE DE CONEXIONES'!BB1231</f>
        <v>MENSAJERO</v>
      </c>
      <c r="D1231" s="36" t="str">
        <f>'DETALLE DE CONEXIONES'!E1231</f>
        <v>internet.itelcel.coXXXGLTE</v>
      </c>
      <c r="E1231" s="36">
        <f t="shared" si="57"/>
        <v>26</v>
      </c>
      <c r="F1231" s="36">
        <f>IFERROR(LIMPIA('DETALLE DE CONEXIONES'!N1231,1),0)</f>
        <v>0</v>
      </c>
      <c r="G1231" s="36" t="str">
        <f>LEFT('DETALLE DE CONEXIONES'!BE1231,3)</f>
        <v/>
      </c>
      <c r="H1231" s="36" t="str">
        <f>RIGHT('DETALLE DE CONEXIONES'!AK1231,2)</f>
        <v>-1</v>
      </c>
      <c r="I1231" s="36" t="str">
        <f>LEFT('DETALLE DE CONEXIONES'!AK1231,3)</f>
        <v>MEN</v>
      </c>
      <c r="J1231" s="36" t="str">
        <f>LEFT('DETALLE DE CONEXIONES'!M1231,3)</f>
        <v>0mi</v>
      </c>
      <c r="K1231" s="36" t="str">
        <f>IF(LEN('DETALLE DE CONEXIONES'!M1231)&lt;12,(RIGHT('DETALLE DE CONEXIONES'!M1231,5)),(RIGHT('DETALLE DE CONEXIONES'!M1231,6)))</f>
        <v xml:space="preserve">min. </v>
      </c>
      <c r="L1231" s="36">
        <f>IF(C1231="Saliente Local",(IFERROR((LIMPIA(J1231,1)),0)),0)</f>
        <v>0</v>
      </c>
      <c r="M1231" s="36">
        <f>IF(C1231="Saliente Nacional",(IFERROR((LIMPIA(J1231,1)),0)),0)</f>
        <v>0</v>
      </c>
      <c r="N1231" s="36">
        <f>IF(C1231="Saliente Internacional",(IFERROR((LIMPIA(J1231,1)),0)),0)</f>
        <v>0</v>
      </c>
      <c r="O1231" s="36">
        <f>IF(C1231="Saliente Local",(IFERROR((LIMPIA(K1231,1)),0)),0)</f>
        <v>0</v>
      </c>
      <c r="P1231" s="36">
        <f>IF(C1231="Saliente Nacional",(IFERROR((LIMPIA(K1231,1)),0)),0)</f>
        <v>0</v>
      </c>
      <c r="Q1231" s="36">
        <f>IF(C1231="Saliente Internacional",(IFERROR((LIMPIA(K1231,1)),0)),0)</f>
        <v>0</v>
      </c>
      <c r="R1231" s="36">
        <f t="shared" si="58"/>
        <v>0</v>
      </c>
      <c r="S1231" s="36">
        <f t="shared" si="59"/>
        <v>0</v>
      </c>
    </row>
    <row r="1232" spans="1:19" x14ac:dyDescent="0.25">
      <c r="A1232" s="101">
        <f>'DETALLE DE CONEXIONES'!P1232</f>
        <v>0</v>
      </c>
      <c r="B1232" s="36" t="str">
        <f>'DETALLE DE CONEXIONES'!I1232</f>
        <v>GPRS</v>
      </c>
      <c r="C1232" s="36" t="str">
        <f>'DETALLE DE CONEXIONES'!BB1232</f>
        <v>RS</v>
      </c>
      <c r="D1232" s="36" t="str">
        <f>'DETALLE DE CONEXIONES'!E1232</f>
        <v>internet.itelcel.coXXXGLTE</v>
      </c>
      <c r="E1232" s="36">
        <f t="shared" si="57"/>
        <v>26</v>
      </c>
      <c r="F1232" s="36">
        <f>IFERROR(LIMPIA('DETALLE DE CONEXIONES'!N1232,1),0)</f>
        <v>0</v>
      </c>
      <c r="G1232" s="36" t="str">
        <f>LEFT('DETALLE DE CONEXIONES'!BE1232,3)</f>
        <v/>
      </c>
      <c r="H1232" s="36" t="str">
        <f>RIGHT('DETALLE DE CONEXIONES'!AK1232,2)</f>
        <v>-1</v>
      </c>
      <c r="I1232" s="36" t="str">
        <f>LEFT('DETALLE DE CONEXIONES'!AK1232,3)</f>
        <v>RS;</v>
      </c>
      <c r="J1232" s="36" t="str">
        <f>LEFT('DETALLE DE CONEXIONES'!M1232,3)</f>
        <v>0mi</v>
      </c>
      <c r="K1232" s="36" t="str">
        <f>IF(LEN('DETALLE DE CONEXIONES'!M1232)&lt;12,(RIGHT('DETALLE DE CONEXIONES'!M1232,5)),(RIGHT('DETALLE DE CONEXIONES'!M1232,6)))</f>
        <v xml:space="preserve">min. </v>
      </c>
      <c r="L1232" s="36">
        <f>IF(C1232="Saliente Local",(IFERROR((LIMPIA(J1232,1)),0)),0)</f>
        <v>0</v>
      </c>
      <c r="M1232" s="36">
        <f>IF(C1232="Saliente Nacional",(IFERROR((LIMPIA(J1232,1)),0)),0)</f>
        <v>0</v>
      </c>
      <c r="N1232" s="36">
        <f>IF(C1232="Saliente Internacional",(IFERROR((LIMPIA(J1232,1)),0)),0)</f>
        <v>0</v>
      </c>
      <c r="O1232" s="36">
        <f>IF(C1232="Saliente Local",(IFERROR((LIMPIA(K1232,1)),0)),0)</f>
        <v>0</v>
      </c>
      <c r="P1232" s="36">
        <f>IF(C1232="Saliente Nacional",(IFERROR((LIMPIA(K1232,1)),0)),0)</f>
        <v>0</v>
      </c>
      <c r="Q1232" s="36">
        <f>IF(C1232="Saliente Internacional",(IFERROR((LIMPIA(K1232,1)),0)),0)</f>
        <v>0</v>
      </c>
      <c r="R1232" s="36">
        <f t="shared" si="58"/>
        <v>0</v>
      </c>
      <c r="S1232" s="36">
        <f t="shared" si="59"/>
        <v>0</v>
      </c>
    </row>
    <row r="1233" spans="1:19" x14ac:dyDescent="0.25">
      <c r="A1233" s="101">
        <f>'DETALLE DE CONEXIONES'!P1233</f>
        <v>0</v>
      </c>
      <c r="B1233" s="36" t="str">
        <f>'DETALLE DE CONEXIONES'!I1233</f>
        <v>SALIENTE</v>
      </c>
      <c r="C1233" s="36" t="str">
        <f>'DETALLE DE CONEXIONES'!BB1233</f>
        <v>Saliente Local</v>
      </c>
      <c r="D1233" s="36" t="str">
        <f>'DETALLE DE CONEXIONES'!E1233</f>
        <v>999XXX8450</v>
      </c>
      <c r="E1233" s="36">
        <f t="shared" si="57"/>
        <v>10</v>
      </c>
      <c r="F1233" s="36">
        <f>IFERROR(LIMPIA('DETALLE DE CONEXIONES'!N1233,1),0)</f>
        <v>3</v>
      </c>
      <c r="G1233" s="36" t="str">
        <f>LEFT('DETALLE DE CONEXIONES'!BE1233,3)</f>
        <v>NOF</v>
      </c>
      <c r="H1233" s="36" t="str">
        <f>RIGHT('DETALLE DE CONEXIONES'!AK1233,2)</f>
        <v/>
      </c>
      <c r="I1233" s="36" t="str">
        <f>LEFT('DETALLE DE CONEXIONES'!AK1233,3)</f>
        <v/>
      </c>
      <c r="J1233" s="36" t="str">
        <f>LEFT('DETALLE DE CONEXIONES'!M1233,3)</f>
        <v>2mi</v>
      </c>
      <c r="K1233" s="36" t="str">
        <f>IF(LEN('DETALLE DE CONEXIONES'!M1233)&lt;12,(RIGHT('DETALLE DE CONEXIONES'!M1233,5)),(RIGHT('DETALLE DE CONEXIONES'!M1233,6)))</f>
        <v>10seg.</v>
      </c>
      <c r="L1233" s="36">
        <f>IF(C1233="Saliente Local",(IFERROR((LIMPIA(J1233,1)),0)),0)</f>
        <v>2</v>
      </c>
      <c r="M1233" s="36">
        <f>IF(C1233="Saliente Nacional",(IFERROR((LIMPIA(J1233,1)),0)),0)</f>
        <v>0</v>
      </c>
      <c r="N1233" s="36">
        <f>IF(C1233="Saliente Internacional",(IFERROR((LIMPIA(J1233,1)),0)),0)</f>
        <v>0</v>
      </c>
      <c r="O1233" s="36">
        <f>IF(C1233="Saliente Local",(IFERROR((LIMPIA(K1233,1)),0)),0)</f>
        <v>10</v>
      </c>
      <c r="P1233" s="36">
        <f>IF(C1233="Saliente Nacional",(IFERROR((LIMPIA(K1233,1)),0)),0)</f>
        <v>0</v>
      </c>
      <c r="Q1233" s="36">
        <f>IF(C1233="Saliente Internacional",(IFERROR((LIMPIA(K1233,1)),0)),0)</f>
        <v>0</v>
      </c>
      <c r="R1233" s="36">
        <f t="shared" si="58"/>
        <v>3</v>
      </c>
      <c r="S1233" s="36">
        <f t="shared" si="59"/>
        <v>0</v>
      </c>
    </row>
    <row r="1234" spans="1:19" x14ac:dyDescent="0.25">
      <c r="A1234" s="101">
        <f>'DETALLE DE CONEXIONES'!P1234</f>
        <v>0</v>
      </c>
      <c r="B1234" s="36" t="str">
        <f>'DETALLE DE CONEXIONES'!I1234</f>
        <v>SALIENTE</v>
      </c>
      <c r="C1234" s="36" t="str">
        <f>'DETALLE DE CONEXIONES'!BB1234</f>
        <v>Saliente Local</v>
      </c>
      <c r="D1234" s="36" t="str">
        <f>'DETALLE DE CONEXIONES'!E1234</f>
        <v>999XXX5938</v>
      </c>
      <c r="E1234" s="36">
        <f t="shared" si="57"/>
        <v>10</v>
      </c>
      <c r="F1234" s="36">
        <f>IFERROR(LIMPIA('DETALLE DE CONEXIONES'!N1234,1),0)</f>
        <v>2</v>
      </c>
      <c r="G1234" s="36" t="str">
        <f>LEFT('DETALLE DE CONEXIONES'!BE1234,3)</f>
        <v>NOF</v>
      </c>
      <c r="H1234" s="36" t="str">
        <f>RIGHT('DETALLE DE CONEXIONES'!AK1234,2)</f>
        <v/>
      </c>
      <c r="I1234" s="36" t="str">
        <f>LEFT('DETALLE DE CONEXIONES'!AK1234,3)</f>
        <v/>
      </c>
      <c r="J1234" s="36" t="str">
        <f>LEFT('DETALLE DE CONEXIONES'!M1234,3)</f>
        <v>1mi</v>
      </c>
      <c r="K1234" s="36" t="str">
        <f>IF(LEN('DETALLE DE CONEXIONES'!M1234)&lt;12,(RIGHT('DETALLE DE CONEXIONES'!M1234,5)),(RIGHT('DETALLE DE CONEXIONES'!M1234,6)))</f>
        <v>45seg.</v>
      </c>
      <c r="L1234" s="36">
        <f>IF(C1234="Saliente Local",(IFERROR((LIMPIA(J1234,1)),0)),0)</f>
        <v>1</v>
      </c>
      <c r="M1234" s="36">
        <f>IF(C1234="Saliente Nacional",(IFERROR((LIMPIA(J1234,1)),0)),0)</f>
        <v>0</v>
      </c>
      <c r="N1234" s="36">
        <f>IF(C1234="Saliente Internacional",(IFERROR((LIMPIA(J1234,1)),0)),0)</f>
        <v>0</v>
      </c>
      <c r="O1234" s="36">
        <f>IF(C1234="Saliente Local",(IFERROR((LIMPIA(K1234,1)),0)),0)</f>
        <v>45</v>
      </c>
      <c r="P1234" s="36">
        <f>IF(C1234="Saliente Nacional",(IFERROR((LIMPIA(K1234,1)),0)),0)</f>
        <v>0</v>
      </c>
      <c r="Q1234" s="36">
        <f>IF(C1234="Saliente Internacional",(IFERROR((LIMPIA(K1234,1)),0)),0)</f>
        <v>0</v>
      </c>
      <c r="R1234" s="36">
        <f t="shared" si="58"/>
        <v>2</v>
      </c>
      <c r="S1234" s="36">
        <f t="shared" si="59"/>
        <v>0</v>
      </c>
    </row>
    <row r="1235" spans="1:19" x14ac:dyDescent="0.25">
      <c r="A1235" s="101">
        <f>'DETALLE DE CONEXIONES'!P1235</f>
        <v>0</v>
      </c>
      <c r="B1235" s="36" t="str">
        <f>'DETALLE DE CONEXIONES'!I1235</f>
        <v>GPRS</v>
      </c>
      <c r="C1235" s="36" t="str">
        <f>'DETALLE DE CONEXIONES'!BB1235</f>
        <v>MENSAJERO</v>
      </c>
      <c r="D1235" s="36" t="str">
        <f>'DETALLE DE CONEXIONES'!E1235</f>
        <v>internet.itelcel.coXXXGLTE</v>
      </c>
      <c r="E1235" s="36">
        <f t="shared" si="57"/>
        <v>26</v>
      </c>
      <c r="F1235" s="36">
        <f>IFERROR(LIMPIA('DETALLE DE CONEXIONES'!N1235,1),0)</f>
        <v>0</v>
      </c>
      <c r="G1235" s="36" t="str">
        <f>LEFT('DETALLE DE CONEXIONES'!BE1235,3)</f>
        <v/>
      </c>
      <c r="H1235" s="36" t="str">
        <f>RIGHT('DETALLE DE CONEXIONES'!AK1235,2)</f>
        <v>-1</v>
      </c>
      <c r="I1235" s="36" t="str">
        <f>LEFT('DETALLE DE CONEXIONES'!AK1235,3)</f>
        <v>MEN</v>
      </c>
      <c r="J1235" s="36" t="str">
        <f>LEFT('DETALLE DE CONEXIONES'!M1235,3)</f>
        <v>0mi</v>
      </c>
      <c r="K1235" s="36" t="str">
        <f>IF(LEN('DETALLE DE CONEXIONES'!M1235)&lt;12,(RIGHT('DETALLE DE CONEXIONES'!M1235,5)),(RIGHT('DETALLE DE CONEXIONES'!M1235,6)))</f>
        <v xml:space="preserve">min. </v>
      </c>
      <c r="L1235" s="36">
        <f>IF(C1235="Saliente Local",(IFERROR((LIMPIA(J1235,1)),0)),0)</f>
        <v>0</v>
      </c>
      <c r="M1235" s="36">
        <f>IF(C1235="Saliente Nacional",(IFERROR((LIMPIA(J1235,1)),0)),0)</f>
        <v>0</v>
      </c>
      <c r="N1235" s="36">
        <f>IF(C1235="Saliente Internacional",(IFERROR((LIMPIA(J1235,1)),0)),0)</f>
        <v>0</v>
      </c>
      <c r="O1235" s="36">
        <f>IF(C1235="Saliente Local",(IFERROR((LIMPIA(K1235,1)),0)),0)</f>
        <v>0</v>
      </c>
      <c r="P1235" s="36">
        <f>IF(C1235="Saliente Nacional",(IFERROR((LIMPIA(K1235,1)),0)),0)</f>
        <v>0</v>
      </c>
      <c r="Q1235" s="36">
        <f>IF(C1235="Saliente Internacional",(IFERROR((LIMPIA(K1235,1)),0)),0)</f>
        <v>0</v>
      </c>
      <c r="R1235" s="36">
        <f t="shared" si="58"/>
        <v>0</v>
      </c>
      <c r="S1235" s="36">
        <f t="shared" si="59"/>
        <v>0</v>
      </c>
    </row>
    <row r="1236" spans="1:19" x14ac:dyDescent="0.25">
      <c r="A1236" s="101">
        <f>'DETALLE DE CONEXIONES'!P1236</f>
        <v>0</v>
      </c>
      <c r="B1236" s="36" t="str">
        <f>'DETALLE DE CONEXIONES'!I1236</f>
        <v>GPRS</v>
      </c>
      <c r="C1236" s="36" t="str">
        <f>'DETALLE DE CONEXIONES'!BB1236</f>
        <v>RS</v>
      </c>
      <c r="D1236" s="36" t="str">
        <f>'DETALLE DE CONEXIONES'!E1236</f>
        <v>internet.itelcel.coXXXGLTE</v>
      </c>
      <c r="E1236" s="36">
        <f t="shared" si="57"/>
        <v>26</v>
      </c>
      <c r="F1236" s="36">
        <f>IFERROR(LIMPIA('DETALLE DE CONEXIONES'!N1236,1),0)</f>
        <v>0</v>
      </c>
      <c r="G1236" s="36" t="str">
        <f>LEFT('DETALLE DE CONEXIONES'!BE1236,3)</f>
        <v/>
      </c>
      <c r="H1236" s="36" t="str">
        <f>RIGHT('DETALLE DE CONEXIONES'!AK1236,2)</f>
        <v>-1</v>
      </c>
      <c r="I1236" s="36" t="str">
        <f>LEFT('DETALLE DE CONEXIONES'!AK1236,3)</f>
        <v>RS;</v>
      </c>
      <c r="J1236" s="36" t="str">
        <f>LEFT('DETALLE DE CONEXIONES'!M1236,3)</f>
        <v>0mi</v>
      </c>
      <c r="K1236" s="36" t="str">
        <f>IF(LEN('DETALLE DE CONEXIONES'!M1236)&lt;12,(RIGHT('DETALLE DE CONEXIONES'!M1236,5)),(RIGHT('DETALLE DE CONEXIONES'!M1236,6)))</f>
        <v xml:space="preserve">min. </v>
      </c>
      <c r="L1236" s="36">
        <f>IF(C1236="Saliente Local",(IFERROR((LIMPIA(J1236,1)),0)),0)</f>
        <v>0</v>
      </c>
      <c r="M1236" s="36">
        <f>IF(C1236="Saliente Nacional",(IFERROR((LIMPIA(J1236,1)),0)),0)</f>
        <v>0</v>
      </c>
      <c r="N1236" s="36">
        <f>IF(C1236="Saliente Internacional",(IFERROR((LIMPIA(J1236,1)),0)),0)</f>
        <v>0</v>
      </c>
      <c r="O1236" s="36">
        <f>IF(C1236="Saliente Local",(IFERROR((LIMPIA(K1236,1)),0)),0)</f>
        <v>0</v>
      </c>
      <c r="P1236" s="36">
        <f>IF(C1236="Saliente Nacional",(IFERROR((LIMPIA(K1236,1)),0)),0)</f>
        <v>0</v>
      </c>
      <c r="Q1236" s="36">
        <f>IF(C1236="Saliente Internacional",(IFERROR((LIMPIA(K1236,1)),0)),0)</f>
        <v>0</v>
      </c>
      <c r="R1236" s="36">
        <f t="shared" si="58"/>
        <v>0</v>
      </c>
      <c r="S1236" s="36">
        <f t="shared" si="59"/>
        <v>0</v>
      </c>
    </row>
    <row r="1237" spans="1:19" x14ac:dyDescent="0.25">
      <c r="A1237" s="101">
        <f>'DETALLE DE CONEXIONES'!P1237</f>
        <v>0</v>
      </c>
      <c r="B1237" s="36" t="str">
        <f>'DETALLE DE CONEXIONES'!I1237</f>
        <v>GPRS</v>
      </c>
      <c r="C1237" s="36" t="str">
        <f>'DETALLE DE CONEXIONES'!BB1237</f>
        <v>RS</v>
      </c>
      <c r="D1237" s="36" t="str">
        <f>'DETALLE DE CONEXIONES'!E1237</f>
        <v>internet.itelcelXXXm-3G</v>
      </c>
      <c r="E1237" s="36">
        <f t="shared" si="57"/>
        <v>23</v>
      </c>
      <c r="F1237" s="36">
        <f>IFERROR(LIMPIA('DETALLE DE CONEXIONES'!N1237,1),0)</f>
        <v>0</v>
      </c>
      <c r="G1237" s="36" t="str">
        <f>LEFT('DETALLE DE CONEXIONES'!BE1237,3)</f>
        <v/>
      </c>
      <c r="H1237" s="36" t="str">
        <f>RIGHT('DETALLE DE CONEXIONES'!AK1237,2)</f>
        <v>-1</v>
      </c>
      <c r="I1237" s="36" t="str">
        <f>LEFT('DETALLE DE CONEXIONES'!AK1237,3)</f>
        <v>RS;</v>
      </c>
      <c r="J1237" s="36" t="str">
        <f>LEFT('DETALLE DE CONEXIONES'!M1237,3)</f>
        <v>0mi</v>
      </c>
      <c r="K1237" s="36" t="str">
        <f>IF(LEN('DETALLE DE CONEXIONES'!M1237)&lt;12,(RIGHT('DETALLE DE CONEXIONES'!M1237,5)),(RIGHT('DETALLE DE CONEXIONES'!M1237,6)))</f>
        <v xml:space="preserve">min. </v>
      </c>
      <c r="L1237" s="36">
        <f>IF(C1237="Saliente Local",(IFERROR((LIMPIA(J1237,1)),0)),0)</f>
        <v>0</v>
      </c>
      <c r="M1237" s="36">
        <f>IF(C1237="Saliente Nacional",(IFERROR((LIMPIA(J1237,1)),0)),0)</f>
        <v>0</v>
      </c>
      <c r="N1237" s="36">
        <f>IF(C1237="Saliente Internacional",(IFERROR((LIMPIA(J1237,1)),0)),0)</f>
        <v>0</v>
      </c>
      <c r="O1237" s="36">
        <f>IF(C1237="Saliente Local",(IFERROR((LIMPIA(K1237,1)),0)),0)</f>
        <v>0</v>
      </c>
      <c r="P1237" s="36">
        <f>IF(C1237="Saliente Nacional",(IFERROR((LIMPIA(K1237,1)),0)),0)</f>
        <v>0</v>
      </c>
      <c r="Q1237" s="36">
        <f>IF(C1237="Saliente Internacional",(IFERROR((LIMPIA(K1237,1)),0)),0)</f>
        <v>0</v>
      </c>
      <c r="R1237" s="36">
        <f t="shared" si="58"/>
        <v>0</v>
      </c>
      <c r="S1237" s="36">
        <f t="shared" si="59"/>
        <v>0</v>
      </c>
    </row>
    <row r="1238" spans="1:19" x14ac:dyDescent="0.25">
      <c r="A1238" s="101">
        <f>'DETALLE DE CONEXIONES'!P1238</f>
        <v>0</v>
      </c>
      <c r="B1238" s="36" t="str">
        <f>'DETALLE DE CONEXIONES'!I1238</f>
        <v>SALIENTE</v>
      </c>
      <c r="C1238" s="36" t="str">
        <f>'DETALLE DE CONEXIONES'!BB1238</f>
        <v>Saliente Local</v>
      </c>
      <c r="D1238" s="36" t="str">
        <f>'DETALLE DE CONEXIONES'!E1238</f>
        <v>999XXX3420</v>
      </c>
      <c r="E1238" s="36">
        <f t="shared" si="57"/>
        <v>10</v>
      </c>
      <c r="F1238" s="36">
        <f>IFERROR(LIMPIA('DETALLE DE CONEXIONES'!N1238,1),0)</f>
        <v>2</v>
      </c>
      <c r="G1238" s="36" t="str">
        <f>LEFT('DETALLE DE CONEXIONES'!BE1238,3)</f>
        <v>NOF</v>
      </c>
      <c r="H1238" s="36" t="str">
        <f>RIGHT('DETALLE DE CONEXIONES'!AK1238,2)</f>
        <v/>
      </c>
      <c r="I1238" s="36" t="str">
        <f>LEFT('DETALLE DE CONEXIONES'!AK1238,3)</f>
        <v/>
      </c>
      <c r="J1238" s="36" t="str">
        <f>LEFT('DETALLE DE CONEXIONES'!M1238,3)</f>
        <v>1mi</v>
      </c>
      <c r="K1238" s="36" t="str">
        <f>IF(LEN('DETALLE DE CONEXIONES'!M1238)&lt;12,(RIGHT('DETALLE DE CONEXIONES'!M1238,5)),(RIGHT('DETALLE DE CONEXIONES'!M1238,6)))</f>
        <v>56seg.</v>
      </c>
      <c r="L1238" s="36">
        <f>IF(C1238="Saliente Local",(IFERROR((LIMPIA(J1238,1)),0)),0)</f>
        <v>1</v>
      </c>
      <c r="M1238" s="36">
        <f>IF(C1238="Saliente Nacional",(IFERROR((LIMPIA(J1238,1)),0)),0)</f>
        <v>0</v>
      </c>
      <c r="N1238" s="36">
        <f>IF(C1238="Saliente Internacional",(IFERROR((LIMPIA(J1238,1)),0)),0)</f>
        <v>0</v>
      </c>
      <c r="O1238" s="36">
        <f>IF(C1238="Saliente Local",(IFERROR((LIMPIA(K1238,1)),0)),0)</f>
        <v>56</v>
      </c>
      <c r="P1238" s="36">
        <f>IF(C1238="Saliente Nacional",(IFERROR((LIMPIA(K1238,1)),0)),0)</f>
        <v>0</v>
      </c>
      <c r="Q1238" s="36">
        <f>IF(C1238="Saliente Internacional",(IFERROR((LIMPIA(K1238,1)),0)),0)</f>
        <v>0</v>
      </c>
      <c r="R1238" s="36">
        <f t="shared" si="58"/>
        <v>2</v>
      </c>
      <c r="S1238" s="36">
        <f t="shared" si="59"/>
        <v>0</v>
      </c>
    </row>
    <row r="1239" spans="1:19" x14ac:dyDescent="0.25">
      <c r="A1239" s="101">
        <f>'DETALLE DE CONEXIONES'!P1239</f>
        <v>0</v>
      </c>
      <c r="B1239" s="36" t="str">
        <f>'DETALLE DE CONEXIONES'!I1239</f>
        <v>SALIENTE</v>
      </c>
      <c r="C1239" s="36" t="str">
        <f>'DETALLE DE CONEXIONES'!BB1239</f>
        <v>Saliente Local</v>
      </c>
      <c r="D1239" s="36" t="str">
        <f>'DETALLE DE CONEXIONES'!E1239</f>
        <v>999XXX7514</v>
      </c>
      <c r="E1239" s="36">
        <f t="shared" si="57"/>
        <v>10</v>
      </c>
      <c r="F1239" s="36">
        <f>IFERROR(LIMPIA('DETALLE DE CONEXIONES'!N1239,1),0)</f>
        <v>6</v>
      </c>
      <c r="G1239" s="36" t="str">
        <f>LEFT('DETALLE DE CONEXIONES'!BE1239,3)</f>
        <v>NOF</v>
      </c>
      <c r="H1239" s="36" t="str">
        <f>RIGHT('DETALLE DE CONEXIONES'!AK1239,2)</f>
        <v/>
      </c>
      <c r="I1239" s="36" t="str">
        <f>LEFT('DETALLE DE CONEXIONES'!AK1239,3)</f>
        <v/>
      </c>
      <c r="J1239" s="36" t="str">
        <f>LEFT('DETALLE DE CONEXIONES'!M1239,3)</f>
        <v>5mi</v>
      </c>
      <c r="K1239" s="36" t="str">
        <f>IF(LEN('DETALLE DE CONEXIONES'!M1239)&lt;12,(RIGHT('DETALLE DE CONEXIONES'!M1239,5)),(RIGHT('DETALLE DE CONEXIONES'!M1239,6)))</f>
        <v>4seg.</v>
      </c>
      <c r="L1239" s="36">
        <f>IF(C1239="Saliente Local",(IFERROR((LIMPIA(J1239,1)),0)),0)</f>
        <v>5</v>
      </c>
      <c r="M1239" s="36">
        <f>IF(C1239="Saliente Nacional",(IFERROR((LIMPIA(J1239,1)),0)),0)</f>
        <v>0</v>
      </c>
      <c r="N1239" s="36">
        <f>IF(C1239="Saliente Internacional",(IFERROR((LIMPIA(J1239,1)),0)),0)</f>
        <v>0</v>
      </c>
      <c r="O1239" s="36">
        <f>IF(C1239="Saliente Local",(IFERROR((LIMPIA(K1239,1)),0)),0)</f>
        <v>4</v>
      </c>
      <c r="P1239" s="36">
        <f>IF(C1239="Saliente Nacional",(IFERROR((LIMPIA(K1239,1)),0)),0)</f>
        <v>0</v>
      </c>
      <c r="Q1239" s="36">
        <f>IF(C1239="Saliente Internacional",(IFERROR((LIMPIA(K1239,1)),0)),0)</f>
        <v>0</v>
      </c>
      <c r="R1239" s="36">
        <f t="shared" si="58"/>
        <v>6</v>
      </c>
      <c r="S1239" s="36">
        <f t="shared" si="59"/>
        <v>0</v>
      </c>
    </row>
    <row r="1240" spans="1:19" x14ac:dyDescent="0.25">
      <c r="A1240" s="101">
        <f>'DETALLE DE CONEXIONES'!P1240</f>
        <v>0</v>
      </c>
      <c r="B1240" s="36" t="str">
        <f>'DETALLE DE CONEXIONES'!I1240</f>
        <v>SALIENTE</v>
      </c>
      <c r="C1240" s="36" t="str">
        <f>'DETALLE DE CONEXIONES'!BB1240</f>
        <v>Saliente Local</v>
      </c>
      <c r="D1240" s="36" t="str">
        <f>'DETALLE DE CONEXIONES'!E1240</f>
        <v>999XXX8450</v>
      </c>
      <c r="E1240" s="36">
        <f t="shared" si="57"/>
        <v>10</v>
      </c>
      <c r="F1240" s="36">
        <f>IFERROR(LIMPIA('DETALLE DE CONEXIONES'!N1240,1),0)</f>
        <v>5</v>
      </c>
      <c r="G1240" s="36" t="str">
        <f>LEFT('DETALLE DE CONEXIONES'!BE1240,3)</f>
        <v>NOF</v>
      </c>
      <c r="H1240" s="36" t="str">
        <f>RIGHT('DETALLE DE CONEXIONES'!AK1240,2)</f>
        <v/>
      </c>
      <c r="I1240" s="36" t="str">
        <f>LEFT('DETALLE DE CONEXIONES'!AK1240,3)</f>
        <v/>
      </c>
      <c r="J1240" s="36" t="str">
        <f>LEFT('DETALLE DE CONEXIONES'!M1240,3)</f>
        <v>4mi</v>
      </c>
      <c r="K1240" s="36" t="str">
        <f>IF(LEN('DETALLE DE CONEXIONES'!M1240)&lt;12,(RIGHT('DETALLE DE CONEXIONES'!M1240,5)),(RIGHT('DETALLE DE CONEXIONES'!M1240,6)))</f>
        <v>55seg.</v>
      </c>
      <c r="L1240" s="36">
        <f>IF(C1240="Saliente Local",(IFERROR((LIMPIA(J1240,1)),0)),0)</f>
        <v>4</v>
      </c>
      <c r="M1240" s="36">
        <f>IF(C1240="Saliente Nacional",(IFERROR((LIMPIA(J1240,1)),0)),0)</f>
        <v>0</v>
      </c>
      <c r="N1240" s="36">
        <f>IF(C1240="Saliente Internacional",(IFERROR((LIMPIA(J1240,1)),0)),0)</f>
        <v>0</v>
      </c>
      <c r="O1240" s="36">
        <f>IF(C1240="Saliente Local",(IFERROR((LIMPIA(K1240,1)),0)),0)</f>
        <v>55</v>
      </c>
      <c r="P1240" s="36">
        <f>IF(C1240="Saliente Nacional",(IFERROR((LIMPIA(K1240,1)),0)),0)</f>
        <v>0</v>
      </c>
      <c r="Q1240" s="36">
        <f>IF(C1240="Saliente Internacional",(IFERROR((LIMPIA(K1240,1)),0)),0)</f>
        <v>0</v>
      </c>
      <c r="R1240" s="36">
        <f t="shared" si="58"/>
        <v>5</v>
      </c>
      <c r="S1240" s="36">
        <f t="shared" si="59"/>
        <v>0</v>
      </c>
    </row>
    <row r="1241" spans="1:19" x14ac:dyDescent="0.25">
      <c r="A1241" s="101">
        <f>'DETALLE DE CONEXIONES'!P1241</f>
        <v>0</v>
      </c>
      <c r="B1241" s="36" t="str">
        <f>'DETALLE DE CONEXIONES'!I1241</f>
        <v>SALIENTE</v>
      </c>
      <c r="C1241" s="36" t="str">
        <f>'DETALLE DE CONEXIONES'!BB1241</f>
        <v>Saliente Local</v>
      </c>
      <c r="D1241" s="36" t="str">
        <f>'DETALLE DE CONEXIONES'!E1241</f>
        <v>999XXX7514</v>
      </c>
      <c r="E1241" s="36">
        <f t="shared" si="57"/>
        <v>10</v>
      </c>
      <c r="F1241" s="36">
        <f>IFERROR(LIMPIA('DETALLE DE CONEXIONES'!N1241,1),0)</f>
        <v>1</v>
      </c>
      <c r="G1241" s="36" t="str">
        <f>LEFT('DETALLE DE CONEXIONES'!BE1241,3)</f>
        <v>NOF</v>
      </c>
      <c r="H1241" s="36" t="str">
        <f>RIGHT('DETALLE DE CONEXIONES'!AK1241,2)</f>
        <v/>
      </c>
      <c r="I1241" s="36" t="str">
        <f>LEFT('DETALLE DE CONEXIONES'!AK1241,3)</f>
        <v/>
      </c>
      <c r="J1241" s="36" t="str">
        <f>LEFT('DETALLE DE CONEXIONES'!M1241,3)</f>
        <v>0mi</v>
      </c>
      <c r="K1241" s="36" t="str">
        <f>IF(LEN('DETALLE DE CONEXIONES'!M1241)&lt;12,(RIGHT('DETALLE DE CONEXIONES'!M1241,5)),(RIGHT('DETALLE DE CONEXIONES'!M1241,6)))</f>
        <v>33seg.</v>
      </c>
      <c r="L1241" s="36">
        <f>IF(C1241="Saliente Local",(IFERROR((LIMPIA(J1241,1)),0)),0)</f>
        <v>0</v>
      </c>
      <c r="M1241" s="36">
        <f>IF(C1241="Saliente Nacional",(IFERROR((LIMPIA(J1241,1)),0)),0)</f>
        <v>0</v>
      </c>
      <c r="N1241" s="36">
        <f>IF(C1241="Saliente Internacional",(IFERROR((LIMPIA(J1241,1)),0)),0)</f>
        <v>0</v>
      </c>
      <c r="O1241" s="36">
        <f>IF(C1241="Saliente Local",(IFERROR((LIMPIA(K1241,1)),0)),0)</f>
        <v>33</v>
      </c>
      <c r="P1241" s="36">
        <f>IF(C1241="Saliente Nacional",(IFERROR((LIMPIA(K1241,1)),0)),0)</f>
        <v>0</v>
      </c>
      <c r="Q1241" s="36">
        <f>IF(C1241="Saliente Internacional",(IFERROR((LIMPIA(K1241,1)),0)),0)</f>
        <v>0</v>
      </c>
      <c r="R1241" s="36">
        <f t="shared" si="58"/>
        <v>1</v>
      </c>
      <c r="S1241" s="36">
        <f t="shared" si="59"/>
        <v>0</v>
      </c>
    </row>
    <row r="1242" spans="1:19" x14ac:dyDescent="0.25">
      <c r="A1242" s="101">
        <f>'DETALLE DE CONEXIONES'!P1242</f>
        <v>0</v>
      </c>
      <c r="B1242" s="36" t="str">
        <f>'DETALLE DE CONEXIONES'!I1242</f>
        <v>SALIENTE</v>
      </c>
      <c r="C1242" s="36" t="str">
        <f>'DETALLE DE CONEXIONES'!BB1242</f>
        <v>Saliente Local</v>
      </c>
      <c r="D1242" s="36" t="str">
        <f>'DETALLE DE CONEXIONES'!E1242</f>
        <v>999XXX3420</v>
      </c>
      <c r="E1242" s="36">
        <f t="shared" si="57"/>
        <v>10</v>
      </c>
      <c r="F1242" s="36">
        <f>IFERROR(LIMPIA('DETALLE DE CONEXIONES'!N1242,1),0)</f>
        <v>3</v>
      </c>
      <c r="G1242" s="36" t="str">
        <f>LEFT('DETALLE DE CONEXIONES'!BE1242,3)</f>
        <v>NOF</v>
      </c>
      <c r="H1242" s="36" t="str">
        <f>RIGHT('DETALLE DE CONEXIONES'!AK1242,2)</f>
        <v/>
      </c>
      <c r="I1242" s="36" t="str">
        <f>LEFT('DETALLE DE CONEXIONES'!AK1242,3)</f>
        <v/>
      </c>
      <c r="J1242" s="36" t="str">
        <f>LEFT('DETALLE DE CONEXIONES'!M1242,3)</f>
        <v>2mi</v>
      </c>
      <c r="K1242" s="36" t="str">
        <f>IF(LEN('DETALLE DE CONEXIONES'!M1242)&lt;12,(RIGHT('DETALLE DE CONEXIONES'!M1242,5)),(RIGHT('DETALLE DE CONEXIONES'!M1242,6)))</f>
        <v>31seg.</v>
      </c>
      <c r="L1242" s="36">
        <f>IF(C1242="Saliente Local",(IFERROR((LIMPIA(J1242,1)),0)),0)</f>
        <v>2</v>
      </c>
      <c r="M1242" s="36">
        <f>IF(C1242="Saliente Nacional",(IFERROR((LIMPIA(J1242,1)),0)),0)</f>
        <v>0</v>
      </c>
      <c r="N1242" s="36">
        <f>IF(C1242="Saliente Internacional",(IFERROR((LIMPIA(J1242,1)),0)),0)</f>
        <v>0</v>
      </c>
      <c r="O1242" s="36">
        <f>IF(C1242="Saliente Local",(IFERROR((LIMPIA(K1242,1)),0)),0)</f>
        <v>31</v>
      </c>
      <c r="P1242" s="36">
        <f>IF(C1242="Saliente Nacional",(IFERROR((LIMPIA(K1242,1)),0)),0)</f>
        <v>0</v>
      </c>
      <c r="Q1242" s="36">
        <f>IF(C1242="Saliente Internacional",(IFERROR((LIMPIA(K1242,1)),0)),0)</f>
        <v>0</v>
      </c>
      <c r="R1242" s="36">
        <f t="shared" si="58"/>
        <v>3</v>
      </c>
      <c r="S1242" s="36">
        <f t="shared" si="59"/>
        <v>0</v>
      </c>
    </row>
    <row r="1243" spans="1:19" x14ac:dyDescent="0.25">
      <c r="A1243" s="101">
        <f>'DETALLE DE CONEXIONES'!P1243</f>
        <v>0</v>
      </c>
      <c r="B1243" s="36" t="str">
        <f>'DETALLE DE CONEXIONES'!I1243</f>
        <v>GPRS</v>
      </c>
      <c r="C1243" s="36" t="str">
        <f>'DETALLE DE CONEXIONES'!BB1243</f>
        <v>MENSAJERO</v>
      </c>
      <c r="D1243" s="36" t="str">
        <f>'DETALLE DE CONEXIONES'!E1243</f>
        <v>internet.itelcel.coXXXGLTE</v>
      </c>
      <c r="E1243" s="36">
        <f t="shared" si="57"/>
        <v>26</v>
      </c>
      <c r="F1243" s="36">
        <f>IFERROR(LIMPIA('DETALLE DE CONEXIONES'!N1243,1),0)</f>
        <v>0</v>
      </c>
      <c r="G1243" s="36" t="str">
        <f>LEFT('DETALLE DE CONEXIONES'!BE1243,3)</f>
        <v/>
      </c>
      <c r="H1243" s="36" t="str">
        <f>RIGHT('DETALLE DE CONEXIONES'!AK1243,2)</f>
        <v>-1</v>
      </c>
      <c r="I1243" s="36" t="str">
        <f>LEFT('DETALLE DE CONEXIONES'!AK1243,3)</f>
        <v>MEN</v>
      </c>
      <c r="J1243" s="36" t="str">
        <f>LEFT('DETALLE DE CONEXIONES'!M1243,3)</f>
        <v>0mi</v>
      </c>
      <c r="K1243" s="36" t="str">
        <f>IF(LEN('DETALLE DE CONEXIONES'!M1243)&lt;12,(RIGHT('DETALLE DE CONEXIONES'!M1243,5)),(RIGHT('DETALLE DE CONEXIONES'!M1243,6)))</f>
        <v xml:space="preserve">min. </v>
      </c>
      <c r="L1243" s="36">
        <f>IF(C1243="Saliente Local",(IFERROR((LIMPIA(J1243,1)),0)),0)</f>
        <v>0</v>
      </c>
      <c r="M1243" s="36">
        <f>IF(C1243="Saliente Nacional",(IFERROR((LIMPIA(J1243,1)),0)),0)</f>
        <v>0</v>
      </c>
      <c r="N1243" s="36">
        <f>IF(C1243="Saliente Internacional",(IFERROR((LIMPIA(J1243,1)),0)),0)</f>
        <v>0</v>
      </c>
      <c r="O1243" s="36">
        <f>IF(C1243="Saliente Local",(IFERROR((LIMPIA(K1243,1)),0)),0)</f>
        <v>0</v>
      </c>
      <c r="P1243" s="36">
        <f>IF(C1243="Saliente Nacional",(IFERROR((LIMPIA(K1243,1)),0)),0)</f>
        <v>0</v>
      </c>
      <c r="Q1243" s="36">
        <f>IF(C1243="Saliente Internacional",(IFERROR((LIMPIA(K1243,1)),0)),0)</f>
        <v>0</v>
      </c>
      <c r="R1243" s="36">
        <f t="shared" si="58"/>
        <v>0</v>
      </c>
      <c r="S1243" s="36">
        <f t="shared" si="59"/>
        <v>0</v>
      </c>
    </row>
    <row r="1244" spans="1:19" x14ac:dyDescent="0.25">
      <c r="A1244" s="101">
        <f>'DETALLE DE CONEXIONES'!P1244</f>
        <v>0</v>
      </c>
      <c r="B1244" s="36" t="str">
        <f>'DETALLE DE CONEXIONES'!I1244</f>
        <v>GPRS</v>
      </c>
      <c r="C1244" s="36" t="str">
        <f>'DETALLE DE CONEXIONES'!BB1244</f>
        <v>RS</v>
      </c>
      <c r="D1244" s="36" t="str">
        <f>'DETALLE DE CONEXIONES'!E1244</f>
        <v>internet.itelcel.coXXXGLTE</v>
      </c>
      <c r="E1244" s="36">
        <f t="shared" si="57"/>
        <v>26</v>
      </c>
      <c r="F1244" s="36">
        <f>IFERROR(LIMPIA('DETALLE DE CONEXIONES'!N1244,1),0)</f>
        <v>0</v>
      </c>
      <c r="G1244" s="36" t="str">
        <f>LEFT('DETALLE DE CONEXIONES'!BE1244,3)</f>
        <v/>
      </c>
      <c r="H1244" s="36" t="str">
        <f>RIGHT('DETALLE DE CONEXIONES'!AK1244,2)</f>
        <v>-1</v>
      </c>
      <c r="I1244" s="36" t="str">
        <f>LEFT('DETALLE DE CONEXIONES'!AK1244,3)</f>
        <v>RS;</v>
      </c>
      <c r="J1244" s="36" t="str">
        <f>LEFT('DETALLE DE CONEXIONES'!M1244,3)</f>
        <v>0mi</v>
      </c>
      <c r="K1244" s="36" t="str">
        <f>IF(LEN('DETALLE DE CONEXIONES'!M1244)&lt;12,(RIGHT('DETALLE DE CONEXIONES'!M1244,5)),(RIGHT('DETALLE DE CONEXIONES'!M1244,6)))</f>
        <v xml:space="preserve">min. </v>
      </c>
      <c r="L1244" s="36">
        <f>IF(C1244="Saliente Local",(IFERROR((LIMPIA(J1244,1)),0)),0)</f>
        <v>0</v>
      </c>
      <c r="M1244" s="36">
        <f>IF(C1244="Saliente Nacional",(IFERROR((LIMPIA(J1244,1)),0)),0)</f>
        <v>0</v>
      </c>
      <c r="N1244" s="36">
        <f>IF(C1244="Saliente Internacional",(IFERROR((LIMPIA(J1244,1)),0)),0)</f>
        <v>0</v>
      </c>
      <c r="O1244" s="36">
        <f>IF(C1244="Saliente Local",(IFERROR((LIMPIA(K1244,1)),0)),0)</f>
        <v>0</v>
      </c>
      <c r="P1244" s="36">
        <f>IF(C1244="Saliente Nacional",(IFERROR((LIMPIA(K1244,1)),0)),0)</f>
        <v>0</v>
      </c>
      <c r="Q1244" s="36">
        <f>IF(C1244="Saliente Internacional",(IFERROR((LIMPIA(K1244,1)),0)),0)</f>
        <v>0</v>
      </c>
      <c r="R1244" s="36">
        <f t="shared" si="58"/>
        <v>0</v>
      </c>
      <c r="S1244" s="36">
        <f t="shared" si="59"/>
        <v>0</v>
      </c>
    </row>
    <row r="1245" spans="1:19" x14ac:dyDescent="0.25">
      <c r="A1245" s="101">
        <f>'DETALLE DE CONEXIONES'!P1245</f>
        <v>0</v>
      </c>
      <c r="B1245" s="36" t="str">
        <f>'DETALLE DE CONEXIONES'!I1245</f>
        <v>GPRS</v>
      </c>
      <c r="C1245" s="36" t="str">
        <f>'DETALLE DE CONEXIONES'!BB1245</f>
        <v>RS</v>
      </c>
      <c r="D1245" s="36" t="str">
        <f>'DETALLE DE CONEXIONES'!E1245</f>
        <v>internet.itelcel.coXXXGLTE</v>
      </c>
      <c r="E1245" s="36">
        <f t="shared" si="57"/>
        <v>26</v>
      </c>
      <c r="F1245" s="36">
        <f>IFERROR(LIMPIA('DETALLE DE CONEXIONES'!N1245,1),0)</f>
        <v>0</v>
      </c>
      <c r="G1245" s="36" t="str">
        <f>LEFT('DETALLE DE CONEXIONES'!BE1245,3)</f>
        <v/>
      </c>
      <c r="H1245" s="36" t="str">
        <f>RIGHT('DETALLE DE CONEXIONES'!AK1245,2)</f>
        <v>-1</v>
      </c>
      <c r="I1245" s="36" t="str">
        <f>LEFT('DETALLE DE CONEXIONES'!AK1245,3)</f>
        <v>RS;</v>
      </c>
      <c r="J1245" s="36" t="str">
        <f>LEFT('DETALLE DE CONEXIONES'!M1245,3)</f>
        <v>0mi</v>
      </c>
      <c r="K1245" s="36" t="str">
        <f>IF(LEN('DETALLE DE CONEXIONES'!M1245)&lt;12,(RIGHT('DETALLE DE CONEXIONES'!M1245,5)),(RIGHT('DETALLE DE CONEXIONES'!M1245,6)))</f>
        <v xml:space="preserve">min. </v>
      </c>
      <c r="L1245" s="36">
        <f>IF(C1245="Saliente Local",(IFERROR((LIMPIA(J1245,1)),0)),0)</f>
        <v>0</v>
      </c>
      <c r="M1245" s="36">
        <f>IF(C1245="Saliente Nacional",(IFERROR((LIMPIA(J1245,1)),0)),0)</f>
        <v>0</v>
      </c>
      <c r="N1245" s="36">
        <f>IF(C1245="Saliente Internacional",(IFERROR((LIMPIA(J1245,1)),0)),0)</f>
        <v>0</v>
      </c>
      <c r="O1245" s="36">
        <f>IF(C1245="Saliente Local",(IFERROR((LIMPIA(K1245,1)),0)),0)</f>
        <v>0</v>
      </c>
      <c r="P1245" s="36">
        <f>IF(C1245="Saliente Nacional",(IFERROR((LIMPIA(K1245,1)),0)),0)</f>
        <v>0</v>
      </c>
      <c r="Q1245" s="36">
        <f>IF(C1245="Saliente Internacional",(IFERROR((LIMPIA(K1245,1)),0)),0)</f>
        <v>0</v>
      </c>
      <c r="R1245" s="36">
        <f t="shared" si="58"/>
        <v>0</v>
      </c>
      <c r="S1245" s="36">
        <f t="shared" si="59"/>
        <v>0</v>
      </c>
    </row>
    <row r="1246" spans="1:19" x14ac:dyDescent="0.25">
      <c r="A1246" s="101">
        <f>'DETALLE DE CONEXIONES'!P1246</f>
        <v>0</v>
      </c>
      <c r="B1246" s="36" t="str">
        <f>'DETALLE DE CONEXIONES'!I1246</f>
        <v>SALIENTE</v>
      </c>
      <c r="C1246" s="36" t="str">
        <f>'DETALLE DE CONEXIONES'!BB1246</f>
        <v>Saliente Local</v>
      </c>
      <c r="D1246" s="36" t="str">
        <f>'DETALLE DE CONEXIONES'!E1246</f>
        <v>999XXX7514</v>
      </c>
      <c r="E1246" s="36">
        <f t="shared" si="57"/>
        <v>10</v>
      </c>
      <c r="F1246" s="36">
        <f>IFERROR(LIMPIA('DETALLE DE CONEXIONES'!N1246,1),0)</f>
        <v>7</v>
      </c>
      <c r="G1246" s="36" t="str">
        <f>LEFT('DETALLE DE CONEXIONES'!BE1246,3)</f>
        <v>NOF</v>
      </c>
      <c r="H1246" s="36" t="str">
        <f>RIGHT('DETALLE DE CONEXIONES'!AK1246,2)</f>
        <v/>
      </c>
      <c r="I1246" s="36" t="str">
        <f>LEFT('DETALLE DE CONEXIONES'!AK1246,3)</f>
        <v/>
      </c>
      <c r="J1246" s="36" t="str">
        <f>LEFT('DETALLE DE CONEXIONES'!M1246,3)</f>
        <v>6mi</v>
      </c>
      <c r="K1246" s="36" t="str">
        <f>IF(LEN('DETALLE DE CONEXIONES'!M1246)&lt;12,(RIGHT('DETALLE DE CONEXIONES'!M1246,5)),(RIGHT('DETALLE DE CONEXIONES'!M1246,6)))</f>
        <v>5seg.</v>
      </c>
      <c r="L1246" s="36">
        <f>IF(C1246="Saliente Local",(IFERROR((LIMPIA(J1246,1)),0)),0)</f>
        <v>6</v>
      </c>
      <c r="M1246" s="36">
        <f>IF(C1246="Saliente Nacional",(IFERROR((LIMPIA(J1246,1)),0)),0)</f>
        <v>0</v>
      </c>
      <c r="N1246" s="36">
        <f>IF(C1246="Saliente Internacional",(IFERROR((LIMPIA(J1246,1)),0)),0)</f>
        <v>0</v>
      </c>
      <c r="O1246" s="36">
        <f>IF(C1246="Saliente Local",(IFERROR((LIMPIA(K1246,1)),0)),0)</f>
        <v>5</v>
      </c>
      <c r="P1246" s="36">
        <f>IF(C1246="Saliente Nacional",(IFERROR((LIMPIA(K1246,1)),0)),0)</f>
        <v>0</v>
      </c>
      <c r="Q1246" s="36">
        <f>IF(C1246="Saliente Internacional",(IFERROR((LIMPIA(K1246,1)),0)),0)</f>
        <v>0</v>
      </c>
      <c r="R1246" s="36">
        <f t="shared" si="58"/>
        <v>7</v>
      </c>
      <c r="S1246" s="36">
        <f t="shared" si="59"/>
        <v>0</v>
      </c>
    </row>
    <row r="1247" spans="1:19" x14ac:dyDescent="0.25">
      <c r="A1247" s="101">
        <f>'DETALLE DE CONEXIONES'!P1247</f>
        <v>0</v>
      </c>
      <c r="B1247" s="36" t="str">
        <f>'DETALLE DE CONEXIONES'!I1247</f>
        <v>ENTRANTE</v>
      </c>
      <c r="C1247" s="36" t="str">
        <f>'DETALLE DE CONEXIONES'!BB1247</f>
        <v>Entrante Local</v>
      </c>
      <c r="D1247" s="36" t="str">
        <f>'DETALLE DE CONEXIONES'!E1247</f>
        <v>999XXX1600</v>
      </c>
      <c r="E1247" s="36">
        <f t="shared" si="57"/>
        <v>10</v>
      </c>
      <c r="F1247" s="36">
        <f>IFERROR(LIMPIA('DETALLE DE CONEXIONES'!N1247,1),0)</f>
        <v>2</v>
      </c>
      <c r="G1247" s="36" t="str">
        <f>LEFT('DETALLE DE CONEXIONES'!BE1247,3)</f>
        <v>NOF</v>
      </c>
      <c r="H1247" s="36" t="str">
        <f>RIGHT('DETALLE DE CONEXIONES'!AK1247,2)</f>
        <v/>
      </c>
      <c r="I1247" s="36" t="str">
        <f>LEFT('DETALLE DE CONEXIONES'!AK1247,3)</f>
        <v/>
      </c>
      <c r="J1247" s="36" t="str">
        <f>LEFT('DETALLE DE CONEXIONES'!M1247,3)</f>
        <v>1mi</v>
      </c>
      <c r="K1247" s="36" t="str">
        <f>IF(LEN('DETALLE DE CONEXIONES'!M1247)&lt;12,(RIGHT('DETALLE DE CONEXIONES'!M1247,5)),(RIGHT('DETALLE DE CONEXIONES'!M1247,6)))</f>
        <v>28seg.</v>
      </c>
      <c r="L1247" s="36">
        <f>IF(C1247="Saliente Local",(IFERROR((LIMPIA(J1247,1)),0)),0)</f>
        <v>0</v>
      </c>
      <c r="M1247" s="36">
        <f>IF(C1247="Saliente Nacional",(IFERROR((LIMPIA(J1247,1)),0)),0)</f>
        <v>0</v>
      </c>
      <c r="N1247" s="36">
        <f>IF(C1247="Saliente Internacional",(IFERROR((LIMPIA(J1247,1)),0)),0)</f>
        <v>0</v>
      </c>
      <c r="O1247" s="36">
        <f>IF(C1247="Saliente Local",(IFERROR((LIMPIA(K1247,1)),0)),0)</f>
        <v>0</v>
      </c>
      <c r="P1247" s="36">
        <f>IF(C1247="Saliente Nacional",(IFERROR((LIMPIA(K1247,1)),0)),0)</f>
        <v>0</v>
      </c>
      <c r="Q1247" s="36">
        <f>IF(C1247="Saliente Internacional",(IFERROR((LIMPIA(K1247,1)),0)),0)</f>
        <v>0</v>
      </c>
      <c r="R1247" s="36">
        <f t="shared" si="58"/>
        <v>0</v>
      </c>
      <c r="S1247" s="36">
        <f t="shared" si="59"/>
        <v>0</v>
      </c>
    </row>
    <row r="1248" spans="1:19" x14ac:dyDescent="0.25">
      <c r="A1248" s="101">
        <f>'DETALLE DE CONEXIONES'!P1248</f>
        <v>0</v>
      </c>
      <c r="B1248" s="36" t="str">
        <f>'DETALLE DE CONEXIONES'!I1248</f>
        <v>SALIENTE</v>
      </c>
      <c r="C1248" s="36" t="str">
        <f>'DETALLE DE CONEXIONES'!BB1248</f>
        <v>Saliente Local</v>
      </c>
      <c r="D1248" s="36" t="str">
        <f>'DETALLE DE CONEXIONES'!E1248</f>
        <v>999XXX4914</v>
      </c>
      <c r="E1248" s="36">
        <f t="shared" si="57"/>
        <v>10</v>
      </c>
      <c r="F1248" s="36">
        <f>IFERROR(LIMPIA('DETALLE DE CONEXIONES'!N1248,1),0)</f>
        <v>1</v>
      </c>
      <c r="G1248" s="36" t="str">
        <f>LEFT('DETALLE DE CONEXIONES'!BE1248,3)</f>
        <v>NOF</v>
      </c>
      <c r="H1248" s="36" t="str">
        <f>RIGHT('DETALLE DE CONEXIONES'!AK1248,2)</f>
        <v/>
      </c>
      <c r="I1248" s="36" t="str">
        <f>LEFT('DETALLE DE CONEXIONES'!AK1248,3)</f>
        <v/>
      </c>
      <c r="J1248" s="36" t="str">
        <f>LEFT('DETALLE DE CONEXIONES'!M1248,3)</f>
        <v>0mi</v>
      </c>
      <c r="K1248" s="36" t="str">
        <f>IF(LEN('DETALLE DE CONEXIONES'!M1248)&lt;12,(RIGHT('DETALLE DE CONEXIONES'!M1248,5)),(RIGHT('DETALLE DE CONEXIONES'!M1248,6)))</f>
        <v>22seg.</v>
      </c>
      <c r="L1248" s="36">
        <f>IF(C1248="Saliente Local",(IFERROR((LIMPIA(J1248,1)),0)),0)</f>
        <v>0</v>
      </c>
      <c r="M1248" s="36">
        <f>IF(C1248="Saliente Nacional",(IFERROR((LIMPIA(J1248,1)),0)),0)</f>
        <v>0</v>
      </c>
      <c r="N1248" s="36">
        <f>IF(C1248="Saliente Internacional",(IFERROR((LIMPIA(J1248,1)),0)),0)</f>
        <v>0</v>
      </c>
      <c r="O1248" s="36">
        <f>IF(C1248="Saliente Local",(IFERROR((LIMPIA(K1248,1)),0)),0)</f>
        <v>22</v>
      </c>
      <c r="P1248" s="36">
        <f>IF(C1248="Saliente Nacional",(IFERROR((LIMPIA(K1248,1)),0)),0)</f>
        <v>0</v>
      </c>
      <c r="Q1248" s="36">
        <f>IF(C1248="Saliente Internacional",(IFERROR((LIMPIA(K1248,1)),0)),0)</f>
        <v>0</v>
      </c>
      <c r="R1248" s="36">
        <f t="shared" si="58"/>
        <v>1</v>
      </c>
      <c r="S1248" s="36">
        <f t="shared" si="59"/>
        <v>0</v>
      </c>
    </row>
    <row r="1249" spans="1:19" x14ac:dyDescent="0.25">
      <c r="A1249" s="101">
        <f>'DETALLE DE CONEXIONES'!P1249</f>
        <v>0</v>
      </c>
      <c r="B1249" s="36" t="str">
        <f>'DETALLE DE CONEXIONES'!I1249</f>
        <v>MENS.SALIENTE</v>
      </c>
      <c r="C1249" s="36" t="str">
        <f>'DETALLE DE CONEXIONES'!BB1249</f>
        <v>SMS Enviado</v>
      </c>
      <c r="D1249" s="36" t="str">
        <f>'DETALLE DE CONEXIONES'!E1249</f>
        <v>999XXX7334</v>
      </c>
      <c r="E1249" s="36">
        <f t="shared" si="57"/>
        <v>10</v>
      </c>
      <c r="F1249" s="36">
        <f>IFERROR(LIMPIA('DETALLE DE CONEXIONES'!N1249,1),0)</f>
        <v>0</v>
      </c>
      <c r="G1249" s="36" t="str">
        <f>LEFT('DETALLE DE CONEXIONES'!BE1249,3)</f>
        <v>0</v>
      </c>
      <c r="H1249" s="36" t="str">
        <f>RIGHT('DETALLE DE CONEXIONES'!AK1249,2)</f>
        <v/>
      </c>
      <c r="I1249" s="36" t="str">
        <f>LEFT('DETALLE DE CONEXIONES'!AK1249,3)</f>
        <v/>
      </c>
      <c r="J1249" s="36" t="str">
        <f>LEFT('DETALLE DE CONEXIONES'!M1249,3)</f>
        <v>0mi</v>
      </c>
      <c r="K1249" s="36" t="str">
        <f>IF(LEN('DETALLE DE CONEXIONES'!M1249)&lt;12,(RIGHT('DETALLE DE CONEXIONES'!M1249,5)),(RIGHT('DETALLE DE CONEXIONES'!M1249,6)))</f>
        <v xml:space="preserve">min. </v>
      </c>
      <c r="L1249" s="36">
        <f>IF(C1249="Saliente Local",(IFERROR((LIMPIA(J1249,1)),0)),0)</f>
        <v>0</v>
      </c>
      <c r="M1249" s="36">
        <f>IF(C1249="Saliente Nacional",(IFERROR((LIMPIA(J1249,1)),0)),0)</f>
        <v>0</v>
      </c>
      <c r="N1249" s="36">
        <f>IF(C1249="Saliente Internacional",(IFERROR((LIMPIA(J1249,1)),0)),0)</f>
        <v>0</v>
      </c>
      <c r="O1249" s="36">
        <f>IF(C1249="Saliente Local",(IFERROR((LIMPIA(K1249,1)),0)),0)</f>
        <v>0</v>
      </c>
      <c r="P1249" s="36">
        <f>IF(C1249="Saliente Nacional",(IFERROR((LIMPIA(K1249,1)),0)),0)</f>
        <v>0</v>
      </c>
      <c r="Q1249" s="36">
        <f>IF(C1249="Saliente Internacional",(IFERROR((LIMPIA(K1249,1)),0)),0)</f>
        <v>0</v>
      </c>
      <c r="R1249" s="36">
        <f t="shared" si="58"/>
        <v>0</v>
      </c>
      <c r="S1249" s="36">
        <f t="shared" si="59"/>
        <v>0</v>
      </c>
    </row>
    <row r="1250" spans="1:19" x14ac:dyDescent="0.25">
      <c r="A1250" s="101">
        <f>'DETALLE DE CONEXIONES'!P1250</f>
        <v>0</v>
      </c>
      <c r="B1250" s="36" t="str">
        <f>'DETALLE DE CONEXIONES'!I1250</f>
        <v>SALIENTE</v>
      </c>
      <c r="C1250" s="36" t="str">
        <f>'DETALLE DE CONEXIONES'!BB1250</f>
        <v>Saliente Local</v>
      </c>
      <c r="D1250" s="36" t="str">
        <f>'DETALLE DE CONEXIONES'!E1250</f>
        <v>999XXX7514</v>
      </c>
      <c r="E1250" s="36">
        <f t="shared" si="57"/>
        <v>10</v>
      </c>
      <c r="F1250" s="36">
        <f>IFERROR(LIMPIA('DETALLE DE CONEXIONES'!N1250,1),0)</f>
        <v>1</v>
      </c>
      <c r="G1250" s="36" t="str">
        <f>LEFT('DETALLE DE CONEXIONES'!BE1250,3)</f>
        <v>NOF</v>
      </c>
      <c r="H1250" s="36" t="str">
        <f>RIGHT('DETALLE DE CONEXIONES'!AK1250,2)</f>
        <v/>
      </c>
      <c r="I1250" s="36" t="str">
        <f>LEFT('DETALLE DE CONEXIONES'!AK1250,3)</f>
        <v/>
      </c>
      <c r="J1250" s="36" t="str">
        <f>LEFT('DETALLE DE CONEXIONES'!M1250,3)</f>
        <v>0mi</v>
      </c>
      <c r="K1250" s="36" t="str">
        <f>IF(LEN('DETALLE DE CONEXIONES'!M1250)&lt;12,(RIGHT('DETALLE DE CONEXIONES'!M1250,5)),(RIGHT('DETALLE DE CONEXIONES'!M1250,6)))</f>
        <v>48seg.</v>
      </c>
      <c r="L1250" s="36">
        <f>IF(C1250="Saliente Local",(IFERROR((LIMPIA(J1250,1)),0)),0)</f>
        <v>0</v>
      </c>
      <c r="M1250" s="36">
        <f>IF(C1250="Saliente Nacional",(IFERROR((LIMPIA(J1250,1)),0)),0)</f>
        <v>0</v>
      </c>
      <c r="N1250" s="36">
        <f>IF(C1250="Saliente Internacional",(IFERROR((LIMPIA(J1250,1)),0)),0)</f>
        <v>0</v>
      </c>
      <c r="O1250" s="36">
        <f>IF(C1250="Saliente Local",(IFERROR((LIMPIA(K1250,1)),0)),0)</f>
        <v>48</v>
      </c>
      <c r="P1250" s="36">
        <f>IF(C1250="Saliente Nacional",(IFERROR((LIMPIA(K1250,1)),0)),0)</f>
        <v>0</v>
      </c>
      <c r="Q1250" s="36">
        <f>IF(C1250="Saliente Internacional",(IFERROR((LIMPIA(K1250,1)),0)),0)</f>
        <v>0</v>
      </c>
      <c r="R1250" s="36">
        <f t="shared" si="58"/>
        <v>1</v>
      </c>
      <c r="S1250" s="36">
        <f t="shared" si="59"/>
        <v>0</v>
      </c>
    </row>
    <row r="1251" spans="1:19" x14ac:dyDescent="0.25">
      <c r="A1251" s="101">
        <f>'DETALLE DE CONEXIONES'!P1251</f>
        <v>0</v>
      </c>
      <c r="B1251" s="36" t="str">
        <f>'DETALLE DE CONEXIONES'!I1251</f>
        <v>SALIENTE</v>
      </c>
      <c r="C1251" s="36" t="str">
        <f>'DETALLE DE CONEXIONES'!BB1251</f>
        <v>Saliente Local</v>
      </c>
      <c r="D1251" s="36" t="str">
        <f>'DETALLE DE CONEXIONES'!E1251</f>
        <v>999XXX0328</v>
      </c>
      <c r="E1251" s="36">
        <f t="shared" si="57"/>
        <v>10</v>
      </c>
      <c r="F1251" s="36">
        <f>IFERROR(LIMPIA('DETALLE DE CONEXIONES'!N1251,1),0)</f>
        <v>7</v>
      </c>
      <c r="G1251" s="36" t="str">
        <f>LEFT('DETALLE DE CONEXIONES'!BE1251,3)</f>
        <v>NOF</v>
      </c>
      <c r="H1251" s="36" t="str">
        <f>RIGHT('DETALLE DE CONEXIONES'!AK1251,2)</f>
        <v/>
      </c>
      <c r="I1251" s="36" t="str">
        <f>LEFT('DETALLE DE CONEXIONES'!AK1251,3)</f>
        <v/>
      </c>
      <c r="J1251" s="36" t="str">
        <f>LEFT('DETALLE DE CONEXIONES'!M1251,3)</f>
        <v>6mi</v>
      </c>
      <c r="K1251" s="36" t="str">
        <f>IF(LEN('DETALLE DE CONEXIONES'!M1251)&lt;12,(RIGHT('DETALLE DE CONEXIONES'!M1251,5)),(RIGHT('DETALLE DE CONEXIONES'!M1251,6)))</f>
        <v>24seg.</v>
      </c>
      <c r="L1251" s="36">
        <f>IF(C1251="Saliente Local",(IFERROR((LIMPIA(J1251,1)),0)),0)</f>
        <v>6</v>
      </c>
      <c r="M1251" s="36">
        <f>IF(C1251="Saliente Nacional",(IFERROR((LIMPIA(J1251,1)),0)),0)</f>
        <v>0</v>
      </c>
      <c r="N1251" s="36">
        <f>IF(C1251="Saliente Internacional",(IFERROR((LIMPIA(J1251,1)),0)),0)</f>
        <v>0</v>
      </c>
      <c r="O1251" s="36">
        <f>IF(C1251="Saliente Local",(IFERROR((LIMPIA(K1251,1)),0)),0)</f>
        <v>24</v>
      </c>
      <c r="P1251" s="36">
        <f>IF(C1251="Saliente Nacional",(IFERROR((LIMPIA(K1251,1)),0)),0)</f>
        <v>0</v>
      </c>
      <c r="Q1251" s="36">
        <f>IF(C1251="Saliente Internacional",(IFERROR((LIMPIA(K1251,1)),0)),0)</f>
        <v>0</v>
      </c>
      <c r="R1251" s="36">
        <f t="shared" si="58"/>
        <v>7</v>
      </c>
      <c r="S1251" s="36">
        <f t="shared" si="59"/>
        <v>0</v>
      </c>
    </row>
    <row r="1252" spans="1:19" x14ac:dyDescent="0.25">
      <c r="A1252" s="101">
        <f>'DETALLE DE CONEXIONES'!P1252</f>
        <v>0</v>
      </c>
      <c r="B1252" s="36" t="str">
        <f>'DETALLE DE CONEXIONES'!I1252</f>
        <v>SALIENTE</v>
      </c>
      <c r="C1252" s="36" t="str">
        <f>'DETALLE DE CONEXIONES'!BB1252</f>
        <v>Saliente Local</v>
      </c>
      <c r="D1252" s="36" t="str">
        <f>'DETALLE DE CONEXIONES'!E1252</f>
        <v>999XXX0328</v>
      </c>
      <c r="E1252" s="36">
        <f t="shared" si="57"/>
        <v>10</v>
      </c>
      <c r="F1252" s="36">
        <f>IFERROR(LIMPIA('DETALLE DE CONEXIONES'!N1252,1),0)</f>
        <v>9</v>
      </c>
      <c r="G1252" s="36" t="str">
        <f>LEFT('DETALLE DE CONEXIONES'!BE1252,3)</f>
        <v>NOF</v>
      </c>
      <c r="H1252" s="36" t="str">
        <f>RIGHT('DETALLE DE CONEXIONES'!AK1252,2)</f>
        <v/>
      </c>
      <c r="I1252" s="36" t="str">
        <f>LEFT('DETALLE DE CONEXIONES'!AK1252,3)</f>
        <v/>
      </c>
      <c r="J1252" s="36" t="str">
        <f>LEFT('DETALLE DE CONEXIONES'!M1252,3)</f>
        <v>8mi</v>
      </c>
      <c r="K1252" s="36" t="str">
        <f>IF(LEN('DETALLE DE CONEXIONES'!M1252)&lt;12,(RIGHT('DETALLE DE CONEXIONES'!M1252,5)),(RIGHT('DETALLE DE CONEXIONES'!M1252,6)))</f>
        <v>1seg.</v>
      </c>
      <c r="L1252" s="36">
        <f>IF(C1252="Saliente Local",(IFERROR((LIMPIA(J1252,1)),0)),0)</f>
        <v>8</v>
      </c>
      <c r="M1252" s="36">
        <f>IF(C1252="Saliente Nacional",(IFERROR((LIMPIA(J1252,1)),0)),0)</f>
        <v>0</v>
      </c>
      <c r="N1252" s="36">
        <f>IF(C1252="Saliente Internacional",(IFERROR((LIMPIA(J1252,1)),0)),0)</f>
        <v>0</v>
      </c>
      <c r="O1252" s="36">
        <f>IF(C1252="Saliente Local",(IFERROR((LIMPIA(K1252,1)),0)),0)</f>
        <v>1</v>
      </c>
      <c r="P1252" s="36">
        <f>IF(C1252="Saliente Nacional",(IFERROR((LIMPIA(K1252,1)),0)),0)</f>
        <v>0</v>
      </c>
      <c r="Q1252" s="36">
        <f>IF(C1252="Saliente Internacional",(IFERROR((LIMPIA(K1252,1)),0)),0)</f>
        <v>0</v>
      </c>
      <c r="R1252" s="36">
        <f t="shared" si="58"/>
        <v>9</v>
      </c>
      <c r="S1252" s="36">
        <f t="shared" si="59"/>
        <v>0</v>
      </c>
    </row>
    <row r="1253" spans="1:19" x14ac:dyDescent="0.25">
      <c r="A1253" s="101">
        <f>'DETALLE DE CONEXIONES'!P1253</f>
        <v>0</v>
      </c>
      <c r="B1253" s="36" t="str">
        <f>'DETALLE DE CONEXIONES'!I1253</f>
        <v>GPRS</v>
      </c>
      <c r="C1253" s="36" t="str">
        <f>'DETALLE DE CONEXIONES'!BB1253</f>
        <v>MENSAJERO</v>
      </c>
      <c r="D1253" s="36" t="str">
        <f>'DETALLE DE CONEXIONES'!E1253</f>
        <v>internet.itelcel.coXXXGLTE</v>
      </c>
      <c r="E1253" s="36">
        <f t="shared" si="57"/>
        <v>26</v>
      </c>
      <c r="F1253" s="36">
        <f>IFERROR(LIMPIA('DETALLE DE CONEXIONES'!N1253,1),0)</f>
        <v>0</v>
      </c>
      <c r="G1253" s="36" t="str">
        <f>LEFT('DETALLE DE CONEXIONES'!BE1253,3)</f>
        <v/>
      </c>
      <c r="H1253" s="36" t="str">
        <f>RIGHT('DETALLE DE CONEXIONES'!AK1253,2)</f>
        <v>-1</v>
      </c>
      <c r="I1253" s="36" t="str">
        <f>LEFT('DETALLE DE CONEXIONES'!AK1253,3)</f>
        <v>MEN</v>
      </c>
      <c r="J1253" s="36" t="str">
        <f>LEFT('DETALLE DE CONEXIONES'!M1253,3)</f>
        <v>0mi</v>
      </c>
      <c r="K1253" s="36" t="str">
        <f>IF(LEN('DETALLE DE CONEXIONES'!M1253)&lt;12,(RIGHT('DETALLE DE CONEXIONES'!M1253,5)),(RIGHT('DETALLE DE CONEXIONES'!M1253,6)))</f>
        <v xml:space="preserve">min. </v>
      </c>
      <c r="L1253" s="36">
        <f>IF(C1253="Saliente Local",(IFERROR((LIMPIA(J1253,1)),0)),0)</f>
        <v>0</v>
      </c>
      <c r="M1253" s="36">
        <f>IF(C1253="Saliente Nacional",(IFERROR((LIMPIA(J1253,1)),0)),0)</f>
        <v>0</v>
      </c>
      <c r="N1253" s="36">
        <f>IF(C1253="Saliente Internacional",(IFERROR((LIMPIA(J1253,1)),0)),0)</f>
        <v>0</v>
      </c>
      <c r="O1253" s="36">
        <f>IF(C1253="Saliente Local",(IFERROR((LIMPIA(K1253,1)),0)),0)</f>
        <v>0</v>
      </c>
      <c r="P1253" s="36">
        <f>IF(C1253="Saliente Nacional",(IFERROR((LIMPIA(K1253,1)),0)),0)</f>
        <v>0</v>
      </c>
      <c r="Q1253" s="36">
        <f>IF(C1253="Saliente Internacional",(IFERROR((LIMPIA(K1253,1)),0)),0)</f>
        <v>0</v>
      </c>
      <c r="R1253" s="36">
        <f t="shared" si="58"/>
        <v>0</v>
      </c>
      <c r="S1253" s="36">
        <f t="shared" si="59"/>
        <v>0</v>
      </c>
    </row>
    <row r="1254" spans="1:19" x14ac:dyDescent="0.25">
      <c r="A1254" s="101">
        <f>'DETALLE DE CONEXIONES'!P1254</f>
        <v>0</v>
      </c>
      <c r="B1254" s="36" t="str">
        <f>'DETALLE DE CONEXIONES'!I1254</f>
        <v>GPRS</v>
      </c>
      <c r="C1254" s="36" t="str">
        <f>'DETALLE DE CONEXIONES'!BB1254</f>
        <v>RS</v>
      </c>
      <c r="D1254" s="36" t="str">
        <f>'DETALLE DE CONEXIONES'!E1254</f>
        <v>internet.itelcel.coXXXGLTE</v>
      </c>
      <c r="E1254" s="36">
        <f t="shared" si="57"/>
        <v>26</v>
      </c>
      <c r="F1254" s="36">
        <f>IFERROR(LIMPIA('DETALLE DE CONEXIONES'!N1254,1),0)</f>
        <v>0</v>
      </c>
      <c r="G1254" s="36" t="str">
        <f>LEFT('DETALLE DE CONEXIONES'!BE1254,3)</f>
        <v/>
      </c>
      <c r="H1254" s="36" t="str">
        <f>RIGHT('DETALLE DE CONEXIONES'!AK1254,2)</f>
        <v>-1</v>
      </c>
      <c r="I1254" s="36" t="str">
        <f>LEFT('DETALLE DE CONEXIONES'!AK1254,3)</f>
        <v>RS;</v>
      </c>
      <c r="J1254" s="36" t="str">
        <f>LEFT('DETALLE DE CONEXIONES'!M1254,3)</f>
        <v>0mi</v>
      </c>
      <c r="K1254" s="36" t="str">
        <f>IF(LEN('DETALLE DE CONEXIONES'!M1254)&lt;12,(RIGHT('DETALLE DE CONEXIONES'!M1254,5)),(RIGHT('DETALLE DE CONEXIONES'!M1254,6)))</f>
        <v xml:space="preserve">min. </v>
      </c>
      <c r="L1254" s="36">
        <f>IF(C1254="Saliente Local",(IFERROR((LIMPIA(J1254,1)),0)),0)</f>
        <v>0</v>
      </c>
      <c r="M1254" s="36">
        <f>IF(C1254="Saliente Nacional",(IFERROR((LIMPIA(J1254,1)),0)),0)</f>
        <v>0</v>
      </c>
      <c r="N1254" s="36">
        <f>IF(C1254="Saliente Internacional",(IFERROR((LIMPIA(J1254,1)),0)),0)</f>
        <v>0</v>
      </c>
      <c r="O1254" s="36">
        <f>IF(C1254="Saliente Local",(IFERROR((LIMPIA(K1254,1)),0)),0)</f>
        <v>0</v>
      </c>
      <c r="P1254" s="36">
        <f>IF(C1254="Saliente Nacional",(IFERROR((LIMPIA(K1254,1)),0)),0)</f>
        <v>0</v>
      </c>
      <c r="Q1254" s="36">
        <f>IF(C1254="Saliente Internacional",(IFERROR((LIMPIA(K1254,1)),0)),0)</f>
        <v>0</v>
      </c>
      <c r="R1254" s="36">
        <f t="shared" si="58"/>
        <v>0</v>
      </c>
      <c r="S1254" s="36">
        <f t="shared" si="59"/>
        <v>0</v>
      </c>
    </row>
    <row r="1255" spans="1:19" x14ac:dyDescent="0.25">
      <c r="A1255" s="101">
        <f>'DETALLE DE CONEXIONES'!P1255</f>
        <v>0</v>
      </c>
      <c r="B1255" s="36" t="str">
        <f>'DETALLE DE CONEXIONES'!I1255</f>
        <v>GPRS</v>
      </c>
      <c r="C1255" s="36" t="str">
        <f>'DETALLE DE CONEXIONES'!BB1255</f>
        <v>RS</v>
      </c>
      <c r="D1255" s="36" t="str">
        <f>'DETALLE DE CONEXIONES'!E1255</f>
        <v>internet.itelcel.coXXXGLTE</v>
      </c>
      <c r="E1255" s="36">
        <f t="shared" si="57"/>
        <v>26</v>
      </c>
      <c r="F1255" s="36">
        <f>IFERROR(LIMPIA('DETALLE DE CONEXIONES'!N1255,1),0)</f>
        <v>0</v>
      </c>
      <c r="G1255" s="36" t="str">
        <f>LEFT('DETALLE DE CONEXIONES'!BE1255,3)</f>
        <v/>
      </c>
      <c r="H1255" s="36" t="str">
        <f>RIGHT('DETALLE DE CONEXIONES'!AK1255,2)</f>
        <v>-1</v>
      </c>
      <c r="I1255" s="36" t="str">
        <f>LEFT('DETALLE DE CONEXIONES'!AK1255,3)</f>
        <v>RS;</v>
      </c>
      <c r="J1255" s="36" t="str">
        <f>LEFT('DETALLE DE CONEXIONES'!M1255,3)</f>
        <v>0mi</v>
      </c>
      <c r="K1255" s="36" t="str">
        <f>IF(LEN('DETALLE DE CONEXIONES'!M1255)&lt;12,(RIGHT('DETALLE DE CONEXIONES'!M1255,5)),(RIGHT('DETALLE DE CONEXIONES'!M1255,6)))</f>
        <v xml:space="preserve">min. </v>
      </c>
      <c r="L1255" s="36">
        <f>IF(C1255="Saliente Local",(IFERROR((LIMPIA(J1255,1)),0)),0)</f>
        <v>0</v>
      </c>
      <c r="M1255" s="36">
        <f>IF(C1255="Saliente Nacional",(IFERROR((LIMPIA(J1255,1)),0)),0)</f>
        <v>0</v>
      </c>
      <c r="N1255" s="36">
        <f>IF(C1255="Saliente Internacional",(IFERROR((LIMPIA(J1255,1)),0)),0)</f>
        <v>0</v>
      </c>
      <c r="O1255" s="36">
        <f>IF(C1255="Saliente Local",(IFERROR((LIMPIA(K1255,1)),0)),0)</f>
        <v>0</v>
      </c>
      <c r="P1255" s="36">
        <f>IF(C1255="Saliente Nacional",(IFERROR((LIMPIA(K1255,1)),0)),0)</f>
        <v>0</v>
      </c>
      <c r="Q1255" s="36">
        <f>IF(C1255="Saliente Internacional",(IFERROR((LIMPIA(K1255,1)),0)),0)</f>
        <v>0</v>
      </c>
      <c r="R1255" s="36">
        <f t="shared" si="58"/>
        <v>0</v>
      </c>
      <c r="S1255" s="36">
        <f t="shared" si="59"/>
        <v>0</v>
      </c>
    </row>
    <row r="1256" spans="1:19" x14ac:dyDescent="0.25">
      <c r="A1256" s="101">
        <f>'DETALLE DE CONEXIONES'!P1256</f>
        <v>0</v>
      </c>
      <c r="B1256" s="36" t="str">
        <f>'DETALLE DE CONEXIONES'!I1256</f>
        <v>TRANSFERENCIA</v>
      </c>
      <c r="C1256" s="36" t="str">
        <f>'DETALLE DE CONEXIONES'!BB1256</f>
        <v>Desvio Nacional</v>
      </c>
      <c r="D1256" s="36" t="str">
        <f>'DETALLE DE CONEXIONES'!E1256</f>
        <v>999XXX1600</v>
      </c>
      <c r="E1256" s="36">
        <f t="shared" si="57"/>
        <v>10</v>
      </c>
      <c r="F1256" s="36">
        <f>IFERROR(LIMPIA('DETALLE DE CONEXIONES'!N1256,1),0)</f>
        <v>1</v>
      </c>
      <c r="G1256" s="36" t="str">
        <f>LEFT('DETALLE DE CONEXIONES'!BE1256,3)</f>
        <v>SIU</v>
      </c>
      <c r="H1256" s="36" t="str">
        <f>RIGHT('DETALLE DE CONEXIONES'!AK1256,2)</f>
        <v/>
      </c>
      <c r="I1256" s="36" t="str">
        <f>LEFT('DETALLE DE CONEXIONES'!AK1256,3)</f>
        <v/>
      </c>
      <c r="J1256" s="36" t="str">
        <f>LEFT('DETALLE DE CONEXIONES'!M1256,3)</f>
        <v>0mi</v>
      </c>
      <c r="K1256" s="36" t="str">
        <f>IF(LEN('DETALLE DE CONEXIONES'!M1256)&lt;12,(RIGHT('DETALLE DE CONEXIONES'!M1256,5)),(RIGHT('DETALLE DE CONEXIONES'!M1256,6)))</f>
        <v>8seg.</v>
      </c>
      <c r="L1256" s="36">
        <f>IF(C1256="Saliente Local",(IFERROR((LIMPIA(J1256,1)),0)),0)</f>
        <v>0</v>
      </c>
      <c r="M1256" s="36">
        <f>IF(C1256="Saliente Nacional",(IFERROR((LIMPIA(J1256,1)),0)),0)</f>
        <v>0</v>
      </c>
      <c r="N1256" s="36">
        <f>IF(C1256="Saliente Internacional",(IFERROR((LIMPIA(J1256,1)),0)),0)</f>
        <v>0</v>
      </c>
      <c r="O1256" s="36">
        <f>IF(C1256="Saliente Local",(IFERROR((LIMPIA(K1256,1)),0)),0)</f>
        <v>0</v>
      </c>
      <c r="P1256" s="36">
        <f>IF(C1256="Saliente Nacional",(IFERROR((LIMPIA(K1256,1)),0)),0)</f>
        <v>0</v>
      </c>
      <c r="Q1256" s="36">
        <f>IF(C1256="Saliente Internacional",(IFERROR((LIMPIA(K1256,1)),0)),0)</f>
        <v>0</v>
      </c>
      <c r="R1256" s="36">
        <f t="shared" si="58"/>
        <v>0</v>
      </c>
      <c r="S1256" s="36">
        <f t="shared" si="59"/>
        <v>0</v>
      </c>
    </row>
    <row r="1257" spans="1:19" x14ac:dyDescent="0.25">
      <c r="A1257" s="101">
        <f>'DETALLE DE CONEXIONES'!P1257</f>
        <v>0</v>
      </c>
      <c r="B1257" s="36" t="str">
        <f>'DETALLE DE CONEXIONES'!I1257</f>
        <v>SALIENTE</v>
      </c>
      <c r="C1257" s="36" t="str">
        <f>'DETALLE DE CONEXIONES'!BB1257</f>
        <v>Saliente Local</v>
      </c>
      <c r="D1257" s="36" t="str">
        <f>'DETALLE DE CONEXIONES'!E1257</f>
        <v>999XXX0859</v>
      </c>
      <c r="E1257" s="36">
        <f t="shared" si="57"/>
        <v>10</v>
      </c>
      <c r="F1257" s="36">
        <f>IFERROR(LIMPIA('DETALLE DE CONEXIONES'!N1257,1),0)</f>
        <v>2</v>
      </c>
      <c r="G1257" s="36" t="str">
        <f>LEFT('DETALLE DE CONEXIONES'!BE1257,3)</f>
        <v>NOF</v>
      </c>
      <c r="H1257" s="36" t="str">
        <f>RIGHT('DETALLE DE CONEXIONES'!AK1257,2)</f>
        <v/>
      </c>
      <c r="I1257" s="36" t="str">
        <f>LEFT('DETALLE DE CONEXIONES'!AK1257,3)</f>
        <v/>
      </c>
      <c r="J1257" s="36" t="str">
        <f>LEFT('DETALLE DE CONEXIONES'!M1257,3)</f>
        <v>1mi</v>
      </c>
      <c r="K1257" s="36" t="str">
        <f>IF(LEN('DETALLE DE CONEXIONES'!M1257)&lt;12,(RIGHT('DETALLE DE CONEXIONES'!M1257,5)),(RIGHT('DETALLE DE CONEXIONES'!M1257,6)))</f>
        <v>34seg.</v>
      </c>
      <c r="L1257" s="36">
        <f>IF(C1257="Saliente Local",(IFERROR((LIMPIA(J1257,1)),0)),0)</f>
        <v>1</v>
      </c>
      <c r="M1257" s="36">
        <f>IF(C1257="Saliente Nacional",(IFERROR((LIMPIA(J1257,1)),0)),0)</f>
        <v>0</v>
      </c>
      <c r="N1257" s="36">
        <f>IF(C1257="Saliente Internacional",(IFERROR((LIMPIA(J1257,1)),0)),0)</f>
        <v>0</v>
      </c>
      <c r="O1257" s="36">
        <f>IF(C1257="Saliente Local",(IFERROR((LIMPIA(K1257,1)),0)),0)</f>
        <v>34</v>
      </c>
      <c r="P1257" s="36">
        <f>IF(C1257="Saliente Nacional",(IFERROR((LIMPIA(K1257,1)),0)),0)</f>
        <v>0</v>
      </c>
      <c r="Q1257" s="36">
        <f>IF(C1257="Saliente Internacional",(IFERROR((LIMPIA(K1257,1)),0)),0)</f>
        <v>0</v>
      </c>
      <c r="R1257" s="36">
        <f t="shared" si="58"/>
        <v>2</v>
      </c>
      <c r="S1257" s="36">
        <f t="shared" si="59"/>
        <v>0</v>
      </c>
    </row>
    <row r="1258" spans="1:19" x14ac:dyDescent="0.25">
      <c r="A1258" s="101">
        <f>'DETALLE DE CONEXIONES'!P1258</f>
        <v>0</v>
      </c>
      <c r="B1258" s="36" t="str">
        <f>'DETALLE DE CONEXIONES'!I1258</f>
        <v>SALIENTE</v>
      </c>
      <c r="C1258" s="36" t="str">
        <f>'DETALLE DE CONEXIONES'!BB1258</f>
        <v>Saliente Local</v>
      </c>
      <c r="D1258" s="36" t="str">
        <f>'DETALLE DE CONEXIONES'!E1258</f>
        <v>999XXX0001</v>
      </c>
      <c r="E1258" s="36">
        <f t="shared" si="57"/>
        <v>10</v>
      </c>
      <c r="F1258" s="36">
        <f>IFERROR(LIMPIA('DETALLE DE CONEXIONES'!N1258,1),0)</f>
        <v>1</v>
      </c>
      <c r="G1258" s="36" t="str">
        <f>LEFT('DETALLE DE CONEXIONES'!BE1258,3)</f>
        <v>NOF</v>
      </c>
      <c r="H1258" s="36" t="str">
        <f>RIGHT('DETALLE DE CONEXIONES'!AK1258,2)</f>
        <v/>
      </c>
      <c r="I1258" s="36" t="str">
        <f>LEFT('DETALLE DE CONEXIONES'!AK1258,3)</f>
        <v/>
      </c>
      <c r="J1258" s="36" t="str">
        <f>LEFT('DETALLE DE CONEXIONES'!M1258,3)</f>
        <v>0mi</v>
      </c>
      <c r="K1258" s="36" t="str">
        <f>IF(LEN('DETALLE DE CONEXIONES'!M1258)&lt;12,(RIGHT('DETALLE DE CONEXIONES'!M1258,5)),(RIGHT('DETALLE DE CONEXIONES'!M1258,6)))</f>
        <v>58seg.</v>
      </c>
      <c r="L1258" s="36">
        <f>IF(C1258="Saliente Local",(IFERROR((LIMPIA(J1258,1)),0)),0)</f>
        <v>0</v>
      </c>
      <c r="M1258" s="36">
        <f>IF(C1258="Saliente Nacional",(IFERROR((LIMPIA(J1258,1)),0)),0)</f>
        <v>0</v>
      </c>
      <c r="N1258" s="36">
        <f>IF(C1258="Saliente Internacional",(IFERROR((LIMPIA(J1258,1)),0)),0)</f>
        <v>0</v>
      </c>
      <c r="O1258" s="36">
        <f>IF(C1258="Saliente Local",(IFERROR((LIMPIA(K1258,1)),0)),0)</f>
        <v>58</v>
      </c>
      <c r="P1258" s="36">
        <f>IF(C1258="Saliente Nacional",(IFERROR((LIMPIA(K1258,1)),0)),0)</f>
        <v>0</v>
      </c>
      <c r="Q1258" s="36">
        <f>IF(C1258="Saliente Internacional",(IFERROR((LIMPIA(K1258,1)),0)),0)</f>
        <v>0</v>
      </c>
      <c r="R1258" s="36">
        <f t="shared" si="58"/>
        <v>1</v>
      </c>
      <c r="S1258" s="36">
        <f t="shared" si="59"/>
        <v>0</v>
      </c>
    </row>
    <row r="1259" spans="1:19" x14ac:dyDescent="0.25">
      <c r="A1259" s="101">
        <f>'DETALLE DE CONEXIONES'!P1259</f>
        <v>0</v>
      </c>
      <c r="B1259" s="36" t="str">
        <f>'DETALLE DE CONEXIONES'!I1259</f>
        <v>ENTRANTE</v>
      </c>
      <c r="C1259" s="36" t="str">
        <f>'DETALLE DE CONEXIONES'!BB1259</f>
        <v>Entrante Local</v>
      </c>
      <c r="D1259" s="36" t="str">
        <f>'DETALLE DE CONEXIONES'!E1259</f>
        <v>999XXX1600</v>
      </c>
      <c r="E1259" s="36">
        <f t="shared" si="57"/>
        <v>10</v>
      </c>
      <c r="F1259" s="36">
        <f>IFERROR(LIMPIA('DETALLE DE CONEXIONES'!N1259,1),0)</f>
        <v>2</v>
      </c>
      <c r="G1259" s="36" t="str">
        <f>LEFT('DETALLE DE CONEXIONES'!BE1259,3)</f>
        <v>NOF</v>
      </c>
      <c r="H1259" s="36" t="str">
        <f>RIGHT('DETALLE DE CONEXIONES'!AK1259,2)</f>
        <v/>
      </c>
      <c r="I1259" s="36" t="str">
        <f>LEFT('DETALLE DE CONEXIONES'!AK1259,3)</f>
        <v/>
      </c>
      <c r="J1259" s="36" t="str">
        <f>LEFT('DETALLE DE CONEXIONES'!M1259,3)</f>
        <v>1mi</v>
      </c>
      <c r="K1259" s="36" t="str">
        <f>IF(LEN('DETALLE DE CONEXIONES'!M1259)&lt;12,(RIGHT('DETALLE DE CONEXIONES'!M1259,5)),(RIGHT('DETALLE DE CONEXIONES'!M1259,6)))</f>
        <v>10seg.</v>
      </c>
      <c r="L1259" s="36">
        <f>IF(C1259="Saliente Local",(IFERROR((LIMPIA(J1259,1)),0)),0)</f>
        <v>0</v>
      </c>
      <c r="M1259" s="36">
        <f>IF(C1259="Saliente Nacional",(IFERROR((LIMPIA(J1259,1)),0)),0)</f>
        <v>0</v>
      </c>
      <c r="N1259" s="36">
        <f>IF(C1259="Saliente Internacional",(IFERROR((LIMPIA(J1259,1)),0)),0)</f>
        <v>0</v>
      </c>
      <c r="O1259" s="36">
        <f>IF(C1259="Saliente Local",(IFERROR((LIMPIA(K1259,1)),0)),0)</f>
        <v>0</v>
      </c>
      <c r="P1259" s="36">
        <f>IF(C1259="Saliente Nacional",(IFERROR((LIMPIA(K1259,1)),0)),0)</f>
        <v>0</v>
      </c>
      <c r="Q1259" s="36">
        <f>IF(C1259="Saliente Internacional",(IFERROR((LIMPIA(K1259,1)),0)),0)</f>
        <v>0</v>
      </c>
      <c r="R1259" s="36">
        <f t="shared" si="58"/>
        <v>0</v>
      </c>
      <c r="S1259" s="36">
        <f t="shared" si="59"/>
        <v>0</v>
      </c>
    </row>
    <row r="1260" spans="1:19" x14ac:dyDescent="0.25">
      <c r="A1260" s="101">
        <f>'DETALLE DE CONEXIONES'!P1260</f>
        <v>0</v>
      </c>
      <c r="B1260" s="36" t="str">
        <f>'DETALLE DE CONEXIONES'!I1260</f>
        <v>ENTRANTE</v>
      </c>
      <c r="C1260" s="36" t="str">
        <f>'DETALLE DE CONEXIONES'!BB1260</f>
        <v>Entrante Local</v>
      </c>
      <c r="D1260" s="36" t="str">
        <f>'DETALLE DE CONEXIONES'!E1260</f>
        <v>999XXX1600</v>
      </c>
      <c r="E1260" s="36">
        <f t="shared" si="57"/>
        <v>10</v>
      </c>
      <c r="F1260" s="36">
        <f>IFERROR(LIMPIA('DETALLE DE CONEXIONES'!N1260,1),0)</f>
        <v>9</v>
      </c>
      <c r="G1260" s="36" t="str">
        <f>LEFT('DETALLE DE CONEXIONES'!BE1260,3)</f>
        <v>NOF</v>
      </c>
      <c r="H1260" s="36" t="str">
        <f>RIGHT('DETALLE DE CONEXIONES'!AK1260,2)</f>
        <v/>
      </c>
      <c r="I1260" s="36" t="str">
        <f>LEFT('DETALLE DE CONEXIONES'!AK1260,3)</f>
        <v/>
      </c>
      <c r="J1260" s="36" t="str">
        <f>LEFT('DETALLE DE CONEXIONES'!M1260,3)</f>
        <v>8mi</v>
      </c>
      <c r="K1260" s="36" t="str">
        <f>IF(LEN('DETALLE DE CONEXIONES'!M1260)&lt;12,(RIGHT('DETALLE DE CONEXIONES'!M1260,5)),(RIGHT('DETALLE DE CONEXIONES'!M1260,6)))</f>
        <v>46seg.</v>
      </c>
      <c r="L1260" s="36">
        <f>IF(C1260="Saliente Local",(IFERROR((LIMPIA(J1260,1)),0)),0)</f>
        <v>0</v>
      </c>
      <c r="M1260" s="36">
        <f>IF(C1260="Saliente Nacional",(IFERROR((LIMPIA(J1260,1)),0)),0)</f>
        <v>0</v>
      </c>
      <c r="N1260" s="36">
        <f>IF(C1260="Saliente Internacional",(IFERROR((LIMPIA(J1260,1)),0)),0)</f>
        <v>0</v>
      </c>
      <c r="O1260" s="36">
        <f>IF(C1260="Saliente Local",(IFERROR((LIMPIA(K1260,1)),0)),0)</f>
        <v>0</v>
      </c>
      <c r="P1260" s="36">
        <f>IF(C1260="Saliente Nacional",(IFERROR((LIMPIA(K1260,1)),0)),0)</f>
        <v>0</v>
      </c>
      <c r="Q1260" s="36">
        <f>IF(C1260="Saliente Internacional",(IFERROR((LIMPIA(K1260,1)),0)),0)</f>
        <v>0</v>
      </c>
      <c r="R1260" s="36">
        <f t="shared" si="58"/>
        <v>0</v>
      </c>
      <c r="S1260" s="36">
        <f t="shared" si="59"/>
        <v>0</v>
      </c>
    </row>
    <row r="1261" spans="1:19" x14ac:dyDescent="0.25">
      <c r="A1261" s="101">
        <f>'DETALLE DE CONEXIONES'!P1261</f>
        <v>0</v>
      </c>
      <c r="B1261" s="36" t="str">
        <f>'DETALLE DE CONEXIONES'!I1261</f>
        <v>TRANSFERENCIA</v>
      </c>
      <c r="C1261" s="36" t="str">
        <f>'DETALLE DE CONEXIONES'!BB1261</f>
        <v>Desvio Nacional</v>
      </c>
      <c r="D1261" s="36" t="str">
        <f>'DETALLE DE CONEXIONES'!E1261</f>
        <v>999XXX1600</v>
      </c>
      <c r="E1261" s="36">
        <f t="shared" si="57"/>
        <v>10</v>
      </c>
      <c r="F1261" s="36">
        <f>IFERROR(LIMPIA('DETALLE DE CONEXIONES'!N1261,1),0)</f>
        <v>1</v>
      </c>
      <c r="G1261" s="36" t="str">
        <f>LEFT('DETALLE DE CONEXIONES'!BE1261,3)</f>
        <v>SIU</v>
      </c>
      <c r="H1261" s="36" t="str">
        <f>RIGHT('DETALLE DE CONEXIONES'!AK1261,2)</f>
        <v/>
      </c>
      <c r="I1261" s="36" t="str">
        <f>LEFT('DETALLE DE CONEXIONES'!AK1261,3)</f>
        <v/>
      </c>
      <c r="J1261" s="36" t="str">
        <f>LEFT('DETALLE DE CONEXIONES'!M1261,3)</f>
        <v>0mi</v>
      </c>
      <c r="K1261" s="36" t="str">
        <f>IF(LEN('DETALLE DE CONEXIONES'!M1261)&lt;12,(RIGHT('DETALLE DE CONEXIONES'!M1261,5)),(RIGHT('DETALLE DE CONEXIONES'!M1261,6)))</f>
        <v>7seg.</v>
      </c>
      <c r="L1261" s="36">
        <f>IF(C1261="Saliente Local",(IFERROR((LIMPIA(J1261,1)),0)),0)</f>
        <v>0</v>
      </c>
      <c r="M1261" s="36">
        <f>IF(C1261="Saliente Nacional",(IFERROR((LIMPIA(J1261,1)),0)),0)</f>
        <v>0</v>
      </c>
      <c r="N1261" s="36">
        <f>IF(C1261="Saliente Internacional",(IFERROR((LIMPIA(J1261,1)),0)),0)</f>
        <v>0</v>
      </c>
      <c r="O1261" s="36">
        <f>IF(C1261="Saliente Local",(IFERROR((LIMPIA(K1261,1)),0)),0)</f>
        <v>0</v>
      </c>
      <c r="P1261" s="36">
        <f>IF(C1261="Saliente Nacional",(IFERROR((LIMPIA(K1261,1)),0)),0)</f>
        <v>0</v>
      </c>
      <c r="Q1261" s="36">
        <f>IF(C1261="Saliente Internacional",(IFERROR((LIMPIA(K1261,1)),0)),0)</f>
        <v>0</v>
      </c>
      <c r="R1261" s="36">
        <f t="shared" si="58"/>
        <v>0</v>
      </c>
      <c r="S1261" s="36">
        <f t="shared" si="59"/>
        <v>0</v>
      </c>
    </row>
    <row r="1262" spans="1:19" x14ac:dyDescent="0.25">
      <c r="A1262" s="101">
        <f>'DETALLE DE CONEXIONES'!P1262</f>
        <v>0</v>
      </c>
      <c r="B1262" s="36" t="str">
        <f>'DETALLE DE CONEXIONES'!I1262</f>
        <v>ENTRANTE</v>
      </c>
      <c r="C1262" s="36" t="str">
        <f>'DETALLE DE CONEXIONES'!BB1262</f>
        <v>Entrante Local</v>
      </c>
      <c r="D1262" s="36" t="str">
        <f>'DETALLE DE CONEXIONES'!E1262</f>
        <v>999XXX1600</v>
      </c>
      <c r="E1262" s="36">
        <f t="shared" si="57"/>
        <v>10</v>
      </c>
      <c r="F1262" s="36">
        <f>IFERROR(LIMPIA('DETALLE DE CONEXIONES'!N1262,1),0)</f>
        <v>3</v>
      </c>
      <c r="G1262" s="36" t="str">
        <f>LEFT('DETALLE DE CONEXIONES'!BE1262,3)</f>
        <v>NOF</v>
      </c>
      <c r="H1262" s="36" t="str">
        <f>RIGHT('DETALLE DE CONEXIONES'!AK1262,2)</f>
        <v/>
      </c>
      <c r="I1262" s="36" t="str">
        <f>LEFT('DETALLE DE CONEXIONES'!AK1262,3)</f>
        <v/>
      </c>
      <c r="J1262" s="36" t="str">
        <f>LEFT('DETALLE DE CONEXIONES'!M1262,3)</f>
        <v>2mi</v>
      </c>
      <c r="K1262" s="36" t="str">
        <f>IF(LEN('DETALLE DE CONEXIONES'!M1262)&lt;12,(RIGHT('DETALLE DE CONEXIONES'!M1262,5)),(RIGHT('DETALLE DE CONEXIONES'!M1262,6)))</f>
        <v>7seg.</v>
      </c>
      <c r="L1262" s="36">
        <f>IF(C1262="Saliente Local",(IFERROR((LIMPIA(J1262,1)),0)),0)</f>
        <v>0</v>
      </c>
      <c r="M1262" s="36">
        <f>IF(C1262="Saliente Nacional",(IFERROR((LIMPIA(J1262,1)),0)),0)</f>
        <v>0</v>
      </c>
      <c r="N1262" s="36">
        <f>IF(C1262="Saliente Internacional",(IFERROR((LIMPIA(J1262,1)),0)),0)</f>
        <v>0</v>
      </c>
      <c r="O1262" s="36">
        <f>IF(C1262="Saliente Local",(IFERROR((LIMPIA(K1262,1)),0)),0)</f>
        <v>0</v>
      </c>
      <c r="P1262" s="36">
        <f>IF(C1262="Saliente Nacional",(IFERROR((LIMPIA(K1262,1)),0)),0)</f>
        <v>0</v>
      </c>
      <c r="Q1262" s="36">
        <f>IF(C1262="Saliente Internacional",(IFERROR((LIMPIA(K1262,1)),0)),0)</f>
        <v>0</v>
      </c>
      <c r="R1262" s="36">
        <f t="shared" si="58"/>
        <v>0</v>
      </c>
      <c r="S1262" s="36">
        <f t="shared" si="59"/>
        <v>0</v>
      </c>
    </row>
    <row r="1263" spans="1:19" x14ac:dyDescent="0.25">
      <c r="A1263" s="101">
        <f>'DETALLE DE CONEXIONES'!P1263</f>
        <v>0</v>
      </c>
      <c r="B1263" s="36" t="str">
        <f>'DETALLE DE CONEXIONES'!I1263</f>
        <v>SALIENTE</v>
      </c>
      <c r="C1263" s="36" t="str">
        <f>'DETALLE DE CONEXIONES'!BB1263</f>
        <v>Saliente Local</v>
      </c>
      <c r="D1263" s="36" t="str">
        <f>'DETALLE DE CONEXIONES'!E1263</f>
        <v>999XXX8450</v>
      </c>
      <c r="E1263" s="36">
        <f t="shared" si="57"/>
        <v>10</v>
      </c>
      <c r="F1263" s="36">
        <f>IFERROR(LIMPIA('DETALLE DE CONEXIONES'!N1263,1),0)</f>
        <v>2</v>
      </c>
      <c r="G1263" s="36" t="str">
        <f>LEFT('DETALLE DE CONEXIONES'!BE1263,3)</f>
        <v>NOF</v>
      </c>
      <c r="H1263" s="36" t="str">
        <f>RIGHT('DETALLE DE CONEXIONES'!AK1263,2)</f>
        <v/>
      </c>
      <c r="I1263" s="36" t="str">
        <f>LEFT('DETALLE DE CONEXIONES'!AK1263,3)</f>
        <v/>
      </c>
      <c r="J1263" s="36" t="str">
        <f>LEFT('DETALLE DE CONEXIONES'!M1263,3)</f>
        <v>1mi</v>
      </c>
      <c r="K1263" s="36" t="str">
        <f>IF(LEN('DETALLE DE CONEXIONES'!M1263)&lt;12,(RIGHT('DETALLE DE CONEXIONES'!M1263,5)),(RIGHT('DETALLE DE CONEXIONES'!M1263,6)))</f>
        <v>10seg.</v>
      </c>
      <c r="L1263" s="36">
        <f>IF(C1263="Saliente Local",(IFERROR((LIMPIA(J1263,1)),0)),0)</f>
        <v>1</v>
      </c>
      <c r="M1263" s="36">
        <f>IF(C1263="Saliente Nacional",(IFERROR((LIMPIA(J1263,1)),0)),0)</f>
        <v>0</v>
      </c>
      <c r="N1263" s="36">
        <f>IF(C1263="Saliente Internacional",(IFERROR((LIMPIA(J1263,1)),0)),0)</f>
        <v>0</v>
      </c>
      <c r="O1263" s="36">
        <f>IF(C1263="Saliente Local",(IFERROR((LIMPIA(K1263,1)),0)),0)</f>
        <v>10</v>
      </c>
      <c r="P1263" s="36">
        <f>IF(C1263="Saliente Nacional",(IFERROR((LIMPIA(K1263,1)),0)),0)</f>
        <v>0</v>
      </c>
      <c r="Q1263" s="36">
        <f>IF(C1263="Saliente Internacional",(IFERROR((LIMPIA(K1263,1)),0)),0)</f>
        <v>0</v>
      </c>
      <c r="R1263" s="36">
        <f t="shared" si="58"/>
        <v>2</v>
      </c>
      <c r="S1263" s="36">
        <f t="shared" si="59"/>
        <v>0</v>
      </c>
    </row>
    <row r="1264" spans="1:19" x14ac:dyDescent="0.25">
      <c r="A1264" s="101">
        <f>'DETALLE DE CONEXIONES'!P1264</f>
        <v>0</v>
      </c>
      <c r="B1264" s="36" t="str">
        <f>'DETALLE DE CONEXIONES'!I1264</f>
        <v>SALIENTE</v>
      </c>
      <c r="C1264" s="36" t="str">
        <f>'DETALLE DE CONEXIONES'!BB1264</f>
        <v>Saliente Local</v>
      </c>
      <c r="D1264" s="36" t="str">
        <f>'DETALLE DE CONEXIONES'!E1264</f>
        <v>999XXX7896</v>
      </c>
      <c r="E1264" s="36">
        <f t="shared" si="57"/>
        <v>10</v>
      </c>
      <c r="F1264" s="36">
        <f>IFERROR(LIMPIA('DETALLE DE CONEXIONES'!N1264,1),0)</f>
        <v>1</v>
      </c>
      <c r="G1264" s="36" t="str">
        <f>LEFT('DETALLE DE CONEXIONES'!BE1264,3)</f>
        <v>NOF</v>
      </c>
      <c r="H1264" s="36" t="str">
        <f>RIGHT('DETALLE DE CONEXIONES'!AK1264,2)</f>
        <v/>
      </c>
      <c r="I1264" s="36" t="str">
        <f>LEFT('DETALLE DE CONEXIONES'!AK1264,3)</f>
        <v/>
      </c>
      <c r="J1264" s="36" t="str">
        <f>LEFT('DETALLE DE CONEXIONES'!M1264,3)</f>
        <v>0mi</v>
      </c>
      <c r="K1264" s="36" t="str">
        <f>IF(LEN('DETALLE DE CONEXIONES'!M1264)&lt;12,(RIGHT('DETALLE DE CONEXIONES'!M1264,5)),(RIGHT('DETALLE DE CONEXIONES'!M1264,6)))</f>
        <v>52seg.</v>
      </c>
      <c r="L1264" s="36">
        <f>IF(C1264="Saliente Local",(IFERROR((LIMPIA(J1264,1)),0)),0)</f>
        <v>0</v>
      </c>
      <c r="M1264" s="36">
        <f>IF(C1264="Saliente Nacional",(IFERROR((LIMPIA(J1264,1)),0)),0)</f>
        <v>0</v>
      </c>
      <c r="N1264" s="36">
        <f>IF(C1264="Saliente Internacional",(IFERROR((LIMPIA(J1264,1)),0)),0)</f>
        <v>0</v>
      </c>
      <c r="O1264" s="36">
        <f>IF(C1264="Saliente Local",(IFERROR((LIMPIA(K1264,1)),0)),0)</f>
        <v>52</v>
      </c>
      <c r="P1264" s="36">
        <f>IF(C1264="Saliente Nacional",(IFERROR((LIMPIA(K1264,1)),0)),0)</f>
        <v>0</v>
      </c>
      <c r="Q1264" s="36">
        <f>IF(C1264="Saliente Internacional",(IFERROR((LIMPIA(K1264,1)),0)),0)</f>
        <v>0</v>
      </c>
      <c r="R1264" s="36">
        <f t="shared" si="58"/>
        <v>1</v>
      </c>
      <c r="S1264" s="36">
        <f t="shared" si="59"/>
        <v>0</v>
      </c>
    </row>
    <row r="1265" spans="1:19" x14ac:dyDescent="0.25">
      <c r="A1265" s="101">
        <f>'DETALLE DE CONEXIONES'!P1265</f>
        <v>0</v>
      </c>
      <c r="B1265" s="36" t="str">
        <f>'DETALLE DE CONEXIONES'!I1265</f>
        <v>GPRS</v>
      </c>
      <c r="C1265" s="36" t="str">
        <f>'DETALLE DE CONEXIONES'!BB1265</f>
        <v>RS</v>
      </c>
      <c r="D1265" s="36" t="str">
        <f>'DETALLE DE CONEXIONES'!E1265</f>
        <v>internet.itelcelXXXm-3G</v>
      </c>
      <c r="E1265" s="36">
        <f t="shared" si="57"/>
        <v>23</v>
      </c>
      <c r="F1265" s="36">
        <f>IFERROR(LIMPIA('DETALLE DE CONEXIONES'!N1265,1),0)</f>
        <v>0</v>
      </c>
      <c r="G1265" s="36" t="str">
        <f>LEFT('DETALLE DE CONEXIONES'!BE1265,3)</f>
        <v/>
      </c>
      <c r="H1265" s="36" t="str">
        <f>RIGHT('DETALLE DE CONEXIONES'!AK1265,2)</f>
        <v>-1</v>
      </c>
      <c r="I1265" s="36" t="str">
        <f>LEFT('DETALLE DE CONEXIONES'!AK1265,3)</f>
        <v>RS;</v>
      </c>
      <c r="J1265" s="36" t="str">
        <f>LEFT('DETALLE DE CONEXIONES'!M1265,3)</f>
        <v>0mi</v>
      </c>
      <c r="K1265" s="36" t="str">
        <f>IF(LEN('DETALLE DE CONEXIONES'!M1265)&lt;12,(RIGHT('DETALLE DE CONEXIONES'!M1265,5)),(RIGHT('DETALLE DE CONEXIONES'!M1265,6)))</f>
        <v xml:space="preserve">min. </v>
      </c>
      <c r="L1265" s="36">
        <f>IF(C1265="Saliente Local",(IFERROR((LIMPIA(J1265,1)),0)),0)</f>
        <v>0</v>
      </c>
      <c r="M1265" s="36">
        <f>IF(C1265="Saliente Nacional",(IFERROR((LIMPIA(J1265,1)),0)),0)</f>
        <v>0</v>
      </c>
      <c r="N1265" s="36">
        <f>IF(C1265="Saliente Internacional",(IFERROR((LIMPIA(J1265,1)),0)),0)</f>
        <v>0</v>
      </c>
      <c r="O1265" s="36">
        <f>IF(C1265="Saliente Local",(IFERROR((LIMPIA(K1265,1)),0)),0)</f>
        <v>0</v>
      </c>
      <c r="P1265" s="36">
        <f>IF(C1265="Saliente Nacional",(IFERROR((LIMPIA(K1265,1)),0)),0)</f>
        <v>0</v>
      </c>
      <c r="Q1265" s="36">
        <f>IF(C1265="Saliente Internacional",(IFERROR((LIMPIA(K1265,1)),0)),0)</f>
        <v>0</v>
      </c>
      <c r="R1265" s="36">
        <f t="shared" si="58"/>
        <v>0</v>
      </c>
      <c r="S1265" s="36">
        <f t="shared" si="59"/>
        <v>0</v>
      </c>
    </row>
    <row r="1266" spans="1:19" x14ac:dyDescent="0.25">
      <c r="A1266" s="101">
        <f>'DETALLE DE CONEXIONES'!P1266</f>
        <v>0</v>
      </c>
      <c r="B1266" s="36" t="str">
        <f>'DETALLE DE CONEXIONES'!I1266</f>
        <v>GPRS</v>
      </c>
      <c r="C1266" s="36" t="str">
        <f>'DETALLE DE CONEXIONES'!BB1266</f>
        <v>MENSAJERO</v>
      </c>
      <c r="D1266" s="36" t="str">
        <f>'DETALLE DE CONEXIONES'!E1266</f>
        <v>internet.itelcelXXXm-3G</v>
      </c>
      <c r="E1266" s="36">
        <f t="shared" si="57"/>
        <v>23</v>
      </c>
      <c r="F1266" s="36">
        <f>IFERROR(LIMPIA('DETALLE DE CONEXIONES'!N1266,1),0)</f>
        <v>0</v>
      </c>
      <c r="G1266" s="36" t="str">
        <f>LEFT('DETALLE DE CONEXIONES'!BE1266,3)</f>
        <v/>
      </c>
      <c r="H1266" s="36" t="str">
        <f>RIGHT('DETALLE DE CONEXIONES'!AK1266,2)</f>
        <v>-1</v>
      </c>
      <c r="I1266" s="36" t="str">
        <f>LEFT('DETALLE DE CONEXIONES'!AK1266,3)</f>
        <v>MEN</v>
      </c>
      <c r="J1266" s="36" t="str">
        <f>LEFT('DETALLE DE CONEXIONES'!M1266,3)</f>
        <v>0mi</v>
      </c>
      <c r="K1266" s="36" t="str">
        <f>IF(LEN('DETALLE DE CONEXIONES'!M1266)&lt;12,(RIGHT('DETALLE DE CONEXIONES'!M1266,5)),(RIGHT('DETALLE DE CONEXIONES'!M1266,6)))</f>
        <v xml:space="preserve">min. </v>
      </c>
      <c r="L1266" s="36">
        <f>IF(C1266="Saliente Local",(IFERROR((LIMPIA(J1266,1)),0)),0)</f>
        <v>0</v>
      </c>
      <c r="M1266" s="36">
        <f>IF(C1266="Saliente Nacional",(IFERROR((LIMPIA(J1266,1)),0)),0)</f>
        <v>0</v>
      </c>
      <c r="N1266" s="36">
        <f>IF(C1266="Saliente Internacional",(IFERROR((LIMPIA(J1266,1)),0)),0)</f>
        <v>0</v>
      </c>
      <c r="O1266" s="36">
        <f>IF(C1266="Saliente Local",(IFERROR((LIMPIA(K1266,1)),0)),0)</f>
        <v>0</v>
      </c>
      <c r="P1266" s="36">
        <f>IF(C1266="Saliente Nacional",(IFERROR((LIMPIA(K1266,1)),0)),0)</f>
        <v>0</v>
      </c>
      <c r="Q1266" s="36">
        <f>IF(C1266="Saliente Internacional",(IFERROR((LIMPIA(K1266,1)),0)),0)</f>
        <v>0</v>
      </c>
      <c r="R1266" s="36">
        <f t="shared" si="58"/>
        <v>0</v>
      </c>
      <c r="S1266" s="36">
        <f t="shared" si="59"/>
        <v>0</v>
      </c>
    </row>
    <row r="1267" spans="1:19" x14ac:dyDescent="0.25">
      <c r="A1267" s="101">
        <f>'DETALLE DE CONEXIONES'!P1267</f>
        <v>0</v>
      </c>
      <c r="B1267" s="36" t="str">
        <f>'DETALLE DE CONEXIONES'!I1267</f>
        <v>SALIENTE</v>
      </c>
      <c r="C1267" s="36" t="str">
        <f>'DETALLE DE CONEXIONES'!BB1267</f>
        <v>Saliente Local</v>
      </c>
      <c r="D1267" s="36" t="str">
        <f>'DETALLE DE CONEXIONES'!E1267</f>
        <v>999XXX6709</v>
      </c>
      <c r="E1267" s="36">
        <f t="shared" si="57"/>
        <v>10</v>
      </c>
      <c r="F1267" s="36">
        <f>IFERROR(LIMPIA('DETALLE DE CONEXIONES'!N1267,1),0)</f>
        <v>1</v>
      </c>
      <c r="G1267" s="36" t="str">
        <f>LEFT('DETALLE DE CONEXIONES'!BE1267,3)</f>
        <v>NOF</v>
      </c>
      <c r="H1267" s="36" t="str">
        <f>RIGHT('DETALLE DE CONEXIONES'!AK1267,2)</f>
        <v/>
      </c>
      <c r="I1267" s="36" t="str">
        <f>LEFT('DETALLE DE CONEXIONES'!AK1267,3)</f>
        <v/>
      </c>
      <c r="J1267" s="36" t="str">
        <f>LEFT('DETALLE DE CONEXIONES'!M1267,3)</f>
        <v>0mi</v>
      </c>
      <c r="K1267" s="36" t="str">
        <f>IF(LEN('DETALLE DE CONEXIONES'!M1267)&lt;12,(RIGHT('DETALLE DE CONEXIONES'!M1267,5)),(RIGHT('DETALLE DE CONEXIONES'!M1267,6)))</f>
        <v>44seg.</v>
      </c>
      <c r="L1267" s="36">
        <f>IF(C1267="Saliente Local",(IFERROR((LIMPIA(J1267,1)),0)),0)</f>
        <v>0</v>
      </c>
      <c r="M1267" s="36">
        <f>IF(C1267="Saliente Nacional",(IFERROR((LIMPIA(J1267,1)),0)),0)</f>
        <v>0</v>
      </c>
      <c r="N1267" s="36">
        <f>IF(C1267="Saliente Internacional",(IFERROR((LIMPIA(J1267,1)),0)),0)</f>
        <v>0</v>
      </c>
      <c r="O1267" s="36">
        <f>IF(C1267="Saliente Local",(IFERROR((LIMPIA(K1267,1)),0)),0)</f>
        <v>44</v>
      </c>
      <c r="P1267" s="36">
        <f>IF(C1267="Saliente Nacional",(IFERROR((LIMPIA(K1267,1)),0)),0)</f>
        <v>0</v>
      </c>
      <c r="Q1267" s="36">
        <f>IF(C1267="Saliente Internacional",(IFERROR((LIMPIA(K1267,1)),0)),0)</f>
        <v>0</v>
      </c>
      <c r="R1267" s="36">
        <f t="shared" si="58"/>
        <v>1</v>
      </c>
      <c r="S1267" s="36">
        <f t="shared" si="59"/>
        <v>0</v>
      </c>
    </row>
    <row r="1268" spans="1:19" x14ac:dyDescent="0.25">
      <c r="A1268" s="101">
        <f>'DETALLE DE CONEXIONES'!P1268</f>
        <v>0</v>
      </c>
      <c r="B1268" s="36" t="str">
        <f>'DETALLE DE CONEXIONES'!I1268</f>
        <v>SALIENTE</v>
      </c>
      <c r="C1268" s="36" t="str">
        <f>'DETALLE DE CONEXIONES'!BB1268</f>
        <v>Saliente Local</v>
      </c>
      <c r="D1268" s="36" t="str">
        <f>'DETALLE DE CONEXIONES'!E1268</f>
        <v>999XXX8450</v>
      </c>
      <c r="E1268" s="36">
        <f t="shared" si="57"/>
        <v>10</v>
      </c>
      <c r="F1268" s="36">
        <f>IFERROR(LIMPIA('DETALLE DE CONEXIONES'!N1268,1),0)</f>
        <v>2</v>
      </c>
      <c r="G1268" s="36" t="str">
        <f>LEFT('DETALLE DE CONEXIONES'!BE1268,3)</f>
        <v>NOF</v>
      </c>
      <c r="H1268" s="36" t="str">
        <f>RIGHT('DETALLE DE CONEXIONES'!AK1268,2)</f>
        <v/>
      </c>
      <c r="I1268" s="36" t="str">
        <f>LEFT('DETALLE DE CONEXIONES'!AK1268,3)</f>
        <v/>
      </c>
      <c r="J1268" s="36" t="str">
        <f>LEFT('DETALLE DE CONEXIONES'!M1268,3)</f>
        <v>1mi</v>
      </c>
      <c r="K1268" s="36" t="str">
        <f>IF(LEN('DETALLE DE CONEXIONES'!M1268)&lt;12,(RIGHT('DETALLE DE CONEXIONES'!M1268,5)),(RIGHT('DETALLE DE CONEXIONES'!M1268,6)))</f>
        <v>14seg.</v>
      </c>
      <c r="L1268" s="36">
        <f>IF(C1268="Saliente Local",(IFERROR((LIMPIA(J1268,1)),0)),0)</f>
        <v>1</v>
      </c>
      <c r="M1268" s="36">
        <f>IF(C1268="Saliente Nacional",(IFERROR((LIMPIA(J1268,1)),0)),0)</f>
        <v>0</v>
      </c>
      <c r="N1268" s="36">
        <f>IF(C1268="Saliente Internacional",(IFERROR((LIMPIA(J1268,1)),0)),0)</f>
        <v>0</v>
      </c>
      <c r="O1268" s="36">
        <f>IF(C1268="Saliente Local",(IFERROR((LIMPIA(K1268,1)),0)),0)</f>
        <v>14</v>
      </c>
      <c r="P1268" s="36">
        <f>IF(C1268="Saliente Nacional",(IFERROR((LIMPIA(K1268,1)),0)),0)</f>
        <v>0</v>
      </c>
      <c r="Q1268" s="36">
        <f>IF(C1268="Saliente Internacional",(IFERROR((LIMPIA(K1268,1)),0)),0)</f>
        <v>0</v>
      </c>
      <c r="R1268" s="36">
        <f t="shared" si="58"/>
        <v>2</v>
      </c>
      <c r="S1268" s="36">
        <f t="shared" si="59"/>
        <v>0</v>
      </c>
    </row>
    <row r="1269" spans="1:19" x14ac:dyDescent="0.25">
      <c r="A1269" s="101">
        <f>'DETALLE DE CONEXIONES'!P1269</f>
        <v>0</v>
      </c>
      <c r="B1269" s="36" t="str">
        <f>'DETALLE DE CONEXIONES'!I1269</f>
        <v>GPRS</v>
      </c>
      <c r="C1269" s="36" t="str">
        <f>'DETALLE DE CONEXIONES'!BB1269</f>
        <v>MENSAJERO</v>
      </c>
      <c r="D1269" s="36" t="str">
        <f>'DETALLE DE CONEXIONES'!E1269</f>
        <v>internet.itelcelXXXm-3G</v>
      </c>
      <c r="E1269" s="36">
        <f t="shared" si="57"/>
        <v>23</v>
      </c>
      <c r="F1269" s="36">
        <f>IFERROR(LIMPIA('DETALLE DE CONEXIONES'!N1269,1),0)</f>
        <v>0</v>
      </c>
      <c r="G1269" s="36" t="str">
        <f>LEFT('DETALLE DE CONEXIONES'!BE1269,3)</f>
        <v/>
      </c>
      <c r="H1269" s="36" t="str">
        <f>RIGHT('DETALLE DE CONEXIONES'!AK1269,2)</f>
        <v>-1</v>
      </c>
      <c r="I1269" s="36" t="str">
        <f>LEFT('DETALLE DE CONEXIONES'!AK1269,3)</f>
        <v>MEN</v>
      </c>
      <c r="J1269" s="36" t="str">
        <f>LEFT('DETALLE DE CONEXIONES'!M1269,3)</f>
        <v>0mi</v>
      </c>
      <c r="K1269" s="36" t="str">
        <f>IF(LEN('DETALLE DE CONEXIONES'!M1269)&lt;12,(RIGHT('DETALLE DE CONEXIONES'!M1269,5)),(RIGHT('DETALLE DE CONEXIONES'!M1269,6)))</f>
        <v xml:space="preserve">min. </v>
      </c>
      <c r="L1269" s="36">
        <f>IF(C1269="Saliente Local",(IFERROR((LIMPIA(J1269,1)),0)),0)</f>
        <v>0</v>
      </c>
      <c r="M1269" s="36">
        <f>IF(C1269="Saliente Nacional",(IFERROR((LIMPIA(J1269,1)),0)),0)</f>
        <v>0</v>
      </c>
      <c r="N1269" s="36">
        <f>IF(C1269="Saliente Internacional",(IFERROR((LIMPIA(J1269,1)),0)),0)</f>
        <v>0</v>
      </c>
      <c r="O1269" s="36">
        <f>IF(C1269="Saliente Local",(IFERROR((LIMPIA(K1269,1)),0)),0)</f>
        <v>0</v>
      </c>
      <c r="P1269" s="36">
        <f>IF(C1269="Saliente Nacional",(IFERROR((LIMPIA(K1269,1)),0)),0)</f>
        <v>0</v>
      </c>
      <c r="Q1269" s="36">
        <f>IF(C1269="Saliente Internacional",(IFERROR((LIMPIA(K1269,1)),0)),0)</f>
        <v>0</v>
      </c>
      <c r="R1269" s="36">
        <f t="shared" si="58"/>
        <v>0</v>
      </c>
      <c r="S1269" s="36">
        <f t="shared" si="59"/>
        <v>0</v>
      </c>
    </row>
    <row r="1270" spans="1:19" x14ac:dyDescent="0.25">
      <c r="A1270" s="101">
        <f>'DETALLE DE CONEXIONES'!P1270</f>
        <v>0</v>
      </c>
      <c r="B1270" s="36" t="str">
        <f>'DETALLE DE CONEXIONES'!I1270</f>
        <v>ENTRANTE</v>
      </c>
      <c r="C1270" s="36" t="str">
        <f>'DETALLE DE CONEXIONES'!BB1270</f>
        <v>Entrante Local</v>
      </c>
      <c r="D1270" s="36" t="str">
        <f>'DETALLE DE CONEXIONES'!E1270</f>
        <v>999XXX1600</v>
      </c>
      <c r="E1270" s="36">
        <f t="shared" si="57"/>
        <v>10</v>
      </c>
      <c r="F1270" s="36">
        <f>IFERROR(LIMPIA('DETALLE DE CONEXIONES'!N1270,1),0)</f>
        <v>2</v>
      </c>
      <c r="G1270" s="36" t="str">
        <f>LEFT('DETALLE DE CONEXIONES'!BE1270,3)</f>
        <v>NOF</v>
      </c>
      <c r="H1270" s="36" t="str">
        <f>RIGHT('DETALLE DE CONEXIONES'!AK1270,2)</f>
        <v/>
      </c>
      <c r="I1270" s="36" t="str">
        <f>LEFT('DETALLE DE CONEXIONES'!AK1270,3)</f>
        <v/>
      </c>
      <c r="J1270" s="36" t="str">
        <f>LEFT('DETALLE DE CONEXIONES'!M1270,3)</f>
        <v>1mi</v>
      </c>
      <c r="K1270" s="36" t="str">
        <f>IF(LEN('DETALLE DE CONEXIONES'!M1270)&lt;12,(RIGHT('DETALLE DE CONEXIONES'!M1270,5)),(RIGHT('DETALLE DE CONEXIONES'!M1270,6)))</f>
        <v>33seg.</v>
      </c>
      <c r="L1270" s="36">
        <f>IF(C1270="Saliente Local",(IFERROR((LIMPIA(J1270,1)),0)),0)</f>
        <v>0</v>
      </c>
      <c r="M1270" s="36">
        <f>IF(C1270="Saliente Nacional",(IFERROR((LIMPIA(J1270,1)),0)),0)</f>
        <v>0</v>
      </c>
      <c r="N1270" s="36">
        <f>IF(C1270="Saliente Internacional",(IFERROR((LIMPIA(J1270,1)),0)),0)</f>
        <v>0</v>
      </c>
      <c r="O1270" s="36">
        <f>IF(C1270="Saliente Local",(IFERROR((LIMPIA(K1270,1)),0)),0)</f>
        <v>0</v>
      </c>
      <c r="P1270" s="36">
        <f>IF(C1270="Saliente Nacional",(IFERROR((LIMPIA(K1270,1)),0)),0)</f>
        <v>0</v>
      </c>
      <c r="Q1270" s="36">
        <f>IF(C1270="Saliente Internacional",(IFERROR((LIMPIA(K1270,1)),0)),0)</f>
        <v>0</v>
      </c>
      <c r="R1270" s="36">
        <f t="shared" si="58"/>
        <v>0</v>
      </c>
      <c r="S1270" s="36">
        <f t="shared" si="59"/>
        <v>0</v>
      </c>
    </row>
    <row r="1271" spans="1:19" x14ac:dyDescent="0.25">
      <c r="A1271" s="101">
        <f>'DETALLE DE CONEXIONES'!P1271</f>
        <v>0</v>
      </c>
      <c r="B1271" s="36" t="str">
        <f>'DETALLE DE CONEXIONES'!I1271</f>
        <v>TRANSFERENCIA</v>
      </c>
      <c r="C1271" s="36" t="str">
        <f>'DETALLE DE CONEXIONES'!BB1271</f>
        <v>Desvio Nacional</v>
      </c>
      <c r="D1271" s="36" t="str">
        <f>'DETALLE DE CONEXIONES'!E1271</f>
        <v>999XXX1600</v>
      </c>
      <c r="E1271" s="36">
        <f t="shared" si="57"/>
        <v>10</v>
      </c>
      <c r="F1271" s="36">
        <f>IFERROR(LIMPIA('DETALLE DE CONEXIONES'!N1271,1),0)</f>
        <v>1</v>
      </c>
      <c r="G1271" s="36" t="str">
        <f>LEFT('DETALLE DE CONEXIONES'!BE1271,3)</f>
        <v>SIU</v>
      </c>
      <c r="H1271" s="36" t="str">
        <f>RIGHT('DETALLE DE CONEXIONES'!AK1271,2)</f>
        <v/>
      </c>
      <c r="I1271" s="36" t="str">
        <f>LEFT('DETALLE DE CONEXIONES'!AK1271,3)</f>
        <v/>
      </c>
      <c r="J1271" s="36" t="str">
        <f>LEFT('DETALLE DE CONEXIONES'!M1271,3)</f>
        <v>0mi</v>
      </c>
      <c r="K1271" s="36" t="str">
        <f>IF(LEN('DETALLE DE CONEXIONES'!M1271)&lt;12,(RIGHT('DETALLE DE CONEXIONES'!M1271,5)),(RIGHT('DETALLE DE CONEXIONES'!M1271,6)))</f>
        <v>2seg.</v>
      </c>
      <c r="L1271" s="36">
        <f>IF(C1271="Saliente Local",(IFERROR((LIMPIA(J1271,1)),0)),0)</f>
        <v>0</v>
      </c>
      <c r="M1271" s="36">
        <f>IF(C1271="Saliente Nacional",(IFERROR((LIMPIA(J1271,1)),0)),0)</f>
        <v>0</v>
      </c>
      <c r="N1271" s="36">
        <f>IF(C1271="Saliente Internacional",(IFERROR((LIMPIA(J1271,1)),0)),0)</f>
        <v>0</v>
      </c>
      <c r="O1271" s="36">
        <f>IF(C1271="Saliente Local",(IFERROR((LIMPIA(K1271,1)),0)),0)</f>
        <v>0</v>
      </c>
      <c r="P1271" s="36">
        <f>IF(C1271="Saliente Nacional",(IFERROR((LIMPIA(K1271,1)),0)),0)</f>
        <v>0</v>
      </c>
      <c r="Q1271" s="36">
        <f>IF(C1271="Saliente Internacional",(IFERROR((LIMPIA(K1271,1)),0)),0)</f>
        <v>0</v>
      </c>
      <c r="R1271" s="36">
        <f t="shared" si="58"/>
        <v>0</v>
      </c>
      <c r="S1271" s="36">
        <f t="shared" si="59"/>
        <v>0</v>
      </c>
    </row>
    <row r="1272" spans="1:19" x14ac:dyDescent="0.25">
      <c r="A1272" s="101">
        <f>'DETALLE DE CONEXIONES'!P1272</f>
        <v>0</v>
      </c>
      <c r="B1272" s="36" t="str">
        <f>'DETALLE DE CONEXIONES'!I1272</f>
        <v>SALIENTE</v>
      </c>
      <c r="C1272" s="36" t="str">
        <f>'DETALLE DE CONEXIONES'!BB1272</f>
        <v>Saliente Local</v>
      </c>
      <c r="D1272" s="36" t="str">
        <f>'DETALLE DE CONEXIONES'!E1272</f>
        <v>999XXX8450</v>
      </c>
      <c r="E1272" s="36">
        <f t="shared" si="57"/>
        <v>10</v>
      </c>
      <c r="F1272" s="36">
        <f>IFERROR(LIMPIA('DETALLE DE CONEXIONES'!N1272,1),0)</f>
        <v>3</v>
      </c>
      <c r="G1272" s="36" t="str">
        <f>LEFT('DETALLE DE CONEXIONES'!BE1272,3)</f>
        <v>NOF</v>
      </c>
      <c r="H1272" s="36" t="str">
        <f>RIGHT('DETALLE DE CONEXIONES'!AK1272,2)</f>
        <v/>
      </c>
      <c r="I1272" s="36" t="str">
        <f>LEFT('DETALLE DE CONEXIONES'!AK1272,3)</f>
        <v/>
      </c>
      <c r="J1272" s="36" t="str">
        <f>LEFT('DETALLE DE CONEXIONES'!M1272,3)</f>
        <v>2mi</v>
      </c>
      <c r="K1272" s="36" t="str">
        <f>IF(LEN('DETALLE DE CONEXIONES'!M1272)&lt;12,(RIGHT('DETALLE DE CONEXIONES'!M1272,5)),(RIGHT('DETALLE DE CONEXIONES'!M1272,6)))</f>
        <v>30seg.</v>
      </c>
      <c r="L1272" s="36">
        <f>IF(C1272="Saliente Local",(IFERROR((LIMPIA(J1272,1)),0)),0)</f>
        <v>2</v>
      </c>
      <c r="M1272" s="36">
        <f>IF(C1272="Saliente Nacional",(IFERROR((LIMPIA(J1272,1)),0)),0)</f>
        <v>0</v>
      </c>
      <c r="N1272" s="36">
        <f>IF(C1272="Saliente Internacional",(IFERROR((LIMPIA(J1272,1)),0)),0)</f>
        <v>0</v>
      </c>
      <c r="O1272" s="36">
        <f>IF(C1272="Saliente Local",(IFERROR((LIMPIA(K1272,1)),0)),0)</f>
        <v>30</v>
      </c>
      <c r="P1272" s="36">
        <f>IF(C1272="Saliente Nacional",(IFERROR((LIMPIA(K1272,1)),0)),0)</f>
        <v>0</v>
      </c>
      <c r="Q1272" s="36">
        <f>IF(C1272="Saliente Internacional",(IFERROR((LIMPIA(K1272,1)),0)),0)</f>
        <v>0</v>
      </c>
      <c r="R1272" s="36">
        <f t="shared" si="58"/>
        <v>3</v>
      </c>
      <c r="S1272" s="36">
        <f t="shared" si="59"/>
        <v>0</v>
      </c>
    </row>
    <row r="1273" spans="1:19" x14ac:dyDescent="0.25">
      <c r="A1273" s="101">
        <f>'DETALLE DE CONEXIONES'!P1273</f>
        <v>0</v>
      </c>
      <c r="B1273" s="36" t="str">
        <f>'DETALLE DE CONEXIONES'!I1273</f>
        <v>ENTRANTE</v>
      </c>
      <c r="C1273" s="36" t="str">
        <f>'DETALLE DE CONEXIONES'!BB1273</f>
        <v>Entrante Local</v>
      </c>
      <c r="D1273" s="36" t="str">
        <f>'DETALLE DE CONEXIONES'!E1273</f>
        <v>999XXX1600</v>
      </c>
      <c r="E1273" s="36">
        <f t="shared" si="57"/>
        <v>10</v>
      </c>
      <c r="F1273" s="36">
        <f>IFERROR(LIMPIA('DETALLE DE CONEXIONES'!N1273,1),0)</f>
        <v>1</v>
      </c>
      <c r="G1273" s="36" t="str">
        <f>LEFT('DETALLE DE CONEXIONES'!BE1273,3)</f>
        <v>NOF</v>
      </c>
      <c r="H1273" s="36" t="str">
        <f>RIGHT('DETALLE DE CONEXIONES'!AK1273,2)</f>
        <v/>
      </c>
      <c r="I1273" s="36" t="str">
        <f>LEFT('DETALLE DE CONEXIONES'!AK1273,3)</f>
        <v/>
      </c>
      <c r="J1273" s="36" t="str">
        <f>LEFT('DETALLE DE CONEXIONES'!M1273,3)</f>
        <v>0mi</v>
      </c>
      <c r="K1273" s="36" t="str">
        <f>IF(LEN('DETALLE DE CONEXIONES'!M1273)&lt;12,(RIGHT('DETALLE DE CONEXIONES'!M1273,5)),(RIGHT('DETALLE DE CONEXIONES'!M1273,6)))</f>
        <v>45seg.</v>
      </c>
      <c r="L1273" s="36">
        <f>IF(C1273="Saliente Local",(IFERROR((LIMPIA(J1273,1)),0)),0)</f>
        <v>0</v>
      </c>
      <c r="M1273" s="36">
        <f>IF(C1273="Saliente Nacional",(IFERROR((LIMPIA(J1273,1)),0)),0)</f>
        <v>0</v>
      </c>
      <c r="N1273" s="36">
        <f>IF(C1273="Saliente Internacional",(IFERROR((LIMPIA(J1273,1)),0)),0)</f>
        <v>0</v>
      </c>
      <c r="O1273" s="36">
        <f>IF(C1273="Saliente Local",(IFERROR((LIMPIA(K1273,1)),0)),0)</f>
        <v>0</v>
      </c>
      <c r="P1273" s="36">
        <f>IF(C1273="Saliente Nacional",(IFERROR((LIMPIA(K1273,1)),0)),0)</f>
        <v>0</v>
      </c>
      <c r="Q1273" s="36">
        <f>IF(C1273="Saliente Internacional",(IFERROR((LIMPIA(K1273,1)),0)),0)</f>
        <v>0</v>
      </c>
      <c r="R1273" s="36">
        <f t="shared" si="58"/>
        <v>0</v>
      </c>
      <c r="S1273" s="36">
        <f t="shared" si="59"/>
        <v>0</v>
      </c>
    </row>
    <row r="1274" spans="1:19" x14ac:dyDescent="0.25">
      <c r="A1274" s="101">
        <f>'DETALLE DE CONEXIONES'!P1274</f>
        <v>0</v>
      </c>
      <c r="B1274" s="36" t="str">
        <f>'DETALLE DE CONEXIONES'!I1274</f>
        <v>GPRS</v>
      </c>
      <c r="C1274" s="36" t="str">
        <f>'DETALLE DE CONEXIONES'!BB1274</f>
        <v>MENSAJERO</v>
      </c>
      <c r="D1274" s="36" t="str">
        <f>'DETALLE DE CONEXIONES'!E1274</f>
        <v>internet.itelcelXXXm-3G</v>
      </c>
      <c r="E1274" s="36">
        <f t="shared" si="57"/>
        <v>23</v>
      </c>
      <c r="F1274" s="36">
        <f>IFERROR(LIMPIA('DETALLE DE CONEXIONES'!N1274,1),0)</f>
        <v>0</v>
      </c>
      <c r="G1274" s="36" t="str">
        <f>LEFT('DETALLE DE CONEXIONES'!BE1274,3)</f>
        <v/>
      </c>
      <c r="H1274" s="36" t="str">
        <f>RIGHT('DETALLE DE CONEXIONES'!AK1274,2)</f>
        <v>-0</v>
      </c>
      <c r="I1274" s="36" t="str">
        <f>LEFT('DETALLE DE CONEXIONES'!AK1274,3)</f>
        <v>MEN</v>
      </c>
      <c r="J1274" s="36" t="str">
        <f>LEFT('DETALLE DE CONEXIONES'!M1274,3)</f>
        <v>0mi</v>
      </c>
      <c r="K1274" s="36" t="str">
        <f>IF(LEN('DETALLE DE CONEXIONES'!M1274)&lt;12,(RIGHT('DETALLE DE CONEXIONES'!M1274,5)),(RIGHT('DETALLE DE CONEXIONES'!M1274,6)))</f>
        <v xml:space="preserve">min. </v>
      </c>
      <c r="L1274" s="36">
        <f>IF(C1274="Saliente Local",(IFERROR((LIMPIA(J1274,1)),0)),0)</f>
        <v>0</v>
      </c>
      <c r="M1274" s="36">
        <f>IF(C1274="Saliente Nacional",(IFERROR((LIMPIA(J1274,1)),0)),0)</f>
        <v>0</v>
      </c>
      <c r="N1274" s="36">
        <f>IF(C1274="Saliente Internacional",(IFERROR((LIMPIA(J1274,1)),0)),0)</f>
        <v>0</v>
      </c>
      <c r="O1274" s="36">
        <f>IF(C1274="Saliente Local",(IFERROR((LIMPIA(K1274,1)),0)),0)</f>
        <v>0</v>
      </c>
      <c r="P1274" s="36">
        <f>IF(C1274="Saliente Nacional",(IFERROR((LIMPIA(K1274,1)),0)),0)</f>
        <v>0</v>
      </c>
      <c r="Q1274" s="36">
        <f>IF(C1274="Saliente Internacional",(IFERROR((LIMPIA(K1274,1)),0)),0)</f>
        <v>0</v>
      </c>
      <c r="R1274" s="36">
        <f t="shared" si="58"/>
        <v>0</v>
      </c>
      <c r="S1274" s="36">
        <f t="shared" si="59"/>
        <v>0</v>
      </c>
    </row>
    <row r="1275" spans="1:19" x14ac:dyDescent="0.25">
      <c r="A1275" s="101">
        <f>'DETALLE DE CONEXIONES'!P1275</f>
        <v>0</v>
      </c>
      <c r="B1275" s="36" t="str">
        <f>'DETALLE DE CONEXIONES'!I1275</f>
        <v>GPRS</v>
      </c>
      <c r="C1275" s="36" t="str">
        <f>'DETALLE DE CONEXIONES'!BB1275</f>
        <v>RS</v>
      </c>
      <c r="D1275" s="36" t="str">
        <f>'DETALLE DE CONEXIONES'!E1275</f>
        <v>internet.itelcelXXXm-3G</v>
      </c>
      <c r="E1275" s="36">
        <f t="shared" si="57"/>
        <v>23</v>
      </c>
      <c r="F1275" s="36">
        <f>IFERROR(LIMPIA('DETALLE DE CONEXIONES'!N1275,1),0)</f>
        <v>0</v>
      </c>
      <c r="G1275" s="36" t="str">
        <f>LEFT('DETALLE DE CONEXIONES'!BE1275,3)</f>
        <v/>
      </c>
      <c r="H1275" s="36" t="str">
        <f>RIGHT('DETALLE DE CONEXIONES'!AK1275,2)</f>
        <v>-1</v>
      </c>
      <c r="I1275" s="36" t="str">
        <f>LEFT('DETALLE DE CONEXIONES'!AK1275,3)</f>
        <v>RS;</v>
      </c>
      <c r="J1275" s="36" t="str">
        <f>LEFT('DETALLE DE CONEXIONES'!M1275,3)</f>
        <v>0mi</v>
      </c>
      <c r="K1275" s="36" t="str">
        <f>IF(LEN('DETALLE DE CONEXIONES'!M1275)&lt;12,(RIGHT('DETALLE DE CONEXIONES'!M1275,5)),(RIGHT('DETALLE DE CONEXIONES'!M1275,6)))</f>
        <v xml:space="preserve">min. </v>
      </c>
      <c r="L1275" s="36">
        <f>IF(C1275="Saliente Local",(IFERROR((LIMPIA(J1275,1)),0)),0)</f>
        <v>0</v>
      </c>
      <c r="M1275" s="36">
        <f>IF(C1275="Saliente Nacional",(IFERROR((LIMPIA(J1275,1)),0)),0)</f>
        <v>0</v>
      </c>
      <c r="N1275" s="36">
        <f>IF(C1275="Saliente Internacional",(IFERROR((LIMPIA(J1275,1)),0)),0)</f>
        <v>0</v>
      </c>
      <c r="O1275" s="36">
        <f>IF(C1275="Saliente Local",(IFERROR((LIMPIA(K1275,1)),0)),0)</f>
        <v>0</v>
      </c>
      <c r="P1275" s="36">
        <f>IF(C1275="Saliente Nacional",(IFERROR((LIMPIA(K1275,1)),0)),0)</f>
        <v>0</v>
      </c>
      <c r="Q1275" s="36">
        <f>IF(C1275="Saliente Internacional",(IFERROR((LIMPIA(K1275,1)),0)),0)</f>
        <v>0</v>
      </c>
      <c r="R1275" s="36">
        <f t="shared" si="58"/>
        <v>0</v>
      </c>
      <c r="S1275" s="36">
        <f t="shared" si="59"/>
        <v>0</v>
      </c>
    </row>
    <row r="1276" spans="1:19" x14ac:dyDescent="0.25">
      <c r="A1276" s="101">
        <f>'DETALLE DE CONEXIONES'!P1276</f>
        <v>0</v>
      </c>
      <c r="B1276" s="36" t="str">
        <f>'DETALLE DE CONEXIONES'!I1276</f>
        <v>SALIENTE</v>
      </c>
      <c r="C1276" s="36" t="str">
        <f>'DETALLE DE CONEXIONES'!BB1276</f>
        <v>Saliente Local</v>
      </c>
      <c r="D1276" s="36" t="str">
        <f>'DETALLE DE CONEXIONES'!E1276</f>
        <v>999XXX9875</v>
      </c>
      <c r="E1276" s="36">
        <f t="shared" si="57"/>
        <v>10</v>
      </c>
      <c r="F1276" s="36">
        <f>IFERROR(LIMPIA('DETALLE DE CONEXIONES'!N1276,1),0)</f>
        <v>11</v>
      </c>
      <c r="G1276" s="36" t="str">
        <f>LEFT('DETALLE DE CONEXIONES'!BE1276,3)</f>
        <v>NOF</v>
      </c>
      <c r="H1276" s="36" t="str">
        <f>RIGHT('DETALLE DE CONEXIONES'!AK1276,2)</f>
        <v/>
      </c>
      <c r="I1276" s="36" t="str">
        <f>LEFT('DETALLE DE CONEXIONES'!AK1276,3)</f>
        <v/>
      </c>
      <c r="J1276" s="36" t="str">
        <f>LEFT('DETALLE DE CONEXIONES'!M1276,3)</f>
        <v>10m</v>
      </c>
      <c r="K1276" s="36" t="str">
        <f>IF(LEN('DETALLE DE CONEXIONES'!M1276)&lt;12,(RIGHT('DETALLE DE CONEXIONES'!M1276,5)),(RIGHT('DETALLE DE CONEXIONES'!M1276,6)))</f>
        <v>12seg.</v>
      </c>
      <c r="L1276" s="36">
        <f>IF(C1276="Saliente Local",(IFERROR((LIMPIA(J1276,1)),0)),0)</f>
        <v>10</v>
      </c>
      <c r="M1276" s="36">
        <f>IF(C1276="Saliente Nacional",(IFERROR((LIMPIA(J1276,1)),0)),0)</f>
        <v>0</v>
      </c>
      <c r="N1276" s="36">
        <f>IF(C1276="Saliente Internacional",(IFERROR((LIMPIA(J1276,1)),0)),0)</f>
        <v>0</v>
      </c>
      <c r="O1276" s="36">
        <f>IF(C1276="Saliente Local",(IFERROR((LIMPIA(K1276,1)),0)),0)</f>
        <v>12</v>
      </c>
      <c r="P1276" s="36">
        <f>IF(C1276="Saliente Nacional",(IFERROR((LIMPIA(K1276,1)),0)),0)</f>
        <v>0</v>
      </c>
      <c r="Q1276" s="36">
        <f>IF(C1276="Saliente Internacional",(IFERROR((LIMPIA(K1276,1)),0)),0)</f>
        <v>0</v>
      </c>
      <c r="R1276" s="36">
        <f t="shared" si="58"/>
        <v>11</v>
      </c>
      <c r="S1276" s="36">
        <f t="shared" si="59"/>
        <v>0</v>
      </c>
    </row>
    <row r="1277" spans="1:19" x14ac:dyDescent="0.25">
      <c r="A1277" s="101">
        <f>'DETALLE DE CONEXIONES'!P1277</f>
        <v>0</v>
      </c>
      <c r="B1277" s="36" t="str">
        <f>'DETALLE DE CONEXIONES'!I1277</f>
        <v>GPRS</v>
      </c>
      <c r="C1277" s="36" t="str">
        <f>'DETALLE DE CONEXIONES'!BB1277</f>
        <v>RS</v>
      </c>
      <c r="D1277" s="36" t="str">
        <f>'DETALLE DE CONEXIONES'!E1277</f>
        <v>internet.itelcel.coXXXGLTE</v>
      </c>
      <c r="E1277" s="36">
        <f t="shared" si="57"/>
        <v>26</v>
      </c>
      <c r="F1277" s="36">
        <f>IFERROR(LIMPIA('DETALLE DE CONEXIONES'!N1277,1),0)</f>
        <v>0</v>
      </c>
      <c r="G1277" s="36" t="str">
        <f>LEFT('DETALLE DE CONEXIONES'!BE1277,3)</f>
        <v/>
      </c>
      <c r="H1277" s="36" t="str">
        <f>RIGHT('DETALLE DE CONEXIONES'!AK1277,2)</f>
        <v>-1</v>
      </c>
      <c r="I1277" s="36" t="str">
        <f>LEFT('DETALLE DE CONEXIONES'!AK1277,3)</f>
        <v>RS;</v>
      </c>
      <c r="J1277" s="36" t="str">
        <f>LEFT('DETALLE DE CONEXIONES'!M1277,3)</f>
        <v>0mi</v>
      </c>
      <c r="K1277" s="36" t="str">
        <f>IF(LEN('DETALLE DE CONEXIONES'!M1277)&lt;12,(RIGHT('DETALLE DE CONEXIONES'!M1277,5)),(RIGHT('DETALLE DE CONEXIONES'!M1277,6)))</f>
        <v xml:space="preserve">min. </v>
      </c>
      <c r="L1277" s="36">
        <f>IF(C1277="Saliente Local",(IFERROR((LIMPIA(J1277,1)),0)),0)</f>
        <v>0</v>
      </c>
      <c r="M1277" s="36">
        <f>IF(C1277="Saliente Nacional",(IFERROR((LIMPIA(J1277,1)),0)),0)</f>
        <v>0</v>
      </c>
      <c r="N1277" s="36">
        <f>IF(C1277="Saliente Internacional",(IFERROR((LIMPIA(J1277,1)),0)),0)</f>
        <v>0</v>
      </c>
      <c r="O1277" s="36">
        <f>IF(C1277="Saliente Local",(IFERROR((LIMPIA(K1277,1)),0)),0)</f>
        <v>0</v>
      </c>
      <c r="P1277" s="36">
        <f>IF(C1277="Saliente Nacional",(IFERROR((LIMPIA(K1277,1)),0)),0)</f>
        <v>0</v>
      </c>
      <c r="Q1277" s="36">
        <f>IF(C1277="Saliente Internacional",(IFERROR((LIMPIA(K1277,1)),0)),0)</f>
        <v>0</v>
      </c>
      <c r="R1277" s="36">
        <f t="shared" si="58"/>
        <v>0</v>
      </c>
      <c r="S1277" s="36">
        <f t="shared" si="59"/>
        <v>0</v>
      </c>
    </row>
    <row r="1278" spans="1:19" x14ac:dyDescent="0.25">
      <c r="A1278" s="101">
        <f>'DETALLE DE CONEXIONES'!P1278</f>
        <v>0</v>
      </c>
      <c r="B1278" s="36" t="str">
        <f>'DETALLE DE CONEXIONES'!I1278</f>
        <v>GPRS</v>
      </c>
      <c r="C1278" s="36" t="str">
        <f>'DETALLE DE CONEXIONES'!BB1278</f>
        <v>MENSAJERO</v>
      </c>
      <c r="D1278" s="36" t="str">
        <f>'DETALLE DE CONEXIONES'!E1278</f>
        <v>internet.itelcel.coXXXGLTE</v>
      </c>
      <c r="E1278" s="36">
        <f t="shared" si="57"/>
        <v>26</v>
      </c>
      <c r="F1278" s="36">
        <f>IFERROR(LIMPIA('DETALLE DE CONEXIONES'!N1278,1),0)</f>
        <v>0</v>
      </c>
      <c r="G1278" s="36" t="str">
        <f>LEFT('DETALLE DE CONEXIONES'!BE1278,3)</f>
        <v/>
      </c>
      <c r="H1278" s="36" t="str">
        <f>RIGHT('DETALLE DE CONEXIONES'!AK1278,2)</f>
        <v>-1</v>
      </c>
      <c r="I1278" s="36" t="str">
        <f>LEFT('DETALLE DE CONEXIONES'!AK1278,3)</f>
        <v>MEN</v>
      </c>
      <c r="J1278" s="36" t="str">
        <f>LEFT('DETALLE DE CONEXIONES'!M1278,3)</f>
        <v>0mi</v>
      </c>
      <c r="K1278" s="36" t="str">
        <f>IF(LEN('DETALLE DE CONEXIONES'!M1278)&lt;12,(RIGHT('DETALLE DE CONEXIONES'!M1278,5)),(RIGHT('DETALLE DE CONEXIONES'!M1278,6)))</f>
        <v xml:space="preserve">min. </v>
      </c>
      <c r="L1278" s="36">
        <f>IF(C1278="Saliente Local",(IFERROR((LIMPIA(J1278,1)),0)),0)</f>
        <v>0</v>
      </c>
      <c r="M1278" s="36">
        <f>IF(C1278="Saliente Nacional",(IFERROR((LIMPIA(J1278,1)),0)),0)</f>
        <v>0</v>
      </c>
      <c r="N1278" s="36">
        <f>IF(C1278="Saliente Internacional",(IFERROR((LIMPIA(J1278,1)),0)),0)</f>
        <v>0</v>
      </c>
      <c r="O1278" s="36">
        <f>IF(C1278="Saliente Local",(IFERROR((LIMPIA(K1278,1)),0)),0)</f>
        <v>0</v>
      </c>
      <c r="P1278" s="36">
        <f>IF(C1278="Saliente Nacional",(IFERROR((LIMPIA(K1278,1)),0)),0)</f>
        <v>0</v>
      </c>
      <c r="Q1278" s="36">
        <f>IF(C1278="Saliente Internacional",(IFERROR((LIMPIA(K1278,1)),0)),0)</f>
        <v>0</v>
      </c>
      <c r="R1278" s="36">
        <f t="shared" si="58"/>
        <v>0</v>
      </c>
      <c r="S1278" s="36">
        <f t="shared" si="59"/>
        <v>0</v>
      </c>
    </row>
    <row r="1279" spans="1:19" x14ac:dyDescent="0.25">
      <c r="A1279" s="101">
        <f>'DETALLE DE CONEXIONES'!P1279</f>
        <v>0</v>
      </c>
      <c r="B1279" s="36" t="str">
        <f>'DETALLE DE CONEXIONES'!I1279</f>
        <v>SALIENTE</v>
      </c>
      <c r="C1279" s="36" t="str">
        <f>'DETALLE DE CONEXIONES'!BB1279</f>
        <v>Saliente Local</v>
      </c>
      <c r="D1279" s="36" t="str">
        <f>'DETALLE DE CONEXIONES'!E1279</f>
        <v>999XXX5938</v>
      </c>
      <c r="E1279" s="36">
        <f t="shared" si="57"/>
        <v>10</v>
      </c>
      <c r="F1279" s="36">
        <f>IFERROR(LIMPIA('DETALLE DE CONEXIONES'!N1279,1),0)</f>
        <v>1</v>
      </c>
      <c r="G1279" s="36" t="str">
        <f>LEFT('DETALLE DE CONEXIONES'!BE1279,3)</f>
        <v>NOF</v>
      </c>
      <c r="H1279" s="36" t="str">
        <f>RIGHT('DETALLE DE CONEXIONES'!AK1279,2)</f>
        <v/>
      </c>
      <c r="I1279" s="36" t="str">
        <f>LEFT('DETALLE DE CONEXIONES'!AK1279,3)</f>
        <v/>
      </c>
      <c r="J1279" s="36" t="str">
        <f>LEFT('DETALLE DE CONEXIONES'!M1279,3)</f>
        <v>0mi</v>
      </c>
      <c r="K1279" s="36" t="str">
        <f>IF(LEN('DETALLE DE CONEXIONES'!M1279)&lt;12,(RIGHT('DETALLE DE CONEXIONES'!M1279,5)),(RIGHT('DETALLE DE CONEXIONES'!M1279,6)))</f>
        <v>42seg.</v>
      </c>
      <c r="L1279" s="36">
        <f>IF(C1279="Saliente Local",(IFERROR((LIMPIA(J1279,1)),0)),0)</f>
        <v>0</v>
      </c>
      <c r="M1279" s="36">
        <f>IF(C1279="Saliente Nacional",(IFERROR((LIMPIA(J1279,1)),0)),0)</f>
        <v>0</v>
      </c>
      <c r="N1279" s="36">
        <f>IF(C1279="Saliente Internacional",(IFERROR((LIMPIA(J1279,1)),0)),0)</f>
        <v>0</v>
      </c>
      <c r="O1279" s="36">
        <f>IF(C1279="Saliente Local",(IFERROR((LIMPIA(K1279,1)),0)),0)</f>
        <v>42</v>
      </c>
      <c r="P1279" s="36">
        <f>IF(C1279="Saliente Nacional",(IFERROR((LIMPIA(K1279,1)),0)),0)</f>
        <v>0</v>
      </c>
      <c r="Q1279" s="36">
        <f>IF(C1279="Saliente Internacional",(IFERROR((LIMPIA(K1279,1)),0)),0)</f>
        <v>0</v>
      </c>
      <c r="R1279" s="36">
        <f t="shared" si="58"/>
        <v>1</v>
      </c>
      <c r="S1279" s="36">
        <f t="shared" si="59"/>
        <v>0</v>
      </c>
    </row>
    <row r="1280" spans="1:19" x14ac:dyDescent="0.25">
      <c r="A1280" s="101">
        <f>'DETALLE DE CONEXIONES'!P1280</f>
        <v>0</v>
      </c>
      <c r="B1280" s="36" t="str">
        <f>'DETALLE DE CONEXIONES'!I1280</f>
        <v>GPRS</v>
      </c>
      <c r="C1280" s="36" t="str">
        <f>'DETALLE DE CONEXIONES'!BB1280</f>
        <v>RS</v>
      </c>
      <c r="D1280" s="36" t="str">
        <f>'DETALLE DE CONEXIONES'!E1280</f>
        <v>internet.itelcelXXXm-3G</v>
      </c>
      <c r="E1280" s="36">
        <f t="shared" si="57"/>
        <v>23</v>
      </c>
      <c r="F1280" s="36">
        <f>IFERROR(LIMPIA('DETALLE DE CONEXIONES'!N1280,1),0)</f>
        <v>0</v>
      </c>
      <c r="G1280" s="36" t="str">
        <f>LEFT('DETALLE DE CONEXIONES'!BE1280,3)</f>
        <v/>
      </c>
      <c r="H1280" s="36" t="str">
        <f>RIGHT('DETALLE DE CONEXIONES'!AK1280,2)</f>
        <v>-1</v>
      </c>
      <c r="I1280" s="36" t="str">
        <f>LEFT('DETALLE DE CONEXIONES'!AK1280,3)</f>
        <v>RS;</v>
      </c>
      <c r="J1280" s="36" t="str">
        <f>LEFT('DETALLE DE CONEXIONES'!M1280,3)</f>
        <v>0mi</v>
      </c>
      <c r="K1280" s="36" t="str">
        <f>IF(LEN('DETALLE DE CONEXIONES'!M1280)&lt;12,(RIGHT('DETALLE DE CONEXIONES'!M1280,5)),(RIGHT('DETALLE DE CONEXIONES'!M1280,6)))</f>
        <v xml:space="preserve">min. </v>
      </c>
      <c r="L1280" s="36">
        <f>IF(C1280="Saliente Local",(IFERROR((LIMPIA(J1280,1)),0)),0)</f>
        <v>0</v>
      </c>
      <c r="M1280" s="36">
        <f>IF(C1280="Saliente Nacional",(IFERROR((LIMPIA(J1280,1)),0)),0)</f>
        <v>0</v>
      </c>
      <c r="N1280" s="36">
        <f>IF(C1280="Saliente Internacional",(IFERROR((LIMPIA(J1280,1)),0)),0)</f>
        <v>0</v>
      </c>
      <c r="O1280" s="36">
        <f>IF(C1280="Saliente Local",(IFERROR((LIMPIA(K1280,1)),0)),0)</f>
        <v>0</v>
      </c>
      <c r="P1280" s="36">
        <f>IF(C1280="Saliente Nacional",(IFERROR((LIMPIA(K1280,1)),0)),0)</f>
        <v>0</v>
      </c>
      <c r="Q1280" s="36">
        <f>IF(C1280="Saliente Internacional",(IFERROR((LIMPIA(K1280,1)),0)),0)</f>
        <v>0</v>
      </c>
      <c r="R1280" s="36">
        <f t="shared" si="58"/>
        <v>0</v>
      </c>
      <c r="S1280" s="36">
        <f t="shared" si="59"/>
        <v>0</v>
      </c>
    </row>
    <row r="1281" spans="1:19" x14ac:dyDescent="0.25">
      <c r="A1281" s="101">
        <f>'DETALLE DE CONEXIONES'!P1281</f>
        <v>0</v>
      </c>
      <c r="B1281" s="36" t="str">
        <f>'DETALLE DE CONEXIONES'!I1281</f>
        <v>GPRS</v>
      </c>
      <c r="C1281" s="36" t="str">
        <f>'DETALLE DE CONEXIONES'!BB1281</f>
        <v>MENSAJERO</v>
      </c>
      <c r="D1281" s="36" t="str">
        <f>'DETALLE DE CONEXIONES'!E1281</f>
        <v>internet.itelcel.coXXXGLTE</v>
      </c>
      <c r="E1281" s="36">
        <f t="shared" si="57"/>
        <v>26</v>
      </c>
      <c r="F1281" s="36">
        <f>IFERROR(LIMPIA('DETALLE DE CONEXIONES'!N1281,1),0)</f>
        <v>0</v>
      </c>
      <c r="G1281" s="36" t="str">
        <f>LEFT('DETALLE DE CONEXIONES'!BE1281,3)</f>
        <v/>
      </c>
      <c r="H1281" s="36" t="str">
        <f>RIGHT('DETALLE DE CONEXIONES'!AK1281,2)</f>
        <v>-1</v>
      </c>
      <c r="I1281" s="36" t="str">
        <f>LEFT('DETALLE DE CONEXIONES'!AK1281,3)</f>
        <v>MEN</v>
      </c>
      <c r="J1281" s="36" t="str">
        <f>LEFT('DETALLE DE CONEXIONES'!M1281,3)</f>
        <v>0mi</v>
      </c>
      <c r="K1281" s="36" t="str">
        <f>IF(LEN('DETALLE DE CONEXIONES'!M1281)&lt;12,(RIGHT('DETALLE DE CONEXIONES'!M1281,5)),(RIGHT('DETALLE DE CONEXIONES'!M1281,6)))</f>
        <v xml:space="preserve">min. </v>
      </c>
      <c r="L1281" s="36">
        <f>IF(C1281="Saliente Local",(IFERROR((LIMPIA(J1281,1)),0)),0)</f>
        <v>0</v>
      </c>
      <c r="M1281" s="36">
        <f>IF(C1281="Saliente Nacional",(IFERROR((LIMPIA(J1281,1)),0)),0)</f>
        <v>0</v>
      </c>
      <c r="N1281" s="36">
        <f>IF(C1281="Saliente Internacional",(IFERROR((LIMPIA(J1281,1)),0)),0)</f>
        <v>0</v>
      </c>
      <c r="O1281" s="36">
        <f>IF(C1281="Saliente Local",(IFERROR((LIMPIA(K1281,1)),0)),0)</f>
        <v>0</v>
      </c>
      <c r="P1281" s="36">
        <f>IF(C1281="Saliente Nacional",(IFERROR((LIMPIA(K1281,1)),0)),0)</f>
        <v>0</v>
      </c>
      <c r="Q1281" s="36">
        <f>IF(C1281="Saliente Internacional",(IFERROR((LIMPIA(K1281,1)),0)),0)</f>
        <v>0</v>
      </c>
      <c r="R1281" s="36">
        <f t="shared" si="58"/>
        <v>0</v>
      </c>
      <c r="S1281" s="36">
        <f t="shared" si="59"/>
        <v>0</v>
      </c>
    </row>
    <row r="1282" spans="1:19" x14ac:dyDescent="0.25">
      <c r="A1282" s="101">
        <f>'DETALLE DE CONEXIONES'!P1282</f>
        <v>0</v>
      </c>
      <c r="B1282" s="36" t="str">
        <f>'DETALLE DE CONEXIONES'!I1282</f>
        <v>SALIENTE</v>
      </c>
      <c r="C1282" s="36" t="str">
        <f>'DETALLE DE CONEXIONES'!BB1282</f>
        <v>Saliente Local</v>
      </c>
      <c r="D1282" s="36" t="str">
        <f>'DETALLE DE CONEXIONES'!E1282</f>
        <v>999XXX4914</v>
      </c>
      <c r="E1282" s="36">
        <f t="shared" si="57"/>
        <v>10</v>
      </c>
      <c r="F1282" s="36">
        <f>IFERROR(LIMPIA('DETALLE DE CONEXIONES'!N1282,1),0)</f>
        <v>1</v>
      </c>
      <c r="G1282" s="36" t="str">
        <f>LEFT('DETALLE DE CONEXIONES'!BE1282,3)</f>
        <v>NOF</v>
      </c>
      <c r="H1282" s="36" t="str">
        <f>RIGHT('DETALLE DE CONEXIONES'!AK1282,2)</f>
        <v/>
      </c>
      <c r="I1282" s="36" t="str">
        <f>LEFT('DETALLE DE CONEXIONES'!AK1282,3)</f>
        <v/>
      </c>
      <c r="J1282" s="36" t="str">
        <f>LEFT('DETALLE DE CONEXIONES'!M1282,3)</f>
        <v>0mi</v>
      </c>
      <c r="K1282" s="36" t="str">
        <f>IF(LEN('DETALLE DE CONEXIONES'!M1282)&lt;12,(RIGHT('DETALLE DE CONEXIONES'!M1282,5)),(RIGHT('DETALLE DE CONEXIONES'!M1282,6)))</f>
        <v>54seg.</v>
      </c>
      <c r="L1282" s="36">
        <f>IF(C1282="Saliente Local",(IFERROR((LIMPIA(J1282,1)),0)),0)</f>
        <v>0</v>
      </c>
      <c r="M1282" s="36">
        <f>IF(C1282="Saliente Nacional",(IFERROR((LIMPIA(J1282,1)),0)),0)</f>
        <v>0</v>
      </c>
      <c r="N1282" s="36">
        <f>IF(C1282="Saliente Internacional",(IFERROR((LIMPIA(J1282,1)),0)),0)</f>
        <v>0</v>
      </c>
      <c r="O1282" s="36">
        <f>IF(C1282="Saliente Local",(IFERROR((LIMPIA(K1282,1)),0)),0)</f>
        <v>54</v>
      </c>
      <c r="P1282" s="36">
        <f>IF(C1282="Saliente Nacional",(IFERROR((LIMPIA(K1282,1)),0)),0)</f>
        <v>0</v>
      </c>
      <c r="Q1282" s="36">
        <f>IF(C1282="Saliente Internacional",(IFERROR((LIMPIA(K1282,1)),0)),0)</f>
        <v>0</v>
      </c>
      <c r="R1282" s="36">
        <f t="shared" si="58"/>
        <v>1</v>
      </c>
      <c r="S1282" s="36">
        <f t="shared" si="59"/>
        <v>0</v>
      </c>
    </row>
    <row r="1283" spans="1:19" x14ac:dyDescent="0.25">
      <c r="A1283" s="101">
        <f>'DETALLE DE CONEXIONES'!P1283</f>
        <v>0</v>
      </c>
      <c r="B1283" s="36" t="str">
        <f>'DETALLE DE CONEXIONES'!I1283</f>
        <v>GPRS</v>
      </c>
      <c r="C1283" s="36" t="str">
        <f>'DETALLE DE CONEXIONES'!BB1283</f>
        <v>INTERNET</v>
      </c>
      <c r="D1283" s="36" t="str">
        <f>'DETALLE DE CONEXIONES'!E1283</f>
        <v>internet.itelcel.coXXXGLTE</v>
      </c>
      <c r="E1283" s="36">
        <f t="shared" ref="E1283:E1346" si="60">LEN(D1283)</f>
        <v>26</v>
      </c>
      <c r="F1283" s="36">
        <f>IFERROR(LIMPIA('DETALLE DE CONEXIONES'!N1283,1),0)</f>
        <v>0</v>
      </c>
      <c r="G1283" s="36" t="str">
        <f>LEFT('DETALLE DE CONEXIONES'!BE1283,3)</f>
        <v/>
      </c>
      <c r="H1283" s="36" t="str">
        <f>RIGHT('DETALLE DE CONEXIONES'!AK1283,2)</f>
        <v>-1</v>
      </c>
      <c r="I1283" s="36" t="str">
        <f>LEFT('DETALLE DE CONEXIONES'!AK1283,3)</f>
        <v>INT</v>
      </c>
      <c r="J1283" s="36" t="str">
        <f>LEFT('DETALLE DE CONEXIONES'!M1283,3)</f>
        <v>0mi</v>
      </c>
      <c r="K1283" s="36" t="str">
        <f>IF(LEN('DETALLE DE CONEXIONES'!M1283)&lt;12,(RIGHT('DETALLE DE CONEXIONES'!M1283,5)),(RIGHT('DETALLE DE CONEXIONES'!M1283,6)))</f>
        <v xml:space="preserve">min. </v>
      </c>
      <c r="L1283" s="36">
        <f>IF(C1283="Saliente Local",(IFERROR((LIMPIA(J1283,1)),0)),0)</f>
        <v>0</v>
      </c>
      <c r="M1283" s="36">
        <f>IF(C1283="Saliente Nacional",(IFERROR((LIMPIA(J1283,1)),0)),0)</f>
        <v>0</v>
      </c>
      <c r="N1283" s="36">
        <f>IF(C1283="Saliente Internacional",(IFERROR((LIMPIA(J1283,1)),0)),0)</f>
        <v>0</v>
      </c>
      <c r="O1283" s="36">
        <f>IF(C1283="Saliente Local",(IFERROR((LIMPIA(K1283,1)),0)),0)</f>
        <v>0</v>
      </c>
      <c r="P1283" s="36">
        <f>IF(C1283="Saliente Nacional",(IFERROR((LIMPIA(K1283,1)),0)),0)</f>
        <v>0</v>
      </c>
      <c r="Q1283" s="36">
        <f>IF(C1283="Saliente Internacional",(IFERROR((LIMPIA(K1283,1)),0)),0)</f>
        <v>0</v>
      </c>
      <c r="R1283" s="36">
        <f t="shared" ref="R1283:R1346" si="61">IF(SUM(O1283:P1283)&gt;0,(L1283+M1283+1),(L1283+M1283))</f>
        <v>0</v>
      </c>
      <c r="S1283" s="36">
        <f t="shared" ref="S1283:S1346" si="62">IF(Q1283&gt;0,N1283+1,N1283)</f>
        <v>0</v>
      </c>
    </row>
    <row r="1284" spans="1:19" x14ac:dyDescent="0.25">
      <c r="A1284" s="101">
        <f>'DETALLE DE CONEXIONES'!P1284</f>
        <v>0</v>
      </c>
      <c r="B1284" s="36" t="str">
        <f>'DETALLE DE CONEXIONES'!I1284</f>
        <v>SALIENTE</v>
      </c>
      <c r="C1284" s="36" t="str">
        <f>'DETALLE DE CONEXIONES'!BB1284</f>
        <v>Saliente Local</v>
      </c>
      <c r="D1284" s="36" t="str">
        <f>'DETALLE DE CONEXIONES'!E1284</f>
        <v>999XXX8450</v>
      </c>
      <c r="E1284" s="36">
        <f t="shared" si="60"/>
        <v>10</v>
      </c>
      <c r="F1284" s="36">
        <f>IFERROR(LIMPIA('DETALLE DE CONEXIONES'!N1284,1),0)</f>
        <v>3</v>
      </c>
      <c r="G1284" s="36" t="str">
        <f>LEFT('DETALLE DE CONEXIONES'!BE1284,3)</f>
        <v>NOF</v>
      </c>
      <c r="H1284" s="36" t="str">
        <f>RIGHT('DETALLE DE CONEXIONES'!AK1284,2)</f>
        <v/>
      </c>
      <c r="I1284" s="36" t="str">
        <f>LEFT('DETALLE DE CONEXIONES'!AK1284,3)</f>
        <v/>
      </c>
      <c r="J1284" s="36" t="str">
        <f>LEFT('DETALLE DE CONEXIONES'!M1284,3)</f>
        <v>2mi</v>
      </c>
      <c r="K1284" s="36" t="str">
        <f>IF(LEN('DETALLE DE CONEXIONES'!M1284)&lt;12,(RIGHT('DETALLE DE CONEXIONES'!M1284,5)),(RIGHT('DETALLE DE CONEXIONES'!M1284,6)))</f>
        <v>24seg.</v>
      </c>
      <c r="L1284" s="36">
        <f>IF(C1284="Saliente Local",(IFERROR((LIMPIA(J1284,1)),0)),0)</f>
        <v>2</v>
      </c>
      <c r="M1284" s="36">
        <f>IF(C1284="Saliente Nacional",(IFERROR((LIMPIA(J1284,1)),0)),0)</f>
        <v>0</v>
      </c>
      <c r="N1284" s="36">
        <f>IF(C1284="Saliente Internacional",(IFERROR((LIMPIA(J1284,1)),0)),0)</f>
        <v>0</v>
      </c>
      <c r="O1284" s="36">
        <f>IF(C1284="Saliente Local",(IFERROR((LIMPIA(K1284,1)),0)),0)</f>
        <v>24</v>
      </c>
      <c r="P1284" s="36">
        <f>IF(C1284="Saliente Nacional",(IFERROR((LIMPIA(K1284,1)),0)),0)</f>
        <v>0</v>
      </c>
      <c r="Q1284" s="36">
        <f>IF(C1284="Saliente Internacional",(IFERROR((LIMPIA(K1284,1)),0)),0)</f>
        <v>0</v>
      </c>
      <c r="R1284" s="36">
        <f t="shared" si="61"/>
        <v>3</v>
      </c>
      <c r="S1284" s="36">
        <f t="shared" si="62"/>
        <v>0</v>
      </c>
    </row>
    <row r="1285" spans="1:19" x14ac:dyDescent="0.25">
      <c r="A1285" s="101">
        <f>'DETALLE DE CONEXIONES'!P1285</f>
        <v>0</v>
      </c>
      <c r="B1285" s="36" t="str">
        <f>'DETALLE DE CONEXIONES'!I1285</f>
        <v>GPRS</v>
      </c>
      <c r="C1285" s="36" t="str">
        <f>'DETALLE DE CONEXIONES'!BB1285</f>
        <v>VIDEO</v>
      </c>
      <c r="D1285" s="36" t="str">
        <f>'DETALLE DE CONEXIONES'!E1285</f>
        <v>internet.itelcel.coXXXGLTE</v>
      </c>
      <c r="E1285" s="36">
        <f t="shared" si="60"/>
        <v>26</v>
      </c>
      <c r="F1285" s="36">
        <f>IFERROR(LIMPIA('DETALLE DE CONEXIONES'!N1285,1),0)</f>
        <v>0</v>
      </c>
      <c r="G1285" s="36" t="str">
        <f>LEFT('DETALLE DE CONEXIONES'!BE1285,3)</f>
        <v/>
      </c>
      <c r="H1285" s="36" t="str">
        <f>RIGHT('DETALLE DE CONEXIONES'!AK1285,2)</f>
        <v>-1</v>
      </c>
      <c r="I1285" s="36" t="str">
        <f>LEFT('DETALLE DE CONEXIONES'!AK1285,3)</f>
        <v>VID</v>
      </c>
      <c r="J1285" s="36" t="str">
        <f>LEFT('DETALLE DE CONEXIONES'!M1285,3)</f>
        <v>0mi</v>
      </c>
      <c r="K1285" s="36" t="str">
        <f>IF(LEN('DETALLE DE CONEXIONES'!M1285)&lt;12,(RIGHT('DETALLE DE CONEXIONES'!M1285,5)),(RIGHT('DETALLE DE CONEXIONES'!M1285,6)))</f>
        <v xml:space="preserve">min. </v>
      </c>
      <c r="L1285" s="36">
        <f>IF(C1285="Saliente Local",(IFERROR((LIMPIA(J1285,1)),0)),0)</f>
        <v>0</v>
      </c>
      <c r="M1285" s="36">
        <f>IF(C1285="Saliente Nacional",(IFERROR((LIMPIA(J1285,1)),0)),0)</f>
        <v>0</v>
      </c>
      <c r="N1285" s="36">
        <f>IF(C1285="Saliente Internacional",(IFERROR((LIMPIA(J1285,1)),0)),0)</f>
        <v>0</v>
      </c>
      <c r="O1285" s="36">
        <f>IF(C1285="Saliente Local",(IFERROR((LIMPIA(K1285,1)),0)),0)</f>
        <v>0</v>
      </c>
      <c r="P1285" s="36">
        <f>IF(C1285="Saliente Nacional",(IFERROR((LIMPIA(K1285,1)),0)),0)</f>
        <v>0</v>
      </c>
      <c r="Q1285" s="36">
        <f>IF(C1285="Saliente Internacional",(IFERROR((LIMPIA(K1285,1)),0)),0)</f>
        <v>0</v>
      </c>
      <c r="R1285" s="36">
        <f t="shared" si="61"/>
        <v>0</v>
      </c>
      <c r="S1285" s="36">
        <f t="shared" si="62"/>
        <v>0</v>
      </c>
    </row>
    <row r="1286" spans="1:19" x14ac:dyDescent="0.25">
      <c r="A1286" s="101">
        <f>'DETALLE DE CONEXIONES'!P1286</f>
        <v>0</v>
      </c>
      <c r="B1286" s="36" t="str">
        <f>'DETALLE DE CONEXIONES'!I1286</f>
        <v>GPRS</v>
      </c>
      <c r="C1286" s="36" t="str">
        <f>'DETALLE DE CONEXIONES'!BB1286</f>
        <v>MENSAJERO</v>
      </c>
      <c r="D1286" s="36" t="str">
        <f>'DETALLE DE CONEXIONES'!E1286</f>
        <v>internet.itelcelXXXm-3G</v>
      </c>
      <c r="E1286" s="36">
        <f t="shared" si="60"/>
        <v>23</v>
      </c>
      <c r="F1286" s="36">
        <f>IFERROR(LIMPIA('DETALLE DE CONEXIONES'!N1286,1),0)</f>
        <v>0</v>
      </c>
      <c r="G1286" s="36" t="str">
        <f>LEFT('DETALLE DE CONEXIONES'!BE1286,3)</f>
        <v/>
      </c>
      <c r="H1286" s="36" t="str">
        <f>RIGHT('DETALLE DE CONEXIONES'!AK1286,2)</f>
        <v>-1</v>
      </c>
      <c r="I1286" s="36" t="str">
        <f>LEFT('DETALLE DE CONEXIONES'!AK1286,3)</f>
        <v>MEN</v>
      </c>
      <c r="J1286" s="36" t="str">
        <f>LEFT('DETALLE DE CONEXIONES'!M1286,3)</f>
        <v>0mi</v>
      </c>
      <c r="K1286" s="36" t="str">
        <f>IF(LEN('DETALLE DE CONEXIONES'!M1286)&lt;12,(RIGHT('DETALLE DE CONEXIONES'!M1286,5)),(RIGHT('DETALLE DE CONEXIONES'!M1286,6)))</f>
        <v xml:space="preserve">min. </v>
      </c>
      <c r="L1286" s="36">
        <f>IF(C1286="Saliente Local",(IFERROR((LIMPIA(J1286,1)),0)),0)</f>
        <v>0</v>
      </c>
      <c r="M1286" s="36">
        <f>IF(C1286="Saliente Nacional",(IFERROR((LIMPIA(J1286,1)),0)),0)</f>
        <v>0</v>
      </c>
      <c r="N1286" s="36">
        <f>IF(C1286="Saliente Internacional",(IFERROR((LIMPIA(J1286,1)),0)),0)</f>
        <v>0</v>
      </c>
      <c r="O1286" s="36">
        <f>IF(C1286="Saliente Local",(IFERROR((LIMPIA(K1286,1)),0)),0)</f>
        <v>0</v>
      </c>
      <c r="P1286" s="36">
        <f>IF(C1286="Saliente Nacional",(IFERROR((LIMPIA(K1286,1)),0)),0)</f>
        <v>0</v>
      </c>
      <c r="Q1286" s="36">
        <f>IF(C1286="Saliente Internacional",(IFERROR((LIMPIA(K1286,1)),0)),0)</f>
        <v>0</v>
      </c>
      <c r="R1286" s="36">
        <f t="shared" si="61"/>
        <v>0</v>
      </c>
      <c r="S1286" s="36">
        <f t="shared" si="62"/>
        <v>0</v>
      </c>
    </row>
    <row r="1287" spans="1:19" x14ac:dyDescent="0.25">
      <c r="A1287" s="101">
        <f>'DETALLE DE CONEXIONES'!P1287</f>
        <v>0</v>
      </c>
      <c r="B1287" s="36" t="str">
        <f>'DETALLE DE CONEXIONES'!I1287</f>
        <v>GPRS</v>
      </c>
      <c r="C1287" s="36" t="str">
        <f>'DETALLE DE CONEXIONES'!BB1287</f>
        <v>RS</v>
      </c>
      <c r="D1287" s="36" t="str">
        <f>'DETALLE DE CONEXIONES'!E1287</f>
        <v>internet.itelcel.coXXXGLTE</v>
      </c>
      <c r="E1287" s="36">
        <f t="shared" si="60"/>
        <v>26</v>
      </c>
      <c r="F1287" s="36">
        <f>IFERROR(LIMPIA('DETALLE DE CONEXIONES'!N1287,1),0)</f>
        <v>0</v>
      </c>
      <c r="G1287" s="36" t="str">
        <f>LEFT('DETALLE DE CONEXIONES'!BE1287,3)</f>
        <v/>
      </c>
      <c r="H1287" s="36" t="str">
        <f>RIGHT('DETALLE DE CONEXIONES'!AK1287,2)</f>
        <v>-1</v>
      </c>
      <c r="I1287" s="36" t="str">
        <f>LEFT('DETALLE DE CONEXIONES'!AK1287,3)</f>
        <v>RS;</v>
      </c>
      <c r="J1287" s="36" t="str">
        <f>LEFT('DETALLE DE CONEXIONES'!M1287,3)</f>
        <v>0mi</v>
      </c>
      <c r="K1287" s="36" t="str">
        <f>IF(LEN('DETALLE DE CONEXIONES'!M1287)&lt;12,(RIGHT('DETALLE DE CONEXIONES'!M1287,5)),(RIGHT('DETALLE DE CONEXIONES'!M1287,6)))</f>
        <v xml:space="preserve">min. </v>
      </c>
      <c r="L1287" s="36">
        <f>IF(C1287="Saliente Local",(IFERROR((LIMPIA(J1287,1)),0)),0)</f>
        <v>0</v>
      </c>
      <c r="M1287" s="36">
        <f>IF(C1287="Saliente Nacional",(IFERROR((LIMPIA(J1287,1)),0)),0)</f>
        <v>0</v>
      </c>
      <c r="N1287" s="36">
        <f>IF(C1287="Saliente Internacional",(IFERROR((LIMPIA(J1287,1)),0)),0)</f>
        <v>0</v>
      </c>
      <c r="O1287" s="36">
        <f>IF(C1287="Saliente Local",(IFERROR((LIMPIA(K1287,1)),0)),0)</f>
        <v>0</v>
      </c>
      <c r="P1287" s="36">
        <f>IF(C1287="Saliente Nacional",(IFERROR((LIMPIA(K1287,1)),0)),0)</f>
        <v>0</v>
      </c>
      <c r="Q1287" s="36">
        <f>IF(C1287="Saliente Internacional",(IFERROR((LIMPIA(K1287,1)),0)),0)</f>
        <v>0</v>
      </c>
      <c r="R1287" s="36">
        <f t="shared" si="61"/>
        <v>0</v>
      </c>
      <c r="S1287" s="36">
        <f t="shared" si="62"/>
        <v>0</v>
      </c>
    </row>
    <row r="1288" spans="1:19" x14ac:dyDescent="0.25">
      <c r="A1288" s="101">
        <f>'DETALLE DE CONEXIONES'!P1288</f>
        <v>0</v>
      </c>
      <c r="B1288" s="36" t="str">
        <f>'DETALLE DE CONEXIONES'!I1288</f>
        <v>GPRS</v>
      </c>
      <c r="C1288" s="36" t="str">
        <f>'DETALLE DE CONEXIONES'!BB1288</f>
        <v>INTERNET</v>
      </c>
      <c r="D1288" s="36" t="str">
        <f>'DETALLE DE CONEXIONES'!E1288</f>
        <v>internet.itelcel.coXXXGLTE</v>
      </c>
      <c r="E1288" s="36">
        <f t="shared" si="60"/>
        <v>26</v>
      </c>
      <c r="F1288" s="36">
        <f>IFERROR(LIMPIA('DETALLE DE CONEXIONES'!N1288,1),0)</f>
        <v>0</v>
      </c>
      <c r="G1288" s="36" t="str">
        <f>LEFT('DETALLE DE CONEXIONES'!BE1288,3)</f>
        <v/>
      </c>
      <c r="H1288" s="36" t="str">
        <f>RIGHT('DETALLE DE CONEXIONES'!AK1288,2)</f>
        <v>-1</v>
      </c>
      <c r="I1288" s="36" t="str">
        <f>LEFT('DETALLE DE CONEXIONES'!AK1288,3)</f>
        <v>INT</v>
      </c>
      <c r="J1288" s="36" t="str">
        <f>LEFT('DETALLE DE CONEXIONES'!M1288,3)</f>
        <v>0mi</v>
      </c>
      <c r="K1288" s="36" t="str">
        <f>IF(LEN('DETALLE DE CONEXIONES'!M1288)&lt;12,(RIGHT('DETALLE DE CONEXIONES'!M1288,5)),(RIGHT('DETALLE DE CONEXIONES'!M1288,6)))</f>
        <v xml:space="preserve">min. </v>
      </c>
      <c r="L1288" s="36">
        <f>IF(C1288="Saliente Local",(IFERROR((LIMPIA(J1288,1)),0)),0)</f>
        <v>0</v>
      </c>
      <c r="M1288" s="36">
        <f>IF(C1288="Saliente Nacional",(IFERROR((LIMPIA(J1288,1)),0)),0)</f>
        <v>0</v>
      </c>
      <c r="N1288" s="36">
        <f>IF(C1288="Saliente Internacional",(IFERROR((LIMPIA(J1288,1)),0)),0)</f>
        <v>0</v>
      </c>
      <c r="O1288" s="36">
        <f>IF(C1288="Saliente Local",(IFERROR((LIMPIA(K1288,1)),0)),0)</f>
        <v>0</v>
      </c>
      <c r="P1288" s="36">
        <f>IF(C1288="Saliente Nacional",(IFERROR((LIMPIA(K1288,1)),0)),0)</f>
        <v>0</v>
      </c>
      <c r="Q1288" s="36">
        <f>IF(C1288="Saliente Internacional",(IFERROR((LIMPIA(K1288,1)),0)),0)</f>
        <v>0</v>
      </c>
      <c r="R1288" s="36">
        <f t="shared" si="61"/>
        <v>0</v>
      </c>
      <c r="S1288" s="36">
        <f t="shared" si="62"/>
        <v>0</v>
      </c>
    </row>
    <row r="1289" spans="1:19" x14ac:dyDescent="0.25">
      <c r="A1289" s="101">
        <f>'DETALLE DE CONEXIONES'!P1289</f>
        <v>0</v>
      </c>
      <c r="B1289" s="36" t="str">
        <f>'DETALLE DE CONEXIONES'!I1289</f>
        <v>GPRS</v>
      </c>
      <c r="C1289" s="36" t="str">
        <f>'DETALLE DE CONEXIONES'!BB1289</f>
        <v>VIDEO</v>
      </c>
      <c r="D1289" s="36" t="str">
        <f>'DETALLE DE CONEXIONES'!E1289</f>
        <v>internet.itelcel.coXXXGLTE</v>
      </c>
      <c r="E1289" s="36">
        <f t="shared" si="60"/>
        <v>26</v>
      </c>
      <c r="F1289" s="36">
        <f>IFERROR(LIMPIA('DETALLE DE CONEXIONES'!N1289,1),0)</f>
        <v>0</v>
      </c>
      <c r="G1289" s="36" t="str">
        <f>LEFT('DETALLE DE CONEXIONES'!BE1289,3)</f>
        <v/>
      </c>
      <c r="H1289" s="36" t="str">
        <f>RIGHT('DETALLE DE CONEXIONES'!AK1289,2)</f>
        <v>-1</v>
      </c>
      <c r="I1289" s="36" t="str">
        <f>LEFT('DETALLE DE CONEXIONES'!AK1289,3)</f>
        <v>VID</v>
      </c>
      <c r="J1289" s="36" t="str">
        <f>LEFT('DETALLE DE CONEXIONES'!M1289,3)</f>
        <v>0mi</v>
      </c>
      <c r="K1289" s="36" t="str">
        <f>IF(LEN('DETALLE DE CONEXIONES'!M1289)&lt;12,(RIGHT('DETALLE DE CONEXIONES'!M1289,5)),(RIGHT('DETALLE DE CONEXIONES'!M1289,6)))</f>
        <v xml:space="preserve">min. </v>
      </c>
      <c r="L1289" s="36">
        <f>IF(C1289="Saliente Local",(IFERROR((LIMPIA(J1289,1)),0)),0)</f>
        <v>0</v>
      </c>
      <c r="M1289" s="36">
        <f>IF(C1289="Saliente Nacional",(IFERROR((LIMPIA(J1289,1)),0)),0)</f>
        <v>0</v>
      </c>
      <c r="N1289" s="36">
        <f>IF(C1289="Saliente Internacional",(IFERROR((LIMPIA(J1289,1)),0)),0)</f>
        <v>0</v>
      </c>
      <c r="O1289" s="36">
        <f>IF(C1289="Saliente Local",(IFERROR((LIMPIA(K1289,1)),0)),0)</f>
        <v>0</v>
      </c>
      <c r="P1289" s="36">
        <f>IF(C1289="Saliente Nacional",(IFERROR((LIMPIA(K1289,1)),0)),0)</f>
        <v>0</v>
      </c>
      <c r="Q1289" s="36">
        <f>IF(C1289="Saliente Internacional",(IFERROR((LIMPIA(K1289,1)),0)),0)</f>
        <v>0</v>
      </c>
      <c r="R1289" s="36">
        <f t="shared" si="61"/>
        <v>0</v>
      </c>
      <c r="S1289" s="36">
        <f t="shared" si="62"/>
        <v>0</v>
      </c>
    </row>
    <row r="1290" spans="1:19" x14ac:dyDescent="0.25">
      <c r="A1290" s="101">
        <f>'DETALLE DE CONEXIONES'!P1290</f>
        <v>0</v>
      </c>
      <c r="B1290" s="36" t="str">
        <f>'DETALLE DE CONEXIONES'!I1290</f>
        <v>TRANSFERENCIA</v>
      </c>
      <c r="C1290" s="36" t="str">
        <f>'DETALLE DE CONEXIONES'!BB1290</f>
        <v>Desvio Nacional</v>
      </c>
      <c r="D1290" s="36" t="str">
        <f>'DETALLE DE CONEXIONES'!E1290</f>
        <v>999XXX1600</v>
      </c>
      <c r="E1290" s="36">
        <f t="shared" si="60"/>
        <v>10</v>
      </c>
      <c r="F1290" s="36">
        <f>IFERROR(LIMPIA('DETALLE DE CONEXIONES'!N1290,1),0)</f>
        <v>1</v>
      </c>
      <c r="G1290" s="36" t="str">
        <f>LEFT('DETALLE DE CONEXIONES'!BE1290,3)</f>
        <v>SIU</v>
      </c>
      <c r="H1290" s="36" t="str">
        <f>RIGHT('DETALLE DE CONEXIONES'!AK1290,2)</f>
        <v/>
      </c>
      <c r="I1290" s="36" t="str">
        <f>LEFT('DETALLE DE CONEXIONES'!AK1290,3)</f>
        <v/>
      </c>
      <c r="J1290" s="36" t="str">
        <f>LEFT('DETALLE DE CONEXIONES'!M1290,3)</f>
        <v>0mi</v>
      </c>
      <c r="K1290" s="36" t="str">
        <f>IF(LEN('DETALLE DE CONEXIONES'!M1290)&lt;12,(RIGHT('DETALLE DE CONEXIONES'!M1290,5)),(RIGHT('DETALLE DE CONEXIONES'!M1290,6)))</f>
        <v>4seg.</v>
      </c>
      <c r="L1290" s="36">
        <f>IF(C1290="Saliente Local",(IFERROR((LIMPIA(J1290,1)),0)),0)</f>
        <v>0</v>
      </c>
      <c r="M1290" s="36">
        <f>IF(C1290="Saliente Nacional",(IFERROR((LIMPIA(J1290,1)),0)),0)</f>
        <v>0</v>
      </c>
      <c r="N1290" s="36">
        <f>IF(C1290="Saliente Internacional",(IFERROR((LIMPIA(J1290,1)),0)),0)</f>
        <v>0</v>
      </c>
      <c r="O1290" s="36">
        <f>IF(C1290="Saliente Local",(IFERROR((LIMPIA(K1290,1)),0)),0)</f>
        <v>0</v>
      </c>
      <c r="P1290" s="36">
        <f>IF(C1290="Saliente Nacional",(IFERROR((LIMPIA(K1290,1)),0)),0)</f>
        <v>0</v>
      </c>
      <c r="Q1290" s="36">
        <f>IF(C1290="Saliente Internacional",(IFERROR((LIMPIA(K1290,1)),0)),0)</f>
        <v>0</v>
      </c>
      <c r="R1290" s="36">
        <f t="shared" si="61"/>
        <v>0</v>
      </c>
      <c r="S1290" s="36">
        <f t="shared" si="62"/>
        <v>0</v>
      </c>
    </row>
    <row r="1291" spans="1:19" x14ac:dyDescent="0.25">
      <c r="A1291" s="101">
        <f>'DETALLE DE CONEXIONES'!P1291</f>
        <v>0</v>
      </c>
      <c r="B1291" s="36" t="str">
        <f>'DETALLE DE CONEXIONES'!I1291</f>
        <v>SALIENTE</v>
      </c>
      <c r="C1291" s="36" t="str">
        <f>'DETALLE DE CONEXIONES'!BB1291</f>
        <v>Saliente Local</v>
      </c>
      <c r="D1291" s="36" t="str">
        <f>'DETALLE DE CONEXIONES'!E1291</f>
        <v>999XXX8450</v>
      </c>
      <c r="E1291" s="36">
        <f t="shared" si="60"/>
        <v>10</v>
      </c>
      <c r="F1291" s="36">
        <f>IFERROR(LIMPIA('DETALLE DE CONEXIONES'!N1291,1),0)</f>
        <v>9</v>
      </c>
      <c r="G1291" s="36" t="str">
        <f>LEFT('DETALLE DE CONEXIONES'!BE1291,3)</f>
        <v>NOF</v>
      </c>
      <c r="H1291" s="36" t="str">
        <f>RIGHT('DETALLE DE CONEXIONES'!AK1291,2)</f>
        <v/>
      </c>
      <c r="I1291" s="36" t="str">
        <f>LEFT('DETALLE DE CONEXIONES'!AK1291,3)</f>
        <v/>
      </c>
      <c r="J1291" s="36" t="str">
        <f>LEFT('DETALLE DE CONEXIONES'!M1291,3)</f>
        <v>8mi</v>
      </c>
      <c r="K1291" s="36" t="str">
        <f>IF(LEN('DETALLE DE CONEXIONES'!M1291)&lt;12,(RIGHT('DETALLE DE CONEXIONES'!M1291,5)),(RIGHT('DETALLE DE CONEXIONES'!M1291,6)))</f>
        <v>56seg.</v>
      </c>
      <c r="L1291" s="36">
        <f>IF(C1291="Saliente Local",(IFERROR((LIMPIA(J1291,1)),0)),0)</f>
        <v>8</v>
      </c>
      <c r="M1291" s="36">
        <f>IF(C1291="Saliente Nacional",(IFERROR((LIMPIA(J1291,1)),0)),0)</f>
        <v>0</v>
      </c>
      <c r="N1291" s="36">
        <f>IF(C1291="Saliente Internacional",(IFERROR((LIMPIA(J1291,1)),0)),0)</f>
        <v>0</v>
      </c>
      <c r="O1291" s="36">
        <f>IF(C1291="Saliente Local",(IFERROR((LIMPIA(K1291,1)),0)),0)</f>
        <v>56</v>
      </c>
      <c r="P1291" s="36">
        <f>IF(C1291="Saliente Nacional",(IFERROR((LIMPIA(K1291,1)),0)),0)</f>
        <v>0</v>
      </c>
      <c r="Q1291" s="36">
        <f>IF(C1291="Saliente Internacional",(IFERROR((LIMPIA(K1291,1)),0)),0)</f>
        <v>0</v>
      </c>
      <c r="R1291" s="36">
        <f t="shared" si="61"/>
        <v>9</v>
      </c>
      <c r="S1291" s="36">
        <f t="shared" si="62"/>
        <v>0</v>
      </c>
    </row>
    <row r="1292" spans="1:19" x14ac:dyDescent="0.25">
      <c r="A1292" s="101">
        <f>'DETALLE DE CONEXIONES'!P1292</f>
        <v>0</v>
      </c>
      <c r="B1292" s="36" t="str">
        <f>'DETALLE DE CONEXIONES'!I1292</f>
        <v>GPRS</v>
      </c>
      <c r="C1292" s="36" t="str">
        <f>'DETALLE DE CONEXIONES'!BB1292</f>
        <v>MENSAJERO</v>
      </c>
      <c r="D1292" s="36" t="str">
        <f>'DETALLE DE CONEXIONES'!E1292</f>
        <v>internet.itelcel.coXXXGLTE</v>
      </c>
      <c r="E1292" s="36">
        <f t="shared" si="60"/>
        <v>26</v>
      </c>
      <c r="F1292" s="36">
        <f>IFERROR(LIMPIA('DETALLE DE CONEXIONES'!N1292,1),0)</f>
        <v>0</v>
      </c>
      <c r="G1292" s="36" t="str">
        <f>LEFT('DETALLE DE CONEXIONES'!BE1292,3)</f>
        <v/>
      </c>
      <c r="H1292" s="36" t="str">
        <f>RIGHT('DETALLE DE CONEXIONES'!AK1292,2)</f>
        <v>-1</v>
      </c>
      <c r="I1292" s="36" t="str">
        <f>LEFT('DETALLE DE CONEXIONES'!AK1292,3)</f>
        <v>MEN</v>
      </c>
      <c r="J1292" s="36" t="str">
        <f>LEFT('DETALLE DE CONEXIONES'!M1292,3)</f>
        <v>0mi</v>
      </c>
      <c r="K1292" s="36" t="str">
        <f>IF(LEN('DETALLE DE CONEXIONES'!M1292)&lt;12,(RIGHT('DETALLE DE CONEXIONES'!M1292,5)),(RIGHT('DETALLE DE CONEXIONES'!M1292,6)))</f>
        <v xml:space="preserve">min. </v>
      </c>
      <c r="L1292" s="36">
        <f>IF(C1292="Saliente Local",(IFERROR((LIMPIA(J1292,1)),0)),0)</f>
        <v>0</v>
      </c>
      <c r="M1292" s="36">
        <f>IF(C1292="Saliente Nacional",(IFERROR((LIMPIA(J1292,1)),0)),0)</f>
        <v>0</v>
      </c>
      <c r="N1292" s="36">
        <f>IF(C1292="Saliente Internacional",(IFERROR((LIMPIA(J1292,1)),0)),0)</f>
        <v>0</v>
      </c>
      <c r="O1292" s="36">
        <f>IF(C1292="Saliente Local",(IFERROR((LIMPIA(K1292,1)),0)),0)</f>
        <v>0</v>
      </c>
      <c r="P1292" s="36">
        <f>IF(C1292="Saliente Nacional",(IFERROR((LIMPIA(K1292,1)),0)),0)</f>
        <v>0</v>
      </c>
      <c r="Q1292" s="36">
        <f>IF(C1292="Saliente Internacional",(IFERROR((LIMPIA(K1292,1)),0)),0)</f>
        <v>0</v>
      </c>
      <c r="R1292" s="36">
        <f t="shared" si="61"/>
        <v>0</v>
      </c>
      <c r="S1292" s="36">
        <f t="shared" si="62"/>
        <v>0</v>
      </c>
    </row>
    <row r="1293" spans="1:19" x14ac:dyDescent="0.25">
      <c r="A1293" s="101">
        <f>'DETALLE DE CONEXIONES'!P1293</f>
        <v>0</v>
      </c>
      <c r="B1293" s="36" t="str">
        <f>'DETALLE DE CONEXIONES'!I1293</f>
        <v>SALIENTE</v>
      </c>
      <c r="C1293" s="36" t="str">
        <f>'DETALLE DE CONEXIONES'!BB1293</f>
        <v>Saliente Local</v>
      </c>
      <c r="D1293" s="36" t="str">
        <f>'DETALLE DE CONEXIONES'!E1293</f>
        <v>999XXX0328</v>
      </c>
      <c r="E1293" s="36">
        <f t="shared" si="60"/>
        <v>10</v>
      </c>
      <c r="F1293" s="36">
        <f>IFERROR(LIMPIA('DETALLE DE CONEXIONES'!N1293,1),0)</f>
        <v>4</v>
      </c>
      <c r="G1293" s="36" t="str">
        <f>LEFT('DETALLE DE CONEXIONES'!BE1293,3)</f>
        <v>NOF</v>
      </c>
      <c r="H1293" s="36" t="str">
        <f>RIGHT('DETALLE DE CONEXIONES'!AK1293,2)</f>
        <v/>
      </c>
      <c r="I1293" s="36" t="str">
        <f>LEFT('DETALLE DE CONEXIONES'!AK1293,3)</f>
        <v/>
      </c>
      <c r="J1293" s="36" t="str">
        <f>LEFT('DETALLE DE CONEXIONES'!M1293,3)</f>
        <v>3mi</v>
      </c>
      <c r="K1293" s="36" t="str">
        <f>IF(LEN('DETALLE DE CONEXIONES'!M1293)&lt;12,(RIGHT('DETALLE DE CONEXIONES'!M1293,5)),(RIGHT('DETALLE DE CONEXIONES'!M1293,6)))</f>
        <v>10seg.</v>
      </c>
      <c r="L1293" s="36">
        <f>IF(C1293="Saliente Local",(IFERROR((LIMPIA(J1293,1)),0)),0)</f>
        <v>3</v>
      </c>
      <c r="M1293" s="36">
        <f>IF(C1293="Saliente Nacional",(IFERROR((LIMPIA(J1293,1)),0)),0)</f>
        <v>0</v>
      </c>
      <c r="N1293" s="36">
        <f>IF(C1293="Saliente Internacional",(IFERROR((LIMPIA(J1293,1)),0)),0)</f>
        <v>0</v>
      </c>
      <c r="O1293" s="36">
        <f>IF(C1293="Saliente Local",(IFERROR((LIMPIA(K1293,1)),0)),0)</f>
        <v>10</v>
      </c>
      <c r="P1293" s="36">
        <f>IF(C1293="Saliente Nacional",(IFERROR((LIMPIA(K1293,1)),0)),0)</f>
        <v>0</v>
      </c>
      <c r="Q1293" s="36">
        <f>IF(C1293="Saliente Internacional",(IFERROR((LIMPIA(K1293,1)),0)),0)</f>
        <v>0</v>
      </c>
      <c r="R1293" s="36">
        <f t="shared" si="61"/>
        <v>4</v>
      </c>
      <c r="S1293" s="36">
        <f t="shared" si="62"/>
        <v>0</v>
      </c>
    </row>
    <row r="1294" spans="1:19" x14ac:dyDescent="0.25">
      <c r="A1294" s="101">
        <f>'DETALLE DE CONEXIONES'!P1294</f>
        <v>0</v>
      </c>
      <c r="B1294" s="36" t="str">
        <f>'DETALLE DE CONEXIONES'!I1294</f>
        <v>GPRS</v>
      </c>
      <c r="C1294" s="36" t="str">
        <f>'DETALLE DE CONEXIONES'!BB1294</f>
        <v>INTERNET</v>
      </c>
      <c r="D1294" s="36" t="str">
        <f>'DETALLE DE CONEXIONES'!E1294</f>
        <v>internet.itelcelXXXm-3G</v>
      </c>
      <c r="E1294" s="36">
        <f t="shared" si="60"/>
        <v>23</v>
      </c>
      <c r="F1294" s="36">
        <f>IFERROR(LIMPIA('DETALLE DE CONEXIONES'!N1294,1),0)</f>
        <v>0</v>
      </c>
      <c r="G1294" s="36" t="str">
        <f>LEFT('DETALLE DE CONEXIONES'!BE1294,3)</f>
        <v/>
      </c>
      <c r="H1294" s="36" t="str">
        <f>RIGHT('DETALLE DE CONEXIONES'!AK1294,2)</f>
        <v>-1</v>
      </c>
      <c r="I1294" s="36" t="str">
        <f>LEFT('DETALLE DE CONEXIONES'!AK1294,3)</f>
        <v>INT</v>
      </c>
      <c r="J1294" s="36" t="str">
        <f>LEFT('DETALLE DE CONEXIONES'!M1294,3)</f>
        <v>0mi</v>
      </c>
      <c r="K1294" s="36" t="str">
        <f>IF(LEN('DETALLE DE CONEXIONES'!M1294)&lt;12,(RIGHT('DETALLE DE CONEXIONES'!M1294,5)),(RIGHT('DETALLE DE CONEXIONES'!M1294,6)))</f>
        <v xml:space="preserve">min. </v>
      </c>
      <c r="L1294" s="36">
        <f>IF(C1294="Saliente Local",(IFERROR((LIMPIA(J1294,1)),0)),0)</f>
        <v>0</v>
      </c>
      <c r="M1294" s="36">
        <f>IF(C1294="Saliente Nacional",(IFERROR((LIMPIA(J1294,1)),0)),0)</f>
        <v>0</v>
      </c>
      <c r="N1294" s="36">
        <f>IF(C1294="Saliente Internacional",(IFERROR((LIMPIA(J1294,1)),0)),0)</f>
        <v>0</v>
      </c>
      <c r="O1294" s="36">
        <f>IF(C1294="Saliente Local",(IFERROR((LIMPIA(K1294,1)),0)),0)</f>
        <v>0</v>
      </c>
      <c r="P1294" s="36">
        <f>IF(C1294="Saliente Nacional",(IFERROR((LIMPIA(K1294,1)),0)),0)</f>
        <v>0</v>
      </c>
      <c r="Q1294" s="36">
        <f>IF(C1294="Saliente Internacional",(IFERROR((LIMPIA(K1294,1)),0)),0)</f>
        <v>0</v>
      </c>
      <c r="R1294" s="36">
        <f t="shared" si="61"/>
        <v>0</v>
      </c>
      <c r="S1294" s="36">
        <f t="shared" si="62"/>
        <v>0</v>
      </c>
    </row>
    <row r="1295" spans="1:19" x14ac:dyDescent="0.25">
      <c r="A1295" s="101">
        <f>'DETALLE DE CONEXIONES'!P1295</f>
        <v>0</v>
      </c>
      <c r="B1295" s="36" t="str">
        <f>'DETALLE DE CONEXIONES'!I1295</f>
        <v>GPRS</v>
      </c>
      <c r="C1295" s="36" t="str">
        <f>'DETALLE DE CONEXIONES'!BB1295</f>
        <v>RS</v>
      </c>
      <c r="D1295" s="36" t="str">
        <f>'DETALLE DE CONEXIONES'!E1295</f>
        <v>internet.itelcel.coXXXGLTE</v>
      </c>
      <c r="E1295" s="36">
        <f t="shared" si="60"/>
        <v>26</v>
      </c>
      <c r="F1295" s="36">
        <f>IFERROR(LIMPIA('DETALLE DE CONEXIONES'!N1295,1),0)</f>
        <v>0</v>
      </c>
      <c r="G1295" s="36" t="str">
        <f>LEFT('DETALLE DE CONEXIONES'!BE1295,3)</f>
        <v/>
      </c>
      <c r="H1295" s="36" t="str">
        <f>RIGHT('DETALLE DE CONEXIONES'!AK1295,2)</f>
        <v>-1</v>
      </c>
      <c r="I1295" s="36" t="str">
        <f>LEFT('DETALLE DE CONEXIONES'!AK1295,3)</f>
        <v>RS;</v>
      </c>
      <c r="J1295" s="36" t="str">
        <f>LEFT('DETALLE DE CONEXIONES'!M1295,3)</f>
        <v>0mi</v>
      </c>
      <c r="K1295" s="36" t="str">
        <f>IF(LEN('DETALLE DE CONEXIONES'!M1295)&lt;12,(RIGHT('DETALLE DE CONEXIONES'!M1295,5)),(RIGHT('DETALLE DE CONEXIONES'!M1295,6)))</f>
        <v xml:space="preserve">min. </v>
      </c>
      <c r="L1295" s="36">
        <f>IF(C1295="Saliente Local",(IFERROR((LIMPIA(J1295,1)),0)),0)</f>
        <v>0</v>
      </c>
      <c r="M1295" s="36">
        <f>IF(C1295="Saliente Nacional",(IFERROR((LIMPIA(J1295,1)),0)),0)</f>
        <v>0</v>
      </c>
      <c r="N1295" s="36">
        <f>IF(C1295="Saliente Internacional",(IFERROR((LIMPIA(J1295,1)),0)),0)</f>
        <v>0</v>
      </c>
      <c r="O1295" s="36">
        <f>IF(C1295="Saliente Local",(IFERROR((LIMPIA(K1295,1)),0)),0)</f>
        <v>0</v>
      </c>
      <c r="P1295" s="36">
        <f>IF(C1295="Saliente Nacional",(IFERROR((LIMPIA(K1295,1)),0)),0)</f>
        <v>0</v>
      </c>
      <c r="Q1295" s="36">
        <f>IF(C1295="Saliente Internacional",(IFERROR((LIMPIA(K1295,1)),0)),0)</f>
        <v>0</v>
      </c>
      <c r="R1295" s="36">
        <f t="shared" si="61"/>
        <v>0</v>
      </c>
      <c r="S1295" s="36">
        <f t="shared" si="62"/>
        <v>0</v>
      </c>
    </row>
    <row r="1296" spans="1:19" x14ac:dyDescent="0.25">
      <c r="A1296" s="101">
        <f>'DETALLE DE CONEXIONES'!P1296</f>
        <v>0</v>
      </c>
      <c r="B1296" s="36" t="str">
        <f>'DETALLE DE CONEXIONES'!I1296</f>
        <v>GPRS</v>
      </c>
      <c r="C1296" s="36" t="str">
        <f>'DETALLE DE CONEXIONES'!BB1296</f>
        <v>MENSAJERO</v>
      </c>
      <c r="D1296" s="36" t="str">
        <f>'DETALLE DE CONEXIONES'!E1296</f>
        <v>internet.itelcelXXXm-3G</v>
      </c>
      <c r="E1296" s="36">
        <f t="shared" si="60"/>
        <v>23</v>
      </c>
      <c r="F1296" s="36">
        <f>IFERROR(LIMPIA('DETALLE DE CONEXIONES'!N1296,1),0)</f>
        <v>0</v>
      </c>
      <c r="G1296" s="36" t="str">
        <f>LEFT('DETALLE DE CONEXIONES'!BE1296,3)</f>
        <v/>
      </c>
      <c r="H1296" s="36" t="str">
        <f>RIGHT('DETALLE DE CONEXIONES'!AK1296,2)</f>
        <v>-1</v>
      </c>
      <c r="I1296" s="36" t="str">
        <f>LEFT('DETALLE DE CONEXIONES'!AK1296,3)</f>
        <v>MEN</v>
      </c>
      <c r="J1296" s="36" t="str">
        <f>LEFT('DETALLE DE CONEXIONES'!M1296,3)</f>
        <v>0mi</v>
      </c>
      <c r="K1296" s="36" t="str">
        <f>IF(LEN('DETALLE DE CONEXIONES'!M1296)&lt;12,(RIGHT('DETALLE DE CONEXIONES'!M1296,5)),(RIGHT('DETALLE DE CONEXIONES'!M1296,6)))</f>
        <v xml:space="preserve">min. </v>
      </c>
      <c r="L1296" s="36">
        <f>IF(C1296="Saliente Local",(IFERROR((LIMPIA(J1296,1)),0)),0)</f>
        <v>0</v>
      </c>
      <c r="M1296" s="36">
        <f>IF(C1296="Saliente Nacional",(IFERROR((LIMPIA(J1296,1)),0)),0)</f>
        <v>0</v>
      </c>
      <c r="N1296" s="36">
        <f>IF(C1296="Saliente Internacional",(IFERROR((LIMPIA(J1296,1)),0)),0)</f>
        <v>0</v>
      </c>
      <c r="O1296" s="36">
        <f>IF(C1296="Saliente Local",(IFERROR((LIMPIA(K1296,1)),0)),0)</f>
        <v>0</v>
      </c>
      <c r="P1296" s="36">
        <f>IF(C1296="Saliente Nacional",(IFERROR((LIMPIA(K1296,1)),0)),0)</f>
        <v>0</v>
      </c>
      <c r="Q1296" s="36">
        <f>IF(C1296="Saliente Internacional",(IFERROR((LIMPIA(K1296,1)),0)),0)</f>
        <v>0</v>
      </c>
      <c r="R1296" s="36">
        <f t="shared" si="61"/>
        <v>0</v>
      </c>
      <c r="S1296" s="36">
        <f t="shared" si="62"/>
        <v>0</v>
      </c>
    </row>
    <row r="1297" spans="1:19" x14ac:dyDescent="0.25">
      <c r="A1297" s="101">
        <f>'DETALLE DE CONEXIONES'!P1297</f>
        <v>0</v>
      </c>
      <c r="B1297" s="36" t="str">
        <f>'DETALLE DE CONEXIONES'!I1297</f>
        <v>GPRS</v>
      </c>
      <c r="C1297" s="36" t="str">
        <f>'DETALLE DE CONEXIONES'!BB1297</f>
        <v>INTERNET</v>
      </c>
      <c r="D1297" s="36" t="str">
        <f>'DETALLE DE CONEXIONES'!E1297</f>
        <v>internet.itelcelXXXm-3G</v>
      </c>
      <c r="E1297" s="36">
        <f t="shared" si="60"/>
        <v>23</v>
      </c>
      <c r="F1297" s="36">
        <f>IFERROR(LIMPIA('DETALLE DE CONEXIONES'!N1297,1),0)</f>
        <v>0</v>
      </c>
      <c r="G1297" s="36" t="str">
        <f>LEFT('DETALLE DE CONEXIONES'!BE1297,3)</f>
        <v/>
      </c>
      <c r="H1297" s="36" t="str">
        <f>RIGHT('DETALLE DE CONEXIONES'!AK1297,2)</f>
        <v>-1</v>
      </c>
      <c r="I1297" s="36" t="str">
        <f>LEFT('DETALLE DE CONEXIONES'!AK1297,3)</f>
        <v>INT</v>
      </c>
      <c r="J1297" s="36" t="str">
        <f>LEFT('DETALLE DE CONEXIONES'!M1297,3)</f>
        <v>0mi</v>
      </c>
      <c r="K1297" s="36" t="str">
        <f>IF(LEN('DETALLE DE CONEXIONES'!M1297)&lt;12,(RIGHT('DETALLE DE CONEXIONES'!M1297,5)),(RIGHT('DETALLE DE CONEXIONES'!M1297,6)))</f>
        <v xml:space="preserve">min. </v>
      </c>
      <c r="L1297" s="36">
        <f>IF(C1297="Saliente Local",(IFERROR((LIMPIA(J1297,1)),0)),0)</f>
        <v>0</v>
      </c>
      <c r="M1297" s="36">
        <f>IF(C1297="Saliente Nacional",(IFERROR((LIMPIA(J1297,1)),0)),0)</f>
        <v>0</v>
      </c>
      <c r="N1297" s="36">
        <f>IF(C1297="Saliente Internacional",(IFERROR((LIMPIA(J1297,1)),0)),0)</f>
        <v>0</v>
      </c>
      <c r="O1297" s="36">
        <f>IF(C1297="Saliente Local",(IFERROR((LIMPIA(K1297,1)),0)),0)</f>
        <v>0</v>
      </c>
      <c r="P1297" s="36">
        <f>IF(C1297="Saliente Nacional",(IFERROR((LIMPIA(K1297,1)),0)),0)</f>
        <v>0</v>
      </c>
      <c r="Q1297" s="36">
        <f>IF(C1297="Saliente Internacional",(IFERROR((LIMPIA(K1297,1)),0)),0)</f>
        <v>0</v>
      </c>
      <c r="R1297" s="36">
        <f t="shared" si="61"/>
        <v>0</v>
      </c>
      <c r="S1297" s="36">
        <f t="shared" si="62"/>
        <v>0</v>
      </c>
    </row>
    <row r="1298" spans="1:19" x14ac:dyDescent="0.25">
      <c r="A1298" s="101">
        <f>'DETALLE DE CONEXIONES'!P1298</f>
        <v>0</v>
      </c>
      <c r="B1298" s="36" t="str">
        <f>'DETALLE DE CONEXIONES'!I1298</f>
        <v>GPRS</v>
      </c>
      <c r="C1298" s="36" t="str">
        <f>'DETALLE DE CONEXIONES'!BB1298</f>
        <v>RS</v>
      </c>
      <c r="D1298" s="36" t="str">
        <f>'DETALLE DE CONEXIONES'!E1298</f>
        <v>internet.itelcelXXXm-3G</v>
      </c>
      <c r="E1298" s="36">
        <f t="shared" si="60"/>
        <v>23</v>
      </c>
      <c r="F1298" s="36">
        <f>IFERROR(LIMPIA('DETALLE DE CONEXIONES'!N1298,1),0)</f>
        <v>0</v>
      </c>
      <c r="G1298" s="36" t="str">
        <f>LEFT('DETALLE DE CONEXIONES'!BE1298,3)</f>
        <v/>
      </c>
      <c r="H1298" s="36" t="str">
        <f>RIGHT('DETALLE DE CONEXIONES'!AK1298,2)</f>
        <v>-1</v>
      </c>
      <c r="I1298" s="36" t="str">
        <f>LEFT('DETALLE DE CONEXIONES'!AK1298,3)</f>
        <v>RS;</v>
      </c>
      <c r="J1298" s="36" t="str">
        <f>LEFT('DETALLE DE CONEXIONES'!M1298,3)</f>
        <v>0mi</v>
      </c>
      <c r="K1298" s="36" t="str">
        <f>IF(LEN('DETALLE DE CONEXIONES'!M1298)&lt;12,(RIGHT('DETALLE DE CONEXIONES'!M1298,5)),(RIGHT('DETALLE DE CONEXIONES'!M1298,6)))</f>
        <v xml:space="preserve">min. </v>
      </c>
      <c r="L1298" s="36">
        <f>IF(C1298="Saliente Local",(IFERROR((LIMPIA(J1298,1)),0)),0)</f>
        <v>0</v>
      </c>
      <c r="M1298" s="36">
        <f>IF(C1298="Saliente Nacional",(IFERROR((LIMPIA(J1298,1)),0)),0)</f>
        <v>0</v>
      </c>
      <c r="N1298" s="36">
        <f>IF(C1298="Saliente Internacional",(IFERROR((LIMPIA(J1298,1)),0)),0)</f>
        <v>0</v>
      </c>
      <c r="O1298" s="36">
        <f>IF(C1298="Saliente Local",(IFERROR((LIMPIA(K1298,1)),0)),0)</f>
        <v>0</v>
      </c>
      <c r="P1298" s="36">
        <f>IF(C1298="Saliente Nacional",(IFERROR((LIMPIA(K1298,1)),0)),0)</f>
        <v>0</v>
      </c>
      <c r="Q1298" s="36">
        <f>IF(C1298="Saliente Internacional",(IFERROR((LIMPIA(K1298,1)),0)),0)</f>
        <v>0</v>
      </c>
      <c r="R1298" s="36">
        <f t="shared" si="61"/>
        <v>0</v>
      </c>
      <c r="S1298" s="36">
        <f t="shared" si="62"/>
        <v>0</v>
      </c>
    </row>
    <row r="1299" spans="1:19" x14ac:dyDescent="0.25">
      <c r="A1299" s="101">
        <f>'DETALLE DE CONEXIONES'!P1299</f>
        <v>0</v>
      </c>
      <c r="B1299" s="36" t="str">
        <f>'DETALLE DE CONEXIONES'!I1299</f>
        <v>GPRS</v>
      </c>
      <c r="C1299" s="36" t="str">
        <f>'DETALLE DE CONEXIONES'!BB1299</f>
        <v>INTERNET</v>
      </c>
      <c r="D1299" s="36" t="str">
        <f>'DETALLE DE CONEXIONES'!E1299</f>
        <v>internet.itelcelXXXm-3G</v>
      </c>
      <c r="E1299" s="36">
        <f t="shared" si="60"/>
        <v>23</v>
      </c>
      <c r="F1299" s="36">
        <f>IFERROR(LIMPIA('DETALLE DE CONEXIONES'!N1299,1),0)</f>
        <v>0</v>
      </c>
      <c r="G1299" s="36" t="str">
        <f>LEFT('DETALLE DE CONEXIONES'!BE1299,3)</f>
        <v/>
      </c>
      <c r="H1299" s="36" t="str">
        <f>RIGHT('DETALLE DE CONEXIONES'!AK1299,2)</f>
        <v>-1</v>
      </c>
      <c r="I1299" s="36" t="str">
        <f>LEFT('DETALLE DE CONEXIONES'!AK1299,3)</f>
        <v>INT</v>
      </c>
      <c r="J1299" s="36" t="str">
        <f>LEFT('DETALLE DE CONEXIONES'!M1299,3)</f>
        <v>0mi</v>
      </c>
      <c r="K1299" s="36" t="str">
        <f>IF(LEN('DETALLE DE CONEXIONES'!M1299)&lt;12,(RIGHT('DETALLE DE CONEXIONES'!M1299,5)),(RIGHT('DETALLE DE CONEXIONES'!M1299,6)))</f>
        <v xml:space="preserve">min. </v>
      </c>
      <c r="L1299" s="36">
        <f>IF(C1299="Saliente Local",(IFERROR((LIMPIA(J1299,1)),0)),0)</f>
        <v>0</v>
      </c>
      <c r="M1299" s="36">
        <f>IF(C1299="Saliente Nacional",(IFERROR((LIMPIA(J1299,1)),0)),0)</f>
        <v>0</v>
      </c>
      <c r="N1299" s="36">
        <f>IF(C1299="Saliente Internacional",(IFERROR((LIMPIA(J1299,1)),0)),0)</f>
        <v>0</v>
      </c>
      <c r="O1299" s="36">
        <f>IF(C1299="Saliente Local",(IFERROR((LIMPIA(K1299,1)),0)),0)</f>
        <v>0</v>
      </c>
      <c r="P1299" s="36">
        <f>IF(C1299="Saliente Nacional",(IFERROR((LIMPIA(K1299,1)),0)),0)</f>
        <v>0</v>
      </c>
      <c r="Q1299" s="36">
        <f>IF(C1299="Saliente Internacional",(IFERROR((LIMPIA(K1299,1)),0)),0)</f>
        <v>0</v>
      </c>
      <c r="R1299" s="36">
        <f t="shared" si="61"/>
        <v>0</v>
      </c>
      <c r="S1299" s="36">
        <f t="shared" si="62"/>
        <v>0</v>
      </c>
    </row>
    <row r="1300" spans="1:19" x14ac:dyDescent="0.25">
      <c r="A1300" s="101">
        <f>'DETALLE DE CONEXIONES'!P1300</f>
        <v>0</v>
      </c>
      <c r="B1300" s="36" t="str">
        <f>'DETALLE DE CONEXIONES'!I1300</f>
        <v>SALIENTE</v>
      </c>
      <c r="C1300" s="36" t="str">
        <f>'DETALLE DE CONEXIONES'!BB1300</f>
        <v>Saliente Local</v>
      </c>
      <c r="D1300" s="36" t="str">
        <f>'DETALLE DE CONEXIONES'!E1300</f>
        <v>999XXX0328</v>
      </c>
      <c r="E1300" s="36">
        <f t="shared" si="60"/>
        <v>10</v>
      </c>
      <c r="F1300" s="36">
        <f>IFERROR(LIMPIA('DETALLE DE CONEXIONES'!N1300,1),0)</f>
        <v>3</v>
      </c>
      <c r="G1300" s="36" t="str">
        <f>LEFT('DETALLE DE CONEXIONES'!BE1300,3)</f>
        <v>NOF</v>
      </c>
      <c r="H1300" s="36" t="str">
        <f>RIGHT('DETALLE DE CONEXIONES'!AK1300,2)</f>
        <v/>
      </c>
      <c r="I1300" s="36" t="str">
        <f>LEFT('DETALLE DE CONEXIONES'!AK1300,3)</f>
        <v/>
      </c>
      <c r="J1300" s="36" t="str">
        <f>LEFT('DETALLE DE CONEXIONES'!M1300,3)</f>
        <v>2mi</v>
      </c>
      <c r="K1300" s="36" t="str">
        <f>IF(LEN('DETALLE DE CONEXIONES'!M1300)&lt;12,(RIGHT('DETALLE DE CONEXIONES'!M1300,5)),(RIGHT('DETALLE DE CONEXIONES'!M1300,6)))</f>
        <v>5seg.</v>
      </c>
      <c r="L1300" s="36">
        <f>IF(C1300="Saliente Local",(IFERROR((LIMPIA(J1300,1)),0)),0)</f>
        <v>2</v>
      </c>
      <c r="M1300" s="36">
        <f>IF(C1300="Saliente Nacional",(IFERROR((LIMPIA(J1300,1)),0)),0)</f>
        <v>0</v>
      </c>
      <c r="N1300" s="36">
        <f>IF(C1300="Saliente Internacional",(IFERROR((LIMPIA(J1300,1)),0)),0)</f>
        <v>0</v>
      </c>
      <c r="O1300" s="36">
        <f>IF(C1300="Saliente Local",(IFERROR((LIMPIA(K1300,1)),0)),0)</f>
        <v>5</v>
      </c>
      <c r="P1300" s="36">
        <f>IF(C1300="Saliente Nacional",(IFERROR((LIMPIA(K1300,1)),0)),0)</f>
        <v>0</v>
      </c>
      <c r="Q1300" s="36">
        <f>IF(C1300="Saliente Internacional",(IFERROR((LIMPIA(K1300,1)),0)),0)</f>
        <v>0</v>
      </c>
      <c r="R1300" s="36">
        <f t="shared" si="61"/>
        <v>3</v>
      </c>
      <c r="S1300" s="36">
        <f t="shared" si="62"/>
        <v>0</v>
      </c>
    </row>
    <row r="1301" spans="1:19" x14ac:dyDescent="0.25">
      <c r="A1301" s="101">
        <f>'DETALLE DE CONEXIONES'!P1301</f>
        <v>0</v>
      </c>
      <c r="B1301" s="36" t="str">
        <f>'DETALLE DE CONEXIONES'!I1301</f>
        <v>SALIENTE</v>
      </c>
      <c r="C1301" s="36" t="str">
        <f>'DETALLE DE CONEXIONES'!BB1301</f>
        <v>Saliente Local</v>
      </c>
      <c r="D1301" s="36" t="str">
        <f>'DETALLE DE CONEXIONES'!E1301</f>
        <v>999XXX3420</v>
      </c>
      <c r="E1301" s="36">
        <f t="shared" si="60"/>
        <v>10</v>
      </c>
      <c r="F1301" s="36">
        <f>IFERROR(LIMPIA('DETALLE DE CONEXIONES'!N1301,1),0)</f>
        <v>5</v>
      </c>
      <c r="G1301" s="36" t="str">
        <f>LEFT('DETALLE DE CONEXIONES'!BE1301,3)</f>
        <v>NOF</v>
      </c>
      <c r="H1301" s="36" t="str">
        <f>RIGHT('DETALLE DE CONEXIONES'!AK1301,2)</f>
        <v/>
      </c>
      <c r="I1301" s="36" t="str">
        <f>LEFT('DETALLE DE CONEXIONES'!AK1301,3)</f>
        <v/>
      </c>
      <c r="J1301" s="36" t="str">
        <f>LEFT('DETALLE DE CONEXIONES'!M1301,3)</f>
        <v>4mi</v>
      </c>
      <c r="K1301" s="36" t="str">
        <f>IF(LEN('DETALLE DE CONEXIONES'!M1301)&lt;12,(RIGHT('DETALLE DE CONEXIONES'!M1301,5)),(RIGHT('DETALLE DE CONEXIONES'!M1301,6)))</f>
        <v>34seg.</v>
      </c>
      <c r="L1301" s="36">
        <f>IF(C1301="Saliente Local",(IFERROR((LIMPIA(J1301,1)),0)),0)</f>
        <v>4</v>
      </c>
      <c r="M1301" s="36">
        <f>IF(C1301="Saliente Nacional",(IFERROR((LIMPIA(J1301,1)),0)),0)</f>
        <v>0</v>
      </c>
      <c r="N1301" s="36">
        <f>IF(C1301="Saliente Internacional",(IFERROR((LIMPIA(J1301,1)),0)),0)</f>
        <v>0</v>
      </c>
      <c r="O1301" s="36">
        <f>IF(C1301="Saliente Local",(IFERROR((LIMPIA(K1301,1)),0)),0)</f>
        <v>34</v>
      </c>
      <c r="P1301" s="36">
        <f>IF(C1301="Saliente Nacional",(IFERROR((LIMPIA(K1301,1)),0)),0)</f>
        <v>0</v>
      </c>
      <c r="Q1301" s="36">
        <f>IF(C1301="Saliente Internacional",(IFERROR((LIMPIA(K1301,1)),0)),0)</f>
        <v>0</v>
      </c>
      <c r="R1301" s="36">
        <f t="shared" si="61"/>
        <v>5</v>
      </c>
      <c r="S1301" s="36">
        <f t="shared" si="62"/>
        <v>0</v>
      </c>
    </row>
    <row r="1302" spans="1:19" x14ac:dyDescent="0.25">
      <c r="A1302" s="101">
        <f>'DETALLE DE CONEXIONES'!P1302</f>
        <v>0</v>
      </c>
      <c r="B1302" s="36" t="str">
        <f>'DETALLE DE CONEXIONES'!I1302</f>
        <v>ENTRANTE</v>
      </c>
      <c r="C1302" s="36" t="str">
        <f>'DETALLE DE CONEXIONES'!BB1302</f>
        <v>Entrante Local</v>
      </c>
      <c r="D1302" s="36" t="str">
        <f>'DETALLE DE CONEXIONES'!E1302</f>
        <v>999XXX1600</v>
      </c>
      <c r="E1302" s="36">
        <f t="shared" si="60"/>
        <v>10</v>
      </c>
      <c r="F1302" s="36">
        <f>IFERROR(LIMPIA('DETALLE DE CONEXIONES'!N1302,1),0)</f>
        <v>2</v>
      </c>
      <c r="G1302" s="36" t="str">
        <f>LEFT('DETALLE DE CONEXIONES'!BE1302,3)</f>
        <v>NOF</v>
      </c>
      <c r="H1302" s="36" t="str">
        <f>RIGHT('DETALLE DE CONEXIONES'!AK1302,2)</f>
        <v/>
      </c>
      <c r="I1302" s="36" t="str">
        <f>LEFT('DETALLE DE CONEXIONES'!AK1302,3)</f>
        <v/>
      </c>
      <c r="J1302" s="36" t="str">
        <f>LEFT('DETALLE DE CONEXIONES'!M1302,3)</f>
        <v>1mi</v>
      </c>
      <c r="K1302" s="36" t="str">
        <f>IF(LEN('DETALLE DE CONEXIONES'!M1302)&lt;12,(RIGHT('DETALLE DE CONEXIONES'!M1302,5)),(RIGHT('DETALLE DE CONEXIONES'!M1302,6)))</f>
        <v>50seg.</v>
      </c>
      <c r="L1302" s="36">
        <f>IF(C1302="Saliente Local",(IFERROR((LIMPIA(J1302,1)),0)),0)</f>
        <v>0</v>
      </c>
      <c r="M1302" s="36">
        <f>IF(C1302="Saliente Nacional",(IFERROR((LIMPIA(J1302,1)),0)),0)</f>
        <v>0</v>
      </c>
      <c r="N1302" s="36">
        <f>IF(C1302="Saliente Internacional",(IFERROR((LIMPIA(J1302,1)),0)),0)</f>
        <v>0</v>
      </c>
      <c r="O1302" s="36">
        <f>IF(C1302="Saliente Local",(IFERROR((LIMPIA(K1302,1)),0)),0)</f>
        <v>0</v>
      </c>
      <c r="P1302" s="36">
        <f>IF(C1302="Saliente Nacional",(IFERROR((LIMPIA(K1302,1)),0)),0)</f>
        <v>0</v>
      </c>
      <c r="Q1302" s="36">
        <f>IF(C1302="Saliente Internacional",(IFERROR((LIMPIA(K1302,1)),0)),0)</f>
        <v>0</v>
      </c>
      <c r="R1302" s="36">
        <f t="shared" si="61"/>
        <v>0</v>
      </c>
      <c r="S1302" s="36">
        <f t="shared" si="62"/>
        <v>0</v>
      </c>
    </row>
    <row r="1303" spans="1:19" x14ac:dyDescent="0.25">
      <c r="A1303" s="101">
        <f>'DETALLE DE CONEXIONES'!P1303</f>
        <v>0</v>
      </c>
      <c r="B1303" s="36" t="str">
        <f>'DETALLE DE CONEXIONES'!I1303</f>
        <v>SALIENTE</v>
      </c>
      <c r="C1303" s="36" t="str">
        <f>'DETALLE DE CONEXIONES'!BB1303</f>
        <v>Saliente Local</v>
      </c>
      <c r="D1303" s="36" t="str">
        <f>'DETALLE DE CONEXIONES'!E1303</f>
        <v>999XXX5938</v>
      </c>
      <c r="E1303" s="36">
        <f t="shared" si="60"/>
        <v>10</v>
      </c>
      <c r="F1303" s="36">
        <f>IFERROR(LIMPIA('DETALLE DE CONEXIONES'!N1303,1),0)</f>
        <v>2</v>
      </c>
      <c r="G1303" s="36" t="str">
        <f>LEFT('DETALLE DE CONEXIONES'!BE1303,3)</f>
        <v>NOF</v>
      </c>
      <c r="H1303" s="36" t="str">
        <f>RIGHT('DETALLE DE CONEXIONES'!AK1303,2)</f>
        <v/>
      </c>
      <c r="I1303" s="36" t="str">
        <f>LEFT('DETALLE DE CONEXIONES'!AK1303,3)</f>
        <v/>
      </c>
      <c r="J1303" s="36" t="str">
        <f>LEFT('DETALLE DE CONEXIONES'!M1303,3)</f>
        <v>1mi</v>
      </c>
      <c r="K1303" s="36" t="str">
        <f>IF(LEN('DETALLE DE CONEXIONES'!M1303)&lt;12,(RIGHT('DETALLE DE CONEXIONES'!M1303,5)),(RIGHT('DETALLE DE CONEXIONES'!M1303,6)))</f>
        <v>45seg.</v>
      </c>
      <c r="L1303" s="36">
        <f>IF(C1303="Saliente Local",(IFERROR((LIMPIA(J1303,1)),0)),0)</f>
        <v>1</v>
      </c>
      <c r="M1303" s="36">
        <f>IF(C1303="Saliente Nacional",(IFERROR((LIMPIA(J1303,1)),0)),0)</f>
        <v>0</v>
      </c>
      <c r="N1303" s="36">
        <f>IF(C1303="Saliente Internacional",(IFERROR((LIMPIA(J1303,1)),0)),0)</f>
        <v>0</v>
      </c>
      <c r="O1303" s="36">
        <f>IF(C1303="Saliente Local",(IFERROR((LIMPIA(K1303,1)),0)),0)</f>
        <v>45</v>
      </c>
      <c r="P1303" s="36">
        <f>IF(C1303="Saliente Nacional",(IFERROR((LIMPIA(K1303,1)),0)),0)</f>
        <v>0</v>
      </c>
      <c r="Q1303" s="36">
        <f>IF(C1303="Saliente Internacional",(IFERROR((LIMPIA(K1303,1)),0)),0)</f>
        <v>0</v>
      </c>
      <c r="R1303" s="36">
        <f t="shared" si="61"/>
        <v>2</v>
      </c>
      <c r="S1303" s="36">
        <f t="shared" si="62"/>
        <v>0</v>
      </c>
    </row>
    <row r="1304" spans="1:19" x14ac:dyDescent="0.25">
      <c r="A1304" s="101">
        <f>'DETALLE DE CONEXIONES'!P1304</f>
        <v>0</v>
      </c>
      <c r="B1304" s="36" t="str">
        <f>'DETALLE DE CONEXIONES'!I1304</f>
        <v>SALIENTE</v>
      </c>
      <c r="C1304" s="36" t="str">
        <f>'DETALLE DE CONEXIONES'!BB1304</f>
        <v>Saliente Local</v>
      </c>
      <c r="D1304" s="36" t="str">
        <f>'DETALLE DE CONEXIONES'!E1304</f>
        <v>999XXX5581</v>
      </c>
      <c r="E1304" s="36">
        <f t="shared" si="60"/>
        <v>10</v>
      </c>
      <c r="F1304" s="36">
        <f>IFERROR(LIMPIA('DETALLE DE CONEXIONES'!N1304,1),0)</f>
        <v>1</v>
      </c>
      <c r="G1304" s="36" t="str">
        <f>LEFT('DETALLE DE CONEXIONES'!BE1304,3)</f>
        <v>NOF</v>
      </c>
      <c r="H1304" s="36" t="str">
        <f>RIGHT('DETALLE DE CONEXIONES'!AK1304,2)</f>
        <v/>
      </c>
      <c r="I1304" s="36" t="str">
        <f>LEFT('DETALLE DE CONEXIONES'!AK1304,3)</f>
        <v/>
      </c>
      <c r="J1304" s="36" t="str">
        <f>LEFT('DETALLE DE CONEXIONES'!M1304,3)</f>
        <v>0mi</v>
      </c>
      <c r="K1304" s="36" t="str">
        <f>IF(LEN('DETALLE DE CONEXIONES'!M1304)&lt;12,(RIGHT('DETALLE DE CONEXIONES'!M1304,5)),(RIGHT('DETALLE DE CONEXIONES'!M1304,6)))</f>
        <v>56seg.</v>
      </c>
      <c r="L1304" s="36">
        <f>IF(C1304="Saliente Local",(IFERROR((LIMPIA(J1304,1)),0)),0)</f>
        <v>0</v>
      </c>
      <c r="M1304" s="36">
        <f>IF(C1304="Saliente Nacional",(IFERROR((LIMPIA(J1304,1)),0)),0)</f>
        <v>0</v>
      </c>
      <c r="N1304" s="36">
        <f>IF(C1304="Saliente Internacional",(IFERROR((LIMPIA(J1304,1)),0)),0)</f>
        <v>0</v>
      </c>
      <c r="O1304" s="36">
        <f>IF(C1304="Saliente Local",(IFERROR((LIMPIA(K1304,1)),0)),0)</f>
        <v>56</v>
      </c>
      <c r="P1304" s="36">
        <f>IF(C1304="Saliente Nacional",(IFERROR((LIMPIA(K1304,1)),0)),0)</f>
        <v>0</v>
      </c>
      <c r="Q1304" s="36">
        <f>IF(C1304="Saliente Internacional",(IFERROR((LIMPIA(K1304,1)),0)),0)</f>
        <v>0</v>
      </c>
      <c r="R1304" s="36">
        <f t="shared" si="61"/>
        <v>1</v>
      </c>
      <c r="S1304" s="36">
        <f t="shared" si="62"/>
        <v>0</v>
      </c>
    </row>
    <row r="1305" spans="1:19" x14ac:dyDescent="0.25">
      <c r="A1305" s="101">
        <f>'DETALLE DE CONEXIONES'!P1305</f>
        <v>0</v>
      </c>
      <c r="B1305" s="36" t="str">
        <f>'DETALLE DE CONEXIONES'!I1305</f>
        <v>TRANSFERENCIA</v>
      </c>
      <c r="C1305" s="36" t="str">
        <f>'DETALLE DE CONEXIONES'!BB1305</f>
        <v>Desvio Nacional</v>
      </c>
      <c r="D1305" s="36" t="str">
        <f>'DETALLE DE CONEXIONES'!E1305</f>
        <v>999XXX1600</v>
      </c>
      <c r="E1305" s="36">
        <f t="shared" si="60"/>
        <v>10</v>
      </c>
      <c r="F1305" s="36">
        <f>IFERROR(LIMPIA('DETALLE DE CONEXIONES'!N1305,1),0)</f>
        <v>1</v>
      </c>
      <c r="G1305" s="36" t="str">
        <f>LEFT('DETALLE DE CONEXIONES'!BE1305,3)</f>
        <v>SIU</v>
      </c>
      <c r="H1305" s="36" t="str">
        <f>RIGHT('DETALLE DE CONEXIONES'!AK1305,2)</f>
        <v/>
      </c>
      <c r="I1305" s="36" t="str">
        <f>LEFT('DETALLE DE CONEXIONES'!AK1305,3)</f>
        <v/>
      </c>
      <c r="J1305" s="36" t="str">
        <f>LEFT('DETALLE DE CONEXIONES'!M1305,3)</f>
        <v>0mi</v>
      </c>
      <c r="K1305" s="36" t="str">
        <f>IF(LEN('DETALLE DE CONEXIONES'!M1305)&lt;12,(RIGHT('DETALLE DE CONEXIONES'!M1305,5)),(RIGHT('DETALLE DE CONEXIONES'!M1305,6)))</f>
        <v>4seg.</v>
      </c>
      <c r="L1305" s="36">
        <f>IF(C1305="Saliente Local",(IFERROR((LIMPIA(J1305,1)),0)),0)</f>
        <v>0</v>
      </c>
      <c r="M1305" s="36">
        <f>IF(C1305="Saliente Nacional",(IFERROR((LIMPIA(J1305,1)),0)),0)</f>
        <v>0</v>
      </c>
      <c r="N1305" s="36">
        <f>IF(C1305="Saliente Internacional",(IFERROR((LIMPIA(J1305,1)),0)),0)</f>
        <v>0</v>
      </c>
      <c r="O1305" s="36">
        <f>IF(C1305="Saliente Local",(IFERROR((LIMPIA(K1305,1)),0)),0)</f>
        <v>0</v>
      </c>
      <c r="P1305" s="36">
        <f>IF(C1305="Saliente Nacional",(IFERROR((LIMPIA(K1305,1)),0)),0)</f>
        <v>0</v>
      </c>
      <c r="Q1305" s="36">
        <f>IF(C1305="Saliente Internacional",(IFERROR((LIMPIA(K1305,1)),0)),0)</f>
        <v>0</v>
      </c>
      <c r="R1305" s="36">
        <f t="shared" si="61"/>
        <v>0</v>
      </c>
      <c r="S1305" s="36">
        <f t="shared" si="62"/>
        <v>0</v>
      </c>
    </row>
    <row r="1306" spans="1:19" x14ac:dyDescent="0.25">
      <c r="A1306" s="101">
        <f>'DETALLE DE CONEXIONES'!P1306</f>
        <v>0</v>
      </c>
      <c r="B1306" s="36" t="str">
        <f>'DETALLE DE CONEXIONES'!I1306</f>
        <v>GPRS</v>
      </c>
      <c r="C1306" s="36" t="str">
        <f>'DETALLE DE CONEXIONES'!BB1306</f>
        <v>MENSAJERO</v>
      </c>
      <c r="D1306" s="36" t="str">
        <f>'DETALLE DE CONEXIONES'!E1306</f>
        <v>internet.itelcelXXXm-3G</v>
      </c>
      <c r="E1306" s="36">
        <f t="shared" si="60"/>
        <v>23</v>
      </c>
      <c r="F1306" s="36">
        <f>IFERROR(LIMPIA('DETALLE DE CONEXIONES'!N1306,1),0)</f>
        <v>0</v>
      </c>
      <c r="G1306" s="36" t="str">
        <f>LEFT('DETALLE DE CONEXIONES'!BE1306,3)</f>
        <v/>
      </c>
      <c r="H1306" s="36" t="str">
        <f>RIGHT('DETALLE DE CONEXIONES'!AK1306,2)</f>
        <v>-1</v>
      </c>
      <c r="I1306" s="36" t="str">
        <f>LEFT('DETALLE DE CONEXIONES'!AK1306,3)</f>
        <v>MEN</v>
      </c>
      <c r="J1306" s="36" t="str">
        <f>LEFT('DETALLE DE CONEXIONES'!M1306,3)</f>
        <v>0mi</v>
      </c>
      <c r="K1306" s="36" t="str">
        <f>IF(LEN('DETALLE DE CONEXIONES'!M1306)&lt;12,(RIGHT('DETALLE DE CONEXIONES'!M1306,5)),(RIGHT('DETALLE DE CONEXIONES'!M1306,6)))</f>
        <v xml:space="preserve">min. </v>
      </c>
      <c r="L1306" s="36">
        <f>IF(C1306="Saliente Local",(IFERROR((LIMPIA(J1306,1)),0)),0)</f>
        <v>0</v>
      </c>
      <c r="M1306" s="36">
        <f>IF(C1306="Saliente Nacional",(IFERROR((LIMPIA(J1306,1)),0)),0)</f>
        <v>0</v>
      </c>
      <c r="N1306" s="36">
        <f>IF(C1306="Saliente Internacional",(IFERROR((LIMPIA(J1306,1)),0)),0)</f>
        <v>0</v>
      </c>
      <c r="O1306" s="36">
        <f>IF(C1306="Saliente Local",(IFERROR((LIMPIA(K1306,1)),0)),0)</f>
        <v>0</v>
      </c>
      <c r="P1306" s="36">
        <f>IF(C1306="Saliente Nacional",(IFERROR((LIMPIA(K1306,1)),0)),0)</f>
        <v>0</v>
      </c>
      <c r="Q1306" s="36">
        <f>IF(C1306="Saliente Internacional",(IFERROR((LIMPIA(K1306,1)),0)),0)</f>
        <v>0</v>
      </c>
      <c r="R1306" s="36">
        <f t="shared" si="61"/>
        <v>0</v>
      </c>
      <c r="S1306" s="36">
        <f t="shared" si="62"/>
        <v>0</v>
      </c>
    </row>
    <row r="1307" spans="1:19" x14ac:dyDescent="0.25">
      <c r="A1307" s="101">
        <f>'DETALLE DE CONEXIONES'!P1307</f>
        <v>0</v>
      </c>
      <c r="B1307" s="36" t="str">
        <f>'DETALLE DE CONEXIONES'!I1307</f>
        <v>SALIENTE</v>
      </c>
      <c r="C1307" s="36" t="str">
        <f>'DETALLE DE CONEXIONES'!BB1307</f>
        <v>Saliente Local</v>
      </c>
      <c r="D1307" s="36" t="str">
        <f>'DETALLE DE CONEXIONES'!E1307</f>
        <v>999XXX6709</v>
      </c>
      <c r="E1307" s="36">
        <f t="shared" si="60"/>
        <v>10</v>
      </c>
      <c r="F1307" s="36">
        <f>IFERROR(LIMPIA('DETALLE DE CONEXIONES'!N1307,1),0)</f>
        <v>3</v>
      </c>
      <c r="G1307" s="36" t="str">
        <f>LEFT('DETALLE DE CONEXIONES'!BE1307,3)</f>
        <v>NOF</v>
      </c>
      <c r="H1307" s="36" t="str">
        <f>RIGHT('DETALLE DE CONEXIONES'!AK1307,2)</f>
        <v/>
      </c>
      <c r="I1307" s="36" t="str">
        <f>LEFT('DETALLE DE CONEXIONES'!AK1307,3)</f>
        <v/>
      </c>
      <c r="J1307" s="36" t="str">
        <f>LEFT('DETALLE DE CONEXIONES'!M1307,3)</f>
        <v>2mi</v>
      </c>
      <c r="K1307" s="36" t="str">
        <f>IF(LEN('DETALLE DE CONEXIONES'!M1307)&lt;12,(RIGHT('DETALLE DE CONEXIONES'!M1307,5)),(RIGHT('DETALLE DE CONEXIONES'!M1307,6)))</f>
        <v>28seg.</v>
      </c>
      <c r="L1307" s="36">
        <f>IF(C1307="Saliente Local",(IFERROR((LIMPIA(J1307,1)),0)),0)</f>
        <v>2</v>
      </c>
      <c r="M1307" s="36">
        <f>IF(C1307="Saliente Nacional",(IFERROR((LIMPIA(J1307,1)),0)),0)</f>
        <v>0</v>
      </c>
      <c r="N1307" s="36">
        <f>IF(C1307="Saliente Internacional",(IFERROR((LIMPIA(J1307,1)),0)),0)</f>
        <v>0</v>
      </c>
      <c r="O1307" s="36">
        <f>IF(C1307="Saliente Local",(IFERROR((LIMPIA(K1307,1)),0)),0)</f>
        <v>28</v>
      </c>
      <c r="P1307" s="36">
        <f>IF(C1307="Saliente Nacional",(IFERROR((LIMPIA(K1307,1)),0)),0)</f>
        <v>0</v>
      </c>
      <c r="Q1307" s="36">
        <f>IF(C1307="Saliente Internacional",(IFERROR((LIMPIA(K1307,1)),0)),0)</f>
        <v>0</v>
      </c>
      <c r="R1307" s="36">
        <f t="shared" si="61"/>
        <v>3</v>
      </c>
      <c r="S1307" s="36">
        <f t="shared" si="62"/>
        <v>0</v>
      </c>
    </row>
    <row r="1308" spans="1:19" x14ac:dyDescent="0.25">
      <c r="A1308" s="101">
        <f>'DETALLE DE CONEXIONES'!P1308</f>
        <v>0</v>
      </c>
      <c r="B1308" s="36" t="str">
        <f>'DETALLE DE CONEXIONES'!I1308</f>
        <v>SALIENTE</v>
      </c>
      <c r="C1308" s="36" t="str">
        <f>'DETALLE DE CONEXIONES'!BB1308</f>
        <v>Saliente Local</v>
      </c>
      <c r="D1308" s="36" t="str">
        <f>'DETALLE DE CONEXIONES'!E1308</f>
        <v>999XXX8450</v>
      </c>
      <c r="E1308" s="36">
        <f t="shared" si="60"/>
        <v>10</v>
      </c>
      <c r="F1308" s="36">
        <f>IFERROR(LIMPIA('DETALLE DE CONEXIONES'!N1308,1),0)</f>
        <v>1</v>
      </c>
      <c r="G1308" s="36" t="str">
        <f>LEFT('DETALLE DE CONEXIONES'!BE1308,3)</f>
        <v>NOF</v>
      </c>
      <c r="H1308" s="36" t="str">
        <f>RIGHT('DETALLE DE CONEXIONES'!AK1308,2)</f>
        <v/>
      </c>
      <c r="I1308" s="36" t="str">
        <f>LEFT('DETALLE DE CONEXIONES'!AK1308,3)</f>
        <v/>
      </c>
      <c r="J1308" s="36" t="str">
        <f>LEFT('DETALLE DE CONEXIONES'!M1308,3)</f>
        <v>0mi</v>
      </c>
      <c r="K1308" s="36" t="str">
        <f>IF(LEN('DETALLE DE CONEXIONES'!M1308)&lt;12,(RIGHT('DETALLE DE CONEXIONES'!M1308,5)),(RIGHT('DETALLE DE CONEXIONES'!M1308,6)))</f>
        <v>41seg.</v>
      </c>
      <c r="L1308" s="36">
        <f>IF(C1308="Saliente Local",(IFERROR((LIMPIA(J1308,1)),0)),0)</f>
        <v>0</v>
      </c>
      <c r="M1308" s="36">
        <f>IF(C1308="Saliente Nacional",(IFERROR((LIMPIA(J1308,1)),0)),0)</f>
        <v>0</v>
      </c>
      <c r="N1308" s="36">
        <f>IF(C1308="Saliente Internacional",(IFERROR((LIMPIA(J1308,1)),0)),0)</f>
        <v>0</v>
      </c>
      <c r="O1308" s="36">
        <f>IF(C1308="Saliente Local",(IFERROR((LIMPIA(K1308,1)),0)),0)</f>
        <v>41</v>
      </c>
      <c r="P1308" s="36">
        <f>IF(C1308="Saliente Nacional",(IFERROR((LIMPIA(K1308,1)),0)),0)</f>
        <v>0</v>
      </c>
      <c r="Q1308" s="36">
        <f>IF(C1308="Saliente Internacional",(IFERROR((LIMPIA(K1308,1)),0)),0)</f>
        <v>0</v>
      </c>
      <c r="R1308" s="36">
        <f t="shared" si="61"/>
        <v>1</v>
      </c>
      <c r="S1308" s="36">
        <f t="shared" si="62"/>
        <v>0</v>
      </c>
    </row>
    <row r="1309" spans="1:19" x14ac:dyDescent="0.25">
      <c r="A1309" s="101">
        <f>'DETALLE DE CONEXIONES'!P1309</f>
        <v>0</v>
      </c>
      <c r="B1309" s="36" t="str">
        <f>'DETALLE DE CONEXIONES'!I1309</f>
        <v>GPRS</v>
      </c>
      <c r="C1309" s="36" t="str">
        <f>'DETALLE DE CONEXIONES'!BB1309</f>
        <v>VIDEO</v>
      </c>
      <c r="D1309" s="36" t="str">
        <f>'DETALLE DE CONEXIONES'!E1309</f>
        <v>internet.itelcelXXXm-3G</v>
      </c>
      <c r="E1309" s="36">
        <f t="shared" si="60"/>
        <v>23</v>
      </c>
      <c r="F1309" s="36">
        <f>IFERROR(LIMPIA('DETALLE DE CONEXIONES'!N1309,1),0)</f>
        <v>0</v>
      </c>
      <c r="G1309" s="36" t="str">
        <f>LEFT('DETALLE DE CONEXIONES'!BE1309,3)</f>
        <v/>
      </c>
      <c r="H1309" s="36" t="str">
        <f>RIGHT('DETALLE DE CONEXIONES'!AK1309,2)</f>
        <v>-1</v>
      </c>
      <c r="I1309" s="36" t="str">
        <f>LEFT('DETALLE DE CONEXIONES'!AK1309,3)</f>
        <v>VID</v>
      </c>
      <c r="J1309" s="36" t="str">
        <f>LEFT('DETALLE DE CONEXIONES'!M1309,3)</f>
        <v>0mi</v>
      </c>
      <c r="K1309" s="36" t="str">
        <f>IF(LEN('DETALLE DE CONEXIONES'!M1309)&lt;12,(RIGHT('DETALLE DE CONEXIONES'!M1309,5)),(RIGHT('DETALLE DE CONEXIONES'!M1309,6)))</f>
        <v xml:space="preserve">min. </v>
      </c>
      <c r="L1309" s="36">
        <f>IF(C1309="Saliente Local",(IFERROR((LIMPIA(J1309,1)),0)),0)</f>
        <v>0</v>
      </c>
      <c r="M1309" s="36">
        <f>IF(C1309="Saliente Nacional",(IFERROR((LIMPIA(J1309,1)),0)),0)</f>
        <v>0</v>
      </c>
      <c r="N1309" s="36">
        <f>IF(C1309="Saliente Internacional",(IFERROR((LIMPIA(J1309,1)),0)),0)</f>
        <v>0</v>
      </c>
      <c r="O1309" s="36">
        <f>IF(C1309="Saliente Local",(IFERROR((LIMPIA(K1309,1)),0)),0)</f>
        <v>0</v>
      </c>
      <c r="P1309" s="36">
        <f>IF(C1309="Saliente Nacional",(IFERROR((LIMPIA(K1309,1)),0)),0)</f>
        <v>0</v>
      </c>
      <c r="Q1309" s="36">
        <f>IF(C1309="Saliente Internacional",(IFERROR((LIMPIA(K1309,1)),0)),0)</f>
        <v>0</v>
      </c>
      <c r="R1309" s="36">
        <f t="shared" si="61"/>
        <v>0</v>
      </c>
      <c r="S1309" s="36">
        <f t="shared" si="62"/>
        <v>0</v>
      </c>
    </row>
    <row r="1310" spans="1:19" x14ac:dyDescent="0.25">
      <c r="A1310" s="101">
        <f>'DETALLE DE CONEXIONES'!P1310</f>
        <v>0</v>
      </c>
      <c r="B1310" s="36" t="str">
        <f>'DETALLE DE CONEXIONES'!I1310</f>
        <v>GPRS</v>
      </c>
      <c r="C1310" s="36" t="str">
        <f>'DETALLE DE CONEXIONES'!BB1310</f>
        <v>RS</v>
      </c>
      <c r="D1310" s="36" t="str">
        <f>'DETALLE DE CONEXIONES'!E1310</f>
        <v>internet.itelcel.coXXXGLTE</v>
      </c>
      <c r="E1310" s="36">
        <f t="shared" si="60"/>
        <v>26</v>
      </c>
      <c r="F1310" s="36">
        <f>IFERROR(LIMPIA('DETALLE DE CONEXIONES'!N1310,1),0)</f>
        <v>0</v>
      </c>
      <c r="G1310" s="36" t="str">
        <f>LEFT('DETALLE DE CONEXIONES'!BE1310,3)</f>
        <v/>
      </c>
      <c r="H1310" s="36" t="str">
        <f>RIGHT('DETALLE DE CONEXIONES'!AK1310,2)</f>
        <v>-1</v>
      </c>
      <c r="I1310" s="36" t="str">
        <f>LEFT('DETALLE DE CONEXIONES'!AK1310,3)</f>
        <v>RS;</v>
      </c>
      <c r="J1310" s="36" t="str">
        <f>LEFT('DETALLE DE CONEXIONES'!M1310,3)</f>
        <v>0mi</v>
      </c>
      <c r="K1310" s="36" t="str">
        <f>IF(LEN('DETALLE DE CONEXIONES'!M1310)&lt;12,(RIGHT('DETALLE DE CONEXIONES'!M1310,5)),(RIGHT('DETALLE DE CONEXIONES'!M1310,6)))</f>
        <v xml:space="preserve">min. </v>
      </c>
      <c r="L1310" s="36">
        <f>IF(C1310="Saliente Local",(IFERROR((LIMPIA(J1310,1)),0)),0)</f>
        <v>0</v>
      </c>
      <c r="M1310" s="36">
        <f>IF(C1310="Saliente Nacional",(IFERROR((LIMPIA(J1310,1)),0)),0)</f>
        <v>0</v>
      </c>
      <c r="N1310" s="36">
        <f>IF(C1310="Saliente Internacional",(IFERROR((LIMPIA(J1310,1)),0)),0)</f>
        <v>0</v>
      </c>
      <c r="O1310" s="36">
        <f>IF(C1310="Saliente Local",(IFERROR((LIMPIA(K1310,1)),0)),0)</f>
        <v>0</v>
      </c>
      <c r="P1310" s="36">
        <f>IF(C1310="Saliente Nacional",(IFERROR((LIMPIA(K1310,1)),0)),0)</f>
        <v>0</v>
      </c>
      <c r="Q1310" s="36">
        <f>IF(C1310="Saliente Internacional",(IFERROR((LIMPIA(K1310,1)),0)),0)</f>
        <v>0</v>
      </c>
      <c r="R1310" s="36">
        <f t="shared" si="61"/>
        <v>0</v>
      </c>
      <c r="S1310" s="36">
        <f t="shared" si="62"/>
        <v>0</v>
      </c>
    </row>
    <row r="1311" spans="1:19" x14ac:dyDescent="0.25">
      <c r="A1311" s="101">
        <f>'DETALLE DE CONEXIONES'!P1311</f>
        <v>0</v>
      </c>
      <c r="B1311" s="36" t="str">
        <f>'DETALLE DE CONEXIONES'!I1311</f>
        <v>GPRS</v>
      </c>
      <c r="C1311" s="36" t="str">
        <f>'DETALLE DE CONEXIONES'!BB1311</f>
        <v>INTERNET</v>
      </c>
      <c r="D1311" s="36" t="str">
        <f>'DETALLE DE CONEXIONES'!E1311</f>
        <v>internet.itelcel.coXXXGLTE</v>
      </c>
      <c r="E1311" s="36">
        <f t="shared" si="60"/>
        <v>26</v>
      </c>
      <c r="F1311" s="36">
        <f>IFERROR(LIMPIA('DETALLE DE CONEXIONES'!N1311,1),0)</f>
        <v>0</v>
      </c>
      <c r="G1311" s="36" t="str">
        <f>LEFT('DETALLE DE CONEXIONES'!BE1311,3)</f>
        <v/>
      </c>
      <c r="H1311" s="36" t="str">
        <f>RIGHT('DETALLE DE CONEXIONES'!AK1311,2)</f>
        <v>-1</v>
      </c>
      <c r="I1311" s="36" t="str">
        <f>LEFT('DETALLE DE CONEXIONES'!AK1311,3)</f>
        <v>INT</v>
      </c>
      <c r="J1311" s="36" t="str">
        <f>LEFT('DETALLE DE CONEXIONES'!M1311,3)</f>
        <v>0mi</v>
      </c>
      <c r="K1311" s="36" t="str">
        <f>IF(LEN('DETALLE DE CONEXIONES'!M1311)&lt;12,(RIGHT('DETALLE DE CONEXIONES'!M1311,5)),(RIGHT('DETALLE DE CONEXIONES'!M1311,6)))</f>
        <v xml:space="preserve">min. </v>
      </c>
      <c r="L1311" s="36">
        <f>IF(C1311="Saliente Local",(IFERROR((LIMPIA(J1311,1)),0)),0)</f>
        <v>0</v>
      </c>
      <c r="M1311" s="36">
        <f>IF(C1311="Saliente Nacional",(IFERROR((LIMPIA(J1311,1)),0)),0)</f>
        <v>0</v>
      </c>
      <c r="N1311" s="36">
        <f>IF(C1311="Saliente Internacional",(IFERROR((LIMPIA(J1311,1)),0)),0)</f>
        <v>0</v>
      </c>
      <c r="O1311" s="36">
        <f>IF(C1311="Saliente Local",(IFERROR((LIMPIA(K1311,1)),0)),0)</f>
        <v>0</v>
      </c>
      <c r="P1311" s="36">
        <f>IF(C1311="Saliente Nacional",(IFERROR((LIMPIA(K1311,1)),0)),0)</f>
        <v>0</v>
      </c>
      <c r="Q1311" s="36">
        <f>IF(C1311="Saliente Internacional",(IFERROR((LIMPIA(K1311,1)),0)),0)</f>
        <v>0</v>
      </c>
      <c r="R1311" s="36">
        <f t="shared" si="61"/>
        <v>0</v>
      </c>
      <c r="S1311" s="36">
        <f t="shared" si="62"/>
        <v>0</v>
      </c>
    </row>
    <row r="1312" spans="1:19" x14ac:dyDescent="0.25">
      <c r="A1312" s="101">
        <f>'DETALLE DE CONEXIONES'!P1312</f>
        <v>0</v>
      </c>
      <c r="B1312" s="36" t="str">
        <f>'DETALLE DE CONEXIONES'!I1312</f>
        <v>SALIENTE</v>
      </c>
      <c r="C1312" s="36" t="str">
        <f>'DETALLE DE CONEXIONES'!BB1312</f>
        <v>Saliente Local</v>
      </c>
      <c r="D1312" s="36" t="str">
        <f>'DETALLE DE CONEXIONES'!E1312</f>
        <v>999XXX8450</v>
      </c>
      <c r="E1312" s="36">
        <f t="shared" si="60"/>
        <v>10</v>
      </c>
      <c r="F1312" s="36">
        <f>IFERROR(LIMPIA('DETALLE DE CONEXIONES'!N1312,1),0)</f>
        <v>2</v>
      </c>
      <c r="G1312" s="36" t="str">
        <f>LEFT('DETALLE DE CONEXIONES'!BE1312,3)</f>
        <v>NOF</v>
      </c>
      <c r="H1312" s="36" t="str">
        <f>RIGHT('DETALLE DE CONEXIONES'!AK1312,2)</f>
        <v/>
      </c>
      <c r="I1312" s="36" t="str">
        <f>LEFT('DETALLE DE CONEXIONES'!AK1312,3)</f>
        <v/>
      </c>
      <c r="J1312" s="36" t="str">
        <f>LEFT('DETALLE DE CONEXIONES'!M1312,3)</f>
        <v>1mi</v>
      </c>
      <c r="K1312" s="36" t="str">
        <f>IF(LEN('DETALLE DE CONEXIONES'!M1312)&lt;12,(RIGHT('DETALLE DE CONEXIONES'!M1312,5)),(RIGHT('DETALLE DE CONEXIONES'!M1312,6)))</f>
        <v>3seg.</v>
      </c>
      <c r="L1312" s="36">
        <f>IF(C1312="Saliente Local",(IFERROR((LIMPIA(J1312,1)),0)),0)</f>
        <v>1</v>
      </c>
      <c r="M1312" s="36">
        <f>IF(C1312="Saliente Nacional",(IFERROR((LIMPIA(J1312,1)),0)),0)</f>
        <v>0</v>
      </c>
      <c r="N1312" s="36">
        <f>IF(C1312="Saliente Internacional",(IFERROR((LIMPIA(J1312,1)),0)),0)</f>
        <v>0</v>
      </c>
      <c r="O1312" s="36">
        <f>IF(C1312="Saliente Local",(IFERROR((LIMPIA(K1312,1)),0)),0)</f>
        <v>3</v>
      </c>
      <c r="P1312" s="36">
        <f>IF(C1312="Saliente Nacional",(IFERROR((LIMPIA(K1312,1)),0)),0)</f>
        <v>0</v>
      </c>
      <c r="Q1312" s="36">
        <f>IF(C1312="Saliente Internacional",(IFERROR((LIMPIA(K1312,1)),0)),0)</f>
        <v>0</v>
      </c>
      <c r="R1312" s="36">
        <f t="shared" si="61"/>
        <v>2</v>
      </c>
      <c r="S1312" s="36">
        <f t="shared" si="62"/>
        <v>0</v>
      </c>
    </row>
    <row r="1313" spans="1:19" x14ac:dyDescent="0.25">
      <c r="A1313" s="101">
        <f>'DETALLE DE CONEXIONES'!P1313</f>
        <v>0</v>
      </c>
      <c r="B1313" s="36" t="str">
        <f>'DETALLE DE CONEXIONES'!I1313</f>
        <v>SALIENTE</v>
      </c>
      <c r="C1313" s="36" t="str">
        <f>'DETALLE DE CONEXIONES'!BB1313</f>
        <v>Saliente Local</v>
      </c>
      <c r="D1313" s="36" t="str">
        <f>'DETALLE DE CONEXIONES'!E1313</f>
        <v>999XXX7334</v>
      </c>
      <c r="E1313" s="36">
        <f t="shared" si="60"/>
        <v>10</v>
      </c>
      <c r="F1313" s="36">
        <f>IFERROR(LIMPIA('DETALLE DE CONEXIONES'!N1313,1),0)</f>
        <v>2</v>
      </c>
      <c r="G1313" s="36" t="str">
        <f>LEFT('DETALLE DE CONEXIONES'!BE1313,3)</f>
        <v>NOF</v>
      </c>
      <c r="H1313" s="36" t="str">
        <f>RIGHT('DETALLE DE CONEXIONES'!AK1313,2)</f>
        <v/>
      </c>
      <c r="I1313" s="36" t="str">
        <f>LEFT('DETALLE DE CONEXIONES'!AK1313,3)</f>
        <v/>
      </c>
      <c r="J1313" s="36" t="str">
        <f>LEFT('DETALLE DE CONEXIONES'!M1313,3)</f>
        <v>1mi</v>
      </c>
      <c r="K1313" s="36" t="str">
        <f>IF(LEN('DETALLE DE CONEXIONES'!M1313)&lt;12,(RIGHT('DETALLE DE CONEXIONES'!M1313,5)),(RIGHT('DETALLE DE CONEXIONES'!M1313,6)))</f>
        <v>54seg.</v>
      </c>
      <c r="L1313" s="36">
        <f>IF(C1313="Saliente Local",(IFERROR((LIMPIA(J1313,1)),0)),0)</f>
        <v>1</v>
      </c>
      <c r="M1313" s="36">
        <f>IF(C1313="Saliente Nacional",(IFERROR((LIMPIA(J1313,1)),0)),0)</f>
        <v>0</v>
      </c>
      <c r="N1313" s="36">
        <f>IF(C1313="Saliente Internacional",(IFERROR((LIMPIA(J1313,1)),0)),0)</f>
        <v>0</v>
      </c>
      <c r="O1313" s="36">
        <f>IF(C1313="Saliente Local",(IFERROR((LIMPIA(K1313,1)),0)),0)</f>
        <v>54</v>
      </c>
      <c r="P1313" s="36">
        <f>IF(C1313="Saliente Nacional",(IFERROR((LIMPIA(K1313,1)),0)),0)</f>
        <v>0</v>
      </c>
      <c r="Q1313" s="36">
        <f>IF(C1313="Saliente Internacional",(IFERROR((LIMPIA(K1313,1)),0)),0)</f>
        <v>0</v>
      </c>
      <c r="R1313" s="36">
        <f t="shared" si="61"/>
        <v>2</v>
      </c>
      <c r="S1313" s="36">
        <f t="shared" si="62"/>
        <v>0</v>
      </c>
    </row>
    <row r="1314" spans="1:19" x14ac:dyDescent="0.25">
      <c r="A1314" s="101">
        <f>'DETALLE DE CONEXIONES'!P1314</f>
        <v>0</v>
      </c>
      <c r="B1314" s="36" t="str">
        <f>'DETALLE DE CONEXIONES'!I1314</f>
        <v>SALIENTE</v>
      </c>
      <c r="C1314" s="36" t="str">
        <f>'DETALLE DE CONEXIONES'!BB1314</f>
        <v>Saliente Local</v>
      </c>
      <c r="D1314" s="36" t="str">
        <f>'DETALLE DE CONEXIONES'!E1314</f>
        <v>999XXX8450</v>
      </c>
      <c r="E1314" s="36">
        <f t="shared" si="60"/>
        <v>10</v>
      </c>
      <c r="F1314" s="36">
        <f>IFERROR(LIMPIA('DETALLE DE CONEXIONES'!N1314,1),0)</f>
        <v>2</v>
      </c>
      <c r="G1314" s="36" t="str">
        <f>LEFT('DETALLE DE CONEXIONES'!BE1314,3)</f>
        <v>NOF</v>
      </c>
      <c r="H1314" s="36" t="str">
        <f>RIGHT('DETALLE DE CONEXIONES'!AK1314,2)</f>
        <v/>
      </c>
      <c r="I1314" s="36" t="str">
        <f>LEFT('DETALLE DE CONEXIONES'!AK1314,3)</f>
        <v/>
      </c>
      <c r="J1314" s="36" t="str">
        <f>LEFT('DETALLE DE CONEXIONES'!M1314,3)</f>
        <v>1mi</v>
      </c>
      <c r="K1314" s="36" t="str">
        <f>IF(LEN('DETALLE DE CONEXIONES'!M1314)&lt;12,(RIGHT('DETALLE DE CONEXIONES'!M1314,5)),(RIGHT('DETALLE DE CONEXIONES'!M1314,6)))</f>
        <v>43seg.</v>
      </c>
      <c r="L1314" s="36">
        <f>IF(C1314="Saliente Local",(IFERROR((LIMPIA(J1314,1)),0)),0)</f>
        <v>1</v>
      </c>
      <c r="M1314" s="36">
        <f>IF(C1314="Saliente Nacional",(IFERROR((LIMPIA(J1314,1)),0)),0)</f>
        <v>0</v>
      </c>
      <c r="N1314" s="36">
        <f>IF(C1314="Saliente Internacional",(IFERROR((LIMPIA(J1314,1)),0)),0)</f>
        <v>0</v>
      </c>
      <c r="O1314" s="36">
        <f>IF(C1314="Saliente Local",(IFERROR((LIMPIA(K1314,1)),0)),0)</f>
        <v>43</v>
      </c>
      <c r="P1314" s="36">
        <f>IF(C1314="Saliente Nacional",(IFERROR((LIMPIA(K1314,1)),0)),0)</f>
        <v>0</v>
      </c>
      <c r="Q1314" s="36">
        <f>IF(C1314="Saliente Internacional",(IFERROR((LIMPIA(K1314,1)),0)),0)</f>
        <v>0</v>
      </c>
      <c r="R1314" s="36">
        <f t="shared" si="61"/>
        <v>2</v>
      </c>
      <c r="S1314" s="36">
        <f t="shared" si="62"/>
        <v>0</v>
      </c>
    </row>
    <row r="1315" spans="1:19" x14ac:dyDescent="0.25">
      <c r="A1315" s="101">
        <f>'DETALLE DE CONEXIONES'!P1315</f>
        <v>0</v>
      </c>
      <c r="B1315" s="36" t="str">
        <f>'DETALLE DE CONEXIONES'!I1315</f>
        <v>SALIENTE</v>
      </c>
      <c r="C1315" s="36" t="str">
        <f>'DETALLE DE CONEXIONES'!BB1315</f>
        <v>Saliente Local</v>
      </c>
      <c r="D1315" s="36" t="str">
        <f>'DETALLE DE CONEXIONES'!E1315</f>
        <v>999XXX0328</v>
      </c>
      <c r="E1315" s="36">
        <f t="shared" si="60"/>
        <v>10</v>
      </c>
      <c r="F1315" s="36">
        <f>IFERROR(LIMPIA('DETALLE DE CONEXIONES'!N1315,1),0)</f>
        <v>2</v>
      </c>
      <c r="G1315" s="36" t="str">
        <f>LEFT('DETALLE DE CONEXIONES'!BE1315,3)</f>
        <v>NOF</v>
      </c>
      <c r="H1315" s="36" t="str">
        <f>RIGHT('DETALLE DE CONEXIONES'!AK1315,2)</f>
        <v/>
      </c>
      <c r="I1315" s="36" t="str">
        <f>LEFT('DETALLE DE CONEXIONES'!AK1315,3)</f>
        <v/>
      </c>
      <c r="J1315" s="36" t="str">
        <f>LEFT('DETALLE DE CONEXIONES'!M1315,3)</f>
        <v>1mi</v>
      </c>
      <c r="K1315" s="36" t="str">
        <f>IF(LEN('DETALLE DE CONEXIONES'!M1315)&lt;12,(RIGHT('DETALLE DE CONEXIONES'!M1315,5)),(RIGHT('DETALLE DE CONEXIONES'!M1315,6)))</f>
        <v>39seg.</v>
      </c>
      <c r="L1315" s="36">
        <f>IF(C1315="Saliente Local",(IFERROR((LIMPIA(J1315,1)),0)),0)</f>
        <v>1</v>
      </c>
      <c r="M1315" s="36">
        <f>IF(C1315="Saliente Nacional",(IFERROR((LIMPIA(J1315,1)),0)),0)</f>
        <v>0</v>
      </c>
      <c r="N1315" s="36">
        <f>IF(C1315="Saliente Internacional",(IFERROR((LIMPIA(J1315,1)),0)),0)</f>
        <v>0</v>
      </c>
      <c r="O1315" s="36">
        <f>IF(C1315="Saliente Local",(IFERROR((LIMPIA(K1315,1)),0)),0)</f>
        <v>39</v>
      </c>
      <c r="P1315" s="36">
        <f>IF(C1315="Saliente Nacional",(IFERROR((LIMPIA(K1315,1)),0)),0)</f>
        <v>0</v>
      </c>
      <c r="Q1315" s="36">
        <f>IF(C1315="Saliente Internacional",(IFERROR((LIMPIA(K1315,1)),0)),0)</f>
        <v>0</v>
      </c>
      <c r="R1315" s="36">
        <f t="shared" si="61"/>
        <v>2</v>
      </c>
      <c r="S1315" s="36">
        <f t="shared" si="62"/>
        <v>0</v>
      </c>
    </row>
    <row r="1316" spans="1:19" x14ac:dyDescent="0.25">
      <c r="A1316" s="101">
        <f>'DETALLE DE CONEXIONES'!P1316</f>
        <v>0</v>
      </c>
      <c r="B1316" s="36" t="str">
        <f>'DETALLE DE CONEXIONES'!I1316</f>
        <v>SALIENTE</v>
      </c>
      <c r="C1316" s="36" t="str">
        <f>'DETALLE DE CONEXIONES'!BB1316</f>
        <v>Saliente Local</v>
      </c>
      <c r="D1316" s="36" t="str">
        <f>'DETALLE DE CONEXIONES'!E1316</f>
        <v>999XXX8450</v>
      </c>
      <c r="E1316" s="36">
        <f t="shared" si="60"/>
        <v>10</v>
      </c>
      <c r="F1316" s="36">
        <f>IFERROR(LIMPIA('DETALLE DE CONEXIONES'!N1316,1),0)</f>
        <v>14</v>
      </c>
      <c r="G1316" s="36" t="str">
        <f>LEFT('DETALLE DE CONEXIONES'!BE1316,3)</f>
        <v>NOF</v>
      </c>
      <c r="H1316" s="36" t="str">
        <f>RIGHT('DETALLE DE CONEXIONES'!AK1316,2)</f>
        <v/>
      </c>
      <c r="I1316" s="36" t="str">
        <f>LEFT('DETALLE DE CONEXIONES'!AK1316,3)</f>
        <v/>
      </c>
      <c r="J1316" s="36" t="str">
        <f>LEFT('DETALLE DE CONEXIONES'!M1316,3)</f>
        <v>13m</v>
      </c>
      <c r="K1316" s="36" t="str">
        <f>IF(LEN('DETALLE DE CONEXIONES'!M1316)&lt;12,(RIGHT('DETALLE DE CONEXIONES'!M1316,5)),(RIGHT('DETALLE DE CONEXIONES'!M1316,6)))</f>
        <v>36seg.</v>
      </c>
      <c r="L1316" s="36">
        <f>IF(C1316="Saliente Local",(IFERROR((LIMPIA(J1316,1)),0)),0)</f>
        <v>13</v>
      </c>
      <c r="M1316" s="36">
        <f>IF(C1316="Saliente Nacional",(IFERROR((LIMPIA(J1316,1)),0)),0)</f>
        <v>0</v>
      </c>
      <c r="N1316" s="36">
        <f>IF(C1316="Saliente Internacional",(IFERROR((LIMPIA(J1316,1)),0)),0)</f>
        <v>0</v>
      </c>
      <c r="O1316" s="36">
        <f>IF(C1316="Saliente Local",(IFERROR((LIMPIA(K1316,1)),0)),0)</f>
        <v>36</v>
      </c>
      <c r="P1316" s="36">
        <f>IF(C1316="Saliente Nacional",(IFERROR((LIMPIA(K1316,1)),0)),0)</f>
        <v>0</v>
      </c>
      <c r="Q1316" s="36">
        <f>IF(C1316="Saliente Internacional",(IFERROR((LIMPIA(K1316,1)),0)),0)</f>
        <v>0</v>
      </c>
      <c r="R1316" s="36">
        <f t="shared" si="61"/>
        <v>14</v>
      </c>
      <c r="S1316" s="36">
        <f t="shared" si="62"/>
        <v>0</v>
      </c>
    </row>
    <row r="1317" spans="1:19" x14ac:dyDescent="0.25">
      <c r="A1317" s="101">
        <f>'DETALLE DE CONEXIONES'!P1317</f>
        <v>0</v>
      </c>
      <c r="B1317" s="36" t="str">
        <f>'DETALLE DE CONEXIONES'!I1317</f>
        <v>GPRS</v>
      </c>
      <c r="C1317" s="36" t="str">
        <f>'DETALLE DE CONEXIONES'!BB1317</f>
        <v>MENSAJERO</v>
      </c>
      <c r="D1317" s="36" t="str">
        <f>'DETALLE DE CONEXIONES'!E1317</f>
        <v>internet.itelcelXXXm-3G</v>
      </c>
      <c r="E1317" s="36">
        <f t="shared" si="60"/>
        <v>23</v>
      </c>
      <c r="F1317" s="36">
        <f>IFERROR(LIMPIA('DETALLE DE CONEXIONES'!N1317,1),0)</f>
        <v>0</v>
      </c>
      <c r="G1317" s="36" t="str">
        <f>LEFT('DETALLE DE CONEXIONES'!BE1317,3)</f>
        <v/>
      </c>
      <c r="H1317" s="36" t="str">
        <f>RIGHT('DETALLE DE CONEXIONES'!AK1317,2)</f>
        <v>-1</v>
      </c>
      <c r="I1317" s="36" t="str">
        <f>LEFT('DETALLE DE CONEXIONES'!AK1317,3)</f>
        <v>MEN</v>
      </c>
      <c r="J1317" s="36" t="str">
        <f>LEFT('DETALLE DE CONEXIONES'!M1317,3)</f>
        <v>0mi</v>
      </c>
      <c r="K1317" s="36" t="str">
        <f>IF(LEN('DETALLE DE CONEXIONES'!M1317)&lt;12,(RIGHT('DETALLE DE CONEXIONES'!M1317,5)),(RIGHT('DETALLE DE CONEXIONES'!M1317,6)))</f>
        <v xml:space="preserve">min. </v>
      </c>
      <c r="L1317" s="36">
        <f>IF(C1317="Saliente Local",(IFERROR((LIMPIA(J1317,1)),0)),0)</f>
        <v>0</v>
      </c>
      <c r="M1317" s="36">
        <f>IF(C1317="Saliente Nacional",(IFERROR((LIMPIA(J1317,1)),0)),0)</f>
        <v>0</v>
      </c>
      <c r="N1317" s="36">
        <f>IF(C1317="Saliente Internacional",(IFERROR((LIMPIA(J1317,1)),0)),0)</f>
        <v>0</v>
      </c>
      <c r="O1317" s="36">
        <f>IF(C1317="Saliente Local",(IFERROR((LIMPIA(K1317,1)),0)),0)</f>
        <v>0</v>
      </c>
      <c r="P1317" s="36">
        <f>IF(C1317="Saliente Nacional",(IFERROR((LIMPIA(K1317,1)),0)),0)</f>
        <v>0</v>
      </c>
      <c r="Q1317" s="36">
        <f>IF(C1317="Saliente Internacional",(IFERROR((LIMPIA(K1317,1)),0)),0)</f>
        <v>0</v>
      </c>
      <c r="R1317" s="36">
        <f t="shared" si="61"/>
        <v>0</v>
      </c>
      <c r="S1317" s="36">
        <f t="shared" si="62"/>
        <v>0</v>
      </c>
    </row>
    <row r="1318" spans="1:19" x14ac:dyDescent="0.25">
      <c r="A1318" s="101">
        <f>'DETALLE DE CONEXIONES'!P1318</f>
        <v>0</v>
      </c>
      <c r="B1318" s="36" t="str">
        <f>'DETALLE DE CONEXIONES'!I1318</f>
        <v>GPRS</v>
      </c>
      <c r="C1318" s="36" t="str">
        <f>'DETALLE DE CONEXIONES'!BB1318</f>
        <v>INTERNET</v>
      </c>
      <c r="D1318" s="36" t="str">
        <f>'DETALLE DE CONEXIONES'!E1318</f>
        <v>internet.itelcel.coXXXGLTE</v>
      </c>
      <c r="E1318" s="36">
        <f t="shared" si="60"/>
        <v>26</v>
      </c>
      <c r="F1318" s="36">
        <f>IFERROR(LIMPIA('DETALLE DE CONEXIONES'!N1318,1),0)</f>
        <v>0</v>
      </c>
      <c r="G1318" s="36" t="str">
        <f>LEFT('DETALLE DE CONEXIONES'!BE1318,3)</f>
        <v/>
      </c>
      <c r="H1318" s="36" t="str">
        <f>RIGHT('DETALLE DE CONEXIONES'!AK1318,2)</f>
        <v>-1</v>
      </c>
      <c r="I1318" s="36" t="str">
        <f>LEFT('DETALLE DE CONEXIONES'!AK1318,3)</f>
        <v>INT</v>
      </c>
      <c r="J1318" s="36" t="str">
        <f>LEFT('DETALLE DE CONEXIONES'!M1318,3)</f>
        <v>0mi</v>
      </c>
      <c r="K1318" s="36" t="str">
        <f>IF(LEN('DETALLE DE CONEXIONES'!M1318)&lt;12,(RIGHT('DETALLE DE CONEXIONES'!M1318,5)),(RIGHT('DETALLE DE CONEXIONES'!M1318,6)))</f>
        <v xml:space="preserve">min. </v>
      </c>
      <c r="L1318" s="36">
        <f>IF(C1318="Saliente Local",(IFERROR((LIMPIA(J1318,1)),0)),0)</f>
        <v>0</v>
      </c>
      <c r="M1318" s="36">
        <f>IF(C1318="Saliente Nacional",(IFERROR((LIMPIA(J1318,1)),0)),0)</f>
        <v>0</v>
      </c>
      <c r="N1318" s="36">
        <f>IF(C1318="Saliente Internacional",(IFERROR((LIMPIA(J1318,1)),0)),0)</f>
        <v>0</v>
      </c>
      <c r="O1318" s="36">
        <f>IF(C1318="Saliente Local",(IFERROR((LIMPIA(K1318,1)),0)),0)</f>
        <v>0</v>
      </c>
      <c r="P1318" s="36">
        <f>IF(C1318="Saliente Nacional",(IFERROR((LIMPIA(K1318,1)),0)),0)</f>
        <v>0</v>
      </c>
      <c r="Q1318" s="36">
        <f>IF(C1318="Saliente Internacional",(IFERROR((LIMPIA(K1318,1)),0)),0)</f>
        <v>0</v>
      </c>
      <c r="R1318" s="36">
        <f t="shared" si="61"/>
        <v>0</v>
      </c>
      <c r="S1318" s="36">
        <f t="shared" si="62"/>
        <v>0</v>
      </c>
    </row>
    <row r="1319" spans="1:19" x14ac:dyDescent="0.25">
      <c r="A1319" s="101">
        <f>'DETALLE DE CONEXIONES'!P1319</f>
        <v>0</v>
      </c>
      <c r="B1319" s="36" t="str">
        <f>'DETALLE DE CONEXIONES'!I1319</f>
        <v>GPRS</v>
      </c>
      <c r="C1319" s="36" t="str">
        <f>'DETALLE DE CONEXIONES'!BB1319</f>
        <v>RS</v>
      </c>
      <c r="D1319" s="36" t="str">
        <f>'DETALLE DE CONEXIONES'!E1319</f>
        <v>internet.itelcelXXXm-3G</v>
      </c>
      <c r="E1319" s="36">
        <f t="shared" si="60"/>
        <v>23</v>
      </c>
      <c r="F1319" s="36">
        <f>IFERROR(LIMPIA('DETALLE DE CONEXIONES'!N1319,1),0)</f>
        <v>0</v>
      </c>
      <c r="G1319" s="36" t="str">
        <f>LEFT('DETALLE DE CONEXIONES'!BE1319,3)</f>
        <v/>
      </c>
      <c r="H1319" s="36" t="str">
        <f>RIGHT('DETALLE DE CONEXIONES'!AK1319,2)</f>
        <v>-1</v>
      </c>
      <c r="I1319" s="36" t="str">
        <f>LEFT('DETALLE DE CONEXIONES'!AK1319,3)</f>
        <v>RS;</v>
      </c>
      <c r="J1319" s="36" t="str">
        <f>LEFT('DETALLE DE CONEXIONES'!M1319,3)</f>
        <v>0mi</v>
      </c>
      <c r="K1319" s="36" t="str">
        <f>IF(LEN('DETALLE DE CONEXIONES'!M1319)&lt;12,(RIGHT('DETALLE DE CONEXIONES'!M1319,5)),(RIGHT('DETALLE DE CONEXIONES'!M1319,6)))</f>
        <v xml:space="preserve">min. </v>
      </c>
      <c r="L1319" s="36">
        <f>IF(C1319="Saliente Local",(IFERROR((LIMPIA(J1319,1)),0)),0)</f>
        <v>0</v>
      </c>
      <c r="M1319" s="36">
        <f>IF(C1319="Saliente Nacional",(IFERROR((LIMPIA(J1319,1)),0)),0)</f>
        <v>0</v>
      </c>
      <c r="N1319" s="36">
        <f>IF(C1319="Saliente Internacional",(IFERROR((LIMPIA(J1319,1)),0)),0)</f>
        <v>0</v>
      </c>
      <c r="O1319" s="36">
        <f>IF(C1319="Saliente Local",(IFERROR((LIMPIA(K1319,1)),0)),0)</f>
        <v>0</v>
      </c>
      <c r="P1319" s="36">
        <f>IF(C1319="Saliente Nacional",(IFERROR((LIMPIA(K1319,1)),0)),0)</f>
        <v>0</v>
      </c>
      <c r="Q1319" s="36">
        <f>IF(C1319="Saliente Internacional",(IFERROR((LIMPIA(K1319,1)),0)),0)</f>
        <v>0</v>
      </c>
      <c r="R1319" s="36">
        <f t="shared" si="61"/>
        <v>0</v>
      </c>
      <c r="S1319" s="36">
        <f t="shared" si="62"/>
        <v>0</v>
      </c>
    </row>
    <row r="1320" spans="1:19" x14ac:dyDescent="0.25">
      <c r="A1320" s="101">
        <f>'DETALLE DE CONEXIONES'!P1320</f>
        <v>0</v>
      </c>
      <c r="B1320" s="36" t="str">
        <f>'DETALLE DE CONEXIONES'!I1320</f>
        <v>SALIENTE</v>
      </c>
      <c r="C1320" s="36" t="str">
        <f>'DETALLE DE CONEXIONES'!BB1320</f>
        <v>Saliente Local</v>
      </c>
      <c r="D1320" s="36" t="str">
        <f>'DETALLE DE CONEXIONES'!E1320</f>
        <v>999XXX0328</v>
      </c>
      <c r="E1320" s="36">
        <f t="shared" si="60"/>
        <v>10</v>
      </c>
      <c r="F1320" s="36">
        <f>IFERROR(LIMPIA('DETALLE DE CONEXIONES'!N1320,1),0)</f>
        <v>14</v>
      </c>
      <c r="G1320" s="36" t="str">
        <f>LEFT('DETALLE DE CONEXIONES'!BE1320,3)</f>
        <v>NOF</v>
      </c>
      <c r="H1320" s="36" t="str">
        <f>RIGHT('DETALLE DE CONEXIONES'!AK1320,2)</f>
        <v/>
      </c>
      <c r="I1320" s="36" t="str">
        <f>LEFT('DETALLE DE CONEXIONES'!AK1320,3)</f>
        <v/>
      </c>
      <c r="J1320" s="36" t="str">
        <f>LEFT('DETALLE DE CONEXIONES'!M1320,3)</f>
        <v>13m</v>
      </c>
      <c r="K1320" s="36" t="str">
        <f>IF(LEN('DETALLE DE CONEXIONES'!M1320)&lt;12,(RIGHT('DETALLE DE CONEXIONES'!M1320,5)),(RIGHT('DETALLE DE CONEXIONES'!M1320,6)))</f>
        <v>17seg.</v>
      </c>
      <c r="L1320" s="36">
        <f>IF(C1320="Saliente Local",(IFERROR((LIMPIA(J1320,1)),0)),0)</f>
        <v>13</v>
      </c>
      <c r="M1320" s="36">
        <f>IF(C1320="Saliente Nacional",(IFERROR((LIMPIA(J1320,1)),0)),0)</f>
        <v>0</v>
      </c>
      <c r="N1320" s="36">
        <f>IF(C1320="Saliente Internacional",(IFERROR((LIMPIA(J1320,1)),0)),0)</f>
        <v>0</v>
      </c>
      <c r="O1320" s="36">
        <f>IF(C1320="Saliente Local",(IFERROR((LIMPIA(K1320,1)),0)),0)</f>
        <v>17</v>
      </c>
      <c r="P1320" s="36">
        <f>IF(C1320="Saliente Nacional",(IFERROR((LIMPIA(K1320,1)),0)),0)</f>
        <v>0</v>
      </c>
      <c r="Q1320" s="36">
        <f>IF(C1320="Saliente Internacional",(IFERROR((LIMPIA(K1320,1)),0)),0)</f>
        <v>0</v>
      </c>
      <c r="R1320" s="36">
        <f t="shared" si="61"/>
        <v>14</v>
      </c>
      <c r="S1320" s="36">
        <f t="shared" si="62"/>
        <v>0</v>
      </c>
    </row>
    <row r="1321" spans="1:19" x14ac:dyDescent="0.25">
      <c r="A1321" s="101">
        <f>'DETALLE DE CONEXIONES'!P1321</f>
        <v>0</v>
      </c>
      <c r="B1321" s="36" t="str">
        <f>'DETALLE DE CONEXIONES'!I1321</f>
        <v>SALIENTE</v>
      </c>
      <c r="C1321" s="36" t="str">
        <f>'DETALLE DE CONEXIONES'!BB1321</f>
        <v>Saliente Local</v>
      </c>
      <c r="D1321" s="36" t="str">
        <f>'DETALLE DE CONEXIONES'!E1321</f>
        <v>999XXX5702</v>
      </c>
      <c r="E1321" s="36">
        <f t="shared" si="60"/>
        <v>10</v>
      </c>
      <c r="F1321" s="36">
        <f>IFERROR(LIMPIA('DETALLE DE CONEXIONES'!N1321,1),0)</f>
        <v>6</v>
      </c>
      <c r="G1321" s="36" t="str">
        <f>LEFT('DETALLE DE CONEXIONES'!BE1321,3)</f>
        <v>NOF</v>
      </c>
      <c r="H1321" s="36" t="str">
        <f>RIGHT('DETALLE DE CONEXIONES'!AK1321,2)</f>
        <v/>
      </c>
      <c r="I1321" s="36" t="str">
        <f>LEFT('DETALLE DE CONEXIONES'!AK1321,3)</f>
        <v/>
      </c>
      <c r="J1321" s="36" t="str">
        <f>LEFT('DETALLE DE CONEXIONES'!M1321,3)</f>
        <v>5mi</v>
      </c>
      <c r="K1321" s="36" t="str">
        <f>IF(LEN('DETALLE DE CONEXIONES'!M1321)&lt;12,(RIGHT('DETALLE DE CONEXIONES'!M1321,5)),(RIGHT('DETALLE DE CONEXIONES'!M1321,6)))</f>
        <v>46seg.</v>
      </c>
      <c r="L1321" s="36">
        <f>IF(C1321="Saliente Local",(IFERROR((LIMPIA(J1321,1)),0)),0)</f>
        <v>5</v>
      </c>
      <c r="M1321" s="36">
        <f>IF(C1321="Saliente Nacional",(IFERROR((LIMPIA(J1321,1)),0)),0)</f>
        <v>0</v>
      </c>
      <c r="N1321" s="36">
        <f>IF(C1321="Saliente Internacional",(IFERROR((LIMPIA(J1321,1)),0)),0)</f>
        <v>0</v>
      </c>
      <c r="O1321" s="36">
        <f>IF(C1321="Saliente Local",(IFERROR((LIMPIA(K1321,1)),0)),0)</f>
        <v>46</v>
      </c>
      <c r="P1321" s="36">
        <f>IF(C1321="Saliente Nacional",(IFERROR((LIMPIA(K1321,1)),0)),0)</f>
        <v>0</v>
      </c>
      <c r="Q1321" s="36">
        <f>IF(C1321="Saliente Internacional",(IFERROR((LIMPIA(K1321,1)),0)),0)</f>
        <v>0</v>
      </c>
      <c r="R1321" s="36">
        <f t="shared" si="61"/>
        <v>6</v>
      </c>
      <c r="S1321" s="36">
        <f t="shared" si="62"/>
        <v>0</v>
      </c>
    </row>
    <row r="1322" spans="1:19" x14ac:dyDescent="0.25">
      <c r="A1322" s="101">
        <f>'DETALLE DE CONEXIONES'!P1322</f>
        <v>0</v>
      </c>
      <c r="B1322" s="36" t="str">
        <f>'DETALLE DE CONEXIONES'!I1322</f>
        <v>GPRS</v>
      </c>
      <c r="C1322" s="36" t="str">
        <f>'DETALLE DE CONEXIONES'!BB1322</f>
        <v>RS</v>
      </c>
      <c r="D1322" s="36" t="str">
        <f>'DETALLE DE CONEXIONES'!E1322</f>
        <v>internet.itelcelXXXm-3G</v>
      </c>
      <c r="E1322" s="36">
        <f t="shared" si="60"/>
        <v>23</v>
      </c>
      <c r="F1322" s="36">
        <f>IFERROR(LIMPIA('DETALLE DE CONEXIONES'!N1322,1),0)</f>
        <v>0</v>
      </c>
      <c r="G1322" s="36" t="str">
        <f>LEFT('DETALLE DE CONEXIONES'!BE1322,3)</f>
        <v/>
      </c>
      <c r="H1322" s="36" t="str">
        <f>RIGHT('DETALLE DE CONEXIONES'!AK1322,2)</f>
        <v>-1</v>
      </c>
      <c r="I1322" s="36" t="str">
        <f>LEFT('DETALLE DE CONEXIONES'!AK1322,3)</f>
        <v>RS;</v>
      </c>
      <c r="J1322" s="36" t="str">
        <f>LEFT('DETALLE DE CONEXIONES'!M1322,3)</f>
        <v>0mi</v>
      </c>
      <c r="K1322" s="36" t="str">
        <f>IF(LEN('DETALLE DE CONEXIONES'!M1322)&lt;12,(RIGHT('DETALLE DE CONEXIONES'!M1322,5)),(RIGHT('DETALLE DE CONEXIONES'!M1322,6)))</f>
        <v xml:space="preserve">min. </v>
      </c>
      <c r="L1322" s="36">
        <f>IF(C1322="Saliente Local",(IFERROR((LIMPIA(J1322,1)),0)),0)</f>
        <v>0</v>
      </c>
      <c r="M1322" s="36">
        <f>IF(C1322="Saliente Nacional",(IFERROR((LIMPIA(J1322,1)),0)),0)</f>
        <v>0</v>
      </c>
      <c r="N1322" s="36">
        <f>IF(C1322="Saliente Internacional",(IFERROR((LIMPIA(J1322,1)),0)),0)</f>
        <v>0</v>
      </c>
      <c r="O1322" s="36">
        <f>IF(C1322="Saliente Local",(IFERROR((LIMPIA(K1322,1)),0)),0)</f>
        <v>0</v>
      </c>
      <c r="P1322" s="36">
        <f>IF(C1322="Saliente Nacional",(IFERROR((LIMPIA(K1322,1)),0)),0)</f>
        <v>0</v>
      </c>
      <c r="Q1322" s="36">
        <f>IF(C1322="Saliente Internacional",(IFERROR((LIMPIA(K1322,1)),0)),0)</f>
        <v>0</v>
      </c>
      <c r="R1322" s="36">
        <f t="shared" si="61"/>
        <v>0</v>
      </c>
      <c r="S1322" s="36">
        <f t="shared" si="62"/>
        <v>0</v>
      </c>
    </row>
    <row r="1323" spans="1:19" x14ac:dyDescent="0.25">
      <c r="A1323" s="101">
        <f>'DETALLE DE CONEXIONES'!P1323</f>
        <v>0</v>
      </c>
      <c r="B1323" s="36" t="str">
        <f>'DETALLE DE CONEXIONES'!I1323</f>
        <v>GPRS</v>
      </c>
      <c r="C1323" s="36" t="str">
        <f>'DETALLE DE CONEXIONES'!BB1323</f>
        <v>INTERNET</v>
      </c>
      <c r="D1323" s="36" t="str">
        <f>'DETALLE DE CONEXIONES'!E1323</f>
        <v>internet.itelcelXXXm-3G</v>
      </c>
      <c r="E1323" s="36">
        <f t="shared" si="60"/>
        <v>23</v>
      </c>
      <c r="F1323" s="36">
        <f>IFERROR(LIMPIA('DETALLE DE CONEXIONES'!N1323,1),0)</f>
        <v>0</v>
      </c>
      <c r="G1323" s="36" t="str">
        <f>LEFT('DETALLE DE CONEXIONES'!BE1323,3)</f>
        <v/>
      </c>
      <c r="H1323" s="36" t="str">
        <f>RIGHT('DETALLE DE CONEXIONES'!AK1323,2)</f>
        <v>-1</v>
      </c>
      <c r="I1323" s="36" t="str">
        <f>LEFT('DETALLE DE CONEXIONES'!AK1323,3)</f>
        <v>INT</v>
      </c>
      <c r="J1323" s="36" t="str">
        <f>LEFT('DETALLE DE CONEXIONES'!M1323,3)</f>
        <v>0mi</v>
      </c>
      <c r="K1323" s="36" t="str">
        <f>IF(LEN('DETALLE DE CONEXIONES'!M1323)&lt;12,(RIGHT('DETALLE DE CONEXIONES'!M1323,5)),(RIGHT('DETALLE DE CONEXIONES'!M1323,6)))</f>
        <v xml:space="preserve">min. </v>
      </c>
      <c r="L1323" s="36">
        <f>IF(C1323="Saliente Local",(IFERROR((LIMPIA(J1323,1)),0)),0)</f>
        <v>0</v>
      </c>
      <c r="M1323" s="36">
        <f>IF(C1323="Saliente Nacional",(IFERROR((LIMPIA(J1323,1)),0)),0)</f>
        <v>0</v>
      </c>
      <c r="N1323" s="36">
        <f>IF(C1323="Saliente Internacional",(IFERROR((LIMPIA(J1323,1)),0)),0)</f>
        <v>0</v>
      </c>
      <c r="O1323" s="36">
        <f>IF(C1323="Saliente Local",(IFERROR((LIMPIA(K1323,1)),0)),0)</f>
        <v>0</v>
      </c>
      <c r="P1323" s="36">
        <f>IF(C1323="Saliente Nacional",(IFERROR((LIMPIA(K1323,1)),0)),0)</f>
        <v>0</v>
      </c>
      <c r="Q1323" s="36">
        <f>IF(C1323="Saliente Internacional",(IFERROR((LIMPIA(K1323,1)),0)),0)</f>
        <v>0</v>
      </c>
      <c r="R1323" s="36">
        <f t="shared" si="61"/>
        <v>0</v>
      </c>
      <c r="S1323" s="36">
        <f t="shared" si="62"/>
        <v>0</v>
      </c>
    </row>
    <row r="1324" spans="1:19" x14ac:dyDescent="0.25">
      <c r="A1324" s="101">
        <f>'DETALLE DE CONEXIONES'!P1324</f>
        <v>0</v>
      </c>
      <c r="B1324" s="36" t="str">
        <f>'DETALLE DE CONEXIONES'!I1324</f>
        <v>TRANSFERENCIA</v>
      </c>
      <c r="C1324" s="36" t="str">
        <f>'DETALLE DE CONEXIONES'!BB1324</f>
        <v>Desvio Nacional</v>
      </c>
      <c r="D1324" s="36" t="str">
        <f>'DETALLE DE CONEXIONES'!E1324</f>
        <v>999XXX1600</v>
      </c>
      <c r="E1324" s="36">
        <f t="shared" si="60"/>
        <v>10</v>
      </c>
      <c r="F1324" s="36">
        <f>IFERROR(LIMPIA('DETALLE DE CONEXIONES'!N1324,1),0)</f>
        <v>1</v>
      </c>
      <c r="G1324" s="36" t="str">
        <f>LEFT('DETALLE DE CONEXIONES'!BE1324,3)</f>
        <v>SIU</v>
      </c>
      <c r="H1324" s="36" t="str">
        <f>RIGHT('DETALLE DE CONEXIONES'!AK1324,2)</f>
        <v/>
      </c>
      <c r="I1324" s="36" t="str">
        <f>LEFT('DETALLE DE CONEXIONES'!AK1324,3)</f>
        <v/>
      </c>
      <c r="J1324" s="36" t="str">
        <f>LEFT('DETALLE DE CONEXIONES'!M1324,3)</f>
        <v>0mi</v>
      </c>
      <c r="K1324" s="36" t="str">
        <f>IF(LEN('DETALLE DE CONEXIONES'!M1324)&lt;12,(RIGHT('DETALLE DE CONEXIONES'!M1324,5)),(RIGHT('DETALLE DE CONEXIONES'!M1324,6)))</f>
        <v>33seg.</v>
      </c>
      <c r="L1324" s="36">
        <f>IF(C1324="Saliente Local",(IFERROR((LIMPIA(J1324,1)),0)),0)</f>
        <v>0</v>
      </c>
      <c r="M1324" s="36">
        <f>IF(C1324="Saliente Nacional",(IFERROR((LIMPIA(J1324,1)),0)),0)</f>
        <v>0</v>
      </c>
      <c r="N1324" s="36">
        <f>IF(C1324="Saliente Internacional",(IFERROR((LIMPIA(J1324,1)),0)),0)</f>
        <v>0</v>
      </c>
      <c r="O1324" s="36">
        <f>IF(C1324="Saliente Local",(IFERROR((LIMPIA(K1324,1)),0)),0)</f>
        <v>0</v>
      </c>
      <c r="P1324" s="36">
        <f>IF(C1324="Saliente Nacional",(IFERROR((LIMPIA(K1324,1)),0)),0)</f>
        <v>0</v>
      </c>
      <c r="Q1324" s="36">
        <f>IF(C1324="Saliente Internacional",(IFERROR((LIMPIA(K1324,1)),0)),0)</f>
        <v>0</v>
      </c>
      <c r="R1324" s="36">
        <f t="shared" si="61"/>
        <v>0</v>
      </c>
      <c r="S1324" s="36">
        <f t="shared" si="62"/>
        <v>0</v>
      </c>
    </row>
    <row r="1325" spans="1:19" x14ac:dyDescent="0.25">
      <c r="A1325" s="101">
        <f>'DETALLE DE CONEXIONES'!P1325</f>
        <v>0</v>
      </c>
      <c r="B1325" s="36" t="str">
        <f>'DETALLE DE CONEXIONES'!I1325</f>
        <v>GPRS</v>
      </c>
      <c r="C1325" s="36" t="str">
        <f>'DETALLE DE CONEXIONES'!BB1325</f>
        <v>MENSAJERO</v>
      </c>
      <c r="D1325" s="36" t="str">
        <f>'DETALLE DE CONEXIONES'!E1325</f>
        <v>internet.itelcel.coXXXGLTE</v>
      </c>
      <c r="E1325" s="36">
        <f t="shared" si="60"/>
        <v>26</v>
      </c>
      <c r="F1325" s="36">
        <f>IFERROR(LIMPIA('DETALLE DE CONEXIONES'!N1325,1),0)</f>
        <v>0</v>
      </c>
      <c r="G1325" s="36" t="str">
        <f>LEFT('DETALLE DE CONEXIONES'!BE1325,3)</f>
        <v/>
      </c>
      <c r="H1325" s="36" t="str">
        <f>RIGHT('DETALLE DE CONEXIONES'!AK1325,2)</f>
        <v>-1</v>
      </c>
      <c r="I1325" s="36" t="str">
        <f>LEFT('DETALLE DE CONEXIONES'!AK1325,3)</f>
        <v>MEN</v>
      </c>
      <c r="J1325" s="36" t="str">
        <f>LEFT('DETALLE DE CONEXIONES'!M1325,3)</f>
        <v>0mi</v>
      </c>
      <c r="K1325" s="36" t="str">
        <f>IF(LEN('DETALLE DE CONEXIONES'!M1325)&lt;12,(RIGHT('DETALLE DE CONEXIONES'!M1325,5)),(RIGHT('DETALLE DE CONEXIONES'!M1325,6)))</f>
        <v xml:space="preserve">min. </v>
      </c>
      <c r="L1325" s="36">
        <f>IF(C1325="Saliente Local",(IFERROR((LIMPIA(J1325,1)),0)),0)</f>
        <v>0</v>
      </c>
      <c r="M1325" s="36">
        <f>IF(C1325="Saliente Nacional",(IFERROR((LIMPIA(J1325,1)),0)),0)</f>
        <v>0</v>
      </c>
      <c r="N1325" s="36">
        <f>IF(C1325="Saliente Internacional",(IFERROR((LIMPIA(J1325,1)),0)),0)</f>
        <v>0</v>
      </c>
      <c r="O1325" s="36">
        <f>IF(C1325="Saliente Local",(IFERROR((LIMPIA(K1325,1)),0)),0)</f>
        <v>0</v>
      </c>
      <c r="P1325" s="36">
        <f>IF(C1325="Saliente Nacional",(IFERROR((LIMPIA(K1325,1)),0)),0)</f>
        <v>0</v>
      </c>
      <c r="Q1325" s="36">
        <f>IF(C1325="Saliente Internacional",(IFERROR((LIMPIA(K1325,1)),0)),0)</f>
        <v>0</v>
      </c>
      <c r="R1325" s="36">
        <f t="shared" si="61"/>
        <v>0</v>
      </c>
      <c r="S1325" s="36">
        <f t="shared" si="62"/>
        <v>0</v>
      </c>
    </row>
    <row r="1326" spans="1:19" x14ac:dyDescent="0.25">
      <c r="A1326" s="101">
        <f>'DETALLE DE CONEXIONES'!P1326</f>
        <v>0</v>
      </c>
      <c r="B1326" s="36" t="str">
        <f>'DETALLE DE CONEXIONES'!I1326</f>
        <v>GPRS</v>
      </c>
      <c r="C1326" s="36" t="str">
        <f>'DETALLE DE CONEXIONES'!BB1326</f>
        <v>RS</v>
      </c>
      <c r="D1326" s="36" t="str">
        <f>'DETALLE DE CONEXIONES'!E1326</f>
        <v>internet.itelcel.coXXXGLTE</v>
      </c>
      <c r="E1326" s="36">
        <f t="shared" si="60"/>
        <v>26</v>
      </c>
      <c r="F1326" s="36">
        <f>IFERROR(LIMPIA('DETALLE DE CONEXIONES'!N1326,1),0)</f>
        <v>0</v>
      </c>
      <c r="G1326" s="36" t="str">
        <f>LEFT('DETALLE DE CONEXIONES'!BE1326,3)</f>
        <v/>
      </c>
      <c r="H1326" s="36" t="str">
        <f>RIGHT('DETALLE DE CONEXIONES'!AK1326,2)</f>
        <v>-1</v>
      </c>
      <c r="I1326" s="36" t="str">
        <f>LEFT('DETALLE DE CONEXIONES'!AK1326,3)</f>
        <v>RS;</v>
      </c>
      <c r="J1326" s="36" t="str">
        <f>LEFT('DETALLE DE CONEXIONES'!M1326,3)</f>
        <v>0mi</v>
      </c>
      <c r="K1326" s="36" t="str">
        <f>IF(LEN('DETALLE DE CONEXIONES'!M1326)&lt;12,(RIGHT('DETALLE DE CONEXIONES'!M1326,5)),(RIGHT('DETALLE DE CONEXIONES'!M1326,6)))</f>
        <v xml:space="preserve">min. </v>
      </c>
      <c r="L1326" s="36">
        <f>IF(C1326="Saliente Local",(IFERROR((LIMPIA(J1326,1)),0)),0)</f>
        <v>0</v>
      </c>
      <c r="M1326" s="36">
        <f>IF(C1326="Saliente Nacional",(IFERROR((LIMPIA(J1326,1)),0)),0)</f>
        <v>0</v>
      </c>
      <c r="N1326" s="36">
        <f>IF(C1326="Saliente Internacional",(IFERROR((LIMPIA(J1326,1)),0)),0)</f>
        <v>0</v>
      </c>
      <c r="O1326" s="36">
        <f>IF(C1326="Saliente Local",(IFERROR((LIMPIA(K1326,1)),0)),0)</f>
        <v>0</v>
      </c>
      <c r="P1326" s="36">
        <f>IF(C1326="Saliente Nacional",(IFERROR((LIMPIA(K1326,1)),0)),0)</f>
        <v>0</v>
      </c>
      <c r="Q1326" s="36">
        <f>IF(C1326="Saliente Internacional",(IFERROR((LIMPIA(K1326,1)),0)),0)</f>
        <v>0</v>
      </c>
      <c r="R1326" s="36">
        <f t="shared" si="61"/>
        <v>0</v>
      </c>
      <c r="S1326" s="36">
        <f t="shared" si="62"/>
        <v>0</v>
      </c>
    </row>
    <row r="1327" spans="1:19" x14ac:dyDescent="0.25">
      <c r="A1327" s="101">
        <f>'DETALLE DE CONEXIONES'!P1327</f>
        <v>0</v>
      </c>
      <c r="B1327" s="36" t="str">
        <f>'DETALLE DE CONEXIONES'!I1327</f>
        <v>GPRS</v>
      </c>
      <c r="C1327" s="36" t="str">
        <f>'DETALLE DE CONEXIONES'!BB1327</f>
        <v>INTERNET</v>
      </c>
      <c r="D1327" s="36" t="str">
        <f>'DETALLE DE CONEXIONES'!E1327</f>
        <v>internet.itelcel.coXXXGLTE</v>
      </c>
      <c r="E1327" s="36">
        <f t="shared" si="60"/>
        <v>26</v>
      </c>
      <c r="F1327" s="36">
        <f>IFERROR(LIMPIA('DETALLE DE CONEXIONES'!N1327,1),0)</f>
        <v>0</v>
      </c>
      <c r="G1327" s="36" t="str">
        <f>LEFT('DETALLE DE CONEXIONES'!BE1327,3)</f>
        <v/>
      </c>
      <c r="H1327" s="36" t="str">
        <f>RIGHT('DETALLE DE CONEXIONES'!AK1327,2)</f>
        <v>-1</v>
      </c>
      <c r="I1327" s="36" t="str">
        <f>LEFT('DETALLE DE CONEXIONES'!AK1327,3)</f>
        <v>INT</v>
      </c>
      <c r="J1327" s="36" t="str">
        <f>LEFT('DETALLE DE CONEXIONES'!M1327,3)</f>
        <v>0mi</v>
      </c>
      <c r="K1327" s="36" t="str">
        <f>IF(LEN('DETALLE DE CONEXIONES'!M1327)&lt;12,(RIGHT('DETALLE DE CONEXIONES'!M1327,5)),(RIGHT('DETALLE DE CONEXIONES'!M1327,6)))</f>
        <v xml:space="preserve">min. </v>
      </c>
      <c r="L1327" s="36">
        <f>IF(C1327="Saliente Local",(IFERROR((LIMPIA(J1327,1)),0)),0)</f>
        <v>0</v>
      </c>
      <c r="M1327" s="36">
        <f>IF(C1327="Saliente Nacional",(IFERROR((LIMPIA(J1327,1)),0)),0)</f>
        <v>0</v>
      </c>
      <c r="N1327" s="36">
        <f>IF(C1327="Saliente Internacional",(IFERROR((LIMPIA(J1327,1)),0)),0)</f>
        <v>0</v>
      </c>
      <c r="O1327" s="36">
        <f>IF(C1327="Saliente Local",(IFERROR((LIMPIA(K1327,1)),0)),0)</f>
        <v>0</v>
      </c>
      <c r="P1327" s="36">
        <f>IF(C1327="Saliente Nacional",(IFERROR((LIMPIA(K1327,1)),0)),0)</f>
        <v>0</v>
      </c>
      <c r="Q1327" s="36">
        <f>IF(C1327="Saliente Internacional",(IFERROR((LIMPIA(K1327,1)),0)),0)</f>
        <v>0</v>
      </c>
      <c r="R1327" s="36">
        <f t="shared" si="61"/>
        <v>0</v>
      </c>
      <c r="S1327" s="36">
        <f t="shared" si="62"/>
        <v>0</v>
      </c>
    </row>
    <row r="1328" spans="1:19" x14ac:dyDescent="0.25">
      <c r="A1328" s="101">
        <f>'DETALLE DE CONEXIONES'!P1328</f>
        <v>0</v>
      </c>
      <c r="B1328" s="36" t="str">
        <f>'DETALLE DE CONEXIONES'!I1328</f>
        <v>GPRS</v>
      </c>
      <c r="C1328" s="36" t="str">
        <f>'DETALLE DE CONEXIONES'!BB1328</f>
        <v>RS</v>
      </c>
      <c r="D1328" s="36" t="str">
        <f>'DETALLE DE CONEXIONES'!E1328</f>
        <v>internet.itelcelXXXm-3G</v>
      </c>
      <c r="E1328" s="36">
        <f t="shared" si="60"/>
        <v>23</v>
      </c>
      <c r="F1328" s="36">
        <f>IFERROR(LIMPIA('DETALLE DE CONEXIONES'!N1328,1),0)</f>
        <v>0</v>
      </c>
      <c r="G1328" s="36" t="str">
        <f>LEFT('DETALLE DE CONEXIONES'!BE1328,3)</f>
        <v/>
      </c>
      <c r="H1328" s="36" t="str">
        <f>RIGHT('DETALLE DE CONEXIONES'!AK1328,2)</f>
        <v>-1</v>
      </c>
      <c r="I1328" s="36" t="str">
        <f>LEFT('DETALLE DE CONEXIONES'!AK1328,3)</f>
        <v>RS;</v>
      </c>
      <c r="J1328" s="36" t="str">
        <f>LEFT('DETALLE DE CONEXIONES'!M1328,3)</f>
        <v>0mi</v>
      </c>
      <c r="K1328" s="36" t="str">
        <f>IF(LEN('DETALLE DE CONEXIONES'!M1328)&lt;12,(RIGHT('DETALLE DE CONEXIONES'!M1328,5)),(RIGHT('DETALLE DE CONEXIONES'!M1328,6)))</f>
        <v xml:space="preserve">min. </v>
      </c>
      <c r="L1328" s="36">
        <f>IF(C1328="Saliente Local",(IFERROR((LIMPIA(J1328,1)),0)),0)</f>
        <v>0</v>
      </c>
      <c r="M1328" s="36">
        <f>IF(C1328="Saliente Nacional",(IFERROR((LIMPIA(J1328,1)),0)),0)</f>
        <v>0</v>
      </c>
      <c r="N1328" s="36">
        <f>IF(C1328="Saliente Internacional",(IFERROR((LIMPIA(J1328,1)),0)),0)</f>
        <v>0</v>
      </c>
      <c r="O1328" s="36">
        <f>IF(C1328="Saliente Local",(IFERROR((LIMPIA(K1328,1)),0)),0)</f>
        <v>0</v>
      </c>
      <c r="P1328" s="36">
        <f>IF(C1328="Saliente Nacional",(IFERROR((LIMPIA(K1328,1)),0)),0)</f>
        <v>0</v>
      </c>
      <c r="Q1328" s="36">
        <f>IF(C1328="Saliente Internacional",(IFERROR((LIMPIA(K1328,1)),0)),0)</f>
        <v>0</v>
      </c>
      <c r="R1328" s="36">
        <f t="shared" si="61"/>
        <v>0</v>
      </c>
      <c r="S1328" s="36">
        <f t="shared" si="62"/>
        <v>0</v>
      </c>
    </row>
    <row r="1329" spans="1:19" x14ac:dyDescent="0.25">
      <c r="A1329" s="101">
        <f>'DETALLE DE CONEXIONES'!P1329</f>
        <v>0</v>
      </c>
      <c r="B1329" s="36" t="str">
        <f>'DETALLE DE CONEXIONES'!I1329</f>
        <v>GPRS</v>
      </c>
      <c r="C1329" s="36" t="str">
        <f>'DETALLE DE CONEXIONES'!BB1329</f>
        <v>INTERNET</v>
      </c>
      <c r="D1329" s="36" t="str">
        <f>'DETALLE DE CONEXIONES'!E1329</f>
        <v>internet.itelcelXXXm-3G</v>
      </c>
      <c r="E1329" s="36">
        <f t="shared" si="60"/>
        <v>23</v>
      </c>
      <c r="F1329" s="36">
        <f>IFERROR(LIMPIA('DETALLE DE CONEXIONES'!N1329,1),0)</f>
        <v>0</v>
      </c>
      <c r="G1329" s="36" t="str">
        <f>LEFT('DETALLE DE CONEXIONES'!BE1329,3)</f>
        <v/>
      </c>
      <c r="H1329" s="36" t="str">
        <f>RIGHT('DETALLE DE CONEXIONES'!AK1329,2)</f>
        <v>-1</v>
      </c>
      <c r="I1329" s="36" t="str">
        <f>LEFT('DETALLE DE CONEXIONES'!AK1329,3)</f>
        <v>INT</v>
      </c>
      <c r="J1329" s="36" t="str">
        <f>LEFT('DETALLE DE CONEXIONES'!M1329,3)</f>
        <v>0mi</v>
      </c>
      <c r="K1329" s="36" t="str">
        <f>IF(LEN('DETALLE DE CONEXIONES'!M1329)&lt;12,(RIGHT('DETALLE DE CONEXIONES'!M1329,5)),(RIGHT('DETALLE DE CONEXIONES'!M1329,6)))</f>
        <v xml:space="preserve">min. </v>
      </c>
      <c r="L1329" s="36">
        <f>IF(C1329="Saliente Local",(IFERROR((LIMPIA(J1329,1)),0)),0)</f>
        <v>0</v>
      </c>
      <c r="M1329" s="36">
        <f>IF(C1329="Saliente Nacional",(IFERROR((LIMPIA(J1329,1)),0)),0)</f>
        <v>0</v>
      </c>
      <c r="N1329" s="36">
        <f>IF(C1329="Saliente Internacional",(IFERROR((LIMPIA(J1329,1)),0)),0)</f>
        <v>0</v>
      </c>
      <c r="O1329" s="36">
        <f>IF(C1329="Saliente Local",(IFERROR((LIMPIA(K1329,1)),0)),0)</f>
        <v>0</v>
      </c>
      <c r="P1329" s="36">
        <f>IF(C1329="Saliente Nacional",(IFERROR((LIMPIA(K1329,1)),0)),0)</f>
        <v>0</v>
      </c>
      <c r="Q1329" s="36">
        <f>IF(C1329="Saliente Internacional",(IFERROR((LIMPIA(K1329,1)),0)),0)</f>
        <v>0</v>
      </c>
      <c r="R1329" s="36">
        <f t="shared" si="61"/>
        <v>0</v>
      </c>
      <c r="S1329" s="36">
        <f t="shared" si="62"/>
        <v>0</v>
      </c>
    </row>
    <row r="1330" spans="1:19" x14ac:dyDescent="0.25">
      <c r="A1330" s="101">
        <f>'DETALLE DE CONEXIONES'!P1330</f>
        <v>0</v>
      </c>
      <c r="B1330" s="36" t="str">
        <f>'DETALLE DE CONEXIONES'!I1330</f>
        <v>TRANSFERENCIA</v>
      </c>
      <c r="C1330" s="36" t="str">
        <f>'DETALLE DE CONEXIONES'!BB1330</f>
        <v>Desvio Nacional</v>
      </c>
      <c r="D1330" s="36" t="str">
        <f>'DETALLE DE CONEXIONES'!E1330</f>
        <v>999XXX1600</v>
      </c>
      <c r="E1330" s="36">
        <f t="shared" si="60"/>
        <v>10</v>
      </c>
      <c r="F1330" s="36">
        <f>IFERROR(LIMPIA('DETALLE DE CONEXIONES'!N1330,1),0)</f>
        <v>1</v>
      </c>
      <c r="G1330" s="36" t="str">
        <f>LEFT('DETALLE DE CONEXIONES'!BE1330,3)</f>
        <v>SIU</v>
      </c>
      <c r="H1330" s="36" t="str">
        <f>RIGHT('DETALLE DE CONEXIONES'!AK1330,2)</f>
        <v/>
      </c>
      <c r="I1330" s="36" t="str">
        <f>LEFT('DETALLE DE CONEXIONES'!AK1330,3)</f>
        <v/>
      </c>
      <c r="J1330" s="36" t="str">
        <f>LEFT('DETALLE DE CONEXIONES'!M1330,3)</f>
        <v>0mi</v>
      </c>
      <c r="K1330" s="36" t="str">
        <f>IF(LEN('DETALLE DE CONEXIONES'!M1330)&lt;12,(RIGHT('DETALLE DE CONEXIONES'!M1330,5)),(RIGHT('DETALLE DE CONEXIONES'!M1330,6)))</f>
        <v>9seg.</v>
      </c>
      <c r="L1330" s="36">
        <f>IF(C1330="Saliente Local",(IFERROR((LIMPIA(J1330,1)),0)),0)</f>
        <v>0</v>
      </c>
      <c r="M1330" s="36">
        <f>IF(C1330="Saliente Nacional",(IFERROR((LIMPIA(J1330,1)),0)),0)</f>
        <v>0</v>
      </c>
      <c r="N1330" s="36">
        <f>IF(C1330="Saliente Internacional",(IFERROR((LIMPIA(J1330,1)),0)),0)</f>
        <v>0</v>
      </c>
      <c r="O1330" s="36">
        <f>IF(C1330="Saliente Local",(IFERROR((LIMPIA(K1330,1)),0)),0)</f>
        <v>0</v>
      </c>
      <c r="P1330" s="36">
        <f>IF(C1330="Saliente Nacional",(IFERROR((LIMPIA(K1330,1)),0)),0)</f>
        <v>0</v>
      </c>
      <c r="Q1330" s="36">
        <f>IF(C1330="Saliente Internacional",(IFERROR((LIMPIA(K1330,1)),0)),0)</f>
        <v>0</v>
      </c>
      <c r="R1330" s="36">
        <f t="shared" si="61"/>
        <v>0</v>
      </c>
      <c r="S1330" s="36">
        <f t="shared" si="62"/>
        <v>0</v>
      </c>
    </row>
    <row r="1331" spans="1:19" x14ac:dyDescent="0.25">
      <c r="A1331" s="101">
        <f>'DETALLE DE CONEXIONES'!P1331</f>
        <v>0</v>
      </c>
      <c r="B1331" s="36" t="str">
        <f>'DETALLE DE CONEXIONES'!I1331</f>
        <v>GPRS</v>
      </c>
      <c r="C1331" s="36" t="str">
        <f>'DETALLE DE CONEXIONES'!BB1331</f>
        <v>MENSAJERO</v>
      </c>
      <c r="D1331" s="36" t="str">
        <f>'DETALLE DE CONEXIONES'!E1331</f>
        <v>internet.itelcelXXXm-3G</v>
      </c>
      <c r="E1331" s="36">
        <f t="shared" si="60"/>
        <v>23</v>
      </c>
      <c r="F1331" s="36">
        <f>IFERROR(LIMPIA('DETALLE DE CONEXIONES'!N1331,1),0)</f>
        <v>0</v>
      </c>
      <c r="G1331" s="36" t="str">
        <f>LEFT('DETALLE DE CONEXIONES'!BE1331,3)</f>
        <v/>
      </c>
      <c r="H1331" s="36" t="str">
        <f>RIGHT('DETALLE DE CONEXIONES'!AK1331,2)</f>
        <v>-1</v>
      </c>
      <c r="I1331" s="36" t="str">
        <f>LEFT('DETALLE DE CONEXIONES'!AK1331,3)</f>
        <v>MEN</v>
      </c>
      <c r="J1331" s="36" t="str">
        <f>LEFT('DETALLE DE CONEXIONES'!M1331,3)</f>
        <v>0mi</v>
      </c>
      <c r="K1331" s="36" t="str">
        <f>IF(LEN('DETALLE DE CONEXIONES'!M1331)&lt;12,(RIGHT('DETALLE DE CONEXIONES'!M1331,5)),(RIGHT('DETALLE DE CONEXIONES'!M1331,6)))</f>
        <v xml:space="preserve">min. </v>
      </c>
      <c r="L1331" s="36">
        <f>IF(C1331="Saliente Local",(IFERROR((LIMPIA(J1331,1)),0)),0)</f>
        <v>0</v>
      </c>
      <c r="M1331" s="36">
        <f>IF(C1331="Saliente Nacional",(IFERROR((LIMPIA(J1331,1)),0)),0)</f>
        <v>0</v>
      </c>
      <c r="N1331" s="36">
        <f>IF(C1331="Saliente Internacional",(IFERROR((LIMPIA(J1331,1)),0)),0)</f>
        <v>0</v>
      </c>
      <c r="O1331" s="36">
        <f>IF(C1331="Saliente Local",(IFERROR((LIMPIA(K1331,1)),0)),0)</f>
        <v>0</v>
      </c>
      <c r="P1331" s="36">
        <f>IF(C1331="Saliente Nacional",(IFERROR((LIMPIA(K1331,1)),0)),0)</f>
        <v>0</v>
      </c>
      <c r="Q1331" s="36">
        <f>IF(C1331="Saliente Internacional",(IFERROR((LIMPIA(K1331,1)),0)),0)</f>
        <v>0</v>
      </c>
      <c r="R1331" s="36">
        <f t="shared" si="61"/>
        <v>0</v>
      </c>
      <c r="S1331" s="36">
        <f t="shared" si="62"/>
        <v>0</v>
      </c>
    </row>
    <row r="1332" spans="1:19" x14ac:dyDescent="0.25">
      <c r="A1332" s="101">
        <f>'DETALLE DE CONEXIONES'!P1332</f>
        <v>0</v>
      </c>
      <c r="B1332" s="36" t="str">
        <f>'DETALLE DE CONEXIONES'!I1332</f>
        <v>GPRS</v>
      </c>
      <c r="C1332" s="36" t="str">
        <f>'DETALLE DE CONEXIONES'!BB1332</f>
        <v>RS</v>
      </c>
      <c r="D1332" s="36" t="str">
        <f>'DETALLE DE CONEXIONES'!E1332</f>
        <v>internet.itelcelXXXm-3G</v>
      </c>
      <c r="E1332" s="36">
        <f t="shared" si="60"/>
        <v>23</v>
      </c>
      <c r="F1332" s="36">
        <f>IFERROR(LIMPIA('DETALLE DE CONEXIONES'!N1332,1),0)</f>
        <v>0</v>
      </c>
      <c r="G1332" s="36" t="str">
        <f>LEFT('DETALLE DE CONEXIONES'!BE1332,3)</f>
        <v/>
      </c>
      <c r="H1332" s="36" t="str">
        <f>RIGHT('DETALLE DE CONEXIONES'!AK1332,2)</f>
        <v>-1</v>
      </c>
      <c r="I1332" s="36" t="str">
        <f>LEFT('DETALLE DE CONEXIONES'!AK1332,3)</f>
        <v>RS;</v>
      </c>
      <c r="J1332" s="36" t="str">
        <f>LEFT('DETALLE DE CONEXIONES'!M1332,3)</f>
        <v>0mi</v>
      </c>
      <c r="K1332" s="36" t="str">
        <f>IF(LEN('DETALLE DE CONEXIONES'!M1332)&lt;12,(RIGHT('DETALLE DE CONEXIONES'!M1332,5)),(RIGHT('DETALLE DE CONEXIONES'!M1332,6)))</f>
        <v xml:space="preserve">min. </v>
      </c>
      <c r="L1332" s="36">
        <f>IF(C1332="Saliente Local",(IFERROR((LIMPIA(J1332,1)),0)),0)</f>
        <v>0</v>
      </c>
      <c r="M1332" s="36">
        <f>IF(C1332="Saliente Nacional",(IFERROR((LIMPIA(J1332,1)),0)),0)</f>
        <v>0</v>
      </c>
      <c r="N1332" s="36">
        <f>IF(C1332="Saliente Internacional",(IFERROR((LIMPIA(J1332,1)),0)),0)</f>
        <v>0</v>
      </c>
      <c r="O1332" s="36">
        <f>IF(C1332="Saliente Local",(IFERROR((LIMPIA(K1332,1)),0)),0)</f>
        <v>0</v>
      </c>
      <c r="P1332" s="36">
        <f>IF(C1332="Saliente Nacional",(IFERROR((LIMPIA(K1332,1)),0)),0)</f>
        <v>0</v>
      </c>
      <c r="Q1332" s="36">
        <f>IF(C1332="Saliente Internacional",(IFERROR((LIMPIA(K1332,1)),0)),0)</f>
        <v>0</v>
      </c>
      <c r="R1332" s="36">
        <f t="shared" si="61"/>
        <v>0</v>
      </c>
      <c r="S1332" s="36">
        <f t="shared" si="62"/>
        <v>0</v>
      </c>
    </row>
    <row r="1333" spans="1:19" x14ac:dyDescent="0.25">
      <c r="A1333" s="101">
        <f>'DETALLE DE CONEXIONES'!P1333</f>
        <v>0</v>
      </c>
      <c r="B1333" s="36" t="str">
        <f>'DETALLE DE CONEXIONES'!I1333</f>
        <v>GPRS</v>
      </c>
      <c r="C1333" s="36" t="str">
        <f>'DETALLE DE CONEXIONES'!BB1333</f>
        <v>INTERNET</v>
      </c>
      <c r="D1333" s="36" t="str">
        <f>'DETALLE DE CONEXIONES'!E1333</f>
        <v>internet.itelcelXXXm-3G</v>
      </c>
      <c r="E1333" s="36">
        <f t="shared" si="60"/>
        <v>23</v>
      </c>
      <c r="F1333" s="36">
        <f>IFERROR(LIMPIA('DETALLE DE CONEXIONES'!N1333,1),0)</f>
        <v>0</v>
      </c>
      <c r="G1333" s="36" t="str">
        <f>LEFT('DETALLE DE CONEXIONES'!BE1333,3)</f>
        <v/>
      </c>
      <c r="H1333" s="36" t="str">
        <f>RIGHT('DETALLE DE CONEXIONES'!AK1333,2)</f>
        <v>-1</v>
      </c>
      <c r="I1333" s="36" t="str">
        <f>LEFT('DETALLE DE CONEXIONES'!AK1333,3)</f>
        <v>INT</v>
      </c>
      <c r="J1333" s="36" t="str">
        <f>LEFT('DETALLE DE CONEXIONES'!M1333,3)</f>
        <v>0mi</v>
      </c>
      <c r="K1333" s="36" t="str">
        <f>IF(LEN('DETALLE DE CONEXIONES'!M1333)&lt;12,(RIGHT('DETALLE DE CONEXIONES'!M1333,5)),(RIGHT('DETALLE DE CONEXIONES'!M1333,6)))</f>
        <v xml:space="preserve">min. </v>
      </c>
      <c r="L1333" s="36">
        <f>IF(C1333="Saliente Local",(IFERROR((LIMPIA(J1333,1)),0)),0)</f>
        <v>0</v>
      </c>
      <c r="M1333" s="36">
        <f>IF(C1333="Saliente Nacional",(IFERROR((LIMPIA(J1333,1)),0)),0)</f>
        <v>0</v>
      </c>
      <c r="N1333" s="36">
        <f>IF(C1333="Saliente Internacional",(IFERROR((LIMPIA(J1333,1)),0)),0)</f>
        <v>0</v>
      </c>
      <c r="O1333" s="36">
        <f>IF(C1333="Saliente Local",(IFERROR((LIMPIA(K1333,1)),0)),0)</f>
        <v>0</v>
      </c>
      <c r="P1333" s="36">
        <f>IF(C1333="Saliente Nacional",(IFERROR((LIMPIA(K1333,1)),0)),0)</f>
        <v>0</v>
      </c>
      <c r="Q1333" s="36">
        <f>IF(C1333="Saliente Internacional",(IFERROR((LIMPIA(K1333,1)),0)),0)</f>
        <v>0</v>
      </c>
      <c r="R1333" s="36">
        <f t="shared" si="61"/>
        <v>0</v>
      </c>
      <c r="S1333" s="36">
        <f t="shared" si="62"/>
        <v>0</v>
      </c>
    </row>
    <row r="1334" spans="1:19" x14ac:dyDescent="0.25">
      <c r="A1334" s="101">
        <f>'DETALLE DE CONEXIONES'!P1334</f>
        <v>0</v>
      </c>
      <c r="B1334" s="36" t="str">
        <f>'DETALLE DE CONEXIONES'!I1334</f>
        <v>SALIENTE</v>
      </c>
      <c r="C1334" s="36" t="str">
        <f>'DETALLE DE CONEXIONES'!BB1334</f>
        <v>Saliente Local</v>
      </c>
      <c r="D1334" s="36" t="str">
        <f>'DETALLE DE CONEXIONES'!E1334</f>
        <v>999XXX3420</v>
      </c>
      <c r="E1334" s="36">
        <f t="shared" si="60"/>
        <v>10</v>
      </c>
      <c r="F1334" s="36">
        <f>IFERROR(LIMPIA('DETALLE DE CONEXIONES'!N1334,1),0)</f>
        <v>10</v>
      </c>
      <c r="G1334" s="36" t="str">
        <f>LEFT('DETALLE DE CONEXIONES'!BE1334,3)</f>
        <v>NOF</v>
      </c>
      <c r="H1334" s="36" t="str">
        <f>RIGHT('DETALLE DE CONEXIONES'!AK1334,2)</f>
        <v/>
      </c>
      <c r="I1334" s="36" t="str">
        <f>LEFT('DETALLE DE CONEXIONES'!AK1334,3)</f>
        <v/>
      </c>
      <c r="J1334" s="36" t="str">
        <f>LEFT('DETALLE DE CONEXIONES'!M1334,3)</f>
        <v>9mi</v>
      </c>
      <c r="K1334" s="36" t="str">
        <f>IF(LEN('DETALLE DE CONEXIONES'!M1334)&lt;12,(RIGHT('DETALLE DE CONEXIONES'!M1334,5)),(RIGHT('DETALLE DE CONEXIONES'!M1334,6)))</f>
        <v>52seg.</v>
      </c>
      <c r="L1334" s="36">
        <f>IF(C1334="Saliente Local",(IFERROR((LIMPIA(J1334,1)),0)),0)</f>
        <v>9</v>
      </c>
      <c r="M1334" s="36">
        <f>IF(C1334="Saliente Nacional",(IFERROR((LIMPIA(J1334,1)),0)),0)</f>
        <v>0</v>
      </c>
      <c r="N1334" s="36">
        <f>IF(C1334="Saliente Internacional",(IFERROR((LIMPIA(J1334,1)),0)),0)</f>
        <v>0</v>
      </c>
      <c r="O1334" s="36">
        <f>IF(C1334="Saliente Local",(IFERROR((LIMPIA(K1334,1)),0)),0)</f>
        <v>52</v>
      </c>
      <c r="P1334" s="36">
        <f>IF(C1334="Saliente Nacional",(IFERROR((LIMPIA(K1334,1)),0)),0)</f>
        <v>0</v>
      </c>
      <c r="Q1334" s="36">
        <f>IF(C1334="Saliente Internacional",(IFERROR((LIMPIA(K1334,1)),0)),0)</f>
        <v>0</v>
      </c>
      <c r="R1334" s="36">
        <f t="shared" si="61"/>
        <v>10</v>
      </c>
      <c r="S1334" s="36">
        <f t="shared" si="62"/>
        <v>0</v>
      </c>
    </row>
    <row r="1335" spans="1:19" x14ac:dyDescent="0.25">
      <c r="A1335" s="101">
        <f>'DETALLE DE CONEXIONES'!P1335</f>
        <v>0</v>
      </c>
      <c r="B1335" s="36" t="str">
        <f>'DETALLE DE CONEXIONES'!I1335</f>
        <v>GPRS</v>
      </c>
      <c r="C1335" s="36" t="str">
        <f>'DETALLE DE CONEXIONES'!BB1335</f>
        <v>RS</v>
      </c>
      <c r="D1335" s="36" t="str">
        <f>'DETALLE DE CONEXIONES'!E1335</f>
        <v>internet.itelcelXXXm-3G</v>
      </c>
      <c r="E1335" s="36">
        <f t="shared" si="60"/>
        <v>23</v>
      </c>
      <c r="F1335" s="36">
        <f>IFERROR(LIMPIA('DETALLE DE CONEXIONES'!N1335,1),0)</f>
        <v>0</v>
      </c>
      <c r="G1335" s="36" t="str">
        <f>LEFT('DETALLE DE CONEXIONES'!BE1335,3)</f>
        <v/>
      </c>
      <c r="H1335" s="36" t="str">
        <f>RIGHT('DETALLE DE CONEXIONES'!AK1335,2)</f>
        <v>-1</v>
      </c>
      <c r="I1335" s="36" t="str">
        <f>LEFT('DETALLE DE CONEXIONES'!AK1335,3)</f>
        <v>RS;</v>
      </c>
      <c r="J1335" s="36" t="str">
        <f>LEFT('DETALLE DE CONEXIONES'!M1335,3)</f>
        <v>0mi</v>
      </c>
      <c r="K1335" s="36" t="str">
        <f>IF(LEN('DETALLE DE CONEXIONES'!M1335)&lt;12,(RIGHT('DETALLE DE CONEXIONES'!M1335,5)),(RIGHT('DETALLE DE CONEXIONES'!M1335,6)))</f>
        <v xml:space="preserve">min. </v>
      </c>
      <c r="L1335" s="36">
        <f>IF(C1335="Saliente Local",(IFERROR((LIMPIA(J1335,1)),0)),0)</f>
        <v>0</v>
      </c>
      <c r="M1335" s="36">
        <f>IF(C1335="Saliente Nacional",(IFERROR((LIMPIA(J1335,1)),0)),0)</f>
        <v>0</v>
      </c>
      <c r="N1335" s="36">
        <f>IF(C1335="Saliente Internacional",(IFERROR((LIMPIA(J1335,1)),0)),0)</f>
        <v>0</v>
      </c>
      <c r="O1335" s="36">
        <f>IF(C1335="Saliente Local",(IFERROR((LIMPIA(K1335,1)),0)),0)</f>
        <v>0</v>
      </c>
      <c r="P1335" s="36">
        <f>IF(C1335="Saliente Nacional",(IFERROR((LIMPIA(K1335,1)),0)),0)</f>
        <v>0</v>
      </c>
      <c r="Q1335" s="36">
        <f>IF(C1335="Saliente Internacional",(IFERROR((LIMPIA(K1335,1)),0)),0)</f>
        <v>0</v>
      </c>
      <c r="R1335" s="36">
        <f t="shared" si="61"/>
        <v>0</v>
      </c>
      <c r="S1335" s="36">
        <f t="shared" si="62"/>
        <v>0</v>
      </c>
    </row>
    <row r="1336" spans="1:19" x14ac:dyDescent="0.25">
      <c r="A1336" s="101">
        <f>'DETALLE DE CONEXIONES'!P1336</f>
        <v>0</v>
      </c>
      <c r="B1336" s="36" t="str">
        <f>'DETALLE DE CONEXIONES'!I1336</f>
        <v>GPRS</v>
      </c>
      <c r="C1336" s="36" t="str">
        <f>'DETALLE DE CONEXIONES'!BB1336</f>
        <v>INTERNET</v>
      </c>
      <c r="D1336" s="36" t="str">
        <f>'DETALLE DE CONEXIONES'!E1336</f>
        <v>internet.itelcelXXXm-3G</v>
      </c>
      <c r="E1336" s="36">
        <f t="shared" si="60"/>
        <v>23</v>
      </c>
      <c r="F1336" s="36">
        <f>IFERROR(LIMPIA('DETALLE DE CONEXIONES'!N1336,1),0)</f>
        <v>0</v>
      </c>
      <c r="G1336" s="36" t="str">
        <f>LEFT('DETALLE DE CONEXIONES'!BE1336,3)</f>
        <v/>
      </c>
      <c r="H1336" s="36" t="str">
        <f>RIGHT('DETALLE DE CONEXIONES'!AK1336,2)</f>
        <v>-1</v>
      </c>
      <c r="I1336" s="36" t="str">
        <f>LEFT('DETALLE DE CONEXIONES'!AK1336,3)</f>
        <v>INT</v>
      </c>
      <c r="J1336" s="36" t="str">
        <f>LEFT('DETALLE DE CONEXIONES'!M1336,3)</f>
        <v>0mi</v>
      </c>
      <c r="K1336" s="36" t="str">
        <f>IF(LEN('DETALLE DE CONEXIONES'!M1336)&lt;12,(RIGHT('DETALLE DE CONEXIONES'!M1336,5)),(RIGHT('DETALLE DE CONEXIONES'!M1336,6)))</f>
        <v xml:space="preserve">min. </v>
      </c>
      <c r="L1336" s="36">
        <f>IF(C1336="Saliente Local",(IFERROR((LIMPIA(J1336,1)),0)),0)</f>
        <v>0</v>
      </c>
      <c r="M1336" s="36">
        <f>IF(C1336="Saliente Nacional",(IFERROR((LIMPIA(J1336,1)),0)),0)</f>
        <v>0</v>
      </c>
      <c r="N1336" s="36">
        <f>IF(C1336="Saliente Internacional",(IFERROR((LIMPIA(J1336,1)),0)),0)</f>
        <v>0</v>
      </c>
      <c r="O1336" s="36">
        <f>IF(C1336="Saliente Local",(IFERROR((LIMPIA(K1336,1)),0)),0)</f>
        <v>0</v>
      </c>
      <c r="P1336" s="36">
        <f>IF(C1336="Saliente Nacional",(IFERROR((LIMPIA(K1336,1)),0)),0)</f>
        <v>0</v>
      </c>
      <c r="Q1336" s="36">
        <f>IF(C1336="Saliente Internacional",(IFERROR((LIMPIA(K1336,1)),0)),0)</f>
        <v>0</v>
      </c>
      <c r="R1336" s="36">
        <f t="shared" si="61"/>
        <v>0</v>
      </c>
      <c r="S1336" s="36">
        <f t="shared" si="62"/>
        <v>0</v>
      </c>
    </row>
    <row r="1337" spans="1:19" x14ac:dyDescent="0.25">
      <c r="A1337" s="101">
        <f>'DETALLE DE CONEXIONES'!P1337</f>
        <v>0</v>
      </c>
      <c r="B1337" s="36" t="str">
        <f>'DETALLE DE CONEXIONES'!I1337</f>
        <v>GPRS</v>
      </c>
      <c r="C1337" s="36" t="str">
        <f>'DETALLE DE CONEXIONES'!BB1337</f>
        <v>MENSAJERO</v>
      </c>
      <c r="D1337" s="36" t="str">
        <f>'DETALLE DE CONEXIONES'!E1337</f>
        <v>internet.itelcelXXXm-3G</v>
      </c>
      <c r="E1337" s="36">
        <f t="shared" si="60"/>
        <v>23</v>
      </c>
      <c r="F1337" s="36">
        <f>IFERROR(LIMPIA('DETALLE DE CONEXIONES'!N1337,1),0)</f>
        <v>0</v>
      </c>
      <c r="G1337" s="36" t="str">
        <f>LEFT('DETALLE DE CONEXIONES'!BE1337,3)</f>
        <v/>
      </c>
      <c r="H1337" s="36" t="str">
        <f>RIGHT('DETALLE DE CONEXIONES'!AK1337,2)</f>
        <v>-1</v>
      </c>
      <c r="I1337" s="36" t="str">
        <f>LEFT('DETALLE DE CONEXIONES'!AK1337,3)</f>
        <v>MEN</v>
      </c>
      <c r="J1337" s="36" t="str">
        <f>LEFT('DETALLE DE CONEXIONES'!M1337,3)</f>
        <v>0mi</v>
      </c>
      <c r="K1337" s="36" t="str">
        <f>IF(LEN('DETALLE DE CONEXIONES'!M1337)&lt;12,(RIGHT('DETALLE DE CONEXIONES'!M1337,5)),(RIGHT('DETALLE DE CONEXIONES'!M1337,6)))</f>
        <v xml:space="preserve">min. </v>
      </c>
      <c r="L1337" s="36">
        <f>IF(C1337="Saliente Local",(IFERROR((LIMPIA(J1337,1)),0)),0)</f>
        <v>0</v>
      </c>
      <c r="M1337" s="36">
        <f>IF(C1337="Saliente Nacional",(IFERROR((LIMPIA(J1337,1)),0)),0)</f>
        <v>0</v>
      </c>
      <c r="N1337" s="36">
        <f>IF(C1337="Saliente Internacional",(IFERROR((LIMPIA(J1337,1)),0)),0)</f>
        <v>0</v>
      </c>
      <c r="O1337" s="36">
        <f>IF(C1337="Saliente Local",(IFERROR((LIMPIA(K1337,1)),0)),0)</f>
        <v>0</v>
      </c>
      <c r="P1337" s="36">
        <f>IF(C1337="Saliente Nacional",(IFERROR((LIMPIA(K1337,1)),0)),0)</f>
        <v>0</v>
      </c>
      <c r="Q1337" s="36">
        <f>IF(C1337="Saliente Internacional",(IFERROR((LIMPIA(K1337,1)),0)),0)</f>
        <v>0</v>
      </c>
      <c r="R1337" s="36">
        <f t="shared" si="61"/>
        <v>0</v>
      </c>
      <c r="S1337" s="36">
        <f t="shared" si="62"/>
        <v>0</v>
      </c>
    </row>
    <row r="1338" spans="1:19" x14ac:dyDescent="0.25">
      <c r="A1338" s="101">
        <f>'DETALLE DE CONEXIONES'!P1338</f>
        <v>0</v>
      </c>
      <c r="B1338" s="36" t="str">
        <f>'DETALLE DE CONEXIONES'!I1338</f>
        <v>GPRS</v>
      </c>
      <c r="C1338" s="36" t="str">
        <f>'DETALLE DE CONEXIONES'!BB1338</f>
        <v>RS</v>
      </c>
      <c r="D1338" s="36" t="str">
        <f>'DETALLE DE CONEXIONES'!E1338</f>
        <v>internet.itelcelXXXm-3G</v>
      </c>
      <c r="E1338" s="36">
        <f t="shared" si="60"/>
        <v>23</v>
      </c>
      <c r="F1338" s="36">
        <f>IFERROR(LIMPIA('DETALLE DE CONEXIONES'!N1338,1),0)</f>
        <v>0</v>
      </c>
      <c r="G1338" s="36" t="str">
        <f>LEFT('DETALLE DE CONEXIONES'!BE1338,3)</f>
        <v/>
      </c>
      <c r="H1338" s="36" t="str">
        <f>RIGHT('DETALLE DE CONEXIONES'!AK1338,2)</f>
        <v>-1</v>
      </c>
      <c r="I1338" s="36" t="str">
        <f>LEFT('DETALLE DE CONEXIONES'!AK1338,3)</f>
        <v>RS;</v>
      </c>
      <c r="J1338" s="36" t="str">
        <f>LEFT('DETALLE DE CONEXIONES'!M1338,3)</f>
        <v>0mi</v>
      </c>
      <c r="K1338" s="36" t="str">
        <f>IF(LEN('DETALLE DE CONEXIONES'!M1338)&lt;12,(RIGHT('DETALLE DE CONEXIONES'!M1338,5)),(RIGHT('DETALLE DE CONEXIONES'!M1338,6)))</f>
        <v xml:space="preserve">min. </v>
      </c>
      <c r="L1338" s="36">
        <f>IF(C1338="Saliente Local",(IFERROR((LIMPIA(J1338,1)),0)),0)</f>
        <v>0</v>
      </c>
      <c r="M1338" s="36">
        <f>IF(C1338="Saliente Nacional",(IFERROR((LIMPIA(J1338,1)),0)),0)</f>
        <v>0</v>
      </c>
      <c r="N1338" s="36">
        <f>IF(C1338="Saliente Internacional",(IFERROR((LIMPIA(J1338,1)),0)),0)</f>
        <v>0</v>
      </c>
      <c r="O1338" s="36">
        <f>IF(C1338="Saliente Local",(IFERROR((LIMPIA(K1338,1)),0)),0)</f>
        <v>0</v>
      </c>
      <c r="P1338" s="36">
        <f>IF(C1338="Saliente Nacional",(IFERROR((LIMPIA(K1338,1)),0)),0)</f>
        <v>0</v>
      </c>
      <c r="Q1338" s="36">
        <f>IF(C1338="Saliente Internacional",(IFERROR((LIMPIA(K1338,1)),0)),0)</f>
        <v>0</v>
      </c>
      <c r="R1338" s="36">
        <f t="shared" si="61"/>
        <v>0</v>
      </c>
      <c r="S1338" s="36">
        <f t="shared" si="62"/>
        <v>0</v>
      </c>
    </row>
    <row r="1339" spans="1:19" x14ac:dyDescent="0.25">
      <c r="A1339" s="101">
        <f>'DETALLE DE CONEXIONES'!P1339</f>
        <v>0</v>
      </c>
      <c r="B1339" s="36" t="str">
        <f>'DETALLE DE CONEXIONES'!I1339</f>
        <v>GPRS</v>
      </c>
      <c r="C1339" s="36" t="str">
        <f>'DETALLE DE CONEXIONES'!BB1339</f>
        <v>INTERNET</v>
      </c>
      <c r="D1339" s="36" t="str">
        <f>'DETALLE DE CONEXIONES'!E1339</f>
        <v>internet.itelcelXXXm-3G</v>
      </c>
      <c r="E1339" s="36">
        <f t="shared" si="60"/>
        <v>23</v>
      </c>
      <c r="F1339" s="36">
        <f>IFERROR(LIMPIA('DETALLE DE CONEXIONES'!N1339,1),0)</f>
        <v>0</v>
      </c>
      <c r="G1339" s="36" t="str">
        <f>LEFT('DETALLE DE CONEXIONES'!BE1339,3)</f>
        <v/>
      </c>
      <c r="H1339" s="36" t="str">
        <f>RIGHT('DETALLE DE CONEXIONES'!AK1339,2)</f>
        <v>-1</v>
      </c>
      <c r="I1339" s="36" t="str">
        <f>LEFT('DETALLE DE CONEXIONES'!AK1339,3)</f>
        <v>INT</v>
      </c>
      <c r="J1339" s="36" t="str">
        <f>LEFT('DETALLE DE CONEXIONES'!M1339,3)</f>
        <v>0mi</v>
      </c>
      <c r="K1339" s="36" t="str">
        <f>IF(LEN('DETALLE DE CONEXIONES'!M1339)&lt;12,(RIGHT('DETALLE DE CONEXIONES'!M1339,5)),(RIGHT('DETALLE DE CONEXIONES'!M1339,6)))</f>
        <v xml:space="preserve">min. </v>
      </c>
      <c r="L1339" s="36">
        <f>IF(C1339="Saliente Local",(IFERROR((LIMPIA(J1339,1)),0)),0)</f>
        <v>0</v>
      </c>
      <c r="M1339" s="36">
        <f>IF(C1339="Saliente Nacional",(IFERROR((LIMPIA(J1339,1)),0)),0)</f>
        <v>0</v>
      </c>
      <c r="N1339" s="36">
        <f>IF(C1339="Saliente Internacional",(IFERROR((LIMPIA(J1339,1)),0)),0)</f>
        <v>0</v>
      </c>
      <c r="O1339" s="36">
        <f>IF(C1339="Saliente Local",(IFERROR((LIMPIA(K1339,1)),0)),0)</f>
        <v>0</v>
      </c>
      <c r="P1339" s="36">
        <f>IF(C1339="Saliente Nacional",(IFERROR((LIMPIA(K1339,1)),0)),0)</f>
        <v>0</v>
      </c>
      <c r="Q1339" s="36">
        <f>IF(C1339="Saliente Internacional",(IFERROR((LIMPIA(K1339,1)),0)),0)</f>
        <v>0</v>
      </c>
      <c r="R1339" s="36">
        <f t="shared" si="61"/>
        <v>0</v>
      </c>
      <c r="S1339" s="36">
        <f t="shared" si="62"/>
        <v>0</v>
      </c>
    </row>
    <row r="1340" spans="1:19" x14ac:dyDescent="0.25">
      <c r="A1340" s="101">
        <f>'DETALLE DE CONEXIONES'!P1340</f>
        <v>0</v>
      </c>
      <c r="B1340" s="36" t="str">
        <f>'DETALLE DE CONEXIONES'!I1340</f>
        <v>SALIENTE</v>
      </c>
      <c r="C1340" s="36" t="str">
        <f>'DETALLE DE CONEXIONES'!BB1340</f>
        <v>Saliente Local</v>
      </c>
      <c r="D1340" s="36" t="str">
        <f>'DETALLE DE CONEXIONES'!E1340</f>
        <v>999XXX5702</v>
      </c>
      <c r="E1340" s="36">
        <f t="shared" si="60"/>
        <v>10</v>
      </c>
      <c r="F1340" s="36">
        <f>IFERROR(LIMPIA('DETALLE DE CONEXIONES'!N1340,1),0)</f>
        <v>3</v>
      </c>
      <c r="G1340" s="36" t="str">
        <f>LEFT('DETALLE DE CONEXIONES'!BE1340,3)</f>
        <v>NOF</v>
      </c>
      <c r="H1340" s="36" t="str">
        <f>RIGHT('DETALLE DE CONEXIONES'!AK1340,2)</f>
        <v/>
      </c>
      <c r="I1340" s="36" t="str">
        <f>LEFT('DETALLE DE CONEXIONES'!AK1340,3)</f>
        <v/>
      </c>
      <c r="J1340" s="36" t="str">
        <f>LEFT('DETALLE DE CONEXIONES'!M1340,3)</f>
        <v>2mi</v>
      </c>
      <c r="K1340" s="36" t="str">
        <f>IF(LEN('DETALLE DE CONEXIONES'!M1340)&lt;12,(RIGHT('DETALLE DE CONEXIONES'!M1340,5)),(RIGHT('DETALLE DE CONEXIONES'!M1340,6)))</f>
        <v>1seg.</v>
      </c>
      <c r="L1340" s="36">
        <f>IF(C1340="Saliente Local",(IFERROR((LIMPIA(J1340,1)),0)),0)</f>
        <v>2</v>
      </c>
      <c r="M1340" s="36">
        <f>IF(C1340="Saliente Nacional",(IFERROR((LIMPIA(J1340,1)),0)),0)</f>
        <v>0</v>
      </c>
      <c r="N1340" s="36">
        <f>IF(C1340="Saliente Internacional",(IFERROR((LIMPIA(J1340,1)),0)),0)</f>
        <v>0</v>
      </c>
      <c r="O1340" s="36">
        <f>IF(C1340="Saliente Local",(IFERROR((LIMPIA(K1340,1)),0)),0)</f>
        <v>1</v>
      </c>
      <c r="P1340" s="36">
        <f>IF(C1340="Saliente Nacional",(IFERROR((LIMPIA(K1340,1)),0)),0)</f>
        <v>0</v>
      </c>
      <c r="Q1340" s="36">
        <f>IF(C1340="Saliente Internacional",(IFERROR((LIMPIA(K1340,1)),0)),0)</f>
        <v>0</v>
      </c>
      <c r="R1340" s="36">
        <f t="shared" si="61"/>
        <v>3</v>
      </c>
      <c r="S1340" s="36">
        <f t="shared" si="62"/>
        <v>0</v>
      </c>
    </row>
    <row r="1341" spans="1:19" x14ac:dyDescent="0.25">
      <c r="A1341" s="101">
        <f>'DETALLE DE CONEXIONES'!P1341</f>
        <v>0</v>
      </c>
      <c r="B1341" s="36" t="str">
        <f>'DETALLE DE CONEXIONES'!I1341</f>
        <v>GPRS</v>
      </c>
      <c r="C1341" s="36" t="str">
        <f>'DETALLE DE CONEXIONES'!BB1341</f>
        <v>MENSAJERO</v>
      </c>
      <c r="D1341" s="36" t="str">
        <f>'DETALLE DE CONEXIONES'!E1341</f>
        <v>internet.itelcelXXXm-3G</v>
      </c>
      <c r="E1341" s="36">
        <f t="shared" si="60"/>
        <v>23</v>
      </c>
      <c r="F1341" s="36">
        <f>IFERROR(LIMPIA('DETALLE DE CONEXIONES'!N1341,1),0)</f>
        <v>0</v>
      </c>
      <c r="G1341" s="36" t="str">
        <f>LEFT('DETALLE DE CONEXIONES'!BE1341,3)</f>
        <v/>
      </c>
      <c r="H1341" s="36" t="str">
        <f>RIGHT('DETALLE DE CONEXIONES'!AK1341,2)</f>
        <v>-1</v>
      </c>
      <c r="I1341" s="36" t="str">
        <f>LEFT('DETALLE DE CONEXIONES'!AK1341,3)</f>
        <v>MEN</v>
      </c>
      <c r="J1341" s="36" t="str">
        <f>LEFT('DETALLE DE CONEXIONES'!M1341,3)</f>
        <v>0mi</v>
      </c>
      <c r="K1341" s="36" t="str">
        <f>IF(LEN('DETALLE DE CONEXIONES'!M1341)&lt;12,(RIGHT('DETALLE DE CONEXIONES'!M1341,5)),(RIGHT('DETALLE DE CONEXIONES'!M1341,6)))</f>
        <v xml:space="preserve">min. </v>
      </c>
      <c r="L1341" s="36">
        <f>IF(C1341="Saliente Local",(IFERROR((LIMPIA(J1341,1)),0)),0)</f>
        <v>0</v>
      </c>
      <c r="M1341" s="36">
        <f>IF(C1341="Saliente Nacional",(IFERROR((LIMPIA(J1341,1)),0)),0)</f>
        <v>0</v>
      </c>
      <c r="N1341" s="36">
        <f>IF(C1341="Saliente Internacional",(IFERROR((LIMPIA(J1341,1)),0)),0)</f>
        <v>0</v>
      </c>
      <c r="O1341" s="36">
        <f>IF(C1341="Saliente Local",(IFERROR((LIMPIA(K1341,1)),0)),0)</f>
        <v>0</v>
      </c>
      <c r="P1341" s="36">
        <f>IF(C1341="Saliente Nacional",(IFERROR((LIMPIA(K1341,1)),0)),0)</f>
        <v>0</v>
      </c>
      <c r="Q1341" s="36">
        <f>IF(C1341="Saliente Internacional",(IFERROR((LIMPIA(K1341,1)),0)),0)</f>
        <v>0</v>
      </c>
      <c r="R1341" s="36">
        <f t="shared" si="61"/>
        <v>0</v>
      </c>
      <c r="S1341" s="36">
        <f t="shared" si="62"/>
        <v>0</v>
      </c>
    </row>
    <row r="1342" spans="1:19" x14ac:dyDescent="0.25">
      <c r="A1342" s="101">
        <f>'DETALLE DE CONEXIONES'!P1342</f>
        <v>0</v>
      </c>
      <c r="B1342" s="36" t="str">
        <f>'DETALLE DE CONEXIONES'!I1342</f>
        <v>GPRS</v>
      </c>
      <c r="C1342" s="36" t="str">
        <f>'DETALLE DE CONEXIONES'!BB1342</f>
        <v>RS</v>
      </c>
      <c r="D1342" s="36" t="str">
        <f>'DETALLE DE CONEXIONES'!E1342</f>
        <v>internet.itelcelXXXm-3G</v>
      </c>
      <c r="E1342" s="36">
        <f t="shared" si="60"/>
        <v>23</v>
      </c>
      <c r="F1342" s="36">
        <f>IFERROR(LIMPIA('DETALLE DE CONEXIONES'!N1342,1),0)</f>
        <v>0</v>
      </c>
      <c r="G1342" s="36" t="str">
        <f>LEFT('DETALLE DE CONEXIONES'!BE1342,3)</f>
        <v/>
      </c>
      <c r="H1342" s="36" t="str">
        <f>RIGHT('DETALLE DE CONEXIONES'!AK1342,2)</f>
        <v>-1</v>
      </c>
      <c r="I1342" s="36" t="str">
        <f>LEFT('DETALLE DE CONEXIONES'!AK1342,3)</f>
        <v>RS;</v>
      </c>
      <c r="J1342" s="36" t="str">
        <f>LEFT('DETALLE DE CONEXIONES'!M1342,3)</f>
        <v>0mi</v>
      </c>
      <c r="K1342" s="36" t="str">
        <f>IF(LEN('DETALLE DE CONEXIONES'!M1342)&lt;12,(RIGHT('DETALLE DE CONEXIONES'!M1342,5)),(RIGHT('DETALLE DE CONEXIONES'!M1342,6)))</f>
        <v xml:space="preserve">min. </v>
      </c>
      <c r="L1342" s="36">
        <f>IF(C1342="Saliente Local",(IFERROR((LIMPIA(J1342,1)),0)),0)</f>
        <v>0</v>
      </c>
      <c r="M1342" s="36">
        <f>IF(C1342="Saliente Nacional",(IFERROR((LIMPIA(J1342,1)),0)),0)</f>
        <v>0</v>
      </c>
      <c r="N1342" s="36">
        <f>IF(C1342="Saliente Internacional",(IFERROR((LIMPIA(J1342,1)),0)),0)</f>
        <v>0</v>
      </c>
      <c r="O1342" s="36">
        <f>IF(C1342="Saliente Local",(IFERROR((LIMPIA(K1342,1)),0)),0)</f>
        <v>0</v>
      </c>
      <c r="P1342" s="36">
        <f>IF(C1342="Saliente Nacional",(IFERROR((LIMPIA(K1342,1)),0)),0)</f>
        <v>0</v>
      </c>
      <c r="Q1342" s="36">
        <f>IF(C1342="Saliente Internacional",(IFERROR((LIMPIA(K1342,1)),0)),0)</f>
        <v>0</v>
      </c>
      <c r="R1342" s="36">
        <f t="shared" si="61"/>
        <v>0</v>
      </c>
      <c r="S1342" s="36">
        <f t="shared" si="62"/>
        <v>0</v>
      </c>
    </row>
    <row r="1343" spans="1:19" x14ac:dyDescent="0.25">
      <c r="A1343" s="101">
        <f>'DETALLE DE CONEXIONES'!P1343</f>
        <v>0</v>
      </c>
      <c r="B1343" s="36" t="str">
        <f>'DETALLE DE CONEXIONES'!I1343</f>
        <v>GPRS</v>
      </c>
      <c r="C1343" s="36" t="str">
        <f>'DETALLE DE CONEXIONES'!BB1343</f>
        <v>INTERNET</v>
      </c>
      <c r="D1343" s="36" t="str">
        <f>'DETALLE DE CONEXIONES'!E1343</f>
        <v>internet.itelcelXXXm-3G</v>
      </c>
      <c r="E1343" s="36">
        <f t="shared" si="60"/>
        <v>23</v>
      </c>
      <c r="F1343" s="36">
        <f>IFERROR(LIMPIA('DETALLE DE CONEXIONES'!N1343,1),0)</f>
        <v>0</v>
      </c>
      <c r="G1343" s="36" t="str">
        <f>LEFT('DETALLE DE CONEXIONES'!BE1343,3)</f>
        <v/>
      </c>
      <c r="H1343" s="36" t="str">
        <f>RIGHT('DETALLE DE CONEXIONES'!AK1343,2)</f>
        <v>-1</v>
      </c>
      <c r="I1343" s="36" t="str">
        <f>LEFT('DETALLE DE CONEXIONES'!AK1343,3)</f>
        <v>INT</v>
      </c>
      <c r="J1343" s="36" t="str">
        <f>LEFT('DETALLE DE CONEXIONES'!M1343,3)</f>
        <v>0mi</v>
      </c>
      <c r="K1343" s="36" t="str">
        <f>IF(LEN('DETALLE DE CONEXIONES'!M1343)&lt;12,(RIGHT('DETALLE DE CONEXIONES'!M1343,5)),(RIGHT('DETALLE DE CONEXIONES'!M1343,6)))</f>
        <v xml:space="preserve">min. </v>
      </c>
      <c r="L1343" s="36">
        <f>IF(C1343="Saliente Local",(IFERROR((LIMPIA(J1343,1)),0)),0)</f>
        <v>0</v>
      </c>
      <c r="M1343" s="36">
        <f>IF(C1343="Saliente Nacional",(IFERROR((LIMPIA(J1343,1)),0)),0)</f>
        <v>0</v>
      </c>
      <c r="N1343" s="36">
        <f>IF(C1343="Saliente Internacional",(IFERROR((LIMPIA(J1343,1)),0)),0)</f>
        <v>0</v>
      </c>
      <c r="O1343" s="36">
        <f>IF(C1343="Saliente Local",(IFERROR((LIMPIA(K1343,1)),0)),0)</f>
        <v>0</v>
      </c>
      <c r="P1343" s="36">
        <f>IF(C1343="Saliente Nacional",(IFERROR((LIMPIA(K1343,1)),0)),0)</f>
        <v>0</v>
      </c>
      <c r="Q1343" s="36">
        <f>IF(C1343="Saliente Internacional",(IFERROR((LIMPIA(K1343,1)),0)),0)</f>
        <v>0</v>
      </c>
      <c r="R1343" s="36">
        <f t="shared" si="61"/>
        <v>0</v>
      </c>
      <c r="S1343" s="36">
        <f t="shared" si="62"/>
        <v>0</v>
      </c>
    </row>
    <row r="1344" spans="1:19" x14ac:dyDescent="0.25">
      <c r="A1344" s="101">
        <f>'DETALLE DE CONEXIONES'!P1344</f>
        <v>0</v>
      </c>
      <c r="B1344" s="36" t="str">
        <f>'DETALLE DE CONEXIONES'!I1344</f>
        <v>SALIENTE</v>
      </c>
      <c r="C1344" s="36" t="str">
        <f>'DETALLE DE CONEXIONES'!BB1344</f>
        <v>Saliente Local</v>
      </c>
      <c r="D1344" s="36" t="str">
        <f>'DETALLE DE CONEXIONES'!E1344</f>
        <v>999XXX0328</v>
      </c>
      <c r="E1344" s="36">
        <f t="shared" si="60"/>
        <v>10</v>
      </c>
      <c r="F1344" s="36">
        <f>IFERROR(LIMPIA('DETALLE DE CONEXIONES'!N1344,1),0)</f>
        <v>2</v>
      </c>
      <c r="G1344" s="36" t="str">
        <f>LEFT('DETALLE DE CONEXIONES'!BE1344,3)</f>
        <v>NOF</v>
      </c>
      <c r="H1344" s="36" t="str">
        <f>RIGHT('DETALLE DE CONEXIONES'!AK1344,2)</f>
        <v/>
      </c>
      <c r="I1344" s="36" t="str">
        <f>LEFT('DETALLE DE CONEXIONES'!AK1344,3)</f>
        <v/>
      </c>
      <c r="J1344" s="36" t="str">
        <f>LEFT('DETALLE DE CONEXIONES'!M1344,3)</f>
        <v>1mi</v>
      </c>
      <c r="K1344" s="36" t="str">
        <f>IF(LEN('DETALLE DE CONEXIONES'!M1344)&lt;12,(RIGHT('DETALLE DE CONEXIONES'!M1344,5)),(RIGHT('DETALLE DE CONEXIONES'!M1344,6)))</f>
        <v>4seg.</v>
      </c>
      <c r="L1344" s="36">
        <f>IF(C1344="Saliente Local",(IFERROR((LIMPIA(J1344,1)),0)),0)</f>
        <v>1</v>
      </c>
      <c r="M1344" s="36">
        <f>IF(C1344="Saliente Nacional",(IFERROR((LIMPIA(J1344,1)),0)),0)</f>
        <v>0</v>
      </c>
      <c r="N1344" s="36">
        <f>IF(C1344="Saliente Internacional",(IFERROR((LIMPIA(J1344,1)),0)),0)</f>
        <v>0</v>
      </c>
      <c r="O1344" s="36">
        <f>IF(C1344="Saliente Local",(IFERROR((LIMPIA(K1344,1)),0)),0)</f>
        <v>4</v>
      </c>
      <c r="P1344" s="36">
        <f>IF(C1344="Saliente Nacional",(IFERROR((LIMPIA(K1344,1)),0)),0)</f>
        <v>0</v>
      </c>
      <c r="Q1344" s="36">
        <f>IF(C1344="Saliente Internacional",(IFERROR((LIMPIA(K1344,1)),0)),0)</f>
        <v>0</v>
      </c>
      <c r="R1344" s="36">
        <f t="shared" si="61"/>
        <v>2</v>
      </c>
      <c r="S1344" s="36">
        <f t="shared" si="62"/>
        <v>0</v>
      </c>
    </row>
    <row r="1345" spans="1:19" x14ac:dyDescent="0.25">
      <c r="A1345" s="101">
        <f>'DETALLE DE CONEXIONES'!P1345</f>
        <v>0</v>
      </c>
      <c r="B1345" s="36" t="str">
        <f>'DETALLE DE CONEXIONES'!I1345</f>
        <v>TRANSFERENCIA</v>
      </c>
      <c r="C1345" s="36" t="str">
        <f>'DETALLE DE CONEXIONES'!BB1345</f>
        <v>Desvio Nacional</v>
      </c>
      <c r="D1345" s="36" t="str">
        <f>'DETALLE DE CONEXIONES'!E1345</f>
        <v>999XXX1600</v>
      </c>
      <c r="E1345" s="36">
        <f t="shared" si="60"/>
        <v>10</v>
      </c>
      <c r="F1345" s="36">
        <f>IFERROR(LIMPIA('DETALLE DE CONEXIONES'!N1345,1),0)</f>
        <v>1</v>
      </c>
      <c r="G1345" s="36" t="str">
        <f>LEFT('DETALLE DE CONEXIONES'!BE1345,3)</f>
        <v>SIU</v>
      </c>
      <c r="H1345" s="36" t="str">
        <f>RIGHT('DETALLE DE CONEXIONES'!AK1345,2)</f>
        <v/>
      </c>
      <c r="I1345" s="36" t="str">
        <f>LEFT('DETALLE DE CONEXIONES'!AK1345,3)</f>
        <v/>
      </c>
      <c r="J1345" s="36" t="str">
        <f>LEFT('DETALLE DE CONEXIONES'!M1345,3)</f>
        <v>0mi</v>
      </c>
      <c r="K1345" s="36" t="str">
        <f>IF(LEN('DETALLE DE CONEXIONES'!M1345)&lt;12,(RIGHT('DETALLE DE CONEXIONES'!M1345,5)),(RIGHT('DETALLE DE CONEXIONES'!M1345,6)))</f>
        <v>2seg.</v>
      </c>
      <c r="L1345" s="36">
        <f>IF(C1345="Saliente Local",(IFERROR((LIMPIA(J1345,1)),0)),0)</f>
        <v>0</v>
      </c>
      <c r="M1345" s="36">
        <f>IF(C1345="Saliente Nacional",(IFERROR((LIMPIA(J1345,1)),0)),0)</f>
        <v>0</v>
      </c>
      <c r="N1345" s="36">
        <f>IF(C1345="Saliente Internacional",(IFERROR((LIMPIA(J1345,1)),0)),0)</f>
        <v>0</v>
      </c>
      <c r="O1345" s="36">
        <f>IF(C1345="Saliente Local",(IFERROR((LIMPIA(K1345,1)),0)),0)</f>
        <v>0</v>
      </c>
      <c r="P1345" s="36">
        <f>IF(C1345="Saliente Nacional",(IFERROR((LIMPIA(K1345,1)),0)),0)</f>
        <v>0</v>
      </c>
      <c r="Q1345" s="36">
        <f>IF(C1345="Saliente Internacional",(IFERROR((LIMPIA(K1345,1)),0)),0)</f>
        <v>0</v>
      </c>
      <c r="R1345" s="36">
        <f t="shared" si="61"/>
        <v>0</v>
      </c>
      <c r="S1345" s="36">
        <f t="shared" si="62"/>
        <v>0</v>
      </c>
    </row>
    <row r="1346" spans="1:19" x14ac:dyDescent="0.25">
      <c r="A1346" s="101">
        <f>'DETALLE DE CONEXIONES'!P1346</f>
        <v>0</v>
      </c>
      <c r="B1346" s="36" t="str">
        <f>'DETALLE DE CONEXIONES'!I1346</f>
        <v>TRANSFERENCIA</v>
      </c>
      <c r="C1346" s="36" t="str">
        <f>'DETALLE DE CONEXIONES'!BB1346</f>
        <v>Desvio Nacional</v>
      </c>
      <c r="D1346" s="36" t="str">
        <f>'DETALLE DE CONEXIONES'!E1346</f>
        <v>999XXX1600</v>
      </c>
      <c r="E1346" s="36">
        <f t="shared" si="60"/>
        <v>10</v>
      </c>
      <c r="F1346" s="36">
        <f>IFERROR(LIMPIA('DETALLE DE CONEXIONES'!N1346,1),0)</f>
        <v>1</v>
      </c>
      <c r="G1346" s="36" t="str">
        <f>LEFT('DETALLE DE CONEXIONES'!BE1346,3)</f>
        <v>SIU</v>
      </c>
      <c r="H1346" s="36" t="str">
        <f>RIGHT('DETALLE DE CONEXIONES'!AK1346,2)</f>
        <v/>
      </c>
      <c r="I1346" s="36" t="str">
        <f>LEFT('DETALLE DE CONEXIONES'!AK1346,3)</f>
        <v/>
      </c>
      <c r="J1346" s="36" t="str">
        <f>LEFT('DETALLE DE CONEXIONES'!M1346,3)</f>
        <v>0mi</v>
      </c>
      <c r="K1346" s="36" t="str">
        <f>IF(LEN('DETALLE DE CONEXIONES'!M1346)&lt;12,(RIGHT('DETALLE DE CONEXIONES'!M1346,5)),(RIGHT('DETALLE DE CONEXIONES'!M1346,6)))</f>
        <v>1seg.</v>
      </c>
      <c r="L1346" s="36">
        <f>IF(C1346="Saliente Local",(IFERROR((LIMPIA(J1346,1)),0)),0)</f>
        <v>0</v>
      </c>
      <c r="M1346" s="36">
        <f>IF(C1346="Saliente Nacional",(IFERROR((LIMPIA(J1346,1)),0)),0)</f>
        <v>0</v>
      </c>
      <c r="N1346" s="36">
        <f>IF(C1346="Saliente Internacional",(IFERROR((LIMPIA(J1346,1)),0)),0)</f>
        <v>0</v>
      </c>
      <c r="O1346" s="36">
        <f>IF(C1346="Saliente Local",(IFERROR((LIMPIA(K1346,1)),0)),0)</f>
        <v>0</v>
      </c>
      <c r="P1346" s="36">
        <f>IF(C1346="Saliente Nacional",(IFERROR((LIMPIA(K1346,1)),0)),0)</f>
        <v>0</v>
      </c>
      <c r="Q1346" s="36">
        <f>IF(C1346="Saliente Internacional",(IFERROR((LIMPIA(K1346,1)),0)),0)</f>
        <v>0</v>
      </c>
      <c r="R1346" s="36">
        <f t="shared" si="61"/>
        <v>0</v>
      </c>
      <c r="S1346" s="36">
        <f t="shared" si="62"/>
        <v>0</v>
      </c>
    </row>
    <row r="1347" spans="1:19" x14ac:dyDescent="0.25">
      <c r="A1347" s="101">
        <f>'DETALLE DE CONEXIONES'!P1347</f>
        <v>0</v>
      </c>
      <c r="B1347" s="36" t="str">
        <f>'DETALLE DE CONEXIONES'!I1347</f>
        <v>GPRS</v>
      </c>
      <c r="C1347" s="36" t="str">
        <f>'DETALLE DE CONEXIONES'!BB1347</f>
        <v>MENSAJERO</v>
      </c>
      <c r="D1347" s="36" t="str">
        <f>'DETALLE DE CONEXIONES'!E1347</f>
        <v>internet.itelcel.coXXXGLTE</v>
      </c>
      <c r="E1347" s="36">
        <f t="shared" ref="E1347:E1410" si="63">LEN(D1347)</f>
        <v>26</v>
      </c>
      <c r="F1347" s="36">
        <f>IFERROR(LIMPIA('DETALLE DE CONEXIONES'!N1347,1),0)</f>
        <v>0</v>
      </c>
      <c r="G1347" s="36" t="str">
        <f>LEFT('DETALLE DE CONEXIONES'!BE1347,3)</f>
        <v/>
      </c>
      <c r="H1347" s="36" t="str">
        <f>RIGHT('DETALLE DE CONEXIONES'!AK1347,2)</f>
        <v>-1</v>
      </c>
      <c r="I1347" s="36" t="str">
        <f>LEFT('DETALLE DE CONEXIONES'!AK1347,3)</f>
        <v>MEN</v>
      </c>
      <c r="J1347" s="36" t="str">
        <f>LEFT('DETALLE DE CONEXIONES'!M1347,3)</f>
        <v>0mi</v>
      </c>
      <c r="K1347" s="36" t="str">
        <f>IF(LEN('DETALLE DE CONEXIONES'!M1347)&lt;12,(RIGHT('DETALLE DE CONEXIONES'!M1347,5)),(RIGHT('DETALLE DE CONEXIONES'!M1347,6)))</f>
        <v xml:space="preserve">min. </v>
      </c>
      <c r="L1347" s="36">
        <f>IF(C1347="Saliente Local",(IFERROR((LIMPIA(J1347,1)),0)),0)</f>
        <v>0</v>
      </c>
      <c r="M1347" s="36">
        <f>IF(C1347="Saliente Nacional",(IFERROR((LIMPIA(J1347,1)),0)),0)</f>
        <v>0</v>
      </c>
      <c r="N1347" s="36">
        <f>IF(C1347="Saliente Internacional",(IFERROR((LIMPIA(J1347,1)),0)),0)</f>
        <v>0</v>
      </c>
      <c r="O1347" s="36">
        <f>IF(C1347="Saliente Local",(IFERROR((LIMPIA(K1347,1)),0)),0)</f>
        <v>0</v>
      </c>
      <c r="P1347" s="36">
        <f>IF(C1347="Saliente Nacional",(IFERROR((LIMPIA(K1347,1)),0)),0)</f>
        <v>0</v>
      </c>
      <c r="Q1347" s="36">
        <f>IF(C1347="Saliente Internacional",(IFERROR((LIMPIA(K1347,1)),0)),0)</f>
        <v>0</v>
      </c>
      <c r="R1347" s="36">
        <f t="shared" ref="R1347:R1410" si="64">IF(SUM(O1347:P1347)&gt;0,(L1347+M1347+1),(L1347+M1347))</f>
        <v>0</v>
      </c>
      <c r="S1347" s="36">
        <f t="shared" ref="S1347:S1410" si="65">IF(Q1347&gt;0,N1347+1,N1347)</f>
        <v>0</v>
      </c>
    </row>
    <row r="1348" spans="1:19" x14ac:dyDescent="0.25">
      <c r="A1348" s="101">
        <f>'DETALLE DE CONEXIONES'!P1348</f>
        <v>0</v>
      </c>
      <c r="B1348" s="36" t="str">
        <f>'DETALLE DE CONEXIONES'!I1348</f>
        <v>GPRS</v>
      </c>
      <c r="C1348" s="36" t="str">
        <f>'DETALLE DE CONEXIONES'!BB1348</f>
        <v>INTERNET</v>
      </c>
      <c r="D1348" s="36" t="str">
        <f>'DETALLE DE CONEXIONES'!E1348</f>
        <v>internet.itelcel.coXXXGLTE</v>
      </c>
      <c r="E1348" s="36">
        <f t="shared" si="63"/>
        <v>26</v>
      </c>
      <c r="F1348" s="36">
        <f>IFERROR(LIMPIA('DETALLE DE CONEXIONES'!N1348,1),0)</f>
        <v>0</v>
      </c>
      <c r="G1348" s="36" t="str">
        <f>LEFT('DETALLE DE CONEXIONES'!BE1348,3)</f>
        <v/>
      </c>
      <c r="H1348" s="36" t="str">
        <f>RIGHT('DETALLE DE CONEXIONES'!AK1348,2)</f>
        <v>-1</v>
      </c>
      <c r="I1348" s="36" t="str">
        <f>LEFT('DETALLE DE CONEXIONES'!AK1348,3)</f>
        <v>INT</v>
      </c>
      <c r="J1348" s="36" t="str">
        <f>LEFT('DETALLE DE CONEXIONES'!M1348,3)</f>
        <v>0mi</v>
      </c>
      <c r="K1348" s="36" t="str">
        <f>IF(LEN('DETALLE DE CONEXIONES'!M1348)&lt;12,(RIGHT('DETALLE DE CONEXIONES'!M1348,5)),(RIGHT('DETALLE DE CONEXIONES'!M1348,6)))</f>
        <v xml:space="preserve">min. </v>
      </c>
      <c r="L1348" s="36">
        <f>IF(C1348="Saliente Local",(IFERROR((LIMPIA(J1348,1)),0)),0)</f>
        <v>0</v>
      </c>
      <c r="M1348" s="36">
        <f>IF(C1348="Saliente Nacional",(IFERROR((LIMPIA(J1348,1)),0)),0)</f>
        <v>0</v>
      </c>
      <c r="N1348" s="36">
        <f>IF(C1348="Saliente Internacional",(IFERROR((LIMPIA(J1348,1)),0)),0)</f>
        <v>0</v>
      </c>
      <c r="O1348" s="36">
        <f>IF(C1348="Saliente Local",(IFERROR((LIMPIA(K1348,1)),0)),0)</f>
        <v>0</v>
      </c>
      <c r="P1348" s="36">
        <f>IF(C1348="Saliente Nacional",(IFERROR((LIMPIA(K1348,1)),0)),0)</f>
        <v>0</v>
      </c>
      <c r="Q1348" s="36">
        <f>IF(C1348="Saliente Internacional",(IFERROR((LIMPIA(K1348,1)),0)),0)</f>
        <v>0</v>
      </c>
      <c r="R1348" s="36">
        <f t="shared" si="64"/>
        <v>0</v>
      </c>
      <c r="S1348" s="36">
        <f t="shared" si="65"/>
        <v>0</v>
      </c>
    </row>
    <row r="1349" spans="1:19" x14ac:dyDescent="0.25">
      <c r="A1349" s="101">
        <f>'DETALLE DE CONEXIONES'!P1349</f>
        <v>0</v>
      </c>
      <c r="B1349" s="36" t="str">
        <f>'DETALLE DE CONEXIONES'!I1349</f>
        <v>GPRS</v>
      </c>
      <c r="C1349" s="36" t="str">
        <f>'DETALLE DE CONEXIONES'!BB1349</f>
        <v>RS</v>
      </c>
      <c r="D1349" s="36" t="str">
        <f>'DETALLE DE CONEXIONES'!E1349</f>
        <v>internet.itelcel.coXXXGLTE</v>
      </c>
      <c r="E1349" s="36">
        <f t="shared" si="63"/>
        <v>26</v>
      </c>
      <c r="F1349" s="36">
        <f>IFERROR(LIMPIA('DETALLE DE CONEXIONES'!N1349,1),0)</f>
        <v>0</v>
      </c>
      <c r="G1349" s="36" t="str">
        <f>LEFT('DETALLE DE CONEXIONES'!BE1349,3)</f>
        <v/>
      </c>
      <c r="H1349" s="36" t="str">
        <f>RIGHT('DETALLE DE CONEXIONES'!AK1349,2)</f>
        <v>-1</v>
      </c>
      <c r="I1349" s="36" t="str">
        <f>LEFT('DETALLE DE CONEXIONES'!AK1349,3)</f>
        <v>RS;</v>
      </c>
      <c r="J1349" s="36" t="str">
        <f>LEFT('DETALLE DE CONEXIONES'!M1349,3)</f>
        <v>0mi</v>
      </c>
      <c r="K1349" s="36" t="str">
        <f>IF(LEN('DETALLE DE CONEXIONES'!M1349)&lt;12,(RIGHT('DETALLE DE CONEXIONES'!M1349,5)),(RIGHT('DETALLE DE CONEXIONES'!M1349,6)))</f>
        <v xml:space="preserve">min. </v>
      </c>
      <c r="L1349" s="36">
        <f>IF(C1349="Saliente Local",(IFERROR((LIMPIA(J1349,1)),0)),0)</f>
        <v>0</v>
      </c>
      <c r="M1349" s="36">
        <f>IF(C1349="Saliente Nacional",(IFERROR((LIMPIA(J1349,1)),0)),0)</f>
        <v>0</v>
      </c>
      <c r="N1349" s="36">
        <f>IF(C1349="Saliente Internacional",(IFERROR((LIMPIA(J1349,1)),0)),0)</f>
        <v>0</v>
      </c>
      <c r="O1349" s="36">
        <f>IF(C1349="Saliente Local",(IFERROR((LIMPIA(K1349,1)),0)),0)</f>
        <v>0</v>
      </c>
      <c r="P1349" s="36">
        <f>IF(C1349="Saliente Nacional",(IFERROR((LIMPIA(K1349,1)),0)),0)</f>
        <v>0</v>
      </c>
      <c r="Q1349" s="36">
        <f>IF(C1349="Saliente Internacional",(IFERROR((LIMPIA(K1349,1)),0)),0)</f>
        <v>0</v>
      </c>
      <c r="R1349" s="36">
        <f t="shared" si="64"/>
        <v>0</v>
      </c>
      <c r="S1349" s="36">
        <f t="shared" si="65"/>
        <v>0</v>
      </c>
    </row>
    <row r="1350" spans="1:19" x14ac:dyDescent="0.25">
      <c r="A1350" s="101">
        <f>'DETALLE DE CONEXIONES'!P1350</f>
        <v>0</v>
      </c>
      <c r="B1350" s="36" t="str">
        <f>'DETALLE DE CONEXIONES'!I1350</f>
        <v>SALIENTE</v>
      </c>
      <c r="C1350" s="36" t="str">
        <f>'DETALLE DE CONEXIONES'!BB1350</f>
        <v>Saliente Local</v>
      </c>
      <c r="D1350" s="36" t="str">
        <f>'DETALLE DE CONEXIONES'!E1350</f>
        <v>999XXX5938</v>
      </c>
      <c r="E1350" s="36">
        <f t="shared" si="63"/>
        <v>10</v>
      </c>
      <c r="F1350" s="36">
        <f>IFERROR(LIMPIA('DETALLE DE CONEXIONES'!N1350,1),0)</f>
        <v>3</v>
      </c>
      <c r="G1350" s="36" t="str">
        <f>LEFT('DETALLE DE CONEXIONES'!BE1350,3)</f>
        <v>NOF</v>
      </c>
      <c r="H1350" s="36" t="str">
        <f>RIGHT('DETALLE DE CONEXIONES'!AK1350,2)</f>
        <v/>
      </c>
      <c r="I1350" s="36" t="str">
        <f>LEFT('DETALLE DE CONEXIONES'!AK1350,3)</f>
        <v/>
      </c>
      <c r="J1350" s="36" t="str">
        <f>LEFT('DETALLE DE CONEXIONES'!M1350,3)</f>
        <v>2mi</v>
      </c>
      <c r="K1350" s="36" t="str">
        <f>IF(LEN('DETALLE DE CONEXIONES'!M1350)&lt;12,(RIGHT('DETALLE DE CONEXIONES'!M1350,5)),(RIGHT('DETALLE DE CONEXIONES'!M1350,6)))</f>
        <v>22seg.</v>
      </c>
      <c r="L1350" s="36">
        <f>IF(C1350="Saliente Local",(IFERROR((LIMPIA(J1350,1)),0)),0)</f>
        <v>2</v>
      </c>
      <c r="M1350" s="36">
        <f>IF(C1350="Saliente Nacional",(IFERROR((LIMPIA(J1350,1)),0)),0)</f>
        <v>0</v>
      </c>
      <c r="N1350" s="36">
        <f>IF(C1350="Saliente Internacional",(IFERROR((LIMPIA(J1350,1)),0)),0)</f>
        <v>0</v>
      </c>
      <c r="O1350" s="36">
        <f>IF(C1350="Saliente Local",(IFERROR((LIMPIA(K1350,1)),0)),0)</f>
        <v>22</v>
      </c>
      <c r="P1350" s="36">
        <f>IF(C1350="Saliente Nacional",(IFERROR((LIMPIA(K1350,1)),0)),0)</f>
        <v>0</v>
      </c>
      <c r="Q1350" s="36">
        <f>IF(C1350="Saliente Internacional",(IFERROR((LIMPIA(K1350,1)),0)),0)</f>
        <v>0</v>
      </c>
      <c r="R1350" s="36">
        <f t="shared" si="64"/>
        <v>3</v>
      </c>
      <c r="S1350" s="36">
        <f t="shared" si="65"/>
        <v>0</v>
      </c>
    </row>
    <row r="1351" spans="1:19" x14ac:dyDescent="0.25">
      <c r="A1351" s="101">
        <f>'DETALLE DE CONEXIONES'!P1351</f>
        <v>0</v>
      </c>
      <c r="B1351" s="36" t="str">
        <f>'DETALLE DE CONEXIONES'!I1351</f>
        <v>SALIENTE</v>
      </c>
      <c r="C1351" s="36" t="str">
        <f>'DETALLE DE CONEXIONES'!BB1351</f>
        <v>Saliente Local</v>
      </c>
      <c r="D1351" s="36" t="str">
        <f>'DETALLE DE CONEXIONES'!E1351</f>
        <v>999XXX7514</v>
      </c>
      <c r="E1351" s="36">
        <f t="shared" si="63"/>
        <v>10</v>
      </c>
      <c r="F1351" s="36">
        <f>IFERROR(LIMPIA('DETALLE DE CONEXIONES'!N1351,1),0)</f>
        <v>2</v>
      </c>
      <c r="G1351" s="36" t="str">
        <f>LEFT('DETALLE DE CONEXIONES'!BE1351,3)</f>
        <v>NOF</v>
      </c>
      <c r="H1351" s="36" t="str">
        <f>RIGHT('DETALLE DE CONEXIONES'!AK1351,2)</f>
        <v/>
      </c>
      <c r="I1351" s="36" t="str">
        <f>LEFT('DETALLE DE CONEXIONES'!AK1351,3)</f>
        <v/>
      </c>
      <c r="J1351" s="36" t="str">
        <f>LEFT('DETALLE DE CONEXIONES'!M1351,3)</f>
        <v>1mi</v>
      </c>
      <c r="K1351" s="36" t="str">
        <f>IF(LEN('DETALLE DE CONEXIONES'!M1351)&lt;12,(RIGHT('DETALLE DE CONEXIONES'!M1351,5)),(RIGHT('DETALLE DE CONEXIONES'!M1351,6)))</f>
        <v>28seg.</v>
      </c>
      <c r="L1351" s="36">
        <f>IF(C1351="Saliente Local",(IFERROR((LIMPIA(J1351,1)),0)),0)</f>
        <v>1</v>
      </c>
      <c r="M1351" s="36">
        <f>IF(C1351="Saliente Nacional",(IFERROR((LIMPIA(J1351,1)),0)),0)</f>
        <v>0</v>
      </c>
      <c r="N1351" s="36">
        <f>IF(C1351="Saliente Internacional",(IFERROR((LIMPIA(J1351,1)),0)),0)</f>
        <v>0</v>
      </c>
      <c r="O1351" s="36">
        <f>IF(C1351="Saliente Local",(IFERROR((LIMPIA(K1351,1)),0)),0)</f>
        <v>28</v>
      </c>
      <c r="P1351" s="36">
        <f>IF(C1351="Saliente Nacional",(IFERROR((LIMPIA(K1351,1)),0)),0)</f>
        <v>0</v>
      </c>
      <c r="Q1351" s="36">
        <f>IF(C1351="Saliente Internacional",(IFERROR((LIMPIA(K1351,1)),0)),0)</f>
        <v>0</v>
      </c>
      <c r="R1351" s="36">
        <f t="shared" si="64"/>
        <v>2</v>
      </c>
      <c r="S1351" s="36">
        <f t="shared" si="65"/>
        <v>0</v>
      </c>
    </row>
    <row r="1352" spans="1:19" x14ac:dyDescent="0.25">
      <c r="A1352" s="101">
        <f>'DETALLE DE CONEXIONES'!P1352</f>
        <v>0</v>
      </c>
      <c r="B1352" s="36" t="str">
        <f>'DETALLE DE CONEXIONES'!I1352</f>
        <v>SALIENTE</v>
      </c>
      <c r="C1352" s="36" t="str">
        <f>'DETALLE DE CONEXIONES'!BB1352</f>
        <v>Saliente Local</v>
      </c>
      <c r="D1352" s="36" t="str">
        <f>'DETALLE DE CONEXIONES'!E1352</f>
        <v>999XXX5938</v>
      </c>
      <c r="E1352" s="36">
        <f t="shared" si="63"/>
        <v>10</v>
      </c>
      <c r="F1352" s="36">
        <f>IFERROR(LIMPIA('DETALLE DE CONEXIONES'!N1352,1),0)</f>
        <v>2</v>
      </c>
      <c r="G1352" s="36" t="str">
        <f>LEFT('DETALLE DE CONEXIONES'!BE1352,3)</f>
        <v>NOF</v>
      </c>
      <c r="H1352" s="36" t="str">
        <f>RIGHT('DETALLE DE CONEXIONES'!AK1352,2)</f>
        <v/>
      </c>
      <c r="I1352" s="36" t="str">
        <f>LEFT('DETALLE DE CONEXIONES'!AK1352,3)</f>
        <v/>
      </c>
      <c r="J1352" s="36" t="str">
        <f>LEFT('DETALLE DE CONEXIONES'!M1352,3)</f>
        <v>1mi</v>
      </c>
      <c r="K1352" s="36" t="str">
        <f>IF(LEN('DETALLE DE CONEXIONES'!M1352)&lt;12,(RIGHT('DETALLE DE CONEXIONES'!M1352,5)),(RIGHT('DETALLE DE CONEXIONES'!M1352,6)))</f>
        <v>55seg.</v>
      </c>
      <c r="L1352" s="36">
        <f>IF(C1352="Saliente Local",(IFERROR((LIMPIA(J1352,1)),0)),0)</f>
        <v>1</v>
      </c>
      <c r="M1352" s="36">
        <f>IF(C1352="Saliente Nacional",(IFERROR((LIMPIA(J1352,1)),0)),0)</f>
        <v>0</v>
      </c>
      <c r="N1352" s="36">
        <f>IF(C1352="Saliente Internacional",(IFERROR((LIMPIA(J1352,1)),0)),0)</f>
        <v>0</v>
      </c>
      <c r="O1352" s="36">
        <f>IF(C1352="Saliente Local",(IFERROR((LIMPIA(K1352,1)),0)),0)</f>
        <v>55</v>
      </c>
      <c r="P1352" s="36">
        <f>IF(C1352="Saliente Nacional",(IFERROR((LIMPIA(K1352,1)),0)),0)</f>
        <v>0</v>
      </c>
      <c r="Q1352" s="36">
        <f>IF(C1352="Saliente Internacional",(IFERROR((LIMPIA(K1352,1)),0)),0)</f>
        <v>0</v>
      </c>
      <c r="R1352" s="36">
        <f t="shared" si="64"/>
        <v>2</v>
      </c>
      <c r="S1352" s="36">
        <f t="shared" si="65"/>
        <v>0</v>
      </c>
    </row>
    <row r="1353" spans="1:19" x14ac:dyDescent="0.25">
      <c r="A1353" s="101">
        <f>'DETALLE DE CONEXIONES'!P1353</f>
        <v>0</v>
      </c>
      <c r="B1353" s="36" t="str">
        <f>'DETALLE DE CONEXIONES'!I1353</f>
        <v>SALIENTE</v>
      </c>
      <c r="C1353" s="36" t="str">
        <f>'DETALLE DE CONEXIONES'!BB1353</f>
        <v>Saliente Local</v>
      </c>
      <c r="D1353" s="36" t="str">
        <f>'DETALLE DE CONEXIONES'!E1353</f>
        <v>999XXX0859</v>
      </c>
      <c r="E1353" s="36">
        <f t="shared" si="63"/>
        <v>10</v>
      </c>
      <c r="F1353" s="36">
        <f>IFERROR(LIMPIA('DETALLE DE CONEXIONES'!N1353,1),0)</f>
        <v>6</v>
      </c>
      <c r="G1353" s="36" t="str">
        <f>LEFT('DETALLE DE CONEXIONES'!BE1353,3)</f>
        <v>NOF</v>
      </c>
      <c r="H1353" s="36" t="str">
        <f>RIGHT('DETALLE DE CONEXIONES'!AK1353,2)</f>
        <v/>
      </c>
      <c r="I1353" s="36" t="str">
        <f>LEFT('DETALLE DE CONEXIONES'!AK1353,3)</f>
        <v/>
      </c>
      <c r="J1353" s="36" t="str">
        <f>LEFT('DETALLE DE CONEXIONES'!M1353,3)</f>
        <v>5mi</v>
      </c>
      <c r="K1353" s="36" t="str">
        <f>IF(LEN('DETALLE DE CONEXIONES'!M1353)&lt;12,(RIGHT('DETALLE DE CONEXIONES'!M1353,5)),(RIGHT('DETALLE DE CONEXIONES'!M1353,6)))</f>
        <v>42seg.</v>
      </c>
      <c r="L1353" s="36">
        <f>IF(C1353="Saliente Local",(IFERROR((LIMPIA(J1353,1)),0)),0)</f>
        <v>5</v>
      </c>
      <c r="M1353" s="36">
        <f>IF(C1353="Saliente Nacional",(IFERROR((LIMPIA(J1353,1)),0)),0)</f>
        <v>0</v>
      </c>
      <c r="N1353" s="36">
        <f>IF(C1353="Saliente Internacional",(IFERROR((LIMPIA(J1353,1)),0)),0)</f>
        <v>0</v>
      </c>
      <c r="O1353" s="36">
        <f>IF(C1353="Saliente Local",(IFERROR((LIMPIA(K1353,1)),0)),0)</f>
        <v>42</v>
      </c>
      <c r="P1353" s="36">
        <f>IF(C1353="Saliente Nacional",(IFERROR((LIMPIA(K1353,1)),0)),0)</f>
        <v>0</v>
      </c>
      <c r="Q1353" s="36">
        <f>IF(C1353="Saliente Internacional",(IFERROR((LIMPIA(K1353,1)),0)),0)</f>
        <v>0</v>
      </c>
      <c r="R1353" s="36">
        <f t="shared" si="64"/>
        <v>6</v>
      </c>
      <c r="S1353" s="36">
        <f t="shared" si="65"/>
        <v>0</v>
      </c>
    </row>
    <row r="1354" spans="1:19" x14ac:dyDescent="0.25">
      <c r="A1354" s="101">
        <f>'DETALLE DE CONEXIONES'!P1354</f>
        <v>0</v>
      </c>
      <c r="B1354" s="36" t="str">
        <f>'DETALLE DE CONEXIONES'!I1354</f>
        <v>GPRS</v>
      </c>
      <c r="C1354" s="36" t="str">
        <f>'DETALLE DE CONEXIONES'!BB1354</f>
        <v>RS</v>
      </c>
      <c r="D1354" s="36" t="str">
        <f>'DETALLE DE CONEXIONES'!E1354</f>
        <v>internet.itelcelXXXm-3G</v>
      </c>
      <c r="E1354" s="36">
        <f t="shared" si="63"/>
        <v>23</v>
      </c>
      <c r="F1354" s="36">
        <f>IFERROR(LIMPIA('DETALLE DE CONEXIONES'!N1354,1),0)</f>
        <v>0</v>
      </c>
      <c r="G1354" s="36" t="str">
        <f>LEFT('DETALLE DE CONEXIONES'!BE1354,3)</f>
        <v/>
      </c>
      <c r="H1354" s="36" t="str">
        <f>RIGHT('DETALLE DE CONEXIONES'!AK1354,2)</f>
        <v>-1</v>
      </c>
      <c r="I1354" s="36" t="str">
        <f>LEFT('DETALLE DE CONEXIONES'!AK1354,3)</f>
        <v>RS;</v>
      </c>
      <c r="J1354" s="36" t="str">
        <f>LEFT('DETALLE DE CONEXIONES'!M1354,3)</f>
        <v>0mi</v>
      </c>
      <c r="K1354" s="36" t="str">
        <f>IF(LEN('DETALLE DE CONEXIONES'!M1354)&lt;12,(RIGHT('DETALLE DE CONEXIONES'!M1354,5)),(RIGHT('DETALLE DE CONEXIONES'!M1354,6)))</f>
        <v xml:space="preserve">min. </v>
      </c>
      <c r="L1354" s="36">
        <f>IF(C1354="Saliente Local",(IFERROR((LIMPIA(J1354,1)),0)),0)</f>
        <v>0</v>
      </c>
      <c r="M1354" s="36">
        <f>IF(C1354="Saliente Nacional",(IFERROR((LIMPIA(J1354,1)),0)),0)</f>
        <v>0</v>
      </c>
      <c r="N1354" s="36">
        <f>IF(C1354="Saliente Internacional",(IFERROR((LIMPIA(J1354,1)),0)),0)</f>
        <v>0</v>
      </c>
      <c r="O1354" s="36">
        <f>IF(C1354="Saliente Local",(IFERROR((LIMPIA(K1354,1)),0)),0)</f>
        <v>0</v>
      </c>
      <c r="P1354" s="36">
        <f>IF(C1354="Saliente Nacional",(IFERROR((LIMPIA(K1354,1)),0)),0)</f>
        <v>0</v>
      </c>
      <c r="Q1354" s="36">
        <f>IF(C1354="Saliente Internacional",(IFERROR((LIMPIA(K1354,1)),0)),0)</f>
        <v>0</v>
      </c>
      <c r="R1354" s="36">
        <f t="shared" si="64"/>
        <v>0</v>
      </c>
      <c r="S1354" s="36">
        <f t="shared" si="65"/>
        <v>0</v>
      </c>
    </row>
    <row r="1355" spans="1:19" x14ac:dyDescent="0.25">
      <c r="A1355" s="101">
        <f>'DETALLE DE CONEXIONES'!P1355</f>
        <v>0</v>
      </c>
      <c r="B1355" s="36" t="str">
        <f>'DETALLE DE CONEXIONES'!I1355</f>
        <v>GPRS</v>
      </c>
      <c r="C1355" s="36" t="str">
        <f>'DETALLE DE CONEXIONES'!BB1355</f>
        <v>INTERNET</v>
      </c>
      <c r="D1355" s="36" t="str">
        <f>'DETALLE DE CONEXIONES'!E1355</f>
        <v>internet.itelcel.coXXXGLTE</v>
      </c>
      <c r="E1355" s="36">
        <f t="shared" si="63"/>
        <v>26</v>
      </c>
      <c r="F1355" s="36">
        <f>IFERROR(LIMPIA('DETALLE DE CONEXIONES'!N1355,1),0)</f>
        <v>0</v>
      </c>
      <c r="G1355" s="36" t="str">
        <f>LEFT('DETALLE DE CONEXIONES'!BE1355,3)</f>
        <v/>
      </c>
      <c r="H1355" s="36" t="str">
        <f>RIGHT('DETALLE DE CONEXIONES'!AK1355,2)</f>
        <v>-1</v>
      </c>
      <c r="I1355" s="36" t="str">
        <f>LEFT('DETALLE DE CONEXIONES'!AK1355,3)</f>
        <v>INT</v>
      </c>
      <c r="J1355" s="36" t="str">
        <f>LEFT('DETALLE DE CONEXIONES'!M1355,3)</f>
        <v>0mi</v>
      </c>
      <c r="K1355" s="36" t="str">
        <f>IF(LEN('DETALLE DE CONEXIONES'!M1355)&lt;12,(RIGHT('DETALLE DE CONEXIONES'!M1355,5)),(RIGHT('DETALLE DE CONEXIONES'!M1355,6)))</f>
        <v xml:space="preserve">min. </v>
      </c>
      <c r="L1355" s="36">
        <f>IF(C1355="Saliente Local",(IFERROR((LIMPIA(J1355,1)),0)),0)</f>
        <v>0</v>
      </c>
      <c r="M1355" s="36">
        <f>IF(C1355="Saliente Nacional",(IFERROR((LIMPIA(J1355,1)),0)),0)</f>
        <v>0</v>
      </c>
      <c r="N1355" s="36">
        <f>IF(C1355="Saliente Internacional",(IFERROR((LIMPIA(J1355,1)),0)),0)</f>
        <v>0</v>
      </c>
      <c r="O1355" s="36">
        <f>IF(C1355="Saliente Local",(IFERROR((LIMPIA(K1355,1)),0)),0)</f>
        <v>0</v>
      </c>
      <c r="P1355" s="36">
        <f>IF(C1355="Saliente Nacional",(IFERROR((LIMPIA(K1355,1)),0)),0)</f>
        <v>0</v>
      </c>
      <c r="Q1355" s="36">
        <f>IF(C1355="Saliente Internacional",(IFERROR((LIMPIA(K1355,1)),0)),0)</f>
        <v>0</v>
      </c>
      <c r="R1355" s="36">
        <f t="shared" si="64"/>
        <v>0</v>
      </c>
      <c r="S1355" s="36">
        <f t="shared" si="65"/>
        <v>0</v>
      </c>
    </row>
    <row r="1356" spans="1:19" x14ac:dyDescent="0.25">
      <c r="A1356" s="101">
        <f>'DETALLE DE CONEXIONES'!P1356</f>
        <v>0</v>
      </c>
      <c r="B1356" s="36" t="str">
        <f>'DETALLE DE CONEXIONES'!I1356</f>
        <v>TRANSFERENCIA</v>
      </c>
      <c r="C1356" s="36" t="str">
        <f>'DETALLE DE CONEXIONES'!BB1356</f>
        <v>Desvio Nacional</v>
      </c>
      <c r="D1356" s="36" t="str">
        <f>'DETALLE DE CONEXIONES'!E1356</f>
        <v>999XXX1600</v>
      </c>
      <c r="E1356" s="36">
        <f t="shared" si="63"/>
        <v>10</v>
      </c>
      <c r="F1356" s="36">
        <f>IFERROR(LIMPIA('DETALLE DE CONEXIONES'!N1356,1),0)</f>
        <v>1</v>
      </c>
      <c r="G1356" s="36" t="str">
        <f>LEFT('DETALLE DE CONEXIONES'!BE1356,3)</f>
        <v>SIU</v>
      </c>
      <c r="H1356" s="36" t="str">
        <f>RIGHT('DETALLE DE CONEXIONES'!AK1356,2)</f>
        <v/>
      </c>
      <c r="I1356" s="36" t="str">
        <f>LEFT('DETALLE DE CONEXIONES'!AK1356,3)</f>
        <v/>
      </c>
      <c r="J1356" s="36" t="str">
        <f>LEFT('DETALLE DE CONEXIONES'!M1356,3)</f>
        <v>0mi</v>
      </c>
      <c r="K1356" s="36" t="str">
        <f>IF(LEN('DETALLE DE CONEXIONES'!M1356)&lt;12,(RIGHT('DETALLE DE CONEXIONES'!M1356,5)),(RIGHT('DETALLE DE CONEXIONES'!M1356,6)))</f>
        <v>2seg.</v>
      </c>
      <c r="L1356" s="36">
        <f>IF(C1356="Saliente Local",(IFERROR((LIMPIA(J1356,1)),0)),0)</f>
        <v>0</v>
      </c>
      <c r="M1356" s="36">
        <f>IF(C1356="Saliente Nacional",(IFERROR((LIMPIA(J1356,1)),0)),0)</f>
        <v>0</v>
      </c>
      <c r="N1356" s="36">
        <f>IF(C1356="Saliente Internacional",(IFERROR((LIMPIA(J1356,1)),0)),0)</f>
        <v>0</v>
      </c>
      <c r="O1356" s="36">
        <f>IF(C1356="Saliente Local",(IFERROR((LIMPIA(K1356,1)),0)),0)</f>
        <v>0</v>
      </c>
      <c r="P1356" s="36">
        <f>IF(C1356="Saliente Nacional",(IFERROR((LIMPIA(K1356,1)),0)),0)</f>
        <v>0</v>
      </c>
      <c r="Q1356" s="36">
        <f>IF(C1356="Saliente Internacional",(IFERROR((LIMPIA(K1356,1)),0)),0)</f>
        <v>0</v>
      </c>
      <c r="R1356" s="36">
        <f t="shared" si="64"/>
        <v>0</v>
      </c>
      <c r="S1356" s="36">
        <f t="shared" si="65"/>
        <v>0</v>
      </c>
    </row>
    <row r="1357" spans="1:19" x14ac:dyDescent="0.25">
      <c r="A1357" s="101">
        <f>'DETALLE DE CONEXIONES'!P1357</f>
        <v>0</v>
      </c>
      <c r="B1357" s="36" t="str">
        <f>'DETALLE DE CONEXIONES'!I1357</f>
        <v>GPRS</v>
      </c>
      <c r="C1357" s="36" t="str">
        <f>'DETALLE DE CONEXIONES'!BB1357</f>
        <v>MENSAJERO</v>
      </c>
      <c r="D1357" s="36" t="str">
        <f>'DETALLE DE CONEXIONES'!E1357</f>
        <v>internet.itelcel.coXXXGLTE</v>
      </c>
      <c r="E1357" s="36">
        <f t="shared" si="63"/>
        <v>26</v>
      </c>
      <c r="F1357" s="36">
        <f>IFERROR(LIMPIA('DETALLE DE CONEXIONES'!N1357,1),0)</f>
        <v>0</v>
      </c>
      <c r="G1357" s="36" t="str">
        <f>LEFT('DETALLE DE CONEXIONES'!BE1357,3)</f>
        <v/>
      </c>
      <c r="H1357" s="36" t="str">
        <f>RIGHT('DETALLE DE CONEXIONES'!AK1357,2)</f>
        <v>-1</v>
      </c>
      <c r="I1357" s="36" t="str">
        <f>LEFT('DETALLE DE CONEXIONES'!AK1357,3)</f>
        <v>MEN</v>
      </c>
      <c r="J1357" s="36" t="str">
        <f>LEFT('DETALLE DE CONEXIONES'!M1357,3)</f>
        <v>0mi</v>
      </c>
      <c r="K1357" s="36" t="str">
        <f>IF(LEN('DETALLE DE CONEXIONES'!M1357)&lt;12,(RIGHT('DETALLE DE CONEXIONES'!M1357,5)),(RIGHT('DETALLE DE CONEXIONES'!M1357,6)))</f>
        <v xml:space="preserve">min. </v>
      </c>
      <c r="L1357" s="36">
        <f>IF(C1357="Saliente Local",(IFERROR((LIMPIA(J1357,1)),0)),0)</f>
        <v>0</v>
      </c>
      <c r="M1357" s="36">
        <f>IF(C1357="Saliente Nacional",(IFERROR((LIMPIA(J1357,1)),0)),0)</f>
        <v>0</v>
      </c>
      <c r="N1357" s="36">
        <f>IF(C1357="Saliente Internacional",(IFERROR((LIMPIA(J1357,1)),0)),0)</f>
        <v>0</v>
      </c>
      <c r="O1357" s="36">
        <f>IF(C1357="Saliente Local",(IFERROR((LIMPIA(K1357,1)),0)),0)</f>
        <v>0</v>
      </c>
      <c r="P1357" s="36">
        <f>IF(C1357="Saliente Nacional",(IFERROR((LIMPIA(K1357,1)),0)),0)</f>
        <v>0</v>
      </c>
      <c r="Q1357" s="36">
        <f>IF(C1357="Saliente Internacional",(IFERROR((LIMPIA(K1357,1)),0)),0)</f>
        <v>0</v>
      </c>
      <c r="R1357" s="36">
        <f t="shared" si="64"/>
        <v>0</v>
      </c>
      <c r="S1357" s="36">
        <f t="shared" si="65"/>
        <v>0</v>
      </c>
    </row>
    <row r="1358" spans="1:19" x14ac:dyDescent="0.25">
      <c r="A1358" s="101">
        <f>'DETALLE DE CONEXIONES'!P1358</f>
        <v>0</v>
      </c>
      <c r="B1358" s="36" t="str">
        <f>'DETALLE DE CONEXIONES'!I1358</f>
        <v>GPRS</v>
      </c>
      <c r="C1358" s="36" t="str">
        <f>'DETALLE DE CONEXIONES'!BB1358</f>
        <v>RS</v>
      </c>
      <c r="D1358" s="36" t="str">
        <f>'DETALLE DE CONEXIONES'!E1358</f>
        <v>internet.itelcel.coXXXGLTE</v>
      </c>
      <c r="E1358" s="36">
        <f t="shared" si="63"/>
        <v>26</v>
      </c>
      <c r="F1358" s="36">
        <f>IFERROR(LIMPIA('DETALLE DE CONEXIONES'!N1358,1),0)</f>
        <v>0</v>
      </c>
      <c r="G1358" s="36" t="str">
        <f>LEFT('DETALLE DE CONEXIONES'!BE1358,3)</f>
        <v/>
      </c>
      <c r="H1358" s="36" t="str">
        <f>RIGHT('DETALLE DE CONEXIONES'!AK1358,2)</f>
        <v>-1</v>
      </c>
      <c r="I1358" s="36" t="str">
        <f>LEFT('DETALLE DE CONEXIONES'!AK1358,3)</f>
        <v>RS;</v>
      </c>
      <c r="J1358" s="36" t="str">
        <f>LEFT('DETALLE DE CONEXIONES'!M1358,3)</f>
        <v>0mi</v>
      </c>
      <c r="K1358" s="36" t="str">
        <f>IF(LEN('DETALLE DE CONEXIONES'!M1358)&lt;12,(RIGHT('DETALLE DE CONEXIONES'!M1358,5)),(RIGHT('DETALLE DE CONEXIONES'!M1358,6)))</f>
        <v xml:space="preserve">min. </v>
      </c>
      <c r="L1358" s="36">
        <f>IF(C1358="Saliente Local",(IFERROR((LIMPIA(J1358,1)),0)),0)</f>
        <v>0</v>
      </c>
      <c r="M1358" s="36">
        <f>IF(C1358="Saliente Nacional",(IFERROR((LIMPIA(J1358,1)),0)),0)</f>
        <v>0</v>
      </c>
      <c r="N1358" s="36">
        <f>IF(C1358="Saliente Internacional",(IFERROR((LIMPIA(J1358,1)),0)),0)</f>
        <v>0</v>
      </c>
      <c r="O1358" s="36">
        <f>IF(C1358="Saliente Local",(IFERROR((LIMPIA(K1358,1)),0)),0)</f>
        <v>0</v>
      </c>
      <c r="P1358" s="36">
        <f>IF(C1358="Saliente Nacional",(IFERROR((LIMPIA(K1358,1)),0)),0)</f>
        <v>0</v>
      </c>
      <c r="Q1358" s="36">
        <f>IF(C1358="Saliente Internacional",(IFERROR((LIMPIA(K1358,1)),0)),0)</f>
        <v>0</v>
      </c>
      <c r="R1358" s="36">
        <f t="shared" si="64"/>
        <v>0</v>
      </c>
      <c r="S1358" s="36">
        <f t="shared" si="65"/>
        <v>0</v>
      </c>
    </row>
    <row r="1359" spans="1:19" x14ac:dyDescent="0.25">
      <c r="A1359" s="101">
        <f>'DETALLE DE CONEXIONES'!P1359</f>
        <v>0</v>
      </c>
      <c r="B1359" s="36" t="str">
        <f>'DETALLE DE CONEXIONES'!I1359</f>
        <v>ENTRANTE</v>
      </c>
      <c r="C1359" s="36" t="str">
        <f>'DETALLE DE CONEXIONES'!BB1359</f>
        <v>Entrante Local</v>
      </c>
      <c r="D1359" s="36" t="str">
        <f>'DETALLE DE CONEXIONES'!E1359</f>
        <v>999XXX1600</v>
      </c>
      <c r="E1359" s="36">
        <f t="shared" si="63"/>
        <v>10</v>
      </c>
      <c r="F1359" s="36">
        <f>IFERROR(LIMPIA('DETALLE DE CONEXIONES'!N1359,1),0)</f>
        <v>1</v>
      </c>
      <c r="G1359" s="36" t="str">
        <f>LEFT('DETALLE DE CONEXIONES'!BE1359,3)</f>
        <v>NOF</v>
      </c>
      <c r="H1359" s="36" t="str">
        <f>RIGHT('DETALLE DE CONEXIONES'!AK1359,2)</f>
        <v/>
      </c>
      <c r="I1359" s="36" t="str">
        <f>LEFT('DETALLE DE CONEXIONES'!AK1359,3)</f>
        <v/>
      </c>
      <c r="J1359" s="36" t="str">
        <f>LEFT('DETALLE DE CONEXIONES'!M1359,3)</f>
        <v>0mi</v>
      </c>
      <c r="K1359" s="36" t="str">
        <f>IF(LEN('DETALLE DE CONEXIONES'!M1359)&lt;12,(RIGHT('DETALLE DE CONEXIONES'!M1359,5)),(RIGHT('DETALLE DE CONEXIONES'!M1359,6)))</f>
        <v>53seg.</v>
      </c>
      <c r="L1359" s="36">
        <f>IF(C1359="Saliente Local",(IFERROR((LIMPIA(J1359,1)),0)),0)</f>
        <v>0</v>
      </c>
      <c r="M1359" s="36">
        <f>IF(C1359="Saliente Nacional",(IFERROR((LIMPIA(J1359,1)),0)),0)</f>
        <v>0</v>
      </c>
      <c r="N1359" s="36">
        <f>IF(C1359="Saliente Internacional",(IFERROR((LIMPIA(J1359,1)),0)),0)</f>
        <v>0</v>
      </c>
      <c r="O1359" s="36">
        <f>IF(C1359="Saliente Local",(IFERROR((LIMPIA(K1359,1)),0)),0)</f>
        <v>0</v>
      </c>
      <c r="P1359" s="36">
        <f>IF(C1359="Saliente Nacional",(IFERROR((LIMPIA(K1359,1)),0)),0)</f>
        <v>0</v>
      </c>
      <c r="Q1359" s="36">
        <f>IF(C1359="Saliente Internacional",(IFERROR((LIMPIA(K1359,1)),0)),0)</f>
        <v>0</v>
      </c>
      <c r="R1359" s="36">
        <f t="shared" si="64"/>
        <v>0</v>
      </c>
      <c r="S1359" s="36">
        <f t="shared" si="65"/>
        <v>0</v>
      </c>
    </row>
    <row r="1360" spans="1:19" x14ac:dyDescent="0.25">
      <c r="A1360" s="101">
        <f>'DETALLE DE CONEXIONES'!P1360</f>
        <v>0</v>
      </c>
      <c r="B1360" s="36" t="str">
        <f>'DETALLE DE CONEXIONES'!I1360</f>
        <v>TRANSFERENCIA</v>
      </c>
      <c r="C1360" s="36" t="str">
        <f>'DETALLE DE CONEXIONES'!BB1360</f>
        <v>Desvio Nacional</v>
      </c>
      <c r="D1360" s="36" t="str">
        <f>'DETALLE DE CONEXIONES'!E1360</f>
        <v>999XXX1600</v>
      </c>
      <c r="E1360" s="36">
        <f t="shared" si="63"/>
        <v>10</v>
      </c>
      <c r="F1360" s="36">
        <f>IFERROR(LIMPIA('DETALLE DE CONEXIONES'!N1360,1),0)</f>
        <v>1</v>
      </c>
      <c r="G1360" s="36" t="str">
        <f>LEFT('DETALLE DE CONEXIONES'!BE1360,3)</f>
        <v>SIU</v>
      </c>
      <c r="H1360" s="36" t="str">
        <f>RIGHT('DETALLE DE CONEXIONES'!AK1360,2)</f>
        <v/>
      </c>
      <c r="I1360" s="36" t="str">
        <f>LEFT('DETALLE DE CONEXIONES'!AK1360,3)</f>
        <v/>
      </c>
      <c r="J1360" s="36" t="str">
        <f>LEFT('DETALLE DE CONEXIONES'!M1360,3)</f>
        <v>0mi</v>
      </c>
      <c r="K1360" s="36" t="str">
        <f>IF(LEN('DETALLE DE CONEXIONES'!M1360)&lt;12,(RIGHT('DETALLE DE CONEXIONES'!M1360,5)),(RIGHT('DETALLE DE CONEXIONES'!M1360,6)))</f>
        <v>2seg.</v>
      </c>
      <c r="L1360" s="36">
        <f>IF(C1360="Saliente Local",(IFERROR((LIMPIA(J1360,1)),0)),0)</f>
        <v>0</v>
      </c>
      <c r="M1360" s="36">
        <f>IF(C1360="Saliente Nacional",(IFERROR((LIMPIA(J1360,1)),0)),0)</f>
        <v>0</v>
      </c>
      <c r="N1360" s="36">
        <f>IF(C1360="Saliente Internacional",(IFERROR((LIMPIA(J1360,1)),0)),0)</f>
        <v>0</v>
      </c>
      <c r="O1360" s="36">
        <f>IF(C1360="Saliente Local",(IFERROR((LIMPIA(K1360,1)),0)),0)</f>
        <v>0</v>
      </c>
      <c r="P1360" s="36">
        <f>IF(C1360="Saliente Nacional",(IFERROR((LIMPIA(K1360,1)),0)),0)</f>
        <v>0</v>
      </c>
      <c r="Q1360" s="36">
        <f>IF(C1360="Saliente Internacional",(IFERROR((LIMPIA(K1360,1)),0)),0)</f>
        <v>0</v>
      </c>
      <c r="R1360" s="36">
        <f t="shared" si="64"/>
        <v>0</v>
      </c>
      <c r="S1360" s="36">
        <f t="shared" si="65"/>
        <v>0</v>
      </c>
    </row>
    <row r="1361" spans="1:19" x14ac:dyDescent="0.25">
      <c r="A1361" s="101">
        <f>'DETALLE DE CONEXIONES'!P1361</f>
        <v>0</v>
      </c>
      <c r="B1361" s="36" t="str">
        <f>'DETALLE DE CONEXIONES'!I1361</f>
        <v>SALIENTE</v>
      </c>
      <c r="C1361" s="36" t="str">
        <f>'DETALLE DE CONEXIONES'!BB1361</f>
        <v>Saliente Local</v>
      </c>
      <c r="D1361" s="36" t="str">
        <f>'DETALLE DE CONEXIONES'!E1361</f>
        <v>999XXX3420</v>
      </c>
      <c r="E1361" s="36">
        <f t="shared" si="63"/>
        <v>10</v>
      </c>
      <c r="F1361" s="36">
        <f>IFERROR(LIMPIA('DETALLE DE CONEXIONES'!N1361,1),0)</f>
        <v>2</v>
      </c>
      <c r="G1361" s="36" t="str">
        <f>LEFT('DETALLE DE CONEXIONES'!BE1361,3)</f>
        <v>NOF</v>
      </c>
      <c r="H1361" s="36" t="str">
        <f>RIGHT('DETALLE DE CONEXIONES'!AK1361,2)</f>
        <v/>
      </c>
      <c r="I1361" s="36" t="str">
        <f>LEFT('DETALLE DE CONEXIONES'!AK1361,3)</f>
        <v/>
      </c>
      <c r="J1361" s="36" t="str">
        <f>LEFT('DETALLE DE CONEXIONES'!M1361,3)</f>
        <v>1mi</v>
      </c>
      <c r="K1361" s="36" t="str">
        <f>IF(LEN('DETALLE DE CONEXIONES'!M1361)&lt;12,(RIGHT('DETALLE DE CONEXIONES'!M1361,5)),(RIGHT('DETALLE DE CONEXIONES'!M1361,6)))</f>
        <v>8seg.</v>
      </c>
      <c r="L1361" s="36">
        <f>IF(C1361="Saliente Local",(IFERROR((LIMPIA(J1361,1)),0)),0)</f>
        <v>1</v>
      </c>
      <c r="M1361" s="36">
        <f>IF(C1361="Saliente Nacional",(IFERROR((LIMPIA(J1361,1)),0)),0)</f>
        <v>0</v>
      </c>
      <c r="N1361" s="36">
        <f>IF(C1361="Saliente Internacional",(IFERROR((LIMPIA(J1361,1)),0)),0)</f>
        <v>0</v>
      </c>
      <c r="O1361" s="36">
        <f>IF(C1361="Saliente Local",(IFERROR((LIMPIA(K1361,1)),0)),0)</f>
        <v>8</v>
      </c>
      <c r="P1361" s="36">
        <f>IF(C1361="Saliente Nacional",(IFERROR((LIMPIA(K1361,1)),0)),0)</f>
        <v>0</v>
      </c>
      <c r="Q1361" s="36">
        <f>IF(C1361="Saliente Internacional",(IFERROR((LIMPIA(K1361,1)),0)),0)</f>
        <v>0</v>
      </c>
      <c r="R1361" s="36">
        <f t="shared" si="64"/>
        <v>2</v>
      </c>
      <c r="S1361" s="36">
        <f t="shared" si="65"/>
        <v>0</v>
      </c>
    </row>
    <row r="1362" spans="1:19" x14ac:dyDescent="0.25">
      <c r="A1362" s="101">
        <f>'DETALLE DE CONEXIONES'!P1362</f>
        <v>0</v>
      </c>
      <c r="B1362" s="36" t="str">
        <f>'DETALLE DE CONEXIONES'!I1362</f>
        <v>SALIENTE</v>
      </c>
      <c r="C1362" s="36" t="str">
        <f>'DETALLE DE CONEXIONES'!BB1362</f>
        <v>Saliente Local</v>
      </c>
      <c r="D1362" s="36" t="str">
        <f>'DETALLE DE CONEXIONES'!E1362</f>
        <v>999XXX3420</v>
      </c>
      <c r="E1362" s="36">
        <f t="shared" si="63"/>
        <v>10</v>
      </c>
      <c r="F1362" s="36">
        <f>IFERROR(LIMPIA('DETALLE DE CONEXIONES'!N1362,1),0)</f>
        <v>1</v>
      </c>
      <c r="G1362" s="36" t="str">
        <f>LEFT('DETALLE DE CONEXIONES'!BE1362,3)</f>
        <v>NOF</v>
      </c>
      <c r="H1362" s="36" t="str">
        <f>RIGHT('DETALLE DE CONEXIONES'!AK1362,2)</f>
        <v/>
      </c>
      <c r="I1362" s="36" t="str">
        <f>LEFT('DETALLE DE CONEXIONES'!AK1362,3)</f>
        <v/>
      </c>
      <c r="J1362" s="36" t="str">
        <f>LEFT('DETALLE DE CONEXIONES'!M1362,3)</f>
        <v>0mi</v>
      </c>
      <c r="K1362" s="36" t="str">
        <f>IF(LEN('DETALLE DE CONEXIONES'!M1362)&lt;12,(RIGHT('DETALLE DE CONEXIONES'!M1362,5)),(RIGHT('DETALLE DE CONEXIONES'!M1362,6)))</f>
        <v>39seg.</v>
      </c>
      <c r="L1362" s="36">
        <f>IF(C1362="Saliente Local",(IFERROR((LIMPIA(J1362,1)),0)),0)</f>
        <v>0</v>
      </c>
      <c r="M1362" s="36">
        <f>IF(C1362="Saliente Nacional",(IFERROR((LIMPIA(J1362,1)),0)),0)</f>
        <v>0</v>
      </c>
      <c r="N1362" s="36">
        <f>IF(C1362="Saliente Internacional",(IFERROR((LIMPIA(J1362,1)),0)),0)</f>
        <v>0</v>
      </c>
      <c r="O1362" s="36">
        <f>IF(C1362="Saliente Local",(IFERROR((LIMPIA(K1362,1)),0)),0)</f>
        <v>39</v>
      </c>
      <c r="P1362" s="36">
        <f>IF(C1362="Saliente Nacional",(IFERROR((LIMPIA(K1362,1)),0)),0)</f>
        <v>0</v>
      </c>
      <c r="Q1362" s="36">
        <f>IF(C1362="Saliente Internacional",(IFERROR((LIMPIA(K1362,1)),0)),0)</f>
        <v>0</v>
      </c>
      <c r="R1362" s="36">
        <f t="shared" si="64"/>
        <v>1</v>
      </c>
      <c r="S1362" s="36">
        <f t="shared" si="65"/>
        <v>0</v>
      </c>
    </row>
    <row r="1363" spans="1:19" x14ac:dyDescent="0.25">
      <c r="A1363" s="101">
        <f>'DETALLE DE CONEXIONES'!P1363</f>
        <v>0</v>
      </c>
      <c r="B1363" s="36" t="str">
        <f>'DETALLE DE CONEXIONES'!I1363</f>
        <v>ENTRANTE</v>
      </c>
      <c r="C1363" s="36" t="str">
        <f>'DETALLE DE CONEXIONES'!BB1363</f>
        <v>Entrante Local</v>
      </c>
      <c r="D1363" s="36" t="str">
        <f>'DETALLE DE CONEXIONES'!E1363</f>
        <v>999XXX1600</v>
      </c>
      <c r="E1363" s="36">
        <f t="shared" si="63"/>
        <v>10</v>
      </c>
      <c r="F1363" s="36">
        <f>IFERROR(LIMPIA('DETALLE DE CONEXIONES'!N1363,1),0)</f>
        <v>1</v>
      </c>
      <c r="G1363" s="36" t="str">
        <f>LEFT('DETALLE DE CONEXIONES'!BE1363,3)</f>
        <v>NOF</v>
      </c>
      <c r="H1363" s="36" t="str">
        <f>RIGHT('DETALLE DE CONEXIONES'!AK1363,2)</f>
        <v/>
      </c>
      <c r="I1363" s="36" t="str">
        <f>LEFT('DETALLE DE CONEXIONES'!AK1363,3)</f>
        <v/>
      </c>
      <c r="J1363" s="36" t="str">
        <f>LEFT('DETALLE DE CONEXIONES'!M1363,3)</f>
        <v>0mi</v>
      </c>
      <c r="K1363" s="36" t="str">
        <f>IF(LEN('DETALLE DE CONEXIONES'!M1363)&lt;12,(RIGHT('DETALLE DE CONEXIONES'!M1363,5)),(RIGHT('DETALLE DE CONEXIONES'!M1363,6)))</f>
        <v>53seg.</v>
      </c>
      <c r="L1363" s="36">
        <f>IF(C1363="Saliente Local",(IFERROR((LIMPIA(J1363,1)),0)),0)</f>
        <v>0</v>
      </c>
      <c r="M1363" s="36">
        <f>IF(C1363="Saliente Nacional",(IFERROR((LIMPIA(J1363,1)),0)),0)</f>
        <v>0</v>
      </c>
      <c r="N1363" s="36">
        <f>IF(C1363="Saliente Internacional",(IFERROR((LIMPIA(J1363,1)),0)),0)</f>
        <v>0</v>
      </c>
      <c r="O1363" s="36">
        <f>IF(C1363="Saliente Local",(IFERROR((LIMPIA(K1363,1)),0)),0)</f>
        <v>0</v>
      </c>
      <c r="P1363" s="36">
        <f>IF(C1363="Saliente Nacional",(IFERROR((LIMPIA(K1363,1)),0)),0)</f>
        <v>0</v>
      </c>
      <c r="Q1363" s="36">
        <f>IF(C1363="Saliente Internacional",(IFERROR((LIMPIA(K1363,1)),0)),0)</f>
        <v>0</v>
      </c>
      <c r="R1363" s="36">
        <f t="shared" si="64"/>
        <v>0</v>
      </c>
      <c r="S1363" s="36">
        <f t="shared" si="65"/>
        <v>0</v>
      </c>
    </row>
    <row r="1364" spans="1:19" x14ac:dyDescent="0.25">
      <c r="A1364" s="101">
        <f>'DETALLE DE CONEXIONES'!P1364</f>
        <v>0</v>
      </c>
      <c r="B1364" s="36" t="str">
        <f>'DETALLE DE CONEXIONES'!I1364</f>
        <v>TRANSFERENCIA</v>
      </c>
      <c r="C1364" s="36" t="str">
        <f>'DETALLE DE CONEXIONES'!BB1364</f>
        <v>Desvio Nacional</v>
      </c>
      <c r="D1364" s="36" t="str">
        <f>'DETALLE DE CONEXIONES'!E1364</f>
        <v>999XXX1600</v>
      </c>
      <c r="E1364" s="36">
        <f t="shared" si="63"/>
        <v>10</v>
      </c>
      <c r="F1364" s="36">
        <f>IFERROR(LIMPIA('DETALLE DE CONEXIONES'!N1364,1),0)</f>
        <v>1</v>
      </c>
      <c r="G1364" s="36" t="str">
        <f>LEFT('DETALLE DE CONEXIONES'!BE1364,3)</f>
        <v>SIU</v>
      </c>
      <c r="H1364" s="36" t="str">
        <f>RIGHT('DETALLE DE CONEXIONES'!AK1364,2)</f>
        <v/>
      </c>
      <c r="I1364" s="36" t="str">
        <f>LEFT('DETALLE DE CONEXIONES'!AK1364,3)</f>
        <v/>
      </c>
      <c r="J1364" s="36" t="str">
        <f>LEFT('DETALLE DE CONEXIONES'!M1364,3)</f>
        <v>0mi</v>
      </c>
      <c r="K1364" s="36" t="str">
        <f>IF(LEN('DETALLE DE CONEXIONES'!M1364)&lt;12,(RIGHT('DETALLE DE CONEXIONES'!M1364,5)),(RIGHT('DETALLE DE CONEXIONES'!M1364,6)))</f>
        <v>9seg.</v>
      </c>
      <c r="L1364" s="36">
        <f>IF(C1364="Saliente Local",(IFERROR((LIMPIA(J1364,1)),0)),0)</f>
        <v>0</v>
      </c>
      <c r="M1364" s="36">
        <f>IF(C1364="Saliente Nacional",(IFERROR((LIMPIA(J1364,1)),0)),0)</f>
        <v>0</v>
      </c>
      <c r="N1364" s="36">
        <f>IF(C1364="Saliente Internacional",(IFERROR((LIMPIA(J1364,1)),0)),0)</f>
        <v>0</v>
      </c>
      <c r="O1364" s="36">
        <f>IF(C1364="Saliente Local",(IFERROR((LIMPIA(K1364,1)),0)),0)</f>
        <v>0</v>
      </c>
      <c r="P1364" s="36">
        <f>IF(C1364="Saliente Nacional",(IFERROR((LIMPIA(K1364,1)),0)),0)</f>
        <v>0</v>
      </c>
      <c r="Q1364" s="36">
        <f>IF(C1364="Saliente Internacional",(IFERROR((LIMPIA(K1364,1)),0)),0)</f>
        <v>0</v>
      </c>
      <c r="R1364" s="36">
        <f t="shared" si="64"/>
        <v>0</v>
      </c>
      <c r="S1364" s="36">
        <f t="shared" si="65"/>
        <v>0</v>
      </c>
    </row>
    <row r="1365" spans="1:19" x14ac:dyDescent="0.25">
      <c r="A1365" s="101">
        <f>'DETALLE DE CONEXIONES'!P1365</f>
        <v>0</v>
      </c>
      <c r="B1365" s="36" t="str">
        <f>'DETALLE DE CONEXIONES'!I1365</f>
        <v>TRANSFERENCIA</v>
      </c>
      <c r="C1365" s="36" t="str">
        <f>'DETALLE DE CONEXIONES'!BB1365</f>
        <v>Desvio Nacional</v>
      </c>
      <c r="D1365" s="36" t="str">
        <f>'DETALLE DE CONEXIONES'!E1365</f>
        <v>999XXX1600</v>
      </c>
      <c r="E1365" s="36">
        <f t="shared" si="63"/>
        <v>10</v>
      </c>
      <c r="F1365" s="36">
        <f>IFERROR(LIMPIA('DETALLE DE CONEXIONES'!N1365,1),0)</f>
        <v>1</v>
      </c>
      <c r="G1365" s="36" t="str">
        <f>LEFT('DETALLE DE CONEXIONES'!BE1365,3)</f>
        <v>SIU</v>
      </c>
      <c r="H1365" s="36" t="str">
        <f>RIGHT('DETALLE DE CONEXIONES'!AK1365,2)</f>
        <v/>
      </c>
      <c r="I1365" s="36" t="str">
        <f>LEFT('DETALLE DE CONEXIONES'!AK1365,3)</f>
        <v/>
      </c>
      <c r="J1365" s="36" t="str">
        <f>LEFT('DETALLE DE CONEXIONES'!M1365,3)</f>
        <v>0mi</v>
      </c>
      <c r="K1365" s="36" t="str">
        <f>IF(LEN('DETALLE DE CONEXIONES'!M1365)&lt;12,(RIGHT('DETALLE DE CONEXIONES'!M1365,5)),(RIGHT('DETALLE DE CONEXIONES'!M1365,6)))</f>
        <v>5seg.</v>
      </c>
      <c r="L1365" s="36">
        <f>IF(C1365="Saliente Local",(IFERROR((LIMPIA(J1365,1)),0)),0)</f>
        <v>0</v>
      </c>
      <c r="M1365" s="36">
        <f>IF(C1365="Saliente Nacional",(IFERROR((LIMPIA(J1365,1)),0)),0)</f>
        <v>0</v>
      </c>
      <c r="N1365" s="36">
        <f>IF(C1365="Saliente Internacional",(IFERROR((LIMPIA(J1365,1)),0)),0)</f>
        <v>0</v>
      </c>
      <c r="O1365" s="36">
        <f>IF(C1365="Saliente Local",(IFERROR((LIMPIA(K1365,1)),0)),0)</f>
        <v>0</v>
      </c>
      <c r="P1365" s="36">
        <f>IF(C1365="Saliente Nacional",(IFERROR((LIMPIA(K1365,1)),0)),0)</f>
        <v>0</v>
      </c>
      <c r="Q1365" s="36">
        <f>IF(C1365="Saliente Internacional",(IFERROR((LIMPIA(K1365,1)),0)),0)</f>
        <v>0</v>
      </c>
      <c r="R1365" s="36">
        <f t="shared" si="64"/>
        <v>0</v>
      </c>
      <c r="S1365" s="36">
        <f t="shared" si="65"/>
        <v>0</v>
      </c>
    </row>
    <row r="1366" spans="1:19" x14ac:dyDescent="0.25">
      <c r="A1366" s="101">
        <f>'DETALLE DE CONEXIONES'!P1366</f>
        <v>0</v>
      </c>
      <c r="B1366" s="36" t="str">
        <f>'DETALLE DE CONEXIONES'!I1366</f>
        <v>TRANSFERENCIA</v>
      </c>
      <c r="C1366" s="36" t="str">
        <f>'DETALLE DE CONEXIONES'!BB1366</f>
        <v>Desvio Nacional</v>
      </c>
      <c r="D1366" s="36" t="str">
        <f>'DETALLE DE CONEXIONES'!E1366</f>
        <v>999XXX1600</v>
      </c>
      <c r="E1366" s="36">
        <f t="shared" si="63"/>
        <v>10</v>
      </c>
      <c r="F1366" s="36">
        <f>IFERROR(LIMPIA('DETALLE DE CONEXIONES'!N1366,1),0)</f>
        <v>1</v>
      </c>
      <c r="G1366" s="36" t="str">
        <f>LEFT('DETALLE DE CONEXIONES'!BE1366,3)</f>
        <v>SIU</v>
      </c>
      <c r="H1366" s="36" t="str">
        <f>RIGHT('DETALLE DE CONEXIONES'!AK1366,2)</f>
        <v/>
      </c>
      <c r="I1366" s="36" t="str">
        <f>LEFT('DETALLE DE CONEXIONES'!AK1366,3)</f>
        <v/>
      </c>
      <c r="J1366" s="36" t="str">
        <f>LEFT('DETALLE DE CONEXIONES'!M1366,3)</f>
        <v>0mi</v>
      </c>
      <c r="K1366" s="36" t="str">
        <f>IF(LEN('DETALLE DE CONEXIONES'!M1366)&lt;12,(RIGHT('DETALLE DE CONEXIONES'!M1366,5)),(RIGHT('DETALLE DE CONEXIONES'!M1366,6)))</f>
        <v>9seg.</v>
      </c>
      <c r="L1366" s="36">
        <f>IF(C1366="Saliente Local",(IFERROR((LIMPIA(J1366,1)),0)),0)</f>
        <v>0</v>
      </c>
      <c r="M1366" s="36">
        <f>IF(C1366="Saliente Nacional",(IFERROR((LIMPIA(J1366,1)),0)),0)</f>
        <v>0</v>
      </c>
      <c r="N1366" s="36">
        <f>IF(C1366="Saliente Internacional",(IFERROR((LIMPIA(J1366,1)),0)),0)</f>
        <v>0</v>
      </c>
      <c r="O1366" s="36">
        <f>IF(C1366="Saliente Local",(IFERROR((LIMPIA(K1366,1)),0)),0)</f>
        <v>0</v>
      </c>
      <c r="P1366" s="36">
        <f>IF(C1366="Saliente Nacional",(IFERROR((LIMPIA(K1366,1)),0)),0)</f>
        <v>0</v>
      </c>
      <c r="Q1366" s="36">
        <f>IF(C1366="Saliente Internacional",(IFERROR((LIMPIA(K1366,1)),0)),0)</f>
        <v>0</v>
      </c>
      <c r="R1366" s="36">
        <f t="shared" si="64"/>
        <v>0</v>
      </c>
      <c r="S1366" s="36">
        <f t="shared" si="65"/>
        <v>0</v>
      </c>
    </row>
    <row r="1367" spans="1:19" x14ac:dyDescent="0.25">
      <c r="A1367" s="101">
        <f>'DETALLE DE CONEXIONES'!P1367</f>
        <v>0</v>
      </c>
      <c r="B1367" s="36" t="str">
        <f>'DETALLE DE CONEXIONES'!I1367</f>
        <v>TRANSFERENCIA</v>
      </c>
      <c r="C1367" s="36" t="str">
        <f>'DETALLE DE CONEXIONES'!BB1367</f>
        <v>Desvio Nacional</v>
      </c>
      <c r="D1367" s="36" t="str">
        <f>'DETALLE DE CONEXIONES'!E1367</f>
        <v>999XXX1600</v>
      </c>
      <c r="E1367" s="36">
        <f t="shared" si="63"/>
        <v>10</v>
      </c>
      <c r="F1367" s="36">
        <f>IFERROR(LIMPIA('DETALLE DE CONEXIONES'!N1367,1),0)</f>
        <v>1</v>
      </c>
      <c r="G1367" s="36" t="str">
        <f>LEFT('DETALLE DE CONEXIONES'!BE1367,3)</f>
        <v>SIU</v>
      </c>
      <c r="H1367" s="36" t="str">
        <f>RIGHT('DETALLE DE CONEXIONES'!AK1367,2)</f>
        <v/>
      </c>
      <c r="I1367" s="36" t="str">
        <f>LEFT('DETALLE DE CONEXIONES'!AK1367,3)</f>
        <v/>
      </c>
      <c r="J1367" s="36" t="str">
        <f>LEFT('DETALLE DE CONEXIONES'!M1367,3)</f>
        <v>0mi</v>
      </c>
      <c r="K1367" s="36" t="str">
        <f>IF(LEN('DETALLE DE CONEXIONES'!M1367)&lt;12,(RIGHT('DETALLE DE CONEXIONES'!M1367,5)),(RIGHT('DETALLE DE CONEXIONES'!M1367,6)))</f>
        <v>9seg.</v>
      </c>
      <c r="L1367" s="36">
        <f>IF(C1367="Saliente Local",(IFERROR((LIMPIA(J1367,1)),0)),0)</f>
        <v>0</v>
      </c>
      <c r="M1367" s="36">
        <f>IF(C1367="Saliente Nacional",(IFERROR((LIMPIA(J1367,1)),0)),0)</f>
        <v>0</v>
      </c>
      <c r="N1367" s="36">
        <f>IF(C1367="Saliente Internacional",(IFERROR((LIMPIA(J1367,1)),0)),0)</f>
        <v>0</v>
      </c>
      <c r="O1367" s="36">
        <f>IF(C1367="Saliente Local",(IFERROR((LIMPIA(K1367,1)),0)),0)</f>
        <v>0</v>
      </c>
      <c r="P1367" s="36">
        <f>IF(C1367="Saliente Nacional",(IFERROR((LIMPIA(K1367,1)),0)),0)</f>
        <v>0</v>
      </c>
      <c r="Q1367" s="36">
        <f>IF(C1367="Saliente Internacional",(IFERROR((LIMPIA(K1367,1)),0)),0)</f>
        <v>0</v>
      </c>
      <c r="R1367" s="36">
        <f t="shared" si="64"/>
        <v>0</v>
      </c>
      <c r="S1367" s="36">
        <f t="shared" si="65"/>
        <v>0</v>
      </c>
    </row>
    <row r="1368" spans="1:19" x14ac:dyDescent="0.25">
      <c r="A1368" s="101">
        <f>'DETALLE DE CONEXIONES'!P1368</f>
        <v>0</v>
      </c>
      <c r="B1368" s="36" t="str">
        <f>'DETALLE DE CONEXIONES'!I1368</f>
        <v>TRANSFERENCIA</v>
      </c>
      <c r="C1368" s="36" t="str">
        <f>'DETALLE DE CONEXIONES'!BB1368</f>
        <v>Desvio Nacional</v>
      </c>
      <c r="D1368" s="36" t="str">
        <f>'DETALLE DE CONEXIONES'!E1368</f>
        <v>999XXX1600</v>
      </c>
      <c r="E1368" s="36">
        <f t="shared" si="63"/>
        <v>10</v>
      </c>
      <c r="F1368" s="36">
        <f>IFERROR(LIMPIA('DETALLE DE CONEXIONES'!N1368,1),0)</f>
        <v>1</v>
      </c>
      <c r="G1368" s="36" t="str">
        <f>LEFT('DETALLE DE CONEXIONES'!BE1368,3)</f>
        <v>SIU</v>
      </c>
      <c r="H1368" s="36" t="str">
        <f>RIGHT('DETALLE DE CONEXIONES'!AK1368,2)</f>
        <v/>
      </c>
      <c r="I1368" s="36" t="str">
        <f>LEFT('DETALLE DE CONEXIONES'!AK1368,3)</f>
        <v/>
      </c>
      <c r="J1368" s="36" t="str">
        <f>LEFT('DETALLE DE CONEXIONES'!M1368,3)</f>
        <v>0mi</v>
      </c>
      <c r="K1368" s="36" t="str">
        <f>IF(LEN('DETALLE DE CONEXIONES'!M1368)&lt;12,(RIGHT('DETALLE DE CONEXIONES'!M1368,5)),(RIGHT('DETALLE DE CONEXIONES'!M1368,6)))</f>
        <v>4seg.</v>
      </c>
      <c r="L1368" s="36">
        <f>IF(C1368="Saliente Local",(IFERROR((LIMPIA(J1368,1)),0)),0)</f>
        <v>0</v>
      </c>
      <c r="M1368" s="36">
        <f>IF(C1368="Saliente Nacional",(IFERROR((LIMPIA(J1368,1)),0)),0)</f>
        <v>0</v>
      </c>
      <c r="N1368" s="36">
        <f>IF(C1368="Saliente Internacional",(IFERROR((LIMPIA(J1368,1)),0)),0)</f>
        <v>0</v>
      </c>
      <c r="O1368" s="36">
        <f>IF(C1368="Saliente Local",(IFERROR((LIMPIA(K1368,1)),0)),0)</f>
        <v>0</v>
      </c>
      <c r="P1368" s="36">
        <f>IF(C1368="Saliente Nacional",(IFERROR((LIMPIA(K1368,1)),0)),0)</f>
        <v>0</v>
      </c>
      <c r="Q1368" s="36">
        <f>IF(C1368="Saliente Internacional",(IFERROR((LIMPIA(K1368,1)),0)),0)</f>
        <v>0</v>
      </c>
      <c r="R1368" s="36">
        <f t="shared" si="64"/>
        <v>0</v>
      </c>
      <c r="S1368" s="36">
        <f t="shared" si="65"/>
        <v>0</v>
      </c>
    </row>
    <row r="1369" spans="1:19" x14ac:dyDescent="0.25">
      <c r="A1369" s="101">
        <f>'DETALLE DE CONEXIONES'!P1369</f>
        <v>0</v>
      </c>
      <c r="B1369" s="36" t="str">
        <f>'DETALLE DE CONEXIONES'!I1369</f>
        <v>TRANSFERENCIA</v>
      </c>
      <c r="C1369" s="36" t="str">
        <f>'DETALLE DE CONEXIONES'!BB1369</f>
        <v>Desvio Nacional</v>
      </c>
      <c r="D1369" s="36" t="str">
        <f>'DETALLE DE CONEXIONES'!E1369</f>
        <v>999XXX1600</v>
      </c>
      <c r="E1369" s="36">
        <f t="shared" si="63"/>
        <v>10</v>
      </c>
      <c r="F1369" s="36">
        <f>IFERROR(LIMPIA('DETALLE DE CONEXIONES'!N1369,1),0)</f>
        <v>1</v>
      </c>
      <c r="G1369" s="36" t="str">
        <f>LEFT('DETALLE DE CONEXIONES'!BE1369,3)</f>
        <v>SIU</v>
      </c>
      <c r="H1369" s="36" t="str">
        <f>RIGHT('DETALLE DE CONEXIONES'!AK1369,2)</f>
        <v/>
      </c>
      <c r="I1369" s="36" t="str">
        <f>LEFT('DETALLE DE CONEXIONES'!AK1369,3)</f>
        <v/>
      </c>
      <c r="J1369" s="36" t="str">
        <f>LEFT('DETALLE DE CONEXIONES'!M1369,3)</f>
        <v>0mi</v>
      </c>
      <c r="K1369" s="36" t="str">
        <f>IF(LEN('DETALLE DE CONEXIONES'!M1369)&lt;12,(RIGHT('DETALLE DE CONEXIONES'!M1369,5)),(RIGHT('DETALLE DE CONEXIONES'!M1369,6)))</f>
        <v>4seg.</v>
      </c>
      <c r="L1369" s="36">
        <f>IF(C1369="Saliente Local",(IFERROR((LIMPIA(J1369,1)),0)),0)</f>
        <v>0</v>
      </c>
      <c r="M1369" s="36">
        <f>IF(C1369="Saliente Nacional",(IFERROR((LIMPIA(J1369,1)),0)),0)</f>
        <v>0</v>
      </c>
      <c r="N1369" s="36">
        <f>IF(C1369="Saliente Internacional",(IFERROR((LIMPIA(J1369,1)),0)),0)</f>
        <v>0</v>
      </c>
      <c r="O1369" s="36">
        <f>IF(C1369="Saliente Local",(IFERROR((LIMPIA(K1369,1)),0)),0)</f>
        <v>0</v>
      </c>
      <c r="P1369" s="36">
        <f>IF(C1369="Saliente Nacional",(IFERROR((LIMPIA(K1369,1)),0)),0)</f>
        <v>0</v>
      </c>
      <c r="Q1369" s="36">
        <f>IF(C1369="Saliente Internacional",(IFERROR((LIMPIA(K1369,1)),0)),0)</f>
        <v>0</v>
      </c>
      <c r="R1369" s="36">
        <f t="shared" si="64"/>
        <v>0</v>
      </c>
      <c r="S1369" s="36">
        <f t="shared" si="65"/>
        <v>0</v>
      </c>
    </row>
    <row r="1370" spans="1:19" x14ac:dyDescent="0.25">
      <c r="A1370" s="101">
        <f>'DETALLE DE CONEXIONES'!P1370</f>
        <v>0</v>
      </c>
      <c r="B1370" s="36" t="str">
        <f>'DETALLE DE CONEXIONES'!I1370</f>
        <v>GPRS</v>
      </c>
      <c r="C1370" s="36" t="str">
        <f>'DETALLE DE CONEXIONES'!BB1370</f>
        <v>VIDEO</v>
      </c>
      <c r="D1370" s="36" t="str">
        <f>'DETALLE DE CONEXIONES'!E1370</f>
        <v>internet.itelcel.coXXXGLTE</v>
      </c>
      <c r="E1370" s="36">
        <f t="shared" si="63"/>
        <v>26</v>
      </c>
      <c r="F1370" s="36">
        <f>IFERROR(LIMPIA('DETALLE DE CONEXIONES'!N1370,1),0)</f>
        <v>0</v>
      </c>
      <c r="G1370" s="36" t="str">
        <f>LEFT('DETALLE DE CONEXIONES'!BE1370,3)</f>
        <v/>
      </c>
      <c r="H1370" s="36" t="str">
        <f>RIGHT('DETALLE DE CONEXIONES'!AK1370,2)</f>
        <v>-1</v>
      </c>
      <c r="I1370" s="36" t="str">
        <f>LEFT('DETALLE DE CONEXIONES'!AK1370,3)</f>
        <v>VID</v>
      </c>
      <c r="J1370" s="36" t="str">
        <f>LEFT('DETALLE DE CONEXIONES'!M1370,3)</f>
        <v>0mi</v>
      </c>
      <c r="K1370" s="36" t="str">
        <f>IF(LEN('DETALLE DE CONEXIONES'!M1370)&lt;12,(RIGHT('DETALLE DE CONEXIONES'!M1370,5)),(RIGHT('DETALLE DE CONEXIONES'!M1370,6)))</f>
        <v xml:space="preserve">min. </v>
      </c>
      <c r="L1370" s="36">
        <f>IF(C1370="Saliente Local",(IFERROR((LIMPIA(J1370,1)),0)),0)</f>
        <v>0</v>
      </c>
      <c r="M1370" s="36">
        <f>IF(C1370="Saliente Nacional",(IFERROR((LIMPIA(J1370,1)),0)),0)</f>
        <v>0</v>
      </c>
      <c r="N1370" s="36">
        <f>IF(C1370="Saliente Internacional",(IFERROR((LIMPIA(J1370,1)),0)),0)</f>
        <v>0</v>
      </c>
      <c r="O1370" s="36">
        <f>IF(C1370="Saliente Local",(IFERROR((LIMPIA(K1370,1)),0)),0)</f>
        <v>0</v>
      </c>
      <c r="P1370" s="36">
        <f>IF(C1370="Saliente Nacional",(IFERROR((LIMPIA(K1370,1)),0)),0)</f>
        <v>0</v>
      </c>
      <c r="Q1370" s="36">
        <f>IF(C1370="Saliente Internacional",(IFERROR((LIMPIA(K1370,1)),0)),0)</f>
        <v>0</v>
      </c>
      <c r="R1370" s="36">
        <f t="shared" si="64"/>
        <v>0</v>
      </c>
      <c r="S1370" s="36">
        <f t="shared" si="65"/>
        <v>0</v>
      </c>
    </row>
    <row r="1371" spans="1:19" x14ac:dyDescent="0.25">
      <c r="A1371" s="101">
        <f>'DETALLE DE CONEXIONES'!P1371</f>
        <v>0</v>
      </c>
      <c r="B1371" s="36" t="str">
        <f>'DETALLE DE CONEXIONES'!I1371</f>
        <v>ENTRANTE</v>
      </c>
      <c r="C1371" s="36" t="str">
        <f>'DETALLE DE CONEXIONES'!BB1371</f>
        <v>Entrante Local</v>
      </c>
      <c r="D1371" s="36" t="str">
        <f>'DETALLE DE CONEXIONES'!E1371</f>
        <v>999XXX1600</v>
      </c>
      <c r="E1371" s="36">
        <f t="shared" si="63"/>
        <v>10</v>
      </c>
      <c r="F1371" s="36">
        <f>IFERROR(LIMPIA('DETALLE DE CONEXIONES'!N1371,1),0)</f>
        <v>1</v>
      </c>
      <c r="G1371" s="36" t="str">
        <f>LEFT('DETALLE DE CONEXIONES'!BE1371,3)</f>
        <v>NOF</v>
      </c>
      <c r="H1371" s="36" t="str">
        <f>RIGHT('DETALLE DE CONEXIONES'!AK1371,2)</f>
        <v/>
      </c>
      <c r="I1371" s="36" t="str">
        <f>LEFT('DETALLE DE CONEXIONES'!AK1371,3)</f>
        <v/>
      </c>
      <c r="J1371" s="36" t="str">
        <f>LEFT('DETALLE DE CONEXIONES'!M1371,3)</f>
        <v>0mi</v>
      </c>
      <c r="K1371" s="36" t="str">
        <f>IF(LEN('DETALLE DE CONEXIONES'!M1371)&lt;12,(RIGHT('DETALLE DE CONEXIONES'!M1371,5)),(RIGHT('DETALLE DE CONEXIONES'!M1371,6)))</f>
        <v>26seg.</v>
      </c>
      <c r="L1371" s="36">
        <f>IF(C1371="Saliente Local",(IFERROR((LIMPIA(J1371,1)),0)),0)</f>
        <v>0</v>
      </c>
      <c r="M1371" s="36">
        <f>IF(C1371="Saliente Nacional",(IFERROR((LIMPIA(J1371,1)),0)),0)</f>
        <v>0</v>
      </c>
      <c r="N1371" s="36">
        <f>IF(C1371="Saliente Internacional",(IFERROR((LIMPIA(J1371,1)),0)),0)</f>
        <v>0</v>
      </c>
      <c r="O1371" s="36">
        <f>IF(C1371="Saliente Local",(IFERROR((LIMPIA(K1371,1)),0)),0)</f>
        <v>0</v>
      </c>
      <c r="P1371" s="36">
        <f>IF(C1371="Saliente Nacional",(IFERROR((LIMPIA(K1371,1)),0)),0)</f>
        <v>0</v>
      </c>
      <c r="Q1371" s="36">
        <f>IF(C1371="Saliente Internacional",(IFERROR((LIMPIA(K1371,1)),0)),0)</f>
        <v>0</v>
      </c>
      <c r="R1371" s="36">
        <f t="shared" si="64"/>
        <v>0</v>
      </c>
      <c r="S1371" s="36">
        <f t="shared" si="65"/>
        <v>0</v>
      </c>
    </row>
    <row r="1372" spans="1:19" x14ac:dyDescent="0.25">
      <c r="A1372" s="101">
        <f>'DETALLE DE CONEXIONES'!P1372</f>
        <v>0</v>
      </c>
      <c r="B1372" s="36" t="str">
        <f>'DETALLE DE CONEXIONES'!I1372</f>
        <v>GPRS</v>
      </c>
      <c r="C1372" s="36" t="str">
        <f>'DETALLE DE CONEXIONES'!BB1372</f>
        <v>MENSAJERO</v>
      </c>
      <c r="D1372" s="36" t="str">
        <f>'DETALLE DE CONEXIONES'!E1372</f>
        <v>internet.itelcel.coXXXGLTE</v>
      </c>
      <c r="E1372" s="36">
        <f t="shared" si="63"/>
        <v>26</v>
      </c>
      <c r="F1372" s="36">
        <f>IFERROR(LIMPIA('DETALLE DE CONEXIONES'!N1372,1),0)</f>
        <v>0</v>
      </c>
      <c r="G1372" s="36" t="str">
        <f>LEFT('DETALLE DE CONEXIONES'!BE1372,3)</f>
        <v/>
      </c>
      <c r="H1372" s="36" t="str">
        <f>RIGHT('DETALLE DE CONEXIONES'!AK1372,2)</f>
        <v>-1</v>
      </c>
      <c r="I1372" s="36" t="str">
        <f>LEFT('DETALLE DE CONEXIONES'!AK1372,3)</f>
        <v>MEN</v>
      </c>
      <c r="J1372" s="36" t="str">
        <f>LEFT('DETALLE DE CONEXIONES'!M1372,3)</f>
        <v>0mi</v>
      </c>
      <c r="K1372" s="36" t="str">
        <f>IF(LEN('DETALLE DE CONEXIONES'!M1372)&lt;12,(RIGHT('DETALLE DE CONEXIONES'!M1372,5)),(RIGHT('DETALLE DE CONEXIONES'!M1372,6)))</f>
        <v xml:space="preserve">min. </v>
      </c>
      <c r="L1372" s="36">
        <f>IF(C1372="Saliente Local",(IFERROR((LIMPIA(J1372,1)),0)),0)</f>
        <v>0</v>
      </c>
      <c r="M1372" s="36">
        <f>IF(C1372="Saliente Nacional",(IFERROR((LIMPIA(J1372,1)),0)),0)</f>
        <v>0</v>
      </c>
      <c r="N1372" s="36">
        <f>IF(C1372="Saliente Internacional",(IFERROR((LIMPIA(J1372,1)),0)),0)</f>
        <v>0</v>
      </c>
      <c r="O1372" s="36">
        <f>IF(C1372="Saliente Local",(IFERROR((LIMPIA(K1372,1)),0)),0)</f>
        <v>0</v>
      </c>
      <c r="P1372" s="36">
        <f>IF(C1372="Saliente Nacional",(IFERROR((LIMPIA(K1372,1)),0)),0)</f>
        <v>0</v>
      </c>
      <c r="Q1372" s="36">
        <f>IF(C1372="Saliente Internacional",(IFERROR((LIMPIA(K1372,1)),0)),0)</f>
        <v>0</v>
      </c>
      <c r="R1372" s="36">
        <f t="shared" si="64"/>
        <v>0</v>
      </c>
      <c r="S1372" s="36">
        <f t="shared" si="65"/>
        <v>0</v>
      </c>
    </row>
    <row r="1373" spans="1:19" x14ac:dyDescent="0.25">
      <c r="A1373" s="101">
        <f>'DETALLE DE CONEXIONES'!P1373</f>
        <v>0</v>
      </c>
      <c r="B1373" s="36" t="str">
        <f>'DETALLE DE CONEXIONES'!I1373</f>
        <v>TRANSFERENCIA</v>
      </c>
      <c r="C1373" s="36" t="str">
        <f>'DETALLE DE CONEXIONES'!BB1373</f>
        <v>Desvio Nacional</v>
      </c>
      <c r="D1373" s="36" t="str">
        <f>'DETALLE DE CONEXIONES'!E1373</f>
        <v>999XXX1600</v>
      </c>
      <c r="E1373" s="36">
        <f t="shared" si="63"/>
        <v>10</v>
      </c>
      <c r="F1373" s="36">
        <f>IFERROR(LIMPIA('DETALLE DE CONEXIONES'!N1373,1),0)</f>
        <v>1</v>
      </c>
      <c r="G1373" s="36" t="str">
        <f>LEFT('DETALLE DE CONEXIONES'!BE1373,3)</f>
        <v>SIU</v>
      </c>
      <c r="H1373" s="36" t="str">
        <f>RIGHT('DETALLE DE CONEXIONES'!AK1373,2)</f>
        <v/>
      </c>
      <c r="I1373" s="36" t="str">
        <f>LEFT('DETALLE DE CONEXIONES'!AK1373,3)</f>
        <v/>
      </c>
      <c r="J1373" s="36" t="str">
        <f>LEFT('DETALLE DE CONEXIONES'!M1373,3)</f>
        <v>0mi</v>
      </c>
      <c r="K1373" s="36" t="str">
        <f>IF(LEN('DETALLE DE CONEXIONES'!M1373)&lt;12,(RIGHT('DETALLE DE CONEXIONES'!M1373,5)),(RIGHT('DETALLE DE CONEXIONES'!M1373,6)))</f>
        <v>11seg.</v>
      </c>
      <c r="L1373" s="36">
        <f>IF(C1373="Saliente Local",(IFERROR((LIMPIA(J1373,1)),0)),0)</f>
        <v>0</v>
      </c>
      <c r="M1373" s="36">
        <f>IF(C1373="Saliente Nacional",(IFERROR((LIMPIA(J1373,1)),0)),0)</f>
        <v>0</v>
      </c>
      <c r="N1373" s="36">
        <f>IF(C1373="Saliente Internacional",(IFERROR((LIMPIA(J1373,1)),0)),0)</f>
        <v>0</v>
      </c>
      <c r="O1373" s="36">
        <f>IF(C1373="Saliente Local",(IFERROR((LIMPIA(K1373,1)),0)),0)</f>
        <v>0</v>
      </c>
      <c r="P1373" s="36">
        <f>IF(C1373="Saliente Nacional",(IFERROR((LIMPIA(K1373,1)),0)),0)</f>
        <v>0</v>
      </c>
      <c r="Q1373" s="36">
        <f>IF(C1373="Saliente Internacional",(IFERROR((LIMPIA(K1373,1)),0)),0)</f>
        <v>0</v>
      </c>
      <c r="R1373" s="36">
        <f t="shared" si="64"/>
        <v>0</v>
      </c>
      <c r="S1373" s="36">
        <f t="shared" si="65"/>
        <v>0</v>
      </c>
    </row>
    <row r="1374" spans="1:19" x14ac:dyDescent="0.25">
      <c r="A1374" s="101">
        <f>'DETALLE DE CONEXIONES'!P1374</f>
        <v>0</v>
      </c>
      <c r="B1374" s="36" t="str">
        <f>'DETALLE DE CONEXIONES'!I1374</f>
        <v>GPRS</v>
      </c>
      <c r="C1374" s="36" t="str">
        <f>'DETALLE DE CONEXIONES'!BB1374</f>
        <v>RS</v>
      </c>
      <c r="D1374" s="36" t="str">
        <f>'DETALLE DE CONEXIONES'!E1374</f>
        <v>internet.itelcel.coXXXGLTE</v>
      </c>
      <c r="E1374" s="36">
        <f t="shared" si="63"/>
        <v>26</v>
      </c>
      <c r="F1374" s="36">
        <f>IFERROR(LIMPIA('DETALLE DE CONEXIONES'!N1374,1),0)</f>
        <v>0</v>
      </c>
      <c r="G1374" s="36" t="str">
        <f>LEFT('DETALLE DE CONEXIONES'!BE1374,3)</f>
        <v/>
      </c>
      <c r="H1374" s="36" t="str">
        <f>RIGHT('DETALLE DE CONEXIONES'!AK1374,2)</f>
        <v>-1</v>
      </c>
      <c r="I1374" s="36" t="str">
        <f>LEFT('DETALLE DE CONEXIONES'!AK1374,3)</f>
        <v>RS;</v>
      </c>
      <c r="J1374" s="36" t="str">
        <f>LEFT('DETALLE DE CONEXIONES'!M1374,3)</f>
        <v>0mi</v>
      </c>
      <c r="K1374" s="36" t="str">
        <f>IF(LEN('DETALLE DE CONEXIONES'!M1374)&lt;12,(RIGHT('DETALLE DE CONEXIONES'!M1374,5)),(RIGHT('DETALLE DE CONEXIONES'!M1374,6)))</f>
        <v xml:space="preserve">min. </v>
      </c>
      <c r="L1374" s="36">
        <f>IF(C1374="Saliente Local",(IFERROR((LIMPIA(J1374,1)),0)),0)</f>
        <v>0</v>
      </c>
      <c r="M1374" s="36">
        <f>IF(C1374="Saliente Nacional",(IFERROR((LIMPIA(J1374,1)),0)),0)</f>
        <v>0</v>
      </c>
      <c r="N1374" s="36">
        <f>IF(C1374="Saliente Internacional",(IFERROR((LIMPIA(J1374,1)),0)),0)</f>
        <v>0</v>
      </c>
      <c r="O1374" s="36">
        <f>IF(C1374="Saliente Local",(IFERROR((LIMPIA(K1374,1)),0)),0)</f>
        <v>0</v>
      </c>
      <c r="P1374" s="36">
        <f>IF(C1374="Saliente Nacional",(IFERROR((LIMPIA(K1374,1)),0)),0)</f>
        <v>0</v>
      </c>
      <c r="Q1374" s="36">
        <f>IF(C1374="Saliente Internacional",(IFERROR((LIMPIA(K1374,1)),0)),0)</f>
        <v>0</v>
      </c>
      <c r="R1374" s="36">
        <f t="shared" si="64"/>
        <v>0</v>
      </c>
      <c r="S1374" s="36">
        <f t="shared" si="65"/>
        <v>0</v>
      </c>
    </row>
    <row r="1375" spans="1:19" x14ac:dyDescent="0.25">
      <c r="A1375" s="101">
        <f>'DETALLE DE CONEXIONES'!P1375</f>
        <v>0</v>
      </c>
      <c r="B1375" s="36" t="str">
        <f>'DETALLE DE CONEXIONES'!I1375</f>
        <v>ENTRANTE</v>
      </c>
      <c r="C1375" s="36" t="str">
        <f>'DETALLE DE CONEXIONES'!BB1375</f>
        <v>Entrante Local</v>
      </c>
      <c r="D1375" s="36" t="str">
        <f>'DETALLE DE CONEXIONES'!E1375</f>
        <v>999XXX1600</v>
      </c>
      <c r="E1375" s="36">
        <f t="shared" si="63"/>
        <v>10</v>
      </c>
      <c r="F1375" s="36">
        <f>IFERROR(LIMPIA('DETALLE DE CONEXIONES'!N1375,1),0)</f>
        <v>1</v>
      </c>
      <c r="G1375" s="36" t="str">
        <f>LEFT('DETALLE DE CONEXIONES'!BE1375,3)</f>
        <v>NOF</v>
      </c>
      <c r="H1375" s="36" t="str">
        <f>RIGHT('DETALLE DE CONEXIONES'!AK1375,2)</f>
        <v/>
      </c>
      <c r="I1375" s="36" t="str">
        <f>LEFT('DETALLE DE CONEXIONES'!AK1375,3)</f>
        <v/>
      </c>
      <c r="J1375" s="36" t="str">
        <f>LEFT('DETALLE DE CONEXIONES'!M1375,3)</f>
        <v>0mi</v>
      </c>
      <c r="K1375" s="36" t="str">
        <f>IF(LEN('DETALLE DE CONEXIONES'!M1375)&lt;12,(RIGHT('DETALLE DE CONEXIONES'!M1375,5)),(RIGHT('DETALLE DE CONEXIONES'!M1375,6)))</f>
        <v>11seg.</v>
      </c>
      <c r="L1375" s="36">
        <f>IF(C1375="Saliente Local",(IFERROR((LIMPIA(J1375,1)),0)),0)</f>
        <v>0</v>
      </c>
      <c r="M1375" s="36">
        <f>IF(C1375="Saliente Nacional",(IFERROR((LIMPIA(J1375,1)),0)),0)</f>
        <v>0</v>
      </c>
      <c r="N1375" s="36">
        <f>IF(C1375="Saliente Internacional",(IFERROR((LIMPIA(J1375,1)),0)),0)</f>
        <v>0</v>
      </c>
      <c r="O1375" s="36">
        <f>IF(C1375="Saliente Local",(IFERROR((LIMPIA(K1375,1)),0)),0)</f>
        <v>0</v>
      </c>
      <c r="P1375" s="36">
        <f>IF(C1375="Saliente Nacional",(IFERROR((LIMPIA(K1375,1)),0)),0)</f>
        <v>0</v>
      </c>
      <c r="Q1375" s="36">
        <f>IF(C1375="Saliente Internacional",(IFERROR((LIMPIA(K1375,1)),0)),0)</f>
        <v>0</v>
      </c>
      <c r="R1375" s="36">
        <f t="shared" si="64"/>
        <v>0</v>
      </c>
      <c r="S1375" s="36">
        <f t="shared" si="65"/>
        <v>0</v>
      </c>
    </row>
    <row r="1376" spans="1:19" x14ac:dyDescent="0.25">
      <c r="A1376" s="101">
        <f>'DETALLE DE CONEXIONES'!P1376</f>
        <v>0</v>
      </c>
      <c r="B1376" s="36" t="str">
        <f>'DETALLE DE CONEXIONES'!I1376</f>
        <v>GPRS</v>
      </c>
      <c r="C1376" s="36" t="str">
        <f>'DETALLE DE CONEXIONES'!BB1376</f>
        <v>INTERNET</v>
      </c>
      <c r="D1376" s="36" t="str">
        <f>'DETALLE DE CONEXIONES'!E1376</f>
        <v>internet.itelcel.coXXXGLTE</v>
      </c>
      <c r="E1376" s="36">
        <f t="shared" si="63"/>
        <v>26</v>
      </c>
      <c r="F1376" s="36">
        <f>IFERROR(LIMPIA('DETALLE DE CONEXIONES'!N1376,1),0)</f>
        <v>0</v>
      </c>
      <c r="G1376" s="36" t="str">
        <f>LEFT('DETALLE DE CONEXIONES'!BE1376,3)</f>
        <v/>
      </c>
      <c r="H1376" s="36" t="str">
        <f>RIGHT('DETALLE DE CONEXIONES'!AK1376,2)</f>
        <v>-1</v>
      </c>
      <c r="I1376" s="36" t="str">
        <f>LEFT('DETALLE DE CONEXIONES'!AK1376,3)</f>
        <v>INT</v>
      </c>
      <c r="J1376" s="36" t="str">
        <f>LEFT('DETALLE DE CONEXIONES'!M1376,3)</f>
        <v>0mi</v>
      </c>
      <c r="K1376" s="36" t="str">
        <f>IF(LEN('DETALLE DE CONEXIONES'!M1376)&lt;12,(RIGHT('DETALLE DE CONEXIONES'!M1376,5)),(RIGHT('DETALLE DE CONEXIONES'!M1376,6)))</f>
        <v xml:space="preserve">min. </v>
      </c>
      <c r="L1376" s="36">
        <f>IF(C1376="Saliente Local",(IFERROR((LIMPIA(J1376,1)),0)),0)</f>
        <v>0</v>
      </c>
      <c r="M1376" s="36">
        <f>IF(C1376="Saliente Nacional",(IFERROR((LIMPIA(J1376,1)),0)),0)</f>
        <v>0</v>
      </c>
      <c r="N1376" s="36">
        <f>IF(C1376="Saliente Internacional",(IFERROR((LIMPIA(J1376,1)),0)),0)</f>
        <v>0</v>
      </c>
      <c r="O1376" s="36">
        <f>IF(C1376="Saliente Local",(IFERROR((LIMPIA(K1376,1)),0)),0)</f>
        <v>0</v>
      </c>
      <c r="P1376" s="36">
        <f>IF(C1376="Saliente Nacional",(IFERROR((LIMPIA(K1376,1)),0)),0)</f>
        <v>0</v>
      </c>
      <c r="Q1376" s="36">
        <f>IF(C1376="Saliente Internacional",(IFERROR((LIMPIA(K1376,1)),0)),0)</f>
        <v>0</v>
      </c>
      <c r="R1376" s="36">
        <f t="shared" si="64"/>
        <v>0</v>
      </c>
      <c r="S1376" s="36">
        <f t="shared" si="65"/>
        <v>0</v>
      </c>
    </row>
    <row r="1377" spans="1:19" x14ac:dyDescent="0.25">
      <c r="A1377" s="101">
        <f>'DETALLE DE CONEXIONES'!P1377</f>
        <v>0</v>
      </c>
      <c r="B1377" s="36" t="str">
        <f>'DETALLE DE CONEXIONES'!I1377</f>
        <v>TRANSFERENCIA</v>
      </c>
      <c r="C1377" s="36" t="str">
        <f>'DETALLE DE CONEXIONES'!BB1377</f>
        <v>Desvio Nacional</v>
      </c>
      <c r="D1377" s="36" t="str">
        <f>'DETALLE DE CONEXIONES'!E1377</f>
        <v>999XXX1600</v>
      </c>
      <c r="E1377" s="36">
        <f t="shared" si="63"/>
        <v>10</v>
      </c>
      <c r="F1377" s="36">
        <f>IFERROR(LIMPIA('DETALLE DE CONEXIONES'!N1377,1),0)</f>
        <v>1</v>
      </c>
      <c r="G1377" s="36" t="str">
        <f>LEFT('DETALLE DE CONEXIONES'!BE1377,3)</f>
        <v>SIU</v>
      </c>
      <c r="H1377" s="36" t="str">
        <f>RIGHT('DETALLE DE CONEXIONES'!AK1377,2)</f>
        <v/>
      </c>
      <c r="I1377" s="36" t="str">
        <f>LEFT('DETALLE DE CONEXIONES'!AK1377,3)</f>
        <v/>
      </c>
      <c r="J1377" s="36" t="str">
        <f>LEFT('DETALLE DE CONEXIONES'!M1377,3)</f>
        <v>0mi</v>
      </c>
      <c r="K1377" s="36" t="str">
        <f>IF(LEN('DETALLE DE CONEXIONES'!M1377)&lt;12,(RIGHT('DETALLE DE CONEXIONES'!M1377,5)),(RIGHT('DETALLE DE CONEXIONES'!M1377,6)))</f>
        <v>5seg.</v>
      </c>
      <c r="L1377" s="36">
        <f>IF(C1377="Saliente Local",(IFERROR((LIMPIA(J1377,1)),0)),0)</f>
        <v>0</v>
      </c>
      <c r="M1377" s="36">
        <f>IF(C1377="Saliente Nacional",(IFERROR((LIMPIA(J1377,1)),0)),0)</f>
        <v>0</v>
      </c>
      <c r="N1377" s="36">
        <f>IF(C1377="Saliente Internacional",(IFERROR((LIMPIA(J1377,1)),0)),0)</f>
        <v>0</v>
      </c>
      <c r="O1377" s="36">
        <f>IF(C1377="Saliente Local",(IFERROR((LIMPIA(K1377,1)),0)),0)</f>
        <v>0</v>
      </c>
      <c r="P1377" s="36">
        <f>IF(C1377="Saliente Nacional",(IFERROR((LIMPIA(K1377,1)),0)),0)</f>
        <v>0</v>
      </c>
      <c r="Q1377" s="36">
        <f>IF(C1377="Saliente Internacional",(IFERROR((LIMPIA(K1377,1)),0)),0)</f>
        <v>0</v>
      </c>
      <c r="R1377" s="36">
        <f t="shared" si="64"/>
        <v>0</v>
      </c>
      <c r="S1377" s="36">
        <f t="shared" si="65"/>
        <v>0</v>
      </c>
    </row>
    <row r="1378" spans="1:19" x14ac:dyDescent="0.25">
      <c r="A1378" s="101">
        <f>'DETALLE DE CONEXIONES'!P1378</f>
        <v>0</v>
      </c>
      <c r="B1378" s="36" t="str">
        <f>'DETALLE DE CONEXIONES'!I1378</f>
        <v>TRANSFERENCIA</v>
      </c>
      <c r="C1378" s="36" t="str">
        <f>'DETALLE DE CONEXIONES'!BB1378</f>
        <v>Desvio Nacional</v>
      </c>
      <c r="D1378" s="36" t="str">
        <f>'DETALLE DE CONEXIONES'!E1378</f>
        <v>999XXX1600</v>
      </c>
      <c r="E1378" s="36">
        <f t="shared" si="63"/>
        <v>10</v>
      </c>
      <c r="F1378" s="36">
        <f>IFERROR(LIMPIA('DETALLE DE CONEXIONES'!N1378,1),0)</f>
        <v>1</v>
      </c>
      <c r="G1378" s="36" t="str">
        <f>LEFT('DETALLE DE CONEXIONES'!BE1378,3)</f>
        <v>SIU</v>
      </c>
      <c r="H1378" s="36" t="str">
        <f>RIGHT('DETALLE DE CONEXIONES'!AK1378,2)</f>
        <v/>
      </c>
      <c r="I1378" s="36" t="str">
        <f>LEFT('DETALLE DE CONEXIONES'!AK1378,3)</f>
        <v/>
      </c>
      <c r="J1378" s="36" t="str">
        <f>LEFT('DETALLE DE CONEXIONES'!M1378,3)</f>
        <v>0mi</v>
      </c>
      <c r="K1378" s="36" t="str">
        <f>IF(LEN('DETALLE DE CONEXIONES'!M1378)&lt;12,(RIGHT('DETALLE DE CONEXIONES'!M1378,5)),(RIGHT('DETALLE DE CONEXIONES'!M1378,6)))</f>
        <v>3seg.</v>
      </c>
      <c r="L1378" s="36">
        <f>IF(C1378="Saliente Local",(IFERROR((LIMPIA(J1378,1)),0)),0)</f>
        <v>0</v>
      </c>
      <c r="M1378" s="36">
        <f>IF(C1378="Saliente Nacional",(IFERROR((LIMPIA(J1378,1)),0)),0)</f>
        <v>0</v>
      </c>
      <c r="N1378" s="36">
        <f>IF(C1378="Saliente Internacional",(IFERROR((LIMPIA(J1378,1)),0)),0)</f>
        <v>0</v>
      </c>
      <c r="O1378" s="36">
        <f>IF(C1378="Saliente Local",(IFERROR((LIMPIA(K1378,1)),0)),0)</f>
        <v>0</v>
      </c>
      <c r="P1378" s="36">
        <f>IF(C1378="Saliente Nacional",(IFERROR((LIMPIA(K1378,1)),0)),0)</f>
        <v>0</v>
      </c>
      <c r="Q1378" s="36">
        <f>IF(C1378="Saliente Internacional",(IFERROR((LIMPIA(K1378,1)),0)),0)</f>
        <v>0</v>
      </c>
      <c r="R1378" s="36">
        <f t="shared" si="64"/>
        <v>0</v>
      </c>
      <c r="S1378" s="36">
        <f t="shared" si="65"/>
        <v>0</v>
      </c>
    </row>
    <row r="1379" spans="1:19" x14ac:dyDescent="0.25">
      <c r="A1379" s="101">
        <f>'DETALLE DE CONEXIONES'!P1379</f>
        <v>0</v>
      </c>
      <c r="B1379" s="36" t="str">
        <f>'DETALLE DE CONEXIONES'!I1379</f>
        <v>TRANSFERENCIA</v>
      </c>
      <c r="C1379" s="36" t="str">
        <f>'DETALLE DE CONEXIONES'!BB1379</f>
        <v>Desvio Nacional</v>
      </c>
      <c r="D1379" s="36" t="str">
        <f>'DETALLE DE CONEXIONES'!E1379</f>
        <v>999XXX1600</v>
      </c>
      <c r="E1379" s="36">
        <f t="shared" si="63"/>
        <v>10</v>
      </c>
      <c r="F1379" s="36">
        <f>IFERROR(LIMPIA('DETALLE DE CONEXIONES'!N1379,1),0)</f>
        <v>1</v>
      </c>
      <c r="G1379" s="36" t="str">
        <f>LEFT('DETALLE DE CONEXIONES'!BE1379,3)</f>
        <v>SIU</v>
      </c>
      <c r="H1379" s="36" t="str">
        <f>RIGHT('DETALLE DE CONEXIONES'!AK1379,2)</f>
        <v/>
      </c>
      <c r="I1379" s="36" t="str">
        <f>LEFT('DETALLE DE CONEXIONES'!AK1379,3)</f>
        <v/>
      </c>
      <c r="J1379" s="36" t="str">
        <f>LEFT('DETALLE DE CONEXIONES'!M1379,3)</f>
        <v>0mi</v>
      </c>
      <c r="K1379" s="36" t="str">
        <f>IF(LEN('DETALLE DE CONEXIONES'!M1379)&lt;12,(RIGHT('DETALLE DE CONEXIONES'!M1379,5)),(RIGHT('DETALLE DE CONEXIONES'!M1379,6)))</f>
        <v>4seg.</v>
      </c>
      <c r="L1379" s="36">
        <f>IF(C1379="Saliente Local",(IFERROR((LIMPIA(J1379,1)),0)),0)</f>
        <v>0</v>
      </c>
      <c r="M1379" s="36">
        <f>IF(C1379="Saliente Nacional",(IFERROR((LIMPIA(J1379,1)),0)),0)</f>
        <v>0</v>
      </c>
      <c r="N1379" s="36">
        <f>IF(C1379="Saliente Internacional",(IFERROR((LIMPIA(J1379,1)),0)),0)</f>
        <v>0</v>
      </c>
      <c r="O1379" s="36">
        <f>IF(C1379="Saliente Local",(IFERROR((LIMPIA(K1379,1)),0)),0)</f>
        <v>0</v>
      </c>
      <c r="P1379" s="36">
        <f>IF(C1379="Saliente Nacional",(IFERROR((LIMPIA(K1379,1)),0)),0)</f>
        <v>0</v>
      </c>
      <c r="Q1379" s="36">
        <f>IF(C1379="Saliente Internacional",(IFERROR((LIMPIA(K1379,1)),0)),0)</f>
        <v>0</v>
      </c>
      <c r="R1379" s="36">
        <f t="shared" si="64"/>
        <v>0</v>
      </c>
      <c r="S1379" s="36">
        <f t="shared" si="65"/>
        <v>0</v>
      </c>
    </row>
    <row r="1380" spans="1:19" x14ac:dyDescent="0.25">
      <c r="A1380" s="101">
        <f>'DETALLE DE CONEXIONES'!P1380</f>
        <v>0</v>
      </c>
      <c r="B1380" s="36" t="str">
        <f>'DETALLE DE CONEXIONES'!I1380</f>
        <v>TRANSFERENCIA</v>
      </c>
      <c r="C1380" s="36" t="str">
        <f>'DETALLE DE CONEXIONES'!BB1380</f>
        <v>Desvio Nacional</v>
      </c>
      <c r="D1380" s="36" t="str">
        <f>'DETALLE DE CONEXIONES'!E1380</f>
        <v>999XXX1600</v>
      </c>
      <c r="E1380" s="36">
        <f t="shared" si="63"/>
        <v>10</v>
      </c>
      <c r="F1380" s="36">
        <f>IFERROR(LIMPIA('DETALLE DE CONEXIONES'!N1380,1),0)</f>
        <v>1</v>
      </c>
      <c r="G1380" s="36" t="str">
        <f>LEFT('DETALLE DE CONEXIONES'!BE1380,3)</f>
        <v>SIU</v>
      </c>
      <c r="H1380" s="36" t="str">
        <f>RIGHT('DETALLE DE CONEXIONES'!AK1380,2)</f>
        <v/>
      </c>
      <c r="I1380" s="36" t="str">
        <f>LEFT('DETALLE DE CONEXIONES'!AK1380,3)</f>
        <v/>
      </c>
      <c r="J1380" s="36" t="str">
        <f>LEFT('DETALLE DE CONEXIONES'!M1380,3)</f>
        <v>1mi</v>
      </c>
      <c r="K1380" s="36" t="str">
        <f>IF(LEN('DETALLE DE CONEXIONES'!M1380)&lt;12,(RIGHT('DETALLE DE CONEXIONES'!M1380,5)),(RIGHT('DETALLE DE CONEXIONES'!M1380,6)))</f>
        <v xml:space="preserve">min. </v>
      </c>
      <c r="L1380" s="36">
        <f>IF(C1380="Saliente Local",(IFERROR((LIMPIA(J1380,1)),0)),0)</f>
        <v>0</v>
      </c>
      <c r="M1380" s="36">
        <f>IF(C1380="Saliente Nacional",(IFERROR((LIMPIA(J1380,1)),0)),0)</f>
        <v>0</v>
      </c>
      <c r="N1380" s="36">
        <f>IF(C1380="Saliente Internacional",(IFERROR((LIMPIA(J1380,1)),0)),0)</f>
        <v>0</v>
      </c>
      <c r="O1380" s="36">
        <f>IF(C1380="Saliente Local",(IFERROR((LIMPIA(K1380,1)),0)),0)</f>
        <v>0</v>
      </c>
      <c r="P1380" s="36">
        <f>IF(C1380="Saliente Nacional",(IFERROR((LIMPIA(K1380,1)),0)),0)</f>
        <v>0</v>
      </c>
      <c r="Q1380" s="36">
        <f>IF(C1380="Saliente Internacional",(IFERROR((LIMPIA(K1380,1)),0)),0)</f>
        <v>0</v>
      </c>
      <c r="R1380" s="36">
        <f t="shared" si="64"/>
        <v>0</v>
      </c>
      <c r="S1380" s="36">
        <f t="shared" si="65"/>
        <v>0</v>
      </c>
    </row>
    <row r="1381" spans="1:19" x14ac:dyDescent="0.25">
      <c r="A1381" s="101">
        <f>'DETALLE DE CONEXIONES'!P1381</f>
        <v>0</v>
      </c>
      <c r="B1381" s="36" t="str">
        <f>'DETALLE DE CONEXIONES'!I1381</f>
        <v>TRANSFERENCIA</v>
      </c>
      <c r="C1381" s="36" t="str">
        <f>'DETALLE DE CONEXIONES'!BB1381</f>
        <v>Desvio Nacional</v>
      </c>
      <c r="D1381" s="36" t="str">
        <f>'DETALLE DE CONEXIONES'!E1381</f>
        <v>999XXX1600</v>
      </c>
      <c r="E1381" s="36">
        <f t="shared" si="63"/>
        <v>10</v>
      </c>
      <c r="F1381" s="36">
        <f>IFERROR(LIMPIA('DETALLE DE CONEXIONES'!N1381,1),0)</f>
        <v>1</v>
      </c>
      <c r="G1381" s="36" t="str">
        <f>LEFT('DETALLE DE CONEXIONES'!BE1381,3)</f>
        <v>SIU</v>
      </c>
      <c r="H1381" s="36" t="str">
        <f>RIGHT('DETALLE DE CONEXIONES'!AK1381,2)</f>
        <v/>
      </c>
      <c r="I1381" s="36" t="str">
        <f>LEFT('DETALLE DE CONEXIONES'!AK1381,3)</f>
        <v/>
      </c>
      <c r="J1381" s="36" t="str">
        <f>LEFT('DETALLE DE CONEXIONES'!M1381,3)</f>
        <v>0mi</v>
      </c>
      <c r="K1381" s="36" t="str">
        <f>IF(LEN('DETALLE DE CONEXIONES'!M1381)&lt;12,(RIGHT('DETALLE DE CONEXIONES'!M1381,5)),(RIGHT('DETALLE DE CONEXIONES'!M1381,6)))</f>
        <v>5seg.</v>
      </c>
      <c r="L1381" s="36">
        <f>IF(C1381="Saliente Local",(IFERROR((LIMPIA(J1381,1)),0)),0)</f>
        <v>0</v>
      </c>
      <c r="M1381" s="36">
        <f>IF(C1381="Saliente Nacional",(IFERROR((LIMPIA(J1381,1)),0)),0)</f>
        <v>0</v>
      </c>
      <c r="N1381" s="36">
        <f>IF(C1381="Saliente Internacional",(IFERROR((LIMPIA(J1381,1)),0)),0)</f>
        <v>0</v>
      </c>
      <c r="O1381" s="36">
        <f>IF(C1381="Saliente Local",(IFERROR((LIMPIA(K1381,1)),0)),0)</f>
        <v>0</v>
      </c>
      <c r="P1381" s="36">
        <f>IF(C1381="Saliente Nacional",(IFERROR((LIMPIA(K1381,1)),0)),0)</f>
        <v>0</v>
      </c>
      <c r="Q1381" s="36">
        <f>IF(C1381="Saliente Internacional",(IFERROR((LIMPIA(K1381,1)),0)),0)</f>
        <v>0</v>
      </c>
      <c r="R1381" s="36">
        <f t="shared" si="64"/>
        <v>0</v>
      </c>
      <c r="S1381" s="36">
        <f t="shared" si="65"/>
        <v>0</v>
      </c>
    </row>
    <row r="1382" spans="1:19" x14ac:dyDescent="0.25">
      <c r="A1382" s="101">
        <f>'DETALLE DE CONEXIONES'!P1382</f>
        <v>0</v>
      </c>
      <c r="B1382" s="36" t="str">
        <f>'DETALLE DE CONEXIONES'!I1382</f>
        <v>TRANSFERENCIA</v>
      </c>
      <c r="C1382" s="36" t="str">
        <f>'DETALLE DE CONEXIONES'!BB1382</f>
        <v>Desvio Nacional</v>
      </c>
      <c r="D1382" s="36" t="str">
        <f>'DETALLE DE CONEXIONES'!E1382</f>
        <v>999XXX1600</v>
      </c>
      <c r="E1382" s="36">
        <f t="shared" si="63"/>
        <v>10</v>
      </c>
      <c r="F1382" s="36">
        <f>IFERROR(LIMPIA('DETALLE DE CONEXIONES'!N1382,1),0)</f>
        <v>1</v>
      </c>
      <c r="G1382" s="36" t="str">
        <f>LEFT('DETALLE DE CONEXIONES'!BE1382,3)</f>
        <v>SIU</v>
      </c>
      <c r="H1382" s="36" t="str">
        <f>RIGHT('DETALLE DE CONEXIONES'!AK1382,2)</f>
        <v/>
      </c>
      <c r="I1382" s="36" t="str">
        <f>LEFT('DETALLE DE CONEXIONES'!AK1382,3)</f>
        <v/>
      </c>
      <c r="J1382" s="36" t="str">
        <f>LEFT('DETALLE DE CONEXIONES'!M1382,3)</f>
        <v>0mi</v>
      </c>
      <c r="K1382" s="36" t="str">
        <f>IF(LEN('DETALLE DE CONEXIONES'!M1382)&lt;12,(RIGHT('DETALLE DE CONEXIONES'!M1382,5)),(RIGHT('DETALLE DE CONEXIONES'!M1382,6)))</f>
        <v>5seg.</v>
      </c>
      <c r="L1382" s="36">
        <f>IF(C1382="Saliente Local",(IFERROR((LIMPIA(J1382,1)),0)),0)</f>
        <v>0</v>
      </c>
      <c r="M1382" s="36">
        <f>IF(C1382="Saliente Nacional",(IFERROR((LIMPIA(J1382,1)),0)),0)</f>
        <v>0</v>
      </c>
      <c r="N1382" s="36">
        <f>IF(C1382="Saliente Internacional",(IFERROR((LIMPIA(J1382,1)),0)),0)</f>
        <v>0</v>
      </c>
      <c r="O1382" s="36">
        <f>IF(C1382="Saliente Local",(IFERROR((LIMPIA(K1382,1)),0)),0)</f>
        <v>0</v>
      </c>
      <c r="P1382" s="36">
        <f>IF(C1382="Saliente Nacional",(IFERROR((LIMPIA(K1382,1)),0)),0)</f>
        <v>0</v>
      </c>
      <c r="Q1382" s="36">
        <f>IF(C1382="Saliente Internacional",(IFERROR((LIMPIA(K1382,1)),0)),0)</f>
        <v>0</v>
      </c>
      <c r="R1382" s="36">
        <f t="shared" si="64"/>
        <v>0</v>
      </c>
      <c r="S1382" s="36">
        <f t="shared" si="65"/>
        <v>0</v>
      </c>
    </row>
    <row r="1383" spans="1:19" x14ac:dyDescent="0.25">
      <c r="A1383" s="101">
        <f>'DETALLE DE CONEXIONES'!P1383</f>
        <v>0</v>
      </c>
      <c r="B1383" s="36" t="str">
        <f>'DETALLE DE CONEXIONES'!I1383</f>
        <v>TRANSFERENCIA</v>
      </c>
      <c r="C1383" s="36" t="str">
        <f>'DETALLE DE CONEXIONES'!BB1383</f>
        <v>Desvio Nacional</v>
      </c>
      <c r="D1383" s="36" t="str">
        <f>'DETALLE DE CONEXIONES'!E1383</f>
        <v>999XXX1600</v>
      </c>
      <c r="E1383" s="36">
        <f t="shared" si="63"/>
        <v>10</v>
      </c>
      <c r="F1383" s="36">
        <f>IFERROR(LIMPIA('DETALLE DE CONEXIONES'!N1383,1),0)</f>
        <v>1</v>
      </c>
      <c r="G1383" s="36" t="str">
        <f>LEFT('DETALLE DE CONEXIONES'!BE1383,3)</f>
        <v>SIU</v>
      </c>
      <c r="H1383" s="36" t="str">
        <f>RIGHT('DETALLE DE CONEXIONES'!AK1383,2)</f>
        <v/>
      </c>
      <c r="I1383" s="36" t="str">
        <f>LEFT('DETALLE DE CONEXIONES'!AK1383,3)</f>
        <v/>
      </c>
      <c r="J1383" s="36" t="str">
        <f>LEFT('DETALLE DE CONEXIONES'!M1383,3)</f>
        <v>0mi</v>
      </c>
      <c r="K1383" s="36" t="str">
        <f>IF(LEN('DETALLE DE CONEXIONES'!M1383)&lt;12,(RIGHT('DETALLE DE CONEXIONES'!M1383,5)),(RIGHT('DETALLE DE CONEXIONES'!M1383,6)))</f>
        <v>4seg.</v>
      </c>
      <c r="L1383" s="36">
        <f>IF(C1383="Saliente Local",(IFERROR((LIMPIA(J1383,1)),0)),0)</f>
        <v>0</v>
      </c>
      <c r="M1383" s="36">
        <f>IF(C1383="Saliente Nacional",(IFERROR((LIMPIA(J1383,1)),0)),0)</f>
        <v>0</v>
      </c>
      <c r="N1383" s="36">
        <f>IF(C1383="Saliente Internacional",(IFERROR((LIMPIA(J1383,1)),0)),0)</f>
        <v>0</v>
      </c>
      <c r="O1383" s="36">
        <f>IF(C1383="Saliente Local",(IFERROR((LIMPIA(K1383,1)),0)),0)</f>
        <v>0</v>
      </c>
      <c r="P1383" s="36">
        <f>IF(C1383="Saliente Nacional",(IFERROR((LIMPIA(K1383,1)),0)),0)</f>
        <v>0</v>
      </c>
      <c r="Q1383" s="36">
        <f>IF(C1383="Saliente Internacional",(IFERROR((LIMPIA(K1383,1)),0)),0)</f>
        <v>0</v>
      </c>
      <c r="R1383" s="36">
        <f t="shared" si="64"/>
        <v>0</v>
      </c>
      <c r="S1383" s="36">
        <f t="shared" si="65"/>
        <v>0</v>
      </c>
    </row>
    <row r="1384" spans="1:19" x14ac:dyDescent="0.25">
      <c r="A1384" s="101">
        <f>'DETALLE DE CONEXIONES'!P1384</f>
        <v>0</v>
      </c>
      <c r="B1384" s="36" t="str">
        <f>'DETALLE DE CONEXIONES'!I1384</f>
        <v>TRANSFERENCIA</v>
      </c>
      <c r="C1384" s="36" t="str">
        <f>'DETALLE DE CONEXIONES'!BB1384</f>
        <v>Desvio Nacional</v>
      </c>
      <c r="D1384" s="36" t="str">
        <f>'DETALLE DE CONEXIONES'!E1384</f>
        <v>999XXX1600</v>
      </c>
      <c r="E1384" s="36">
        <f t="shared" si="63"/>
        <v>10</v>
      </c>
      <c r="F1384" s="36">
        <f>IFERROR(LIMPIA('DETALLE DE CONEXIONES'!N1384,1),0)</f>
        <v>1</v>
      </c>
      <c r="G1384" s="36" t="str">
        <f>LEFT('DETALLE DE CONEXIONES'!BE1384,3)</f>
        <v>SIU</v>
      </c>
      <c r="H1384" s="36" t="str">
        <f>RIGHT('DETALLE DE CONEXIONES'!AK1384,2)</f>
        <v/>
      </c>
      <c r="I1384" s="36" t="str">
        <f>LEFT('DETALLE DE CONEXIONES'!AK1384,3)</f>
        <v/>
      </c>
      <c r="J1384" s="36" t="str">
        <f>LEFT('DETALLE DE CONEXIONES'!M1384,3)</f>
        <v>0mi</v>
      </c>
      <c r="K1384" s="36" t="str">
        <f>IF(LEN('DETALLE DE CONEXIONES'!M1384)&lt;12,(RIGHT('DETALLE DE CONEXIONES'!M1384,5)),(RIGHT('DETALLE DE CONEXIONES'!M1384,6)))</f>
        <v>4seg.</v>
      </c>
      <c r="L1384" s="36">
        <f>IF(C1384="Saliente Local",(IFERROR((LIMPIA(J1384,1)),0)),0)</f>
        <v>0</v>
      </c>
      <c r="M1384" s="36">
        <f>IF(C1384="Saliente Nacional",(IFERROR((LIMPIA(J1384,1)),0)),0)</f>
        <v>0</v>
      </c>
      <c r="N1384" s="36">
        <f>IF(C1384="Saliente Internacional",(IFERROR((LIMPIA(J1384,1)),0)),0)</f>
        <v>0</v>
      </c>
      <c r="O1384" s="36">
        <f>IF(C1384="Saliente Local",(IFERROR((LIMPIA(K1384,1)),0)),0)</f>
        <v>0</v>
      </c>
      <c r="P1384" s="36">
        <f>IF(C1384="Saliente Nacional",(IFERROR((LIMPIA(K1384,1)),0)),0)</f>
        <v>0</v>
      </c>
      <c r="Q1384" s="36">
        <f>IF(C1384="Saliente Internacional",(IFERROR((LIMPIA(K1384,1)),0)),0)</f>
        <v>0</v>
      </c>
      <c r="R1384" s="36">
        <f t="shared" si="64"/>
        <v>0</v>
      </c>
      <c r="S1384" s="36">
        <f t="shared" si="65"/>
        <v>0</v>
      </c>
    </row>
    <row r="1385" spans="1:19" x14ac:dyDescent="0.25">
      <c r="A1385" s="101">
        <f>'DETALLE DE CONEXIONES'!P1385</f>
        <v>0</v>
      </c>
      <c r="B1385" s="36" t="str">
        <f>'DETALLE DE CONEXIONES'!I1385</f>
        <v>TRANSFERENCIA</v>
      </c>
      <c r="C1385" s="36" t="str">
        <f>'DETALLE DE CONEXIONES'!BB1385</f>
        <v>Desvio Nacional</v>
      </c>
      <c r="D1385" s="36" t="str">
        <f>'DETALLE DE CONEXIONES'!E1385</f>
        <v>999XXX1600</v>
      </c>
      <c r="E1385" s="36">
        <f t="shared" si="63"/>
        <v>10</v>
      </c>
      <c r="F1385" s="36">
        <f>IFERROR(LIMPIA('DETALLE DE CONEXIONES'!N1385,1),0)</f>
        <v>2</v>
      </c>
      <c r="G1385" s="36" t="str">
        <f>LEFT('DETALLE DE CONEXIONES'!BE1385,3)</f>
        <v>SIU</v>
      </c>
      <c r="H1385" s="36" t="str">
        <f>RIGHT('DETALLE DE CONEXIONES'!AK1385,2)</f>
        <v/>
      </c>
      <c r="I1385" s="36" t="str">
        <f>LEFT('DETALLE DE CONEXIONES'!AK1385,3)</f>
        <v/>
      </c>
      <c r="J1385" s="36" t="str">
        <f>LEFT('DETALLE DE CONEXIONES'!M1385,3)</f>
        <v>1mi</v>
      </c>
      <c r="K1385" s="36" t="str">
        <f>IF(LEN('DETALLE DE CONEXIONES'!M1385)&lt;12,(RIGHT('DETALLE DE CONEXIONES'!M1385,5)),(RIGHT('DETALLE DE CONEXIONES'!M1385,6)))</f>
        <v>54seg.</v>
      </c>
      <c r="L1385" s="36">
        <f>IF(C1385="Saliente Local",(IFERROR((LIMPIA(J1385,1)),0)),0)</f>
        <v>0</v>
      </c>
      <c r="M1385" s="36">
        <f>IF(C1385="Saliente Nacional",(IFERROR((LIMPIA(J1385,1)),0)),0)</f>
        <v>0</v>
      </c>
      <c r="N1385" s="36">
        <f>IF(C1385="Saliente Internacional",(IFERROR((LIMPIA(J1385,1)),0)),0)</f>
        <v>0</v>
      </c>
      <c r="O1385" s="36">
        <f>IF(C1385="Saliente Local",(IFERROR((LIMPIA(K1385,1)),0)),0)</f>
        <v>0</v>
      </c>
      <c r="P1385" s="36">
        <f>IF(C1385="Saliente Nacional",(IFERROR((LIMPIA(K1385,1)),0)),0)</f>
        <v>0</v>
      </c>
      <c r="Q1385" s="36">
        <f>IF(C1385="Saliente Internacional",(IFERROR((LIMPIA(K1385,1)),0)),0)</f>
        <v>0</v>
      </c>
      <c r="R1385" s="36">
        <f t="shared" si="64"/>
        <v>0</v>
      </c>
      <c r="S1385" s="36">
        <f t="shared" si="65"/>
        <v>0</v>
      </c>
    </row>
    <row r="1386" spans="1:19" x14ac:dyDescent="0.25">
      <c r="A1386" s="101">
        <f>'DETALLE DE CONEXIONES'!P1386</f>
        <v>0</v>
      </c>
      <c r="B1386" s="36" t="str">
        <f>'DETALLE DE CONEXIONES'!I1386</f>
        <v>TRANSFERENCIA</v>
      </c>
      <c r="C1386" s="36" t="str">
        <f>'DETALLE DE CONEXIONES'!BB1386</f>
        <v>Desvio Nacional</v>
      </c>
      <c r="D1386" s="36" t="str">
        <f>'DETALLE DE CONEXIONES'!E1386</f>
        <v>999XXX1600</v>
      </c>
      <c r="E1386" s="36">
        <f t="shared" si="63"/>
        <v>10</v>
      </c>
      <c r="F1386" s="36">
        <f>IFERROR(LIMPIA('DETALLE DE CONEXIONES'!N1386,1),0)</f>
        <v>3</v>
      </c>
      <c r="G1386" s="36" t="str">
        <f>LEFT('DETALLE DE CONEXIONES'!BE1386,3)</f>
        <v>SIU</v>
      </c>
      <c r="H1386" s="36" t="str">
        <f>RIGHT('DETALLE DE CONEXIONES'!AK1386,2)</f>
        <v/>
      </c>
      <c r="I1386" s="36" t="str">
        <f>LEFT('DETALLE DE CONEXIONES'!AK1386,3)</f>
        <v/>
      </c>
      <c r="J1386" s="36" t="str">
        <f>LEFT('DETALLE DE CONEXIONES'!M1386,3)</f>
        <v>2mi</v>
      </c>
      <c r="K1386" s="36" t="str">
        <f>IF(LEN('DETALLE DE CONEXIONES'!M1386)&lt;12,(RIGHT('DETALLE DE CONEXIONES'!M1386,5)),(RIGHT('DETALLE DE CONEXIONES'!M1386,6)))</f>
        <v>13seg.</v>
      </c>
      <c r="L1386" s="36">
        <f>IF(C1386="Saliente Local",(IFERROR((LIMPIA(J1386,1)),0)),0)</f>
        <v>0</v>
      </c>
      <c r="M1386" s="36">
        <f>IF(C1386="Saliente Nacional",(IFERROR((LIMPIA(J1386,1)),0)),0)</f>
        <v>0</v>
      </c>
      <c r="N1386" s="36">
        <f>IF(C1386="Saliente Internacional",(IFERROR((LIMPIA(J1386,1)),0)),0)</f>
        <v>0</v>
      </c>
      <c r="O1386" s="36">
        <f>IF(C1386="Saliente Local",(IFERROR((LIMPIA(K1386,1)),0)),0)</f>
        <v>0</v>
      </c>
      <c r="P1386" s="36">
        <f>IF(C1386="Saliente Nacional",(IFERROR((LIMPIA(K1386,1)),0)),0)</f>
        <v>0</v>
      </c>
      <c r="Q1386" s="36">
        <f>IF(C1386="Saliente Internacional",(IFERROR((LIMPIA(K1386,1)),0)),0)</f>
        <v>0</v>
      </c>
      <c r="R1386" s="36">
        <f t="shared" si="64"/>
        <v>0</v>
      </c>
      <c r="S1386" s="36">
        <f t="shared" si="65"/>
        <v>0</v>
      </c>
    </row>
    <row r="1387" spans="1:19" x14ac:dyDescent="0.25">
      <c r="A1387" s="101">
        <f>'DETALLE DE CONEXIONES'!P1387</f>
        <v>0</v>
      </c>
      <c r="B1387" s="36" t="str">
        <f>'DETALLE DE CONEXIONES'!I1387</f>
        <v>TRANSFERENCIA</v>
      </c>
      <c r="C1387" s="36" t="str">
        <f>'DETALLE DE CONEXIONES'!BB1387</f>
        <v>Desvio Nacional</v>
      </c>
      <c r="D1387" s="36" t="str">
        <f>'DETALLE DE CONEXIONES'!E1387</f>
        <v>999XXX1600</v>
      </c>
      <c r="E1387" s="36">
        <f t="shared" si="63"/>
        <v>10</v>
      </c>
      <c r="F1387" s="36">
        <f>IFERROR(LIMPIA('DETALLE DE CONEXIONES'!N1387,1),0)</f>
        <v>1</v>
      </c>
      <c r="G1387" s="36" t="str">
        <f>LEFT('DETALLE DE CONEXIONES'!BE1387,3)</f>
        <v>SIU</v>
      </c>
      <c r="H1387" s="36" t="str">
        <f>RIGHT('DETALLE DE CONEXIONES'!AK1387,2)</f>
        <v/>
      </c>
      <c r="I1387" s="36" t="str">
        <f>LEFT('DETALLE DE CONEXIONES'!AK1387,3)</f>
        <v/>
      </c>
      <c r="J1387" s="36" t="str">
        <f>LEFT('DETALLE DE CONEXIONES'!M1387,3)</f>
        <v>0mi</v>
      </c>
      <c r="K1387" s="36" t="str">
        <f>IF(LEN('DETALLE DE CONEXIONES'!M1387)&lt;12,(RIGHT('DETALLE DE CONEXIONES'!M1387,5)),(RIGHT('DETALLE DE CONEXIONES'!M1387,6)))</f>
        <v>5seg.</v>
      </c>
      <c r="L1387" s="36">
        <f>IF(C1387="Saliente Local",(IFERROR((LIMPIA(J1387,1)),0)),0)</f>
        <v>0</v>
      </c>
      <c r="M1387" s="36">
        <f>IF(C1387="Saliente Nacional",(IFERROR((LIMPIA(J1387,1)),0)),0)</f>
        <v>0</v>
      </c>
      <c r="N1387" s="36">
        <f>IF(C1387="Saliente Internacional",(IFERROR((LIMPIA(J1387,1)),0)),0)</f>
        <v>0</v>
      </c>
      <c r="O1387" s="36">
        <f>IF(C1387="Saliente Local",(IFERROR((LIMPIA(K1387,1)),0)),0)</f>
        <v>0</v>
      </c>
      <c r="P1387" s="36">
        <f>IF(C1387="Saliente Nacional",(IFERROR((LIMPIA(K1387,1)),0)),0)</f>
        <v>0</v>
      </c>
      <c r="Q1387" s="36">
        <f>IF(C1387="Saliente Internacional",(IFERROR((LIMPIA(K1387,1)),0)),0)</f>
        <v>0</v>
      </c>
      <c r="R1387" s="36">
        <f t="shared" si="64"/>
        <v>0</v>
      </c>
      <c r="S1387" s="36">
        <f t="shared" si="65"/>
        <v>0</v>
      </c>
    </row>
    <row r="1388" spans="1:19" x14ac:dyDescent="0.25">
      <c r="A1388" s="101">
        <f>'DETALLE DE CONEXIONES'!P1388</f>
        <v>0</v>
      </c>
      <c r="B1388" s="36" t="str">
        <f>'DETALLE DE CONEXIONES'!I1388</f>
        <v>TRANSFERENCIA</v>
      </c>
      <c r="C1388" s="36" t="str">
        <f>'DETALLE DE CONEXIONES'!BB1388</f>
        <v>Desvio Nacional</v>
      </c>
      <c r="D1388" s="36" t="str">
        <f>'DETALLE DE CONEXIONES'!E1388</f>
        <v>999XXX1600</v>
      </c>
      <c r="E1388" s="36">
        <f t="shared" si="63"/>
        <v>10</v>
      </c>
      <c r="F1388" s="36">
        <f>IFERROR(LIMPIA('DETALLE DE CONEXIONES'!N1388,1),0)</f>
        <v>1</v>
      </c>
      <c r="G1388" s="36" t="str">
        <f>LEFT('DETALLE DE CONEXIONES'!BE1388,3)</f>
        <v>SIU</v>
      </c>
      <c r="H1388" s="36" t="str">
        <f>RIGHT('DETALLE DE CONEXIONES'!AK1388,2)</f>
        <v/>
      </c>
      <c r="I1388" s="36" t="str">
        <f>LEFT('DETALLE DE CONEXIONES'!AK1388,3)</f>
        <v/>
      </c>
      <c r="J1388" s="36" t="str">
        <f>LEFT('DETALLE DE CONEXIONES'!M1388,3)</f>
        <v>0mi</v>
      </c>
      <c r="K1388" s="36" t="str">
        <f>IF(LEN('DETALLE DE CONEXIONES'!M1388)&lt;12,(RIGHT('DETALLE DE CONEXIONES'!M1388,5)),(RIGHT('DETALLE DE CONEXIONES'!M1388,6)))</f>
        <v>4seg.</v>
      </c>
      <c r="L1388" s="36">
        <f>IF(C1388="Saliente Local",(IFERROR((LIMPIA(J1388,1)),0)),0)</f>
        <v>0</v>
      </c>
      <c r="M1388" s="36">
        <f>IF(C1388="Saliente Nacional",(IFERROR((LIMPIA(J1388,1)),0)),0)</f>
        <v>0</v>
      </c>
      <c r="N1388" s="36">
        <f>IF(C1388="Saliente Internacional",(IFERROR((LIMPIA(J1388,1)),0)),0)</f>
        <v>0</v>
      </c>
      <c r="O1388" s="36">
        <f>IF(C1388="Saliente Local",(IFERROR((LIMPIA(K1388,1)),0)),0)</f>
        <v>0</v>
      </c>
      <c r="P1388" s="36">
        <f>IF(C1388="Saliente Nacional",(IFERROR((LIMPIA(K1388,1)),0)),0)</f>
        <v>0</v>
      </c>
      <c r="Q1388" s="36">
        <f>IF(C1388="Saliente Internacional",(IFERROR((LIMPIA(K1388,1)),0)),0)</f>
        <v>0</v>
      </c>
      <c r="R1388" s="36">
        <f t="shared" si="64"/>
        <v>0</v>
      </c>
      <c r="S1388" s="36">
        <f t="shared" si="65"/>
        <v>0</v>
      </c>
    </row>
    <row r="1389" spans="1:19" x14ac:dyDescent="0.25">
      <c r="A1389" s="101">
        <f>'DETALLE DE CONEXIONES'!P1389</f>
        <v>0</v>
      </c>
      <c r="B1389" s="36" t="str">
        <f>'DETALLE DE CONEXIONES'!I1389</f>
        <v>TRANSFERENCIA</v>
      </c>
      <c r="C1389" s="36" t="str">
        <f>'DETALLE DE CONEXIONES'!BB1389</f>
        <v>Desvio Nacional</v>
      </c>
      <c r="D1389" s="36" t="str">
        <f>'DETALLE DE CONEXIONES'!E1389</f>
        <v>999XXX1600</v>
      </c>
      <c r="E1389" s="36">
        <f t="shared" si="63"/>
        <v>10</v>
      </c>
      <c r="F1389" s="36">
        <f>IFERROR(LIMPIA('DETALLE DE CONEXIONES'!N1389,1),0)</f>
        <v>1</v>
      </c>
      <c r="G1389" s="36" t="str">
        <f>LEFT('DETALLE DE CONEXIONES'!BE1389,3)</f>
        <v>SIU</v>
      </c>
      <c r="H1389" s="36" t="str">
        <f>RIGHT('DETALLE DE CONEXIONES'!AK1389,2)</f>
        <v/>
      </c>
      <c r="I1389" s="36" t="str">
        <f>LEFT('DETALLE DE CONEXIONES'!AK1389,3)</f>
        <v/>
      </c>
      <c r="J1389" s="36" t="str">
        <f>LEFT('DETALLE DE CONEXIONES'!M1389,3)</f>
        <v>0mi</v>
      </c>
      <c r="K1389" s="36" t="str">
        <f>IF(LEN('DETALLE DE CONEXIONES'!M1389)&lt;12,(RIGHT('DETALLE DE CONEXIONES'!M1389,5)),(RIGHT('DETALLE DE CONEXIONES'!M1389,6)))</f>
        <v>4seg.</v>
      </c>
      <c r="L1389" s="36">
        <f>IF(C1389="Saliente Local",(IFERROR((LIMPIA(J1389,1)),0)),0)</f>
        <v>0</v>
      </c>
      <c r="M1389" s="36">
        <f>IF(C1389="Saliente Nacional",(IFERROR((LIMPIA(J1389,1)),0)),0)</f>
        <v>0</v>
      </c>
      <c r="N1389" s="36">
        <f>IF(C1389="Saliente Internacional",(IFERROR((LIMPIA(J1389,1)),0)),0)</f>
        <v>0</v>
      </c>
      <c r="O1389" s="36">
        <f>IF(C1389="Saliente Local",(IFERROR((LIMPIA(K1389,1)),0)),0)</f>
        <v>0</v>
      </c>
      <c r="P1389" s="36">
        <f>IF(C1389="Saliente Nacional",(IFERROR((LIMPIA(K1389,1)),0)),0)</f>
        <v>0</v>
      </c>
      <c r="Q1389" s="36">
        <f>IF(C1389="Saliente Internacional",(IFERROR((LIMPIA(K1389,1)),0)),0)</f>
        <v>0</v>
      </c>
      <c r="R1389" s="36">
        <f t="shared" si="64"/>
        <v>0</v>
      </c>
      <c r="S1389" s="36">
        <f t="shared" si="65"/>
        <v>0</v>
      </c>
    </row>
    <row r="1390" spans="1:19" x14ac:dyDescent="0.25">
      <c r="A1390" s="101">
        <f>'DETALLE DE CONEXIONES'!P1390</f>
        <v>0</v>
      </c>
      <c r="B1390" s="36" t="str">
        <f>'DETALLE DE CONEXIONES'!I1390</f>
        <v>TRANSFERENCIA</v>
      </c>
      <c r="C1390" s="36" t="str">
        <f>'DETALLE DE CONEXIONES'!BB1390</f>
        <v>Desvio Nacional</v>
      </c>
      <c r="D1390" s="36" t="str">
        <f>'DETALLE DE CONEXIONES'!E1390</f>
        <v>999XXX1600</v>
      </c>
      <c r="E1390" s="36">
        <f t="shared" si="63"/>
        <v>10</v>
      </c>
      <c r="F1390" s="36">
        <f>IFERROR(LIMPIA('DETALLE DE CONEXIONES'!N1390,1),0)</f>
        <v>1</v>
      </c>
      <c r="G1390" s="36" t="str">
        <f>LEFT('DETALLE DE CONEXIONES'!BE1390,3)</f>
        <v>SIU</v>
      </c>
      <c r="H1390" s="36" t="str">
        <f>RIGHT('DETALLE DE CONEXIONES'!AK1390,2)</f>
        <v/>
      </c>
      <c r="I1390" s="36" t="str">
        <f>LEFT('DETALLE DE CONEXIONES'!AK1390,3)</f>
        <v/>
      </c>
      <c r="J1390" s="36" t="str">
        <f>LEFT('DETALLE DE CONEXIONES'!M1390,3)</f>
        <v>0mi</v>
      </c>
      <c r="K1390" s="36" t="str">
        <f>IF(LEN('DETALLE DE CONEXIONES'!M1390)&lt;12,(RIGHT('DETALLE DE CONEXIONES'!M1390,5)),(RIGHT('DETALLE DE CONEXIONES'!M1390,6)))</f>
        <v>4seg.</v>
      </c>
      <c r="L1390" s="36">
        <f>IF(C1390="Saliente Local",(IFERROR((LIMPIA(J1390,1)),0)),0)</f>
        <v>0</v>
      </c>
      <c r="M1390" s="36">
        <f>IF(C1390="Saliente Nacional",(IFERROR((LIMPIA(J1390,1)),0)),0)</f>
        <v>0</v>
      </c>
      <c r="N1390" s="36">
        <f>IF(C1390="Saliente Internacional",(IFERROR((LIMPIA(J1390,1)),0)),0)</f>
        <v>0</v>
      </c>
      <c r="O1390" s="36">
        <f>IF(C1390="Saliente Local",(IFERROR((LIMPIA(K1390,1)),0)),0)</f>
        <v>0</v>
      </c>
      <c r="P1390" s="36">
        <f>IF(C1390="Saliente Nacional",(IFERROR((LIMPIA(K1390,1)),0)),0)</f>
        <v>0</v>
      </c>
      <c r="Q1390" s="36">
        <f>IF(C1390="Saliente Internacional",(IFERROR((LIMPIA(K1390,1)),0)),0)</f>
        <v>0</v>
      </c>
      <c r="R1390" s="36">
        <f t="shared" si="64"/>
        <v>0</v>
      </c>
      <c r="S1390" s="36">
        <f t="shared" si="65"/>
        <v>0</v>
      </c>
    </row>
    <row r="1391" spans="1:19" x14ac:dyDescent="0.25">
      <c r="A1391" s="101">
        <f>'DETALLE DE CONEXIONES'!P1391</f>
        <v>0</v>
      </c>
      <c r="B1391" s="36" t="str">
        <f>'DETALLE DE CONEXIONES'!I1391</f>
        <v>TRANSFERENCIA</v>
      </c>
      <c r="C1391" s="36" t="str">
        <f>'DETALLE DE CONEXIONES'!BB1391</f>
        <v>Desvio Nacional</v>
      </c>
      <c r="D1391" s="36" t="str">
        <f>'DETALLE DE CONEXIONES'!E1391</f>
        <v>999XXX1600</v>
      </c>
      <c r="E1391" s="36">
        <f t="shared" si="63"/>
        <v>10</v>
      </c>
      <c r="F1391" s="36">
        <f>IFERROR(LIMPIA('DETALLE DE CONEXIONES'!N1391,1),0)</f>
        <v>1</v>
      </c>
      <c r="G1391" s="36" t="str">
        <f>LEFT('DETALLE DE CONEXIONES'!BE1391,3)</f>
        <v>SIU</v>
      </c>
      <c r="H1391" s="36" t="str">
        <f>RIGHT('DETALLE DE CONEXIONES'!AK1391,2)</f>
        <v/>
      </c>
      <c r="I1391" s="36" t="str">
        <f>LEFT('DETALLE DE CONEXIONES'!AK1391,3)</f>
        <v/>
      </c>
      <c r="J1391" s="36" t="str">
        <f>LEFT('DETALLE DE CONEXIONES'!M1391,3)</f>
        <v>0mi</v>
      </c>
      <c r="K1391" s="36" t="str">
        <f>IF(LEN('DETALLE DE CONEXIONES'!M1391)&lt;12,(RIGHT('DETALLE DE CONEXIONES'!M1391,5)),(RIGHT('DETALLE DE CONEXIONES'!M1391,6)))</f>
        <v>3seg.</v>
      </c>
      <c r="L1391" s="36">
        <f>IF(C1391="Saliente Local",(IFERROR((LIMPIA(J1391,1)),0)),0)</f>
        <v>0</v>
      </c>
      <c r="M1391" s="36">
        <f>IF(C1391="Saliente Nacional",(IFERROR((LIMPIA(J1391,1)),0)),0)</f>
        <v>0</v>
      </c>
      <c r="N1391" s="36">
        <f>IF(C1391="Saliente Internacional",(IFERROR((LIMPIA(J1391,1)),0)),0)</f>
        <v>0</v>
      </c>
      <c r="O1391" s="36">
        <f>IF(C1391="Saliente Local",(IFERROR((LIMPIA(K1391,1)),0)),0)</f>
        <v>0</v>
      </c>
      <c r="P1391" s="36">
        <f>IF(C1391="Saliente Nacional",(IFERROR((LIMPIA(K1391,1)),0)),0)</f>
        <v>0</v>
      </c>
      <c r="Q1391" s="36">
        <f>IF(C1391="Saliente Internacional",(IFERROR((LIMPIA(K1391,1)),0)),0)</f>
        <v>0</v>
      </c>
      <c r="R1391" s="36">
        <f t="shared" si="64"/>
        <v>0</v>
      </c>
      <c r="S1391" s="36">
        <f t="shared" si="65"/>
        <v>0</v>
      </c>
    </row>
    <row r="1392" spans="1:19" x14ac:dyDescent="0.25">
      <c r="A1392" s="101">
        <f>'DETALLE DE CONEXIONES'!P1392</f>
        <v>0</v>
      </c>
      <c r="B1392" s="36" t="str">
        <f>'DETALLE DE CONEXIONES'!I1392</f>
        <v>TRANSFERENCIA</v>
      </c>
      <c r="C1392" s="36" t="str">
        <f>'DETALLE DE CONEXIONES'!BB1392</f>
        <v>Desvio Nacional</v>
      </c>
      <c r="D1392" s="36" t="str">
        <f>'DETALLE DE CONEXIONES'!E1392</f>
        <v>999XXX1600</v>
      </c>
      <c r="E1392" s="36">
        <f t="shared" si="63"/>
        <v>10</v>
      </c>
      <c r="F1392" s="36">
        <f>IFERROR(LIMPIA('DETALLE DE CONEXIONES'!N1392,1),0)</f>
        <v>1</v>
      </c>
      <c r="G1392" s="36" t="str">
        <f>LEFT('DETALLE DE CONEXIONES'!BE1392,3)</f>
        <v>SIU</v>
      </c>
      <c r="H1392" s="36" t="str">
        <f>RIGHT('DETALLE DE CONEXIONES'!AK1392,2)</f>
        <v/>
      </c>
      <c r="I1392" s="36" t="str">
        <f>LEFT('DETALLE DE CONEXIONES'!AK1392,3)</f>
        <v/>
      </c>
      <c r="J1392" s="36" t="str">
        <f>LEFT('DETALLE DE CONEXIONES'!M1392,3)</f>
        <v>0mi</v>
      </c>
      <c r="K1392" s="36" t="str">
        <f>IF(LEN('DETALLE DE CONEXIONES'!M1392)&lt;12,(RIGHT('DETALLE DE CONEXIONES'!M1392,5)),(RIGHT('DETALLE DE CONEXIONES'!M1392,6)))</f>
        <v>4seg.</v>
      </c>
      <c r="L1392" s="36">
        <f>IF(C1392="Saliente Local",(IFERROR((LIMPIA(J1392,1)),0)),0)</f>
        <v>0</v>
      </c>
      <c r="M1392" s="36">
        <f>IF(C1392="Saliente Nacional",(IFERROR((LIMPIA(J1392,1)),0)),0)</f>
        <v>0</v>
      </c>
      <c r="N1392" s="36">
        <f>IF(C1392="Saliente Internacional",(IFERROR((LIMPIA(J1392,1)),0)),0)</f>
        <v>0</v>
      </c>
      <c r="O1392" s="36">
        <f>IF(C1392="Saliente Local",(IFERROR((LIMPIA(K1392,1)),0)),0)</f>
        <v>0</v>
      </c>
      <c r="P1392" s="36">
        <f>IF(C1392="Saliente Nacional",(IFERROR((LIMPIA(K1392,1)),0)),0)</f>
        <v>0</v>
      </c>
      <c r="Q1392" s="36">
        <f>IF(C1392="Saliente Internacional",(IFERROR((LIMPIA(K1392,1)),0)),0)</f>
        <v>0</v>
      </c>
      <c r="R1392" s="36">
        <f t="shared" si="64"/>
        <v>0</v>
      </c>
      <c r="S1392" s="36">
        <f t="shared" si="65"/>
        <v>0</v>
      </c>
    </row>
    <row r="1393" spans="1:19" x14ac:dyDescent="0.25">
      <c r="A1393" s="101">
        <f>'DETALLE DE CONEXIONES'!P1393</f>
        <v>0</v>
      </c>
      <c r="B1393" s="36" t="str">
        <f>'DETALLE DE CONEXIONES'!I1393</f>
        <v>TRANSFERENCIA</v>
      </c>
      <c r="C1393" s="36" t="str">
        <f>'DETALLE DE CONEXIONES'!BB1393</f>
        <v>Desvio Nacional</v>
      </c>
      <c r="D1393" s="36" t="str">
        <f>'DETALLE DE CONEXIONES'!E1393</f>
        <v>999XXX1600</v>
      </c>
      <c r="E1393" s="36">
        <f t="shared" si="63"/>
        <v>10</v>
      </c>
      <c r="F1393" s="36">
        <f>IFERROR(LIMPIA('DETALLE DE CONEXIONES'!N1393,1),0)</f>
        <v>1</v>
      </c>
      <c r="G1393" s="36" t="str">
        <f>LEFT('DETALLE DE CONEXIONES'!BE1393,3)</f>
        <v>SIU</v>
      </c>
      <c r="H1393" s="36" t="str">
        <f>RIGHT('DETALLE DE CONEXIONES'!AK1393,2)</f>
        <v/>
      </c>
      <c r="I1393" s="36" t="str">
        <f>LEFT('DETALLE DE CONEXIONES'!AK1393,3)</f>
        <v/>
      </c>
      <c r="J1393" s="36" t="str">
        <f>LEFT('DETALLE DE CONEXIONES'!M1393,3)</f>
        <v>0mi</v>
      </c>
      <c r="K1393" s="36" t="str">
        <f>IF(LEN('DETALLE DE CONEXIONES'!M1393)&lt;12,(RIGHT('DETALLE DE CONEXIONES'!M1393,5)),(RIGHT('DETALLE DE CONEXIONES'!M1393,6)))</f>
        <v>4seg.</v>
      </c>
      <c r="L1393" s="36">
        <f>IF(C1393="Saliente Local",(IFERROR((LIMPIA(J1393,1)),0)),0)</f>
        <v>0</v>
      </c>
      <c r="M1393" s="36">
        <f>IF(C1393="Saliente Nacional",(IFERROR((LIMPIA(J1393,1)),0)),0)</f>
        <v>0</v>
      </c>
      <c r="N1393" s="36">
        <f>IF(C1393="Saliente Internacional",(IFERROR((LIMPIA(J1393,1)),0)),0)</f>
        <v>0</v>
      </c>
      <c r="O1393" s="36">
        <f>IF(C1393="Saliente Local",(IFERROR((LIMPIA(K1393,1)),0)),0)</f>
        <v>0</v>
      </c>
      <c r="P1393" s="36">
        <f>IF(C1393="Saliente Nacional",(IFERROR((LIMPIA(K1393,1)),0)),0)</f>
        <v>0</v>
      </c>
      <c r="Q1393" s="36">
        <f>IF(C1393="Saliente Internacional",(IFERROR((LIMPIA(K1393,1)),0)),0)</f>
        <v>0</v>
      </c>
      <c r="R1393" s="36">
        <f t="shared" si="64"/>
        <v>0</v>
      </c>
      <c r="S1393" s="36">
        <f t="shared" si="65"/>
        <v>0</v>
      </c>
    </row>
    <row r="1394" spans="1:19" x14ac:dyDescent="0.25">
      <c r="A1394" s="101">
        <f>'DETALLE DE CONEXIONES'!P1394</f>
        <v>0</v>
      </c>
      <c r="B1394" s="36" t="str">
        <f>'DETALLE DE CONEXIONES'!I1394</f>
        <v>TRANSFERENCIA</v>
      </c>
      <c r="C1394" s="36" t="str">
        <f>'DETALLE DE CONEXIONES'!BB1394</f>
        <v>Desvio Nacional</v>
      </c>
      <c r="D1394" s="36" t="str">
        <f>'DETALLE DE CONEXIONES'!E1394</f>
        <v>999XXX1600</v>
      </c>
      <c r="E1394" s="36">
        <f t="shared" si="63"/>
        <v>10</v>
      </c>
      <c r="F1394" s="36">
        <f>IFERROR(LIMPIA('DETALLE DE CONEXIONES'!N1394,1),0)</f>
        <v>1</v>
      </c>
      <c r="G1394" s="36" t="str">
        <f>LEFT('DETALLE DE CONEXIONES'!BE1394,3)</f>
        <v>SIU</v>
      </c>
      <c r="H1394" s="36" t="str">
        <f>RIGHT('DETALLE DE CONEXIONES'!AK1394,2)</f>
        <v/>
      </c>
      <c r="I1394" s="36" t="str">
        <f>LEFT('DETALLE DE CONEXIONES'!AK1394,3)</f>
        <v/>
      </c>
      <c r="J1394" s="36" t="str">
        <f>LEFT('DETALLE DE CONEXIONES'!M1394,3)</f>
        <v>0mi</v>
      </c>
      <c r="K1394" s="36" t="str">
        <f>IF(LEN('DETALLE DE CONEXIONES'!M1394)&lt;12,(RIGHT('DETALLE DE CONEXIONES'!M1394,5)),(RIGHT('DETALLE DE CONEXIONES'!M1394,6)))</f>
        <v>3seg.</v>
      </c>
      <c r="L1394" s="36">
        <f>IF(C1394="Saliente Local",(IFERROR((LIMPIA(J1394,1)),0)),0)</f>
        <v>0</v>
      </c>
      <c r="M1394" s="36">
        <f>IF(C1394="Saliente Nacional",(IFERROR((LIMPIA(J1394,1)),0)),0)</f>
        <v>0</v>
      </c>
      <c r="N1394" s="36">
        <f>IF(C1394="Saliente Internacional",(IFERROR((LIMPIA(J1394,1)),0)),0)</f>
        <v>0</v>
      </c>
      <c r="O1394" s="36">
        <f>IF(C1394="Saliente Local",(IFERROR((LIMPIA(K1394,1)),0)),0)</f>
        <v>0</v>
      </c>
      <c r="P1394" s="36">
        <f>IF(C1394="Saliente Nacional",(IFERROR((LIMPIA(K1394,1)),0)),0)</f>
        <v>0</v>
      </c>
      <c r="Q1394" s="36">
        <f>IF(C1394="Saliente Internacional",(IFERROR((LIMPIA(K1394,1)),0)),0)</f>
        <v>0</v>
      </c>
      <c r="R1394" s="36">
        <f t="shared" si="64"/>
        <v>0</v>
      </c>
      <c r="S1394" s="36">
        <f t="shared" si="65"/>
        <v>0</v>
      </c>
    </row>
    <row r="1395" spans="1:19" x14ac:dyDescent="0.25">
      <c r="A1395" s="101">
        <f>'DETALLE DE CONEXIONES'!P1395</f>
        <v>0</v>
      </c>
      <c r="B1395" s="36" t="str">
        <f>'DETALLE DE CONEXIONES'!I1395</f>
        <v>TRANSFERENCIA</v>
      </c>
      <c r="C1395" s="36" t="str">
        <f>'DETALLE DE CONEXIONES'!BB1395</f>
        <v>Desvio Nacional</v>
      </c>
      <c r="D1395" s="36" t="str">
        <f>'DETALLE DE CONEXIONES'!E1395</f>
        <v>999XXX1600</v>
      </c>
      <c r="E1395" s="36">
        <f t="shared" si="63"/>
        <v>10</v>
      </c>
      <c r="F1395" s="36">
        <f>IFERROR(LIMPIA('DETALLE DE CONEXIONES'!N1395,1),0)</f>
        <v>1</v>
      </c>
      <c r="G1395" s="36" t="str">
        <f>LEFT('DETALLE DE CONEXIONES'!BE1395,3)</f>
        <v>SIU</v>
      </c>
      <c r="H1395" s="36" t="str">
        <f>RIGHT('DETALLE DE CONEXIONES'!AK1395,2)</f>
        <v/>
      </c>
      <c r="I1395" s="36" t="str">
        <f>LEFT('DETALLE DE CONEXIONES'!AK1395,3)</f>
        <v/>
      </c>
      <c r="J1395" s="36" t="str">
        <f>LEFT('DETALLE DE CONEXIONES'!M1395,3)</f>
        <v>0mi</v>
      </c>
      <c r="K1395" s="36" t="str">
        <f>IF(LEN('DETALLE DE CONEXIONES'!M1395)&lt;12,(RIGHT('DETALLE DE CONEXIONES'!M1395,5)),(RIGHT('DETALLE DE CONEXIONES'!M1395,6)))</f>
        <v>11seg.</v>
      </c>
      <c r="L1395" s="36">
        <f>IF(C1395="Saliente Local",(IFERROR((LIMPIA(J1395,1)),0)),0)</f>
        <v>0</v>
      </c>
      <c r="M1395" s="36">
        <f>IF(C1395="Saliente Nacional",(IFERROR((LIMPIA(J1395,1)),0)),0)</f>
        <v>0</v>
      </c>
      <c r="N1395" s="36">
        <f>IF(C1395="Saliente Internacional",(IFERROR((LIMPIA(J1395,1)),0)),0)</f>
        <v>0</v>
      </c>
      <c r="O1395" s="36">
        <f>IF(C1395="Saliente Local",(IFERROR((LIMPIA(K1395,1)),0)),0)</f>
        <v>0</v>
      </c>
      <c r="P1395" s="36">
        <f>IF(C1395="Saliente Nacional",(IFERROR((LIMPIA(K1395,1)),0)),0)</f>
        <v>0</v>
      </c>
      <c r="Q1395" s="36">
        <f>IF(C1395="Saliente Internacional",(IFERROR((LIMPIA(K1395,1)),0)),0)</f>
        <v>0</v>
      </c>
      <c r="R1395" s="36">
        <f t="shared" si="64"/>
        <v>0</v>
      </c>
      <c r="S1395" s="36">
        <f t="shared" si="65"/>
        <v>0</v>
      </c>
    </row>
    <row r="1396" spans="1:19" x14ac:dyDescent="0.25">
      <c r="A1396" s="101">
        <f>'DETALLE DE CONEXIONES'!P1396</f>
        <v>0</v>
      </c>
      <c r="B1396" s="36" t="str">
        <f>'DETALLE DE CONEXIONES'!I1396</f>
        <v>TRANSFERENCIA</v>
      </c>
      <c r="C1396" s="36" t="str">
        <f>'DETALLE DE CONEXIONES'!BB1396</f>
        <v>Desvio Nacional</v>
      </c>
      <c r="D1396" s="36" t="str">
        <f>'DETALLE DE CONEXIONES'!E1396</f>
        <v>999XXX1600</v>
      </c>
      <c r="E1396" s="36">
        <f t="shared" si="63"/>
        <v>10</v>
      </c>
      <c r="F1396" s="36">
        <f>IFERROR(LIMPIA('DETALLE DE CONEXIONES'!N1396,1),0)</f>
        <v>1</v>
      </c>
      <c r="G1396" s="36" t="str">
        <f>LEFT('DETALLE DE CONEXIONES'!BE1396,3)</f>
        <v>SIU</v>
      </c>
      <c r="H1396" s="36" t="str">
        <f>RIGHT('DETALLE DE CONEXIONES'!AK1396,2)</f>
        <v/>
      </c>
      <c r="I1396" s="36" t="str">
        <f>LEFT('DETALLE DE CONEXIONES'!AK1396,3)</f>
        <v/>
      </c>
      <c r="J1396" s="36" t="str">
        <f>LEFT('DETALLE DE CONEXIONES'!M1396,3)</f>
        <v>0mi</v>
      </c>
      <c r="K1396" s="36" t="str">
        <f>IF(LEN('DETALLE DE CONEXIONES'!M1396)&lt;12,(RIGHT('DETALLE DE CONEXIONES'!M1396,5)),(RIGHT('DETALLE DE CONEXIONES'!M1396,6)))</f>
        <v>5seg.</v>
      </c>
      <c r="L1396" s="36">
        <f>IF(C1396="Saliente Local",(IFERROR((LIMPIA(J1396,1)),0)),0)</f>
        <v>0</v>
      </c>
      <c r="M1396" s="36">
        <f>IF(C1396="Saliente Nacional",(IFERROR((LIMPIA(J1396,1)),0)),0)</f>
        <v>0</v>
      </c>
      <c r="N1396" s="36">
        <f>IF(C1396="Saliente Internacional",(IFERROR((LIMPIA(J1396,1)),0)),0)</f>
        <v>0</v>
      </c>
      <c r="O1396" s="36">
        <f>IF(C1396="Saliente Local",(IFERROR((LIMPIA(K1396,1)),0)),0)</f>
        <v>0</v>
      </c>
      <c r="P1396" s="36">
        <f>IF(C1396="Saliente Nacional",(IFERROR((LIMPIA(K1396,1)),0)),0)</f>
        <v>0</v>
      </c>
      <c r="Q1396" s="36">
        <f>IF(C1396="Saliente Internacional",(IFERROR((LIMPIA(K1396,1)),0)),0)</f>
        <v>0</v>
      </c>
      <c r="R1396" s="36">
        <f t="shared" si="64"/>
        <v>0</v>
      </c>
      <c r="S1396" s="36">
        <f t="shared" si="65"/>
        <v>0</v>
      </c>
    </row>
    <row r="1397" spans="1:19" x14ac:dyDescent="0.25">
      <c r="A1397" s="101">
        <f>'DETALLE DE CONEXIONES'!P1397</f>
        <v>0</v>
      </c>
      <c r="B1397" s="36" t="str">
        <f>'DETALLE DE CONEXIONES'!I1397</f>
        <v>TRANSFERENCIA</v>
      </c>
      <c r="C1397" s="36" t="str">
        <f>'DETALLE DE CONEXIONES'!BB1397</f>
        <v>Desvio Nacional</v>
      </c>
      <c r="D1397" s="36" t="str">
        <f>'DETALLE DE CONEXIONES'!E1397</f>
        <v>999XXX1600</v>
      </c>
      <c r="E1397" s="36">
        <f t="shared" si="63"/>
        <v>10</v>
      </c>
      <c r="F1397" s="36">
        <f>IFERROR(LIMPIA('DETALLE DE CONEXIONES'!N1397,1),0)</f>
        <v>1</v>
      </c>
      <c r="G1397" s="36" t="str">
        <f>LEFT('DETALLE DE CONEXIONES'!BE1397,3)</f>
        <v>SIU</v>
      </c>
      <c r="H1397" s="36" t="str">
        <f>RIGHT('DETALLE DE CONEXIONES'!AK1397,2)</f>
        <v/>
      </c>
      <c r="I1397" s="36" t="str">
        <f>LEFT('DETALLE DE CONEXIONES'!AK1397,3)</f>
        <v/>
      </c>
      <c r="J1397" s="36" t="str">
        <f>LEFT('DETALLE DE CONEXIONES'!M1397,3)</f>
        <v>0mi</v>
      </c>
      <c r="K1397" s="36" t="str">
        <f>IF(LEN('DETALLE DE CONEXIONES'!M1397)&lt;12,(RIGHT('DETALLE DE CONEXIONES'!M1397,5)),(RIGHT('DETALLE DE CONEXIONES'!M1397,6)))</f>
        <v>6seg.</v>
      </c>
      <c r="L1397" s="36">
        <f>IF(C1397="Saliente Local",(IFERROR((LIMPIA(J1397,1)),0)),0)</f>
        <v>0</v>
      </c>
      <c r="M1397" s="36">
        <f>IF(C1397="Saliente Nacional",(IFERROR((LIMPIA(J1397,1)),0)),0)</f>
        <v>0</v>
      </c>
      <c r="N1397" s="36">
        <f>IF(C1397="Saliente Internacional",(IFERROR((LIMPIA(J1397,1)),0)),0)</f>
        <v>0</v>
      </c>
      <c r="O1397" s="36">
        <f>IF(C1397="Saliente Local",(IFERROR((LIMPIA(K1397,1)),0)),0)</f>
        <v>0</v>
      </c>
      <c r="P1397" s="36">
        <f>IF(C1397="Saliente Nacional",(IFERROR((LIMPIA(K1397,1)),0)),0)</f>
        <v>0</v>
      </c>
      <c r="Q1397" s="36">
        <f>IF(C1397="Saliente Internacional",(IFERROR((LIMPIA(K1397,1)),0)),0)</f>
        <v>0</v>
      </c>
      <c r="R1397" s="36">
        <f t="shared" si="64"/>
        <v>0</v>
      </c>
      <c r="S1397" s="36">
        <f t="shared" si="65"/>
        <v>0</v>
      </c>
    </row>
    <row r="1398" spans="1:19" x14ac:dyDescent="0.25">
      <c r="A1398" s="101">
        <f>'DETALLE DE CONEXIONES'!P1398</f>
        <v>0</v>
      </c>
      <c r="B1398" s="36" t="str">
        <f>'DETALLE DE CONEXIONES'!I1398</f>
        <v>GPRS</v>
      </c>
      <c r="C1398" s="36" t="str">
        <f>'DETALLE DE CONEXIONES'!BB1398</f>
        <v>VIDEO</v>
      </c>
      <c r="D1398" s="36" t="str">
        <f>'DETALLE DE CONEXIONES'!E1398</f>
        <v>internet.itelcelXXXm-3G</v>
      </c>
      <c r="E1398" s="36">
        <f t="shared" si="63"/>
        <v>23</v>
      </c>
      <c r="F1398" s="36">
        <f>IFERROR(LIMPIA('DETALLE DE CONEXIONES'!N1398,1),0)</f>
        <v>0</v>
      </c>
      <c r="G1398" s="36" t="str">
        <f>LEFT('DETALLE DE CONEXIONES'!BE1398,3)</f>
        <v/>
      </c>
      <c r="H1398" s="36" t="str">
        <f>RIGHT('DETALLE DE CONEXIONES'!AK1398,2)</f>
        <v>-1</v>
      </c>
      <c r="I1398" s="36" t="str">
        <f>LEFT('DETALLE DE CONEXIONES'!AK1398,3)</f>
        <v>VID</v>
      </c>
      <c r="J1398" s="36" t="str">
        <f>LEFT('DETALLE DE CONEXIONES'!M1398,3)</f>
        <v>0mi</v>
      </c>
      <c r="K1398" s="36" t="str">
        <f>IF(LEN('DETALLE DE CONEXIONES'!M1398)&lt;12,(RIGHT('DETALLE DE CONEXIONES'!M1398,5)),(RIGHT('DETALLE DE CONEXIONES'!M1398,6)))</f>
        <v xml:space="preserve">min. </v>
      </c>
      <c r="L1398" s="36">
        <f>IF(C1398="Saliente Local",(IFERROR((LIMPIA(J1398,1)),0)),0)</f>
        <v>0</v>
      </c>
      <c r="M1398" s="36">
        <f>IF(C1398="Saliente Nacional",(IFERROR((LIMPIA(J1398,1)),0)),0)</f>
        <v>0</v>
      </c>
      <c r="N1398" s="36">
        <f>IF(C1398="Saliente Internacional",(IFERROR((LIMPIA(J1398,1)),0)),0)</f>
        <v>0</v>
      </c>
      <c r="O1398" s="36">
        <f>IF(C1398="Saliente Local",(IFERROR((LIMPIA(K1398,1)),0)),0)</f>
        <v>0</v>
      </c>
      <c r="P1398" s="36">
        <f>IF(C1398="Saliente Nacional",(IFERROR((LIMPIA(K1398,1)),0)),0)</f>
        <v>0</v>
      </c>
      <c r="Q1398" s="36">
        <f>IF(C1398="Saliente Internacional",(IFERROR((LIMPIA(K1398,1)),0)),0)</f>
        <v>0</v>
      </c>
      <c r="R1398" s="36">
        <f t="shared" si="64"/>
        <v>0</v>
      </c>
      <c r="S1398" s="36">
        <f t="shared" si="65"/>
        <v>0</v>
      </c>
    </row>
    <row r="1399" spans="1:19" x14ac:dyDescent="0.25">
      <c r="A1399" s="101">
        <f>'DETALLE DE CONEXIONES'!P1399</f>
        <v>0</v>
      </c>
      <c r="B1399" s="36" t="str">
        <f>'DETALLE DE CONEXIONES'!I1399</f>
        <v>ENTRANTE</v>
      </c>
      <c r="C1399" s="36" t="str">
        <f>'DETALLE DE CONEXIONES'!BB1399</f>
        <v>Entrante Local</v>
      </c>
      <c r="D1399" s="36" t="str">
        <f>'DETALLE DE CONEXIONES'!E1399</f>
        <v>999XXX1600</v>
      </c>
      <c r="E1399" s="36">
        <f t="shared" si="63"/>
        <v>10</v>
      </c>
      <c r="F1399" s="36">
        <f>IFERROR(LIMPIA('DETALLE DE CONEXIONES'!N1399,1),0)</f>
        <v>2</v>
      </c>
      <c r="G1399" s="36" t="str">
        <f>LEFT('DETALLE DE CONEXIONES'!BE1399,3)</f>
        <v>NOF</v>
      </c>
      <c r="H1399" s="36" t="str">
        <f>RIGHT('DETALLE DE CONEXIONES'!AK1399,2)</f>
        <v/>
      </c>
      <c r="I1399" s="36" t="str">
        <f>LEFT('DETALLE DE CONEXIONES'!AK1399,3)</f>
        <v/>
      </c>
      <c r="J1399" s="36" t="str">
        <f>LEFT('DETALLE DE CONEXIONES'!M1399,3)</f>
        <v>1mi</v>
      </c>
      <c r="K1399" s="36" t="str">
        <f>IF(LEN('DETALLE DE CONEXIONES'!M1399)&lt;12,(RIGHT('DETALLE DE CONEXIONES'!M1399,5)),(RIGHT('DETALLE DE CONEXIONES'!M1399,6)))</f>
        <v>45seg.</v>
      </c>
      <c r="L1399" s="36">
        <f>IF(C1399="Saliente Local",(IFERROR((LIMPIA(J1399,1)),0)),0)</f>
        <v>0</v>
      </c>
      <c r="M1399" s="36">
        <f>IF(C1399="Saliente Nacional",(IFERROR((LIMPIA(J1399,1)),0)),0)</f>
        <v>0</v>
      </c>
      <c r="N1399" s="36">
        <f>IF(C1399="Saliente Internacional",(IFERROR((LIMPIA(J1399,1)),0)),0)</f>
        <v>0</v>
      </c>
      <c r="O1399" s="36">
        <f>IF(C1399="Saliente Local",(IFERROR((LIMPIA(K1399,1)),0)),0)</f>
        <v>0</v>
      </c>
      <c r="P1399" s="36">
        <f>IF(C1399="Saliente Nacional",(IFERROR((LIMPIA(K1399,1)),0)),0)</f>
        <v>0</v>
      </c>
      <c r="Q1399" s="36">
        <f>IF(C1399="Saliente Internacional",(IFERROR((LIMPIA(K1399,1)),0)),0)</f>
        <v>0</v>
      </c>
      <c r="R1399" s="36">
        <f t="shared" si="64"/>
        <v>0</v>
      </c>
      <c r="S1399" s="36">
        <f t="shared" si="65"/>
        <v>0</v>
      </c>
    </row>
    <row r="1400" spans="1:19" x14ac:dyDescent="0.25">
      <c r="A1400" s="101">
        <f>'DETALLE DE CONEXIONES'!P1400</f>
        <v>0</v>
      </c>
      <c r="B1400" s="36" t="str">
        <f>'DETALLE DE CONEXIONES'!I1400</f>
        <v>SALIENTE</v>
      </c>
      <c r="C1400" s="36" t="str">
        <f>'DETALLE DE CONEXIONES'!BB1400</f>
        <v>Saliente Local</v>
      </c>
      <c r="D1400" s="36" t="str">
        <f>'DETALLE DE CONEXIONES'!E1400</f>
        <v>999XXX8450</v>
      </c>
      <c r="E1400" s="36">
        <f t="shared" si="63"/>
        <v>10</v>
      </c>
      <c r="F1400" s="36">
        <f>IFERROR(LIMPIA('DETALLE DE CONEXIONES'!N1400,1),0)</f>
        <v>16</v>
      </c>
      <c r="G1400" s="36" t="str">
        <f>LEFT('DETALLE DE CONEXIONES'!BE1400,3)</f>
        <v>NOF</v>
      </c>
      <c r="H1400" s="36" t="str">
        <f>RIGHT('DETALLE DE CONEXIONES'!AK1400,2)</f>
        <v/>
      </c>
      <c r="I1400" s="36" t="str">
        <f>LEFT('DETALLE DE CONEXIONES'!AK1400,3)</f>
        <v/>
      </c>
      <c r="J1400" s="36" t="str">
        <f>LEFT('DETALLE DE CONEXIONES'!M1400,3)</f>
        <v>15m</v>
      </c>
      <c r="K1400" s="36" t="str">
        <f>IF(LEN('DETALLE DE CONEXIONES'!M1400)&lt;12,(RIGHT('DETALLE DE CONEXIONES'!M1400,5)),(RIGHT('DETALLE DE CONEXIONES'!M1400,6)))</f>
        <v>18seg.</v>
      </c>
      <c r="L1400" s="36">
        <f>IF(C1400="Saliente Local",(IFERROR((LIMPIA(J1400,1)),0)),0)</f>
        <v>15</v>
      </c>
      <c r="M1400" s="36">
        <f>IF(C1400="Saliente Nacional",(IFERROR((LIMPIA(J1400,1)),0)),0)</f>
        <v>0</v>
      </c>
      <c r="N1400" s="36">
        <f>IF(C1400="Saliente Internacional",(IFERROR((LIMPIA(J1400,1)),0)),0)</f>
        <v>0</v>
      </c>
      <c r="O1400" s="36">
        <f>IF(C1400="Saliente Local",(IFERROR((LIMPIA(K1400,1)),0)),0)</f>
        <v>18</v>
      </c>
      <c r="P1400" s="36">
        <f>IF(C1400="Saliente Nacional",(IFERROR((LIMPIA(K1400,1)),0)),0)</f>
        <v>0</v>
      </c>
      <c r="Q1400" s="36">
        <f>IF(C1400="Saliente Internacional",(IFERROR((LIMPIA(K1400,1)),0)),0)</f>
        <v>0</v>
      </c>
      <c r="R1400" s="36">
        <f t="shared" si="64"/>
        <v>16</v>
      </c>
      <c r="S1400" s="36">
        <f t="shared" si="65"/>
        <v>0</v>
      </c>
    </row>
    <row r="1401" spans="1:19" x14ac:dyDescent="0.25">
      <c r="A1401" s="101">
        <f>'DETALLE DE CONEXIONES'!P1401</f>
        <v>0</v>
      </c>
      <c r="B1401" s="36" t="str">
        <f>'DETALLE DE CONEXIONES'!I1401</f>
        <v>SALIENTE</v>
      </c>
      <c r="C1401" s="36" t="str">
        <f>'DETALLE DE CONEXIONES'!BB1401</f>
        <v>Saliente Local</v>
      </c>
      <c r="D1401" s="36" t="str">
        <f>'DETALLE DE CONEXIONES'!E1401</f>
        <v>999XXX8226</v>
      </c>
      <c r="E1401" s="36">
        <f t="shared" si="63"/>
        <v>10</v>
      </c>
      <c r="F1401" s="36">
        <f>IFERROR(LIMPIA('DETALLE DE CONEXIONES'!N1401,1),0)</f>
        <v>22</v>
      </c>
      <c r="G1401" s="36" t="str">
        <f>LEFT('DETALLE DE CONEXIONES'!BE1401,3)</f>
        <v>NOF</v>
      </c>
      <c r="H1401" s="36" t="str">
        <f>RIGHT('DETALLE DE CONEXIONES'!AK1401,2)</f>
        <v/>
      </c>
      <c r="I1401" s="36" t="str">
        <f>LEFT('DETALLE DE CONEXIONES'!AK1401,3)</f>
        <v/>
      </c>
      <c r="J1401" s="36" t="str">
        <f>LEFT('DETALLE DE CONEXIONES'!M1401,3)</f>
        <v>21m</v>
      </c>
      <c r="K1401" s="36" t="str">
        <f>IF(LEN('DETALLE DE CONEXIONES'!M1401)&lt;12,(RIGHT('DETALLE DE CONEXIONES'!M1401,5)),(RIGHT('DETALLE DE CONEXIONES'!M1401,6)))</f>
        <v>42seg.</v>
      </c>
      <c r="L1401" s="36">
        <f>IF(C1401="Saliente Local",(IFERROR((LIMPIA(J1401,1)),0)),0)</f>
        <v>21</v>
      </c>
      <c r="M1401" s="36">
        <f>IF(C1401="Saliente Nacional",(IFERROR((LIMPIA(J1401,1)),0)),0)</f>
        <v>0</v>
      </c>
      <c r="N1401" s="36">
        <f>IF(C1401="Saliente Internacional",(IFERROR((LIMPIA(J1401,1)),0)),0)</f>
        <v>0</v>
      </c>
      <c r="O1401" s="36">
        <f>IF(C1401="Saliente Local",(IFERROR((LIMPIA(K1401,1)),0)),0)</f>
        <v>42</v>
      </c>
      <c r="P1401" s="36">
        <f>IF(C1401="Saliente Nacional",(IFERROR((LIMPIA(K1401,1)),0)),0)</f>
        <v>0</v>
      </c>
      <c r="Q1401" s="36">
        <f>IF(C1401="Saliente Internacional",(IFERROR((LIMPIA(K1401,1)),0)),0)</f>
        <v>0</v>
      </c>
      <c r="R1401" s="36">
        <f t="shared" si="64"/>
        <v>22</v>
      </c>
      <c r="S1401" s="36">
        <f t="shared" si="65"/>
        <v>0</v>
      </c>
    </row>
    <row r="1402" spans="1:19" x14ac:dyDescent="0.25">
      <c r="A1402" s="101">
        <f>'DETALLE DE CONEXIONES'!P1402</f>
        <v>0</v>
      </c>
      <c r="B1402" s="36" t="str">
        <f>'DETALLE DE CONEXIONES'!I1402</f>
        <v>SALIENTE</v>
      </c>
      <c r="C1402" s="36" t="str">
        <f>'DETALLE DE CONEXIONES'!BB1402</f>
        <v>Saliente Local</v>
      </c>
      <c r="D1402" s="36" t="str">
        <f>'DETALLE DE CONEXIONES'!E1402</f>
        <v>999XXX3420</v>
      </c>
      <c r="E1402" s="36">
        <f t="shared" si="63"/>
        <v>10</v>
      </c>
      <c r="F1402" s="36">
        <f>IFERROR(LIMPIA('DETALLE DE CONEXIONES'!N1402,1),0)</f>
        <v>5</v>
      </c>
      <c r="G1402" s="36" t="str">
        <f>LEFT('DETALLE DE CONEXIONES'!BE1402,3)</f>
        <v>NOF</v>
      </c>
      <c r="H1402" s="36" t="str">
        <f>RIGHT('DETALLE DE CONEXIONES'!AK1402,2)</f>
        <v/>
      </c>
      <c r="I1402" s="36" t="str">
        <f>LEFT('DETALLE DE CONEXIONES'!AK1402,3)</f>
        <v/>
      </c>
      <c r="J1402" s="36" t="str">
        <f>LEFT('DETALLE DE CONEXIONES'!M1402,3)</f>
        <v>4mi</v>
      </c>
      <c r="K1402" s="36" t="str">
        <f>IF(LEN('DETALLE DE CONEXIONES'!M1402)&lt;12,(RIGHT('DETALLE DE CONEXIONES'!M1402,5)),(RIGHT('DETALLE DE CONEXIONES'!M1402,6)))</f>
        <v>3seg.</v>
      </c>
      <c r="L1402" s="36">
        <f>IF(C1402="Saliente Local",(IFERROR((LIMPIA(J1402,1)),0)),0)</f>
        <v>4</v>
      </c>
      <c r="M1402" s="36">
        <f>IF(C1402="Saliente Nacional",(IFERROR((LIMPIA(J1402,1)),0)),0)</f>
        <v>0</v>
      </c>
      <c r="N1402" s="36">
        <f>IF(C1402="Saliente Internacional",(IFERROR((LIMPIA(J1402,1)),0)),0)</f>
        <v>0</v>
      </c>
      <c r="O1402" s="36">
        <f>IF(C1402="Saliente Local",(IFERROR((LIMPIA(K1402,1)),0)),0)</f>
        <v>3</v>
      </c>
      <c r="P1402" s="36">
        <f>IF(C1402="Saliente Nacional",(IFERROR((LIMPIA(K1402,1)),0)),0)</f>
        <v>0</v>
      </c>
      <c r="Q1402" s="36">
        <f>IF(C1402="Saliente Internacional",(IFERROR((LIMPIA(K1402,1)),0)),0)</f>
        <v>0</v>
      </c>
      <c r="R1402" s="36">
        <f t="shared" si="64"/>
        <v>5</v>
      </c>
      <c r="S1402" s="36">
        <f t="shared" si="65"/>
        <v>0</v>
      </c>
    </row>
    <row r="1403" spans="1:19" x14ac:dyDescent="0.25">
      <c r="A1403" s="101">
        <f>'DETALLE DE CONEXIONES'!P1403</f>
        <v>0</v>
      </c>
      <c r="B1403" s="36" t="str">
        <f>'DETALLE DE CONEXIONES'!I1403</f>
        <v>GPRS</v>
      </c>
      <c r="C1403" s="36" t="str">
        <f>'DETALLE DE CONEXIONES'!BB1403</f>
        <v>INTERNET</v>
      </c>
      <c r="D1403" s="36" t="str">
        <f>'DETALLE DE CONEXIONES'!E1403</f>
        <v>internet.itelcelXXXm-3G</v>
      </c>
      <c r="E1403" s="36">
        <f t="shared" si="63"/>
        <v>23</v>
      </c>
      <c r="F1403" s="36">
        <f>IFERROR(LIMPIA('DETALLE DE CONEXIONES'!N1403,1),0)</f>
        <v>0</v>
      </c>
      <c r="G1403" s="36" t="str">
        <f>LEFT('DETALLE DE CONEXIONES'!BE1403,3)</f>
        <v/>
      </c>
      <c r="H1403" s="36" t="str">
        <f>RIGHT('DETALLE DE CONEXIONES'!AK1403,2)</f>
        <v>-1</v>
      </c>
      <c r="I1403" s="36" t="str">
        <f>LEFT('DETALLE DE CONEXIONES'!AK1403,3)</f>
        <v>INT</v>
      </c>
      <c r="J1403" s="36" t="str">
        <f>LEFT('DETALLE DE CONEXIONES'!M1403,3)</f>
        <v>0mi</v>
      </c>
      <c r="K1403" s="36" t="str">
        <f>IF(LEN('DETALLE DE CONEXIONES'!M1403)&lt;12,(RIGHT('DETALLE DE CONEXIONES'!M1403,5)),(RIGHT('DETALLE DE CONEXIONES'!M1403,6)))</f>
        <v xml:space="preserve">min. </v>
      </c>
      <c r="L1403" s="36">
        <f>IF(C1403="Saliente Local",(IFERROR((LIMPIA(J1403,1)),0)),0)</f>
        <v>0</v>
      </c>
      <c r="M1403" s="36">
        <f>IF(C1403="Saliente Nacional",(IFERROR((LIMPIA(J1403,1)),0)),0)</f>
        <v>0</v>
      </c>
      <c r="N1403" s="36">
        <f>IF(C1403="Saliente Internacional",(IFERROR((LIMPIA(J1403,1)),0)),0)</f>
        <v>0</v>
      </c>
      <c r="O1403" s="36">
        <f>IF(C1403="Saliente Local",(IFERROR((LIMPIA(K1403,1)),0)),0)</f>
        <v>0</v>
      </c>
      <c r="P1403" s="36">
        <f>IF(C1403="Saliente Nacional",(IFERROR((LIMPIA(K1403,1)),0)),0)</f>
        <v>0</v>
      </c>
      <c r="Q1403" s="36">
        <f>IF(C1403="Saliente Internacional",(IFERROR((LIMPIA(K1403,1)),0)),0)</f>
        <v>0</v>
      </c>
      <c r="R1403" s="36">
        <f t="shared" si="64"/>
        <v>0</v>
      </c>
      <c r="S1403" s="36">
        <f t="shared" si="65"/>
        <v>0</v>
      </c>
    </row>
    <row r="1404" spans="1:19" x14ac:dyDescent="0.25">
      <c r="A1404" s="101">
        <f>'DETALLE DE CONEXIONES'!P1404</f>
        <v>0</v>
      </c>
      <c r="B1404" s="36" t="str">
        <f>'DETALLE DE CONEXIONES'!I1404</f>
        <v>GPRS</v>
      </c>
      <c r="C1404" s="36" t="str">
        <f>'DETALLE DE CONEXIONES'!BB1404</f>
        <v>MENSAJERO</v>
      </c>
      <c r="D1404" s="36" t="str">
        <f>'DETALLE DE CONEXIONES'!E1404</f>
        <v>internet.itelcelXXXm-3G</v>
      </c>
      <c r="E1404" s="36">
        <f t="shared" si="63"/>
        <v>23</v>
      </c>
      <c r="F1404" s="36">
        <f>IFERROR(LIMPIA('DETALLE DE CONEXIONES'!N1404,1),0)</f>
        <v>0</v>
      </c>
      <c r="G1404" s="36" t="str">
        <f>LEFT('DETALLE DE CONEXIONES'!BE1404,3)</f>
        <v/>
      </c>
      <c r="H1404" s="36" t="str">
        <f>RIGHT('DETALLE DE CONEXIONES'!AK1404,2)</f>
        <v>-1</v>
      </c>
      <c r="I1404" s="36" t="str">
        <f>LEFT('DETALLE DE CONEXIONES'!AK1404,3)</f>
        <v>MEN</v>
      </c>
      <c r="J1404" s="36" t="str">
        <f>LEFT('DETALLE DE CONEXIONES'!M1404,3)</f>
        <v>0mi</v>
      </c>
      <c r="K1404" s="36" t="str">
        <f>IF(LEN('DETALLE DE CONEXIONES'!M1404)&lt;12,(RIGHT('DETALLE DE CONEXIONES'!M1404,5)),(RIGHT('DETALLE DE CONEXIONES'!M1404,6)))</f>
        <v xml:space="preserve">min. </v>
      </c>
      <c r="L1404" s="36">
        <f>IF(C1404="Saliente Local",(IFERROR((LIMPIA(J1404,1)),0)),0)</f>
        <v>0</v>
      </c>
      <c r="M1404" s="36">
        <f>IF(C1404="Saliente Nacional",(IFERROR((LIMPIA(J1404,1)),0)),0)</f>
        <v>0</v>
      </c>
      <c r="N1404" s="36">
        <f>IF(C1404="Saliente Internacional",(IFERROR((LIMPIA(J1404,1)),0)),0)</f>
        <v>0</v>
      </c>
      <c r="O1404" s="36">
        <f>IF(C1404="Saliente Local",(IFERROR((LIMPIA(K1404,1)),0)),0)</f>
        <v>0</v>
      </c>
      <c r="P1404" s="36">
        <f>IF(C1404="Saliente Nacional",(IFERROR((LIMPIA(K1404,1)),0)),0)</f>
        <v>0</v>
      </c>
      <c r="Q1404" s="36">
        <f>IF(C1404="Saliente Internacional",(IFERROR((LIMPIA(K1404,1)),0)),0)</f>
        <v>0</v>
      </c>
      <c r="R1404" s="36">
        <f t="shared" si="64"/>
        <v>0</v>
      </c>
      <c r="S1404" s="36">
        <f t="shared" si="65"/>
        <v>0</v>
      </c>
    </row>
    <row r="1405" spans="1:19" x14ac:dyDescent="0.25">
      <c r="A1405" s="101">
        <f>'DETALLE DE CONEXIONES'!P1405</f>
        <v>0</v>
      </c>
      <c r="B1405" s="36" t="str">
        <f>'DETALLE DE CONEXIONES'!I1405</f>
        <v>GPRS</v>
      </c>
      <c r="C1405" s="36" t="str">
        <f>'DETALLE DE CONEXIONES'!BB1405</f>
        <v>RS</v>
      </c>
      <c r="D1405" s="36" t="str">
        <f>'DETALLE DE CONEXIONES'!E1405</f>
        <v>internet.itelcelXXXm-3G</v>
      </c>
      <c r="E1405" s="36">
        <f t="shared" si="63"/>
        <v>23</v>
      </c>
      <c r="F1405" s="36">
        <f>IFERROR(LIMPIA('DETALLE DE CONEXIONES'!N1405,1),0)</f>
        <v>0</v>
      </c>
      <c r="G1405" s="36" t="str">
        <f>LEFT('DETALLE DE CONEXIONES'!BE1405,3)</f>
        <v/>
      </c>
      <c r="H1405" s="36" t="str">
        <f>RIGHT('DETALLE DE CONEXIONES'!AK1405,2)</f>
        <v>-1</v>
      </c>
      <c r="I1405" s="36" t="str">
        <f>LEFT('DETALLE DE CONEXIONES'!AK1405,3)</f>
        <v>RS;</v>
      </c>
      <c r="J1405" s="36" t="str">
        <f>LEFT('DETALLE DE CONEXIONES'!M1405,3)</f>
        <v>0mi</v>
      </c>
      <c r="K1405" s="36" t="str">
        <f>IF(LEN('DETALLE DE CONEXIONES'!M1405)&lt;12,(RIGHT('DETALLE DE CONEXIONES'!M1405,5)),(RIGHT('DETALLE DE CONEXIONES'!M1405,6)))</f>
        <v xml:space="preserve">min. </v>
      </c>
      <c r="L1405" s="36">
        <f>IF(C1405="Saliente Local",(IFERROR((LIMPIA(J1405,1)),0)),0)</f>
        <v>0</v>
      </c>
      <c r="M1405" s="36">
        <f>IF(C1405="Saliente Nacional",(IFERROR((LIMPIA(J1405,1)),0)),0)</f>
        <v>0</v>
      </c>
      <c r="N1405" s="36">
        <f>IF(C1405="Saliente Internacional",(IFERROR((LIMPIA(J1405,1)),0)),0)</f>
        <v>0</v>
      </c>
      <c r="O1405" s="36">
        <f>IF(C1405="Saliente Local",(IFERROR((LIMPIA(K1405,1)),0)),0)</f>
        <v>0</v>
      </c>
      <c r="P1405" s="36">
        <f>IF(C1405="Saliente Nacional",(IFERROR((LIMPIA(K1405,1)),0)),0)</f>
        <v>0</v>
      </c>
      <c r="Q1405" s="36">
        <f>IF(C1405="Saliente Internacional",(IFERROR((LIMPIA(K1405,1)),0)),0)</f>
        <v>0</v>
      </c>
      <c r="R1405" s="36">
        <f t="shared" si="64"/>
        <v>0</v>
      </c>
      <c r="S1405" s="36">
        <f t="shared" si="65"/>
        <v>0</v>
      </c>
    </row>
    <row r="1406" spans="1:19" x14ac:dyDescent="0.25">
      <c r="A1406" s="101">
        <f>'DETALLE DE CONEXIONES'!P1406</f>
        <v>0</v>
      </c>
      <c r="B1406" s="36" t="str">
        <f>'DETALLE DE CONEXIONES'!I1406</f>
        <v>GPRS</v>
      </c>
      <c r="C1406" s="36" t="str">
        <f>'DETALLE DE CONEXIONES'!BB1406</f>
        <v>RS</v>
      </c>
      <c r="D1406" s="36" t="str">
        <f>'DETALLE DE CONEXIONES'!E1406</f>
        <v>internet.itelcel.coXXXGLTE</v>
      </c>
      <c r="E1406" s="36">
        <f t="shared" si="63"/>
        <v>26</v>
      </c>
      <c r="F1406" s="36">
        <f>IFERROR(LIMPIA('DETALLE DE CONEXIONES'!N1406,1),0)</f>
        <v>0</v>
      </c>
      <c r="G1406" s="36" t="str">
        <f>LEFT('DETALLE DE CONEXIONES'!BE1406,3)</f>
        <v/>
      </c>
      <c r="H1406" s="36" t="str">
        <f>RIGHT('DETALLE DE CONEXIONES'!AK1406,2)</f>
        <v>-1</v>
      </c>
      <c r="I1406" s="36" t="str">
        <f>LEFT('DETALLE DE CONEXIONES'!AK1406,3)</f>
        <v>RS;</v>
      </c>
      <c r="J1406" s="36" t="str">
        <f>LEFT('DETALLE DE CONEXIONES'!M1406,3)</f>
        <v>0mi</v>
      </c>
      <c r="K1406" s="36" t="str">
        <f>IF(LEN('DETALLE DE CONEXIONES'!M1406)&lt;12,(RIGHT('DETALLE DE CONEXIONES'!M1406,5)),(RIGHT('DETALLE DE CONEXIONES'!M1406,6)))</f>
        <v xml:space="preserve">min. </v>
      </c>
      <c r="L1406" s="36">
        <f>IF(C1406="Saliente Local",(IFERROR((LIMPIA(J1406,1)),0)),0)</f>
        <v>0</v>
      </c>
      <c r="M1406" s="36">
        <f>IF(C1406="Saliente Nacional",(IFERROR((LIMPIA(J1406,1)),0)),0)</f>
        <v>0</v>
      </c>
      <c r="N1406" s="36">
        <f>IF(C1406="Saliente Internacional",(IFERROR((LIMPIA(J1406,1)),0)),0)</f>
        <v>0</v>
      </c>
      <c r="O1406" s="36">
        <f>IF(C1406="Saliente Local",(IFERROR((LIMPIA(K1406,1)),0)),0)</f>
        <v>0</v>
      </c>
      <c r="P1406" s="36">
        <f>IF(C1406="Saliente Nacional",(IFERROR((LIMPIA(K1406,1)),0)),0)</f>
        <v>0</v>
      </c>
      <c r="Q1406" s="36">
        <f>IF(C1406="Saliente Internacional",(IFERROR((LIMPIA(K1406,1)),0)),0)</f>
        <v>0</v>
      </c>
      <c r="R1406" s="36">
        <f t="shared" si="64"/>
        <v>0</v>
      </c>
      <c r="S1406" s="36">
        <f t="shared" si="65"/>
        <v>0</v>
      </c>
    </row>
    <row r="1407" spans="1:19" x14ac:dyDescent="0.25">
      <c r="A1407" s="101">
        <f>'DETALLE DE CONEXIONES'!P1407</f>
        <v>0</v>
      </c>
      <c r="B1407" s="36" t="str">
        <f>'DETALLE DE CONEXIONES'!I1407</f>
        <v>GPRS</v>
      </c>
      <c r="C1407" s="36" t="str">
        <f>'DETALLE DE CONEXIONES'!BB1407</f>
        <v>MENSAJERO</v>
      </c>
      <c r="D1407" s="36" t="str">
        <f>'DETALLE DE CONEXIONES'!E1407</f>
        <v>internet.itelcel.coXXXGLTE</v>
      </c>
      <c r="E1407" s="36">
        <f t="shared" si="63"/>
        <v>26</v>
      </c>
      <c r="F1407" s="36">
        <f>IFERROR(LIMPIA('DETALLE DE CONEXIONES'!N1407,1),0)</f>
        <v>0</v>
      </c>
      <c r="G1407" s="36" t="str">
        <f>LEFT('DETALLE DE CONEXIONES'!BE1407,3)</f>
        <v/>
      </c>
      <c r="H1407" s="36" t="str">
        <f>RIGHT('DETALLE DE CONEXIONES'!AK1407,2)</f>
        <v>-1</v>
      </c>
      <c r="I1407" s="36" t="str">
        <f>LEFT('DETALLE DE CONEXIONES'!AK1407,3)</f>
        <v>MEN</v>
      </c>
      <c r="J1407" s="36" t="str">
        <f>LEFT('DETALLE DE CONEXIONES'!M1407,3)</f>
        <v>0mi</v>
      </c>
      <c r="K1407" s="36" t="str">
        <f>IF(LEN('DETALLE DE CONEXIONES'!M1407)&lt;12,(RIGHT('DETALLE DE CONEXIONES'!M1407,5)),(RIGHT('DETALLE DE CONEXIONES'!M1407,6)))</f>
        <v xml:space="preserve">min. </v>
      </c>
      <c r="L1407" s="36">
        <f>IF(C1407="Saliente Local",(IFERROR((LIMPIA(J1407,1)),0)),0)</f>
        <v>0</v>
      </c>
      <c r="M1407" s="36">
        <f>IF(C1407="Saliente Nacional",(IFERROR((LIMPIA(J1407,1)),0)),0)</f>
        <v>0</v>
      </c>
      <c r="N1407" s="36">
        <f>IF(C1407="Saliente Internacional",(IFERROR((LIMPIA(J1407,1)),0)),0)</f>
        <v>0</v>
      </c>
      <c r="O1407" s="36">
        <f>IF(C1407="Saliente Local",(IFERROR((LIMPIA(K1407,1)),0)),0)</f>
        <v>0</v>
      </c>
      <c r="P1407" s="36">
        <f>IF(C1407="Saliente Nacional",(IFERROR((LIMPIA(K1407,1)),0)),0)</f>
        <v>0</v>
      </c>
      <c r="Q1407" s="36">
        <f>IF(C1407="Saliente Internacional",(IFERROR((LIMPIA(K1407,1)),0)),0)</f>
        <v>0</v>
      </c>
      <c r="R1407" s="36">
        <f t="shared" si="64"/>
        <v>0</v>
      </c>
      <c r="S1407" s="36">
        <f t="shared" si="65"/>
        <v>0</v>
      </c>
    </row>
    <row r="1408" spans="1:19" x14ac:dyDescent="0.25">
      <c r="A1408" s="101">
        <f>'DETALLE DE CONEXIONES'!P1408</f>
        <v>0</v>
      </c>
      <c r="B1408" s="36" t="str">
        <f>'DETALLE DE CONEXIONES'!I1408</f>
        <v>GPRS</v>
      </c>
      <c r="C1408" s="36" t="str">
        <f>'DETALLE DE CONEXIONES'!BB1408</f>
        <v>RS</v>
      </c>
      <c r="D1408" s="36" t="str">
        <f>'DETALLE DE CONEXIONES'!E1408</f>
        <v>internet.itelcel.coXXXGLTE</v>
      </c>
      <c r="E1408" s="36">
        <f t="shared" si="63"/>
        <v>26</v>
      </c>
      <c r="F1408" s="36">
        <f>IFERROR(LIMPIA('DETALLE DE CONEXIONES'!N1408,1),0)</f>
        <v>0</v>
      </c>
      <c r="G1408" s="36" t="str">
        <f>LEFT('DETALLE DE CONEXIONES'!BE1408,3)</f>
        <v/>
      </c>
      <c r="H1408" s="36" t="str">
        <f>RIGHT('DETALLE DE CONEXIONES'!AK1408,2)</f>
        <v>-1</v>
      </c>
      <c r="I1408" s="36" t="str">
        <f>LEFT('DETALLE DE CONEXIONES'!AK1408,3)</f>
        <v>RS;</v>
      </c>
      <c r="J1408" s="36" t="str">
        <f>LEFT('DETALLE DE CONEXIONES'!M1408,3)</f>
        <v>0mi</v>
      </c>
      <c r="K1408" s="36" t="str">
        <f>IF(LEN('DETALLE DE CONEXIONES'!M1408)&lt;12,(RIGHT('DETALLE DE CONEXIONES'!M1408,5)),(RIGHT('DETALLE DE CONEXIONES'!M1408,6)))</f>
        <v xml:space="preserve">min. </v>
      </c>
      <c r="L1408" s="36">
        <f>IF(C1408="Saliente Local",(IFERROR((LIMPIA(J1408,1)),0)),0)</f>
        <v>0</v>
      </c>
      <c r="M1408" s="36">
        <f>IF(C1408="Saliente Nacional",(IFERROR((LIMPIA(J1408,1)),0)),0)</f>
        <v>0</v>
      </c>
      <c r="N1408" s="36">
        <f>IF(C1408="Saliente Internacional",(IFERROR((LIMPIA(J1408,1)),0)),0)</f>
        <v>0</v>
      </c>
      <c r="O1408" s="36">
        <f>IF(C1408="Saliente Local",(IFERROR((LIMPIA(K1408,1)),0)),0)</f>
        <v>0</v>
      </c>
      <c r="P1408" s="36">
        <f>IF(C1408="Saliente Nacional",(IFERROR((LIMPIA(K1408,1)),0)),0)</f>
        <v>0</v>
      </c>
      <c r="Q1408" s="36">
        <f>IF(C1408="Saliente Internacional",(IFERROR((LIMPIA(K1408,1)),0)),0)</f>
        <v>0</v>
      </c>
      <c r="R1408" s="36">
        <f t="shared" si="64"/>
        <v>0</v>
      </c>
      <c r="S1408" s="36">
        <f t="shared" si="65"/>
        <v>0</v>
      </c>
    </row>
    <row r="1409" spans="1:19" x14ac:dyDescent="0.25">
      <c r="A1409" s="101">
        <f>'DETALLE DE CONEXIONES'!P1409</f>
        <v>0</v>
      </c>
      <c r="B1409" s="36" t="str">
        <f>'DETALLE DE CONEXIONES'!I1409</f>
        <v>GPRS</v>
      </c>
      <c r="C1409" s="36" t="str">
        <f>'DETALLE DE CONEXIONES'!BB1409</f>
        <v>MENSAJERO</v>
      </c>
      <c r="D1409" s="36" t="str">
        <f>'DETALLE DE CONEXIONES'!E1409</f>
        <v>internet.itelcel.coXXXGLTE</v>
      </c>
      <c r="E1409" s="36">
        <f t="shared" si="63"/>
        <v>26</v>
      </c>
      <c r="F1409" s="36">
        <f>IFERROR(LIMPIA('DETALLE DE CONEXIONES'!N1409,1),0)</f>
        <v>0</v>
      </c>
      <c r="G1409" s="36" t="str">
        <f>LEFT('DETALLE DE CONEXIONES'!BE1409,3)</f>
        <v/>
      </c>
      <c r="H1409" s="36" t="str">
        <f>RIGHT('DETALLE DE CONEXIONES'!AK1409,2)</f>
        <v>-1</v>
      </c>
      <c r="I1409" s="36" t="str">
        <f>LEFT('DETALLE DE CONEXIONES'!AK1409,3)</f>
        <v>MEN</v>
      </c>
      <c r="J1409" s="36" t="str">
        <f>LEFT('DETALLE DE CONEXIONES'!M1409,3)</f>
        <v>0mi</v>
      </c>
      <c r="K1409" s="36" t="str">
        <f>IF(LEN('DETALLE DE CONEXIONES'!M1409)&lt;12,(RIGHT('DETALLE DE CONEXIONES'!M1409,5)),(RIGHT('DETALLE DE CONEXIONES'!M1409,6)))</f>
        <v xml:space="preserve">min. </v>
      </c>
      <c r="L1409" s="36">
        <f>IF(C1409="Saliente Local",(IFERROR((LIMPIA(J1409,1)),0)),0)</f>
        <v>0</v>
      </c>
      <c r="M1409" s="36">
        <f>IF(C1409="Saliente Nacional",(IFERROR((LIMPIA(J1409,1)),0)),0)</f>
        <v>0</v>
      </c>
      <c r="N1409" s="36">
        <f>IF(C1409="Saliente Internacional",(IFERROR((LIMPIA(J1409,1)),0)),0)</f>
        <v>0</v>
      </c>
      <c r="O1409" s="36">
        <f>IF(C1409="Saliente Local",(IFERROR((LIMPIA(K1409,1)),0)),0)</f>
        <v>0</v>
      </c>
      <c r="P1409" s="36">
        <f>IF(C1409="Saliente Nacional",(IFERROR((LIMPIA(K1409,1)),0)),0)</f>
        <v>0</v>
      </c>
      <c r="Q1409" s="36">
        <f>IF(C1409="Saliente Internacional",(IFERROR((LIMPIA(K1409,1)),0)),0)</f>
        <v>0</v>
      </c>
      <c r="R1409" s="36">
        <f t="shared" si="64"/>
        <v>0</v>
      </c>
      <c r="S1409" s="36">
        <f t="shared" si="65"/>
        <v>0</v>
      </c>
    </row>
    <row r="1410" spans="1:19" x14ac:dyDescent="0.25">
      <c r="A1410" s="101">
        <f>'DETALLE DE CONEXIONES'!P1410</f>
        <v>0</v>
      </c>
      <c r="B1410" s="36" t="str">
        <f>'DETALLE DE CONEXIONES'!I1410</f>
        <v>SALIENTE</v>
      </c>
      <c r="C1410" s="36" t="str">
        <f>'DETALLE DE CONEXIONES'!BB1410</f>
        <v>Saliente Local</v>
      </c>
      <c r="D1410" s="36" t="str">
        <f>'DETALLE DE CONEXIONES'!E1410</f>
        <v>999XXX0328</v>
      </c>
      <c r="E1410" s="36">
        <f t="shared" si="63"/>
        <v>10</v>
      </c>
      <c r="F1410" s="36">
        <f>IFERROR(LIMPIA('DETALLE DE CONEXIONES'!N1410,1),0)</f>
        <v>6</v>
      </c>
      <c r="G1410" s="36" t="str">
        <f>LEFT('DETALLE DE CONEXIONES'!BE1410,3)</f>
        <v>NOF</v>
      </c>
      <c r="H1410" s="36" t="str">
        <f>RIGHT('DETALLE DE CONEXIONES'!AK1410,2)</f>
        <v/>
      </c>
      <c r="I1410" s="36" t="str">
        <f>LEFT('DETALLE DE CONEXIONES'!AK1410,3)</f>
        <v/>
      </c>
      <c r="J1410" s="36" t="str">
        <f>LEFT('DETALLE DE CONEXIONES'!M1410,3)</f>
        <v>5mi</v>
      </c>
      <c r="K1410" s="36" t="str">
        <f>IF(LEN('DETALLE DE CONEXIONES'!M1410)&lt;12,(RIGHT('DETALLE DE CONEXIONES'!M1410,5)),(RIGHT('DETALLE DE CONEXIONES'!M1410,6)))</f>
        <v>14seg.</v>
      </c>
      <c r="L1410" s="36">
        <f>IF(C1410="Saliente Local",(IFERROR((LIMPIA(J1410,1)),0)),0)</f>
        <v>5</v>
      </c>
      <c r="M1410" s="36">
        <f>IF(C1410="Saliente Nacional",(IFERROR((LIMPIA(J1410,1)),0)),0)</f>
        <v>0</v>
      </c>
      <c r="N1410" s="36">
        <f>IF(C1410="Saliente Internacional",(IFERROR((LIMPIA(J1410,1)),0)),0)</f>
        <v>0</v>
      </c>
      <c r="O1410" s="36">
        <f>IF(C1410="Saliente Local",(IFERROR((LIMPIA(K1410,1)),0)),0)</f>
        <v>14</v>
      </c>
      <c r="P1410" s="36">
        <f>IF(C1410="Saliente Nacional",(IFERROR((LIMPIA(K1410,1)),0)),0)</f>
        <v>0</v>
      </c>
      <c r="Q1410" s="36">
        <f>IF(C1410="Saliente Internacional",(IFERROR((LIMPIA(K1410,1)),0)),0)</f>
        <v>0</v>
      </c>
      <c r="R1410" s="36">
        <f t="shared" si="64"/>
        <v>6</v>
      </c>
      <c r="S1410" s="36">
        <f t="shared" si="65"/>
        <v>0</v>
      </c>
    </row>
    <row r="1411" spans="1:19" x14ac:dyDescent="0.25">
      <c r="A1411" s="101">
        <f>'DETALLE DE CONEXIONES'!P1411</f>
        <v>0</v>
      </c>
      <c r="B1411" s="36" t="str">
        <f>'DETALLE DE CONEXIONES'!I1411</f>
        <v>TRANSFERENCIA</v>
      </c>
      <c r="C1411" s="36" t="str">
        <f>'DETALLE DE CONEXIONES'!BB1411</f>
        <v>Desvio Nacional</v>
      </c>
      <c r="D1411" s="36" t="str">
        <f>'DETALLE DE CONEXIONES'!E1411</f>
        <v>999XXX1600</v>
      </c>
      <c r="E1411" s="36">
        <f t="shared" ref="E1411:E1474" si="66">LEN(D1411)</f>
        <v>10</v>
      </c>
      <c r="F1411" s="36">
        <f>IFERROR(LIMPIA('DETALLE DE CONEXIONES'!N1411,1),0)</f>
        <v>1</v>
      </c>
      <c r="G1411" s="36" t="str">
        <f>LEFT('DETALLE DE CONEXIONES'!BE1411,3)</f>
        <v>SIU</v>
      </c>
      <c r="H1411" s="36" t="str">
        <f>RIGHT('DETALLE DE CONEXIONES'!AK1411,2)</f>
        <v/>
      </c>
      <c r="I1411" s="36" t="str">
        <f>LEFT('DETALLE DE CONEXIONES'!AK1411,3)</f>
        <v/>
      </c>
      <c r="J1411" s="36" t="str">
        <f>LEFT('DETALLE DE CONEXIONES'!M1411,3)</f>
        <v>0mi</v>
      </c>
      <c r="K1411" s="36" t="str">
        <f>IF(LEN('DETALLE DE CONEXIONES'!M1411)&lt;12,(RIGHT('DETALLE DE CONEXIONES'!M1411,5)),(RIGHT('DETALLE DE CONEXIONES'!M1411,6)))</f>
        <v>4seg.</v>
      </c>
      <c r="L1411" s="36">
        <f>IF(C1411="Saliente Local",(IFERROR((LIMPIA(J1411,1)),0)),0)</f>
        <v>0</v>
      </c>
      <c r="M1411" s="36">
        <f>IF(C1411="Saliente Nacional",(IFERROR((LIMPIA(J1411,1)),0)),0)</f>
        <v>0</v>
      </c>
      <c r="N1411" s="36">
        <f>IF(C1411="Saliente Internacional",(IFERROR((LIMPIA(J1411,1)),0)),0)</f>
        <v>0</v>
      </c>
      <c r="O1411" s="36">
        <f>IF(C1411="Saliente Local",(IFERROR((LIMPIA(K1411,1)),0)),0)</f>
        <v>0</v>
      </c>
      <c r="P1411" s="36">
        <f>IF(C1411="Saliente Nacional",(IFERROR((LIMPIA(K1411,1)),0)),0)</f>
        <v>0</v>
      </c>
      <c r="Q1411" s="36">
        <f>IF(C1411="Saliente Internacional",(IFERROR((LIMPIA(K1411,1)),0)),0)</f>
        <v>0</v>
      </c>
      <c r="R1411" s="36">
        <f t="shared" ref="R1411:R1474" si="67">IF(SUM(O1411:P1411)&gt;0,(L1411+M1411+1),(L1411+M1411))</f>
        <v>0</v>
      </c>
      <c r="S1411" s="36">
        <f t="shared" ref="S1411:S1474" si="68">IF(Q1411&gt;0,N1411+1,N1411)</f>
        <v>0</v>
      </c>
    </row>
    <row r="1412" spans="1:19" x14ac:dyDescent="0.25">
      <c r="A1412" s="101">
        <f>'DETALLE DE CONEXIONES'!P1412</f>
        <v>0</v>
      </c>
      <c r="B1412" s="36" t="str">
        <f>'DETALLE DE CONEXIONES'!I1412</f>
        <v>TRANSFERENCIA</v>
      </c>
      <c r="C1412" s="36" t="str">
        <f>'DETALLE DE CONEXIONES'!BB1412</f>
        <v>Desvio Nacional</v>
      </c>
      <c r="D1412" s="36" t="str">
        <f>'DETALLE DE CONEXIONES'!E1412</f>
        <v>999XXX1600</v>
      </c>
      <c r="E1412" s="36">
        <f t="shared" si="66"/>
        <v>10</v>
      </c>
      <c r="F1412" s="36">
        <f>IFERROR(LIMPIA('DETALLE DE CONEXIONES'!N1412,1),0)</f>
        <v>1</v>
      </c>
      <c r="G1412" s="36" t="str">
        <f>LEFT('DETALLE DE CONEXIONES'!BE1412,3)</f>
        <v>SIU</v>
      </c>
      <c r="H1412" s="36" t="str">
        <f>RIGHT('DETALLE DE CONEXIONES'!AK1412,2)</f>
        <v/>
      </c>
      <c r="I1412" s="36" t="str">
        <f>LEFT('DETALLE DE CONEXIONES'!AK1412,3)</f>
        <v/>
      </c>
      <c r="J1412" s="36" t="str">
        <f>LEFT('DETALLE DE CONEXIONES'!M1412,3)</f>
        <v>0mi</v>
      </c>
      <c r="K1412" s="36" t="str">
        <f>IF(LEN('DETALLE DE CONEXIONES'!M1412)&lt;12,(RIGHT('DETALLE DE CONEXIONES'!M1412,5)),(RIGHT('DETALLE DE CONEXIONES'!M1412,6)))</f>
        <v>51seg.</v>
      </c>
      <c r="L1412" s="36">
        <f>IF(C1412="Saliente Local",(IFERROR((LIMPIA(J1412,1)),0)),0)</f>
        <v>0</v>
      </c>
      <c r="M1412" s="36">
        <f>IF(C1412="Saliente Nacional",(IFERROR((LIMPIA(J1412,1)),0)),0)</f>
        <v>0</v>
      </c>
      <c r="N1412" s="36">
        <f>IF(C1412="Saliente Internacional",(IFERROR((LIMPIA(J1412,1)),0)),0)</f>
        <v>0</v>
      </c>
      <c r="O1412" s="36">
        <f>IF(C1412="Saliente Local",(IFERROR((LIMPIA(K1412,1)),0)),0)</f>
        <v>0</v>
      </c>
      <c r="P1412" s="36">
        <f>IF(C1412="Saliente Nacional",(IFERROR((LIMPIA(K1412,1)),0)),0)</f>
        <v>0</v>
      </c>
      <c r="Q1412" s="36">
        <f>IF(C1412="Saliente Internacional",(IFERROR((LIMPIA(K1412,1)),0)),0)</f>
        <v>0</v>
      </c>
      <c r="R1412" s="36">
        <f t="shared" si="67"/>
        <v>0</v>
      </c>
      <c r="S1412" s="36">
        <f t="shared" si="68"/>
        <v>0</v>
      </c>
    </row>
    <row r="1413" spans="1:19" x14ac:dyDescent="0.25">
      <c r="A1413" s="101">
        <f>'DETALLE DE CONEXIONES'!P1413</f>
        <v>0</v>
      </c>
      <c r="B1413" s="36" t="str">
        <f>'DETALLE DE CONEXIONES'!I1413</f>
        <v>SALIENTE</v>
      </c>
      <c r="C1413" s="36" t="str">
        <f>'DETALLE DE CONEXIONES'!BB1413</f>
        <v>Saliente Local</v>
      </c>
      <c r="D1413" s="36" t="str">
        <f>'DETALLE DE CONEXIONES'!E1413</f>
        <v>999XXX4553</v>
      </c>
      <c r="E1413" s="36">
        <f t="shared" si="66"/>
        <v>10</v>
      </c>
      <c r="F1413" s="36">
        <f>IFERROR(LIMPIA('DETALLE DE CONEXIONES'!N1413,1),0)</f>
        <v>2</v>
      </c>
      <c r="G1413" s="36" t="str">
        <f>LEFT('DETALLE DE CONEXIONES'!BE1413,3)</f>
        <v>NOF</v>
      </c>
      <c r="H1413" s="36" t="str">
        <f>RIGHT('DETALLE DE CONEXIONES'!AK1413,2)</f>
        <v/>
      </c>
      <c r="I1413" s="36" t="str">
        <f>LEFT('DETALLE DE CONEXIONES'!AK1413,3)</f>
        <v/>
      </c>
      <c r="J1413" s="36" t="str">
        <f>LEFT('DETALLE DE CONEXIONES'!M1413,3)</f>
        <v>1mi</v>
      </c>
      <c r="K1413" s="36" t="str">
        <f>IF(LEN('DETALLE DE CONEXIONES'!M1413)&lt;12,(RIGHT('DETALLE DE CONEXIONES'!M1413,5)),(RIGHT('DETALLE DE CONEXIONES'!M1413,6)))</f>
        <v>46seg.</v>
      </c>
      <c r="L1413" s="36">
        <f>IF(C1413="Saliente Local",(IFERROR((LIMPIA(J1413,1)),0)),0)</f>
        <v>1</v>
      </c>
      <c r="M1413" s="36">
        <f>IF(C1413="Saliente Nacional",(IFERROR((LIMPIA(J1413,1)),0)),0)</f>
        <v>0</v>
      </c>
      <c r="N1413" s="36">
        <f>IF(C1413="Saliente Internacional",(IFERROR((LIMPIA(J1413,1)),0)),0)</f>
        <v>0</v>
      </c>
      <c r="O1413" s="36">
        <f>IF(C1413="Saliente Local",(IFERROR((LIMPIA(K1413,1)),0)),0)</f>
        <v>46</v>
      </c>
      <c r="P1413" s="36">
        <f>IF(C1413="Saliente Nacional",(IFERROR((LIMPIA(K1413,1)),0)),0)</f>
        <v>0</v>
      </c>
      <c r="Q1413" s="36">
        <f>IF(C1413="Saliente Internacional",(IFERROR((LIMPIA(K1413,1)),0)),0)</f>
        <v>0</v>
      </c>
      <c r="R1413" s="36">
        <f t="shared" si="67"/>
        <v>2</v>
      </c>
      <c r="S1413" s="36">
        <f t="shared" si="68"/>
        <v>0</v>
      </c>
    </row>
    <row r="1414" spans="1:19" x14ac:dyDescent="0.25">
      <c r="A1414" s="101">
        <f>'DETALLE DE CONEXIONES'!P1414</f>
        <v>0</v>
      </c>
      <c r="B1414" s="36" t="str">
        <f>'DETALLE DE CONEXIONES'!I1414</f>
        <v>SALIENTE</v>
      </c>
      <c r="C1414" s="36" t="str">
        <f>'DETALLE DE CONEXIONES'!BB1414</f>
        <v>Saliente Local</v>
      </c>
      <c r="D1414" s="36" t="str">
        <f>'DETALLE DE CONEXIONES'!E1414</f>
        <v>999XXX3420</v>
      </c>
      <c r="E1414" s="36">
        <f t="shared" si="66"/>
        <v>10</v>
      </c>
      <c r="F1414" s="36">
        <f>IFERROR(LIMPIA('DETALLE DE CONEXIONES'!N1414,1),0)</f>
        <v>3</v>
      </c>
      <c r="G1414" s="36" t="str">
        <f>LEFT('DETALLE DE CONEXIONES'!BE1414,3)</f>
        <v>NOF</v>
      </c>
      <c r="H1414" s="36" t="str">
        <f>RIGHT('DETALLE DE CONEXIONES'!AK1414,2)</f>
        <v/>
      </c>
      <c r="I1414" s="36" t="str">
        <f>LEFT('DETALLE DE CONEXIONES'!AK1414,3)</f>
        <v/>
      </c>
      <c r="J1414" s="36" t="str">
        <f>LEFT('DETALLE DE CONEXIONES'!M1414,3)</f>
        <v>2mi</v>
      </c>
      <c r="K1414" s="36" t="str">
        <f>IF(LEN('DETALLE DE CONEXIONES'!M1414)&lt;12,(RIGHT('DETALLE DE CONEXIONES'!M1414,5)),(RIGHT('DETALLE DE CONEXIONES'!M1414,6)))</f>
        <v>7seg.</v>
      </c>
      <c r="L1414" s="36">
        <f>IF(C1414="Saliente Local",(IFERROR((LIMPIA(J1414,1)),0)),0)</f>
        <v>2</v>
      </c>
      <c r="M1414" s="36">
        <f>IF(C1414="Saliente Nacional",(IFERROR((LIMPIA(J1414,1)),0)),0)</f>
        <v>0</v>
      </c>
      <c r="N1414" s="36">
        <f>IF(C1414="Saliente Internacional",(IFERROR((LIMPIA(J1414,1)),0)),0)</f>
        <v>0</v>
      </c>
      <c r="O1414" s="36">
        <f>IF(C1414="Saliente Local",(IFERROR((LIMPIA(K1414,1)),0)),0)</f>
        <v>7</v>
      </c>
      <c r="P1414" s="36">
        <f>IF(C1414="Saliente Nacional",(IFERROR((LIMPIA(K1414,1)),0)),0)</f>
        <v>0</v>
      </c>
      <c r="Q1414" s="36">
        <f>IF(C1414="Saliente Internacional",(IFERROR((LIMPIA(K1414,1)),0)),0)</f>
        <v>0</v>
      </c>
      <c r="R1414" s="36">
        <f t="shared" si="67"/>
        <v>3</v>
      </c>
      <c r="S1414" s="36">
        <f t="shared" si="68"/>
        <v>0</v>
      </c>
    </row>
    <row r="1415" spans="1:19" x14ac:dyDescent="0.25">
      <c r="A1415" s="101">
        <f>'DETALLE DE CONEXIONES'!P1415</f>
        <v>0</v>
      </c>
      <c r="B1415" s="36" t="str">
        <f>'DETALLE DE CONEXIONES'!I1415</f>
        <v>SALIENTE</v>
      </c>
      <c r="C1415" s="36" t="str">
        <f>'DETALLE DE CONEXIONES'!BB1415</f>
        <v>Saliente Local</v>
      </c>
      <c r="D1415" s="36" t="str">
        <f>'DETALLE DE CONEXIONES'!E1415</f>
        <v>999XXX3420</v>
      </c>
      <c r="E1415" s="36">
        <f t="shared" si="66"/>
        <v>10</v>
      </c>
      <c r="F1415" s="36">
        <f>IFERROR(LIMPIA('DETALLE DE CONEXIONES'!N1415,1),0)</f>
        <v>2</v>
      </c>
      <c r="G1415" s="36" t="str">
        <f>LEFT('DETALLE DE CONEXIONES'!BE1415,3)</f>
        <v>NOF</v>
      </c>
      <c r="H1415" s="36" t="str">
        <f>RIGHT('DETALLE DE CONEXIONES'!AK1415,2)</f>
        <v/>
      </c>
      <c r="I1415" s="36" t="str">
        <f>LEFT('DETALLE DE CONEXIONES'!AK1415,3)</f>
        <v/>
      </c>
      <c r="J1415" s="36" t="str">
        <f>LEFT('DETALLE DE CONEXIONES'!M1415,3)</f>
        <v>1mi</v>
      </c>
      <c r="K1415" s="36" t="str">
        <f>IF(LEN('DETALLE DE CONEXIONES'!M1415)&lt;12,(RIGHT('DETALLE DE CONEXIONES'!M1415,5)),(RIGHT('DETALLE DE CONEXIONES'!M1415,6)))</f>
        <v>8seg.</v>
      </c>
      <c r="L1415" s="36">
        <f>IF(C1415="Saliente Local",(IFERROR((LIMPIA(J1415,1)),0)),0)</f>
        <v>1</v>
      </c>
      <c r="M1415" s="36">
        <f>IF(C1415="Saliente Nacional",(IFERROR((LIMPIA(J1415,1)),0)),0)</f>
        <v>0</v>
      </c>
      <c r="N1415" s="36">
        <f>IF(C1415="Saliente Internacional",(IFERROR((LIMPIA(J1415,1)),0)),0)</f>
        <v>0</v>
      </c>
      <c r="O1415" s="36">
        <f>IF(C1415="Saliente Local",(IFERROR((LIMPIA(K1415,1)),0)),0)</f>
        <v>8</v>
      </c>
      <c r="P1415" s="36">
        <f>IF(C1415="Saliente Nacional",(IFERROR((LIMPIA(K1415,1)),0)),0)</f>
        <v>0</v>
      </c>
      <c r="Q1415" s="36">
        <f>IF(C1415="Saliente Internacional",(IFERROR((LIMPIA(K1415,1)),0)),0)</f>
        <v>0</v>
      </c>
      <c r="R1415" s="36">
        <f t="shared" si="67"/>
        <v>2</v>
      </c>
      <c r="S1415" s="36">
        <f t="shared" si="68"/>
        <v>0</v>
      </c>
    </row>
    <row r="1416" spans="1:19" x14ac:dyDescent="0.25">
      <c r="A1416" s="101">
        <f>'DETALLE DE CONEXIONES'!P1416</f>
        <v>0</v>
      </c>
      <c r="B1416" s="36" t="str">
        <f>'DETALLE DE CONEXIONES'!I1416</f>
        <v>SALIENTE</v>
      </c>
      <c r="C1416" s="36" t="str">
        <f>'DETALLE DE CONEXIONES'!BB1416</f>
        <v>Saliente Local</v>
      </c>
      <c r="D1416" s="36" t="str">
        <f>'DETALLE DE CONEXIONES'!E1416</f>
        <v>999XXX3420</v>
      </c>
      <c r="E1416" s="36">
        <f t="shared" si="66"/>
        <v>10</v>
      </c>
      <c r="F1416" s="36">
        <f>IFERROR(LIMPIA('DETALLE DE CONEXIONES'!N1416,1),0)</f>
        <v>1</v>
      </c>
      <c r="G1416" s="36" t="str">
        <f>LEFT('DETALLE DE CONEXIONES'!BE1416,3)</f>
        <v>NOF</v>
      </c>
      <c r="H1416" s="36" t="str">
        <f>RIGHT('DETALLE DE CONEXIONES'!AK1416,2)</f>
        <v/>
      </c>
      <c r="I1416" s="36" t="str">
        <f>LEFT('DETALLE DE CONEXIONES'!AK1416,3)</f>
        <v/>
      </c>
      <c r="J1416" s="36" t="str">
        <f>LEFT('DETALLE DE CONEXIONES'!M1416,3)</f>
        <v>0mi</v>
      </c>
      <c r="K1416" s="36" t="str">
        <f>IF(LEN('DETALLE DE CONEXIONES'!M1416)&lt;12,(RIGHT('DETALLE DE CONEXIONES'!M1416,5)),(RIGHT('DETALLE DE CONEXIONES'!M1416,6)))</f>
        <v>56seg.</v>
      </c>
      <c r="L1416" s="36">
        <f>IF(C1416="Saliente Local",(IFERROR((LIMPIA(J1416,1)),0)),0)</f>
        <v>0</v>
      </c>
      <c r="M1416" s="36">
        <f>IF(C1416="Saliente Nacional",(IFERROR((LIMPIA(J1416,1)),0)),0)</f>
        <v>0</v>
      </c>
      <c r="N1416" s="36">
        <f>IF(C1416="Saliente Internacional",(IFERROR((LIMPIA(J1416,1)),0)),0)</f>
        <v>0</v>
      </c>
      <c r="O1416" s="36">
        <f>IF(C1416="Saliente Local",(IFERROR((LIMPIA(K1416,1)),0)),0)</f>
        <v>56</v>
      </c>
      <c r="P1416" s="36">
        <f>IF(C1416="Saliente Nacional",(IFERROR((LIMPIA(K1416,1)),0)),0)</f>
        <v>0</v>
      </c>
      <c r="Q1416" s="36">
        <f>IF(C1416="Saliente Internacional",(IFERROR((LIMPIA(K1416,1)),0)),0)</f>
        <v>0</v>
      </c>
      <c r="R1416" s="36">
        <f t="shared" si="67"/>
        <v>1</v>
      </c>
      <c r="S1416" s="36">
        <f t="shared" si="68"/>
        <v>0</v>
      </c>
    </row>
    <row r="1417" spans="1:19" x14ac:dyDescent="0.25">
      <c r="A1417" s="101">
        <f>'DETALLE DE CONEXIONES'!P1417</f>
        <v>0</v>
      </c>
      <c r="B1417" s="36" t="str">
        <f>'DETALLE DE CONEXIONES'!I1417</f>
        <v>GPRS</v>
      </c>
      <c r="C1417" s="36" t="str">
        <f>'DETALLE DE CONEXIONES'!BB1417</f>
        <v>MENSAJERO</v>
      </c>
      <c r="D1417" s="36" t="str">
        <f>'DETALLE DE CONEXIONES'!E1417</f>
        <v>internet.itelcel.coXXXGLTE</v>
      </c>
      <c r="E1417" s="36">
        <f t="shared" si="66"/>
        <v>26</v>
      </c>
      <c r="F1417" s="36">
        <f>IFERROR(LIMPIA('DETALLE DE CONEXIONES'!N1417,1),0)</f>
        <v>0</v>
      </c>
      <c r="G1417" s="36" t="str">
        <f>LEFT('DETALLE DE CONEXIONES'!BE1417,3)</f>
        <v/>
      </c>
      <c r="H1417" s="36" t="str">
        <f>RIGHT('DETALLE DE CONEXIONES'!AK1417,2)</f>
        <v>-1</v>
      </c>
      <c r="I1417" s="36" t="str">
        <f>LEFT('DETALLE DE CONEXIONES'!AK1417,3)</f>
        <v>MEN</v>
      </c>
      <c r="J1417" s="36" t="str">
        <f>LEFT('DETALLE DE CONEXIONES'!M1417,3)</f>
        <v>0mi</v>
      </c>
      <c r="K1417" s="36" t="str">
        <f>IF(LEN('DETALLE DE CONEXIONES'!M1417)&lt;12,(RIGHT('DETALLE DE CONEXIONES'!M1417,5)),(RIGHT('DETALLE DE CONEXIONES'!M1417,6)))</f>
        <v xml:space="preserve">min. </v>
      </c>
      <c r="L1417" s="36">
        <f>IF(C1417="Saliente Local",(IFERROR((LIMPIA(J1417,1)),0)),0)</f>
        <v>0</v>
      </c>
      <c r="M1417" s="36">
        <f>IF(C1417="Saliente Nacional",(IFERROR((LIMPIA(J1417,1)),0)),0)</f>
        <v>0</v>
      </c>
      <c r="N1417" s="36">
        <f>IF(C1417="Saliente Internacional",(IFERROR((LIMPIA(J1417,1)),0)),0)</f>
        <v>0</v>
      </c>
      <c r="O1417" s="36">
        <f>IF(C1417="Saliente Local",(IFERROR((LIMPIA(K1417,1)),0)),0)</f>
        <v>0</v>
      </c>
      <c r="P1417" s="36">
        <f>IF(C1417="Saliente Nacional",(IFERROR((LIMPIA(K1417,1)),0)),0)</f>
        <v>0</v>
      </c>
      <c r="Q1417" s="36">
        <f>IF(C1417="Saliente Internacional",(IFERROR((LIMPIA(K1417,1)),0)),0)</f>
        <v>0</v>
      </c>
      <c r="R1417" s="36">
        <f t="shared" si="67"/>
        <v>0</v>
      </c>
      <c r="S1417" s="36">
        <f t="shared" si="68"/>
        <v>0</v>
      </c>
    </row>
    <row r="1418" spans="1:19" x14ac:dyDescent="0.25">
      <c r="A1418" s="101">
        <f>'DETALLE DE CONEXIONES'!P1418</f>
        <v>0</v>
      </c>
      <c r="B1418" s="36" t="str">
        <f>'DETALLE DE CONEXIONES'!I1418</f>
        <v>GPRS</v>
      </c>
      <c r="C1418" s="36" t="str">
        <f>'DETALLE DE CONEXIONES'!BB1418</f>
        <v>RS</v>
      </c>
      <c r="D1418" s="36" t="str">
        <f>'DETALLE DE CONEXIONES'!E1418</f>
        <v>internet.itelcel.coXXXGLTE</v>
      </c>
      <c r="E1418" s="36">
        <f t="shared" si="66"/>
        <v>26</v>
      </c>
      <c r="F1418" s="36">
        <f>IFERROR(LIMPIA('DETALLE DE CONEXIONES'!N1418,1),0)</f>
        <v>0</v>
      </c>
      <c r="G1418" s="36" t="str">
        <f>LEFT('DETALLE DE CONEXIONES'!BE1418,3)</f>
        <v/>
      </c>
      <c r="H1418" s="36" t="str">
        <f>RIGHT('DETALLE DE CONEXIONES'!AK1418,2)</f>
        <v>-1</v>
      </c>
      <c r="I1418" s="36" t="str">
        <f>LEFT('DETALLE DE CONEXIONES'!AK1418,3)</f>
        <v>RS;</v>
      </c>
      <c r="J1418" s="36" t="str">
        <f>LEFT('DETALLE DE CONEXIONES'!M1418,3)</f>
        <v>0mi</v>
      </c>
      <c r="K1418" s="36" t="str">
        <f>IF(LEN('DETALLE DE CONEXIONES'!M1418)&lt;12,(RIGHT('DETALLE DE CONEXIONES'!M1418,5)),(RIGHT('DETALLE DE CONEXIONES'!M1418,6)))</f>
        <v xml:space="preserve">min. </v>
      </c>
      <c r="L1418" s="36">
        <f>IF(C1418="Saliente Local",(IFERROR((LIMPIA(J1418,1)),0)),0)</f>
        <v>0</v>
      </c>
      <c r="M1418" s="36">
        <f>IF(C1418="Saliente Nacional",(IFERROR((LIMPIA(J1418,1)),0)),0)</f>
        <v>0</v>
      </c>
      <c r="N1418" s="36">
        <f>IF(C1418="Saliente Internacional",(IFERROR((LIMPIA(J1418,1)),0)),0)</f>
        <v>0</v>
      </c>
      <c r="O1418" s="36">
        <f>IF(C1418="Saliente Local",(IFERROR((LIMPIA(K1418,1)),0)),0)</f>
        <v>0</v>
      </c>
      <c r="P1418" s="36">
        <f>IF(C1418="Saliente Nacional",(IFERROR((LIMPIA(K1418,1)),0)),0)</f>
        <v>0</v>
      </c>
      <c r="Q1418" s="36">
        <f>IF(C1418="Saliente Internacional",(IFERROR((LIMPIA(K1418,1)),0)),0)</f>
        <v>0</v>
      </c>
      <c r="R1418" s="36">
        <f t="shared" si="67"/>
        <v>0</v>
      </c>
      <c r="S1418" s="36">
        <f t="shared" si="68"/>
        <v>0</v>
      </c>
    </row>
    <row r="1419" spans="1:19" x14ac:dyDescent="0.25">
      <c r="A1419" s="101">
        <f>'DETALLE DE CONEXIONES'!P1419</f>
        <v>0</v>
      </c>
      <c r="B1419" s="36" t="str">
        <f>'DETALLE DE CONEXIONES'!I1419</f>
        <v>SALIENTE</v>
      </c>
      <c r="C1419" s="36" t="str">
        <f>'DETALLE DE CONEXIONES'!BB1419</f>
        <v>Saliente Local</v>
      </c>
      <c r="D1419" s="36" t="str">
        <f>'DETALLE DE CONEXIONES'!E1419</f>
        <v>999XXX3420</v>
      </c>
      <c r="E1419" s="36">
        <f t="shared" si="66"/>
        <v>10</v>
      </c>
      <c r="F1419" s="36">
        <f>IFERROR(LIMPIA('DETALLE DE CONEXIONES'!N1419,1),0)</f>
        <v>3</v>
      </c>
      <c r="G1419" s="36" t="str">
        <f>LEFT('DETALLE DE CONEXIONES'!BE1419,3)</f>
        <v/>
      </c>
      <c r="H1419" s="36" t="str">
        <f>RIGHT('DETALLE DE CONEXIONES'!AK1419,2)</f>
        <v/>
      </c>
      <c r="I1419" s="36" t="str">
        <f>LEFT('DETALLE DE CONEXIONES'!AK1419,3)</f>
        <v/>
      </c>
      <c r="J1419" s="36" t="str">
        <f>LEFT('DETALLE DE CONEXIONES'!M1419,3)</f>
        <v>2mi</v>
      </c>
      <c r="K1419" s="36" t="str">
        <f>IF(LEN('DETALLE DE CONEXIONES'!M1419)&lt;12,(RIGHT('DETALLE DE CONEXIONES'!M1419,5)),(RIGHT('DETALLE DE CONEXIONES'!M1419,6)))</f>
        <v>2seg.</v>
      </c>
      <c r="L1419" s="36">
        <f>IF(C1419="Saliente Local",(IFERROR((LIMPIA(J1419,1)),0)),0)</f>
        <v>2</v>
      </c>
      <c r="M1419" s="36">
        <f>IF(C1419="Saliente Nacional",(IFERROR((LIMPIA(J1419,1)),0)),0)</f>
        <v>0</v>
      </c>
      <c r="N1419" s="36">
        <f>IF(C1419="Saliente Internacional",(IFERROR((LIMPIA(J1419,1)),0)),0)</f>
        <v>0</v>
      </c>
      <c r="O1419" s="36">
        <f>IF(C1419="Saliente Local",(IFERROR((LIMPIA(K1419,1)),0)),0)</f>
        <v>2</v>
      </c>
      <c r="P1419" s="36">
        <f>IF(C1419="Saliente Nacional",(IFERROR((LIMPIA(K1419,1)),0)),0)</f>
        <v>0</v>
      </c>
      <c r="Q1419" s="36">
        <f>IF(C1419="Saliente Internacional",(IFERROR((LIMPIA(K1419,1)),0)),0)</f>
        <v>0</v>
      </c>
      <c r="R1419" s="36">
        <f t="shared" si="67"/>
        <v>3</v>
      </c>
      <c r="S1419" s="36">
        <f t="shared" si="68"/>
        <v>0</v>
      </c>
    </row>
    <row r="1420" spans="1:19" x14ac:dyDescent="0.25">
      <c r="A1420" s="101">
        <f>'DETALLE DE CONEXIONES'!P1420</f>
        <v>0</v>
      </c>
      <c r="B1420" s="36" t="str">
        <f>'DETALLE DE CONEXIONES'!I1420</f>
        <v>SALIENTE</v>
      </c>
      <c r="C1420" s="36" t="str">
        <f>'DETALLE DE CONEXIONES'!BB1420</f>
        <v>Saliente Local</v>
      </c>
      <c r="D1420" s="36" t="str">
        <f>'DETALLE DE CONEXIONES'!E1420</f>
        <v>999XXX7896</v>
      </c>
      <c r="E1420" s="36">
        <f t="shared" si="66"/>
        <v>10</v>
      </c>
      <c r="F1420" s="36">
        <f>IFERROR(LIMPIA('DETALLE DE CONEXIONES'!N1420,1),0)</f>
        <v>1</v>
      </c>
      <c r="G1420" s="36" t="str">
        <f>LEFT('DETALLE DE CONEXIONES'!BE1420,3)</f>
        <v>NOF</v>
      </c>
      <c r="H1420" s="36" t="str">
        <f>RIGHT('DETALLE DE CONEXIONES'!AK1420,2)</f>
        <v/>
      </c>
      <c r="I1420" s="36" t="str">
        <f>LEFT('DETALLE DE CONEXIONES'!AK1420,3)</f>
        <v/>
      </c>
      <c r="J1420" s="36" t="str">
        <f>LEFT('DETALLE DE CONEXIONES'!M1420,3)</f>
        <v>0mi</v>
      </c>
      <c r="K1420" s="36" t="str">
        <f>IF(LEN('DETALLE DE CONEXIONES'!M1420)&lt;12,(RIGHT('DETALLE DE CONEXIONES'!M1420,5)),(RIGHT('DETALLE DE CONEXIONES'!M1420,6)))</f>
        <v>40seg.</v>
      </c>
      <c r="L1420" s="36">
        <f>IF(C1420="Saliente Local",(IFERROR((LIMPIA(J1420,1)),0)),0)</f>
        <v>0</v>
      </c>
      <c r="M1420" s="36">
        <f>IF(C1420="Saliente Nacional",(IFERROR((LIMPIA(J1420,1)),0)),0)</f>
        <v>0</v>
      </c>
      <c r="N1420" s="36">
        <f>IF(C1420="Saliente Internacional",(IFERROR((LIMPIA(J1420,1)),0)),0)</f>
        <v>0</v>
      </c>
      <c r="O1420" s="36">
        <f>IF(C1420="Saliente Local",(IFERROR((LIMPIA(K1420,1)),0)),0)</f>
        <v>40</v>
      </c>
      <c r="P1420" s="36">
        <f>IF(C1420="Saliente Nacional",(IFERROR((LIMPIA(K1420,1)),0)),0)</f>
        <v>0</v>
      </c>
      <c r="Q1420" s="36">
        <f>IF(C1420="Saliente Internacional",(IFERROR((LIMPIA(K1420,1)),0)),0)</f>
        <v>0</v>
      </c>
      <c r="R1420" s="36">
        <f t="shared" si="67"/>
        <v>1</v>
      </c>
      <c r="S1420" s="36">
        <f t="shared" si="68"/>
        <v>0</v>
      </c>
    </row>
    <row r="1421" spans="1:19" x14ac:dyDescent="0.25">
      <c r="A1421" s="101">
        <f>'DETALLE DE CONEXIONES'!P1421</f>
        <v>0</v>
      </c>
      <c r="B1421" s="36" t="str">
        <f>'DETALLE DE CONEXIONES'!I1421</f>
        <v>SALIENTE</v>
      </c>
      <c r="C1421" s="36" t="str">
        <f>'DETALLE DE CONEXIONES'!BB1421</f>
        <v>Saliente Local</v>
      </c>
      <c r="D1421" s="36" t="str">
        <f>'DETALLE DE CONEXIONES'!E1421</f>
        <v>999XXX7514</v>
      </c>
      <c r="E1421" s="36">
        <f t="shared" si="66"/>
        <v>10</v>
      </c>
      <c r="F1421" s="36">
        <f>IFERROR(LIMPIA('DETALLE DE CONEXIONES'!N1421,1),0)</f>
        <v>2</v>
      </c>
      <c r="G1421" s="36" t="str">
        <f>LEFT('DETALLE DE CONEXIONES'!BE1421,3)</f>
        <v>NOF</v>
      </c>
      <c r="H1421" s="36" t="str">
        <f>RIGHT('DETALLE DE CONEXIONES'!AK1421,2)</f>
        <v/>
      </c>
      <c r="I1421" s="36" t="str">
        <f>LEFT('DETALLE DE CONEXIONES'!AK1421,3)</f>
        <v/>
      </c>
      <c r="J1421" s="36" t="str">
        <f>LEFT('DETALLE DE CONEXIONES'!M1421,3)</f>
        <v>1mi</v>
      </c>
      <c r="K1421" s="36" t="str">
        <f>IF(LEN('DETALLE DE CONEXIONES'!M1421)&lt;12,(RIGHT('DETALLE DE CONEXIONES'!M1421,5)),(RIGHT('DETALLE DE CONEXIONES'!M1421,6)))</f>
        <v>36seg.</v>
      </c>
      <c r="L1421" s="36">
        <f>IF(C1421="Saliente Local",(IFERROR((LIMPIA(J1421,1)),0)),0)</f>
        <v>1</v>
      </c>
      <c r="M1421" s="36">
        <f>IF(C1421="Saliente Nacional",(IFERROR((LIMPIA(J1421,1)),0)),0)</f>
        <v>0</v>
      </c>
      <c r="N1421" s="36">
        <f>IF(C1421="Saliente Internacional",(IFERROR((LIMPIA(J1421,1)),0)),0)</f>
        <v>0</v>
      </c>
      <c r="O1421" s="36">
        <f>IF(C1421="Saliente Local",(IFERROR((LIMPIA(K1421,1)),0)),0)</f>
        <v>36</v>
      </c>
      <c r="P1421" s="36">
        <f>IF(C1421="Saliente Nacional",(IFERROR((LIMPIA(K1421,1)),0)),0)</f>
        <v>0</v>
      </c>
      <c r="Q1421" s="36">
        <f>IF(C1421="Saliente Internacional",(IFERROR((LIMPIA(K1421,1)),0)),0)</f>
        <v>0</v>
      </c>
      <c r="R1421" s="36">
        <f t="shared" si="67"/>
        <v>2</v>
      </c>
      <c r="S1421" s="36">
        <f t="shared" si="68"/>
        <v>0</v>
      </c>
    </row>
    <row r="1422" spans="1:19" x14ac:dyDescent="0.25">
      <c r="A1422" s="101">
        <f>'DETALLE DE CONEXIONES'!P1422</f>
        <v>0</v>
      </c>
      <c r="B1422" s="36" t="str">
        <f>'DETALLE DE CONEXIONES'!I1422</f>
        <v>ENTRANTE</v>
      </c>
      <c r="C1422" s="36" t="str">
        <f>'DETALLE DE CONEXIONES'!BB1422</f>
        <v>Entrante Local</v>
      </c>
      <c r="D1422" s="36" t="str">
        <f>'DETALLE DE CONEXIONES'!E1422</f>
        <v>999XXX1600</v>
      </c>
      <c r="E1422" s="36">
        <f t="shared" si="66"/>
        <v>10</v>
      </c>
      <c r="F1422" s="36">
        <f>IFERROR(LIMPIA('DETALLE DE CONEXIONES'!N1422,1),0)</f>
        <v>4</v>
      </c>
      <c r="G1422" s="36" t="str">
        <f>LEFT('DETALLE DE CONEXIONES'!BE1422,3)</f>
        <v>NOF</v>
      </c>
      <c r="H1422" s="36" t="str">
        <f>RIGHT('DETALLE DE CONEXIONES'!AK1422,2)</f>
        <v/>
      </c>
      <c r="I1422" s="36" t="str">
        <f>LEFT('DETALLE DE CONEXIONES'!AK1422,3)</f>
        <v/>
      </c>
      <c r="J1422" s="36" t="str">
        <f>LEFT('DETALLE DE CONEXIONES'!M1422,3)</f>
        <v>3mi</v>
      </c>
      <c r="K1422" s="36" t="str">
        <f>IF(LEN('DETALLE DE CONEXIONES'!M1422)&lt;12,(RIGHT('DETALLE DE CONEXIONES'!M1422,5)),(RIGHT('DETALLE DE CONEXIONES'!M1422,6)))</f>
        <v>47seg.</v>
      </c>
      <c r="L1422" s="36">
        <f>IF(C1422="Saliente Local",(IFERROR((LIMPIA(J1422,1)),0)),0)</f>
        <v>0</v>
      </c>
      <c r="M1422" s="36">
        <f>IF(C1422="Saliente Nacional",(IFERROR((LIMPIA(J1422,1)),0)),0)</f>
        <v>0</v>
      </c>
      <c r="N1422" s="36">
        <f>IF(C1422="Saliente Internacional",(IFERROR((LIMPIA(J1422,1)),0)),0)</f>
        <v>0</v>
      </c>
      <c r="O1422" s="36">
        <f>IF(C1422="Saliente Local",(IFERROR((LIMPIA(K1422,1)),0)),0)</f>
        <v>0</v>
      </c>
      <c r="P1422" s="36">
        <f>IF(C1422="Saliente Nacional",(IFERROR((LIMPIA(K1422,1)),0)),0)</f>
        <v>0</v>
      </c>
      <c r="Q1422" s="36">
        <f>IF(C1422="Saliente Internacional",(IFERROR((LIMPIA(K1422,1)),0)),0)</f>
        <v>0</v>
      </c>
      <c r="R1422" s="36">
        <f t="shared" si="67"/>
        <v>0</v>
      </c>
      <c r="S1422" s="36">
        <f t="shared" si="68"/>
        <v>0</v>
      </c>
    </row>
    <row r="1423" spans="1:19" x14ac:dyDescent="0.25">
      <c r="A1423" s="101">
        <f>'DETALLE DE CONEXIONES'!P1423</f>
        <v>0</v>
      </c>
      <c r="B1423" s="36" t="str">
        <f>'DETALLE DE CONEXIONES'!I1423</f>
        <v>SALIENTE</v>
      </c>
      <c r="C1423" s="36" t="str">
        <f>'DETALLE DE CONEXIONES'!BB1423</f>
        <v>Saliente Local</v>
      </c>
      <c r="D1423" s="36" t="str">
        <f>'DETALLE DE CONEXIONES'!E1423</f>
        <v>999XXX5581</v>
      </c>
      <c r="E1423" s="36">
        <f t="shared" si="66"/>
        <v>10</v>
      </c>
      <c r="F1423" s="36">
        <f>IFERROR(LIMPIA('DETALLE DE CONEXIONES'!N1423,1),0)</f>
        <v>1</v>
      </c>
      <c r="G1423" s="36" t="str">
        <f>LEFT('DETALLE DE CONEXIONES'!BE1423,3)</f>
        <v>NOF</v>
      </c>
      <c r="H1423" s="36" t="str">
        <f>RIGHT('DETALLE DE CONEXIONES'!AK1423,2)</f>
        <v/>
      </c>
      <c r="I1423" s="36" t="str">
        <f>LEFT('DETALLE DE CONEXIONES'!AK1423,3)</f>
        <v/>
      </c>
      <c r="J1423" s="36" t="str">
        <f>LEFT('DETALLE DE CONEXIONES'!M1423,3)</f>
        <v>0mi</v>
      </c>
      <c r="K1423" s="36" t="str">
        <f>IF(LEN('DETALLE DE CONEXIONES'!M1423)&lt;12,(RIGHT('DETALLE DE CONEXIONES'!M1423,5)),(RIGHT('DETALLE DE CONEXIONES'!M1423,6)))</f>
        <v>28seg.</v>
      </c>
      <c r="L1423" s="36">
        <f>IF(C1423="Saliente Local",(IFERROR((LIMPIA(J1423,1)),0)),0)</f>
        <v>0</v>
      </c>
      <c r="M1423" s="36">
        <f>IF(C1423="Saliente Nacional",(IFERROR((LIMPIA(J1423,1)),0)),0)</f>
        <v>0</v>
      </c>
      <c r="N1423" s="36">
        <f>IF(C1423="Saliente Internacional",(IFERROR((LIMPIA(J1423,1)),0)),0)</f>
        <v>0</v>
      </c>
      <c r="O1423" s="36">
        <f>IF(C1423="Saliente Local",(IFERROR((LIMPIA(K1423,1)),0)),0)</f>
        <v>28</v>
      </c>
      <c r="P1423" s="36">
        <f>IF(C1423="Saliente Nacional",(IFERROR((LIMPIA(K1423,1)),0)),0)</f>
        <v>0</v>
      </c>
      <c r="Q1423" s="36">
        <f>IF(C1423="Saliente Internacional",(IFERROR((LIMPIA(K1423,1)),0)),0)</f>
        <v>0</v>
      </c>
      <c r="R1423" s="36">
        <f t="shared" si="67"/>
        <v>1</v>
      </c>
      <c r="S1423" s="36">
        <f t="shared" si="68"/>
        <v>0</v>
      </c>
    </row>
    <row r="1424" spans="1:19" x14ac:dyDescent="0.25">
      <c r="A1424" s="101">
        <f>'DETALLE DE CONEXIONES'!P1424</f>
        <v>0</v>
      </c>
      <c r="B1424" s="36" t="str">
        <f>'DETALLE DE CONEXIONES'!I1424</f>
        <v>SALIENTE</v>
      </c>
      <c r="C1424" s="36" t="str">
        <f>'DETALLE DE CONEXIONES'!BB1424</f>
        <v>Saliente Local</v>
      </c>
      <c r="D1424" s="36" t="str">
        <f>'DETALLE DE CONEXIONES'!E1424</f>
        <v>999XXX3420</v>
      </c>
      <c r="E1424" s="36">
        <f t="shared" si="66"/>
        <v>10</v>
      </c>
      <c r="F1424" s="36">
        <f>IFERROR(LIMPIA('DETALLE DE CONEXIONES'!N1424,1),0)</f>
        <v>5</v>
      </c>
      <c r="G1424" s="36" t="str">
        <f>LEFT('DETALLE DE CONEXIONES'!BE1424,3)</f>
        <v>NOF</v>
      </c>
      <c r="H1424" s="36" t="str">
        <f>RIGHT('DETALLE DE CONEXIONES'!AK1424,2)</f>
        <v/>
      </c>
      <c r="I1424" s="36" t="str">
        <f>LEFT('DETALLE DE CONEXIONES'!AK1424,3)</f>
        <v/>
      </c>
      <c r="J1424" s="36" t="str">
        <f>LEFT('DETALLE DE CONEXIONES'!M1424,3)</f>
        <v>4mi</v>
      </c>
      <c r="K1424" s="36" t="str">
        <f>IF(LEN('DETALLE DE CONEXIONES'!M1424)&lt;12,(RIGHT('DETALLE DE CONEXIONES'!M1424,5)),(RIGHT('DETALLE DE CONEXIONES'!M1424,6)))</f>
        <v>6seg.</v>
      </c>
      <c r="L1424" s="36">
        <f>IF(C1424="Saliente Local",(IFERROR((LIMPIA(J1424,1)),0)),0)</f>
        <v>4</v>
      </c>
      <c r="M1424" s="36">
        <f>IF(C1424="Saliente Nacional",(IFERROR((LIMPIA(J1424,1)),0)),0)</f>
        <v>0</v>
      </c>
      <c r="N1424" s="36">
        <f>IF(C1424="Saliente Internacional",(IFERROR((LIMPIA(J1424,1)),0)),0)</f>
        <v>0</v>
      </c>
      <c r="O1424" s="36">
        <f>IF(C1424="Saliente Local",(IFERROR((LIMPIA(K1424,1)),0)),0)</f>
        <v>6</v>
      </c>
      <c r="P1424" s="36">
        <f>IF(C1424="Saliente Nacional",(IFERROR((LIMPIA(K1424,1)),0)),0)</f>
        <v>0</v>
      </c>
      <c r="Q1424" s="36">
        <f>IF(C1424="Saliente Internacional",(IFERROR((LIMPIA(K1424,1)),0)),0)</f>
        <v>0</v>
      </c>
      <c r="R1424" s="36">
        <f t="shared" si="67"/>
        <v>5</v>
      </c>
      <c r="S1424" s="36">
        <f t="shared" si="68"/>
        <v>0</v>
      </c>
    </row>
    <row r="1425" spans="1:19" x14ac:dyDescent="0.25">
      <c r="A1425" s="101">
        <f>'DETALLE DE CONEXIONES'!P1425</f>
        <v>0</v>
      </c>
      <c r="B1425" s="36" t="str">
        <f>'DETALLE DE CONEXIONES'!I1425</f>
        <v>SALIENTE</v>
      </c>
      <c r="C1425" s="36" t="str">
        <f>'DETALLE DE CONEXIONES'!BB1425</f>
        <v>Saliente Local</v>
      </c>
      <c r="D1425" s="36" t="str">
        <f>'DETALLE DE CONEXIONES'!E1425</f>
        <v>999XXX3420</v>
      </c>
      <c r="E1425" s="36">
        <f t="shared" si="66"/>
        <v>10</v>
      </c>
      <c r="F1425" s="36">
        <f>IFERROR(LIMPIA('DETALLE DE CONEXIONES'!N1425,1),0)</f>
        <v>1</v>
      </c>
      <c r="G1425" s="36" t="str">
        <f>LEFT('DETALLE DE CONEXIONES'!BE1425,3)</f>
        <v>NOF</v>
      </c>
      <c r="H1425" s="36" t="str">
        <f>RIGHT('DETALLE DE CONEXIONES'!AK1425,2)</f>
        <v/>
      </c>
      <c r="I1425" s="36" t="str">
        <f>LEFT('DETALLE DE CONEXIONES'!AK1425,3)</f>
        <v/>
      </c>
      <c r="J1425" s="36" t="str">
        <f>LEFT('DETALLE DE CONEXIONES'!M1425,3)</f>
        <v>0mi</v>
      </c>
      <c r="K1425" s="36" t="str">
        <f>IF(LEN('DETALLE DE CONEXIONES'!M1425)&lt;12,(RIGHT('DETALLE DE CONEXIONES'!M1425,5)),(RIGHT('DETALLE DE CONEXIONES'!M1425,6)))</f>
        <v>20seg.</v>
      </c>
      <c r="L1425" s="36">
        <f>IF(C1425="Saliente Local",(IFERROR((LIMPIA(J1425,1)),0)),0)</f>
        <v>0</v>
      </c>
      <c r="M1425" s="36">
        <f>IF(C1425="Saliente Nacional",(IFERROR((LIMPIA(J1425,1)),0)),0)</f>
        <v>0</v>
      </c>
      <c r="N1425" s="36">
        <f>IF(C1425="Saliente Internacional",(IFERROR((LIMPIA(J1425,1)),0)),0)</f>
        <v>0</v>
      </c>
      <c r="O1425" s="36">
        <f>IF(C1425="Saliente Local",(IFERROR((LIMPIA(K1425,1)),0)),0)</f>
        <v>20</v>
      </c>
      <c r="P1425" s="36">
        <f>IF(C1425="Saliente Nacional",(IFERROR((LIMPIA(K1425,1)),0)),0)</f>
        <v>0</v>
      </c>
      <c r="Q1425" s="36">
        <f>IF(C1425="Saliente Internacional",(IFERROR((LIMPIA(K1425,1)),0)),0)</f>
        <v>0</v>
      </c>
      <c r="R1425" s="36">
        <f t="shared" si="67"/>
        <v>1</v>
      </c>
      <c r="S1425" s="36">
        <f t="shared" si="68"/>
        <v>0</v>
      </c>
    </row>
    <row r="1426" spans="1:19" x14ac:dyDescent="0.25">
      <c r="A1426" s="101">
        <f>'DETALLE DE CONEXIONES'!P1426</f>
        <v>0</v>
      </c>
      <c r="B1426" s="36" t="str">
        <f>'DETALLE DE CONEXIONES'!I1426</f>
        <v>SALIENTE</v>
      </c>
      <c r="C1426" s="36" t="str">
        <f>'DETALLE DE CONEXIONES'!BB1426</f>
        <v>Saliente Local</v>
      </c>
      <c r="D1426" s="36" t="str">
        <f>'DETALLE DE CONEXIONES'!E1426</f>
        <v>999XXX3420</v>
      </c>
      <c r="E1426" s="36">
        <f t="shared" si="66"/>
        <v>10</v>
      </c>
      <c r="F1426" s="36">
        <f>IFERROR(LIMPIA('DETALLE DE CONEXIONES'!N1426,1),0)</f>
        <v>1</v>
      </c>
      <c r="G1426" s="36" t="str">
        <f>LEFT('DETALLE DE CONEXIONES'!BE1426,3)</f>
        <v>NOF</v>
      </c>
      <c r="H1426" s="36" t="str">
        <f>RIGHT('DETALLE DE CONEXIONES'!AK1426,2)</f>
        <v/>
      </c>
      <c r="I1426" s="36" t="str">
        <f>LEFT('DETALLE DE CONEXIONES'!AK1426,3)</f>
        <v/>
      </c>
      <c r="J1426" s="36" t="str">
        <f>LEFT('DETALLE DE CONEXIONES'!M1426,3)</f>
        <v>0mi</v>
      </c>
      <c r="K1426" s="36" t="str">
        <f>IF(LEN('DETALLE DE CONEXIONES'!M1426)&lt;12,(RIGHT('DETALLE DE CONEXIONES'!M1426,5)),(RIGHT('DETALLE DE CONEXIONES'!M1426,6)))</f>
        <v>27seg.</v>
      </c>
      <c r="L1426" s="36">
        <f>IF(C1426="Saliente Local",(IFERROR((LIMPIA(J1426,1)),0)),0)</f>
        <v>0</v>
      </c>
      <c r="M1426" s="36">
        <f>IF(C1426="Saliente Nacional",(IFERROR((LIMPIA(J1426,1)),0)),0)</f>
        <v>0</v>
      </c>
      <c r="N1426" s="36">
        <f>IF(C1426="Saliente Internacional",(IFERROR((LIMPIA(J1426,1)),0)),0)</f>
        <v>0</v>
      </c>
      <c r="O1426" s="36">
        <f>IF(C1426="Saliente Local",(IFERROR((LIMPIA(K1426,1)),0)),0)</f>
        <v>27</v>
      </c>
      <c r="P1426" s="36">
        <f>IF(C1426="Saliente Nacional",(IFERROR((LIMPIA(K1426,1)),0)),0)</f>
        <v>0</v>
      </c>
      <c r="Q1426" s="36">
        <f>IF(C1426="Saliente Internacional",(IFERROR((LIMPIA(K1426,1)),0)),0)</f>
        <v>0</v>
      </c>
      <c r="R1426" s="36">
        <f t="shared" si="67"/>
        <v>1</v>
      </c>
      <c r="S1426" s="36">
        <f t="shared" si="68"/>
        <v>0</v>
      </c>
    </row>
    <row r="1427" spans="1:19" x14ac:dyDescent="0.25">
      <c r="A1427" s="101">
        <f>'DETALLE DE CONEXIONES'!P1427</f>
        <v>0</v>
      </c>
      <c r="B1427" s="36" t="str">
        <f>'DETALLE DE CONEXIONES'!I1427</f>
        <v>ENTRANTE</v>
      </c>
      <c r="C1427" s="36" t="str">
        <f>'DETALLE DE CONEXIONES'!BB1427</f>
        <v>Entrante Local</v>
      </c>
      <c r="D1427" s="36" t="str">
        <f>'DETALLE DE CONEXIONES'!E1427</f>
        <v>999XXX1600</v>
      </c>
      <c r="E1427" s="36">
        <f t="shared" si="66"/>
        <v>10</v>
      </c>
      <c r="F1427" s="36">
        <f>IFERROR(LIMPIA('DETALLE DE CONEXIONES'!N1427,1),0)</f>
        <v>2</v>
      </c>
      <c r="G1427" s="36" t="str">
        <f>LEFT('DETALLE DE CONEXIONES'!BE1427,3)</f>
        <v>NOF</v>
      </c>
      <c r="H1427" s="36" t="str">
        <f>RIGHT('DETALLE DE CONEXIONES'!AK1427,2)</f>
        <v/>
      </c>
      <c r="I1427" s="36" t="str">
        <f>LEFT('DETALLE DE CONEXIONES'!AK1427,3)</f>
        <v/>
      </c>
      <c r="J1427" s="36" t="str">
        <f>LEFT('DETALLE DE CONEXIONES'!M1427,3)</f>
        <v>1mi</v>
      </c>
      <c r="K1427" s="36" t="str">
        <f>IF(LEN('DETALLE DE CONEXIONES'!M1427)&lt;12,(RIGHT('DETALLE DE CONEXIONES'!M1427,5)),(RIGHT('DETALLE DE CONEXIONES'!M1427,6)))</f>
        <v>51seg.</v>
      </c>
      <c r="L1427" s="36">
        <f>IF(C1427="Saliente Local",(IFERROR((LIMPIA(J1427,1)),0)),0)</f>
        <v>0</v>
      </c>
      <c r="M1427" s="36">
        <f>IF(C1427="Saliente Nacional",(IFERROR((LIMPIA(J1427,1)),0)),0)</f>
        <v>0</v>
      </c>
      <c r="N1427" s="36">
        <f>IF(C1427="Saliente Internacional",(IFERROR((LIMPIA(J1427,1)),0)),0)</f>
        <v>0</v>
      </c>
      <c r="O1427" s="36">
        <f>IF(C1427="Saliente Local",(IFERROR((LIMPIA(K1427,1)),0)),0)</f>
        <v>0</v>
      </c>
      <c r="P1427" s="36">
        <f>IF(C1427="Saliente Nacional",(IFERROR((LIMPIA(K1427,1)),0)),0)</f>
        <v>0</v>
      </c>
      <c r="Q1427" s="36">
        <f>IF(C1427="Saliente Internacional",(IFERROR((LIMPIA(K1427,1)),0)),0)</f>
        <v>0</v>
      </c>
      <c r="R1427" s="36">
        <f t="shared" si="67"/>
        <v>0</v>
      </c>
      <c r="S1427" s="36">
        <f t="shared" si="68"/>
        <v>0</v>
      </c>
    </row>
    <row r="1428" spans="1:19" x14ac:dyDescent="0.25">
      <c r="A1428" s="101">
        <f>'DETALLE DE CONEXIONES'!P1428</f>
        <v>0</v>
      </c>
      <c r="B1428" s="36" t="str">
        <f>'DETALLE DE CONEXIONES'!I1428</f>
        <v>ENTRANTE</v>
      </c>
      <c r="C1428" s="36" t="str">
        <f>'DETALLE DE CONEXIONES'!BB1428</f>
        <v>Entrante Local</v>
      </c>
      <c r="D1428" s="36" t="str">
        <f>'DETALLE DE CONEXIONES'!E1428</f>
        <v>999XXX1600</v>
      </c>
      <c r="E1428" s="36">
        <f t="shared" si="66"/>
        <v>10</v>
      </c>
      <c r="F1428" s="36">
        <f>IFERROR(LIMPIA('DETALLE DE CONEXIONES'!N1428,1),0)</f>
        <v>1</v>
      </c>
      <c r="G1428" s="36" t="str">
        <f>LEFT('DETALLE DE CONEXIONES'!BE1428,3)</f>
        <v>NOF</v>
      </c>
      <c r="H1428" s="36" t="str">
        <f>RIGHT('DETALLE DE CONEXIONES'!AK1428,2)</f>
        <v/>
      </c>
      <c r="I1428" s="36" t="str">
        <f>LEFT('DETALLE DE CONEXIONES'!AK1428,3)</f>
        <v/>
      </c>
      <c r="J1428" s="36" t="str">
        <f>LEFT('DETALLE DE CONEXIONES'!M1428,3)</f>
        <v>0mi</v>
      </c>
      <c r="K1428" s="36" t="str">
        <f>IF(LEN('DETALLE DE CONEXIONES'!M1428)&lt;12,(RIGHT('DETALLE DE CONEXIONES'!M1428,5)),(RIGHT('DETALLE DE CONEXIONES'!M1428,6)))</f>
        <v>43seg.</v>
      </c>
      <c r="L1428" s="36">
        <f>IF(C1428="Saliente Local",(IFERROR((LIMPIA(J1428,1)),0)),0)</f>
        <v>0</v>
      </c>
      <c r="M1428" s="36">
        <f>IF(C1428="Saliente Nacional",(IFERROR((LIMPIA(J1428,1)),0)),0)</f>
        <v>0</v>
      </c>
      <c r="N1428" s="36">
        <f>IF(C1428="Saliente Internacional",(IFERROR((LIMPIA(J1428,1)),0)),0)</f>
        <v>0</v>
      </c>
      <c r="O1428" s="36">
        <f>IF(C1428="Saliente Local",(IFERROR((LIMPIA(K1428,1)),0)),0)</f>
        <v>0</v>
      </c>
      <c r="P1428" s="36">
        <f>IF(C1428="Saliente Nacional",(IFERROR((LIMPIA(K1428,1)),0)),0)</f>
        <v>0</v>
      </c>
      <c r="Q1428" s="36">
        <f>IF(C1428="Saliente Internacional",(IFERROR((LIMPIA(K1428,1)),0)),0)</f>
        <v>0</v>
      </c>
      <c r="R1428" s="36">
        <f t="shared" si="67"/>
        <v>0</v>
      </c>
      <c r="S1428" s="36">
        <f t="shared" si="68"/>
        <v>0</v>
      </c>
    </row>
    <row r="1429" spans="1:19" x14ac:dyDescent="0.25">
      <c r="A1429" s="101">
        <f>'DETALLE DE CONEXIONES'!P1429</f>
        <v>0</v>
      </c>
      <c r="B1429" s="36" t="str">
        <f>'DETALLE DE CONEXIONES'!I1429</f>
        <v>SALIENTE</v>
      </c>
      <c r="C1429" s="36" t="str">
        <f>'DETALLE DE CONEXIONES'!BB1429</f>
        <v>Saliente Local</v>
      </c>
      <c r="D1429" s="36" t="str">
        <f>'DETALLE DE CONEXIONES'!E1429</f>
        <v>999XXX7514</v>
      </c>
      <c r="E1429" s="36">
        <f t="shared" si="66"/>
        <v>10</v>
      </c>
      <c r="F1429" s="36">
        <f>IFERROR(LIMPIA('DETALLE DE CONEXIONES'!N1429,1),0)</f>
        <v>3</v>
      </c>
      <c r="G1429" s="36" t="str">
        <f>LEFT('DETALLE DE CONEXIONES'!BE1429,3)</f>
        <v>NOF</v>
      </c>
      <c r="H1429" s="36" t="str">
        <f>RIGHT('DETALLE DE CONEXIONES'!AK1429,2)</f>
        <v/>
      </c>
      <c r="I1429" s="36" t="str">
        <f>LEFT('DETALLE DE CONEXIONES'!AK1429,3)</f>
        <v/>
      </c>
      <c r="J1429" s="36" t="str">
        <f>LEFT('DETALLE DE CONEXIONES'!M1429,3)</f>
        <v>2mi</v>
      </c>
      <c r="K1429" s="36" t="str">
        <f>IF(LEN('DETALLE DE CONEXIONES'!M1429)&lt;12,(RIGHT('DETALLE DE CONEXIONES'!M1429,5)),(RIGHT('DETALLE DE CONEXIONES'!M1429,6)))</f>
        <v>12seg.</v>
      </c>
      <c r="L1429" s="36">
        <f>IF(C1429="Saliente Local",(IFERROR((LIMPIA(J1429,1)),0)),0)</f>
        <v>2</v>
      </c>
      <c r="M1429" s="36">
        <f>IF(C1429="Saliente Nacional",(IFERROR((LIMPIA(J1429,1)),0)),0)</f>
        <v>0</v>
      </c>
      <c r="N1429" s="36">
        <f>IF(C1429="Saliente Internacional",(IFERROR((LIMPIA(J1429,1)),0)),0)</f>
        <v>0</v>
      </c>
      <c r="O1429" s="36">
        <f>IF(C1429="Saliente Local",(IFERROR((LIMPIA(K1429,1)),0)),0)</f>
        <v>12</v>
      </c>
      <c r="P1429" s="36">
        <f>IF(C1429="Saliente Nacional",(IFERROR((LIMPIA(K1429,1)),0)),0)</f>
        <v>0</v>
      </c>
      <c r="Q1429" s="36">
        <f>IF(C1429="Saliente Internacional",(IFERROR((LIMPIA(K1429,1)),0)),0)</f>
        <v>0</v>
      </c>
      <c r="R1429" s="36">
        <f t="shared" si="67"/>
        <v>3</v>
      </c>
      <c r="S1429" s="36">
        <f t="shared" si="68"/>
        <v>0</v>
      </c>
    </row>
    <row r="1430" spans="1:19" x14ac:dyDescent="0.25">
      <c r="A1430" s="101">
        <f>'DETALLE DE CONEXIONES'!P1430</f>
        <v>0</v>
      </c>
      <c r="B1430" s="36" t="str">
        <f>'DETALLE DE CONEXIONES'!I1430</f>
        <v>GPRS</v>
      </c>
      <c r="C1430" s="36" t="str">
        <f>'DETALLE DE CONEXIONES'!BB1430</f>
        <v>MENSAJERO</v>
      </c>
      <c r="D1430" s="36" t="str">
        <f>'DETALLE DE CONEXIONES'!E1430</f>
        <v>internet.itelcelXXXm-3G</v>
      </c>
      <c r="E1430" s="36">
        <f t="shared" si="66"/>
        <v>23</v>
      </c>
      <c r="F1430" s="36">
        <f>IFERROR(LIMPIA('DETALLE DE CONEXIONES'!N1430,1),0)</f>
        <v>0</v>
      </c>
      <c r="G1430" s="36" t="str">
        <f>LEFT('DETALLE DE CONEXIONES'!BE1430,3)</f>
        <v/>
      </c>
      <c r="H1430" s="36" t="str">
        <f>RIGHT('DETALLE DE CONEXIONES'!AK1430,2)</f>
        <v>-1</v>
      </c>
      <c r="I1430" s="36" t="str">
        <f>LEFT('DETALLE DE CONEXIONES'!AK1430,3)</f>
        <v>MEN</v>
      </c>
      <c r="J1430" s="36" t="str">
        <f>LEFT('DETALLE DE CONEXIONES'!M1430,3)</f>
        <v>0mi</v>
      </c>
      <c r="K1430" s="36" t="str">
        <f>IF(LEN('DETALLE DE CONEXIONES'!M1430)&lt;12,(RIGHT('DETALLE DE CONEXIONES'!M1430,5)),(RIGHT('DETALLE DE CONEXIONES'!M1430,6)))</f>
        <v xml:space="preserve">min. </v>
      </c>
      <c r="L1430" s="36">
        <f>IF(C1430="Saliente Local",(IFERROR((LIMPIA(J1430,1)),0)),0)</f>
        <v>0</v>
      </c>
      <c r="M1430" s="36">
        <f>IF(C1430="Saliente Nacional",(IFERROR((LIMPIA(J1430,1)),0)),0)</f>
        <v>0</v>
      </c>
      <c r="N1430" s="36">
        <f>IF(C1430="Saliente Internacional",(IFERROR((LIMPIA(J1430,1)),0)),0)</f>
        <v>0</v>
      </c>
      <c r="O1430" s="36">
        <f>IF(C1430="Saliente Local",(IFERROR((LIMPIA(K1430,1)),0)),0)</f>
        <v>0</v>
      </c>
      <c r="P1430" s="36">
        <f>IF(C1430="Saliente Nacional",(IFERROR((LIMPIA(K1430,1)),0)),0)</f>
        <v>0</v>
      </c>
      <c r="Q1430" s="36">
        <f>IF(C1430="Saliente Internacional",(IFERROR((LIMPIA(K1430,1)),0)),0)</f>
        <v>0</v>
      </c>
      <c r="R1430" s="36">
        <f t="shared" si="67"/>
        <v>0</v>
      </c>
      <c r="S1430" s="36">
        <f t="shared" si="68"/>
        <v>0</v>
      </c>
    </row>
    <row r="1431" spans="1:19" x14ac:dyDescent="0.25">
      <c r="A1431" s="101">
        <f>'DETALLE DE CONEXIONES'!P1431</f>
        <v>0</v>
      </c>
      <c r="B1431" s="36" t="str">
        <f>'DETALLE DE CONEXIONES'!I1431</f>
        <v>GPRS</v>
      </c>
      <c r="C1431" s="36" t="str">
        <f>'DETALLE DE CONEXIONES'!BB1431</f>
        <v>RS</v>
      </c>
      <c r="D1431" s="36" t="str">
        <f>'DETALLE DE CONEXIONES'!E1431</f>
        <v>internet.itelcelXXXm-3G</v>
      </c>
      <c r="E1431" s="36">
        <f t="shared" si="66"/>
        <v>23</v>
      </c>
      <c r="F1431" s="36">
        <f>IFERROR(LIMPIA('DETALLE DE CONEXIONES'!N1431,1),0)</f>
        <v>0</v>
      </c>
      <c r="G1431" s="36" t="str">
        <f>LEFT('DETALLE DE CONEXIONES'!BE1431,3)</f>
        <v/>
      </c>
      <c r="H1431" s="36" t="str">
        <f>RIGHT('DETALLE DE CONEXIONES'!AK1431,2)</f>
        <v>-1</v>
      </c>
      <c r="I1431" s="36" t="str">
        <f>LEFT('DETALLE DE CONEXIONES'!AK1431,3)</f>
        <v>RS;</v>
      </c>
      <c r="J1431" s="36" t="str">
        <f>LEFT('DETALLE DE CONEXIONES'!M1431,3)</f>
        <v>0mi</v>
      </c>
      <c r="K1431" s="36" t="str">
        <f>IF(LEN('DETALLE DE CONEXIONES'!M1431)&lt;12,(RIGHT('DETALLE DE CONEXIONES'!M1431,5)),(RIGHT('DETALLE DE CONEXIONES'!M1431,6)))</f>
        <v xml:space="preserve">min. </v>
      </c>
      <c r="L1431" s="36">
        <f>IF(C1431="Saliente Local",(IFERROR((LIMPIA(J1431,1)),0)),0)</f>
        <v>0</v>
      </c>
      <c r="M1431" s="36">
        <f>IF(C1431="Saliente Nacional",(IFERROR((LIMPIA(J1431,1)),0)),0)</f>
        <v>0</v>
      </c>
      <c r="N1431" s="36">
        <f>IF(C1431="Saliente Internacional",(IFERROR((LIMPIA(J1431,1)),0)),0)</f>
        <v>0</v>
      </c>
      <c r="O1431" s="36">
        <f>IF(C1431="Saliente Local",(IFERROR((LIMPIA(K1431,1)),0)),0)</f>
        <v>0</v>
      </c>
      <c r="P1431" s="36">
        <f>IF(C1431="Saliente Nacional",(IFERROR((LIMPIA(K1431,1)),0)),0)</f>
        <v>0</v>
      </c>
      <c r="Q1431" s="36">
        <f>IF(C1431="Saliente Internacional",(IFERROR((LIMPIA(K1431,1)),0)),0)</f>
        <v>0</v>
      </c>
      <c r="R1431" s="36">
        <f t="shared" si="67"/>
        <v>0</v>
      </c>
      <c r="S1431" s="36">
        <f t="shared" si="68"/>
        <v>0</v>
      </c>
    </row>
    <row r="1432" spans="1:19" x14ac:dyDescent="0.25">
      <c r="A1432" s="101">
        <f>'DETALLE DE CONEXIONES'!P1432</f>
        <v>0</v>
      </c>
      <c r="B1432" s="36" t="str">
        <f>'DETALLE DE CONEXIONES'!I1432</f>
        <v>TRANSFERENCIA</v>
      </c>
      <c r="C1432" s="36" t="str">
        <f>'DETALLE DE CONEXIONES'!BB1432</f>
        <v>Desvio Nacional</v>
      </c>
      <c r="D1432" s="36" t="str">
        <f>'DETALLE DE CONEXIONES'!E1432</f>
        <v>999XXX1600</v>
      </c>
      <c r="E1432" s="36">
        <f t="shared" si="66"/>
        <v>10</v>
      </c>
      <c r="F1432" s="36">
        <f>IFERROR(LIMPIA('DETALLE DE CONEXIONES'!N1432,1),0)</f>
        <v>1</v>
      </c>
      <c r="G1432" s="36" t="str">
        <f>LEFT('DETALLE DE CONEXIONES'!BE1432,3)</f>
        <v>SIU</v>
      </c>
      <c r="H1432" s="36" t="str">
        <f>RIGHT('DETALLE DE CONEXIONES'!AK1432,2)</f>
        <v/>
      </c>
      <c r="I1432" s="36" t="str">
        <f>LEFT('DETALLE DE CONEXIONES'!AK1432,3)</f>
        <v/>
      </c>
      <c r="J1432" s="36" t="str">
        <f>LEFT('DETALLE DE CONEXIONES'!M1432,3)</f>
        <v>0mi</v>
      </c>
      <c r="K1432" s="36" t="str">
        <f>IF(LEN('DETALLE DE CONEXIONES'!M1432)&lt;12,(RIGHT('DETALLE DE CONEXIONES'!M1432,5)),(RIGHT('DETALLE DE CONEXIONES'!M1432,6)))</f>
        <v>17seg.</v>
      </c>
      <c r="L1432" s="36">
        <f>IF(C1432="Saliente Local",(IFERROR((LIMPIA(J1432,1)),0)),0)</f>
        <v>0</v>
      </c>
      <c r="M1432" s="36">
        <f>IF(C1432="Saliente Nacional",(IFERROR((LIMPIA(J1432,1)),0)),0)</f>
        <v>0</v>
      </c>
      <c r="N1432" s="36">
        <f>IF(C1432="Saliente Internacional",(IFERROR((LIMPIA(J1432,1)),0)),0)</f>
        <v>0</v>
      </c>
      <c r="O1432" s="36">
        <f>IF(C1432="Saliente Local",(IFERROR((LIMPIA(K1432,1)),0)),0)</f>
        <v>0</v>
      </c>
      <c r="P1432" s="36">
        <f>IF(C1432="Saliente Nacional",(IFERROR((LIMPIA(K1432,1)),0)),0)</f>
        <v>0</v>
      </c>
      <c r="Q1432" s="36">
        <f>IF(C1432="Saliente Internacional",(IFERROR((LIMPIA(K1432,1)),0)),0)</f>
        <v>0</v>
      </c>
      <c r="R1432" s="36">
        <f t="shared" si="67"/>
        <v>0</v>
      </c>
      <c r="S1432" s="36">
        <f t="shared" si="68"/>
        <v>0</v>
      </c>
    </row>
    <row r="1433" spans="1:19" x14ac:dyDescent="0.25">
      <c r="A1433" s="101">
        <f>'DETALLE DE CONEXIONES'!P1433</f>
        <v>0</v>
      </c>
      <c r="B1433" s="36" t="str">
        <f>'DETALLE DE CONEXIONES'!I1433</f>
        <v>TRANSFERENCIA</v>
      </c>
      <c r="C1433" s="36" t="str">
        <f>'DETALLE DE CONEXIONES'!BB1433</f>
        <v>Desvio Nacional</v>
      </c>
      <c r="D1433" s="36" t="str">
        <f>'DETALLE DE CONEXIONES'!E1433</f>
        <v>999XXX1600</v>
      </c>
      <c r="E1433" s="36">
        <f t="shared" si="66"/>
        <v>10</v>
      </c>
      <c r="F1433" s="36">
        <f>IFERROR(LIMPIA('DETALLE DE CONEXIONES'!N1433,1),0)</f>
        <v>1</v>
      </c>
      <c r="G1433" s="36" t="str">
        <f>LEFT('DETALLE DE CONEXIONES'!BE1433,3)</f>
        <v>SIU</v>
      </c>
      <c r="H1433" s="36" t="str">
        <f>RIGHT('DETALLE DE CONEXIONES'!AK1433,2)</f>
        <v/>
      </c>
      <c r="I1433" s="36" t="str">
        <f>LEFT('DETALLE DE CONEXIONES'!AK1433,3)</f>
        <v/>
      </c>
      <c r="J1433" s="36" t="str">
        <f>LEFT('DETALLE DE CONEXIONES'!M1433,3)</f>
        <v>0mi</v>
      </c>
      <c r="K1433" s="36" t="str">
        <f>IF(LEN('DETALLE DE CONEXIONES'!M1433)&lt;12,(RIGHT('DETALLE DE CONEXIONES'!M1433,5)),(RIGHT('DETALLE DE CONEXIONES'!M1433,6)))</f>
        <v>9seg.</v>
      </c>
      <c r="L1433" s="36">
        <f>IF(C1433="Saliente Local",(IFERROR((LIMPIA(J1433,1)),0)),0)</f>
        <v>0</v>
      </c>
      <c r="M1433" s="36">
        <f>IF(C1433="Saliente Nacional",(IFERROR((LIMPIA(J1433,1)),0)),0)</f>
        <v>0</v>
      </c>
      <c r="N1433" s="36">
        <f>IF(C1433="Saliente Internacional",(IFERROR((LIMPIA(J1433,1)),0)),0)</f>
        <v>0</v>
      </c>
      <c r="O1433" s="36">
        <f>IF(C1433="Saliente Local",(IFERROR((LIMPIA(K1433,1)),0)),0)</f>
        <v>0</v>
      </c>
      <c r="P1433" s="36">
        <f>IF(C1433="Saliente Nacional",(IFERROR((LIMPIA(K1433,1)),0)),0)</f>
        <v>0</v>
      </c>
      <c r="Q1433" s="36">
        <f>IF(C1433="Saliente Internacional",(IFERROR((LIMPIA(K1433,1)),0)),0)</f>
        <v>0</v>
      </c>
      <c r="R1433" s="36">
        <f t="shared" si="67"/>
        <v>0</v>
      </c>
      <c r="S1433" s="36">
        <f t="shared" si="68"/>
        <v>0</v>
      </c>
    </row>
    <row r="1434" spans="1:19" x14ac:dyDescent="0.25">
      <c r="A1434" s="101">
        <f>'DETALLE DE CONEXIONES'!P1434</f>
        <v>0</v>
      </c>
      <c r="B1434" s="36" t="str">
        <f>'DETALLE DE CONEXIONES'!I1434</f>
        <v>ENTRANTE</v>
      </c>
      <c r="C1434" s="36" t="str">
        <f>'DETALLE DE CONEXIONES'!BB1434</f>
        <v>Entrante Local</v>
      </c>
      <c r="D1434" s="36" t="str">
        <f>'DETALLE DE CONEXIONES'!E1434</f>
        <v>999XXX1600</v>
      </c>
      <c r="E1434" s="36">
        <f t="shared" si="66"/>
        <v>10</v>
      </c>
      <c r="F1434" s="36">
        <f>IFERROR(LIMPIA('DETALLE DE CONEXIONES'!N1434,1),0)</f>
        <v>1</v>
      </c>
      <c r="G1434" s="36" t="str">
        <f>LEFT('DETALLE DE CONEXIONES'!BE1434,3)</f>
        <v>NOF</v>
      </c>
      <c r="H1434" s="36" t="str">
        <f>RIGHT('DETALLE DE CONEXIONES'!AK1434,2)</f>
        <v/>
      </c>
      <c r="I1434" s="36" t="str">
        <f>LEFT('DETALLE DE CONEXIONES'!AK1434,3)</f>
        <v/>
      </c>
      <c r="J1434" s="36" t="str">
        <f>LEFT('DETALLE DE CONEXIONES'!M1434,3)</f>
        <v>0mi</v>
      </c>
      <c r="K1434" s="36" t="str">
        <f>IF(LEN('DETALLE DE CONEXIONES'!M1434)&lt;12,(RIGHT('DETALLE DE CONEXIONES'!M1434,5)),(RIGHT('DETALLE DE CONEXIONES'!M1434,6)))</f>
        <v>39seg.</v>
      </c>
      <c r="L1434" s="36">
        <f>IF(C1434="Saliente Local",(IFERROR((LIMPIA(J1434,1)),0)),0)</f>
        <v>0</v>
      </c>
      <c r="M1434" s="36">
        <f>IF(C1434="Saliente Nacional",(IFERROR((LIMPIA(J1434,1)),0)),0)</f>
        <v>0</v>
      </c>
      <c r="N1434" s="36">
        <f>IF(C1434="Saliente Internacional",(IFERROR((LIMPIA(J1434,1)),0)),0)</f>
        <v>0</v>
      </c>
      <c r="O1434" s="36">
        <f>IF(C1434="Saliente Local",(IFERROR((LIMPIA(K1434,1)),0)),0)</f>
        <v>0</v>
      </c>
      <c r="P1434" s="36">
        <f>IF(C1434="Saliente Nacional",(IFERROR((LIMPIA(K1434,1)),0)),0)</f>
        <v>0</v>
      </c>
      <c r="Q1434" s="36">
        <f>IF(C1434="Saliente Internacional",(IFERROR((LIMPIA(K1434,1)),0)),0)</f>
        <v>0</v>
      </c>
      <c r="R1434" s="36">
        <f t="shared" si="67"/>
        <v>0</v>
      </c>
      <c r="S1434" s="36">
        <f t="shared" si="68"/>
        <v>0</v>
      </c>
    </row>
    <row r="1435" spans="1:19" x14ac:dyDescent="0.25">
      <c r="A1435" s="101">
        <f>'DETALLE DE CONEXIONES'!P1435</f>
        <v>0</v>
      </c>
      <c r="B1435" s="36" t="str">
        <f>'DETALLE DE CONEXIONES'!I1435</f>
        <v>TRANSFERENCIA</v>
      </c>
      <c r="C1435" s="36" t="str">
        <f>'DETALLE DE CONEXIONES'!BB1435</f>
        <v>Desvio Nacional</v>
      </c>
      <c r="D1435" s="36" t="str">
        <f>'DETALLE DE CONEXIONES'!E1435</f>
        <v>999XXX1600</v>
      </c>
      <c r="E1435" s="36">
        <f t="shared" si="66"/>
        <v>10</v>
      </c>
      <c r="F1435" s="36">
        <f>IFERROR(LIMPIA('DETALLE DE CONEXIONES'!N1435,1),0)</f>
        <v>1</v>
      </c>
      <c r="G1435" s="36" t="str">
        <f>LEFT('DETALLE DE CONEXIONES'!BE1435,3)</f>
        <v>SIU</v>
      </c>
      <c r="H1435" s="36" t="str">
        <f>RIGHT('DETALLE DE CONEXIONES'!AK1435,2)</f>
        <v/>
      </c>
      <c r="I1435" s="36" t="str">
        <f>LEFT('DETALLE DE CONEXIONES'!AK1435,3)</f>
        <v/>
      </c>
      <c r="J1435" s="36" t="str">
        <f>LEFT('DETALLE DE CONEXIONES'!M1435,3)</f>
        <v>0mi</v>
      </c>
      <c r="K1435" s="36" t="str">
        <f>IF(LEN('DETALLE DE CONEXIONES'!M1435)&lt;12,(RIGHT('DETALLE DE CONEXIONES'!M1435,5)),(RIGHT('DETALLE DE CONEXIONES'!M1435,6)))</f>
        <v>1seg.</v>
      </c>
      <c r="L1435" s="36">
        <f>IF(C1435="Saliente Local",(IFERROR((LIMPIA(J1435,1)),0)),0)</f>
        <v>0</v>
      </c>
      <c r="M1435" s="36">
        <f>IF(C1435="Saliente Nacional",(IFERROR((LIMPIA(J1435,1)),0)),0)</f>
        <v>0</v>
      </c>
      <c r="N1435" s="36">
        <f>IF(C1435="Saliente Internacional",(IFERROR((LIMPIA(J1435,1)),0)),0)</f>
        <v>0</v>
      </c>
      <c r="O1435" s="36">
        <f>IF(C1435="Saliente Local",(IFERROR((LIMPIA(K1435,1)),0)),0)</f>
        <v>0</v>
      </c>
      <c r="P1435" s="36">
        <f>IF(C1435="Saliente Nacional",(IFERROR((LIMPIA(K1435,1)),0)),0)</f>
        <v>0</v>
      </c>
      <c r="Q1435" s="36">
        <f>IF(C1435="Saliente Internacional",(IFERROR((LIMPIA(K1435,1)),0)),0)</f>
        <v>0</v>
      </c>
      <c r="R1435" s="36">
        <f t="shared" si="67"/>
        <v>0</v>
      </c>
      <c r="S1435" s="36">
        <f t="shared" si="68"/>
        <v>0</v>
      </c>
    </row>
    <row r="1436" spans="1:19" x14ac:dyDescent="0.25">
      <c r="A1436" s="101">
        <f>'DETALLE DE CONEXIONES'!P1436</f>
        <v>0</v>
      </c>
      <c r="B1436" s="36" t="str">
        <f>'DETALLE DE CONEXIONES'!I1436</f>
        <v>TRANSFERENCIA</v>
      </c>
      <c r="C1436" s="36" t="str">
        <f>'DETALLE DE CONEXIONES'!BB1436</f>
        <v>Desvio Nacional</v>
      </c>
      <c r="D1436" s="36" t="str">
        <f>'DETALLE DE CONEXIONES'!E1436</f>
        <v>999XXX1600</v>
      </c>
      <c r="E1436" s="36">
        <f t="shared" si="66"/>
        <v>10</v>
      </c>
      <c r="F1436" s="36">
        <f>IFERROR(LIMPIA('DETALLE DE CONEXIONES'!N1436,1),0)</f>
        <v>1</v>
      </c>
      <c r="G1436" s="36" t="str">
        <f>LEFT('DETALLE DE CONEXIONES'!BE1436,3)</f>
        <v>SIU</v>
      </c>
      <c r="H1436" s="36" t="str">
        <f>RIGHT('DETALLE DE CONEXIONES'!AK1436,2)</f>
        <v/>
      </c>
      <c r="I1436" s="36" t="str">
        <f>LEFT('DETALLE DE CONEXIONES'!AK1436,3)</f>
        <v/>
      </c>
      <c r="J1436" s="36" t="str">
        <f>LEFT('DETALLE DE CONEXIONES'!M1436,3)</f>
        <v>0mi</v>
      </c>
      <c r="K1436" s="36" t="str">
        <f>IF(LEN('DETALLE DE CONEXIONES'!M1436)&lt;12,(RIGHT('DETALLE DE CONEXIONES'!M1436,5)),(RIGHT('DETALLE DE CONEXIONES'!M1436,6)))</f>
        <v>3seg.</v>
      </c>
      <c r="L1436" s="36">
        <f>IF(C1436="Saliente Local",(IFERROR((LIMPIA(J1436,1)),0)),0)</f>
        <v>0</v>
      </c>
      <c r="M1436" s="36">
        <f>IF(C1436="Saliente Nacional",(IFERROR((LIMPIA(J1436,1)),0)),0)</f>
        <v>0</v>
      </c>
      <c r="N1436" s="36">
        <f>IF(C1436="Saliente Internacional",(IFERROR((LIMPIA(J1436,1)),0)),0)</f>
        <v>0</v>
      </c>
      <c r="O1436" s="36">
        <f>IF(C1436="Saliente Local",(IFERROR((LIMPIA(K1436,1)),0)),0)</f>
        <v>0</v>
      </c>
      <c r="P1436" s="36">
        <f>IF(C1436="Saliente Nacional",(IFERROR((LIMPIA(K1436,1)),0)),0)</f>
        <v>0</v>
      </c>
      <c r="Q1436" s="36">
        <f>IF(C1436="Saliente Internacional",(IFERROR((LIMPIA(K1436,1)),0)),0)</f>
        <v>0</v>
      </c>
      <c r="R1436" s="36">
        <f t="shared" si="67"/>
        <v>0</v>
      </c>
      <c r="S1436" s="36">
        <f t="shared" si="68"/>
        <v>0</v>
      </c>
    </row>
    <row r="1437" spans="1:19" x14ac:dyDescent="0.25">
      <c r="A1437" s="101">
        <f>'DETALLE DE CONEXIONES'!P1437</f>
        <v>0</v>
      </c>
      <c r="B1437" s="36" t="str">
        <f>'DETALLE DE CONEXIONES'!I1437</f>
        <v>ENTRANTE</v>
      </c>
      <c r="C1437" s="36" t="str">
        <f>'DETALLE DE CONEXIONES'!BB1437</f>
        <v>Entrante Local</v>
      </c>
      <c r="D1437" s="36" t="str">
        <f>'DETALLE DE CONEXIONES'!E1437</f>
        <v>999XXX1600</v>
      </c>
      <c r="E1437" s="36">
        <f t="shared" si="66"/>
        <v>10</v>
      </c>
      <c r="F1437" s="36">
        <f>IFERROR(LIMPIA('DETALLE DE CONEXIONES'!N1437,1),0)</f>
        <v>1</v>
      </c>
      <c r="G1437" s="36" t="str">
        <f>LEFT('DETALLE DE CONEXIONES'!BE1437,3)</f>
        <v>NOF</v>
      </c>
      <c r="H1437" s="36" t="str">
        <f>RIGHT('DETALLE DE CONEXIONES'!AK1437,2)</f>
        <v/>
      </c>
      <c r="I1437" s="36" t="str">
        <f>LEFT('DETALLE DE CONEXIONES'!AK1437,3)</f>
        <v/>
      </c>
      <c r="J1437" s="36" t="str">
        <f>LEFT('DETALLE DE CONEXIONES'!M1437,3)</f>
        <v>0mi</v>
      </c>
      <c r="K1437" s="36" t="str">
        <f>IF(LEN('DETALLE DE CONEXIONES'!M1437)&lt;12,(RIGHT('DETALLE DE CONEXIONES'!M1437,5)),(RIGHT('DETALLE DE CONEXIONES'!M1437,6)))</f>
        <v>15seg.</v>
      </c>
      <c r="L1437" s="36">
        <f>IF(C1437="Saliente Local",(IFERROR((LIMPIA(J1437,1)),0)),0)</f>
        <v>0</v>
      </c>
      <c r="M1437" s="36">
        <f>IF(C1437="Saliente Nacional",(IFERROR((LIMPIA(J1437,1)),0)),0)</f>
        <v>0</v>
      </c>
      <c r="N1437" s="36">
        <f>IF(C1437="Saliente Internacional",(IFERROR((LIMPIA(J1437,1)),0)),0)</f>
        <v>0</v>
      </c>
      <c r="O1437" s="36">
        <f>IF(C1437="Saliente Local",(IFERROR((LIMPIA(K1437,1)),0)),0)</f>
        <v>0</v>
      </c>
      <c r="P1437" s="36">
        <f>IF(C1437="Saliente Nacional",(IFERROR((LIMPIA(K1437,1)),0)),0)</f>
        <v>0</v>
      </c>
      <c r="Q1437" s="36">
        <f>IF(C1437="Saliente Internacional",(IFERROR((LIMPIA(K1437,1)),0)),0)</f>
        <v>0</v>
      </c>
      <c r="R1437" s="36">
        <f t="shared" si="67"/>
        <v>0</v>
      </c>
      <c r="S1437" s="36">
        <f t="shared" si="68"/>
        <v>0</v>
      </c>
    </row>
    <row r="1438" spans="1:19" x14ac:dyDescent="0.25">
      <c r="A1438" s="101">
        <f>'DETALLE DE CONEXIONES'!P1438</f>
        <v>0</v>
      </c>
      <c r="B1438" s="36" t="str">
        <f>'DETALLE DE CONEXIONES'!I1438</f>
        <v>TRANSFERENCIA</v>
      </c>
      <c r="C1438" s="36" t="str">
        <f>'DETALLE DE CONEXIONES'!BB1438</f>
        <v>Desvio Nacional</v>
      </c>
      <c r="D1438" s="36" t="str">
        <f>'DETALLE DE CONEXIONES'!E1438</f>
        <v>999XXX1600</v>
      </c>
      <c r="E1438" s="36">
        <f t="shared" si="66"/>
        <v>10</v>
      </c>
      <c r="F1438" s="36">
        <f>IFERROR(LIMPIA('DETALLE DE CONEXIONES'!N1438,1),0)</f>
        <v>1</v>
      </c>
      <c r="G1438" s="36" t="str">
        <f>LEFT('DETALLE DE CONEXIONES'!BE1438,3)</f>
        <v>SIU</v>
      </c>
      <c r="H1438" s="36" t="str">
        <f>RIGHT('DETALLE DE CONEXIONES'!AK1438,2)</f>
        <v/>
      </c>
      <c r="I1438" s="36" t="str">
        <f>LEFT('DETALLE DE CONEXIONES'!AK1438,3)</f>
        <v/>
      </c>
      <c r="J1438" s="36" t="str">
        <f>LEFT('DETALLE DE CONEXIONES'!M1438,3)</f>
        <v>0mi</v>
      </c>
      <c r="K1438" s="36" t="str">
        <f>IF(LEN('DETALLE DE CONEXIONES'!M1438)&lt;12,(RIGHT('DETALLE DE CONEXIONES'!M1438,5)),(RIGHT('DETALLE DE CONEXIONES'!M1438,6)))</f>
        <v>5seg.</v>
      </c>
      <c r="L1438" s="36">
        <f>IF(C1438="Saliente Local",(IFERROR((LIMPIA(J1438,1)),0)),0)</f>
        <v>0</v>
      </c>
      <c r="M1438" s="36">
        <f>IF(C1438="Saliente Nacional",(IFERROR((LIMPIA(J1438,1)),0)),0)</f>
        <v>0</v>
      </c>
      <c r="N1438" s="36">
        <f>IF(C1438="Saliente Internacional",(IFERROR((LIMPIA(J1438,1)),0)),0)</f>
        <v>0</v>
      </c>
      <c r="O1438" s="36">
        <f>IF(C1438="Saliente Local",(IFERROR((LIMPIA(K1438,1)),0)),0)</f>
        <v>0</v>
      </c>
      <c r="P1438" s="36">
        <f>IF(C1438="Saliente Nacional",(IFERROR((LIMPIA(K1438,1)),0)),0)</f>
        <v>0</v>
      </c>
      <c r="Q1438" s="36">
        <f>IF(C1438="Saliente Internacional",(IFERROR((LIMPIA(K1438,1)),0)),0)</f>
        <v>0</v>
      </c>
      <c r="R1438" s="36">
        <f t="shared" si="67"/>
        <v>0</v>
      </c>
      <c r="S1438" s="36">
        <f t="shared" si="68"/>
        <v>0</v>
      </c>
    </row>
    <row r="1439" spans="1:19" x14ac:dyDescent="0.25">
      <c r="A1439" s="101">
        <f>'DETALLE DE CONEXIONES'!P1439</f>
        <v>0</v>
      </c>
      <c r="B1439" s="36" t="str">
        <f>'DETALLE DE CONEXIONES'!I1439</f>
        <v>GPRS</v>
      </c>
      <c r="C1439" s="36" t="str">
        <f>'DETALLE DE CONEXIONES'!BB1439</f>
        <v>RS</v>
      </c>
      <c r="D1439" s="36" t="str">
        <f>'DETALLE DE CONEXIONES'!E1439</f>
        <v>internet.itelcel.coXXXGLTE</v>
      </c>
      <c r="E1439" s="36">
        <f t="shared" si="66"/>
        <v>26</v>
      </c>
      <c r="F1439" s="36">
        <f>IFERROR(LIMPIA('DETALLE DE CONEXIONES'!N1439,1),0)</f>
        <v>0</v>
      </c>
      <c r="G1439" s="36" t="str">
        <f>LEFT('DETALLE DE CONEXIONES'!BE1439,3)</f>
        <v/>
      </c>
      <c r="H1439" s="36" t="str">
        <f>RIGHT('DETALLE DE CONEXIONES'!AK1439,2)</f>
        <v>-1</v>
      </c>
      <c r="I1439" s="36" t="str">
        <f>LEFT('DETALLE DE CONEXIONES'!AK1439,3)</f>
        <v>RS;</v>
      </c>
      <c r="J1439" s="36" t="str">
        <f>LEFT('DETALLE DE CONEXIONES'!M1439,3)</f>
        <v>0mi</v>
      </c>
      <c r="K1439" s="36" t="str">
        <f>IF(LEN('DETALLE DE CONEXIONES'!M1439)&lt;12,(RIGHT('DETALLE DE CONEXIONES'!M1439,5)),(RIGHT('DETALLE DE CONEXIONES'!M1439,6)))</f>
        <v xml:space="preserve">min. </v>
      </c>
      <c r="L1439" s="36">
        <f>IF(C1439="Saliente Local",(IFERROR((LIMPIA(J1439,1)),0)),0)</f>
        <v>0</v>
      </c>
      <c r="M1439" s="36">
        <f>IF(C1439="Saliente Nacional",(IFERROR((LIMPIA(J1439,1)),0)),0)</f>
        <v>0</v>
      </c>
      <c r="N1439" s="36">
        <f>IF(C1439="Saliente Internacional",(IFERROR((LIMPIA(J1439,1)),0)),0)</f>
        <v>0</v>
      </c>
      <c r="O1439" s="36">
        <f>IF(C1439="Saliente Local",(IFERROR((LIMPIA(K1439,1)),0)),0)</f>
        <v>0</v>
      </c>
      <c r="P1439" s="36">
        <f>IF(C1439="Saliente Nacional",(IFERROR((LIMPIA(K1439,1)),0)),0)</f>
        <v>0</v>
      </c>
      <c r="Q1439" s="36">
        <f>IF(C1439="Saliente Internacional",(IFERROR((LIMPIA(K1439,1)),0)),0)</f>
        <v>0</v>
      </c>
      <c r="R1439" s="36">
        <f t="shared" si="67"/>
        <v>0</v>
      </c>
      <c r="S1439" s="36">
        <f t="shared" si="68"/>
        <v>0</v>
      </c>
    </row>
    <row r="1440" spans="1:19" x14ac:dyDescent="0.25">
      <c r="A1440" s="101">
        <f>'DETALLE DE CONEXIONES'!P1440</f>
        <v>0</v>
      </c>
      <c r="B1440" s="36" t="str">
        <f>'DETALLE DE CONEXIONES'!I1440</f>
        <v>ENTRANTE</v>
      </c>
      <c r="C1440" s="36" t="str">
        <f>'DETALLE DE CONEXIONES'!BB1440</f>
        <v>Entrante Local</v>
      </c>
      <c r="D1440" s="36" t="str">
        <f>'DETALLE DE CONEXIONES'!E1440</f>
        <v>999XXX1600</v>
      </c>
      <c r="E1440" s="36">
        <f t="shared" si="66"/>
        <v>10</v>
      </c>
      <c r="F1440" s="36">
        <f>IFERROR(LIMPIA('DETALLE DE CONEXIONES'!N1440,1),0)</f>
        <v>1</v>
      </c>
      <c r="G1440" s="36" t="str">
        <f>LEFT('DETALLE DE CONEXIONES'!BE1440,3)</f>
        <v>NOF</v>
      </c>
      <c r="H1440" s="36" t="str">
        <f>RIGHT('DETALLE DE CONEXIONES'!AK1440,2)</f>
        <v/>
      </c>
      <c r="I1440" s="36" t="str">
        <f>LEFT('DETALLE DE CONEXIONES'!AK1440,3)</f>
        <v/>
      </c>
      <c r="J1440" s="36" t="str">
        <f>LEFT('DETALLE DE CONEXIONES'!M1440,3)</f>
        <v>0mi</v>
      </c>
      <c r="K1440" s="36" t="str">
        <f>IF(LEN('DETALLE DE CONEXIONES'!M1440)&lt;12,(RIGHT('DETALLE DE CONEXIONES'!M1440,5)),(RIGHT('DETALLE DE CONEXIONES'!M1440,6)))</f>
        <v>20seg.</v>
      </c>
      <c r="L1440" s="36">
        <f>IF(C1440="Saliente Local",(IFERROR((LIMPIA(J1440,1)),0)),0)</f>
        <v>0</v>
      </c>
      <c r="M1440" s="36">
        <f>IF(C1440="Saliente Nacional",(IFERROR((LIMPIA(J1440,1)),0)),0)</f>
        <v>0</v>
      </c>
      <c r="N1440" s="36">
        <f>IF(C1440="Saliente Internacional",(IFERROR((LIMPIA(J1440,1)),0)),0)</f>
        <v>0</v>
      </c>
      <c r="O1440" s="36">
        <f>IF(C1440="Saliente Local",(IFERROR((LIMPIA(K1440,1)),0)),0)</f>
        <v>0</v>
      </c>
      <c r="P1440" s="36">
        <f>IF(C1440="Saliente Nacional",(IFERROR((LIMPIA(K1440,1)),0)),0)</f>
        <v>0</v>
      </c>
      <c r="Q1440" s="36">
        <f>IF(C1440="Saliente Internacional",(IFERROR((LIMPIA(K1440,1)),0)),0)</f>
        <v>0</v>
      </c>
      <c r="R1440" s="36">
        <f t="shared" si="67"/>
        <v>0</v>
      </c>
      <c r="S1440" s="36">
        <f t="shared" si="68"/>
        <v>0</v>
      </c>
    </row>
    <row r="1441" spans="1:19" x14ac:dyDescent="0.25">
      <c r="A1441" s="101">
        <f>'DETALLE DE CONEXIONES'!P1441</f>
        <v>0</v>
      </c>
      <c r="B1441" s="36" t="str">
        <f>'DETALLE DE CONEXIONES'!I1441</f>
        <v>GPRS</v>
      </c>
      <c r="C1441" s="36" t="str">
        <f>'DETALLE DE CONEXIONES'!BB1441</f>
        <v>MENSAJERO</v>
      </c>
      <c r="D1441" s="36" t="str">
        <f>'DETALLE DE CONEXIONES'!E1441</f>
        <v>internet.itelcel.coXXXGLTE</v>
      </c>
      <c r="E1441" s="36">
        <f t="shared" si="66"/>
        <v>26</v>
      </c>
      <c r="F1441" s="36">
        <f>IFERROR(LIMPIA('DETALLE DE CONEXIONES'!N1441,1),0)</f>
        <v>0</v>
      </c>
      <c r="G1441" s="36" t="str">
        <f>LEFT('DETALLE DE CONEXIONES'!BE1441,3)</f>
        <v/>
      </c>
      <c r="H1441" s="36" t="str">
        <f>RIGHT('DETALLE DE CONEXIONES'!AK1441,2)</f>
        <v>-1</v>
      </c>
      <c r="I1441" s="36" t="str">
        <f>LEFT('DETALLE DE CONEXIONES'!AK1441,3)</f>
        <v>MEN</v>
      </c>
      <c r="J1441" s="36" t="str">
        <f>LEFT('DETALLE DE CONEXIONES'!M1441,3)</f>
        <v>0mi</v>
      </c>
      <c r="K1441" s="36" t="str">
        <f>IF(LEN('DETALLE DE CONEXIONES'!M1441)&lt;12,(RIGHT('DETALLE DE CONEXIONES'!M1441,5)),(RIGHT('DETALLE DE CONEXIONES'!M1441,6)))</f>
        <v xml:space="preserve">min. </v>
      </c>
      <c r="L1441" s="36">
        <f>IF(C1441="Saliente Local",(IFERROR((LIMPIA(J1441,1)),0)),0)</f>
        <v>0</v>
      </c>
      <c r="M1441" s="36">
        <f>IF(C1441="Saliente Nacional",(IFERROR((LIMPIA(J1441,1)),0)),0)</f>
        <v>0</v>
      </c>
      <c r="N1441" s="36">
        <f>IF(C1441="Saliente Internacional",(IFERROR((LIMPIA(J1441,1)),0)),0)</f>
        <v>0</v>
      </c>
      <c r="O1441" s="36">
        <f>IF(C1441="Saliente Local",(IFERROR((LIMPIA(K1441,1)),0)),0)</f>
        <v>0</v>
      </c>
      <c r="P1441" s="36">
        <f>IF(C1441="Saliente Nacional",(IFERROR((LIMPIA(K1441,1)),0)),0)</f>
        <v>0</v>
      </c>
      <c r="Q1441" s="36">
        <f>IF(C1441="Saliente Internacional",(IFERROR((LIMPIA(K1441,1)),0)),0)</f>
        <v>0</v>
      </c>
      <c r="R1441" s="36">
        <f t="shared" si="67"/>
        <v>0</v>
      </c>
      <c r="S1441" s="36">
        <f t="shared" si="68"/>
        <v>0</v>
      </c>
    </row>
    <row r="1442" spans="1:19" x14ac:dyDescent="0.25">
      <c r="A1442" s="101">
        <f>'DETALLE DE CONEXIONES'!P1442</f>
        <v>0</v>
      </c>
      <c r="B1442" s="36" t="str">
        <f>'DETALLE DE CONEXIONES'!I1442</f>
        <v>TRANSFERENCIA</v>
      </c>
      <c r="C1442" s="36" t="str">
        <f>'DETALLE DE CONEXIONES'!BB1442</f>
        <v>Desvio Nacional</v>
      </c>
      <c r="D1442" s="36" t="str">
        <f>'DETALLE DE CONEXIONES'!E1442</f>
        <v>999XXX1600</v>
      </c>
      <c r="E1442" s="36">
        <f t="shared" si="66"/>
        <v>10</v>
      </c>
      <c r="F1442" s="36">
        <f>IFERROR(LIMPIA('DETALLE DE CONEXIONES'!N1442,1),0)</f>
        <v>1</v>
      </c>
      <c r="G1442" s="36" t="str">
        <f>LEFT('DETALLE DE CONEXIONES'!BE1442,3)</f>
        <v>SIU</v>
      </c>
      <c r="H1442" s="36" t="str">
        <f>RIGHT('DETALLE DE CONEXIONES'!AK1442,2)</f>
        <v/>
      </c>
      <c r="I1442" s="36" t="str">
        <f>LEFT('DETALLE DE CONEXIONES'!AK1442,3)</f>
        <v/>
      </c>
      <c r="J1442" s="36" t="str">
        <f>LEFT('DETALLE DE CONEXIONES'!M1442,3)</f>
        <v>0mi</v>
      </c>
      <c r="K1442" s="36" t="str">
        <f>IF(LEN('DETALLE DE CONEXIONES'!M1442)&lt;12,(RIGHT('DETALLE DE CONEXIONES'!M1442,5)),(RIGHT('DETALLE DE CONEXIONES'!M1442,6)))</f>
        <v>6seg.</v>
      </c>
      <c r="L1442" s="36">
        <f>IF(C1442="Saliente Local",(IFERROR((LIMPIA(J1442,1)),0)),0)</f>
        <v>0</v>
      </c>
      <c r="M1442" s="36">
        <f>IF(C1442="Saliente Nacional",(IFERROR((LIMPIA(J1442,1)),0)),0)</f>
        <v>0</v>
      </c>
      <c r="N1442" s="36">
        <f>IF(C1442="Saliente Internacional",(IFERROR((LIMPIA(J1442,1)),0)),0)</f>
        <v>0</v>
      </c>
      <c r="O1442" s="36">
        <f>IF(C1442="Saliente Local",(IFERROR((LIMPIA(K1442,1)),0)),0)</f>
        <v>0</v>
      </c>
      <c r="P1442" s="36">
        <f>IF(C1442="Saliente Nacional",(IFERROR((LIMPIA(K1442,1)),0)),0)</f>
        <v>0</v>
      </c>
      <c r="Q1442" s="36">
        <f>IF(C1442="Saliente Internacional",(IFERROR((LIMPIA(K1442,1)),0)),0)</f>
        <v>0</v>
      </c>
      <c r="R1442" s="36">
        <f t="shared" si="67"/>
        <v>0</v>
      </c>
      <c r="S1442" s="36">
        <f t="shared" si="68"/>
        <v>0</v>
      </c>
    </row>
    <row r="1443" spans="1:19" x14ac:dyDescent="0.25">
      <c r="A1443" s="101">
        <f>'DETALLE DE CONEXIONES'!P1443</f>
        <v>0</v>
      </c>
      <c r="B1443" s="36" t="str">
        <f>'DETALLE DE CONEXIONES'!I1443</f>
        <v>TRANSFERENCIA</v>
      </c>
      <c r="C1443" s="36" t="str">
        <f>'DETALLE DE CONEXIONES'!BB1443</f>
        <v>Desvio Nacional</v>
      </c>
      <c r="D1443" s="36" t="str">
        <f>'DETALLE DE CONEXIONES'!E1443</f>
        <v>999XXX1600</v>
      </c>
      <c r="E1443" s="36">
        <f t="shared" si="66"/>
        <v>10</v>
      </c>
      <c r="F1443" s="36">
        <f>IFERROR(LIMPIA('DETALLE DE CONEXIONES'!N1443,1),0)</f>
        <v>1</v>
      </c>
      <c r="G1443" s="36" t="str">
        <f>LEFT('DETALLE DE CONEXIONES'!BE1443,3)</f>
        <v>SIU</v>
      </c>
      <c r="H1443" s="36" t="str">
        <f>RIGHT('DETALLE DE CONEXIONES'!AK1443,2)</f>
        <v/>
      </c>
      <c r="I1443" s="36" t="str">
        <f>LEFT('DETALLE DE CONEXIONES'!AK1443,3)</f>
        <v/>
      </c>
      <c r="J1443" s="36" t="str">
        <f>LEFT('DETALLE DE CONEXIONES'!M1443,3)</f>
        <v>0mi</v>
      </c>
      <c r="K1443" s="36" t="str">
        <f>IF(LEN('DETALLE DE CONEXIONES'!M1443)&lt;12,(RIGHT('DETALLE DE CONEXIONES'!M1443,5)),(RIGHT('DETALLE DE CONEXIONES'!M1443,6)))</f>
        <v>3seg.</v>
      </c>
      <c r="L1443" s="36">
        <f>IF(C1443="Saliente Local",(IFERROR((LIMPIA(J1443,1)),0)),0)</f>
        <v>0</v>
      </c>
      <c r="M1443" s="36">
        <f>IF(C1443="Saliente Nacional",(IFERROR((LIMPIA(J1443,1)),0)),0)</f>
        <v>0</v>
      </c>
      <c r="N1443" s="36">
        <f>IF(C1443="Saliente Internacional",(IFERROR((LIMPIA(J1443,1)),0)),0)</f>
        <v>0</v>
      </c>
      <c r="O1443" s="36">
        <f>IF(C1443="Saliente Local",(IFERROR((LIMPIA(K1443,1)),0)),0)</f>
        <v>0</v>
      </c>
      <c r="P1443" s="36">
        <f>IF(C1443="Saliente Nacional",(IFERROR((LIMPIA(K1443,1)),0)),0)</f>
        <v>0</v>
      </c>
      <c r="Q1443" s="36">
        <f>IF(C1443="Saliente Internacional",(IFERROR((LIMPIA(K1443,1)),0)),0)</f>
        <v>0</v>
      </c>
      <c r="R1443" s="36">
        <f t="shared" si="67"/>
        <v>0</v>
      </c>
      <c r="S1443" s="36">
        <f t="shared" si="68"/>
        <v>0</v>
      </c>
    </row>
    <row r="1444" spans="1:19" x14ac:dyDescent="0.25">
      <c r="A1444" s="101">
        <f>'DETALLE DE CONEXIONES'!P1444</f>
        <v>0</v>
      </c>
      <c r="B1444" s="36" t="str">
        <f>'DETALLE DE CONEXIONES'!I1444</f>
        <v>TRANSFERENCIA</v>
      </c>
      <c r="C1444" s="36" t="str">
        <f>'DETALLE DE CONEXIONES'!BB1444</f>
        <v>Desvio Nacional</v>
      </c>
      <c r="D1444" s="36" t="str">
        <f>'DETALLE DE CONEXIONES'!E1444</f>
        <v>999XXX1600</v>
      </c>
      <c r="E1444" s="36">
        <f t="shared" si="66"/>
        <v>10</v>
      </c>
      <c r="F1444" s="36">
        <f>IFERROR(LIMPIA('DETALLE DE CONEXIONES'!N1444,1),0)</f>
        <v>1</v>
      </c>
      <c r="G1444" s="36" t="str">
        <f>LEFT('DETALLE DE CONEXIONES'!BE1444,3)</f>
        <v>SIU</v>
      </c>
      <c r="H1444" s="36" t="str">
        <f>RIGHT('DETALLE DE CONEXIONES'!AK1444,2)</f>
        <v/>
      </c>
      <c r="I1444" s="36" t="str">
        <f>LEFT('DETALLE DE CONEXIONES'!AK1444,3)</f>
        <v/>
      </c>
      <c r="J1444" s="36" t="str">
        <f>LEFT('DETALLE DE CONEXIONES'!M1444,3)</f>
        <v>0mi</v>
      </c>
      <c r="K1444" s="36" t="str">
        <f>IF(LEN('DETALLE DE CONEXIONES'!M1444)&lt;12,(RIGHT('DETALLE DE CONEXIONES'!M1444,5)),(RIGHT('DETALLE DE CONEXIONES'!M1444,6)))</f>
        <v>4seg.</v>
      </c>
      <c r="L1444" s="36">
        <f>IF(C1444="Saliente Local",(IFERROR((LIMPIA(J1444,1)),0)),0)</f>
        <v>0</v>
      </c>
      <c r="M1444" s="36">
        <f>IF(C1444="Saliente Nacional",(IFERROR((LIMPIA(J1444,1)),0)),0)</f>
        <v>0</v>
      </c>
      <c r="N1444" s="36">
        <f>IF(C1444="Saliente Internacional",(IFERROR((LIMPIA(J1444,1)),0)),0)</f>
        <v>0</v>
      </c>
      <c r="O1444" s="36">
        <f>IF(C1444="Saliente Local",(IFERROR((LIMPIA(K1444,1)),0)),0)</f>
        <v>0</v>
      </c>
      <c r="P1444" s="36">
        <f>IF(C1444="Saliente Nacional",(IFERROR((LIMPIA(K1444,1)),0)),0)</f>
        <v>0</v>
      </c>
      <c r="Q1444" s="36">
        <f>IF(C1444="Saliente Internacional",(IFERROR((LIMPIA(K1444,1)),0)),0)</f>
        <v>0</v>
      </c>
      <c r="R1444" s="36">
        <f t="shared" si="67"/>
        <v>0</v>
      </c>
      <c r="S1444" s="36">
        <f t="shared" si="68"/>
        <v>0</v>
      </c>
    </row>
    <row r="1445" spans="1:19" x14ac:dyDescent="0.25">
      <c r="A1445" s="101">
        <f>'DETALLE DE CONEXIONES'!P1445</f>
        <v>0</v>
      </c>
      <c r="B1445" s="36" t="str">
        <f>'DETALLE DE CONEXIONES'!I1445</f>
        <v>GPRS</v>
      </c>
      <c r="C1445" s="36" t="str">
        <f>'DETALLE DE CONEXIONES'!BB1445</f>
        <v>MENSAJERO</v>
      </c>
      <c r="D1445" s="36" t="str">
        <f>'DETALLE DE CONEXIONES'!E1445</f>
        <v>internet.itelcel.coXXXGLTE</v>
      </c>
      <c r="E1445" s="36">
        <f t="shared" si="66"/>
        <v>26</v>
      </c>
      <c r="F1445" s="36">
        <f>IFERROR(LIMPIA('DETALLE DE CONEXIONES'!N1445,1),0)</f>
        <v>0</v>
      </c>
      <c r="G1445" s="36" t="str">
        <f>LEFT('DETALLE DE CONEXIONES'!BE1445,3)</f>
        <v/>
      </c>
      <c r="H1445" s="36" t="str">
        <f>RIGHT('DETALLE DE CONEXIONES'!AK1445,2)</f>
        <v>-0</v>
      </c>
      <c r="I1445" s="36" t="str">
        <f>LEFT('DETALLE DE CONEXIONES'!AK1445,3)</f>
        <v>MEN</v>
      </c>
      <c r="J1445" s="36" t="str">
        <f>LEFT('DETALLE DE CONEXIONES'!M1445,3)</f>
        <v>0mi</v>
      </c>
      <c r="K1445" s="36" t="str">
        <f>IF(LEN('DETALLE DE CONEXIONES'!M1445)&lt;12,(RIGHT('DETALLE DE CONEXIONES'!M1445,5)),(RIGHT('DETALLE DE CONEXIONES'!M1445,6)))</f>
        <v xml:space="preserve">min. </v>
      </c>
      <c r="L1445" s="36">
        <f>IF(C1445="Saliente Local",(IFERROR((LIMPIA(J1445,1)),0)),0)</f>
        <v>0</v>
      </c>
      <c r="M1445" s="36">
        <f>IF(C1445="Saliente Nacional",(IFERROR((LIMPIA(J1445,1)),0)),0)</f>
        <v>0</v>
      </c>
      <c r="N1445" s="36">
        <f>IF(C1445="Saliente Internacional",(IFERROR((LIMPIA(J1445,1)),0)),0)</f>
        <v>0</v>
      </c>
      <c r="O1445" s="36">
        <f>IF(C1445="Saliente Local",(IFERROR((LIMPIA(K1445,1)),0)),0)</f>
        <v>0</v>
      </c>
      <c r="P1445" s="36">
        <f>IF(C1445="Saliente Nacional",(IFERROR((LIMPIA(K1445,1)),0)),0)</f>
        <v>0</v>
      </c>
      <c r="Q1445" s="36">
        <f>IF(C1445="Saliente Internacional",(IFERROR((LIMPIA(K1445,1)),0)),0)</f>
        <v>0</v>
      </c>
      <c r="R1445" s="36">
        <f t="shared" si="67"/>
        <v>0</v>
      </c>
      <c r="S1445" s="36">
        <f t="shared" si="68"/>
        <v>0</v>
      </c>
    </row>
    <row r="1446" spans="1:19" x14ac:dyDescent="0.25">
      <c r="A1446" s="101">
        <f>'DETALLE DE CONEXIONES'!P1446</f>
        <v>0</v>
      </c>
      <c r="B1446" s="36" t="str">
        <f>'DETALLE DE CONEXIONES'!I1446</f>
        <v>GPRS</v>
      </c>
      <c r="C1446" s="36" t="str">
        <f>'DETALLE DE CONEXIONES'!BB1446</f>
        <v>RS</v>
      </c>
      <c r="D1446" s="36" t="str">
        <f>'DETALLE DE CONEXIONES'!E1446</f>
        <v>internet.itelcel.coXXXGLTE</v>
      </c>
      <c r="E1446" s="36">
        <f t="shared" si="66"/>
        <v>26</v>
      </c>
      <c r="F1446" s="36">
        <f>IFERROR(LIMPIA('DETALLE DE CONEXIONES'!N1446,1),0)</f>
        <v>0</v>
      </c>
      <c r="G1446" s="36" t="str">
        <f>LEFT('DETALLE DE CONEXIONES'!BE1446,3)</f>
        <v/>
      </c>
      <c r="H1446" s="36" t="str">
        <f>RIGHT('DETALLE DE CONEXIONES'!AK1446,2)</f>
        <v>-1</v>
      </c>
      <c r="I1446" s="36" t="str">
        <f>LEFT('DETALLE DE CONEXIONES'!AK1446,3)</f>
        <v>RS;</v>
      </c>
      <c r="J1446" s="36" t="str">
        <f>LEFT('DETALLE DE CONEXIONES'!M1446,3)</f>
        <v>0mi</v>
      </c>
      <c r="K1446" s="36" t="str">
        <f>IF(LEN('DETALLE DE CONEXIONES'!M1446)&lt;12,(RIGHT('DETALLE DE CONEXIONES'!M1446,5)),(RIGHT('DETALLE DE CONEXIONES'!M1446,6)))</f>
        <v xml:space="preserve">min. </v>
      </c>
      <c r="L1446" s="36">
        <f>IF(C1446="Saliente Local",(IFERROR((LIMPIA(J1446,1)),0)),0)</f>
        <v>0</v>
      </c>
      <c r="M1446" s="36">
        <f>IF(C1446="Saliente Nacional",(IFERROR((LIMPIA(J1446,1)),0)),0)</f>
        <v>0</v>
      </c>
      <c r="N1446" s="36">
        <f>IF(C1446="Saliente Internacional",(IFERROR((LIMPIA(J1446,1)),0)),0)</f>
        <v>0</v>
      </c>
      <c r="O1446" s="36">
        <f>IF(C1446="Saliente Local",(IFERROR((LIMPIA(K1446,1)),0)),0)</f>
        <v>0</v>
      </c>
      <c r="P1446" s="36">
        <f>IF(C1446="Saliente Nacional",(IFERROR((LIMPIA(K1446,1)),0)),0)</f>
        <v>0</v>
      </c>
      <c r="Q1446" s="36">
        <f>IF(C1446="Saliente Internacional",(IFERROR((LIMPIA(K1446,1)),0)),0)</f>
        <v>0</v>
      </c>
      <c r="R1446" s="36">
        <f t="shared" si="67"/>
        <v>0</v>
      </c>
      <c r="S1446" s="36">
        <f t="shared" si="68"/>
        <v>0</v>
      </c>
    </row>
    <row r="1447" spans="1:19" x14ac:dyDescent="0.25">
      <c r="A1447" s="101">
        <f>'DETALLE DE CONEXIONES'!P1447</f>
        <v>0</v>
      </c>
      <c r="B1447" s="36" t="str">
        <f>'DETALLE DE CONEXIONES'!I1447</f>
        <v>TRANSFERENCIA</v>
      </c>
      <c r="C1447" s="36" t="str">
        <f>'DETALLE DE CONEXIONES'!BB1447</f>
        <v>Desvio Nacional</v>
      </c>
      <c r="D1447" s="36" t="str">
        <f>'DETALLE DE CONEXIONES'!E1447</f>
        <v>999XXX1600</v>
      </c>
      <c r="E1447" s="36">
        <f t="shared" si="66"/>
        <v>10</v>
      </c>
      <c r="F1447" s="36">
        <f>IFERROR(LIMPIA('DETALLE DE CONEXIONES'!N1447,1),0)</f>
        <v>1</v>
      </c>
      <c r="G1447" s="36" t="str">
        <f>LEFT('DETALLE DE CONEXIONES'!BE1447,3)</f>
        <v>SIU</v>
      </c>
      <c r="H1447" s="36" t="str">
        <f>RIGHT('DETALLE DE CONEXIONES'!AK1447,2)</f>
        <v/>
      </c>
      <c r="I1447" s="36" t="str">
        <f>LEFT('DETALLE DE CONEXIONES'!AK1447,3)</f>
        <v/>
      </c>
      <c r="J1447" s="36" t="str">
        <f>LEFT('DETALLE DE CONEXIONES'!M1447,3)</f>
        <v>0mi</v>
      </c>
      <c r="K1447" s="36" t="str">
        <f>IF(LEN('DETALLE DE CONEXIONES'!M1447)&lt;12,(RIGHT('DETALLE DE CONEXIONES'!M1447,5)),(RIGHT('DETALLE DE CONEXIONES'!M1447,6)))</f>
        <v>3seg.</v>
      </c>
      <c r="L1447" s="36">
        <f>IF(C1447="Saliente Local",(IFERROR((LIMPIA(J1447,1)),0)),0)</f>
        <v>0</v>
      </c>
      <c r="M1447" s="36">
        <f>IF(C1447="Saliente Nacional",(IFERROR((LIMPIA(J1447,1)),0)),0)</f>
        <v>0</v>
      </c>
      <c r="N1447" s="36">
        <f>IF(C1447="Saliente Internacional",(IFERROR((LIMPIA(J1447,1)),0)),0)</f>
        <v>0</v>
      </c>
      <c r="O1447" s="36">
        <f>IF(C1447="Saliente Local",(IFERROR((LIMPIA(K1447,1)),0)),0)</f>
        <v>0</v>
      </c>
      <c r="P1447" s="36">
        <f>IF(C1447="Saliente Nacional",(IFERROR((LIMPIA(K1447,1)),0)),0)</f>
        <v>0</v>
      </c>
      <c r="Q1447" s="36">
        <f>IF(C1447="Saliente Internacional",(IFERROR((LIMPIA(K1447,1)),0)),0)</f>
        <v>0</v>
      </c>
      <c r="R1447" s="36">
        <f t="shared" si="67"/>
        <v>0</v>
      </c>
      <c r="S1447" s="36">
        <f t="shared" si="68"/>
        <v>0</v>
      </c>
    </row>
    <row r="1448" spans="1:19" x14ac:dyDescent="0.25">
      <c r="A1448" s="101">
        <f>'DETALLE DE CONEXIONES'!P1448</f>
        <v>0</v>
      </c>
      <c r="B1448" s="36" t="str">
        <f>'DETALLE DE CONEXIONES'!I1448</f>
        <v>TRANSFERENCIA</v>
      </c>
      <c r="C1448" s="36" t="str">
        <f>'DETALLE DE CONEXIONES'!BB1448</f>
        <v>Desvio Nacional</v>
      </c>
      <c r="D1448" s="36" t="str">
        <f>'DETALLE DE CONEXIONES'!E1448</f>
        <v>999XXX1600</v>
      </c>
      <c r="E1448" s="36">
        <f t="shared" si="66"/>
        <v>10</v>
      </c>
      <c r="F1448" s="36">
        <f>IFERROR(LIMPIA('DETALLE DE CONEXIONES'!N1448,1),0)</f>
        <v>1</v>
      </c>
      <c r="G1448" s="36" t="str">
        <f>LEFT('DETALLE DE CONEXIONES'!BE1448,3)</f>
        <v>SIU</v>
      </c>
      <c r="H1448" s="36" t="str">
        <f>RIGHT('DETALLE DE CONEXIONES'!AK1448,2)</f>
        <v/>
      </c>
      <c r="I1448" s="36" t="str">
        <f>LEFT('DETALLE DE CONEXIONES'!AK1448,3)</f>
        <v/>
      </c>
      <c r="J1448" s="36" t="str">
        <f>LEFT('DETALLE DE CONEXIONES'!M1448,3)</f>
        <v>0mi</v>
      </c>
      <c r="K1448" s="36" t="str">
        <f>IF(LEN('DETALLE DE CONEXIONES'!M1448)&lt;12,(RIGHT('DETALLE DE CONEXIONES'!M1448,5)),(RIGHT('DETALLE DE CONEXIONES'!M1448,6)))</f>
        <v>3seg.</v>
      </c>
      <c r="L1448" s="36">
        <f>IF(C1448="Saliente Local",(IFERROR((LIMPIA(J1448,1)),0)),0)</f>
        <v>0</v>
      </c>
      <c r="M1448" s="36">
        <f>IF(C1448="Saliente Nacional",(IFERROR((LIMPIA(J1448,1)),0)),0)</f>
        <v>0</v>
      </c>
      <c r="N1448" s="36">
        <f>IF(C1448="Saliente Internacional",(IFERROR((LIMPIA(J1448,1)),0)),0)</f>
        <v>0</v>
      </c>
      <c r="O1448" s="36">
        <f>IF(C1448="Saliente Local",(IFERROR((LIMPIA(K1448,1)),0)),0)</f>
        <v>0</v>
      </c>
      <c r="P1448" s="36">
        <f>IF(C1448="Saliente Nacional",(IFERROR((LIMPIA(K1448,1)),0)),0)</f>
        <v>0</v>
      </c>
      <c r="Q1448" s="36">
        <f>IF(C1448="Saliente Internacional",(IFERROR((LIMPIA(K1448,1)),0)),0)</f>
        <v>0</v>
      </c>
      <c r="R1448" s="36">
        <f t="shared" si="67"/>
        <v>0</v>
      </c>
      <c r="S1448" s="36">
        <f t="shared" si="68"/>
        <v>0</v>
      </c>
    </row>
    <row r="1449" spans="1:19" x14ac:dyDescent="0.25">
      <c r="A1449" s="101">
        <f>'DETALLE DE CONEXIONES'!P1449</f>
        <v>0</v>
      </c>
      <c r="B1449" s="36" t="str">
        <f>'DETALLE DE CONEXIONES'!I1449</f>
        <v>TRANSFERENCIA</v>
      </c>
      <c r="C1449" s="36" t="str">
        <f>'DETALLE DE CONEXIONES'!BB1449</f>
        <v>Desvio Nacional</v>
      </c>
      <c r="D1449" s="36" t="str">
        <f>'DETALLE DE CONEXIONES'!E1449</f>
        <v>999XXX1600</v>
      </c>
      <c r="E1449" s="36">
        <f t="shared" si="66"/>
        <v>10</v>
      </c>
      <c r="F1449" s="36">
        <f>IFERROR(LIMPIA('DETALLE DE CONEXIONES'!N1449,1),0)</f>
        <v>1</v>
      </c>
      <c r="G1449" s="36" t="str">
        <f>LEFT('DETALLE DE CONEXIONES'!BE1449,3)</f>
        <v>SIU</v>
      </c>
      <c r="H1449" s="36" t="str">
        <f>RIGHT('DETALLE DE CONEXIONES'!AK1449,2)</f>
        <v/>
      </c>
      <c r="I1449" s="36" t="str">
        <f>LEFT('DETALLE DE CONEXIONES'!AK1449,3)</f>
        <v/>
      </c>
      <c r="J1449" s="36" t="str">
        <f>LEFT('DETALLE DE CONEXIONES'!M1449,3)</f>
        <v>0mi</v>
      </c>
      <c r="K1449" s="36" t="str">
        <f>IF(LEN('DETALLE DE CONEXIONES'!M1449)&lt;12,(RIGHT('DETALLE DE CONEXIONES'!M1449,5)),(RIGHT('DETALLE DE CONEXIONES'!M1449,6)))</f>
        <v>5seg.</v>
      </c>
      <c r="L1449" s="36">
        <f>IF(C1449="Saliente Local",(IFERROR((LIMPIA(J1449,1)),0)),0)</f>
        <v>0</v>
      </c>
      <c r="M1449" s="36">
        <f>IF(C1449="Saliente Nacional",(IFERROR((LIMPIA(J1449,1)),0)),0)</f>
        <v>0</v>
      </c>
      <c r="N1449" s="36">
        <f>IF(C1449="Saliente Internacional",(IFERROR((LIMPIA(J1449,1)),0)),0)</f>
        <v>0</v>
      </c>
      <c r="O1449" s="36">
        <f>IF(C1449="Saliente Local",(IFERROR((LIMPIA(K1449,1)),0)),0)</f>
        <v>0</v>
      </c>
      <c r="P1449" s="36">
        <f>IF(C1449="Saliente Nacional",(IFERROR((LIMPIA(K1449,1)),0)),0)</f>
        <v>0</v>
      </c>
      <c r="Q1449" s="36">
        <f>IF(C1449="Saliente Internacional",(IFERROR((LIMPIA(K1449,1)),0)),0)</f>
        <v>0</v>
      </c>
      <c r="R1449" s="36">
        <f t="shared" si="67"/>
        <v>0</v>
      </c>
      <c r="S1449" s="36">
        <f t="shared" si="68"/>
        <v>0</v>
      </c>
    </row>
    <row r="1450" spans="1:19" x14ac:dyDescent="0.25">
      <c r="A1450" s="101">
        <f>'DETALLE DE CONEXIONES'!P1450</f>
        <v>0</v>
      </c>
      <c r="B1450" s="36" t="str">
        <f>'DETALLE DE CONEXIONES'!I1450</f>
        <v>ENTRANTE</v>
      </c>
      <c r="C1450" s="36" t="str">
        <f>'DETALLE DE CONEXIONES'!BB1450</f>
        <v>Entrante Local</v>
      </c>
      <c r="D1450" s="36" t="str">
        <f>'DETALLE DE CONEXIONES'!E1450</f>
        <v>999XXX1600</v>
      </c>
      <c r="E1450" s="36">
        <f t="shared" si="66"/>
        <v>10</v>
      </c>
      <c r="F1450" s="36">
        <f>IFERROR(LIMPIA('DETALLE DE CONEXIONES'!N1450,1),0)</f>
        <v>1</v>
      </c>
      <c r="G1450" s="36" t="str">
        <f>LEFT('DETALLE DE CONEXIONES'!BE1450,3)</f>
        <v>NOF</v>
      </c>
      <c r="H1450" s="36" t="str">
        <f>RIGHT('DETALLE DE CONEXIONES'!AK1450,2)</f>
        <v/>
      </c>
      <c r="I1450" s="36" t="str">
        <f>LEFT('DETALLE DE CONEXIONES'!AK1450,3)</f>
        <v/>
      </c>
      <c r="J1450" s="36" t="str">
        <f>LEFT('DETALLE DE CONEXIONES'!M1450,3)</f>
        <v>0mi</v>
      </c>
      <c r="K1450" s="36" t="str">
        <f>IF(LEN('DETALLE DE CONEXIONES'!M1450)&lt;12,(RIGHT('DETALLE DE CONEXIONES'!M1450,5)),(RIGHT('DETALLE DE CONEXIONES'!M1450,6)))</f>
        <v>23seg.</v>
      </c>
      <c r="L1450" s="36">
        <f>IF(C1450="Saliente Local",(IFERROR((LIMPIA(J1450,1)),0)),0)</f>
        <v>0</v>
      </c>
      <c r="M1450" s="36">
        <f>IF(C1450="Saliente Nacional",(IFERROR((LIMPIA(J1450,1)),0)),0)</f>
        <v>0</v>
      </c>
      <c r="N1450" s="36">
        <f>IF(C1450="Saliente Internacional",(IFERROR((LIMPIA(J1450,1)),0)),0)</f>
        <v>0</v>
      </c>
      <c r="O1450" s="36">
        <f>IF(C1450="Saliente Local",(IFERROR((LIMPIA(K1450,1)),0)),0)</f>
        <v>0</v>
      </c>
      <c r="P1450" s="36">
        <f>IF(C1450="Saliente Nacional",(IFERROR((LIMPIA(K1450,1)),0)),0)</f>
        <v>0</v>
      </c>
      <c r="Q1450" s="36">
        <f>IF(C1450="Saliente Internacional",(IFERROR((LIMPIA(K1450,1)),0)),0)</f>
        <v>0</v>
      </c>
      <c r="R1450" s="36">
        <f t="shared" si="67"/>
        <v>0</v>
      </c>
      <c r="S1450" s="36">
        <f t="shared" si="68"/>
        <v>0</v>
      </c>
    </row>
    <row r="1451" spans="1:19" x14ac:dyDescent="0.25">
      <c r="A1451" s="101">
        <f>'DETALLE DE CONEXIONES'!P1451</f>
        <v>0</v>
      </c>
      <c r="B1451" s="36" t="str">
        <f>'DETALLE DE CONEXIONES'!I1451</f>
        <v>ENTRANTE</v>
      </c>
      <c r="C1451" s="36" t="str">
        <f>'DETALLE DE CONEXIONES'!BB1451</f>
        <v>Entrante Local</v>
      </c>
      <c r="D1451" s="36" t="str">
        <f>'DETALLE DE CONEXIONES'!E1451</f>
        <v>999XXX1600</v>
      </c>
      <c r="E1451" s="36">
        <f t="shared" si="66"/>
        <v>10</v>
      </c>
      <c r="F1451" s="36">
        <f>IFERROR(LIMPIA('DETALLE DE CONEXIONES'!N1451,1),0)</f>
        <v>1</v>
      </c>
      <c r="G1451" s="36" t="str">
        <f>LEFT('DETALLE DE CONEXIONES'!BE1451,3)</f>
        <v>NOF</v>
      </c>
      <c r="H1451" s="36" t="str">
        <f>RIGHT('DETALLE DE CONEXIONES'!AK1451,2)</f>
        <v/>
      </c>
      <c r="I1451" s="36" t="str">
        <f>LEFT('DETALLE DE CONEXIONES'!AK1451,3)</f>
        <v/>
      </c>
      <c r="J1451" s="36" t="str">
        <f>LEFT('DETALLE DE CONEXIONES'!M1451,3)</f>
        <v>0mi</v>
      </c>
      <c r="K1451" s="36" t="str">
        <f>IF(LEN('DETALLE DE CONEXIONES'!M1451)&lt;12,(RIGHT('DETALLE DE CONEXIONES'!M1451,5)),(RIGHT('DETALLE DE CONEXIONES'!M1451,6)))</f>
        <v>19seg.</v>
      </c>
      <c r="L1451" s="36">
        <f>IF(C1451="Saliente Local",(IFERROR((LIMPIA(J1451,1)),0)),0)</f>
        <v>0</v>
      </c>
      <c r="M1451" s="36">
        <f>IF(C1451="Saliente Nacional",(IFERROR((LIMPIA(J1451,1)),0)),0)</f>
        <v>0</v>
      </c>
      <c r="N1451" s="36">
        <f>IF(C1451="Saliente Internacional",(IFERROR((LIMPIA(J1451,1)),0)),0)</f>
        <v>0</v>
      </c>
      <c r="O1451" s="36">
        <f>IF(C1451="Saliente Local",(IFERROR((LIMPIA(K1451,1)),0)),0)</f>
        <v>0</v>
      </c>
      <c r="P1451" s="36">
        <f>IF(C1451="Saliente Nacional",(IFERROR((LIMPIA(K1451,1)),0)),0)</f>
        <v>0</v>
      </c>
      <c r="Q1451" s="36">
        <f>IF(C1451="Saliente Internacional",(IFERROR((LIMPIA(K1451,1)),0)),0)</f>
        <v>0</v>
      </c>
      <c r="R1451" s="36">
        <f t="shared" si="67"/>
        <v>0</v>
      </c>
      <c r="S1451" s="36">
        <f t="shared" si="68"/>
        <v>0</v>
      </c>
    </row>
    <row r="1452" spans="1:19" x14ac:dyDescent="0.25">
      <c r="A1452" s="101">
        <f>'DETALLE DE CONEXIONES'!P1452</f>
        <v>0</v>
      </c>
      <c r="B1452" s="36" t="str">
        <f>'DETALLE DE CONEXIONES'!I1452</f>
        <v>TRANSFERENCIA</v>
      </c>
      <c r="C1452" s="36" t="str">
        <f>'DETALLE DE CONEXIONES'!BB1452</f>
        <v>Desvio Nacional</v>
      </c>
      <c r="D1452" s="36" t="str">
        <f>'DETALLE DE CONEXIONES'!E1452</f>
        <v>999XXX1600</v>
      </c>
      <c r="E1452" s="36">
        <f t="shared" si="66"/>
        <v>10</v>
      </c>
      <c r="F1452" s="36">
        <f>IFERROR(LIMPIA('DETALLE DE CONEXIONES'!N1452,1),0)</f>
        <v>1</v>
      </c>
      <c r="G1452" s="36" t="str">
        <f>LEFT('DETALLE DE CONEXIONES'!BE1452,3)</f>
        <v>SIU</v>
      </c>
      <c r="H1452" s="36" t="str">
        <f>RIGHT('DETALLE DE CONEXIONES'!AK1452,2)</f>
        <v/>
      </c>
      <c r="I1452" s="36" t="str">
        <f>LEFT('DETALLE DE CONEXIONES'!AK1452,3)</f>
        <v/>
      </c>
      <c r="J1452" s="36" t="str">
        <f>LEFT('DETALLE DE CONEXIONES'!M1452,3)</f>
        <v>0mi</v>
      </c>
      <c r="K1452" s="36" t="str">
        <f>IF(LEN('DETALLE DE CONEXIONES'!M1452)&lt;12,(RIGHT('DETALLE DE CONEXIONES'!M1452,5)),(RIGHT('DETALLE DE CONEXIONES'!M1452,6)))</f>
        <v>4seg.</v>
      </c>
      <c r="L1452" s="36">
        <f>IF(C1452="Saliente Local",(IFERROR((LIMPIA(J1452,1)),0)),0)</f>
        <v>0</v>
      </c>
      <c r="M1452" s="36">
        <f>IF(C1452="Saliente Nacional",(IFERROR((LIMPIA(J1452,1)),0)),0)</f>
        <v>0</v>
      </c>
      <c r="N1452" s="36">
        <f>IF(C1452="Saliente Internacional",(IFERROR((LIMPIA(J1452,1)),0)),0)</f>
        <v>0</v>
      </c>
      <c r="O1452" s="36">
        <f>IF(C1452="Saliente Local",(IFERROR((LIMPIA(K1452,1)),0)),0)</f>
        <v>0</v>
      </c>
      <c r="P1452" s="36">
        <f>IF(C1452="Saliente Nacional",(IFERROR((LIMPIA(K1452,1)),0)),0)</f>
        <v>0</v>
      </c>
      <c r="Q1452" s="36">
        <f>IF(C1452="Saliente Internacional",(IFERROR((LIMPIA(K1452,1)),0)),0)</f>
        <v>0</v>
      </c>
      <c r="R1452" s="36">
        <f t="shared" si="67"/>
        <v>0</v>
      </c>
      <c r="S1452" s="36">
        <f t="shared" si="68"/>
        <v>0</v>
      </c>
    </row>
    <row r="1453" spans="1:19" x14ac:dyDescent="0.25">
      <c r="A1453" s="101">
        <f>'DETALLE DE CONEXIONES'!P1453</f>
        <v>0</v>
      </c>
      <c r="B1453" s="36" t="str">
        <f>'DETALLE DE CONEXIONES'!I1453</f>
        <v>SALIENTE</v>
      </c>
      <c r="C1453" s="36" t="str">
        <f>'DETALLE DE CONEXIONES'!BB1453</f>
        <v>Saliente Local</v>
      </c>
      <c r="D1453" s="36" t="str">
        <f>'DETALLE DE CONEXIONES'!E1453</f>
        <v>999XXX3420</v>
      </c>
      <c r="E1453" s="36">
        <f t="shared" si="66"/>
        <v>10</v>
      </c>
      <c r="F1453" s="36">
        <f>IFERROR(LIMPIA('DETALLE DE CONEXIONES'!N1453,1),0)</f>
        <v>5</v>
      </c>
      <c r="G1453" s="36" t="str">
        <f>LEFT('DETALLE DE CONEXIONES'!BE1453,3)</f>
        <v>NOF</v>
      </c>
      <c r="H1453" s="36" t="str">
        <f>RIGHT('DETALLE DE CONEXIONES'!AK1453,2)</f>
        <v/>
      </c>
      <c r="I1453" s="36" t="str">
        <f>LEFT('DETALLE DE CONEXIONES'!AK1453,3)</f>
        <v/>
      </c>
      <c r="J1453" s="36" t="str">
        <f>LEFT('DETALLE DE CONEXIONES'!M1453,3)</f>
        <v>4mi</v>
      </c>
      <c r="K1453" s="36" t="str">
        <f>IF(LEN('DETALLE DE CONEXIONES'!M1453)&lt;12,(RIGHT('DETALLE DE CONEXIONES'!M1453,5)),(RIGHT('DETALLE DE CONEXIONES'!M1453,6)))</f>
        <v>23seg.</v>
      </c>
      <c r="L1453" s="36">
        <f>IF(C1453="Saliente Local",(IFERROR((LIMPIA(J1453,1)),0)),0)</f>
        <v>4</v>
      </c>
      <c r="M1453" s="36">
        <f>IF(C1453="Saliente Nacional",(IFERROR((LIMPIA(J1453,1)),0)),0)</f>
        <v>0</v>
      </c>
      <c r="N1453" s="36">
        <f>IF(C1453="Saliente Internacional",(IFERROR((LIMPIA(J1453,1)),0)),0)</f>
        <v>0</v>
      </c>
      <c r="O1453" s="36">
        <f>IF(C1453="Saliente Local",(IFERROR((LIMPIA(K1453,1)),0)),0)</f>
        <v>23</v>
      </c>
      <c r="P1453" s="36">
        <f>IF(C1453="Saliente Nacional",(IFERROR((LIMPIA(K1453,1)),0)),0)</f>
        <v>0</v>
      </c>
      <c r="Q1453" s="36">
        <f>IF(C1453="Saliente Internacional",(IFERROR((LIMPIA(K1453,1)),0)),0)</f>
        <v>0</v>
      </c>
      <c r="R1453" s="36">
        <f t="shared" si="67"/>
        <v>5</v>
      </c>
      <c r="S1453" s="36">
        <f t="shared" si="68"/>
        <v>0</v>
      </c>
    </row>
    <row r="1454" spans="1:19" x14ac:dyDescent="0.25">
      <c r="A1454" s="101">
        <f>'DETALLE DE CONEXIONES'!P1454</f>
        <v>0</v>
      </c>
      <c r="B1454" s="36" t="str">
        <f>'DETALLE DE CONEXIONES'!I1454</f>
        <v>SALIENTE</v>
      </c>
      <c r="C1454" s="36" t="str">
        <f>'DETALLE DE CONEXIONES'!BB1454</f>
        <v>Saliente Local</v>
      </c>
      <c r="D1454" s="36" t="str">
        <f>'DETALLE DE CONEXIONES'!E1454</f>
        <v>999XXX7896</v>
      </c>
      <c r="E1454" s="36">
        <f t="shared" si="66"/>
        <v>10</v>
      </c>
      <c r="F1454" s="36">
        <f>IFERROR(LIMPIA('DETALLE DE CONEXIONES'!N1454,1),0)</f>
        <v>2</v>
      </c>
      <c r="G1454" s="36" t="str">
        <f>LEFT('DETALLE DE CONEXIONES'!BE1454,3)</f>
        <v>NOF</v>
      </c>
      <c r="H1454" s="36" t="str">
        <f>RIGHT('DETALLE DE CONEXIONES'!AK1454,2)</f>
        <v/>
      </c>
      <c r="I1454" s="36" t="str">
        <f>LEFT('DETALLE DE CONEXIONES'!AK1454,3)</f>
        <v/>
      </c>
      <c r="J1454" s="36" t="str">
        <f>LEFT('DETALLE DE CONEXIONES'!M1454,3)</f>
        <v>1mi</v>
      </c>
      <c r="K1454" s="36" t="str">
        <f>IF(LEN('DETALLE DE CONEXIONES'!M1454)&lt;12,(RIGHT('DETALLE DE CONEXIONES'!M1454,5)),(RIGHT('DETALLE DE CONEXIONES'!M1454,6)))</f>
        <v>23seg.</v>
      </c>
      <c r="L1454" s="36">
        <f>IF(C1454="Saliente Local",(IFERROR((LIMPIA(J1454,1)),0)),0)</f>
        <v>1</v>
      </c>
      <c r="M1454" s="36">
        <f>IF(C1454="Saliente Nacional",(IFERROR((LIMPIA(J1454,1)),0)),0)</f>
        <v>0</v>
      </c>
      <c r="N1454" s="36">
        <f>IF(C1454="Saliente Internacional",(IFERROR((LIMPIA(J1454,1)),0)),0)</f>
        <v>0</v>
      </c>
      <c r="O1454" s="36">
        <f>IF(C1454="Saliente Local",(IFERROR((LIMPIA(K1454,1)),0)),0)</f>
        <v>23</v>
      </c>
      <c r="P1454" s="36">
        <f>IF(C1454="Saliente Nacional",(IFERROR((LIMPIA(K1454,1)),0)),0)</f>
        <v>0</v>
      </c>
      <c r="Q1454" s="36">
        <f>IF(C1454="Saliente Internacional",(IFERROR((LIMPIA(K1454,1)),0)),0)</f>
        <v>0</v>
      </c>
      <c r="R1454" s="36">
        <f t="shared" si="67"/>
        <v>2</v>
      </c>
      <c r="S1454" s="36">
        <f t="shared" si="68"/>
        <v>0</v>
      </c>
    </row>
    <row r="1455" spans="1:19" x14ac:dyDescent="0.25">
      <c r="A1455" s="101">
        <f>'DETALLE DE CONEXIONES'!P1455</f>
        <v>0</v>
      </c>
      <c r="B1455" s="36" t="str">
        <f>'DETALLE DE CONEXIONES'!I1455</f>
        <v>GPRS</v>
      </c>
      <c r="C1455" s="36" t="str">
        <f>'DETALLE DE CONEXIONES'!BB1455</f>
        <v>MENSAJERO</v>
      </c>
      <c r="D1455" s="36" t="str">
        <f>'DETALLE DE CONEXIONES'!E1455</f>
        <v>internet.itelcel.coXXXGLTE</v>
      </c>
      <c r="E1455" s="36">
        <f t="shared" si="66"/>
        <v>26</v>
      </c>
      <c r="F1455" s="36">
        <f>IFERROR(LIMPIA('DETALLE DE CONEXIONES'!N1455,1),0)</f>
        <v>0</v>
      </c>
      <c r="G1455" s="36" t="str">
        <f>LEFT('DETALLE DE CONEXIONES'!BE1455,3)</f>
        <v/>
      </c>
      <c r="H1455" s="36" t="str">
        <f>RIGHT('DETALLE DE CONEXIONES'!AK1455,2)</f>
        <v>-0</v>
      </c>
      <c r="I1455" s="36" t="str">
        <f>LEFT('DETALLE DE CONEXIONES'!AK1455,3)</f>
        <v>MEN</v>
      </c>
      <c r="J1455" s="36" t="str">
        <f>LEFT('DETALLE DE CONEXIONES'!M1455,3)</f>
        <v>0mi</v>
      </c>
      <c r="K1455" s="36" t="str">
        <f>IF(LEN('DETALLE DE CONEXIONES'!M1455)&lt;12,(RIGHT('DETALLE DE CONEXIONES'!M1455,5)),(RIGHT('DETALLE DE CONEXIONES'!M1455,6)))</f>
        <v xml:space="preserve">min. </v>
      </c>
      <c r="L1455" s="36">
        <f>IF(C1455="Saliente Local",(IFERROR((LIMPIA(J1455,1)),0)),0)</f>
        <v>0</v>
      </c>
      <c r="M1455" s="36">
        <f>IF(C1455="Saliente Nacional",(IFERROR((LIMPIA(J1455,1)),0)),0)</f>
        <v>0</v>
      </c>
      <c r="N1455" s="36">
        <f>IF(C1455="Saliente Internacional",(IFERROR((LIMPIA(J1455,1)),0)),0)</f>
        <v>0</v>
      </c>
      <c r="O1455" s="36">
        <f>IF(C1455="Saliente Local",(IFERROR((LIMPIA(K1455,1)),0)),0)</f>
        <v>0</v>
      </c>
      <c r="P1455" s="36">
        <f>IF(C1455="Saliente Nacional",(IFERROR((LIMPIA(K1455,1)),0)),0)</f>
        <v>0</v>
      </c>
      <c r="Q1455" s="36">
        <f>IF(C1455="Saliente Internacional",(IFERROR((LIMPIA(K1455,1)),0)),0)</f>
        <v>0</v>
      </c>
      <c r="R1455" s="36">
        <f t="shared" si="67"/>
        <v>0</v>
      </c>
      <c r="S1455" s="36">
        <f t="shared" si="68"/>
        <v>0</v>
      </c>
    </row>
    <row r="1456" spans="1:19" x14ac:dyDescent="0.25">
      <c r="A1456" s="101">
        <f>'DETALLE DE CONEXIONES'!P1456</f>
        <v>0</v>
      </c>
      <c r="B1456" s="36" t="str">
        <f>'DETALLE DE CONEXIONES'!I1456</f>
        <v>GPRS</v>
      </c>
      <c r="C1456" s="36" t="str">
        <f>'DETALLE DE CONEXIONES'!BB1456</f>
        <v>RS</v>
      </c>
      <c r="D1456" s="36" t="str">
        <f>'DETALLE DE CONEXIONES'!E1456</f>
        <v>internet.itelcel.coXXXGLTE</v>
      </c>
      <c r="E1456" s="36">
        <f t="shared" si="66"/>
        <v>26</v>
      </c>
      <c r="F1456" s="36">
        <f>IFERROR(LIMPIA('DETALLE DE CONEXIONES'!N1456,1),0)</f>
        <v>0</v>
      </c>
      <c r="G1456" s="36" t="str">
        <f>LEFT('DETALLE DE CONEXIONES'!BE1456,3)</f>
        <v/>
      </c>
      <c r="H1456" s="36" t="str">
        <f>RIGHT('DETALLE DE CONEXIONES'!AK1456,2)</f>
        <v>-0</v>
      </c>
      <c r="I1456" s="36" t="str">
        <f>LEFT('DETALLE DE CONEXIONES'!AK1456,3)</f>
        <v>RS;</v>
      </c>
      <c r="J1456" s="36" t="str">
        <f>LEFT('DETALLE DE CONEXIONES'!M1456,3)</f>
        <v>0mi</v>
      </c>
      <c r="K1456" s="36" t="str">
        <f>IF(LEN('DETALLE DE CONEXIONES'!M1456)&lt;12,(RIGHT('DETALLE DE CONEXIONES'!M1456,5)),(RIGHT('DETALLE DE CONEXIONES'!M1456,6)))</f>
        <v xml:space="preserve">min. </v>
      </c>
      <c r="L1456" s="36">
        <f>IF(C1456="Saliente Local",(IFERROR((LIMPIA(J1456,1)),0)),0)</f>
        <v>0</v>
      </c>
      <c r="M1456" s="36">
        <f>IF(C1456="Saliente Nacional",(IFERROR((LIMPIA(J1456,1)),0)),0)</f>
        <v>0</v>
      </c>
      <c r="N1456" s="36">
        <f>IF(C1456="Saliente Internacional",(IFERROR((LIMPIA(J1456,1)),0)),0)</f>
        <v>0</v>
      </c>
      <c r="O1456" s="36">
        <f>IF(C1456="Saliente Local",(IFERROR((LIMPIA(K1456,1)),0)),0)</f>
        <v>0</v>
      </c>
      <c r="P1456" s="36">
        <f>IF(C1456="Saliente Nacional",(IFERROR((LIMPIA(K1456,1)),0)),0)</f>
        <v>0</v>
      </c>
      <c r="Q1456" s="36">
        <f>IF(C1456="Saliente Internacional",(IFERROR((LIMPIA(K1456,1)),0)),0)</f>
        <v>0</v>
      </c>
      <c r="R1456" s="36">
        <f t="shared" si="67"/>
        <v>0</v>
      </c>
      <c r="S1456" s="36">
        <f t="shared" si="68"/>
        <v>0</v>
      </c>
    </row>
    <row r="1457" spans="1:19" x14ac:dyDescent="0.25">
      <c r="A1457" s="101">
        <f>'DETALLE DE CONEXIONES'!P1457</f>
        <v>0</v>
      </c>
      <c r="B1457" s="36" t="str">
        <f>'DETALLE DE CONEXIONES'!I1457</f>
        <v>ENTRANTE</v>
      </c>
      <c r="C1457" s="36" t="str">
        <f>'DETALLE DE CONEXIONES'!BB1457</f>
        <v>Entrante Local</v>
      </c>
      <c r="D1457" s="36" t="str">
        <f>'DETALLE DE CONEXIONES'!E1457</f>
        <v>999XXX1600</v>
      </c>
      <c r="E1457" s="36">
        <f t="shared" si="66"/>
        <v>10</v>
      </c>
      <c r="F1457" s="36">
        <f>IFERROR(LIMPIA('DETALLE DE CONEXIONES'!N1457,1),0)</f>
        <v>1</v>
      </c>
      <c r="G1457" s="36" t="str">
        <f>LEFT('DETALLE DE CONEXIONES'!BE1457,3)</f>
        <v>NOF</v>
      </c>
      <c r="H1457" s="36" t="str">
        <f>RIGHT('DETALLE DE CONEXIONES'!AK1457,2)</f>
        <v/>
      </c>
      <c r="I1457" s="36" t="str">
        <f>LEFT('DETALLE DE CONEXIONES'!AK1457,3)</f>
        <v/>
      </c>
      <c r="J1457" s="36" t="str">
        <f>LEFT('DETALLE DE CONEXIONES'!M1457,3)</f>
        <v>0mi</v>
      </c>
      <c r="K1457" s="36" t="str">
        <f>IF(LEN('DETALLE DE CONEXIONES'!M1457)&lt;12,(RIGHT('DETALLE DE CONEXIONES'!M1457,5)),(RIGHT('DETALLE DE CONEXIONES'!M1457,6)))</f>
        <v>13seg.</v>
      </c>
      <c r="L1457" s="36">
        <f>IF(C1457="Saliente Local",(IFERROR((LIMPIA(J1457,1)),0)),0)</f>
        <v>0</v>
      </c>
      <c r="M1457" s="36">
        <f>IF(C1457="Saliente Nacional",(IFERROR((LIMPIA(J1457,1)),0)),0)</f>
        <v>0</v>
      </c>
      <c r="N1457" s="36">
        <f>IF(C1457="Saliente Internacional",(IFERROR((LIMPIA(J1457,1)),0)),0)</f>
        <v>0</v>
      </c>
      <c r="O1457" s="36">
        <f>IF(C1457="Saliente Local",(IFERROR((LIMPIA(K1457,1)),0)),0)</f>
        <v>0</v>
      </c>
      <c r="P1457" s="36">
        <f>IF(C1457="Saliente Nacional",(IFERROR((LIMPIA(K1457,1)),0)),0)</f>
        <v>0</v>
      </c>
      <c r="Q1457" s="36">
        <f>IF(C1457="Saliente Internacional",(IFERROR((LIMPIA(K1457,1)),0)),0)</f>
        <v>0</v>
      </c>
      <c r="R1457" s="36">
        <f t="shared" si="67"/>
        <v>0</v>
      </c>
      <c r="S1457" s="36">
        <f t="shared" si="68"/>
        <v>0</v>
      </c>
    </row>
    <row r="1458" spans="1:19" x14ac:dyDescent="0.25">
      <c r="A1458" s="101">
        <f>'DETALLE DE CONEXIONES'!P1458</f>
        <v>0</v>
      </c>
      <c r="B1458" s="36" t="str">
        <f>'DETALLE DE CONEXIONES'!I1458</f>
        <v>TRANSFERENCIA</v>
      </c>
      <c r="C1458" s="36" t="str">
        <f>'DETALLE DE CONEXIONES'!BB1458</f>
        <v>Desvio Nacional</v>
      </c>
      <c r="D1458" s="36" t="str">
        <f>'DETALLE DE CONEXIONES'!E1458</f>
        <v>999XXX1600</v>
      </c>
      <c r="E1458" s="36">
        <f t="shared" si="66"/>
        <v>10</v>
      </c>
      <c r="F1458" s="36">
        <f>IFERROR(LIMPIA('DETALLE DE CONEXIONES'!N1458,1),0)</f>
        <v>1</v>
      </c>
      <c r="G1458" s="36" t="str">
        <f>LEFT('DETALLE DE CONEXIONES'!BE1458,3)</f>
        <v>SIU</v>
      </c>
      <c r="H1458" s="36" t="str">
        <f>RIGHT('DETALLE DE CONEXIONES'!AK1458,2)</f>
        <v/>
      </c>
      <c r="I1458" s="36" t="str">
        <f>LEFT('DETALLE DE CONEXIONES'!AK1458,3)</f>
        <v/>
      </c>
      <c r="J1458" s="36" t="str">
        <f>LEFT('DETALLE DE CONEXIONES'!M1458,3)</f>
        <v>0mi</v>
      </c>
      <c r="K1458" s="36" t="str">
        <f>IF(LEN('DETALLE DE CONEXIONES'!M1458)&lt;12,(RIGHT('DETALLE DE CONEXIONES'!M1458,5)),(RIGHT('DETALLE DE CONEXIONES'!M1458,6)))</f>
        <v>4seg.</v>
      </c>
      <c r="L1458" s="36">
        <f>IF(C1458="Saliente Local",(IFERROR((LIMPIA(J1458,1)),0)),0)</f>
        <v>0</v>
      </c>
      <c r="M1458" s="36">
        <f>IF(C1458="Saliente Nacional",(IFERROR((LIMPIA(J1458,1)),0)),0)</f>
        <v>0</v>
      </c>
      <c r="N1458" s="36">
        <f>IF(C1458="Saliente Internacional",(IFERROR((LIMPIA(J1458,1)),0)),0)</f>
        <v>0</v>
      </c>
      <c r="O1458" s="36">
        <f>IF(C1458="Saliente Local",(IFERROR((LIMPIA(K1458,1)),0)),0)</f>
        <v>0</v>
      </c>
      <c r="P1458" s="36">
        <f>IF(C1458="Saliente Nacional",(IFERROR((LIMPIA(K1458,1)),0)),0)</f>
        <v>0</v>
      </c>
      <c r="Q1458" s="36">
        <f>IF(C1458="Saliente Internacional",(IFERROR((LIMPIA(K1458,1)),0)),0)</f>
        <v>0</v>
      </c>
      <c r="R1458" s="36">
        <f t="shared" si="67"/>
        <v>0</v>
      </c>
      <c r="S1458" s="36">
        <f t="shared" si="68"/>
        <v>0</v>
      </c>
    </row>
    <row r="1459" spans="1:19" x14ac:dyDescent="0.25">
      <c r="A1459" s="101">
        <f>'DETALLE DE CONEXIONES'!P1459</f>
        <v>0</v>
      </c>
      <c r="B1459" s="36" t="str">
        <f>'DETALLE DE CONEXIONES'!I1459</f>
        <v>ENTRANTE</v>
      </c>
      <c r="C1459" s="36" t="str">
        <f>'DETALLE DE CONEXIONES'!BB1459</f>
        <v>Entrante Local</v>
      </c>
      <c r="D1459" s="36" t="str">
        <f>'DETALLE DE CONEXIONES'!E1459</f>
        <v>999XXX1600</v>
      </c>
      <c r="E1459" s="36">
        <f t="shared" si="66"/>
        <v>10</v>
      </c>
      <c r="F1459" s="36">
        <f>IFERROR(LIMPIA('DETALLE DE CONEXIONES'!N1459,1),0)</f>
        <v>2</v>
      </c>
      <c r="G1459" s="36" t="str">
        <f>LEFT('DETALLE DE CONEXIONES'!BE1459,3)</f>
        <v>NOF</v>
      </c>
      <c r="H1459" s="36" t="str">
        <f>RIGHT('DETALLE DE CONEXIONES'!AK1459,2)</f>
        <v/>
      </c>
      <c r="I1459" s="36" t="str">
        <f>LEFT('DETALLE DE CONEXIONES'!AK1459,3)</f>
        <v/>
      </c>
      <c r="J1459" s="36" t="str">
        <f>LEFT('DETALLE DE CONEXIONES'!M1459,3)</f>
        <v>1mi</v>
      </c>
      <c r="K1459" s="36" t="str">
        <f>IF(LEN('DETALLE DE CONEXIONES'!M1459)&lt;12,(RIGHT('DETALLE DE CONEXIONES'!M1459,5)),(RIGHT('DETALLE DE CONEXIONES'!M1459,6)))</f>
        <v>8seg.</v>
      </c>
      <c r="L1459" s="36">
        <f>IF(C1459="Saliente Local",(IFERROR((LIMPIA(J1459,1)),0)),0)</f>
        <v>0</v>
      </c>
      <c r="M1459" s="36">
        <f>IF(C1459="Saliente Nacional",(IFERROR((LIMPIA(J1459,1)),0)),0)</f>
        <v>0</v>
      </c>
      <c r="N1459" s="36">
        <f>IF(C1459="Saliente Internacional",(IFERROR((LIMPIA(J1459,1)),0)),0)</f>
        <v>0</v>
      </c>
      <c r="O1459" s="36">
        <f>IF(C1459="Saliente Local",(IFERROR((LIMPIA(K1459,1)),0)),0)</f>
        <v>0</v>
      </c>
      <c r="P1459" s="36">
        <f>IF(C1459="Saliente Nacional",(IFERROR((LIMPIA(K1459,1)),0)),0)</f>
        <v>0</v>
      </c>
      <c r="Q1459" s="36">
        <f>IF(C1459="Saliente Internacional",(IFERROR((LIMPIA(K1459,1)),0)),0)</f>
        <v>0</v>
      </c>
      <c r="R1459" s="36">
        <f t="shared" si="67"/>
        <v>0</v>
      </c>
      <c r="S1459" s="36">
        <f t="shared" si="68"/>
        <v>0</v>
      </c>
    </row>
    <row r="1460" spans="1:19" x14ac:dyDescent="0.25">
      <c r="A1460" s="101">
        <f>'DETALLE DE CONEXIONES'!P1460</f>
        <v>0</v>
      </c>
      <c r="B1460" s="36" t="str">
        <f>'DETALLE DE CONEXIONES'!I1460</f>
        <v>ENTRANTE</v>
      </c>
      <c r="C1460" s="36" t="str">
        <f>'DETALLE DE CONEXIONES'!BB1460</f>
        <v>Entrante Local</v>
      </c>
      <c r="D1460" s="36" t="str">
        <f>'DETALLE DE CONEXIONES'!E1460</f>
        <v>999XXX1600</v>
      </c>
      <c r="E1460" s="36">
        <f t="shared" si="66"/>
        <v>10</v>
      </c>
      <c r="F1460" s="36">
        <f>IFERROR(LIMPIA('DETALLE DE CONEXIONES'!N1460,1),0)</f>
        <v>3</v>
      </c>
      <c r="G1460" s="36" t="str">
        <f>LEFT('DETALLE DE CONEXIONES'!BE1460,3)</f>
        <v>NOF</v>
      </c>
      <c r="H1460" s="36" t="str">
        <f>RIGHT('DETALLE DE CONEXIONES'!AK1460,2)</f>
        <v/>
      </c>
      <c r="I1460" s="36" t="str">
        <f>LEFT('DETALLE DE CONEXIONES'!AK1460,3)</f>
        <v/>
      </c>
      <c r="J1460" s="36" t="str">
        <f>LEFT('DETALLE DE CONEXIONES'!M1460,3)</f>
        <v>2mi</v>
      </c>
      <c r="K1460" s="36" t="str">
        <f>IF(LEN('DETALLE DE CONEXIONES'!M1460)&lt;12,(RIGHT('DETALLE DE CONEXIONES'!M1460,5)),(RIGHT('DETALLE DE CONEXIONES'!M1460,6)))</f>
        <v>29seg.</v>
      </c>
      <c r="L1460" s="36">
        <f>IF(C1460="Saliente Local",(IFERROR((LIMPIA(J1460,1)),0)),0)</f>
        <v>0</v>
      </c>
      <c r="M1460" s="36">
        <f>IF(C1460="Saliente Nacional",(IFERROR((LIMPIA(J1460,1)),0)),0)</f>
        <v>0</v>
      </c>
      <c r="N1460" s="36">
        <f>IF(C1460="Saliente Internacional",(IFERROR((LIMPIA(J1460,1)),0)),0)</f>
        <v>0</v>
      </c>
      <c r="O1460" s="36">
        <f>IF(C1460="Saliente Local",(IFERROR((LIMPIA(K1460,1)),0)),0)</f>
        <v>0</v>
      </c>
      <c r="P1460" s="36">
        <f>IF(C1460="Saliente Nacional",(IFERROR((LIMPIA(K1460,1)),0)),0)</f>
        <v>0</v>
      </c>
      <c r="Q1460" s="36">
        <f>IF(C1460="Saliente Internacional",(IFERROR((LIMPIA(K1460,1)),0)),0)</f>
        <v>0</v>
      </c>
      <c r="R1460" s="36">
        <f t="shared" si="67"/>
        <v>0</v>
      </c>
      <c r="S1460" s="36">
        <f t="shared" si="68"/>
        <v>0</v>
      </c>
    </row>
    <row r="1461" spans="1:19" x14ac:dyDescent="0.25">
      <c r="A1461" s="101">
        <f>'DETALLE DE CONEXIONES'!P1461</f>
        <v>0</v>
      </c>
      <c r="B1461" s="36" t="str">
        <f>'DETALLE DE CONEXIONES'!I1461</f>
        <v>TRANSFERENCIA</v>
      </c>
      <c r="C1461" s="36" t="str">
        <f>'DETALLE DE CONEXIONES'!BB1461</f>
        <v>Desvio Nacional</v>
      </c>
      <c r="D1461" s="36" t="str">
        <f>'DETALLE DE CONEXIONES'!E1461</f>
        <v>999XXX1600</v>
      </c>
      <c r="E1461" s="36">
        <f t="shared" si="66"/>
        <v>10</v>
      </c>
      <c r="F1461" s="36">
        <f>IFERROR(LIMPIA('DETALLE DE CONEXIONES'!N1461,1),0)</f>
        <v>1</v>
      </c>
      <c r="G1461" s="36" t="str">
        <f>LEFT('DETALLE DE CONEXIONES'!BE1461,3)</f>
        <v>SIU</v>
      </c>
      <c r="H1461" s="36" t="str">
        <f>RIGHT('DETALLE DE CONEXIONES'!AK1461,2)</f>
        <v/>
      </c>
      <c r="I1461" s="36" t="str">
        <f>LEFT('DETALLE DE CONEXIONES'!AK1461,3)</f>
        <v/>
      </c>
      <c r="J1461" s="36" t="str">
        <f>LEFT('DETALLE DE CONEXIONES'!M1461,3)</f>
        <v>0mi</v>
      </c>
      <c r="K1461" s="36" t="str">
        <f>IF(LEN('DETALLE DE CONEXIONES'!M1461)&lt;12,(RIGHT('DETALLE DE CONEXIONES'!M1461,5)),(RIGHT('DETALLE DE CONEXIONES'!M1461,6)))</f>
        <v>2seg.</v>
      </c>
      <c r="L1461" s="36">
        <f>IF(C1461="Saliente Local",(IFERROR((LIMPIA(J1461,1)),0)),0)</f>
        <v>0</v>
      </c>
      <c r="M1461" s="36">
        <f>IF(C1461="Saliente Nacional",(IFERROR((LIMPIA(J1461,1)),0)),0)</f>
        <v>0</v>
      </c>
      <c r="N1461" s="36">
        <f>IF(C1461="Saliente Internacional",(IFERROR((LIMPIA(J1461,1)),0)),0)</f>
        <v>0</v>
      </c>
      <c r="O1461" s="36">
        <f>IF(C1461="Saliente Local",(IFERROR((LIMPIA(K1461,1)),0)),0)</f>
        <v>0</v>
      </c>
      <c r="P1461" s="36">
        <f>IF(C1461="Saliente Nacional",(IFERROR((LIMPIA(K1461,1)),0)),0)</f>
        <v>0</v>
      </c>
      <c r="Q1461" s="36">
        <f>IF(C1461="Saliente Internacional",(IFERROR((LIMPIA(K1461,1)),0)),0)</f>
        <v>0</v>
      </c>
      <c r="R1461" s="36">
        <f t="shared" si="67"/>
        <v>0</v>
      </c>
      <c r="S1461" s="36">
        <f t="shared" si="68"/>
        <v>0</v>
      </c>
    </row>
    <row r="1462" spans="1:19" x14ac:dyDescent="0.25">
      <c r="A1462" s="101">
        <f>'DETALLE DE CONEXIONES'!P1462</f>
        <v>0</v>
      </c>
      <c r="B1462" s="36" t="str">
        <f>'DETALLE DE CONEXIONES'!I1462</f>
        <v>GPRS</v>
      </c>
      <c r="C1462" s="36" t="str">
        <f>'DETALLE DE CONEXIONES'!BB1462</f>
        <v>MENSAJERO</v>
      </c>
      <c r="D1462" s="36" t="str">
        <f>'DETALLE DE CONEXIONES'!E1462</f>
        <v>internet.itelcelXXXm-3G</v>
      </c>
      <c r="E1462" s="36">
        <f t="shared" si="66"/>
        <v>23</v>
      </c>
      <c r="F1462" s="36">
        <f>IFERROR(LIMPIA('DETALLE DE CONEXIONES'!N1462,1),0)</f>
        <v>0</v>
      </c>
      <c r="G1462" s="36" t="str">
        <f>LEFT('DETALLE DE CONEXIONES'!BE1462,3)</f>
        <v/>
      </c>
      <c r="H1462" s="36" t="str">
        <f>RIGHT('DETALLE DE CONEXIONES'!AK1462,2)</f>
        <v>-0</v>
      </c>
      <c r="I1462" s="36" t="str">
        <f>LEFT('DETALLE DE CONEXIONES'!AK1462,3)</f>
        <v>MEN</v>
      </c>
      <c r="J1462" s="36" t="str">
        <f>LEFT('DETALLE DE CONEXIONES'!M1462,3)</f>
        <v>0mi</v>
      </c>
      <c r="K1462" s="36" t="str">
        <f>IF(LEN('DETALLE DE CONEXIONES'!M1462)&lt;12,(RIGHT('DETALLE DE CONEXIONES'!M1462,5)),(RIGHT('DETALLE DE CONEXIONES'!M1462,6)))</f>
        <v xml:space="preserve">min. </v>
      </c>
      <c r="L1462" s="36">
        <f>IF(C1462="Saliente Local",(IFERROR((LIMPIA(J1462,1)),0)),0)</f>
        <v>0</v>
      </c>
      <c r="M1462" s="36">
        <f>IF(C1462="Saliente Nacional",(IFERROR((LIMPIA(J1462,1)),0)),0)</f>
        <v>0</v>
      </c>
      <c r="N1462" s="36">
        <f>IF(C1462="Saliente Internacional",(IFERROR((LIMPIA(J1462,1)),0)),0)</f>
        <v>0</v>
      </c>
      <c r="O1462" s="36">
        <f>IF(C1462="Saliente Local",(IFERROR((LIMPIA(K1462,1)),0)),0)</f>
        <v>0</v>
      </c>
      <c r="P1462" s="36">
        <f>IF(C1462="Saliente Nacional",(IFERROR((LIMPIA(K1462,1)),0)),0)</f>
        <v>0</v>
      </c>
      <c r="Q1462" s="36">
        <f>IF(C1462="Saliente Internacional",(IFERROR((LIMPIA(K1462,1)),0)),0)</f>
        <v>0</v>
      </c>
      <c r="R1462" s="36">
        <f t="shared" si="67"/>
        <v>0</v>
      </c>
      <c r="S1462" s="36">
        <f t="shared" si="68"/>
        <v>0</v>
      </c>
    </row>
    <row r="1463" spans="1:19" x14ac:dyDescent="0.25">
      <c r="A1463" s="101">
        <f>'DETALLE DE CONEXIONES'!P1463</f>
        <v>0</v>
      </c>
      <c r="B1463" s="36" t="str">
        <f>'DETALLE DE CONEXIONES'!I1463</f>
        <v>GPRS</v>
      </c>
      <c r="C1463" s="36" t="str">
        <f>'DETALLE DE CONEXIONES'!BB1463</f>
        <v>RS</v>
      </c>
      <c r="D1463" s="36" t="str">
        <f>'DETALLE DE CONEXIONES'!E1463</f>
        <v>internet.itelcelXXXm-3G</v>
      </c>
      <c r="E1463" s="36">
        <f t="shared" si="66"/>
        <v>23</v>
      </c>
      <c r="F1463" s="36">
        <f>IFERROR(LIMPIA('DETALLE DE CONEXIONES'!N1463,1),0)</f>
        <v>0</v>
      </c>
      <c r="G1463" s="36" t="str">
        <f>LEFT('DETALLE DE CONEXIONES'!BE1463,3)</f>
        <v/>
      </c>
      <c r="H1463" s="36" t="str">
        <f>RIGHT('DETALLE DE CONEXIONES'!AK1463,2)</f>
        <v>-0</v>
      </c>
      <c r="I1463" s="36" t="str">
        <f>LEFT('DETALLE DE CONEXIONES'!AK1463,3)</f>
        <v>RS;</v>
      </c>
      <c r="J1463" s="36" t="str">
        <f>LEFT('DETALLE DE CONEXIONES'!M1463,3)</f>
        <v>0mi</v>
      </c>
      <c r="K1463" s="36" t="str">
        <f>IF(LEN('DETALLE DE CONEXIONES'!M1463)&lt;12,(RIGHT('DETALLE DE CONEXIONES'!M1463,5)),(RIGHT('DETALLE DE CONEXIONES'!M1463,6)))</f>
        <v xml:space="preserve">min. </v>
      </c>
      <c r="L1463" s="36">
        <f>IF(C1463="Saliente Local",(IFERROR((LIMPIA(J1463,1)),0)),0)</f>
        <v>0</v>
      </c>
      <c r="M1463" s="36">
        <f>IF(C1463="Saliente Nacional",(IFERROR((LIMPIA(J1463,1)),0)),0)</f>
        <v>0</v>
      </c>
      <c r="N1463" s="36">
        <f>IF(C1463="Saliente Internacional",(IFERROR((LIMPIA(J1463,1)),0)),0)</f>
        <v>0</v>
      </c>
      <c r="O1463" s="36">
        <f>IF(C1463="Saliente Local",(IFERROR((LIMPIA(K1463,1)),0)),0)</f>
        <v>0</v>
      </c>
      <c r="P1463" s="36">
        <f>IF(C1463="Saliente Nacional",(IFERROR((LIMPIA(K1463,1)),0)),0)</f>
        <v>0</v>
      </c>
      <c r="Q1463" s="36">
        <f>IF(C1463="Saliente Internacional",(IFERROR((LIMPIA(K1463,1)),0)),0)</f>
        <v>0</v>
      </c>
      <c r="R1463" s="36">
        <f t="shared" si="67"/>
        <v>0</v>
      </c>
      <c r="S1463" s="36">
        <f t="shared" si="68"/>
        <v>0</v>
      </c>
    </row>
    <row r="1464" spans="1:19" x14ac:dyDescent="0.25">
      <c r="A1464" s="101">
        <f>'DETALLE DE CONEXIONES'!P1464</f>
        <v>0</v>
      </c>
      <c r="B1464" s="36" t="str">
        <f>'DETALLE DE CONEXIONES'!I1464</f>
        <v>SALIENTE</v>
      </c>
      <c r="C1464" s="36" t="str">
        <f>'DETALLE DE CONEXIONES'!BB1464</f>
        <v>Saliente Local</v>
      </c>
      <c r="D1464" s="36" t="str">
        <f>'DETALLE DE CONEXIONES'!E1464</f>
        <v>999XXX0328</v>
      </c>
      <c r="E1464" s="36">
        <f t="shared" si="66"/>
        <v>10</v>
      </c>
      <c r="F1464" s="36">
        <f>IFERROR(LIMPIA('DETALLE DE CONEXIONES'!N1464,1),0)</f>
        <v>1</v>
      </c>
      <c r="G1464" s="36" t="str">
        <f>LEFT('DETALLE DE CONEXIONES'!BE1464,3)</f>
        <v>NOF</v>
      </c>
      <c r="H1464" s="36" t="str">
        <f>RIGHT('DETALLE DE CONEXIONES'!AK1464,2)</f>
        <v/>
      </c>
      <c r="I1464" s="36" t="str">
        <f>LEFT('DETALLE DE CONEXIONES'!AK1464,3)</f>
        <v/>
      </c>
      <c r="J1464" s="36" t="str">
        <f>LEFT('DETALLE DE CONEXIONES'!M1464,3)</f>
        <v>0mi</v>
      </c>
      <c r="K1464" s="36" t="str">
        <f>IF(LEN('DETALLE DE CONEXIONES'!M1464)&lt;12,(RIGHT('DETALLE DE CONEXIONES'!M1464,5)),(RIGHT('DETALLE DE CONEXIONES'!M1464,6)))</f>
        <v>35seg.</v>
      </c>
      <c r="L1464" s="36">
        <f>IF(C1464="Saliente Local",(IFERROR((LIMPIA(J1464,1)),0)),0)</f>
        <v>0</v>
      </c>
      <c r="M1464" s="36">
        <f>IF(C1464="Saliente Nacional",(IFERROR((LIMPIA(J1464,1)),0)),0)</f>
        <v>0</v>
      </c>
      <c r="N1464" s="36">
        <f>IF(C1464="Saliente Internacional",(IFERROR((LIMPIA(J1464,1)),0)),0)</f>
        <v>0</v>
      </c>
      <c r="O1464" s="36">
        <f>IF(C1464="Saliente Local",(IFERROR((LIMPIA(K1464,1)),0)),0)</f>
        <v>35</v>
      </c>
      <c r="P1464" s="36">
        <f>IF(C1464="Saliente Nacional",(IFERROR((LIMPIA(K1464,1)),0)),0)</f>
        <v>0</v>
      </c>
      <c r="Q1464" s="36">
        <f>IF(C1464="Saliente Internacional",(IFERROR((LIMPIA(K1464,1)),0)),0)</f>
        <v>0</v>
      </c>
      <c r="R1464" s="36">
        <f t="shared" si="67"/>
        <v>1</v>
      </c>
      <c r="S1464" s="36">
        <f t="shared" si="68"/>
        <v>0</v>
      </c>
    </row>
    <row r="1465" spans="1:19" x14ac:dyDescent="0.25">
      <c r="A1465" s="101">
        <f>'DETALLE DE CONEXIONES'!P1465</f>
        <v>0</v>
      </c>
      <c r="B1465" s="36" t="str">
        <f>'DETALLE DE CONEXIONES'!I1465</f>
        <v>GPRS</v>
      </c>
      <c r="C1465" s="36" t="str">
        <f>'DETALLE DE CONEXIONES'!BB1465</f>
        <v>MENSAJERO</v>
      </c>
      <c r="D1465" s="36" t="str">
        <f>'DETALLE DE CONEXIONES'!E1465</f>
        <v>internet.itelcelXXXm-3G</v>
      </c>
      <c r="E1465" s="36">
        <f t="shared" si="66"/>
        <v>23</v>
      </c>
      <c r="F1465" s="36">
        <f>IFERROR(LIMPIA('DETALLE DE CONEXIONES'!N1465,1),0)</f>
        <v>0</v>
      </c>
      <c r="G1465" s="36" t="str">
        <f>LEFT('DETALLE DE CONEXIONES'!BE1465,3)</f>
        <v/>
      </c>
      <c r="H1465" s="36" t="str">
        <f>RIGHT('DETALLE DE CONEXIONES'!AK1465,2)</f>
        <v>-0</v>
      </c>
      <c r="I1465" s="36" t="str">
        <f>LEFT('DETALLE DE CONEXIONES'!AK1465,3)</f>
        <v>MEN</v>
      </c>
      <c r="J1465" s="36" t="str">
        <f>LEFT('DETALLE DE CONEXIONES'!M1465,3)</f>
        <v>0mi</v>
      </c>
      <c r="K1465" s="36" t="str">
        <f>IF(LEN('DETALLE DE CONEXIONES'!M1465)&lt;12,(RIGHT('DETALLE DE CONEXIONES'!M1465,5)),(RIGHT('DETALLE DE CONEXIONES'!M1465,6)))</f>
        <v xml:space="preserve">min. </v>
      </c>
      <c r="L1465" s="36">
        <f>IF(C1465="Saliente Local",(IFERROR((LIMPIA(J1465,1)),0)),0)</f>
        <v>0</v>
      </c>
      <c r="M1465" s="36">
        <f>IF(C1465="Saliente Nacional",(IFERROR((LIMPIA(J1465,1)),0)),0)</f>
        <v>0</v>
      </c>
      <c r="N1465" s="36">
        <f>IF(C1465="Saliente Internacional",(IFERROR((LIMPIA(J1465,1)),0)),0)</f>
        <v>0</v>
      </c>
      <c r="O1465" s="36">
        <f>IF(C1465="Saliente Local",(IFERROR((LIMPIA(K1465,1)),0)),0)</f>
        <v>0</v>
      </c>
      <c r="P1465" s="36">
        <f>IF(C1465="Saliente Nacional",(IFERROR((LIMPIA(K1465,1)),0)),0)</f>
        <v>0</v>
      </c>
      <c r="Q1465" s="36">
        <f>IF(C1465="Saliente Internacional",(IFERROR((LIMPIA(K1465,1)),0)),0)</f>
        <v>0</v>
      </c>
      <c r="R1465" s="36">
        <f t="shared" si="67"/>
        <v>0</v>
      </c>
      <c r="S1465" s="36">
        <f t="shared" si="68"/>
        <v>0</v>
      </c>
    </row>
    <row r="1466" spans="1:19" x14ac:dyDescent="0.25">
      <c r="A1466" s="101">
        <f>'DETALLE DE CONEXIONES'!P1466</f>
        <v>0</v>
      </c>
      <c r="B1466" s="36" t="str">
        <f>'DETALLE DE CONEXIONES'!I1466</f>
        <v>GPRS</v>
      </c>
      <c r="C1466" s="36" t="str">
        <f>'DETALLE DE CONEXIONES'!BB1466</f>
        <v>RS</v>
      </c>
      <c r="D1466" s="36" t="str">
        <f>'DETALLE DE CONEXIONES'!E1466</f>
        <v>internet.itelcelXXXm-3G</v>
      </c>
      <c r="E1466" s="36">
        <f t="shared" si="66"/>
        <v>23</v>
      </c>
      <c r="F1466" s="36">
        <f>IFERROR(LIMPIA('DETALLE DE CONEXIONES'!N1466,1),0)</f>
        <v>0</v>
      </c>
      <c r="G1466" s="36" t="str">
        <f>LEFT('DETALLE DE CONEXIONES'!BE1466,3)</f>
        <v/>
      </c>
      <c r="H1466" s="36" t="str">
        <f>RIGHT('DETALLE DE CONEXIONES'!AK1466,2)</f>
        <v>-0</v>
      </c>
      <c r="I1466" s="36" t="str">
        <f>LEFT('DETALLE DE CONEXIONES'!AK1466,3)</f>
        <v>RS;</v>
      </c>
      <c r="J1466" s="36" t="str">
        <f>LEFT('DETALLE DE CONEXIONES'!M1466,3)</f>
        <v>0mi</v>
      </c>
      <c r="K1466" s="36" t="str">
        <f>IF(LEN('DETALLE DE CONEXIONES'!M1466)&lt;12,(RIGHT('DETALLE DE CONEXIONES'!M1466,5)),(RIGHT('DETALLE DE CONEXIONES'!M1466,6)))</f>
        <v xml:space="preserve">min. </v>
      </c>
      <c r="L1466" s="36">
        <f>IF(C1466="Saliente Local",(IFERROR((LIMPIA(J1466,1)),0)),0)</f>
        <v>0</v>
      </c>
      <c r="M1466" s="36">
        <f>IF(C1466="Saliente Nacional",(IFERROR((LIMPIA(J1466,1)),0)),0)</f>
        <v>0</v>
      </c>
      <c r="N1466" s="36">
        <f>IF(C1466="Saliente Internacional",(IFERROR((LIMPIA(J1466,1)),0)),0)</f>
        <v>0</v>
      </c>
      <c r="O1466" s="36">
        <f>IF(C1466="Saliente Local",(IFERROR((LIMPIA(K1466,1)),0)),0)</f>
        <v>0</v>
      </c>
      <c r="P1466" s="36">
        <f>IF(C1466="Saliente Nacional",(IFERROR((LIMPIA(K1466,1)),0)),0)</f>
        <v>0</v>
      </c>
      <c r="Q1466" s="36">
        <f>IF(C1466="Saliente Internacional",(IFERROR((LIMPIA(K1466,1)),0)),0)</f>
        <v>0</v>
      </c>
      <c r="R1466" s="36">
        <f t="shared" si="67"/>
        <v>0</v>
      </c>
      <c r="S1466" s="36">
        <f t="shared" si="68"/>
        <v>0</v>
      </c>
    </row>
    <row r="1467" spans="1:19" x14ac:dyDescent="0.25">
      <c r="A1467" s="101">
        <f>'DETALLE DE CONEXIONES'!P1467</f>
        <v>0</v>
      </c>
      <c r="B1467" s="36" t="str">
        <f>'DETALLE DE CONEXIONES'!I1467</f>
        <v>GPRS</v>
      </c>
      <c r="C1467" s="36" t="str">
        <f>'DETALLE DE CONEXIONES'!BB1467</f>
        <v>MENSAJERO</v>
      </c>
      <c r="D1467" s="36" t="str">
        <f>'DETALLE DE CONEXIONES'!E1467</f>
        <v>internet.itelcelXXXm-3G</v>
      </c>
      <c r="E1467" s="36">
        <f t="shared" si="66"/>
        <v>23</v>
      </c>
      <c r="F1467" s="36">
        <f>IFERROR(LIMPIA('DETALLE DE CONEXIONES'!N1467,1),0)</f>
        <v>0</v>
      </c>
      <c r="G1467" s="36" t="str">
        <f>LEFT('DETALLE DE CONEXIONES'!BE1467,3)</f>
        <v/>
      </c>
      <c r="H1467" s="36" t="str">
        <f>RIGHT('DETALLE DE CONEXIONES'!AK1467,2)</f>
        <v>-0</v>
      </c>
      <c r="I1467" s="36" t="str">
        <f>LEFT('DETALLE DE CONEXIONES'!AK1467,3)</f>
        <v>MEN</v>
      </c>
      <c r="J1467" s="36" t="str">
        <f>LEFT('DETALLE DE CONEXIONES'!M1467,3)</f>
        <v>0mi</v>
      </c>
      <c r="K1467" s="36" t="str">
        <f>IF(LEN('DETALLE DE CONEXIONES'!M1467)&lt;12,(RIGHT('DETALLE DE CONEXIONES'!M1467,5)),(RIGHT('DETALLE DE CONEXIONES'!M1467,6)))</f>
        <v xml:space="preserve">min. </v>
      </c>
      <c r="L1467" s="36">
        <f>IF(C1467="Saliente Local",(IFERROR((LIMPIA(J1467,1)),0)),0)</f>
        <v>0</v>
      </c>
      <c r="M1467" s="36">
        <f>IF(C1467="Saliente Nacional",(IFERROR((LIMPIA(J1467,1)),0)),0)</f>
        <v>0</v>
      </c>
      <c r="N1467" s="36">
        <f>IF(C1467="Saliente Internacional",(IFERROR((LIMPIA(J1467,1)),0)),0)</f>
        <v>0</v>
      </c>
      <c r="O1467" s="36">
        <f>IF(C1467="Saliente Local",(IFERROR((LIMPIA(K1467,1)),0)),0)</f>
        <v>0</v>
      </c>
      <c r="P1467" s="36">
        <f>IF(C1467="Saliente Nacional",(IFERROR((LIMPIA(K1467,1)),0)),0)</f>
        <v>0</v>
      </c>
      <c r="Q1467" s="36">
        <f>IF(C1467="Saliente Internacional",(IFERROR((LIMPIA(K1467,1)),0)),0)</f>
        <v>0</v>
      </c>
      <c r="R1467" s="36">
        <f t="shared" si="67"/>
        <v>0</v>
      </c>
      <c r="S1467" s="36">
        <f t="shared" si="68"/>
        <v>0</v>
      </c>
    </row>
    <row r="1468" spans="1:19" x14ac:dyDescent="0.25">
      <c r="A1468" s="101">
        <f>'DETALLE DE CONEXIONES'!P1468</f>
        <v>0</v>
      </c>
      <c r="B1468" s="36" t="str">
        <f>'DETALLE DE CONEXIONES'!I1468</f>
        <v>GPRS</v>
      </c>
      <c r="C1468" s="36" t="str">
        <f>'DETALLE DE CONEXIONES'!BB1468</f>
        <v>RS</v>
      </c>
      <c r="D1468" s="36" t="str">
        <f>'DETALLE DE CONEXIONES'!E1468</f>
        <v>internet.itelcelXXXm-3G</v>
      </c>
      <c r="E1468" s="36">
        <f t="shared" si="66"/>
        <v>23</v>
      </c>
      <c r="F1468" s="36">
        <f>IFERROR(LIMPIA('DETALLE DE CONEXIONES'!N1468,1),0)</f>
        <v>0</v>
      </c>
      <c r="G1468" s="36" t="str">
        <f>LEFT('DETALLE DE CONEXIONES'!BE1468,3)</f>
        <v/>
      </c>
      <c r="H1468" s="36" t="str">
        <f>RIGHT('DETALLE DE CONEXIONES'!AK1468,2)</f>
        <v>-0</v>
      </c>
      <c r="I1468" s="36" t="str">
        <f>LEFT('DETALLE DE CONEXIONES'!AK1468,3)</f>
        <v>RS;</v>
      </c>
      <c r="J1468" s="36" t="str">
        <f>LEFT('DETALLE DE CONEXIONES'!M1468,3)</f>
        <v>0mi</v>
      </c>
      <c r="K1468" s="36" t="str">
        <f>IF(LEN('DETALLE DE CONEXIONES'!M1468)&lt;12,(RIGHT('DETALLE DE CONEXIONES'!M1468,5)),(RIGHT('DETALLE DE CONEXIONES'!M1468,6)))</f>
        <v xml:space="preserve">min. </v>
      </c>
      <c r="L1468" s="36">
        <f>IF(C1468="Saliente Local",(IFERROR((LIMPIA(J1468,1)),0)),0)</f>
        <v>0</v>
      </c>
      <c r="M1468" s="36">
        <f>IF(C1468="Saliente Nacional",(IFERROR((LIMPIA(J1468,1)),0)),0)</f>
        <v>0</v>
      </c>
      <c r="N1468" s="36">
        <f>IF(C1468="Saliente Internacional",(IFERROR((LIMPIA(J1468,1)),0)),0)</f>
        <v>0</v>
      </c>
      <c r="O1468" s="36">
        <f>IF(C1468="Saliente Local",(IFERROR((LIMPIA(K1468,1)),0)),0)</f>
        <v>0</v>
      </c>
      <c r="P1468" s="36">
        <f>IF(C1468="Saliente Nacional",(IFERROR((LIMPIA(K1468,1)),0)),0)</f>
        <v>0</v>
      </c>
      <c r="Q1468" s="36">
        <f>IF(C1468="Saliente Internacional",(IFERROR((LIMPIA(K1468,1)),0)),0)</f>
        <v>0</v>
      </c>
      <c r="R1468" s="36">
        <f t="shared" si="67"/>
        <v>0</v>
      </c>
      <c r="S1468" s="36">
        <f t="shared" si="68"/>
        <v>0</v>
      </c>
    </row>
    <row r="1469" spans="1:19" x14ac:dyDescent="0.25">
      <c r="A1469" s="101">
        <f>'DETALLE DE CONEXIONES'!P1469</f>
        <v>0</v>
      </c>
      <c r="B1469" s="36" t="str">
        <f>'DETALLE DE CONEXIONES'!I1469</f>
        <v>GPRS</v>
      </c>
      <c r="C1469" s="36" t="str">
        <f>'DETALLE DE CONEXIONES'!BB1469</f>
        <v>MENSAJERO</v>
      </c>
      <c r="D1469" s="36" t="str">
        <f>'DETALLE DE CONEXIONES'!E1469</f>
        <v>internet.itelcelXXXm-3G</v>
      </c>
      <c r="E1469" s="36">
        <f t="shared" si="66"/>
        <v>23</v>
      </c>
      <c r="F1469" s="36">
        <f>IFERROR(LIMPIA('DETALLE DE CONEXIONES'!N1469,1),0)</f>
        <v>0</v>
      </c>
      <c r="G1469" s="36" t="str">
        <f>LEFT('DETALLE DE CONEXIONES'!BE1469,3)</f>
        <v/>
      </c>
      <c r="H1469" s="36" t="str">
        <f>RIGHT('DETALLE DE CONEXIONES'!AK1469,2)</f>
        <v>-0</v>
      </c>
      <c r="I1469" s="36" t="str">
        <f>LEFT('DETALLE DE CONEXIONES'!AK1469,3)</f>
        <v>MEN</v>
      </c>
      <c r="J1469" s="36" t="str">
        <f>LEFT('DETALLE DE CONEXIONES'!M1469,3)</f>
        <v>0mi</v>
      </c>
      <c r="K1469" s="36" t="str">
        <f>IF(LEN('DETALLE DE CONEXIONES'!M1469)&lt;12,(RIGHT('DETALLE DE CONEXIONES'!M1469,5)),(RIGHT('DETALLE DE CONEXIONES'!M1469,6)))</f>
        <v xml:space="preserve">min. </v>
      </c>
      <c r="L1469" s="36">
        <f>IF(C1469="Saliente Local",(IFERROR((LIMPIA(J1469,1)),0)),0)</f>
        <v>0</v>
      </c>
      <c r="M1469" s="36">
        <f>IF(C1469="Saliente Nacional",(IFERROR((LIMPIA(J1469,1)),0)),0)</f>
        <v>0</v>
      </c>
      <c r="N1469" s="36">
        <f>IF(C1469="Saliente Internacional",(IFERROR((LIMPIA(J1469,1)),0)),0)</f>
        <v>0</v>
      </c>
      <c r="O1469" s="36">
        <f>IF(C1469="Saliente Local",(IFERROR((LIMPIA(K1469,1)),0)),0)</f>
        <v>0</v>
      </c>
      <c r="P1469" s="36">
        <f>IF(C1469="Saliente Nacional",(IFERROR((LIMPIA(K1469,1)),0)),0)</f>
        <v>0</v>
      </c>
      <c r="Q1469" s="36">
        <f>IF(C1469="Saliente Internacional",(IFERROR((LIMPIA(K1469,1)),0)),0)</f>
        <v>0</v>
      </c>
      <c r="R1469" s="36">
        <f t="shared" si="67"/>
        <v>0</v>
      </c>
      <c r="S1469" s="36">
        <f t="shared" si="68"/>
        <v>0</v>
      </c>
    </row>
    <row r="1470" spans="1:19" x14ac:dyDescent="0.25">
      <c r="A1470" s="101">
        <f>'DETALLE DE CONEXIONES'!P1470</f>
        <v>0</v>
      </c>
      <c r="B1470" s="36" t="str">
        <f>'DETALLE DE CONEXIONES'!I1470</f>
        <v>GPRS</v>
      </c>
      <c r="C1470" s="36" t="str">
        <f>'DETALLE DE CONEXIONES'!BB1470</f>
        <v>RS</v>
      </c>
      <c r="D1470" s="36" t="str">
        <f>'DETALLE DE CONEXIONES'!E1470</f>
        <v>internet.itelcelXXXm-3G</v>
      </c>
      <c r="E1470" s="36">
        <f t="shared" si="66"/>
        <v>23</v>
      </c>
      <c r="F1470" s="36">
        <f>IFERROR(LIMPIA('DETALLE DE CONEXIONES'!N1470,1),0)</f>
        <v>0</v>
      </c>
      <c r="G1470" s="36" t="str">
        <f>LEFT('DETALLE DE CONEXIONES'!BE1470,3)</f>
        <v/>
      </c>
      <c r="H1470" s="36" t="str">
        <f>RIGHT('DETALLE DE CONEXIONES'!AK1470,2)</f>
        <v>-0</v>
      </c>
      <c r="I1470" s="36" t="str">
        <f>LEFT('DETALLE DE CONEXIONES'!AK1470,3)</f>
        <v>RS;</v>
      </c>
      <c r="J1470" s="36" t="str">
        <f>LEFT('DETALLE DE CONEXIONES'!M1470,3)</f>
        <v>0mi</v>
      </c>
      <c r="K1470" s="36" t="str">
        <f>IF(LEN('DETALLE DE CONEXIONES'!M1470)&lt;12,(RIGHT('DETALLE DE CONEXIONES'!M1470,5)),(RIGHT('DETALLE DE CONEXIONES'!M1470,6)))</f>
        <v xml:space="preserve">min. </v>
      </c>
      <c r="L1470" s="36">
        <f>IF(C1470="Saliente Local",(IFERROR((LIMPIA(J1470,1)),0)),0)</f>
        <v>0</v>
      </c>
      <c r="M1470" s="36">
        <f>IF(C1470="Saliente Nacional",(IFERROR((LIMPIA(J1470,1)),0)),0)</f>
        <v>0</v>
      </c>
      <c r="N1470" s="36">
        <f>IF(C1470="Saliente Internacional",(IFERROR((LIMPIA(J1470,1)),0)),0)</f>
        <v>0</v>
      </c>
      <c r="O1470" s="36">
        <f>IF(C1470="Saliente Local",(IFERROR((LIMPIA(K1470,1)),0)),0)</f>
        <v>0</v>
      </c>
      <c r="P1470" s="36">
        <f>IF(C1470="Saliente Nacional",(IFERROR((LIMPIA(K1470,1)),0)),0)</f>
        <v>0</v>
      </c>
      <c r="Q1470" s="36">
        <f>IF(C1470="Saliente Internacional",(IFERROR((LIMPIA(K1470,1)),0)),0)</f>
        <v>0</v>
      </c>
      <c r="R1470" s="36">
        <f t="shared" si="67"/>
        <v>0</v>
      </c>
      <c r="S1470" s="36">
        <f t="shared" si="68"/>
        <v>0</v>
      </c>
    </row>
    <row r="1471" spans="1:19" x14ac:dyDescent="0.25">
      <c r="A1471" s="101">
        <f>'DETALLE DE CONEXIONES'!P1471</f>
        <v>0</v>
      </c>
      <c r="B1471" s="36" t="str">
        <f>'DETALLE DE CONEXIONES'!I1471</f>
        <v>SALIENTE</v>
      </c>
      <c r="C1471" s="36" t="str">
        <f>'DETALLE DE CONEXIONES'!BB1471</f>
        <v>Saliente Local</v>
      </c>
      <c r="D1471" s="36" t="str">
        <f>'DETALLE DE CONEXIONES'!E1471</f>
        <v>999XXX0328</v>
      </c>
      <c r="E1471" s="36">
        <f t="shared" si="66"/>
        <v>10</v>
      </c>
      <c r="F1471" s="36">
        <f>IFERROR(LIMPIA('DETALLE DE CONEXIONES'!N1471,1),0)</f>
        <v>2</v>
      </c>
      <c r="G1471" s="36" t="str">
        <f>LEFT('DETALLE DE CONEXIONES'!BE1471,3)</f>
        <v>NOF</v>
      </c>
      <c r="H1471" s="36" t="str">
        <f>RIGHT('DETALLE DE CONEXIONES'!AK1471,2)</f>
        <v/>
      </c>
      <c r="I1471" s="36" t="str">
        <f>LEFT('DETALLE DE CONEXIONES'!AK1471,3)</f>
        <v/>
      </c>
      <c r="J1471" s="36" t="str">
        <f>LEFT('DETALLE DE CONEXIONES'!M1471,3)</f>
        <v>1mi</v>
      </c>
      <c r="K1471" s="36" t="str">
        <f>IF(LEN('DETALLE DE CONEXIONES'!M1471)&lt;12,(RIGHT('DETALLE DE CONEXIONES'!M1471,5)),(RIGHT('DETALLE DE CONEXIONES'!M1471,6)))</f>
        <v>34seg.</v>
      </c>
      <c r="L1471" s="36">
        <f>IF(C1471="Saliente Local",(IFERROR((LIMPIA(J1471,1)),0)),0)</f>
        <v>1</v>
      </c>
      <c r="M1471" s="36">
        <f>IF(C1471="Saliente Nacional",(IFERROR((LIMPIA(J1471,1)),0)),0)</f>
        <v>0</v>
      </c>
      <c r="N1471" s="36">
        <f>IF(C1471="Saliente Internacional",(IFERROR((LIMPIA(J1471,1)),0)),0)</f>
        <v>0</v>
      </c>
      <c r="O1471" s="36">
        <f>IF(C1471="Saliente Local",(IFERROR((LIMPIA(K1471,1)),0)),0)</f>
        <v>34</v>
      </c>
      <c r="P1471" s="36">
        <f>IF(C1471="Saliente Nacional",(IFERROR((LIMPIA(K1471,1)),0)),0)</f>
        <v>0</v>
      </c>
      <c r="Q1471" s="36">
        <f>IF(C1471="Saliente Internacional",(IFERROR((LIMPIA(K1471,1)),0)),0)</f>
        <v>0</v>
      </c>
      <c r="R1471" s="36">
        <f t="shared" si="67"/>
        <v>2</v>
      </c>
      <c r="S1471" s="36">
        <f t="shared" si="68"/>
        <v>0</v>
      </c>
    </row>
    <row r="1472" spans="1:19" x14ac:dyDescent="0.25">
      <c r="A1472" s="101">
        <f>'DETALLE DE CONEXIONES'!P1472</f>
        <v>0</v>
      </c>
      <c r="B1472" s="36" t="str">
        <f>'DETALLE DE CONEXIONES'!I1472</f>
        <v>TRANSFERENCIA</v>
      </c>
      <c r="C1472" s="36" t="str">
        <f>'DETALLE DE CONEXIONES'!BB1472</f>
        <v>Desvio Nacional</v>
      </c>
      <c r="D1472" s="36" t="str">
        <f>'DETALLE DE CONEXIONES'!E1472</f>
        <v>999XXX1600</v>
      </c>
      <c r="E1472" s="36">
        <f t="shared" si="66"/>
        <v>10</v>
      </c>
      <c r="F1472" s="36">
        <f>IFERROR(LIMPIA('DETALLE DE CONEXIONES'!N1472,1),0)</f>
        <v>1</v>
      </c>
      <c r="G1472" s="36" t="str">
        <f>LEFT('DETALLE DE CONEXIONES'!BE1472,3)</f>
        <v>SIU</v>
      </c>
      <c r="H1472" s="36" t="str">
        <f>RIGHT('DETALLE DE CONEXIONES'!AK1472,2)</f>
        <v/>
      </c>
      <c r="I1472" s="36" t="str">
        <f>LEFT('DETALLE DE CONEXIONES'!AK1472,3)</f>
        <v/>
      </c>
      <c r="J1472" s="36" t="str">
        <f>LEFT('DETALLE DE CONEXIONES'!M1472,3)</f>
        <v>0mi</v>
      </c>
      <c r="K1472" s="36" t="str">
        <f>IF(LEN('DETALLE DE CONEXIONES'!M1472)&lt;12,(RIGHT('DETALLE DE CONEXIONES'!M1472,5)),(RIGHT('DETALLE DE CONEXIONES'!M1472,6)))</f>
        <v>3seg.</v>
      </c>
      <c r="L1472" s="36">
        <f>IF(C1472="Saliente Local",(IFERROR((LIMPIA(J1472,1)),0)),0)</f>
        <v>0</v>
      </c>
      <c r="M1472" s="36">
        <f>IF(C1472="Saliente Nacional",(IFERROR((LIMPIA(J1472,1)),0)),0)</f>
        <v>0</v>
      </c>
      <c r="N1472" s="36">
        <f>IF(C1472="Saliente Internacional",(IFERROR((LIMPIA(J1472,1)),0)),0)</f>
        <v>0</v>
      </c>
      <c r="O1472" s="36">
        <f>IF(C1472="Saliente Local",(IFERROR((LIMPIA(K1472,1)),0)),0)</f>
        <v>0</v>
      </c>
      <c r="P1472" s="36">
        <f>IF(C1472="Saliente Nacional",(IFERROR((LIMPIA(K1472,1)),0)),0)</f>
        <v>0</v>
      </c>
      <c r="Q1472" s="36">
        <f>IF(C1472="Saliente Internacional",(IFERROR((LIMPIA(K1472,1)),0)),0)</f>
        <v>0</v>
      </c>
      <c r="R1472" s="36">
        <f t="shared" si="67"/>
        <v>0</v>
      </c>
      <c r="S1472" s="36">
        <f t="shared" si="68"/>
        <v>0</v>
      </c>
    </row>
    <row r="1473" spans="1:19" x14ac:dyDescent="0.25">
      <c r="A1473" s="101">
        <f>'DETALLE DE CONEXIONES'!P1473</f>
        <v>0</v>
      </c>
      <c r="B1473" s="36" t="str">
        <f>'DETALLE DE CONEXIONES'!I1473</f>
        <v>GPRS</v>
      </c>
      <c r="C1473" s="36" t="str">
        <f>'DETALLE DE CONEXIONES'!BB1473</f>
        <v>MENSAJERO</v>
      </c>
      <c r="D1473" s="36" t="str">
        <f>'DETALLE DE CONEXIONES'!E1473</f>
        <v>internet.itelcelXXXm-3G</v>
      </c>
      <c r="E1473" s="36">
        <f t="shared" si="66"/>
        <v>23</v>
      </c>
      <c r="F1473" s="36">
        <f>IFERROR(LIMPIA('DETALLE DE CONEXIONES'!N1473,1),0)</f>
        <v>0</v>
      </c>
      <c r="G1473" s="36" t="str">
        <f>LEFT('DETALLE DE CONEXIONES'!BE1473,3)</f>
        <v/>
      </c>
      <c r="H1473" s="36" t="str">
        <f>RIGHT('DETALLE DE CONEXIONES'!AK1473,2)</f>
        <v>-0</v>
      </c>
      <c r="I1473" s="36" t="str">
        <f>LEFT('DETALLE DE CONEXIONES'!AK1473,3)</f>
        <v>MEN</v>
      </c>
      <c r="J1473" s="36" t="str">
        <f>LEFT('DETALLE DE CONEXIONES'!M1473,3)</f>
        <v>0mi</v>
      </c>
      <c r="K1473" s="36" t="str">
        <f>IF(LEN('DETALLE DE CONEXIONES'!M1473)&lt;12,(RIGHT('DETALLE DE CONEXIONES'!M1473,5)),(RIGHT('DETALLE DE CONEXIONES'!M1473,6)))</f>
        <v xml:space="preserve">min. </v>
      </c>
      <c r="L1473" s="36">
        <f>IF(C1473="Saliente Local",(IFERROR((LIMPIA(J1473,1)),0)),0)</f>
        <v>0</v>
      </c>
      <c r="M1473" s="36">
        <f>IF(C1473="Saliente Nacional",(IFERROR((LIMPIA(J1473,1)),0)),0)</f>
        <v>0</v>
      </c>
      <c r="N1473" s="36">
        <f>IF(C1473="Saliente Internacional",(IFERROR((LIMPIA(J1473,1)),0)),0)</f>
        <v>0</v>
      </c>
      <c r="O1473" s="36">
        <f>IF(C1473="Saliente Local",(IFERROR((LIMPIA(K1473,1)),0)),0)</f>
        <v>0</v>
      </c>
      <c r="P1473" s="36">
        <f>IF(C1473="Saliente Nacional",(IFERROR((LIMPIA(K1473,1)),0)),0)</f>
        <v>0</v>
      </c>
      <c r="Q1473" s="36">
        <f>IF(C1473="Saliente Internacional",(IFERROR((LIMPIA(K1473,1)),0)),0)</f>
        <v>0</v>
      </c>
      <c r="R1473" s="36">
        <f t="shared" si="67"/>
        <v>0</v>
      </c>
      <c r="S1473" s="36">
        <f t="shared" si="68"/>
        <v>0</v>
      </c>
    </row>
    <row r="1474" spans="1:19" x14ac:dyDescent="0.25">
      <c r="A1474" s="101">
        <f>'DETALLE DE CONEXIONES'!P1474</f>
        <v>0</v>
      </c>
      <c r="B1474" s="36" t="str">
        <f>'DETALLE DE CONEXIONES'!I1474</f>
        <v>GPRS</v>
      </c>
      <c r="C1474" s="36" t="str">
        <f>'DETALLE DE CONEXIONES'!BB1474</f>
        <v>RS</v>
      </c>
      <c r="D1474" s="36" t="str">
        <f>'DETALLE DE CONEXIONES'!E1474</f>
        <v>internet.itelcelXXXm-3G</v>
      </c>
      <c r="E1474" s="36">
        <f t="shared" si="66"/>
        <v>23</v>
      </c>
      <c r="F1474" s="36">
        <f>IFERROR(LIMPIA('DETALLE DE CONEXIONES'!N1474,1),0)</f>
        <v>0</v>
      </c>
      <c r="G1474" s="36" t="str">
        <f>LEFT('DETALLE DE CONEXIONES'!BE1474,3)</f>
        <v/>
      </c>
      <c r="H1474" s="36" t="str">
        <f>RIGHT('DETALLE DE CONEXIONES'!AK1474,2)</f>
        <v>-0</v>
      </c>
      <c r="I1474" s="36" t="str">
        <f>LEFT('DETALLE DE CONEXIONES'!AK1474,3)</f>
        <v>RS;</v>
      </c>
      <c r="J1474" s="36" t="str">
        <f>LEFT('DETALLE DE CONEXIONES'!M1474,3)</f>
        <v>0mi</v>
      </c>
      <c r="K1474" s="36" t="str">
        <f>IF(LEN('DETALLE DE CONEXIONES'!M1474)&lt;12,(RIGHT('DETALLE DE CONEXIONES'!M1474,5)),(RIGHT('DETALLE DE CONEXIONES'!M1474,6)))</f>
        <v xml:space="preserve">min. </v>
      </c>
      <c r="L1474" s="36">
        <f>IF(C1474="Saliente Local",(IFERROR((LIMPIA(J1474,1)),0)),0)</f>
        <v>0</v>
      </c>
      <c r="M1474" s="36">
        <f>IF(C1474="Saliente Nacional",(IFERROR((LIMPIA(J1474,1)),0)),0)</f>
        <v>0</v>
      </c>
      <c r="N1474" s="36">
        <f>IF(C1474="Saliente Internacional",(IFERROR((LIMPIA(J1474,1)),0)),0)</f>
        <v>0</v>
      </c>
      <c r="O1474" s="36">
        <f>IF(C1474="Saliente Local",(IFERROR((LIMPIA(K1474,1)),0)),0)</f>
        <v>0</v>
      </c>
      <c r="P1474" s="36">
        <f>IF(C1474="Saliente Nacional",(IFERROR((LIMPIA(K1474,1)),0)),0)</f>
        <v>0</v>
      </c>
      <c r="Q1474" s="36">
        <f>IF(C1474="Saliente Internacional",(IFERROR((LIMPIA(K1474,1)),0)),0)</f>
        <v>0</v>
      </c>
      <c r="R1474" s="36">
        <f t="shared" si="67"/>
        <v>0</v>
      </c>
      <c r="S1474" s="36">
        <f t="shared" si="68"/>
        <v>0</v>
      </c>
    </row>
    <row r="1475" spans="1:19" x14ac:dyDescent="0.25">
      <c r="A1475" s="101">
        <f>'DETALLE DE CONEXIONES'!P1475</f>
        <v>0</v>
      </c>
      <c r="B1475" s="36" t="str">
        <f>'DETALLE DE CONEXIONES'!I1475</f>
        <v>TRANSFERENCIA</v>
      </c>
      <c r="C1475" s="36" t="str">
        <f>'DETALLE DE CONEXIONES'!BB1475</f>
        <v>Desvio Nacional</v>
      </c>
      <c r="D1475" s="36" t="str">
        <f>'DETALLE DE CONEXIONES'!E1475</f>
        <v>999XXX1600</v>
      </c>
      <c r="E1475" s="36">
        <f t="shared" ref="E1475:E1538" si="69">LEN(D1475)</f>
        <v>10</v>
      </c>
      <c r="F1475" s="36">
        <f>IFERROR(LIMPIA('DETALLE DE CONEXIONES'!N1475,1),0)</f>
        <v>1</v>
      </c>
      <c r="G1475" s="36" t="str">
        <f>LEFT('DETALLE DE CONEXIONES'!BE1475,3)</f>
        <v>SIU</v>
      </c>
      <c r="H1475" s="36" t="str">
        <f>RIGHT('DETALLE DE CONEXIONES'!AK1475,2)</f>
        <v/>
      </c>
      <c r="I1475" s="36" t="str">
        <f>LEFT('DETALLE DE CONEXIONES'!AK1475,3)</f>
        <v/>
      </c>
      <c r="J1475" s="36" t="str">
        <f>LEFT('DETALLE DE CONEXIONES'!M1475,3)</f>
        <v>0mi</v>
      </c>
      <c r="K1475" s="36" t="str">
        <f>IF(LEN('DETALLE DE CONEXIONES'!M1475)&lt;12,(RIGHT('DETALLE DE CONEXIONES'!M1475,5)),(RIGHT('DETALLE DE CONEXIONES'!M1475,6)))</f>
        <v>4seg.</v>
      </c>
      <c r="L1475" s="36">
        <f>IF(C1475="Saliente Local",(IFERROR((LIMPIA(J1475,1)),0)),0)</f>
        <v>0</v>
      </c>
      <c r="M1475" s="36">
        <f>IF(C1475="Saliente Nacional",(IFERROR((LIMPIA(J1475,1)),0)),0)</f>
        <v>0</v>
      </c>
      <c r="N1475" s="36">
        <f>IF(C1475="Saliente Internacional",(IFERROR((LIMPIA(J1475,1)),0)),0)</f>
        <v>0</v>
      </c>
      <c r="O1475" s="36">
        <f>IF(C1475="Saliente Local",(IFERROR((LIMPIA(K1475,1)),0)),0)</f>
        <v>0</v>
      </c>
      <c r="P1475" s="36">
        <f>IF(C1475="Saliente Nacional",(IFERROR((LIMPIA(K1475,1)),0)),0)</f>
        <v>0</v>
      </c>
      <c r="Q1475" s="36">
        <f>IF(C1475="Saliente Internacional",(IFERROR((LIMPIA(K1475,1)),0)),0)</f>
        <v>0</v>
      </c>
      <c r="R1475" s="36">
        <f t="shared" ref="R1475:R1538" si="70">IF(SUM(O1475:P1475)&gt;0,(L1475+M1475+1),(L1475+M1475))</f>
        <v>0</v>
      </c>
      <c r="S1475" s="36">
        <f t="shared" ref="S1475:S1538" si="71">IF(Q1475&gt;0,N1475+1,N1475)</f>
        <v>0</v>
      </c>
    </row>
    <row r="1476" spans="1:19" x14ac:dyDescent="0.25">
      <c r="A1476" s="101">
        <f>'DETALLE DE CONEXIONES'!P1476</f>
        <v>0</v>
      </c>
      <c r="B1476" s="36" t="str">
        <f>'DETALLE DE CONEXIONES'!I1476</f>
        <v>SALIENTE</v>
      </c>
      <c r="C1476" s="36" t="str">
        <f>'DETALLE DE CONEXIONES'!BB1476</f>
        <v>Saliente Local</v>
      </c>
      <c r="D1476" s="36" t="str">
        <f>'DETALLE DE CONEXIONES'!E1476</f>
        <v>999XXX8450</v>
      </c>
      <c r="E1476" s="36">
        <f t="shared" si="69"/>
        <v>10</v>
      </c>
      <c r="F1476" s="36">
        <f>IFERROR(LIMPIA('DETALLE DE CONEXIONES'!N1476,1),0)</f>
        <v>1</v>
      </c>
      <c r="G1476" s="36" t="str">
        <f>LEFT('DETALLE DE CONEXIONES'!BE1476,3)</f>
        <v>NOF</v>
      </c>
      <c r="H1476" s="36" t="str">
        <f>RIGHT('DETALLE DE CONEXIONES'!AK1476,2)</f>
        <v/>
      </c>
      <c r="I1476" s="36" t="str">
        <f>LEFT('DETALLE DE CONEXIONES'!AK1476,3)</f>
        <v/>
      </c>
      <c r="J1476" s="36" t="str">
        <f>LEFT('DETALLE DE CONEXIONES'!M1476,3)</f>
        <v>0mi</v>
      </c>
      <c r="K1476" s="36" t="str">
        <f>IF(LEN('DETALLE DE CONEXIONES'!M1476)&lt;12,(RIGHT('DETALLE DE CONEXIONES'!M1476,5)),(RIGHT('DETALLE DE CONEXIONES'!M1476,6)))</f>
        <v>40seg.</v>
      </c>
      <c r="L1476" s="36">
        <f>IF(C1476="Saliente Local",(IFERROR((LIMPIA(J1476,1)),0)),0)</f>
        <v>0</v>
      </c>
      <c r="M1476" s="36">
        <f>IF(C1476="Saliente Nacional",(IFERROR((LIMPIA(J1476,1)),0)),0)</f>
        <v>0</v>
      </c>
      <c r="N1476" s="36">
        <f>IF(C1476="Saliente Internacional",(IFERROR((LIMPIA(J1476,1)),0)),0)</f>
        <v>0</v>
      </c>
      <c r="O1476" s="36">
        <f>IF(C1476="Saliente Local",(IFERROR((LIMPIA(K1476,1)),0)),0)</f>
        <v>40</v>
      </c>
      <c r="P1476" s="36">
        <f>IF(C1476="Saliente Nacional",(IFERROR((LIMPIA(K1476,1)),0)),0)</f>
        <v>0</v>
      </c>
      <c r="Q1476" s="36">
        <f>IF(C1476="Saliente Internacional",(IFERROR((LIMPIA(K1476,1)),0)),0)</f>
        <v>0</v>
      </c>
      <c r="R1476" s="36">
        <f t="shared" si="70"/>
        <v>1</v>
      </c>
      <c r="S1476" s="36">
        <f t="shared" si="71"/>
        <v>0</v>
      </c>
    </row>
    <row r="1477" spans="1:19" x14ac:dyDescent="0.25">
      <c r="A1477" s="101">
        <f>'DETALLE DE CONEXIONES'!P1477</f>
        <v>0</v>
      </c>
      <c r="B1477" s="36" t="str">
        <f>'DETALLE DE CONEXIONES'!I1477</f>
        <v>ENTRANTE</v>
      </c>
      <c r="C1477" s="36" t="str">
        <f>'DETALLE DE CONEXIONES'!BB1477</f>
        <v>Entrante Local</v>
      </c>
      <c r="D1477" s="36" t="str">
        <f>'DETALLE DE CONEXIONES'!E1477</f>
        <v>999XXX1600</v>
      </c>
      <c r="E1477" s="36">
        <f t="shared" si="69"/>
        <v>10</v>
      </c>
      <c r="F1477" s="36">
        <f>IFERROR(LIMPIA('DETALLE DE CONEXIONES'!N1477,1),0)</f>
        <v>1</v>
      </c>
      <c r="G1477" s="36" t="str">
        <f>LEFT('DETALLE DE CONEXIONES'!BE1477,3)</f>
        <v>NOF</v>
      </c>
      <c r="H1477" s="36" t="str">
        <f>RIGHT('DETALLE DE CONEXIONES'!AK1477,2)</f>
        <v/>
      </c>
      <c r="I1477" s="36" t="str">
        <f>LEFT('DETALLE DE CONEXIONES'!AK1477,3)</f>
        <v/>
      </c>
      <c r="J1477" s="36" t="str">
        <f>LEFT('DETALLE DE CONEXIONES'!M1477,3)</f>
        <v>0mi</v>
      </c>
      <c r="K1477" s="36" t="str">
        <f>IF(LEN('DETALLE DE CONEXIONES'!M1477)&lt;12,(RIGHT('DETALLE DE CONEXIONES'!M1477,5)),(RIGHT('DETALLE DE CONEXIONES'!M1477,6)))</f>
        <v>57seg.</v>
      </c>
      <c r="L1477" s="36">
        <f>IF(C1477="Saliente Local",(IFERROR((LIMPIA(J1477,1)),0)),0)</f>
        <v>0</v>
      </c>
      <c r="M1477" s="36">
        <f>IF(C1477="Saliente Nacional",(IFERROR((LIMPIA(J1477,1)),0)),0)</f>
        <v>0</v>
      </c>
      <c r="N1477" s="36">
        <f>IF(C1477="Saliente Internacional",(IFERROR((LIMPIA(J1477,1)),0)),0)</f>
        <v>0</v>
      </c>
      <c r="O1477" s="36">
        <f>IF(C1477="Saliente Local",(IFERROR((LIMPIA(K1477,1)),0)),0)</f>
        <v>0</v>
      </c>
      <c r="P1477" s="36">
        <f>IF(C1477="Saliente Nacional",(IFERROR((LIMPIA(K1477,1)),0)),0)</f>
        <v>0</v>
      </c>
      <c r="Q1477" s="36">
        <f>IF(C1477="Saliente Internacional",(IFERROR((LIMPIA(K1477,1)),0)),0)</f>
        <v>0</v>
      </c>
      <c r="R1477" s="36">
        <f t="shared" si="70"/>
        <v>0</v>
      </c>
      <c r="S1477" s="36">
        <f t="shared" si="71"/>
        <v>0</v>
      </c>
    </row>
    <row r="1478" spans="1:19" x14ac:dyDescent="0.25">
      <c r="A1478" s="101">
        <f>'DETALLE DE CONEXIONES'!P1478</f>
        <v>0</v>
      </c>
      <c r="B1478" s="36" t="str">
        <f>'DETALLE DE CONEXIONES'!I1478</f>
        <v>TRANSFERENCIA</v>
      </c>
      <c r="C1478" s="36" t="str">
        <f>'DETALLE DE CONEXIONES'!BB1478</f>
        <v>Desvio Nacional</v>
      </c>
      <c r="D1478" s="36" t="str">
        <f>'DETALLE DE CONEXIONES'!E1478</f>
        <v>999XXX1600</v>
      </c>
      <c r="E1478" s="36">
        <f t="shared" si="69"/>
        <v>10</v>
      </c>
      <c r="F1478" s="36">
        <f>IFERROR(LIMPIA('DETALLE DE CONEXIONES'!N1478,1),0)</f>
        <v>1</v>
      </c>
      <c r="G1478" s="36" t="str">
        <f>LEFT('DETALLE DE CONEXIONES'!BE1478,3)</f>
        <v>SIU</v>
      </c>
      <c r="H1478" s="36" t="str">
        <f>RIGHT('DETALLE DE CONEXIONES'!AK1478,2)</f>
        <v/>
      </c>
      <c r="I1478" s="36" t="str">
        <f>LEFT('DETALLE DE CONEXIONES'!AK1478,3)</f>
        <v/>
      </c>
      <c r="J1478" s="36" t="str">
        <f>LEFT('DETALLE DE CONEXIONES'!M1478,3)</f>
        <v>0mi</v>
      </c>
      <c r="K1478" s="36" t="str">
        <f>IF(LEN('DETALLE DE CONEXIONES'!M1478)&lt;12,(RIGHT('DETALLE DE CONEXIONES'!M1478,5)),(RIGHT('DETALLE DE CONEXIONES'!M1478,6)))</f>
        <v>4seg.</v>
      </c>
      <c r="L1478" s="36">
        <f>IF(C1478="Saliente Local",(IFERROR((LIMPIA(J1478,1)),0)),0)</f>
        <v>0</v>
      </c>
      <c r="M1478" s="36">
        <f>IF(C1478="Saliente Nacional",(IFERROR((LIMPIA(J1478,1)),0)),0)</f>
        <v>0</v>
      </c>
      <c r="N1478" s="36">
        <f>IF(C1478="Saliente Internacional",(IFERROR((LIMPIA(J1478,1)),0)),0)</f>
        <v>0</v>
      </c>
      <c r="O1478" s="36">
        <f>IF(C1478="Saliente Local",(IFERROR((LIMPIA(K1478,1)),0)),0)</f>
        <v>0</v>
      </c>
      <c r="P1478" s="36">
        <f>IF(C1478="Saliente Nacional",(IFERROR((LIMPIA(K1478,1)),0)),0)</f>
        <v>0</v>
      </c>
      <c r="Q1478" s="36">
        <f>IF(C1478="Saliente Internacional",(IFERROR((LIMPIA(K1478,1)),0)),0)</f>
        <v>0</v>
      </c>
      <c r="R1478" s="36">
        <f t="shared" si="70"/>
        <v>0</v>
      </c>
      <c r="S1478" s="36">
        <f t="shared" si="71"/>
        <v>0</v>
      </c>
    </row>
    <row r="1479" spans="1:19" x14ac:dyDescent="0.25">
      <c r="A1479" s="101">
        <f>'DETALLE DE CONEXIONES'!P1479</f>
        <v>0</v>
      </c>
      <c r="B1479" s="36" t="str">
        <f>'DETALLE DE CONEXIONES'!I1479</f>
        <v>GPRS</v>
      </c>
      <c r="C1479" s="36" t="str">
        <f>'DETALLE DE CONEXIONES'!BB1479</f>
        <v>MENSAJERO</v>
      </c>
      <c r="D1479" s="36" t="str">
        <f>'DETALLE DE CONEXIONES'!E1479</f>
        <v>internet.itelcelXXXm-3G</v>
      </c>
      <c r="E1479" s="36">
        <f t="shared" si="69"/>
        <v>23</v>
      </c>
      <c r="F1479" s="36">
        <f>IFERROR(LIMPIA('DETALLE DE CONEXIONES'!N1479,1),0)</f>
        <v>0</v>
      </c>
      <c r="G1479" s="36" t="str">
        <f>LEFT('DETALLE DE CONEXIONES'!BE1479,3)</f>
        <v/>
      </c>
      <c r="H1479" s="36" t="str">
        <f>RIGHT('DETALLE DE CONEXIONES'!AK1479,2)</f>
        <v>-0</v>
      </c>
      <c r="I1479" s="36" t="str">
        <f>LEFT('DETALLE DE CONEXIONES'!AK1479,3)</f>
        <v>MEN</v>
      </c>
      <c r="J1479" s="36" t="str">
        <f>LEFT('DETALLE DE CONEXIONES'!M1479,3)</f>
        <v>0mi</v>
      </c>
      <c r="K1479" s="36" t="str">
        <f>IF(LEN('DETALLE DE CONEXIONES'!M1479)&lt;12,(RIGHT('DETALLE DE CONEXIONES'!M1479,5)),(RIGHT('DETALLE DE CONEXIONES'!M1479,6)))</f>
        <v xml:space="preserve">min. </v>
      </c>
      <c r="L1479" s="36">
        <f>IF(C1479="Saliente Local",(IFERROR((LIMPIA(J1479,1)),0)),0)</f>
        <v>0</v>
      </c>
      <c r="M1479" s="36">
        <f>IF(C1479="Saliente Nacional",(IFERROR((LIMPIA(J1479,1)),0)),0)</f>
        <v>0</v>
      </c>
      <c r="N1479" s="36">
        <f>IF(C1479="Saliente Internacional",(IFERROR((LIMPIA(J1479,1)),0)),0)</f>
        <v>0</v>
      </c>
      <c r="O1479" s="36">
        <f>IF(C1479="Saliente Local",(IFERROR((LIMPIA(K1479,1)),0)),0)</f>
        <v>0</v>
      </c>
      <c r="P1479" s="36">
        <f>IF(C1479="Saliente Nacional",(IFERROR((LIMPIA(K1479,1)),0)),0)</f>
        <v>0</v>
      </c>
      <c r="Q1479" s="36">
        <f>IF(C1479="Saliente Internacional",(IFERROR((LIMPIA(K1479,1)),0)),0)</f>
        <v>0</v>
      </c>
      <c r="R1479" s="36">
        <f t="shared" si="70"/>
        <v>0</v>
      </c>
      <c r="S1479" s="36">
        <f t="shared" si="71"/>
        <v>0</v>
      </c>
    </row>
    <row r="1480" spans="1:19" x14ac:dyDescent="0.25">
      <c r="A1480" s="101">
        <f>'DETALLE DE CONEXIONES'!P1480</f>
        <v>0</v>
      </c>
      <c r="B1480" s="36" t="str">
        <f>'DETALLE DE CONEXIONES'!I1480</f>
        <v>SALIENTE</v>
      </c>
      <c r="C1480" s="36" t="str">
        <f>'DETALLE DE CONEXIONES'!BB1480</f>
        <v>Saliente Local</v>
      </c>
      <c r="D1480" s="36" t="str">
        <f>'DETALLE DE CONEXIONES'!E1480</f>
        <v>999XXX8450</v>
      </c>
      <c r="E1480" s="36">
        <f t="shared" si="69"/>
        <v>10</v>
      </c>
      <c r="F1480" s="36">
        <f>IFERROR(LIMPIA('DETALLE DE CONEXIONES'!N1480,1),0)</f>
        <v>5</v>
      </c>
      <c r="G1480" s="36" t="str">
        <f>LEFT('DETALLE DE CONEXIONES'!BE1480,3)</f>
        <v>NOF</v>
      </c>
      <c r="H1480" s="36" t="str">
        <f>RIGHT('DETALLE DE CONEXIONES'!AK1480,2)</f>
        <v/>
      </c>
      <c r="I1480" s="36" t="str">
        <f>LEFT('DETALLE DE CONEXIONES'!AK1480,3)</f>
        <v/>
      </c>
      <c r="J1480" s="36" t="str">
        <f>LEFT('DETALLE DE CONEXIONES'!M1480,3)</f>
        <v>4mi</v>
      </c>
      <c r="K1480" s="36" t="str">
        <f>IF(LEN('DETALLE DE CONEXIONES'!M1480)&lt;12,(RIGHT('DETALLE DE CONEXIONES'!M1480,5)),(RIGHT('DETALLE DE CONEXIONES'!M1480,6)))</f>
        <v>50seg.</v>
      </c>
      <c r="L1480" s="36">
        <f>IF(C1480="Saliente Local",(IFERROR((LIMPIA(J1480,1)),0)),0)</f>
        <v>4</v>
      </c>
      <c r="M1480" s="36">
        <f>IF(C1480="Saliente Nacional",(IFERROR((LIMPIA(J1480,1)),0)),0)</f>
        <v>0</v>
      </c>
      <c r="N1480" s="36">
        <f>IF(C1480="Saliente Internacional",(IFERROR((LIMPIA(J1480,1)),0)),0)</f>
        <v>0</v>
      </c>
      <c r="O1480" s="36">
        <f>IF(C1480="Saliente Local",(IFERROR((LIMPIA(K1480,1)),0)),0)</f>
        <v>50</v>
      </c>
      <c r="P1480" s="36">
        <f>IF(C1480="Saliente Nacional",(IFERROR((LIMPIA(K1480,1)),0)),0)</f>
        <v>0</v>
      </c>
      <c r="Q1480" s="36">
        <f>IF(C1480="Saliente Internacional",(IFERROR((LIMPIA(K1480,1)),0)),0)</f>
        <v>0</v>
      </c>
      <c r="R1480" s="36">
        <f t="shared" si="70"/>
        <v>5</v>
      </c>
      <c r="S1480" s="36">
        <f t="shared" si="71"/>
        <v>0</v>
      </c>
    </row>
    <row r="1481" spans="1:19" x14ac:dyDescent="0.25">
      <c r="A1481" s="101">
        <f>'DETALLE DE CONEXIONES'!P1481</f>
        <v>0</v>
      </c>
      <c r="B1481" s="36" t="str">
        <f>'DETALLE DE CONEXIONES'!I1481</f>
        <v>SALIENTE</v>
      </c>
      <c r="C1481" s="36" t="str">
        <f>'DETALLE DE CONEXIONES'!BB1481</f>
        <v>Saliente Local</v>
      </c>
      <c r="D1481" s="36" t="str">
        <f>'DETALLE DE CONEXIONES'!E1481</f>
        <v>999XXX8450</v>
      </c>
      <c r="E1481" s="36">
        <f t="shared" si="69"/>
        <v>10</v>
      </c>
      <c r="F1481" s="36">
        <f>IFERROR(LIMPIA('DETALLE DE CONEXIONES'!N1481,1),0)</f>
        <v>7</v>
      </c>
      <c r="G1481" s="36" t="str">
        <f>LEFT('DETALLE DE CONEXIONES'!BE1481,3)</f>
        <v>NOF</v>
      </c>
      <c r="H1481" s="36" t="str">
        <f>RIGHT('DETALLE DE CONEXIONES'!AK1481,2)</f>
        <v/>
      </c>
      <c r="I1481" s="36" t="str">
        <f>LEFT('DETALLE DE CONEXIONES'!AK1481,3)</f>
        <v/>
      </c>
      <c r="J1481" s="36" t="str">
        <f>LEFT('DETALLE DE CONEXIONES'!M1481,3)</f>
        <v>7mi</v>
      </c>
      <c r="K1481" s="36" t="str">
        <f>IF(LEN('DETALLE DE CONEXIONES'!M1481)&lt;12,(RIGHT('DETALLE DE CONEXIONES'!M1481,5)),(RIGHT('DETALLE DE CONEXIONES'!M1481,6)))</f>
        <v xml:space="preserve">min. </v>
      </c>
      <c r="L1481" s="36">
        <f>IF(C1481="Saliente Local",(IFERROR((LIMPIA(J1481,1)),0)),0)</f>
        <v>7</v>
      </c>
      <c r="M1481" s="36">
        <f>IF(C1481="Saliente Nacional",(IFERROR((LIMPIA(J1481,1)),0)),0)</f>
        <v>0</v>
      </c>
      <c r="N1481" s="36">
        <f>IF(C1481="Saliente Internacional",(IFERROR((LIMPIA(J1481,1)),0)),0)</f>
        <v>0</v>
      </c>
      <c r="O1481" s="36">
        <f>IF(C1481="Saliente Local",(IFERROR((LIMPIA(K1481,1)),0)),0)</f>
        <v>0</v>
      </c>
      <c r="P1481" s="36">
        <f>IF(C1481="Saliente Nacional",(IFERROR((LIMPIA(K1481,1)),0)),0)</f>
        <v>0</v>
      </c>
      <c r="Q1481" s="36">
        <f>IF(C1481="Saliente Internacional",(IFERROR((LIMPIA(K1481,1)),0)),0)</f>
        <v>0</v>
      </c>
      <c r="R1481" s="36">
        <f t="shared" si="70"/>
        <v>7</v>
      </c>
      <c r="S1481" s="36">
        <f t="shared" si="71"/>
        <v>0</v>
      </c>
    </row>
    <row r="1482" spans="1:19" x14ac:dyDescent="0.25">
      <c r="A1482" s="101">
        <f>'DETALLE DE CONEXIONES'!P1482</f>
        <v>0</v>
      </c>
      <c r="B1482" s="36" t="str">
        <f>'DETALLE DE CONEXIONES'!I1482</f>
        <v>SALIENTE</v>
      </c>
      <c r="C1482" s="36" t="str">
        <f>'DETALLE DE CONEXIONES'!BB1482</f>
        <v>Saliente Local</v>
      </c>
      <c r="D1482" s="36" t="str">
        <f>'DETALLE DE CONEXIONES'!E1482</f>
        <v>999XXX5581</v>
      </c>
      <c r="E1482" s="36">
        <f t="shared" si="69"/>
        <v>10</v>
      </c>
      <c r="F1482" s="36">
        <f>IFERROR(LIMPIA('DETALLE DE CONEXIONES'!N1482,1),0)</f>
        <v>3</v>
      </c>
      <c r="G1482" s="36" t="str">
        <f>LEFT('DETALLE DE CONEXIONES'!BE1482,3)</f>
        <v>NOF</v>
      </c>
      <c r="H1482" s="36" t="str">
        <f>RIGHT('DETALLE DE CONEXIONES'!AK1482,2)</f>
        <v/>
      </c>
      <c r="I1482" s="36" t="str">
        <f>LEFT('DETALLE DE CONEXIONES'!AK1482,3)</f>
        <v/>
      </c>
      <c r="J1482" s="36" t="str">
        <f>LEFT('DETALLE DE CONEXIONES'!M1482,3)</f>
        <v>2mi</v>
      </c>
      <c r="K1482" s="36" t="str">
        <f>IF(LEN('DETALLE DE CONEXIONES'!M1482)&lt;12,(RIGHT('DETALLE DE CONEXIONES'!M1482,5)),(RIGHT('DETALLE DE CONEXIONES'!M1482,6)))</f>
        <v>48seg.</v>
      </c>
      <c r="L1482" s="36">
        <f>IF(C1482="Saliente Local",(IFERROR((LIMPIA(J1482,1)),0)),0)</f>
        <v>2</v>
      </c>
      <c r="M1482" s="36">
        <f>IF(C1482="Saliente Nacional",(IFERROR((LIMPIA(J1482,1)),0)),0)</f>
        <v>0</v>
      </c>
      <c r="N1482" s="36">
        <f>IF(C1482="Saliente Internacional",(IFERROR((LIMPIA(J1482,1)),0)),0)</f>
        <v>0</v>
      </c>
      <c r="O1482" s="36">
        <f>IF(C1482="Saliente Local",(IFERROR((LIMPIA(K1482,1)),0)),0)</f>
        <v>48</v>
      </c>
      <c r="P1482" s="36">
        <f>IF(C1482="Saliente Nacional",(IFERROR((LIMPIA(K1482,1)),0)),0)</f>
        <v>0</v>
      </c>
      <c r="Q1482" s="36">
        <f>IF(C1482="Saliente Internacional",(IFERROR((LIMPIA(K1482,1)),0)),0)</f>
        <v>0</v>
      </c>
      <c r="R1482" s="36">
        <f t="shared" si="70"/>
        <v>3</v>
      </c>
      <c r="S1482" s="36">
        <f t="shared" si="71"/>
        <v>0</v>
      </c>
    </row>
    <row r="1483" spans="1:19" x14ac:dyDescent="0.25">
      <c r="A1483" s="101">
        <f>'DETALLE DE CONEXIONES'!P1483</f>
        <v>0</v>
      </c>
      <c r="B1483" s="36" t="str">
        <f>'DETALLE DE CONEXIONES'!I1483</f>
        <v>TRANSFERENCIA</v>
      </c>
      <c r="C1483" s="36" t="str">
        <f>'DETALLE DE CONEXIONES'!BB1483</f>
        <v>Desvio Nacional</v>
      </c>
      <c r="D1483" s="36" t="str">
        <f>'DETALLE DE CONEXIONES'!E1483</f>
        <v>999XXX1600</v>
      </c>
      <c r="E1483" s="36">
        <f t="shared" si="69"/>
        <v>10</v>
      </c>
      <c r="F1483" s="36">
        <f>IFERROR(LIMPIA('DETALLE DE CONEXIONES'!N1483,1),0)</f>
        <v>1</v>
      </c>
      <c r="G1483" s="36" t="str">
        <f>LEFT('DETALLE DE CONEXIONES'!BE1483,3)</f>
        <v>SIU</v>
      </c>
      <c r="H1483" s="36" t="str">
        <f>RIGHT('DETALLE DE CONEXIONES'!AK1483,2)</f>
        <v/>
      </c>
      <c r="I1483" s="36" t="str">
        <f>LEFT('DETALLE DE CONEXIONES'!AK1483,3)</f>
        <v/>
      </c>
      <c r="J1483" s="36" t="str">
        <f>LEFT('DETALLE DE CONEXIONES'!M1483,3)</f>
        <v>0mi</v>
      </c>
      <c r="K1483" s="36" t="str">
        <f>IF(LEN('DETALLE DE CONEXIONES'!M1483)&lt;12,(RIGHT('DETALLE DE CONEXIONES'!M1483,5)),(RIGHT('DETALLE DE CONEXIONES'!M1483,6)))</f>
        <v>3seg.</v>
      </c>
      <c r="L1483" s="36">
        <f>IF(C1483="Saliente Local",(IFERROR((LIMPIA(J1483,1)),0)),0)</f>
        <v>0</v>
      </c>
      <c r="M1483" s="36">
        <f>IF(C1483="Saliente Nacional",(IFERROR((LIMPIA(J1483,1)),0)),0)</f>
        <v>0</v>
      </c>
      <c r="N1483" s="36">
        <f>IF(C1483="Saliente Internacional",(IFERROR((LIMPIA(J1483,1)),0)),0)</f>
        <v>0</v>
      </c>
      <c r="O1483" s="36">
        <f>IF(C1483="Saliente Local",(IFERROR((LIMPIA(K1483,1)),0)),0)</f>
        <v>0</v>
      </c>
      <c r="P1483" s="36">
        <f>IF(C1483="Saliente Nacional",(IFERROR((LIMPIA(K1483,1)),0)),0)</f>
        <v>0</v>
      </c>
      <c r="Q1483" s="36">
        <f>IF(C1483="Saliente Internacional",(IFERROR((LIMPIA(K1483,1)),0)),0)</f>
        <v>0</v>
      </c>
      <c r="R1483" s="36">
        <f t="shared" si="70"/>
        <v>0</v>
      </c>
      <c r="S1483" s="36">
        <f t="shared" si="71"/>
        <v>0</v>
      </c>
    </row>
    <row r="1484" spans="1:19" x14ac:dyDescent="0.25">
      <c r="A1484" s="101">
        <f>'DETALLE DE CONEXIONES'!P1484</f>
        <v>0</v>
      </c>
      <c r="B1484" s="36" t="str">
        <f>'DETALLE DE CONEXIONES'!I1484</f>
        <v>SALIENTE</v>
      </c>
      <c r="C1484" s="36" t="str">
        <f>'DETALLE DE CONEXIONES'!BB1484</f>
        <v>Saliente Local</v>
      </c>
      <c r="D1484" s="36" t="str">
        <f>'DETALLE DE CONEXIONES'!E1484</f>
        <v>999XXX2109</v>
      </c>
      <c r="E1484" s="36">
        <f t="shared" si="69"/>
        <v>10</v>
      </c>
      <c r="F1484" s="36">
        <f>IFERROR(LIMPIA('DETALLE DE CONEXIONES'!N1484,1),0)</f>
        <v>4</v>
      </c>
      <c r="G1484" s="36" t="str">
        <f>LEFT('DETALLE DE CONEXIONES'!BE1484,3)</f>
        <v>NOF</v>
      </c>
      <c r="H1484" s="36" t="str">
        <f>RIGHT('DETALLE DE CONEXIONES'!AK1484,2)</f>
        <v/>
      </c>
      <c r="I1484" s="36" t="str">
        <f>LEFT('DETALLE DE CONEXIONES'!AK1484,3)</f>
        <v/>
      </c>
      <c r="J1484" s="36" t="str">
        <f>LEFT('DETALLE DE CONEXIONES'!M1484,3)</f>
        <v>3mi</v>
      </c>
      <c r="K1484" s="36" t="str">
        <f>IF(LEN('DETALLE DE CONEXIONES'!M1484)&lt;12,(RIGHT('DETALLE DE CONEXIONES'!M1484,5)),(RIGHT('DETALLE DE CONEXIONES'!M1484,6)))</f>
        <v>54seg.</v>
      </c>
      <c r="L1484" s="36">
        <f>IF(C1484="Saliente Local",(IFERROR((LIMPIA(J1484,1)),0)),0)</f>
        <v>3</v>
      </c>
      <c r="M1484" s="36">
        <f>IF(C1484="Saliente Nacional",(IFERROR((LIMPIA(J1484,1)),0)),0)</f>
        <v>0</v>
      </c>
      <c r="N1484" s="36">
        <f>IF(C1484="Saliente Internacional",(IFERROR((LIMPIA(J1484,1)),0)),0)</f>
        <v>0</v>
      </c>
      <c r="O1484" s="36">
        <f>IF(C1484="Saliente Local",(IFERROR((LIMPIA(K1484,1)),0)),0)</f>
        <v>54</v>
      </c>
      <c r="P1484" s="36">
        <f>IF(C1484="Saliente Nacional",(IFERROR((LIMPIA(K1484,1)),0)),0)</f>
        <v>0</v>
      </c>
      <c r="Q1484" s="36">
        <f>IF(C1484="Saliente Internacional",(IFERROR((LIMPIA(K1484,1)),0)),0)</f>
        <v>0</v>
      </c>
      <c r="R1484" s="36">
        <f t="shared" si="70"/>
        <v>4</v>
      </c>
      <c r="S1484" s="36">
        <f t="shared" si="71"/>
        <v>0</v>
      </c>
    </row>
    <row r="1485" spans="1:19" x14ac:dyDescent="0.25">
      <c r="A1485" s="101">
        <f>'DETALLE DE CONEXIONES'!P1485</f>
        <v>0</v>
      </c>
      <c r="B1485" s="36" t="str">
        <f>'DETALLE DE CONEXIONES'!I1485</f>
        <v>SALIENTE</v>
      </c>
      <c r="C1485" s="36" t="str">
        <f>'DETALLE DE CONEXIONES'!BB1485</f>
        <v>Saliente Local</v>
      </c>
      <c r="D1485" s="36" t="str">
        <f>'DETALLE DE CONEXIONES'!E1485</f>
        <v>999XXX2109</v>
      </c>
      <c r="E1485" s="36">
        <f t="shared" si="69"/>
        <v>10</v>
      </c>
      <c r="F1485" s="36">
        <f>IFERROR(LIMPIA('DETALLE DE CONEXIONES'!N1485,1),0)</f>
        <v>1</v>
      </c>
      <c r="G1485" s="36" t="str">
        <f>LEFT('DETALLE DE CONEXIONES'!BE1485,3)</f>
        <v>NOF</v>
      </c>
      <c r="H1485" s="36" t="str">
        <f>RIGHT('DETALLE DE CONEXIONES'!AK1485,2)</f>
        <v/>
      </c>
      <c r="I1485" s="36" t="str">
        <f>LEFT('DETALLE DE CONEXIONES'!AK1485,3)</f>
        <v/>
      </c>
      <c r="J1485" s="36" t="str">
        <f>LEFT('DETALLE DE CONEXIONES'!M1485,3)</f>
        <v>0mi</v>
      </c>
      <c r="K1485" s="36" t="str">
        <f>IF(LEN('DETALLE DE CONEXIONES'!M1485)&lt;12,(RIGHT('DETALLE DE CONEXIONES'!M1485,5)),(RIGHT('DETALLE DE CONEXIONES'!M1485,6)))</f>
        <v>13seg.</v>
      </c>
      <c r="L1485" s="36">
        <f>IF(C1485="Saliente Local",(IFERROR((LIMPIA(J1485,1)),0)),0)</f>
        <v>0</v>
      </c>
      <c r="M1485" s="36">
        <f>IF(C1485="Saliente Nacional",(IFERROR((LIMPIA(J1485,1)),0)),0)</f>
        <v>0</v>
      </c>
      <c r="N1485" s="36">
        <f>IF(C1485="Saliente Internacional",(IFERROR((LIMPIA(J1485,1)),0)),0)</f>
        <v>0</v>
      </c>
      <c r="O1485" s="36">
        <f>IF(C1485="Saliente Local",(IFERROR((LIMPIA(K1485,1)),0)),0)</f>
        <v>13</v>
      </c>
      <c r="P1485" s="36">
        <f>IF(C1485="Saliente Nacional",(IFERROR((LIMPIA(K1485,1)),0)),0)</f>
        <v>0</v>
      </c>
      <c r="Q1485" s="36">
        <f>IF(C1485="Saliente Internacional",(IFERROR((LIMPIA(K1485,1)),0)),0)</f>
        <v>0</v>
      </c>
      <c r="R1485" s="36">
        <f t="shared" si="70"/>
        <v>1</v>
      </c>
      <c r="S1485" s="36">
        <f t="shared" si="71"/>
        <v>0</v>
      </c>
    </row>
    <row r="1486" spans="1:19" x14ac:dyDescent="0.25">
      <c r="A1486" s="101">
        <f>'DETALLE DE CONEXIONES'!P1486</f>
        <v>0</v>
      </c>
      <c r="B1486" s="36" t="str">
        <f>'DETALLE DE CONEXIONES'!I1486</f>
        <v>TRANSFERENCIA</v>
      </c>
      <c r="C1486" s="36" t="str">
        <f>'DETALLE DE CONEXIONES'!BB1486</f>
        <v>Desvio Nacional</v>
      </c>
      <c r="D1486" s="36" t="str">
        <f>'DETALLE DE CONEXIONES'!E1486</f>
        <v>999XXX1600</v>
      </c>
      <c r="E1486" s="36">
        <f t="shared" si="69"/>
        <v>10</v>
      </c>
      <c r="F1486" s="36">
        <f>IFERROR(LIMPIA('DETALLE DE CONEXIONES'!N1486,1),0)</f>
        <v>1</v>
      </c>
      <c r="G1486" s="36" t="str">
        <f>LEFT('DETALLE DE CONEXIONES'!BE1486,3)</f>
        <v>SIU</v>
      </c>
      <c r="H1486" s="36" t="str">
        <f>RIGHT('DETALLE DE CONEXIONES'!AK1486,2)</f>
        <v/>
      </c>
      <c r="I1486" s="36" t="str">
        <f>LEFT('DETALLE DE CONEXIONES'!AK1486,3)</f>
        <v/>
      </c>
      <c r="J1486" s="36" t="str">
        <f>LEFT('DETALLE DE CONEXIONES'!M1486,3)</f>
        <v>0mi</v>
      </c>
      <c r="K1486" s="36" t="str">
        <f>IF(LEN('DETALLE DE CONEXIONES'!M1486)&lt;12,(RIGHT('DETALLE DE CONEXIONES'!M1486,5)),(RIGHT('DETALLE DE CONEXIONES'!M1486,6)))</f>
        <v>3seg.</v>
      </c>
      <c r="L1486" s="36">
        <f>IF(C1486="Saliente Local",(IFERROR((LIMPIA(J1486,1)),0)),0)</f>
        <v>0</v>
      </c>
      <c r="M1486" s="36">
        <f>IF(C1486="Saliente Nacional",(IFERROR((LIMPIA(J1486,1)),0)),0)</f>
        <v>0</v>
      </c>
      <c r="N1486" s="36">
        <f>IF(C1486="Saliente Internacional",(IFERROR((LIMPIA(J1486,1)),0)),0)</f>
        <v>0</v>
      </c>
      <c r="O1486" s="36">
        <f>IF(C1486="Saliente Local",(IFERROR((LIMPIA(K1486,1)),0)),0)</f>
        <v>0</v>
      </c>
      <c r="P1486" s="36">
        <f>IF(C1486="Saliente Nacional",(IFERROR((LIMPIA(K1486,1)),0)),0)</f>
        <v>0</v>
      </c>
      <c r="Q1486" s="36">
        <f>IF(C1486="Saliente Internacional",(IFERROR((LIMPIA(K1486,1)),0)),0)</f>
        <v>0</v>
      </c>
      <c r="R1486" s="36">
        <f t="shared" si="70"/>
        <v>0</v>
      </c>
      <c r="S1486" s="36">
        <f t="shared" si="71"/>
        <v>0</v>
      </c>
    </row>
    <row r="1487" spans="1:19" x14ac:dyDescent="0.25">
      <c r="A1487" s="101">
        <f>'DETALLE DE CONEXIONES'!P1487</f>
        <v>0</v>
      </c>
      <c r="B1487" s="36" t="str">
        <f>'DETALLE DE CONEXIONES'!I1487</f>
        <v>TRANSFERENCIA</v>
      </c>
      <c r="C1487" s="36" t="str">
        <f>'DETALLE DE CONEXIONES'!BB1487</f>
        <v>Desvio Nacional</v>
      </c>
      <c r="D1487" s="36" t="str">
        <f>'DETALLE DE CONEXIONES'!E1487</f>
        <v>999XXX1600</v>
      </c>
      <c r="E1487" s="36">
        <f t="shared" si="69"/>
        <v>10</v>
      </c>
      <c r="F1487" s="36">
        <f>IFERROR(LIMPIA('DETALLE DE CONEXIONES'!N1487,1),0)</f>
        <v>1</v>
      </c>
      <c r="G1487" s="36" t="str">
        <f>LEFT('DETALLE DE CONEXIONES'!BE1487,3)</f>
        <v>SIU</v>
      </c>
      <c r="H1487" s="36" t="str">
        <f>RIGHT('DETALLE DE CONEXIONES'!AK1487,2)</f>
        <v/>
      </c>
      <c r="I1487" s="36" t="str">
        <f>LEFT('DETALLE DE CONEXIONES'!AK1487,3)</f>
        <v/>
      </c>
      <c r="J1487" s="36" t="str">
        <f>LEFT('DETALLE DE CONEXIONES'!M1487,3)</f>
        <v>0mi</v>
      </c>
      <c r="K1487" s="36" t="str">
        <f>IF(LEN('DETALLE DE CONEXIONES'!M1487)&lt;12,(RIGHT('DETALLE DE CONEXIONES'!M1487,5)),(RIGHT('DETALLE DE CONEXIONES'!M1487,6)))</f>
        <v>4seg.</v>
      </c>
      <c r="L1487" s="36">
        <f>IF(C1487="Saliente Local",(IFERROR((LIMPIA(J1487,1)),0)),0)</f>
        <v>0</v>
      </c>
      <c r="M1487" s="36">
        <f>IF(C1487="Saliente Nacional",(IFERROR((LIMPIA(J1487,1)),0)),0)</f>
        <v>0</v>
      </c>
      <c r="N1487" s="36">
        <f>IF(C1487="Saliente Internacional",(IFERROR((LIMPIA(J1487,1)),0)),0)</f>
        <v>0</v>
      </c>
      <c r="O1487" s="36">
        <f>IF(C1487="Saliente Local",(IFERROR((LIMPIA(K1487,1)),0)),0)</f>
        <v>0</v>
      </c>
      <c r="P1487" s="36">
        <f>IF(C1487="Saliente Nacional",(IFERROR((LIMPIA(K1487,1)),0)),0)</f>
        <v>0</v>
      </c>
      <c r="Q1487" s="36">
        <f>IF(C1487="Saliente Internacional",(IFERROR((LIMPIA(K1487,1)),0)),0)</f>
        <v>0</v>
      </c>
      <c r="R1487" s="36">
        <f t="shared" si="70"/>
        <v>0</v>
      </c>
      <c r="S1487" s="36">
        <f t="shared" si="71"/>
        <v>0</v>
      </c>
    </row>
    <row r="1488" spans="1:19" x14ac:dyDescent="0.25">
      <c r="A1488" s="101">
        <f>'DETALLE DE CONEXIONES'!P1488</f>
        <v>0</v>
      </c>
      <c r="B1488" s="36" t="str">
        <f>'DETALLE DE CONEXIONES'!I1488</f>
        <v>GPRS</v>
      </c>
      <c r="C1488" s="36" t="str">
        <f>'DETALLE DE CONEXIONES'!BB1488</f>
        <v>MENSAJERO</v>
      </c>
      <c r="D1488" s="36" t="str">
        <f>'DETALLE DE CONEXIONES'!E1488</f>
        <v>internet.itelcel.coXXXGLTE</v>
      </c>
      <c r="E1488" s="36">
        <f t="shared" si="69"/>
        <v>26</v>
      </c>
      <c r="F1488" s="36">
        <f>IFERROR(LIMPIA('DETALLE DE CONEXIONES'!N1488,1),0)</f>
        <v>0</v>
      </c>
      <c r="G1488" s="36" t="str">
        <f>LEFT('DETALLE DE CONEXIONES'!BE1488,3)</f>
        <v/>
      </c>
      <c r="H1488" s="36" t="str">
        <f>RIGHT('DETALLE DE CONEXIONES'!AK1488,2)</f>
        <v>-0</v>
      </c>
      <c r="I1488" s="36" t="str">
        <f>LEFT('DETALLE DE CONEXIONES'!AK1488,3)</f>
        <v>MEN</v>
      </c>
      <c r="J1488" s="36" t="str">
        <f>LEFT('DETALLE DE CONEXIONES'!M1488,3)</f>
        <v>0mi</v>
      </c>
      <c r="K1488" s="36" t="str">
        <f>IF(LEN('DETALLE DE CONEXIONES'!M1488)&lt;12,(RIGHT('DETALLE DE CONEXIONES'!M1488,5)),(RIGHT('DETALLE DE CONEXIONES'!M1488,6)))</f>
        <v xml:space="preserve">min. </v>
      </c>
      <c r="L1488" s="36">
        <f>IF(C1488="Saliente Local",(IFERROR((LIMPIA(J1488,1)),0)),0)</f>
        <v>0</v>
      </c>
      <c r="M1488" s="36">
        <f>IF(C1488="Saliente Nacional",(IFERROR((LIMPIA(J1488,1)),0)),0)</f>
        <v>0</v>
      </c>
      <c r="N1488" s="36">
        <f>IF(C1488="Saliente Internacional",(IFERROR((LIMPIA(J1488,1)),0)),0)</f>
        <v>0</v>
      </c>
      <c r="O1488" s="36">
        <f>IF(C1488="Saliente Local",(IFERROR((LIMPIA(K1488,1)),0)),0)</f>
        <v>0</v>
      </c>
      <c r="P1488" s="36">
        <f>IF(C1488="Saliente Nacional",(IFERROR((LIMPIA(K1488,1)),0)),0)</f>
        <v>0</v>
      </c>
      <c r="Q1488" s="36">
        <f>IF(C1488="Saliente Internacional",(IFERROR((LIMPIA(K1488,1)),0)),0)</f>
        <v>0</v>
      </c>
      <c r="R1488" s="36">
        <f t="shared" si="70"/>
        <v>0</v>
      </c>
      <c r="S1488" s="36">
        <f t="shared" si="71"/>
        <v>0</v>
      </c>
    </row>
    <row r="1489" spans="1:19" x14ac:dyDescent="0.25">
      <c r="A1489" s="101">
        <f>'DETALLE DE CONEXIONES'!P1489</f>
        <v>0</v>
      </c>
      <c r="B1489" s="36" t="str">
        <f>'DETALLE DE CONEXIONES'!I1489</f>
        <v>GPRS</v>
      </c>
      <c r="C1489" s="36" t="str">
        <f>'DETALLE DE CONEXIONES'!BB1489</f>
        <v>RS</v>
      </c>
      <c r="D1489" s="36" t="str">
        <f>'DETALLE DE CONEXIONES'!E1489</f>
        <v>internet.itelcel.coXXXGLTE</v>
      </c>
      <c r="E1489" s="36">
        <f t="shared" si="69"/>
        <v>26</v>
      </c>
      <c r="F1489" s="36">
        <f>IFERROR(LIMPIA('DETALLE DE CONEXIONES'!N1489,1),0)</f>
        <v>0</v>
      </c>
      <c r="G1489" s="36" t="str">
        <f>LEFT('DETALLE DE CONEXIONES'!BE1489,3)</f>
        <v/>
      </c>
      <c r="H1489" s="36" t="str">
        <f>RIGHT('DETALLE DE CONEXIONES'!AK1489,2)</f>
        <v>-1</v>
      </c>
      <c r="I1489" s="36" t="str">
        <f>LEFT('DETALLE DE CONEXIONES'!AK1489,3)</f>
        <v>RS;</v>
      </c>
      <c r="J1489" s="36" t="str">
        <f>LEFT('DETALLE DE CONEXIONES'!M1489,3)</f>
        <v>0mi</v>
      </c>
      <c r="K1489" s="36" t="str">
        <f>IF(LEN('DETALLE DE CONEXIONES'!M1489)&lt;12,(RIGHT('DETALLE DE CONEXIONES'!M1489,5)),(RIGHT('DETALLE DE CONEXIONES'!M1489,6)))</f>
        <v xml:space="preserve">min. </v>
      </c>
      <c r="L1489" s="36">
        <f>IF(C1489="Saliente Local",(IFERROR((LIMPIA(J1489,1)),0)),0)</f>
        <v>0</v>
      </c>
      <c r="M1489" s="36">
        <f>IF(C1489="Saliente Nacional",(IFERROR((LIMPIA(J1489,1)),0)),0)</f>
        <v>0</v>
      </c>
      <c r="N1489" s="36">
        <f>IF(C1489="Saliente Internacional",(IFERROR((LIMPIA(J1489,1)),0)),0)</f>
        <v>0</v>
      </c>
      <c r="O1489" s="36">
        <f>IF(C1489="Saliente Local",(IFERROR((LIMPIA(K1489,1)),0)),0)</f>
        <v>0</v>
      </c>
      <c r="P1489" s="36">
        <f>IF(C1489="Saliente Nacional",(IFERROR((LIMPIA(K1489,1)),0)),0)</f>
        <v>0</v>
      </c>
      <c r="Q1489" s="36">
        <f>IF(C1489="Saliente Internacional",(IFERROR((LIMPIA(K1489,1)),0)),0)</f>
        <v>0</v>
      </c>
      <c r="R1489" s="36">
        <f t="shared" si="70"/>
        <v>0</v>
      </c>
      <c r="S1489" s="36">
        <f t="shared" si="71"/>
        <v>0</v>
      </c>
    </row>
    <row r="1490" spans="1:19" x14ac:dyDescent="0.25">
      <c r="A1490" s="101">
        <f>'DETALLE DE CONEXIONES'!P1490</f>
        <v>0</v>
      </c>
      <c r="B1490" s="36" t="str">
        <f>'DETALLE DE CONEXIONES'!I1490</f>
        <v>GPRS</v>
      </c>
      <c r="C1490" s="36" t="str">
        <f>'DETALLE DE CONEXIONES'!BB1490</f>
        <v>MENSAJERO</v>
      </c>
      <c r="D1490" s="36" t="str">
        <f>'DETALLE DE CONEXIONES'!E1490</f>
        <v>internet.itelcelXXXm-3G</v>
      </c>
      <c r="E1490" s="36">
        <f t="shared" si="69"/>
        <v>23</v>
      </c>
      <c r="F1490" s="36">
        <f>IFERROR(LIMPIA('DETALLE DE CONEXIONES'!N1490,1),0)</f>
        <v>0</v>
      </c>
      <c r="G1490" s="36" t="str">
        <f>LEFT('DETALLE DE CONEXIONES'!BE1490,3)</f>
        <v/>
      </c>
      <c r="H1490" s="36" t="str">
        <f>RIGHT('DETALLE DE CONEXIONES'!AK1490,2)</f>
        <v>-0</v>
      </c>
      <c r="I1490" s="36" t="str">
        <f>LEFT('DETALLE DE CONEXIONES'!AK1490,3)</f>
        <v>MEN</v>
      </c>
      <c r="J1490" s="36" t="str">
        <f>LEFT('DETALLE DE CONEXIONES'!M1490,3)</f>
        <v>0mi</v>
      </c>
      <c r="K1490" s="36" t="str">
        <f>IF(LEN('DETALLE DE CONEXIONES'!M1490)&lt;12,(RIGHT('DETALLE DE CONEXIONES'!M1490,5)),(RIGHT('DETALLE DE CONEXIONES'!M1490,6)))</f>
        <v xml:space="preserve">min. </v>
      </c>
      <c r="L1490" s="36">
        <f>IF(C1490="Saliente Local",(IFERROR((LIMPIA(J1490,1)),0)),0)</f>
        <v>0</v>
      </c>
      <c r="M1490" s="36">
        <f>IF(C1490="Saliente Nacional",(IFERROR((LIMPIA(J1490,1)),0)),0)</f>
        <v>0</v>
      </c>
      <c r="N1490" s="36">
        <f>IF(C1490="Saliente Internacional",(IFERROR((LIMPIA(J1490,1)),0)),0)</f>
        <v>0</v>
      </c>
      <c r="O1490" s="36">
        <f>IF(C1490="Saliente Local",(IFERROR((LIMPIA(K1490,1)),0)),0)</f>
        <v>0</v>
      </c>
      <c r="P1490" s="36">
        <f>IF(C1490="Saliente Nacional",(IFERROR((LIMPIA(K1490,1)),0)),0)</f>
        <v>0</v>
      </c>
      <c r="Q1490" s="36">
        <f>IF(C1490="Saliente Internacional",(IFERROR((LIMPIA(K1490,1)),0)),0)</f>
        <v>0</v>
      </c>
      <c r="R1490" s="36">
        <f t="shared" si="70"/>
        <v>0</v>
      </c>
      <c r="S1490" s="36">
        <f t="shared" si="71"/>
        <v>0</v>
      </c>
    </row>
    <row r="1491" spans="1:19" x14ac:dyDescent="0.25">
      <c r="A1491" s="101">
        <f>'DETALLE DE CONEXIONES'!P1491</f>
        <v>0</v>
      </c>
      <c r="B1491" s="36" t="str">
        <f>'DETALLE DE CONEXIONES'!I1491</f>
        <v>SALIENTE</v>
      </c>
      <c r="C1491" s="36" t="str">
        <f>'DETALLE DE CONEXIONES'!BB1491</f>
        <v>Saliente Local</v>
      </c>
      <c r="D1491" s="36" t="str">
        <f>'DETALLE DE CONEXIONES'!E1491</f>
        <v>999XXX4516</v>
      </c>
      <c r="E1491" s="36">
        <f t="shared" si="69"/>
        <v>10</v>
      </c>
      <c r="F1491" s="36">
        <f>IFERROR(LIMPIA('DETALLE DE CONEXIONES'!N1491,1),0)</f>
        <v>10</v>
      </c>
      <c r="G1491" s="36" t="str">
        <f>LEFT('DETALLE DE CONEXIONES'!BE1491,3)</f>
        <v>NOF</v>
      </c>
      <c r="H1491" s="36" t="str">
        <f>RIGHT('DETALLE DE CONEXIONES'!AK1491,2)</f>
        <v/>
      </c>
      <c r="I1491" s="36" t="str">
        <f>LEFT('DETALLE DE CONEXIONES'!AK1491,3)</f>
        <v/>
      </c>
      <c r="J1491" s="36" t="str">
        <f>LEFT('DETALLE DE CONEXIONES'!M1491,3)</f>
        <v>9mi</v>
      </c>
      <c r="K1491" s="36" t="str">
        <f>IF(LEN('DETALLE DE CONEXIONES'!M1491)&lt;12,(RIGHT('DETALLE DE CONEXIONES'!M1491,5)),(RIGHT('DETALLE DE CONEXIONES'!M1491,6)))</f>
        <v>28seg.</v>
      </c>
      <c r="L1491" s="36">
        <f>IF(C1491="Saliente Local",(IFERROR((LIMPIA(J1491,1)),0)),0)</f>
        <v>9</v>
      </c>
      <c r="M1491" s="36">
        <f>IF(C1491="Saliente Nacional",(IFERROR((LIMPIA(J1491,1)),0)),0)</f>
        <v>0</v>
      </c>
      <c r="N1491" s="36">
        <f>IF(C1491="Saliente Internacional",(IFERROR((LIMPIA(J1491,1)),0)),0)</f>
        <v>0</v>
      </c>
      <c r="O1491" s="36">
        <f>IF(C1491="Saliente Local",(IFERROR((LIMPIA(K1491,1)),0)),0)</f>
        <v>28</v>
      </c>
      <c r="P1491" s="36">
        <f>IF(C1491="Saliente Nacional",(IFERROR((LIMPIA(K1491,1)),0)),0)</f>
        <v>0</v>
      </c>
      <c r="Q1491" s="36">
        <f>IF(C1491="Saliente Internacional",(IFERROR((LIMPIA(K1491,1)),0)),0)</f>
        <v>0</v>
      </c>
      <c r="R1491" s="36">
        <f t="shared" si="70"/>
        <v>10</v>
      </c>
      <c r="S1491" s="36">
        <f t="shared" si="71"/>
        <v>0</v>
      </c>
    </row>
    <row r="1492" spans="1:19" x14ac:dyDescent="0.25">
      <c r="A1492" s="101">
        <f>'DETALLE DE CONEXIONES'!P1492</f>
        <v>0</v>
      </c>
      <c r="B1492" s="36" t="str">
        <f>'DETALLE DE CONEXIONES'!I1492</f>
        <v>SALIENTE</v>
      </c>
      <c r="C1492" s="36" t="str">
        <f>'DETALLE DE CONEXIONES'!BB1492</f>
        <v>Saliente Local</v>
      </c>
      <c r="D1492" s="36" t="str">
        <f>'DETALLE DE CONEXIONES'!E1492</f>
        <v>999XXX7514</v>
      </c>
      <c r="E1492" s="36">
        <f t="shared" si="69"/>
        <v>10</v>
      </c>
      <c r="F1492" s="36">
        <f>IFERROR(LIMPIA('DETALLE DE CONEXIONES'!N1492,1),0)</f>
        <v>1</v>
      </c>
      <c r="G1492" s="36" t="str">
        <f>LEFT('DETALLE DE CONEXIONES'!BE1492,3)</f>
        <v>NOF</v>
      </c>
      <c r="H1492" s="36" t="str">
        <f>RIGHT('DETALLE DE CONEXIONES'!AK1492,2)</f>
        <v/>
      </c>
      <c r="I1492" s="36" t="str">
        <f>LEFT('DETALLE DE CONEXIONES'!AK1492,3)</f>
        <v/>
      </c>
      <c r="J1492" s="36" t="str">
        <f>LEFT('DETALLE DE CONEXIONES'!M1492,3)</f>
        <v>0mi</v>
      </c>
      <c r="K1492" s="36" t="str">
        <f>IF(LEN('DETALLE DE CONEXIONES'!M1492)&lt;12,(RIGHT('DETALLE DE CONEXIONES'!M1492,5)),(RIGHT('DETALLE DE CONEXIONES'!M1492,6)))</f>
        <v>56seg.</v>
      </c>
      <c r="L1492" s="36">
        <f>IF(C1492="Saliente Local",(IFERROR((LIMPIA(J1492,1)),0)),0)</f>
        <v>0</v>
      </c>
      <c r="M1492" s="36">
        <f>IF(C1492="Saliente Nacional",(IFERROR((LIMPIA(J1492,1)),0)),0)</f>
        <v>0</v>
      </c>
      <c r="N1492" s="36">
        <f>IF(C1492="Saliente Internacional",(IFERROR((LIMPIA(J1492,1)),0)),0)</f>
        <v>0</v>
      </c>
      <c r="O1492" s="36">
        <f>IF(C1492="Saliente Local",(IFERROR((LIMPIA(K1492,1)),0)),0)</f>
        <v>56</v>
      </c>
      <c r="P1492" s="36">
        <f>IF(C1492="Saliente Nacional",(IFERROR((LIMPIA(K1492,1)),0)),0)</f>
        <v>0</v>
      </c>
      <c r="Q1492" s="36">
        <f>IF(C1492="Saliente Internacional",(IFERROR((LIMPIA(K1492,1)),0)),0)</f>
        <v>0</v>
      </c>
      <c r="R1492" s="36">
        <f t="shared" si="70"/>
        <v>1</v>
      </c>
      <c r="S1492" s="36">
        <f t="shared" si="71"/>
        <v>0</v>
      </c>
    </row>
    <row r="1493" spans="1:19" x14ac:dyDescent="0.25">
      <c r="A1493" s="101">
        <f>'DETALLE DE CONEXIONES'!P1493</f>
        <v>0</v>
      </c>
      <c r="B1493" s="36" t="str">
        <f>'DETALLE DE CONEXIONES'!I1493</f>
        <v>SALIENTE</v>
      </c>
      <c r="C1493" s="36" t="str">
        <f>'DETALLE DE CONEXIONES'!BB1493</f>
        <v>Saliente Local</v>
      </c>
      <c r="D1493" s="36" t="str">
        <f>'DETALLE DE CONEXIONES'!E1493</f>
        <v>999XXX8450</v>
      </c>
      <c r="E1493" s="36">
        <f t="shared" si="69"/>
        <v>10</v>
      </c>
      <c r="F1493" s="36">
        <f>IFERROR(LIMPIA('DETALLE DE CONEXIONES'!N1493,1),0)</f>
        <v>2</v>
      </c>
      <c r="G1493" s="36" t="str">
        <f>LEFT('DETALLE DE CONEXIONES'!BE1493,3)</f>
        <v>NOF</v>
      </c>
      <c r="H1493" s="36" t="str">
        <f>RIGHT('DETALLE DE CONEXIONES'!AK1493,2)</f>
        <v/>
      </c>
      <c r="I1493" s="36" t="str">
        <f>LEFT('DETALLE DE CONEXIONES'!AK1493,3)</f>
        <v/>
      </c>
      <c r="J1493" s="36" t="str">
        <f>LEFT('DETALLE DE CONEXIONES'!M1493,3)</f>
        <v>1mi</v>
      </c>
      <c r="K1493" s="36" t="str">
        <f>IF(LEN('DETALLE DE CONEXIONES'!M1493)&lt;12,(RIGHT('DETALLE DE CONEXIONES'!M1493,5)),(RIGHT('DETALLE DE CONEXIONES'!M1493,6)))</f>
        <v>14seg.</v>
      </c>
      <c r="L1493" s="36">
        <f>IF(C1493="Saliente Local",(IFERROR((LIMPIA(J1493,1)),0)),0)</f>
        <v>1</v>
      </c>
      <c r="M1493" s="36">
        <f>IF(C1493="Saliente Nacional",(IFERROR((LIMPIA(J1493,1)),0)),0)</f>
        <v>0</v>
      </c>
      <c r="N1493" s="36">
        <f>IF(C1493="Saliente Internacional",(IFERROR((LIMPIA(J1493,1)),0)),0)</f>
        <v>0</v>
      </c>
      <c r="O1493" s="36">
        <f>IF(C1493="Saliente Local",(IFERROR((LIMPIA(K1493,1)),0)),0)</f>
        <v>14</v>
      </c>
      <c r="P1493" s="36">
        <f>IF(C1493="Saliente Nacional",(IFERROR((LIMPIA(K1493,1)),0)),0)</f>
        <v>0</v>
      </c>
      <c r="Q1493" s="36">
        <f>IF(C1493="Saliente Internacional",(IFERROR((LIMPIA(K1493,1)),0)),0)</f>
        <v>0</v>
      </c>
      <c r="R1493" s="36">
        <f t="shared" si="70"/>
        <v>2</v>
      </c>
      <c r="S1493" s="36">
        <f t="shared" si="71"/>
        <v>0</v>
      </c>
    </row>
    <row r="1494" spans="1:19" x14ac:dyDescent="0.25">
      <c r="A1494" s="101">
        <f>'DETALLE DE CONEXIONES'!P1494</f>
        <v>0</v>
      </c>
      <c r="B1494" s="36" t="str">
        <f>'DETALLE DE CONEXIONES'!I1494</f>
        <v>SALIENTE</v>
      </c>
      <c r="C1494" s="36" t="str">
        <f>'DETALLE DE CONEXIONES'!BB1494</f>
        <v>Saliente Nacional</v>
      </c>
      <c r="D1494" s="36" t="str">
        <f>'DETALLE DE CONEXIONES'!E1494</f>
        <v>555XXX9911</v>
      </c>
      <c r="E1494" s="36">
        <f t="shared" si="69"/>
        <v>10</v>
      </c>
      <c r="F1494" s="36">
        <f>IFERROR(LIMPIA('DETALLE DE CONEXIONES'!N1494,1),0)</f>
        <v>1</v>
      </c>
      <c r="G1494" s="36" t="str">
        <f>LEFT('DETALLE DE CONEXIONES'!BE1494,3)</f>
        <v>NOF</v>
      </c>
      <c r="H1494" s="36" t="str">
        <f>RIGHT('DETALLE DE CONEXIONES'!AK1494,2)</f>
        <v/>
      </c>
      <c r="I1494" s="36" t="str">
        <f>LEFT('DETALLE DE CONEXIONES'!AK1494,3)</f>
        <v/>
      </c>
      <c r="J1494" s="36" t="str">
        <f>LEFT('DETALLE DE CONEXIONES'!M1494,3)</f>
        <v>0mi</v>
      </c>
      <c r="K1494" s="36" t="str">
        <f>IF(LEN('DETALLE DE CONEXIONES'!M1494)&lt;12,(RIGHT('DETALLE DE CONEXIONES'!M1494,5)),(RIGHT('DETALLE DE CONEXIONES'!M1494,6)))</f>
        <v>28seg.</v>
      </c>
      <c r="L1494" s="36">
        <f>IF(C1494="Saliente Local",(IFERROR((LIMPIA(J1494,1)),0)),0)</f>
        <v>0</v>
      </c>
      <c r="M1494" s="36">
        <f>IF(C1494="Saliente Nacional",(IFERROR((LIMPIA(J1494,1)),0)),0)</f>
        <v>0</v>
      </c>
      <c r="N1494" s="36">
        <f>IF(C1494="Saliente Internacional",(IFERROR((LIMPIA(J1494,1)),0)),0)</f>
        <v>0</v>
      </c>
      <c r="O1494" s="36">
        <f>IF(C1494="Saliente Local",(IFERROR((LIMPIA(K1494,1)),0)),0)</f>
        <v>0</v>
      </c>
      <c r="P1494" s="36">
        <f>IF(C1494="Saliente Nacional",(IFERROR((LIMPIA(K1494,1)),0)),0)</f>
        <v>28</v>
      </c>
      <c r="Q1494" s="36">
        <f>IF(C1494="Saliente Internacional",(IFERROR((LIMPIA(K1494,1)),0)),0)</f>
        <v>0</v>
      </c>
      <c r="R1494" s="36">
        <f t="shared" si="70"/>
        <v>1</v>
      </c>
      <c r="S1494" s="36">
        <f t="shared" si="71"/>
        <v>0</v>
      </c>
    </row>
    <row r="1495" spans="1:19" x14ac:dyDescent="0.25">
      <c r="A1495" s="101">
        <f>'DETALLE DE CONEXIONES'!P1495</f>
        <v>0</v>
      </c>
      <c r="B1495" s="36" t="str">
        <f>'DETALLE DE CONEXIONES'!I1495</f>
        <v>SALIENTE</v>
      </c>
      <c r="C1495" s="36" t="str">
        <f>'DETALLE DE CONEXIONES'!BB1495</f>
        <v>Saliente Local</v>
      </c>
      <c r="D1495" s="36" t="str">
        <f>'DETALLE DE CONEXIONES'!E1495</f>
        <v>999XXX8450</v>
      </c>
      <c r="E1495" s="36">
        <f t="shared" si="69"/>
        <v>10</v>
      </c>
      <c r="F1495" s="36">
        <f>IFERROR(LIMPIA('DETALLE DE CONEXIONES'!N1495,1),0)</f>
        <v>9</v>
      </c>
      <c r="G1495" s="36" t="str">
        <f>LEFT('DETALLE DE CONEXIONES'!BE1495,3)</f>
        <v>NOF</v>
      </c>
      <c r="H1495" s="36" t="str">
        <f>RIGHT('DETALLE DE CONEXIONES'!AK1495,2)</f>
        <v/>
      </c>
      <c r="I1495" s="36" t="str">
        <f>LEFT('DETALLE DE CONEXIONES'!AK1495,3)</f>
        <v/>
      </c>
      <c r="J1495" s="36" t="str">
        <f>LEFT('DETALLE DE CONEXIONES'!M1495,3)</f>
        <v>8mi</v>
      </c>
      <c r="K1495" s="36" t="str">
        <f>IF(LEN('DETALLE DE CONEXIONES'!M1495)&lt;12,(RIGHT('DETALLE DE CONEXIONES'!M1495,5)),(RIGHT('DETALLE DE CONEXIONES'!M1495,6)))</f>
        <v>33seg.</v>
      </c>
      <c r="L1495" s="36">
        <f>IF(C1495="Saliente Local",(IFERROR((LIMPIA(J1495,1)),0)),0)</f>
        <v>8</v>
      </c>
      <c r="M1495" s="36">
        <f>IF(C1495="Saliente Nacional",(IFERROR((LIMPIA(J1495,1)),0)),0)</f>
        <v>0</v>
      </c>
      <c r="N1495" s="36">
        <f>IF(C1495="Saliente Internacional",(IFERROR((LIMPIA(J1495,1)),0)),0)</f>
        <v>0</v>
      </c>
      <c r="O1495" s="36">
        <f>IF(C1495="Saliente Local",(IFERROR((LIMPIA(K1495,1)),0)),0)</f>
        <v>33</v>
      </c>
      <c r="P1495" s="36">
        <f>IF(C1495="Saliente Nacional",(IFERROR((LIMPIA(K1495,1)),0)),0)</f>
        <v>0</v>
      </c>
      <c r="Q1495" s="36">
        <f>IF(C1495="Saliente Internacional",(IFERROR((LIMPIA(K1495,1)),0)),0)</f>
        <v>0</v>
      </c>
      <c r="R1495" s="36">
        <f t="shared" si="70"/>
        <v>9</v>
      </c>
      <c r="S1495" s="36">
        <f t="shared" si="71"/>
        <v>0</v>
      </c>
    </row>
    <row r="1496" spans="1:19" x14ac:dyDescent="0.25">
      <c r="A1496" s="101">
        <f>'DETALLE DE CONEXIONES'!P1496</f>
        <v>0</v>
      </c>
      <c r="B1496" s="36" t="str">
        <f>'DETALLE DE CONEXIONES'!I1496</f>
        <v>ENTRANTE</v>
      </c>
      <c r="C1496" s="36" t="str">
        <f>'DETALLE DE CONEXIONES'!BB1496</f>
        <v>Entrante Local</v>
      </c>
      <c r="D1496" s="36" t="str">
        <f>'DETALLE DE CONEXIONES'!E1496</f>
        <v>999XXX1600</v>
      </c>
      <c r="E1496" s="36">
        <f t="shared" si="69"/>
        <v>10</v>
      </c>
      <c r="F1496" s="36">
        <f>IFERROR(LIMPIA('DETALLE DE CONEXIONES'!N1496,1),0)</f>
        <v>1</v>
      </c>
      <c r="G1496" s="36" t="str">
        <f>LEFT('DETALLE DE CONEXIONES'!BE1496,3)</f>
        <v>NOF</v>
      </c>
      <c r="H1496" s="36" t="str">
        <f>RIGHT('DETALLE DE CONEXIONES'!AK1496,2)</f>
        <v/>
      </c>
      <c r="I1496" s="36" t="str">
        <f>LEFT('DETALLE DE CONEXIONES'!AK1496,3)</f>
        <v/>
      </c>
      <c r="J1496" s="36" t="str">
        <f>LEFT('DETALLE DE CONEXIONES'!M1496,3)</f>
        <v>0mi</v>
      </c>
      <c r="K1496" s="36" t="str">
        <f>IF(LEN('DETALLE DE CONEXIONES'!M1496)&lt;12,(RIGHT('DETALLE DE CONEXIONES'!M1496,5)),(RIGHT('DETALLE DE CONEXIONES'!M1496,6)))</f>
        <v>12seg.</v>
      </c>
      <c r="L1496" s="36">
        <f>IF(C1496="Saliente Local",(IFERROR((LIMPIA(J1496,1)),0)),0)</f>
        <v>0</v>
      </c>
      <c r="M1496" s="36">
        <f>IF(C1496="Saliente Nacional",(IFERROR((LIMPIA(J1496,1)),0)),0)</f>
        <v>0</v>
      </c>
      <c r="N1496" s="36">
        <f>IF(C1496="Saliente Internacional",(IFERROR((LIMPIA(J1496,1)),0)),0)</f>
        <v>0</v>
      </c>
      <c r="O1496" s="36">
        <f>IF(C1496="Saliente Local",(IFERROR((LIMPIA(K1496,1)),0)),0)</f>
        <v>0</v>
      </c>
      <c r="P1496" s="36">
        <f>IF(C1496="Saliente Nacional",(IFERROR((LIMPIA(K1496,1)),0)),0)</f>
        <v>0</v>
      </c>
      <c r="Q1496" s="36">
        <f>IF(C1496="Saliente Internacional",(IFERROR((LIMPIA(K1496,1)),0)),0)</f>
        <v>0</v>
      </c>
      <c r="R1496" s="36">
        <f t="shared" si="70"/>
        <v>0</v>
      </c>
      <c r="S1496" s="36">
        <f t="shared" si="71"/>
        <v>0</v>
      </c>
    </row>
    <row r="1497" spans="1:19" x14ac:dyDescent="0.25">
      <c r="A1497" s="101">
        <f>'DETALLE DE CONEXIONES'!P1497</f>
        <v>0</v>
      </c>
      <c r="B1497" s="36" t="str">
        <f>'DETALLE DE CONEXIONES'!I1497</f>
        <v>GPRS</v>
      </c>
      <c r="C1497" s="36" t="str">
        <f>'DETALLE DE CONEXIONES'!BB1497</f>
        <v>RS</v>
      </c>
      <c r="D1497" s="36" t="str">
        <f>'DETALLE DE CONEXIONES'!E1497</f>
        <v>internet.itelcelXXXm-3G</v>
      </c>
      <c r="E1497" s="36">
        <f t="shared" si="69"/>
        <v>23</v>
      </c>
      <c r="F1497" s="36">
        <f>IFERROR(LIMPIA('DETALLE DE CONEXIONES'!N1497,1),0)</f>
        <v>0</v>
      </c>
      <c r="G1497" s="36" t="str">
        <f>LEFT('DETALLE DE CONEXIONES'!BE1497,3)</f>
        <v/>
      </c>
      <c r="H1497" s="36" t="str">
        <f>RIGHT('DETALLE DE CONEXIONES'!AK1497,2)</f>
        <v>-1</v>
      </c>
      <c r="I1497" s="36" t="str">
        <f>LEFT('DETALLE DE CONEXIONES'!AK1497,3)</f>
        <v>RS;</v>
      </c>
      <c r="J1497" s="36" t="str">
        <f>LEFT('DETALLE DE CONEXIONES'!M1497,3)</f>
        <v>0mi</v>
      </c>
      <c r="K1497" s="36" t="str">
        <f>IF(LEN('DETALLE DE CONEXIONES'!M1497)&lt;12,(RIGHT('DETALLE DE CONEXIONES'!M1497,5)),(RIGHT('DETALLE DE CONEXIONES'!M1497,6)))</f>
        <v xml:space="preserve">min. </v>
      </c>
      <c r="L1497" s="36">
        <f>IF(C1497="Saliente Local",(IFERROR((LIMPIA(J1497,1)),0)),0)</f>
        <v>0</v>
      </c>
      <c r="M1497" s="36">
        <f>IF(C1497="Saliente Nacional",(IFERROR((LIMPIA(J1497,1)),0)),0)</f>
        <v>0</v>
      </c>
      <c r="N1497" s="36">
        <f>IF(C1497="Saliente Internacional",(IFERROR((LIMPIA(J1497,1)),0)),0)</f>
        <v>0</v>
      </c>
      <c r="O1497" s="36">
        <f>IF(C1497="Saliente Local",(IFERROR((LIMPIA(K1497,1)),0)),0)</f>
        <v>0</v>
      </c>
      <c r="P1497" s="36">
        <f>IF(C1497="Saliente Nacional",(IFERROR((LIMPIA(K1497,1)),0)),0)</f>
        <v>0</v>
      </c>
      <c r="Q1497" s="36">
        <f>IF(C1497="Saliente Internacional",(IFERROR((LIMPIA(K1497,1)),0)),0)</f>
        <v>0</v>
      </c>
      <c r="R1497" s="36">
        <f t="shared" si="70"/>
        <v>0</v>
      </c>
      <c r="S1497" s="36">
        <f t="shared" si="71"/>
        <v>0</v>
      </c>
    </row>
    <row r="1498" spans="1:19" x14ac:dyDescent="0.25">
      <c r="A1498" s="101">
        <f>'DETALLE DE CONEXIONES'!P1498</f>
        <v>0</v>
      </c>
      <c r="B1498" s="36" t="str">
        <f>'DETALLE DE CONEXIONES'!I1498</f>
        <v>SALIENTE</v>
      </c>
      <c r="C1498" s="36" t="str">
        <f>'DETALLE DE CONEXIONES'!BB1498</f>
        <v>Saliente Local</v>
      </c>
      <c r="D1498" s="36" t="str">
        <f>'DETALLE DE CONEXIONES'!E1498</f>
        <v>999XXX3420</v>
      </c>
      <c r="E1498" s="36">
        <f t="shared" si="69"/>
        <v>10</v>
      </c>
      <c r="F1498" s="36">
        <f>IFERROR(LIMPIA('DETALLE DE CONEXIONES'!N1498,1),0)</f>
        <v>1</v>
      </c>
      <c r="G1498" s="36" t="str">
        <f>LEFT('DETALLE DE CONEXIONES'!BE1498,3)</f>
        <v>NOF</v>
      </c>
      <c r="H1498" s="36" t="str">
        <f>RIGHT('DETALLE DE CONEXIONES'!AK1498,2)</f>
        <v/>
      </c>
      <c r="I1498" s="36" t="str">
        <f>LEFT('DETALLE DE CONEXIONES'!AK1498,3)</f>
        <v/>
      </c>
      <c r="J1498" s="36" t="str">
        <f>LEFT('DETALLE DE CONEXIONES'!M1498,3)</f>
        <v>0mi</v>
      </c>
      <c r="K1498" s="36" t="str">
        <f>IF(LEN('DETALLE DE CONEXIONES'!M1498)&lt;12,(RIGHT('DETALLE DE CONEXIONES'!M1498,5)),(RIGHT('DETALLE DE CONEXIONES'!M1498,6)))</f>
        <v>45seg.</v>
      </c>
      <c r="L1498" s="36">
        <f>IF(C1498="Saliente Local",(IFERROR((LIMPIA(J1498,1)),0)),0)</f>
        <v>0</v>
      </c>
      <c r="M1498" s="36">
        <f>IF(C1498="Saliente Nacional",(IFERROR((LIMPIA(J1498,1)),0)),0)</f>
        <v>0</v>
      </c>
      <c r="N1498" s="36">
        <f>IF(C1498="Saliente Internacional",(IFERROR((LIMPIA(J1498,1)),0)),0)</f>
        <v>0</v>
      </c>
      <c r="O1498" s="36">
        <f>IF(C1498="Saliente Local",(IFERROR((LIMPIA(K1498,1)),0)),0)</f>
        <v>45</v>
      </c>
      <c r="P1498" s="36">
        <f>IF(C1498="Saliente Nacional",(IFERROR((LIMPIA(K1498,1)),0)),0)</f>
        <v>0</v>
      </c>
      <c r="Q1498" s="36">
        <f>IF(C1498="Saliente Internacional",(IFERROR((LIMPIA(K1498,1)),0)),0)</f>
        <v>0</v>
      </c>
      <c r="R1498" s="36">
        <f t="shared" si="70"/>
        <v>1</v>
      </c>
      <c r="S1498" s="36">
        <f t="shared" si="71"/>
        <v>0</v>
      </c>
    </row>
    <row r="1499" spans="1:19" x14ac:dyDescent="0.25">
      <c r="A1499" s="101">
        <f>'DETALLE DE CONEXIONES'!P1499</f>
        <v>0</v>
      </c>
      <c r="B1499" s="36" t="str">
        <f>'DETALLE DE CONEXIONES'!I1499</f>
        <v>GPRS</v>
      </c>
      <c r="C1499" s="36" t="str">
        <f>'DETALLE DE CONEXIONES'!BB1499</f>
        <v>MENSAJERO</v>
      </c>
      <c r="D1499" s="36" t="str">
        <f>'DETALLE DE CONEXIONES'!E1499</f>
        <v>internet.itelcel.coXXXGLTE</v>
      </c>
      <c r="E1499" s="36">
        <f t="shared" si="69"/>
        <v>26</v>
      </c>
      <c r="F1499" s="36">
        <f>IFERROR(LIMPIA('DETALLE DE CONEXIONES'!N1499,1),0)</f>
        <v>0</v>
      </c>
      <c r="G1499" s="36" t="str">
        <f>LEFT('DETALLE DE CONEXIONES'!BE1499,3)</f>
        <v/>
      </c>
      <c r="H1499" s="36" t="str">
        <f>RIGHT('DETALLE DE CONEXIONES'!AK1499,2)</f>
        <v>-1</v>
      </c>
      <c r="I1499" s="36" t="str">
        <f>LEFT('DETALLE DE CONEXIONES'!AK1499,3)</f>
        <v>MEN</v>
      </c>
      <c r="J1499" s="36" t="str">
        <f>LEFT('DETALLE DE CONEXIONES'!M1499,3)</f>
        <v>0mi</v>
      </c>
      <c r="K1499" s="36" t="str">
        <f>IF(LEN('DETALLE DE CONEXIONES'!M1499)&lt;12,(RIGHT('DETALLE DE CONEXIONES'!M1499,5)),(RIGHT('DETALLE DE CONEXIONES'!M1499,6)))</f>
        <v xml:space="preserve">min. </v>
      </c>
      <c r="L1499" s="36">
        <f>IF(C1499="Saliente Local",(IFERROR((LIMPIA(J1499,1)),0)),0)</f>
        <v>0</v>
      </c>
      <c r="M1499" s="36">
        <f>IF(C1499="Saliente Nacional",(IFERROR((LIMPIA(J1499,1)),0)),0)</f>
        <v>0</v>
      </c>
      <c r="N1499" s="36">
        <f>IF(C1499="Saliente Internacional",(IFERROR((LIMPIA(J1499,1)),0)),0)</f>
        <v>0</v>
      </c>
      <c r="O1499" s="36">
        <f>IF(C1499="Saliente Local",(IFERROR((LIMPIA(K1499,1)),0)),0)</f>
        <v>0</v>
      </c>
      <c r="P1499" s="36">
        <f>IF(C1499="Saliente Nacional",(IFERROR((LIMPIA(K1499,1)),0)),0)</f>
        <v>0</v>
      </c>
      <c r="Q1499" s="36">
        <f>IF(C1499="Saliente Internacional",(IFERROR((LIMPIA(K1499,1)),0)),0)</f>
        <v>0</v>
      </c>
      <c r="R1499" s="36">
        <f t="shared" si="70"/>
        <v>0</v>
      </c>
      <c r="S1499" s="36">
        <f t="shared" si="71"/>
        <v>0</v>
      </c>
    </row>
    <row r="1500" spans="1:19" x14ac:dyDescent="0.25">
      <c r="A1500" s="101">
        <f>'DETALLE DE CONEXIONES'!P1500</f>
        <v>0</v>
      </c>
      <c r="B1500" s="36" t="str">
        <f>'DETALLE DE CONEXIONES'!I1500</f>
        <v>SALIENTE</v>
      </c>
      <c r="C1500" s="36" t="str">
        <f>'DETALLE DE CONEXIONES'!BB1500</f>
        <v>Saliente Local</v>
      </c>
      <c r="D1500" s="36" t="str">
        <f>'DETALLE DE CONEXIONES'!E1500</f>
        <v>999XXX0328</v>
      </c>
      <c r="E1500" s="36">
        <f t="shared" si="69"/>
        <v>10</v>
      </c>
      <c r="F1500" s="36">
        <f>IFERROR(LIMPIA('DETALLE DE CONEXIONES'!N1500,1),0)</f>
        <v>3</v>
      </c>
      <c r="G1500" s="36" t="str">
        <f>LEFT('DETALLE DE CONEXIONES'!BE1500,3)</f>
        <v>NOF</v>
      </c>
      <c r="H1500" s="36" t="str">
        <f>RIGHT('DETALLE DE CONEXIONES'!AK1500,2)</f>
        <v/>
      </c>
      <c r="I1500" s="36" t="str">
        <f>LEFT('DETALLE DE CONEXIONES'!AK1500,3)</f>
        <v/>
      </c>
      <c r="J1500" s="36" t="str">
        <f>LEFT('DETALLE DE CONEXIONES'!M1500,3)</f>
        <v>2mi</v>
      </c>
      <c r="K1500" s="36" t="str">
        <f>IF(LEN('DETALLE DE CONEXIONES'!M1500)&lt;12,(RIGHT('DETALLE DE CONEXIONES'!M1500,5)),(RIGHT('DETALLE DE CONEXIONES'!M1500,6)))</f>
        <v>32seg.</v>
      </c>
      <c r="L1500" s="36">
        <f>IF(C1500="Saliente Local",(IFERROR((LIMPIA(J1500,1)),0)),0)</f>
        <v>2</v>
      </c>
      <c r="M1500" s="36">
        <f>IF(C1500="Saliente Nacional",(IFERROR((LIMPIA(J1500,1)),0)),0)</f>
        <v>0</v>
      </c>
      <c r="N1500" s="36">
        <f>IF(C1500="Saliente Internacional",(IFERROR((LIMPIA(J1500,1)),0)),0)</f>
        <v>0</v>
      </c>
      <c r="O1500" s="36">
        <f>IF(C1500="Saliente Local",(IFERROR((LIMPIA(K1500,1)),0)),0)</f>
        <v>32</v>
      </c>
      <c r="P1500" s="36">
        <f>IF(C1500="Saliente Nacional",(IFERROR((LIMPIA(K1500,1)),0)),0)</f>
        <v>0</v>
      </c>
      <c r="Q1500" s="36">
        <f>IF(C1500="Saliente Internacional",(IFERROR((LIMPIA(K1500,1)),0)),0)</f>
        <v>0</v>
      </c>
      <c r="R1500" s="36">
        <f t="shared" si="70"/>
        <v>3</v>
      </c>
      <c r="S1500" s="36">
        <f t="shared" si="71"/>
        <v>0</v>
      </c>
    </row>
    <row r="1501" spans="1:19" x14ac:dyDescent="0.25">
      <c r="A1501" s="101">
        <f>'DETALLE DE CONEXIONES'!P1501</f>
        <v>0</v>
      </c>
      <c r="B1501" s="36" t="str">
        <f>'DETALLE DE CONEXIONES'!I1501</f>
        <v>GPRS</v>
      </c>
      <c r="C1501" s="36" t="str">
        <f>'DETALLE DE CONEXIONES'!BB1501</f>
        <v>RS</v>
      </c>
      <c r="D1501" s="36" t="str">
        <f>'DETALLE DE CONEXIONES'!E1501</f>
        <v>internet.itelcel.coXXXGLTE</v>
      </c>
      <c r="E1501" s="36">
        <f t="shared" si="69"/>
        <v>26</v>
      </c>
      <c r="F1501" s="36">
        <f>IFERROR(LIMPIA('DETALLE DE CONEXIONES'!N1501,1),0)</f>
        <v>0</v>
      </c>
      <c r="G1501" s="36" t="str">
        <f>LEFT('DETALLE DE CONEXIONES'!BE1501,3)</f>
        <v/>
      </c>
      <c r="H1501" s="36" t="str">
        <f>RIGHT('DETALLE DE CONEXIONES'!AK1501,2)</f>
        <v>-0</v>
      </c>
      <c r="I1501" s="36" t="str">
        <f>LEFT('DETALLE DE CONEXIONES'!AK1501,3)</f>
        <v>RS;</v>
      </c>
      <c r="J1501" s="36" t="str">
        <f>LEFT('DETALLE DE CONEXIONES'!M1501,3)</f>
        <v>0mi</v>
      </c>
      <c r="K1501" s="36" t="str">
        <f>IF(LEN('DETALLE DE CONEXIONES'!M1501)&lt;12,(RIGHT('DETALLE DE CONEXIONES'!M1501,5)),(RIGHT('DETALLE DE CONEXIONES'!M1501,6)))</f>
        <v xml:space="preserve">min. </v>
      </c>
      <c r="L1501" s="36">
        <f>IF(C1501="Saliente Local",(IFERROR((LIMPIA(J1501,1)),0)),0)</f>
        <v>0</v>
      </c>
      <c r="M1501" s="36">
        <f>IF(C1501="Saliente Nacional",(IFERROR((LIMPIA(J1501,1)),0)),0)</f>
        <v>0</v>
      </c>
      <c r="N1501" s="36">
        <f>IF(C1501="Saliente Internacional",(IFERROR((LIMPIA(J1501,1)),0)),0)</f>
        <v>0</v>
      </c>
      <c r="O1501" s="36">
        <f>IF(C1501="Saliente Local",(IFERROR((LIMPIA(K1501,1)),0)),0)</f>
        <v>0</v>
      </c>
      <c r="P1501" s="36">
        <f>IF(C1501="Saliente Nacional",(IFERROR((LIMPIA(K1501,1)),0)),0)</f>
        <v>0</v>
      </c>
      <c r="Q1501" s="36">
        <f>IF(C1501="Saliente Internacional",(IFERROR((LIMPIA(K1501,1)),0)),0)</f>
        <v>0</v>
      </c>
      <c r="R1501" s="36">
        <f t="shared" si="70"/>
        <v>0</v>
      </c>
      <c r="S1501" s="36">
        <f t="shared" si="71"/>
        <v>0</v>
      </c>
    </row>
    <row r="1502" spans="1:19" x14ac:dyDescent="0.25">
      <c r="A1502" s="101">
        <f>'DETALLE DE CONEXIONES'!P1502</f>
        <v>0</v>
      </c>
      <c r="B1502" s="36" t="str">
        <f>'DETALLE DE CONEXIONES'!I1502</f>
        <v>GPRS</v>
      </c>
      <c r="C1502" s="36" t="str">
        <f>'DETALLE DE CONEXIONES'!BB1502</f>
        <v>RS</v>
      </c>
      <c r="D1502" s="36" t="str">
        <f>'DETALLE DE CONEXIONES'!E1502</f>
        <v>internet.itelcelXXXm-3G</v>
      </c>
      <c r="E1502" s="36">
        <f t="shared" si="69"/>
        <v>23</v>
      </c>
      <c r="F1502" s="36">
        <f>IFERROR(LIMPIA('DETALLE DE CONEXIONES'!N1502,1),0)</f>
        <v>0</v>
      </c>
      <c r="G1502" s="36" t="str">
        <f>LEFT('DETALLE DE CONEXIONES'!BE1502,3)</f>
        <v/>
      </c>
      <c r="H1502" s="36" t="str">
        <f>RIGHT('DETALLE DE CONEXIONES'!AK1502,2)</f>
        <v>-1</v>
      </c>
      <c r="I1502" s="36" t="str">
        <f>LEFT('DETALLE DE CONEXIONES'!AK1502,3)</f>
        <v>RS;</v>
      </c>
      <c r="J1502" s="36" t="str">
        <f>LEFT('DETALLE DE CONEXIONES'!M1502,3)</f>
        <v>0mi</v>
      </c>
      <c r="K1502" s="36" t="str">
        <f>IF(LEN('DETALLE DE CONEXIONES'!M1502)&lt;12,(RIGHT('DETALLE DE CONEXIONES'!M1502,5)),(RIGHT('DETALLE DE CONEXIONES'!M1502,6)))</f>
        <v xml:space="preserve">min. </v>
      </c>
      <c r="L1502" s="36">
        <f>IF(C1502="Saliente Local",(IFERROR((LIMPIA(J1502,1)),0)),0)</f>
        <v>0</v>
      </c>
      <c r="M1502" s="36">
        <f>IF(C1502="Saliente Nacional",(IFERROR((LIMPIA(J1502,1)),0)),0)</f>
        <v>0</v>
      </c>
      <c r="N1502" s="36">
        <f>IF(C1502="Saliente Internacional",(IFERROR((LIMPIA(J1502,1)),0)),0)</f>
        <v>0</v>
      </c>
      <c r="O1502" s="36">
        <f>IF(C1502="Saliente Local",(IFERROR((LIMPIA(K1502,1)),0)),0)</f>
        <v>0</v>
      </c>
      <c r="P1502" s="36">
        <f>IF(C1502="Saliente Nacional",(IFERROR((LIMPIA(K1502,1)),0)),0)</f>
        <v>0</v>
      </c>
      <c r="Q1502" s="36">
        <f>IF(C1502="Saliente Internacional",(IFERROR((LIMPIA(K1502,1)),0)),0)</f>
        <v>0</v>
      </c>
      <c r="R1502" s="36">
        <f t="shared" si="70"/>
        <v>0</v>
      </c>
      <c r="S1502" s="36">
        <f t="shared" si="71"/>
        <v>0</v>
      </c>
    </row>
    <row r="1503" spans="1:19" x14ac:dyDescent="0.25">
      <c r="A1503" s="101">
        <f>'DETALLE DE CONEXIONES'!P1503</f>
        <v>0</v>
      </c>
      <c r="B1503" s="36" t="str">
        <f>'DETALLE DE CONEXIONES'!I1503</f>
        <v>TRANSFERENCIA</v>
      </c>
      <c r="C1503" s="36" t="str">
        <f>'DETALLE DE CONEXIONES'!BB1503</f>
        <v>Desvio Nacional</v>
      </c>
      <c r="D1503" s="36" t="str">
        <f>'DETALLE DE CONEXIONES'!E1503</f>
        <v>999XXX1600</v>
      </c>
      <c r="E1503" s="36">
        <f t="shared" si="69"/>
        <v>10</v>
      </c>
      <c r="F1503" s="36">
        <f>IFERROR(LIMPIA('DETALLE DE CONEXIONES'!N1503,1),0)</f>
        <v>1</v>
      </c>
      <c r="G1503" s="36" t="str">
        <f>LEFT('DETALLE DE CONEXIONES'!BE1503,3)</f>
        <v>SIU</v>
      </c>
      <c r="H1503" s="36" t="str">
        <f>RIGHT('DETALLE DE CONEXIONES'!AK1503,2)</f>
        <v/>
      </c>
      <c r="I1503" s="36" t="str">
        <f>LEFT('DETALLE DE CONEXIONES'!AK1503,3)</f>
        <v/>
      </c>
      <c r="J1503" s="36" t="str">
        <f>LEFT('DETALLE DE CONEXIONES'!M1503,3)</f>
        <v>0mi</v>
      </c>
      <c r="K1503" s="36" t="str">
        <f>IF(LEN('DETALLE DE CONEXIONES'!M1503)&lt;12,(RIGHT('DETALLE DE CONEXIONES'!M1503,5)),(RIGHT('DETALLE DE CONEXIONES'!M1503,6)))</f>
        <v>51seg.</v>
      </c>
      <c r="L1503" s="36">
        <f>IF(C1503="Saliente Local",(IFERROR((LIMPIA(J1503,1)),0)),0)</f>
        <v>0</v>
      </c>
      <c r="M1503" s="36">
        <f>IF(C1503="Saliente Nacional",(IFERROR((LIMPIA(J1503,1)),0)),0)</f>
        <v>0</v>
      </c>
      <c r="N1503" s="36">
        <f>IF(C1503="Saliente Internacional",(IFERROR((LIMPIA(J1503,1)),0)),0)</f>
        <v>0</v>
      </c>
      <c r="O1503" s="36">
        <f>IF(C1503="Saliente Local",(IFERROR((LIMPIA(K1503,1)),0)),0)</f>
        <v>0</v>
      </c>
      <c r="P1503" s="36">
        <f>IF(C1503="Saliente Nacional",(IFERROR((LIMPIA(K1503,1)),0)),0)</f>
        <v>0</v>
      </c>
      <c r="Q1503" s="36">
        <f>IF(C1503="Saliente Internacional",(IFERROR((LIMPIA(K1503,1)),0)),0)</f>
        <v>0</v>
      </c>
      <c r="R1503" s="36">
        <f t="shared" si="70"/>
        <v>0</v>
      </c>
      <c r="S1503" s="36">
        <f t="shared" si="71"/>
        <v>0</v>
      </c>
    </row>
    <row r="1504" spans="1:19" x14ac:dyDescent="0.25">
      <c r="A1504" s="101">
        <f>'DETALLE DE CONEXIONES'!P1504</f>
        <v>0</v>
      </c>
      <c r="B1504" s="36" t="str">
        <f>'DETALLE DE CONEXIONES'!I1504</f>
        <v>SALIENTE</v>
      </c>
      <c r="C1504" s="36" t="str">
        <f>'DETALLE DE CONEXIONES'!BB1504</f>
        <v>Saliente Local</v>
      </c>
      <c r="D1504" s="36" t="str">
        <f>'DETALLE DE CONEXIONES'!E1504</f>
        <v>999XXX3420</v>
      </c>
      <c r="E1504" s="36">
        <f t="shared" si="69"/>
        <v>10</v>
      </c>
      <c r="F1504" s="36">
        <f>IFERROR(LIMPIA('DETALLE DE CONEXIONES'!N1504,1),0)</f>
        <v>1</v>
      </c>
      <c r="G1504" s="36" t="str">
        <f>LEFT('DETALLE DE CONEXIONES'!BE1504,3)</f>
        <v>NOF</v>
      </c>
      <c r="H1504" s="36" t="str">
        <f>RIGHT('DETALLE DE CONEXIONES'!AK1504,2)</f>
        <v/>
      </c>
      <c r="I1504" s="36" t="str">
        <f>LEFT('DETALLE DE CONEXIONES'!AK1504,3)</f>
        <v/>
      </c>
      <c r="J1504" s="36" t="str">
        <f>LEFT('DETALLE DE CONEXIONES'!M1504,3)</f>
        <v>0mi</v>
      </c>
      <c r="K1504" s="36" t="str">
        <f>IF(LEN('DETALLE DE CONEXIONES'!M1504)&lt;12,(RIGHT('DETALLE DE CONEXIONES'!M1504,5)),(RIGHT('DETALLE DE CONEXIONES'!M1504,6)))</f>
        <v>41seg.</v>
      </c>
      <c r="L1504" s="36">
        <f>IF(C1504="Saliente Local",(IFERROR((LIMPIA(J1504,1)),0)),0)</f>
        <v>0</v>
      </c>
      <c r="M1504" s="36">
        <f>IF(C1504="Saliente Nacional",(IFERROR((LIMPIA(J1504,1)),0)),0)</f>
        <v>0</v>
      </c>
      <c r="N1504" s="36">
        <f>IF(C1504="Saliente Internacional",(IFERROR((LIMPIA(J1504,1)),0)),0)</f>
        <v>0</v>
      </c>
      <c r="O1504" s="36">
        <f>IF(C1504="Saliente Local",(IFERROR((LIMPIA(K1504,1)),0)),0)</f>
        <v>41</v>
      </c>
      <c r="P1504" s="36">
        <f>IF(C1504="Saliente Nacional",(IFERROR((LIMPIA(K1504,1)),0)),0)</f>
        <v>0</v>
      </c>
      <c r="Q1504" s="36">
        <f>IF(C1504="Saliente Internacional",(IFERROR((LIMPIA(K1504,1)),0)),0)</f>
        <v>0</v>
      </c>
      <c r="R1504" s="36">
        <f t="shared" si="70"/>
        <v>1</v>
      </c>
      <c r="S1504" s="36">
        <f t="shared" si="71"/>
        <v>0</v>
      </c>
    </row>
    <row r="1505" spans="1:19" x14ac:dyDescent="0.25">
      <c r="A1505" s="101">
        <f>'DETALLE DE CONEXIONES'!P1505</f>
        <v>0</v>
      </c>
      <c r="B1505" s="36" t="str">
        <f>'DETALLE DE CONEXIONES'!I1505</f>
        <v>GPRS</v>
      </c>
      <c r="C1505" s="36" t="str">
        <f>'DETALLE DE CONEXIONES'!BB1505</f>
        <v>MENSAJERO</v>
      </c>
      <c r="D1505" s="36" t="str">
        <f>'DETALLE DE CONEXIONES'!E1505</f>
        <v>internet.itelcelXXXm-3G</v>
      </c>
      <c r="E1505" s="36">
        <f t="shared" si="69"/>
        <v>23</v>
      </c>
      <c r="F1505" s="36">
        <f>IFERROR(LIMPIA('DETALLE DE CONEXIONES'!N1505,1),0)</f>
        <v>0</v>
      </c>
      <c r="G1505" s="36" t="str">
        <f>LEFT('DETALLE DE CONEXIONES'!BE1505,3)</f>
        <v/>
      </c>
      <c r="H1505" s="36" t="str">
        <f>RIGHT('DETALLE DE CONEXIONES'!AK1505,2)</f>
        <v>-1</v>
      </c>
      <c r="I1505" s="36" t="str">
        <f>LEFT('DETALLE DE CONEXIONES'!AK1505,3)</f>
        <v>MEN</v>
      </c>
      <c r="J1505" s="36" t="str">
        <f>LEFT('DETALLE DE CONEXIONES'!M1505,3)</f>
        <v>0mi</v>
      </c>
      <c r="K1505" s="36" t="str">
        <f>IF(LEN('DETALLE DE CONEXIONES'!M1505)&lt;12,(RIGHT('DETALLE DE CONEXIONES'!M1505,5)),(RIGHT('DETALLE DE CONEXIONES'!M1505,6)))</f>
        <v xml:space="preserve">min. </v>
      </c>
      <c r="L1505" s="36">
        <f>IF(C1505="Saliente Local",(IFERROR((LIMPIA(J1505,1)),0)),0)</f>
        <v>0</v>
      </c>
      <c r="M1505" s="36">
        <f>IF(C1505="Saliente Nacional",(IFERROR((LIMPIA(J1505,1)),0)),0)</f>
        <v>0</v>
      </c>
      <c r="N1505" s="36">
        <f>IF(C1505="Saliente Internacional",(IFERROR((LIMPIA(J1505,1)),0)),0)</f>
        <v>0</v>
      </c>
      <c r="O1505" s="36">
        <f>IF(C1505="Saliente Local",(IFERROR((LIMPIA(K1505,1)),0)),0)</f>
        <v>0</v>
      </c>
      <c r="P1505" s="36">
        <f>IF(C1505="Saliente Nacional",(IFERROR((LIMPIA(K1505,1)),0)),0)</f>
        <v>0</v>
      </c>
      <c r="Q1505" s="36">
        <f>IF(C1505="Saliente Internacional",(IFERROR((LIMPIA(K1505,1)),0)),0)</f>
        <v>0</v>
      </c>
      <c r="R1505" s="36">
        <f t="shared" si="70"/>
        <v>0</v>
      </c>
      <c r="S1505" s="36">
        <f t="shared" si="71"/>
        <v>0</v>
      </c>
    </row>
    <row r="1506" spans="1:19" x14ac:dyDescent="0.25">
      <c r="A1506" s="101">
        <f>'DETALLE DE CONEXIONES'!P1506</f>
        <v>0</v>
      </c>
      <c r="B1506" s="36" t="str">
        <f>'DETALLE DE CONEXIONES'!I1506</f>
        <v>GPRS</v>
      </c>
      <c r="C1506" s="36" t="str">
        <f>'DETALLE DE CONEXIONES'!BB1506</f>
        <v>RS</v>
      </c>
      <c r="D1506" s="36" t="str">
        <f>'DETALLE DE CONEXIONES'!E1506</f>
        <v>internet.itelcelXXXm-3G</v>
      </c>
      <c r="E1506" s="36">
        <f t="shared" si="69"/>
        <v>23</v>
      </c>
      <c r="F1506" s="36">
        <f>IFERROR(LIMPIA('DETALLE DE CONEXIONES'!N1506,1),0)</f>
        <v>0</v>
      </c>
      <c r="G1506" s="36" t="str">
        <f>LEFT('DETALLE DE CONEXIONES'!BE1506,3)</f>
        <v/>
      </c>
      <c r="H1506" s="36" t="str">
        <f>RIGHT('DETALLE DE CONEXIONES'!AK1506,2)</f>
        <v>-1</v>
      </c>
      <c r="I1506" s="36" t="str">
        <f>LEFT('DETALLE DE CONEXIONES'!AK1506,3)</f>
        <v>RS;</v>
      </c>
      <c r="J1506" s="36" t="str">
        <f>LEFT('DETALLE DE CONEXIONES'!M1506,3)</f>
        <v>0mi</v>
      </c>
      <c r="K1506" s="36" t="str">
        <f>IF(LEN('DETALLE DE CONEXIONES'!M1506)&lt;12,(RIGHT('DETALLE DE CONEXIONES'!M1506,5)),(RIGHT('DETALLE DE CONEXIONES'!M1506,6)))</f>
        <v xml:space="preserve">min. </v>
      </c>
      <c r="L1506" s="36">
        <f>IF(C1506="Saliente Local",(IFERROR((LIMPIA(J1506,1)),0)),0)</f>
        <v>0</v>
      </c>
      <c r="M1506" s="36">
        <f>IF(C1506="Saliente Nacional",(IFERROR((LIMPIA(J1506,1)),0)),0)</f>
        <v>0</v>
      </c>
      <c r="N1506" s="36">
        <f>IF(C1506="Saliente Internacional",(IFERROR((LIMPIA(J1506,1)),0)),0)</f>
        <v>0</v>
      </c>
      <c r="O1506" s="36">
        <f>IF(C1506="Saliente Local",(IFERROR((LIMPIA(K1506,1)),0)),0)</f>
        <v>0</v>
      </c>
      <c r="P1506" s="36">
        <f>IF(C1506="Saliente Nacional",(IFERROR((LIMPIA(K1506,1)),0)),0)</f>
        <v>0</v>
      </c>
      <c r="Q1506" s="36">
        <f>IF(C1506="Saliente Internacional",(IFERROR((LIMPIA(K1506,1)),0)),0)</f>
        <v>0</v>
      </c>
      <c r="R1506" s="36">
        <f t="shared" si="70"/>
        <v>0</v>
      </c>
      <c r="S1506" s="36">
        <f t="shared" si="71"/>
        <v>0</v>
      </c>
    </row>
    <row r="1507" spans="1:19" x14ac:dyDescent="0.25">
      <c r="A1507" s="101">
        <f>'DETALLE DE CONEXIONES'!P1507</f>
        <v>0</v>
      </c>
      <c r="B1507" s="36" t="str">
        <f>'DETALLE DE CONEXIONES'!I1507</f>
        <v>SALIENTE</v>
      </c>
      <c r="C1507" s="36" t="str">
        <f>'DETALLE DE CONEXIONES'!BB1507</f>
        <v>Saliente Local</v>
      </c>
      <c r="D1507" s="36" t="str">
        <f>'DETALLE DE CONEXIONES'!E1507</f>
        <v>999XXX0328</v>
      </c>
      <c r="E1507" s="36">
        <f t="shared" si="69"/>
        <v>10</v>
      </c>
      <c r="F1507" s="36">
        <f>IFERROR(LIMPIA('DETALLE DE CONEXIONES'!N1507,1),0)</f>
        <v>2</v>
      </c>
      <c r="G1507" s="36" t="str">
        <f>LEFT('DETALLE DE CONEXIONES'!BE1507,3)</f>
        <v>NOF</v>
      </c>
      <c r="H1507" s="36" t="str">
        <f>RIGHT('DETALLE DE CONEXIONES'!AK1507,2)</f>
        <v/>
      </c>
      <c r="I1507" s="36" t="str">
        <f>LEFT('DETALLE DE CONEXIONES'!AK1507,3)</f>
        <v/>
      </c>
      <c r="J1507" s="36" t="str">
        <f>LEFT('DETALLE DE CONEXIONES'!M1507,3)</f>
        <v>1mi</v>
      </c>
      <c r="K1507" s="36" t="str">
        <f>IF(LEN('DETALLE DE CONEXIONES'!M1507)&lt;12,(RIGHT('DETALLE DE CONEXIONES'!M1507,5)),(RIGHT('DETALLE DE CONEXIONES'!M1507,6)))</f>
        <v>3seg.</v>
      </c>
      <c r="L1507" s="36">
        <f>IF(C1507="Saliente Local",(IFERROR((LIMPIA(J1507,1)),0)),0)</f>
        <v>1</v>
      </c>
      <c r="M1507" s="36">
        <f>IF(C1507="Saliente Nacional",(IFERROR((LIMPIA(J1507,1)),0)),0)</f>
        <v>0</v>
      </c>
      <c r="N1507" s="36">
        <f>IF(C1507="Saliente Internacional",(IFERROR((LIMPIA(J1507,1)),0)),0)</f>
        <v>0</v>
      </c>
      <c r="O1507" s="36">
        <f>IF(C1507="Saliente Local",(IFERROR((LIMPIA(K1507,1)),0)),0)</f>
        <v>3</v>
      </c>
      <c r="P1507" s="36">
        <f>IF(C1507="Saliente Nacional",(IFERROR((LIMPIA(K1507,1)),0)),0)</f>
        <v>0</v>
      </c>
      <c r="Q1507" s="36">
        <f>IF(C1507="Saliente Internacional",(IFERROR((LIMPIA(K1507,1)),0)),0)</f>
        <v>0</v>
      </c>
      <c r="R1507" s="36">
        <f t="shared" si="70"/>
        <v>2</v>
      </c>
      <c r="S1507" s="36">
        <f t="shared" si="71"/>
        <v>0</v>
      </c>
    </row>
    <row r="1508" spans="1:19" x14ac:dyDescent="0.25">
      <c r="A1508" s="101">
        <f>'DETALLE DE CONEXIONES'!P1508</f>
        <v>0</v>
      </c>
      <c r="B1508" s="36" t="str">
        <f>'DETALLE DE CONEXIONES'!I1508</f>
        <v>SALIENTE</v>
      </c>
      <c r="C1508" s="36" t="str">
        <f>'DETALLE DE CONEXIONES'!BB1508</f>
        <v>Saliente Local</v>
      </c>
      <c r="D1508" s="36" t="str">
        <f>'DETALLE DE CONEXIONES'!E1508</f>
        <v>999XXX4516</v>
      </c>
      <c r="E1508" s="36">
        <f t="shared" si="69"/>
        <v>10</v>
      </c>
      <c r="F1508" s="36">
        <f>IFERROR(LIMPIA('DETALLE DE CONEXIONES'!N1508,1),0)</f>
        <v>2</v>
      </c>
      <c r="G1508" s="36" t="str">
        <f>LEFT('DETALLE DE CONEXIONES'!BE1508,3)</f>
        <v>NOF</v>
      </c>
      <c r="H1508" s="36" t="str">
        <f>RIGHT('DETALLE DE CONEXIONES'!AK1508,2)</f>
        <v/>
      </c>
      <c r="I1508" s="36" t="str">
        <f>LEFT('DETALLE DE CONEXIONES'!AK1508,3)</f>
        <v/>
      </c>
      <c r="J1508" s="36" t="str">
        <f>LEFT('DETALLE DE CONEXIONES'!M1508,3)</f>
        <v>1mi</v>
      </c>
      <c r="K1508" s="36" t="str">
        <f>IF(LEN('DETALLE DE CONEXIONES'!M1508)&lt;12,(RIGHT('DETALLE DE CONEXIONES'!M1508,5)),(RIGHT('DETALLE DE CONEXIONES'!M1508,6)))</f>
        <v>20seg.</v>
      </c>
      <c r="L1508" s="36">
        <f>IF(C1508="Saliente Local",(IFERROR((LIMPIA(J1508,1)),0)),0)</f>
        <v>1</v>
      </c>
      <c r="M1508" s="36">
        <f>IF(C1508="Saliente Nacional",(IFERROR((LIMPIA(J1508,1)),0)),0)</f>
        <v>0</v>
      </c>
      <c r="N1508" s="36">
        <f>IF(C1508="Saliente Internacional",(IFERROR((LIMPIA(J1508,1)),0)),0)</f>
        <v>0</v>
      </c>
      <c r="O1508" s="36">
        <f>IF(C1508="Saliente Local",(IFERROR((LIMPIA(K1508,1)),0)),0)</f>
        <v>20</v>
      </c>
      <c r="P1508" s="36">
        <f>IF(C1508="Saliente Nacional",(IFERROR((LIMPIA(K1508,1)),0)),0)</f>
        <v>0</v>
      </c>
      <c r="Q1508" s="36">
        <f>IF(C1508="Saliente Internacional",(IFERROR((LIMPIA(K1508,1)),0)),0)</f>
        <v>0</v>
      </c>
      <c r="R1508" s="36">
        <f t="shared" si="70"/>
        <v>2</v>
      </c>
      <c r="S1508" s="36">
        <f t="shared" si="71"/>
        <v>0</v>
      </c>
    </row>
    <row r="1509" spans="1:19" x14ac:dyDescent="0.25">
      <c r="A1509" s="101">
        <f>'DETALLE DE CONEXIONES'!P1509</f>
        <v>0</v>
      </c>
      <c r="B1509" s="36" t="str">
        <f>'DETALLE DE CONEXIONES'!I1509</f>
        <v>SALIENTE</v>
      </c>
      <c r="C1509" s="36" t="str">
        <f>'DETALLE DE CONEXIONES'!BB1509</f>
        <v>Saliente Local</v>
      </c>
      <c r="D1509" s="36" t="str">
        <f>'DETALLE DE CONEXIONES'!E1509</f>
        <v>999XXX0328</v>
      </c>
      <c r="E1509" s="36">
        <f t="shared" si="69"/>
        <v>10</v>
      </c>
      <c r="F1509" s="36">
        <f>IFERROR(LIMPIA('DETALLE DE CONEXIONES'!N1509,1),0)</f>
        <v>2</v>
      </c>
      <c r="G1509" s="36" t="str">
        <f>LEFT('DETALLE DE CONEXIONES'!BE1509,3)</f>
        <v>NOF</v>
      </c>
      <c r="H1509" s="36" t="str">
        <f>RIGHT('DETALLE DE CONEXIONES'!AK1509,2)</f>
        <v/>
      </c>
      <c r="I1509" s="36" t="str">
        <f>LEFT('DETALLE DE CONEXIONES'!AK1509,3)</f>
        <v/>
      </c>
      <c r="J1509" s="36" t="str">
        <f>LEFT('DETALLE DE CONEXIONES'!M1509,3)</f>
        <v>1mi</v>
      </c>
      <c r="K1509" s="36" t="str">
        <f>IF(LEN('DETALLE DE CONEXIONES'!M1509)&lt;12,(RIGHT('DETALLE DE CONEXIONES'!M1509,5)),(RIGHT('DETALLE DE CONEXIONES'!M1509,6)))</f>
        <v>1seg.</v>
      </c>
      <c r="L1509" s="36">
        <f>IF(C1509="Saliente Local",(IFERROR((LIMPIA(J1509,1)),0)),0)</f>
        <v>1</v>
      </c>
      <c r="M1509" s="36">
        <f>IF(C1509="Saliente Nacional",(IFERROR((LIMPIA(J1509,1)),0)),0)</f>
        <v>0</v>
      </c>
      <c r="N1509" s="36">
        <f>IF(C1509="Saliente Internacional",(IFERROR((LIMPIA(J1509,1)),0)),0)</f>
        <v>0</v>
      </c>
      <c r="O1509" s="36">
        <f>IF(C1509="Saliente Local",(IFERROR((LIMPIA(K1509,1)),0)),0)</f>
        <v>1</v>
      </c>
      <c r="P1509" s="36">
        <f>IF(C1509="Saliente Nacional",(IFERROR((LIMPIA(K1509,1)),0)),0)</f>
        <v>0</v>
      </c>
      <c r="Q1509" s="36">
        <f>IF(C1509="Saliente Internacional",(IFERROR((LIMPIA(K1509,1)),0)),0)</f>
        <v>0</v>
      </c>
      <c r="R1509" s="36">
        <f t="shared" si="70"/>
        <v>2</v>
      </c>
      <c r="S1509" s="36">
        <f t="shared" si="71"/>
        <v>0</v>
      </c>
    </row>
    <row r="1510" spans="1:19" x14ac:dyDescent="0.25">
      <c r="A1510" s="101">
        <f>'DETALLE DE CONEXIONES'!P1510</f>
        <v>0</v>
      </c>
      <c r="B1510" s="36" t="str">
        <f>'DETALLE DE CONEXIONES'!I1510</f>
        <v>SALIENTE</v>
      </c>
      <c r="C1510" s="36" t="str">
        <f>'DETALLE DE CONEXIONES'!BB1510</f>
        <v>Saliente Local</v>
      </c>
      <c r="D1510" s="36" t="str">
        <f>'DETALLE DE CONEXIONES'!E1510</f>
        <v>999XXX0001</v>
      </c>
      <c r="E1510" s="36">
        <f t="shared" si="69"/>
        <v>10</v>
      </c>
      <c r="F1510" s="36">
        <f>IFERROR(LIMPIA('DETALLE DE CONEXIONES'!N1510,1),0)</f>
        <v>3</v>
      </c>
      <c r="G1510" s="36" t="str">
        <f>LEFT('DETALLE DE CONEXIONES'!BE1510,3)</f>
        <v>NOF</v>
      </c>
      <c r="H1510" s="36" t="str">
        <f>RIGHT('DETALLE DE CONEXIONES'!AK1510,2)</f>
        <v/>
      </c>
      <c r="I1510" s="36" t="str">
        <f>LEFT('DETALLE DE CONEXIONES'!AK1510,3)</f>
        <v/>
      </c>
      <c r="J1510" s="36" t="str">
        <f>LEFT('DETALLE DE CONEXIONES'!M1510,3)</f>
        <v>2mi</v>
      </c>
      <c r="K1510" s="36" t="str">
        <f>IF(LEN('DETALLE DE CONEXIONES'!M1510)&lt;12,(RIGHT('DETALLE DE CONEXIONES'!M1510,5)),(RIGHT('DETALLE DE CONEXIONES'!M1510,6)))</f>
        <v>34seg.</v>
      </c>
      <c r="L1510" s="36">
        <f>IF(C1510="Saliente Local",(IFERROR((LIMPIA(J1510,1)),0)),0)</f>
        <v>2</v>
      </c>
      <c r="M1510" s="36">
        <f>IF(C1510="Saliente Nacional",(IFERROR((LIMPIA(J1510,1)),0)),0)</f>
        <v>0</v>
      </c>
      <c r="N1510" s="36">
        <f>IF(C1510="Saliente Internacional",(IFERROR((LIMPIA(J1510,1)),0)),0)</f>
        <v>0</v>
      </c>
      <c r="O1510" s="36">
        <f>IF(C1510="Saliente Local",(IFERROR((LIMPIA(K1510,1)),0)),0)</f>
        <v>34</v>
      </c>
      <c r="P1510" s="36">
        <f>IF(C1510="Saliente Nacional",(IFERROR((LIMPIA(K1510,1)),0)),0)</f>
        <v>0</v>
      </c>
      <c r="Q1510" s="36">
        <f>IF(C1510="Saliente Internacional",(IFERROR((LIMPIA(K1510,1)),0)),0)</f>
        <v>0</v>
      </c>
      <c r="R1510" s="36">
        <f t="shared" si="70"/>
        <v>3</v>
      </c>
      <c r="S1510" s="36">
        <f t="shared" si="71"/>
        <v>0</v>
      </c>
    </row>
    <row r="1511" spans="1:19" x14ac:dyDescent="0.25">
      <c r="A1511" s="101">
        <f>'DETALLE DE CONEXIONES'!P1511</f>
        <v>0</v>
      </c>
      <c r="B1511" s="36" t="str">
        <f>'DETALLE DE CONEXIONES'!I1511</f>
        <v>MENS.SALIENTE</v>
      </c>
      <c r="C1511" s="36" t="str">
        <f>'DETALLE DE CONEXIONES'!BB1511</f>
        <v>SMS Enviado</v>
      </c>
      <c r="D1511" s="36" t="str">
        <f>'DETALLE DE CONEXIONES'!E1511</f>
        <v>999XXX3420</v>
      </c>
      <c r="E1511" s="36">
        <f t="shared" si="69"/>
        <v>10</v>
      </c>
      <c r="F1511" s="36">
        <f>IFERROR(LIMPIA('DETALLE DE CONEXIONES'!N1511,1),0)</f>
        <v>0</v>
      </c>
      <c r="G1511" s="36" t="str">
        <f>LEFT('DETALLE DE CONEXIONES'!BE1511,3)</f>
        <v>0</v>
      </c>
      <c r="H1511" s="36" t="str">
        <f>RIGHT('DETALLE DE CONEXIONES'!AK1511,2)</f>
        <v/>
      </c>
      <c r="I1511" s="36" t="str">
        <f>LEFT('DETALLE DE CONEXIONES'!AK1511,3)</f>
        <v/>
      </c>
      <c r="J1511" s="36" t="str">
        <f>LEFT('DETALLE DE CONEXIONES'!M1511,3)</f>
        <v>0mi</v>
      </c>
      <c r="K1511" s="36" t="str">
        <f>IF(LEN('DETALLE DE CONEXIONES'!M1511)&lt;12,(RIGHT('DETALLE DE CONEXIONES'!M1511,5)),(RIGHT('DETALLE DE CONEXIONES'!M1511,6)))</f>
        <v xml:space="preserve">min. </v>
      </c>
      <c r="L1511" s="36">
        <f>IF(C1511="Saliente Local",(IFERROR((LIMPIA(J1511,1)),0)),0)</f>
        <v>0</v>
      </c>
      <c r="M1511" s="36">
        <f>IF(C1511="Saliente Nacional",(IFERROR((LIMPIA(J1511,1)),0)),0)</f>
        <v>0</v>
      </c>
      <c r="N1511" s="36">
        <f>IF(C1511="Saliente Internacional",(IFERROR((LIMPIA(J1511,1)),0)),0)</f>
        <v>0</v>
      </c>
      <c r="O1511" s="36">
        <f>IF(C1511="Saliente Local",(IFERROR((LIMPIA(K1511,1)),0)),0)</f>
        <v>0</v>
      </c>
      <c r="P1511" s="36">
        <f>IF(C1511="Saliente Nacional",(IFERROR((LIMPIA(K1511,1)),0)),0)</f>
        <v>0</v>
      </c>
      <c r="Q1511" s="36">
        <f>IF(C1511="Saliente Internacional",(IFERROR((LIMPIA(K1511,1)),0)),0)</f>
        <v>0</v>
      </c>
      <c r="R1511" s="36">
        <f t="shared" si="70"/>
        <v>0</v>
      </c>
      <c r="S1511" s="36">
        <f t="shared" si="71"/>
        <v>0</v>
      </c>
    </row>
    <row r="1512" spans="1:19" x14ac:dyDescent="0.25">
      <c r="A1512" s="101">
        <f>'DETALLE DE CONEXIONES'!P1512</f>
        <v>0</v>
      </c>
      <c r="B1512" s="36" t="str">
        <f>'DETALLE DE CONEXIONES'!I1512</f>
        <v>MENS.SALIENTE</v>
      </c>
      <c r="C1512" s="36" t="str">
        <f>'DETALLE DE CONEXIONES'!BB1512</f>
        <v>SMS Enviado</v>
      </c>
      <c r="D1512" s="36" t="str">
        <f>'DETALLE DE CONEXIONES'!E1512</f>
        <v>999XXX3420</v>
      </c>
      <c r="E1512" s="36">
        <f t="shared" si="69"/>
        <v>10</v>
      </c>
      <c r="F1512" s="36">
        <f>IFERROR(LIMPIA('DETALLE DE CONEXIONES'!N1512,1),0)</f>
        <v>0</v>
      </c>
      <c r="G1512" s="36" t="str">
        <f>LEFT('DETALLE DE CONEXIONES'!BE1512,3)</f>
        <v>0</v>
      </c>
      <c r="H1512" s="36" t="str">
        <f>RIGHT('DETALLE DE CONEXIONES'!AK1512,2)</f>
        <v/>
      </c>
      <c r="I1512" s="36" t="str">
        <f>LEFT('DETALLE DE CONEXIONES'!AK1512,3)</f>
        <v/>
      </c>
      <c r="J1512" s="36" t="str">
        <f>LEFT('DETALLE DE CONEXIONES'!M1512,3)</f>
        <v>0mi</v>
      </c>
      <c r="K1512" s="36" t="str">
        <f>IF(LEN('DETALLE DE CONEXIONES'!M1512)&lt;12,(RIGHT('DETALLE DE CONEXIONES'!M1512,5)),(RIGHT('DETALLE DE CONEXIONES'!M1512,6)))</f>
        <v xml:space="preserve">min. </v>
      </c>
      <c r="L1512" s="36">
        <f>IF(C1512="Saliente Local",(IFERROR((LIMPIA(J1512,1)),0)),0)</f>
        <v>0</v>
      </c>
      <c r="M1512" s="36">
        <f>IF(C1512="Saliente Nacional",(IFERROR((LIMPIA(J1512,1)),0)),0)</f>
        <v>0</v>
      </c>
      <c r="N1512" s="36">
        <f>IF(C1512="Saliente Internacional",(IFERROR((LIMPIA(J1512,1)),0)),0)</f>
        <v>0</v>
      </c>
      <c r="O1512" s="36">
        <f>IF(C1512="Saliente Local",(IFERROR((LIMPIA(K1512,1)),0)),0)</f>
        <v>0</v>
      </c>
      <c r="P1512" s="36">
        <f>IF(C1512="Saliente Nacional",(IFERROR((LIMPIA(K1512,1)),0)),0)</f>
        <v>0</v>
      </c>
      <c r="Q1512" s="36">
        <f>IF(C1512="Saliente Internacional",(IFERROR((LIMPIA(K1512,1)),0)),0)</f>
        <v>0</v>
      </c>
      <c r="R1512" s="36">
        <f t="shared" si="70"/>
        <v>0</v>
      </c>
      <c r="S1512" s="36">
        <f t="shared" si="71"/>
        <v>0</v>
      </c>
    </row>
    <row r="1513" spans="1:19" x14ac:dyDescent="0.25">
      <c r="A1513" s="101">
        <f>'DETALLE DE CONEXIONES'!P1513</f>
        <v>0</v>
      </c>
      <c r="B1513" s="36" t="str">
        <f>'DETALLE DE CONEXIONES'!I1513</f>
        <v>SALIENTE</v>
      </c>
      <c r="C1513" s="36" t="str">
        <f>'DETALLE DE CONEXIONES'!BB1513</f>
        <v>Saliente Local</v>
      </c>
      <c r="D1513" s="36" t="str">
        <f>'DETALLE DE CONEXIONES'!E1513</f>
        <v>999XXX3420</v>
      </c>
      <c r="E1513" s="36">
        <f t="shared" si="69"/>
        <v>10</v>
      </c>
      <c r="F1513" s="36">
        <f>IFERROR(LIMPIA('DETALLE DE CONEXIONES'!N1513,1),0)</f>
        <v>1</v>
      </c>
      <c r="G1513" s="36" t="str">
        <f>LEFT('DETALLE DE CONEXIONES'!BE1513,3)</f>
        <v>NOF</v>
      </c>
      <c r="H1513" s="36" t="str">
        <f>RIGHT('DETALLE DE CONEXIONES'!AK1513,2)</f>
        <v/>
      </c>
      <c r="I1513" s="36" t="str">
        <f>LEFT('DETALLE DE CONEXIONES'!AK1513,3)</f>
        <v/>
      </c>
      <c r="J1513" s="36" t="str">
        <f>LEFT('DETALLE DE CONEXIONES'!M1513,3)</f>
        <v>0mi</v>
      </c>
      <c r="K1513" s="36" t="str">
        <f>IF(LEN('DETALLE DE CONEXIONES'!M1513)&lt;12,(RIGHT('DETALLE DE CONEXIONES'!M1513,5)),(RIGHT('DETALLE DE CONEXIONES'!M1513,6)))</f>
        <v>35seg.</v>
      </c>
      <c r="L1513" s="36">
        <f>IF(C1513="Saliente Local",(IFERROR((LIMPIA(J1513,1)),0)),0)</f>
        <v>0</v>
      </c>
      <c r="M1513" s="36">
        <f>IF(C1513="Saliente Nacional",(IFERROR((LIMPIA(J1513,1)),0)),0)</f>
        <v>0</v>
      </c>
      <c r="N1513" s="36">
        <f>IF(C1513="Saliente Internacional",(IFERROR((LIMPIA(J1513,1)),0)),0)</f>
        <v>0</v>
      </c>
      <c r="O1513" s="36">
        <f>IF(C1513="Saliente Local",(IFERROR((LIMPIA(K1513,1)),0)),0)</f>
        <v>35</v>
      </c>
      <c r="P1513" s="36">
        <f>IF(C1513="Saliente Nacional",(IFERROR((LIMPIA(K1513,1)),0)),0)</f>
        <v>0</v>
      </c>
      <c r="Q1513" s="36">
        <f>IF(C1513="Saliente Internacional",(IFERROR((LIMPIA(K1513,1)),0)),0)</f>
        <v>0</v>
      </c>
      <c r="R1513" s="36">
        <f t="shared" si="70"/>
        <v>1</v>
      </c>
      <c r="S1513" s="36">
        <f t="shared" si="71"/>
        <v>0</v>
      </c>
    </row>
    <row r="1514" spans="1:19" x14ac:dyDescent="0.25">
      <c r="A1514" s="101">
        <f>'DETALLE DE CONEXIONES'!P1514</f>
        <v>0</v>
      </c>
      <c r="B1514" s="36" t="str">
        <f>'DETALLE DE CONEXIONES'!I1514</f>
        <v>SALIENTE</v>
      </c>
      <c r="C1514" s="36" t="str">
        <f>'DETALLE DE CONEXIONES'!BB1514</f>
        <v>Saliente Local</v>
      </c>
      <c r="D1514" s="36" t="str">
        <f>'DETALLE DE CONEXIONES'!E1514</f>
        <v>999XXX3420</v>
      </c>
      <c r="E1514" s="36">
        <f t="shared" si="69"/>
        <v>10</v>
      </c>
      <c r="F1514" s="36">
        <f>IFERROR(LIMPIA('DETALLE DE CONEXIONES'!N1514,1),0)</f>
        <v>1</v>
      </c>
      <c r="G1514" s="36" t="str">
        <f>LEFT('DETALLE DE CONEXIONES'!BE1514,3)</f>
        <v>NOF</v>
      </c>
      <c r="H1514" s="36" t="str">
        <f>RIGHT('DETALLE DE CONEXIONES'!AK1514,2)</f>
        <v/>
      </c>
      <c r="I1514" s="36" t="str">
        <f>LEFT('DETALLE DE CONEXIONES'!AK1514,3)</f>
        <v/>
      </c>
      <c r="J1514" s="36" t="str">
        <f>LEFT('DETALLE DE CONEXIONES'!M1514,3)</f>
        <v>0mi</v>
      </c>
      <c r="K1514" s="36" t="str">
        <f>IF(LEN('DETALLE DE CONEXIONES'!M1514)&lt;12,(RIGHT('DETALLE DE CONEXIONES'!M1514,5)),(RIGHT('DETALLE DE CONEXIONES'!M1514,6)))</f>
        <v>20seg.</v>
      </c>
      <c r="L1514" s="36">
        <f>IF(C1514="Saliente Local",(IFERROR((LIMPIA(J1514,1)),0)),0)</f>
        <v>0</v>
      </c>
      <c r="M1514" s="36">
        <f>IF(C1514="Saliente Nacional",(IFERROR((LIMPIA(J1514,1)),0)),0)</f>
        <v>0</v>
      </c>
      <c r="N1514" s="36">
        <f>IF(C1514="Saliente Internacional",(IFERROR((LIMPIA(J1514,1)),0)),0)</f>
        <v>0</v>
      </c>
      <c r="O1514" s="36">
        <f>IF(C1514="Saliente Local",(IFERROR((LIMPIA(K1514,1)),0)),0)</f>
        <v>20</v>
      </c>
      <c r="P1514" s="36">
        <f>IF(C1514="Saliente Nacional",(IFERROR((LIMPIA(K1514,1)),0)),0)</f>
        <v>0</v>
      </c>
      <c r="Q1514" s="36">
        <f>IF(C1514="Saliente Internacional",(IFERROR((LIMPIA(K1514,1)),0)),0)</f>
        <v>0</v>
      </c>
      <c r="R1514" s="36">
        <f t="shared" si="70"/>
        <v>1</v>
      </c>
      <c r="S1514" s="36">
        <f t="shared" si="71"/>
        <v>0</v>
      </c>
    </row>
    <row r="1515" spans="1:19" x14ac:dyDescent="0.25">
      <c r="A1515" s="101">
        <f>'DETALLE DE CONEXIONES'!P1515</f>
        <v>0</v>
      </c>
      <c r="B1515" s="36" t="str">
        <f>'DETALLE DE CONEXIONES'!I1515</f>
        <v>SALIENTE</v>
      </c>
      <c r="C1515" s="36" t="str">
        <f>'DETALLE DE CONEXIONES'!BB1515</f>
        <v>Saliente Local</v>
      </c>
      <c r="D1515" s="36" t="str">
        <f>'DETALLE DE CONEXIONES'!E1515</f>
        <v>999XXX3420</v>
      </c>
      <c r="E1515" s="36">
        <f t="shared" si="69"/>
        <v>10</v>
      </c>
      <c r="F1515" s="36">
        <f>IFERROR(LIMPIA('DETALLE DE CONEXIONES'!N1515,1),0)</f>
        <v>1</v>
      </c>
      <c r="G1515" s="36" t="str">
        <f>LEFT('DETALLE DE CONEXIONES'!BE1515,3)</f>
        <v>NOF</v>
      </c>
      <c r="H1515" s="36" t="str">
        <f>RIGHT('DETALLE DE CONEXIONES'!AK1515,2)</f>
        <v/>
      </c>
      <c r="I1515" s="36" t="str">
        <f>LEFT('DETALLE DE CONEXIONES'!AK1515,3)</f>
        <v/>
      </c>
      <c r="J1515" s="36" t="str">
        <f>LEFT('DETALLE DE CONEXIONES'!M1515,3)</f>
        <v>0mi</v>
      </c>
      <c r="K1515" s="36" t="str">
        <f>IF(LEN('DETALLE DE CONEXIONES'!M1515)&lt;12,(RIGHT('DETALLE DE CONEXIONES'!M1515,5)),(RIGHT('DETALLE DE CONEXIONES'!M1515,6)))</f>
        <v>18seg.</v>
      </c>
      <c r="L1515" s="36">
        <f>IF(C1515="Saliente Local",(IFERROR((LIMPIA(J1515,1)),0)),0)</f>
        <v>0</v>
      </c>
      <c r="M1515" s="36">
        <f>IF(C1515="Saliente Nacional",(IFERROR((LIMPIA(J1515,1)),0)),0)</f>
        <v>0</v>
      </c>
      <c r="N1515" s="36">
        <f>IF(C1515="Saliente Internacional",(IFERROR((LIMPIA(J1515,1)),0)),0)</f>
        <v>0</v>
      </c>
      <c r="O1515" s="36">
        <f>IF(C1515="Saliente Local",(IFERROR((LIMPIA(K1515,1)),0)),0)</f>
        <v>18</v>
      </c>
      <c r="P1515" s="36">
        <f>IF(C1515="Saliente Nacional",(IFERROR((LIMPIA(K1515,1)),0)),0)</f>
        <v>0</v>
      </c>
      <c r="Q1515" s="36">
        <f>IF(C1515="Saliente Internacional",(IFERROR((LIMPIA(K1515,1)),0)),0)</f>
        <v>0</v>
      </c>
      <c r="R1515" s="36">
        <f t="shared" si="70"/>
        <v>1</v>
      </c>
      <c r="S1515" s="36">
        <f t="shared" si="71"/>
        <v>0</v>
      </c>
    </row>
    <row r="1516" spans="1:19" x14ac:dyDescent="0.25">
      <c r="A1516" s="101">
        <f>'DETALLE DE CONEXIONES'!P1516</f>
        <v>0</v>
      </c>
      <c r="B1516" s="36" t="str">
        <f>'DETALLE DE CONEXIONES'!I1516</f>
        <v>GPRS</v>
      </c>
      <c r="C1516" s="36" t="str">
        <f>'DETALLE DE CONEXIONES'!BB1516</f>
        <v>MENSAJERO</v>
      </c>
      <c r="D1516" s="36" t="str">
        <f>'DETALLE DE CONEXIONES'!E1516</f>
        <v>internet.itelcelXXXm-3G</v>
      </c>
      <c r="E1516" s="36">
        <f t="shared" si="69"/>
        <v>23</v>
      </c>
      <c r="F1516" s="36">
        <f>IFERROR(LIMPIA('DETALLE DE CONEXIONES'!N1516,1),0)</f>
        <v>0</v>
      </c>
      <c r="G1516" s="36" t="str">
        <f>LEFT('DETALLE DE CONEXIONES'!BE1516,3)</f>
        <v/>
      </c>
      <c r="H1516" s="36" t="str">
        <f>RIGHT('DETALLE DE CONEXIONES'!AK1516,2)</f>
        <v>-1</v>
      </c>
      <c r="I1516" s="36" t="str">
        <f>LEFT('DETALLE DE CONEXIONES'!AK1516,3)</f>
        <v>MEN</v>
      </c>
      <c r="J1516" s="36" t="str">
        <f>LEFT('DETALLE DE CONEXIONES'!M1516,3)</f>
        <v>0mi</v>
      </c>
      <c r="K1516" s="36" t="str">
        <f>IF(LEN('DETALLE DE CONEXIONES'!M1516)&lt;12,(RIGHT('DETALLE DE CONEXIONES'!M1516,5)),(RIGHT('DETALLE DE CONEXIONES'!M1516,6)))</f>
        <v xml:space="preserve">min. </v>
      </c>
      <c r="L1516" s="36">
        <f>IF(C1516="Saliente Local",(IFERROR((LIMPIA(J1516,1)),0)),0)</f>
        <v>0</v>
      </c>
      <c r="M1516" s="36">
        <f>IF(C1516="Saliente Nacional",(IFERROR((LIMPIA(J1516,1)),0)),0)</f>
        <v>0</v>
      </c>
      <c r="N1516" s="36">
        <f>IF(C1516="Saliente Internacional",(IFERROR((LIMPIA(J1516,1)),0)),0)</f>
        <v>0</v>
      </c>
      <c r="O1516" s="36">
        <f>IF(C1516="Saliente Local",(IFERROR((LIMPIA(K1516,1)),0)),0)</f>
        <v>0</v>
      </c>
      <c r="P1516" s="36">
        <f>IF(C1516="Saliente Nacional",(IFERROR((LIMPIA(K1516,1)),0)),0)</f>
        <v>0</v>
      </c>
      <c r="Q1516" s="36">
        <f>IF(C1516="Saliente Internacional",(IFERROR((LIMPIA(K1516,1)),0)),0)</f>
        <v>0</v>
      </c>
      <c r="R1516" s="36">
        <f t="shared" si="70"/>
        <v>0</v>
      </c>
      <c r="S1516" s="36">
        <f t="shared" si="71"/>
        <v>0</v>
      </c>
    </row>
    <row r="1517" spans="1:19" x14ac:dyDescent="0.25">
      <c r="A1517" s="101">
        <f>'DETALLE DE CONEXIONES'!P1517</f>
        <v>0</v>
      </c>
      <c r="B1517" s="36" t="str">
        <f>'DETALLE DE CONEXIONES'!I1517</f>
        <v>GPRS</v>
      </c>
      <c r="C1517" s="36" t="str">
        <f>'DETALLE DE CONEXIONES'!BB1517</f>
        <v>RS</v>
      </c>
      <c r="D1517" s="36" t="str">
        <f>'DETALLE DE CONEXIONES'!E1517</f>
        <v>internet.itelcelXXXm-3G</v>
      </c>
      <c r="E1517" s="36">
        <f t="shared" si="69"/>
        <v>23</v>
      </c>
      <c r="F1517" s="36">
        <f>IFERROR(LIMPIA('DETALLE DE CONEXIONES'!N1517,1),0)</f>
        <v>0</v>
      </c>
      <c r="G1517" s="36" t="str">
        <f>LEFT('DETALLE DE CONEXIONES'!BE1517,3)</f>
        <v/>
      </c>
      <c r="H1517" s="36" t="str">
        <f>RIGHT('DETALLE DE CONEXIONES'!AK1517,2)</f>
        <v>-1</v>
      </c>
      <c r="I1517" s="36" t="str">
        <f>LEFT('DETALLE DE CONEXIONES'!AK1517,3)</f>
        <v>RS;</v>
      </c>
      <c r="J1517" s="36" t="str">
        <f>LEFT('DETALLE DE CONEXIONES'!M1517,3)</f>
        <v>0mi</v>
      </c>
      <c r="K1517" s="36" t="str">
        <f>IF(LEN('DETALLE DE CONEXIONES'!M1517)&lt;12,(RIGHT('DETALLE DE CONEXIONES'!M1517,5)),(RIGHT('DETALLE DE CONEXIONES'!M1517,6)))</f>
        <v xml:space="preserve">min. </v>
      </c>
      <c r="L1517" s="36">
        <f>IF(C1517="Saliente Local",(IFERROR((LIMPIA(J1517,1)),0)),0)</f>
        <v>0</v>
      </c>
      <c r="M1517" s="36">
        <f>IF(C1517="Saliente Nacional",(IFERROR((LIMPIA(J1517,1)),0)),0)</f>
        <v>0</v>
      </c>
      <c r="N1517" s="36">
        <f>IF(C1517="Saliente Internacional",(IFERROR((LIMPIA(J1517,1)),0)),0)</f>
        <v>0</v>
      </c>
      <c r="O1517" s="36">
        <f>IF(C1517="Saliente Local",(IFERROR((LIMPIA(K1517,1)),0)),0)</f>
        <v>0</v>
      </c>
      <c r="P1517" s="36">
        <f>IF(C1517="Saliente Nacional",(IFERROR((LIMPIA(K1517,1)),0)),0)</f>
        <v>0</v>
      </c>
      <c r="Q1517" s="36">
        <f>IF(C1517="Saliente Internacional",(IFERROR((LIMPIA(K1517,1)),0)),0)</f>
        <v>0</v>
      </c>
      <c r="R1517" s="36">
        <f t="shared" si="70"/>
        <v>0</v>
      </c>
      <c r="S1517" s="36">
        <f t="shared" si="71"/>
        <v>0</v>
      </c>
    </row>
    <row r="1518" spans="1:19" x14ac:dyDescent="0.25">
      <c r="A1518" s="101">
        <f>'DETALLE DE CONEXIONES'!P1518</f>
        <v>0</v>
      </c>
      <c r="B1518" s="36" t="str">
        <f>'DETALLE DE CONEXIONES'!I1518</f>
        <v>TRANSFERENCIA</v>
      </c>
      <c r="C1518" s="36" t="str">
        <f>'DETALLE DE CONEXIONES'!BB1518</f>
        <v>Desvio Nacional</v>
      </c>
      <c r="D1518" s="36" t="str">
        <f>'DETALLE DE CONEXIONES'!E1518</f>
        <v>999XXX1600</v>
      </c>
      <c r="E1518" s="36">
        <f t="shared" si="69"/>
        <v>10</v>
      </c>
      <c r="F1518" s="36">
        <f>IFERROR(LIMPIA('DETALLE DE CONEXIONES'!N1518,1),0)</f>
        <v>1</v>
      </c>
      <c r="G1518" s="36" t="str">
        <f>LEFT('DETALLE DE CONEXIONES'!BE1518,3)</f>
        <v>SIU</v>
      </c>
      <c r="H1518" s="36" t="str">
        <f>RIGHT('DETALLE DE CONEXIONES'!AK1518,2)</f>
        <v/>
      </c>
      <c r="I1518" s="36" t="str">
        <f>LEFT('DETALLE DE CONEXIONES'!AK1518,3)</f>
        <v/>
      </c>
      <c r="J1518" s="36" t="str">
        <f>LEFT('DETALLE DE CONEXIONES'!M1518,3)</f>
        <v>0mi</v>
      </c>
      <c r="K1518" s="36" t="str">
        <f>IF(LEN('DETALLE DE CONEXIONES'!M1518)&lt;12,(RIGHT('DETALLE DE CONEXIONES'!M1518,5)),(RIGHT('DETALLE DE CONEXIONES'!M1518,6)))</f>
        <v>9seg.</v>
      </c>
      <c r="L1518" s="36">
        <f>IF(C1518="Saliente Local",(IFERROR((LIMPIA(J1518,1)),0)),0)</f>
        <v>0</v>
      </c>
      <c r="M1518" s="36">
        <f>IF(C1518="Saliente Nacional",(IFERROR((LIMPIA(J1518,1)),0)),0)</f>
        <v>0</v>
      </c>
      <c r="N1518" s="36">
        <f>IF(C1518="Saliente Internacional",(IFERROR((LIMPIA(J1518,1)),0)),0)</f>
        <v>0</v>
      </c>
      <c r="O1518" s="36">
        <f>IF(C1518="Saliente Local",(IFERROR((LIMPIA(K1518,1)),0)),0)</f>
        <v>0</v>
      </c>
      <c r="P1518" s="36">
        <f>IF(C1518="Saliente Nacional",(IFERROR((LIMPIA(K1518,1)),0)),0)</f>
        <v>0</v>
      </c>
      <c r="Q1518" s="36">
        <f>IF(C1518="Saliente Internacional",(IFERROR((LIMPIA(K1518,1)),0)),0)</f>
        <v>0</v>
      </c>
      <c r="R1518" s="36">
        <f t="shared" si="70"/>
        <v>0</v>
      </c>
      <c r="S1518" s="36">
        <f t="shared" si="71"/>
        <v>0</v>
      </c>
    </row>
    <row r="1519" spans="1:19" x14ac:dyDescent="0.25">
      <c r="A1519" s="101">
        <f>'DETALLE DE CONEXIONES'!P1519</f>
        <v>0</v>
      </c>
      <c r="B1519" s="36" t="str">
        <f>'DETALLE DE CONEXIONES'!I1519</f>
        <v>GPRS</v>
      </c>
      <c r="C1519" s="36" t="str">
        <f>'DETALLE DE CONEXIONES'!BB1519</f>
        <v>RS</v>
      </c>
      <c r="D1519" s="36" t="str">
        <f>'DETALLE DE CONEXIONES'!E1519</f>
        <v>internet.itelcelXXXm-3G</v>
      </c>
      <c r="E1519" s="36">
        <f t="shared" si="69"/>
        <v>23</v>
      </c>
      <c r="F1519" s="36">
        <f>IFERROR(LIMPIA('DETALLE DE CONEXIONES'!N1519,1),0)</f>
        <v>0</v>
      </c>
      <c r="G1519" s="36" t="str">
        <f>LEFT('DETALLE DE CONEXIONES'!BE1519,3)</f>
        <v/>
      </c>
      <c r="H1519" s="36" t="str">
        <f>RIGHT('DETALLE DE CONEXIONES'!AK1519,2)</f>
        <v>-1</v>
      </c>
      <c r="I1519" s="36" t="str">
        <f>LEFT('DETALLE DE CONEXIONES'!AK1519,3)</f>
        <v>RS;</v>
      </c>
      <c r="J1519" s="36" t="str">
        <f>LEFT('DETALLE DE CONEXIONES'!M1519,3)</f>
        <v>0mi</v>
      </c>
      <c r="K1519" s="36" t="str">
        <f>IF(LEN('DETALLE DE CONEXIONES'!M1519)&lt;12,(RIGHT('DETALLE DE CONEXIONES'!M1519,5)),(RIGHT('DETALLE DE CONEXIONES'!M1519,6)))</f>
        <v xml:space="preserve">min. </v>
      </c>
      <c r="L1519" s="36">
        <f>IF(C1519="Saliente Local",(IFERROR((LIMPIA(J1519,1)),0)),0)</f>
        <v>0</v>
      </c>
      <c r="M1519" s="36">
        <f>IF(C1519="Saliente Nacional",(IFERROR((LIMPIA(J1519,1)),0)),0)</f>
        <v>0</v>
      </c>
      <c r="N1519" s="36">
        <f>IF(C1519="Saliente Internacional",(IFERROR((LIMPIA(J1519,1)),0)),0)</f>
        <v>0</v>
      </c>
      <c r="O1519" s="36">
        <f>IF(C1519="Saliente Local",(IFERROR((LIMPIA(K1519,1)),0)),0)</f>
        <v>0</v>
      </c>
      <c r="P1519" s="36">
        <f>IF(C1519="Saliente Nacional",(IFERROR((LIMPIA(K1519,1)),0)),0)</f>
        <v>0</v>
      </c>
      <c r="Q1519" s="36">
        <f>IF(C1519="Saliente Internacional",(IFERROR((LIMPIA(K1519,1)),0)),0)</f>
        <v>0</v>
      </c>
      <c r="R1519" s="36">
        <f t="shared" si="70"/>
        <v>0</v>
      </c>
      <c r="S1519" s="36">
        <f t="shared" si="71"/>
        <v>0</v>
      </c>
    </row>
    <row r="1520" spans="1:19" x14ac:dyDescent="0.25">
      <c r="A1520" s="101">
        <f>'DETALLE DE CONEXIONES'!P1520</f>
        <v>0</v>
      </c>
      <c r="B1520" s="36" t="str">
        <f>'DETALLE DE CONEXIONES'!I1520</f>
        <v>GPRS</v>
      </c>
      <c r="C1520" s="36" t="str">
        <f>'DETALLE DE CONEXIONES'!BB1520</f>
        <v>MENSAJERO</v>
      </c>
      <c r="D1520" s="36" t="str">
        <f>'DETALLE DE CONEXIONES'!E1520</f>
        <v>internet.itelcelXXXm-3G</v>
      </c>
      <c r="E1520" s="36">
        <f t="shared" si="69"/>
        <v>23</v>
      </c>
      <c r="F1520" s="36">
        <f>IFERROR(LIMPIA('DETALLE DE CONEXIONES'!N1520,1),0)</f>
        <v>0</v>
      </c>
      <c r="G1520" s="36" t="str">
        <f>LEFT('DETALLE DE CONEXIONES'!BE1520,3)</f>
        <v/>
      </c>
      <c r="H1520" s="36" t="str">
        <f>RIGHT('DETALLE DE CONEXIONES'!AK1520,2)</f>
        <v>-1</v>
      </c>
      <c r="I1520" s="36" t="str">
        <f>LEFT('DETALLE DE CONEXIONES'!AK1520,3)</f>
        <v>MEN</v>
      </c>
      <c r="J1520" s="36" t="str">
        <f>LEFT('DETALLE DE CONEXIONES'!M1520,3)</f>
        <v>0mi</v>
      </c>
      <c r="K1520" s="36" t="str">
        <f>IF(LEN('DETALLE DE CONEXIONES'!M1520)&lt;12,(RIGHT('DETALLE DE CONEXIONES'!M1520,5)),(RIGHT('DETALLE DE CONEXIONES'!M1520,6)))</f>
        <v xml:space="preserve">min. </v>
      </c>
      <c r="L1520" s="36">
        <f>IF(C1520="Saliente Local",(IFERROR((LIMPIA(J1520,1)),0)),0)</f>
        <v>0</v>
      </c>
      <c r="M1520" s="36">
        <f>IF(C1520="Saliente Nacional",(IFERROR((LIMPIA(J1520,1)),0)),0)</f>
        <v>0</v>
      </c>
      <c r="N1520" s="36">
        <f>IF(C1520="Saliente Internacional",(IFERROR((LIMPIA(J1520,1)),0)),0)</f>
        <v>0</v>
      </c>
      <c r="O1520" s="36">
        <f>IF(C1520="Saliente Local",(IFERROR((LIMPIA(K1520,1)),0)),0)</f>
        <v>0</v>
      </c>
      <c r="P1520" s="36">
        <f>IF(C1520="Saliente Nacional",(IFERROR((LIMPIA(K1520,1)),0)),0)</f>
        <v>0</v>
      </c>
      <c r="Q1520" s="36">
        <f>IF(C1520="Saliente Internacional",(IFERROR((LIMPIA(K1520,1)),0)),0)</f>
        <v>0</v>
      </c>
      <c r="R1520" s="36">
        <f t="shared" si="70"/>
        <v>0</v>
      </c>
      <c r="S1520" s="36">
        <f t="shared" si="71"/>
        <v>0</v>
      </c>
    </row>
    <row r="1521" spans="1:19" x14ac:dyDescent="0.25">
      <c r="A1521" s="101">
        <f>'DETALLE DE CONEXIONES'!P1521</f>
        <v>0</v>
      </c>
      <c r="B1521" s="36" t="str">
        <f>'DETALLE DE CONEXIONES'!I1521</f>
        <v>SALIENTE</v>
      </c>
      <c r="C1521" s="36" t="str">
        <f>'DETALLE DE CONEXIONES'!BB1521</f>
        <v>Saliente Local</v>
      </c>
      <c r="D1521" s="36" t="str">
        <f>'DETALLE DE CONEXIONES'!E1521</f>
        <v>999XXX0328</v>
      </c>
      <c r="E1521" s="36">
        <f t="shared" si="69"/>
        <v>10</v>
      </c>
      <c r="F1521" s="36">
        <f>IFERROR(LIMPIA('DETALLE DE CONEXIONES'!N1521,1),0)</f>
        <v>1</v>
      </c>
      <c r="G1521" s="36" t="str">
        <f>LEFT('DETALLE DE CONEXIONES'!BE1521,3)</f>
        <v>NOF</v>
      </c>
      <c r="H1521" s="36" t="str">
        <f>RIGHT('DETALLE DE CONEXIONES'!AK1521,2)</f>
        <v/>
      </c>
      <c r="I1521" s="36" t="str">
        <f>LEFT('DETALLE DE CONEXIONES'!AK1521,3)</f>
        <v/>
      </c>
      <c r="J1521" s="36" t="str">
        <f>LEFT('DETALLE DE CONEXIONES'!M1521,3)</f>
        <v>0mi</v>
      </c>
      <c r="K1521" s="36" t="str">
        <f>IF(LEN('DETALLE DE CONEXIONES'!M1521)&lt;12,(RIGHT('DETALLE DE CONEXIONES'!M1521,5)),(RIGHT('DETALLE DE CONEXIONES'!M1521,6)))</f>
        <v>50seg.</v>
      </c>
      <c r="L1521" s="36">
        <f>IF(C1521="Saliente Local",(IFERROR((LIMPIA(J1521,1)),0)),0)</f>
        <v>0</v>
      </c>
      <c r="M1521" s="36">
        <f>IF(C1521="Saliente Nacional",(IFERROR((LIMPIA(J1521,1)),0)),0)</f>
        <v>0</v>
      </c>
      <c r="N1521" s="36">
        <f>IF(C1521="Saliente Internacional",(IFERROR((LIMPIA(J1521,1)),0)),0)</f>
        <v>0</v>
      </c>
      <c r="O1521" s="36">
        <f>IF(C1521="Saliente Local",(IFERROR((LIMPIA(K1521,1)),0)),0)</f>
        <v>50</v>
      </c>
      <c r="P1521" s="36">
        <f>IF(C1521="Saliente Nacional",(IFERROR((LIMPIA(K1521,1)),0)),0)</f>
        <v>0</v>
      </c>
      <c r="Q1521" s="36">
        <f>IF(C1521="Saliente Internacional",(IFERROR((LIMPIA(K1521,1)),0)),0)</f>
        <v>0</v>
      </c>
      <c r="R1521" s="36">
        <f t="shared" si="70"/>
        <v>1</v>
      </c>
      <c r="S1521" s="36">
        <f t="shared" si="71"/>
        <v>0</v>
      </c>
    </row>
    <row r="1522" spans="1:19" x14ac:dyDescent="0.25">
      <c r="A1522" s="101">
        <f>'DETALLE DE CONEXIONES'!P1522</f>
        <v>0</v>
      </c>
      <c r="B1522" s="36" t="str">
        <f>'DETALLE DE CONEXIONES'!I1522</f>
        <v>SALIENTE</v>
      </c>
      <c r="C1522" s="36" t="str">
        <f>'DETALLE DE CONEXIONES'!BB1522</f>
        <v>Saliente Local</v>
      </c>
      <c r="D1522" s="36" t="str">
        <f>'DETALLE DE CONEXIONES'!E1522</f>
        <v>999XXX4516</v>
      </c>
      <c r="E1522" s="36">
        <f t="shared" si="69"/>
        <v>10</v>
      </c>
      <c r="F1522" s="36">
        <f>IFERROR(LIMPIA('DETALLE DE CONEXIONES'!N1522,1),0)</f>
        <v>3</v>
      </c>
      <c r="G1522" s="36" t="str">
        <f>LEFT('DETALLE DE CONEXIONES'!BE1522,3)</f>
        <v>NOF</v>
      </c>
      <c r="H1522" s="36" t="str">
        <f>RIGHT('DETALLE DE CONEXIONES'!AK1522,2)</f>
        <v/>
      </c>
      <c r="I1522" s="36" t="str">
        <f>LEFT('DETALLE DE CONEXIONES'!AK1522,3)</f>
        <v/>
      </c>
      <c r="J1522" s="36" t="str">
        <f>LEFT('DETALLE DE CONEXIONES'!M1522,3)</f>
        <v>2mi</v>
      </c>
      <c r="K1522" s="36" t="str">
        <f>IF(LEN('DETALLE DE CONEXIONES'!M1522)&lt;12,(RIGHT('DETALLE DE CONEXIONES'!M1522,5)),(RIGHT('DETALLE DE CONEXIONES'!M1522,6)))</f>
        <v>3seg.</v>
      </c>
      <c r="L1522" s="36">
        <f>IF(C1522="Saliente Local",(IFERROR((LIMPIA(J1522,1)),0)),0)</f>
        <v>2</v>
      </c>
      <c r="M1522" s="36">
        <f>IF(C1522="Saliente Nacional",(IFERROR((LIMPIA(J1522,1)),0)),0)</f>
        <v>0</v>
      </c>
      <c r="N1522" s="36">
        <f>IF(C1522="Saliente Internacional",(IFERROR((LIMPIA(J1522,1)),0)),0)</f>
        <v>0</v>
      </c>
      <c r="O1522" s="36">
        <f>IF(C1522="Saliente Local",(IFERROR((LIMPIA(K1522,1)),0)),0)</f>
        <v>3</v>
      </c>
      <c r="P1522" s="36">
        <f>IF(C1522="Saliente Nacional",(IFERROR((LIMPIA(K1522,1)),0)),0)</f>
        <v>0</v>
      </c>
      <c r="Q1522" s="36">
        <f>IF(C1522="Saliente Internacional",(IFERROR((LIMPIA(K1522,1)),0)),0)</f>
        <v>0</v>
      </c>
      <c r="R1522" s="36">
        <f t="shared" si="70"/>
        <v>3</v>
      </c>
      <c r="S1522" s="36">
        <f t="shared" si="71"/>
        <v>0</v>
      </c>
    </row>
    <row r="1523" spans="1:19" x14ac:dyDescent="0.25">
      <c r="A1523" s="101">
        <f>'DETALLE DE CONEXIONES'!P1523</f>
        <v>0</v>
      </c>
      <c r="B1523" s="36" t="str">
        <f>'DETALLE DE CONEXIONES'!I1523</f>
        <v>GPRS</v>
      </c>
      <c r="C1523" s="36" t="str">
        <f>'DETALLE DE CONEXIONES'!BB1523</f>
        <v>RS</v>
      </c>
      <c r="D1523" s="36" t="str">
        <f>'DETALLE DE CONEXIONES'!E1523</f>
        <v>internet.itelcel.coXXXGLTE</v>
      </c>
      <c r="E1523" s="36">
        <f t="shared" si="69"/>
        <v>26</v>
      </c>
      <c r="F1523" s="36">
        <f>IFERROR(LIMPIA('DETALLE DE CONEXIONES'!N1523,1),0)</f>
        <v>0</v>
      </c>
      <c r="G1523" s="36" t="str">
        <f>LEFT('DETALLE DE CONEXIONES'!BE1523,3)</f>
        <v/>
      </c>
      <c r="H1523" s="36" t="str">
        <f>RIGHT('DETALLE DE CONEXIONES'!AK1523,2)</f>
        <v>-1</v>
      </c>
      <c r="I1523" s="36" t="str">
        <f>LEFT('DETALLE DE CONEXIONES'!AK1523,3)</f>
        <v>RS;</v>
      </c>
      <c r="J1523" s="36" t="str">
        <f>LEFT('DETALLE DE CONEXIONES'!M1523,3)</f>
        <v>0mi</v>
      </c>
      <c r="K1523" s="36" t="str">
        <f>IF(LEN('DETALLE DE CONEXIONES'!M1523)&lt;12,(RIGHT('DETALLE DE CONEXIONES'!M1523,5)),(RIGHT('DETALLE DE CONEXIONES'!M1523,6)))</f>
        <v xml:space="preserve">min. </v>
      </c>
      <c r="L1523" s="36">
        <f>IF(C1523="Saliente Local",(IFERROR((LIMPIA(J1523,1)),0)),0)</f>
        <v>0</v>
      </c>
      <c r="M1523" s="36">
        <f>IF(C1523="Saliente Nacional",(IFERROR((LIMPIA(J1523,1)),0)),0)</f>
        <v>0</v>
      </c>
      <c r="N1523" s="36">
        <f>IF(C1523="Saliente Internacional",(IFERROR((LIMPIA(J1523,1)),0)),0)</f>
        <v>0</v>
      </c>
      <c r="O1523" s="36">
        <f>IF(C1523="Saliente Local",(IFERROR((LIMPIA(K1523,1)),0)),0)</f>
        <v>0</v>
      </c>
      <c r="P1523" s="36">
        <f>IF(C1523="Saliente Nacional",(IFERROR((LIMPIA(K1523,1)),0)),0)</f>
        <v>0</v>
      </c>
      <c r="Q1523" s="36">
        <f>IF(C1523="Saliente Internacional",(IFERROR((LIMPIA(K1523,1)),0)),0)</f>
        <v>0</v>
      </c>
      <c r="R1523" s="36">
        <f t="shared" si="70"/>
        <v>0</v>
      </c>
      <c r="S1523" s="36">
        <f t="shared" si="71"/>
        <v>0</v>
      </c>
    </row>
    <row r="1524" spans="1:19" x14ac:dyDescent="0.25">
      <c r="A1524" s="101">
        <f>'DETALLE DE CONEXIONES'!P1524</f>
        <v>0</v>
      </c>
      <c r="B1524" s="36" t="str">
        <f>'DETALLE DE CONEXIONES'!I1524</f>
        <v>GPRS</v>
      </c>
      <c r="C1524" s="36" t="str">
        <f>'DETALLE DE CONEXIONES'!BB1524</f>
        <v>MENSAJERO</v>
      </c>
      <c r="D1524" s="36" t="str">
        <f>'DETALLE DE CONEXIONES'!E1524</f>
        <v>internet.itelcel.coXXXGLTE</v>
      </c>
      <c r="E1524" s="36">
        <f t="shared" si="69"/>
        <v>26</v>
      </c>
      <c r="F1524" s="36">
        <f>IFERROR(LIMPIA('DETALLE DE CONEXIONES'!N1524,1),0)</f>
        <v>0</v>
      </c>
      <c r="G1524" s="36" t="str">
        <f>LEFT('DETALLE DE CONEXIONES'!BE1524,3)</f>
        <v/>
      </c>
      <c r="H1524" s="36" t="str">
        <f>RIGHT('DETALLE DE CONEXIONES'!AK1524,2)</f>
        <v>-1</v>
      </c>
      <c r="I1524" s="36" t="str">
        <f>LEFT('DETALLE DE CONEXIONES'!AK1524,3)</f>
        <v>MEN</v>
      </c>
      <c r="J1524" s="36" t="str">
        <f>LEFT('DETALLE DE CONEXIONES'!M1524,3)</f>
        <v>0mi</v>
      </c>
      <c r="K1524" s="36" t="str">
        <f>IF(LEN('DETALLE DE CONEXIONES'!M1524)&lt;12,(RIGHT('DETALLE DE CONEXIONES'!M1524,5)),(RIGHT('DETALLE DE CONEXIONES'!M1524,6)))</f>
        <v xml:space="preserve">min. </v>
      </c>
      <c r="L1524" s="36">
        <f>IF(C1524="Saliente Local",(IFERROR((LIMPIA(J1524,1)),0)),0)</f>
        <v>0</v>
      </c>
      <c r="M1524" s="36">
        <f>IF(C1524="Saliente Nacional",(IFERROR((LIMPIA(J1524,1)),0)),0)</f>
        <v>0</v>
      </c>
      <c r="N1524" s="36">
        <f>IF(C1524="Saliente Internacional",(IFERROR((LIMPIA(J1524,1)),0)),0)</f>
        <v>0</v>
      </c>
      <c r="O1524" s="36">
        <f>IF(C1524="Saliente Local",(IFERROR((LIMPIA(K1524,1)),0)),0)</f>
        <v>0</v>
      </c>
      <c r="P1524" s="36">
        <f>IF(C1524="Saliente Nacional",(IFERROR((LIMPIA(K1524,1)),0)),0)</f>
        <v>0</v>
      </c>
      <c r="Q1524" s="36">
        <f>IF(C1524="Saliente Internacional",(IFERROR((LIMPIA(K1524,1)),0)),0)</f>
        <v>0</v>
      </c>
      <c r="R1524" s="36">
        <f t="shared" si="70"/>
        <v>0</v>
      </c>
      <c r="S1524" s="36">
        <f t="shared" si="71"/>
        <v>0</v>
      </c>
    </row>
    <row r="1525" spans="1:19" x14ac:dyDescent="0.25">
      <c r="A1525" s="101">
        <f>'DETALLE DE CONEXIONES'!P1525</f>
        <v>0</v>
      </c>
      <c r="B1525" s="36" t="str">
        <f>'DETALLE DE CONEXIONES'!I1525</f>
        <v>SALIENTE</v>
      </c>
      <c r="C1525" s="36" t="str">
        <f>'DETALLE DE CONEXIONES'!BB1525</f>
        <v>Saliente Local</v>
      </c>
      <c r="D1525" s="36" t="str">
        <f>'DETALLE DE CONEXIONES'!E1525</f>
        <v>999XXX0328</v>
      </c>
      <c r="E1525" s="36">
        <f t="shared" si="69"/>
        <v>10</v>
      </c>
      <c r="F1525" s="36">
        <f>IFERROR(LIMPIA('DETALLE DE CONEXIONES'!N1525,1),0)</f>
        <v>1</v>
      </c>
      <c r="G1525" s="36" t="str">
        <f>LEFT('DETALLE DE CONEXIONES'!BE1525,3)</f>
        <v>NOF</v>
      </c>
      <c r="H1525" s="36" t="str">
        <f>RIGHT('DETALLE DE CONEXIONES'!AK1525,2)</f>
        <v/>
      </c>
      <c r="I1525" s="36" t="str">
        <f>LEFT('DETALLE DE CONEXIONES'!AK1525,3)</f>
        <v/>
      </c>
      <c r="J1525" s="36" t="str">
        <f>LEFT('DETALLE DE CONEXIONES'!M1525,3)</f>
        <v>0mi</v>
      </c>
      <c r="K1525" s="36" t="str">
        <f>IF(LEN('DETALLE DE CONEXIONES'!M1525)&lt;12,(RIGHT('DETALLE DE CONEXIONES'!M1525,5)),(RIGHT('DETALLE DE CONEXIONES'!M1525,6)))</f>
        <v>45seg.</v>
      </c>
      <c r="L1525" s="36">
        <f>IF(C1525="Saliente Local",(IFERROR((LIMPIA(J1525,1)),0)),0)</f>
        <v>0</v>
      </c>
      <c r="M1525" s="36">
        <f>IF(C1525="Saliente Nacional",(IFERROR((LIMPIA(J1525,1)),0)),0)</f>
        <v>0</v>
      </c>
      <c r="N1525" s="36">
        <f>IF(C1525="Saliente Internacional",(IFERROR((LIMPIA(J1525,1)),0)),0)</f>
        <v>0</v>
      </c>
      <c r="O1525" s="36">
        <f>IF(C1525="Saliente Local",(IFERROR((LIMPIA(K1525,1)),0)),0)</f>
        <v>45</v>
      </c>
      <c r="P1525" s="36">
        <f>IF(C1525="Saliente Nacional",(IFERROR((LIMPIA(K1525,1)),0)),0)</f>
        <v>0</v>
      </c>
      <c r="Q1525" s="36">
        <f>IF(C1525="Saliente Internacional",(IFERROR((LIMPIA(K1525,1)),0)),0)</f>
        <v>0</v>
      </c>
      <c r="R1525" s="36">
        <f t="shared" si="70"/>
        <v>1</v>
      </c>
      <c r="S1525" s="36">
        <f t="shared" si="71"/>
        <v>0</v>
      </c>
    </row>
    <row r="1526" spans="1:19" x14ac:dyDescent="0.25">
      <c r="A1526" s="101">
        <f>'DETALLE DE CONEXIONES'!P1526</f>
        <v>0</v>
      </c>
      <c r="B1526" s="36" t="str">
        <f>'DETALLE DE CONEXIONES'!I1526</f>
        <v>GPRS</v>
      </c>
      <c r="C1526" s="36" t="str">
        <f>'DETALLE DE CONEXIONES'!BB1526</f>
        <v>MENSAJERO</v>
      </c>
      <c r="D1526" s="36" t="str">
        <f>'DETALLE DE CONEXIONES'!E1526</f>
        <v>internet.itelcelXXXm-3G</v>
      </c>
      <c r="E1526" s="36">
        <f t="shared" si="69"/>
        <v>23</v>
      </c>
      <c r="F1526" s="36">
        <f>IFERROR(LIMPIA('DETALLE DE CONEXIONES'!N1526,1),0)</f>
        <v>0</v>
      </c>
      <c r="G1526" s="36" t="str">
        <f>LEFT('DETALLE DE CONEXIONES'!BE1526,3)</f>
        <v/>
      </c>
      <c r="H1526" s="36" t="str">
        <f>RIGHT('DETALLE DE CONEXIONES'!AK1526,2)</f>
        <v>-1</v>
      </c>
      <c r="I1526" s="36" t="str">
        <f>LEFT('DETALLE DE CONEXIONES'!AK1526,3)</f>
        <v>MEN</v>
      </c>
      <c r="J1526" s="36" t="str">
        <f>LEFT('DETALLE DE CONEXIONES'!M1526,3)</f>
        <v>0mi</v>
      </c>
      <c r="K1526" s="36" t="str">
        <f>IF(LEN('DETALLE DE CONEXIONES'!M1526)&lt;12,(RIGHT('DETALLE DE CONEXIONES'!M1526,5)),(RIGHT('DETALLE DE CONEXIONES'!M1526,6)))</f>
        <v xml:space="preserve">min. </v>
      </c>
      <c r="L1526" s="36">
        <f>IF(C1526="Saliente Local",(IFERROR((LIMPIA(J1526,1)),0)),0)</f>
        <v>0</v>
      </c>
      <c r="M1526" s="36">
        <f>IF(C1526="Saliente Nacional",(IFERROR((LIMPIA(J1526,1)),0)),0)</f>
        <v>0</v>
      </c>
      <c r="N1526" s="36">
        <f>IF(C1526="Saliente Internacional",(IFERROR((LIMPIA(J1526,1)),0)),0)</f>
        <v>0</v>
      </c>
      <c r="O1526" s="36">
        <f>IF(C1526="Saliente Local",(IFERROR((LIMPIA(K1526,1)),0)),0)</f>
        <v>0</v>
      </c>
      <c r="P1526" s="36">
        <f>IF(C1526="Saliente Nacional",(IFERROR((LIMPIA(K1526,1)),0)),0)</f>
        <v>0</v>
      </c>
      <c r="Q1526" s="36">
        <f>IF(C1526="Saliente Internacional",(IFERROR((LIMPIA(K1526,1)),0)),0)</f>
        <v>0</v>
      </c>
      <c r="R1526" s="36">
        <f t="shared" si="70"/>
        <v>0</v>
      </c>
      <c r="S1526" s="36">
        <f t="shared" si="71"/>
        <v>0</v>
      </c>
    </row>
    <row r="1527" spans="1:19" x14ac:dyDescent="0.25">
      <c r="A1527" s="101">
        <f>'DETALLE DE CONEXIONES'!P1527</f>
        <v>0</v>
      </c>
      <c r="B1527" s="36" t="str">
        <f>'DETALLE DE CONEXIONES'!I1527</f>
        <v>GPRS</v>
      </c>
      <c r="C1527" s="36" t="str">
        <f>'DETALLE DE CONEXIONES'!BB1527</f>
        <v>RS</v>
      </c>
      <c r="D1527" s="36" t="str">
        <f>'DETALLE DE CONEXIONES'!E1527</f>
        <v>internet.itelcelXXXm-3G</v>
      </c>
      <c r="E1527" s="36">
        <f t="shared" si="69"/>
        <v>23</v>
      </c>
      <c r="F1527" s="36">
        <f>IFERROR(LIMPIA('DETALLE DE CONEXIONES'!N1527,1),0)</f>
        <v>0</v>
      </c>
      <c r="G1527" s="36" t="str">
        <f>LEFT('DETALLE DE CONEXIONES'!BE1527,3)</f>
        <v/>
      </c>
      <c r="H1527" s="36" t="str">
        <f>RIGHT('DETALLE DE CONEXIONES'!AK1527,2)</f>
        <v>-1</v>
      </c>
      <c r="I1527" s="36" t="str">
        <f>LEFT('DETALLE DE CONEXIONES'!AK1527,3)</f>
        <v>RS;</v>
      </c>
      <c r="J1527" s="36" t="str">
        <f>LEFT('DETALLE DE CONEXIONES'!M1527,3)</f>
        <v>0mi</v>
      </c>
      <c r="K1527" s="36" t="str">
        <f>IF(LEN('DETALLE DE CONEXIONES'!M1527)&lt;12,(RIGHT('DETALLE DE CONEXIONES'!M1527,5)),(RIGHT('DETALLE DE CONEXIONES'!M1527,6)))</f>
        <v xml:space="preserve">min. </v>
      </c>
      <c r="L1527" s="36">
        <f>IF(C1527="Saliente Local",(IFERROR((LIMPIA(J1527,1)),0)),0)</f>
        <v>0</v>
      </c>
      <c r="M1527" s="36">
        <f>IF(C1527="Saliente Nacional",(IFERROR((LIMPIA(J1527,1)),0)),0)</f>
        <v>0</v>
      </c>
      <c r="N1527" s="36">
        <f>IF(C1527="Saliente Internacional",(IFERROR((LIMPIA(J1527,1)),0)),0)</f>
        <v>0</v>
      </c>
      <c r="O1527" s="36">
        <f>IF(C1527="Saliente Local",(IFERROR((LIMPIA(K1527,1)),0)),0)</f>
        <v>0</v>
      </c>
      <c r="P1527" s="36">
        <f>IF(C1527="Saliente Nacional",(IFERROR((LIMPIA(K1527,1)),0)),0)</f>
        <v>0</v>
      </c>
      <c r="Q1527" s="36">
        <f>IF(C1527="Saliente Internacional",(IFERROR((LIMPIA(K1527,1)),0)),0)</f>
        <v>0</v>
      </c>
      <c r="R1527" s="36">
        <f t="shared" si="70"/>
        <v>0</v>
      </c>
      <c r="S1527" s="36">
        <f t="shared" si="71"/>
        <v>0</v>
      </c>
    </row>
    <row r="1528" spans="1:19" x14ac:dyDescent="0.25">
      <c r="A1528" s="101">
        <f>'DETALLE DE CONEXIONES'!P1528</f>
        <v>0</v>
      </c>
      <c r="B1528" s="36" t="str">
        <f>'DETALLE DE CONEXIONES'!I1528</f>
        <v>SALIENTE</v>
      </c>
      <c r="C1528" s="36" t="str">
        <f>'DETALLE DE CONEXIONES'!BB1528</f>
        <v>Saliente Local</v>
      </c>
      <c r="D1528" s="36" t="str">
        <f>'DETALLE DE CONEXIONES'!E1528</f>
        <v>999XXX0328</v>
      </c>
      <c r="E1528" s="36">
        <f t="shared" si="69"/>
        <v>10</v>
      </c>
      <c r="F1528" s="36">
        <f>IFERROR(LIMPIA('DETALLE DE CONEXIONES'!N1528,1),0)</f>
        <v>4</v>
      </c>
      <c r="G1528" s="36" t="str">
        <f>LEFT('DETALLE DE CONEXIONES'!BE1528,3)</f>
        <v>NOF</v>
      </c>
      <c r="H1528" s="36" t="str">
        <f>RIGHT('DETALLE DE CONEXIONES'!AK1528,2)</f>
        <v/>
      </c>
      <c r="I1528" s="36" t="str">
        <f>LEFT('DETALLE DE CONEXIONES'!AK1528,3)</f>
        <v/>
      </c>
      <c r="J1528" s="36" t="str">
        <f>LEFT('DETALLE DE CONEXIONES'!M1528,3)</f>
        <v>3mi</v>
      </c>
      <c r="K1528" s="36" t="str">
        <f>IF(LEN('DETALLE DE CONEXIONES'!M1528)&lt;12,(RIGHT('DETALLE DE CONEXIONES'!M1528,5)),(RIGHT('DETALLE DE CONEXIONES'!M1528,6)))</f>
        <v>9seg.</v>
      </c>
      <c r="L1528" s="36">
        <f>IF(C1528="Saliente Local",(IFERROR((LIMPIA(J1528,1)),0)),0)</f>
        <v>3</v>
      </c>
      <c r="M1528" s="36">
        <f>IF(C1528="Saliente Nacional",(IFERROR((LIMPIA(J1528,1)),0)),0)</f>
        <v>0</v>
      </c>
      <c r="N1528" s="36">
        <f>IF(C1528="Saliente Internacional",(IFERROR((LIMPIA(J1528,1)),0)),0)</f>
        <v>0</v>
      </c>
      <c r="O1528" s="36">
        <f>IF(C1528="Saliente Local",(IFERROR((LIMPIA(K1528,1)),0)),0)</f>
        <v>9</v>
      </c>
      <c r="P1528" s="36">
        <f>IF(C1528="Saliente Nacional",(IFERROR((LIMPIA(K1528,1)),0)),0)</f>
        <v>0</v>
      </c>
      <c r="Q1528" s="36">
        <f>IF(C1528="Saliente Internacional",(IFERROR((LIMPIA(K1528,1)),0)),0)</f>
        <v>0</v>
      </c>
      <c r="R1528" s="36">
        <f t="shared" si="70"/>
        <v>4</v>
      </c>
      <c r="S1528" s="36">
        <f t="shared" si="71"/>
        <v>0</v>
      </c>
    </row>
    <row r="1529" spans="1:19" x14ac:dyDescent="0.25">
      <c r="A1529" s="101">
        <f>'DETALLE DE CONEXIONES'!P1529</f>
        <v>0</v>
      </c>
      <c r="B1529" s="36" t="str">
        <f>'DETALLE DE CONEXIONES'!I1529</f>
        <v>TRANSFERENCIA</v>
      </c>
      <c r="C1529" s="36" t="str">
        <f>'DETALLE DE CONEXIONES'!BB1529</f>
        <v>Desvio Nacional</v>
      </c>
      <c r="D1529" s="36" t="str">
        <f>'DETALLE DE CONEXIONES'!E1529</f>
        <v>999XXX1600</v>
      </c>
      <c r="E1529" s="36">
        <f t="shared" si="69"/>
        <v>10</v>
      </c>
      <c r="F1529" s="36">
        <f>IFERROR(LIMPIA('DETALLE DE CONEXIONES'!N1529,1),0)</f>
        <v>1</v>
      </c>
      <c r="G1529" s="36" t="str">
        <f>LEFT('DETALLE DE CONEXIONES'!BE1529,3)</f>
        <v>SIU</v>
      </c>
      <c r="H1529" s="36" t="str">
        <f>RIGHT('DETALLE DE CONEXIONES'!AK1529,2)</f>
        <v/>
      </c>
      <c r="I1529" s="36" t="str">
        <f>LEFT('DETALLE DE CONEXIONES'!AK1529,3)</f>
        <v/>
      </c>
      <c r="J1529" s="36" t="str">
        <f>LEFT('DETALLE DE CONEXIONES'!M1529,3)</f>
        <v>0mi</v>
      </c>
      <c r="K1529" s="36" t="str">
        <f>IF(LEN('DETALLE DE CONEXIONES'!M1529)&lt;12,(RIGHT('DETALLE DE CONEXIONES'!M1529,5)),(RIGHT('DETALLE DE CONEXIONES'!M1529,6)))</f>
        <v>3seg.</v>
      </c>
      <c r="L1529" s="36">
        <f>IF(C1529="Saliente Local",(IFERROR((LIMPIA(J1529,1)),0)),0)</f>
        <v>0</v>
      </c>
      <c r="M1529" s="36">
        <f>IF(C1529="Saliente Nacional",(IFERROR((LIMPIA(J1529,1)),0)),0)</f>
        <v>0</v>
      </c>
      <c r="N1529" s="36">
        <f>IF(C1529="Saliente Internacional",(IFERROR((LIMPIA(J1529,1)),0)),0)</f>
        <v>0</v>
      </c>
      <c r="O1529" s="36">
        <f>IF(C1529="Saliente Local",(IFERROR((LIMPIA(K1529,1)),0)),0)</f>
        <v>0</v>
      </c>
      <c r="P1529" s="36">
        <f>IF(C1529="Saliente Nacional",(IFERROR((LIMPIA(K1529,1)),0)),0)</f>
        <v>0</v>
      </c>
      <c r="Q1529" s="36">
        <f>IF(C1529="Saliente Internacional",(IFERROR((LIMPIA(K1529,1)),0)),0)</f>
        <v>0</v>
      </c>
      <c r="R1529" s="36">
        <f t="shared" si="70"/>
        <v>0</v>
      </c>
      <c r="S1529" s="36">
        <f t="shared" si="71"/>
        <v>0</v>
      </c>
    </row>
    <row r="1530" spans="1:19" x14ac:dyDescent="0.25">
      <c r="A1530" s="101">
        <f>'DETALLE DE CONEXIONES'!P1530</f>
        <v>0</v>
      </c>
      <c r="B1530" s="36" t="str">
        <f>'DETALLE DE CONEXIONES'!I1530</f>
        <v>GPRS</v>
      </c>
      <c r="C1530" s="36" t="str">
        <f>'DETALLE DE CONEXIONES'!BB1530</f>
        <v>MENSAJERO</v>
      </c>
      <c r="D1530" s="36" t="str">
        <f>'DETALLE DE CONEXIONES'!E1530</f>
        <v>internet.itelcelXXXm-3G</v>
      </c>
      <c r="E1530" s="36">
        <f t="shared" si="69"/>
        <v>23</v>
      </c>
      <c r="F1530" s="36">
        <f>IFERROR(LIMPIA('DETALLE DE CONEXIONES'!N1530,1),0)</f>
        <v>0</v>
      </c>
      <c r="G1530" s="36" t="str">
        <f>LEFT('DETALLE DE CONEXIONES'!BE1530,3)</f>
        <v/>
      </c>
      <c r="H1530" s="36" t="str">
        <f>RIGHT('DETALLE DE CONEXIONES'!AK1530,2)</f>
        <v>-1</v>
      </c>
      <c r="I1530" s="36" t="str">
        <f>LEFT('DETALLE DE CONEXIONES'!AK1530,3)</f>
        <v>MEN</v>
      </c>
      <c r="J1530" s="36" t="str">
        <f>LEFT('DETALLE DE CONEXIONES'!M1530,3)</f>
        <v>0mi</v>
      </c>
      <c r="K1530" s="36" t="str">
        <f>IF(LEN('DETALLE DE CONEXIONES'!M1530)&lt;12,(RIGHT('DETALLE DE CONEXIONES'!M1530,5)),(RIGHT('DETALLE DE CONEXIONES'!M1530,6)))</f>
        <v xml:space="preserve">min. </v>
      </c>
      <c r="L1530" s="36">
        <f>IF(C1530="Saliente Local",(IFERROR((LIMPIA(J1530,1)),0)),0)</f>
        <v>0</v>
      </c>
      <c r="M1530" s="36">
        <f>IF(C1530="Saliente Nacional",(IFERROR((LIMPIA(J1530,1)),0)),0)</f>
        <v>0</v>
      </c>
      <c r="N1530" s="36">
        <f>IF(C1530="Saliente Internacional",(IFERROR((LIMPIA(J1530,1)),0)),0)</f>
        <v>0</v>
      </c>
      <c r="O1530" s="36">
        <f>IF(C1530="Saliente Local",(IFERROR((LIMPIA(K1530,1)),0)),0)</f>
        <v>0</v>
      </c>
      <c r="P1530" s="36">
        <f>IF(C1530="Saliente Nacional",(IFERROR((LIMPIA(K1530,1)),0)),0)</f>
        <v>0</v>
      </c>
      <c r="Q1530" s="36">
        <f>IF(C1530="Saliente Internacional",(IFERROR((LIMPIA(K1530,1)),0)),0)</f>
        <v>0</v>
      </c>
      <c r="R1530" s="36">
        <f t="shared" si="70"/>
        <v>0</v>
      </c>
      <c r="S1530" s="36">
        <f t="shared" si="71"/>
        <v>0</v>
      </c>
    </row>
    <row r="1531" spans="1:19" x14ac:dyDescent="0.25">
      <c r="A1531" s="101">
        <f>'DETALLE DE CONEXIONES'!P1531</f>
        <v>0</v>
      </c>
      <c r="B1531" s="36" t="str">
        <f>'DETALLE DE CONEXIONES'!I1531</f>
        <v>GPRS</v>
      </c>
      <c r="C1531" s="36" t="str">
        <f>'DETALLE DE CONEXIONES'!BB1531</f>
        <v>RS</v>
      </c>
      <c r="D1531" s="36" t="str">
        <f>'DETALLE DE CONEXIONES'!E1531</f>
        <v>internet.itelcelXXXm-3G</v>
      </c>
      <c r="E1531" s="36">
        <f t="shared" si="69"/>
        <v>23</v>
      </c>
      <c r="F1531" s="36">
        <f>IFERROR(LIMPIA('DETALLE DE CONEXIONES'!N1531,1),0)</f>
        <v>0</v>
      </c>
      <c r="G1531" s="36" t="str">
        <f>LEFT('DETALLE DE CONEXIONES'!BE1531,3)</f>
        <v/>
      </c>
      <c r="H1531" s="36" t="str">
        <f>RIGHT('DETALLE DE CONEXIONES'!AK1531,2)</f>
        <v>-1</v>
      </c>
      <c r="I1531" s="36" t="str">
        <f>LEFT('DETALLE DE CONEXIONES'!AK1531,3)</f>
        <v>RS;</v>
      </c>
      <c r="J1531" s="36" t="str">
        <f>LEFT('DETALLE DE CONEXIONES'!M1531,3)</f>
        <v>0mi</v>
      </c>
      <c r="K1531" s="36" t="str">
        <f>IF(LEN('DETALLE DE CONEXIONES'!M1531)&lt;12,(RIGHT('DETALLE DE CONEXIONES'!M1531,5)),(RIGHT('DETALLE DE CONEXIONES'!M1531,6)))</f>
        <v xml:space="preserve">min. </v>
      </c>
      <c r="L1531" s="36">
        <f>IF(C1531="Saliente Local",(IFERROR((LIMPIA(J1531,1)),0)),0)</f>
        <v>0</v>
      </c>
      <c r="M1531" s="36">
        <f>IF(C1531="Saliente Nacional",(IFERROR((LIMPIA(J1531,1)),0)),0)</f>
        <v>0</v>
      </c>
      <c r="N1531" s="36">
        <f>IF(C1531="Saliente Internacional",(IFERROR((LIMPIA(J1531,1)),0)),0)</f>
        <v>0</v>
      </c>
      <c r="O1531" s="36">
        <f>IF(C1531="Saliente Local",(IFERROR((LIMPIA(K1531,1)),0)),0)</f>
        <v>0</v>
      </c>
      <c r="P1531" s="36">
        <f>IF(C1531="Saliente Nacional",(IFERROR((LIMPIA(K1531,1)),0)),0)</f>
        <v>0</v>
      </c>
      <c r="Q1531" s="36">
        <f>IF(C1531="Saliente Internacional",(IFERROR((LIMPIA(K1531,1)),0)),0)</f>
        <v>0</v>
      </c>
      <c r="R1531" s="36">
        <f t="shared" si="70"/>
        <v>0</v>
      </c>
      <c r="S1531" s="36">
        <f t="shared" si="71"/>
        <v>0</v>
      </c>
    </row>
    <row r="1532" spans="1:19" x14ac:dyDescent="0.25">
      <c r="A1532" s="101">
        <f>'DETALLE DE CONEXIONES'!P1532</f>
        <v>0</v>
      </c>
      <c r="B1532" s="36" t="str">
        <f>'DETALLE DE CONEXIONES'!I1532</f>
        <v>SALIENTE</v>
      </c>
      <c r="C1532" s="36" t="str">
        <f>'DETALLE DE CONEXIONES'!BB1532</f>
        <v>Saliente Local</v>
      </c>
      <c r="D1532" s="36" t="str">
        <f>'DETALLE DE CONEXIONES'!E1532</f>
        <v>999XXX7514</v>
      </c>
      <c r="E1532" s="36">
        <f t="shared" si="69"/>
        <v>10</v>
      </c>
      <c r="F1532" s="36">
        <f>IFERROR(LIMPIA('DETALLE DE CONEXIONES'!N1532,1),0)</f>
        <v>3</v>
      </c>
      <c r="G1532" s="36" t="str">
        <f>LEFT('DETALLE DE CONEXIONES'!BE1532,3)</f>
        <v>NOF</v>
      </c>
      <c r="H1532" s="36" t="str">
        <f>RIGHT('DETALLE DE CONEXIONES'!AK1532,2)</f>
        <v/>
      </c>
      <c r="I1532" s="36" t="str">
        <f>LEFT('DETALLE DE CONEXIONES'!AK1532,3)</f>
        <v/>
      </c>
      <c r="J1532" s="36" t="str">
        <f>LEFT('DETALLE DE CONEXIONES'!M1532,3)</f>
        <v>2mi</v>
      </c>
      <c r="K1532" s="36" t="str">
        <f>IF(LEN('DETALLE DE CONEXIONES'!M1532)&lt;12,(RIGHT('DETALLE DE CONEXIONES'!M1532,5)),(RIGHT('DETALLE DE CONEXIONES'!M1532,6)))</f>
        <v>36seg.</v>
      </c>
      <c r="L1532" s="36">
        <f>IF(C1532="Saliente Local",(IFERROR((LIMPIA(J1532,1)),0)),0)</f>
        <v>2</v>
      </c>
      <c r="M1532" s="36">
        <f>IF(C1532="Saliente Nacional",(IFERROR((LIMPIA(J1532,1)),0)),0)</f>
        <v>0</v>
      </c>
      <c r="N1532" s="36">
        <f>IF(C1532="Saliente Internacional",(IFERROR((LIMPIA(J1532,1)),0)),0)</f>
        <v>0</v>
      </c>
      <c r="O1532" s="36">
        <f>IF(C1532="Saliente Local",(IFERROR((LIMPIA(K1532,1)),0)),0)</f>
        <v>36</v>
      </c>
      <c r="P1532" s="36">
        <f>IF(C1532="Saliente Nacional",(IFERROR((LIMPIA(K1532,1)),0)),0)</f>
        <v>0</v>
      </c>
      <c r="Q1532" s="36">
        <f>IF(C1532="Saliente Internacional",(IFERROR((LIMPIA(K1532,1)),0)),0)</f>
        <v>0</v>
      </c>
      <c r="R1532" s="36">
        <f t="shared" si="70"/>
        <v>3</v>
      </c>
      <c r="S1532" s="36">
        <f t="shared" si="71"/>
        <v>0</v>
      </c>
    </row>
    <row r="1533" spans="1:19" x14ac:dyDescent="0.25">
      <c r="A1533" s="101">
        <f>'DETALLE DE CONEXIONES'!P1533</f>
        <v>0</v>
      </c>
      <c r="B1533" s="36" t="str">
        <f>'DETALLE DE CONEXIONES'!I1533</f>
        <v>SALIENTE</v>
      </c>
      <c r="C1533" s="36" t="str">
        <f>'DETALLE DE CONEXIONES'!BB1533</f>
        <v>Saliente Local</v>
      </c>
      <c r="D1533" s="36" t="str">
        <f>'DETALLE DE CONEXIONES'!E1533</f>
        <v>999XXX7514</v>
      </c>
      <c r="E1533" s="36">
        <f t="shared" si="69"/>
        <v>10</v>
      </c>
      <c r="F1533" s="36">
        <f>IFERROR(LIMPIA('DETALLE DE CONEXIONES'!N1533,1),0)</f>
        <v>1</v>
      </c>
      <c r="G1533" s="36" t="str">
        <f>LEFT('DETALLE DE CONEXIONES'!BE1533,3)</f>
        <v>NOF</v>
      </c>
      <c r="H1533" s="36" t="str">
        <f>RIGHT('DETALLE DE CONEXIONES'!AK1533,2)</f>
        <v/>
      </c>
      <c r="I1533" s="36" t="str">
        <f>LEFT('DETALLE DE CONEXIONES'!AK1533,3)</f>
        <v/>
      </c>
      <c r="J1533" s="36" t="str">
        <f>LEFT('DETALLE DE CONEXIONES'!M1533,3)</f>
        <v>0mi</v>
      </c>
      <c r="K1533" s="36" t="str">
        <f>IF(LEN('DETALLE DE CONEXIONES'!M1533)&lt;12,(RIGHT('DETALLE DE CONEXIONES'!M1533,5)),(RIGHT('DETALLE DE CONEXIONES'!M1533,6)))</f>
        <v>15seg.</v>
      </c>
      <c r="L1533" s="36">
        <f>IF(C1533="Saliente Local",(IFERROR((LIMPIA(J1533,1)),0)),0)</f>
        <v>0</v>
      </c>
      <c r="M1533" s="36">
        <f>IF(C1533="Saliente Nacional",(IFERROR((LIMPIA(J1533,1)),0)),0)</f>
        <v>0</v>
      </c>
      <c r="N1533" s="36">
        <f>IF(C1533="Saliente Internacional",(IFERROR((LIMPIA(J1533,1)),0)),0)</f>
        <v>0</v>
      </c>
      <c r="O1533" s="36">
        <f>IF(C1533="Saliente Local",(IFERROR((LIMPIA(K1533,1)),0)),0)</f>
        <v>15</v>
      </c>
      <c r="P1533" s="36">
        <f>IF(C1533="Saliente Nacional",(IFERROR((LIMPIA(K1533,1)),0)),0)</f>
        <v>0</v>
      </c>
      <c r="Q1533" s="36">
        <f>IF(C1533="Saliente Internacional",(IFERROR((LIMPIA(K1533,1)),0)),0)</f>
        <v>0</v>
      </c>
      <c r="R1533" s="36">
        <f t="shared" si="70"/>
        <v>1</v>
      </c>
      <c r="S1533" s="36">
        <f t="shared" si="71"/>
        <v>0</v>
      </c>
    </row>
    <row r="1534" spans="1:19" x14ac:dyDescent="0.25">
      <c r="A1534" s="101">
        <f>'DETALLE DE CONEXIONES'!P1534</f>
        <v>0</v>
      </c>
      <c r="B1534" s="36" t="str">
        <f>'DETALLE DE CONEXIONES'!I1534</f>
        <v>ENTRANTE</v>
      </c>
      <c r="C1534" s="36" t="str">
        <f>'DETALLE DE CONEXIONES'!BB1534</f>
        <v>Entrante Local</v>
      </c>
      <c r="D1534" s="36" t="str">
        <f>'DETALLE DE CONEXIONES'!E1534</f>
        <v>999XXX1600</v>
      </c>
      <c r="E1534" s="36">
        <f t="shared" si="69"/>
        <v>10</v>
      </c>
      <c r="F1534" s="36">
        <f>IFERROR(LIMPIA('DETALLE DE CONEXIONES'!N1534,1),0)</f>
        <v>2</v>
      </c>
      <c r="G1534" s="36" t="str">
        <f>LEFT('DETALLE DE CONEXIONES'!BE1534,3)</f>
        <v>NOF</v>
      </c>
      <c r="H1534" s="36" t="str">
        <f>RIGHT('DETALLE DE CONEXIONES'!AK1534,2)</f>
        <v/>
      </c>
      <c r="I1534" s="36" t="str">
        <f>LEFT('DETALLE DE CONEXIONES'!AK1534,3)</f>
        <v/>
      </c>
      <c r="J1534" s="36" t="str">
        <f>LEFT('DETALLE DE CONEXIONES'!M1534,3)</f>
        <v>1mi</v>
      </c>
      <c r="K1534" s="36" t="str">
        <f>IF(LEN('DETALLE DE CONEXIONES'!M1534)&lt;12,(RIGHT('DETALLE DE CONEXIONES'!M1534,5)),(RIGHT('DETALLE DE CONEXIONES'!M1534,6)))</f>
        <v>13seg.</v>
      </c>
      <c r="L1534" s="36">
        <f>IF(C1534="Saliente Local",(IFERROR((LIMPIA(J1534,1)),0)),0)</f>
        <v>0</v>
      </c>
      <c r="M1534" s="36">
        <f>IF(C1534="Saliente Nacional",(IFERROR((LIMPIA(J1534,1)),0)),0)</f>
        <v>0</v>
      </c>
      <c r="N1534" s="36">
        <f>IF(C1534="Saliente Internacional",(IFERROR((LIMPIA(J1534,1)),0)),0)</f>
        <v>0</v>
      </c>
      <c r="O1534" s="36">
        <f>IF(C1534="Saliente Local",(IFERROR((LIMPIA(K1534,1)),0)),0)</f>
        <v>0</v>
      </c>
      <c r="P1534" s="36">
        <f>IF(C1534="Saliente Nacional",(IFERROR((LIMPIA(K1534,1)),0)),0)</f>
        <v>0</v>
      </c>
      <c r="Q1534" s="36">
        <f>IF(C1534="Saliente Internacional",(IFERROR((LIMPIA(K1534,1)),0)),0)</f>
        <v>0</v>
      </c>
      <c r="R1534" s="36">
        <f t="shared" si="70"/>
        <v>0</v>
      </c>
      <c r="S1534" s="36">
        <f t="shared" si="71"/>
        <v>0</v>
      </c>
    </row>
    <row r="1535" spans="1:19" x14ac:dyDescent="0.25">
      <c r="A1535" s="101">
        <f>'DETALLE DE CONEXIONES'!P1535</f>
        <v>0</v>
      </c>
      <c r="B1535" s="36" t="str">
        <f>'DETALLE DE CONEXIONES'!I1535</f>
        <v>GPRS</v>
      </c>
      <c r="C1535" s="36" t="str">
        <f>'DETALLE DE CONEXIONES'!BB1535</f>
        <v>RS</v>
      </c>
      <c r="D1535" s="36" t="str">
        <f>'DETALLE DE CONEXIONES'!E1535</f>
        <v>internet.itelcelXXXm-3G</v>
      </c>
      <c r="E1535" s="36">
        <f t="shared" si="69"/>
        <v>23</v>
      </c>
      <c r="F1535" s="36">
        <f>IFERROR(LIMPIA('DETALLE DE CONEXIONES'!N1535,1),0)</f>
        <v>0</v>
      </c>
      <c r="G1535" s="36" t="str">
        <f>LEFT('DETALLE DE CONEXIONES'!BE1535,3)</f>
        <v/>
      </c>
      <c r="H1535" s="36" t="str">
        <f>RIGHT('DETALLE DE CONEXIONES'!AK1535,2)</f>
        <v>-1</v>
      </c>
      <c r="I1535" s="36" t="str">
        <f>LEFT('DETALLE DE CONEXIONES'!AK1535,3)</f>
        <v>RS;</v>
      </c>
      <c r="J1535" s="36" t="str">
        <f>LEFT('DETALLE DE CONEXIONES'!M1535,3)</f>
        <v>0mi</v>
      </c>
      <c r="K1535" s="36" t="str">
        <f>IF(LEN('DETALLE DE CONEXIONES'!M1535)&lt;12,(RIGHT('DETALLE DE CONEXIONES'!M1535,5)),(RIGHT('DETALLE DE CONEXIONES'!M1535,6)))</f>
        <v xml:space="preserve">min. </v>
      </c>
      <c r="L1535" s="36">
        <f>IF(C1535="Saliente Local",(IFERROR((LIMPIA(J1535,1)),0)),0)</f>
        <v>0</v>
      </c>
      <c r="M1535" s="36">
        <f>IF(C1535="Saliente Nacional",(IFERROR((LIMPIA(J1535,1)),0)),0)</f>
        <v>0</v>
      </c>
      <c r="N1535" s="36">
        <f>IF(C1535="Saliente Internacional",(IFERROR((LIMPIA(J1535,1)),0)),0)</f>
        <v>0</v>
      </c>
      <c r="O1535" s="36">
        <f>IF(C1535="Saliente Local",(IFERROR((LIMPIA(K1535,1)),0)),0)</f>
        <v>0</v>
      </c>
      <c r="P1535" s="36">
        <f>IF(C1535="Saliente Nacional",(IFERROR((LIMPIA(K1535,1)),0)),0)</f>
        <v>0</v>
      </c>
      <c r="Q1535" s="36">
        <f>IF(C1535="Saliente Internacional",(IFERROR((LIMPIA(K1535,1)),0)),0)</f>
        <v>0</v>
      </c>
      <c r="R1535" s="36">
        <f t="shared" si="70"/>
        <v>0</v>
      </c>
      <c r="S1535" s="36">
        <f t="shared" si="71"/>
        <v>0</v>
      </c>
    </row>
    <row r="1536" spans="1:19" x14ac:dyDescent="0.25">
      <c r="A1536" s="101">
        <f>'DETALLE DE CONEXIONES'!P1536</f>
        <v>0</v>
      </c>
      <c r="B1536" s="36" t="str">
        <f>'DETALLE DE CONEXIONES'!I1536</f>
        <v>SALIENTE</v>
      </c>
      <c r="C1536" s="36" t="str">
        <f>'DETALLE DE CONEXIONES'!BB1536</f>
        <v>Saliente Local</v>
      </c>
      <c r="D1536" s="36" t="str">
        <f>'DETALLE DE CONEXIONES'!E1536</f>
        <v>999XXX0859</v>
      </c>
      <c r="E1536" s="36">
        <f t="shared" si="69"/>
        <v>10</v>
      </c>
      <c r="F1536" s="36">
        <f>IFERROR(LIMPIA('DETALLE DE CONEXIONES'!N1536,1),0)</f>
        <v>1</v>
      </c>
      <c r="G1536" s="36" t="str">
        <f>LEFT('DETALLE DE CONEXIONES'!BE1536,3)</f>
        <v>NOF</v>
      </c>
      <c r="H1536" s="36" t="str">
        <f>RIGHT('DETALLE DE CONEXIONES'!AK1536,2)</f>
        <v/>
      </c>
      <c r="I1536" s="36" t="str">
        <f>LEFT('DETALLE DE CONEXIONES'!AK1536,3)</f>
        <v/>
      </c>
      <c r="J1536" s="36" t="str">
        <f>LEFT('DETALLE DE CONEXIONES'!M1536,3)</f>
        <v>0mi</v>
      </c>
      <c r="K1536" s="36" t="str">
        <f>IF(LEN('DETALLE DE CONEXIONES'!M1536)&lt;12,(RIGHT('DETALLE DE CONEXIONES'!M1536,5)),(RIGHT('DETALLE DE CONEXIONES'!M1536,6)))</f>
        <v>42seg.</v>
      </c>
      <c r="L1536" s="36">
        <f>IF(C1536="Saliente Local",(IFERROR((LIMPIA(J1536,1)),0)),0)</f>
        <v>0</v>
      </c>
      <c r="M1536" s="36">
        <f>IF(C1536="Saliente Nacional",(IFERROR((LIMPIA(J1536,1)),0)),0)</f>
        <v>0</v>
      </c>
      <c r="N1536" s="36">
        <f>IF(C1536="Saliente Internacional",(IFERROR((LIMPIA(J1536,1)),0)),0)</f>
        <v>0</v>
      </c>
      <c r="O1536" s="36">
        <f>IF(C1536="Saliente Local",(IFERROR((LIMPIA(K1536,1)),0)),0)</f>
        <v>42</v>
      </c>
      <c r="P1536" s="36">
        <f>IF(C1536="Saliente Nacional",(IFERROR((LIMPIA(K1536,1)),0)),0)</f>
        <v>0</v>
      </c>
      <c r="Q1536" s="36">
        <f>IF(C1536="Saliente Internacional",(IFERROR((LIMPIA(K1536,1)),0)),0)</f>
        <v>0</v>
      </c>
      <c r="R1536" s="36">
        <f t="shared" si="70"/>
        <v>1</v>
      </c>
      <c r="S1536" s="36">
        <f t="shared" si="71"/>
        <v>0</v>
      </c>
    </row>
    <row r="1537" spans="1:19" x14ac:dyDescent="0.25">
      <c r="A1537" s="101">
        <f>'DETALLE DE CONEXIONES'!P1537</f>
        <v>0</v>
      </c>
      <c r="B1537" s="36" t="str">
        <f>'DETALLE DE CONEXIONES'!I1537</f>
        <v>SALIENTE</v>
      </c>
      <c r="C1537" s="36" t="str">
        <f>'DETALLE DE CONEXIONES'!BB1537</f>
        <v>Saliente Local</v>
      </c>
      <c r="D1537" s="36" t="str">
        <f>'DETALLE DE CONEXIONES'!E1537</f>
        <v>999XXX9503</v>
      </c>
      <c r="E1537" s="36">
        <f t="shared" si="69"/>
        <v>10</v>
      </c>
      <c r="F1537" s="36">
        <f>IFERROR(LIMPIA('DETALLE DE CONEXIONES'!N1537,1),0)</f>
        <v>2</v>
      </c>
      <c r="G1537" s="36" t="str">
        <f>LEFT('DETALLE DE CONEXIONES'!BE1537,3)</f>
        <v>NOF</v>
      </c>
      <c r="H1537" s="36" t="str">
        <f>RIGHT('DETALLE DE CONEXIONES'!AK1537,2)</f>
        <v/>
      </c>
      <c r="I1537" s="36" t="str">
        <f>LEFT('DETALLE DE CONEXIONES'!AK1537,3)</f>
        <v/>
      </c>
      <c r="J1537" s="36" t="str">
        <f>LEFT('DETALLE DE CONEXIONES'!M1537,3)</f>
        <v>1mi</v>
      </c>
      <c r="K1537" s="36" t="str">
        <f>IF(LEN('DETALLE DE CONEXIONES'!M1537)&lt;12,(RIGHT('DETALLE DE CONEXIONES'!M1537,5)),(RIGHT('DETALLE DE CONEXIONES'!M1537,6)))</f>
        <v>26seg.</v>
      </c>
      <c r="L1537" s="36">
        <f>IF(C1537="Saliente Local",(IFERROR((LIMPIA(J1537,1)),0)),0)</f>
        <v>1</v>
      </c>
      <c r="M1537" s="36">
        <f>IF(C1537="Saliente Nacional",(IFERROR((LIMPIA(J1537,1)),0)),0)</f>
        <v>0</v>
      </c>
      <c r="N1537" s="36">
        <f>IF(C1537="Saliente Internacional",(IFERROR((LIMPIA(J1537,1)),0)),0)</f>
        <v>0</v>
      </c>
      <c r="O1537" s="36">
        <f>IF(C1537="Saliente Local",(IFERROR((LIMPIA(K1537,1)),0)),0)</f>
        <v>26</v>
      </c>
      <c r="P1537" s="36">
        <f>IF(C1537="Saliente Nacional",(IFERROR((LIMPIA(K1537,1)),0)),0)</f>
        <v>0</v>
      </c>
      <c r="Q1537" s="36">
        <f>IF(C1537="Saliente Internacional",(IFERROR((LIMPIA(K1537,1)),0)),0)</f>
        <v>0</v>
      </c>
      <c r="R1537" s="36">
        <f t="shared" si="70"/>
        <v>2</v>
      </c>
      <c r="S1537" s="36">
        <f t="shared" si="71"/>
        <v>0</v>
      </c>
    </row>
    <row r="1538" spans="1:19" x14ac:dyDescent="0.25">
      <c r="A1538" s="101">
        <f>'DETALLE DE CONEXIONES'!P1538</f>
        <v>0</v>
      </c>
      <c r="B1538" s="36" t="str">
        <f>'DETALLE DE CONEXIONES'!I1538</f>
        <v>TRANSFERENCIA</v>
      </c>
      <c r="C1538" s="36" t="str">
        <f>'DETALLE DE CONEXIONES'!BB1538</f>
        <v>Desvio Nacional</v>
      </c>
      <c r="D1538" s="36" t="str">
        <f>'DETALLE DE CONEXIONES'!E1538</f>
        <v>999XXX1600</v>
      </c>
      <c r="E1538" s="36">
        <f t="shared" si="69"/>
        <v>10</v>
      </c>
      <c r="F1538" s="36">
        <f>IFERROR(LIMPIA('DETALLE DE CONEXIONES'!N1538,1),0)</f>
        <v>1</v>
      </c>
      <c r="G1538" s="36" t="str">
        <f>LEFT('DETALLE DE CONEXIONES'!BE1538,3)</f>
        <v>SIU</v>
      </c>
      <c r="H1538" s="36" t="str">
        <f>RIGHT('DETALLE DE CONEXIONES'!AK1538,2)</f>
        <v/>
      </c>
      <c r="I1538" s="36" t="str">
        <f>LEFT('DETALLE DE CONEXIONES'!AK1538,3)</f>
        <v/>
      </c>
      <c r="J1538" s="36" t="str">
        <f>LEFT('DETALLE DE CONEXIONES'!M1538,3)</f>
        <v>0mi</v>
      </c>
      <c r="K1538" s="36" t="str">
        <f>IF(LEN('DETALLE DE CONEXIONES'!M1538)&lt;12,(RIGHT('DETALLE DE CONEXIONES'!M1538,5)),(RIGHT('DETALLE DE CONEXIONES'!M1538,6)))</f>
        <v>3seg.</v>
      </c>
      <c r="L1538" s="36">
        <f>IF(C1538="Saliente Local",(IFERROR((LIMPIA(J1538,1)),0)),0)</f>
        <v>0</v>
      </c>
      <c r="M1538" s="36">
        <f>IF(C1538="Saliente Nacional",(IFERROR((LIMPIA(J1538,1)),0)),0)</f>
        <v>0</v>
      </c>
      <c r="N1538" s="36">
        <f>IF(C1538="Saliente Internacional",(IFERROR((LIMPIA(J1538,1)),0)),0)</f>
        <v>0</v>
      </c>
      <c r="O1538" s="36">
        <f>IF(C1538="Saliente Local",(IFERROR((LIMPIA(K1538,1)),0)),0)</f>
        <v>0</v>
      </c>
      <c r="P1538" s="36">
        <f>IF(C1538="Saliente Nacional",(IFERROR((LIMPIA(K1538,1)),0)),0)</f>
        <v>0</v>
      </c>
      <c r="Q1538" s="36">
        <f>IF(C1538="Saliente Internacional",(IFERROR((LIMPIA(K1538,1)),0)),0)</f>
        <v>0</v>
      </c>
      <c r="R1538" s="36">
        <f t="shared" si="70"/>
        <v>0</v>
      </c>
      <c r="S1538" s="36">
        <f t="shared" si="71"/>
        <v>0</v>
      </c>
    </row>
    <row r="1539" spans="1:19" x14ac:dyDescent="0.25">
      <c r="A1539" s="101">
        <f>'DETALLE DE CONEXIONES'!P1539</f>
        <v>0</v>
      </c>
      <c r="B1539" s="36" t="str">
        <f>'DETALLE DE CONEXIONES'!I1539</f>
        <v>TRANSFERENCIA</v>
      </c>
      <c r="C1539" s="36" t="str">
        <f>'DETALLE DE CONEXIONES'!BB1539</f>
        <v>Desvio Nacional</v>
      </c>
      <c r="D1539" s="36" t="str">
        <f>'DETALLE DE CONEXIONES'!E1539</f>
        <v>999XXX1600</v>
      </c>
      <c r="E1539" s="36">
        <f t="shared" ref="E1539:E1602" si="72">LEN(D1539)</f>
        <v>10</v>
      </c>
      <c r="F1539" s="36">
        <f>IFERROR(LIMPIA('DETALLE DE CONEXIONES'!N1539,1),0)</f>
        <v>1</v>
      </c>
      <c r="G1539" s="36" t="str">
        <f>LEFT('DETALLE DE CONEXIONES'!BE1539,3)</f>
        <v>SIU</v>
      </c>
      <c r="H1539" s="36" t="str">
        <f>RIGHT('DETALLE DE CONEXIONES'!AK1539,2)</f>
        <v/>
      </c>
      <c r="I1539" s="36" t="str">
        <f>LEFT('DETALLE DE CONEXIONES'!AK1539,3)</f>
        <v/>
      </c>
      <c r="J1539" s="36" t="str">
        <f>LEFT('DETALLE DE CONEXIONES'!M1539,3)</f>
        <v>0mi</v>
      </c>
      <c r="K1539" s="36" t="str">
        <f>IF(LEN('DETALLE DE CONEXIONES'!M1539)&lt;12,(RIGHT('DETALLE DE CONEXIONES'!M1539,5)),(RIGHT('DETALLE DE CONEXIONES'!M1539,6)))</f>
        <v>5seg.</v>
      </c>
      <c r="L1539" s="36">
        <f>IF(C1539="Saliente Local",(IFERROR((LIMPIA(J1539,1)),0)),0)</f>
        <v>0</v>
      </c>
      <c r="M1539" s="36">
        <f>IF(C1539="Saliente Nacional",(IFERROR((LIMPIA(J1539,1)),0)),0)</f>
        <v>0</v>
      </c>
      <c r="N1539" s="36">
        <f>IF(C1539="Saliente Internacional",(IFERROR((LIMPIA(J1539,1)),0)),0)</f>
        <v>0</v>
      </c>
      <c r="O1539" s="36">
        <f>IF(C1539="Saliente Local",(IFERROR((LIMPIA(K1539,1)),0)),0)</f>
        <v>0</v>
      </c>
      <c r="P1539" s="36">
        <f>IF(C1539="Saliente Nacional",(IFERROR((LIMPIA(K1539,1)),0)),0)</f>
        <v>0</v>
      </c>
      <c r="Q1539" s="36">
        <f>IF(C1539="Saliente Internacional",(IFERROR((LIMPIA(K1539,1)),0)),0)</f>
        <v>0</v>
      </c>
      <c r="R1539" s="36">
        <f t="shared" ref="R1539:R1602" si="73">IF(SUM(O1539:P1539)&gt;0,(L1539+M1539+1),(L1539+M1539))</f>
        <v>0</v>
      </c>
      <c r="S1539" s="36">
        <f t="shared" ref="S1539:S1602" si="74">IF(Q1539&gt;0,N1539+1,N1539)</f>
        <v>0</v>
      </c>
    </row>
    <row r="1540" spans="1:19" x14ac:dyDescent="0.25">
      <c r="A1540" s="101">
        <f>'DETALLE DE CONEXIONES'!P1540</f>
        <v>0</v>
      </c>
      <c r="B1540" s="36" t="str">
        <f>'DETALLE DE CONEXIONES'!I1540</f>
        <v>SALIENTE</v>
      </c>
      <c r="C1540" s="36" t="str">
        <f>'DETALLE DE CONEXIONES'!BB1540</f>
        <v>Saliente Local</v>
      </c>
      <c r="D1540" s="36" t="str">
        <f>'DETALLE DE CONEXIONES'!E1540</f>
        <v>999XXX0859</v>
      </c>
      <c r="E1540" s="36">
        <f t="shared" si="72"/>
        <v>10</v>
      </c>
      <c r="F1540" s="36">
        <f>IFERROR(LIMPIA('DETALLE DE CONEXIONES'!N1540,1),0)</f>
        <v>1</v>
      </c>
      <c r="G1540" s="36" t="str">
        <f>LEFT('DETALLE DE CONEXIONES'!BE1540,3)</f>
        <v>NOF</v>
      </c>
      <c r="H1540" s="36" t="str">
        <f>RIGHT('DETALLE DE CONEXIONES'!AK1540,2)</f>
        <v/>
      </c>
      <c r="I1540" s="36" t="str">
        <f>LEFT('DETALLE DE CONEXIONES'!AK1540,3)</f>
        <v/>
      </c>
      <c r="J1540" s="36" t="str">
        <f>LEFT('DETALLE DE CONEXIONES'!M1540,3)</f>
        <v>0mi</v>
      </c>
      <c r="K1540" s="36" t="str">
        <f>IF(LEN('DETALLE DE CONEXIONES'!M1540)&lt;12,(RIGHT('DETALLE DE CONEXIONES'!M1540,5)),(RIGHT('DETALLE DE CONEXIONES'!M1540,6)))</f>
        <v>43seg.</v>
      </c>
      <c r="L1540" s="36">
        <f>IF(C1540="Saliente Local",(IFERROR((LIMPIA(J1540,1)),0)),0)</f>
        <v>0</v>
      </c>
      <c r="M1540" s="36">
        <f>IF(C1540="Saliente Nacional",(IFERROR((LIMPIA(J1540,1)),0)),0)</f>
        <v>0</v>
      </c>
      <c r="N1540" s="36">
        <f>IF(C1540="Saliente Internacional",(IFERROR((LIMPIA(J1540,1)),0)),0)</f>
        <v>0</v>
      </c>
      <c r="O1540" s="36">
        <f>IF(C1540="Saliente Local",(IFERROR((LIMPIA(K1540,1)),0)),0)</f>
        <v>43</v>
      </c>
      <c r="P1540" s="36">
        <f>IF(C1540="Saliente Nacional",(IFERROR((LIMPIA(K1540,1)),0)),0)</f>
        <v>0</v>
      </c>
      <c r="Q1540" s="36">
        <f>IF(C1540="Saliente Internacional",(IFERROR((LIMPIA(K1540,1)),0)),0)</f>
        <v>0</v>
      </c>
      <c r="R1540" s="36">
        <f t="shared" si="73"/>
        <v>1</v>
      </c>
      <c r="S1540" s="36">
        <f t="shared" si="74"/>
        <v>0</v>
      </c>
    </row>
    <row r="1541" spans="1:19" x14ac:dyDescent="0.25">
      <c r="A1541" s="101">
        <f>'DETALLE DE CONEXIONES'!P1541</f>
        <v>0</v>
      </c>
      <c r="B1541" s="36" t="str">
        <f>'DETALLE DE CONEXIONES'!I1541</f>
        <v>TRANSFERENCIA</v>
      </c>
      <c r="C1541" s="36" t="str">
        <f>'DETALLE DE CONEXIONES'!BB1541</f>
        <v>Desvio Nacional</v>
      </c>
      <c r="D1541" s="36" t="str">
        <f>'DETALLE DE CONEXIONES'!E1541</f>
        <v>999XXX1600</v>
      </c>
      <c r="E1541" s="36">
        <f t="shared" si="72"/>
        <v>10</v>
      </c>
      <c r="F1541" s="36">
        <f>IFERROR(LIMPIA('DETALLE DE CONEXIONES'!N1541,1),0)</f>
        <v>1</v>
      </c>
      <c r="G1541" s="36" t="str">
        <f>LEFT('DETALLE DE CONEXIONES'!BE1541,3)</f>
        <v>SIU</v>
      </c>
      <c r="H1541" s="36" t="str">
        <f>RIGHT('DETALLE DE CONEXIONES'!AK1541,2)</f>
        <v/>
      </c>
      <c r="I1541" s="36" t="str">
        <f>LEFT('DETALLE DE CONEXIONES'!AK1541,3)</f>
        <v/>
      </c>
      <c r="J1541" s="36" t="str">
        <f>LEFT('DETALLE DE CONEXIONES'!M1541,3)</f>
        <v>0mi</v>
      </c>
      <c r="K1541" s="36" t="str">
        <f>IF(LEN('DETALLE DE CONEXIONES'!M1541)&lt;12,(RIGHT('DETALLE DE CONEXIONES'!M1541,5)),(RIGHT('DETALLE DE CONEXIONES'!M1541,6)))</f>
        <v>2seg.</v>
      </c>
      <c r="L1541" s="36">
        <f>IF(C1541="Saliente Local",(IFERROR((LIMPIA(J1541,1)),0)),0)</f>
        <v>0</v>
      </c>
      <c r="M1541" s="36">
        <f>IF(C1541="Saliente Nacional",(IFERROR((LIMPIA(J1541,1)),0)),0)</f>
        <v>0</v>
      </c>
      <c r="N1541" s="36">
        <f>IF(C1541="Saliente Internacional",(IFERROR((LIMPIA(J1541,1)),0)),0)</f>
        <v>0</v>
      </c>
      <c r="O1541" s="36">
        <f>IF(C1541="Saliente Local",(IFERROR((LIMPIA(K1541,1)),0)),0)</f>
        <v>0</v>
      </c>
      <c r="P1541" s="36">
        <f>IF(C1541="Saliente Nacional",(IFERROR((LIMPIA(K1541,1)),0)),0)</f>
        <v>0</v>
      </c>
      <c r="Q1541" s="36">
        <f>IF(C1541="Saliente Internacional",(IFERROR((LIMPIA(K1541,1)),0)),0)</f>
        <v>0</v>
      </c>
      <c r="R1541" s="36">
        <f t="shared" si="73"/>
        <v>0</v>
      </c>
      <c r="S1541" s="36">
        <f t="shared" si="74"/>
        <v>0</v>
      </c>
    </row>
    <row r="1542" spans="1:19" x14ac:dyDescent="0.25">
      <c r="A1542" s="101">
        <f>'DETALLE DE CONEXIONES'!P1542</f>
        <v>0</v>
      </c>
      <c r="B1542" s="36" t="str">
        <f>'DETALLE DE CONEXIONES'!I1542</f>
        <v>ENTRANTE</v>
      </c>
      <c r="C1542" s="36" t="str">
        <f>'DETALLE DE CONEXIONES'!BB1542</f>
        <v>Entrante Local</v>
      </c>
      <c r="D1542" s="36" t="str">
        <f>'DETALLE DE CONEXIONES'!E1542</f>
        <v>999XXX1600</v>
      </c>
      <c r="E1542" s="36">
        <f t="shared" si="72"/>
        <v>10</v>
      </c>
      <c r="F1542" s="36">
        <f>IFERROR(LIMPIA('DETALLE DE CONEXIONES'!N1542,1),0)</f>
        <v>3</v>
      </c>
      <c r="G1542" s="36" t="str">
        <f>LEFT('DETALLE DE CONEXIONES'!BE1542,3)</f>
        <v>NOF</v>
      </c>
      <c r="H1542" s="36" t="str">
        <f>RIGHT('DETALLE DE CONEXIONES'!AK1542,2)</f>
        <v/>
      </c>
      <c r="I1542" s="36" t="str">
        <f>LEFT('DETALLE DE CONEXIONES'!AK1542,3)</f>
        <v/>
      </c>
      <c r="J1542" s="36" t="str">
        <f>LEFT('DETALLE DE CONEXIONES'!M1542,3)</f>
        <v>2mi</v>
      </c>
      <c r="K1542" s="36" t="str">
        <f>IF(LEN('DETALLE DE CONEXIONES'!M1542)&lt;12,(RIGHT('DETALLE DE CONEXIONES'!M1542,5)),(RIGHT('DETALLE DE CONEXIONES'!M1542,6)))</f>
        <v>41seg.</v>
      </c>
      <c r="L1542" s="36">
        <f>IF(C1542="Saliente Local",(IFERROR((LIMPIA(J1542,1)),0)),0)</f>
        <v>0</v>
      </c>
      <c r="M1542" s="36">
        <f>IF(C1542="Saliente Nacional",(IFERROR((LIMPIA(J1542,1)),0)),0)</f>
        <v>0</v>
      </c>
      <c r="N1542" s="36">
        <f>IF(C1542="Saliente Internacional",(IFERROR((LIMPIA(J1542,1)),0)),0)</f>
        <v>0</v>
      </c>
      <c r="O1542" s="36">
        <f>IF(C1542="Saliente Local",(IFERROR((LIMPIA(K1542,1)),0)),0)</f>
        <v>0</v>
      </c>
      <c r="P1542" s="36">
        <f>IF(C1542="Saliente Nacional",(IFERROR((LIMPIA(K1542,1)),0)),0)</f>
        <v>0</v>
      </c>
      <c r="Q1542" s="36">
        <f>IF(C1542="Saliente Internacional",(IFERROR((LIMPIA(K1542,1)),0)),0)</f>
        <v>0</v>
      </c>
      <c r="R1542" s="36">
        <f t="shared" si="73"/>
        <v>0</v>
      </c>
      <c r="S1542" s="36">
        <f t="shared" si="74"/>
        <v>0</v>
      </c>
    </row>
    <row r="1543" spans="1:19" x14ac:dyDescent="0.25">
      <c r="A1543" s="101">
        <f>'DETALLE DE CONEXIONES'!P1543</f>
        <v>0</v>
      </c>
      <c r="B1543" s="36" t="str">
        <f>'DETALLE DE CONEXIONES'!I1543</f>
        <v>SALIENTE</v>
      </c>
      <c r="C1543" s="36" t="str">
        <f>'DETALLE DE CONEXIONES'!BB1543</f>
        <v>Saliente Local</v>
      </c>
      <c r="D1543" s="36" t="str">
        <f>'DETALLE DE CONEXIONES'!E1543</f>
        <v>1800XXX3566</v>
      </c>
      <c r="E1543" s="36">
        <f t="shared" si="72"/>
        <v>11</v>
      </c>
      <c r="F1543" s="36">
        <f>IFERROR(LIMPIA('DETALLE DE CONEXIONES'!N1543,1),0)</f>
        <v>9</v>
      </c>
      <c r="G1543" s="36" t="str">
        <f>LEFT('DETALLE DE CONEXIONES'!BE1543,3)</f>
        <v>NOF</v>
      </c>
      <c r="H1543" s="36" t="str">
        <f>RIGHT('DETALLE DE CONEXIONES'!AK1543,2)</f>
        <v/>
      </c>
      <c r="I1543" s="36" t="str">
        <f>LEFT('DETALLE DE CONEXIONES'!AK1543,3)</f>
        <v/>
      </c>
      <c r="J1543" s="36" t="str">
        <f>LEFT('DETALLE DE CONEXIONES'!M1543,3)</f>
        <v>8mi</v>
      </c>
      <c r="K1543" s="36" t="str">
        <f>IF(LEN('DETALLE DE CONEXIONES'!M1543)&lt;12,(RIGHT('DETALLE DE CONEXIONES'!M1543,5)),(RIGHT('DETALLE DE CONEXIONES'!M1543,6)))</f>
        <v>8seg.</v>
      </c>
      <c r="L1543" s="36">
        <f>IF(C1543="Saliente Local",(IFERROR((LIMPIA(J1543,1)),0)),0)</f>
        <v>8</v>
      </c>
      <c r="M1543" s="36">
        <f>IF(C1543="Saliente Nacional",(IFERROR((LIMPIA(J1543,1)),0)),0)</f>
        <v>0</v>
      </c>
      <c r="N1543" s="36">
        <f>IF(C1543="Saliente Internacional",(IFERROR((LIMPIA(J1543,1)),0)),0)</f>
        <v>0</v>
      </c>
      <c r="O1543" s="36">
        <f>IF(C1543="Saliente Local",(IFERROR((LIMPIA(K1543,1)),0)),0)</f>
        <v>8</v>
      </c>
      <c r="P1543" s="36">
        <f>IF(C1543="Saliente Nacional",(IFERROR((LIMPIA(K1543,1)),0)),0)</f>
        <v>0</v>
      </c>
      <c r="Q1543" s="36">
        <f>IF(C1543="Saliente Internacional",(IFERROR((LIMPIA(K1543,1)),0)),0)</f>
        <v>0</v>
      </c>
      <c r="R1543" s="36">
        <f t="shared" si="73"/>
        <v>9</v>
      </c>
      <c r="S1543" s="36">
        <f t="shared" si="74"/>
        <v>0</v>
      </c>
    </row>
    <row r="1544" spans="1:19" x14ac:dyDescent="0.25">
      <c r="A1544" s="101">
        <f>'DETALLE DE CONEXIONES'!P1544</f>
        <v>0</v>
      </c>
      <c r="B1544" s="36" t="str">
        <f>'DETALLE DE CONEXIONES'!I1544</f>
        <v>SALIENTE</v>
      </c>
      <c r="C1544" s="36" t="str">
        <f>'DETALLE DE CONEXIONES'!BB1544</f>
        <v>Saliente Local</v>
      </c>
      <c r="D1544" s="36" t="str">
        <f>'DETALLE DE CONEXIONES'!E1544</f>
        <v>1800XXX3566</v>
      </c>
      <c r="E1544" s="36">
        <f t="shared" si="72"/>
        <v>11</v>
      </c>
      <c r="F1544" s="36">
        <f>IFERROR(LIMPIA('DETALLE DE CONEXIONES'!N1544,1),0)</f>
        <v>3</v>
      </c>
      <c r="G1544" s="36" t="str">
        <f>LEFT('DETALLE DE CONEXIONES'!BE1544,3)</f>
        <v>NOF</v>
      </c>
      <c r="H1544" s="36" t="str">
        <f>RIGHT('DETALLE DE CONEXIONES'!AK1544,2)</f>
        <v/>
      </c>
      <c r="I1544" s="36" t="str">
        <f>LEFT('DETALLE DE CONEXIONES'!AK1544,3)</f>
        <v/>
      </c>
      <c r="J1544" s="36" t="str">
        <f>LEFT('DETALLE DE CONEXIONES'!M1544,3)</f>
        <v>2mi</v>
      </c>
      <c r="K1544" s="36" t="str">
        <f>IF(LEN('DETALLE DE CONEXIONES'!M1544)&lt;12,(RIGHT('DETALLE DE CONEXIONES'!M1544,5)),(RIGHT('DETALLE DE CONEXIONES'!M1544,6)))</f>
        <v>2seg.</v>
      </c>
      <c r="L1544" s="36">
        <f>IF(C1544="Saliente Local",(IFERROR((LIMPIA(J1544,1)),0)),0)</f>
        <v>2</v>
      </c>
      <c r="M1544" s="36">
        <f>IF(C1544="Saliente Nacional",(IFERROR((LIMPIA(J1544,1)),0)),0)</f>
        <v>0</v>
      </c>
      <c r="N1544" s="36">
        <f>IF(C1544="Saliente Internacional",(IFERROR((LIMPIA(J1544,1)),0)),0)</f>
        <v>0</v>
      </c>
      <c r="O1544" s="36">
        <f>IF(C1544="Saliente Local",(IFERROR((LIMPIA(K1544,1)),0)),0)</f>
        <v>2</v>
      </c>
      <c r="P1544" s="36">
        <f>IF(C1544="Saliente Nacional",(IFERROR((LIMPIA(K1544,1)),0)),0)</f>
        <v>0</v>
      </c>
      <c r="Q1544" s="36">
        <f>IF(C1544="Saliente Internacional",(IFERROR((LIMPIA(K1544,1)),0)),0)</f>
        <v>0</v>
      </c>
      <c r="R1544" s="36">
        <f t="shared" si="73"/>
        <v>3</v>
      </c>
      <c r="S1544" s="36">
        <f t="shared" si="74"/>
        <v>0</v>
      </c>
    </row>
    <row r="1545" spans="1:19" x14ac:dyDescent="0.25">
      <c r="A1545" s="101">
        <f>'DETALLE DE CONEXIONES'!P1545</f>
        <v>0</v>
      </c>
      <c r="B1545" s="36" t="str">
        <f>'DETALLE DE CONEXIONES'!I1545</f>
        <v>SALIENTE</v>
      </c>
      <c r="C1545" s="36" t="str">
        <f>'DETALLE DE CONEXIONES'!BB1545</f>
        <v>Saliente Local</v>
      </c>
      <c r="D1545" s="36" t="str">
        <f>'DETALLE DE CONEXIONES'!E1545</f>
        <v>999XXX7514</v>
      </c>
      <c r="E1545" s="36">
        <f t="shared" si="72"/>
        <v>10</v>
      </c>
      <c r="F1545" s="36">
        <f>IFERROR(LIMPIA('DETALLE DE CONEXIONES'!N1545,1),0)</f>
        <v>1</v>
      </c>
      <c r="G1545" s="36" t="str">
        <f>LEFT('DETALLE DE CONEXIONES'!BE1545,3)</f>
        <v>NOF</v>
      </c>
      <c r="H1545" s="36" t="str">
        <f>RIGHT('DETALLE DE CONEXIONES'!AK1545,2)</f>
        <v/>
      </c>
      <c r="I1545" s="36" t="str">
        <f>LEFT('DETALLE DE CONEXIONES'!AK1545,3)</f>
        <v/>
      </c>
      <c r="J1545" s="36" t="str">
        <f>LEFT('DETALLE DE CONEXIONES'!M1545,3)</f>
        <v>0mi</v>
      </c>
      <c r="K1545" s="36" t="str">
        <f>IF(LEN('DETALLE DE CONEXIONES'!M1545)&lt;12,(RIGHT('DETALLE DE CONEXIONES'!M1545,5)),(RIGHT('DETALLE DE CONEXIONES'!M1545,6)))</f>
        <v>44seg.</v>
      </c>
      <c r="L1545" s="36">
        <f>IF(C1545="Saliente Local",(IFERROR((LIMPIA(J1545,1)),0)),0)</f>
        <v>0</v>
      </c>
      <c r="M1545" s="36">
        <f>IF(C1545="Saliente Nacional",(IFERROR((LIMPIA(J1545,1)),0)),0)</f>
        <v>0</v>
      </c>
      <c r="N1545" s="36">
        <f>IF(C1545="Saliente Internacional",(IFERROR((LIMPIA(J1545,1)),0)),0)</f>
        <v>0</v>
      </c>
      <c r="O1545" s="36">
        <f>IF(C1545="Saliente Local",(IFERROR((LIMPIA(K1545,1)),0)),0)</f>
        <v>44</v>
      </c>
      <c r="P1545" s="36">
        <f>IF(C1545="Saliente Nacional",(IFERROR((LIMPIA(K1545,1)),0)),0)</f>
        <v>0</v>
      </c>
      <c r="Q1545" s="36">
        <f>IF(C1545="Saliente Internacional",(IFERROR((LIMPIA(K1545,1)),0)),0)</f>
        <v>0</v>
      </c>
      <c r="R1545" s="36">
        <f t="shared" si="73"/>
        <v>1</v>
      </c>
      <c r="S1545" s="36">
        <f t="shared" si="74"/>
        <v>0</v>
      </c>
    </row>
    <row r="1546" spans="1:19" x14ac:dyDescent="0.25">
      <c r="A1546" s="101">
        <f>'DETALLE DE CONEXIONES'!P1546</f>
        <v>0</v>
      </c>
      <c r="B1546" s="36" t="str">
        <f>'DETALLE DE CONEXIONES'!I1546</f>
        <v>SALIENTE</v>
      </c>
      <c r="C1546" s="36" t="str">
        <f>'DETALLE DE CONEXIONES'!BB1546</f>
        <v>Saliente Local</v>
      </c>
      <c r="D1546" s="36" t="str">
        <f>'DETALLE DE CONEXIONES'!E1546</f>
        <v>999XXX3420</v>
      </c>
      <c r="E1546" s="36">
        <f t="shared" si="72"/>
        <v>10</v>
      </c>
      <c r="F1546" s="36">
        <f>IFERROR(LIMPIA('DETALLE DE CONEXIONES'!N1546,1),0)</f>
        <v>4</v>
      </c>
      <c r="G1546" s="36" t="str">
        <f>LEFT('DETALLE DE CONEXIONES'!BE1546,3)</f>
        <v>NOF</v>
      </c>
      <c r="H1546" s="36" t="str">
        <f>RIGHT('DETALLE DE CONEXIONES'!AK1546,2)</f>
        <v/>
      </c>
      <c r="I1546" s="36" t="str">
        <f>LEFT('DETALLE DE CONEXIONES'!AK1546,3)</f>
        <v/>
      </c>
      <c r="J1546" s="36" t="str">
        <f>LEFT('DETALLE DE CONEXIONES'!M1546,3)</f>
        <v>3mi</v>
      </c>
      <c r="K1546" s="36" t="str">
        <f>IF(LEN('DETALLE DE CONEXIONES'!M1546)&lt;12,(RIGHT('DETALLE DE CONEXIONES'!M1546,5)),(RIGHT('DETALLE DE CONEXIONES'!M1546,6)))</f>
        <v>41seg.</v>
      </c>
      <c r="L1546" s="36">
        <f>IF(C1546="Saliente Local",(IFERROR((LIMPIA(J1546,1)),0)),0)</f>
        <v>3</v>
      </c>
      <c r="M1546" s="36">
        <f>IF(C1546="Saliente Nacional",(IFERROR((LIMPIA(J1546,1)),0)),0)</f>
        <v>0</v>
      </c>
      <c r="N1546" s="36">
        <f>IF(C1546="Saliente Internacional",(IFERROR((LIMPIA(J1546,1)),0)),0)</f>
        <v>0</v>
      </c>
      <c r="O1546" s="36">
        <f>IF(C1546="Saliente Local",(IFERROR((LIMPIA(K1546,1)),0)),0)</f>
        <v>41</v>
      </c>
      <c r="P1546" s="36">
        <f>IF(C1546="Saliente Nacional",(IFERROR((LIMPIA(K1546,1)),0)),0)</f>
        <v>0</v>
      </c>
      <c r="Q1546" s="36">
        <f>IF(C1546="Saliente Internacional",(IFERROR((LIMPIA(K1546,1)),0)),0)</f>
        <v>0</v>
      </c>
      <c r="R1546" s="36">
        <f t="shared" si="73"/>
        <v>4</v>
      </c>
      <c r="S1546" s="36">
        <f t="shared" si="74"/>
        <v>0</v>
      </c>
    </row>
    <row r="1547" spans="1:19" x14ac:dyDescent="0.25">
      <c r="A1547" s="101">
        <f>'DETALLE DE CONEXIONES'!P1547</f>
        <v>0</v>
      </c>
      <c r="B1547" s="36" t="str">
        <f>'DETALLE DE CONEXIONES'!I1547</f>
        <v>SALIENTE</v>
      </c>
      <c r="C1547" s="36" t="str">
        <f>'DETALLE DE CONEXIONES'!BB1547</f>
        <v>Saliente Local</v>
      </c>
      <c r="D1547" s="36" t="str">
        <f>'DETALLE DE CONEXIONES'!E1547</f>
        <v>999XXX3420</v>
      </c>
      <c r="E1547" s="36">
        <f t="shared" si="72"/>
        <v>10</v>
      </c>
      <c r="F1547" s="36">
        <f>IFERROR(LIMPIA('DETALLE DE CONEXIONES'!N1547,1),0)</f>
        <v>3</v>
      </c>
      <c r="G1547" s="36" t="str">
        <f>LEFT('DETALLE DE CONEXIONES'!BE1547,3)</f>
        <v>NOF</v>
      </c>
      <c r="H1547" s="36" t="str">
        <f>RIGHT('DETALLE DE CONEXIONES'!AK1547,2)</f>
        <v/>
      </c>
      <c r="I1547" s="36" t="str">
        <f>LEFT('DETALLE DE CONEXIONES'!AK1547,3)</f>
        <v/>
      </c>
      <c r="J1547" s="36" t="str">
        <f>LEFT('DETALLE DE CONEXIONES'!M1547,3)</f>
        <v>2mi</v>
      </c>
      <c r="K1547" s="36" t="str">
        <f>IF(LEN('DETALLE DE CONEXIONES'!M1547)&lt;12,(RIGHT('DETALLE DE CONEXIONES'!M1547,5)),(RIGHT('DETALLE DE CONEXIONES'!M1547,6)))</f>
        <v>8seg.</v>
      </c>
      <c r="L1547" s="36">
        <f>IF(C1547="Saliente Local",(IFERROR((LIMPIA(J1547,1)),0)),0)</f>
        <v>2</v>
      </c>
      <c r="M1547" s="36">
        <f>IF(C1547="Saliente Nacional",(IFERROR((LIMPIA(J1547,1)),0)),0)</f>
        <v>0</v>
      </c>
      <c r="N1547" s="36">
        <f>IF(C1547="Saliente Internacional",(IFERROR((LIMPIA(J1547,1)),0)),0)</f>
        <v>0</v>
      </c>
      <c r="O1547" s="36">
        <f>IF(C1547="Saliente Local",(IFERROR((LIMPIA(K1547,1)),0)),0)</f>
        <v>8</v>
      </c>
      <c r="P1547" s="36">
        <f>IF(C1547="Saliente Nacional",(IFERROR((LIMPIA(K1547,1)),0)),0)</f>
        <v>0</v>
      </c>
      <c r="Q1547" s="36">
        <f>IF(C1547="Saliente Internacional",(IFERROR((LIMPIA(K1547,1)),0)),0)</f>
        <v>0</v>
      </c>
      <c r="R1547" s="36">
        <f t="shared" si="73"/>
        <v>3</v>
      </c>
      <c r="S1547" s="36">
        <f t="shared" si="74"/>
        <v>0</v>
      </c>
    </row>
    <row r="1548" spans="1:19" x14ac:dyDescent="0.25">
      <c r="A1548" s="101">
        <f>'DETALLE DE CONEXIONES'!P1548</f>
        <v>0</v>
      </c>
      <c r="B1548" s="36" t="str">
        <f>'DETALLE DE CONEXIONES'!I1548</f>
        <v>SALIENTE</v>
      </c>
      <c r="C1548" s="36" t="str">
        <f>'DETALLE DE CONEXIONES'!BB1548</f>
        <v>Saliente Local</v>
      </c>
      <c r="D1548" s="36" t="str">
        <f>'DETALLE DE CONEXIONES'!E1548</f>
        <v>999XXX7514</v>
      </c>
      <c r="E1548" s="36">
        <f t="shared" si="72"/>
        <v>10</v>
      </c>
      <c r="F1548" s="36">
        <f>IFERROR(LIMPIA('DETALLE DE CONEXIONES'!N1548,1),0)</f>
        <v>1</v>
      </c>
      <c r="G1548" s="36" t="str">
        <f>LEFT('DETALLE DE CONEXIONES'!BE1548,3)</f>
        <v>NOF</v>
      </c>
      <c r="H1548" s="36" t="str">
        <f>RIGHT('DETALLE DE CONEXIONES'!AK1548,2)</f>
        <v/>
      </c>
      <c r="I1548" s="36" t="str">
        <f>LEFT('DETALLE DE CONEXIONES'!AK1548,3)</f>
        <v/>
      </c>
      <c r="J1548" s="36" t="str">
        <f>LEFT('DETALLE DE CONEXIONES'!M1548,3)</f>
        <v>0mi</v>
      </c>
      <c r="K1548" s="36" t="str">
        <f>IF(LEN('DETALLE DE CONEXIONES'!M1548)&lt;12,(RIGHT('DETALLE DE CONEXIONES'!M1548,5)),(RIGHT('DETALLE DE CONEXIONES'!M1548,6)))</f>
        <v>57seg.</v>
      </c>
      <c r="L1548" s="36">
        <f>IF(C1548="Saliente Local",(IFERROR((LIMPIA(J1548,1)),0)),0)</f>
        <v>0</v>
      </c>
      <c r="M1548" s="36">
        <f>IF(C1548="Saliente Nacional",(IFERROR((LIMPIA(J1548,1)),0)),0)</f>
        <v>0</v>
      </c>
      <c r="N1548" s="36">
        <f>IF(C1548="Saliente Internacional",(IFERROR((LIMPIA(J1548,1)),0)),0)</f>
        <v>0</v>
      </c>
      <c r="O1548" s="36">
        <f>IF(C1548="Saliente Local",(IFERROR((LIMPIA(K1548,1)),0)),0)</f>
        <v>57</v>
      </c>
      <c r="P1548" s="36">
        <f>IF(C1548="Saliente Nacional",(IFERROR((LIMPIA(K1548,1)),0)),0)</f>
        <v>0</v>
      </c>
      <c r="Q1548" s="36">
        <f>IF(C1548="Saliente Internacional",(IFERROR((LIMPIA(K1548,1)),0)),0)</f>
        <v>0</v>
      </c>
      <c r="R1548" s="36">
        <f t="shared" si="73"/>
        <v>1</v>
      </c>
      <c r="S1548" s="36">
        <f t="shared" si="74"/>
        <v>0</v>
      </c>
    </row>
    <row r="1549" spans="1:19" x14ac:dyDescent="0.25">
      <c r="A1549" s="101">
        <f>'DETALLE DE CONEXIONES'!P1549</f>
        <v>0</v>
      </c>
      <c r="B1549" s="36" t="str">
        <f>'DETALLE DE CONEXIONES'!I1549</f>
        <v>GPRS</v>
      </c>
      <c r="C1549" s="36" t="str">
        <f>'DETALLE DE CONEXIONES'!BB1549</f>
        <v>MENSAJERO</v>
      </c>
      <c r="D1549" s="36" t="str">
        <f>'DETALLE DE CONEXIONES'!E1549</f>
        <v>internet.itelcel.coXXXGLTE</v>
      </c>
      <c r="E1549" s="36">
        <f t="shared" si="72"/>
        <v>26</v>
      </c>
      <c r="F1549" s="36">
        <f>IFERROR(LIMPIA('DETALLE DE CONEXIONES'!N1549,1),0)</f>
        <v>0</v>
      </c>
      <c r="G1549" s="36" t="str">
        <f>LEFT('DETALLE DE CONEXIONES'!BE1549,3)</f>
        <v/>
      </c>
      <c r="H1549" s="36" t="str">
        <f>RIGHT('DETALLE DE CONEXIONES'!AK1549,2)</f>
        <v>-1</v>
      </c>
      <c r="I1549" s="36" t="str">
        <f>LEFT('DETALLE DE CONEXIONES'!AK1549,3)</f>
        <v>MEN</v>
      </c>
      <c r="J1549" s="36" t="str">
        <f>LEFT('DETALLE DE CONEXIONES'!M1549,3)</f>
        <v>0mi</v>
      </c>
      <c r="K1549" s="36" t="str">
        <f>IF(LEN('DETALLE DE CONEXIONES'!M1549)&lt;12,(RIGHT('DETALLE DE CONEXIONES'!M1549,5)),(RIGHT('DETALLE DE CONEXIONES'!M1549,6)))</f>
        <v xml:space="preserve">min. </v>
      </c>
      <c r="L1549" s="36">
        <f>IF(C1549="Saliente Local",(IFERROR((LIMPIA(J1549,1)),0)),0)</f>
        <v>0</v>
      </c>
      <c r="M1549" s="36">
        <f>IF(C1549="Saliente Nacional",(IFERROR((LIMPIA(J1549,1)),0)),0)</f>
        <v>0</v>
      </c>
      <c r="N1549" s="36">
        <f>IF(C1549="Saliente Internacional",(IFERROR((LIMPIA(J1549,1)),0)),0)</f>
        <v>0</v>
      </c>
      <c r="O1549" s="36">
        <f>IF(C1549="Saliente Local",(IFERROR((LIMPIA(K1549,1)),0)),0)</f>
        <v>0</v>
      </c>
      <c r="P1549" s="36">
        <f>IF(C1549="Saliente Nacional",(IFERROR((LIMPIA(K1549,1)),0)),0)</f>
        <v>0</v>
      </c>
      <c r="Q1549" s="36">
        <f>IF(C1549="Saliente Internacional",(IFERROR((LIMPIA(K1549,1)),0)),0)</f>
        <v>0</v>
      </c>
      <c r="R1549" s="36">
        <f t="shared" si="73"/>
        <v>0</v>
      </c>
      <c r="S1549" s="36">
        <f t="shared" si="74"/>
        <v>0</v>
      </c>
    </row>
    <row r="1550" spans="1:19" x14ac:dyDescent="0.25">
      <c r="A1550" s="101">
        <f>'DETALLE DE CONEXIONES'!P1550</f>
        <v>0</v>
      </c>
      <c r="B1550" s="36" t="str">
        <f>'DETALLE DE CONEXIONES'!I1550</f>
        <v>GPRS</v>
      </c>
      <c r="C1550" s="36" t="str">
        <f>'DETALLE DE CONEXIONES'!BB1550</f>
        <v>RS</v>
      </c>
      <c r="D1550" s="36" t="str">
        <f>'DETALLE DE CONEXIONES'!E1550</f>
        <v>internet.itelcel.coXXXGLTE</v>
      </c>
      <c r="E1550" s="36">
        <f t="shared" si="72"/>
        <v>26</v>
      </c>
      <c r="F1550" s="36">
        <f>IFERROR(LIMPIA('DETALLE DE CONEXIONES'!N1550,1),0)</f>
        <v>0</v>
      </c>
      <c r="G1550" s="36" t="str">
        <f>LEFT('DETALLE DE CONEXIONES'!BE1550,3)</f>
        <v/>
      </c>
      <c r="H1550" s="36" t="str">
        <f>RIGHT('DETALLE DE CONEXIONES'!AK1550,2)</f>
        <v>-1</v>
      </c>
      <c r="I1550" s="36" t="str">
        <f>LEFT('DETALLE DE CONEXIONES'!AK1550,3)</f>
        <v>RS;</v>
      </c>
      <c r="J1550" s="36" t="str">
        <f>LEFT('DETALLE DE CONEXIONES'!M1550,3)</f>
        <v>0mi</v>
      </c>
      <c r="K1550" s="36" t="str">
        <f>IF(LEN('DETALLE DE CONEXIONES'!M1550)&lt;12,(RIGHT('DETALLE DE CONEXIONES'!M1550,5)),(RIGHT('DETALLE DE CONEXIONES'!M1550,6)))</f>
        <v xml:space="preserve">min. </v>
      </c>
      <c r="L1550" s="36">
        <f>IF(C1550="Saliente Local",(IFERROR((LIMPIA(J1550,1)),0)),0)</f>
        <v>0</v>
      </c>
      <c r="M1550" s="36">
        <f>IF(C1550="Saliente Nacional",(IFERROR((LIMPIA(J1550,1)),0)),0)</f>
        <v>0</v>
      </c>
      <c r="N1550" s="36">
        <f>IF(C1550="Saliente Internacional",(IFERROR((LIMPIA(J1550,1)),0)),0)</f>
        <v>0</v>
      </c>
      <c r="O1550" s="36">
        <f>IF(C1550="Saliente Local",(IFERROR((LIMPIA(K1550,1)),0)),0)</f>
        <v>0</v>
      </c>
      <c r="P1550" s="36">
        <f>IF(C1550="Saliente Nacional",(IFERROR((LIMPIA(K1550,1)),0)),0)</f>
        <v>0</v>
      </c>
      <c r="Q1550" s="36">
        <f>IF(C1550="Saliente Internacional",(IFERROR((LIMPIA(K1550,1)),0)),0)</f>
        <v>0</v>
      </c>
      <c r="R1550" s="36">
        <f t="shared" si="73"/>
        <v>0</v>
      </c>
      <c r="S1550" s="36">
        <f t="shared" si="74"/>
        <v>0</v>
      </c>
    </row>
    <row r="1551" spans="1:19" x14ac:dyDescent="0.25">
      <c r="A1551" s="101">
        <f>'DETALLE DE CONEXIONES'!P1551</f>
        <v>0</v>
      </c>
      <c r="B1551" s="36" t="str">
        <f>'DETALLE DE CONEXIONES'!I1551</f>
        <v>ENTRANTE</v>
      </c>
      <c r="C1551" s="36" t="str">
        <f>'DETALLE DE CONEXIONES'!BB1551</f>
        <v>Entrante Local</v>
      </c>
      <c r="D1551" s="36" t="str">
        <f>'DETALLE DE CONEXIONES'!E1551</f>
        <v>999XXX1600</v>
      </c>
      <c r="E1551" s="36">
        <f t="shared" si="72"/>
        <v>10</v>
      </c>
      <c r="F1551" s="36">
        <f>IFERROR(LIMPIA('DETALLE DE CONEXIONES'!N1551,1),0)</f>
        <v>2</v>
      </c>
      <c r="G1551" s="36" t="str">
        <f>LEFT('DETALLE DE CONEXIONES'!BE1551,3)</f>
        <v>NOF</v>
      </c>
      <c r="H1551" s="36" t="str">
        <f>RIGHT('DETALLE DE CONEXIONES'!AK1551,2)</f>
        <v/>
      </c>
      <c r="I1551" s="36" t="str">
        <f>LEFT('DETALLE DE CONEXIONES'!AK1551,3)</f>
        <v/>
      </c>
      <c r="J1551" s="36" t="str">
        <f>LEFT('DETALLE DE CONEXIONES'!M1551,3)</f>
        <v>1mi</v>
      </c>
      <c r="K1551" s="36" t="str">
        <f>IF(LEN('DETALLE DE CONEXIONES'!M1551)&lt;12,(RIGHT('DETALLE DE CONEXIONES'!M1551,5)),(RIGHT('DETALLE DE CONEXIONES'!M1551,6)))</f>
        <v>34seg.</v>
      </c>
      <c r="L1551" s="36">
        <f>IF(C1551="Saliente Local",(IFERROR((LIMPIA(J1551,1)),0)),0)</f>
        <v>0</v>
      </c>
      <c r="M1551" s="36">
        <f>IF(C1551="Saliente Nacional",(IFERROR((LIMPIA(J1551,1)),0)),0)</f>
        <v>0</v>
      </c>
      <c r="N1551" s="36">
        <f>IF(C1551="Saliente Internacional",(IFERROR((LIMPIA(J1551,1)),0)),0)</f>
        <v>0</v>
      </c>
      <c r="O1551" s="36">
        <f>IF(C1551="Saliente Local",(IFERROR((LIMPIA(K1551,1)),0)),0)</f>
        <v>0</v>
      </c>
      <c r="P1551" s="36">
        <f>IF(C1551="Saliente Nacional",(IFERROR((LIMPIA(K1551,1)),0)),0)</f>
        <v>0</v>
      </c>
      <c r="Q1551" s="36">
        <f>IF(C1551="Saliente Internacional",(IFERROR((LIMPIA(K1551,1)),0)),0)</f>
        <v>0</v>
      </c>
      <c r="R1551" s="36">
        <f t="shared" si="73"/>
        <v>0</v>
      </c>
      <c r="S1551" s="36">
        <f t="shared" si="74"/>
        <v>0</v>
      </c>
    </row>
    <row r="1552" spans="1:19" x14ac:dyDescent="0.25">
      <c r="A1552" s="101">
        <f>'DETALLE DE CONEXIONES'!P1552</f>
        <v>0</v>
      </c>
      <c r="B1552" s="36" t="str">
        <f>'DETALLE DE CONEXIONES'!I1552</f>
        <v>TRANSFERENCIA</v>
      </c>
      <c r="C1552" s="36" t="str">
        <f>'DETALLE DE CONEXIONES'!BB1552</f>
        <v>Desvio Nacional</v>
      </c>
      <c r="D1552" s="36" t="str">
        <f>'DETALLE DE CONEXIONES'!E1552</f>
        <v>999XXX1600</v>
      </c>
      <c r="E1552" s="36">
        <f t="shared" si="72"/>
        <v>10</v>
      </c>
      <c r="F1552" s="36">
        <f>IFERROR(LIMPIA('DETALLE DE CONEXIONES'!N1552,1),0)</f>
        <v>1</v>
      </c>
      <c r="G1552" s="36" t="str">
        <f>LEFT('DETALLE DE CONEXIONES'!BE1552,3)</f>
        <v>SIU</v>
      </c>
      <c r="H1552" s="36" t="str">
        <f>RIGHT('DETALLE DE CONEXIONES'!AK1552,2)</f>
        <v/>
      </c>
      <c r="I1552" s="36" t="str">
        <f>LEFT('DETALLE DE CONEXIONES'!AK1552,3)</f>
        <v/>
      </c>
      <c r="J1552" s="36" t="str">
        <f>LEFT('DETALLE DE CONEXIONES'!M1552,3)</f>
        <v>0mi</v>
      </c>
      <c r="K1552" s="36" t="str">
        <f>IF(LEN('DETALLE DE CONEXIONES'!M1552)&lt;12,(RIGHT('DETALLE DE CONEXIONES'!M1552,5)),(RIGHT('DETALLE DE CONEXIONES'!M1552,6)))</f>
        <v>9seg.</v>
      </c>
      <c r="L1552" s="36">
        <f>IF(C1552="Saliente Local",(IFERROR((LIMPIA(J1552,1)),0)),0)</f>
        <v>0</v>
      </c>
      <c r="M1552" s="36">
        <f>IF(C1552="Saliente Nacional",(IFERROR((LIMPIA(J1552,1)),0)),0)</f>
        <v>0</v>
      </c>
      <c r="N1552" s="36">
        <f>IF(C1552="Saliente Internacional",(IFERROR((LIMPIA(J1552,1)),0)),0)</f>
        <v>0</v>
      </c>
      <c r="O1552" s="36">
        <f>IF(C1552="Saliente Local",(IFERROR((LIMPIA(K1552,1)),0)),0)</f>
        <v>0</v>
      </c>
      <c r="P1552" s="36">
        <f>IF(C1552="Saliente Nacional",(IFERROR((LIMPIA(K1552,1)),0)),0)</f>
        <v>0</v>
      </c>
      <c r="Q1552" s="36">
        <f>IF(C1552="Saliente Internacional",(IFERROR((LIMPIA(K1552,1)),0)),0)</f>
        <v>0</v>
      </c>
      <c r="R1552" s="36">
        <f t="shared" si="73"/>
        <v>0</v>
      </c>
      <c r="S1552" s="36">
        <f t="shared" si="74"/>
        <v>0</v>
      </c>
    </row>
    <row r="1553" spans="1:19" x14ac:dyDescent="0.25">
      <c r="A1553" s="101">
        <f>'DETALLE DE CONEXIONES'!P1553</f>
        <v>0</v>
      </c>
      <c r="B1553" s="36" t="str">
        <f>'DETALLE DE CONEXIONES'!I1553</f>
        <v>ENTRANTE</v>
      </c>
      <c r="C1553" s="36" t="str">
        <f>'DETALLE DE CONEXIONES'!BB1553</f>
        <v>Entrante</v>
      </c>
      <c r="D1553" s="36" t="str">
        <f>'DETALLE DE CONEXIONES'!E1553</f>
        <v>999XXX1600</v>
      </c>
      <c r="E1553" s="36">
        <f t="shared" si="72"/>
        <v>10</v>
      </c>
      <c r="F1553" s="36">
        <f>IFERROR(LIMPIA('DETALLE DE CONEXIONES'!N1553,1),0)</f>
        <v>2</v>
      </c>
      <c r="G1553" s="36" t="str">
        <f>LEFT('DETALLE DE CONEXIONES'!BE1553,3)</f>
        <v>NOF</v>
      </c>
      <c r="H1553" s="36" t="str">
        <f>RIGHT('DETALLE DE CONEXIONES'!AK1553,2)</f>
        <v/>
      </c>
      <c r="I1553" s="36" t="str">
        <f>LEFT('DETALLE DE CONEXIONES'!AK1553,3)</f>
        <v/>
      </c>
      <c r="J1553" s="36" t="str">
        <f>LEFT('DETALLE DE CONEXIONES'!M1553,3)</f>
        <v>1mi</v>
      </c>
      <c r="K1553" s="36" t="str">
        <f>IF(LEN('DETALLE DE CONEXIONES'!M1553)&lt;12,(RIGHT('DETALLE DE CONEXIONES'!M1553,5)),(RIGHT('DETALLE DE CONEXIONES'!M1553,6)))</f>
        <v>6seg.</v>
      </c>
      <c r="L1553" s="36">
        <f>IF(C1553="Saliente Local",(IFERROR((LIMPIA(J1553,1)),0)),0)</f>
        <v>0</v>
      </c>
      <c r="M1553" s="36">
        <f>IF(C1553="Saliente Nacional",(IFERROR((LIMPIA(J1553,1)),0)),0)</f>
        <v>0</v>
      </c>
      <c r="N1553" s="36">
        <f>IF(C1553="Saliente Internacional",(IFERROR((LIMPIA(J1553,1)),0)),0)</f>
        <v>0</v>
      </c>
      <c r="O1553" s="36">
        <f>IF(C1553="Saliente Local",(IFERROR((LIMPIA(K1553,1)),0)),0)</f>
        <v>0</v>
      </c>
      <c r="P1553" s="36">
        <f>IF(C1553="Saliente Nacional",(IFERROR((LIMPIA(K1553,1)),0)),0)</f>
        <v>0</v>
      </c>
      <c r="Q1553" s="36">
        <f>IF(C1553="Saliente Internacional",(IFERROR((LIMPIA(K1553,1)),0)),0)</f>
        <v>0</v>
      </c>
      <c r="R1553" s="36">
        <f t="shared" si="73"/>
        <v>0</v>
      </c>
      <c r="S1553" s="36">
        <f t="shared" si="74"/>
        <v>0</v>
      </c>
    </row>
    <row r="1554" spans="1:19" x14ac:dyDescent="0.25">
      <c r="A1554" s="101">
        <f>'DETALLE DE CONEXIONES'!P1554</f>
        <v>0</v>
      </c>
      <c r="B1554" s="36" t="str">
        <f>'DETALLE DE CONEXIONES'!I1554</f>
        <v>SALIENTE</v>
      </c>
      <c r="C1554" s="36" t="str">
        <f>'DETALLE DE CONEXIONES'!BB1554</f>
        <v>Saliente Local</v>
      </c>
      <c r="D1554" s="36" t="str">
        <f>'DETALLE DE CONEXIONES'!E1554</f>
        <v>999XXX4516</v>
      </c>
      <c r="E1554" s="36">
        <f t="shared" si="72"/>
        <v>10</v>
      </c>
      <c r="F1554" s="36">
        <f>IFERROR(LIMPIA('DETALLE DE CONEXIONES'!N1554,1),0)</f>
        <v>2</v>
      </c>
      <c r="G1554" s="36" t="str">
        <f>LEFT('DETALLE DE CONEXIONES'!BE1554,3)</f>
        <v>NOF</v>
      </c>
      <c r="H1554" s="36" t="str">
        <f>RIGHT('DETALLE DE CONEXIONES'!AK1554,2)</f>
        <v/>
      </c>
      <c r="I1554" s="36" t="str">
        <f>LEFT('DETALLE DE CONEXIONES'!AK1554,3)</f>
        <v/>
      </c>
      <c r="J1554" s="36" t="str">
        <f>LEFT('DETALLE DE CONEXIONES'!M1554,3)</f>
        <v>1mi</v>
      </c>
      <c r="K1554" s="36" t="str">
        <f>IF(LEN('DETALLE DE CONEXIONES'!M1554)&lt;12,(RIGHT('DETALLE DE CONEXIONES'!M1554,5)),(RIGHT('DETALLE DE CONEXIONES'!M1554,6)))</f>
        <v>3seg.</v>
      </c>
      <c r="L1554" s="36">
        <f>IF(C1554="Saliente Local",(IFERROR((LIMPIA(J1554,1)),0)),0)</f>
        <v>1</v>
      </c>
      <c r="M1554" s="36">
        <f>IF(C1554="Saliente Nacional",(IFERROR((LIMPIA(J1554,1)),0)),0)</f>
        <v>0</v>
      </c>
      <c r="N1554" s="36">
        <f>IF(C1554="Saliente Internacional",(IFERROR((LIMPIA(J1554,1)),0)),0)</f>
        <v>0</v>
      </c>
      <c r="O1554" s="36">
        <f>IF(C1554="Saliente Local",(IFERROR((LIMPIA(K1554,1)),0)),0)</f>
        <v>3</v>
      </c>
      <c r="P1554" s="36">
        <f>IF(C1554="Saliente Nacional",(IFERROR((LIMPIA(K1554,1)),0)),0)</f>
        <v>0</v>
      </c>
      <c r="Q1554" s="36">
        <f>IF(C1554="Saliente Internacional",(IFERROR((LIMPIA(K1554,1)),0)),0)</f>
        <v>0</v>
      </c>
      <c r="R1554" s="36">
        <f t="shared" si="73"/>
        <v>2</v>
      </c>
      <c r="S1554" s="36">
        <f t="shared" si="74"/>
        <v>0</v>
      </c>
    </row>
    <row r="1555" spans="1:19" x14ac:dyDescent="0.25">
      <c r="A1555" s="101">
        <f>'DETALLE DE CONEXIONES'!P1555</f>
        <v>0</v>
      </c>
      <c r="B1555" s="36" t="str">
        <f>'DETALLE DE CONEXIONES'!I1555</f>
        <v>SALIENTE</v>
      </c>
      <c r="C1555" s="36" t="str">
        <f>'DETALLE DE CONEXIONES'!BB1555</f>
        <v>Saliente Local</v>
      </c>
      <c r="D1555" s="36" t="str">
        <f>'DETALLE DE CONEXIONES'!E1555</f>
        <v>999XXX9860</v>
      </c>
      <c r="E1555" s="36">
        <f t="shared" si="72"/>
        <v>10</v>
      </c>
      <c r="F1555" s="36">
        <f>IFERROR(LIMPIA('DETALLE DE CONEXIONES'!N1555,1),0)</f>
        <v>2</v>
      </c>
      <c r="G1555" s="36" t="str">
        <f>LEFT('DETALLE DE CONEXIONES'!BE1555,3)</f>
        <v>NOF</v>
      </c>
      <c r="H1555" s="36" t="str">
        <f>RIGHT('DETALLE DE CONEXIONES'!AK1555,2)</f>
        <v/>
      </c>
      <c r="I1555" s="36" t="str">
        <f>LEFT('DETALLE DE CONEXIONES'!AK1555,3)</f>
        <v/>
      </c>
      <c r="J1555" s="36" t="str">
        <f>LEFT('DETALLE DE CONEXIONES'!M1555,3)</f>
        <v>1mi</v>
      </c>
      <c r="K1555" s="36" t="str">
        <f>IF(LEN('DETALLE DE CONEXIONES'!M1555)&lt;12,(RIGHT('DETALLE DE CONEXIONES'!M1555,5)),(RIGHT('DETALLE DE CONEXIONES'!M1555,6)))</f>
        <v>39seg.</v>
      </c>
      <c r="L1555" s="36">
        <f>IF(C1555="Saliente Local",(IFERROR((LIMPIA(J1555,1)),0)),0)</f>
        <v>1</v>
      </c>
      <c r="M1555" s="36">
        <f>IF(C1555="Saliente Nacional",(IFERROR((LIMPIA(J1555,1)),0)),0)</f>
        <v>0</v>
      </c>
      <c r="N1555" s="36">
        <f>IF(C1555="Saliente Internacional",(IFERROR((LIMPIA(J1555,1)),0)),0)</f>
        <v>0</v>
      </c>
      <c r="O1555" s="36">
        <f>IF(C1555="Saliente Local",(IFERROR((LIMPIA(K1555,1)),0)),0)</f>
        <v>39</v>
      </c>
      <c r="P1555" s="36">
        <f>IF(C1555="Saliente Nacional",(IFERROR((LIMPIA(K1555,1)),0)),0)</f>
        <v>0</v>
      </c>
      <c r="Q1555" s="36">
        <f>IF(C1555="Saliente Internacional",(IFERROR((LIMPIA(K1555,1)),0)),0)</f>
        <v>0</v>
      </c>
      <c r="R1555" s="36">
        <f t="shared" si="73"/>
        <v>2</v>
      </c>
      <c r="S1555" s="36">
        <f t="shared" si="74"/>
        <v>0</v>
      </c>
    </row>
    <row r="1556" spans="1:19" x14ac:dyDescent="0.25">
      <c r="A1556" s="101">
        <f>'DETALLE DE CONEXIONES'!P1556</f>
        <v>0</v>
      </c>
      <c r="B1556" s="36" t="str">
        <f>'DETALLE DE CONEXIONES'!I1556</f>
        <v>SALIENTE</v>
      </c>
      <c r="C1556" s="36" t="str">
        <f>'DETALLE DE CONEXIONES'!BB1556</f>
        <v>Saliente Local</v>
      </c>
      <c r="D1556" s="36" t="str">
        <f>'DETALLE DE CONEXIONES'!E1556</f>
        <v>999XXX0328</v>
      </c>
      <c r="E1556" s="36">
        <f t="shared" si="72"/>
        <v>10</v>
      </c>
      <c r="F1556" s="36">
        <f>IFERROR(LIMPIA('DETALLE DE CONEXIONES'!N1556,1),0)</f>
        <v>1</v>
      </c>
      <c r="G1556" s="36" t="str">
        <f>LEFT('DETALLE DE CONEXIONES'!BE1556,3)</f>
        <v>NOF</v>
      </c>
      <c r="H1556" s="36" t="str">
        <f>RIGHT('DETALLE DE CONEXIONES'!AK1556,2)</f>
        <v/>
      </c>
      <c r="I1556" s="36" t="str">
        <f>LEFT('DETALLE DE CONEXIONES'!AK1556,3)</f>
        <v/>
      </c>
      <c r="J1556" s="36" t="str">
        <f>LEFT('DETALLE DE CONEXIONES'!M1556,3)</f>
        <v>0mi</v>
      </c>
      <c r="K1556" s="36" t="str">
        <f>IF(LEN('DETALLE DE CONEXIONES'!M1556)&lt;12,(RIGHT('DETALLE DE CONEXIONES'!M1556,5)),(RIGHT('DETALLE DE CONEXIONES'!M1556,6)))</f>
        <v>56seg.</v>
      </c>
      <c r="L1556" s="36">
        <f>IF(C1556="Saliente Local",(IFERROR((LIMPIA(J1556,1)),0)),0)</f>
        <v>0</v>
      </c>
      <c r="M1556" s="36">
        <f>IF(C1556="Saliente Nacional",(IFERROR((LIMPIA(J1556,1)),0)),0)</f>
        <v>0</v>
      </c>
      <c r="N1556" s="36">
        <f>IF(C1556="Saliente Internacional",(IFERROR((LIMPIA(J1556,1)),0)),0)</f>
        <v>0</v>
      </c>
      <c r="O1556" s="36">
        <f>IF(C1556="Saliente Local",(IFERROR((LIMPIA(K1556,1)),0)),0)</f>
        <v>56</v>
      </c>
      <c r="P1556" s="36">
        <f>IF(C1556="Saliente Nacional",(IFERROR((LIMPIA(K1556,1)),0)),0)</f>
        <v>0</v>
      </c>
      <c r="Q1556" s="36">
        <f>IF(C1556="Saliente Internacional",(IFERROR((LIMPIA(K1556,1)),0)),0)</f>
        <v>0</v>
      </c>
      <c r="R1556" s="36">
        <f t="shared" si="73"/>
        <v>1</v>
      </c>
      <c r="S1556" s="36">
        <f t="shared" si="74"/>
        <v>0</v>
      </c>
    </row>
    <row r="1557" spans="1:19" x14ac:dyDescent="0.25">
      <c r="A1557" s="101">
        <f>'DETALLE DE CONEXIONES'!P1557</f>
        <v>0</v>
      </c>
      <c r="B1557" s="36" t="str">
        <f>'DETALLE DE CONEXIONES'!I1557</f>
        <v>TRANSFERENCIA</v>
      </c>
      <c r="C1557" s="36" t="str">
        <f>'DETALLE DE CONEXIONES'!BB1557</f>
        <v>Desvio Nacional</v>
      </c>
      <c r="D1557" s="36" t="str">
        <f>'DETALLE DE CONEXIONES'!E1557</f>
        <v>999XXX1600</v>
      </c>
      <c r="E1557" s="36">
        <f t="shared" si="72"/>
        <v>10</v>
      </c>
      <c r="F1557" s="36">
        <f>IFERROR(LIMPIA('DETALLE DE CONEXIONES'!N1557,1),0)</f>
        <v>1</v>
      </c>
      <c r="G1557" s="36" t="str">
        <f>LEFT('DETALLE DE CONEXIONES'!BE1557,3)</f>
        <v>SIU</v>
      </c>
      <c r="H1557" s="36" t="str">
        <f>RIGHT('DETALLE DE CONEXIONES'!AK1557,2)</f>
        <v/>
      </c>
      <c r="I1557" s="36" t="str">
        <f>LEFT('DETALLE DE CONEXIONES'!AK1557,3)</f>
        <v/>
      </c>
      <c r="J1557" s="36" t="str">
        <f>LEFT('DETALLE DE CONEXIONES'!M1557,3)</f>
        <v>0mi</v>
      </c>
      <c r="K1557" s="36" t="str">
        <f>IF(LEN('DETALLE DE CONEXIONES'!M1557)&lt;12,(RIGHT('DETALLE DE CONEXIONES'!M1557,5)),(RIGHT('DETALLE DE CONEXIONES'!M1557,6)))</f>
        <v>10seg.</v>
      </c>
      <c r="L1557" s="36">
        <f>IF(C1557="Saliente Local",(IFERROR((LIMPIA(J1557,1)),0)),0)</f>
        <v>0</v>
      </c>
      <c r="M1557" s="36">
        <f>IF(C1557="Saliente Nacional",(IFERROR((LIMPIA(J1557,1)),0)),0)</f>
        <v>0</v>
      </c>
      <c r="N1557" s="36">
        <f>IF(C1557="Saliente Internacional",(IFERROR((LIMPIA(J1557,1)),0)),0)</f>
        <v>0</v>
      </c>
      <c r="O1557" s="36">
        <f>IF(C1557="Saliente Local",(IFERROR((LIMPIA(K1557,1)),0)),0)</f>
        <v>0</v>
      </c>
      <c r="P1557" s="36">
        <f>IF(C1557="Saliente Nacional",(IFERROR((LIMPIA(K1557,1)),0)),0)</f>
        <v>0</v>
      </c>
      <c r="Q1557" s="36">
        <f>IF(C1557="Saliente Internacional",(IFERROR((LIMPIA(K1557,1)),0)),0)</f>
        <v>0</v>
      </c>
      <c r="R1557" s="36">
        <f t="shared" si="73"/>
        <v>0</v>
      </c>
      <c r="S1557" s="36">
        <f t="shared" si="74"/>
        <v>0</v>
      </c>
    </row>
    <row r="1558" spans="1:19" x14ac:dyDescent="0.25">
      <c r="A1558" s="101">
        <f>'DETALLE DE CONEXIONES'!P1558</f>
        <v>0</v>
      </c>
      <c r="B1558" s="36" t="str">
        <f>'DETALLE DE CONEXIONES'!I1558</f>
        <v>SALIENTE</v>
      </c>
      <c r="C1558" s="36" t="str">
        <f>'DETALLE DE CONEXIONES'!BB1558</f>
        <v>Saliente Local</v>
      </c>
      <c r="D1558" s="36" t="str">
        <f>'DETALLE DE CONEXIONES'!E1558</f>
        <v>999XXX0328</v>
      </c>
      <c r="E1558" s="36">
        <f t="shared" si="72"/>
        <v>10</v>
      </c>
      <c r="F1558" s="36">
        <f>IFERROR(LIMPIA('DETALLE DE CONEXIONES'!N1558,1),0)</f>
        <v>8</v>
      </c>
      <c r="G1558" s="36" t="str">
        <f>LEFT('DETALLE DE CONEXIONES'!BE1558,3)</f>
        <v>NOF</v>
      </c>
      <c r="H1558" s="36" t="str">
        <f>RIGHT('DETALLE DE CONEXIONES'!AK1558,2)</f>
        <v/>
      </c>
      <c r="I1558" s="36" t="str">
        <f>LEFT('DETALLE DE CONEXIONES'!AK1558,3)</f>
        <v/>
      </c>
      <c r="J1558" s="36" t="str">
        <f>LEFT('DETALLE DE CONEXIONES'!M1558,3)</f>
        <v>7mi</v>
      </c>
      <c r="K1558" s="36" t="str">
        <f>IF(LEN('DETALLE DE CONEXIONES'!M1558)&lt;12,(RIGHT('DETALLE DE CONEXIONES'!M1558,5)),(RIGHT('DETALLE DE CONEXIONES'!M1558,6)))</f>
        <v>8seg.</v>
      </c>
      <c r="L1558" s="36">
        <f>IF(C1558="Saliente Local",(IFERROR((LIMPIA(J1558,1)),0)),0)</f>
        <v>7</v>
      </c>
      <c r="M1558" s="36">
        <f>IF(C1558="Saliente Nacional",(IFERROR((LIMPIA(J1558,1)),0)),0)</f>
        <v>0</v>
      </c>
      <c r="N1558" s="36">
        <f>IF(C1558="Saliente Internacional",(IFERROR((LIMPIA(J1558,1)),0)),0)</f>
        <v>0</v>
      </c>
      <c r="O1558" s="36">
        <f>IF(C1558="Saliente Local",(IFERROR((LIMPIA(K1558,1)),0)),0)</f>
        <v>8</v>
      </c>
      <c r="P1558" s="36">
        <f>IF(C1558="Saliente Nacional",(IFERROR((LIMPIA(K1558,1)),0)),0)</f>
        <v>0</v>
      </c>
      <c r="Q1558" s="36">
        <f>IF(C1558="Saliente Internacional",(IFERROR((LIMPIA(K1558,1)),0)),0)</f>
        <v>0</v>
      </c>
      <c r="R1558" s="36">
        <f t="shared" si="73"/>
        <v>8</v>
      </c>
      <c r="S1558" s="36">
        <f t="shared" si="74"/>
        <v>0</v>
      </c>
    </row>
    <row r="1559" spans="1:19" x14ac:dyDescent="0.25">
      <c r="A1559" s="101">
        <f>'DETALLE DE CONEXIONES'!P1559</f>
        <v>0</v>
      </c>
      <c r="B1559" s="36" t="str">
        <f>'DETALLE DE CONEXIONES'!I1559</f>
        <v>TRANSFERENCIA</v>
      </c>
      <c r="C1559" s="36" t="str">
        <f>'DETALLE DE CONEXIONES'!BB1559</f>
        <v>Desvio Nacional</v>
      </c>
      <c r="D1559" s="36" t="str">
        <f>'DETALLE DE CONEXIONES'!E1559</f>
        <v>999XXX1600</v>
      </c>
      <c r="E1559" s="36">
        <f t="shared" si="72"/>
        <v>10</v>
      </c>
      <c r="F1559" s="36">
        <f>IFERROR(LIMPIA('DETALLE DE CONEXIONES'!N1559,1),0)</f>
        <v>1</v>
      </c>
      <c r="G1559" s="36" t="str">
        <f>LEFT('DETALLE DE CONEXIONES'!BE1559,3)</f>
        <v>SIU</v>
      </c>
      <c r="H1559" s="36" t="str">
        <f>RIGHT('DETALLE DE CONEXIONES'!AK1559,2)</f>
        <v/>
      </c>
      <c r="I1559" s="36" t="str">
        <f>LEFT('DETALLE DE CONEXIONES'!AK1559,3)</f>
        <v/>
      </c>
      <c r="J1559" s="36" t="str">
        <f>LEFT('DETALLE DE CONEXIONES'!M1559,3)</f>
        <v>0mi</v>
      </c>
      <c r="K1559" s="36" t="str">
        <f>IF(LEN('DETALLE DE CONEXIONES'!M1559)&lt;12,(RIGHT('DETALLE DE CONEXIONES'!M1559,5)),(RIGHT('DETALLE DE CONEXIONES'!M1559,6)))</f>
        <v>4seg.</v>
      </c>
      <c r="L1559" s="36">
        <f>IF(C1559="Saliente Local",(IFERROR((LIMPIA(J1559,1)),0)),0)</f>
        <v>0</v>
      </c>
      <c r="M1559" s="36">
        <f>IF(C1559="Saliente Nacional",(IFERROR((LIMPIA(J1559,1)),0)),0)</f>
        <v>0</v>
      </c>
      <c r="N1559" s="36">
        <f>IF(C1559="Saliente Internacional",(IFERROR((LIMPIA(J1559,1)),0)),0)</f>
        <v>0</v>
      </c>
      <c r="O1559" s="36">
        <f>IF(C1559="Saliente Local",(IFERROR((LIMPIA(K1559,1)),0)),0)</f>
        <v>0</v>
      </c>
      <c r="P1559" s="36">
        <f>IF(C1559="Saliente Nacional",(IFERROR((LIMPIA(K1559,1)),0)),0)</f>
        <v>0</v>
      </c>
      <c r="Q1559" s="36">
        <f>IF(C1559="Saliente Internacional",(IFERROR((LIMPIA(K1559,1)),0)),0)</f>
        <v>0</v>
      </c>
      <c r="R1559" s="36">
        <f t="shared" si="73"/>
        <v>0</v>
      </c>
      <c r="S1559" s="36">
        <f t="shared" si="74"/>
        <v>0</v>
      </c>
    </row>
    <row r="1560" spans="1:19" x14ac:dyDescent="0.25">
      <c r="A1560" s="101">
        <f>'DETALLE DE CONEXIONES'!P1560</f>
        <v>0</v>
      </c>
      <c r="B1560" s="36" t="str">
        <f>'DETALLE DE CONEXIONES'!I1560</f>
        <v>GPRS</v>
      </c>
      <c r="C1560" s="36" t="str">
        <f>'DETALLE DE CONEXIONES'!BB1560</f>
        <v>MENSAJERO</v>
      </c>
      <c r="D1560" s="36" t="str">
        <f>'DETALLE DE CONEXIONES'!E1560</f>
        <v>internet.itelcelXXXm-3G</v>
      </c>
      <c r="E1560" s="36">
        <f t="shared" si="72"/>
        <v>23</v>
      </c>
      <c r="F1560" s="36">
        <f>IFERROR(LIMPIA('DETALLE DE CONEXIONES'!N1560,1),0)</f>
        <v>0</v>
      </c>
      <c r="G1560" s="36" t="str">
        <f>LEFT('DETALLE DE CONEXIONES'!BE1560,3)</f>
        <v/>
      </c>
      <c r="H1560" s="36" t="str">
        <f>RIGHT('DETALLE DE CONEXIONES'!AK1560,2)</f>
        <v>-1</v>
      </c>
      <c r="I1560" s="36" t="str">
        <f>LEFT('DETALLE DE CONEXIONES'!AK1560,3)</f>
        <v>MEN</v>
      </c>
      <c r="J1560" s="36" t="str">
        <f>LEFT('DETALLE DE CONEXIONES'!M1560,3)</f>
        <v>0mi</v>
      </c>
      <c r="K1560" s="36" t="str">
        <f>IF(LEN('DETALLE DE CONEXIONES'!M1560)&lt;12,(RIGHT('DETALLE DE CONEXIONES'!M1560,5)),(RIGHT('DETALLE DE CONEXIONES'!M1560,6)))</f>
        <v xml:space="preserve">min. </v>
      </c>
      <c r="L1560" s="36">
        <f>IF(C1560="Saliente Local",(IFERROR((LIMPIA(J1560,1)),0)),0)</f>
        <v>0</v>
      </c>
      <c r="M1560" s="36">
        <f>IF(C1560="Saliente Nacional",(IFERROR((LIMPIA(J1560,1)),0)),0)</f>
        <v>0</v>
      </c>
      <c r="N1560" s="36">
        <f>IF(C1560="Saliente Internacional",(IFERROR((LIMPIA(J1560,1)),0)),0)</f>
        <v>0</v>
      </c>
      <c r="O1560" s="36">
        <f>IF(C1560="Saliente Local",(IFERROR((LIMPIA(K1560,1)),0)),0)</f>
        <v>0</v>
      </c>
      <c r="P1560" s="36">
        <f>IF(C1560="Saliente Nacional",(IFERROR((LIMPIA(K1560,1)),0)),0)</f>
        <v>0</v>
      </c>
      <c r="Q1560" s="36">
        <f>IF(C1560="Saliente Internacional",(IFERROR((LIMPIA(K1560,1)),0)),0)</f>
        <v>0</v>
      </c>
      <c r="R1560" s="36">
        <f t="shared" si="73"/>
        <v>0</v>
      </c>
      <c r="S1560" s="36">
        <f t="shared" si="74"/>
        <v>0</v>
      </c>
    </row>
    <row r="1561" spans="1:19" x14ac:dyDescent="0.25">
      <c r="A1561" s="101">
        <f>'DETALLE DE CONEXIONES'!P1561</f>
        <v>0</v>
      </c>
      <c r="B1561" s="36" t="str">
        <f>'DETALLE DE CONEXIONES'!I1561</f>
        <v>GPRS</v>
      </c>
      <c r="C1561" s="36" t="str">
        <f>'DETALLE DE CONEXIONES'!BB1561</f>
        <v>RS</v>
      </c>
      <c r="D1561" s="36" t="str">
        <f>'DETALLE DE CONEXIONES'!E1561</f>
        <v>internet.itelcelXXXm-3G</v>
      </c>
      <c r="E1561" s="36">
        <f t="shared" si="72"/>
        <v>23</v>
      </c>
      <c r="F1561" s="36">
        <f>IFERROR(LIMPIA('DETALLE DE CONEXIONES'!N1561,1),0)</f>
        <v>0</v>
      </c>
      <c r="G1561" s="36" t="str">
        <f>LEFT('DETALLE DE CONEXIONES'!BE1561,3)</f>
        <v/>
      </c>
      <c r="H1561" s="36" t="str">
        <f>RIGHT('DETALLE DE CONEXIONES'!AK1561,2)</f>
        <v>-1</v>
      </c>
      <c r="I1561" s="36" t="str">
        <f>LEFT('DETALLE DE CONEXIONES'!AK1561,3)</f>
        <v>RS;</v>
      </c>
      <c r="J1561" s="36" t="str">
        <f>LEFT('DETALLE DE CONEXIONES'!M1561,3)</f>
        <v>0mi</v>
      </c>
      <c r="K1561" s="36" t="str">
        <f>IF(LEN('DETALLE DE CONEXIONES'!M1561)&lt;12,(RIGHT('DETALLE DE CONEXIONES'!M1561,5)),(RIGHT('DETALLE DE CONEXIONES'!M1561,6)))</f>
        <v xml:space="preserve">min. </v>
      </c>
      <c r="L1561" s="36">
        <f>IF(C1561="Saliente Local",(IFERROR((LIMPIA(J1561,1)),0)),0)</f>
        <v>0</v>
      </c>
      <c r="M1561" s="36">
        <f>IF(C1561="Saliente Nacional",(IFERROR((LIMPIA(J1561,1)),0)),0)</f>
        <v>0</v>
      </c>
      <c r="N1561" s="36">
        <f>IF(C1561="Saliente Internacional",(IFERROR((LIMPIA(J1561,1)),0)),0)</f>
        <v>0</v>
      </c>
      <c r="O1561" s="36">
        <f>IF(C1561="Saliente Local",(IFERROR((LIMPIA(K1561,1)),0)),0)</f>
        <v>0</v>
      </c>
      <c r="P1561" s="36">
        <f>IF(C1561="Saliente Nacional",(IFERROR((LIMPIA(K1561,1)),0)),0)</f>
        <v>0</v>
      </c>
      <c r="Q1561" s="36">
        <f>IF(C1561="Saliente Internacional",(IFERROR((LIMPIA(K1561,1)),0)),0)</f>
        <v>0</v>
      </c>
      <c r="R1561" s="36">
        <f t="shared" si="73"/>
        <v>0</v>
      </c>
      <c r="S1561" s="36">
        <f t="shared" si="74"/>
        <v>0</v>
      </c>
    </row>
    <row r="1562" spans="1:19" x14ac:dyDescent="0.25">
      <c r="A1562" s="101">
        <f>'DETALLE DE CONEXIONES'!P1562</f>
        <v>0</v>
      </c>
      <c r="B1562" s="36" t="str">
        <f>'DETALLE DE CONEXIONES'!I1562</f>
        <v>SALIENTE</v>
      </c>
      <c r="C1562" s="36" t="str">
        <f>'DETALLE DE CONEXIONES'!BB1562</f>
        <v>Saliente Local</v>
      </c>
      <c r="D1562" s="36" t="str">
        <f>'DETALLE DE CONEXIONES'!E1562</f>
        <v>999XXX3420</v>
      </c>
      <c r="E1562" s="36">
        <f t="shared" si="72"/>
        <v>10</v>
      </c>
      <c r="F1562" s="36">
        <f>IFERROR(LIMPIA('DETALLE DE CONEXIONES'!N1562,1),0)</f>
        <v>3</v>
      </c>
      <c r="G1562" s="36" t="str">
        <f>LEFT('DETALLE DE CONEXIONES'!BE1562,3)</f>
        <v>NOF</v>
      </c>
      <c r="H1562" s="36" t="str">
        <f>RIGHT('DETALLE DE CONEXIONES'!AK1562,2)</f>
        <v/>
      </c>
      <c r="I1562" s="36" t="str">
        <f>LEFT('DETALLE DE CONEXIONES'!AK1562,3)</f>
        <v/>
      </c>
      <c r="J1562" s="36" t="str">
        <f>LEFT('DETALLE DE CONEXIONES'!M1562,3)</f>
        <v>2mi</v>
      </c>
      <c r="K1562" s="36" t="str">
        <f>IF(LEN('DETALLE DE CONEXIONES'!M1562)&lt;12,(RIGHT('DETALLE DE CONEXIONES'!M1562,5)),(RIGHT('DETALLE DE CONEXIONES'!M1562,6)))</f>
        <v>59seg.</v>
      </c>
      <c r="L1562" s="36">
        <f>IF(C1562="Saliente Local",(IFERROR((LIMPIA(J1562,1)),0)),0)</f>
        <v>2</v>
      </c>
      <c r="M1562" s="36">
        <f>IF(C1562="Saliente Nacional",(IFERROR((LIMPIA(J1562,1)),0)),0)</f>
        <v>0</v>
      </c>
      <c r="N1562" s="36">
        <f>IF(C1562="Saliente Internacional",(IFERROR((LIMPIA(J1562,1)),0)),0)</f>
        <v>0</v>
      </c>
      <c r="O1562" s="36">
        <f>IF(C1562="Saliente Local",(IFERROR((LIMPIA(K1562,1)),0)),0)</f>
        <v>59</v>
      </c>
      <c r="P1562" s="36">
        <f>IF(C1562="Saliente Nacional",(IFERROR((LIMPIA(K1562,1)),0)),0)</f>
        <v>0</v>
      </c>
      <c r="Q1562" s="36">
        <f>IF(C1562="Saliente Internacional",(IFERROR((LIMPIA(K1562,1)),0)),0)</f>
        <v>0</v>
      </c>
      <c r="R1562" s="36">
        <f t="shared" si="73"/>
        <v>3</v>
      </c>
      <c r="S1562" s="36">
        <f t="shared" si="74"/>
        <v>0</v>
      </c>
    </row>
    <row r="1563" spans="1:19" x14ac:dyDescent="0.25">
      <c r="A1563" s="101">
        <f>'DETALLE DE CONEXIONES'!P1563</f>
        <v>0</v>
      </c>
      <c r="B1563" s="36" t="str">
        <f>'DETALLE DE CONEXIONES'!I1563</f>
        <v>GPRS</v>
      </c>
      <c r="C1563" s="36" t="str">
        <f>'DETALLE DE CONEXIONES'!BB1563</f>
        <v>RS</v>
      </c>
      <c r="D1563" s="36" t="str">
        <f>'DETALLE DE CONEXIONES'!E1563</f>
        <v>internet.itelcelXXXm-3G</v>
      </c>
      <c r="E1563" s="36">
        <f t="shared" si="72"/>
        <v>23</v>
      </c>
      <c r="F1563" s="36">
        <f>IFERROR(LIMPIA('DETALLE DE CONEXIONES'!N1563,1),0)</f>
        <v>0</v>
      </c>
      <c r="G1563" s="36" t="str">
        <f>LEFT('DETALLE DE CONEXIONES'!BE1563,3)</f>
        <v/>
      </c>
      <c r="H1563" s="36" t="str">
        <f>RIGHT('DETALLE DE CONEXIONES'!AK1563,2)</f>
        <v>-1</v>
      </c>
      <c r="I1563" s="36" t="str">
        <f>LEFT('DETALLE DE CONEXIONES'!AK1563,3)</f>
        <v>RS;</v>
      </c>
      <c r="J1563" s="36" t="str">
        <f>LEFT('DETALLE DE CONEXIONES'!M1563,3)</f>
        <v>0mi</v>
      </c>
      <c r="K1563" s="36" t="str">
        <f>IF(LEN('DETALLE DE CONEXIONES'!M1563)&lt;12,(RIGHT('DETALLE DE CONEXIONES'!M1563,5)),(RIGHT('DETALLE DE CONEXIONES'!M1563,6)))</f>
        <v xml:space="preserve">min. </v>
      </c>
      <c r="L1563" s="36">
        <f>IF(C1563="Saliente Local",(IFERROR((LIMPIA(J1563,1)),0)),0)</f>
        <v>0</v>
      </c>
      <c r="M1563" s="36">
        <f>IF(C1563="Saliente Nacional",(IFERROR((LIMPIA(J1563,1)),0)),0)</f>
        <v>0</v>
      </c>
      <c r="N1563" s="36">
        <f>IF(C1563="Saliente Internacional",(IFERROR((LIMPIA(J1563,1)),0)),0)</f>
        <v>0</v>
      </c>
      <c r="O1563" s="36">
        <f>IF(C1563="Saliente Local",(IFERROR((LIMPIA(K1563,1)),0)),0)</f>
        <v>0</v>
      </c>
      <c r="P1563" s="36">
        <f>IF(C1563="Saliente Nacional",(IFERROR((LIMPIA(K1563,1)),0)),0)</f>
        <v>0</v>
      </c>
      <c r="Q1563" s="36">
        <f>IF(C1563="Saliente Internacional",(IFERROR((LIMPIA(K1563,1)),0)),0)</f>
        <v>0</v>
      </c>
      <c r="R1563" s="36">
        <f t="shared" si="73"/>
        <v>0</v>
      </c>
      <c r="S1563" s="36">
        <f t="shared" si="74"/>
        <v>0</v>
      </c>
    </row>
    <row r="1564" spans="1:19" x14ac:dyDescent="0.25">
      <c r="A1564" s="101">
        <f>'DETALLE DE CONEXIONES'!P1564</f>
        <v>0</v>
      </c>
      <c r="B1564" s="36" t="str">
        <f>'DETALLE DE CONEXIONES'!I1564</f>
        <v>GPRS</v>
      </c>
      <c r="C1564" s="36" t="str">
        <f>'DETALLE DE CONEXIONES'!BB1564</f>
        <v>MENSAJERO</v>
      </c>
      <c r="D1564" s="36" t="str">
        <f>'DETALLE DE CONEXIONES'!E1564</f>
        <v>internet.itelcelXXXm-3G</v>
      </c>
      <c r="E1564" s="36">
        <f t="shared" si="72"/>
        <v>23</v>
      </c>
      <c r="F1564" s="36">
        <f>IFERROR(LIMPIA('DETALLE DE CONEXIONES'!N1564,1),0)</f>
        <v>0</v>
      </c>
      <c r="G1564" s="36" t="str">
        <f>LEFT('DETALLE DE CONEXIONES'!BE1564,3)</f>
        <v/>
      </c>
      <c r="H1564" s="36" t="str">
        <f>RIGHT('DETALLE DE CONEXIONES'!AK1564,2)</f>
        <v>-1</v>
      </c>
      <c r="I1564" s="36" t="str">
        <f>LEFT('DETALLE DE CONEXIONES'!AK1564,3)</f>
        <v>MEN</v>
      </c>
      <c r="J1564" s="36" t="str">
        <f>LEFT('DETALLE DE CONEXIONES'!M1564,3)</f>
        <v>0mi</v>
      </c>
      <c r="K1564" s="36" t="str">
        <f>IF(LEN('DETALLE DE CONEXIONES'!M1564)&lt;12,(RIGHT('DETALLE DE CONEXIONES'!M1564,5)),(RIGHT('DETALLE DE CONEXIONES'!M1564,6)))</f>
        <v xml:space="preserve">min. </v>
      </c>
      <c r="L1564" s="36">
        <f>IF(C1564="Saliente Local",(IFERROR((LIMPIA(J1564,1)),0)),0)</f>
        <v>0</v>
      </c>
      <c r="M1564" s="36">
        <f>IF(C1564="Saliente Nacional",(IFERROR((LIMPIA(J1564,1)),0)),0)</f>
        <v>0</v>
      </c>
      <c r="N1564" s="36">
        <f>IF(C1564="Saliente Internacional",(IFERROR((LIMPIA(J1564,1)),0)),0)</f>
        <v>0</v>
      </c>
      <c r="O1564" s="36">
        <f>IF(C1564="Saliente Local",(IFERROR((LIMPIA(K1564,1)),0)),0)</f>
        <v>0</v>
      </c>
      <c r="P1564" s="36">
        <f>IF(C1564="Saliente Nacional",(IFERROR((LIMPIA(K1564,1)),0)),0)</f>
        <v>0</v>
      </c>
      <c r="Q1564" s="36">
        <f>IF(C1564="Saliente Internacional",(IFERROR((LIMPIA(K1564,1)),0)),0)</f>
        <v>0</v>
      </c>
      <c r="R1564" s="36">
        <f t="shared" si="73"/>
        <v>0</v>
      </c>
      <c r="S1564" s="36">
        <f t="shared" si="74"/>
        <v>0</v>
      </c>
    </row>
    <row r="1565" spans="1:19" x14ac:dyDescent="0.25">
      <c r="A1565" s="101">
        <f>'DETALLE DE CONEXIONES'!P1565</f>
        <v>0</v>
      </c>
      <c r="B1565" s="36" t="str">
        <f>'DETALLE DE CONEXIONES'!I1565</f>
        <v>GPRS</v>
      </c>
      <c r="C1565" s="36" t="str">
        <f>'DETALLE DE CONEXIONES'!BB1565</f>
        <v>MENSAJERO</v>
      </c>
      <c r="D1565" s="36" t="str">
        <f>'DETALLE DE CONEXIONES'!E1565</f>
        <v>internet.itelcelXXXm-3G</v>
      </c>
      <c r="E1565" s="36">
        <f t="shared" si="72"/>
        <v>23</v>
      </c>
      <c r="F1565" s="36">
        <f>IFERROR(LIMPIA('DETALLE DE CONEXIONES'!N1565,1),0)</f>
        <v>0</v>
      </c>
      <c r="G1565" s="36" t="str">
        <f>LEFT('DETALLE DE CONEXIONES'!BE1565,3)</f>
        <v/>
      </c>
      <c r="H1565" s="36" t="str">
        <f>RIGHT('DETALLE DE CONEXIONES'!AK1565,2)</f>
        <v>-1</v>
      </c>
      <c r="I1565" s="36" t="str">
        <f>LEFT('DETALLE DE CONEXIONES'!AK1565,3)</f>
        <v>MEN</v>
      </c>
      <c r="J1565" s="36" t="str">
        <f>LEFT('DETALLE DE CONEXIONES'!M1565,3)</f>
        <v>0mi</v>
      </c>
      <c r="K1565" s="36" t="str">
        <f>IF(LEN('DETALLE DE CONEXIONES'!M1565)&lt;12,(RIGHT('DETALLE DE CONEXIONES'!M1565,5)),(RIGHT('DETALLE DE CONEXIONES'!M1565,6)))</f>
        <v xml:space="preserve">min. </v>
      </c>
      <c r="L1565" s="36">
        <f>IF(C1565="Saliente Local",(IFERROR((LIMPIA(J1565,1)),0)),0)</f>
        <v>0</v>
      </c>
      <c r="M1565" s="36">
        <f>IF(C1565="Saliente Nacional",(IFERROR((LIMPIA(J1565,1)),0)),0)</f>
        <v>0</v>
      </c>
      <c r="N1565" s="36">
        <f>IF(C1565="Saliente Internacional",(IFERROR((LIMPIA(J1565,1)),0)),0)</f>
        <v>0</v>
      </c>
      <c r="O1565" s="36">
        <f>IF(C1565="Saliente Local",(IFERROR((LIMPIA(K1565,1)),0)),0)</f>
        <v>0</v>
      </c>
      <c r="P1565" s="36">
        <f>IF(C1565="Saliente Nacional",(IFERROR((LIMPIA(K1565,1)),0)),0)</f>
        <v>0</v>
      </c>
      <c r="Q1565" s="36">
        <f>IF(C1565="Saliente Internacional",(IFERROR((LIMPIA(K1565,1)),0)),0)</f>
        <v>0</v>
      </c>
      <c r="R1565" s="36">
        <f t="shared" si="73"/>
        <v>0</v>
      </c>
      <c r="S1565" s="36">
        <f t="shared" si="74"/>
        <v>0</v>
      </c>
    </row>
    <row r="1566" spans="1:19" x14ac:dyDescent="0.25">
      <c r="A1566" s="101">
        <f>'DETALLE DE CONEXIONES'!P1566</f>
        <v>0</v>
      </c>
      <c r="B1566" s="36" t="str">
        <f>'DETALLE DE CONEXIONES'!I1566</f>
        <v>SALIENTE</v>
      </c>
      <c r="C1566" s="36" t="str">
        <f>'DETALLE DE CONEXIONES'!BB1566</f>
        <v>Saliente Local</v>
      </c>
      <c r="D1566" s="36" t="str">
        <f>'DETALLE DE CONEXIONES'!E1566</f>
        <v>999XXX0328</v>
      </c>
      <c r="E1566" s="36">
        <f t="shared" si="72"/>
        <v>10</v>
      </c>
      <c r="F1566" s="36">
        <f>IFERROR(LIMPIA('DETALLE DE CONEXIONES'!N1566,1),0)</f>
        <v>1</v>
      </c>
      <c r="G1566" s="36" t="str">
        <f>LEFT('DETALLE DE CONEXIONES'!BE1566,3)</f>
        <v>NOF</v>
      </c>
      <c r="H1566" s="36" t="str">
        <f>RIGHT('DETALLE DE CONEXIONES'!AK1566,2)</f>
        <v/>
      </c>
      <c r="I1566" s="36" t="str">
        <f>LEFT('DETALLE DE CONEXIONES'!AK1566,3)</f>
        <v/>
      </c>
      <c r="J1566" s="36" t="str">
        <f>LEFT('DETALLE DE CONEXIONES'!M1566,3)</f>
        <v>0mi</v>
      </c>
      <c r="K1566" s="36" t="str">
        <f>IF(LEN('DETALLE DE CONEXIONES'!M1566)&lt;12,(RIGHT('DETALLE DE CONEXIONES'!M1566,5)),(RIGHT('DETALLE DE CONEXIONES'!M1566,6)))</f>
        <v>30seg.</v>
      </c>
      <c r="L1566" s="36">
        <f>IF(C1566="Saliente Local",(IFERROR((LIMPIA(J1566,1)),0)),0)</f>
        <v>0</v>
      </c>
      <c r="M1566" s="36">
        <f>IF(C1566="Saliente Nacional",(IFERROR((LIMPIA(J1566,1)),0)),0)</f>
        <v>0</v>
      </c>
      <c r="N1566" s="36">
        <f>IF(C1566="Saliente Internacional",(IFERROR((LIMPIA(J1566,1)),0)),0)</f>
        <v>0</v>
      </c>
      <c r="O1566" s="36">
        <f>IF(C1566="Saliente Local",(IFERROR((LIMPIA(K1566,1)),0)),0)</f>
        <v>30</v>
      </c>
      <c r="P1566" s="36">
        <f>IF(C1566="Saliente Nacional",(IFERROR((LIMPIA(K1566,1)),0)),0)</f>
        <v>0</v>
      </c>
      <c r="Q1566" s="36">
        <f>IF(C1566="Saliente Internacional",(IFERROR((LIMPIA(K1566,1)),0)),0)</f>
        <v>0</v>
      </c>
      <c r="R1566" s="36">
        <f t="shared" si="73"/>
        <v>1</v>
      </c>
      <c r="S1566" s="36">
        <f t="shared" si="74"/>
        <v>0</v>
      </c>
    </row>
    <row r="1567" spans="1:19" x14ac:dyDescent="0.25">
      <c r="A1567" s="101">
        <f>'DETALLE DE CONEXIONES'!P1567</f>
        <v>0</v>
      </c>
      <c r="B1567" s="36" t="str">
        <f>'DETALLE DE CONEXIONES'!I1567</f>
        <v>GPRS</v>
      </c>
      <c r="C1567" s="36" t="str">
        <f>'DETALLE DE CONEXIONES'!BB1567</f>
        <v>RS</v>
      </c>
      <c r="D1567" s="36" t="str">
        <f>'DETALLE DE CONEXIONES'!E1567</f>
        <v>internet.itelcelXXXm-3G</v>
      </c>
      <c r="E1567" s="36">
        <f t="shared" si="72"/>
        <v>23</v>
      </c>
      <c r="F1567" s="36">
        <f>IFERROR(LIMPIA('DETALLE DE CONEXIONES'!N1567,1),0)</f>
        <v>0</v>
      </c>
      <c r="G1567" s="36" t="str">
        <f>LEFT('DETALLE DE CONEXIONES'!BE1567,3)</f>
        <v/>
      </c>
      <c r="H1567" s="36" t="str">
        <f>RIGHT('DETALLE DE CONEXIONES'!AK1567,2)</f>
        <v>-1</v>
      </c>
      <c r="I1567" s="36" t="str">
        <f>LEFT('DETALLE DE CONEXIONES'!AK1567,3)</f>
        <v>RS;</v>
      </c>
      <c r="J1567" s="36" t="str">
        <f>LEFT('DETALLE DE CONEXIONES'!M1567,3)</f>
        <v>0mi</v>
      </c>
      <c r="K1567" s="36" t="str">
        <f>IF(LEN('DETALLE DE CONEXIONES'!M1567)&lt;12,(RIGHT('DETALLE DE CONEXIONES'!M1567,5)),(RIGHT('DETALLE DE CONEXIONES'!M1567,6)))</f>
        <v xml:space="preserve">min. </v>
      </c>
      <c r="L1567" s="36">
        <f>IF(C1567="Saliente Local",(IFERROR((LIMPIA(J1567,1)),0)),0)</f>
        <v>0</v>
      </c>
      <c r="M1567" s="36">
        <f>IF(C1567="Saliente Nacional",(IFERROR((LIMPIA(J1567,1)),0)),0)</f>
        <v>0</v>
      </c>
      <c r="N1567" s="36">
        <f>IF(C1567="Saliente Internacional",(IFERROR((LIMPIA(J1567,1)),0)),0)</f>
        <v>0</v>
      </c>
      <c r="O1567" s="36">
        <f>IF(C1567="Saliente Local",(IFERROR((LIMPIA(K1567,1)),0)),0)</f>
        <v>0</v>
      </c>
      <c r="P1567" s="36">
        <f>IF(C1567="Saliente Nacional",(IFERROR((LIMPIA(K1567,1)),0)),0)</f>
        <v>0</v>
      </c>
      <c r="Q1567" s="36">
        <f>IF(C1567="Saliente Internacional",(IFERROR((LIMPIA(K1567,1)),0)),0)</f>
        <v>0</v>
      </c>
      <c r="R1567" s="36">
        <f t="shared" si="73"/>
        <v>0</v>
      </c>
      <c r="S1567" s="36">
        <f t="shared" si="74"/>
        <v>0</v>
      </c>
    </row>
    <row r="1568" spans="1:19" x14ac:dyDescent="0.25">
      <c r="A1568" s="101">
        <f>'DETALLE DE CONEXIONES'!P1568</f>
        <v>0</v>
      </c>
      <c r="B1568" s="36" t="str">
        <f>'DETALLE DE CONEXIONES'!I1568</f>
        <v>SALIENTE</v>
      </c>
      <c r="C1568" s="36" t="str">
        <f>'DETALLE DE CONEXIONES'!BB1568</f>
        <v>Saliente Local</v>
      </c>
      <c r="D1568" s="36" t="str">
        <f>'DETALLE DE CONEXIONES'!E1568</f>
        <v>999XXX0859</v>
      </c>
      <c r="E1568" s="36">
        <f t="shared" si="72"/>
        <v>10</v>
      </c>
      <c r="F1568" s="36">
        <f>IFERROR(LIMPIA('DETALLE DE CONEXIONES'!N1568,1),0)</f>
        <v>15</v>
      </c>
      <c r="G1568" s="36" t="str">
        <f>LEFT('DETALLE DE CONEXIONES'!BE1568,3)</f>
        <v>NOF</v>
      </c>
      <c r="H1568" s="36" t="str">
        <f>RIGHT('DETALLE DE CONEXIONES'!AK1568,2)</f>
        <v/>
      </c>
      <c r="I1568" s="36" t="str">
        <f>LEFT('DETALLE DE CONEXIONES'!AK1568,3)</f>
        <v/>
      </c>
      <c r="J1568" s="36" t="str">
        <f>LEFT('DETALLE DE CONEXIONES'!M1568,3)</f>
        <v>14m</v>
      </c>
      <c r="K1568" s="36" t="str">
        <f>IF(LEN('DETALLE DE CONEXIONES'!M1568)&lt;12,(RIGHT('DETALLE DE CONEXIONES'!M1568,5)),(RIGHT('DETALLE DE CONEXIONES'!M1568,6)))</f>
        <v>45seg.</v>
      </c>
      <c r="L1568" s="36">
        <f>IF(C1568="Saliente Local",(IFERROR((LIMPIA(J1568,1)),0)),0)</f>
        <v>14</v>
      </c>
      <c r="M1568" s="36">
        <f>IF(C1568="Saliente Nacional",(IFERROR((LIMPIA(J1568,1)),0)),0)</f>
        <v>0</v>
      </c>
      <c r="N1568" s="36">
        <f>IF(C1568="Saliente Internacional",(IFERROR((LIMPIA(J1568,1)),0)),0)</f>
        <v>0</v>
      </c>
      <c r="O1568" s="36">
        <f>IF(C1568="Saliente Local",(IFERROR((LIMPIA(K1568,1)),0)),0)</f>
        <v>45</v>
      </c>
      <c r="P1568" s="36">
        <f>IF(C1568="Saliente Nacional",(IFERROR((LIMPIA(K1568,1)),0)),0)</f>
        <v>0</v>
      </c>
      <c r="Q1568" s="36">
        <f>IF(C1568="Saliente Internacional",(IFERROR((LIMPIA(K1568,1)),0)),0)</f>
        <v>0</v>
      </c>
      <c r="R1568" s="36">
        <f t="shared" si="73"/>
        <v>15</v>
      </c>
      <c r="S1568" s="36">
        <f t="shared" si="74"/>
        <v>0</v>
      </c>
    </row>
    <row r="1569" spans="1:19" x14ac:dyDescent="0.25">
      <c r="A1569" s="101">
        <f>'DETALLE DE CONEXIONES'!P1569</f>
        <v>0</v>
      </c>
      <c r="B1569" s="36" t="str">
        <f>'DETALLE DE CONEXIONES'!I1569</f>
        <v>TRANSFERENCIA</v>
      </c>
      <c r="C1569" s="36" t="str">
        <f>'DETALLE DE CONEXIONES'!BB1569</f>
        <v>Desvio Nacional</v>
      </c>
      <c r="D1569" s="36" t="str">
        <f>'DETALLE DE CONEXIONES'!E1569</f>
        <v>999XXX1600</v>
      </c>
      <c r="E1569" s="36">
        <f t="shared" si="72"/>
        <v>10</v>
      </c>
      <c r="F1569" s="36">
        <f>IFERROR(LIMPIA('DETALLE DE CONEXIONES'!N1569,1),0)</f>
        <v>1</v>
      </c>
      <c r="G1569" s="36" t="str">
        <f>LEFT('DETALLE DE CONEXIONES'!BE1569,3)</f>
        <v>SIU</v>
      </c>
      <c r="H1569" s="36" t="str">
        <f>RIGHT('DETALLE DE CONEXIONES'!AK1569,2)</f>
        <v/>
      </c>
      <c r="I1569" s="36" t="str">
        <f>LEFT('DETALLE DE CONEXIONES'!AK1569,3)</f>
        <v/>
      </c>
      <c r="J1569" s="36" t="str">
        <f>LEFT('DETALLE DE CONEXIONES'!M1569,3)</f>
        <v>0mi</v>
      </c>
      <c r="K1569" s="36" t="str">
        <f>IF(LEN('DETALLE DE CONEXIONES'!M1569)&lt;12,(RIGHT('DETALLE DE CONEXIONES'!M1569,5)),(RIGHT('DETALLE DE CONEXIONES'!M1569,6)))</f>
        <v>2seg.</v>
      </c>
      <c r="L1569" s="36">
        <f>IF(C1569="Saliente Local",(IFERROR((LIMPIA(J1569,1)),0)),0)</f>
        <v>0</v>
      </c>
      <c r="M1569" s="36">
        <f>IF(C1569="Saliente Nacional",(IFERROR((LIMPIA(J1569,1)),0)),0)</f>
        <v>0</v>
      </c>
      <c r="N1569" s="36">
        <f>IF(C1569="Saliente Internacional",(IFERROR((LIMPIA(J1569,1)),0)),0)</f>
        <v>0</v>
      </c>
      <c r="O1569" s="36">
        <f>IF(C1569="Saliente Local",(IFERROR((LIMPIA(K1569,1)),0)),0)</f>
        <v>0</v>
      </c>
      <c r="P1569" s="36">
        <f>IF(C1569="Saliente Nacional",(IFERROR((LIMPIA(K1569,1)),0)),0)</f>
        <v>0</v>
      </c>
      <c r="Q1569" s="36">
        <f>IF(C1569="Saliente Internacional",(IFERROR((LIMPIA(K1569,1)),0)),0)</f>
        <v>0</v>
      </c>
      <c r="R1569" s="36">
        <f t="shared" si="73"/>
        <v>0</v>
      </c>
      <c r="S1569" s="36">
        <f t="shared" si="74"/>
        <v>0</v>
      </c>
    </row>
    <row r="1570" spans="1:19" x14ac:dyDescent="0.25">
      <c r="A1570" s="101">
        <f>'DETALLE DE CONEXIONES'!P1570</f>
        <v>0</v>
      </c>
      <c r="B1570" s="36" t="str">
        <f>'DETALLE DE CONEXIONES'!I1570</f>
        <v>TRANSFERENCIA</v>
      </c>
      <c r="C1570" s="36" t="str">
        <f>'DETALLE DE CONEXIONES'!BB1570</f>
        <v>Desvio Nacional</v>
      </c>
      <c r="D1570" s="36" t="str">
        <f>'DETALLE DE CONEXIONES'!E1570</f>
        <v>999XXX1600</v>
      </c>
      <c r="E1570" s="36">
        <f t="shared" si="72"/>
        <v>10</v>
      </c>
      <c r="F1570" s="36">
        <f>IFERROR(LIMPIA('DETALLE DE CONEXIONES'!N1570,1),0)</f>
        <v>1</v>
      </c>
      <c r="G1570" s="36" t="str">
        <f>LEFT('DETALLE DE CONEXIONES'!BE1570,3)</f>
        <v>SIU</v>
      </c>
      <c r="H1570" s="36" t="str">
        <f>RIGHT('DETALLE DE CONEXIONES'!AK1570,2)</f>
        <v/>
      </c>
      <c r="I1570" s="36" t="str">
        <f>LEFT('DETALLE DE CONEXIONES'!AK1570,3)</f>
        <v/>
      </c>
      <c r="J1570" s="36" t="str">
        <f>LEFT('DETALLE DE CONEXIONES'!M1570,3)</f>
        <v>0mi</v>
      </c>
      <c r="K1570" s="36" t="str">
        <f>IF(LEN('DETALLE DE CONEXIONES'!M1570)&lt;12,(RIGHT('DETALLE DE CONEXIONES'!M1570,5)),(RIGHT('DETALLE DE CONEXIONES'!M1570,6)))</f>
        <v>2seg.</v>
      </c>
      <c r="L1570" s="36">
        <f>IF(C1570="Saliente Local",(IFERROR((LIMPIA(J1570,1)),0)),0)</f>
        <v>0</v>
      </c>
      <c r="M1570" s="36">
        <f>IF(C1570="Saliente Nacional",(IFERROR((LIMPIA(J1570,1)),0)),0)</f>
        <v>0</v>
      </c>
      <c r="N1570" s="36">
        <f>IF(C1570="Saliente Internacional",(IFERROR((LIMPIA(J1570,1)),0)),0)</f>
        <v>0</v>
      </c>
      <c r="O1570" s="36">
        <f>IF(C1570="Saliente Local",(IFERROR((LIMPIA(K1570,1)),0)),0)</f>
        <v>0</v>
      </c>
      <c r="P1570" s="36">
        <f>IF(C1570="Saliente Nacional",(IFERROR((LIMPIA(K1570,1)),0)),0)</f>
        <v>0</v>
      </c>
      <c r="Q1570" s="36">
        <f>IF(C1570="Saliente Internacional",(IFERROR((LIMPIA(K1570,1)),0)),0)</f>
        <v>0</v>
      </c>
      <c r="R1570" s="36">
        <f t="shared" si="73"/>
        <v>0</v>
      </c>
      <c r="S1570" s="36">
        <f t="shared" si="74"/>
        <v>0</v>
      </c>
    </row>
    <row r="1571" spans="1:19" x14ac:dyDescent="0.25">
      <c r="A1571" s="101">
        <f>'DETALLE DE CONEXIONES'!P1571</f>
        <v>0</v>
      </c>
      <c r="B1571" s="36" t="str">
        <f>'DETALLE DE CONEXIONES'!I1571</f>
        <v>TRANSFERENCIA</v>
      </c>
      <c r="C1571" s="36" t="str">
        <f>'DETALLE DE CONEXIONES'!BB1571</f>
        <v>Desvio Nacional</v>
      </c>
      <c r="D1571" s="36" t="str">
        <f>'DETALLE DE CONEXIONES'!E1571</f>
        <v>999XXX1600</v>
      </c>
      <c r="E1571" s="36">
        <f t="shared" si="72"/>
        <v>10</v>
      </c>
      <c r="F1571" s="36">
        <f>IFERROR(LIMPIA('DETALLE DE CONEXIONES'!N1571,1),0)</f>
        <v>1</v>
      </c>
      <c r="G1571" s="36" t="str">
        <f>LEFT('DETALLE DE CONEXIONES'!BE1571,3)</f>
        <v>SIU</v>
      </c>
      <c r="H1571" s="36" t="str">
        <f>RIGHT('DETALLE DE CONEXIONES'!AK1571,2)</f>
        <v/>
      </c>
      <c r="I1571" s="36" t="str">
        <f>LEFT('DETALLE DE CONEXIONES'!AK1571,3)</f>
        <v/>
      </c>
      <c r="J1571" s="36" t="str">
        <f>LEFT('DETALLE DE CONEXIONES'!M1571,3)</f>
        <v>0mi</v>
      </c>
      <c r="K1571" s="36" t="str">
        <f>IF(LEN('DETALLE DE CONEXIONES'!M1571)&lt;12,(RIGHT('DETALLE DE CONEXIONES'!M1571,5)),(RIGHT('DETALLE DE CONEXIONES'!M1571,6)))</f>
        <v>2seg.</v>
      </c>
      <c r="L1571" s="36">
        <f>IF(C1571="Saliente Local",(IFERROR((LIMPIA(J1571,1)),0)),0)</f>
        <v>0</v>
      </c>
      <c r="M1571" s="36">
        <f>IF(C1571="Saliente Nacional",(IFERROR((LIMPIA(J1571,1)),0)),0)</f>
        <v>0</v>
      </c>
      <c r="N1571" s="36">
        <f>IF(C1571="Saliente Internacional",(IFERROR((LIMPIA(J1571,1)),0)),0)</f>
        <v>0</v>
      </c>
      <c r="O1571" s="36">
        <f>IF(C1571="Saliente Local",(IFERROR((LIMPIA(K1571,1)),0)),0)</f>
        <v>0</v>
      </c>
      <c r="P1571" s="36">
        <f>IF(C1571="Saliente Nacional",(IFERROR((LIMPIA(K1571,1)),0)),0)</f>
        <v>0</v>
      </c>
      <c r="Q1571" s="36">
        <f>IF(C1571="Saliente Internacional",(IFERROR((LIMPIA(K1571,1)),0)),0)</f>
        <v>0</v>
      </c>
      <c r="R1571" s="36">
        <f t="shared" si="73"/>
        <v>0</v>
      </c>
      <c r="S1571" s="36">
        <f t="shared" si="74"/>
        <v>0</v>
      </c>
    </row>
    <row r="1572" spans="1:19" x14ac:dyDescent="0.25">
      <c r="A1572" s="101">
        <f>'DETALLE DE CONEXIONES'!P1572</f>
        <v>0</v>
      </c>
      <c r="B1572" s="36" t="str">
        <f>'DETALLE DE CONEXIONES'!I1572</f>
        <v>TRANSFERENCIA</v>
      </c>
      <c r="C1572" s="36" t="str">
        <f>'DETALLE DE CONEXIONES'!BB1572</f>
        <v>Desvio Nacional</v>
      </c>
      <c r="D1572" s="36" t="str">
        <f>'DETALLE DE CONEXIONES'!E1572</f>
        <v>999XXX1600</v>
      </c>
      <c r="E1572" s="36">
        <f t="shared" si="72"/>
        <v>10</v>
      </c>
      <c r="F1572" s="36">
        <f>IFERROR(LIMPIA('DETALLE DE CONEXIONES'!N1572,1),0)</f>
        <v>1</v>
      </c>
      <c r="G1572" s="36" t="str">
        <f>LEFT('DETALLE DE CONEXIONES'!BE1572,3)</f>
        <v>SIU</v>
      </c>
      <c r="H1572" s="36" t="str">
        <f>RIGHT('DETALLE DE CONEXIONES'!AK1572,2)</f>
        <v/>
      </c>
      <c r="I1572" s="36" t="str">
        <f>LEFT('DETALLE DE CONEXIONES'!AK1572,3)</f>
        <v/>
      </c>
      <c r="J1572" s="36" t="str">
        <f>LEFT('DETALLE DE CONEXIONES'!M1572,3)</f>
        <v>0mi</v>
      </c>
      <c r="K1572" s="36" t="str">
        <f>IF(LEN('DETALLE DE CONEXIONES'!M1572)&lt;12,(RIGHT('DETALLE DE CONEXIONES'!M1572,5)),(RIGHT('DETALLE DE CONEXIONES'!M1572,6)))</f>
        <v>2seg.</v>
      </c>
      <c r="L1572" s="36">
        <f>IF(C1572="Saliente Local",(IFERROR((LIMPIA(J1572,1)),0)),0)</f>
        <v>0</v>
      </c>
      <c r="M1572" s="36">
        <f>IF(C1572="Saliente Nacional",(IFERROR((LIMPIA(J1572,1)),0)),0)</f>
        <v>0</v>
      </c>
      <c r="N1572" s="36">
        <f>IF(C1572="Saliente Internacional",(IFERROR((LIMPIA(J1572,1)),0)),0)</f>
        <v>0</v>
      </c>
      <c r="O1572" s="36">
        <f>IF(C1572="Saliente Local",(IFERROR((LIMPIA(K1572,1)),0)),0)</f>
        <v>0</v>
      </c>
      <c r="P1572" s="36">
        <f>IF(C1572="Saliente Nacional",(IFERROR((LIMPIA(K1572,1)),0)),0)</f>
        <v>0</v>
      </c>
      <c r="Q1572" s="36">
        <f>IF(C1572="Saliente Internacional",(IFERROR((LIMPIA(K1572,1)),0)),0)</f>
        <v>0</v>
      </c>
      <c r="R1572" s="36">
        <f t="shared" si="73"/>
        <v>0</v>
      </c>
      <c r="S1572" s="36">
        <f t="shared" si="74"/>
        <v>0</v>
      </c>
    </row>
    <row r="1573" spans="1:19" x14ac:dyDescent="0.25">
      <c r="A1573" s="101">
        <f>'DETALLE DE CONEXIONES'!P1573</f>
        <v>0</v>
      </c>
      <c r="B1573" s="36" t="str">
        <f>'DETALLE DE CONEXIONES'!I1573</f>
        <v>TRANSFERENCIA</v>
      </c>
      <c r="C1573" s="36" t="str">
        <f>'DETALLE DE CONEXIONES'!BB1573</f>
        <v>Desvio Nacional</v>
      </c>
      <c r="D1573" s="36" t="str">
        <f>'DETALLE DE CONEXIONES'!E1573</f>
        <v>999XXX1600</v>
      </c>
      <c r="E1573" s="36">
        <f t="shared" si="72"/>
        <v>10</v>
      </c>
      <c r="F1573" s="36">
        <f>IFERROR(LIMPIA('DETALLE DE CONEXIONES'!N1573,1),0)</f>
        <v>1</v>
      </c>
      <c r="G1573" s="36" t="str">
        <f>LEFT('DETALLE DE CONEXIONES'!BE1573,3)</f>
        <v>SIU</v>
      </c>
      <c r="H1573" s="36" t="str">
        <f>RIGHT('DETALLE DE CONEXIONES'!AK1573,2)</f>
        <v/>
      </c>
      <c r="I1573" s="36" t="str">
        <f>LEFT('DETALLE DE CONEXIONES'!AK1573,3)</f>
        <v/>
      </c>
      <c r="J1573" s="36" t="str">
        <f>LEFT('DETALLE DE CONEXIONES'!M1573,3)</f>
        <v>0mi</v>
      </c>
      <c r="K1573" s="36" t="str">
        <f>IF(LEN('DETALLE DE CONEXIONES'!M1573)&lt;12,(RIGHT('DETALLE DE CONEXIONES'!M1573,5)),(RIGHT('DETALLE DE CONEXIONES'!M1573,6)))</f>
        <v>2seg.</v>
      </c>
      <c r="L1573" s="36">
        <f>IF(C1573="Saliente Local",(IFERROR((LIMPIA(J1573,1)),0)),0)</f>
        <v>0</v>
      </c>
      <c r="M1573" s="36">
        <f>IF(C1573="Saliente Nacional",(IFERROR((LIMPIA(J1573,1)),0)),0)</f>
        <v>0</v>
      </c>
      <c r="N1573" s="36">
        <f>IF(C1573="Saliente Internacional",(IFERROR((LIMPIA(J1573,1)),0)),0)</f>
        <v>0</v>
      </c>
      <c r="O1573" s="36">
        <f>IF(C1573="Saliente Local",(IFERROR((LIMPIA(K1573,1)),0)),0)</f>
        <v>0</v>
      </c>
      <c r="P1573" s="36">
        <f>IF(C1573="Saliente Nacional",(IFERROR((LIMPIA(K1573,1)),0)),0)</f>
        <v>0</v>
      </c>
      <c r="Q1573" s="36">
        <f>IF(C1573="Saliente Internacional",(IFERROR((LIMPIA(K1573,1)),0)),0)</f>
        <v>0</v>
      </c>
      <c r="R1573" s="36">
        <f t="shared" si="73"/>
        <v>0</v>
      </c>
      <c r="S1573" s="36">
        <f t="shared" si="74"/>
        <v>0</v>
      </c>
    </row>
    <row r="1574" spans="1:19" x14ac:dyDescent="0.25">
      <c r="A1574" s="101">
        <f>'DETALLE DE CONEXIONES'!P1574</f>
        <v>0</v>
      </c>
      <c r="B1574" s="36" t="str">
        <f>'DETALLE DE CONEXIONES'!I1574</f>
        <v>TRANSFERENCIA</v>
      </c>
      <c r="C1574" s="36" t="str">
        <f>'DETALLE DE CONEXIONES'!BB1574</f>
        <v>Desvio Nacional</v>
      </c>
      <c r="D1574" s="36" t="str">
        <f>'DETALLE DE CONEXIONES'!E1574</f>
        <v>999XXX1600</v>
      </c>
      <c r="E1574" s="36">
        <f t="shared" si="72"/>
        <v>10</v>
      </c>
      <c r="F1574" s="36">
        <f>IFERROR(LIMPIA('DETALLE DE CONEXIONES'!N1574,1),0)</f>
        <v>1</v>
      </c>
      <c r="G1574" s="36" t="str">
        <f>LEFT('DETALLE DE CONEXIONES'!BE1574,3)</f>
        <v>SIU</v>
      </c>
      <c r="H1574" s="36" t="str">
        <f>RIGHT('DETALLE DE CONEXIONES'!AK1574,2)</f>
        <v/>
      </c>
      <c r="I1574" s="36" t="str">
        <f>LEFT('DETALLE DE CONEXIONES'!AK1574,3)</f>
        <v/>
      </c>
      <c r="J1574" s="36" t="str">
        <f>LEFT('DETALLE DE CONEXIONES'!M1574,3)</f>
        <v>0mi</v>
      </c>
      <c r="K1574" s="36" t="str">
        <f>IF(LEN('DETALLE DE CONEXIONES'!M1574)&lt;12,(RIGHT('DETALLE DE CONEXIONES'!M1574,5)),(RIGHT('DETALLE DE CONEXIONES'!M1574,6)))</f>
        <v>2seg.</v>
      </c>
      <c r="L1574" s="36">
        <f>IF(C1574="Saliente Local",(IFERROR((LIMPIA(J1574,1)),0)),0)</f>
        <v>0</v>
      </c>
      <c r="M1574" s="36">
        <f>IF(C1574="Saliente Nacional",(IFERROR((LIMPIA(J1574,1)),0)),0)</f>
        <v>0</v>
      </c>
      <c r="N1574" s="36">
        <f>IF(C1574="Saliente Internacional",(IFERROR((LIMPIA(J1574,1)),0)),0)</f>
        <v>0</v>
      </c>
      <c r="O1574" s="36">
        <f>IF(C1574="Saliente Local",(IFERROR((LIMPIA(K1574,1)),0)),0)</f>
        <v>0</v>
      </c>
      <c r="P1574" s="36">
        <f>IF(C1574="Saliente Nacional",(IFERROR((LIMPIA(K1574,1)),0)),0)</f>
        <v>0</v>
      </c>
      <c r="Q1574" s="36">
        <f>IF(C1574="Saliente Internacional",(IFERROR((LIMPIA(K1574,1)),0)),0)</f>
        <v>0</v>
      </c>
      <c r="R1574" s="36">
        <f t="shared" si="73"/>
        <v>0</v>
      </c>
      <c r="S1574" s="36">
        <f t="shared" si="74"/>
        <v>0</v>
      </c>
    </row>
    <row r="1575" spans="1:19" x14ac:dyDescent="0.25">
      <c r="A1575" s="101">
        <f>'DETALLE DE CONEXIONES'!P1575</f>
        <v>0</v>
      </c>
      <c r="B1575" s="36" t="str">
        <f>'DETALLE DE CONEXIONES'!I1575</f>
        <v>TRANSFERENCIA</v>
      </c>
      <c r="C1575" s="36" t="str">
        <f>'DETALLE DE CONEXIONES'!BB1575</f>
        <v>Desvio Nacional</v>
      </c>
      <c r="D1575" s="36" t="str">
        <f>'DETALLE DE CONEXIONES'!E1575</f>
        <v>999XXX1600</v>
      </c>
      <c r="E1575" s="36">
        <f t="shared" si="72"/>
        <v>10</v>
      </c>
      <c r="F1575" s="36">
        <f>IFERROR(LIMPIA('DETALLE DE CONEXIONES'!N1575,1),0)</f>
        <v>1</v>
      </c>
      <c r="G1575" s="36" t="str">
        <f>LEFT('DETALLE DE CONEXIONES'!BE1575,3)</f>
        <v>SIU</v>
      </c>
      <c r="H1575" s="36" t="str">
        <f>RIGHT('DETALLE DE CONEXIONES'!AK1575,2)</f>
        <v/>
      </c>
      <c r="I1575" s="36" t="str">
        <f>LEFT('DETALLE DE CONEXIONES'!AK1575,3)</f>
        <v/>
      </c>
      <c r="J1575" s="36" t="str">
        <f>LEFT('DETALLE DE CONEXIONES'!M1575,3)</f>
        <v>0mi</v>
      </c>
      <c r="K1575" s="36" t="str">
        <f>IF(LEN('DETALLE DE CONEXIONES'!M1575)&lt;12,(RIGHT('DETALLE DE CONEXIONES'!M1575,5)),(RIGHT('DETALLE DE CONEXIONES'!M1575,6)))</f>
        <v>1seg.</v>
      </c>
      <c r="L1575" s="36">
        <f>IF(C1575="Saliente Local",(IFERROR((LIMPIA(J1575,1)),0)),0)</f>
        <v>0</v>
      </c>
      <c r="M1575" s="36">
        <f>IF(C1575="Saliente Nacional",(IFERROR((LIMPIA(J1575,1)),0)),0)</f>
        <v>0</v>
      </c>
      <c r="N1575" s="36">
        <f>IF(C1575="Saliente Internacional",(IFERROR((LIMPIA(J1575,1)),0)),0)</f>
        <v>0</v>
      </c>
      <c r="O1575" s="36">
        <f>IF(C1575="Saliente Local",(IFERROR((LIMPIA(K1575,1)),0)),0)</f>
        <v>0</v>
      </c>
      <c r="P1575" s="36">
        <f>IF(C1575="Saliente Nacional",(IFERROR((LIMPIA(K1575,1)),0)),0)</f>
        <v>0</v>
      </c>
      <c r="Q1575" s="36">
        <f>IF(C1575="Saliente Internacional",(IFERROR((LIMPIA(K1575,1)),0)),0)</f>
        <v>0</v>
      </c>
      <c r="R1575" s="36">
        <f t="shared" si="73"/>
        <v>0</v>
      </c>
      <c r="S1575" s="36">
        <f t="shared" si="74"/>
        <v>0</v>
      </c>
    </row>
    <row r="1576" spans="1:19" x14ac:dyDescent="0.25">
      <c r="A1576" s="101">
        <f>'DETALLE DE CONEXIONES'!P1576</f>
        <v>0</v>
      </c>
      <c r="B1576" s="36" t="str">
        <f>'DETALLE DE CONEXIONES'!I1576</f>
        <v>TRANSFERENCIA</v>
      </c>
      <c r="C1576" s="36" t="str">
        <f>'DETALLE DE CONEXIONES'!BB1576</f>
        <v>Desvio Nacional</v>
      </c>
      <c r="D1576" s="36" t="str">
        <f>'DETALLE DE CONEXIONES'!E1576</f>
        <v>999XXX1600</v>
      </c>
      <c r="E1576" s="36">
        <f t="shared" si="72"/>
        <v>10</v>
      </c>
      <c r="F1576" s="36">
        <f>IFERROR(LIMPIA('DETALLE DE CONEXIONES'!N1576,1),0)</f>
        <v>1</v>
      </c>
      <c r="G1576" s="36" t="str">
        <f>LEFT('DETALLE DE CONEXIONES'!BE1576,3)</f>
        <v>SIU</v>
      </c>
      <c r="H1576" s="36" t="str">
        <f>RIGHT('DETALLE DE CONEXIONES'!AK1576,2)</f>
        <v/>
      </c>
      <c r="I1576" s="36" t="str">
        <f>LEFT('DETALLE DE CONEXIONES'!AK1576,3)</f>
        <v/>
      </c>
      <c r="J1576" s="36" t="str">
        <f>LEFT('DETALLE DE CONEXIONES'!M1576,3)</f>
        <v>0mi</v>
      </c>
      <c r="K1576" s="36" t="str">
        <f>IF(LEN('DETALLE DE CONEXIONES'!M1576)&lt;12,(RIGHT('DETALLE DE CONEXIONES'!M1576,5)),(RIGHT('DETALLE DE CONEXIONES'!M1576,6)))</f>
        <v>2seg.</v>
      </c>
      <c r="L1576" s="36">
        <f>IF(C1576="Saliente Local",(IFERROR((LIMPIA(J1576,1)),0)),0)</f>
        <v>0</v>
      </c>
      <c r="M1576" s="36">
        <f>IF(C1576="Saliente Nacional",(IFERROR((LIMPIA(J1576,1)),0)),0)</f>
        <v>0</v>
      </c>
      <c r="N1576" s="36">
        <f>IF(C1576="Saliente Internacional",(IFERROR((LIMPIA(J1576,1)),0)),0)</f>
        <v>0</v>
      </c>
      <c r="O1576" s="36">
        <f>IF(C1576="Saliente Local",(IFERROR((LIMPIA(K1576,1)),0)),0)</f>
        <v>0</v>
      </c>
      <c r="P1576" s="36">
        <f>IF(C1576="Saliente Nacional",(IFERROR((LIMPIA(K1576,1)),0)),0)</f>
        <v>0</v>
      </c>
      <c r="Q1576" s="36">
        <f>IF(C1576="Saliente Internacional",(IFERROR((LIMPIA(K1576,1)),0)),0)</f>
        <v>0</v>
      </c>
      <c r="R1576" s="36">
        <f t="shared" si="73"/>
        <v>0</v>
      </c>
      <c r="S1576" s="36">
        <f t="shared" si="74"/>
        <v>0</v>
      </c>
    </row>
    <row r="1577" spans="1:19" x14ac:dyDescent="0.25">
      <c r="A1577" s="101">
        <f>'DETALLE DE CONEXIONES'!P1577</f>
        <v>0</v>
      </c>
      <c r="B1577" s="36" t="str">
        <f>'DETALLE DE CONEXIONES'!I1577</f>
        <v>TRANSFERENCIA</v>
      </c>
      <c r="C1577" s="36" t="str">
        <f>'DETALLE DE CONEXIONES'!BB1577</f>
        <v>Desvio Nacional</v>
      </c>
      <c r="D1577" s="36" t="str">
        <f>'DETALLE DE CONEXIONES'!E1577</f>
        <v>999XXX1600</v>
      </c>
      <c r="E1577" s="36">
        <f t="shared" si="72"/>
        <v>10</v>
      </c>
      <c r="F1577" s="36">
        <f>IFERROR(LIMPIA('DETALLE DE CONEXIONES'!N1577,1),0)</f>
        <v>1</v>
      </c>
      <c r="G1577" s="36" t="str">
        <f>LEFT('DETALLE DE CONEXIONES'!BE1577,3)</f>
        <v>SIU</v>
      </c>
      <c r="H1577" s="36" t="str">
        <f>RIGHT('DETALLE DE CONEXIONES'!AK1577,2)</f>
        <v/>
      </c>
      <c r="I1577" s="36" t="str">
        <f>LEFT('DETALLE DE CONEXIONES'!AK1577,3)</f>
        <v/>
      </c>
      <c r="J1577" s="36" t="str">
        <f>LEFT('DETALLE DE CONEXIONES'!M1577,3)</f>
        <v>0mi</v>
      </c>
      <c r="K1577" s="36" t="str">
        <f>IF(LEN('DETALLE DE CONEXIONES'!M1577)&lt;12,(RIGHT('DETALLE DE CONEXIONES'!M1577,5)),(RIGHT('DETALLE DE CONEXIONES'!M1577,6)))</f>
        <v>3seg.</v>
      </c>
      <c r="L1577" s="36">
        <f>IF(C1577="Saliente Local",(IFERROR((LIMPIA(J1577,1)),0)),0)</f>
        <v>0</v>
      </c>
      <c r="M1577" s="36">
        <f>IF(C1577="Saliente Nacional",(IFERROR((LIMPIA(J1577,1)),0)),0)</f>
        <v>0</v>
      </c>
      <c r="N1577" s="36">
        <f>IF(C1577="Saliente Internacional",(IFERROR((LIMPIA(J1577,1)),0)),0)</f>
        <v>0</v>
      </c>
      <c r="O1577" s="36">
        <f>IF(C1577="Saliente Local",(IFERROR((LIMPIA(K1577,1)),0)),0)</f>
        <v>0</v>
      </c>
      <c r="P1577" s="36">
        <f>IF(C1577="Saliente Nacional",(IFERROR((LIMPIA(K1577,1)),0)),0)</f>
        <v>0</v>
      </c>
      <c r="Q1577" s="36">
        <f>IF(C1577="Saliente Internacional",(IFERROR((LIMPIA(K1577,1)),0)),0)</f>
        <v>0</v>
      </c>
      <c r="R1577" s="36">
        <f t="shared" si="73"/>
        <v>0</v>
      </c>
      <c r="S1577" s="36">
        <f t="shared" si="74"/>
        <v>0</v>
      </c>
    </row>
    <row r="1578" spans="1:19" x14ac:dyDescent="0.25">
      <c r="A1578" s="101">
        <f>'DETALLE DE CONEXIONES'!P1578</f>
        <v>0</v>
      </c>
      <c r="B1578" s="36" t="str">
        <f>'DETALLE DE CONEXIONES'!I1578</f>
        <v>SALIENTE</v>
      </c>
      <c r="C1578" s="36" t="str">
        <f>'DETALLE DE CONEXIONES'!BB1578</f>
        <v>Saliente Local</v>
      </c>
      <c r="D1578" s="36" t="str">
        <f>'DETALLE DE CONEXIONES'!E1578</f>
        <v>999XXX7514</v>
      </c>
      <c r="E1578" s="36">
        <f t="shared" si="72"/>
        <v>10</v>
      </c>
      <c r="F1578" s="36">
        <f>IFERROR(LIMPIA('DETALLE DE CONEXIONES'!N1578,1),0)</f>
        <v>1</v>
      </c>
      <c r="G1578" s="36" t="str">
        <f>LEFT('DETALLE DE CONEXIONES'!BE1578,3)</f>
        <v>NOF</v>
      </c>
      <c r="H1578" s="36" t="str">
        <f>RIGHT('DETALLE DE CONEXIONES'!AK1578,2)</f>
        <v/>
      </c>
      <c r="I1578" s="36" t="str">
        <f>LEFT('DETALLE DE CONEXIONES'!AK1578,3)</f>
        <v/>
      </c>
      <c r="J1578" s="36" t="str">
        <f>LEFT('DETALLE DE CONEXIONES'!M1578,3)</f>
        <v>0mi</v>
      </c>
      <c r="K1578" s="36" t="str">
        <f>IF(LEN('DETALLE DE CONEXIONES'!M1578)&lt;12,(RIGHT('DETALLE DE CONEXIONES'!M1578,5)),(RIGHT('DETALLE DE CONEXIONES'!M1578,6)))</f>
        <v>35seg.</v>
      </c>
      <c r="L1578" s="36">
        <f>IF(C1578="Saliente Local",(IFERROR((LIMPIA(J1578,1)),0)),0)</f>
        <v>0</v>
      </c>
      <c r="M1578" s="36">
        <f>IF(C1578="Saliente Nacional",(IFERROR((LIMPIA(J1578,1)),0)),0)</f>
        <v>0</v>
      </c>
      <c r="N1578" s="36">
        <f>IF(C1578="Saliente Internacional",(IFERROR((LIMPIA(J1578,1)),0)),0)</f>
        <v>0</v>
      </c>
      <c r="O1578" s="36">
        <f>IF(C1578="Saliente Local",(IFERROR((LIMPIA(K1578,1)),0)),0)</f>
        <v>35</v>
      </c>
      <c r="P1578" s="36">
        <f>IF(C1578="Saliente Nacional",(IFERROR((LIMPIA(K1578,1)),0)),0)</f>
        <v>0</v>
      </c>
      <c r="Q1578" s="36">
        <f>IF(C1578="Saliente Internacional",(IFERROR((LIMPIA(K1578,1)),0)),0)</f>
        <v>0</v>
      </c>
      <c r="R1578" s="36">
        <f t="shared" si="73"/>
        <v>1</v>
      </c>
      <c r="S1578" s="36">
        <f t="shared" si="74"/>
        <v>0</v>
      </c>
    </row>
    <row r="1579" spans="1:19" x14ac:dyDescent="0.25">
      <c r="A1579" s="101">
        <f>'DETALLE DE CONEXIONES'!P1579</f>
        <v>0</v>
      </c>
      <c r="B1579" s="36" t="str">
        <f>'DETALLE DE CONEXIONES'!I1579</f>
        <v>SALIENTE</v>
      </c>
      <c r="C1579" s="36" t="str">
        <f>'DETALLE DE CONEXIONES'!BB1579</f>
        <v>Saliente Local</v>
      </c>
      <c r="D1579" s="36" t="str">
        <f>'DETALLE DE CONEXIONES'!E1579</f>
        <v>999XXX8450</v>
      </c>
      <c r="E1579" s="36">
        <f t="shared" si="72"/>
        <v>10</v>
      </c>
      <c r="F1579" s="36">
        <f>IFERROR(LIMPIA('DETALLE DE CONEXIONES'!N1579,1),0)</f>
        <v>2</v>
      </c>
      <c r="G1579" s="36" t="str">
        <f>LEFT('DETALLE DE CONEXIONES'!BE1579,3)</f>
        <v>NOF</v>
      </c>
      <c r="H1579" s="36" t="str">
        <f>RIGHT('DETALLE DE CONEXIONES'!AK1579,2)</f>
        <v/>
      </c>
      <c r="I1579" s="36" t="str">
        <f>LEFT('DETALLE DE CONEXIONES'!AK1579,3)</f>
        <v/>
      </c>
      <c r="J1579" s="36" t="str">
        <f>LEFT('DETALLE DE CONEXIONES'!M1579,3)</f>
        <v>1mi</v>
      </c>
      <c r="K1579" s="36" t="str">
        <f>IF(LEN('DETALLE DE CONEXIONES'!M1579)&lt;12,(RIGHT('DETALLE DE CONEXIONES'!M1579,5)),(RIGHT('DETALLE DE CONEXIONES'!M1579,6)))</f>
        <v>28seg.</v>
      </c>
      <c r="L1579" s="36">
        <f>IF(C1579="Saliente Local",(IFERROR((LIMPIA(J1579,1)),0)),0)</f>
        <v>1</v>
      </c>
      <c r="M1579" s="36">
        <f>IF(C1579="Saliente Nacional",(IFERROR((LIMPIA(J1579,1)),0)),0)</f>
        <v>0</v>
      </c>
      <c r="N1579" s="36">
        <f>IF(C1579="Saliente Internacional",(IFERROR((LIMPIA(J1579,1)),0)),0)</f>
        <v>0</v>
      </c>
      <c r="O1579" s="36">
        <f>IF(C1579="Saliente Local",(IFERROR((LIMPIA(K1579,1)),0)),0)</f>
        <v>28</v>
      </c>
      <c r="P1579" s="36">
        <f>IF(C1579="Saliente Nacional",(IFERROR((LIMPIA(K1579,1)),0)),0)</f>
        <v>0</v>
      </c>
      <c r="Q1579" s="36">
        <f>IF(C1579="Saliente Internacional",(IFERROR((LIMPIA(K1579,1)),0)),0)</f>
        <v>0</v>
      </c>
      <c r="R1579" s="36">
        <f t="shared" si="73"/>
        <v>2</v>
      </c>
      <c r="S1579" s="36">
        <f t="shared" si="74"/>
        <v>0</v>
      </c>
    </row>
    <row r="1580" spans="1:19" x14ac:dyDescent="0.25">
      <c r="A1580" s="101">
        <f>'DETALLE DE CONEXIONES'!P1580</f>
        <v>0</v>
      </c>
      <c r="B1580" s="36" t="str">
        <f>'DETALLE DE CONEXIONES'!I1580</f>
        <v>SALIENTE</v>
      </c>
      <c r="C1580" s="36" t="str">
        <f>'DETALLE DE CONEXIONES'!BB1580</f>
        <v>Saliente Local</v>
      </c>
      <c r="D1580" s="36" t="str">
        <f>'DETALLE DE CONEXIONES'!E1580</f>
        <v>999XXX7514</v>
      </c>
      <c r="E1580" s="36">
        <f t="shared" si="72"/>
        <v>10</v>
      </c>
      <c r="F1580" s="36">
        <f>IFERROR(LIMPIA('DETALLE DE CONEXIONES'!N1580,1),0)</f>
        <v>1</v>
      </c>
      <c r="G1580" s="36" t="str">
        <f>LEFT('DETALLE DE CONEXIONES'!BE1580,3)</f>
        <v>NOF</v>
      </c>
      <c r="H1580" s="36" t="str">
        <f>RIGHT('DETALLE DE CONEXIONES'!AK1580,2)</f>
        <v/>
      </c>
      <c r="I1580" s="36" t="str">
        <f>LEFT('DETALLE DE CONEXIONES'!AK1580,3)</f>
        <v/>
      </c>
      <c r="J1580" s="36" t="str">
        <f>LEFT('DETALLE DE CONEXIONES'!M1580,3)</f>
        <v>0mi</v>
      </c>
      <c r="K1580" s="36" t="str">
        <f>IF(LEN('DETALLE DE CONEXIONES'!M1580)&lt;12,(RIGHT('DETALLE DE CONEXIONES'!M1580,5)),(RIGHT('DETALLE DE CONEXIONES'!M1580,6)))</f>
        <v>27seg.</v>
      </c>
      <c r="L1580" s="36">
        <f>IF(C1580="Saliente Local",(IFERROR((LIMPIA(J1580,1)),0)),0)</f>
        <v>0</v>
      </c>
      <c r="M1580" s="36">
        <f>IF(C1580="Saliente Nacional",(IFERROR((LIMPIA(J1580,1)),0)),0)</f>
        <v>0</v>
      </c>
      <c r="N1580" s="36">
        <f>IF(C1580="Saliente Internacional",(IFERROR((LIMPIA(J1580,1)),0)),0)</f>
        <v>0</v>
      </c>
      <c r="O1580" s="36">
        <f>IF(C1580="Saliente Local",(IFERROR((LIMPIA(K1580,1)),0)),0)</f>
        <v>27</v>
      </c>
      <c r="P1580" s="36">
        <f>IF(C1580="Saliente Nacional",(IFERROR((LIMPIA(K1580,1)),0)),0)</f>
        <v>0</v>
      </c>
      <c r="Q1580" s="36">
        <f>IF(C1580="Saliente Internacional",(IFERROR((LIMPIA(K1580,1)),0)),0)</f>
        <v>0</v>
      </c>
      <c r="R1580" s="36">
        <f t="shared" si="73"/>
        <v>1</v>
      </c>
      <c r="S1580" s="36">
        <f t="shared" si="74"/>
        <v>0</v>
      </c>
    </row>
    <row r="1581" spans="1:19" x14ac:dyDescent="0.25">
      <c r="A1581" s="101">
        <f>'DETALLE DE CONEXIONES'!P1581</f>
        <v>0</v>
      </c>
      <c r="B1581" s="36" t="str">
        <f>'DETALLE DE CONEXIONES'!I1581</f>
        <v>TRANSFERENCIA</v>
      </c>
      <c r="C1581" s="36" t="str">
        <f>'DETALLE DE CONEXIONES'!BB1581</f>
        <v>Desvio Nacional</v>
      </c>
      <c r="D1581" s="36" t="str">
        <f>'DETALLE DE CONEXIONES'!E1581</f>
        <v>999XXX1600</v>
      </c>
      <c r="E1581" s="36">
        <f t="shared" si="72"/>
        <v>10</v>
      </c>
      <c r="F1581" s="36">
        <f>IFERROR(LIMPIA('DETALLE DE CONEXIONES'!N1581,1),0)</f>
        <v>1</v>
      </c>
      <c r="G1581" s="36" t="str">
        <f>LEFT('DETALLE DE CONEXIONES'!BE1581,3)</f>
        <v>SIU</v>
      </c>
      <c r="H1581" s="36" t="str">
        <f>RIGHT('DETALLE DE CONEXIONES'!AK1581,2)</f>
        <v/>
      </c>
      <c r="I1581" s="36" t="str">
        <f>LEFT('DETALLE DE CONEXIONES'!AK1581,3)</f>
        <v/>
      </c>
      <c r="J1581" s="36" t="str">
        <f>LEFT('DETALLE DE CONEXIONES'!M1581,3)</f>
        <v>0mi</v>
      </c>
      <c r="K1581" s="36" t="str">
        <f>IF(LEN('DETALLE DE CONEXIONES'!M1581)&lt;12,(RIGHT('DETALLE DE CONEXIONES'!M1581,5)),(RIGHT('DETALLE DE CONEXIONES'!M1581,6)))</f>
        <v>4seg.</v>
      </c>
      <c r="L1581" s="36">
        <f>IF(C1581="Saliente Local",(IFERROR((LIMPIA(J1581,1)),0)),0)</f>
        <v>0</v>
      </c>
      <c r="M1581" s="36">
        <f>IF(C1581="Saliente Nacional",(IFERROR((LIMPIA(J1581,1)),0)),0)</f>
        <v>0</v>
      </c>
      <c r="N1581" s="36">
        <f>IF(C1581="Saliente Internacional",(IFERROR((LIMPIA(J1581,1)),0)),0)</f>
        <v>0</v>
      </c>
      <c r="O1581" s="36">
        <f>IF(C1581="Saliente Local",(IFERROR((LIMPIA(K1581,1)),0)),0)</f>
        <v>0</v>
      </c>
      <c r="P1581" s="36">
        <f>IF(C1581="Saliente Nacional",(IFERROR((LIMPIA(K1581,1)),0)),0)</f>
        <v>0</v>
      </c>
      <c r="Q1581" s="36">
        <f>IF(C1581="Saliente Internacional",(IFERROR((LIMPIA(K1581,1)),0)),0)</f>
        <v>0</v>
      </c>
      <c r="R1581" s="36">
        <f t="shared" si="73"/>
        <v>0</v>
      </c>
      <c r="S1581" s="36">
        <f t="shared" si="74"/>
        <v>0</v>
      </c>
    </row>
    <row r="1582" spans="1:19" x14ac:dyDescent="0.25">
      <c r="A1582" s="101">
        <f>'DETALLE DE CONEXIONES'!P1582</f>
        <v>0</v>
      </c>
      <c r="B1582" s="36" t="str">
        <f>'DETALLE DE CONEXIONES'!I1582</f>
        <v>TRANSFERENCIA</v>
      </c>
      <c r="C1582" s="36" t="str">
        <f>'DETALLE DE CONEXIONES'!BB1582</f>
        <v>Desvio Nacional</v>
      </c>
      <c r="D1582" s="36" t="str">
        <f>'DETALLE DE CONEXIONES'!E1582</f>
        <v>999XXX1600</v>
      </c>
      <c r="E1582" s="36">
        <f t="shared" si="72"/>
        <v>10</v>
      </c>
      <c r="F1582" s="36">
        <f>IFERROR(LIMPIA('DETALLE DE CONEXIONES'!N1582,1),0)</f>
        <v>1</v>
      </c>
      <c r="G1582" s="36" t="str">
        <f>LEFT('DETALLE DE CONEXIONES'!BE1582,3)</f>
        <v>SIU</v>
      </c>
      <c r="H1582" s="36" t="str">
        <f>RIGHT('DETALLE DE CONEXIONES'!AK1582,2)</f>
        <v/>
      </c>
      <c r="I1582" s="36" t="str">
        <f>LEFT('DETALLE DE CONEXIONES'!AK1582,3)</f>
        <v/>
      </c>
      <c r="J1582" s="36" t="str">
        <f>LEFT('DETALLE DE CONEXIONES'!M1582,3)</f>
        <v>0mi</v>
      </c>
      <c r="K1582" s="36" t="str">
        <f>IF(LEN('DETALLE DE CONEXIONES'!M1582)&lt;12,(RIGHT('DETALLE DE CONEXIONES'!M1582,5)),(RIGHT('DETALLE DE CONEXIONES'!M1582,6)))</f>
        <v>4seg.</v>
      </c>
      <c r="L1582" s="36">
        <f>IF(C1582="Saliente Local",(IFERROR((LIMPIA(J1582,1)),0)),0)</f>
        <v>0</v>
      </c>
      <c r="M1582" s="36">
        <f>IF(C1582="Saliente Nacional",(IFERROR((LIMPIA(J1582,1)),0)),0)</f>
        <v>0</v>
      </c>
      <c r="N1582" s="36">
        <f>IF(C1582="Saliente Internacional",(IFERROR((LIMPIA(J1582,1)),0)),0)</f>
        <v>0</v>
      </c>
      <c r="O1582" s="36">
        <f>IF(C1582="Saliente Local",(IFERROR((LIMPIA(K1582,1)),0)),0)</f>
        <v>0</v>
      </c>
      <c r="P1582" s="36">
        <f>IF(C1582="Saliente Nacional",(IFERROR((LIMPIA(K1582,1)),0)),0)</f>
        <v>0</v>
      </c>
      <c r="Q1582" s="36">
        <f>IF(C1582="Saliente Internacional",(IFERROR((LIMPIA(K1582,1)),0)),0)</f>
        <v>0</v>
      </c>
      <c r="R1582" s="36">
        <f t="shared" si="73"/>
        <v>0</v>
      </c>
      <c r="S1582" s="36">
        <f t="shared" si="74"/>
        <v>0</v>
      </c>
    </row>
    <row r="1583" spans="1:19" x14ac:dyDescent="0.25">
      <c r="A1583" s="101">
        <f>'DETALLE DE CONEXIONES'!P1583</f>
        <v>0</v>
      </c>
      <c r="B1583" s="36" t="str">
        <f>'DETALLE DE CONEXIONES'!I1583</f>
        <v>SALIENTE</v>
      </c>
      <c r="C1583" s="36" t="str">
        <f>'DETALLE DE CONEXIONES'!BB1583</f>
        <v>Saliente Local</v>
      </c>
      <c r="D1583" s="36" t="str">
        <f>'DETALLE DE CONEXIONES'!E1583</f>
        <v>999XXX0328</v>
      </c>
      <c r="E1583" s="36">
        <f t="shared" si="72"/>
        <v>10</v>
      </c>
      <c r="F1583" s="36">
        <f>IFERROR(LIMPIA('DETALLE DE CONEXIONES'!N1583,1),0)</f>
        <v>2</v>
      </c>
      <c r="G1583" s="36" t="str">
        <f>LEFT('DETALLE DE CONEXIONES'!BE1583,3)</f>
        <v>NOF</v>
      </c>
      <c r="H1583" s="36" t="str">
        <f>RIGHT('DETALLE DE CONEXIONES'!AK1583,2)</f>
        <v/>
      </c>
      <c r="I1583" s="36" t="str">
        <f>LEFT('DETALLE DE CONEXIONES'!AK1583,3)</f>
        <v/>
      </c>
      <c r="J1583" s="36" t="str">
        <f>LEFT('DETALLE DE CONEXIONES'!M1583,3)</f>
        <v>1mi</v>
      </c>
      <c r="K1583" s="36" t="str">
        <f>IF(LEN('DETALLE DE CONEXIONES'!M1583)&lt;12,(RIGHT('DETALLE DE CONEXIONES'!M1583,5)),(RIGHT('DETALLE DE CONEXIONES'!M1583,6)))</f>
        <v>58seg.</v>
      </c>
      <c r="L1583" s="36">
        <f>IF(C1583="Saliente Local",(IFERROR((LIMPIA(J1583,1)),0)),0)</f>
        <v>1</v>
      </c>
      <c r="M1583" s="36">
        <f>IF(C1583="Saliente Nacional",(IFERROR((LIMPIA(J1583,1)),0)),0)</f>
        <v>0</v>
      </c>
      <c r="N1583" s="36">
        <f>IF(C1583="Saliente Internacional",(IFERROR((LIMPIA(J1583,1)),0)),0)</f>
        <v>0</v>
      </c>
      <c r="O1583" s="36">
        <f>IF(C1583="Saliente Local",(IFERROR((LIMPIA(K1583,1)),0)),0)</f>
        <v>58</v>
      </c>
      <c r="P1583" s="36">
        <f>IF(C1583="Saliente Nacional",(IFERROR((LIMPIA(K1583,1)),0)),0)</f>
        <v>0</v>
      </c>
      <c r="Q1583" s="36">
        <f>IF(C1583="Saliente Internacional",(IFERROR((LIMPIA(K1583,1)),0)),0)</f>
        <v>0</v>
      </c>
      <c r="R1583" s="36">
        <f t="shared" si="73"/>
        <v>2</v>
      </c>
      <c r="S1583" s="36">
        <f t="shared" si="74"/>
        <v>0</v>
      </c>
    </row>
    <row r="1584" spans="1:19" x14ac:dyDescent="0.25">
      <c r="A1584" s="101">
        <f>'DETALLE DE CONEXIONES'!P1584</f>
        <v>0</v>
      </c>
      <c r="B1584" s="36" t="str">
        <f>'DETALLE DE CONEXIONES'!I1584</f>
        <v>SALIENTE</v>
      </c>
      <c r="C1584" s="36" t="str">
        <f>'DETALLE DE CONEXIONES'!BB1584</f>
        <v>Saliente Local</v>
      </c>
      <c r="D1584" s="36" t="str">
        <f>'DETALLE DE CONEXIONES'!E1584</f>
        <v>999XXX7896</v>
      </c>
      <c r="E1584" s="36">
        <f t="shared" si="72"/>
        <v>10</v>
      </c>
      <c r="F1584" s="36">
        <f>IFERROR(LIMPIA('DETALLE DE CONEXIONES'!N1584,1),0)</f>
        <v>3</v>
      </c>
      <c r="G1584" s="36" t="str">
        <f>LEFT('DETALLE DE CONEXIONES'!BE1584,3)</f>
        <v>NOF</v>
      </c>
      <c r="H1584" s="36" t="str">
        <f>RIGHT('DETALLE DE CONEXIONES'!AK1584,2)</f>
        <v/>
      </c>
      <c r="I1584" s="36" t="str">
        <f>LEFT('DETALLE DE CONEXIONES'!AK1584,3)</f>
        <v/>
      </c>
      <c r="J1584" s="36" t="str">
        <f>LEFT('DETALLE DE CONEXIONES'!M1584,3)</f>
        <v>2mi</v>
      </c>
      <c r="K1584" s="36" t="str">
        <f>IF(LEN('DETALLE DE CONEXIONES'!M1584)&lt;12,(RIGHT('DETALLE DE CONEXIONES'!M1584,5)),(RIGHT('DETALLE DE CONEXIONES'!M1584,6)))</f>
        <v>41seg.</v>
      </c>
      <c r="L1584" s="36">
        <f>IF(C1584="Saliente Local",(IFERROR((LIMPIA(J1584,1)),0)),0)</f>
        <v>2</v>
      </c>
      <c r="M1584" s="36">
        <f>IF(C1584="Saliente Nacional",(IFERROR((LIMPIA(J1584,1)),0)),0)</f>
        <v>0</v>
      </c>
      <c r="N1584" s="36">
        <f>IF(C1584="Saliente Internacional",(IFERROR((LIMPIA(J1584,1)),0)),0)</f>
        <v>0</v>
      </c>
      <c r="O1584" s="36">
        <f>IF(C1584="Saliente Local",(IFERROR((LIMPIA(K1584,1)),0)),0)</f>
        <v>41</v>
      </c>
      <c r="P1584" s="36">
        <f>IF(C1584="Saliente Nacional",(IFERROR((LIMPIA(K1584,1)),0)),0)</f>
        <v>0</v>
      </c>
      <c r="Q1584" s="36">
        <f>IF(C1584="Saliente Internacional",(IFERROR((LIMPIA(K1584,1)),0)),0)</f>
        <v>0</v>
      </c>
      <c r="R1584" s="36">
        <f t="shared" si="73"/>
        <v>3</v>
      </c>
      <c r="S1584" s="36">
        <f t="shared" si="74"/>
        <v>0</v>
      </c>
    </row>
    <row r="1585" spans="1:19" x14ac:dyDescent="0.25">
      <c r="A1585" s="101">
        <f>'DETALLE DE CONEXIONES'!P1585</f>
        <v>0</v>
      </c>
      <c r="B1585" s="36" t="str">
        <f>'DETALLE DE CONEXIONES'!I1585</f>
        <v>SALIENTE</v>
      </c>
      <c r="C1585" s="36" t="str">
        <f>'DETALLE DE CONEXIONES'!BB1585</f>
        <v>Saliente Local</v>
      </c>
      <c r="D1585" s="36" t="str">
        <f>'DETALLE DE CONEXIONES'!E1585</f>
        <v>999XXX7896</v>
      </c>
      <c r="E1585" s="36">
        <f t="shared" si="72"/>
        <v>10</v>
      </c>
      <c r="F1585" s="36">
        <f>IFERROR(LIMPIA('DETALLE DE CONEXIONES'!N1585,1),0)</f>
        <v>1</v>
      </c>
      <c r="G1585" s="36" t="str">
        <f>LEFT('DETALLE DE CONEXIONES'!BE1585,3)</f>
        <v>NOF</v>
      </c>
      <c r="H1585" s="36" t="str">
        <f>RIGHT('DETALLE DE CONEXIONES'!AK1585,2)</f>
        <v/>
      </c>
      <c r="I1585" s="36" t="str">
        <f>LEFT('DETALLE DE CONEXIONES'!AK1585,3)</f>
        <v/>
      </c>
      <c r="J1585" s="36" t="str">
        <f>LEFT('DETALLE DE CONEXIONES'!M1585,3)</f>
        <v>0mi</v>
      </c>
      <c r="K1585" s="36" t="str">
        <f>IF(LEN('DETALLE DE CONEXIONES'!M1585)&lt;12,(RIGHT('DETALLE DE CONEXIONES'!M1585,5)),(RIGHT('DETALLE DE CONEXIONES'!M1585,6)))</f>
        <v>14seg.</v>
      </c>
      <c r="L1585" s="36">
        <f>IF(C1585="Saliente Local",(IFERROR((LIMPIA(J1585,1)),0)),0)</f>
        <v>0</v>
      </c>
      <c r="M1585" s="36">
        <f>IF(C1585="Saliente Nacional",(IFERROR((LIMPIA(J1585,1)),0)),0)</f>
        <v>0</v>
      </c>
      <c r="N1585" s="36">
        <f>IF(C1585="Saliente Internacional",(IFERROR((LIMPIA(J1585,1)),0)),0)</f>
        <v>0</v>
      </c>
      <c r="O1585" s="36">
        <f>IF(C1585="Saliente Local",(IFERROR((LIMPIA(K1585,1)),0)),0)</f>
        <v>14</v>
      </c>
      <c r="P1585" s="36">
        <f>IF(C1585="Saliente Nacional",(IFERROR((LIMPIA(K1585,1)),0)),0)</f>
        <v>0</v>
      </c>
      <c r="Q1585" s="36">
        <f>IF(C1585="Saliente Internacional",(IFERROR((LIMPIA(K1585,1)),0)),0)</f>
        <v>0</v>
      </c>
      <c r="R1585" s="36">
        <f t="shared" si="73"/>
        <v>1</v>
      </c>
      <c r="S1585" s="36">
        <f t="shared" si="74"/>
        <v>0</v>
      </c>
    </row>
    <row r="1586" spans="1:19" x14ac:dyDescent="0.25">
      <c r="A1586" s="101">
        <f>'DETALLE DE CONEXIONES'!P1586</f>
        <v>0</v>
      </c>
      <c r="B1586" s="36" t="str">
        <f>'DETALLE DE CONEXIONES'!I1586</f>
        <v>SALIENTE</v>
      </c>
      <c r="C1586" s="36" t="str">
        <f>'DETALLE DE CONEXIONES'!BB1586</f>
        <v>Saliente Local</v>
      </c>
      <c r="D1586" s="36" t="str">
        <f>'DETALLE DE CONEXIONES'!E1586</f>
        <v>999XXX8450</v>
      </c>
      <c r="E1586" s="36">
        <f t="shared" si="72"/>
        <v>10</v>
      </c>
      <c r="F1586" s="36">
        <f>IFERROR(LIMPIA('DETALLE DE CONEXIONES'!N1586,1),0)</f>
        <v>9</v>
      </c>
      <c r="G1586" s="36" t="str">
        <f>LEFT('DETALLE DE CONEXIONES'!BE1586,3)</f>
        <v>NOF</v>
      </c>
      <c r="H1586" s="36" t="str">
        <f>RIGHT('DETALLE DE CONEXIONES'!AK1586,2)</f>
        <v/>
      </c>
      <c r="I1586" s="36" t="str">
        <f>LEFT('DETALLE DE CONEXIONES'!AK1586,3)</f>
        <v/>
      </c>
      <c r="J1586" s="36" t="str">
        <f>LEFT('DETALLE DE CONEXIONES'!M1586,3)</f>
        <v>8mi</v>
      </c>
      <c r="K1586" s="36" t="str">
        <f>IF(LEN('DETALLE DE CONEXIONES'!M1586)&lt;12,(RIGHT('DETALLE DE CONEXIONES'!M1586,5)),(RIGHT('DETALLE DE CONEXIONES'!M1586,6)))</f>
        <v>18seg.</v>
      </c>
      <c r="L1586" s="36">
        <f>IF(C1586="Saliente Local",(IFERROR((LIMPIA(J1586,1)),0)),0)</f>
        <v>8</v>
      </c>
      <c r="M1586" s="36">
        <f>IF(C1586="Saliente Nacional",(IFERROR((LIMPIA(J1586,1)),0)),0)</f>
        <v>0</v>
      </c>
      <c r="N1586" s="36">
        <f>IF(C1586="Saliente Internacional",(IFERROR((LIMPIA(J1586,1)),0)),0)</f>
        <v>0</v>
      </c>
      <c r="O1586" s="36">
        <f>IF(C1586="Saliente Local",(IFERROR((LIMPIA(K1586,1)),0)),0)</f>
        <v>18</v>
      </c>
      <c r="P1586" s="36">
        <f>IF(C1586="Saliente Nacional",(IFERROR((LIMPIA(K1586,1)),0)),0)</f>
        <v>0</v>
      </c>
      <c r="Q1586" s="36">
        <f>IF(C1586="Saliente Internacional",(IFERROR((LIMPIA(K1586,1)),0)),0)</f>
        <v>0</v>
      </c>
      <c r="R1586" s="36">
        <f t="shared" si="73"/>
        <v>9</v>
      </c>
      <c r="S1586" s="36">
        <f t="shared" si="74"/>
        <v>0</v>
      </c>
    </row>
    <row r="1587" spans="1:19" x14ac:dyDescent="0.25">
      <c r="A1587" s="101">
        <f>'DETALLE DE CONEXIONES'!P1587</f>
        <v>0</v>
      </c>
      <c r="B1587" s="36" t="str">
        <f>'DETALLE DE CONEXIONES'!I1587</f>
        <v>SALIENTE</v>
      </c>
      <c r="C1587" s="36" t="str">
        <f>'DETALLE DE CONEXIONES'!BB1587</f>
        <v>Saliente Local</v>
      </c>
      <c r="D1587" s="36" t="str">
        <f>'DETALLE DE CONEXIONES'!E1587</f>
        <v>999XXX3420</v>
      </c>
      <c r="E1587" s="36">
        <f t="shared" si="72"/>
        <v>10</v>
      </c>
      <c r="F1587" s="36">
        <f>IFERROR(LIMPIA('DETALLE DE CONEXIONES'!N1587,1),0)</f>
        <v>1</v>
      </c>
      <c r="G1587" s="36" t="str">
        <f>LEFT('DETALLE DE CONEXIONES'!BE1587,3)</f>
        <v>NOF</v>
      </c>
      <c r="H1587" s="36" t="str">
        <f>RIGHT('DETALLE DE CONEXIONES'!AK1587,2)</f>
        <v/>
      </c>
      <c r="I1587" s="36" t="str">
        <f>LEFT('DETALLE DE CONEXIONES'!AK1587,3)</f>
        <v/>
      </c>
      <c r="J1587" s="36" t="str">
        <f>LEFT('DETALLE DE CONEXIONES'!M1587,3)</f>
        <v>0mi</v>
      </c>
      <c r="K1587" s="36" t="str">
        <f>IF(LEN('DETALLE DE CONEXIONES'!M1587)&lt;12,(RIGHT('DETALLE DE CONEXIONES'!M1587,5)),(RIGHT('DETALLE DE CONEXIONES'!M1587,6)))</f>
        <v>39seg.</v>
      </c>
      <c r="L1587" s="36">
        <f>IF(C1587="Saliente Local",(IFERROR((LIMPIA(J1587,1)),0)),0)</f>
        <v>0</v>
      </c>
      <c r="M1587" s="36">
        <f>IF(C1587="Saliente Nacional",(IFERROR((LIMPIA(J1587,1)),0)),0)</f>
        <v>0</v>
      </c>
      <c r="N1587" s="36">
        <f>IF(C1587="Saliente Internacional",(IFERROR((LIMPIA(J1587,1)),0)),0)</f>
        <v>0</v>
      </c>
      <c r="O1587" s="36">
        <f>IF(C1587="Saliente Local",(IFERROR((LIMPIA(K1587,1)),0)),0)</f>
        <v>39</v>
      </c>
      <c r="P1587" s="36">
        <f>IF(C1587="Saliente Nacional",(IFERROR((LIMPIA(K1587,1)),0)),0)</f>
        <v>0</v>
      </c>
      <c r="Q1587" s="36">
        <f>IF(C1587="Saliente Internacional",(IFERROR((LIMPIA(K1587,1)),0)),0)</f>
        <v>0</v>
      </c>
      <c r="R1587" s="36">
        <f t="shared" si="73"/>
        <v>1</v>
      </c>
      <c r="S1587" s="36">
        <f t="shared" si="74"/>
        <v>0</v>
      </c>
    </row>
    <row r="1588" spans="1:19" x14ac:dyDescent="0.25">
      <c r="A1588" s="101">
        <f>'DETALLE DE CONEXIONES'!P1588</f>
        <v>0</v>
      </c>
      <c r="B1588" s="36" t="str">
        <f>'DETALLE DE CONEXIONES'!I1588</f>
        <v>SALIENTE</v>
      </c>
      <c r="C1588" s="36" t="str">
        <f>'DETALLE DE CONEXIONES'!BB1588</f>
        <v>Saliente Local</v>
      </c>
      <c r="D1588" s="36" t="str">
        <f>'DETALLE DE CONEXIONES'!E1588</f>
        <v>999XXX3420</v>
      </c>
      <c r="E1588" s="36">
        <f t="shared" si="72"/>
        <v>10</v>
      </c>
      <c r="F1588" s="36">
        <f>IFERROR(LIMPIA('DETALLE DE CONEXIONES'!N1588,1),0)</f>
        <v>1</v>
      </c>
      <c r="G1588" s="36" t="str">
        <f>LEFT('DETALLE DE CONEXIONES'!BE1588,3)</f>
        <v>NOF</v>
      </c>
      <c r="H1588" s="36" t="str">
        <f>RIGHT('DETALLE DE CONEXIONES'!AK1588,2)</f>
        <v/>
      </c>
      <c r="I1588" s="36" t="str">
        <f>LEFT('DETALLE DE CONEXIONES'!AK1588,3)</f>
        <v/>
      </c>
      <c r="J1588" s="36" t="str">
        <f>LEFT('DETALLE DE CONEXIONES'!M1588,3)</f>
        <v>0mi</v>
      </c>
      <c r="K1588" s="36" t="str">
        <f>IF(LEN('DETALLE DE CONEXIONES'!M1588)&lt;12,(RIGHT('DETALLE DE CONEXIONES'!M1588,5)),(RIGHT('DETALLE DE CONEXIONES'!M1588,6)))</f>
        <v>37seg.</v>
      </c>
      <c r="L1588" s="36">
        <f>IF(C1588="Saliente Local",(IFERROR((LIMPIA(J1588,1)),0)),0)</f>
        <v>0</v>
      </c>
      <c r="M1588" s="36">
        <f>IF(C1588="Saliente Nacional",(IFERROR((LIMPIA(J1588,1)),0)),0)</f>
        <v>0</v>
      </c>
      <c r="N1588" s="36">
        <f>IF(C1588="Saliente Internacional",(IFERROR((LIMPIA(J1588,1)),0)),0)</f>
        <v>0</v>
      </c>
      <c r="O1588" s="36">
        <f>IF(C1588="Saliente Local",(IFERROR((LIMPIA(K1588,1)),0)),0)</f>
        <v>37</v>
      </c>
      <c r="P1588" s="36">
        <f>IF(C1588="Saliente Nacional",(IFERROR((LIMPIA(K1588,1)),0)),0)</f>
        <v>0</v>
      </c>
      <c r="Q1588" s="36">
        <f>IF(C1588="Saliente Internacional",(IFERROR((LIMPIA(K1588,1)),0)),0)</f>
        <v>0</v>
      </c>
      <c r="R1588" s="36">
        <f t="shared" si="73"/>
        <v>1</v>
      </c>
      <c r="S1588" s="36">
        <f t="shared" si="74"/>
        <v>0</v>
      </c>
    </row>
    <row r="1589" spans="1:19" x14ac:dyDescent="0.25">
      <c r="A1589" s="101">
        <f>'DETALLE DE CONEXIONES'!P1589</f>
        <v>0</v>
      </c>
      <c r="B1589" s="36" t="str">
        <f>'DETALLE DE CONEXIONES'!I1589</f>
        <v>SALIENTE</v>
      </c>
      <c r="C1589" s="36" t="str">
        <f>'DETALLE DE CONEXIONES'!BB1589</f>
        <v>Saliente Local</v>
      </c>
      <c r="D1589" s="36" t="str">
        <f>'DETALLE DE CONEXIONES'!E1589</f>
        <v>999XXX2218</v>
      </c>
      <c r="E1589" s="36">
        <f t="shared" si="72"/>
        <v>10</v>
      </c>
      <c r="F1589" s="36">
        <f>IFERROR(LIMPIA('DETALLE DE CONEXIONES'!N1589,1),0)</f>
        <v>1</v>
      </c>
      <c r="G1589" s="36" t="str">
        <f>LEFT('DETALLE DE CONEXIONES'!BE1589,3)</f>
        <v>NOF</v>
      </c>
      <c r="H1589" s="36" t="str">
        <f>RIGHT('DETALLE DE CONEXIONES'!AK1589,2)</f>
        <v/>
      </c>
      <c r="I1589" s="36" t="str">
        <f>LEFT('DETALLE DE CONEXIONES'!AK1589,3)</f>
        <v/>
      </c>
      <c r="J1589" s="36" t="str">
        <f>LEFT('DETALLE DE CONEXIONES'!M1589,3)</f>
        <v>0mi</v>
      </c>
      <c r="K1589" s="36" t="str">
        <f>IF(LEN('DETALLE DE CONEXIONES'!M1589)&lt;12,(RIGHT('DETALLE DE CONEXIONES'!M1589,5)),(RIGHT('DETALLE DE CONEXIONES'!M1589,6)))</f>
        <v>51seg.</v>
      </c>
      <c r="L1589" s="36">
        <f>IF(C1589="Saliente Local",(IFERROR((LIMPIA(J1589,1)),0)),0)</f>
        <v>0</v>
      </c>
      <c r="M1589" s="36">
        <f>IF(C1589="Saliente Nacional",(IFERROR((LIMPIA(J1589,1)),0)),0)</f>
        <v>0</v>
      </c>
      <c r="N1589" s="36">
        <f>IF(C1589="Saliente Internacional",(IFERROR((LIMPIA(J1589,1)),0)),0)</f>
        <v>0</v>
      </c>
      <c r="O1589" s="36">
        <f>IF(C1589="Saliente Local",(IFERROR((LIMPIA(K1589,1)),0)),0)</f>
        <v>51</v>
      </c>
      <c r="P1589" s="36">
        <f>IF(C1589="Saliente Nacional",(IFERROR((LIMPIA(K1589,1)),0)),0)</f>
        <v>0</v>
      </c>
      <c r="Q1589" s="36">
        <f>IF(C1589="Saliente Internacional",(IFERROR((LIMPIA(K1589,1)),0)),0)</f>
        <v>0</v>
      </c>
      <c r="R1589" s="36">
        <f t="shared" si="73"/>
        <v>1</v>
      </c>
      <c r="S1589" s="36">
        <f t="shared" si="74"/>
        <v>0</v>
      </c>
    </row>
    <row r="1590" spans="1:19" x14ac:dyDescent="0.25">
      <c r="A1590" s="101">
        <f>'DETALLE DE CONEXIONES'!P1590</f>
        <v>0</v>
      </c>
      <c r="B1590" s="36" t="str">
        <f>'DETALLE DE CONEXIONES'!I1590</f>
        <v>GPRS</v>
      </c>
      <c r="C1590" s="36" t="str">
        <f>'DETALLE DE CONEXIONES'!BB1590</f>
        <v>MENSAJERO</v>
      </c>
      <c r="D1590" s="36" t="str">
        <f>'DETALLE DE CONEXIONES'!E1590</f>
        <v>internet.itelcelXXXm-3G</v>
      </c>
      <c r="E1590" s="36">
        <f t="shared" si="72"/>
        <v>23</v>
      </c>
      <c r="F1590" s="36">
        <f>IFERROR(LIMPIA('DETALLE DE CONEXIONES'!N1590,1),0)</f>
        <v>0</v>
      </c>
      <c r="G1590" s="36" t="str">
        <f>LEFT('DETALLE DE CONEXIONES'!BE1590,3)</f>
        <v/>
      </c>
      <c r="H1590" s="36" t="str">
        <f>RIGHT('DETALLE DE CONEXIONES'!AK1590,2)</f>
        <v>-1</v>
      </c>
      <c r="I1590" s="36" t="str">
        <f>LEFT('DETALLE DE CONEXIONES'!AK1590,3)</f>
        <v>MEN</v>
      </c>
      <c r="J1590" s="36" t="str">
        <f>LEFT('DETALLE DE CONEXIONES'!M1590,3)</f>
        <v>0mi</v>
      </c>
      <c r="K1590" s="36" t="str">
        <f>IF(LEN('DETALLE DE CONEXIONES'!M1590)&lt;12,(RIGHT('DETALLE DE CONEXIONES'!M1590,5)),(RIGHT('DETALLE DE CONEXIONES'!M1590,6)))</f>
        <v xml:space="preserve">min. </v>
      </c>
      <c r="L1590" s="36">
        <f>IF(C1590="Saliente Local",(IFERROR((LIMPIA(J1590,1)),0)),0)</f>
        <v>0</v>
      </c>
      <c r="M1590" s="36">
        <f>IF(C1590="Saliente Nacional",(IFERROR((LIMPIA(J1590,1)),0)),0)</f>
        <v>0</v>
      </c>
      <c r="N1590" s="36">
        <f>IF(C1590="Saliente Internacional",(IFERROR((LIMPIA(J1590,1)),0)),0)</f>
        <v>0</v>
      </c>
      <c r="O1590" s="36">
        <f>IF(C1590="Saliente Local",(IFERROR((LIMPIA(K1590,1)),0)),0)</f>
        <v>0</v>
      </c>
      <c r="P1590" s="36">
        <f>IF(C1590="Saliente Nacional",(IFERROR((LIMPIA(K1590,1)),0)),0)</f>
        <v>0</v>
      </c>
      <c r="Q1590" s="36">
        <f>IF(C1590="Saliente Internacional",(IFERROR((LIMPIA(K1590,1)),0)),0)</f>
        <v>0</v>
      </c>
      <c r="R1590" s="36">
        <f t="shared" si="73"/>
        <v>0</v>
      </c>
      <c r="S1590" s="36">
        <f t="shared" si="74"/>
        <v>0</v>
      </c>
    </row>
    <row r="1591" spans="1:19" x14ac:dyDescent="0.25">
      <c r="A1591" s="101">
        <f>'DETALLE DE CONEXIONES'!P1591</f>
        <v>0</v>
      </c>
      <c r="B1591" s="36" t="str">
        <f>'DETALLE DE CONEXIONES'!I1591</f>
        <v>GPRS</v>
      </c>
      <c r="C1591" s="36" t="str">
        <f>'DETALLE DE CONEXIONES'!BB1591</f>
        <v>RS</v>
      </c>
      <c r="D1591" s="36" t="str">
        <f>'DETALLE DE CONEXIONES'!E1591</f>
        <v>internet.itelcelXXXm-3G</v>
      </c>
      <c r="E1591" s="36">
        <f t="shared" si="72"/>
        <v>23</v>
      </c>
      <c r="F1591" s="36">
        <f>IFERROR(LIMPIA('DETALLE DE CONEXIONES'!N1591,1),0)</f>
        <v>0</v>
      </c>
      <c r="G1591" s="36" t="str">
        <f>LEFT('DETALLE DE CONEXIONES'!BE1591,3)</f>
        <v/>
      </c>
      <c r="H1591" s="36" t="str">
        <f>RIGHT('DETALLE DE CONEXIONES'!AK1591,2)</f>
        <v>-1</v>
      </c>
      <c r="I1591" s="36" t="str">
        <f>LEFT('DETALLE DE CONEXIONES'!AK1591,3)</f>
        <v>RS;</v>
      </c>
      <c r="J1591" s="36" t="str">
        <f>LEFT('DETALLE DE CONEXIONES'!M1591,3)</f>
        <v>0mi</v>
      </c>
      <c r="K1591" s="36" t="str">
        <f>IF(LEN('DETALLE DE CONEXIONES'!M1591)&lt;12,(RIGHT('DETALLE DE CONEXIONES'!M1591,5)),(RIGHT('DETALLE DE CONEXIONES'!M1591,6)))</f>
        <v xml:space="preserve">min. </v>
      </c>
      <c r="L1591" s="36">
        <f>IF(C1591="Saliente Local",(IFERROR((LIMPIA(J1591,1)),0)),0)</f>
        <v>0</v>
      </c>
      <c r="M1591" s="36">
        <f>IF(C1591="Saliente Nacional",(IFERROR((LIMPIA(J1591,1)),0)),0)</f>
        <v>0</v>
      </c>
      <c r="N1591" s="36">
        <f>IF(C1591="Saliente Internacional",(IFERROR((LIMPIA(J1591,1)),0)),0)</f>
        <v>0</v>
      </c>
      <c r="O1591" s="36">
        <f>IF(C1591="Saliente Local",(IFERROR((LIMPIA(K1591,1)),0)),0)</f>
        <v>0</v>
      </c>
      <c r="P1591" s="36">
        <f>IF(C1591="Saliente Nacional",(IFERROR((LIMPIA(K1591,1)),0)),0)</f>
        <v>0</v>
      </c>
      <c r="Q1591" s="36">
        <f>IF(C1591="Saliente Internacional",(IFERROR((LIMPIA(K1591,1)),0)),0)</f>
        <v>0</v>
      </c>
      <c r="R1591" s="36">
        <f t="shared" si="73"/>
        <v>0</v>
      </c>
      <c r="S1591" s="36">
        <f t="shared" si="74"/>
        <v>0</v>
      </c>
    </row>
    <row r="1592" spans="1:19" x14ac:dyDescent="0.25">
      <c r="A1592" s="101">
        <f>'DETALLE DE CONEXIONES'!P1592</f>
        <v>0</v>
      </c>
      <c r="B1592" s="36" t="str">
        <f>'DETALLE DE CONEXIONES'!I1592</f>
        <v>TRANSFERENCIA</v>
      </c>
      <c r="C1592" s="36" t="str">
        <f>'DETALLE DE CONEXIONES'!BB1592</f>
        <v>Desvio Nacional</v>
      </c>
      <c r="D1592" s="36" t="str">
        <f>'DETALLE DE CONEXIONES'!E1592</f>
        <v>999XXX1600</v>
      </c>
      <c r="E1592" s="36">
        <f t="shared" si="72"/>
        <v>10</v>
      </c>
      <c r="F1592" s="36">
        <f>IFERROR(LIMPIA('DETALLE DE CONEXIONES'!N1592,1),0)</f>
        <v>1</v>
      </c>
      <c r="G1592" s="36" t="str">
        <f>LEFT('DETALLE DE CONEXIONES'!BE1592,3)</f>
        <v>SIU</v>
      </c>
      <c r="H1592" s="36" t="str">
        <f>RIGHT('DETALLE DE CONEXIONES'!AK1592,2)</f>
        <v/>
      </c>
      <c r="I1592" s="36" t="str">
        <f>LEFT('DETALLE DE CONEXIONES'!AK1592,3)</f>
        <v/>
      </c>
      <c r="J1592" s="36" t="str">
        <f>LEFT('DETALLE DE CONEXIONES'!M1592,3)</f>
        <v>0mi</v>
      </c>
      <c r="K1592" s="36" t="str">
        <f>IF(LEN('DETALLE DE CONEXIONES'!M1592)&lt;12,(RIGHT('DETALLE DE CONEXIONES'!M1592,5)),(RIGHT('DETALLE DE CONEXIONES'!M1592,6)))</f>
        <v>1seg.</v>
      </c>
      <c r="L1592" s="36">
        <f>IF(C1592="Saliente Local",(IFERROR((LIMPIA(J1592,1)),0)),0)</f>
        <v>0</v>
      </c>
      <c r="M1592" s="36">
        <f>IF(C1592="Saliente Nacional",(IFERROR((LIMPIA(J1592,1)),0)),0)</f>
        <v>0</v>
      </c>
      <c r="N1592" s="36">
        <f>IF(C1592="Saliente Internacional",(IFERROR((LIMPIA(J1592,1)),0)),0)</f>
        <v>0</v>
      </c>
      <c r="O1592" s="36">
        <f>IF(C1592="Saliente Local",(IFERROR((LIMPIA(K1592,1)),0)),0)</f>
        <v>0</v>
      </c>
      <c r="P1592" s="36">
        <f>IF(C1592="Saliente Nacional",(IFERROR((LIMPIA(K1592,1)),0)),0)</f>
        <v>0</v>
      </c>
      <c r="Q1592" s="36">
        <f>IF(C1592="Saliente Internacional",(IFERROR((LIMPIA(K1592,1)),0)),0)</f>
        <v>0</v>
      </c>
      <c r="R1592" s="36">
        <f t="shared" si="73"/>
        <v>0</v>
      </c>
      <c r="S1592" s="36">
        <f t="shared" si="74"/>
        <v>0</v>
      </c>
    </row>
    <row r="1593" spans="1:19" x14ac:dyDescent="0.25">
      <c r="A1593" s="101">
        <f>'DETALLE DE CONEXIONES'!P1593</f>
        <v>0</v>
      </c>
      <c r="B1593" s="36" t="str">
        <f>'DETALLE DE CONEXIONES'!I1593</f>
        <v>TRANSFERENCIA</v>
      </c>
      <c r="C1593" s="36" t="str">
        <f>'DETALLE DE CONEXIONES'!BB1593</f>
        <v>Desvio Nacional</v>
      </c>
      <c r="D1593" s="36" t="str">
        <f>'DETALLE DE CONEXIONES'!E1593</f>
        <v>999XXX1600</v>
      </c>
      <c r="E1593" s="36">
        <f t="shared" si="72"/>
        <v>10</v>
      </c>
      <c r="F1593" s="36">
        <f>IFERROR(LIMPIA('DETALLE DE CONEXIONES'!N1593,1),0)</f>
        <v>1</v>
      </c>
      <c r="G1593" s="36" t="str">
        <f>LEFT('DETALLE DE CONEXIONES'!BE1593,3)</f>
        <v>SIU</v>
      </c>
      <c r="H1593" s="36" t="str">
        <f>RIGHT('DETALLE DE CONEXIONES'!AK1593,2)</f>
        <v/>
      </c>
      <c r="I1593" s="36" t="str">
        <f>LEFT('DETALLE DE CONEXIONES'!AK1593,3)</f>
        <v/>
      </c>
      <c r="J1593" s="36" t="str">
        <f>LEFT('DETALLE DE CONEXIONES'!M1593,3)</f>
        <v>0mi</v>
      </c>
      <c r="K1593" s="36" t="str">
        <f>IF(LEN('DETALLE DE CONEXIONES'!M1593)&lt;12,(RIGHT('DETALLE DE CONEXIONES'!M1593,5)),(RIGHT('DETALLE DE CONEXIONES'!M1593,6)))</f>
        <v>1seg.</v>
      </c>
      <c r="L1593" s="36">
        <f>IF(C1593="Saliente Local",(IFERROR((LIMPIA(J1593,1)),0)),0)</f>
        <v>0</v>
      </c>
      <c r="M1593" s="36">
        <f>IF(C1593="Saliente Nacional",(IFERROR((LIMPIA(J1593,1)),0)),0)</f>
        <v>0</v>
      </c>
      <c r="N1593" s="36">
        <f>IF(C1593="Saliente Internacional",(IFERROR((LIMPIA(J1593,1)),0)),0)</f>
        <v>0</v>
      </c>
      <c r="O1593" s="36">
        <f>IF(C1593="Saliente Local",(IFERROR((LIMPIA(K1593,1)),0)),0)</f>
        <v>0</v>
      </c>
      <c r="P1593" s="36">
        <f>IF(C1593="Saliente Nacional",(IFERROR((LIMPIA(K1593,1)),0)),0)</f>
        <v>0</v>
      </c>
      <c r="Q1593" s="36">
        <f>IF(C1593="Saliente Internacional",(IFERROR((LIMPIA(K1593,1)),0)),0)</f>
        <v>0</v>
      </c>
      <c r="R1593" s="36">
        <f t="shared" si="73"/>
        <v>0</v>
      </c>
      <c r="S1593" s="36">
        <f t="shared" si="74"/>
        <v>0</v>
      </c>
    </row>
    <row r="1594" spans="1:19" x14ac:dyDescent="0.25">
      <c r="A1594" s="101">
        <f>'DETALLE DE CONEXIONES'!P1594</f>
        <v>0</v>
      </c>
      <c r="B1594" s="36" t="str">
        <f>'DETALLE DE CONEXIONES'!I1594</f>
        <v>TRANSFERENCIA</v>
      </c>
      <c r="C1594" s="36" t="str">
        <f>'DETALLE DE CONEXIONES'!BB1594</f>
        <v>Desvio Nacional</v>
      </c>
      <c r="D1594" s="36" t="str">
        <f>'DETALLE DE CONEXIONES'!E1594</f>
        <v>999XXX1600</v>
      </c>
      <c r="E1594" s="36">
        <f t="shared" si="72"/>
        <v>10</v>
      </c>
      <c r="F1594" s="36">
        <f>IFERROR(LIMPIA('DETALLE DE CONEXIONES'!N1594,1),0)</f>
        <v>1</v>
      </c>
      <c r="G1594" s="36" t="str">
        <f>LEFT('DETALLE DE CONEXIONES'!BE1594,3)</f>
        <v>SIU</v>
      </c>
      <c r="H1594" s="36" t="str">
        <f>RIGHT('DETALLE DE CONEXIONES'!AK1594,2)</f>
        <v/>
      </c>
      <c r="I1594" s="36" t="str">
        <f>LEFT('DETALLE DE CONEXIONES'!AK1594,3)</f>
        <v/>
      </c>
      <c r="J1594" s="36" t="str">
        <f>LEFT('DETALLE DE CONEXIONES'!M1594,3)</f>
        <v>0mi</v>
      </c>
      <c r="K1594" s="36" t="str">
        <f>IF(LEN('DETALLE DE CONEXIONES'!M1594)&lt;12,(RIGHT('DETALLE DE CONEXIONES'!M1594,5)),(RIGHT('DETALLE DE CONEXIONES'!M1594,6)))</f>
        <v>4seg.</v>
      </c>
      <c r="L1594" s="36">
        <f>IF(C1594="Saliente Local",(IFERROR((LIMPIA(J1594,1)),0)),0)</f>
        <v>0</v>
      </c>
      <c r="M1594" s="36">
        <f>IF(C1594="Saliente Nacional",(IFERROR((LIMPIA(J1594,1)),0)),0)</f>
        <v>0</v>
      </c>
      <c r="N1594" s="36">
        <f>IF(C1594="Saliente Internacional",(IFERROR((LIMPIA(J1594,1)),0)),0)</f>
        <v>0</v>
      </c>
      <c r="O1594" s="36">
        <f>IF(C1594="Saliente Local",(IFERROR((LIMPIA(K1594,1)),0)),0)</f>
        <v>0</v>
      </c>
      <c r="P1594" s="36">
        <f>IF(C1594="Saliente Nacional",(IFERROR((LIMPIA(K1594,1)),0)),0)</f>
        <v>0</v>
      </c>
      <c r="Q1594" s="36">
        <f>IF(C1594="Saliente Internacional",(IFERROR((LIMPIA(K1594,1)),0)),0)</f>
        <v>0</v>
      </c>
      <c r="R1594" s="36">
        <f t="shared" si="73"/>
        <v>0</v>
      </c>
      <c r="S1594" s="36">
        <f t="shared" si="74"/>
        <v>0</v>
      </c>
    </row>
    <row r="1595" spans="1:19" x14ac:dyDescent="0.25">
      <c r="A1595" s="101">
        <f>'DETALLE DE CONEXIONES'!P1595</f>
        <v>0</v>
      </c>
      <c r="B1595" s="36" t="str">
        <f>'DETALLE DE CONEXIONES'!I1595</f>
        <v>TRANSFERENCIA</v>
      </c>
      <c r="C1595" s="36" t="str">
        <f>'DETALLE DE CONEXIONES'!BB1595</f>
        <v>Desvio Nacional</v>
      </c>
      <c r="D1595" s="36" t="str">
        <f>'DETALLE DE CONEXIONES'!E1595</f>
        <v>999XXX1600</v>
      </c>
      <c r="E1595" s="36">
        <f t="shared" si="72"/>
        <v>10</v>
      </c>
      <c r="F1595" s="36">
        <f>IFERROR(LIMPIA('DETALLE DE CONEXIONES'!N1595,1),0)</f>
        <v>1</v>
      </c>
      <c r="G1595" s="36" t="str">
        <f>LEFT('DETALLE DE CONEXIONES'!BE1595,3)</f>
        <v>SIU</v>
      </c>
      <c r="H1595" s="36" t="str">
        <f>RIGHT('DETALLE DE CONEXIONES'!AK1595,2)</f>
        <v/>
      </c>
      <c r="I1595" s="36" t="str">
        <f>LEFT('DETALLE DE CONEXIONES'!AK1595,3)</f>
        <v/>
      </c>
      <c r="J1595" s="36" t="str">
        <f>LEFT('DETALLE DE CONEXIONES'!M1595,3)</f>
        <v>0mi</v>
      </c>
      <c r="K1595" s="36" t="str">
        <f>IF(LEN('DETALLE DE CONEXIONES'!M1595)&lt;12,(RIGHT('DETALLE DE CONEXIONES'!M1595,5)),(RIGHT('DETALLE DE CONEXIONES'!M1595,6)))</f>
        <v>3seg.</v>
      </c>
      <c r="L1595" s="36">
        <f>IF(C1595="Saliente Local",(IFERROR((LIMPIA(J1595,1)),0)),0)</f>
        <v>0</v>
      </c>
      <c r="M1595" s="36">
        <f>IF(C1595="Saliente Nacional",(IFERROR((LIMPIA(J1595,1)),0)),0)</f>
        <v>0</v>
      </c>
      <c r="N1595" s="36">
        <f>IF(C1595="Saliente Internacional",(IFERROR((LIMPIA(J1595,1)),0)),0)</f>
        <v>0</v>
      </c>
      <c r="O1595" s="36">
        <f>IF(C1595="Saliente Local",(IFERROR((LIMPIA(K1595,1)),0)),0)</f>
        <v>0</v>
      </c>
      <c r="P1595" s="36">
        <f>IF(C1595="Saliente Nacional",(IFERROR((LIMPIA(K1595,1)),0)),0)</f>
        <v>0</v>
      </c>
      <c r="Q1595" s="36">
        <f>IF(C1595="Saliente Internacional",(IFERROR((LIMPIA(K1595,1)),0)),0)</f>
        <v>0</v>
      </c>
      <c r="R1595" s="36">
        <f t="shared" si="73"/>
        <v>0</v>
      </c>
      <c r="S1595" s="36">
        <f t="shared" si="74"/>
        <v>0</v>
      </c>
    </row>
    <row r="1596" spans="1:19" x14ac:dyDescent="0.25">
      <c r="A1596" s="101">
        <f>'DETALLE DE CONEXIONES'!P1596</f>
        <v>0</v>
      </c>
      <c r="B1596" s="36" t="str">
        <f>'DETALLE DE CONEXIONES'!I1596</f>
        <v>SALIENTE</v>
      </c>
      <c r="C1596" s="36" t="str">
        <f>'DETALLE DE CONEXIONES'!BB1596</f>
        <v>Saliente Local</v>
      </c>
      <c r="D1596" s="36" t="str">
        <f>'DETALLE DE CONEXIONES'!E1596</f>
        <v>999XXX4516</v>
      </c>
      <c r="E1596" s="36">
        <f t="shared" si="72"/>
        <v>10</v>
      </c>
      <c r="F1596" s="36">
        <f>IFERROR(LIMPIA('DETALLE DE CONEXIONES'!N1596,1),0)</f>
        <v>2</v>
      </c>
      <c r="G1596" s="36" t="str">
        <f>LEFT('DETALLE DE CONEXIONES'!BE1596,3)</f>
        <v>NOF</v>
      </c>
      <c r="H1596" s="36" t="str">
        <f>RIGHT('DETALLE DE CONEXIONES'!AK1596,2)</f>
        <v/>
      </c>
      <c r="I1596" s="36" t="str">
        <f>LEFT('DETALLE DE CONEXIONES'!AK1596,3)</f>
        <v/>
      </c>
      <c r="J1596" s="36" t="str">
        <f>LEFT('DETALLE DE CONEXIONES'!M1596,3)</f>
        <v>1mi</v>
      </c>
      <c r="K1596" s="36" t="str">
        <f>IF(LEN('DETALLE DE CONEXIONES'!M1596)&lt;12,(RIGHT('DETALLE DE CONEXIONES'!M1596,5)),(RIGHT('DETALLE DE CONEXIONES'!M1596,6)))</f>
        <v>54seg.</v>
      </c>
      <c r="L1596" s="36">
        <f>IF(C1596="Saliente Local",(IFERROR((LIMPIA(J1596,1)),0)),0)</f>
        <v>1</v>
      </c>
      <c r="M1596" s="36">
        <f>IF(C1596="Saliente Nacional",(IFERROR((LIMPIA(J1596,1)),0)),0)</f>
        <v>0</v>
      </c>
      <c r="N1596" s="36">
        <f>IF(C1596="Saliente Internacional",(IFERROR((LIMPIA(J1596,1)),0)),0)</f>
        <v>0</v>
      </c>
      <c r="O1596" s="36">
        <f>IF(C1596="Saliente Local",(IFERROR((LIMPIA(K1596,1)),0)),0)</f>
        <v>54</v>
      </c>
      <c r="P1596" s="36">
        <f>IF(C1596="Saliente Nacional",(IFERROR((LIMPIA(K1596,1)),0)),0)</f>
        <v>0</v>
      </c>
      <c r="Q1596" s="36">
        <f>IF(C1596="Saliente Internacional",(IFERROR((LIMPIA(K1596,1)),0)),0)</f>
        <v>0</v>
      </c>
      <c r="R1596" s="36">
        <f t="shared" si="73"/>
        <v>2</v>
      </c>
      <c r="S1596" s="36">
        <f t="shared" si="74"/>
        <v>0</v>
      </c>
    </row>
    <row r="1597" spans="1:19" x14ac:dyDescent="0.25">
      <c r="A1597" s="101">
        <f>'DETALLE DE CONEXIONES'!P1597</f>
        <v>0</v>
      </c>
      <c r="B1597" s="36" t="str">
        <f>'DETALLE DE CONEXIONES'!I1597</f>
        <v>ENTRANTE</v>
      </c>
      <c r="C1597" s="36" t="str">
        <f>'DETALLE DE CONEXIONES'!BB1597</f>
        <v>Entrante Local</v>
      </c>
      <c r="D1597" s="36" t="str">
        <f>'DETALLE DE CONEXIONES'!E1597</f>
        <v>999XXX1600</v>
      </c>
      <c r="E1597" s="36">
        <f t="shared" si="72"/>
        <v>10</v>
      </c>
      <c r="F1597" s="36">
        <f>IFERROR(LIMPIA('DETALLE DE CONEXIONES'!N1597,1),0)</f>
        <v>1</v>
      </c>
      <c r="G1597" s="36" t="str">
        <f>LEFT('DETALLE DE CONEXIONES'!BE1597,3)</f>
        <v>NOF</v>
      </c>
      <c r="H1597" s="36" t="str">
        <f>RIGHT('DETALLE DE CONEXIONES'!AK1597,2)</f>
        <v/>
      </c>
      <c r="I1597" s="36" t="str">
        <f>LEFT('DETALLE DE CONEXIONES'!AK1597,3)</f>
        <v/>
      </c>
      <c r="J1597" s="36" t="str">
        <f>LEFT('DETALLE DE CONEXIONES'!M1597,3)</f>
        <v>0mi</v>
      </c>
      <c r="K1597" s="36" t="str">
        <f>IF(LEN('DETALLE DE CONEXIONES'!M1597)&lt;12,(RIGHT('DETALLE DE CONEXIONES'!M1597,5)),(RIGHT('DETALLE DE CONEXIONES'!M1597,6)))</f>
        <v>10seg.</v>
      </c>
      <c r="L1597" s="36">
        <f>IF(C1597="Saliente Local",(IFERROR((LIMPIA(J1597,1)),0)),0)</f>
        <v>0</v>
      </c>
      <c r="M1597" s="36">
        <f>IF(C1597="Saliente Nacional",(IFERROR((LIMPIA(J1597,1)),0)),0)</f>
        <v>0</v>
      </c>
      <c r="N1597" s="36">
        <f>IF(C1597="Saliente Internacional",(IFERROR((LIMPIA(J1597,1)),0)),0)</f>
        <v>0</v>
      </c>
      <c r="O1597" s="36">
        <f>IF(C1597="Saliente Local",(IFERROR((LIMPIA(K1597,1)),0)),0)</f>
        <v>0</v>
      </c>
      <c r="P1597" s="36">
        <f>IF(C1597="Saliente Nacional",(IFERROR((LIMPIA(K1597,1)),0)),0)</f>
        <v>0</v>
      </c>
      <c r="Q1597" s="36">
        <f>IF(C1597="Saliente Internacional",(IFERROR((LIMPIA(K1597,1)),0)),0)</f>
        <v>0</v>
      </c>
      <c r="R1597" s="36">
        <f t="shared" si="73"/>
        <v>0</v>
      </c>
      <c r="S1597" s="36">
        <f t="shared" si="74"/>
        <v>0</v>
      </c>
    </row>
    <row r="1598" spans="1:19" x14ac:dyDescent="0.25">
      <c r="A1598" s="101">
        <f>'DETALLE DE CONEXIONES'!P1598</f>
        <v>0</v>
      </c>
      <c r="B1598" s="36" t="str">
        <f>'DETALLE DE CONEXIONES'!I1598</f>
        <v>SALIENTE</v>
      </c>
      <c r="C1598" s="36" t="str">
        <f>'DETALLE DE CONEXIONES'!BB1598</f>
        <v>Saliente Local</v>
      </c>
      <c r="D1598" s="36" t="str">
        <f>'DETALLE DE CONEXIONES'!E1598</f>
        <v>999XXX0328</v>
      </c>
      <c r="E1598" s="36">
        <f t="shared" si="72"/>
        <v>10</v>
      </c>
      <c r="F1598" s="36">
        <f>IFERROR(LIMPIA('DETALLE DE CONEXIONES'!N1598,1),0)</f>
        <v>6</v>
      </c>
      <c r="G1598" s="36" t="str">
        <f>LEFT('DETALLE DE CONEXIONES'!BE1598,3)</f>
        <v>NOF</v>
      </c>
      <c r="H1598" s="36" t="str">
        <f>RIGHT('DETALLE DE CONEXIONES'!AK1598,2)</f>
        <v/>
      </c>
      <c r="I1598" s="36" t="str">
        <f>LEFT('DETALLE DE CONEXIONES'!AK1598,3)</f>
        <v/>
      </c>
      <c r="J1598" s="36" t="str">
        <f>LEFT('DETALLE DE CONEXIONES'!M1598,3)</f>
        <v>5mi</v>
      </c>
      <c r="K1598" s="36" t="str">
        <f>IF(LEN('DETALLE DE CONEXIONES'!M1598)&lt;12,(RIGHT('DETALLE DE CONEXIONES'!M1598,5)),(RIGHT('DETALLE DE CONEXIONES'!M1598,6)))</f>
        <v>30seg.</v>
      </c>
      <c r="L1598" s="36">
        <f>IF(C1598="Saliente Local",(IFERROR((LIMPIA(J1598,1)),0)),0)</f>
        <v>5</v>
      </c>
      <c r="M1598" s="36">
        <f>IF(C1598="Saliente Nacional",(IFERROR((LIMPIA(J1598,1)),0)),0)</f>
        <v>0</v>
      </c>
      <c r="N1598" s="36">
        <f>IF(C1598="Saliente Internacional",(IFERROR((LIMPIA(J1598,1)),0)),0)</f>
        <v>0</v>
      </c>
      <c r="O1598" s="36">
        <f>IF(C1598="Saliente Local",(IFERROR((LIMPIA(K1598,1)),0)),0)</f>
        <v>30</v>
      </c>
      <c r="P1598" s="36">
        <f>IF(C1598="Saliente Nacional",(IFERROR((LIMPIA(K1598,1)),0)),0)</f>
        <v>0</v>
      </c>
      <c r="Q1598" s="36">
        <f>IF(C1598="Saliente Internacional",(IFERROR((LIMPIA(K1598,1)),0)),0)</f>
        <v>0</v>
      </c>
      <c r="R1598" s="36">
        <f t="shared" si="73"/>
        <v>6</v>
      </c>
      <c r="S1598" s="36">
        <f t="shared" si="74"/>
        <v>0</v>
      </c>
    </row>
    <row r="1599" spans="1:19" x14ac:dyDescent="0.25">
      <c r="A1599" s="101">
        <f>'DETALLE DE CONEXIONES'!P1599</f>
        <v>0</v>
      </c>
      <c r="B1599" s="36" t="str">
        <f>'DETALLE DE CONEXIONES'!I1599</f>
        <v>ENTRANTE</v>
      </c>
      <c r="C1599" s="36" t="str">
        <f>'DETALLE DE CONEXIONES'!BB1599</f>
        <v>Entrante Local</v>
      </c>
      <c r="D1599" s="36" t="str">
        <f>'DETALLE DE CONEXIONES'!E1599</f>
        <v>999XXX1600</v>
      </c>
      <c r="E1599" s="36">
        <f t="shared" si="72"/>
        <v>10</v>
      </c>
      <c r="F1599" s="36">
        <f>IFERROR(LIMPIA('DETALLE DE CONEXIONES'!N1599,1),0)</f>
        <v>8</v>
      </c>
      <c r="G1599" s="36" t="str">
        <f>LEFT('DETALLE DE CONEXIONES'!BE1599,3)</f>
        <v>NOF</v>
      </c>
      <c r="H1599" s="36" t="str">
        <f>RIGHT('DETALLE DE CONEXIONES'!AK1599,2)</f>
        <v/>
      </c>
      <c r="I1599" s="36" t="str">
        <f>LEFT('DETALLE DE CONEXIONES'!AK1599,3)</f>
        <v/>
      </c>
      <c r="J1599" s="36" t="str">
        <f>LEFT('DETALLE DE CONEXIONES'!M1599,3)</f>
        <v>7mi</v>
      </c>
      <c r="K1599" s="36" t="str">
        <f>IF(LEN('DETALLE DE CONEXIONES'!M1599)&lt;12,(RIGHT('DETALLE DE CONEXIONES'!M1599,5)),(RIGHT('DETALLE DE CONEXIONES'!M1599,6)))</f>
        <v>30seg.</v>
      </c>
      <c r="L1599" s="36">
        <f>IF(C1599="Saliente Local",(IFERROR((LIMPIA(J1599,1)),0)),0)</f>
        <v>0</v>
      </c>
      <c r="M1599" s="36">
        <f>IF(C1599="Saliente Nacional",(IFERROR((LIMPIA(J1599,1)),0)),0)</f>
        <v>0</v>
      </c>
      <c r="N1599" s="36">
        <f>IF(C1599="Saliente Internacional",(IFERROR((LIMPIA(J1599,1)),0)),0)</f>
        <v>0</v>
      </c>
      <c r="O1599" s="36">
        <f>IF(C1599="Saliente Local",(IFERROR((LIMPIA(K1599,1)),0)),0)</f>
        <v>0</v>
      </c>
      <c r="P1599" s="36">
        <f>IF(C1599="Saliente Nacional",(IFERROR((LIMPIA(K1599,1)),0)),0)</f>
        <v>0</v>
      </c>
      <c r="Q1599" s="36">
        <f>IF(C1599="Saliente Internacional",(IFERROR((LIMPIA(K1599,1)),0)),0)</f>
        <v>0</v>
      </c>
      <c r="R1599" s="36">
        <f t="shared" si="73"/>
        <v>0</v>
      </c>
      <c r="S1599" s="36">
        <f t="shared" si="74"/>
        <v>0</v>
      </c>
    </row>
    <row r="1600" spans="1:19" x14ac:dyDescent="0.25">
      <c r="A1600" s="101">
        <f>'DETALLE DE CONEXIONES'!P1600</f>
        <v>0</v>
      </c>
      <c r="B1600" s="36" t="str">
        <f>'DETALLE DE CONEXIONES'!I1600</f>
        <v>SALIENTE</v>
      </c>
      <c r="C1600" s="36" t="str">
        <f>'DETALLE DE CONEXIONES'!BB1600</f>
        <v>Saliente Local</v>
      </c>
      <c r="D1600" s="36" t="str">
        <f>'DETALLE DE CONEXIONES'!E1600</f>
        <v>999XXX3420</v>
      </c>
      <c r="E1600" s="36">
        <f t="shared" si="72"/>
        <v>10</v>
      </c>
      <c r="F1600" s="36">
        <f>IFERROR(LIMPIA('DETALLE DE CONEXIONES'!N1600,1),0)</f>
        <v>3</v>
      </c>
      <c r="G1600" s="36" t="str">
        <f>LEFT('DETALLE DE CONEXIONES'!BE1600,3)</f>
        <v>NOF</v>
      </c>
      <c r="H1600" s="36" t="str">
        <f>RIGHT('DETALLE DE CONEXIONES'!AK1600,2)</f>
        <v/>
      </c>
      <c r="I1600" s="36" t="str">
        <f>LEFT('DETALLE DE CONEXIONES'!AK1600,3)</f>
        <v/>
      </c>
      <c r="J1600" s="36" t="str">
        <f>LEFT('DETALLE DE CONEXIONES'!M1600,3)</f>
        <v>2mi</v>
      </c>
      <c r="K1600" s="36" t="str">
        <f>IF(LEN('DETALLE DE CONEXIONES'!M1600)&lt;12,(RIGHT('DETALLE DE CONEXIONES'!M1600,5)),(RIGHT('DETALLE DE CONEXIONES'!M1600,6)))</f>
        <v>47seg.</v>
      </c>
      <c r="L1600" s="36">
        <f>IF(C1600="Saliente Local",(IFERROR((LIMPIA(J1600,1)),0)),0)</f>
        <v>2</v>
      </c>
      <c r="M1600" s="36">
        <f>IF(C1600="Saliente Nacional",(IFERROR((LIMPIA(J1600,1)),0)),0)</f>
        <v>0</v>
      </c>
      <c r="N1600" s="36">
        <f>IF(C1600="Saliente Internacional",(IFERROR((LIMPIA(J1600,1)),0)),0)</f>
        <v>0</v>
      </c>
      <c r="O1600" s="36">
        <f>IF(C1600="Saliente Local",(IFERROR((LIMPIA(K1600,1)),0)),0)</f>
        <v>47</v>
      </c>
      <c r="P1600" s="36">
        <f>IF(C1600="Saliente Nacional",(IFERROR((LIMPIA(K1600,1)),0)),0)</f>
        <v>0</v>
      </c>
      <c r="Q1600" s="36">
        <f>IF(C1600="Saliente Internacional",(IFERROR((LIMPIA(K1600,1)),0)),0)</f>
        <v>0</v>
      </c>
      <c r="R1600" s="36">
        <f t="shared" si="73"/>
        <v>3</v>
      </c>
      <c r="S1600" s="36">
        <f t="shared" si="74"/>
        <v>0</v>
      </c>
    </row>
    <row r="1601" spans="1:19" x14ac:dyDescent="0.25">
      <c r="A1601" s="101">
        <f>'DETALLE DE CONEXIONES'!P1601</f>
        <v>0</v>
      </c>
      <c r="B1601" s="36" t="str">
        <f>'DETALLE DE CONEXIONES'!I1601</f>
        <v>GPRS</v>
      </c>
      <c r="C1601" s="36" t="str">
        <f>'DETALLE DE CONEXIONES'!BB1601</f>
        <v>MENSAJERO</v>
      </c>
      <c r="D1601" s="36" t="str">
        <f>'DETALLE DE CONEXIONES'!E1601</f>
        <v>internet.itelcel.coXXXGLTE</v>
      </c>
      <c r="E1601" s="36">
        <f t="shared" si="72"/>
        <v>26</v>
      </c>
      <c r="F1601" s="36">
        <f>IFERROR(LIMPIA('DETALLE DE CONEXIONES'!N1601,1),0)</f>
        <v>0</v>
      </c>
      <c r="G1601" s="36" t="str">
        <f>LEFT('DETALLE DE CONEXIONES'!BE1601,3)</f>
        <v/>
      </c>
      <c r="H1601" s="36" t="str">
        <f>RIGHT('DETALLE DE CONEXIONES'!AK1601,2)</f>
        <v>-1</v>
      </c>
      <c r="I1601" s="36" t="str">
        <f>LEFT('DETALLE DE CONEXIONES'!AK1601,3)</f>
        <v>MEN</v>
      </c>
      <c r="J1601" s="36" t="str">
        <f>LEFT('DETALLE DE CONEXIONES'!M1601,3)</f>
        <v>0mi</v>
      </c>
      <c r="K1601" s="36" t="str">
        <f>IF(LEN('DETALLE DE CONEXIONES'!M1601)&lt;12,(RIGHT('DETALLE DE CONEXIONES'!M1601,5)),(RIGHT('DETALLE DE CONEXIONES'!M1601,6)))</f>
        <v xml:space="preserve">min. </v>
      </c>
      <c r="L1601" s="36">
        <f>IF(C1601="Saliente Local",(IFERROR((LIMPIA(J1601,1)),0)),0)</f>
        <v>0</v>
      </c>
      <c r="M1601" s="36">
        <f>IF(C1601="Saliente Nacional",(IFERROR((LIMPIA(J1601,1)),0)),0)</f>
        <v>0</v>
      </c>
      <c r="N1601" s="36">
        <f>IF(C1601="Saliente Internacional",(IFERROR((LIMPIA(J1601,1)),0)),0)</f>
        <v>0</v>
      </c>
      <c r="O1601" s="36">
        <f>IF(C1601="Saliente Local",(IFERROR((LIMPIA(K1601,1)),0)),0)</f>
        <v>0</v>
      </c>
      <c r="P1601" s="36">
        <f>IF(C1601="Saliente Nacional",(IFERROR((LIMPIA(K1601,1)),0)),0)</f>
        <v>0</v>
      </c>
      <c r="Q1601" s="36">
        <f>IF(C1601="Saliente Internacional",(IFERROR((LIMPIA(K1601,1)),0)),0)</f>
        <v>0</v>
      </c>
      <c r="R1601" s="36">
        <f t="shared" si="73"/>
        <v>0</v>
      </c>
      <c r="S1601" s="36">
        <f t="shared" si="74"/>
        <v>0</v>
      </c>
    </row>
    <row r="1602" spans="1:19" x14ac:dyDescent="0.25">
      <c r="A1602" s="101">
        <f>'DETALLE DE CONEXIONES'!P1602</f>
        <v>0</v>
      </c>
      <c r="B1602" s="36" t="str">
        <f>'DETALLE DE CONEXIONES'!I1602</f>
        <v>GPRS</v>
      </c>
      <c r="C1602" s="36" t="str">
        <f>'DETALLE DE CONEXIONES'!BB1602</f>
        <v>RS</v>
      </c>
      <c r="D1602" s="36" t="str">
        <f>'DETALLE DE CONEXIONES'!E1602</f>
        <v>internet.itelcelXXXm-3G</v>
      </c>
      <c r="E1602" s="36">
        <f t="shared" si="72"/>
        <v>23</v>
      </c>
      <c r="F1602" s="36">
        <f>IFERROR(LIMPIA('DETALLE DE CONEXIONES'!N1602,1),0)</f>
        <v>0</v>
      </c>
      <c r="G1602" s="36" t="str">
        <f>LEFT('DETALLE DE CONEXIONES'!BE1602,3)</f>
        <v/>
      </c>
      <c r="H1602" s="36" t="str">
        <f>RIGHT('DETALLE DE CONEXIONES'!AK1602,2)</f>
        <v>-1</v>
      </c>
      <c r="I1602" s="36" t="str">
        <f>LEFT('DETALLE DE CONEXIONES'!AK1602,3)</f>
        <v>RS;</v>
      </c>
      <c r="J1602" s="36" t="str">
        <f>LEFT('DETALLE DE CONEXIONES'!M1602,3)</f>
        <v>0mi</v>
      </c>
      <c r="K1602" s="36" t="str">
        <f>IF(LEN('DETALLE DE CONEXIONES'!M1602)&lt;12,(RIGHT('DETALLE DE CONEXIONES'!M1602,5)),(RIGHT('DETALLE DE CONEXIONES'!M1602,6)))</f>
        <v xml:space="preserve">min. </v>
      </c>
      <c r="L1602" s="36">
        <f>IF(C1602="Saliente Local",(IFERROR((LIMPIA(J1602,1)),0)),0)</f>
        <v>0</v>
      </c>
      <c r="M1602" s="36">
        <f>IF(C1602="Saliente Nacional",(IFERROR((LIMPIA(J1602,1)),0)),0)</f>
        <v>0</v>
      </c>
      <c r="N1602" s="36">
        <f>IF(C1602="Saliente Internacional",(IFERROR((LIMPIA(J1602,1)),0)),0)</f>
        <v>0</v>
      </c>
      <c r="O1602" s="36">
        <f>IF(C1602="Saliente Local",(IFERROR((LIMPIA(K1602,1)),0)),0)</f>
        <v>0</v>
      </c>
      <c r="P1602" s="36">
        <f>IF(C1602="Saliente Nacional",(IFERROR((LIMPIA(K1602,1)),0)),0)</f>
        <v>0</v>
      </c>
      <c r="Q1602" s="36">
        <f>IF(C1602="Saliente Internacional",(IFERROR((LIMPIA(K1602,1)),0)),0)</f>
        <v>0</v>
      </c>
      <c r="R1602" s="36">
        <f t="shared" si="73"/>
        <v>0</v>
      </c>
      <c r="S1602" s="36">
        <f t="shared" si="74"/>
        <v>0</v>
      </c>
    </row>
    <row r="1603" spans="1:19" x14ac:dyDescent="0.25">
      <c r="A1603" s="101">
        <f>'DETALLE DE CONEXIONES'!P1603</f>
        <v>0</v>
      </c>
      <c r="B1603" s="36" t="str">
        <f>'DETALLE DE CONEXIONES'!I1603</f>
        <v>SALIENTE</v>
      </c>
      <c r="C1603" s="36" t="str">
        <f>'DETALLE DE CONEXIONES'!BB1603</f>
        <v>Saliente Local</v>
      </c>
      <c r="D1603" s="36" t="str">
        <f>'DETALLE DE CONEXIONES'!E1603</f>
        <v>999XXX5701</v>
      </c>
      <c r="E1603" s="36">
        <f t="shared" ref="E1603:E1666" si="75">LEN(D1603)</f>
        <v>10</v>
      </c>
      <c r="F1603" s="36">
        <f>IFERROR(LIMPIA('DETALLE DE CONEXIONES'!N1603,1),0)</f>
        <v>9</v>
      </c>
      <c r="G1603" s="36" t="str">
        <f>LEFT('DETALLE DE CONEXIONES'!BE1603,3)</f>
        <v>NOF</v>
      </c>
      <c r="H1603" s="36" t="str">
        <f>RIGHT('DETALLE DE CONEXIONES'!AK1603,2)</f>
        <v/>
      </c>
      <c r="I1603" s="36" t="str">
        <f>LEFT('DETALLE DE CONEXIONES'!AK1603,3)</f>
        <v/>
      </c>
      <c r="J1603" s="36" t="str">
        <f>LEFT('DETALLE DE CONEXIONES'!M1603,3)</f>
        <v>8mi</v>
      </c>
      <c r="K1603" s="36" t="str">
        <f>IF(LEN('DETALLE DE CONEXIONES'!M1603)&lt;12,(RIGHT('DETALLE DE CONEXIONES'!M1603,5)),(RIGHT('DETALLE DE CONEXIONES'!M1603,6)))</f>
        <v>56seg.</v>
      </c>
      <c r="L1603" s="36">
        <f>IF(C1603="Saliente Local",(IFERROR((LIMPIA(J1603,1)),0)),0)</f>
        <v>8</v>
      </c>
      <c r="M1603" s="36">
        <f>IF(C1603="Saliente Nacional",(IFERROR((LIMPIA(J1603,1)),0)),0)</f>
        <v>0</v>
      </c>
      <c r="N1603" s="36">
        <f>IF(C1603="Saliente Internacional",(IFERROR((LIMPIA(J1603,1)),0)),0)</f>
        <v>0</v>
      </c>
      <c r="O1603" s="36">
        <f>IF(C1603="Saliente Local",(IFERROR((LIMPIA(K1603,1)),0)),0)</f>
        <v>56</v>
      </c>
      <c r="P1603" s="36">
        <f>IF(C1603="Saliente Nacional",(IFERROR((LIMPIA(K1603,1)),0)),0)</f>
        <v>0</v>
      </c>
      <c r="Q1603" s="36">
        <f>IF(C1603="Saliente Internacional",(IFERROR((LIMPIA(K1603,1)),0)),0)</f>
        <v>0</v>
      </c>
      <c r="R1603" s="36">
        <f t="shared" ref="R1603:R1666" si="76">IF(SUM(O1603:P1603)&gt;0,(L1603+M1603+1),(L1603+M1603))</f>
        <v>9</v>
      </c>
      <c r="S1603" s="36">
        <f t="shared" ref="S1603:S1666" si="77">IF(Q1603&gt;0,N1603+1,N1603)</f>
        <v>0</v>
      </c>
    </row>
    <row r="1604" spans="1:19" x14ac:dyDescent="0.25">
      <c r="A1604" s="101">
        <f>'DETALLE DE CONEXIONES'!P1604</f>
        <v>0</v>
      </c>
      <c r="B1604" s="36" t="str">
        <f>'DETALLE DE CONEXIONES'!I1604</f>
        <v>SALIENTE</v>
      </c>
      <c r="C1604" s="36" t="str">
        <f>'DETALLE DE CONEXIONES'!BB1604</f>
        <v>Saliente Local</v>
      </c>
      <c r="D1604" s="36" t="str">
        <f>'DETALLE DE CONEXIONES'!E1604</f>
        <v>999XXX7896</v>
      </c>
      <c r="E1604" s="36">
        <f t="shared" si="75"/>
        <v>10</v>
      </c>
      <c r="F1604" s="36">
        <f>IFERROR(LIMPIA('DETALLE DE CONEXIONES'!N1604,1),0)</f>
        <v>2</v>
      </c>
      <c r="G1604" s="36" t="str">
        <f>LEFT('DETALLE DE CONEXIONES'!BE1604,3)</f>
        <v>NOF</v>
      </c>
      <c r="H1604" s="36" t="str">
        <f>RIGHT('DETALLE DE CONEXIONES'!AK1604,2)</f>
        <v/>
      </c>
      <c r="I1604" s="36" t="str">
        <f>LEFT('DETALLE DE CONEXIONES'!AK1604,3)</f>
        <v/>
      </c>
      <c r="J1604" s="36" t="str">
        <f>LEFT('DETALLE DE CONEXIONES'!M1604,3)</f>
        <v>1mi</v>
      </c>
      <c r="K1604" s="36" t="str">
        <f>IF(LEN('DETALLE DE CONEXIONES'!M1604)&lt;12,(RIGHT('DETALLE DE CONEXIONES'!M1604,5)),(RIGHT('DETALLE DE CONEXIONES'!M1604,6)))</f>
        <v>53seg.</v>
      </c>
      <c r="L1604" s="36">
        <f>IF(C1604="Saliente Local",(IFERROR((LIMPIA(J1604,1)),0)),0)</f>
        <v>1</v>
      </c>
      <c r="M1604" s="36">
        <f>IF(C1604="Saliente Nacional",(IFERROR((LIMPIA(J1604,1)),0)),0)</f>
        <v>0</v>
      </c>
      <c r="N1604" s="36">
        <f>IF(C1604="Saliente Internacional",(IFERROR((LIMPIA(J1604,1)),0)),0)</f>
        <v>0</v>
      </c>
      <c r="O1604" s="36">
        <f>IF(C1604="Saliente Local",(IFERROR((LIMPIA(K1604,1)),0)),0)</f>
        <v>53</v>
      </c>
      <c r="P1604" s="36">
        <f>IF(C1604="Saliente Nacional",(IFERROR((LIMPIA(K1604,1)),0)),0)</f>
        <v>0</v>
      </c>
      <c r="Q1604" s="36">
        <f>IF(C1604="Saliente Internacional",(IFERROR((LIMPIA(K1604,1)),0)),0)</f>
        <v>0</v>
      </c>
      <c r="R1604" s="36">
        <f t="shared" si="76"/>
        <v>2</v>
      </c>
      <c r="S1604" s="36">
        <f t="shared" si="77"/>
        <v>0</v>
      </c>
    </row>
    <row r="1605" spans="1:19" x14ac:dyDescent="0.25">
      <c r="A1605" s="101">
        <f>'DETALLE DE CONEXIONES'!P1605</f>
        <v>0</v>
      </c>
      <c r="B1605" s="36" t="str">
        <f>'DETALLE DE CONEXIONES'!I1605</f>
        <v>SALIENTE</v>
      </c>
      <c r="C1605" s="36" t="str">
        <f>'DETALLE DE CONEXIONES'!BB1605</f>
        <v>Saliente Local</v>
      </c>
      <c r="D1605" s="36" t="str">
        <f>'DETALLE DE CONEXIONES'!E1605</f>
        <v>999XXX0328</v>
      </c>
      <c r="E1605" s="36">
        <f t="shared" si="75"/>
        <v>10</v>
      </c>
      <c r="F1605" s="36">
        <f>IFERROR(LIMPIA('DETALLE DE CONEXIONES'!N1605,1),0)</f>
        <v>2</v>
      </c>
      <c r="G1605" s="36" t="str">
        <f>LEFT('DETALLE DE CONEXIONES'!BE1605,3)</f>
        <v>NOF</v>
      </c>
      <c r="H1605" s="36" t="str">
        <f>RIGHT('DETALLE DE CONEXIONES'!AK1605,2)</f>
        <v/>
      </c>
      <c r="I1605" s="36" t="str">
        <f>LEFT('DETALLE DE CONEXIONES'!AK1605,3)</f>
        <v/>
      </c>
      <c r="J1605" s="36" t="str">
        <f>LEFT('DETALLE DE CONEXIONES'!M1605,3)</f>
        <v>1mi</v>
      </c>
      <c r="K1605" s="36" t="str">
        <f>IF(LEN('DETALLE DE CONEXIONES'!M1605)&lt;12,(RIGHT('DETALLE DE CONEXIONES'!M1605,5)),(RIGHT('DETALLE DE CONEXIONES'!M1605,6)))</f>
        <v>3seg.</v>
      </c>
      <c r="L1605" s="36">
        <f>IF(C1605="Saliente Local",(IFERROR((LIMPIA(J1605,1)),0)),0)</f>
        <v>1</v>
      </c>
      <c r="M1605" s="36">
        <f>IF(C1605="Saliente Nacional",(IFERROR((LIMPIA(J1605,1)),0)),0)</f>
        <v>0</v>
      </c>
      <c r="N1605" s="36">
        <f>IF(C1605="Saliente Internacional",(IFERROR((LIMPIA(J1605,1)),0)),0)</f>
        <v>0</v>
      </c>
      <c r="O1605" s="36">
        <f>IF(C1605="Saliente Local",(IFERROR((LIMPIA(K1605,1)),0)),0)</f>
        <v>3</v>
      </c>
      <c r="P1605" s="36">
        <f>IF(C1605="Saliente Nacional",(IFERROR((LIMPIA(K1605,1)),0)),0)</f>
        <v>0</v>
      </c>
      <c r="Q1605" s="36">
        <f>IF(C1605="Saliente Internacional",(IFERROR((LIMPIA(K1605,1)),0)),0)</f>
        <v>0</v>
      </c>
      <c r="R1605" s="36">
        <f t="shared" si="76"/>
        <v>2</v>
      </c>
      <c r="S1605" s="36">
        <f t="shared" si="77"/>
        <v>0</v>
      </c>
    </row>
    <row r="1606" spans="1:19" x14ac:dyDescent="0.25">
      <c r="A1606" s="101">
        <f>'DETALLE DE CONEXIONES'!P1606</f>
        <v>0</v>
      </c>
      <c r="B1606" s="36" t="str">
        <f>'DETALLE DE CONEXIONES'!I1606</f>
        <v>TRANSFERENCIA</v>
      </c>
      <c r="C1606" s="36" t="str">
        <f>'DETALLE DE CONEXIONES'!BB1606</f>
        <v>Desvio Nacional</v>
      </c>
      <c r="D1606" s="36" t="str">
        <f>'DETALLE DE CONEXIONES'!E1606</f>
        <v>999XXX1600</v>
      </c>
      <c r="E1606" s="36">
        <f t="shared" si="75"/>
        <v>10</v>
      </c>
      <c r="F1606" s="36">
        <f>IFERROR(LIMPIA('DETALLE DE CONEXIONES'!N1606,1),0)</f>
        <v>1</v>
      </c>
      <c r="G1606" s="36" t="str">
        <f>LEFT('DETALLE DE CONEXIONES'!BE1606,3)</f>
        <v>SIU</v>
      </c>
      <c r="H1606" s="36" t="str">
        <f>RIGHT('DETALLE DE CONEXIONES'!AK1606,2)</f>
        <v/>
      </c>
      <c r="I1606" s="36" t="str">
        <f>LEFT('DETALLE DE CONEXIONES'!AK1606,3)</f>
        <v/>
      </c>
      <c r="J1606" s="36" t="str">
        <f>LEFT('DETALLE DE CONEXIONES'!M1606,3)</f>
        <v>0mi</v>
      </c>
      <c r="K1606" s="36" t="str">
        <f>IF(LEN('DETALLE DE CONEXIONES'!M1606)&lt;12,(RIGHT('DETALLE DE CONEXIONES'!M1606,5)),(RIGHT('DETALLE DE CONEXIONES'!M1606,6)))</f>
        <v>4seg.</v>
      </c>
      <c r="L1606" s="36">
        <f>IF(C1606="Saliente Local",(IFERROR((LIMPIA(J1606,1)),0)),0)</f>
        <v>0</v>
      </c>
      <c r="M1606" s="36">
        <f>IF(C1606="Saliente Nacional",(IFERROR((LIMPIA(J1606,1)),0)),0)</f>
        <v>0</v>
      </c>
      <c r="N1606" s="36">
        <f>IF(C1606="Saliente Internacional",(IFERROR((LIMPIA(J1606,1)),0)),0)</f>
        <v>0</v>
      </c>
      <c r="O1606" s="36">
        <f>IF(C1606="Saliente Local",(IFERROR((LIMPIA(K1606,1)),0)),0)</f>
        <v>0</v>
      </c>
      <c r="P1606" s="36">
        <f>IF(C1606="Saliente Nacional",(IFERROR((LIMPIA(K1606,1)),0)),0)</f>
        <v>0</v>
      </c>
      <c r="Q1606" s="36">
        <f>IF(C1606="Saliente Internacional",(IFERROR((LIMPIA(K1606,1)),0)),0)</f>
        <v>0</v>
      </c>
      <c r="R1606" s="36">
        <f t="shared" si="76"/>
        <v>0</v>
      </c>
      <c r="S1606" s="36">
        <f t="shared" si="77"/>
        <v>0</v>
      </c>
    </row>
    <row r="1607" spans="1:19" x14ac:dyDescent="0.25">
      <c r="A1607" s="101">
        <f>'DETALLE DE CONEXIONES'!P1607</f>
        <v>0</v>
      </c>
      <c r="B1607" s="36" t="str">
        <f>'DETALLE DE CONEXIONES'!I1607</f>
        <v>TRANSFERENCIA</v>
      </c>
      <c r="C1607" s="36" t="str">
        <f>'DETALLE DE CONEXIONES'!BB1607</f>
        <v>Desvio Nacional</v>
      </c>
      <c r="D1607" s="36" t="str">
        <f>'DETALLE DE CONEXIONES'!E1607</f>
        <v>999XXX1600</v>
      </c>
      <c r="E1607" s="36">
        <f t="shared" si="75"/>
        <v>10</v>
      </c>
      <c r="F1607" s="36">
        <f>IFERROR(LIMPIA('DETALLE DE CONEXIONES'!N1607,1),0)</f>
        <v>1</v>
      </c>
      <c r="G1607" s="36" t="str">
        <f>LEFT('DETALLE DE CONEXIONES'!BE1607,3)</f>
        <v>SIU</v>
      </c>
      <c r="H1607" s="36" t="str">
        <f>RIGHT('DETALLE DE CONEXIONES'!AK1607,2)</f>
        <v/>
      </c>
      <c r="I1607" s="36" t="str">
        <f>LEFT('DETALLE DE CONEXIONES'!AK1607,3)</f>
        <v/>
      </c>
      <c r="J1607" s="36" t="str">
        <f>LEFT('DETALLE DE CONEXIONES'!M1607,3)</f>
        <v>0mi</v>
      </c>
      <c r="K1607" s="36" t="str">
        <f>IF(LEN('DETALLE DE CONEXIONES'!M1607)&lt;12,(RIGHT('DETALLE DE CONEXIONES'!M1607,5)),(RIGHT('DETALLE DE CONEXIONES'!M1607,6)))</f>
        <v>6seg.</v>
      </c>
      <c r="L1607" s="36">
        <f>IF(C1607="Saliente Local",(IFERROR((LIMPIA(J1607,1)),0)),0)</f>
        <v>0</v>
      </c>
      <c r="M1607" s="36">
        <f>IF(C1607="Saliente Nacional",(IFERROR((LIMPIA(J1607,1)),0)),0)</f>
        <v>0</v>
      </c>
      <c r="N1607" s="36">
        <f>IF(C1607="Saliente Internacional",(IFERROR((LIMPIA(J1607,1)),0)),0)</f>
        <v>0</v>
      </c>
      <c r="O1607" s="36">
        <f>IF(C1607="Saliente Local",(IFERROR((LIMPIA(K1607,1)),0)),0)</f>
        <v>0</v>
      </c>
      <c r="P1607" s="36">
        <f>IF(C1607="Saliente Nacional",(IFERROR((LIMPIA(K1607,1)),0)),0)</f>
        <v>0</v>
      </c>
      <c r="Q1607" s="36">
        <f>IF(C1607="Saliente Internacional",(IFERROR((LIMPIA(K1607,1)),0)),0)</f>
        <v>0</v>
      </c>
      <c r="R1607" s="36">
        <f t="shared" si="76"/>
        <v>0</v>
      </c>
      <c r="S1607" s="36">
        <f t="shared" si="77"/>
        <v>0</v>
      </c>
    </row>
    <row r="1608" spans="1:19" x14ac:dyDescent="0.25">
      <c r="A1608" s="101">
        <f>'DETALLE DE CONEXIONES'!P1608</f>
        <v>0</v>
      </c>
      <c r="B1608" s="36" t="str">
        <f>'DETALLE DE CONEXIONES'!I1608</f>
        <v>GPRS</v>
      </c>
      <c r="C1608" s="36" t="str">
        <f>'DETALLE DE CONEXIONES'!BB1608</f>
        <v>MENSAJERO</v>
      </c>
      <c r="D1608" s="36" t="str">
        <f>'DETALLE DE CONEXIONES'!E1608</f>
        <v>internet.itelcelXXXm-3G</v>
      </c>
      <c r="E1608" s="36">
        <f t="shared" si="75"/>
        <v>23</v>
      </c>
      <c r="F1608" s="36">
        <f>IFERROR(LIMPIA('DETALLE DE CONEXIONES'!N1608,1),0)</f>
        <v>0</v>
      </c>
      <c r="G1608" s="36" t="str">
        <f>LEFT('DETALLE DE CONEXIONES'!BE1608,3)</f>
        <v/>
      </c>
      <c r="H1608" s="36" t="str">
        <f>RIGHT('DETALLE DE CONEXIONES'!AK1608,2)</f>
        <v>-0</v>
      </c>
      <c r="I1608" s="36" t="str">
        <f>LEFT('DETALLE DE CONEXIONES'!AK1608,3)</f>
        <v>MEN</v>
      </c>
      <c r="J1608" s="36" t="str">
        <f>LEFT('DETALLE DE CONEXIONES'!M1608,3)</f>
        <v>0mi</v>
      </c>
      <c r="K1608" s="36" t="str">
        <f>IF(LEN('DETALLE DE CONEXIONES'!M1608)&lt;12,(RIGHT('DETALLE DE CONEXIONES'!M1608,5)),(RIGHT('DETALLE DE CONEXIONES'!M1608,6)))</f>
        <v xml:space="preserve">min. </v>
      </c>
      <c r="L1608" s="36">
        <f>IF(C1608="Saliente Local",(IFERROR((LIMPIA(J1608,1)),0)),0)</f>
        <v>0</v>
      </c>
      <c r="M1608" s="36">
        <f>IF(C1608="Saliente Nacional",(IFERROR((LIMPIA(J1608,1)),0)),0)</f>
        <v>0</v>
      </c>
      <c r="N1608" s="36">
        <f>IF(C1608="Saliente Internacional",(IFERROR((LIMPIA(J1608,1)),0)),0)</f>
        <v>0</v>
      </c>
      <c r="O1608" s="36">
        <f>IF(C1608="Saliente Local",(IFERROR((LIMPIA(K1608,1)),0)),0)</f>
        <v>0</v>
      </c>
      <c r="P1608" s="36">
        <f>IF(C1608="Saliente Nacional",(IFERROR((LIMPIA(K1608,1)),0)),0)</f>
        <v>0</v>
      </c>
      <c r="Q1608" s="36">
        <f>IF(C1608="Saliente Internacional",(IFERROR((LIMPIA(K1608,1)),0)),0)</f>
        <v>0</v>
      </c>
      <c r="R1608" s="36">
        <f t="shared" si="76"/>
        <v>0</v>
      </c>
      <c r="S1608" s="36">
        <f t="shared" si="77"/>
        <v>0</v>
      </c>
    </row>
    <row r="1609" spans="1:19" x14ac:dyDescent="0.25">
      <c r="A1609" s="101">
        <f>'DETALLE DE CONEXIONES'!P1609</f>
        <v>0</v>
      </c>
      <c r="B1609" s="36" t="str">
        <f>'DETALLE DE CONEXIONES'!I1609</f>
        <v>GPRS</v>
      </c>
      <c r="C1609" s="36" t="str">
        <f>'DETALLE DE CONEXIONES'!BB1609</f>
        <v>RS</v>
      </c>
      <c r="D1609" s="36" t="str">
        <f>'DETALLE DE CONEXIONES'!E1609</f>
        <v>internet.itelcelXXXm-3G</v>
      </c>
      <c r="E1609" s="36">
        <f t="shared" si="75"/>
        <v>23</v>
      </c>
      <c r="F1609" s="36">
        <f>IFERROR(LIMPIA('DETALLE DE CONEXIONES'!N1609,1),0)</f>
        <v>0</v>
      </c>
      <c r="G1609" s="36" t="str">
        <f>LEFT('DETALLE DE CONEXIONES'!BE1609,3)</f>
        <v/>
      </c>
      <c r="H1609" s="36" t="str">
        <f>RIGHT('DETALLE DE CONEXIONES'!AK1609,2)</f>
        <v>-0</v>
      </c>
      <c r="I1609" s="36" t="str">
        <f>LEFT('DETALLE DE CONEXIONES'!AK1609,3)</f>
        <v>RS;</v>
      </c>
      <c r="J1609" s="36" t="str">
        <f>LEFT('DETALLE DE CONEXIONES'!M1609,3)</f>
        <v>0mi</v>
      </c>
      <c r="K1609" s="36" t="str">
        <f>IF(LEN('DETALLE DE CONEXIONES'!M1609)&lt;12,(RIGHT('DETALLE DE CONEXIONES'!M1609,5)),(RIGHT('DETALLE DE CONEXIONES'!M1609,6)))</f>
        <v xml:space="preserve">min. </v>
      </c>
      <c r="L1609" s="36">
        <f>IF(C1609="Saliente Local",(IFERROR((LIMPIA(J1609,1)),0)),0)</f>
        <v>0</v>
      </c>
      <c r="M1609" s="36">
        <f>IF(C1609="Saliente Nacional",(IFERROR((LIMPIA(J1609,1)),0)),0)</f>
        <v>0</v>
      </c>
      <c r="N1609" s="36">
        <f>IF(C1609="Saliente Internacional",(IFERROR((LIMPIA(J1609,1)),0)),0)</f>
        <v>0</v>
      </c>
      <c r="O1609" s="36">
        <f>IF(C1609="Saliente Local",(IFERROR((LIMPIA(K1609,1)),0)),0)</f>
        <v>0</v>
      </c>
      <c r="P1609" s="36">
        <f>IF(C1609="Saliente Nacional",(IFERROR((LIMPIA(K1609,1)),0)),0)</f>
        <v>0</v>
      </c>
      <c r="Q1609" s="36">
        <f>IF(C1609="Saliente Internacional",(IFERROR((LIMPIA(K1609,1)),0)),0)</f>
        <v>0</v>
      </c>
      <c r="R1609" s="36">
        <f t="shared" si="76"/>
        <v>0</v>
      </c>
      <c r="S1609" s="36">
        <f t="shared" si="77"/>
        <v>0</v>
      </c>
    </row>
    <row r="1610" spans="1:19" x14ac:dyDescent="0.25">
      <c r="A1610" s="101">
        <f>'DETALLE DE CONEXIONES'!P1610</f>
        <v>0</v>
      </c>
      <c r="B1610" s="36" t="str">
        <f>'DETALLE DE CONEXIONES'!I1610</f>
        <v>GPRS</v>
      </c>
      <c r="C1610" s="36" t="str">
        <f>'DETALLE DE CONEXIONES'!BB1610</f>
        <v>MENSAJERO</v>
      </c>
      <c r="D1610" s="36" t="str">
        <f>'DETALLE DE CONEXIONES'!E1610</f>
        <v>internet.itelcel.coXXXGLTE</v>
      </c>
      <c r="E1610" s="36">
        <f t="shared" si="75"/>
        <v>26</v>
      </c>
      <c r="F1610" s="36">
        <f>IFERROR(LIMPIA('DETALLE DE CONEXIONES'!N1610,1),0)</f>
        <v>0</v>
      </c>
      <c r="G1610" s="36" t="str">
        <f>LEFT('DETALLE DE CONEXIONES'!BE1610,3)</f>
        <v/>
      </c>
      <c r="H1610" s="36" t="str">
        <f>RIGHT('DETALLE DE CONEXIONES'!AK1610,2)</f>
        <v>-0</v>
      </c>
      <c r="I1610" s="36" t="str">
        <f>LEFT('DETALLE DE CONEXIONES'!AK1610,3)</f>
        <v>MEN</v>
      </c>
      <c r="J1610" s="36" t="str">
        <f>LEFT('DETALLE DE CONEXIONES'!M1610,3)</f>
        <v>0mi</v>
      </c>
      <c r="K1610" s="36" t="str">
        <f>IF(LEN('DETALLE DE CONEXIONES'!M1610)&lt;12,(RIGHT('DETALLE DE CONEXIONES'!M1610,5)),(RIGHT('DETALLE DE CONEXIONES'!M1610,6)))</f>
        <v xml:space="preserve">min. </v>
      </c>
      <c r="L1610" s="36">
        <f>IF(C1610="Saliente Local",(IFERROR((LIMPIA(J1610,1)),0)),0)</f>
        <v>0</v>
      </c>
      <c r="M1610" s="36">
        <f>IF(C1610="Saliente Nacional",(IFERROR((LIMPIA(J1610,1)),0)),0)</f>
        <v>0</v>
      </c>
      <c r="N1610" s="36">
        <f>IF(C1610="Saliente Internacional",(IFERROR((LIMPIA(J1610,1)),0)),0)</f>
        <v>0</v>
      </c>
      <c r="O1610" s="36">
        <f>IF(C1610="Saliente Local",(IFERROR((LIMPIA(K1610,1)),0)),0)</f>
        <v>0</v>
      </c>
      <c r="P1610" s="36">
        <f>IF(C1610="Saliente Nacional",(IFERROR((LIMPIA(K1610,1)),0)),0)</f>
        <v>0</v>
      </c>
      <c r="Q1610" s="36">
        <f>IF(C1610="Saliente Internacional",(IFERROR((LIMPIA(K1610,1)),0)),0)</f>
        <v>0</v>
      </c>
      <c r="R1610" s="36">
        <f t="shared" si="76"/>
        <v>0</v>
      </c>
      <c r="S1610" s="36">
        <f t="shared" si="77"/>
        <v>0</v>
      </c>
    </row>
    <row r="1611" spans="1:19" x14ac:dyDescent="0.25">
      <c r="A1611" s="101">
        <f>'DETALLE DE CONEXIONES'!P1611</f>
        <v>0</v>
      </c>
      <c r="B1611" s="36" t="str">
        <f>'DETALLE DE CONEXIONES'!I1611</f>
        <v>GPRS</v>
      </c>
      <c r="C1611" s="36" t="str">
        <f>'DETALLE DE CONEXIONES'!BB1611</f>
        <v>RS</v>
      </c>
      <c r="D1611" s="36" t="str">
        <f>'DETALLE DE CONEXIONES'!E1611</f>
        <v>internet.itelcel.coXXXGLTE</v>
      </c>
      <c r="E1611" s="36">
        <f t="shared" si="75"/>
        <v>26</v>
      </c>
      <c r="F1611" s="36">
        <f>IFERROR(LIMPIA('DETALLE DE CONEXIONES'!N1611,1),0)</f>
        <v>0</v>
      </c>
      <c r="G1611" s="36" t="str">
        <f>LEFT('DETALLE DE CONEXIONES'!BE1611,3)</f>
        <v/>
      </c>
      <c r="H1611" s="36" t="str">
        <f>RIGHT('DETALLE DE CONEXIONES'!AK1611,2)</f>
        <v>-0</v>
      </c>
      <c r="I1611" s="36" t="str">
        <f>LEFT('DETALLE DE CONEXIONES'!AK1611,3)</f>
        <v>RS;</v>
      </c>
      <c r="J1611" s="36" t="str">
        <f>LEFT('DETALLE DE CONEXIONES'!M1611,3)</f>
        <v>0mi</v>
      </c>
      <c r="K1611" s="36" t="str">
        <f>IF(LEN('DETALLE DE CONEXIONES'!M1611)&lt;12,(RIGHT('DETALLE DE CONEXIONES'!M1611,5)),(RIGHT('DETALLE DE CONEXIONES'!M1611,6)))</f>
        <v xml:space="preserve">min. </v>
      </c>
      <c r="L1611" s="36">
        <f>IF(C1611="Saliente Local",(IFERROR((LIMPIA(J1611,1)),0)),0)</f>
        <v>0</v>
      </c>
      <c r="M1611" s="36">
        <f>IF(C1611="Saliente Nacional",(IFERROR((LIMPIA(J1611,1)),0)),0)</f>
        <v>0</v>
      </c>
      <c r="N1611" s="36">
        <f>IF(C1611="Saliente Internacional",(IFERROR((LIMPIA(J1611,1)),0)),0)</f>
        <v>0</v>
      </c>
      <c r="O1611" s="36">
        <f>IF(C1611="Saliente Local",(IFERROR((LIMPIA(K1611,1)),0)),0)</f>
        <v>0</v>
      </c>
      <c r="P1611" s="36">
        <f>IF(C1611="Saliente Nacional",(IFERROR((LIMPIA(K1611,1)),0)),0)</f>
        <v>0</v>
      </c>
      <c r="Q1611" s="36">
        <f>IF(C1611="Saliente Internacional",(IFERROR((LIMPIA(K1611,1)),0)),0)</f>
        <v>0</v>
      </c>
      <c r="R1611" s="36">
        <f t="shared" si="76"/>
        <v>0</v>
      </c>
      <c r="S1611" s="36">
        <f t="shared" si="77"/>
        <v>0</v>
      </c>
    </row>
    <row r="1612" spans="1:19" x14ac:dyDescent="0.25">
      <c r="A1612" s="101">
        <f>'DETALLE DE CONEXIONES'!P1612</f>
        <v>0</v>
      </c>
      <c r="B1612" s="36" t="str">
        <f>'DETALLE DE CONEXIONES'!I1612</f>
        <v>GPRS</v>
      </c>
      <c r="C1612" s="36" t="str">
        <f>'DETALLE DE CONEXIONES'!BB1612</f>
        <v>MENSAJERO</v>
      </c>
      <c r="D1612" s="36" t="str">
        <f>'DETALLE DE CONEXIONES'!E1612</f>
        <v>internet.itelcel.coXXXGLTE</v>
      </c>
      <c r="E1612" s="36">
        <f t="shared" si="75"/>
        <v>26</v>
      </c>
      <c r="F1612" s="36">
        <f>IFERROR(LIMPIA('DETALLE DE CONEXIONES'!N1612,1),0)</f>
        <v>0</v>
      </c>
      <c r="G1612" s="36" t="str">
        <f>LEFT('DETALLE DE CONEXIONES'!BE1612,3)</f>
        <v/>
      </c>
      <c r="H1612" s="36" t="str">
        <f>RIGHT('DETALLE DE CONEXIONES'!AK1612,2)</f>
        <v>-1</v>
      </c>
      <c r="I1612" s="36" t="str">
        <f>LEFT('DETALLE DE CONEXIONES'!AK1612,3)</f>
        <v>MEN</v>
      </c>
      <c r="J1612" s="36" t="str">
        <f>LEFT('DETALLE DE CONEXIONES'!M1612,3)</f>
        <v>0mi</v>
      </c>
      <c r="K1612" s="36" t="str">
        <f>IF(LEN('DETALLE DE CONEXIONES'!M1612)&lt;12,(RIGHT('DETALLE DE CONEXIONES'!M1612,5)),(RIGHT('DETALLE DE CONEXIONES'!M1612,6)))</f>
        <v xml:space="preserve">min. </v>
      </c>
      <c r="L1612" s="36">
        <f>IF(C1612="Saliente Local",(IFERROR((LIMPIA(J1612,1)),0)),0)</f>
        <v>0</v>
      </c>
      <c r="M1612" s="36">
        <f>IF(C1612="Saliente Nacional",(IFERROR((LIMPIA(J1612,1)),0)),0)</f>
        <v>0</v>
      </c>
      <c r="N1612" s="36">
        <f>IF(C1612="Saliente Internacional",(IFERROR((LIMPIA(J1612,1)),0)),0)</f>
        <v>0</v>
      </c>
      <c r="O1612" s="36">
        <f>IF(C1612="Saliente Local",(IFERROR((LIMPIA(K1612,1)),0)),0)</f>
        <v>0</v>
      </c>
      <c r="P1612" s="36">
        <f>IF(C1612="Saliente Nacional",(IFERROR((LIMPIA(K1612,1)),0)),0)</f>
        <v>0</v>
      </c>
      <c r="Q1612" s="36">
        <f>IF(C1612="Saliente Internacional",(IFERROR((LIMPIA(K1612,1)),0)),0)</f>
        <v>0</v>
      </c>
      <c r="R1612" s="36">
        <f t="shared" si="76"/>
        <v>0</v>
      </c>
      <c r="S1612" s="36">
        <f t="shared" si="77"/>
        <v>0</v>
      </c>
    </row>
    <row r="1613" spans="1:19" x14ac:dyDescent="0.25">
      <c r="A1613" s="101">
        <f>'DETALLE DE CONEXIONES'!P1613</f>
        <v>0</v>
      </c>
      <c r="B1613" s="36" t="str">
        <f>'DETALLE DE CONEXIONES'!I1613</f>
        <v>GPRS</v>
      </c>
      <c r="C1613" s="36" t="str">
        <f>'DETALLE DE CONEXIONES'!BB1613</f>
        <v>RS</v>
      </c>
      <c r="D1613" s="36" t="str">
        <f>'DETALLE DE CONEXIONES'!E1613</f>
        <v>internet.itelcel.coXXXGLTE</v>
      </c>
      <c r="E1613" s="36">
        <f t="shared" si="75"/>
        <v>26</v>
      </c>
      <c r="F1613" s="36">
        <f>IFERROR(LIMPIA('DETALLE DE CONEXIONES'!N1613,1),0)</f>
        <v>0</v>
      </c>
      <c r="G1613" s="36" t="str">
        <f>LEFT('DETALLE DE CONEXIONES'!BE1613,3)</f>
        <v/>
      </c>
      <c r="H1613" s="36" t="str">
        <f>RIGHT('DETALLE DE CONEXIONES'!AK1613,2)</f>
        <v>-1</v>
      </c>
      <c r="I1613" s="36" t="str">
        <f>LEFT('DETALLE DE CONEXIONES'!AK1613,3)</f>
        <v>RS;</v>
      </c>
      <c r="J1613" s="36" t="str">
        <f>LEFT('DETALLE DE CONEXIONES'!M1613,3)</f>
        <v>0mi</v>
      </c>
      <c r="K1613" s="36" t="str">
        <f>IF(LEN('DETALLE DE CONEXIONES'!M1613)&lt;12,(RIGHT('DETALLE DE CONEXIONES'!M1613,5)),(RIGHT('DETALLE DE CONEXIONES'!M1613,6)))</f>
        <v xml:space="preserve">min. </v>
      </c>
      <c r="L1613" s="36">
        <f>IF(C1613="Saliente Local",(IFERROR((LIMPIA(J1613,1)),0)),0)</f>
        <v>0</v>
      </c>
      <c r="M1613" s="36">
        <f>IF(C1613="Saliente Nacional",(IFERROR((LIMPIA(J1613,1)),0)),0)</f>
        <v>0</v>
      </c>
      <c r="N1613" s="36">
        <f>IF(C1613="Saliente Internacional",(IFERROR((LIMPIA(J1613,1)),0)),0)</f>
        <v>0</v>
      </c>
      <c r="O1613" s="36">
        <f>IF(C1613="Saliente Local",(IFERROR((LIMPIA(K1613,1)),0)),0)</f>
        <v>0</v>
      </c>
      <c r="P1613" s="36">
        <f>IF(C1613="Saliente Nacional",(IFERROR((LIMPIA(K1613,1)),0)),0)</f>
        <v>0</v>
      </c>
      <c r="Q1613" s="36">
        <f>IF(C1613="Saliente Internacional",(IFERROR((LIMPIA(K1613,1)),0)),0)</f>
        <v>0</v>
      </c>
      <c r="R1613" s="36">
        <f t="shared" si="76"/>
        <v>0</v>
      </c>
      <c r="S1613" s="36">
        <f t="shared" si="77"/>
        <v>0</v>
      </c>
    </row>
    <row r="1614" spans="1:19" x14ac:dyDescent="0.25">
      <c r="A1614" s="101">
        <f>'DETALLE DE CONEXIONES'!P1614</f>
        <v>0</v>
      </c>
      <c r="B1614" s="36" t="str">
        <f>'DETALLE DE CONEXIONES'!I1614</f>
        <v>SALIENTE</v>
      </c>
      <c r="C1614" s="36" t="str">
        <f>'DETALLE DE CONEXIONES'!BB1614</f>
        <v>Saliente Local</v>
      </c>
      <c r="D1614" s="36" t="str">
        <f>'DETALLE DE CONEXIONES'!E1614</f>
        <v>999XXX0328</v>
      </c>
      <c r="E1614" s="36">
        <f t="shared" si="75"/>
        <v>10</v>
      </c>
      <c r="F1614" s="36">
        <f>IFERROR(LIMPIA('DETALLE DE CONEXIONES'!N1614,1),0)</f>
        <v>2</v>
      </c>
      <c r="G1614" s="36" t="str">
        <f>LEFT('DETALLE DE CONEXIONES'!BE1614,3)</f>
        <v>NOF</v>
      </c>
      <c r="H1614" s="36" t="str">
        <f>RIGHT('DETALLE DE CONEXIONES'!AK1614,2)</f>
        <v/>
      </c>
      <c r="I1614" s="36" t="str">
        <f>LEFT('DETALLE DE CONEXIONES'!AK1614,3)</f>
        <v/>
      </c>
      <c r="J1614" s="36" t="str">
        <f>LEFT('DETALLE DE CONEXIONES'!M1614,3)</f>
        <v>1mi</v>
      </c>
      <c r="K1614" s="36" t="str">
        <f>IF(LEN('DETALLE DE CONEXIONES'!M1614)&lt;12,(RIGHT('DETALLE DE CONEXIONES'!M1614,5)),(RIGHT('DETALLE DE CONEXIONES'!M1614,6)))</f>
        <v>12seg.</v>
      </c>
      <c r="L1614" s="36">
        <f>IF(C1614="Saliente Local",(IFERROR((LIMPIA(J1614,1)),0)),0)</f>
        <v>1</v>
      </c>
      <c r="M1614" s="36">
        <f>IF(C1614="Saliente Nacional",(IFERROR((LIMPIA(J1614,1)),0)),0)</f>
        <v>0</v>
      </c>
      <c r="N1614" s="36">
        <f>IF(C1614="Saliente Internacional",(IFERROR((LIMPIA(J1614,1)),0)),0)</f>
        <v>0</v>
      </c>
      <c r="O1614" s="36">
        <f>IF(C1614="Saliente Local",(IFERROR((LIMPIA(K1614,1)),0)),0)</f>
        <v>12</v>
      </c>
      <c r="P1614" s="36">
        <f>IF(C1614="Saliente Nacional",(IFERROR((LIMPIA(K1614,1)),0)),0)</f>
        <v>0</v>
      </c>
      <c r="Q1614" s="36">
        <f>IF(C1614="Saliente Internacional",(IFERROR((LIMPIA(K1614,1)),0)),0)</f>
        <v>0</v>
      </c>
      <c r="R1614" s="36">
        <f t="shared" si="76"/>
        <v>2</v>
      </c>
      <c r="S1614" s="36">
        <f t="shared" si="77"/>
        <v>0</v>
      </c>
    </row>
    <row r="1615" spans="1:19" x14ac:dyDescent="0.25">
      <c r="A1615" s="101">
        <f>'DETALLE DE CONEXIONES'!P1615</f>
        <v>0</v>
      </c>
      <c r="B1615" s="36" t="str">
        <f>'DETALLE DE CONEXIONES'!I1615</f>
        <v>SALIENTE</v>
      </c>
      <c r="C1615" s="36" t="str">
        <f>'DETALLE DE CONEXIONES'!BB1615</f>
        <v>Saliente Local</v>
      </c>
      <c r="D1615" s="36" t="str">
        <f>'DETALLE DE CONEXIONES'!E1615</f>
        <v>999XXX0328</v>
      </c>
      <c r="E1615" s="36">
        <f t="shared" si="75"/>
        <v>10</v>
      </c>
      <c r="F1615" s="36">
        <f>IFERROR(LIMPIA('DETALLE DE CONEXIONES'!N1615,1),0)</f>
        <v>2</v>
      </c>
      <c r="G1615" s="36" t="str">
        <f>LEFT('DETALLE DE CONEXIONES'!BE1615,3)</f>
        <v>NOF</v>
      </c>
      <c r="H1615" s="36" t="str">
        <f>RIGHT('DETALLE DE CONEXIONES'!AK1615,2)</f>
        <v/>
      </c>
      <c r="I1615" s="36" t="str">
        <f>LEFT('DETALLE DE CONEXIONES'!AK1615,3)</f>
        <v/>
      </c>
      <c r="J1615" s="36" t="str">
        <f>LEFT('DETALLE DE CONEXIONES'!M1615,3)</f>
        <v>1mi</v>
      </c>
      <c r="K1615" s="36" t="str">
        <f>IF(LEN('DETALLE DE CONEXIONES'!M1615)&lt;12,(RIGHT('DETALLE DE CONEXIONES'!M1615,5)),(RIGHT('DETALLE DE CONEXIONES'!M1615,6)))</f>
        <v>26seg.</v>
      </c>
      <c r="L1615" s="36">
        <f>IF(C1615="Saliente Local",(IFERROR((LIMPIA(J1615,1)),0)),0)</f>
        <v>1</v>
      </c>
      <c r="M1615" s="36">
        <f>IF(C1615="Saliente Nacional",(IFERROR((LIMPIA(J1615,1)),0)),0)</f>
        <v>0</v>
      </c>
      <c r="N1615" s="36">
        <f>IF(C1615="Saliente Internacional",(IFERROR((LIMPIA(J1615,1)),0)),0)</f>
        <v>0</v>
      </c>
      <c r="O1615" s="36">
        <f>IF(C1615="Saliente Local",(IFERROR((LIMPIA(K1615,1)),0)),0)</f>
        <v>26</v>
      </c>
      <c r="P1615" s="36">
        <f>IF(C1615="Saliente Nacional",(IFERROR((LIMPIA(K1615,1)),0)),0)</f>
        <v>0</v>
      </c>
      <c r="Q1615" s="36">
        <f>IF(C1615="Saliente Internacional",(IFERROR((LIMPIA(K1615,1)),0)),0)</f>
        <v>0</v>
      </c>
      <c r="R1615" s="36">
        <f t="shared" si="76"/>
        <v>2</v>
      </c>
      <c r="S1615" s="36">
        <f t="shared" si="77"/>
        <v>0</v>
      </c>
    </row>
    <row r="1616" spans="1:19" x14ac:dyDescent="0.25">
      <c r="A1616" s="101">
        <f>'DETALLE DE CONEXIONES'!P1616</f>
        <v>0</v>
      </c>
      <c r="B1616" s="36" t="str">
        <f>'DETALLE DE CONEXIONES'!I1616</f>
        <v>TRANSFERENCIA</v>
      </c>
      <c r="C1616" s="36" t="str">
        <f>'DETALLE DE CONEXIONES'!BB1616</f>
        <v>Desvio Nacional</v>
      </c>
      <c r="D1616" s="36" t="str">
        <f>'DETALLE DE CONEXIONES'!E1616</f>
        <v>999XXX1600</v>
      </c>
      <c r="E1616" s="36">
        <f t="shared" si="75"/>
        <v>10</v>
      </c>
      <c r="F1616" s="36">
        <f>IFERROR(LIMPIA('DETALLE DE CONEXIONES'!N1616,1),0)</f>
        <v>1</v>
      </c>
      <c r="G1616" s="36" t="str">
        <f>LEFT('DETALLE DE CONEXIONES'!BE1616,3)</f>
        <v>SIU</v>
      </c>
      <c r="H1616" s="36" t="str">
        <f>RIGHT('DETALLE DE CONEXIONES'!AK1616,2)</f>
        <v/>
      </c>
      <c r="I1616" s="36" t="str">
        <f>LEFT('DETALLE DE CONEXIONES'!AK1616,3)</f>
        <v/>
      </c>
      <c r="J1616" s="36" t="str">
        <f>LEFT('DETALLE DE CONEXIONES'!M1616,3)</f>
        <v>0mi</v>
      </c>
      <c r="K1616" s="36" t="str">
        <f>IF(LEN('DETALLE DE CONEXIONES'!M1616)&lt;12,(RIGHT('DETALLE DE CONEXIONES'!M1616,5)),(RIGHT('DETALLE DE CONEXIONES'!M1616,6)))</f>
        <v>2seg.</v>
      </c>
      <c r="L1616" s="36">
        <f>IF(C1616="Saliente Local",(IFERROR((LIMPIA(J1616,1)),0)),0)</f>
        <v>0</v>
      </c>
      <c r="M1616" s="36">
        <f>IF(C1616="Saliente Nacional",(IFERROR((LIMPIA(J1616,1)),0)),0)</f>
        <v>0</v>
      </c>
      <c r="N1616" s="36">
        <f>IF(C1616="Saliente Internacional",(IFERROR((LIMPIA(J1616,1)),0)),0)</f>
        <v>0</v>
      </c>
      <c r="O1616" s="36">
        <f>IF(C1616="Saliente Local",(IFERROR((LIMPIA(K1616,1)),0)),0)</f>
        <v>0</v>
      </c>
      <c r="P1616" s="36">
        <f>IF(C1616="Saliente Nacional",(IFERROR((LIMPIA(K1616,1)),0)),0)</f>
        <v>0</v>
      </c>
      <c r="Q1616" s="36">
        <f>IF(C1616="Saliente Internacional",(IFERROR((LIMPIA(K1616,1)),0)),0)</f>
        <v>0</v>
      </c>
      <c r="R1616" s="36">
        <f t="shared" si="76"/>
        <v>0</v>
      </c>
      <c r="S1616" s="36">
        <f t="shared" si="77"/>
        <v>0</v>
      </c>
    </row>
    <row r="1617" spans="1:19" x14ac:dyDescent="0.25">
      <c r="A1617" s="101">
        <f>'DETALLE DE CONEXIONES'!P1617</f>
        <v>0</v>
      </c>
      <c r="B1617" s="36" t="str">
        <f>'DETALLE DE CONEXIONES'!I1617</f>
        <v>TRANSFERENCIA</v>
      </c>
      <c r="C1617" s="36" t="str">
        <f>'DETALLE DE CONEXIONES'!BB1617</f>
        <v>Desvio Nacional</v>
      </c>
      <c r="D1617" s="36" t="str">
        <f>'DETALLE DE CONEXIONES'!E1617</f>
        <v>999XXX1600</v>
      </c>
      <c r="E1617" s="36">
        <f t="shared" si="75"/>
        <v>10</v>
      </c>
      <c r="F1617" s="36">
        <f>IFERROR(LIMPIA('DETALLE DE CONEXIONES'!N1617,1),0)</f>
        <v>1</v>
      </c>
      <c r="G1617" s="36" t="str">
        <f>LEFT('DETALLE DE CONEXIONES'!BE1617,3)</f>
        <v>SIU</v>
      </c>
      <c r="H1617" s="36" t="str">
        <f>RIGHT('DETALLE DE CONEXIONES'!AK1617,2)</f>
        <v/>
      </c>
      <c r="I1617" s="36" t="str">
        <f>LEFT('DETALLE DE CONEXIONES'!AK1617,3)</f>
        <v/>
      </c>
      <c r="J1617" s="36" t="str">
        <f>LEFT('DETALLE DE CONEXIONES'!M1617,3)</f>
        <v>0mi</v>
      </c>
      <c r="K1617" s="36" t="str">
        <f>IF(LEN('DETALLE DE CONEXIONES'!M1617)&lt;12,(RIGHT('DETALLE DE CONEXIONES'!M1617,5)),(RIGHT('DETALLE DE CONEXIONES'!M1617,6)))</f>
        <v>3seg.</v>
      </c>
      <c r="L1617" s="36">
        <f>IF(C1617="Saliente Local",(IFERROR((LIMPIA(J1617,1)),0)),0)</f>
        <v>0</v>
      </c>
      <c r="M1617" s="36">
        <f>IF(C1617="Saliente Nacional",(IFERROR((LIMPIA(J1617,1)),0)),0)</f>
        <v>0</v>
      </c>
      <c r="N1617" s="36">
        <f>IF(C1617="Saliente Internacional",(IFERROR((LIMPIA(J1617,1)),0)),0)</f>
        <v>0</v>
      </c>
      <c r="O1617" s="36">
        <f>IF(C1617="Saliente Local",(IFERROR((LIMPIA(K1617,1)),0)),0)</f>
        <v>0</v>
      </c>
      <c r="P1617" s="36">
        <f>IF(C1617="Saliente Nacional",(IFERROR((LIMPIA(K1617,1)),0)),0)</f>
        <v>0</v>
      </c>
      <c r="Q1617" s="36">
        <f>IF(C1617="Saliente Internacional",(IFERROR((LIMPIA(K1617,1)),0)),0)</f>
        <v>0</v>
      </c>
      <c r="R1617" s="36">
        <f t="shared" si="76"/>
        <v>0</v>
      </c>
      <c r="S1617" s="36">
        <f t="shared" si="77"/>
        <v>0</v>
      </c>
    </row>
    <row r="1618" spans="1:19" x14ac:dyDescent="0.25">
      <c r="A1618" s="101">
        <f>'DETALLE DE CONEXIONES'!P1618</f>
        <v>0</v>
      </c>
      <c r="B1618" s="36" t="str">
        <f>'DETALLE DE CONEXIONES'!I1618</f>
        <v>SALIENTE</v>
      </c>
      <c r="C1618" s="36" t="str">
        <f>'DETALLE DE CONEXIONES'!BB1618</f>
        <v>Saliente Local</v>
      </c>
      <c r="D1618" s="36" t="str">
        <f>'DETALLE DE CONEXIONES'!E1618</f>
        <v>999XXX0859</v>
      </c>
      <c r="E1618" s="36">
        <f t="shared" si="75"/>
        <v>10</v>
      </c>
      <c r="F1618" s="36">
        <f>IFERROR(LIMPIA('DETALLE DE CONEXIONES'!N1618,1),0)</f>
        <v>2</v>
      </c>
      <c r="G1618" s="36" t="str">
        <f>LEFT('DETALLE DE CONEXIONES'!BE1618,3)</f>
        <v>NOF</v>
      </c>
      <c r="H1618" s="36" t="str">
        <f>RIGHT('DETALLE DE CONEXIONES'!AK1618,2)</f>
        <v/>
      </c>
      <c r="I1618" s="36" t="str">
        <f>LEFT('DETALLE DE CONEXIONES'!AK1618,3)</f>
        <v/>
      </c>
      <c r="J1618" s="36" t="str">
        <f>LEFT('DETALLE DE CONEXIONES'!M1618,3)</f>
        <v>1mi</v>
      </c>
      <c r="K1618" s="36" t="str">
        <f>IF(LEN('DETALLE DE CONEXIONES'!M1618)&lt;12,(RIGHT('DETALLE DE CONEXIONES'!M1618,5)),(RIGHT('DETALLE DE CONEXIONES'!M1618,6)))</f>
        <v>23seg.</v>
      </c>
      <c r="L1618" s="36">
        <f>IF(C1618="Saliente Local",(IFERROR((LIMPIA(J1618,1)),0)),0)</f>
        <v>1</v>
      </c>
      <c r="M1618" s="36">
        <f>IF(C1618="Saliente Nacional",(IFERROR((LIMPIA(J1618,1)),0)),0)</f>
        <v>0</v>
      </c>
      <c r="N1618" s="36">
        <f>IF(C1618="Saliente Internacional",(IFERROR((LIMPIA(J1618,1)),0)),0)</f>
        <v>0</v>
      </c>
      <c r="O1618" s="36">
        <f>IF(C1618="Saliente Local",(IFERROR((LIMPIA(K1618,1)),0)),0)</f>
        <v>23</v>
      </c>
      <c r="P1618" s="36">
        <f>IF(C1618="Saliente Nacional",(IFERROR((LIMPIA(K1618,1)),0)),0)</f>
        <v>0</v>
      </c>
      <c r="Q1618" s="36">
        <f>IF(C1618="Saliente Internacional",(IFERROR((LIMPIA(K1618,1)),0)),0)</f>
        <v>0</v>
      </c>
      <c r="R1618" s="36">
        <f t="shared" si="76"/>
        <v>2</v>
      </c>
      <c r="S1618" s="36">
        <f t="shared" si="77"/>
        <v>0</v>
      </c>
    </row>
    <row r="1619" spans="1:19" x14ac:dyDescent="0.25">
      <c r="A1619" s="101">
        <f>'DETALLE DE CONEXIONES'!P1619</f>
        <v>0</v>
      </c>
      <c r="B1619" s="36" t="str">
        <f>'DETALLE DE CONEXIONES'!I1619</f>
        <v>SALIENTE</v>
      </c>
      <c r="C1619" s="36" t="str">
        <f>'DETALLE DE CONEXIONES'!BB1619</f>
        <v>Saliente Local</v>
      </c>
      <c r="D1619" s="36" t="str">
        <f>'DETALLE DE CONEXIONES'!E1619</f>
        <v>999XXX0328</v>
      </c>
      <c r="E1619" s="36">
        <f t="shared" si="75"/>
        <v>10</v>
      </c>
      <c r="F1619" s="36">
        <f>IFERROR(LIMPIA('DETALLE DE CONEXIONES'!N1619,1),0)</f>
        <v>2</v>
      </c>
      <c r="G1619" s="36" t="str">
        <f>LEFT('DETALLE DE CONEXIONES'!BE1619,3)</f>
        <v>NOF</v>
      </c>
      <c r="H1619" s="36" t="str">
        <f>RIGHT('DETALLE DE CONEXIONES'!AK1619,2)</f>
        <v/>
      </c>
      <c r="I1619" s="36" t="str">
        <f>LEFT('DETALLE DE CONEXIONES'!AK1619,3)</f>
        <v/>
      </c>
      <c r="J1619" s="36" t="str">
        <f>LEFT('DETALLE DE CONEXIONES'!M1619,3)</f>
        <v>1mi</v>
      </c>
      <c r="K1619" s="36" t="str">
        <f>IF(LEN('DETALLE DE CONEXIONES'!M1619)&lt;12,(RIGHT('DETALLE DE CONEXIONES'!M1619,5)),(RIGHT('DETALLE DE CONEXIONES'!M1619,6)))</f>
        <v>2seg.</v>
      </c>
      <c r="L1619" s="36">
        <f>IF(C1619="Saliente Local",(IFERROR((LIMPIA(J1619,1)),0)),0)</f>
        <v>1</v>
      </c>
      <c r="M1619" s="36">
        <f>IF(C1619="Saliente Nacional",(IFERROR((LIMPIA(J1619,1)),0)),0)</f>
        <v>0</v>
      </c>
      <c r="N1619" s="36">
        <f>IF(C1619="Saliente Internacional",(IFERROR((LIMPIA(J1619,1)),0)),0)</f>
        <v>0</v>
      </c>
      <c r="O1619" s="36">
        <f>IF(C1619="Saliente Local",(IFERROR((LIMPIA(K1619,1)),0)),0)</f>
        <v>2</v>
      </c>
      <c r="P1619" s="36">
        <f>IF(C1619="Saliente Nacional",(IFERROR((LIMPIA(K1619,1)),0)),0)</f>
        <v>0</v>
      </c>
      <c r="Q1619" s="36">
        <f>IF(C1619="Saliente Internacional",(IFERROR((LIMPIA(K1619,1)),0)),0)</f>
        <v>0</v>
      </c>
      <c r="R1619" s="36">
        <f t="shared" si="76"/>
        <v>2</v>
      </c>
      <c r="S1619" s="36">
        <f t="shared" si="77"/>
        <v>0</v>
      </c>
    </row>
    <row r="1620" spans="1:19" x14ac:dyDescent="0.25">
      <c r="A1620" s="101">
        <f>'DETALLE DE CONEXIONES'!P1620</f>
        <v>0</v>
      </c>
      <c r="B1620" s="36" t="str">
        <f>'DETALLE DE CONEXIONES'!I1620</f>
        <v>ENTRANTE</v>
      </c>
      <c r="C1620" s="36" t="str">
        <f>'DETALLE DE CONEXIONES'!BB1620</f>
        <v>Entrante Local</v>
      </c>
      <c r="D1620" s="36" t="str">
        <f>'DETALLE DE CONEXIONES'!E1620</f>
        <v>999XXX1600</v>
      </c>
      <c r="E1620" s="36">
        <f t="shared" si="75"/>
        <v>10</v>
      </c>
      <c r="F1620" s="36">
        <f>IFERROR(LIMPIA('DETALLE DE CONEXIONES'!N1620,1),0)</f>
        <v>4</v>
      </c>
      <c r="G1620" s="36" t="str">
        <f>LEFT('DETALLE DE CONEXIONES'!BE1620,3)</f>
        <v>NOF</v>
      </c>
      <c r="H1620" s="36" t="str">
        <f>RIGHT('DETALLE DE CONEXIONES'!AK1620,2)</f>
        <v/>
      </c>
      <c r="I1620" s="36" t="str">
        <f>LEFT('DETALLE DE CONEXIONES'!AK1620,3)</f>
        <v/>
      </c>
      <c r="J1620" s="36" t="str">
        <f>LEFT('DETALLE DE CONEXIONES'!M1620,3)</f>
        <v>3mi</v>
      </c>
      <c r="K1620" s="36" t="str">
        <f>IF(LEN('DETALLE DE CONEXIONES'!M1620)&lt;12,(RIGHT('DETALLE DE CONEXIONES'!M1620,5)),(RIGHT('DETALLE DE CONEXIONES'!M1620,6)))</f>
        <v>23seg.</v>
      </c>
      <c r="L1620" s="36">
        <f>IF(C1620="Saliente Local",(IFERROR((LIMPIA(J1620,1)),0)),0)</f>
        <v>0</v>
      </c>
      <c r="M1620" s="36">
        <f>IF(C1620="Saliente Nacional",(IFERROR((LIMPIA(J1620,1)),0)),0)</f>
        <v>0</v>
      </c>
      <c r="N1620" s="36">
        <f>IF(C1620="Saliente Internacional",(IFERROR((LIMPIA(J1620,1)),0)),0)</f>
        <v>0</v>
      </c>
      <c r="O1620" s="36">
        <f>IF(C1620="Saliente Local",(IFERROR((LIMPIA(K1620,1)),0)),0)</f>
        <v>0</v>
      </c>
      <c r="P1620" s="36">
        <f>IF(C1620="Saliente Nacional",(IFERROR((LIMPIA(K1620,1)),0)),0)</f>
        <v>0</v>
      </c>
      <c r="Q1620" s="36">
        <f>IF(C1620="Saliente Internacional",(IFERROR((LIMPIA(K1620,1)),0)),0)</f>
        <v>0</v>
      </c>
      <c r="R1620" s="36">
        <f t="shared" si="76"/>
        <v>0</v>
      </c>
      <c r="S1620" s="36">
        <f t="shared" si="77"/>
        <v>0</v>
      </c>
    </row>
    <row r="1621" spans="1:19" x14ac:dyDescent="0.25">
      <c r="A1621" s="101">
        <f>'DETALLE DE CONEXIONES'!P1621</f>
        <v>0</v>
      </c>
      <c r="B1621" s="36" t="str">
        <f>'DETALLE DE CONEXIONES'!I1621</f>
        <v>TRANSFERENCIA</v>
      </c>
      <c r="C1621" s="36" t="str">
        <f>'DETALLE DE CONEXIONES'!BB1621</f>
        <v>Desvio Nacional</v>
      </c>
      <c r="D1621" s="36" t="str">
        <f>'DETALLE DE CONEXIONES'!E1621</f>
        <v>999XXX1600</v>
      </c>
      <c r="E1621" s="36">
        <f t="shared" si="75"/>
        <v>10</v>
      </c>
      <c r="F1621" s="36">
        <f>IFERROR(LIMPIA('DETALLE DE CONEXIONES'!N1621,1),0)</f>
        <v>1</v>
      </c>
      <c r="G1621" s="36" t="str">
        <f>LEFT('DETALLE DE CONEXIONES'!BE1621,3)</f>
        <v>SIU</v>
      </c>
      <c r="H1621" s="36" t="str">
        <f>RIGHT('DETALLE DE CONEXIONES'!AK1621,2)</f>
        <v/>
      </c>
      <c r="I1621" s="36" t="str">
        <f>LEFT('DETALLE DE CONEXIONES'!AK1621,3)</f>
        <v/>
      </c>
      <c r="J1621" s="36" t="str">
        <f>LEFT('DETALLE DE CONEXIONES'!M1621,3)</f>
        <v>0mi</v>
      </c>
      <c r="K1621" s="36" t="str">
        <f>IF(LEN('DETALLE DE CONEXIONES'!M1621)&lt;12,(RIGHT('DETALLE DE CONEXIONES'!M1621,5)),(RIGHT('DETALLE DE CONEXIONES'!M1621,6)))</f>
        <v>2seg.</v>
      </c>
      <c r="L1621" s="36">
        <f>IF(C1621="Saliente Local",(IFERROR((LIMPIA(J1621,1)),0)),0)</f>
        <v>0</v>
      </c>
      <c r="M1621" s="36">
        <f>IF(C1621="Saliente Nacional",(IFERROR((LIMPIA(J1621,1)),0)),0)</f>
        <v>0</v>
      </c>
      <c r="N1621" s="36">
        <f>IF(C1621="Saliente Internacional",(IFERROR((LIMPIA(J1621,1)),0)),0)</f>
        <v>0</v>
      </c>
      <c r="O1621" s="36">
        <f>IF(C1621="Saliente Local",(IFERROR((LIMPIA(K1621,1)),0)),0)</f>
        <v>0</v>
      </c>
      <c r="P1621" s="36">
        <f>IF(C1621="Saliente Nacional",(IFERROR((LIMPIA(K1621,1)),0)),0)</f>
        <v>0</v>
      </c>
      <c r="Q1621" s="36">
        <f>IF(C1621="Saliente Internacional",(IFERROR((LIMPIA(K1621,1)),0)),0)</f>
        <v>0</v>
      </c>
      <c r="R1621" s="36">
        <f t="shared" si="76"/>
        <v>0</v>
      </c>
      <c r="S1621" s="36">
        <f t="shared" si="77"/>
        <v>0</v>
      </c>
    </row>
    <row r="1622" spans="1:19" x14ac:dyDescent="0.25">
      <c r="A1622" s="101">
        <f>'DETALLE DE CONEXIONES'!P1622</f>
        <v>0</v>
      </c>
      <c r="B1622" s="36" t="str">
        <f>'DETALLE DE CONEXIONES'!I1622</f>
        <v>SALIENTE</v>
      </c>
      <c r="C1622" s="36" t="str">
        <f>'DETALLE DE CONEXIONES'!BB1622</f>
        <v>Saliente Local</v>
      </c>
      <c r="D1622" s="36" t="str">
        <f>'DETALLE DE CONEXIONES'!E1622</f>
        <v>999XXX3420</v>
      </c>
      <c r="E1622" s="36">
        <f t="shared" si="75"/>
        <v>10</v>
      </c>
      <c r="F1622" s="36">
        <f>IFERROR(LIMPIA('DETALLE DE CONEXIONES'!N1622,1),0)</f>
        <v>3</v>
      </c>
      <c r="G1622" s="36" t="str">
        <f>LEFT('DETALLE DE CONEXIONES'!BE1622,3)</f>
        <v>NOF</v>
      </c>
      <c r="H1622" s="36" t="str">
        <f>RIGHT('DETALLE DE CONEXIONES'!AK1622,2)</f>
        <v/>
      </c>
      <c r="I1622" s="36" t="str">
        <f>LEFT('DETALLE DE CONEXIONES'!AK1622,3)</f>
        <v/>
      </c>
      <c r="J1622" s="36" t="str">
        <f>LEFT('DETALLE DE CONEXIONES'!M1622,3)</f>
        <v>2mi</v>
      </c>
      <c r="K1622" s="36" t="str">
        <f>IF(LEN('DETALLE DE CONEXIONES'!M1622)&lt;12,(RIGHT('DETALLE DE CONEXIONES'!M1622,5)),(RIGHT('DETALLE DE CONEXIONES'!M1622,6)))</f>
        <v>13seg.</v>
      </c>
      <c r="L1622" s="36">
        <f>IF(C1622="Saliente Local",(IFERROR((LIMPIA(J1622,1)),0)),0)</f>
        <v>2</v>
      </c>
      <c r="M1622" s="36">
        <f>IF(C1622="Saliente Nacional",(IFERROR((LIMPIA(J1622,1)),0)),0)</f>
        <v>0</v>
      </c>
      <c r="N1622" s="36">
        <f>IF(C1622="Saliente Internacional",(IFERROR((LIMPIA(J1622,1)),0)),0)</f>
        <v>0</v>
      </c>
      <c r="O1622" s="36">
        <f>IF(C1622="Saliente Local",(IFERROR((LIMPIA(K1622,1)),0)),0)</f>
        <v>13</v>
      </c>
      <c r="P1622" s="36">
        <f>IF(C1622="Saliente Nacional",(IFERROR((LIMPIA(K1622,1)),0)),0)</f>
        <v>0</v>
      </c>
      <c r="Q1622" s="36">
        <f>IF(C1622="Saliente Internacional",(IFERROR((LIMPIA(K1622,1)),0)),0)</f>
        <v>0</v>
      </c>
      <c r="R1622" s="36">
        <f t="shared" si="76"/>
        <v>3</v>
      </c>
      <c r="S1622" s="36">
        <f t="shared" si="77"/>
        <v>0</v>
      </c>
    </row>
    <row r="1623" spans="1:19" x14ac:dyDescent="0.25">
      <c r="A1623" s="101">
        <f>'DETALLE DE CONEXIONES'!P1623</f>
        <v>0</v>
      </c>
      <c r="B1623" s="36" t="str">
        <f>'DETALLE DE CONEXIONES'!I1623</f>
        <v>GPRS</v>
      </c>
      <c r="C1623" s="36" t="str">
        <f>'DETALLE DE CONEXIONES'!BB1623</f>
        <v>MENSAJERO</v>
      </c>
      <c r="D1623" s="36" t="str">
        <f>'DETALLE DE CONEXIONES'!E1623</f>
        <v>internet.itelcel.coXXXGLTE</v>
      </c>
      <c r="E1623" s="36">
        <f t="shared" si="75"/>
        <v>26</v>
      </c>
      <c r="F1623" s="36">
        <f>IFERROR(LIMPIA('DETALLE DE CONEXIONES'!N1623,1),0)</f>
        <v>0</v>
      </c>
      <c r="G1623" s="36" t="str">
        <f>LEFT('DETALLE DE CONEXIONES'!BE1623,3)</f>
        <v/>
      </c>
      <c r="H1623" s="36" t="str">
        <f>RIGHT('DETALLE DE CONEXIONES'!AK1623,2)</f>
        <v>-1</v>
      </c>
      <c r="I1623" s="36" t="str">
        <f>LEFT('DETALLE DE CONEXIONES'!AK1623,3)</f>
        <v>MEN</v>
      </c>
      <c r="J1623" s="36" t="str">
        <f>LEFT('DETALLE DE CONEXIONES'!M1623,3)</f>
        <v>0mi</v>
      </c>
      <c r="K1623" s="36" t="str">
        <f>IF(LEN('DETALLE DE CONEXIONES'!M1623)&lt;12,(RIGHT('DETALLE DE CONEXIONES'!M1623,5)),(RIGHT('DETALLE DE CONEXIONES'!M1623,6)))</f>
        <v xml:space="preserve">min. </v>
      </c>
      <c r="L1623" s="36">
        <f>IF(C1623="Saliente Local",(IFERROR((LIMPIA(J1623,1)),0)),0)</f>
        <v>0</v>
      </c>
      <c r="M1623" s="36">
        <f>IF(C1623="Saliente Nacional",(IFERROR((LIMPIA(J1623,1)),0)),0)</f>
        <v>0</v>
      </c>
      <c r="N1623" s="36">
        <f>IF(C1623="Saliente Internacional",(IFERROR((LIMPIA(J1623,1)),0)),0)</f>
        <v>0</v>
      </c>
      <c r="O1623" s="36">
        <f>IF(C1623="Saliente Local",(IFERROR((LIMPIA(K1623,1)),0)),0)</f>
        <v>0</v>
      </c>
      <c r="P1623" s="36">
        <f>IF(C1623="Saliente Nacional",(IFERROR((LIMPIA(K1623,1)),0)),0)</f>
        <v>0</v>
      </c>
      <c r="Q1623" s="36">
        <f>IF(C1623="Saliente Internacional",(IFERROR((LIMPIA(K1623,1)),0)),0)</f>
        <v>0</v>
      </c>
      <c r="R1623" s="36">
        <f t="shared" si="76"/>
        <v>0</v>
      </c>
      <c r="S1623" s="36">
        <f t="shared" si="77"/>
        <v>0</v>
      </c>
    </row>
    <row r="1624" spans="1:19" x14ac:dyDescent="0.25">
      <c r="A1624" s="101">
        <f>'DETALLE DE CONEXIONES'!P1624</f>
        <v>0</v>
      </c>
      <c r="B1624" s="36" t="str">
        <f>'DETALLE DE CONEXIONES'!I1624</f>
        <v>GPRS</v>
      </c>
      <c r="C1624" s="36" t="str">
        <f>'DETALLE DE CONEXIONES'!BB1624</f>
        <v>RS</v>
      </c>
      <c r="D1624" s="36" t="str">
        <f>'DETALLE DE CONEXIONES'!E1624</f>
        <v>internet.itelcel.coXXXGLTE</v>
      </c>
      <c r="E1624" s="36">
        <f t="shared" si="75"/>
        <v>26</v>
      </c>
      <c r="F1624" s="36">
        <f>IFERROR(LIMPIA('DETALLE DE CONEXIONES'!N1624,1),0)</f>
        <v>0</v>
      </c>
      <c r="G1624" s="36" t="str">
        <f>LEFT('DETALLE DE CONEXIONES'!BE1624,3)</f>
        <v/>
      </c>
      <c r="H1624" s="36" t="str">
        <f>RIGHT('DETALLE DE CONEXIONES'!AK1624,2)</f>
        <v>-1</v>
      </c>
      <c r="I1624" s="36" t="str">
        <f>LEFT('DETALLE DE CONEXIONES'!AK1624,3)</f>
        <v>RS;</v>
      </c>
      <c r="J1624" s="36" t="str">
        <f>LEFT('DETALLE DE CONEXIONES'!M1624,3)</f>
        <v>0mi</v>
      </c>
      <c r="K1624" s="36" t="str">
        <f>IF(LEN('DETALLE DE CONEXIONES'!M1624)&lt;12,(RIGHT('DETALLE DE CONEXIONES'!M1624,5)),(RIGHT('DETALLE DE CONEXIONES'!M1624,6)))</f>
        <v xml:space="preserve">min. </v>
      </c>
      <c r="L1624" s="36">
        <f>IF(C1624="Saliente Local",(IFERROR((LIMPIA(J1624,1)),0)),0)</f>
        <v>0</v>
      </c>
      <c r="M1624" s="36">
        <f>IF(C1624="Saliente Nacional",(IFERROR((LIMPIA(J1624,1)),0)),0)</f>
        <v>0</v>
      </c>
      <c r="N1624" s="36">
        <f>IF(C1624="Saliente Internacional",(IFERROR((LIMPIA(J1624,1)),0)),0)</f>
        <v>0</v>
      </c>
      <c r="O1624" s="36">
        <f>IF(C1624="Saliente Local",(IFERROR((LIMPIA(K1624,1)),0)),0)</f>
        <v>0</v>
      </c>
      <c r="P1624" s="36">
        <f>IF(C1624="Saliente Nacional",(IFERROR((LIMPIA(K1624,1)),0)),0)</f>
        <v>0</v>
      </c>
      <c r="Q1624" s="36">
        <f>IF(C1624="Saliente Internacional",(IFERROR((LIMPIA(K1624,1)),0)),0)</f>
        <v>0</v>
      </c>
      <c r="R1624" s="36">
        <f t="shared" si="76"/>
        <v>0</v>
      </c>
      <c r="S1624" s="36">
        <f t="shared" si="77"/>
        <v>0</v>
      </c>
    </row>
    <row r="1625" spans="1:19" x14ac:dyDescent="0.25">
      <c r="A1625" s="101">
        <f>'DETALLE DE CONEXIONES'!P1625</f>
        <v>0</v>
      </c>
      <c r="B1625" s="36" t="str">
        <f>'DETALLE DE CONEXIONES'!I1625</f>
        <v>GPRS</v>
      </c>
      <c r="C1625" s="36" t="str">
        <f>'DETALLE DE CONEXIONES'!BB1625</f>
        <v>MENSAJERO</v>
      </c>
      <c r="D1625" s="36" t="str">
        <f>'DETALLE DE CONEXIONES'!E1625</f>
        <v>internet.itelcelXXXm-3G</v>
      </c>
      <c r="E1625" s="36">
        <f t="shared" si="75"/>
        <v>23</v>
      </c>
      <c r="F1625" s="36">
        <f>IFERROR(LIMPIA('DETALLE DE CONEXIONES'!N1625,1),0)</f>
        <v>0</v>
      </c>
      <c r="G1625" s="36" t="str">
        <f>LEFT('DETALLE DE CONEXIONES'!BE1625,3)</f>
        <v/>
      </c>
      <c r="H1625" s="36" t="str">
        <f>RIGHT('DETALLE DE CONEXIONES'!AK1625,2)</f>
        <v>-1</v>
      </c>
      <c r="I1625" s="36" t="str">
        <f>LEFT('DETALLE DE CONEXIONES'!AK1625,3)</f>
        <v>MEN</v>
      </c>
      <c r="J1625" s="36" t="str">
        <f>LEFT('DETALLE DE CONEXIONES'!M1625,3)</f>
        <v>0mi</v>
      </c>
      <c r="K1625" s="36" t="str">
        <f>IF(LEN('DETALLE DE CONEXIONES'!M1625)&lt;12,(RIGHT('DETALLE DE CONEXIONES'!M1625,5)),(RIGHT('DETALLE DE CONEXIONES'!M1625,6)))</f>
        <v xml:space="preserve">min. </v>
      </c>
      <c r="L1625" s="36">
        <f>IF(C1625="Saliente Local",(IFERROR((LIMPIA(J1625,1)),0)),0)</f>
        <v>0</v>
      </c>
      <c r="M1625" s="36">
        <f>IF(C1625="Saliente Nacional",(IFERROR((LIMPIA(J1625,1)),0)),0)</f>
        <v>0</v>
      </c>
      <c r="N1625" s="36">
        <f>IF(C1625="Saliente Internacional",(IFERROR((LIMPIA(J1625,1)),0)),0)</f>
        <v>0</v>
      </c>
      <c r="O1625" s="36">
        <f>IF(C1625="Saliente Local",(IFERROR((LIMPIA(K1625,1)),0)),0)</f>
        <v>0</v>
      </c>
      <c r="P1625" s="36">
        <f>IF(C1625="Saliente Nacional",(IFERROR((LIMPIA(K1625,1)),0)),0)</f>
        <v>0</v>
      </c>
      <c r="Q1625" s="36">
        <f>IF(C1625="Saliente Internacional",(IFERROR((LIMPIA(K1625,1)),0)),0)</f>
        <v>0</v>
      </c>
      <c r="R1625" s="36">
        <f t="shared" si="76"/>
        <v>0</v>
      </c>
      <c r="S1625" s="36">
        <f t="shared" si="77"/>
        <v>0</v>
      </c>
    </row>
    <row r="1626" spans="1:19" x14ac:dyDescent="0.25">
      <c r="A1626" s="101">
        <f>'DETALLE DE CONEXIONES'!P1626</f>
        <v>0</v>
      </c>
      <c r="B1626" s="36" t="str">
        <f>'DETALLE DE CONEXIONES'!I1626</f>
        <v>GPRS</v>
      </c>
      <c r="C1626" s="36" t="str">
        <f>'DETALLE DE CONEXIONES'!BB1626</f>
        <v>RS</v>
      </c>
      <c r="D1626" s="36" t="str">
        <f>'DETALLE DE CONEXIONES'!E1626</f>
        <v>internet.itelcelXXXm-3G</v>
      </c>
      <c r="E1626" s="36">
        <f t="shared" si="75"/>
        <v>23</v>
      </c>
      <c r="F1626" s="36">
        <f>IFERROR(LIMPIA('DETALLE DE CONEXIONES'!N1626,1),0)</f>
        <v>0</v>
      </c>
      <c r="G1626" s="36" t="str">
        <f>LEFT('DETALLE DE CONEXIONES'!BE1626,3)</f>
        <v/>
      </c>
      <c r="H1626" s="36" t="str">
        <f>RIGHT('DETALLE DE CONEXIONES'!AK1626,2)</f>
        <v>-1</v>
      </c>
      <c r="I1626" s="36" t="str">
        <f>LEFT('DETALLE DE CONEXIONES'!AK1626,3)</f>
        <v>RS;</v>
      </c>
      <c r="J1626" s="36" t="str">
        <f>LEFT('DETALLE DE CONEXIONES'!M1626,3)</f>
        <v>0mi</v>
      </c>
      <c r="K1626" s="36" t="str">
        <f>IF(LEN('DETALLE DE CONEXIONES'!M1626)&lt;12,(RIGHT('DETALLE DE CONEXIONES'!M1626,5)),(RIGHT('DETALLE DE CONEXIONES'!M1626,6)))</f>
        <v xml:space="preserve">min. </v>
      </c>
      <c r="L1626" s="36">
        <f>IF(C1626="Saliente Local",(IFERROR((LIMPIA(J1626,1)),0)),0)</f>
        <v>0</v>
      </c>
      <c r="M1626" s="36">
        <f>IF(C1626="Saliente Nacional",(IFERROR((LIMPIA(J1626,1)),0)),0)</f>
        <v>0</v>
      </c>
      <c r="N1626" s="36">
        <f>IF(C1626="Saliente Internacional",(IFERROR((LIMPIA(J1626,1)),0)),0)</f>
        <v>0</v>
      </c>
      <c r="O1626" s="36">
        <f>IF(C1626="Saliente Local",(IFERROR((LIMPIA(K1626,1)),0)),0)</f>
        <v>0</v>
      </c>
      <c r="P1626" s="36">
        <f>IF(C1626="Saliente Nacional",(IFERROR((LIMPIA(K1626,1)),0)),0)</f>
        <v>0</v>
      </c>
      <c r="Q1626" s="36">
        <f>IF(C1626="Saliente Internacional",(IFERROR((LIMPIA(K1626,1)),0)),0)</f>
        <v>0</v>
      </c>
      <c r="R1626" s="36">
        <f t="shared" si="76"/>
        <v>0</v>
      </c>
      <c r="S1626" s="36">
        <f t="shared" si="77"/>
        <v>0</v>
      </c>
    </row>
    <row r="1627" spans="1:19" x14ac:dyDescent="0.25">
      <c r="A1627" s="101">
        <f>'DETALLE DE CONEXIONES'!P1627</f>
        <v>0</v>
      </c>
      <c r="B1627" s="36" t="str">
        <f>'DETALLE DE CONEXIONES'!I1627</f>
        <v>GPRS</v>
      </c>
      <c r="C1627" s="36" t="str">
        <f>'DETALLE DE CONEXIONES'!BB1627</f>
        <v>RS</v>
      </c>
      <c r="D1627" s="36" t="str">
        <f>'DETALLE DE CONEXIONES'!E1627</f>
        <v>internet.itelcel.coXXXGLTE</v>
      </c>
      <c r="E1627" s="36">
        <f t="shared" si="75"/>
        <v>26</v>
      </c>
      <c r="F1627" s="36">
        <f>IFERROR(LIMPIA('DETALLE DE CONEXIONES'!N1627,1),0)</f>
        <v>0</v>
      </c>
      <c r="G1627" s="36" t="str">
        <f>LEFT('DETALLE DE CONEXIONES'!BE1627,3)</f>
        <v/>
      </c>
      <c r="H1627" s="36" t="str">
        <f>RIGHT('DETALLE DE CONEXIONES'!AK1627,2)</f>
        <v>-1</v>
      </c>
      <c r="I1627" s="36" t="str">
        <f>LEFT('DETALLE DE CONEXIONES'!AK1627,3)</f>
        <v>RS;</v>
      </c>
      <c r="J1627" s="36" t="str">
        <f>LEFT('DETALLE DE CONEXIONES'!M1627,3)</f>
        <v>0mi</v>
      </c>
      <c r="K1627" s="36" t="str">
        <f>IF(LEN('DETALLE DE CONEXIONES'!M1627)&lt;12,(RIGHT('DETALLE DE CONEXIONES'!M1627,5)),(RIGHT('DETALLE DE CONEXIONES'!M1627,6)))</f>
        <v xml:space="preserve">min. </v>
      </c>
      <c r="L1627" s="36">
        <f>IF(C1627="Saliente Local",(IFERROR((LIMPIA(J1627,1)),0)),0)</f>
        <v>0</v>
      </c>
      <c r="M1627" s="36">
        <f>IF(C1627="Saliente Nacional",(IFERROR((LIMPIA(J1627,1)),0)),0)</f>
        <v>0</v>
      </c>
      <c r="N1627" s="36">
        <f>IF(C1627="Saliente Internacional",(IFERROR((LIMPIA(J1627,1)),0)),0)</f>
        <v>0</v>
      </c>
      <c r="O1627" s="36">
        <f>IF(C1627="Saliente Local",(IFERROR((LIMPIA(K1627,1)),0)),0)</f>
        <v>0</v>
      </c>
      <c r="P1627" s="36">
        <f>IF(C1627="Saliente Nacional",(IFERROR((LIMPIA(K1627,1)),0)),0)</f>
        <v>0</v>
      </c>
      <c r="Q1627" s="36">
        <f>IF(C1627="Saliente Internacional",(IFERROR((LIMPIA(K1627,1)),0)),0)</f>
        <v>0</v>
      </c>
      <c r="R1627" s="36">
        <f t="shared" si="76"/>
        <v>0</v>
      </c>
      <c r="S1627" s="36">
        <f t="shared" si="77"/>
        <v>0</v>
      </c>
    </row>
    <row r="1628" spans="1:19" x14ac:dyDescent="0.25">
      <c r="A1628" s="101">
        <f>'DETALLE DE CONEXIONES'!P1628</f>
        <v>0</v>
      </c>
      <c r="B1628" s="36" t="str">
        <f>'DETALLE DE CONEXIONES'!I1628</f>
        <v>GPRS</v>
      </c>
      <c r="C1628" s="36" t="str">
        <f>'DETALLE DE CONEXIONES'!BB1628</f>
        <v>MENSAJERO</v>
      </c>
      <c r="D1628" s="36" t="str">
        <f>'DETALLE DE CONEXIONES'!E1628</f>
        <v>internet.itelcel.coXXXGLTE</v>
      </c>
      <c r="E1628" s="36">
        <f t="shared" si="75"/>
        <v>26</v>
      </c>
      <c r="F1628" s="36">
        <f>IFERROR(LIMPIA('DETALLE DE CONEXIONES'!N1628,1),0)</f>
        <v>0</v>
      </c>
      <c r="G1628" s="36" t="str">
        <f>LEFT('DETALLE DE CONEXIONES'!BE1628,3)</f>
        <v/>
      </c>
      <c r="H1628" s="36" t="str">
        <f>RIGHT('DETALLE DE CONEXIONES'!AK1628,2)</f>
        <v>-1</v>
      </c>
      <c r="I1628" s="36" t="str">
        <f>LEFT('DETALLE DE CONEXIONES'!AK1628,3)</f>
        <v>MEN</v>
      </c>
      <c r="J1628" s="36" t="str">
        <f>LEFT('DETALLE DE CONEXIONES'!M1628,3)</f>
        <v>0mi</v>
      </c>
      <c r="K1628" s="36" t="str">
        <f>IF(LEN('DETALLE DE CONEXIONES'!M1628)&lt;12,(RIGHT('DETALLE DE CONEXIONES'!M1628,5)),(RIGHT('DETALLE DE CONEXIONES'!M1628,6)))</f>
        <v xml:space="preserve">min. </v>
      </c>
      <c r="L1628" s="36">
        <f>IF(C1628="Saliente Local",(IFERROR((LIMPIA(J1628,1)),0)),0)</f>
        <v>0</v>
      </c>
      <c r="M1628" s="36">
        <f>IF(C1628="Saliente Nacional",(IFERROR((LIMPIA(J1628,1)),0)),0)</f>
        <v>0</v>
      </c>
      <c r="N1628" s="36">
        <f>IF(C1628="Saliente Internacional",(IFERROR((LIMPIA(J1628,1)),0)),0)</f>
        <v>0</v>
      </c>
      <c r="O1628" s="36">
        <f>IF(C1628="Saliente Local",(IFERROR((LIMPIA(K1628,1)),0)),0)</f>
        <v>0</v>
      </c>
      <c r="P1628" s="36">
        <f>IF(C1628="Saliente Nacional",(IFERROR((LIMPIA(K1628,1)),0)),0)</f>
        <v>0</v>
      </c>
      <c r="Q1628" s="36">
        <f>IF(C1628="Saliente Internacional",(IFERROR((LIMPIA(K1628,1)),0)),0)</f>
        <v>0</v>
      </c>
      <c r="R1628" s="36">
        <f t="shared" si="76"/>
        <v>0</v>
      </c>
      <c r="S1628" s="36">
        <f t="shared" si="77"/>
        <v>0</v>
      </c>
    </row>
    <row r="1629" spans="1:19" x14ac:dyDescent="0.25">
      <c r="A1629" s="101">
        <f>'DETALLE DE CONEXIONES'!P1629</f>
        <v>0</v>
      </c>
      <c r="B1629" s="36" t="str">
        <f>'DETALLE DE CONEXIONES'!I1629</f>
        <v>TRANSFERENCIA</v>
      </c>
      <c r="C1629" s="36" t="str">
        <f>'DETALLE DE CONEXIONES'!BB1629</f>
        <v>Desvio Nacional</v>
      </c>
      <c r="D1629" s="36" t="str">
        <f>'DETALLE DE CONEXIONES'!E1629</f>
        <v>999XXX1600</v>
      </c>
      <c r="E1629" s="36">
        <f t="shared" si="75"/>
        <v>10</v>
      </c>
      <c r="F1629" s="36">
        <f>IFERROR(LIMPIA('DETALLE DE CONEXIONES'!N1629,1),0)</f>
        <v>1</v>
      </c>
      <c r="G1629" s="36" t="str">
        <f>LEFT('DETALLE DE CONEXIONES'!BE1629,3)</f>
        <v>SIU</v>
      </c>
      <c r="H1629" s="36" t="str">
        <f>RIGHT('DETALLE DE CONEXIONES'!AK1629,2)</f>
        <v/>
      </c>
      <c r="I1629" s="36" t="str">
        <f>LEFT('DETALLE DE CONEXIONES'!AK1629,3)</f>
        <v/>
      </c>
      <c r="J1629" s="36" t="str">
        <f>LEFT('DETALLE DE CONEXIONES'!M1629,3)</f>
        <v>0mi</v>
      </c>
      <c r="K1629" s="36" t="str">
        <f>IF(LEN('DETALLE DE CONEXIONES'!M1629)&lt;12,(RIGHT('DETALLE DE CONEXIONES'!M1629,5)),(RIGHT('DETALLE DE CONEXIONES'!M1629,6)))</f>
        <v>5seg.</v>
      </c>
      <c r="L1629" s="36">
        <f>IF(C1629="Saliente Local",(IFERROR((LIMPIA(J1629,1)),0)),0)</f>
        <v>0</v>
      </c>
      <c r="M1629" s="36">
        <f>IF(C1629="Saliente Nacional",(IFERROR((LIMPIA(J1629,1)),0)),0)</f>
        <v>0</v>
      </c>
      <c r="N1629" s="36">
        <f>IF(C1629="Saliente Internacional",(IFERROR((LIMPIA(J1629,1)),0)),0)</f>
        <v>0</v>
      </c>
      <c r="O1629" s="36">
        <f>IF(C1629="Saliente Local",(IFERROR((LIMPIA(K1629,1)),0)),0)</f>
        <v>0</v>
      </c>
      <c r="P1629" s="36">
        <f>IF(C1629="Saliente Nacional",(IFERROR((LIMPIA(K1629,1)),0)),0)</f>
        <v>0</v>
      </c>
      <c r="Q1629" s="36">
        <f>IF(C1629="Saliente Internacional",(IFERROR((LIMPIA(K1629,1)),0)),0)</f>
        <v>0</v>
      </c>
      <c r="R1629" s="36">
        <f t="shared" si="76"/>
        <v>0</v>
      </c>
      <c r="S1629" s="36">
        <f t="shared" si="77"/>
        <v>0</v>
      </c>
    </row>
    <row r="1630" spans="1:19" x14ac:dyDescent="0.25">
      <c r="A1630" s="101">
        <f>'DETALLE DE CONEXIONES'!P1630</f>
        <v>0</v>
      </c>
      <c r="B1630" s="36" t="str">
        <f>'DETALLE DE CONEXIONES'!I1630</f>
        <v>GPRS</v>
      </c>
      <c r="C1630" s="36" t="str">
        <f>'DETALLE DE CONEXIONES'!BB1630</f>
        <v>MENSAJERO</v>
      </c>
      <c r="D1630" s="36" t="str">
        <f>'DETALLE DE CONEXIONES'!E1630</f>
        <v>internet.itelcelXXXm-3G</v>
      </c>
      <c r="E1630" s="36">
        <f t="shared" si="75"/>
        <v>23</v>
      </c>
      <c r="F1630" s="36">
        <f>IFERROR(LIMPIA('DETALLE DE CONEXIONES'!N1630,1),0)</f>
        <v>0</v>
      </c>
      <c r="G1630" s="36" t="str">
        <f>LEFT('DETALLE DE CONEXIONES'!BE1630,3)</f>
        <v/>
      </c>
      <c r="H1630" s="36" t="str">
        <f>RIGHT('DETALLE DE CONEXIONES'!AK1630,2)</f>
        <v>-1</v>
      </c>
      <c r="I1630" s="36" t="str">
        <f>LEFT('DETALLE DE CONEXIONES'!AK1630,3)</f>
        <v>MEN</v>
      </c>
      <c r="J1630" s="36" t="str">
        <f>LEFT('DETALLE DE CONEXIONES'!M1630,3)</f>
        <v>0mi</v>
      </c>
      <c r="K1630" s="36" t="str">
        <f>IF(LEN('DETALLE DE CONEXIONES'!M1630)&lt;12,(RIGHT('DETALLE DE CONEXIONES'!M1630,5)),(RIGHT('DETALLE DE CONEXIONES'!M1630,6)))</f>
        <v xml:space="preserve">min. </v>
      </c>
      <c r="L1630" s="36">
        <f>IF(C1630="Saliente Local",(IFERROR((LIMPIA(J1630,1)),0)),0)</f>
        <v>0</v>
      </c>
      <c r="M1630" s="36">
        <f>IF(C1630="Saliente Nacional",(IFERROR((LIMPIA(J1630,1)),0)),0)</f>
        <v>0</v>
      </c>
      <c r="N1630" s="36">
        <f>IF(C1630="Saliente Internacional",(IFERROR((LIMPIA(J1630,1)),0)),0)</f>
        <v>0</v>
      </c>
      <c r="O1630" s="36">
        <f>IF(C1630="Saliente Local",(IFERROR((LIMPIA(K1630,1)),0)),0)</f>
        <v>0</v>
      </c>
      <c r="P1630" s="36">
        <f>IF(C1630="Saliente Nacional",(IFERROR((LIMPIA(K1630,1)),0)),0)</f>
        <v>0</v>
      </c>
      <c r="Q1630" s="36">
        <f>IF(C1630="Saliente Internacional",(IFERROR((LIMPIA(K1630,1)),0)),0)</f>
        <v>0</v>
      </c>
      <c r="R1630" s="36">
        <f t="shared" si="76"/>
        <v>0</v>
      </c>
      <c r="S1630" s="36">
        <f t="shared" si="77"/>
        <v>0</v>
      </c>
    </row>
    <row r="1631" spans="1:19" x14ac:dyDescent="0.25">
      <c r="A1631" s="101">
        <f>'DETALLE DE CONEXIONES'!P1631</f>
        <v>0</v>
      </c>
      <c r="B1631" s="36" t="str">
        <f>'DETALLE DE CONEXIONES'!I1631</f>
        <v>GPRS</v>
      </c>
      <c r="C1631" s="36" t="str">
        <f>'DETALLE DE CONEXIONES'!BB1631</f>
        <v>RS</v>
      </c>
      <c r="D1631" s="36" t="str">
        <f>'DETALLE DE CONEXIONES'!E1631</f>
        <v>internet.itelcelXXXm-3G</v>
      </c>
      <c r="E1631" s="36">
        <f t="shared" si="75"/>
        <v>23</v>
      </c>
      <c r="F1631" s="36">
        <f>IFERROR(LIMPIA('DETALLE DE CONEXIONES'!N1631,1),0)</f>
        <v>0</v>
      </c>
      <c r="G1631" s="36" t="str">
        <f>LEFT('DETALLE DE CONEXIONES'!BE1631,3)</f>
        <v/>
      </c>
      <c r="H1631" s="36" t="str">
        <f>RIGHT('DETALLE DE CONEXIONES'!AK1631,2)</f>
        <v>-1</v>
      </c>
      <c r="I1631" s="36" t="str">
        <f>LEFT('DETALLE DE CONEXIONES'!AK1631,3)</f>
        <v>RS;</v>
      </c>
      <c r="J1631" s="36" t="str">
        <f>LEFT('DETALLE DE CONEXIONES'!M1631,3)</f>
        <v>0mi</v>
      </c>
      <c r="K1631" s="36" t="str">
        <f>IF(LEN('DETALLE DE CONEXIONES'!M1631)&lt;12,(RIGHT('DETALLE DE CONEXIONES'!M1631,5)),(RIGHT('DETALLE DE CONEXIONES'!M1631,6)))</f>
        <v xml:space="preserve">min. </v>
      </c>
      <c r="L1631" s="36">
        <f>IF(C1631="Saliente Local",(IFERROR((LIMPIA(J1631,1)),0)),0)</f>
        <v>0</v>
      </c>
      <c r="M1631" s="36">
        <f>IF(C1631="Saliente Nacional",(IFERROR((LIMPIA(J1631,1)),0)),0)</f>
        <v>0</v>
      </c>
      <c r="N1631" s="36">
        <f>IF(C1631="Saliente Internacional",(IFERROR((LIMPIA(J1631,1)),0)),0)</f>
        <v>0</v>
      </c>
      <c r="O1631" s="36">
        <f>IF(C1631="Saliente Local",(IFERROR((LIMPIA(K1631,1)),0)),0)</f>
        <v>0</v>
      </c>
      <c r="P1631" s="36">
        <f>IF(C1631="Saliente Nacional",(IFERROR((LIMPIA(K1631,1)),0)),0)</f>
        <v>0</v>
      </c>
      <c r="Q1631" s="36">
        <f>IF(C1631="Saliente Internacional",(IFERROR((LIMPIA(K1631,1)),0)),0)</f>
        <v>0</v>
      </c>
      <c r="R1631" s="36">
        <f t="shared" si="76"/>
        <v>0</v>
      </c>
      <c r="S1631" s="36">
        <f t="shared" si="77"/>
        <v>0</v>
      </c>
    </row>
    <row r="1632" spans="1:19" x14ac:dyDescent="0.25">
      <c r="A1632" s="101">
        <f>'DETALLE DE CONEXIONES'!P1632</f>
        <v>0</v>
      </c>
      <c r="B1632" s="36" t="str">
        <f>'DETALLE DE CONEXIONES'!I1632</f>
        <v>GPRS</v>
      </c>
      <c r="C1632" s="36" t="str">
        <f>'DETALLE DE CONEXIONES'!BB1632</f>
        <v>MENSAJERO</v>
      </c>
      <c r="D1632" s="36" t="str">
        <f>'DETALLE DE CONEXIONES'!E1632</f>
        <v>internet.itelcelXXXm-3G</v>
      </c>
      <c r="E1632" s="36">
        <f t="shared" si="75"/>
        <v>23</v>
      </c>
      <c r="F1632" s="36">
        <f>IFERROR(LIMPIA('DETALLE DE CONEXIONES'!N1632,1),0)</f>
        <v>0</v>
      </c>
      <c r="G1632" s="36" t="str">
        <f>LEFT('DETALLE DE CONEXIONES'!BE1632,3)</f>
        <v/>
      </c>
      <c r="H1632" s="36" t="str">
        <f>RIGHT('DETALLE DE CONEXIONES'!AK1632,2)</f>
        <v>-1</v>
      </c>
      <c r="I1632" s="36" t="str">
        <f>LEFT('DETALLE DE CONEXIONES'!AK1632,3)</f>
        <v>MEN</v>
      </c>
      <c r="J1632" s="36" t="str">
        <f>LEFT('DETALLE DE CONEXIONES'!M1632,3)</f>
        <v>0mi</v>
      </c>
      <c r="K1632" s="36" t="str">
        <f>IF(LEN('DETALLE DE CONEXIONES'!M1632)&lt;12,(RIGHT('DETALLE DE CONEXIONES'!M1632,5)),(RIGHT('DETALLE DE CONEXIONES'!M1632,6)))</f>
        <v xml:space="preserve">min. </v>
      </c>
      <c r="L1632" s="36">
        <f>IF(C1632="Saliente Local",(IFERROR((LIMPIA(J1632,1)),0)),0)</f>
        <v>0</v>
      </c>
      <c r="M1632" s="36">
        <f>IF(C1632="Saliente Nacional",(IFERROR((LIMPIA(J1632,1)),0)),0)</f>
        <v>0</v>
      </c>
      <c r="N1632" s="36">
        <f>IF(C1632="Saliente Internacional",(IFERROR((LIMPIA(J1632,1)),0)),0)</f>
        <v>0</v>
      </c>
      <c r="O1632" s="36">
        <f>IF(C1632="Saliente Local",(IFERROR((LIMPIA(K1632,1)),0)),0)</f>
        <v>0</v>
      </c>
      <c r="P1632" s="36">
        <f>IF(C1632="Saliente Nacional",(IFERROR((LIMPIA(K1632,1)),0)),0)</f>
        <v>0</v>
      </c>
      <c r="Q1632" s="36">
        <f>IF(C1632="Saliente Internacional",(IFERROR((LIMPIA(K1632,1)),0)),0)</f>
        <v>0</v>
      </c>
      <c r="R1632" s="36">
        <f t="shared" si="76"/>
        <v>0</v>
      </c>
      <c r="S1632" s="36">
        <f t="shared" si="77"/>
        <v>0</v>
      </c>
    </row>
    <row r="1633" spans="1:19" x14ac:dyDescent="0.25">
      <c r="A1633" s="101">
        <f>'DETALLE DE CONEXIONES'!P1633</f>
        <v>0</v>
      </c>
      <c r="B1633" s="36" t="str">
        <f>'DETALLE DE CONEXIONES'!I1633</f>
        <v>GPRS</v>
      </c>
      <c r="C1633" s="36" t="str">
        <f>'DETALLE DE CONEXIONES'!BB1633</f>
        <v>RS</v>
      </c>
      <c r="D1633" s="36" t="str">
        <f>'DETALLE DE CONEXIONES'!E1633</f>
        <v>internet.itelcelXXXm-3G</v>
      </c>
      <c r="E1633" s="36">
        <f t="shared" si="75"/>
        <v>23</v>
      </c>
      <c r="F1633" s="36">
        <f>IFERROR(LIMPIA('DETALLE DE CONEXIONES'!N1633,1),0)</f>
        <v>0</v>
      </c>
      <c r="G1633" s="36" t="str">
        <f>LEFT('DETALLE DE CONEXIONES'!BE1633,3)</f>
        <v/>
      </c>
      <c r="H1633" s="36" t="str">
        <f>RIGHT('DETALLE DE CONEXIONES'!AK1633,2)</f>
        <v>-1</v>
      </c>
      <c r="I1633" s="36" t="str">
        <f>LEFT('DETALLE DE CONEXIONES'!AK1633,3)</f>
        <v>RS;</v>
      </c>
      <c r="J1633" s="36" t="str">
        <f>LEFT('DETALLE DE CONEXIONES'!M1633,3)</f>
        <v>0mi</v>
      </c>
      <c r="K1633" s="36" t="str">
        <f>IF(LEN('DETALLE DE CONEXIONES'!M1633)&lt;12,(RIGHT('DETALLE DE CONEXIONES'!M1633,5)),(RIGHT('DETALLE DE CONEXIONES'!M1633,6)))</f>
        <v xml:space="preserve">min. </v>
      </c>
      <c r="L1633" s="36">
        <f>IF(C1633="Saliente Local",(IFERROR((LIMPIA(J1633,1)),0)),0)</f>
        <v>0</v>
      </c>
      <c r="M1633" s="36">
        <f>IF(C1633="Saliente Nacional",(IFERROR((LIMPIA(J1633,1)),0)),0)</f>
        <v>0</v>
      </c>
      <c r="N1633" s="36">
        <f>IF(C1633="Saliente Internacional",(IFERROR((LIMPIA(J1633,1)),0)),0)</f>
        <v>0</v>
      </c>
      <c r="O1633" s="36">
        <f>IF(C1633="Saliente Local",(IFERROR((LIMPIA(K1633,1)),0)),0)</f>
        <v>0</v>
      </c>
      <c r="P1633" s="36">
        <f>IF(C1633="Saliente Nacional",(IFERROR((LIMPIA(K1633,1)),0)),0)</f>
        <v>0</v>
      </c>
      <c r="Q1633" s="36">
        <f>IF(C1633="Saliente Internacional",(IFERROR((LIMPIA(K1633,1)),0)),0)</f>
        <v>0</v>
      </c>
      <c r="R1633" s="36">
        <f t="shared" si="76"/>
        <v>0</v>
      </c>
      <c r="S1633" s="36">
        <f t="shared" si="77"/>
        <v>0</v>
      </c>
    </row>
    <row r="1634" spans="1:19" x14ac:dyDescent="0.25">
      <c r="A1634" s="101">
        <f>'DETALLE DE CONEXIONES'!P1634</f>
        <v>0</v>
      </c>
      <c r="B1634" s="36" t="str">
        <f>'DETALLE DE CONEXIONES'!I1634</f>
        <v>SALIENTE</v>
      </c>
      <c r="C1634" s="36" t="str">
        <f>'DETALLE DE CONEXIONES'!BB1634</f>
        <v>Saliente Local</v>
      </c>
      <c r="D1634" s="36" t="str">
        <f>'DETALLE DE CONEXIONES'!E1634</f>
        <v>999XXX0328</v>
      </c>
      <c r="E1634" s="36">
        <f t="shared" si="75"/>
        <v>10</v>
      </c>
      <c r="F1634" s="36">
        <f>IFERROR(LIMPIA('DETALLE DE CONEXIONES'!N1634,1),0)</f>
        <v>1</v>
      </c>
      <c r="G1634" s="36" t="str">
        <f>LEFT('DETALLE DE CONEXIONES'!BE1634,3)</f>
        <v>NOF</v>
      </c>
      <c r="H1634" s="36" t="str">
        <f>RIGHT('DETALLE DE CONEXIONES'!AK1634,2)</f>
        <v/>
      </c>
      <c r="I1634" s="36" t="str">
        <f>LEFT('DETALLE DE CONEXIONES'!AK1634,3)</f>
        <v/>
      </c>
      <c r="J1634" s="36" t="str">
        <f>LEFT('DETALLE DE CONEXIONES'!M1634,3)</f>
        <v>0mi</v>
      </c>
      <c r="K1634" s="36" t="str">
        <f>IF(LEN('DETALLE DE CONEXIONES'!M1634)&lt;12,(RIGHT('DETALLE DE CONEXIONES'!M1634,5)),(RIGHT('DETALLE DE CONEXIONES'!M1634,6)))</f>
        <v>33seg.</v>
      </c>
      <c r="L1634" s="36">
        <f>IF(C1634="Saliente Local",(IFERROR((LIMPIA(J1634,1)),0)),0)</f>
        <v>0</v>
      </c>
      <c r="M1634" s="36">
        <f>IF(C1634="Saliente Nacional",(IFERROR((LIMPIA(J1634,1)),0)),0)</f>
        <v>0</v>
      </c>
      <c r="N1634" s="36">
        <f>IF(C1634="Saliente Internacional",(IFERROR((LIMPIA(J1634,1)),0)),0)</f>
        <v>0</v>
      </c>
      <c r="O1634" s="36">
        <f>IF(C1634="Saliente Local",(IFERROR((LIMPIA(K1634,1)),0)),0)</f>
        <v>33</v>
      </c>
      <c r="P1634" s="36">
        <f>IF(C1634="Saliente Nacional",(IFERROR((LIMPIA(K1634,1)),0)),0)</f>
        <v>0</v>
      </c>
      <c r="Q1634" s="36">
        <f>IF(C1634="Saliente Internacional",(IFERROR((LIMPIA(K1634,1)),0)),0)</f>
        <v>0</v>
      </c>
      <c r="R1634" s="36">
        <f t="shared" si="76"/>
        <v>1</v>
      </c>
      <c r="S1634" s="36">
        <f t="shared" si="77"/>
        <v>0</v>
      </c>
    </row>
    <row r="1635" spans="1:19" x14ac:dyDescent="0.25">
      <c r="A1635" s="101">
        <f>'DETALLE DE CONEXIONES'!P1635</f>
        <v>0</v>
      </c>
      <c r="B1635" s="36" t="str">
        <f>'DETALLE DE CONEXIONES'!I1635</f>
        <v>SALIENTE</v>
      </c>
      <c r="C1635" s="36" t="str">
        <f>'DETALLE DE CONEXIONES'!BB1635</f>
        <v>Saliente Local</v>
      </c>
      <c r="D1635" s="36" t="str">
        <f>'DETALLE DE CONEXIONES'!E1635</f>
        <v>999XXX0328</v>
      </c>
      <c r="E1635" s="36">
        <f t="shared" si="75"/>
        <v>10</v>
      </c>
      <c r="F1635" s="36">
        <f>IFERROR(LIMPIA('DETALLE DE CONEXIONES'!N1635,1),0)</f>
        <v>3</v>
      </c>
      <c r="G1635" s="36" t="str">
        <f>LEFT('DETALLE DE CONEXIONES'!BE1635,3)</f>
        <v>NOF</v>
      </c>
      <c r="H1635" s="36" t="str">
        <f>RIGHT('DETALLE DE CONEXIONES'!AK1635,2)</f>
        <v/>
      </c>
      <c r="I1635" s="36" t="str">
        <f>LEFT('DETALLE DE CONEXIONES'!AK1635,3)</f>
        <v/>
      </c>
      <c r="J1635" s="36" t="str">
        <f>LEFT('DETALLE DE CONEXIONES'!M1635,3)</f>
        <v>2mi</v>
      </c>
      <c r="K1635" s="36" t="str">
        <f>IF(LEN('DETALLE DE CONEXIONES'!M1635)&lt;12,(RIGHT('DETALLE DE CONEXIONES'!M1635,5)),(RIGHT('DETALLE DE CONEXIONES'!M1635,6)))</f>
        <v>52seg.</v>
      </c>
      <c r="L1635" s="36">
        <f>IF(C1635="Saliente Local",(IFERROR((LIMPIA(J1635,1)),0)),0)</f>
        <v>2</v>
      </c>
      <c r="M1635" s="36">
        <f>IF(C1635="Saliente Nacional",(IFERROR((LIMPIA(J1635,1)),0)),0)</f>
        <v>0</v>
      </c>
      <c r="N1635" s="36">
        <f>IF(C1635="Saliente Internacional",(IFERROR((LIMPIA(J1635,1)),0)),0)</f>
        <v>0</v>
      </c>
      <c r="O1635" s="36">
        <f>IF(C1635="Saliente Local",(IFERROR((LIMPIA(K1635,1)),0)),0)</f>
        <v>52</v>
      </c>
      <c r="P1635" s="36">
        <f>IF(C1635="Saliente Nacional",(IFERROR((LIMPIA(K1635,1)),0)),0)</f>
        <v>0</v>
      </c>
      <c r="Q1635" s="36">
        <f>IF(C1635="Saliente Internacional",(IFERROR((LIMPIA(K1635,1)),0)),0)</f>
        <v>0</v>
      </c>
      <c r="R1635" s="36">
        <f t="shared" si="76"/>
        <v>3</v>
      </c>
      <c r="S1635" s="36">
        <f t="shared" si="77"/>
        <v>0</v>
      </c>
    </row>
    <row r="1636" spans="1:19" x14ac:dyDescent="0.25">
      <c r="A1636" s="101">
        <f>'DETALLE DE CONEXIONES'!P1636</f>
        <v>0</v>
      </c>
      <c r="B1636" s="36" t="str">
        <f>'DETALLE DE CONEXIONES'!I1636</f>
        <v>SALIENTE</v>
      </c>
      <c r="C1636" s="36" t="str">
        <f>'DETALLE DE CONEXIONES'!BB1636</f>
        <v>Saliente Local</v>
      </c>
      <c r="D1636" s="36" t="str">
        <f>'DETALLE DE CONEXIONES'!E1636</f>
        <v>999XXX0328</v>
      </c>
      <c r="E1636" s="36">
        <f t="shared" si="75"/>
        <v>10</v>
      </c>
      <c r="F1636" s="36">
        <f>IFERROR(LIMPIA('DETALLE DE CONEXIONES'!N1636,1),0)</f>
        <v>1</v>
      </c>
      <c r="G1636" s="36" t="str">
        <f>LEFT('DETALLE DE CONEXIONES'!BE1636,3)</f>
        <v>NOF</v>
      </c>
      <c r="H1636" s="36" t="str">
        <f>RIGHT('DETALLE DE CONEXIONES'!AK1636,2)</f>
        <v/>
      </c>
      <c r="I1636" s="36" t="str">
        <f>LEFT('DETALLE DE CONEXIONES'!AK1636,3)</f>
        <v/>
      </c>
      <c r="J1636" s="36" t="str">
        <f>LEFT('DETALLE DE CONEXIONES'!M1636,3)</f>
        <v>0mi</v>
      </c>
      <c r="K1636" s="36" t="str">
        <f>IF(LEN('DETALLE DE CONEXIONES'!M1636)&lt;12,(RIGHT('DETALLE DE CONEXIONES'!M1636,5)),(RIGHT('DETALLE DE CONEXIONES'!M1636,6)))</f>
        <v>34seg.</v>
      </c>
      <c r="L1636" s="36">
        <f>IF(C1636="Saliente Local",(IFERROR((LIMPIA(J1636,1)),0)),0)</f>
        <v>0</v>
      </c>
      <c r="M1636" s="36">
        <f>IF(C1636="Saliente Nacional",(IFERROR((LIMPIA(J1636,1)),0)),0)</f>
        <v>0</v>
      </c>
      <c r="N1636" s="36">
        <f>IF(C1636="Saliente Internacional",(IFERROR((LIMPIA(J1636,1)),0)),0)</f>
        <v>0</v>
      </c>
      <c r="O1636" s="36">
        <f>IF(C1636="Saliente Local",(IFERROR((LIMPIA(K1636,1)),0)),0)</f>
        <v>34</v>
      </c>
      <c r="P1636" s="36">
        <f>IF(C1636="Saliente Nacional",(IFERROR((LIMPIA(K1636,1)),0)),0)</f>
        <v>0</v>
      </c>
      <c r="Q1636" s="36">
        <f>IF(C1636="Saliente Internacional",(IFERROR((LIMPIA(K1636,1)),0)),0)</f>
        <v>0</v>
      </c>
      <c r="R1636" s="36">
        <f t="shared" si="76"/>
        <v>1</v>
      </c>
      <c r="S1636" s="36">
        <f t="shared" si="77"/>
        <v>0</v>
      </c>
    </row>
    <row r="1637" spans="1:19" x14ac:dyDescent="0.25">
      <c r="A1637" s="101">
        <f>'DETALLE DE CONEXIONES'!P1637</f>
        <v>0</v>
      </c>
      <c r="B1637" s="36" t="str">
        <f>'DETALLE DE CONEXIONES'!I1637</f>
        <v>SALIENTE</v>
      </c>
      <c r="C1637" s="36" t="str">
        <f>'DETALLE DE CONEXIONES'!BB1637</f>
        <v>Saliente Local</v>
      </c>
      <c r="D1637" s="36" t="str">
        <f>'DETALLE DE CONEXIONES'!E1637</f>
        <v>999XXX3420</v>
      </c>
      <c r="E1637" s="36">
        <f t="shared" si="75"/>
        <v>10</v>
      </c>
      <c r="F1637" s="36">
        <f>IFERROR(LIMPIA('DETALLE DE CONEXIONES'!N1637,1),0)</f>
        <v>1</v>
      </c>
      <c r="G1637" s="36" t="str">
        <f>LEFT('DETALLE DE CONEXIONES'!BE1637,3)</f>
        <v>NOF</v>
      </c>
      <c r="H1637" s="36" t="str">
        <f>RIGHT('DETALLE DE CONEXIONES'!AK1637,2)</f>
        <v/>
      </c>
      <c r="I1637" s="36" t="str">
        <f>LEFT('DETALLE DE CONEXIONES'!AK1637,3)</f>
        <v/>
      </c>
      <c r="J1637" s="36" t="str">
        <f>LEFT('DETALLE DE CONEXIONES'!M1637,3)</f>
        <v>0mi</v>
      </c>
      <c r="K1637" s="36" t="str">
        <f>IF(LEN('DETALLE DE CONEXIONES'!M1637)&lt;12,(RIGHT('DETALLE DE CONEXIONES'!M1637,5)),(RIGHT('DETALLE DE CONEXIONES'!M1637,6)))</f>
        <v>52seg.</v>
      </c>
      <c r="L1637" s="36">
        <f>IF(C1637="Saliente Local",(IFERROR((LIMPIA(J1637,1)),0)),0)</f>
        <v>0</v>
      </c>
      <c r="M1637" s="36">
        <f>IF(C1637="Saliente Nacional",(IFERROR((LIMPIA(J1637,1)),0)),0)</f>
        <v>0</v>
      </c>
      <c r="N1637" s="36">
        <f>IF(C1637="Saliente Internacional",(IFERROR((LIMPIA(J1637,1)),0)),0)</f>
        <v>0</v>
      </c>
      <c r="O1637" s="36">
        <f>IF(C1637="Saliente Local",(IFERROR((LIMPIA(K1637,1)),0)),0)</f>
        <v>52</v>
      </c>
      <c r="P1637" s="36">
        <f>IF(C1637="Saliente Nacional",(IFERROR((LIMPIA(K1637,1)),0)),0)</f>
        <v>0</v>
      </c>
      <c r="Q1637" s="36">
        <f>IF(C1637="Saliente Internacional",(IFERROR((LIMPIA(K1637,1)),0)),0)</f>
        <v>0</v>
      </c>
      <c r="R1637" s="36">
        <f t="shared" si="76"/>
        <v>1</v>
      </c>
      <c r="S1637" s="36">
        <f t="shared" si="77"/>
        <v>0</v>
      </c>
    </row>
    <row r="1638" spans="1:19" x14ac:dyDescent="0.25">
      <c r="A1638" s="101">
        <f>'DETALLE DE CONEXIONES'!P1638</f>
        <v>0</v>
      </c>
      <c r="B1638" s="36" t="str">
        <f>'DETALLE DE CONEXIONES'!I1638</f>
        <v>SALIENTE</v>
      </c>
      <c r="C1638" s="36" t="str">
        <f>'DETALLE DE CONEXIONES'!BB1638</f>
        <v>Saliente Local</v>
      </c>
      <c r="D1638" s="36" t="str">
        <f>'DETALLE DE CONEXIONES'!E1638</f>
        <v>999XXX3420</v>
      </c>
      <c r="E1638" s="36">
        <f t="shared" si="75"/>
        <v>10</v>
      </c>
      <c r="F1638" s="36">
        <f>IFERROR(LIMPIA('DETALLE DE CONEXIONES'!N1638,1),0)</f>
        <v>1</v>
      </c>
      <c r="G1638" s="36" t="str">
        <f>LEFT('DETALLE DE CONEXIONES'!BE1638,3)</f>
        <v>NOF</v>
      </c>
      <c r="H1638" s="36" t="str">
        <f>RIGHT('DETALLE DE CONEXIONES'!AK1638,2)</f>
        <v/>
      </c>
      <c r="I1638" s="36" t="str">
        <f>LEFT('DETALLE DE CONEXIONES'!AK1638,3)</f>
        <v/>
      </c>
      <c r="J1638" s="36" t="str">
        <f>LEFT('DETALLE DE CONEXIONES'!M1638,3)</f>
        <v>0mi</v>
      </c>
      <c r="K1638" s="36" t="str">
        <f>IF(LEN('DETALLE DE CONEXIONES'!M1638)&lt;12,(RIGHT('DETALLE DE CONEXIONES'!M1638,5)),(RIGHT('DETALLE DE CONEXIONES'!M1638,6)))</f>
        <v>47seg.</v>
      </c>
      <c r="L1638" s="36">
        <f>IF(C1638="Saliente Local",(IFERROR((LIMPIA(J1638,1)),0)),0)</f>
        <v>0</v>
      </c>
      <c r="M1638" s="36">
        <f>IF(C1638="Saliente Nacional",(IFERROR((LIMPIA(J1638,1)),0)),0)</f>
        <v>0</v>
      </c>
      <c r="N1638" s="36">
        <f>IF(C1638="Saliente Internacional",(IFERROR((LIMPIA(J1638,1)),0)),0)</f>
        <v>0</v>
      </c>
      <c r="O1638" s="36">
        <f>IF(C1638="Saliente Local",(IFERROR((LIMPIA(K1638,1)),0)),0)</f>
        <v>47</v>
      </c>
      <c r="P1638" s="36">
        <f>IF(C1638="Saliente Nacional",(IFERROR((LIMPIA(K1638,1)),0)),0)</f>
        <v>0</v>
      </c>
      <c r="Q1638" s="36">
        <f>IF(C1638="Saliente Internacional",(IFERROR((LIMPIA(K1638,1)),0)),0)</f>
        <v>0</v>
      </c>
      <c r="R1638" s="36">
        <f t="shared" si="76"/>
        <v>1</v>
      </c>
      <c r="S1638" s="36">
        <f t="shared" si="77"/>
        <v>0</v>
      </c>
    </row>
    <row r="1639" spans="1:19" x14ac:dyDescent="0.25">
      <c r="A1639" s="101">
        <f>'DETALLE DE CONEXIONES'!P1639</f>
        <v>0</v>
      </c>
      <c r="B1639" s="36" t="str">
        <f>'DETALLE DE CONEXIONES'!I1639</f>
        <v>SALIENTE</v>
      </c>
      <c r="C1639" s="36" t="str">
        <f>'DETALLE DE CONEXIONES'!BB1639</f>
        <v>Saliente Local</v>
      </c>
      <c r="D1639" s="36" t="str">
        <f>'DETALLE DE CONEXIONES'!E1639</f>
        <v>999XXX3420</v>
      </c>
      <c r="E1639" s="36">
        <f t="shared" si="75"/>
        <v>10</v>
      </c>
      <c r="F1639" s="36">
        <f>IFERROR(LIMPIA('DETALLE DE CONEXIONES'!N1639,1),0)</f>
        <v>3</v>
      </c>
      <c r="G1639" s="36" t="str">
        <f>LEFT('DETALLE DE CONEXIONES'!BE1639,3)</f>
        <v>NOF</v>
      </c>
      <c r="H1639" s="36" t="str">
        <f>RIGHT('DETALLE DE CONEXIONES'!AK1639,2)</f>
        <v/>
      </c>
      <c r="I1639" s="36" t="str">
        <f>LEFT('DETALLE DE CONEXIONES'!AK1639,3)</f>
        <v/>
      </c>
      <c r="J1639" s="36" t="str">
        <f>LEFT('DETALLE DE CONEXIONES'!M1639,3)</f>
        <v>2mi</v>
      </c>
      <c r="K1639" s="36" t="str">
        <f>IF(LEN('DETALLE DE CONEXIONES'!M1639)&lt;12,(RIGHT('DETALLE DE CONEXIONES'!M1639,5)),(RIGHT('DETALLE DE CONEXIONES'!M1639,6)))</f>
        <v>45seg.</v>
      </c>
      <c r="L1639" s="36">
        <f>IF(C1639="Saliente Local",(IFERROR((LIMPIA(J1639,1)),0)),0)</f>
        <v>2</v>
      </c>
      <c r="M1639" s="36">
        <f>IF(C1639="Saliente Nacional",(IFERROR((LIMPIA(J1639,1)),0)),0)</f>
        <v>0</v>
      </c>
      <c r="N1639" s="36">
        <f>IF(C1639="Saliente Internacional",(IFERROR((LIMPIA(J1639,1)),0)),0)</f>
        <v>0</v>
      </c>
      <c r="O1639" s="36">
        <f>IF(C1639="Saliente Local",(IFERROR((LIMPIA(K1639,1)),0)),0)</f>
        <v>45</v>
      </c>
      <c r="P1639" s="36">
        <f>IF(C1639="Saliente Nacional",(IFERROR((LIMPIA(K1639,1)),0)),0)</f>
        <v>0</v>
      </c>
      <c r="Q1639" s="36">
        <f>IF(C1639="Saliente Internacional",(IFERROR((LIMPIA(K1639,1)),0)),0)</f>
        <v>0</v>
      </c>
      <c r="R1639" s="36">
        <f t="shared" si="76"/>
        <v>3</v>
      </c>
      <c r="S1639" s="36">
        <f t="shared" si="77"/>
        <v>0</v>
      </c>
    </row>
    <row r="1640" spans="1:19" x14ac:dyDescent="0.25">
      <c r="A1640" s="101">
        <f>'DETALLE DE CONEXIONES'!P1640</f>
        <v>0</v>
      </c>
      <c r="B1640" s="36" t="str">
        <f>'DETALLE DE CONEXIONES'!I1640</f>
        <v>SALIENTE</v>
      </c>
      <c r="C1640" s="36" t="str">
        <f>'DETALLE DE CONEXIONES'!BB1640</f>
        <v>Saliente Local</v>
      </c>
      <c r="D1640" s="36" t="str">
        <f>'DETALLE DE CONEXIONES'!E1640</f>
        <v>999XXX0328</v>
      </c>
      <c r="E1640" s="36">
        <f t="shared" si="75"/>
        <v>10</v>
      </c>
      <c r="F1640" s="36">
        <f>IFERROR(LIMPIA('DETALLE DE CONEXIONES'!N1640,1),0)</f>
        <v>6</v>
      </c>
      <c r="G1640" s="36" t="str">
        <f>LEFT('DETALLE DE CONEXIONES'!BE1640,3)</f>
        <v>NOF</v>
      </c>
      <c r="H1640" s="36" t="str">
        <f>RIGHT('DETALLE DE CONEXIONES'!AK1640,2)</f>
        <v/>
      </c>
      <c r="I1640" s="36" t="str">
        <f>LEFT('DETALLE DE CONEXIONES'!AK1640,3)</f>
        <v/>
      </c>
      <c r="J1640" s="36" t="str">
        <f>LEFT('DETALLE DE CONEXIONES'!M1640,3)</f>
        <v>5mi</v>
      </c>
      <c r="K1640" s="36" t="str">
        <f>IF(LEN('DETALLE DE CONEXIONES'!M1640)&lt;12,(RIGHT('DETALLE DE CONEXIONES'!M1640,5)),(RIGHT('DETALLE DE CONEXIONES'!M1640,6)))</f>
        <v>34seg.</v>
      </c>
      <c r="L1640" s="36">
        <f>IF(C1640="Saliente Local",(IFERROR((LIMPIA(J1640,1)),0)),0)</f>
        <v>5</v>
      </c>
      <c r="M1640" s="36">
        <f>IF(C1640="Saliente Nacional",(IFERROR((LIMPIA(J1640,1)),0)),0)</f>
        <v>0</v>
      </c>
      <c r="N1640" s="36">
        <f>IF(C1640="Saliente Internacional",(IFERROR((LIMPIA(J1640,1)),0)),0)</f>
        <v>0</v>
      </c>
      <c r="O1640" s="36">
        <f>IF(C1640="Saliente Local",(IFERROR((LIMPIA(K1640,1)),0)),0)</f>
        <v>34</v>
      </c>
      <c r="P1640" s="36">
        <f>IF(C1640="Saliente Nacional",(IFERROR((LIMPIA(K1640,1)),0)),0)</f>
        <v>0</v>
      </c>
      <c r="Q1640" s="36">
        <f>IF(C1640="Saliente Internacional",(IFERROR((LIMPIA(K1640,1)),0)),0)</f>
        <v>0</v>
      </c>
      <c r="R1640" s="36">
        <f t="shared" si="76"/>
        <v>6</v>
      </c>
      <c r="S1640" s="36">
        <f t="shared" si="77"/>
        <v>0</v>
      </c>
    </row>
    <row r="1641" spans="1:19" x14ac:dyDescent="0.25">
      <c r="A1641" s="101">
        <f>'DETALLE DE CONEXIONES'!P1641</f>
        <v>0</v>
      </c>
      <c r="B1641" s="36" t="str">
        <f>'DETALLE DE CONEXIONES'!I1641</f>
        <v>SALIENTE</v>
      </c>
      <c r="C1641" s="36" t="str">
        <f>'DETALLE DE CONEXIONES'!BB1641</f>
        <v>Saliente Local</v>
      </c>
      <c r="D1641" s="36" t="str">
        <f>'DETALLE DE CONEXIONES'!E1641</f>
        <v>999XXX0328</v>
      </c>
      <c r="E1641" s="36">
        <f t="shared" si="75"/>
        <v>10</v>
      </c>
      <c r="F1641" s="36">
        <f>IFERROR(LIMPIA('DETALLE DE CONEXIONES'!N1641,1),0)</f>
        <v>4</v>
      </c>
      <c r="G1641" s="36" t="str">
        <f>LEFT('DETALLE DE CONEXIONES'!BE1641,3)</f>
        <v>NOF</v>
      </c>
      <c r="H1641" s="36" t="str">
        <f>RIGHT('DETALLE DE CONEXIONES'!AK1641,2)</f>
        <v/>
      </c>
      <c r="I1641" s="36" t="str">
        <f>LEFT('DETALLE DE CONEXIONES'!AK1641,3)</f>
        <v/>
      </c>
      <c r="J1641" s="36" t="str">
        <f>LEFT('DETALLE DE CONEXIONES'!M1641,3)</f>
        <v>3mi</v>
      </c>
      <c r="K1641" s="36" t="str">
        <f>IF(LEN('DETALLE DE CONEXIONES'!M1641)&lt;12,(RIGHT('DETALLE DE CONEXIONES'!M1641,5)),(RIGHT('DETALLE DE CONEXIONES'!M1641,6)))</f>
        <v>52seg.</v>
      </c>
      <c r="L1641" s="36">
        <f>IF(C1641="Saliente Local",(IFERROR((LIMPIA(J1641,1)),0)),0)</f>
        <v>3</v>
      </c>
      <c r="M1641" s="36">
        <f>IF(C1641="Saliente Nacional",(IFERROR((LIMPIA(J1641,1)),0)),0)</f>
        <v>0</v>
      </c>
      <c r="N1641" s="36">
        <f>IF(C1641="Saliente Internacional",(IFERROR((LIMPIA(J1641,1)),0)),0)</f>
        <v>0</v>
      </c>
      <c r="O1641" s="36">
        <f>IF(C1641="Saliente Local",(IFERROR((LIMPIA(K1641,1)),0)),0)</f>
        <v>52</v>
      </c>
      <c r="P1641" s="36">
        <f>IF(C1641="Saliente Nacional",(IFERROR((LIMPIA(K1641,1)),0)),0)</f>
        <v>0</v>
      </c>
      <c r="Q1641" s="36">
        <f>IF(C1641="Saliente Internacional",(IFERROR((LIMPIA(K1641,1)),0)),0)</f>
        <v>0</v>
      </c>
      <c r="R1641" s="36">
        <f t="shared" si="76"/>
        <v>4</v>
      </c>
      <c r="S1641" s="36">
        <f t="shared" si="77"/>
        <v>0</v>
      </c>
    </row>
    <row r="1642" spans="1:19" x14ac:dyDescent="0.25">
      <c r="A1642" s="101">
        <f>'DETALLE DE CONEXIONES'!P1642</f>
        <v>0</v>
      </c>
      <c r="B1642" s="36" t="str">
        <f>'DETALLE DE CONEXIONES'!I1642</f>
        <v>SALIENTE</v>
      </c>
      <c r="C1642" s="36" t="str">
        <f>'DETALLE DE CONEXIONES'!BB1642</f>
        <v>Saliente Local</v>
      </c>
      <c r="D1642" s="36" t="str">
        <f>'DETALLE DE CONEXIONES'!E1642</f>
        <v>999XXX0328</v>
      </c>
      <c r="E1642" s="36">
        <f t="shared" si="75"/>
        <v>10</v>
      </c>
      <c r="F1642" s="36">
        <f>IFERROR(LIMPIA('DETALLE DE CONEXIONES'!N1642,1),0)</f>
        <v>1</v>
      </c>
      <c r="G1642" s="36" t="str">
        <f>LEFT('DETALLE DE CONEXIONES'!BE1642,3)</f>
        <v>NOF</v>
      </c>
      <c r="H1642" s="36" t="str">
        <f>RIGHT('DETALLE DE CONEXIONES'!AK1642,2)</f>
        <v/>
      </c>
      <c r="I1642" s="36" t="str">
        <f>LEFT('DETALLE DE CONEXIONES'!AK1642,3)</f>
        <v/>
      </c>
      <c r="J1642" s="36" t="str">
        <f>LEFT('DETALLE DE CONEXIONES'!M1642,3)</f>
        <v>0mi</v>
      </c>
      <c r="K1642" s="36" t="str">
        <f>IF(LEN('DETALLE DE CONEXIONES'!M1642)&lt;12,(RIGHT('DETALLE DE CONEXIONES'!M1642,5)),(RIGHT('DETALLE DE CONEXIONES'!M1642,6)))</f>
        <v>44seg.</v>
      </c>
      <c r="L1642" s="36">
        <f>IF(C1642="Saliente Local",(IFERROR((LIMPIA(J1642,1)),0)),0)</f>
        <v>0</v>
      </c>
      <c r="M1642" s="36">
        <f>IF(C1642="Saliente Nacional",(IFERROR((LIMPIA(J1642,1)),0)),0)</f>
        <v>0</v>
      </c>
      <c r="N1642" s="36">
        <f>IF(C1642="Saliente Internacional",(IFERROR((LIMPIA(J1642,1)),0)),0)</f>
        <v>0</v>
      </c>
      <c r="O1642" s="36">
        <f>IF(C1642="Saliente Local",(IFERROR((LIMPIA(K1642,1)),0)),0)</f>
        <v>44</v>
      </c>
      <c r="P1642" s="36">
        <f>IF(C1642="Saliente Nacional",(IFERROR((LIMPIA(K1642,1)),0)),0)</f>
        <v>0</v>
      </c>
      <c r="Q1642" s="36">
        <f>IF(C1642="Saliente Internacional",(IFERROR((LIMPIA(K1642,1)),0)),0)</f>
        <v>0</v>
      </c>
      <c r="R1642" s="36">
        <f t="shared" si="76"/>
        <v>1</v>
      </c>
      <c r="S1642" s="36">
        <f t="shared" si="77"/>
        <v>0</v>
      </c>
    </row>
    <row r="1643" spans="1:19" x14ac:dyDescent="0.25">
      <c r="A1643" s="101">
        <f>'DETALLE DE CONEXIONES'!P1643</f>
        <v>0</v>
      </c>
      <c r="B1643" s="36" t="str">
        <f>'DETALLE DE CONEXIONES'!I1643</f>
        <v>ENTRANTE</v>
      </c>
      <c r="C1643" s="36" t="str">
        <f>'DETALLE DE CONEXIONES'!BB1643</f>
        <v>Entrante Local</v>
      </c>
      <c r="D1643" s="36" t="str">
        <f>'DETALLE DE CONEXIONES'!E1643</f>
        <v>999XXX1600</v>
      </c>
      <c r="E1643" s="36">
        <f t="shared" si="75"/>
        <v>10</v>
      </c>
      <c r="F1643" s="36">
        <f>IFERROR(LIMPIA('DETALLE DE CONEXIONES'!N1643,1),0)</f>
        <v>4</v>
      </c>
      <c r="G1643" s="36" t="str">
        <f>LEFT('DETALLE DE CONEXIONES'!BE1643,3)</f>
        <v>NOF</v>
      </c>
      <c r="H1643" s="36" t="str">
        <f>RIGHT('DETALLE DE CONEXIONES'!AK1643,2)</f>
        <v/>
      </c>
      <c r="I1643" s="36" t="str">
        <f>LEFT('DETALLE DE CONEXIONES'!AK1643,3)</f>
        <v/>
      </c>
      <c r="J1643" s="36" t="str">
        <f>LEFT('DETALLE DE CONEXIONES'!M1643,3)</f>
        <v>3mi</v>
      </c>
      <c r="K1643" s="36" t="str">
        <f>IF(LEN('DETALLE DE CONEXIONES'!M1643)&lt;12,(RIGHT('DETALLE DE CONEXIONES'!M1643,5)),(RIGHT('DETALLE DE CONEXIONES'!M1643,6)))</f>
        <v>37seg.</v>
      </c>
      <c r="L1643" s="36">
        <f>IF(C1643="Saliente Local",(IFERROR((LIMPIA(J1643,1)),0)),0)</f>
        <v>0</v>
      </c>
      <c r="M1643" s="36">
        <f>IF(C1643="Saliente Nacional",(IFERROR((LIMPIA(J1643,1)),0)),0)</f>
        <v>0</v>
      </c>
      <c r="N1643" s="36">
        <f>IF(C1643="Saliente Internacional",(IFERROR((LIMPIA(J1643,1)),0)),0)</f>
        <v>0</v>
      </c>
      <c r="O1643" s="36">
        <f>IF(C1643="Saliente Local",(IFERROR((LIMPIA(K1643,1)),0)),0)</f>
        <v>0</v>
      </c>
      <c r="P1643" s="36">
        <f>IF(C1643="Saliente Nacional",(IFERROR((LIMPIA(K1643,1)),0)),0)</f>
        <v>0</v>
      </c>
      <c r="Q1643" s="36">
        <f>IF(C1643="Saliente Internacional",(IFERROR((LIMPIA(K1643,1)),0)),0)</f>
        <v>0</v>
      </c>
      <c r="R1643" s="36">
        <f t="shared" si="76"/>
        <v>0</v>
      </c>
      <c r="S1643" s="36">
        <f t="shared" si="77"/>
        <v>0</v>
      </c>
    </row>
    <row r="1644" spans="1:19" x14ac:dyDescent="0.25">
      <c r="A1644" s="101">
        <f>'DETALLE DE CONEXIONES'!P1644</f>
        <v>0</v>
      </c>
      <c r="B1644" s="36" t="str">
        <f>'DETALLE DE CONEXIONES'!I1644</f>
        <v>GPRS</v>
      </c>
      <c r="C1644" s="36" t="str">
        <f>'DETALLE DE CONEXIONES'!BB1644</f>
        <v>MENSAJERO</v>
      </c>
      <c r="D1644" s="36" t="str">
        <f>'DETALLE DE CONEXIONES'!E1644</f>
        <v>internet.itelcelXXXm-3G</v>
      </c>
      <c r="E1644" s="36">
        <f t="shared" si="75"/>
        <v>23</v>
      </c>
      <c r="F1644" s="36">
        <f>IFERROR(LIMPIA('DETALLE DE CONEXIONES'!N1644,1),0)</f>
        <v>0</v>
      </c>
      <c r="G1644" s="36" t="str">
        <f>LEFT('DETALLE DE CONEXIONES'!BE1644,3)</f>
        <v/>
      </c>
      <c r="H1644" s="36" t="str">
        <f>RIGHT('DETALLE DE CONEXIONES'!AK1644,2)</f>
        <v>-0</v>
      </c>
      <c r="I1644" s="36" t="str">
        <f>LEFT('DETALLE DE CONEXIONES'!AK1644,3)</f>
        <v>MEN</v>
      </c>
      <c r="J1644" s="36" t="str">
        <f>LEFT('DETALLE DE CONEXIONES'!M1644,3)</f>
        <v>0mi</v>
      </c>
      <c r="K1644" s="36" t="str">
        <f>IF(LEN('DETALLE DE CONEXIONES'!M1644)&lt;12,(RIGHT('DETALLE DE CONEXIONES'!M1644,5)),(RIGHT('DETALLE DE CONEXIONES'!M1644,6)))</f>
        <v xml:space="preserve">min. </v>
      </c>
      <c r="L1644" s="36">
        <f>IF(C1644="Saliente Local",(IFERROR((LIMPIA(J1644,1)),0)),0)</f>
        <v>0</v>
      </c>
      <c r="M1644" s="36">
        <f>IF(C1644="Saliente Nacional",(IFERROR((LIMPIA(J1644,1)),0)),0)</f>
        <v>0</v>
      </c>
      <c r="N1644" s="36">
        <f>IF(C1644="Saliente Internacional",(IFERROR((LIMPIA(J1644,1)),0)),0)</f>
        <v>0</v>
      </c>
      <c r="O1644" s="36">
        <f>IF(C1644="Saliente Local",(IFERROR((LIMPIA(K1644,1)),0)),0)</f>
        <v>0</v>
      </c>
      <c r="P1644" s="36">
        <f>IF(C1644="Saliente Nacional",(IFERROR((LIMPIA(K1644,1)),0)),0)</f>
        <v>0</v>
      </c>
      <c r="Q1644" s="36">
        <f>IF(C1644="Saliente Internacional",(IFERROR((LIMPIA(K1644,1)),0)),0)</f>
        <v>0</v>
      </c>
      <c r="R1644" s="36">
        <f t="shared" si="76"/>
        <v>0</v>
      </c>
      <c r="S1644" s="36">
        <f t="shared" si="77"/>
        <v>0</v>
      </c>
    </row>
    <row r="1645" spans="1:19" x14ac:dyDescent="0.25">
      <c r="A1645" s="101">
        <f>'DETALLE DE CONEXIONES'!P1645</f>
        <v>0</v>
      </c>
      <c r="B1645" s="36" t="str">
        <f>'DETALLE DE CONEXIONES'!I1645</f>
        <v>GPRS</v>
      </c>
      <c r="C1645" s="36" t="str">
        <f>'DETALLE DE CONEXIONES'!BB1645</f>
        <v>RS</v>
      </c>
      <c r="D1645" s="36" t="str">
        <f>'DETALLE DE CONEXIONES'!E1645</f>
        <v>internet.itelcelXXXm-3G</v>
      </c>
      <c r="E1645" s="36">
        <f t="shared" si="75"/>
        <v>23</v>
      </c>
      <c r="F1645" s="36">
        <f>IFERROR(LIMPIA('DETALLE DE CONEXIONES'!N1645,1),0)</f>
        <v>0</v>
      </c>
      <c r="G1645" s="36" t="str">
        <f>LEFT('DETALLE DE CONEXIONES'!BE1645,3)</f>
        <v/>
      </c>
      <c r="H1645" s="36" t="str">
        <f>RIGHT('DETALLE DE CONEXIONES'!AK1645,2)</f>
        <v>-0</v>
      </c>
      <c r="I1645" s="36" t="str">
        <f>LEFT('DETALLE DE CONEXIONES'!AK1645,3)</f>
        <v>RS;</v>
      </c>
      <c r="J1645" s="36" t="str">
        <f>LEFT('DETALLE DE CONEXIONES'!M1645,3)</f>
        <v>0mi</v>
      </c>
      <c r="K1645" s="36" t="str">
        <f>IF(LEN('DETALLE DE CONEXIONES'!M1645)&lt;12,(RIGHT('DETALLE DE CONEXIONES'!M1645,5)),(RIGHT('DETALLE DE CONEXIONES'!M1645,6)))</f>
        <v xml:space="preserve">min. </v>
      </c>
      <c r="L1645" s="36">
        <f>IF(C1645="Saliente Local",(IFERROR((LIMPIA(J1645,1)),0)),0)</f>
        <v>0</v>
      </c>
      <c r="M1645" s="36">
        <f>IF(C1645="Saliente Nacional",(IFERROR((LIMPIA(J1645,1)),0)),0)</f>
        <v>0</v>
      </c>
      <c r="N1645" s="36">
        <f>IF(C1645="Saliente Internacional",(IFERROR((LIMPIA(J1645,1)),0)),0)</f>
        <v>0</v>
      </c>
      <c r="O1645" s="36">
        <f>IF(C1645="Saliente Local",(IFERROR((LIMPIA(K1645,1)),0)),0)</f>
        <v>0</v>
      </c>
      <c r="P1645" s="36">
        <f>IF(C1645="Saliente Nacional",(IFERROR((LIMPIA(K1645,1)),0)),0)</f>
        <v>0</v>
      </c>
      <c r="Q1645" s="36">
        <f>IF(C1645="Saliente Internacional",(IFERROR((LIMPIA(K1645,1)),0)),0)</f>
        <v>0</v>
      </c>
      <c r="R1645" s="36">
        <f t="shared" si="76"/>
        <v>0</v>
      </c>
      <c r="S1645" s="36">
        <f t="shared" si="77"/>
        <v>0</v>
      </c>
    </row>
    <row r="1646" spans="1:19" x14ac:dyDescent="0.25">
      <c r="A1646" s="101">
        <f>'DETALLE DE CONEXIONES'!P1646</f>
        <v>0</v>
      </c>
      <c r="B1646" s="36" t="str">
        <f>'DETALLE DE CONEXIONES'!I1646</f>
        <v>SALIENTE</v>
      </c>
      <c r="C1646" s="36" t="str">
        <f>'DETALLE DE CONEXIONES'!BB1646</f>
        <v>Saliente Local</v>
      </c>
      <c r="D1646" s="36" t="str">
        <f>'DETALLE DE CONEXIONES'!E1646</f>
        <v>999XXX0328</v>
      </c>
      <c r="E1646" s="36">
        <f t="shared" si="75"/>
        <v>10</v>
      </c>
      <c r="F1646" s="36">
        <f>IFERROR(LIMPIA('DETALLE DE CONEXIONES'!N1646,1),0)</f>
        <v>1</v>
      </c>
      <c r="G1646" s="36" t="str">
        <f>LEFT('DETALLE DE CONEXIONES'!BE1646,3)</f>
        <v>NOF</v>
      </c>
      <c r="H1646" s="36" t="str">
        <f>RIGHT('DETALLE DE CONEXIONES'!AK1646,2)</f>
        <v/>
      </c>
      <c r="I1646" s="36" t="str">
        <f>LEFT('DETALLE DE CONEXIONES'!AK1646,3)</f>
        <v/>
      </c>
      <c r="J1646" s="36" t="str">
        <f>LEFT('DETALLE DE CONEXIONES'!M1646,3)</f>
        <v>0mi</v>
      </c>
      <c r="K1646" s="36" t="str">
        <f>IF(LEN('DETALLE DE CONEXIONES'!M1646)&lt;12,(RIGHT('DETALLE DE CONEXIONES'!M1646,5)),(RIGHT('DETALLE DE CONEXIONES'!M1646,6)))</f>
        <v>56seg.</v>
      </c>
      <c r="L1646" s="36">
        <f>IF(C1646="Saliente Local",(IFERROR((LIMPIA(J1646,1)),0)),0)</f>
        <v>0</v>
      </c>
      <c r="M1646" s="36">
        <f>IF(C1646="Saliente Nacional",(IFERROR((LIMPIA(J1646,1)),0)),0)</f>
        <v>0</v>
      </c>
      <c r="N1646" s="36">
        <f>IF(C1646="Saliente Internacional",(IFERROR((LIMPIA(J1646,1)),0)),0)</f>
        <v>0</v>
      </c>
      <c r="O1646" s="36">
        <f>IF(C1646="Saliente Local",(IFERROR((LIMPIA(K1646,1)),0)),0)</f>
        <v>56</v>
      </c>
      <c r="P1646" s="36">
        <f>IF(C1646="Saliente Nacional",(IFERROR((LIMPIA(K1646,1)),0)),0)</f>
        <v>0</v>
      </c>
      <c r="Q1646" s="36">
        <f>IF(C1646="Saliente Internacional",(IFERROR((LIMPIA(K1646,1)),0)),0)</f>
        <v>0</v>
      </c>
      <c r="R1646" s="36">
        <f t="shared" si="76"/>
        <v>1</v>
      </c>
      <c r="S1646" s="36">
        <f t="shared" si="77"/>
        <v>0</v>
      </c>
    </row>
    <row r="1647" spans="1:19" x14ac:dyDescent="0.25">
      <c r="A1647" s="101">
        <f>'DETALLE DE CONEXIONES'!P1647</f>
        <v>0</v>
      </c>
      <c r="B1647" s="36" t="str">
        <f>'DETALLE DE CONEXIONES'!I1647</f>
        <v>SALIENTE</v>
      </c>
      <c r="C1647" s="36" t="str">
        <f>'DETALLE DE CONEXIONES'!BB1647</f>
        <v>Saliente Local</v>
      </c>
      <c r="D1647" s="36" t="str">
        <f>'DETALLE DE CONEXIONES'!E1647</f>
        <v>999XXX0328</v>
      </c>
      <c r="E1647" s="36">
        <f t="shared" si="75"/>
        <v>10</v>
      </c>
      <c r="F1647" s="36">
        <f>IFERROR(LIMPIA('DETALLE DE CONEXIONES'!N1647,1),0)</f>
        <v>1</v>
      </c>
      <c r="G1647" s="36" t="str">
        <f>LEFT('DETALLE DE CONEXIONES'!BE1647,3)</f>
        <v>NOF</v>
      </c>
      <c r="H1647" s="36" t="str">
        <f>RIGHT('DETALLE DE CONEXIONES'!AK1647,2)</f>
        <v/>
      </c>
      <c r="I1647" s="36" t="str">
        <f>LEFT('DETALLE DE CONEXIONES'!AK1647,3)</f>
        <v/>
      </c>
      <c r="J1647" s="36" t="str">
        <f>LEFT('DETALLE DE CONEXIONES'!M1647,3)</f>
        <v>0mi</v>
      </c>
      <c r="K1647" s="36" t="str">
        <f>IF(LEN('DETALLE DE CONEXIONES'!M1647)&lt;12,(RIGHT('DETALLE DE CONEXIONES'!M1647,5)),(RIGHT('DETALLE DE CONEXIONES'!M1647,6)))</f>
        <v>55seg.</v>
      </c>
      <c r="L1647" s="36">
        <f>IF(C1647="Saliente Local",(IFERROR((LIMPIA(J1647,1)),0)),0)</f>
        <v>0</v>
      </c>
      <c r="M1647" s="36">
        <f>IF(C1647="Saliente Nacional",(IFERROR((LIMPIA(J1647,1)),0)),0)</f>
        <v>0</v>
      </c>
      <c r="N1647" s="36">
        <f>IF(C1647="Saliente Internacional",(IFERROR((LIMPIA(J1647,1)),0)),0)</f>
        <v>0</v>
      </c>
      <c r="O1647" s="36">
        <f>IF(C1647="Saliente Local",(IFERROR((LIMPIA(K1647,1)),0)),0)</f>
        <v>55</v>
      </c>
      <c r="P1647" s="36">
        <f>IF(C1647="Saliente Nacional",(IFERROR((LIMPIA(K1647,1)),0)),0)</f>
        <v>0</v>
      </c>
      <c r="Q1647" s="36">
        <f>IF(C1647="Saliente Internacional",(IFERROR((LIMPIA(K1647,1)),0)),0)</f>
        <v>0</v>
      </c>
      <c r="R1647" s="36">
        <f t="shared" si="76"/>
        <v>1</v>
      </c>
      <c r="S1647" s="36">
        <f t="shared" si="77"/>
        <v>0</v>
      </c>
    </row>
    <row r="1648" spans="1:19" x14ac:dyDescent="0.25">
      <c r="A1648" s="101">
        <f>'DETALLE DE CONEXIONES'!P1648</f>
        <v>0</v>
      </c>
      <c r="B1648" s="36" t="str">
        <f>'DETALLE DE CONEXIONES'!I1648</f>
        <v>SALIENTE</v>
      </c>
      <c r="C1648" s="36" t="str">
        <f>'DETALLE DE CONEXIONES'!BB1648</f>
        <v>Saliente Local</v>
      </c>
      <c r="D1648" s="36" t="str">
        <f>'DETALLE DE CONEXIONES'!E1648</f>
        <v>999XXX0328</v>
      </c>
      <c r="E1648" s="36">
        <f t="shared" si="75"/>
        <v>10</v>
      </c>
      <c r="F1648" s="36">
        <f>IFERROR(LIMPIA('DETALLE DE CONEXIONES'!N1648,1),0)</f>
        <v>1</v>
      </c>
      <c r="G1648" s="36" t="str">
        <f>LEFT('DETALLE DE CONEXIONES'!BE1648,3)</f>
        <v>NOF</v>
      </c>
      <c r="H1648" s="36" t="str">
        <f>RIGHT('DETALLE DE CONEXIONES'!AK1648,2)</f>
        <v/>
      </c>
      <c r="I1648" s="36" t="str">
        <f>LEFT('DETALLE DE CONEXIONES'!AK1648,3)</f>
        <v/>
      </c>
      <c r="J1648" s="36" t="str">
        <f>LEFT('DETALLE DE CONEXIONES'!M1648,3)</f>
        <v>0mi</v>
      </c>
      <c r="K1648" s="36" t="str">
        <f>IF(LEN('DETALLE DE CONEXIONES'!M1648)&lt;12,(RIGHT('DETALLE DE CONEXIONES'!M1648,5)),(RIGHT('DETALLE DE CONEXIONES'!M1648,6)))</f>
        <v>25seg.</v>
      </c>
      <c r="L1648" s="36">
        <f>IF(C1648="Saliente Local",(IFERROR((LIMPIA(J1648,1)),0)),0)</f>
        <v>0</v>
      </c>
      <c r="M1648" s="36">
        <f>IF(C1648="Saliente Nacional",(IFERROR((LIMPIA(J1648,1)),0)),0)</f>
        <v>0</v>
      </c>
      <c r="N1648" s="36">
        <f>IF(C1648="Saliente Internacional",(IFERROR((LIMPIA(J1648,1)),0)),0)</f>
        <v>0</v>
      </c>
      <c r="O1648" s="36">
        <f>IF(C1648="Saliente Local",(IFERROR((LIMPIA(K1648,1)),0)),0)</f>
        <v>25</v>
      </c>
      <c r="P1648" s="36">
        <f>IF(C1648="Saliente Nacional",(IFERROR((LIMPIA(K1648,1)),0)),0)</f>
        <v>0</v>
      </c>
      <c r="Q1648" s="36">
        <f>IF(C1648="Saliente Internacional",(IFERROR((LIMPIA(K1648,1)),0)),0)</f>
        <v>0</v>
      </c>
      <c r="R1648" s="36">
        <f t="shared" si="76"/>
        <v>1</v>
      </c>
      <c r="S1648" s="36">
        <f t="shared" si="77"/>
        <v>0</v>
      </c>
    </row>
    <row r="1649" spans="1:19" x14ac:dyDescent="0.25">
      <c r="A1649" s="101">
        <f>'DETALLE DE CONEXIONES'!P1649</f>
        <v>0</v>
      </c>
      <c r="B1649" s="36" t="str">
        <f>'DETALLE DE CONEXIONES'!I1649</f>
        <v>GPRS</v>
      </c>
      <c r="C1649" s="36" t="str">
        <f>'DETALLE DE CONEXIONES'!BB1649</f>
        <v>MENSAJERO</v>
      </c>
      <c r="D1649" s="36" t="str">
        <f>'DETALLE DE CONEXIONES'!E1649</f>
        <v>internet.itelcelXXXm-3G</v>
      </c>
      <c r="E1649" s="36">
        <f t="shared" si="75"/>
        <v>23</v>
      </c>
      <c r="F1649" s="36">
        <f>IFERROR(LIMPIA('DETALLE DE CONEXIONES'!N1649,1),0)</f>
        <v>0</v>
      </c>
      <c r="G1649" s="36" t="str">
        <f>LEFT('DETALLE DE CONEXIONES'!BE1649,3)</f>
        <v/>
      </c>
      <c r="H1649" s="36" t="str">
        <f>RIGHT('DETALLE DE CONEXIONES'!AK1649,2)</f>
        <v>-0</v>
      </c>
      <c r="I1649" s="36" t="str">
        <f>LEFT('DETALLE DE CONEXIONES'!AK1649,3)</f>
        <v>MEN</v>
      </c>
      <c r="J1649" s="36" t="str">
        <f>LEFT('DETALLE DE CONEXIONES'!M1649,3)</f>
        <v>0mi</v>
      </c>
      <c r="K1649" s="36" t="str">
        <f>IF(LEN('DETALLE DE CONEXIONES'!M1649)&lt;12,(RIGHT('DETALLE DE CONEXIONES'!M1649,5)),(RIGHT('DETALLE DE CONEXIONES'!M1649,6)))</f>
        <v xml:space="preserve">min. </v>
      </c>
      <c r="L1649" s="36">
        <f>IF(C1649="Saliente Local",(IFERROR((LIMPIA(J1649,1)),0)),0)</f>
        <v>0</v>
      </c>
      <c r="M1649" s="36">
        <f>IF(C1649="Saliente Nacional",(IFERROR((LIMPIA(J1649,1)),0)),0)</f>
        <v>0</v>
      </c>
      <c r="N1649" s="36">
        <f>IF(C1649="Saliente Internacional",(IFERROR((LIMPIA(J1649,1)),0)),0)</f>
        <v>0</v>
      </c>
      <c r="O1649" s="36">
        <f>IF(C1649="Saliente Local",(IFERROR((LIMPIA(K1649,1)),0)),0)</f>
        <v>0</v>
      </c>
      <c r="P1649" s="36">
        <f>IF(C1649="Saliente Nacional",(IFERROR((LIMPIA(K1649,1)),0)),0)</f>
        <v>0</v>
      </c>
      <c r="Q1649" s="36">
        <f>IF(C1649="Saliente Internacional",(IFERROR((LIMPIA(K1649,1)),0)),0)</f>
        <v>0</v>
      </c>
      <c r="R1649" s="36">
        <f t="shared" si="76"/>
        <v>0</v>
      </c>
      <c r="S1649" s="36">
        <f t="shared" si="77"/>
        <v>0</v>
      </c>
    </row>
    <row r="1650" spans="1:19" x14ac:dyDescent="0.25">
      <c r="A1650" s="101">
        <f>'DETALLE DE CONEXIONES'!P1650</f>
        <v>0</v>
      </c>
      <c r="B1650" s="36" t="str">
        <f>'DETALLE DE CONEXIONES'!I1650</f>
        <v>GPRS</v>
      </c>
      <c r="C1650" s="36" t="str">
        <f>'DETALLE DE CONEXIONES'!BB1650</f>
        <v>RS</v>
      </c>
      <c r="D1650" s="36" t="str">
        <f>'DETALLE DE CONEXIONES'!E1650</f>
        <v>internet.itelcelXXXm-3G</v>
      </c>
      <c r="E1650" s="36">
        <f t="shared" si="75"/>
        <v>23</v>
      </c>
      <c r="F1650" s="36">
        <f>IFERROR(LIMPIA('DETALLE DE CONEXIONES'!N1650,1),0)</f>
        <v>0</v>
      </c>
      <c r="G1650" s="36" t="str">
        <f>LEFT('DETALLE DE CONEXIONES'!BE1650,3)</f>
        <v/>
      </c>
      <c r="H1650" s="36" t="str">
        <f>RIGHT('DETALLE DE CONEXIONES'!AK1650,2)</f>
        <v>-0</v>
      </c>
      <c r="I1650" s="36" t="str">
        <f>LEFT('DETALLE DE CONEXIONES'!AK1650,3)</f>
        <v>RS;</v>
      </c>
      <c r="J1650" s="36" t="str">
        <f>LEFT('DETALLE DE CONEXIONES'!M1650,3)</f>
        <v>0mi</v>
      </c>
      <c r="K1650" s="36" t="str">
        <f>IF(LEN('DETALLE DE CONEXIONES'!M1650)&lt;12,(RIGHT('DETALLE DE CONEXIONES'!M1650,5)),(RIGHT('DETALLE DE CONEXIONES'!M1650,6)))</f>
        <v xml:space="preserve">min. </v>
      </c>
      <c r="L1650" s="36">
        <f>IF(C1650="Saliente Local",(IFERROR((LIMPIA(J1650,1)),0)),0)</f>
        <v>0</v>
      </c>
      <c r="M1650" s="36">
        <f>IF(C1650="Saliente Nacional",(IFERROR((LIMPIA(J1650,1)),0)),0)</f>
        <v>0</v>
      </c>
      <c r="N1650" s="36">
        <f>IF(C1650="Saliente Internacional",(IFERROR((LIMPIA(J1650,1)),0)),0)</f>
        <v>0</v>
      </c>
      <c r="O1650" s="36">
        <f>IF(C1650="Saliente Local",(IFERROR((LIMPIA(K1650,1)),0)),0)</f>
        <v>0</v>
      </c>
      <c r="P1650" s="36">
        <f>IF(C1650="Saliente Nacional",(IFERROR((LIMPIA(K1650,1)),0)),0)</f>
        <v>0</v>
      </c>
      <c r="Q1650" s="36">
        <f>IF(C1650="Saliente Internacional",(IFERROR((LIMPIA(K1650,1)),0)),0)</f>
        <v>0</v>
      </c>
      <c r="R1650" s="36">
        <f t="shared" si="76"/>
        <v>0</v>
      </c>
      <c r="S1650" s="36">
        <f t="shared" si="77"/>
        <v>0</v>
      </c>
    </row>
    <row r="1651" spans="1:19" x14ac:dyDescent="0.25">
      <c r="A1651" s="101">
        <f>'DETALLE DE CONEXIONES'!P1651</f>
        <v>0</v>
      </c>
      <c r="B1651" s="36" t="str">
        <f>'DETALLE DE CONEXIONES'!I1651</f>
        <v>SALIENTE</v>
      </c>
      <c r="C1651" s="36" t="str">
        <f>'DETALLE DE CONEXIONES'!BB1651</f>
        <v>Saliente Local</v>
      </c>
      <c r="D1651" s="36" t="str">
        <f>'DETALLE DE CONEXIONES'!E1651</f>
        <v>999XXX3420</v>
      </c>
      <c r="E1651" s="36">
        <f t="shared" si="75"/>
        <v>10</v>
      </c>
      <c r="F1651" s="36">
        <f>IFERROR(LIMPIA('DETALLE DE CONEXIONES'!N1651,1),0)</f>
        <v>2</v>
      </c>
      <c r="G1651" s="36" t="str">
        <f>LEFT('DETALLE DE CONEXIONES'!BE1651,3)</f>
        <v>NOF</v>
      </c>
      <c r="H1651" s="36" t="str">
        <f>RIGHT('DETALLE DE CONEXIONES'!AK1651,2)</f>
        <v/>
      </c>
      <c r="I1651" s="36" t="str">
        <f>LEFT('DETALLE DE CONEXIONES'!AK1651,3)</f>
        <v/>
      </c>
      <c r="J1651" s="36" t="str">
        <f>LEFT('DETALLE DE CONEXIONES'!M1651,3)</f>
        <v>1mi</v>
      </c>
      <c r="K1651" s="36" t="str">
        <f>IF(LEN('DETALLE DE CONEXIONES'!M1651)&lt;12,(RIGHT('DETALLE DE CONEXIONES'!M1651,5)),(RIGHT('DETALLE DE CONEXIONES'!M1651,6)))</f>
        <v>5seg.</v>
      </c>
      <c r="L1651" s="36">
        <f>IF(C1651="Saliente Local",(IFERROR((LIMPIA(J1651,1)),0)),0)</f>
        <v>1</v>
      </c>
      <c r="M1651" s="36">
        <f>IF(C1651="Saliente Nacional",(IFERROR((LIMPIA(J1651,1)),0)),0)</f>
        <v>0</v>
      </c>
      <c r="N1651" s="36">
        <f>IF(C1651="Saliente Internacional",(IFERROR((LIMPIA(J1651,1)),0)),0)</f>
        <v>0</v>
      </c>
      <c r="O1651" s="36">
        <f>IF(C1651="Saliente Local",(IFERROR((LIMPIA(K1651,1)),0)),0)</f>
        <v>5</v>
      </c>
      <c r="P1651" s="36">
        <f>IF(C1651="Saliente Nacional",(IFERROR((LIMPIA(K1651,1)),0)),0)</f>
        <v>0</v>
      </c>
      <c r="Q1651" s="36">
        <f>IF(C1651="Saliente Internacional",(IFERROR((LIMPIA(K1651,1)),0)),0)</f>
        <v>0</v>
      </c>
      <c r="R1651" s="36">
        <f t="shared" si="76"/>
        <v>2</v>
      </c>
      <c r="S1651" s="36">
        <f t="shared" si="77"/>
        <v>0</v>
      </c>
    </row>
    <row r="1652" spans="1:19" x14ac:dyDescent="0.25">
      <c r="A1652" s="101">
        <f>'DETALLE DE CONEXIONES'!P1652</f>
        <v>0</v>
      </c>
      <c r="B1652" s="36" t="str">
        <f>'DETALLE DE CONEXIONES'!I1652</f>
        <v>ENTRANTE</v>
      </c>
      <c r="C1652" s="36" t="str">
        <f>'DETALLE DE CONEXIONES'!BB1652</f>
        <v>Entrante Local</v>
      </c>
      <c r="D1652" s="36" t="str">
        <f>'DETALLE DE CONEXIONES'!E1652</f>
        <v>999XXX1600</v>
      </c>
      <c r="E1652" s="36">
        <f t="shared" si="75"/>
        <v>10</v>
      </c>
      <c r="F1652" s="36">
        <f>IFERROR(LIMPIA('DETALLE DE CONEXIONES'!N1652,1),0)</f>
        <v>1</v>
      </c>
      <c r="G1652" s="36" t="str">
        <f>LEFT('DETALLE DE CONEXIONES'!BE1652,3)</f>
        <v>NOF</v>
      </c>
      <c r="H1652" s="36" t="str">
        <f>RIGHT('DETALLE DE CONEXIONES'!AK1652,2)</f>
        <v/>
      </c>
      <c r="I1652" s="36" t="str">
        <f>LEFT('DETALLE DE CONEXIONES'!AK1652,3)</f>
        <v/>
      </c>
      <c r="J1652" s="36" t="str">
        <f>LEFT('DETALLE DE CONEXIONES'!M1652,3)</f>
        <v>0mi</v>
      </c>
      <c r="K1652" s="36" t="str">
        <f>IF(LEN('DETALLE DE CONEXIONES'!M1652)&lt;12,(RIGHT('DETALLE DE CONEXIONES'!M1652,5)),(RIGHT('DETALLE DE CONEXIONES'!M1652,6)))</f>
        <v>16seg.</v>
      </c>
      <c r="L1652" s="36">
        <f>IF(C1652="Saliente Local",(IFERROR((LIMPIA(J1652,1)),0)),0)</f>
        <v>0</v>
      </c>
      <c r="M1652" s="36">
        <f>IF(C1652="Saliente Nacional",(IFERROR((LIMPIA(J1652,1)),0)),0)</f>
        <v>0</v>
      </c>
      <c r="N1652" s="36">
        <f>IF(C1652="Saliente Internacional",(IFERROR((LIMPIA(J1652,1)),0)),0)</f>
        <v>0</v>
      </c>
      <c r="O1652" s="36">
        <f>IF(C1652="Saliente Local",(IFERROR((LIMPIA(K1652,1)),0)),0)</f>
        <v>0</v>
      </c>
      <c r="P1652" s="36">
        <f>IF(C1652="Saliente Nacional",(IFERROR((LIMPIA(K1652,1)),0)),0)</f>
        <v>0</v>
      </c>
      <c r="Q1652" s="36">
        <f>IF(C1652="Saliente Internacional",(IFERROR((LIMPIA(K1652,1)),0)),0)</f>
        <v>0</v>
      </c>
      <c r="R1652" s="36">
        <f t="shared" si="76"/>
        <v>0</v>
      </c>
      <c r="S1652" s="36">
        <f t="shared" si="77"/>
        <v>0</v>
      </c>
    </row>
    <row r="1653" spans="1:19" x14ac:dyDescent="0.25">
      <c r="A1653" s="101">
        <f>'DETALLE DE CONEXIONES'!P1653</f>
        <v>0</v>
      </c>
      <c r="B1653" s="36" t="str">
        <f>'DETALLE DE CONEXIONES'!I1653</f>
        <v>SALIENTE</v>
      </c>
      <c r="C1653" s="36" t="str">
        <f>'DETALLE DE CONEXIONES'!BB1653</f>
        <v>Saliente Local</v>
      </c>
      <c r="D1653" s="36" t="str">
        <f>'DETALLE DE CONEXIONES'!E1653</f>
        <v>999XXX8450</v>
      </c>
      <c r="E1653" s="36">
        <f t="shared" si="75"/>
        <v>10</v>
      </c>
      <c r="F1653" s="36">
        <f>IFERROR(LIMPIA('DETALLE DE CONEXIONES'!N1653,1),0)</f>
        <v>1</v>
      </c>
      <c r="G1653" s="36" t="str">
        <f>LEFT('DETALLE DE CONEXIONES'!BE1653,3)</f>
        <v>NOF</v>
      </c>
      <c r="H1653" s="36" t="str">
        <f>RIGHT('DETALLE DE CONEXIONES'!AK1653,2)</f>
        <v/>
      </c>
      <c r="I1653" s="36" t="str">
        <f>LEFT('DETALLE DE CONEXIONES'!AK1653,3)</f>
        <v/>
      </c>
      <c r="J1653" s="36" t="str">
        <f>LEFT('DETALLE DE CONEXIONES'!M1653,3)</f>
        <v>0mi</v>
      </c>
      <c r="K1653" s="36" t="str">
        <f>IF(LEN('DETALLE DE CONEXIONES'!M1653)&lt;12,(RIGHT('DETALLE DE CONEXIONES'!M1653,5)),(RIGHT('DETALLE DE CONEXIONES'!M1653,6)))</f>
        <v>47seg.</v>
      </c>
      <c r="L1653" s="36">
        <f>IF(C1653="Saliente Local",(IFERROR((LIMPIA(J1653,1)),0)),0)</f>
        <v>0</v>
      </c>
      <c r="M1653" s="36">
        <f>IF(C1653="Saliente Nacional",(IFERROR((LIMPIA(J1653,1)),0)),0)</f>
        <v>0</v>
      </c>
      <c r="N1653" s="36">
        <f>IF(C1653="Saliente Internacional",(IFERROR((LIMPIA(J1653,1)),0)),0)</f>
        <v>0</v>
      </c>
      <c r="O1653" s="36">
        <f>IF(C1653="Saliente Local",(IFERROR((LIMPIA(K1653,1)),0)),0)</f>
        <v>47</v>
      </c>
      <c r="P1653" s="36">
        <f>IF(C1653="Saliente Nacional",(IFERROR((LIMPIA(K1653,1)),0)),0)</f>
        <v>0</v>
      </c>
      <c r="Q1653" s="36">
        <f>IF(C1653="Saliente Internacional",(IFERROR((LIMPIA(K1653,1)),0)),0)</f>
        <v>0</v>
      </c>
      <c r="R1653" s="36">
        <f t="shared" si="76"/>
        <v>1</v>
      </c>
      <c r="S1653" s="36">
        <f t="shared" si="77"/>
        <v>0</v>
      </c>
    </row>
    <row r="1654" spans="1:19" x14ac:dyDescent="0.25">
      <c r="A1654" s="101">
        <f>'DETALLE DE CONEXIONES'!P1654</f>
        <v>0</v>
      </c>
      <c r="B1654" s="36" t="str">
        <f>'DETALLE DE CONEXIONES'!I1654</f>
        <v>ENTRANTE</v>
      </c>
      <c r="C1654" s="36" t="str">
        <f>'DETALLE DE CONEXIONES'!BB1654</f>
        <v>Entrante Local</v>
      </c>
      <c r="D1654" s="36" t="str">
        <f>'DETALLE DE CONEXIONES'!E1654</f>
        <v>999XXX1600</v>
      </c>
      <c r="E1654" s="36">
        <f t="shared" si="75"/>
        <v>10</v>
      </c>
      <c r="F1654" s="36">
        <f>IFERROR(LIMPIA('DETALLE DE CONEXIONES'!N1654,1),0)</f>
        <v>1</v>
      </c>
      <c r="G1654" s="36" t="str">
        <f>LEFT('DETALLE DE CONEXIONES'!BE1654,3)</f>
        <v>NOF</v>
      </c>
      <c r="H1654" s="36" t="str">
        <f>RIGHT('DETALLE DE CONEXIONES'!AK1654,2)</f>
        <v/>
      </c>
      <c r="I1654" s="36" t="str">
        <f>LEFT('DETALLE DE CONEXIONES'!AK1654,3)</f>
        <v/>
      </c>
      <c r="J1654" s="36" t="str">
        <f>LEFT('DETALLE DE CONEXIONES'!M1654,3)</f>
        <v>0mi</v>
      </c>
      <c r="K1654" s="36" t="str">
        <f>IF(LEN('DETALLE DE CONEXIONES'!M1654)&lt;12,(RIGHT('DETALLE DE CONEXIONES'!M1654,5)),(RIGHT('DETALLE DE CONEXIONES'!M1654,6)))</f>
        <v>33seg.</v>
      </c>
      <c r="L1654" s="36">
        <f>IF(C1654="Saliente Local",(IFERROR((LIMPIA(J1654,1)),0)),0)</f>
        <v>0</v>
      </c>
      <c r="M1654" s="36">
        <f>IF(C1654="Saliente Nacional",(IFERROR((LIMPIA(J1654,1)),0)),0)</f>
        <v>0</v>
      </c>
      <c r="N1654" s="36">
        <f>IF(C1654="Saliente Internacional",(IFERROR((LIMPIA(J1654,1)),0)),0)</f>
        <v>0</v>
      </c>
      <c r="O1654" s="36">
        <f>IF(C1654="Saliente Local",(IFERROR((LIMPIA(K1654,1)),0)),0)</f>
        <v>0</v>
      </c>
      <c r="P1654" s="36">
        <f>IF(C1654="Saliente Nacional",(IFERROR((LIMPIA(K1654,1)),0)),0)</f>
        <v>0</v>
      </c>
      <c r="Q1654" s="36">
        <f>IF(C1654="Saliente Internacional",(IFERROR((LIMPIA(K1654,1)),0)),0)</f>
        <v>0</v>
      </c>
      <c r="R1654" s="36">
        <f t="shared" si="76"/>
        <v>0</v>
      </c>
      <c r="S1654" s="36">
        <f t="shared" si="77"/>
        <v>0</v>
      </c>
    </row>
    <row r="1655" spans="1:19" x14ac:dyDescent="0.25">
      <c r="A1655" s="101">
        <f>'DETALLE DE CONEXIONES'!P1655</f>
        <v>0</v>
      </c>
      <c r="B1655" s="36" t="str">
        <f>'DETALLE DE CONEXIONES'!I1655</f>
        <v>ENTRANTE</v>
      </c>
      <c r="C1655" s="36" t="str">
        <f>'DETALLE DE CONEXIONES'!BB1655</f>
        <v>Entrante Local</v>
      </c>
      <c r="D1655" s="36" t="str">
        <f>'DETALLE DE CONEXIONES'!E1655</f>
        <v>999XXX1600</v>
      </c>
      <c r="E1655" s="36">
        <f t="shared" si="75"/>
        <v>10</v>
      </c>
      <c r="F1655" s="36">
        <f>IFERROR(LIMPIA('DETALLE DE CONEXIONES'!N1655,1),0)</f>
        <v>1</v>
      </c>
      <c r="G1655" s="36" t="str">
        <f>LEFT('DETALLE DE CONEXIONES'!BE1655,3)</f>
        <v>NOF</v>
      </c>
      <c r="H1655" s="36" t="str">
        <f>RIGHT('DETALLE DE CONEXIONES'!AK1655,2)</f>
        <v/>
      </c>
      <c r="I1655" s="36" t="str">
        <f>LEFT('DETALLE DE CONEXIONES'!AK1655,3)</f>
        <v/>
      </c>
      <c r="J1655" s="36" t="str">
        <f>LEFT('DETALLE DE CONEXIONES'!M1655,3)</f>
        <v>0mi</v>
      </c>
      <c r="K1655" s="36" t="str">
        <f>IF(LEN('DETALLE DE CONEXIONES'!M1655)&lt;12,(RIGHT('DETALLE DE CONEXIONES'!M1655,5)),(RIGHT('DETALLE DE CONEXIONES'!M1655,6)))</f>
        <v>55seg.</v>
      </c>
      <c r="L1655" s="36">
        <f>IF(C1655="Saliente Local",(IFERROR((LIMPIA(J1655,1)),0)),0)</f>
        <v>0</v>
      </c>
      <c r="M1655" s="36">
        <f>IF(C1655="Saliente Nacional",(IFERROR((LIMPIA(J1655,1)),0)),0)</f>
        <v>0</v>
      </c>
      <c r="N1655" s="36">
        <f>IF(C1655="Saliente Internacional",(IFERROR((LIMPIA(J1655,1)),0)),0)</f>
        <v>0</v>
      </c>
      <c r="O1655" s="36">
        <f>IF(C1655="Saliente Local",(IFERROR((LIMPIA(K1655,1)),0)),0)</f>
        <v>0</v>
      </c>
      <c r="P1655" s="36">
        <f>IF(C1655="Saliente Nacional",(IFERROR((LIMPIA(K1655,1)),0)),0)</f>
        <v>0</v>
      </c>
      <c r="Q1655" s="36">
        <f>IF(C1655="Saliente Internacional",(IFERROR((LIMPIA(K1655,1)),0)),0)</f>
        <v>0</v>
      </c>
      <c r="R1655" s="36">
        <f t="shared" si="76"/>
        <v>0</v>
      </c>
      <c r="S1655" s="36">
        <f t="shared" si="77"/>
        <v>0</v>
      </c>
    </row>
    <row r="1656" spans="1:19" x14ac:dyDescent="0.25">
      <c r="A1656" s="101">
        <f>'DETALLE DE CONEXIONES'!P1656</f>
        <v>0</v>
      </c>
      <c r="B1656" s="36" t="str">
        <f>'DETALLE DE CONEXIONES'!I1656</f>
        <v>TRANSFERENCIA</v>
      </c>
      <c r="C1656" s="36" t="str">
        <f>'DETALLE DE CONEXIONES'!BB1656</f>
        <v>Desvio Nacional</v>
      </c>
      <c r="D1656" s="36" t="str">
        <f>'DETALLE DE CONEXIONES'!E1656</f>
        <v>999XXX1600</v>
      </c>
      <c r="E1656" s="36">
        <f t="shared" si="75"/>
        <v>10</v>
      </c>
      <c r="F1656" s="36">
        <f>IFERROR(LIMPIA('DETALLE DE CONEXIONES'!N1656,1),0)</f>
        <v>1</v>
      </c>
      <c r="G1656" s="36" t="str">
        <f>LEFT('DETALLE DE CONEXIONES'!BE1656,3)</f>
        <v>SIU</v>
      </c>
      <c r="H1656" s="36" t="str">
        <f>RIGHT('DETALLE DE CONEXIONES'!AK1656,2)</f>
        <v/>
      </c>
      <c r="I1656" s="36" t="str">
        <f>LEFT('DETALLE DE CONEXIONES'!AK1656,3)</f>
        <v/>
      </c>
      <c r="J1656" s="36" t="str">
        <f>LEFT('DETALLE DE CONEXIONES'!M1656,3)</f>
        <v>0mi</v>
      </c>
      <c r="K1656" s="36" t="str">
        <f>IF(LEN('DETALLE DE CONEXIONES'!M1656)&lt;12,(RIGHT('DETALLE DE CONEXIONES'!M1656,5)),(RIGHT('DETALLE DE CONEXIONES'!M1656,6)))</f>
        <v>4seg.</v>
      </c>
      <c r="L1656" s="36">
        <f>IF(C1656="Saliente Local",(IFERROR((LIMPIA(J1656,1)),0)),0)</f>
        <v>0</v>
      </c>
      <c r="M1656" s="36">
        <f>IF(C1656="Saliente Nacional",(IFERROR((LIMPIA(J1656,1)),0)),0)</f>
        <v>0</v>
      </c>
      <c r="N1656" s="36">
        <f>IF(C1656="Saliente Internacional",(IFERROR((LIMPIA(J1656,1)),0)),0)</f>
        <v>0</v>
      </c>
      <c r="O1656" s="36">
        <f>IF(C1656="Saliente Local",(IFERROR((LIMPIA(K1656,1)),0)),0)</f>
        <v>0</v>
      </c>
      <c r="P1656" s="36">
        <f>IF(C1656="Saliente Nacional",(IFERROR((LIMPIA(K1656,1)),0)),0)</f>
        <v>0</v>
      </c>
      <c r="Q1656" s="36">
        <f>IF(C1656="Saliente Internacional",(IFERROR((LIMPIA(K1656,1)),0)),0)</f>
        <v>0</v>
      </c>
      <c r="R1656" s="36">
        <f t="shared" si="76"/>
        <v>0</v>
      </c>
      <c r="S1656" s="36">
        <f t="shared" si="77"/>
        <v>0</v>
      </c>
    </row>
    <row r="1657" spans="1:19" x14ac:dyDescent="0.25">
      <c r="A1657" s="101">
        <f>'DETALLE DE CONEXIONES'!P1657</f>
        <v>0</v>
      </c>
      <c r="B1657" s="36" t="str">
        <f>'DETALLE DE CONEXIONES'!I1657</f>
        <v>SALIENTE</v>
      </c>
      <c r="C1657" s="36" t="str">
        <f>'DETALLE DE CONEXIONES'!BB1657</f>
        <v>Saliente Local</v>
      </c>
      <c r="D1657" s="36" t="str">
        <f>'DETALLE DE CONEXIONES'!E1657</f>
        <v>999XXX0328</v>
      </c>
      <c r="E1657" s="36">
        <f t="shared" si="75"/>
        <v>10</v>
      </c>
      <c r="F1657" s="36">
        <f>IFERROR(LIMPIA('DETALLE DE CONEXIONES'!N1657,1),0)</f>
        <v>1</v>
      </c>
      <c r="G1657" s="36" t="str">
        <f>LEFT('DETALLE DE CONEXIONES'!BE1657,3)</f>
        <v>NOF</v>
      </c>
      <c r="H1657" s="36" t="str">
        <f>RIGHT('DETALLE DE CONEXIONES'!AK1657,2)</f>
        <v/>
      </c>
      <c r="I1657" s="36" t="str">
        <f>LEFT('DETALLE DE CONEXIONES'!AK1657,3)</f>
        <v/>
      </c>
      <c r="J1657" s="36" t="str">
        <f>LEFT('DETALLE DE CONEXIONES'!M1657,3)</f>
        <v>0mi</v>
      </c>
      <c r="K1657" s="36" t="str">
        <f>IF(LEN('DETALLE DE CONEXIONES'!M1657)&lt;12,(RIGHT('DETALLE DE CONEXIONES'!M1657,5)),(RIGHT('DETALLE DE CONEXIONES'!M1657,6)))</f>
        <v>18seg.</v>
      </c>
      <c r="L1657" s="36">
        <f>IF(C1657="Saliente Local",(IFERROR((LIMPIA(J1657,1)),0)),0)</f>
        <v>0</v>
      </c>
      <c r="M1657" s="36">
        <f>IF(C1657="Saliente Nacional",(IFERROR((LIMPIA(J1657,1)),0)),0)</f>
        <v>0</v>
      </c>
      <c r="N1657" s="36">
        <f>IF(C1657="Saliente Internacional",(IFERROR((LIMPIA(J1657,1)),0)),0)</f>
        <v>0</v>
      </c>
      <c r="O1657" s="36">
        <f>IF(C1657="Saliente Local",(IFERROR((LIMPIA(K1657,1)),0)),0)</f>
        <v>18</v>
      </c>
      <c r="P1657" s="36">
        <f>IF(C1657="Saliente Nacional",(IFERROR((LIMPIA(K1657,1)),0)),0)</f>
        <v>0</v>
      </c>
      <c r="Q1657" s="36">
        <f>IF(C1657="Saliente Internacional",(IFERROR((LIMPIA(K1657,1)),0)),0)</f>
        <v>0</v>
      </c>
      <c r="R1657" s="36">
        <f t="shared" si="76"/>
        <v>1</v>
      </c>
      <c r="S1657" s="36">
        <f t="shared" si="77"/>
        <v>0</v>
      </c>
    </row>
    <row r="1658" spans="1:19" x14ac:dyDescent="0.25">
      <c r="A1658" s="101">
        <f>'DETALLE DE CONEXIONES'!P1658</f>
        <v>0</v>
      </c>
      <c r="B1658" s="36" t="str">
        <f>'DETALLE DE CONEXIONES'!I1658</f>
        <v>GPRS</v>
      </c>
      <c r="C1658" s="36" t="str">
        <f>'DETALLE DE CONEXIONES'!BB1658</f>
        <v>RS</v>
      </c>
      <c r="D1658" s="36" t="str">
        <f>'DETALLE DE CONEXIONES'!E1658</f>
        <v>internet.itelcel.coXXXGLTE</v>
      </c>
      <c r="E1658" s="36">
        <f t="shared" si="75"/>
        <v>26</v>
      </c>
      <c r="F1658" s="36">
        <f>IFERROR(LIMPIA('DETALLE DE CONEXIONES'!N1658,1),0)</f>
        <v>0</v>
      </c>
      <c r="G1658" s="36" t="str">
        <f>LEFT('DETALLE DE CONEXIONES'!BE1658,3)</f>
        <v/>
      </c>
      <c r="H1658" s="36" t="str">
        <f>RIGHT('DETALLE DE CONEXIONES'!AK1658,2)</f>
        <v>-1</v>
      </c>
      <c r="I1658" s="36" t="str">
        <f>LEFT('DETALLE DE CONEXIONES'!AK1658,3)</f>
        <v>RS;</v>
      </c>
      <c r="J1658" s="36" t="str">
        <f>LEFT('DETALLE DE CONEXIONES'!M1658,3)</f>
        <v>0mi</v>
      </c>
      <c r="K1658" s="36" t="str">
        <f>IF(LEN('DETALLE DE CONEXIONES'!M1658)&lt;12,(RIGHT('DETALLE DE CONEXIONES'!M1658,5)),(RIGHT('DETALLE DE CONEXIONES'!M1658,6)))</f>
        <v xml:space="preserve">min. </v>
      </c>
      <c r="L1658" s="36">
        <f>IF(C1658="Saliente Local",(IFERROR((LIMPIA(J1658,1)),0)),0)</f>
        <v>0</v>
      </c>
      <c r="M1658" s="36">
        <f>IF(C1658="Saliente Nacional",(IFERROR((LIMPIA(J1658,1)),0)),0)</f>
        <v>0</v>
      </c>
      <c r="N1658" s="36">
        <f>IF(C1658="Saliente Internacional",(IFERROR((LIMPIA(J1658,1)),0)),0)</f>
        <v>0</v>
      </c>
      <c r="O1658" s="36">
        <f>IF(C1658="Saliente Local",(IFERROR((LIMPIA(K1658,1)),0)),0)</f>
        <v>0</v>
      </c>
      <c r="P1658" s="36">
        <f>IF(C1658="Saliente Nacional",(IFERROR((LIMPIA(K1658,1)),0)),0)</f>
        <v>0</v>
      </c>
      <c r="Q1658" s="36">
        <f>IF(C1658="Saliente Internacional",(IFERROR((LIMPIA(K1658,1)),0)),0)</f>
        <v>0</v>
      </c>
      <c r="R1658" s="36">
        <f t="shared" si="76"/>
        <v>0</v>
      </c>
      <c r="S1658" s="36">
        <f t="shared" si="77"/>
        <v>0</v>
      </c>
    </row>
    <row r="1659" spans="1:19" x14ac:dyDescent="0.25">
      <c r="A1659" s="101">
        <f>'DETALLE DE CONEXIONES'!P1659</f>
        <v>0</v>
      </c>
      <c r="B1659" s="36" t="str">
        <f>'DETALLE DE CONEXIONES'!I1659</f>
        <v>SALIENTE</v>
      </c>
      <c r="C1659" s="36" t="str">
        <f>'DETALLE DE CONEXIONES'!BB1659</f>
        <v>Saliente Local</v>
      </c>
      <c r="D1659" s="36" t="str">
        <f>'DETALLE DE CONEXIONES'!E1659</f>
        <v>999XXX0328</v>
      </c>
      <c r="E1659" s="36">
        <f t="shared" si="75"/>
        <v>10</v>
      </c>
      <c r="F1659" s="36">
        <f>IFERROR(LIMPIA('DETALLE DE CONEXIONES'!N1659,1),0)</f>
        <v>6</v>
      </c>
      <c r="G1659" s="36" t="str">
        <f>LEFT('DETALLE DE CONEXIONES'!BE1659,3)</f>
        <v>NOF</v>
      </c>
      <c r="H1659" s="36" t="str">
        <f>RIGHT('DETALLE DE CONEXIONES'!AK1659,2)</f>
        <v/>
      </c>
      <c r="I1659" s="36" t="str">
        <f>LEFT('DETALLE DE CONEXIONES'!AK1659,3)</f>
        <v/>
      </c>
      <c r="J1659" s="36" t="str">
        <f>LEFT('DETALLE DE CONEXIONES'!M1659,3)</f>
        <v>5mi</v>
      </c>
      <c r="K1659" s="36" t="str">
        <f>IF(LEN('DETALLE DE CONEXIONES'!M1659)&lt;12,(RIGHT('DETALLE DE CONEXIONES'!M1659,5)),(RIGHT('DETALLE DE CONEXIONES'!M1659,6)))</f>
        <v>55seg.</v>
      </c>
      <c r="L1659" s="36">
        <f>IF(C1659="Saliente Local",(IFERROR((LIMPIA(J1659,1)),0)),0)</f>
        <v>5</v>
      </c>
      <c r="M1659" s="36">
        <f>IF(C1659="Saliente Nacional",(IFERROR((LIMPIA(J1659,1)),0)),0)</f>
        <v>0</v>
      </c>
      <c r="N1659" s="36">
        <f>IF(C1659="Saliente Internacional",(IFERROR((LIMPIA(J1659,1)),0)),0)</f>
        <v>0</v>
      </c>
      <c r="O1659" s="36">
        <f>IF(C1659="Saliente Local",(IFERROR((LIMPIA(K1659,1)),0)),0)</f>
        <v>55</v>
      </c>
      <c r="P1659" s="36">
        <f>IF(C1659="Saliente Nacional",(IFERROR((LIMPIA(K1659,1)),0)),0)</f>
        <v>0</v>
      </c>
      <c r="Q1659" s="36">
        <f>IF(C1659="Saliente Internacional",(IFERROR((LIMPIA(K1659,1)),0)),0)</f>
        <v>0</v>
      </c>
      <c r="R1659" s="36">
        <f t="shared" si="76"/>
        <v>6</v>
      </c>
      <c r="S1659" s="36">
        <f t="shared" si="77"/>
        <v>0</v>
      </c>
    </row>
    <row r="1660" spans="1:19" x14ac:dyDescent="0.25">
      <c r="A1660" s="101">
        <f>'DETALLE DE CONEXIONES'!P1660</f>
        <v>0</v>
      </c>
      <c r="B1660" s="36" t="str">
        <f>'DETALLE DE CONEXIONES'!I1660</f>
        <v>SALIENTE</v>
      </c>
      <c r="C1660" s="36" t="str">
        <f>'DETALLE DE CONEXIONES'!BB1660</f>
        <v>Saliente Local</v>
      </c>
      <c r="D1660" s="36" t="str">
        <f>'DETALLE DE CONEXIONES'!E1660</f>
        <v>999XXX8450</v>
      </c>
      <c r="E1660" s="36">
        <f t="shared" si="75"/>
        <v>10</v>
      </c>
      <c r="F1660" s="36">
        <f>IFERROR(LIMPIA('DETALLE DE CONEXIONES'!N1660,1),0)</f>
        <v>1</v>
      </c>
      <c r="G1660" s="36" t="str">
        <f>LEFT('DETALLE DE CONEXIONES'!BE1660,3)</f>
        <v>NOF</v>
      </c>
      <c r="H1660" s="36" t="str">
        <f>RIGHT('DETALLE DE CONEXIONES'!AK1660,2)</f>
        <v/>
      </c>
      <c r="I1660" s="36" t="str">
        <f>LEFT('DETALLE DE CONEXIONES'!AK1660,3)</f>
        <v/>
      </c>
      <c r="J1660" s="36" t="str">
        <f>LEFT('DETALLE DE CONEXIONES'!M1660,3)</f>
        <v>0mi</v>
      </c>
      <c r="K1660" s="36" t="str">
        <f>IF(LEN('DETALLE DE CONEXIONES'!M1660)&lt;12,(RIGHT('DETALLE DE CONEXIONES'!M1660,5)),(RIGHT('DETALLE DE CONEXIONES'!M1660,6)))</f>
        <v>30seg.</v>
      </c>
      <c r="L1660" s="36">
        <f>IF(C1660="Saliente Local",(IFERROR((LIMPIA(J1660,1)),0)),0)</f>
        <v>0</v>
      </c>
      <c r="M1660" s="36">
        <f>IF(C1660="Saliente Nacional",(IFERROR((LIMPIA(J1660,1)),0)),0)</f>
        <v>0</v>
      </c>
      <c r="N1660" s="36">
        <f>IF(C1660="Saliente Internacional",(IFERROR((LIMPIA(J1660,1)),0)),0)</f>
        <v>0</v>
      </c>
      <c r="O1660" s="36">
        <f>IF(C1660="Saliente Local",(IFERROR((LIMPIA(K1660,1)),0)),0)</f>
        <v>30</v>
      </c>
      <c r="P1660" s="36">
        <f>IF(C1660="Saliente Nacional",(IFERROR((LIMPIA(K1660,1)),0)),0)</f>
        <v>0</v>
      </c>
      <c r="Q1660" s="36">
        <f>IF(C1660="Saliente Internacional",(IFERROR((LIMPIA(K1660,1)),0)),0)</f>
        <v>0</v>
      </c>
      <c r="R1660" s="36">
        <f t="shared" si="76"/>
        <v>1</v>
      </c>
      <c r="S1660" s="36">
        <f t="shared" si="77"/>
        <v>0</v>
      </c>
    </row>
    <row r="1661" spans="1:19" x14ac:dyDescent="0.25">
      <c r="A1661" s="101">
        <f>'DETALLE DE CONEXIONES'!P1661</f>
        <v>0</v>
      </c>
      <c r="B1661" s="36" t="str">
        <f>'DETALLE DE CONEXIONES'!I1661</f>
        <v>SALIENTE</v>
      </c>
      <c r="C1661" s="36" t="str">
        <f>'DETALLE DE CONEXIONES'!BB1661</f>
        <v>Saliente Local</v>
      </c>
      <c r="D1661" s="36" t="str">
        <f>'DETALLE DE CONEXIONES'!E1661</f>
        <v>999XXX8450</v>
      </c>
      <c r="E1661" s="36">
        <f t="shared" si="75"/>
        <v>10</v>
      </c>
      <c r="F1661" s="36">
        <f>IFERROR(LIMPIA('DETALLE DE CONEXIONES'!N1661,1),0)</f>
        <v>1</v>
      </c>
      <c r="G1661" s="36" t="str">
        <f>LEFT('DETALLE DE CONEXIONES'!BE1661,3)</f>
        <v>NOF</v>
      </c>
      <c r="H1661" s="36" t="str">
        <f>RIGHT('DETALLE DE CONEXIONES'!AK1661,2)</f>
        <v/>
      </c>
      <c r="I1661" s="36" t="str">
        <f>LEFT('DETALLE DE CONEXIONES'!AK1661,3)</f>
        <v/>
      </c>
      <c r="J1661" s="36" t="str">
        <f>LEFT('DETALLE DE CONEXIONES'!M1661,3)</f>
        <v>0mi</v>
      </c>
      <c r="K1661" s="36" t="str">
        <f>IF(LEN('DETALLE DE CONEXIONES'!M1661)&lt;12,(RIGHT('DETALLE DE CONEXIONES'!M1661,5)),(RIGHT('DETALLE DE CONEXIONES'!M1661,6)))</f>
        <v>56seg.</v>
      </c>
      <c r="L1661" s="36">
        <f>IF(C1661="Saliente Local",(IFERROR((LIMPIA(J1661,1)),0)),0)</f>
        <v>0</v>
      </c>
      <c r="M1661" s="36">
        <f>IF(C1661="Saliente Nacional",(IFERROR((LIMPIA(J1661,1)),0)),0)</f>
        <v>0</v>
      </c>
      <c r="N1661" s="36">
        <f>IF(C1661="Saliente Internacional",(IFERROR((LIMPIA(J1661,1)),0)),0)</f>
        <v>0</v>
      </c>
      <c r="O1661" s="36">
        <f>IF(C1661="Saliente Local",(IFERROR((LIMPIA(K1661,1)),0)),0)</f>
        <v>56</v>
      </c>
      <c r="P1661" s="36">
        <f>IF(C1661="Saliente Nacional",(IFERROR((LIMPIA(K1661,1)),0)),0)</f>
        <v>0</v>
      </c>
      <c r="Q1661" s="36">
        <f>IF(C1661="Saliente Internacional",(IFERROR((LIMPIA(K1661,1)),0)),0)</f>
        <v>0</v>
      </c>
      <c r="R1661" s="36">
        <f t="shared" si="76"/>
        <v>1</v>
      </c>
      <c r="S1661" s="36">
        <f t="shared" si="77"/>
        <v>0</v>
      </c>
    </row>
    <row r="1662" spans="1:19" x14ac:dyDescent="0.25">
      <c r="A1662" s="101">
        <f>'DETALLE DE CONEXIONES'!P1662</f>
        <v>0</v>
      </c>
      <c r="B1662" s="36" t="str">
        <f>'DETALLE DE CONEXIONES'!I1662</f>
        <v>ENTRANTE</v>
      </c>
      <c r="C1662" s="36" t="str">
        <f>'DETALLE DE CONEXIONES'!BB1662</f>
        <v>Entrante Local</v>
      </c>
      <c r="D1662" s="36" t="str">
        <f>'DETALLE DE CONEXIONES'!E1662</f>
        <v>999XXX1600</v>
      </c>
      <c r="E1662" s="36">
        <f t="shared" si="75"/>
        <v>10</v>
      </c>
      <c r="F1662" s="36">
        <f>IFERROR(LIMPIA('DETALLE DE CONEXIONES'!N1662,1),0)</f>
        <v>2</v>
      </c>
      <c r="G1662" s="36" t="str">
        <f>LEFT('DETALLE DE CONEXIONES'!BE1662,3)</f>
        <v>NOF</v>
      </c>
      <c r="H1662" s="36" t="str">
        <f>RIGHT('DETALLE DE CONEXIONES'!AK1662,2)</f>
        <v/>
      </c>
      <c r="I1662" s="36" t="str">
        <f>LEFT('DETALLE DE CONEXIONES'!AK1662,3)</f>
        <v/>
      </c>
      <c r="J1662" s="36" t="str">
        <f>LEFT('DETALLE DE CONEXIONES'!M1662,3)</f>
        <v>1mi</v>
      </c>
      <c r="K1662" s="36" t="str">
        <f>IF(LEN('DETALLE DE CONEXIONES'!M1662)&lt;12,(RIGHT('DETALLE DE CONEXIONES'!M1662,5)),(RIGHT('DETALLE DE CONEXIONES'!M1662,6)))</f>
        <v>50seg.</v>
      </c>
      <c r="L1662" s="36">
        <f>IF(C1662="Saliente Local",(IFERROR((LIMPIA(J1662,1)),0)),0)</f>
        <v>0</v>
      </c>
      <c r="M1662" s="36">
        <f>IF(C1662="Saliente Nacional",(IFERROR((LIMPIA(J1662,1)),0)),0)</f>
        <v>0</v>
      </c>
      <c r="N1662" s="36">
        <f>IF(C1662="Saliente Internacional",(IFERROR((LIMPIA(J1662,1)),0)),0)</f>
        <v>0</v>
      </c>
      <c r="O1662" s="36">
        <f>IF(C1662="Saliente Local",(IFERROR((LIMPIA(K1662,1)),0)),0)</f>
        <v>0</v>
      </c>
      <c r="P1662" s="36">
        <f>IF(C1662="Saliente Nacional",(IFERROR((LIMPIA(K1662,1)),0)),0)</f>
        <v>0</v>
      </c>
      <c r="Q1662" s="36">
        <f>IF(C1662="Saliente Internacional",(IFERROR((LIMPIA(K1662,1)),0)),0)</f>
        <v>0</v>
      </c>
      <c r="R1662" s="36">
        <f t="shared" si="76"/>
        <v>0</v>
      </c>
      <c r="S1662" s="36">
        <f t="shared" si="77"/>
        <v>0</v>
      </c>
    </row>
    <row r="1663" spans="1:19" x14ac:dyDescent="0.25">
      <c r="A1663" s="101">
        <f>'DETALLE DE CONEXIONES'!P1663</f>
        <v>0</v>
      </c>
      <c r="B1663" s="36" t="str">
        <f>'DETALLE DE CONEXIONES'!I1663</f>
        <v>GPRS</v>
      </c>
      <c r="C1663" s="36" t="str">
        <f>'DETALLE DE CONEXIONES'!BB1663</f>
        <v>MENSAJERO</v>
      </c>
      <c r="D1663" s="36" t="str">
        <f>'DETALLE DE CONEXIONES'!E1663</f>
        <v>internet.itelcelXXXm-3G</v>
      </c>
      <c r="E1663" s="36">
        <f t="shared" si="75"/>
        <v>23</v>
      </c>
      <c r="F1663" s="36">
        <f>IFERROR(LIMPIA('DETALLE DE CONEXIONES'!N1663,1),0)</f>
        <v>0</v>
      </c>
      <c r="G1663" s="36" t="str">
        <f>LEFT('DETALLE DE CONEXIONES'!BE1663,3)</f>
        <v/>
      </c>
      <c r="H1663" s="36" t="str">
        <f>RIGHT('DETALLE DE CONEXIONES'!AK1663,2)</f>
        <v>-1</v>
      </c>
      <c r="I1663" s="36" t="str">
        <f>LEFT('DETALLE DE CONEXIONES'!AK1663,3)</f>
        <v>MEN</v>
      </c>
      <c r="J1663" s="36" t="str">
        <f>LEFT('DETALLE DE CONEXIONES'!M1663,3)</f>
        <v>0mi</v>
      </c>
      <c r="K1663" s="36" t="str">
        <f>IF(LEN('DETALLE DE CONEXIONES'!M1663)&lt;12,(RIGHT('DETALLE DE CONEXIONES'!M1663,5)),(RIGHT('DETALLE DE CONEXIONES'!M1663,6)))</f>
        <v xml:space="preserve">min. </v>
      </c>
      <c r="L1663" s="36">
        <f>IF(C1663="Saliente Local",(IFERROR((LIMPIA(J1663,1)),0)),0)</f>
        <v>0</v>
      </c>
      <c r="M1663" s="36">
        <f>IF(C1663="Saliente Nacional",(IFERROR((LIMPIA(J1663,1)),0)),0)</f>
        <v>0</v>
      </c>
      <c r="N1663" s="36">
        <f>IF(C1663="Saliente Internacional",(IFERROR((LIMPIA(J1663,1)),0)),0)</f>
        <v>0</v>
      </c>
      <c r="O1663" s="36">
        <f>IF(C1663="Saliente Local",(IFERROR((LIMPIA(K1663,1)),0)),0)</f>
        <v>0</v>
      </c>
      <c r="P1663" s="36">
        <f>IF(C1663="Saliente Nacional",(IFERROR((LIMPIA(K1663,1)),0)),0)</f>
        <v>0</v>
      </c>
      <c r="Q1663" s="36">
        <f>IF(C1663="Saliente Internacional",(IFERROR((LIMPIA(K1663,1)),0)),0)</f>
        <v>0</v>
      </c>
      <c r="R1663" s="36">
        <f t="shared" si="76"/>
        <v>0</v>
      </c>
      <c r="S1663" s="36">
        <f t="shared" si="77"/>
        <v>0</v>
      </c>
    </row>
    <row r="1664" spans="1:19" x14ac:dyDescent="0.25">
      <c r="A1664" s="101">
        <f>'DETALLE DE CONEXIONES'!P1664</f>
        <v>0</v>
      </c>
      <c r="B1664" s="36" t="str">
        <f>'DETALLE DE CONEXIONES'!I1664</f>
        <v>SALIENTE</v>
      </c>
      <c r="C1664" s="36" t="str">
        <f>'DETALLE DE CONEXIONES'!BB1664</f>
        <v>Saliente Local</v>
      </c>
      <c r="D1664" s="36" t="str">
        <f>'DETALLE DE CONEXIONES'!E1664</f>
        <v>999XXX0328</v>
      </c>
      <c r="E1664" s="36">
        <f t="shared" si="75"/>
        <v>10</v>
      </c>
      <c r="F1664" s="36">
        <f>IFERROR(LIMPIA('DETALLE DE CONEXIONES'!N1664,1),0)</f>
        <v>1</v>
      </c>
      <c r="G1664" s="36" t="str">
        <f>LEFT('DETALLE DE CONEXIONES'!BE1664,3)</f>
        <v>NOF</v>
      </c>
      <c r="H1664" s="36" t="str">
        <f>RIGHT('DETALLE DE CONEXIONES'!AK1664,2)</f>
        <v/>
      </c>
      <c r="I1664" s="36" t="str">
        <f>LEFT('DETALLE DE CONEXIONES'!AK1664,3)</f>
        <v/>
      </c>
      <c r="J1664" s="36" t="str">
        <f>LEFT('DETALLE DE CONEXIONES'!M1664,3)</f>
        <v>0mi</v>
      </c>
      <c r="K1664" s="36" t="str">
        <f>IF(LEN('DETALLE DE CONEXIONES'!M1664)&lt;12,(RIGHT('DETALLE DE CONEXIONES'!M1664,5)),(RIGHT('DETALLE DE CONEXIONES'!M1664,6)))</f>
        <v>48seg.</v>
      </c>
      <c r="L1664" s="36">
        <f>IF(C1664="Saliente Local",(IFERROR((LIMPIA(J1664,1)),0)),0)</f>
        <v>0</v>
      </c>
      <c r="M1664" s="36">
        <f>IF(C1664="Saliente Nacional",(IFERROR((LIMPIA(J1664,1)),0)),0)</f>
        <v>0</v>
      </c>
      <c r="N1664" s="36">
        <f>IF(C1664="Saliente Internacional",(IFERROR((LIMPIA(J1664,1)),0)),0)</f>
        <v>0</v>
      </c>
      <c r="O1664" s="36">
        <f>IF(C1664="Saliente Local",(IFERROR((LIMPIA(K1664,1)),0)),0)</f>
        <v>48</v>
      </c>
      <c r="P1664" s="36">
        <f>IF(C1664="Saliente Nacional",(IFERROR((LIMPIA(K1664,1)),0)),0)</f>
        <v>0</v>
      </c>
      <c r="Q1664" s="36">
        <f>IF(C1664="Saliente Internacional",(IFERROR((LIMPIA(K1664,1)),0)),0)</f>
        <v>0</v>
      </c>
      <c r="R1664" s="36">
        <f t="shared" si="76"/>
        <v>1</v>
      </c>
      <c r="S1664" s="36">
        <f t="shared" si="77"/>
        <v>0</v>
      </c>
    </row>
    <row r="1665" spans="1:19" x14ac:dyDescent="0.25">
      <c r="A1665" s="101">
        <f>'DETALLE DE CONEXIONES'!P1665</f>
        <v>0</v>
      </c>
      <c r="B1665" s="36" t="str">
        <f>'DETALLE DE CONEXIONES'!I1665</f>
        <v>GPRS</v>
      </c>
      <c r="C1665" s="36" t="str">
        <f>'DETALLE DE CONEXIONES'!BB1665</f>
        <v>RS</v>
      </c>
      <c r="D1665" s="36" t="str">
        <f>'DETALLE DE CONEXIONES'!E1665</f>
        <v>internet.itelcel.coXXXGLTE</v>
      </c>
      <c r="E1665" s="36">
        <f t="shared" si="75"/>
        <v>26</v>
      </c>
      <c r="F1665" s="36">
        <f>IFERROR(LIMPIA('DETALLE DE CONEXIONES'!N1665,1),0)</f>
        <v>0</v>
      </c>
      <c r="G1665" s="36" t="str">
        <f>LEFT('DETALLE DE CONEXIONES'!BE1665,3)</f>
        <v/>
      </c>
      <c r="H1665" s="36" t="str">
        <f>RIGHT('DETALLE DE CONEXIONES'!AK1665,2)</f>
        <v>-1</v>
      </c>
      <c r="I1665" s="36" t="str">
        <f>LEFT('DETALLE DE CONEXIONES'!AK1665,3)</f>
        <v>RS;</v>
      </c>
      <c r="J1665" s="36" t="str">
        <f>LEFT('DETALLE DE CONEXIONES'!M1665,3)</f>
        <v>0mi</v>
      </c>
      <c r="K1665" s="36" t="str">
        <f>IF(LEN('DETALLE DE CONEXIONES'!M1665)&lt;12,(RIGHT('DETALLE DE CONEXIONES'!M1665,5)),(RIGHT('DETALLE DE CONEXIONES'!M1665,6)))</f>
        <v xml:space="preserve">min. </v>
      </c>
      <c r="L1665" s="36">
        <f>IF(C1665="Saliente Local",(IFERROR((LIMPIA(J1665,1)),0)),0)</f>
        <v>0</v>
      </c>
      <c r="M1665" s="36">
        <f>IF(C1665="Saliente Nacional",(IFERROR((LIMPIA(J1665,1)),0)),0)</f>
        <v>0</v>
      </c>
      <c r="N1665" s="36">
        <f>IF(C1665="Saliente Internacional",(IFERROR((LIMPIA(J1665,1)),0)),0)</f>
        <v>0</v>
      </c>
      <c r="O1665" s="36">
        <f>IF(C1665="Saliente Local",(IFERROR((LIMPIA(K1665,1)),0)),0)</f>
        <v>0</v>
      </c>
      <c r="P1665" s="36">
        <f>IF(C1665="Saliente Nacional",(IFERROR((LIMPIA(K1665,1)),0)),0)</f>
        <v>0</v>
      </c>
      <c r="Q1665" s="36">
        <f>IF(C1665="Saliente Internacional",(IFERROR((LIMPIA(K1665,1)),0)),0)</f>
        <v>0</v>
      </c>
      <c r="R1665" s="36">
        <f t="shared" si="76"/>
        <v>0</v>
      </c>
      <c r="S1665" s="36">
        <f t="shared" si="77"/>
        <v>0</v>
      </c>
    </row>
    <row r="1666" spans="1:19" x14ac:dyDescent="0.25">
      <c r="A1666" s="101">
        <f>'DETALLE DE CONEXIONES'!P1666</f>
        <v>0</v>
      </c>
      <c r="B1666" s="36" t="str">
        <f>'DETALLE DE CONEXIONES'!I1666</f>
        <v>SALIENTE</v>
      </c>
      <c r="C1666" s="36" t="str">
        <f>'DETALLE DE CONEXIONES'!BB1666</f>
        <v>Saliente Local</v>
      </c>
      <c r="D1666" s="36" t="str">
        <f>'DETALLE DE CONEXIONES'!E1666</f>
        <v>999XXX2707</v>
      </c>
      <c r="E1666" s="36">
        <f t="shared" si="75"/>
        <v>10</v>
      </c>
      <c r="F1666" s="36">
        <f>IFERROR(LIMPIA('DETALLE DE CONEXIONES'!N1666,1),0)</f>
        <v>3</v>
      </c>
      <c r="G1666" s="36" t="str">
        <f>LEFT('DETALLE DE CONEXIONES'!BE1666,3)</f>
        <v>NOF</v>
      </c>
      <c r="H1666" s="36" t="str">
        <f>RIGHT('DETALLE DE CONEXIONES'!AK1666,2)</f>
        <v/>
      </c>
      <c r="I1666" s="36" t="str">
        <f>LEFT('DETALLE DE CONEXIONES'!AK1666,3)</f>
        <v/>
      </c>
      <c r="J1666" s="36" t="str">
        <f>LEFT('DETALLE DE CONEXIONES'!M1666,3)</f>
        <v>2mi</v>
      </c>
      <c r="K1666" s="36" t="str">
        <f>IF(LEN('DETALLE DE CONEXIONES'!M1666)&lt;12,(RIGHT('DETALLE DE CONEXIONES'!M1666,5)),(RIGHT('DETALLE DE CONEXIONES'!M1666,6)))</f>
        <v>21seg.</v>
      </c>
      <c r="L1666" s="36">
        <f>IF(C1666="Saliente Local",(IFERROR((LIMPIA(J1666,1)),0)),0)</f>
        <v>2</v>
      </c>
      <c r="M1666" s="36">
        <f>IF(C1666="Saliente Nacional",(IFERROR((LIMPIA(J1666,1)),0)),0)</f>
        <v>0</v>
      </c>
      <c r="N1666" s="36">
        <f>IF(C1666="Saliente Internacional",(IFERROR((LIMPIA(J1666,1)),0)),0)</f>
        <v>0</v>
      </c>
      <c r="O1666" s="36">
        <f>IF(C1666="Saliente Local",(IFERROR((LIMPIA(K1666,1)),0)),0)</f>
        <v>21</v>
      </c>
      <c r="P1666" s="36">
        <f>IF(C1666="Saliente Nacional",(IFERROR((LIMPIA(K1666,1)),0)),0)</f>
        <v>0</v>
      </c>
      <c r="Q1666" s="36">
        <f>IF(C1666="Saliente Internacional",(IFERROR((LIMPIA(K1666,1)),0)),0)</f>
        <v>0</v>
      </c>
      <c r="R1666" s="36">
        <f t="shared" si="76"/>
        <v>3</v>
      </c>
      <c r="S1666" s="36">
        <f t="shared" si="77"/>
        <v>0</v>
      </c>
    </row>
    <row r="1667" spans="1:19" x14ac:dyDescent="0.25">
      <c r="A1667" s="101">
        <f>'DETALLE DE CONEXIONES'!P1667</f>
        <v>0</v>
      </c>
      <c r="B1667" s="36" t="str">
        <f>'DETALLE DE CONEXIONES'!I1667</f>
        <v>TRANSFERENCIA</v>
      </c>
      <c r="C1667" s="36" t="str">
        <f>'DETALLE DE CONEXIONES'!BB1667</f>
        <v>Desvio Nacional</v>
      </c>
      <c r="D1667" s="36" t="str">
        <f>'DETALLE DE CONEXIONES'!E1667</f>
        <v>999XXX1600</v>
      </c>
      <c r="E1667" s="36">
        <f t="shared" ref="E1667:E1730" si="78">LEN(D1667)</f>
        <v>10</v>
      </c>
      <c r="F1667" s="36">
        <f>IFERROR(LIMPIA('DETALLE DE CONEXIONES'!N1667,1),0)</f>
        <v>1</v>
      </c>
      <c r="G1667" s="36" t="str">
        <f>LEFT('DETALLE DE CONEXIONES'!BE1667,3)</f>
        <v>SIU</v>
      </c>
      <c r="H1667" s="36" t="str">
        <f>RIGHT('DETALLE DE CONEXIONES'!AK1667,2)</f>
        <v/>
      </c>
      <c r="I1667" s="36" t="str">
        <f>LEFT('DETALLE DE CONEXIONES'!AK1667,3)</f>
        <v/>
      </c>
      <c r="J1667" s="36" t="str">
        <f>LEFT('DETALLE DE CONEXIONES'!M1667,3)</f>
        <v>0mi</v>
      </c>
      <c r="K1667" s="36" t="str">
        <f>IF(LEN('DETALLE DE CONEXIONES'!M1667)&lt;12,(RIGHT('DETALLE DE CONEXIONES'!M1667,5)),(RIGHT('DETALLE DE CONEXIONES'!M1667,6)))</f>
        <v>51seg.</v>
      </c>
      <c r="L1667" s="36">
        <f>IF(C1667="Saliente Local",(IFERROR((LIMPIA(J1667,1)),0)),0)</f>
        <v>0</v>
      </c>
      <c r="M1667" s="36">
        <f>IF(C1667="Saliente Nacional",(IFERROR((LIMPIA(J1667,1)),0)),0)</f>
        <v>0</v>
      </c>
      <c r="N1667" s="36">
        <f>IF(C1667="Saliente Internacional",(IFERROR((LIMPIA(J1667,1)),0)),0)</f>
        <v>0</v>
      </c>
      <c r="O1667" s="36">
        <f>IF(C1667="Saliente Local",(IFERROR((LIMPIA(K1667,1)),0)),0)</f>
        <v>0</v>
      </c>
      <c r="P1667" s="36">
        <f>IF(C1667="Saliente Nacional",(IFERROR((LIMPIA(K1667,1)),0)),0)</f>
        <v>0</v>
      </c>
      <c r="Q1667" s="36">
        <f>IF(C1667="Saliente Internacional",(IFERROR((LIMPIA(K1667,1)),0)),0)</f>
        <v>0</v>
      </c>
      <c r="R1667" s="36">
        <f t="shared" ref="R1667:R1730" si="79">IF(SUM(O1667:P1667)&gt;0,(L1667+M1667+1),(L1667+M1667))</f>
        <v>0</v>
      </c>
      <c r="S1667" s="36">
        <f t="shared" ref="S1667:S1730" si="80">IF(Q1667&gt;0,N1667+1,N1667)</f>
        <v>0</v>
      </c>
    </row>
    <row r="1668" spans="1:19" x14ac:dyDescent="0.25">
      <c r="A1668" s="101">
        <f>'DETALLE DE CONEXIONES'!P1668</f>
        <v>0</v>
      </c>
      <c r="B1668" s="36" t="str">
        <f>'DETALLE DE CONEXIONES'!I1668</f>
        <v>SALIENTE</v>
      </c>
      <c r="C1668" s="36" t="str">
        <f>'DETALLE DE CONEXIONES'!BB1668</f>
        <v>Saliente Local</v>
      </c>
      <c r="D1668" s="36" t="str">
        <f>'DETALLE DE CONEXIONES'!E1668</f>
        <v>999XXX0328</v>
      </c>
      <c r="E1668" s="36">
        <f t="shared" si="78"/>
        <v>10</v>
      </c>
      <c r="F1668" s="36">
        <f>IFERROR(LIMPIA('DETALLE DE CONEXIONES'!N1668,1),0)</f>
        <v>2</v>
      </c>
      <c r="G1668" s="36" t="str">
        <f>LEFT('DETALLE DE CONEXIONES'!BE1668,3)</f>
        <v>NOF</v>
      </c>
      <c r="H1668" s="36" t="str">
        <f>RIGHT('DETALLE DE CONEXIONES'!AK1668,2)</f>
        <v/>
      </c>
      <c r="I1668" s="36" t="str">
        <f>LEFT('DETALLE DE CONEXIONES'!AK1668,3)</f>
        <v/>
      </c>
      <c r="J1668" s="36" t="str">
        <f>LEFT('DETALLE DE CONEXIONES'!M1668,3)</f>
        <v>1mi</v>
      </c>
      <c r="K1668" s="36" t="str">
        <f>IF(LEN('DETALLE DE CONEXIONES'!M1668)&lt;12,(RIGHT('DETALLE DE CONEXIONES'!M1668,5)),(RIGHT('DETALLE DE CONEXIONES'!M1668,6)))</f>
        <v>16seg.</v>
      </c>
      <c r="L1668" s="36">
        <f>IF(C1668="Saliente Local",(IFERROR((LIMPIA(J1668,1)),0)),0)</f>
        <v>1</v>
      </c>
      <c r="M1668" s="36">
        <f>IF(C1668="Saliente Nacional",(IFERROR((LIMPIA(J1668,1)),0)),0)</f>
        <v>0</v>
      </c>
      <c r="N1668" s="36">
        <f>IF(C1668="Saliente Internacional",(IFERROR((LIMPIA(J1668,1)),0)),0)</f>
        <v>0</v>
      </c>
      <c r="O1668" s="36">
        <f>IF(C1668="Saliente Local",(IFERROR((LIMPIA(K1668,1)),0)),0)</f>
        <v>16</v>
      </c>
      <c r="P1668" s="36">
        <f>IF(C1668="Saliente Nacional",(IFERROR((LIMPIA(K1668,1)),0)),0)</f>
        <v>0</v>
      </c>
      <c r="Q1668" s="36">
        <f>IF(C1668="Saliente Internacional",(IFERROR((LIMPIA(K1668,1)),0)),0)</f>
        <v>0</v>
      </c>
      <c r="R1668" s="36">
        <f t="shared" si="79"/>
        <v>2</v>
      </c>
      <c r="S1668" s="36">
        <f t="shared" si="80"/>
        <v>0</v>
      </c>
    </row>
    <row r="1669" spans="1:19" x14ac:dyDescent="0.25">
      <c r="A1669" s="101">
        <f>'DETALLE DE CONEXIONES'!P1669</f>
        <v>0</v>
      </c>
      <c r="B1669" s="36" t="str">
        <f>'DETALLE DE CONEXIONES'!I1669</f>
        <v>SALIENTE</v>
      </c>
      <c r="C1669" s="36" t="str">
        <f>'DETALLE DE CONEXIONES'!BB1669</f>
        <v>Saliente Local</v>
      </c>
      <c r="D1669" s="36" t="str">
        <f>'DETALLE DE CONEXIONES'!E1669</f>
        <v>999XXX8450</v>
      </c>
      <c r="E1669" s="36">
        <f t="shared" si="78"/>
        <v>10</v>
      </c>
      <c r="F1669" s="36">
        <f>IFERROR(LIMPIA('DETALLE DE CONEXIONES'!N1669,1),0)</f>
        <v>1</v>
      </c>
      <c r="G1669" s="36" t="str">
        <f>LEFT('DETALLE DE CONEXIONES'!BE1669,3)</f>
        <v>NOF</v>
      </c>
      <c r="H1669" s="36" t="str">
        <f>RIGHT('DETALLE DE CONEXIONES'!AK1669,2)</f>
        <v/>
      </c>
      <c r="I1669" s="36" t="str">
        <f>LEFT('DETALLE DE CONEXIONES'!AK1669,3)</f>
        <v/>
      </c>
      <c r="J1669" s="36" t="str">
        <f>LEFT('DETALLE DE CONEXIONES'!M1669,3)</f>
        <v>0mi</v>
      </c>
      <c r="K1669" s="36" t="str">
        <f>IF(LEN('DETALLE DE CONEXIONES'!M1669)&lt;12,(RIGHT('DETALLE DE CONEXIONES'!M1669,5)),(RIGHT('DETALLE DE CONEXIONES'!M1669,6)))</f>
        <v>52seg.</v>
      </c>
      <c r="L1669" s="36">
        <f>IF(C1669="Saliente Local",(IFERROR((LIMPIA(J1669,1)),0)),0)</f>
        <v>0</v>
      </c>
      <c r="M1669" s="36">
        <f>IF(C1669="Saliente Nacional",(IFERROR((LIMPIA(J1669,1)),0)),0)</f>
        <v>0</v>
      </c>
      <c r="N1669" s="36">
        <f>IF(C1669="Saliente Internacional",(IFERROR((LIMPIA(J1669,1)),0)),0)</f>
        <v>0</v>
      </c>
      <c r="O1669" s="36">
        <f>IF(C1669="Saliente Local",(IFERROR((LIMPIA(K1669,1)),0)),0)</f>
        <v>52</v>
      </c>
      <c r="P1669" s="36">
        <f>IF(C1669="Saliente Nacional",(IFERROR((LIMPIA(K1669,1)),0)),0)</f>
        <v>0</v>
      </c>
      <c r="Q1669" s="36">
        <f>IF(C1669="Saliente Internacional",(IFERROR((LIMPIA(K1669,1)),0)),0)</f>
        <v>0</v>
      </c>
      <c r="R1669" s="36">
        <f t="shared" si="79"/>
        <v>1</v>
      </c>
      <c r="S1669" s="36">
        <f t="shared" si="80"/>
        <v>0</v>
      </c>
    </row>
    <row r="1670" spans="1:19" x14ac:dyDescent="0.25">
      <c r="A1670" s="101">
        <f>'DETALLE DE CONEXIONES'!P1670</f>
        <v>0</v>
      </c>
      <c r="B1670" s="36" t="str">
        <f>'DETALLE DE CONEXIONES'!I1670</f>
        <v>ENTRANTE</v>
      </c>
      <c r="C1670" s="36" t="str">
        <f>'DETALLE DE CONEXIONES'!BB1670</f>
        <v>Entrante Local</v>
      </c>
      <c r="D1670" s="36" t="str">
        <f>'DETALLE DE CONEXIONES'!E1670</f>
        <v>999XXX1600</v>
      </c>
      <c r="E1670" s="36">
        <f t="shared" si="78"/>
        <v>10</v>
      </c>
      <c r="F1670" s="36">
        <f>IFERROR(LIMPIA('DETALLE DE CONEXIONES'!N1670,1),0)</f>
        <v>2</v>
      </c>
      <c r="G1670" s="36" t="str">
        <f>LEFT('DETALLE DE CONEXIONES'!BE1670,3)</f>
        <v>NOF</v>
      </c>
      <c r="H1670" s="36" t="str">
        <f>RIGHT('DETALLE DE CONEXIONES'!AK1670,2)</f>
        <v/>
      </c>
      <c r="I1670" s="36" t="str">
        <f>LEFT('DETALLE DE CONEXIONES'!AK1670,3)</f>
        <v/>
      </c>
      <c r="J1670" s="36" t="str">
        <f>LEFT('DETALLE DE CONEXIONES'!M1670,3)</f>
        <v>1mi</v>
      </c>
      <c r="K1670" s="36" t="str">
        <f>IF(LEN('DETALLE DE CONEXIONES'!M1670)&lt;12,(RIGHT('DETALLE DE CONEXIONES'!M1670,5)),(RIGHT('DETALLE DE CONEXIONES'!M1670,6)))</f>
        <v>24seg.</v>
      </c>
      <c r="L1670" s="36">
        <f>IF(C1670="Saliente Local",(IFERROR((LIMPIA(J1670,1)),0)),0)</f>
        <v>0</v>
      </c>
      <c r="M1670" s="36">
        <f>IF(C1670="Saliente Nacional",(IFERROR((LIMPIA(J1670,1)),0)),0)</f>
        <v>0</v>
      </c>
      <c r="N1670" s="36">
        <f>IF(C1670="Saliente Internacional",(IFERROR((LIMPIA(J1670,1)),0)),0)</f>
        <v>0</v>
      </c>
      <c r="O1670" s="36">
        <f>IF(C1670="Saliente Local",(IFERROR((LIMPIA(K1670,1)),0)),0)</f>
        <v>0</v>
      </c>
      <c r="P1670" s="36">
        <f>IF(C1670="Saliente Nacional",(IFERROR((LIMPIA(K1670,1)),0)),0)</f>
        <v>0</v>
      </c>
      <c r="Q1670" s="36">
        <f>IF(C1670="Saliente Internacional",(IFERROR((LIMPIA(K1670,1)),0)),0)</f>
        <v>0</v>
      </c>
      <c r="R1670" s="36">
        <f t="shared" si="79"/>
        <v>0</v>
      </c>
      <c r="S1670" s="36">
        <f t="shared" si="80"/>
        <v>0</v>
      </c>
    </row>
    <row r="1671" spans="1:19" x14ac:dyDescent="0.25">
      <c r="A1671" s="101">
        <f>'DETALLE DE CONEXIONES'!P1671</f>
        <v>0</v>
      </c>
      <c r="B1671" s="36" t="str">
        <f>'DETALLE DE CONEXIONES'!I1671</f>
        <v>SALIENTE</v>
      </c>
      <c r="C1671" s="36" t="str">
        <f>'DETALLE DE CONEXIONES'!BB1671</f>
        <v>Saliente Local</v>
      </c>
      <c r="D1671" s="36" t="str">
        <f>'DETALLE DE CONEXIONES'!E1671</f>
        <v>999XXX0328</v>
      </c>
      <c r="E1671" s="36">
        <f t="shared" si="78"/>
        <v>10</v>
      </c>
      <c r="F1671" s="36">
        <f>IFERROR(LIMPIA('DETALLE DE CONEXIONES'!N1671,1),0)</f>
        <v>3</v>
      </c>
      <c r="G1671" s="36" t="str">
        <f>LEFT('DETALLE DE CONEXIONES'!BE1671,3)</f>
        <v>NOF</v>
      </c>
      <c r="H1671" s="36" t="str">
        <f>RIGHT('DETALLE DE CONEXIONES'!AK1671,2)</f>
        <v/>
      </c>
      <c r="I1671" s="36" t="str">
        <f>LEFT('DETALLE DE CONEXIONES'!AK1671,3)</f>
        <v/>
      </c>
      <c r="J1671" s="36" t="str">
        <f>LEFT('DETALLE DE CONEXIONES'!M1671,3)</f>
        <v>2mi</v>
      </c>
      <c r="K1671" s="36" t="str">
        <f>IF(LEN('DETALLE DE CONEXIONES'!M1671)&lt;12,(RIGHT('DETALLE DE CONEXIONES'!M1671,5)),(RIGHT('DETALLE DE CONEXIONES'!M1671,6)))</f>
        <v>57seg.</v>
      </c>
      <c r="L1671" s="36">
        <f>IF(C1671="Saliente Local",(IFERROR((LIMPIA(J1671,1)),0)),0)</f>
        <v>2</v>
      </c>
      <c r="M1671" s="36">
        <f>IF(C1671="Saliente Nacional",(IFERROR((LIMPIA(J1671,1)),0)),0)</f>
        <v>0</v>
      </c>
      <c r="N1671" s="36">
        <f>IF(C1671="Saliente Internacional",(IFERROR((LIMPIA(J1671,1)),0)),0)</f>
        <v>0</v>
      </c>
      <c r="O1671" s="36">
        <f>IF(C1671="Saliente Local",(IFERROR((LIMPIA(K1671,1)),0)),0)</f>
        <v>57</v>
      </c>
      <c r="P1671" s="36">
        <f>IF(C1671="Saliente Nacional",(IFERROR((LIMPIA(K1671,1)),0)),0)</f>
        <v>0</v>
      </c>
      <c r="Q1671" s="36">
        <f>IF(C1671="Saliente Internacional",(IFERROR((LIMPIA(K1671,1)),0)),0)</f>
        <v>0</v>
      </c>
      <c r="R1671" s="36">
        <f t="shared" si="79"/>
        <v>3</v>
      </c>
      <c r="S1671" s="36">
        <f t="shared" si="80"/>
        <v>0</v>
      </c>
    </row>
    <row r="1672" spans="1:19" x14ac:dyDescent="0.25">
      <c r="A1672" s="101">
        <f>'DETALLE DE CONEXIONES'!P1672</f>
        <v>0</v>
      </c>
      <c r="B1672" s="36" t="str">
        <f>'DETALLE DE CONEXIONES'!I1672</f>
        <v>SALIENTE</v>
      </c>
      <c r="C1672" s="36" t="str">
        <f>'DETALLE DE CONEXIONES'!BB1672</f>
        <v>Saliente Local</v>
      </c>
      <c r="D1672" s="36" t="str">
        <f>'DETALLE DE CONEXIONES'!E1672</f>
        <v>999XXX3321</v>
      </c>
      <c r="E1672" s="36">
        <f t="shared" si="78"/>
        <v>10</v>
      </c>
      <c r="F1672" s="36">
        <f>IFERROR(LIMPIA('DETALLE DE CONEXIONES'!N1672,1),0)</f>
        <v>2</v>
      </c>
      <c r="G1672" s="36" t="str">
        <f>LEFT('DETALLE DE CONEXIONES'!BE1672,3)</f>
        <v>NOF</v>
      </c>
      <c r="H1672" s="36" t="str">
        <f>RIGHT('DETALLE DE CONEXIONES'!AK1672,2)</f>
        <v/>
      </c>
      <c r="I1672" s="36" t="str">
        <f>LEFT('DETALLE DE CONEXIONES'!AK1672,3)</f>
        <v/>
      </c>
      <c r="J1672" s="36" t="str">
        <f>LEFT('DETALLE DE CONEXIONES'!M1672,3)</f>
        <v>1mi</v>
      </c>
      <c r="K1672" s="36" t="str">
        <f>IF(LEN('DETALLE DE CONEXIONES'!M1672)&lt;12,(RIGHT('DETALLE DE CONEXIONES'!M1672,5)),(RIGHT('DETALLE DE CONEXIONES'!M1672,6)))</f>
        <v>50seg.</v>
      </c>
      <c r="L1672" s="36">
        <f>IF(C1672="Saliente Local",(IFERROR((LIMPIA(J1672,1)),0)),0)</f>
        <v>1</v>
      </c>
      <c r="M1672" s="36">
        <f>IF(C1672="Saliente Nacional",(IFERROR((LIMPIA(J1672,1)),0)),0)</f>
        <v>0</v>
      </c>
      <c r="N1672" s="36">
        <f>IF(C1672="Saliente Internacional",(IFERROR((LIMPIA(J1672,1)),0)),0)</f>
        <v>0</v>
      </c>
      <c r="O1672" s="36">
        <f>IF(C1672="Saliente Local",(IFERROR((LIMPIA(K1672,1)),0)),0)</f>
        <v>50</v>
      </c>
      <c r="P1672" s="36">
        <f>IF(C1672="Saliente Nacional",(IFERROR((LIMPIA(K1672,1)),0)),0)</f>
        <v>0</v>
      </c>
      <c r="Q1672" s="36">
        <f>IF(C1672="Saliente Internacional",(IFERROR((LIMPIA(K1672,1)),0)),0)</f>
        <v>0</v>
      </c>
      <c r="R1672" s="36">
        <f t="shared" si="79"/>
        <v>2</v>
      </c>
      <c r="S1672" s="36">
        <f t="shared" si="80"/>
        <v>0</v>
      </c>
    </row>
    <row r="1673" spans="1:19" x14ac:dyDescent="0.25">
      <c r="A1673" s="101">
        <f>'DETALLE DE CONEXIONES'!P1673</f>
        <v>0</v>
      </c>
      <c r="B1673" s="36" t="str">
        <f>'DETALLE DE CONEXIONES'!I1673</f>
        <v>SALIENTE</v>
      </c>
      <c r="C1673" s="36" t="str">
        <f>'DETALLE DE CONEXIONES'!BB1673</f>
        <v>Saliente Local</v>
      </c>
      <c r="D1673" s="36" t="str">
        <f>'DETALLE DE CONEXIONES'!E1673</f>
        <v>999XXX7950</v>
      </c>
      <c r="E1673" s="36">
        <f t="shared" si="78"/>
        <v>10</v>
      </c>
      <c r="F1673" s="36">
        <f>IFERROR(LIMPIA('DETALLE DE CONEXIONES'!N1673,1),0)</f>
        <v>1</v>
      </c>
      <c r="G1673" s="36" t="str">
        <f>LEFT('DETALLE DE CONEXIONES'!BE1673,3)</f>
        <v>NOF</v>
      </c>
      <c r="H1673" s="36" t="str">
        <f>RIGHT('DETALLE DE CONEXIONES'!AK1673,2)</f>
        <v/>
      </c>
      <c r="I1673" s="36" t="str">
        <f>LEFT('DETALLE DE CONEXIONES'!AK1673,3)</f>
        <v/>
      </c>
      <c r="J1673" s="36" t="str">
        <f>LEFT('DETALLE DE CONEXIONES'!M1673,3)</f>
        <v>0mi</v>
      </c>
      <c r="K1673" s="36" t="str">
        <f>IF(LEN('DETALLE DE CONEXIONES'!M1673)&lt;12,(RIGHT('DETALLE DE CONEXIONES'!M1673,5)),(RIGHT('DETALLE DE CONEXIONES'!M1673,6)))</f>
        <v>47seg.</v>
      </c>
      <c r="L1673" s="36">
        <f>IF(C1673="Saliente Local",(IFERROR((LIMPIA(J1673,1)),0)),0)</f>
        <v>0</v>
      </c>
      <c r="M1673" s="36">
        <f>IF(C1673="Saliente Nacional",(IFERROR((LIMPIA(J1673,1)),0)),0)</f>
        <v>0</v>
      </c>
      <c r="N1673" s="36">
        <f>IF(C1673="Saliente Internacional",(IFERROR((LIMPIA(J1673,1)),0)),0)</f>
        <v>0</v>
      </c>
      <c r="O1673" s="36">
        <f>IF(C1673="Saliente Local",(IFERROR((LIMPIA(K1673,1)),0)),0)</f>
        <v>47</v>
      </c>
      <c r="P1673" s="36">
        <f>IF(C1673="Saliente Nacional",(IFERROR((LIMPIA(K1673,1)),0)),0)</f>
        <v>0</v>
      </c>
      <c r="Q1673" s="36">
        <f>IF(C1673="Saliente Internacional",(IFERROR((LIMPIA(K1673,1)),0)),0)</f>
        <v>0</v>
      </c>
      <c r="R1673" s="36">
        <f t="shared" si="79"/>
        <v>1</v>
      </c>
      <c r="S1673" s="36">
        <f t="shared" si="80"/>
        <v>0</v>
      </c>
    </row>
    <row r="1674" spans="1:19" x14ac:dyDescent="0.25">
      <c r="A1674" s="101">
        <f>'DETALLE DE CONEXIONES'!P1674</f>
        <v>0</v>
      </c>
      <c r="B1674" s="36" t="str">
        <f>'DETALLE DE CONEXIONES'!I1674</f>
        <v>GPRS</v>
      </c>
      <c r="C1674" s="36" t="str">
        <f>'DETALLE DE CONEXIONES'!BB1674</f>
        <v>MENSAJERO</v>
      </c>
      <c r="D1674" s="36" t="str">
        <f>'DETALLE DE CONEXIONES'!E1674</f>
        <v>internet.itelcelXXXm-3G</v>
      </c>
      <c r="E1674" s="36">
        <f t="shared" si="78"/>
        <v>23</v>
      </c>
      <c r="F1674" s="36">
        <f>IFERROR(LIMPIA('DETALLE DE CONEXIONES'!N1674,1),0)</f>
        <v>0</v>
      </c>
      <c r="G1674" s="36" t="str">
        <f>LEFT('DETALLE DE CONEXIONES'!BE1674,3)</f>
        <v/>
      </c>
      <c r="H1674" s="36" t="str">
        <f>RIGHT('DETALLE DE CONEXIONES'!AK1674,2)</f>
        <v>-1</v>
      </c>
      <c r="I1674" s="36" t="str">
        <f>LEFT('DETALLE DE CONEXIONES'!AK1674,3)</f>
        <v>MEN</v>
      </c>
      <c r="J1674" s="36" t="str">
        <f>LEFT('DETALLE DE CONEXIONES'!M1674,3)</f>
        <v>0mi</v>
      </c>
      <c r="K1674" s="36" t="str">
        <f>IF(LEN('DETALLE DE CONEXIONES'!M1674)&lt;12,(RIGHT('DETALLE DE CONEXIONES'!M1674,5)),(RIGHT('DETALLE DE CONEXIONES'!M1674,6)))</f>
        <v xml:space="preserve">min. </v>
      </c>
      <c r="L1674" s="36">
        <f>IF(C1674="Saliente Local",(IFERROR((LIMPIA(J1674,1)),0)),0)</f>
        <v>0</v>
      </c>
      <c r="M1674" s="36">
        <f>IF(C1674="Saliente Nacional",(IFERROR((LIMPIA(J1674,1)),0)),0)</f>
        <v>0</v>
      </c>
      <c r="N1674" s="36">
        <f>IF(C1674="Saliente Internacional",(IFERROR((LIMPIA(J1674,1)),0)),0)</f>
        <v>0</v>
      </c>
      <c r="O1674" s="36">
        <f>IF(C1674="Saliente Local",(IFERROR((LIMPIA(K1674,1)),0)),0)</f>
        <v>0</v>
      </c>
      <c r="P1674" s="36">
        <f>IF(C1674="Saliente Nacional",(IFERROR((LIMPIA(K1674,1)),0)),0)</f>
        <v>0</v>
      </c>
      <c r="Q1674" s="36">
        <f>IF(C1674="Saliente Internacional",(IFERROR((LIMPIA(K1674,1)),0)),0)</f>
        <v>0</v>
      </c>
      <c r="R1674" s="36">
        <f t="shared" si="79"/>
        <v>0</v>
      </c>
      <c r="S1674" s="36">
        <f t="shared" si="80"/>
        <v>0</v>
      </c>
    </row>
    <row r="1675" spans="1:19" x14ac:dyDescent="0.25">
      <c r="A1675" s="101">
        <f>'DETALLE DE CONEXIONES'!P1675</f>
        <v>0</v>
      </c>
      <c r="B1675" s="36" t="str">
        <f>'DETALLE DE CONEXIONES'!I1675</f>
        <v>GPRS</v>
      </c>
      <c r="C1675" s="36" t="str">
        <f>'DETALLE DE CONEXIONES'!BB1675</f>
        <v>RS</v>
      </c>
      <c r="D1675" s="36" t="str">
        <f>'DETALLE DE CONEXIONES'!E1675</f>
        <v>internet.itelcelXXXm-3G</v>
      </c>
      <c r="E1675" s="36">
        <f t="shared" si="78"/>
        <v>23</v>
      </c>
      <c r="F1675" s="36">
        <f>IFERROR(LIMPIA('DETALLE DE CONEXIONES'!N1675,1),0)</f>
        <v>0</v>
      </c>
      <c r="G1675" s="36" t="str">
        <f>LEFT('DETALLE DE CONEXIONES'!BE1675,3)</f>
        <v/>
      </c>
      <c r="H1675" s="36" t="str">
        <f>RIGHT('DETALLE DE CONEXIONES'!AK1675,2)</f>
        <v>-1</v>
      </c>
      <c r="I1675" s="36" t="str">
        <f>LEFT('DETALLE DE CONEXIONES'!AK1675,3)</f>
        <v>RS;</v>
      </c>
      <c r="J1675" s="36" t="str">
        <f>LEFT('DETALLE DE CONEXIONES'!M1675,3)</f>
        <v>0mi</v>
      </c>
      <c r="K1675" s="36" t="str">
        <f>IF(LEN('DETALLE DE CONEXIONES'!M1675)&lt;12,(RIGHT('DETALLE DE CONEXIONES'!M1675,5)),(RIGHT('DETALLE DE CONEXIONES'!M1675,6)))</f>
        <v xml:space="preserve">min. </v>
      </c>
      <c r="L1675" s="36">
        <f>IF(C1675="Saliente Local",(IFERROR((LIMPIA(J1675,1)),0)),0)</f>
        <v>0</v>
      </c>
      <c r="M1675" s="36">
        <f>IF(C1675="Saliente Nacional",(IFERROR((LIMPIA(J1675,1)),0)),0)</f>
        <v>0</v>
      </c>
      <c r="N1675" s="36">
        <f>IF(C1675="Saliente Internacional",(IFERROR((LIMPIA(J1675,1)),0)),0)</f>
        <v>0</v>
      </c>
      <c r="O1675" s="36">
        <f>IF(C1675="Saliente Local",(IFERROR((LIMPIA(K1675,1)),0)),0)</f>
        <v>0</v>
      </c>
      <c r="P1675" s="36">
        <f>IF(C1675="Saliente Nacional",(IFERROR((LIMPIA(K1675,1)),0)),0)</f>
        <v>0</v>
      </c>
      <c r="Q1675" s="36">
        <f>IF(C1675="Saliente Internacional",(IFERROR((LIMPIA(K1675,1)),0)),0)</f>
        <v>0</v>
      </c>
      <c r="R1675" s="36">
        <f t="shared" si="79"/>
        <v>0</v>
      </c>
      <c r="S1675" s="36">
        <f t="shared" si="80"/>
        <v>0</v>
      </c>
    </row>
    <row r="1676" spans="1:19" x14ac:dyDescent="0.25">
      <c r="A1676" s="101">
        <f>'DETALLE DE CONEXIONES'!P1676</f>
        <v>0</v>
      </c>
      <c r="B1676" s="36" t="str">
        <f>'DETALLE DE CONEXIONES'!I1676</f>
        <v>GPRS</v>
      </c>
      <c r="C1676" s="36" t="str">
        <f>'DETALLE DE CONEXIONES'!BB1676</f>
        <v>RS</v>
      </c>
      <c r="D1676" s="36" t="str">
        <f>'DETALLE DE CONEXIONES'!E1676</f>
        <v>internet.itelcelXXXm-3G</v>
      </c>
      <c r="E1676" s="36">
        <f t="shared" si="78"/>
        <v>23</v>
      </c>
      <c r="F1676" s="36">
        <f>IFERROR(LIMPIA('DETALLE DE CONEXIONES'!N1676,1),0)</f>
        <v>0</v>
      </c>
      <c r="G1676" s="36" t="str">
        <f>LEFT('DETALLE DE CONEXIONES'!BE1676,3)</f>
        <v/>
      </c>
      <c r="H1676" s="36" t="str">
        <f>RIGHT('DETALLE DE CONEXIONES'!AK1676,2)</f>
        <v>-1</v>
      </c>
      <c r="I1676" s="36" t="str">
        <f>LEFT('DETALLE DE CONEXIONES'!AK1676,3)</f>
        <v>RS;</v>
      </c>
      <c r="J1676" s="36" t="str">
        <f>LEFT('DETALLE DE CONEXIONES'!M1676,3)</f>
        <v>0mi</v>
      </c>
      <c r="K1676" s="36" t="str">
        <f>IF(LEN('DETALLE DE CONEXIONES'!M1676)&lt;12,(RIGHT('DETALLE DE CONEXIONES'!M1676,5)),(RIGHT('DETALLE DE CONEXIONES'!M1676,6)))</f>
        <v xml:space="preserve">min. </v>
      </c>
      <c r="L1676" s="36">
        <f>IF(C1676="Saliente Local",(IFERROR((LIMPIA(J1676,1)),0)),0)</f>
        <v>0</v>
      </c>
      <c r="M1676" s="36">
        <f>IF(C1676="Saliente Nacional",(IFERROR((LIMPIA(J1676,1)),0)),0)</f>
        <v>0</v>
      </c>
      <c r="N1676" s="36">
        <f>IF(C1676="Saliente Internacional",(IFERROR((LIMPIA(J1676,1)),0)),0)</f>
        <v>0</v>
      </c>
      <c r="O1676" s="36">
        <f>IF(C1676="Saliente Local",(IFERROR((LIMPIA(K1676,1)),0)),0)</f>
        <v>0</v>
      </c>
      <c r="P1676" s="36">
        <f>IF(C1676="Saliente Nacional",(IFERROR((LIMPIA(K1676,1)),0)),0)</f>
        <v>0</v>
      </c>
      <c r="Q1676" s="36">
        <f>IF(C1676="Saliente Internacional",(IFERROR((LIMPIA(K1676,1)),0)),0)</f>
        <v>0</v>
      </c>
      <c r="R1676" s="36">
        <f t="shared" si="79"/>
        <v>0</v>
      </c>
      <c r="S1676" s="36">
        <f t="shared" si="80"/>
        <v>0</v>
      </c>
    </row>
    <row r="1677" spans="1:19" x14ac:dyDescent="0.25">
      <c r="A1677" s="101">
        <f>'DETALLE DE CONEXIONES'!P1677</f>
        <v>0</v>
      </c>
      <c r="B1677" s="36" t="str">
        <f>'DETALLE DE CONEXIONES'!I1677</f>
        <v>SALIENTE</v>
      </c>
      <c r="C1677" s="36" t="str">
        <f>'DETALLE DE CONEXIONES'!BB1677</f>
        <v>Saliente Local</v>
      </c>
      <c r="D1677" s="36" t="str">
        <f>'DETALLE DE CONEXIONES'!E1677</f>
        <v>999XXX0328</v>
      </c>
      <c r="E1677" s="36">
        <f t="shared" si="78"/>
        <v>10</v>
      </c>
      <c r="F1677" s="36">
        <f>IFERROR(LIMPIA('DETALLE DE CONEXIONES'!N1677,1),0)</f>
        <v>7</v>
      </c>
      <c r="G1677" s="36" t="str">
        <f>LEFT('DETALLE DE CONEXIONES'!BE1677,3)</f>
        <v>NOF</v>
      </c>
      <c r="H1677" s="36" t="str">
        <f>RIGHT('DETALLE DE CONEXIONES'!AK1677,2)</f>
        <v/>
      </c>
      <c r="I1677" s="36" t="str">
        <f>LEFT('DETALLE DE CONEXIONES'!AK1677,3)</f>
        <v/>
      </c>
      <c r="J1677" s="36" t="str">
        <f>LEFT('DETALLE DE CONEXIONES'!M1677,3)</f>
        <v>6mi</v>
      </c>
      <c r="K1677" s="36" t="str">
        <f>IF(LEN('DETALLE DE CONEXIONES'!M1677)&lt;12,(RIGHT('DETALLE DE CONEXIONES'!M1677,5)),(RIGHT('DETALLE DE CONEXIONES'!M1677,6)))</f>
        <v>48seg.</v>
      </c>
      <c r="L1677" s="36">
        <f>IF(C1677="Saliente Local",(IFERROR((LIMPIA(J1677,1)),0)),0)</f>
        <v>6</v>
      </c>
      <c r="M1677" s="36">
        <f>IF(C1677="Saliente Nacional",(IFERROR((LIMPIA(J1677,1)),0)),0)</f>
        <v>0</v>
      </c>
      <c r="N1677" s="36">
        <f>IF(C1677="Saliente Internacional",(IFERROR((LIMPIA(J1677,1)),0)),0)</f>
        <v>0</v>
      </c>
      <c r="O1677" s="36">
        <f>IF(C1677="Saliente Local",(IFERROR((LIMPIA(K1677,1)),0)),0)</f>
        <v>48</v>
      </c>
      <c r="P1677" s="36">
        <f>IF(C1677="Saliente Nacional",(IFERROR((LIMPIA(K1677,1)),0)),0)</f>
        <v>0</v>
      </c>
      <c r="Q1677" s="36">
        <f>IF(C1677="Saliente Internacional",(IFERROR((LIMPIA(K1677,1)),0)),0)</f>
        <v>0</v>
      </c>
      <c r="R1677" s="36">
        <f t="shared" si="79"/>
        <v>7</v>
      </c>
      <c r="S1677" s="36">
        <f t="shared" si="80"/>
        <v>0</v>
      </c>
    </row>
    <row r="1678" spans="1:19" x14ac:dyDescent="0.25">
      <c r="A1678" s="101">
        <f>'DETALLE DE CONEXIONES'!P1678</f>
        <v>0</v>
      </c>
      <c r="B1678" s="36" t="str">
        <f>'DETALLE DE CONEXIONES'!I1678</f>
        <v>GPRS</v>
      </c>
      <c r="C1678" s="36" t="str">
        <f>'DETALLE DE CONEXIONES'!BB1678</f>
        <v>MENSAJERO</v>
      </c>
      <c r="D1678" s="36" t="str">
        <f>'DETALLE DE CONEXIONES'!E1678</f>
        <v>internet.itelcelXXXm-3G</v>
      </c>
      <c r="E1678" s="36">
        <f t="shared" si="78"/>
        <v>23</v>
      </c>
      <c r="F1678" s="36">
        <f>IFERROR(LIMPIA('DETALLE DE CONEXIONES'!N1678,1),0)</f>
        <v>0</v>
      </c>
      <c r="G1678" s="36" t="str">
        <f>LEFT('DETALLE DE CONEXIONES'!BE1678,3)</f>
        <v/>
      </c>
      <c r="H1678" s="36" t="str">
        <f>RIGHT('DETALLE DE CONEXIONES'!AK1678,2)</f>
        <v>-1</v>
      </c>
      <c r="I1678" s="36" t="str">
        <f>LEFT('DETALLE DE CONEXIONES'!AK1678,3)</f>
        <v>MEN</v>
      </c>
      <c r="J1678" s="36" t="str">
        <f>LEFT('DETALLE DE CONEXIONES'!M1678,3)</f>
        <v>0mi</v>
      </c>
      <c r="K1678" s="36" t="str">
        <f>IF(LEN('DETALLE DE CONEXIONES'!M1678)&lt;12,(RIGHT('DETALLE DE CONEXIONES'!M1678,5)),(RIGHT('DETALLE DE CONEXIONES'!M1678,6)))</f>
        <v xml:space="preserve">min. </v>
      </c>
      <c r="L1678" s="36">
        <f>IF(C1678="Saliente Local",(IFERROR((LIMPIA(J1678,1)),0)),0)</f>
        <v>0</v>
      </c>
      <c r="M1678" s="36">
        <f>IF(C1678="Saliente Nacional",(IFERROR((LIMPIA(J1678,1)),0)),0)</f>
        <v>0</v>
      </c>
      <c r="N1678" s="36">
        <f>IF(C1678="Saliente Internacional",(IFERROR((LIMPIA(J1678,1)),0)),0)</f>
        <v>0</v>
      </c>
      <c r="O1678" s="36">
        <f>IF(C1678="Saliente Local",(IFERROR((LIMPIA(K1678,1)),0)),0)</f>
        <v>0</v>
      </c>
      <c r="P1678" s="36">
        <f>IF(C1678="Saliente Nacional",(IFERROR((LIMPIA(K1678,1)),0)),0)</f>
        <v>0</v>
      </c>
      <c r="Q1678" s="36">
        <f>IF(C1678="Saliente Internacional",(IFERROR((LIMPIA(K1678,1)),0)),0)</f>
        <v>0</v>
      </c>
      <c r="R1678" s="36">
        <f t="shared" si="79"/>
        <v>0</v>
      </c>
      <c r="S1678" s="36">
        <f t="shared" si="80"/>
        <v>0</v>
      </c>
    </row>
    <row r="1679" spans="1:19" x14ac:dyDescent="0.25">
      <c r="A1679" s="101">
        <f>'DETALLE DE CONEXIONES'!P1679</f>
        <v>0</v>
      </c>
      <c r="B1679" s="36" t="str">
        <f>'DETALLE DE CONEXIONES'!I1679</f>
        <v>GPRS</v>
      </c>
      <c r="C1679" s="36" t="str">
        <f>'DETALLE DE CONEXIONES'!BB1679</f>
        <v>RS</v>
      </c>
      <c r="D1679" s="36" t="str">
        <f>'DETALLE DE CONEXIONES'!E1679</f>
        <v>internet.itelcelXXXm-3G</v>
      </c>
      <c r="E1679" s="36">
        <f t="shared" si="78"/>
        <v>23</v>
      </c>
      <c r="F1679" s="36">
        <f>IFERROR(LIMPIA('DETALLE DE CONEXIONES'!N1679,1),0)</f>
        <v>0</v>
      </c>
      <c r="G1679" s="36" t="str">
        <f>LEFT('DETALLE DE CONEXIONES'!BE1679,3)</f>
        <v/>
      </c>
      <c r="H1679" s="36" t="str">
        <f>RIGHT('DETALLE DE CONEXIONES'!AK1679,2)</f>
        <v>-1</v>
      </c>
      <c r="I1679" s="36" t="str">
        <f>LEFT('DETALLE DE CONEXIONES'!AK1679,3)</f>
        <v>RS;</v>
      </c>
      <c r="J1679" s="36" t="str">
        <f>LEFT('DETALLE DE CONEXIONES'!M1679,3)</f>
        <v>0mi</v>
      </c>
      <c r="K1679" s="36" t="str">
        <f>IF(LEN('DETALLE DE CONEXIONES'!M1679)&lt;12,(RIGHT('DETALLE DE CONEXIONES'!M1679,5)),(RIGHT('DETALLE DE CONEXIONES'!M1679,6)))</f>
        <v xml:space="preserve">min. </v>
      </c>
      <c r="L1679" s="36">
        <f>IF(C1679="Saliente Local",(IFERROR((LIMPIA(J1679,1)),0)),0)</f>
        <v>0</v>
      </c>
      <c r="M1679" s="36">
        <f>IF(C1679="Saliente Nacional",(IFERROR((LIMPIA(J1679,1)),0)),0)</f>
        <v>0</v>
      </c>
      <c r="N1679" s="36">
        <f>IF(C1679="Saliente Internacional",(IFERROR((LIMPIA(J1679,1)),0)),0)</f>
        <v>0</v>
      </c>
      <c r="O1679" s="36">
        <f>IF(C1679="Saliente Local",(IFERROR((LIMPIA(K1679,1)),0)),0)</f>
        <v>0</v>
      </c>
      <c r="P1679" s="36">
        <f>IF(C1679="Saliente Nacional",(IFERROR((LIMPIA(K1679,1)),0)),0)</f>
        <v>0</v>
      </c>
      <c r="Q1679" s="36">
        <f>IF(C1679="Saliente Internacional",(IFERROR((LIMPIA(K1679,1)),0)),0)</f>
        <v>0</v>
      </c>
      <c r="R1679" s="36">
        <f t="shared" si="79"/>
        <v>0</v>
      </c>
      <c r="S1679" s="36">
        <f t="shared" si="80"/>
        <v>0</v>
      </c>
    </row>
    <row r="1680" spans="1:19" x14ac:dyDescent="0.25">
      <c r="A1680" s="101">
        <f>'DETALLE DE CONEXIONES'!P1680</f>
        <v>0</v>
      </c>
      <c r="B1680" s="36" t="str">
        <f>'DETALLE DE CONEXIONES'!I1680</f>
        <v>TRANSFERENCIA</v>
      </c>
      <c r="C1680" s="36" t="str">
        <f>'DETALLE DE CONEXIONES'!BB1680</f>
        <v>Desvio Nacional</v>
      </c>
      <c r="D1680" s="36" t="str">
        <f>'DETALLE DE CONEXIONES'!E1680</f>
        <v>999XXX1600</v>
      </c>
      <c r="E1680" s="36">
        <f t="shared" si="78"/>
        <v>10</v>
      </c>
      <c r="F1680" s="36">
        <f>IFERROR(LIMPIA('DETALLE DE CONEXIONES'!N1680,1),0)</f>
        <v>1</v>
      </c>
      <c r="G1680" s="36" t="str">
        <f>LEFT('DETALLE DE CONEXIONES'!BE1680,3)</f>
        <v>SIU</v>
      </c>
      <c r="H1680" s="36" t="str">
        <f>RIGHT('DETALLE DE CONEXIONES'!AK1680,2)</f>
        <v/>
      </c>
      <c r="I1680" s="36" t="str">
        <f>LEFT('DETALLE DE CONEXIONES'!AK1680,3)</f>
        <v/>
      </c>
      <c r="J1680" s="36" t="str">
        <f>LEFT('DETALLE DE CONEXIONES'!M1680,3)</f>
        <v>0mi</v>
      </c>
      <c r="K1680" s="36" t="str">
        <f>IF(LEN('DETALLE DE CONEXIONES'!M1680)&lt;12,(RIGHT('DETALLE DE CONEXIONES'!M1680,5)),(RIGHT('DETALLE DE CONEXIONES'!M1680,6)))</f>
        <v>4seg.</v>
      </c>
      <c r="L1680" s="36">
        <f>IF(C1680="Saliente Local",(IFERROR((LIMPIA(J1680,1)),0)),0)</f>
        <v>0</v>
      </c>
      <c r="M1680" s="36">
        <f>IF(C1680="Saliente Nacional",(IFERROR((LIMPIA(J1680,1)),0)),0)</f>
        <v>0</v>
      </c>
      <c r="N1680" s="36">
        <f>IF(C1680="Saliente Internacional",(IFERROR((LIMPIA(J1680,1)),0)),0)</f>
        <v>0</v>
      </c>
      <c r="O1680" s="36">
        <f>IF(C1680="Saliente Local",(IFERROR((LIMPIA(K1680,1)),0)),0)</f>
        <v>0</v>
      </c>
      <c r="P1680" s="36">
        <f>IF(C1680="Saliente Nacional",(IFERROR((LIMPIA(K1680,1)),0)),0)</f>
        <v>0</v>
      </c>
      <c r="Q1680" s="36">
        <f>IF(C1680="Saliente Internacional",(IFERROR((LIMPIA(K1680,1)),0)),0)</f>
        <v>0</v>
      </c>
      <c r="R1680" s="36">
        <f t="shared" si="79"/>
        <v>0</v>
      </c>
      <c r="S1680" s="36">
        <f t="shared" si="80"/>
        <v>0</v>
      </c>
    </row>
    <row r="1681" spans="1:19" x14ac:dyDescent="0.25">
      <c r="A1681" s="101">
        <f>'DETALLE DE CONEXIONES'!P1681</f>
        <v>0</v>
      </c>
      <c r="B1681" s="36" t="str">
        <f>'DETALLE DE CONEXIONES'!I1681</f>
        <v>TRANSFERENCIA</v>
      </c>
      <c r="C1681" s="36" t="str">
        <f>'DETALLE DE CONEXIONES'!BB1681</f>
        <v>Desvio Nacional</v>
      </c>
      <c r="D1681" s="36" t="str">
        <f>'DETALLE DE CONEXIONES'!E1681</f>
        <v>999XXX1600</v>
      </c>
      <c r="E1681" s="36">
        <f t="shared" si="78"/>
        <v>10</v>
      </c>
      <c r="F1681" s="36">
        <f>IFERROR(LIMPIA('DETALLE DE CONEXIONES'!N1681,1),0)</f>
        <v>1</v>
      </c>
      <c r="G1681" s="36" t="str">
        <f>LEFT('DETALLE DE CONEXIONES'!BE1681,3)</f>
        <v>SIU</v>
      </c>
      <c r="H1681" s="36" t="str">
        <f>RIGHT('DETALLE DE CONEXIONES'!AK1681,2)</f>
        <v/>
      </c>
      <c r="I1681" s="36" t="str">
        <f>LEFT('DETALLE DE CONEXIONES'!AK1681,3)</f>
        <v/>
      </c>
      <c r="J1681" s="36" t="str">
        <f>LEFT('DETALLE DE CONEXIONES'!M1681,3)</f>
        <v>0mi</v>
      </c>
      <c r="K1681" s="36" t="str">
        <f>IF(LEN('DETALLE DE CONEXIONES'!M1681)&lt;12,(RIGHT('DETALLE DE CONEXIONES'!M1681,5)),(RIGHT('DETALLE DE CONEXIONES'!M1681,6)))</f>
        <v>4seg.</v>
      </c>
      <c r="L1681" s="36">
        <f>IF(C1681="Saliente Local",(IFERROR((LIMPIA(J1681,1)),0)),0)</f>
        <v>0</v>
      </c>
      <c r="M1681" s="36">
        <f>IF(C1681="Saliente Nacional",(IFERROR((LIMPIA(J1681,1)),0)),0)</f>
        <v>0</v>
      </c>
      <c r="N1681" s="36">
        <f>IF(C1681="Saliente Internacional",(IFERROR((LIMPIA(J1681,1)),0)),0)</f>
        <v>0</v>
      </c>
      <c r="O1681" s="36">
        <f>IF(C1681="Saliente Local",(IFERROR((LIMPIA(K1681,1)),0)),0)</f>
        <v>0</v>
      </c>
      <c r="P1681" s="36">
        <f>IF(C1681="Saliente Nacional",(IFERROR((LIMPIA(K1681,1)),0)),0)</f>
        <v>0</v>
      </c>
      <c r="Q1681" s="36">
        <f>IF(C1681="Saliente Internacional",(IFERROR((LIMPIA(K1681,1)),0)),0)</f>
        <v>0</v>
      </c>
      <c r="R1681" s="36">
        <f t="shared" si="79"/>
        <v>0</v>
      </c>
      <c r="S1681" s="36">
        <f t="shared" si="80"/>
        <v>0</v>
      </c>
    </row>
    <row r="1682" spans="1:19" x14ac:dyDescent="0.25">
      <c r="A1682" s="101">
        <f>'DETALLE DE CONEXIONES'!P1682</f>
        <v>0</v>
      </c>
      <c r="B1682" s="36" t="str">
        <f>'DETALLE DE CONEXIONES'!I1682</f>
        <v>TRANSFERENCIA</v>
      </c>
      <c r="C1682" s="36" t="str">
        <f>'DETALLE DE CONEXIONES'!BB1682</f>
        <v>Desvio Nacional</v>
      </c>
      <c r="D1682" s="36" t="str">
        <f>'DETALLE DE CONEXIONES'!E1682</f>
        <v>999XXX1600</v>
      </c>
      <c r="E1682" s="36">
        <f t="shared" si="78"/>
        <v>10</v>
      </c>
      <c r="F1682" s="36">
        <f>IFERROR(LIMPIA('DETALLE DE CONEXIONES'!N1682,1),0)</f>
        <v>1</v>
      </c>
      <c r="G1682" s="36" t="str">
        <f>LEFT('DETALLE DE CONEXIONES'!BE1682,3)</f>
        <v>SIU</v>
      </c>
      <c r="H1682" s="36" t="str">
        <f>RIGHT('DETALLE DE CONEXIONES'!AK1682,2)</f>
        <v/>
      </c>
      <c r="I1682" s="36" t="str">
        <f>LEFT('DETALLE DE CONEXIONES'!AK1682,3)</f>
        <v/>
      </c>
      <c r="J1682" s="36" t="str">
        <f>LEFT('DETALLE DE CONEXIONES'!M1682,3)</f>
        <v>0mi</v>
      </c>
      <c r="K1682" s="36" t="str">
        <f>IF(LEN('DETALLE DE CONEXIONES'!M1682)&lt;12,(RIGHT('DETALLE DE CONEXIONES'!M1682,5)),(RIGHT('DETALLE DE CONEXIONES'!M1682,6)))</f>
        <v>5seg.</v>
      </c>
      <c r="L1682" s="36">
        <f>IF(C1682="Saliente Local",(IFERROR((LIMPIA(J1682,1)),0)),0)</f>
        <v>0</v>
      </c>
      <c r="M1682" s="36">
        <f>IF(C1682="Saliente Nacional",(IFERROR((LIMPIA(J1682,1)),0)),0)</f>
        <v>0</v>
      </c>
      <c r="N1682" s="36">
        <f>IF(C1682="Saliente Internacional",(IFERROR((LIMPIA(J1682,1)),0)),0)</f>
        <v>0</v>
      </c>
      <c r="O1682" s="36">
        <f>IF(C1682="Saliente Local",(IFERROR((LIMPIA(K1682,1)),0)),0)</f>
        <v>0</v>
      </c>
      <c r="P1682" s="36">
        <f>IF(C1682="Saliente Nacional",(IFERROR((LIMPIA(K1682,1)),0)),0)</f>
        <v>0</v>
      </c>
      <c r="Q1682" s="36">
        <f>IF(C1682="Saliente Internacional",(IFERROR((LIMPIA(K1682,1)),0)),0)</f>
        <v>0</v>
      </c>
      <c r="R1682" s="36">
        <f t="shared" si="79"/>
        <v>0</v>
      </c>
      <c r="S1682" s="36">
        <f t="shared" si="80"/>
        <v>0</v>
      </c>
    </row>
    <row r="1683" spans="1:19" x14ac:dyDescent="0.25">
      <c r="A1683" s="101">
        <f>'DETALLE DE CONEXIONES'!P1683</f>
        <v>0</v>
      </c>
      <c r="B1683" s="36" t="str">
        <f>'DETALLE DE CONEXIONES'!I1683</f>
        <v>TRANSFERENCIA</v>
      </c>
      <c r="C1683" s="36" t="str">
        <f>'DETALLE DE CONEXIONES'!BB1683</f>
        <v>Desvio Nacional</v>
      </c>
      <c r="D1683" s="36" t="str">
        <f>'DETALLE DE CONEXIONES'!E1683</f>
        <v>999XXX1600</v>
      </c>
      <c r="E1683" s="36">
        <f t="shared" si="78"/>
        <v>10</v>
      </c>
      <c r="F1683" s="36">
        <f>IFERROR(LIMPIA('DETALLE DE CONEXIONES'!N1683,1),0)</f>
        <v>1</v>
      </c>
      <c r="G1683" s="36" t="str">
        <f>LEFT('DETALLE DE CONEXIONES'!BE1683,3)</f>
        <v>SIU</v>
      </c>
      <c r="H1683" s="36" t="str">
        <f>RIGHT('DETALLE DE CONEXIONES'!AK1683,2)</f>
        <v/>
      </c>
      <c r="I1683" s="36" t="str">
        <f>LEFT('DETALLE DE CONEXIONES'!AK1683,3)</f>
        <v/>
      </c>
      <c r="J1683" s="36" t="str">
        <f>LEFT('DETALLE DE CONEXIONES'!M1683,3)</f>
        <v>0mi</v>
      </c>
      <c r="K1683" s="36" t="str">
        <f>IF(LEN('DETALLE DE CONEXIONES'!M1683)&lt;12,(RIGHT('DETALLE DE CONEXIONES'!M1683,5)),(RIGHT('DETALLE DE CONEXIONES'!M1683,6)))</f>
        <v>5seg.</v>
      </c>
      <c r="L1683" s="36">
        <f>IF(C1683="Saliente Local",(IFERROR((LIMPIA(J1683,1)),0)),0)</f>
        <v>0</v>
      </c>
      <c r="M1683" s="36">
        <f>IF(C1683="Saliente Nacional",(IFERROR((LIMPIA(J1683,1)),0)),0)</f>
        <v>0</v>
      </c>
      <c r="N1683" s="36">
        <f>IF(C1683="Saliente Internacional",(IFERROR((LIMPIA(J1683,1)),0)),0)</f>
        <v>0</v>
      </c>
      <c r="O1683" s="36">
        <f>IF(C1683="Saliente Local",(IFERROR((LIMPIA(K1683,1)),0)),0)</f>
        <v>0</v>
      </c>
      <c r="P1683" s="36">
        <f>IF(C1683="Saliente Nacional",(IFERROR((LIMPIA(K1683,1)),0)),0)</f>
        <v>0</v>
      </c>
      <c r="Q1683" s="36">
        <f>IF(C1683="Saliente Internacional",(IFERROR((LIMPIA(K1683,1)),0)),0)</f>
        <v>0</v>
      </c>
      <c r="R1683" s="36">
        <f t="shared" si="79"/>
        <v>0</v>
      </c>
      <c r="S1683" s="36">
        <f t="shared" si="80"/>
        <v>0</v>
      </c>
    </row>
    <row r="1684" spans="1:19" x14ac:dyDescent="0.25">
      <c r="A1684" s="101">
        <f>'DETALLE DE CONEXIONES'!P1684</f>
        <v>0</v>
      </c>
      <c r="B1684" s="36" t="str">
        <f>'DETALLE DE CONEXIONES'!I1684</f>
        <v>TRANSFERENCIA</v>
      </c>
      <c r="C1684" s="36" t="str">
        <f>'DETALLE DE CONEXIONES'!BB1684</f>
        <v>Desvio Nacional</v>
      </c>
      <c r="D1684" s="36" t="str">
        <f>'DETALLE DE CONEXIONES'!E1684</f>
        <v>999XXX1600</v>
      </c>
      <c r="E1684" s="36">
        <f t="shared" si="78"/>
        <v>10</v>
      </c>
      <c r="F1684" s="36">
        <f>IFERROR(LIMPIA('DETALLE DE CONEXIONES'!N1684,1),0)</f>
        <v>1</v>
      </c>
      <c r="G1684" s="36" t="str">
        <f>LEFT('DETALLE DE CONEXIONES'!BE1684,3)</f>
        <v>SIU</v>
      </c>
      <c r="H1684" s="36" t="str">
        <f>RIGHT('DETALLE DE CONEXIONES'!AK1684,2)</f>
        <v/>
      </c>
      <c r="I1684" s="36" t="str">
        <f>LEFT('DETALLE DE CONEXIONES'!AK1684,3)</f>
        <v/>
      </c>
      <c r="J1684" s="36" t="str">
        <f>LEFT('DETALLE DE CONEXIONES'!M1684,3)</f>
        <v>0mi</v>
      </c>
      <c r="K1684" s="36" t="str">
        <f>IF(LEN('DETALLE DE CONEXIONES'!M1684)&lt;12,(RIGHT('DETALLE DE CONEXIONES'!M1684,5)),(RIGHT('DETALLE DE CONEXIONES'!M1684,6)))</f>
        <v>2seg.</v>
      </c>
      <c r="L1684" s="36">
        <f>IF(C1684="Saliente Local",(IFERROR((LIMPIA(J1684,1)),0)),0)</f>
        <v>0</v>
      </c>
      <c r="M1684" s="36">
        <f>IF(C1684="Saliente Nacional",(IFERROR((LIMPIA(J1684,1)),0)),0)</f>
        <v>0</v>
      </c>
      <c r="N1684" s="36">
        <f>IF(C1684="Saliente Internacional",(IFERROR((LIMPIA(J1684,1)),0)),0)</f>
        <v>0</v>
      </c>
      <c r="O1684" s="36">
        <f>IF(C1684="Saliente Local",(IFERROR((LIMPIA(K1684,1)),0)),0)</f>
        <v>0</v>
      </c>
      <c r="P1684" s="36">
        <f>IF(C1684="Saliente Nacional",(IFERROR((LIMPIA(K1684,1)),0)),0)</f>
        <v>0</v>
      </c>
      <c r="Q1684" s="36">
        <f>IF(C1684="Saliente Internacional",(IFERROR((LIMPIA(K1684,1)),0)),0)</f>
        <v>0</v>
      </c>
      <c r="R1684" s="36">
        <f t="shared" si="79"/>
        <v>0</v>
      </c>
      <c r="S1684" s="36">
        <f t="shared" si="80"/>
        <v>0</v>
      </c>
    </row>
    <row r="1685" spans="1:19" x14ac:dyDescent="0.25">
      <c r="A1685" s="101">
        <f>'DETALLE DE CONEXIONES'!P1685</f>
        <v>0</v>
      </c>
      <c r="B1685" s="36" t="str">
        <f>'DETALLE DE CONEXIONES'!I1685</f>
        <v>TRANSFERENCIA</v>
      </c>
      <c r="C1685" s="36" t="str">
        <f>'DETALLE DE CONEXIONES'!BB1685</f>
        <v>Desvio Nacional</v>
      </c>
      <c r="D1685" s="36" t="str">
        <f>'DETALLE DE CONEXIONES'!E1685</f>
        <v>999XXX1600</v>
      </c>
      <c r="E1685" s="36">
        <f t="shared" si="78"/>
        <v>10</v>
      </c>
      <c r="F1685" s="36">
        <f>IFERROR(LIMPIA('DETALLE DE CONEXIONES'!N1685,1),0)</f>
        <v>1</v>
      </c>
      <c r="G1685" s="36" t="str">
        <f>LEFT('DETALLE DE CONEXIONES'!BE1685,3)</f>
        <v>SIU</v>
      </c>
      <c r="H1685" s="36" t="str">
        <f>RIGHT('DETALLE DE CONEXIONES'!AK1685,2)</f>
        <v/>
      </c>
      <c r="I1685" s="36" t="str">
        <f>LEFT('DETALLE DE CONEXIONES'!AK1685,3)</f>
        <v/>
      </c>
      <c r="J1685" s="36" t="str">
        <f>LEFT('DETALLE DE CONEXIONES'!M1685,3)</f>
        <v>0mi</v>
      </c>
      <c r="K1685" s="36" t="str">
        <f>IF(LEN('DETALLE DE CONEXIONES'!M1685)&lt;12,(RIGHT('DETALLE DE CONEXIONES'!M1685,5)),(RIGHT('DETALLE DE CONEXIONES'!M1685,6)))</f>
        <v>4seg.</v>
      </c>
      <c r="L1685" s="36">
        <f>IF(C1685="Saliente Local",(IFERROR((LIMPIA(J1685,1)),0)),0)</f>
        <v>0</v>
      </c>
      <c r="M1685" s="36">
        <f>IF(C1685="Saliente Nacional",(IFERROR((LIMPIA(J1685,1)),0)),0)</f>
        <v>0</v>
      </c>
      <c r="N1685" s="36">
        <f>IF(C1685="Saliente Internacional",(IFERROR((LIMPIA(J1685,1)),0)),0)</f>
        <v>0</v>
      </c>
      <c r="O1685" s="36">
        <f>IF(C1685="Saliente Local",(IFERROR((LIMPIA(K1685,1)),0)),0)</f>
        <v>0</v>
      </c>
      <c r="P1685" s="36">
        <f>IF(C1685="Saliente Nacional",(IFERROR((LIMPIA(K1685,1)),0)),0)</f>
        <v>0</v>
      </c>
      <c r="Q1685" s="36">
        <f>IF(C1685="Saliente Internacional",(IFERROR((LIMPIA(K1685,1)),0)),0)</f>
        <v>0</v>
      </c>
      <c r="R1685" s="36">
        <f t="shared" si="79"/>
        <v>0</v>
      </c>
      <c r="S1685" s="36">
        <f t="shared" si="80"/>
        <v>0</v>
      </c>
    </row>
    <row r="1686" spans="1:19" x14ac:dyDescent="0.25">
      <c r="A1686" s="101">
        <f>'DETALLE DE CONEXIONES'!P1686</f>
        <v>0</v>
      </c>
      <c r="B1686" s="36" t="str">
        <f>'DETALLE DE CONEXIONES'!I1686</f>
        <v>GPRS</v>
      </c>
      <c r="C1686" s="36" t="str">
        <f>'DETALLE DE CONEXIONES'!BB1686</f>
        <v>MENSAJERO</v>
      </c>
      <c r="D1686" s="36" t="str">
        <f>'DETALLE DE CONEXIONES'!E1686</f>
        <v>internet.itelcel.coXXXGLTE</v>
      </c>
      <c r="E1686" s="36">
        <f t="shared" si="78"/>
        <v>26</v>
      </c>
      <c r="F1686" s="36">
        <f>IFERROR(LIMPIA('DETALLE DE CONEXIONES'!N1686,1),0)</f>
        <v>0</v>
      </c>
      <c r="G1686" s="36" t="str">
        <f>LEFT('DETALLE DE CONEXIONES'!BE1686,3)</f>
        <v/>
      </c>
      <c r="H1686" s="36" t="str">
        <f>RIGHT('DETALLE DE CONEXIONES'!AK1686,2)</f>
        <v>-1</v>
      </c>
      <c r="I1686" s="36" t="str">
        <f>LEFT('DETALLE DE CONEXIONES'!AK1686,3)</f>
        <v>MEN</v>
      </c>
      <c r="J1686" s="36" t="str">
        <f>LEFT('DETALLE DE CONEXIONES'!M1686,3)</f>
        <v>0mi</v>
      </c>
      <c r="K1686" s="36" t="str">
        <f>IF(LEN('DETALLE DE CONEXIONES'!M1686)&lt;12,(RIGHT('DETALLE DE CONEXIONES'!M1686,5)),(RIGHT('DETALLE DE CONEXIONES'!M1686,6)))</f>
        <v xml:space="preserve">min. </v>
      </c>
      <c r="L1686" s="36">
        <f>IF(C1686="Saliente Local",(IFERROR((LIMPIA(J1686,1)),0)),0)</f>
        <v>0</v>
      </c>
      <c r="M1686" s="36">
        <f>IF(C1686="Saliente Nacional",(IFERROR((LIMPIA(J1686,1)),0)),0)</f>
        <v>0</v>
      </c>
      <c r="N1686" s="36">
        <f>IF(C1686="Saliente Internacional",(IFERROR((LIMPIA(J1686,1)),0)),0)</f>
        <v>0</v>
      </c>
      <c r="O1686" s="36">
        <f>IF(C1686="Saliente Local",(IFERROR((LIMPIA(K1686,1)),0)),0)</f>
        <v>0</v>
      </c>
      <c r="P1686" s="36">
        <f>IF(C1686="Saliente Nacional",(IFERROR((LIMPIA(K1686,1)),0)),0)</f>
        <v>0</v>
      </c>
      <c r="Q1686" s="36">
        <f>IF(C1686="Saliente Internacional",(IFERROR((LIMPIA(K1686,1)),0)),0)</f>
        <v>0</v>
      </c>
      <c r="R1686" s="36">
        <f t="shared" si="79"/>
        <v>0</v>
      </c>
      <c r="S1686" s="36">
        <f t="shared" si="80"/>
        <v>0</v>
      </c>
    </row>
    <row r="1687" spans="1:19" x14ac:dyDescent="0.25">
      <c r="A1687" s="101">
        <f>'DETALLE DE CONEXIONES'!P1687</f>
        <v>0</v>
      </c>
      <c r="B1687" s="36" t="str">
        <f>'DETALLE DE CONEXIONES'!I1687</f>
        <v>GPRS</v>
      </c>
      <c r="C1687" s="36" t="str">
        <f>'DETALLE DE CONEXIONES'!BB1687</f>
        <v>RS</v>
      </c>
      <c r="D1687" s="36" t="str">
        <f>'DETALLE DE CONEXIONES'!E1687</f>
        <v>internet.itelcel.coXXXGLTE</v>
      </c>
      <c r="E1687" s="36">
        <f t="shared" si="78"/>
        <v>26</v>
      </c>
      <c r="F1687" s="36">
        <f>IFERROR(LIMPIA('DETALLE DE CONEXIONES'!N1687,1),0)</f>
        <v>0</v>
      </c>
      <c r="G1687" s="36" t="str">
        <f>LEFT('DETALLE DE CONEXIONES'!BE1687,3)</f>
        <v/>
      </c>
      <c r="H1687" s="36" t="str">
        <f>RIGHT('DETALLE DE CONEXIONES'!AK1687,2)</f>
        <v>-1</v>
      </c>
      <c r="I1687" s="36" t="str">
        <f>LEFT('DETALLE DE CONEXIONES'!AK1687,3)</f>
        <v>RS;</v>
      </c>
      <c r="J1687" s="36" t="str">
        <f>LEFT('DETALLE DE CONEXIONES'!M1687,3)</f>
        <v>0mi</v>
      </c>
      <c r="K1687" s="36" t="str">
        <f>IF(LEN('DETALLE DE CONEXIONES'!M1687)&lt;12,(RIGHT('DETALLE DE CONEXIONES'!M1687,5)),(RIGHT('DETALLE DE CONEXIONES'!M1687,6)))</f>
        <v xml:space="preserve">min. </v>
      </c>
      <c r="L1687" s="36">
        <f>IF(C1687="Saliente Local",(IFERROR((LIMPIA(J1687,1)),0)),0)</f>
        <v>0</v>
      </c>
      <c r="M1687" s="36">
        <f>IF(C1687="Saliente Nacional",(IFERROR((LIMPIA(J1687,1)),0)),0)</f>
        <v>0</v>
      </c>
      <c r="N1687" s="36">
        <f>IF(C1687="Saliente Internacional",(IFERROR((LIMPIA(J1687,1)),0)),0)</f>
        <v>0</v>
      </c>
      <c r="O1687" s="36">
        <f>IF(C1687="Saliente Local",(IFERROR((LIMPIA(K1687,1)),0)),0)</f>
        <v>0</v>
      </c>
      <c r="P1687" s="36">
        <f>IF(C1687="Saliente Nacional",(IFERROR((LIMPIA(K1687,1)),0)),0)</f>
        <v>0</v>
      </c>
      <c r="Q1687" s="36">
        <f>IF(C1687="Saliente Internacional",(IFERROR((LIMPIA(K1687,1)),0)),0)</f>
        <v>0</v>
      </c>
      <c r="R1687" s="36">
        <f t="shared" si="79"/>
        <v>0</v>
      </c>
      <c r="S1687" s="36">
        <f t="shared" si="80"/>
        <v>0</v>
      </c>
    </row>
    <row r="1688" spans="1:19" x14ac:dyDescent="0.25">
      <c r="A1688" s="101">
        <f>'DETALLE DE CONEXIONES'!P1688</f>
        <v>0</v>
      </c>
      <c r="B1688" s="36" t="str">
        <f>'DETALLE DE CONEXIONES'!I1688</f>
        <v>GPRS</v>
      </c>
      <c r="C1688" s="36" t="str">
        <f>'DETALLE DE CONEXIONES'!BB1688</f>
        <v>RS</v>
      </c>
      <c r="D1688" s="36" t="str">
        <f>'DETALLE DE CONEXIONES'!E1688</f>
        <v>internet.itelcel.coXXXGLTE</v>
      </c>
      <c r="E1688" s="36">
        <f t="shared" si="78"/>
        <v>26</v>
      </c>
      <c r="F1688" s="36">
        <f>IFERROR(LIMPIA('DETALLE DE CONEXIONES'!N1688,1),0)</f>
        <v>0</v>
      </c>
      <c r="G1688" s="36" t="str">
        <f>LEFT('DETALLE DE CONEXIONES'!BE1688,3)</f>
        <v/>
      </c>
      <c r="H1688" s="36" t="str">
        <f>RIGHT('DETALLE DE CONEXIONES'!AK1688,2)</f>
        <v>-1</v>
      </c>
      <c r="I1688" s="36" t="str">
        <f>LEFT('DETALLE DE CONEXIONES'!AK1688,3)</f>
        <v>RS;</v>
      </c>
      <c r="J1688" s="36" t="str">
        <f>LEFT('DETALLE DE CONEXIONES'!M1688,3)</f>
        <v>0mi</v>
      </c>
      <c r="K1688" s="36" t="str">
        <f>IF(LEN('DETALLE DE CONEXIONES'!M1688)&lt;12,(RIGHT('DETALLE DE CONEXIONES'!M1688,5)),(RIGHT('DETALLE DE CONEXIONES'!M1688,6)))</f>
        <v xml:space="preserve">min. </v>
      </c>
      <c r="L1688" s="36">
        <f>IF(C1688="Saliente Local",(IFERROR((LIMPIA(J1688,1)),0)),0)</f>
        <v>0</v>
      </c>
      <c r="M1688" s="36">
        <f>IF(C1688="Saliente Nacional",(IFERROR((LIMPIA(J1688,1)),0)),0)</f>
        <v>0</v>
      </c>
      <c r="N1688" s="36">
        <f>IF(C1688="Saliente Internacional",(IFERROR((LIMPIA(J1688,1)),0)),0)</f>
        <v>0</v>
      </c>
      <c r="O1688" s="36">
        <f>IF(C1688="Saliente Local",(IFERROR((LIMPIA(K1688,1)),0)),0)</f>
        <v>0</v>
      </c>
      <c r="P1688" s="36">
        <f>IF(C1688="Saliente Nacional",(IFERROR((LIMPIA(K1688,1)),0)),0)</f>
        <v>0</v>
      </c>
      <c r="Q1688" s="36">
        <f>IF(C1688="Saliente Internacional",(IFERROR((LIMPIA(K1688,1)),0)),0)</f>
        <v>0</v>
      </c>
      <c r="R1688" s="36">
        <f t="shared" si="79"/>
        <v>0</v>
      </c>
      <c r="S1688" s="36">
        <f t="shared" si="80"/>
        <v>0</v>
      </c>
    </row>
    <row r="1689" spans="1:19" x14ac:dyDescent="0.25">
      <c r="A1689" s="101">
        <f>'DETALLE DE CONEXIONES'!P1689</f>
        <v>0</v>
      </c>
      <c r="B1689" s="36" t="str">
        <f>'DETALLE DE CONEXIONES'!I1689</f>
        <v>GPRS</v>
      </c>
      <c r="C1689" s="36" t="str">
        <f>'DETALLE DE CONEXIONES'!BB1689</f>
        <v>MENSAJERO</v>
      </c>
      <c r="D1689" s="36" t="str">
        <f>'DETALLE DE CONEXIONES'!E1689</f>
        <v>internet.itelcel.coXXXGLTE</v>
      </c>
      <c r="E1689" s="36">
        <f t="shared" si="78"/>
        <v>26</v>
      </c>
      <c r="F1689" s="36">
        <f>IFERROR(LIMPIA('DETALLE DE CONEXIONES'!N1689,1),0)</f>
        <v>0</v>
      </c>
      <c r="G1689" s="36" t="str">
        <f>LEFT('DETALLE DE CONEXIONES'!BE1689,3)</f>
        <v/>
      </c>
      <c r="H1689" s="36" t="str">
        <f>RIGHT('DETALLE DE CONEXIONES'!AK1689,2)</f>
        <v>-1</v>
      </c>
      <c r="I1689" s="36" t="str">
        <f>LEFT('DETALLE DE CONEXIONES'!AK1689,3)</f>
        <v>MEN</v>
      </c>
      <c r="J1689" s="36" t="str">
        <f>LEFT('DETALLE DE CONEXIONES'!M1689,3)</f>
        <v>0mi</v>
      </c>
      <c r="K1689" s="36" t="str">
        <f>IF(LEN('DETALLE DE CONEXIONES'!M1689)&lt;12,(RIGHT('DETALLE DE CONEXIONES'!M1689,5)),(RIGHT('DETALLE DE CONEXIONES'!M1689,6)))</f>
        <v xml:space="preserve">min. </v>
      </c>
      <c r="L1689" s="36">
        <f>IF(C1689="Saliente Local",(IFERROR((LIMPIA(J1689,1)),0)),0)</f>
        <v>0</v>
      </c>
      <c r="M1689" s="36">
        <f>IF(C1689="Saliente Nacional",(IFERROR((LIMPIA(J1689,1)),0)),0)</f>
        <v>0</v>
      </c>
      <c r="N1689" s="36">
        <f>IF(C1689="Saliente Internacional",(IFERROR((LIMPIA(J1689,1)),0)),0)</f>
        <v>0</v>
      </c>
      <c r="O1689" s="36">
        <f>IF(C1689="Saliente Local",(IFERROR((LIMPIA(K1689,1)),0)),0)</f>
        <v>0</v>
      </c>
      <c r="P1689" s="36">
        <f>IF(C1689="Saliente Nacional",(IFERROR((LIMPIA(K1689,1)),0)),0)</f>
        <v>0</v>
      </c>
      <c r="Q1689" s="36">
        <f>IF(C1689="Saliente Internacional",(IFERROR((LIMPIA(K1689,1)),0)),0)</f>
        <v>0</v>
      </c>
      <c r="R1689" s="36">
        <f t="shared" si="79"/>
        <v>0</v>
      </c>
      <c r="S1689" s="36">
        <f t="shared" si="80"/>
        <v>0</v>
      </c>
    </row>
    <row r="1690" spans="1:19" x14ac:dyDescent="0.25">
      <c r="A1690" s="101">
        <f>'DETALLE DE CONEXIONES'!P1690</f>
        <v>0</v>
      </c>
      <c r="B1690" s="36" t="str">
        <f>'DETALLE DE CONEXIONES'!I1690</f>
        <v>GPRS</v>
      </c>
      <c r="C1690" s="36" t="str">
        <f>'DETALLE DE CONEXIONES'!BB1690</f>
        <v>RS</v>
      </c>
      <c r="D1690" s="36" t="str">
        <f>'DETALLE DE CONEXIONES'!E1690</f>
        <v>internet.itelcel.coXXXGLTE</v>
      </c>
      <c r="E1690" s="36">
        <f t="shared" si="78"/>
        <v>26</v>
      </c>
      <c r="F1690" s="36">
        <f>IFERROR(LIMPIA('DETALLE DE CONEXIONES'!N1690,1),0)</f>
        <v>0</v>
      </c>
      <c r="G1690" s="36" t="str">
        <f>LEFT('DETALLE DE CONEXIONES'!BE1690,3)</f>
        <v/>
      </c>
      <c r="H1690" s="36" t="str">
        <f>RIGHT('DETALLE DE CONEXIONES'!AK1690,2)</f>
        <v>-0</v>
      </c>
      <c r="I1690" s="36" t="str">
        <f>LEFT('DETALLE DE CONEXIONES'!AK1690,3)</f>
        <v>RS;</v>
      </c>
      <c r="J1690" s="36" t="str">
        <f>LEFT('DETALLE DE CONEXIONES'!M1690,3)</f>
        <v>0mi</v>
      </c>
      <c r="K1690" s="36" t="str">
        <f>IF(LEN('DETALLE DE CONEXIONES'!M1690)&lt;12,(RIGHT('DETALLE DE CONEXIONES'!M1690,5)),(RIGHT('DETALLE DE CONEXIONES'!M1690,6)))</f>
        <v xml:space="preserve">min. </v>
      </c>
      <c r="L1690" s="36">
        <f>IF(C1690="Saliente Local",(IFERROR((LIMPIA(J1690,1)),0)),0)</f>
        <v>0</v>
      </c>
      <c r="M1690" s="36">
        <f>IF(C1690="Saliente Nacional",(IFERROR((LIMPIA(J1690,1)),0)),0)</f>
        <v>0</v>
      </c>
      <c r="N1690" s="36">
        <f>IF(C1690="Saliente Internacional",(IFERROR((LIMPIA(J1690,1)),0)),0)</f>
        <v>0</v>
      </c>
      <c r="O1690" s="36">
        <f>IF(C1690="Saliente Local",(IFERROR((LIMPIA(K1690,1)),0)),0)</f>
        <v>0</v>
      </c>
      <c r="P1690" s="36">
        <f>IF(C1690="Saliente Nacional",(IFERROR((LIMPIA(K1690,1)),0)),0)</f>
        <v>0</v>
      </c>
      <c r="Q1690" s="36">
        <f>IF(C1690="Saliente Internacional",(IFERROR((LIMPIA(K1690,1)),0)),0)</f>
        <v>0</v>
      </c>
      <c r="R1690" s="36">
        <f t="shared" si="79"/>
        <v>0</v>
      </c>
      <c r="S1690" s="36">
        <f t="shared" si="80"/>
        <v>0</v>
      </c>
    </row>
    <row r="1691" spans="1:19" x14ac:dyDescent="0.25">
      <c r="A1691" s="101">
        <f>'DETALLE DE CONEXIONES'!P1691</f>
        <v>0</v>
      </c>
      <c r="B1691" s="36" t="str">
        <f>'DETALLE DE CONEXIONES'!I1691</f>
        <v>SALIENTE</v>
      </c>
      <c r="C1691" s="36" t="str">
        <f>'DETALLE DE CONEXIONES'!BB1691</f>
        <v>Saliente Local</v>
      </c>
      <c r="D1691" s="36" t="str">
        <f>'DETALLE DE CONEXIONES'!E1691</f>
        <v>999XXX0328</v>
      </c>
      <c r="E1691" s="36">
        <f t="shared" si="78"/>
        <v>10</v>
      </c>
      <c r="F1691" s="36">
        <f>IFERROR(LIMPIA('DETALLE DE CONEXIONES'!N1691,1),0)</f>
        <v>3</v>
      </c>
      <c r="G1691" s="36" t="str">
        <f>LEFT('DETALLE DE CONEXIONES'!BE1691,3)</f>
        <v>NOF</v>
      </c>
      <c r="H1691" s="36" t="str">
        <f>RIGHT('DETALLE DE CONEXIONES'!AK1691,2)</f>
        <v/>
      </c>
      <c r="I1691" s="36" t="str">
        <f>LEFT('DETALLE DE CONEXIONES'!AK1691,3)</f>
        <v/>
      </c>
      <c r="J1691" s="36" t="str">
        <f>LEFT('DETALLE DE CONEXIONES'!M1691,3)</f>
        <v>2mi</v>
      </c>
      <c r="K1691" s="36" t="str">
        <f>IF(LEN('DETALLE DE CONEXIONES'!M1691)&lt;12,(RIGHT('DETALLE DE CONEXIONES'!M1691,5)),(RIGHT('DETALLE DE CONEXIONES'!M1691,6)))</f>
        <v>20seg.</v>
      </c>
      <c r="L1691" s="36">
        <f>IF(C1691="Saliente Local",(IFERROR((LIMPIA(J1691,1)),0)),0)</f>
        <v>2</v>
      </c>
      <c r="M1691" s="36">
        <f>IF(C1691="Saliente Nacional",(IFERROR((LIMPIA(J1691,1)),0)),0)</f>
        <v>0</v>
      </c>
      <c r="N1691" s="36">
        <f>IF(C1691="Saliente Internacional",(IFERROR((LIMPIA(J1691,1)),0)),0)</f>
        <v>0</v>
      </c>
      <c r="O1691" s="36">
        <f>IF(C1691="Saliente Local",(IFERROR((LIMPIA(K1691,1)),0)),0)</f>
        <v>20</v>
      </c>
      <c r="P1691" s="36">
        <f>IF(C1691="Saliente Nacional",(IFERROR((LIMPIA(K1691,1)),0)),0)</f>
        <v>0</v>
      </c>
      <c r="Q1691" s="36">
        <f>IF(C1691="Saliente Internacional",(IFERROR((LIMPIA(K1691,1)),0)),0)</f>
        <v>0</v>
      </c>
      <c r="R1691" s="36">
        <f t="shared" si="79"/>
        <v>3</v>
      </c>
      <c r="S1691" s="36">
        <f t="shared" si="80"/>
        <v>0</v>
      </c>
    </row>
    <row r="1692" spans="1:19" x14ac:dyDescent="0.25">
      <c r="A1692" s="101">
        <f>'DETALLE DE CONEXIONES'!P1692</f>
        <v>0</v>
      </c>
      <c r="B1692" s="36" t="str">
        <f>'DETALLE DE CONEXIONES'!I1692</f>
        <v>GPRS</v>
      </c>
      <c r="C1692" s="36" t="str">
        <f>'DETALLE DE CONEXIONES'!BB1692</f>
        <v>MENSAJERO</v>
      </c>
      <c r="D1692" s="36" t="str">
        <f>'DETALLE DE CONEXIONES'!E1692</f>
        <v>internet.itelcel.coXXXGLTE</v>
      </c>
      <c r="E1692" s="36">
        <f t="shared" si="78"/>
        <v>26</v>
      </c>
      <c r="F1692" s="36">
        <f>IFERROR(LIMPIA('DETALLE DE CONEXIONES'!N1692,1),0)</f>
        <v>0</v>
      </c>
      <c r="G1692" s="36" t="str">
        <f>LEFT('DETALLE DE CONEXIONES'!BE1692,3)</f>
        <v/>
      </c>
      <c r="H1692" s="36" t="str">
        <f>RIGHT('DETALLE DE CONEXIONES'!AK1692,2)</f>
        <v>-0</v>
      </c>
      <c r="I1692" s="36" t="str">
        <f>LEFT('DETALLE DE CONEXIONES'!AK1692,3)</f>
        <v>MEN</v>
      </c>
      <c r="J1692" s="36" t="str">
        <f>LEFT('DETALLE DE CONEXIONES'!M1692,3)</f>
        <v>0mi</v>
      </c>
      <c r="K1692" s="36" t="str">
        <f>IF(LEN('DETALLE DE CONEXIONES'!M1692)&lt;12,(RIGHT('DETALLE DE CONEXIONES'!M1692,5)),(RIGHT('DETALLE DE CONEXIONES'!M1692,6)))</f>
        <v xml:space="preserve">min. </v>
      </c>
      <c r="L1692" s="36">
        <f>IF(C1692="Saliente Local",(IFERROR((LIMPIA(J1692,1)),0)),0)</f>
        <v>0</v>
      </c>
      <c r="M1692" s="36">
        <f>IF(C1692="Saliente Nacional",(IFERROR((LIMPIA(J1692,1)),0)),0)</f>
        <v>0</v>
      </c>
      <c r="N1692" s="36">
        <f>IF(C1692="Saliente Internacional",(IFERROR((LIMPIA(J1692,1)),0)),0)</f>
        <v>0</v>
      </c>
      <c r="O1692" s="36">
        <f>IF(C1692="Saliente Local",(IFERROR((LIMPIA(K1692,1)),0)),0)</f>
        <v>0</v>
      </c>
      <c r="P1692" s="36">
        <f>IF(C1692="Saliente Nacional",(IFERROR((LIMPIA(K1692,1)),0)),0)</f>
        <v>0</v>
      </c>
      <c r="Q1692" s="36">
        <f>IF(C1692="Saliente Internacional",(IFERROR((LIMPIA(K1692,1)),0)),0)</f>
        <v>0</v>
      </c>
      <c r="R1692" s="36">
        <f t="shared" si="79"/>
        <v>0</v>
      </c>
      <c r="S1692" s="36">
        <f t="shared" si="80"/>
        <v>0</v>
      </c>
    </row>
    <row r="1693" spans="1:19" x14ac:dyDescent="0.25">
      <c r="A1693" s="101">
        <f>'DETALLE DE CONEXIONES'!P1693</f>
        <v>0</v>
      </c>
      <c r="B1693" s="36" t="str">
        <f>'DETALLE DE CONEXIONES'!I1693</f>
        <v>GPRS</v>
      </c>
      <c r="C1693" s="36" t="str">
        <f>'DETALLE DE CONEXIONES'!BB1693</f>
        <v>RS</v>
      </c>
      <c r="D1693" s="36" t="str">
        <f>'DETALLE DE CONEXIONES'!E1693</f>
        <v>internet.itelcel.coXXXGLTE</v>
      </c>
      <c r="E1693" s="36">
        <f t="shared" si="78"/>
        <v>26</v>
      </c>
      <c r="F1693" s="36">
        <f>IFERROR(LIMPIA('DETALLE DE CONEXIONES'!N1693,1),0)</f>
        <v>0</v>
      </c>
      <c r="G1693" s="36" t="str">
        <f>LEFT('DETALLE DE CONEXIONES'!BE1693,3)</f>
        <v/>
      </c>
      <c r="H1693" s="36" t="str">
        <f>RIGHT('DETALLE DE CONEXIONES'!AK1693,2)</f>
        <v>-0</v>
      </c>
      <c r="I1693" s="36" t="str">
        <f>LEFT('DETALLE DE CONEXIONES'!AK1693,3)</f>
        <v>RS;</v>
      </c>
      <c r="J1693" s="36" t="str">
        <f>LEFT('DETALLE DE CONEXIONES'!M1693,3)</f>
        <v>0mi</v>
      </c>
      <c r="K1693" s="36" t="str">
        <f>IF(LEN('DETALLE DE CONEXIONES'!M1693)&lt;12,(RIGHT('DETALLE DE CONEXIONES'!M1693,5)),(RIGHT('DETALLE DE CONEXIONES'!M1693,6)))</f>
        <v xml:space="preserve">min. </v>
      </c>
      <c r="L1693" s="36">
        <f>IF(C1693="Saliente Local",(IFERROR((LIMPIA(J1693,1)),0)),0)</f>
        <v>0</v>
      </c>
      <c r="M1693" s="36">
        <f>IF(C1693="Saliente Nacional",(IFERROR((LIMPIA(J1693,1)),0)),0)</f>
        <v>0</v>
      </c>
      <c r="N1693" s="36">
        <f>IF(C1693="Saliente Internacional",(IFERROR((LIMPIA(J1693,1)),0)),0)</f>
        <v>0</v>
      </c>
      <c r="O1693" s="36">
        <f>IF(C1693="Saliente Local",(IFERROR((LIMPIA(K1693,1)),0)),0)</f>
        <v>0</v>
      </c>
      <c r="P1693" s="36">
        <f>IF(C1693="Saliente Nacional",(IFERROR((LIMPIA(K1693,1)),0)),0)</f>
        <v>0</v>
      </c>
      <c r="Q1693" s="36">
        <f>IF(C1693="Saliente Internacional",(IFERROR((LIMPIA(K1693,1)),0)),0)</f>
        <v>0</v>
      </c>
      <c r="R1693" s="36">
        <f t="shared" si="79"/>
        <v>0</v>
      </c>
      <c r="S1693" s="36">
        <f t="shared" si="80"/>
        <v>0</v>
      </c>
    </row>
    <row r="1694" spans="1:19" x14ac:dyDescent="0.25">
      <c r="A1694" s="101">
        <f>'DETALLE DE CONEXIONES'!P1694</f>
        <v>0</v>
      </c>
      <c r="B1694" s="36" t="str">
        <f>'DETALLE DE CONEXIONES'!I1694</f>
        <v>SALIENTE</v>
      </c>
      <c r="C1694" s="36" t="str">
        <f>'DETALLE DE CONEXIONES'!BB1694</f>
        <v>Saliente Local</v>
      </c>
      <c r="D1694" s="36" t="str">
        <f>'DETALLE DE CONEXIONES'!E1694</f>
        <v>999XXX8450</v>
      </c>
      <c r="E1694" s="36">
        <f t="shared" si="78"/>
        <v>10</v>
      </c>
      <c r="F1694" s="36">
        <f>IFERROR(LIMPIA('DETALLE DE CONEXIONES'!N1694,1),0)</f>
        <v>3</v>
      </c>
      <c r="G1694" s="36" t="str">
        <f>LEFT('DETALLE DE CONEXIONES'!BE1694,3)</f>
        <v>NOF</v>
      </c>
      <c r="H1694" s="36" t="str">
        <f>RIGHT('DETALLE DE CONEXIONES'!AK1694,2)</f>
        <v/>
      </c>
      <c r="I1694" s="36" t="str">
        <f>LEFT('DETALLE DE CONEXIONES'!AK1694,3)</f>
        <v/>
      </c>
      <c r="J1694" s="36" t="str">
        <f>LEFT('DETALLE DE CONEXIONES'!M1694,3)</f>
        <v>2mi</v>
      </c>
      <c r="K1694" s="36" t="str">
        <f>IF(LEN('DETALLE DE CONEXIONES'!M1694)&lt;12,(RIGHT('DETALLE DE CONEXIONES'!M1694,5)),(RIGHT('DETALLE DE CONEXIONES'!M1694,6)))</f>
        <v>22seg.</v>
      </c>
      <c r="L1694" s="36">
        <f>IF(C1694="Saliente Local",(IFERROR((LIMPIA(J1694,1)),0)),0)</f>
        <v>2</v>
      </c>
      <c r="M1694" s="36">
        <f>IF(C1694="Saliente Nacional",(IFERROR((LIMPIA(J1694,1)),0)),0)</f>
        <v>0</v>
      </c>
      <c r="N1694" s="36">
        <f>IF(C1694="Saliente Internacional",(IFERROR((LIMPIA(J1694,1)),0)),0)</f>
        <v>0</v>
      </c>
      <c r="O1694" s="36">
        <f>IF(C1694="Saliente Local",(IFERROR((LIMPIA(K1694,1)),0)),0)</f>
        <v>22</v>
      </c>
      <c r="P1694" s="36">
        <f>IF(C1694="Saliente Nacional",(IFERROR((LIMPIA(K1694,1)),0)),0)</f>
        <v>0</v>
      </c>
      <c r="Q1694" s="36">
        <f>IF(C1694="Saliente Internacional",(IFERROR((LIMPIA(K1694,1)),0)),0)</f>
        <v>0</v>
      </c>
      <c r="R1694" s="36">
        <f t="shared" si="79"/>
        <v>3</v>
      </c>
      <c r="S1694" s="36">
        <f t="shared" si="80"/>
        <v>0</v>
      </c>
    </row>
    <row r="1695" spans="1:19" x14ac:dyDescent="0.25">
      <c r="A1695" s="101">
        <f>'DETALLE DE CONEXIONES'!P1695</f>
        <v>0</v>
      </c>
      <c r="B1695" s="36" t="str">
        <f>'DETALLE DE CONEXIONES'!I1695</f>
        <v>SALIENTE</v>
      </c>
      <c r="C1695" s="36" t="str">
        <f>'DETALLE DE CONEXIONES'!BB1695</f>
        <v>Saliente Local</v>
      </c>
      <c r="D1695" s="36" t="str">
        <f>'DETALLE DE CONEXIONES'!E1695</f>
        <v>999XXX0494</v>
      </c>
      <c r="E1695" s="36">
        <f t="shared" si="78"/>
        <v>10</v>
      </c>
      <c r="F1695" s="36">
        <f>IFERROR(LIMPIA('DETALLE DE CONEXIONES'!N1695,1),0)</f>
        <v>2</v>
      </c>
      <c r="G1695" s="36" t="str">
        <f>LEFT('DETALLE DE CONEXIONES'!BE1695,3)</f>
        <v>NOF</v>
      </c>
      <c r="H1695" s="36" t="str">
        <f>RIGHT('DETALLE DE CONEXIONES'!AK1695,2)</f>
        <v/>
      </c>
      <c r="I1695" s="36" t="str">
        <f>LEFT('DETALLE DE CONEXIONES'!AK1695,3)</f>
        <v/>
      </c>
      <c r="J1695" s="36" t="str">
        <f>LEFT('DETALLE DE CONEXIONES'!M1695,3)</f>
        <v>1mi</v>
      </c>
      <c r="K1695" s="36" t="str">
        <f>IF(LEN('DETALLE DE CONEXIONES'!M1695)&lt;12,(RIGHT('DETALLE DE CONEXIONES'!M1695,5)),(RIGHT('DETALLE DE CONEXIONES'!M1695,6)))</f>
        <v>3seg.</v>
      </c>
      <c r="L1695" s="36">
        <f>IF(C1695="Saliente Local",(IFERROR((LIMPIA(J1695,1)),0)),0)</f>
        <v>1</v>
      </c>
      <c r="M1695" s="36">
        <f>IF(C1695="Saliente Nacional",(IFERROR((LIMPIA(J1695,1)),0)),0)</f>
        <v>0</v>
      </c>
      <c r="N1695" s="36">
        <f>IF(C1695="Saliente Internacional",(IFERROR((LIMPIA(J1695,1)),0)),0)</f>
        <v>0</v>
      </c>
      <c r="O1695" s="36">
        <f>IF(C1695="Saliente Local",(IFERROR((LIMPIA(K1695,1)),0)),0)</f>
        <v>3</v>
      </c>
      <c r="P1695" s="36">
        <f>IF(C1695="Saliente Nacional",(IFERROR((LIMPIA(K1695,1)),0)),0)</f>
        <v>0</v>
      </c>
      <c r="Q1695" s="36">
        <f>IF(C1695="Saliente Internacional",(IFERROR((LIMPIA(K1695,1)),0)),0)</f>
        <v>0</v>
      </c>
      <c r="R1695" s="36">
        <f t="shared" si="79"/>
        <v>2</v>
      </c>
      <c r="S1695" s="36">
        <f t="shared" si="80"/>
        <v>0</v>
      </c>
    </row>
    <row r="1696" spans="1:19" x14ac:dyDescent="0.25">
      <c r="A1696" s="101">
        <f>'DETALLE DE CONEXIONES'!P1696</f>
        <v>0</v>
      </c>
      <c r="B1696" s="36" t="str">
        <f>'DETALLE DE CONEXIONES'!I1696</f>
        <v>SALIENTE</v>
      </c>
      <c r="C1696" s="36" t="str">
        <f>'DETALLE DE CONEXIONES'!BB1696</f>
        <v>Saliente Local</v>
      </c>
      <c r="D1696" s="36" t="str">
        <f>'DETALLE DE CONEXIONES'!E1696</f>
        <v>999XXX0494</v>
      </c>
      <c r="E1696" s="36">
        <f t="shared" si="78"/>
        <v>10</v>
      </c>
      <c r="F1696" s="36">
        <f>IFERROR(LIMPIA('DETALLE DE CONEXIONES'!N1696,1),0)</f>
        <v>14</v>
      </c>
      <c r="G1696" s="36" t="str">
        <f>LEFT('DETALLE DE CONEXIONES'!BE1696,3)</f>
        <v>NOF</v>
      </c>
      <c r="H1696" s="36" t="str">
        <f>RIGHT('DETALLE DE CONEXIONES'!AK1696,2)</f>
        <v/>
      </c>
      <c r="I1696" s="36" t="str">
        <f>LEFT('DETALLE DE CONEXIONES'!AK1696,3)</f>
        <v/>
      </c>
      <c r="J1696" s="36" t="str">
        <f>LEFT('DETALLE DE CONEXIONES'!M1696,3)</f>
        <v>13m</v>
      </c>
      <c r="K1696" s="36" t="str">
        <f>IF(LEN('DETALLE DE CONEXIONES'!M1696)&lt;12,(RIGHT('DETALLE DE CONEXIONES'!M1696,5)),(RIGHT('DETALLE DE CONEXIONES'!M1696,6)))</f>
        <v>13seg.</v>
      </c>
      <c r="L1696" s="36">
        <f>IF(C1696="Saliente Local",(IFERROR((LIMPIA(J1696,1)),0)),0)</f>
        <v>13</v>
      </c>
      <c r="M1696" s="36">
        <f>IF(C1696="Saliente Nacional",(IFERROR((LIMPIA(J1696,1)),0)),0)</f>
        <v>0</v>
      </c>
      <c r="N1696" s="36">
        <f>IF(C1696="Saliente Internacional",(IFERROR((LIMPIA(J1696,1)),0)),0)</f>
        <v>0</v>
      </c>
      <c r="O1696" s="36">
        <f>IF(C1696="Saliente Local",(IFERROR((LIMPIA(K1696,1)),0)),0)</f>
        <v>13</v>
      </c>
      <c r="P1696" s="36">
        <f>IF(C1696="Saliente Nacional",(IFERROR((LIMPIA(K1696,1)),0)),0)</f>
        <v>0</v>
      </c>
      <c r="Q1696" s="36">
        <f>IF(C1696="Saliente Internacional",(IFERROR((LIMPIA(K1696,1)),0)),0)</f>
        <v>0</v>
      </c>
      <c r="R1696" s="36">
        <f t="shared" si="79"/>
        <v>14</v>
      </c>
      <c r="S1696" s="36">
        <f t="shared" si="80"/>
        <v>0</v>
      </c>
    </row>
    <row r="1697" spans="1:19" x14ac:dyDescent="0.25">
      <c r="A1697" s="101">
        <f>'DETALLE DE CONEXIONES'!P1697</f>
        <v>0</v>
      </c>
      <c r="B1697" s="36" t="str">
        <f>'DETALLE DE CONEXIONES'!I1697</f>
        <v>SALIENTE</v>
      </c>
      <c r="C1697" s="36" t="str">
        <f>'DETALLE DE CONEXIONES'!BB1697</f>
        <v>Saliente Local</v>
      </c>
      <c r="D1697" s="36" t="str">
        <f>'DETALLE DE CONEXIONES'!E1697</f>
        <v>999XXX0494</v>
      </c>
      <c r="E1697" s="36">
        <f t="shared" si="78"/>
        <v>10</v>
      </c>
      <c r="F1697" s="36">
        <f>IFERROR(LIMPIA('DETALLE DE CONEXIONES'!N1697,1),0)</f>
        <v>7</v>
      </c>
      <c r="G1697" s="36" t="str">
        <f>LEFT('DETALLE DE CONEXIONES'!BE1697,3)</f>
        <v>NOF</v>
      </c>
      <c r="H1697" s="36" t="str">
        <f>RIGHT('DETALLE DE CONEXIONES'!AK1697,2)</f>
        <v/>
      </c>
      <c r="I1697" s="36" t="str">
        <f>LEFT('DETALLE DE CONEXIONES'!AK1697,3)</f>
        <v/>
      </c>
      <c r="J1697" s="36" t="str">
        <f>LEFT('DETALLE DE CONEXIONES'!M1697,3)</f>
        <v>6mi</v>
      </c>
      <c r="K1697" s="36" t="str">
        <f>IF(LEN('DETALLE DE CONEXIONES'!M1697)&lt;12,(RIGHT('DETALLE DE CONEXIONES'!M1697,5)),(RIGHT('DETALLE DE CONEXIONES'!M1697,6)))</f>
        <v>18seg.</v>
      </c>
      <c r="L1697" s="36">
        <f>IF(C1697="Saliente Local",(IFERROR((LIMPIA(J1697,1)),0)),0)</f>
        <v>6</v>
      </c>
      <c r="M1697" s="36">
        <f>IF(C1697="Saliente Nacional",(IFERROR((LIMPIA(J1697,1)),0)),0)</f>
        <v>0</v>
      </c>
      <c r="N1697" s="36">
        <f>IF(C1697="Saliente Internacional",(IFERROR((LIMPIA(J1697,1)),0)),0)</f>
        <v>0</v>
      </c>
      <c r="O1697" s="36">
        <f>IF(C1697="Saliente Local",(IFERROR((LIMPIA(K1697,1)),0)),0)</f>
        <v>18</v>
      </c>
      <c r="P1697" s="36">
        <f>IF(C1697="Saliente Nacional",(IFERROR((LIMPIA(K1697,1)),0)),0)</f>
        <v>0</v>
      </c>
      <c r="Q1697" s="36">
        <f>IF(C1697="Saliente Internacional",(IFERROR((LIMPIA(K1697,1)),0)),0)</f>
        <v>0</v>
      </c>
      <c r="R1697" s="36">
        <f t="shared" si="79"/>
        <v>7</v>
      </c>
      <c r="S1697" s="36">
        <f t="shared" si="80"/>
        <v>0</v>
      </c>
    </row>
    <row r="1698" spans="1:19" x14ac:dyDescent="0.25">
      <c r="A1698" s="101">
        <f>'DETALLE DE CONEXIONES'!P1698</f>
        <v>0</v>
      </c>
      <c r="B1698" s="36" t="str">
        <f>'DETALLE DE CONEXIONES'!I1698</f>
        <v>SALIENTE</v>
      </c>
      <c r="C1698" s="36" t="str">
        <f>'DETALLE DE CONEXIONES'!BB1698</f>
        <v>Saliente Local</v>
      </c>
      <c r="D1698" s="36" t="str">
        <f>'DETALLE DE CONEXIONES'!E1698</f>
        <v>999XXX8450</v>
      </c>
      <c r="E1698" s="36">
        <f t="shared" si="78"/>
        <v>10</v>
      </c>
      <c r="F1698" s="36">
        <f>IFERROR(LIMPIA('DETALLE DE CONEXIONES'!N1698,1),0)</f>
        <v>6</v>
      </c>
      <c r="G1698" s="36" t="str">
        <f>LEFT('DETALLE DE CONEXIONES'!BE1698,3)</f>
        <v>NOF</v>
      </c>
      <c r="H1698" s="36" t="str">
        <f>RIGHT('DETALLE DE CONEXIONES'!AK1698,2)</f>
        <v/>
      </c>
      <c r="I1698" s="36" t="str">
        <f>LEFT('DETALLE DE CONEXIONES'!AK1698,3)</f>
        <v/>
      </c>
      <c r="J1698" s="36" t="str">
        <f>LEFT('DETALLE DE CONEXIONES'!M1698,3)</f>
        <v>5mi</v>
      </c>
      <c r="K1698" s="36" t="str">
        <f>IF(LEN('DETALLE DE CONEXIONES'!M1698)&lt;12,(RIGHT('DETALLE DE CONEXIONES'!M1698,5)),(RIGHT('DETALLE DE CONEXIONES'!M1698,6)))</f>
        <v>14seg.</v>
      </c>
      <c r="L1698" s="36">
        <f>IF(C1698="Saliente Local",(IFERROR((LIMPIA(J1698,1)),0)),0)</f>
        <v>5</v>
      </c>
      <c r="M1698" s="36">
        <f>IF(C1698="Saliente Nacional",(IFERROR((LIMPIA(J1698,1)),0)),0)</f>
        <v>0</v>
      </c>
      <c r="N1698" s="36">
        <f>IF(C1698="Saliente Internacional",(IFERROR((LIMPIA(J1698,1)),0)),0)</f>
        <v>0</v>
      </c>
      <c r="O1698" s="36">
        <f>IF(C1698="Saliente Local",(IFERROR((LIMPIA(K1698,1)),0)),0)</f>
        <v>14</v>
      </c>
      <c r="P1698" s="36">
        <f>IF(C1698="Saliente Nacional",(IFERROR((LIMPIA(K1698,1)),0)),0)</f>
        <v>0</v>
      </c>
      <c r="Q1698" s="36">
        <f>IF(C1698="Saliente Internacional",(IFERROR((LIMPIA(K1698,1)),0)),0)</f>
        <v>0</v>
      </c>
      <c r="R1698" s="36">
        <f t="shared" si="79"/>
        <v>6</v>
      </c>
      <c r="S1698" s="36">
        <f t="shared" si="80"/>
        <v>0</v>
      </c>
    </row>
    <row r="1699" spans="1:19" x14ac:dyDescent="0.25">
      <c r="A1699" s="101">
        <f>'DETALLE DE CONEXIONES'!P1699</f>
        <v>0</v>
      </c>
      <c r="B1699" s="36" t="str">
        <f>'DETALLE DE CONEXIONES'!I1699</f>
        <v>SALIENTE</v>
      </c>
      <c r="C1699" s="36" t="str">
        <f>'DETALLE DE CONEXIONES'!BB1699</f>
        <v>Saliente Local</v>
      </c>
      <c r="D1699" s="36" t="str">
        <f>'DETALLE DE CONEXIONES'!E1699</f>
        <v>999XXX8450</v>
      </c>
      <c r="E1699" s="36">
        <f t="shared" si="78"/>
        <v>10</v>
      </c>
      <c r="F1699" s="36">
        <f>IFERROR(LIMPIA('DETALLE DE CONEXIONES'!N1699,1),0)</f>
        <v>1</v>
      </c>
      <c r="G1699" s="36" t="str">
        <f>LEFT('DETALLE DE CONEXIONES'!BE1699,3)</f>
        <v>NOF</v>
      </c>
      <c r="H1699" s="36" t="str">
        <f>RIGHT('DETALLE DE CONEXIONES'!AK1699,2)</f>
        <v/>
      </c>
      <c r="I1699" s="36" t="str">
        <f>LEFT('DETALLE DE CONEXIONES'!AK1699,3)</f>
        <v/>
      </c>
      <c r="J1699" s="36" t="str">
        <f>LEFT('DETALLE DE CONEXIONES'!M1699,3)</f>
        <v>0mi</v>
      </c>
      <c r="K1699" s="36" t="str">
        <f>IF(LEN('DETALLE DE CONEXIONES'!M1699)&lt;12,(RIGHT('DETALLE DE CONEXIONES'!M1699,5)),(RIGHT('DETALLE DE CONEXIONES'!M1699,6)))</f>
        <v>15seg.</v>
      </c>
      <c r="L1699" s="36">
        <f>IF(C1699="Saliente Local",(IFERROR((LIMPIA(J1699,1)),0)),0)</f>
        <v>0</v>
      </c>
      <c r="M1699" s="36">
        <f>IF(C1699="Saliente Nacional",(IFERROR((LIMPIA(J1699,1)),0)),0)</f>
        <v>0</v>
      </c>
      <c r="N1699" s="36">
        <f>IF(C1699="Saliente Internacional",(IFERROR((LIMPIA(J1699,1)),0)),0)</f>
        <v>0</v>
      </c>
      <c r="O1699" s="36">
        <f>IF(C1699="Saliente Local",(IFERROR((LIMPIA(K1699,1)),0)),0)</f>
        <v>15</v>
      </c>
      <c r="P1699" s="36">
        <f>IF(C1699="Saliente Nacional",(IFERROR((LIMPIA(K1699,1)),0)),0)</f>
        <v>0</v>
      </c>
      <c r="Q1699" s="36">
        <f>IF(C1699="Saliente Internacional",(IFERROR((LIMPIA(K1699,1)),0)),0)</f>
        <v>0</v>
      </c>
      <c r="R1699" s="36">
        <f t="shared" si="79"/>
        <v>1</v>
      </c>
      <c r="S1699" s="36">
        <f t="shared" si="80"/>
        <v>0</v>
      </c>
    </row>
    <row r="1700" spans="1:19" x14ac:dyDescent="0.25">
      <c r="A1700" s="101">
        <f>'DETALLE DE CONEXIONES'!P1700</f>
        <v>0</v>
      </c>
      <c r="B1700" s="36" t="str">
        <f>'DETALLE DE CONEXIONES'!I1700</f>
        <v>SALIENTE</v>
      </c>
      <c r="C1700" s="36" t="str">
        <f>'DETALLE DE CONEXIONES'!BB1700</f>
        <v>Saliente Local</v>
      </c>
      <c r="D1700" s="36" t="str">
        <f>'DETALLE DE CONEXIONES'!E1700</f>
        <v>999XXX0328</v>
      </c>
      <c r="E1700" s="36">
        <f t="shared" si="78"/>
        <v>10</v>
      </c>
      <c r="F1700" s="36">
        <f>IFERROR(LIMPIA('DETALLE DE CONEXIONES'!N1700,1),0)</f>
        <v>3</v>
      </c>
      <c r="G1700" s="36" t="str">
        <f>LEFT('DETALLE DE CONEXIONES'!BE1700,3)</f>
        <v>NOF</v>
      </c>
      <c r="H1700" s="36" t="str">
        <f>RIGHT('DETALLE DE CONEXIONES'!AK1700,2)</f>
        <v/>
      </c>
      <c r="I1700" s="36" t="str">
        <f>LEFT('DETALLE DE CONEXIONES'!AK1700,3)</f>
        <v/>
      </c>
      <c r="J1700" s="36" t="str">
        <f>LEFT('DETALLE DE CONEXIONES'!M1700,3)</f>
        <v>2mi</v>
      </c>
      <c r="K1700" s="36" t="str">
        <f>IF(LEN('DETALLE DE CONEXIONES'!M1700)&lt;12,(RIGHT('DETALLE DE CONEXIONES'!M1700,5)),(RIGHT('DETALLE DE CONEXIONES'!M1700,6)))</f>
        <v>21seg.</v>
      </c>
      <c r="L1700" s="36">
        <f>IF(C1700="Saliente Local",(IFERROR((LIMPIA(J1700,1)),0)),0)</f>
        <v>2</v>
      </c>
      <c r="M1700" s="36">
        <f>IF(C1700="Saliente Nacional",(IFERROR((LIMPIA(J1700,1)),0)),0)</f>
        <v>0</v>
      </c>
      <c r="N1700" s="36">
        <f>IF(C1700="Saliente Internacional",(IFERROR((LIMPIA(J1700,1)),0)),0)</f>
        <v>0</v>
      </c>
      <c r="O1700" s="36">
        <f>IF(C1700="Saliente Local",(IFERROR((LIMPIA(K1700,1)),0)),0)</f>
        <v>21</v>
      </c>
      <c r="P1700" s="36">
        <f>IF(C1700="Saliente Nacional",(IFERROR((LIMPIA(K1700,1)),0)),0)</f>
        <v>0</v>
      </c>
      <c r="Q1700" s="36">
        <f>IF(C1700="Saliente Internacional",(IFERROR((LIMPIA(K1700,1)),0)),0)</f>
        <v>0</v>
      </c>
      <c r="R1700" s="36">
        <f t="shared" si="79"/>
        <v>3</v>
      </c>
      <c r="S1700" s="36">
        <f t="shared" si="80"/>
        <v>0</v>
      </c>
    </row>
    <row r="1701" spans="1:19" x14ac:dyDescent="0.25">
      <c r="A1701" s="101">
        <f>'DETALLE DE CONEXIONES'!P1701</f>
        <v>0</v>
      </c>
      <c r="B1701" s="36" t="str">
        <f>'DETALLE DE CONEXIONES'!I1701</f>
        <v>GPRS</v>
      </c>
      <c r="C1701" s="36" t="str">
        <f>'DETALLE DE CONEXIONES'!BB1701</f>
        <v>MENSAJERO</v>
      </c>
      <c r="D1701" s="36" t="str">
        <f>'DETALLE DE CONEXIONES'!E1701</f>
        <v>internet.itelcelXXXm-3G</v>
      </c>
      <c r="E1701" s="36">
        <f t="shared" si="78"/>
        <v>23</v>
      </c>
      <c r="F1701" s="36">
        <f>IFERROR(LIMPIA('DETALLE DE CONEXIONES'!N1701,1),0)</f>
        <v>0</v>
      </c>
      <c r="G1701" s="36" t="str">
        <f>LEFT('DETALLE DE CONEXIONES'!BE1701,3)</f>
        <v/>
      </c>
      <c r="H1701" s="36" t="str">
        <f>RIGHT('DETALLE DE CONEXIONES'!AK1701,2)</f>
        <v>-0</v>
      </c>
      <c r="I1701" s="36" t="str">
        <f>LEFT('DETALLE DE CONEXIONES'!AK1701,3)</f>
        <v>MEN</v>
      </c>
      <c r="J1701" s="36" t="str">
        <f>LEFT('DETALLE DE CONEXIONES'!M1701,3)</f>
        <v>0mi</v>
      </c>
      <c r="K1701" s="36" t="str">
        <f>IF(LEN('DETALLE DE CONEXIONES'!M1701)&lt;12,(RIGHT('DETALLE DE CONEXIONES'!M1701,5)),(RIGHT('DETALLE DE CONEXIONES'!M1701,6)))</f>
        <v xml:space="preserve">min. </v>
      </c>
      <c r="L1701" s="36">
        <f>IF(C1701="Saliente Local",(IFERROR((LIMPIA(J1701,1)),0)),0)</f>
        <v>0</v>
      </c>
      <c r="M1701" s="36">
        <f>IF(C1701="Saliente Nacional",(IFERROR((LIMPIA(J1701,1)),0)),0)</f>
        <v>0</v>
      </c>
      <c r="N1701" s="36">
        <f>IF(C1701="Saliente Internacional",(IFERROR((LIMPIA(J1701,1)),0)),0)</f>
        <v>0</v>
      </c>
      <c r="O1701" s="36">
        <f>IF(C1701="Saliente Local",(IFERROR((LIMPIA(K1701,1)),0)),0)</f>
        <v>0</v>
      </c>
      <c r="P1701" s="36">
        <f>IF(C1701="Saliente Nacional",(IFERROR((LIMPIA(K1701,1)),0)),0)</f>
        <v>0</v>
      </c>
      <c r="Q1701" s="36">
        <f>IF(C1701="Saliente Internacional",(IFERROR((LIMPIA(K1701,1)),0)),0)</f>
        <v>0</v>
      </c>
      <c r="R1701" s="36">
        <f t="shared" si="79"/>
        <v>0</v>
      </c>
      <c r="S1701" s="36">
        <f t="shared" si="80"/>
        <v>0</v>
      </c>
    </row>
    <row r="1702" spans="1:19" x14ac:dyDescent="0.25">
      <c r="A1702" s="101">
        <f>'DETALLE DE CONEXIONES'!P1702</f>
        <v>0</v>
      </c>
      <c r="B1702" s="36" t="str">
        <f>'DETALLE DE CONEXIONES'!I1702</f>
        <v>GPRS</v>
      </c>
      <c r="C1702" s="36" t="str">
        <f>'DETALLE DE CONEXIONES'!BB1702</f>
        <v>RS</v>
      </c>
      <c r="D1702" s="36" t="str">
        <f>'DETALLE DE CONEXIONES'!E1702</f>
        <v>internet.itelcelXXXm-3G</v>
      </c>
      <c r="E1702" s="36">
        <f t="shared" si="78"/>
        <v>23</v>
      </c>
      <c r="F1702" s="36">
        <f>IFERROR(LIMPIA('DETALLE DE CONEXIONES'!N1702,1),0)</f>
        <v>0</v>
      </c>
      <c r="G1702" s="36" t="str">
        <f>LEFT('DETALLE DE CONEXIONES'!BE1702,3)</f>
        <v/>
      </c>
      <c r="H1702" s="36" t="str">
        <f>RIGHT('DETALLE DE CONEXIONES'!AK1702,2)</f>
        <v>-0</v>
      </c>
      <c r="I1702" s="36" t="str">
        <f>LEFT('DETALLE DE CONEXIONES'!AK1702,3)</f>
        <v>RS;</v>
      </c>
      <c r="J1702" s="36" t="str">
        <f>LEFT('DETALLE DE CONEXIONES'!M1702,3)</f>
        <v>0mi</v>
      </c>
      <c r="K1702" s="36" t="str">
        <f>IF(LEN('DETALLE DE CONEXIONES'!M1702)&lt;12,(RIGHT('DETALLE DE CONEXIONES'!M1702,5)),(RIGHT('DETALLE DE CONEXIONES'!M1702,6)))</f>
        <v xml:space="preserve">min. </v>
      </c>
      <c r="L1702" s="36">
        <f>IF(C1702="Saliente Local",(IFERROR((LIMPIA(J1702,1)),0)),0)</f>
        <v>0</v>
      </c>
      <c r="M1702" s="36">
        <f>IF(C1702="Saliente Nacional",(IFERROR((LIMPIA(J1702,1)),0)),0)</f>
        <v>0</v>
      </c>
      <c r="N1702" s="36">
        <f>IF(C1702="Saliente Internacional",(IFERROR((LIMPIA(J1702,1)),0)),0)</f>
        <v>0</v>
      </c>
      <c r="O1702" s="36">
        <f>IF(C1702="Saliente Local",(IFERROR((LIMPIA(K1702,1)),0)),0)</f>
        <v>0</v>
      </c>
      <c r="P1702" s="36">
        <f>IF(C1702="Saliente Nacional",(IFERROR((LIMPIA(K1702,1)),0)),0)</f>
        <v>0</v>
      </c>
      <c r="Q1702" s="36">
        <f>IF(C1702="Saliente Internacional",(IFERROR((LIMPIA(K1702,1)),0)),0)</f>
        <v>0</v>
      </c>
      <c r="R1702" s="36">
        <f t="shared" si="79"/>
        <v>0</v>
      </c>
      <c r="S1702" s="36">
        <f t="shared" si="80"/>
        <v>0</v>
      </c>
    </row>
    <row r="1703" spans="1:19" x14ac:dyDescent="0.25">
      <c r="A1703" s="101">
        <f>'DETALLE DE CONEXIONES'!P1703</f>
        <v>0</v>
      </c>
      <c r="B1703" s="36" t="str">
        <f>'DETALLE DE CONEXIONES'!I1703</f>
        <v>ENTRANTE</v>
      </c>
      <c r="C1703" s="36" t="str">
        <f>'DETALLE DE CONEXIONES'!BB1703</f>
        <v>Entrante Local</v>
      </c>
      <c r="D1703" s="36" t="str">
        <f>'DETALLE DE CONEXIONES'!E1703</f>
        <v>999XXX1600</v>
      </c>
      <c r="E1703" s="36">
        <f t="shared" si="78"/>
        <v>10</v>
      </c>
      <c r="F1703" s="36">
        <f>IFERROR(LIMPIA('DETALLE DE CONEXIONES'!N1703,1),0)</f>
        <v>5</v>
      </c>
      <c r="G1703" s="36" t="str">
        <f>LEFT('DETALLE DE CONEXIONES'!BE1703,3)</f>
        <v>NOF</v>
      </c>
      <c r="H1703" s="36" t="str">
        <f>RIGHT('DETALLE DE CONEXIONES'!AK1703,2)</f>
        <v/>
      </c>
      <c r="I1703" s="36" t="str">
        <f>LEFT('DETALLE DE CONEXIONES'!AK1703,3)</f>
        <v/>
      </c>
      <c r="J1703" s="36" t="str">
        <f>LEFT('DETALLE DE CONEXIONES'!M1703,3)</f>
        <v>4mi</v>
      </c>
      <c r="K1703" s="36" t="str">
        <f>IF(LEN('DETALLE DE CONEXIONES'!M1703)&lt;12,(RIGHT('DETALLE DE CONEXIONES'!M1703,5)),(RIGHT('DETALLE DE CONEXIONES'!M1703,6)))</f>
        <v>19seg.</v>
      </c>
      <c r="L1703" s="36">
        <f>IF(C1703="Saliente Local",(IFERROR((LIMPIA(J1703,1)),0)),0)</f>
        <v>0</v>
      </c>
      <c r="M1703" s="36">
        <f>IF(C1703="Saliente Nacional",(IFERROR((LIMPIA(J1703,1)),0)),0)</f>
        <v>0</v>
      </c>
      <c r="N1703" s="36">
        <f>IF(C1703="Saliente Internacional",(IFERROR((LIMPIA(J1703,1)),0)),0)</f>
        <v>0</v>
      </c>
      <c r="O1703" s="36">
        <f>IF(C1703="Saliente Local",(IFERROR((LIMPIA(K1703,1)),0)),0)</f>
        <v>0</v>
      </c>
      <c r="P1703" s="36">
        <f>IF(C1703="Saliente Nacional",(IFERROR((LIMPIA(K1703,1)),0)),0)</f>
        <v>0</v>
      </c>
      <c r="Q1703" s="36">
        <f>IF(C1703="Saliente Internacional",(IFERROR((LIMPIA(K1703,1)),0)),0)</f>
        <v>0</v>
      </c>
      <c r="R1703" s="36">
        <f t="shared" si="79"/>
        <v>0</v>
      </c>
      <c r="S1703" s="36">
        <f t="shared" si="80"/>
        <v>0</v>
      </c>
    </row>
    <row r="1704" spans="1:19" x14ac:dyDescent="0.25">
      <c r="A1704" s="101">
        <f>'DETALLE DE CONEXIONES'!P1704</f>
        <v>0</v>
      </c>
      <c r="B1704" s="36" t="str">
        <f>'DETALLE DE CONEXIONES'!I1704</f>
        <v>TRANSFERENCIA</v>
      </c>
      <c r="C1704" s="36" t="str">
        <f>'DETALLE DE CONEXIONES'!BB1704</f>
        <v>Desvio Nacional</v>
      </c>
      <c r="D1704" s="36" t="str">
        <f>'DETALLE DE CONEXIONES'!E1704</f>
        <v>999XXX1600</v>
      </c>
      <c r="E1704" s="36">
        <f t="shared" si="78"/>
        <v>10</v>
      </c>
      <c r="F1704" s="36">
        <f>IFERROR(LIMPIA('DETALLE DE CONEXIONES'!N1704,1),0)</f>
        <v>1</v>
      </c>
      <c r="G1704" s="36" t="str">
        <f>LEFT('DETALLE DE CONEXIONES'!BE1704,3)</f>
        <v>SIU</v>
      </c>
      <c r="H1704" s="36" t="str">
        <f>RIGHT('DETALLE DE CONEXIONES'!AK1704,2)</f>
        <v/>
      </c>
      <c r="I1704" s="36" t="str">
        <f>LEFT('DETALLE DE CONEXIONES'!AK1704,3)</f>
        <v/>
      </c>
      <c r="J1704" s="36" t="str">
        <f>LEFT('DETALLE DE CONEXIONES'!M1704,3)</f>
        <v>0mi</v>
      </c>
      <c r="K1704" s="36" t="str">
        <f>IF(LEN('DETALLE DE CONEXIONES'!M1704)&lt;12,(RIGHT('DETALLE DE CONEXIONES'!M1704,5)),(RIGHT('DETALLE DE CONEXIONES'!M1704,6)))</f>
        <v>1seg.</v>
      </c>
      <c r="L1704" s="36">
        <f>IF(C1704="Saliente Local",(IFERROR((LIMPIA(J1704,1)),0)),0)</f>
        <v>0</v>
      </c>
      <c r="M1704" s="36">
        <f>IF(C1704="Saliente Nacional",(IFERROR((LIMPIA(J1704,1)),0)),0)</f>
        <v>0</v>
      </c>
      <c r="N1704" s="36">
        <f>IF(C1704="Saliente Internacional",(IFERROR((LIMPIA(J1704,1)),0)),0)</f>
        <v>0</v>
      </c>
      <c r="O1704" s="36">
        <f>IF(C1704="Saliente Local",(IFERROR((LIMPIA(K1704,1)),0)),0)</f>
        <v>0</v>
      </c>
      <c r="P1704" s="36">
        <f>IF(C1704="Saliente Nacional",(IFERROR((LIMPIA(K1704,1)),0)),0)</f>
        <v>0</v>
      </c>
      <c r="Q1704" s="36">
        <f>IF(C1704="Saliente Internacional",(IFERROR((LIMPIA(K1704,1)),0)),0)</f>
        <v>0</v>
      </c>
      <c r="R1704" s="36">
        <f t="shared" si="79"/>
        <v>0</v>
      </c>
      <c r="S1704" s="36">
        <f t="shared" si="80"/>
        <v>0</v>
      </c>
    </row>
    <row r="1705" spans="1:19" x14ac:dyDescent="0.25">
      <c r="A1705" s="101">
        <f>'DETALLE DE CONEXIONES'!P1705</f>
        <v>0</v>
      </c>
      <c r="B1705" s="36" t="str">
        <f>'DETALLE DE CONEXIONES'!I1705</f>
        <v>SALIENTE</v>
      </c>
      <c r="C1705" s="36" t="str">
        <f>'DETALLE DE CONEXIONES'!BB1705</f>
        <v>Saliente Local</v>
      </c>
      <c r="D1705" s="36" t="str">
        <f>'DETALLE DE CONEXIONES'!E1705</f>
        <v>999XXX3321</v>
      </c>
      <c r="E1705" s="36">
        <f t="shared" si="78"/>
        <v>10</v>
      </c>
      <c r="F1705" s="36">
        <f>IFERROR(LIMPIA('DETALLE DE CONEXIONES'!N1705,1),0)</f>
        <v>1</v>
      </c>
      <c r="G1705" s="36" t="str">
        <f>LEFT('DETALLE DE CONEXIONES'!BE1705,3)</f>
        <v>NOF</v>
      </c>
      <c r="H1705" s="36" t="str">
        <f>RIGHT('DETALLE DE CONEXIONES'!AK1705,2)</f>
        <v/>
      </c>
      <c r="I1705" s="36" t="str">
        <f>LEFT('DETALLE DE CONEXIONES'!AK1705,3)</f>
        <v/>
      </c>
      <c r="J1705" s="36" t="str">
        <f>LEFT('DETALLE DE CONEXIONES'!M1705,3)</f>
        <v>0mi</v>
      </c>
      <c r="K1705" s="36" t="str">
        <f>IF(LEN('DETALLE DE CONEXIONES'!M1705)&lt;12,(RIGHT('DETALLE DE CONEXIONES'!M1705,5)),(RIGHT('DETALLE DE CONEXIONES'!M1705,6)))</f>
        <v>39seg.</v>
      </c>
      <c r="L1705" s="36">
        <f>IF(C1705="Saliente Local",(IFERROR((LIMPIA(J1705,1)),0)),0)</f>
        <v>0</v>
      </c>
      <c r="M1705" s="36">
        <f>IF(C1705="Saliente Nacional",(IFERROR((LIMPIA(J1705,1)),0)),0)</f>
        <v>0</v>
      </c>
      <c r="N1705" s="36">
        <f>IF(C1705="Saliente Internacional",(IFERROR((LIMPIA(J1705,1)),0)),0)</f>
        <v>0</v>
      </c>
      <c r="O1705" s="36">
        <f>IF(C1705="Saliente Local",(IFERROR((LIMPIA(K1705,1)),0)),0)</f>
        <v>39</v>
      </c>
      <c r="P1705" s="36">
        <f>IF(C1705="Saliente Nacional",(IFERROR((LIMPIA(K1705,1)),0)),0)</f>
        <v>0</v>
      </c>
      <c r="Q1705" s="36">
        <f>IF(C1705="Saliente Internacional",(IFERROR((LIMPIA(K1705,1)),0)),0)</f>
        <v>0</v>
      </c>
      <c r="R1705" s="36">
        <f t="shared" si="79"/>
        <v>1</v>
      </c>
      <c r="S1705" s="36">
        <f t="shared" si="80"/>
        <v>0</v>
      </c>
    </row>
    <row r="1706" spans="1:19" x14ac:dyDescent="0.25">
      <c r="A1706" s="101">
        <f>'DETALLE DE CONEXIONES'!P1706</f>
        <v>0</v>
      </c>
      <c r="B1706" s="36" t="str">
        <f>'DETALLE DE CONEXIONES'!I1706</f>
        <v>SALIENTE</v>
      </c>
      <c r="C1706" s="36" t="str">
        <f>'DETALLE DE CONEXIONES'!BB1706</f>
        <v>Saliente Local</v>
      </c>
      <c r="D1706" s="36" t="str">
        <f>'DETALLE DE CONEXIONES'!E1706</f>
        <v>999XXX0494</v>
      </c>
      <c r="E1706" s="36">
        <f t="shared" si="78"/>
        <v>10</v>
      </c>
      <c r="F1706" s="36">
        <f>IFERROR(LIMPIA('DETALLE DE CONEXIONES'!N1706,1),0)</f>
        <v>3</v>
      </c>
      <c r="G1706" s="36" t="str">
        <f>LEFT('DETALLE DE CONEXIONES'!BE1706,3)</f>
        <v>NOF</v>
      </c>
      <c r="H1706" s="36" t="str">
        <f>RIGHT('DETALLE DE CONEXIONES'!AK1706,2)</f>
        <v/>
      </c>
      <c r="I1706" s="36" t="str">
        <f>LEFT('DETALLE DE CONEXIONES'!AK1706,3)</f>
        <v/>
      </c>
      <c r="J1706" s="36" t="str">
        <f>LEFT('DETALLE DE CONEXIONES'!M1706,3)</f>
        <v>2mi</v>
      </c>
      <c r="K1706" s="36" t="str">
        <f>IF(LEN('DETALLE DE CONEXIONES'!M1706)&lt;12,(RIGHT('DETALLE DE CONEXIONES'!M1706,5)),(RIGHT('DETALLE DE CONEXIONES'!M1706,6)))</f>
        <v>18seg.</v>
      </c>
      <c r="L1706" s="36">
        <f>IF(C1706="Saliente Local",(IFERROR((LIMPIA(J1706,1)),0)),0)</f>
        <v>2</v>
      </c>
      <c r="M1706" s="36">
        <f>IF(C1706="Saliente Nacional",(IFERROR((LIMPIA(J1706,1)),0)),0)</f>
        <v>0</v>
      </c>
      <c r="N1706" s="36">
        <f>IF(C1706="Saliente Internacional",(IFERROR((LIMPIA(J1706,1)),0)),0)</f>
        <v>0</v>
      </c>
      <c r="O1706" s="36">
        <f>IF(C1706="Saliente Local",(IFERROR((LIMPIA(K1706,1)),0)),0)</f>
        <v>18</v>
      </c>
      <c r="P1706" s="36">
        <f>IF(C1706="Saliente Nacional",(IFERROR((LIMPIA(K1706,1)),0)),0)</f>
        <v>0</v>
      </c>
      <c r="Q1706" s="36">
        <f>IF(C1706="Saliente Internacional",(IFERROR((LIMPIA(K1706,1)),0)),0)</f>
        <v>0</v>
      </c>
      <c r="R1706" s="36">
        <f t="shared" si="79"/>
        <v>3</v>
      </c>
      <c r="S1706" s="36">
        <f t="shared" si="80"/>
        <v>0</v>
      </c>
    </row>
    <row r="1707" spans="1:19" x14ac:dyDescent="0.25">
      <c r="A1707" s="101">
        <f>'DETALLE DE CONEXIONES'!P1707</f>
        <v>0</v>
      </c>
      <c r="B1707" s="36" t="str">
        <f>'DETALLE DE CONEXIONES'!I1707</f>
        <v>SALIENTE</v>
      </c>
      <c r="C1707" s="36" t="str">
        <f>'DETALLE DE CONEXIONES'!BB1707</f>
        <v>Saliente Local</v>
      </c>
      <c r="D1707" s="36" t="str">
        <f>'DETALLE DE CONEXIONES'!E1707</f>
        <v>999XXX3321</v>
      </c>
      <c r="E1707" s="36">
        <f t="shared" si="78"/>
        <v>10</v>
      </c>
      <c r="F1707" s="36">
        <f>IFERROR(LIMPIA('DETALLE DE CONEXIONES'!N1707,1),0)</f>
        <v>2</v>
      </c>
      <c r="G1707" s="36" t="str">
        <f>LEFT('DETALLE DE CONEXIONES'!BE1707,3)</f>
        <v>NOF</v>
      </c>
      <c r="H1707" s="36" t="str">
        <f>RIGHT('DETALLE DE CONEXIONES'!AK1707,2)</f>
        <v/>
      </c>
      <c r="I1707" s="36" t="str">
        <f>LEFT('DETALLE DE CONEXIONES'!AK1707,3)</f>
        <v/>
      </c>
      <c r="J1707" s="36" t="str">
        <f>LEFT('DETALLE DE CONEXIONES'!M1707,3)</f>
        <v>1mi</v>
      </c>
      <c r="K1707" s="36" t="str">
        <f>IF(LEN('DETALLE DE CONEXIONES'!M1707)&lt;12,(RIGHT('DETALLE DE CONEXIONES'!M1707,5)),(RIGHT('DETALLE DE CONEXIONES'!M1707,6)))</f>
        <v>15seg.</v>
      </c>
      <c r="L1707" s="36">
        <f>IF(C1707="Saliente Local",(IFERROR((LIMPIA(J1707,1)),0)),0)</f>
        <v>1</v>
      </c>
      <c r="M1707" s="36">
        <f>IF(C1707="Saliente Nacional",(IFERROR((LIMPIA(J1707,1)),0)),0)</f>
        <v>0</v>
      </c>
      <c r="N1707" s="36">
        <f>IF(C1707="Saliente Internacional",(IFERROR((LIMPIA(J1707,1)),0)),0)</f>
        <v>0</v>
      </c>
      <c r="O1707" s="36">
        <f>IF(C1707="Saliente Local",(IFERROR((LIMPIA(K1707,1)),0)),0)</f>
        <v>15</v>
      </c>
      <c r="P1707" s="36">
        <f>IF(C1707="Saliente Nacional",(IFERROR((LIMPIA(K1707,1)),0)),0)</f>
        <v>0</v>
      </c>
      <c r="Q1707" s="36">
        <f>IF(C1707="Saliente Internacional",(IFERROR((LIMPIA(K1707,1)),0)),0)</f>
        <v>0</v>
      </c>
      <c r="R1707" s="36">
        <f t="shared" si="79"/>
        <v>2</v>
      </c>
      <c r="S1707" s="36">
        <f t="shared" si="80"/>
        <v>0</v>
      </c>
    </row>
    <row r="1708" spans="1:19" x14ac:dyDescent="0.25">
      <c r="A1708" s="101">
        <f>'DETALLE DE CONEXIONES'!P1708</f>
        <v>0</v>
      </c>
      <c r="B1708" s="36" t="str">
        <f>'DETALLE DE CONEXIONES'!I1708</f>
        <v>SALIENTE</v>
      </c>
      <c r="C1708" s="36" t="str">
        <f>'DETALLE DE CONEXIONES'!BB1708</f>
        <v>Saliente Local</v>
      </c>
      <c r="D1708" s="36" t="str">
        <f>'DETALLE DE CONEXIONES'!E1708</f>
        <v>999XXX3420</v>
      </c>
      <c r="E1708" s="36">
        <f t="shared" si="78"/>
        <v>10</v>
      </c>
      <c r="F1708" s="36">
        <f>IFERROR(LIMPIA('DETALLE DE CONEXIONES'!N1708,1),0)</f>
        <v>1</v>
      </c>
      <c r="G1708" s="36" t="str">
        <f>LEFT('DETALLE DE CONEXIONES'!BE1708,3)</f>
        <v>NOF</v>
      </c>
      <c r="H1708" s="36" t="str">
        <f>RIGHT('DETALLE DE CONEXIONES'!AK1708,2)</f>
        <v/>
      </c>
      <c r="I1708" s="36" t="str">
        <f>LEFT('DETALLE DE CONEXIONES'!AK1708,3)</f>
        <v/>
      </c>
      <c r="J1708" s="36" t="str">
        <f>LEFT('DETALLE DE CONEXIONES'!M1708,3)</f>
        <v>0mi</v>
      </c>
      <c r="K1708" s="36" t="str">
        <f>IF(LEN('DETALLE DE CONEXIONES'!M1708)&lt;12,(RIGHT('DETALLE DE CONEXIONES'!M1708,5)),(RIGHT('DETALLE DE CONEXIONES'!M1708,6)))</f>
        <v>34seg.</v>
      </c>
      <c r="L1708" s="36">
        <f>IF(C1708="Saliente Local",(IFERROR((LIMPIA(J1708,1)),0)),0)</f>
        <v>0</v>
      </c>
      <c r="M1708" s="36">
        <f>IF(C1708="Saliente Nacional",(IFERROR((LIMPIA(J1708,1)),0)),0)</f>
        <v>0</v>
      </c>
      <c r="N1708" s="36">
        <f>IF(C1708="Saliente Internacional",(IFERROR((LIMPIA(J1708,1)),0)),0)</f>
        <v>0</v>
      </c>
      <c r="O1708" s="36">
        <f>IF(C1708="Saliente Local",(IFERROR((LIMPIA(K1708,1)),0)),0)</f>
        <v>34</v>
      </c>
      <c r="P1708" s="36">
        <f>IF(C1708="Saliente Nacional",(IFERROR((LIMPIA(K1708,1)),0)),0)</f>
        <v>0</v>
      </c>
      <c r="Q1708" s="36">
        <f>IF(C1708="Saliente Internacional",(IFERROR((LIMPIA(K1708,1)),0)),0)</f>
        <v>0</v>
      </c>
      <c r="R1708" s="36">
        <f t="shared" si="79"/>
        <v>1</v>
      </c>
      <c r="S1708" s="36">
        <f t="shared" si="80"/>
        <v>0</v>
      </c>
    </row>
    <row r="1709" spans="1:19" x14ac:dyDescent="0.25">
      <c r="A1709" s="101">
        <f>'DETALLE DE CONEXIONES'!P1709</f>
        <v>0</v>
      </c>
      <c r="B1709" s="36" t="str">
        <f>'DETALLE DE CONEXIONES'!I1709</f>
        <v>ENTRANTE</v>
      </c>
      <c r="C1709" s="36" t="str">
        <f>'DETALLE DE CONEXIONES'!BB1709</f>
        <v>Entrante Local</v>
      </c>
      <c r="D1709" s="36" t="str">
        <f>'DETALLE DE CONEXIONES'!E1709</f>
        <v>999XXX1600</v>
      </c>
      <c r="E1709" s="36">
        <f t="shared" si="78"/>
        <v>10</v>
      </c>
      <c r="F1709" s="36">
        <f>IFERROR(LIMPIA('DETALLE DE CONEXIONES'!N1709,1),0)</f>
        <v>1</v>
      </c>
      <c r="G1709" s="36" t="str">
        <f>LEFT('DETALLE DE CONEXIONES'!BE1709,3)</f>
        <v>NOF</v>
      </c>
      <c r="H1709" s="36" t="str">
        <f>RIGHT('DETALLE DE CONEXIONES'!AK1709,2)</f>
        <v/>
      </c>
      <c r="I1709" s="36" t="str">
        <f>LEFT('DETALLE DE CONEXIONES'!AK1709,3)</f>
        <v/>
      </c>
      <c r="J1709" s="36" t="str">
        <f>LEFT('DETALLE DE CONEXIONES'!M1709,3)</f>
        <v>0mi</v>
      </c>
      <c r="K1709" s="36" t="str">
        <f>IF(LEN('DETALLE DE CONEXIONES'!M1709)&lt;12,(RIGHT('DETALLE DE CONEXIONES'!M1709,5)),(RIGHT('DETALLE DE CONEXIONES'!M1709,6)))</f>
        <v>46seg.</v>
      </c>
      <c r="L1709" s="36">
        <f>IF(C1709="Saliente Local",(IFERROR((LIMPIA(J1709,1)),0)),0)</f>
        <v>0</v>
      </c>
      <c r="M1709" s="36">
        <f>IF(C1709="Saliente Nacional",(IFERROR((LIMPIA(J1709,1)),0)),0)</f>
        <v>0</v>
      </c>
      <c r="N1709" s="36">
        <f>IF(C1709="Saliente Internacional",(IFERROR((LIMPIA(J1709,1)),0)),0)</f>
        <v>0</v>
      </c>
      <c r="O1709" s="36">
        <f>IF(C1709="Saliente Local",(IFERROR((LIMPIA(K1709,1)),0)),0)</f>
        <v>0</v>
      </c>
      <c r="P1709" s="36">
        <f>IF(C1709="Saliente Nacional",(IFERROR((LIMPIA(K1709,1)),0)),0)</f>
        <v>0</v>
      </c>
      <c r="Q1709" s="36">
        <f>IF(C1709="Saliente Internacional",(IFERROR((LIMPIA(K1709,1)),0)),0)</f>
        <v>0</v>
      </c>
      <c r="R1709" s="36">
        <f t="shared" si="79"/>
        <v>0</v>
      </c>
      <c r="S1709" s="36">
        <f t="shared" si="80"/>
        <v>0</v>
      </c>
    </row>
    <row r="1710" spans="1:19" x14ac:dyDescent="0.25">
      <c r="A1710" s="101">
        <f>'DETALLE DE CONEXIONES'!P1710</f>
        <v>0</v>
      </c>
      <c r="B1710" s="36" t="str">
        <f>'DETALLE DE CONEXIONES'!I1710</f>
        <v>TRANSFERENCIA</v>
      </c>
      <c r="C1710" s="36" t="str">
        <f>'DETALLE DE CONEXIONES'!BB1710</f>
        <v>Desvio Nacional</v>
      </c>
      <c r="D1710" s="36" t="str">
        <f>'DETALLE DE CONEXIONES'!E1710</f>
        <v>999XXX1600</v>
      </c>
      <c r="E1710" s="36">
        <f t="shared" si="78"/>
        <v>10</v>
      </c>
      <c r="F1710" s="36">
        <f>IFERROR(LIMPIA('DETALLE DE CONEXIONES'!N1710,1),0)</f>
        <v>1</v>
      </c>
      <c r="G1710" s="36" t="str">
        <f>LEFT('DETALLE DE CONEXIONES'!BE1710,3)</f>
        <v>SIU</v>
      </c>
      <c r="H1710" s="36" t="str">
        <f>RIGHT('DETALLE DE CONEXIONES'!AK1710,2)</f>
        <v/>
      </c>
      <c r="I1710" s="36" t="str">
        <f>LEFT('DETALLE DE CONEXIONES'!AK1710,3)</f>
        <v/>
      </c>
      <c r="J1710" s="36" t="str">
        <f>LEFT('DETALLE DE CONEXIONES'!M1710,3)</f>
        <v>0mi</v>
      </c>
      <c r="K1710" s="36" t="str">
        <f>IF(LEN('DETALLE DE CONEXIONES'!M1710)&lt;12,(RIGHT('DETALLE DE CONEXIONES'!M1710,5)),(RIGHT('DETALLE DE CONEXIONES'!M1710,6)))</f>
        <v>7seg.</v>
      </c>
      <c r="L1710" s="36">
        <f>IF(C1710="Saliente Local",(IFERROR((LIMPIA(J1710,1)),0)),0)</f>
        <v>0</v>
      </c>
      <c r="M1710" s="36">
        <f>IF(C1710="Saliente Nacional",(IFERROR((LIMPIA(J1710,1)),0)),0)</f>
        <v>0</v>
      </c>
      <c r="N1710" s="36">
        <f>IF(C1710="Saliente Internacional",(IFERROR((LIMPIA(J1710,1)),0)),0)</f>
        <v>0</v>
      </c>
      <c r="O1710" s="36">
        <f>IF(C1710="Saliente Local",(IFERROR((LIMPIA(K1710,1)),0)),0)</f>
        <v>0</v>
      </c>
      <c r="P1710" s="36">
        <f>IF(C1710="Saliente Nacional",(IFERROR((LIMPIA(K1710,1)),0)),0)</f>
        <v>0</v>
      </c>
      <c r="Q1710" s="36">
        <f>IF(C1710="Saliente Internacional",(IFERROR((LIMPIA(K1710,1)),0)),0)</f>
        <v>0</v>
      </c>
      <c r="R1710" s="36">
        <f t="shared" si="79"/>
        <v>0</v>
      </c>
      <c r="S1710" s="36">
        <f t="shared" si="80"/>
        <v>0</v>
      </c>
    </row>
    <row r="1711" spans="1:19" x14ac:dyDescent="0.25">
      <c r="A1711" s="101">
        <f>'DETALLE DE CONEXIONES'!P1711</f>
        <v>0</v>
      </c>
      <c r="B1711" s="36" t="str">
        <f>'DETALLE DE CONEXIONES'!I1711</f>
        <v>SALIENTE</v>
      </c>
      <c r="C1711" s="36" t="str">
        <f>'DETALLE DE CONEXIONES'!BB1711</f>
        <v>Saliente Local</v>
      </c>
      <c r="D1711" s="36" t="str">
        <f>'DETALLE DE CONEXIONES'!E1711</f>
        <v>999XXX0328</v>
      </c>
      <c r="E1711" s="36">
        <f t="shared" si="78"/>
        <v>10</v>
      </c>
      <c r="F1711" s="36">
        <f>IFERROR(LIMPIA('DETALLE DE CONEXIONES'!N1711,1),0)</f>
        <v>2</v>
      </c>
      <c r="G1711" s="36" t="str">
        <f>LEFT('DETALLE DE CONEXIONES'!BE1711,3)</f>
        <v>NOF</v>
      </c>
      <c r="H1711" s="36" t="str">
        <f>RIGHT('DETALLE DE CONEXIONES'!AK1711,2)</f>
        <v/>
      </c>
      <c r="I1711" s="36" t="str">
        <f>LEFT('DETALLE DE CONEXIONES'!AK1711,3)</f>
        <v/>
      </c>
      <c r="J1711" s="36" t="str">
        <f>LEFT('DETALLE DE CONEXIONES'!M1711,3)</f>
        <v>1mi</v>
      </c>
      <c r="K1711" s="36" t="str">
        <f>IF(LEN('DETALLE DE CONEXIONES'!M1711)&lt;12,(RIGHT('DETALLE DE CONEXIONES'!M1711,5)),(RIGHT('DETALLE DE CONEXIONES'!M1711,6)))</f>
        <v>37seg.</v>
      </c>
      <c r="L1711" s="36">
        <f>IF(C1711="Saliente Local",(IFERROR((LIMPIA(J1711,1)),0)),0)</f>
        <v>1</v>
      </c>
      <c r="M1711" s="36">
        <f>IF(C1711="Saliente Nacional",(IFERROR((LIMPIA(J1711,1)),0)),0)</f>
        <v>0</v>
      </c>
      <c r="N1711" s="36">
        <f>IF(C1711="Saliente Internacional",(IFERROR((LIMPIA(J1711,1)),0)),0)</f>
        <v>0</v>
      </c>
      <c r="O1711" s="36">
        <f>IF(C1711="Saliente Local",(IFERROR((LIMPIA(K1711,1)),0)),0)</f>
        <v>37</v>
      </c>
      <c r="P1711" s="36">
        <f>IF(C1711="Saliente Nacional",(IFERROR((LIMPIA(K1711,1)),0)),0)</f>
        <v>0</v>
      </c>
      <c r="Q1711" s="36">
        <f>IF(C1711="Saliente Internacional",(IFERROR((LIMPIA(K1711,1)),0)),0)</f>
        <v>0</v>
      </c>
      <c r="R1711" s="36">
        <f t="shared" si="79"/>
        <v>2</v>
      </c>
      <c r="S1711" s="36">
        <f t="shared" si="80"/>
        <v>0</v>
      </c>
    </row>
    <row r="1712" spans="1:19" x14ac:dyDescent="0.25">
      <c r="A1712" s="101">
        <f>'DETALLE DE CONEXIONES'!P1712</f>
        <v>0</v>
      </c>
      <c r="B1712" s="36" t="str">
        <f>'DETALLE DE CONEXIONES'!I1712</f>
        <v>SALIENTE</v>
      </c>
      <c r="C1712" s="36" t="str">
        <f>'DETALLE DE CONEXIONES'!BB1712</f>
        <v>Saliente Local</v>
      </c>
      <c r="D1712" s="36" t="str">
        <f>'DETALLE DE CONEXIONES'!E1712</f>
        <v>999XXX0328</v>
      </c>
      <c r="E1712" s="36">
        <f t="shared" si="78"/>
        <v>10</v>
      </c>
      <c r="F1712" s="36">
        <f>IFERROR(LIMPIA('DETALLE DE CONEXIONES'!N1712,1),0)</f>
        <v>1</v>
      </c>
      <c r="G1712" s="36" t="str">
        <f>LEFT('DETALLE DE CONEXIONES'!BE1712,3)</f>
        <v>NOF</v>
      </c>
      <c r="H1712" s="36" t="str">
        <f>RIGHT('DETALLE DE CONEXIONES'!AK1712,2)</f>
        <v/>
      </c>
      <c r="I1712" s="36" t="str">
        <f>LEFT('DETALLE DE CONEXIONES'!AK1712,3)</f>
        <v/>
      </c>
      <c r="J1712" s="36" t="str">
        <f>LEFT('DETALLE DE CONEXIONES'!M1712,3)</f>
        <v>0mi</v>
      </c>
      <c r="K1712" s="36" t="str">
        <f>IF(LEN('DETALLE DE CONEXIONES'!M1712)&lt;12,(RIGHT('DETALLE DE CONEXIONES'!M1712,5)),(RIGHT('DETALLE DE CONEXIONES'!M1712,6)))</f>
        <v>21seg.</v>
      </c>
      <c r="L1712" s="36">
        <f>IF(C1712="Saliente Local",(IFERROR((LIMPIA(J1712,1)),0)),0)</f>
        <v>0</v>
      </c>
      <c r="M1712" s="36">
        <f>IF(C1712="Saliente Nacional",(IFERROR((LIMPIA(J1712,1)),0)),0)</f>
        <v>0</v>
      </c>
      <c r="N1712" s="36">
        <f>IF(C1712="Saliente Internacional",(IFERROR((LIMPIA(J1712,1)),0)),0)</f>
        <v>0</v>
      </c>
      <c r="O1712" s="36">
        <f>IF(C1712="Saliente Local",(IFERROR((LIMPIA(K1712,1)),0)),0)</f>
        <v>21</v>
      </c>
      <c r="P1712" s="36">
        <f>IF(C1712="Saliente Nacional",(IFERROR((LIMPIA(K1712,1)),0)),0)</f>
        <v>0</v>
      </c>
      <c r="Q1712" s="36">
        <f>IF(C1712="Saliente Internacional",(IFERROR((LIMPIA(K1712,1)),0)),0)</f>
        <v>0</v>
      </c>
      <c r="R1712" s="36">
        <f t="shared" si="79"/>
        <v>1</v>
      </c>
      <c r="S1712" s="36">
        <f t="shared" si="80"/>
        <v>0</v>
      </c>
    </row>
    <row r="1713" spans="1:19" x14ac:dyDescent="0.25">
      <c r="A1713" s="101">
        <f>'DETALLE DE CONEXIONES'!P1713</f>
        <v>0</v>
      </c>
      <c r="B1713" s="36" t="str">
        <f>'DETALLE DE CONEXIONES'!I1713</f>
        <v>GPRS</v>
      </c>
      <c r="C1713" s="36" t="str">
        <f>'DETALLE DE CONEXIONES'!BB1713</f>
        <v>MENSAJERO</v>
      </c>
      <c r="D1713" s="36" t="str">
        <f>'DETALLE DE CONEXIONES'!E1713</f>
        <v>internet.itelcelXXXm-3G</v>
      </c>
      <c r="E1713" s="36">
        <f t="shared" si="78"/>
        <v>23</v>
      </c>
      <c r="F1713" s="36">
        <f>IFERROR(LIMPIA('DETALLE DE CONEXIONES'!N1713,1),0)</f>
        <v>0</v>
      </c>
      <c r="G1713" s="36" t="str">
        <f>LEFT('DETALLE DE CONEXIONES'!BE1713,3)</f>
        <v/>
      </c>
      <c r="H1713" s="36" t="str">
        <f>RIGHT('DETALLE DE CONEXIONES'!AK1713,2)</f>
        <v>-0</v>
      </c>
      <c r="I1713" s="36" t="str">
        <f>LEFT('DETALLE DE CONEXIONES'!AK1713,3)</f>
        <v>MEN</v>
      </c>
      <c r="J1713" s="36" t="str">
        <f>LEFT('DETALLE DE CONEXIONES'!M1713,3)</f>
        <v>0mi</v>
      </c>
      <c r="K1713" s="36" t="str">
        <f>IF(LEN('DETALLE DE CONEXIONES'!M1713)&lt;12,(RIGHT('DETALLE DE CONEXIONES'!M1713,5)),(RIGHT('DETALLE DE CONEXIONES'!M1713,6)))</f>
        <v xml:space="preserve">min. </v>
      </c>
      <c r="L1713" s="36">
        <f>IF(C1713="Saliente Local",(IFERROR((LIMPIA(J1713,1)),0)),0)</f>
        <v>0</v>
      </c>
      <c r="M1713" s="36">
        <f>IF(C1713="Saliente Nacional",(IFERROR((LIMPIA(J1713,1)),0)),0)</f>
        <v>0</v>
      </c>
      <c r="N1713" s="36">
        <f>IF(C1713="Saliente Internacional",(IFERROR((LIMPIA(J1713,1)),0)),0)</f>
        <v>0</v>
      </c>
      <c r="O1713" s="36">
        <f>IF(C1713="Saliente Local",(IFERROR((LIMPIA(K1713,1)),0)),0)</f>
        <v>0</v>
      </c>
      <c r="P1713" s="36">
        <f>IF(C1713="Saliente Nacional",(IFERROR((LIMPIA(K1713,1)),0)),0)</f>
        <v>0</v>
      </c>
      <c r="Q1713" s="36">
        <f>IF(C1713="Saliente Internacional",(IFERROR((LIMPIA(K1713,1)),0)),0)</f>
        <v>0</v>
      </c>
      <c r="R1713" s="36">
        <f t="shared" si="79"/>
        <v>0</v>
      </c>
      <c r="S1713" s="36">
        <f t="shared" si="80"/>
        <v>0</v>
      </c>
    </row>
    <row r="1714" spans="1:19" x14ac:dyDescent="0.25">
      <c r="A1714" s="101">
        <f>'DETALLE DE CONEXIONES'!P1714</f>
        <v>0</v>
      </c>
      <c r="B1714" s="36" t="str">
        <f>'DETALLE DE CONEXIONES'!I1714</f>
        <v>SALIENTE</v>
      </c>
      <c r="C1714" s="36" t="str">
        <f>'DETALLE DE CONEXIONES'!BB1714</f>
        <v>Saliente Local</v>
      </c>
      <c r="D1714" s="36" t="str">
        <f>'DETALLE DE CONEXIONES'!E1714</f>
        <v>999XXX3420</v>
      </c>
      <c r="E1714" s="36">
        <f t="shared" si="78"/>
        <v>10</v>
      </c>
      <c r="F1714" s="36">
        <f>IFERROR(LIMPIA('DETALLE DE CONEXIONES'!N1714,1),0)</f>
        <v>2</v>
      </c>
      <c r="G1714" s="36" t="str">
        <f>LEFT('DETALLE DE CONEXIONES'!BE1714,3)</f>
        <v>NOF</v>
      </c>
      <c r="H1714" s="36" t="str">
        <f>RIGHT('DETALLE DE CONEXIONES'!AK1714,2)</f>
        <v/>
      </c>
      <c r="I1714" s="36" t="str">
        <f>LEFT('DETALLE DE CONEXIONES'!AK1714,3)</f>
        <v/>
      </c>
      <c r="J1714" s="36" t="str">
        <f>LEFT('DETALLE DE CONEXIONES'!M1714,3)</f>
        <v>1mi</v>
      </c>
      <c r="K1714" s="36" t="str">
        <f>IF(LEN('DETALLE DE CONEXIONES'!M1714)&lt;12,(RIGHT('DETALLE DE CONEXIONES'!M1714,5)),(RIGHT('DETALLE DE CONEXIONES'!M1714,6)))</f>
        <v>33seg.</v>
      </c>
      <c r="L1714" s="36">
        <f>IF(C1714="Saliente Local",(IFERROR((LIMPIA(J1714,1)),0)),0)</f>
        <v>1</v>
      </c>
      <c r="M1714" s="36">
        <f>IF(C1714="Saliente Nacional",(IFERROR((LIMPIA(J1714,1)),0)),0)</f>
        <v>0</v>
      </c>
      <c r="N1714" s="36">
        <f>IF(C1714="Saliente Internacional",(IFERROR((LIMPIA(J1714,1)),0)),0)</f>
        <v>0</v>
      </c>
      <c r="O1714" s="36">
        <f>IF(C1714="Saliente Local",(IFERROR((LIMPIA(K1714,1)),0)),0)</f>
        <v>33</v>
      </c>
      <c r="P1714" s="36">
        <f>IF(C1714="Saliente Nacional",(IFERROR((LIMPIA(K1714,1)),0)),0)</f>
        <v>0</v>
      </c>
      <c r="Q1714" s="36">
        <f>IF(C1714="Saliente Internacional",(IFERROR((LIMPIA(K1714,1)),0)),0)</f>
        <v>0</v>
      </c>
      <c r="R1714" s="36">
        <f t="shared" si="79"/>
        <v>2</v>
      </c>
      <c r="S1714" s="36">
        <f t="shared" si="80"/>
        <v>0</v>
      </c>
    </row>
    <row r="1715" spans="1:19" x14ac:dyDescent="0.25">
      <c r="A1715" s="101">
        <f>'DETALLE DE CONEXIONES'!P1715</f>
        <v>0</v>
      </c>
      <c r="B1715" s="36" t="str">
        <f>'DETALLE DE CONEXIONES'!I1715</f>
        <v>GPRS</v>
      </c>
      <c r="C1715" s="36" t="str">
        <f>'DETALLE DE CONEXIONES'!BB1715</f>
        <v>RS</v>
      </c>
      <c r="D1715" s="36" t="str">
        <f>'DETALLE DE CONEXIONES'!E1715</f>
        <v>internet.itelcelXXXm-3G</v>
      </c>
      <c r="E1715" s="36">
        <f t="shared" si="78"/>
        <v>23</v>
      </c>
      <c r="F1715" s="36">
        <f>IFERROR(LIMPIA('DETALLE DE CONEXIONES'!N1715,1),0)</f>
        <v>0</v>
      </c>
      <c r="G1715" s="36" t="str">
        <f>LEFT('DETALLE DE CONEXIONES'!BE1715,3)</f>
        <v/>
      </c>
      <c r="H1715" s="36" t="str">
        <f>RIGHT('DETALLE DE CONEXIONES'!AK1715,2)</f>
        <v>-0</v>
      </c>
      <c r="I1715" s="36" t="str">
        <f>LEFT('DETALLE DE CONEXIONES'!AK1715,3)</f>
        <v>RS;</v>
      </c>
      <c r="J1715" s="36" t="str">
        <f>LEFT('DETALLE DE CONEXIONES'!M1715,3)</f>
        <v>0mi</v>
      </c>
      <c r="K1715" s="36" t="str">
        <f>IF(LEN('DETALLE DE CONEXIONES'!M1715)&lt;12,(RIGHT('DETALLE DE CONEXIONES'!M1715,5)),(RIGHT('DETALLE DE CONEXIONES'!M1715,6)))</f>
        <v xml:space="preserve">min. </v>
      </c>
      <c r="L1715" s="36">
        <f>IF(C1715="Saliente Local",(IFERROR((LIMPIA(J1715,1)),0)),0)</f>
        <v>0</v>
      </c>
      <c r="M1715" s="36">
        <f>IF(C1715="Saliente Nacional",(IFERROR((LIMPIA(J1715,1)),0)),0)</f>
        <v>0</v>
      </c>
      <c r="N1715" s="36">
        <f>IF(C1715="Saliente Internacional",(IFERROR((LIMPIA(J1715,1)),0)),0)</f>
        <v>0</v>
      </c>
      <c r="O1715" s="36">
        <f>IF(C1715="Saliente Local",(IFERROR((LIMPIA(K1715,1)),0)),0)</f>
        <v>0</v>
      </c>
      <c r="P1715" s="36">
        <f>IF(C1715="Saliente Nacional",(IFERROR((LIMPIA(K1715,1)),0)),0)</f>
        <v>0</v>
      </c>
      <c r="Q1715" s="36">
        <f>IF(C1715="Saliente Internacional",(IFERROR((LIMPIA(K1715,1)),0)),0)</f>
        <v>0</v>
      </c>
      <c r="R1715" s="36">
        <f t="shared" si="79"/>
        <v>0</v>
      </c>
      <c r="S1715" s="36">
        <f t="shared" si="80"/>
        <v>0</v>
      </c>
    </row>
    <row r="1716" spans="1:19" x14ac:dyDescent="0.25">
      <c r="A1716" s="101">
        <f>'DETALLE DE CONEXIONES'!P1716</f>
        <v>0</v>
      </c>
      <c r="B1716" s="36" t="str">
        <f>'DETALLE DE CONEXIONES'!I1716</f>
        <v>TRANSFERENCIA</v>
      </c>
      <c r="C1716" s="36" t="str">
        <f>'DETALLE DE CONEXIONES'!BB1716</f>
        <v>Desvio Nacional</v>
      </c>
      <c r="D1716" s="36" t="str">
        <f>'DETALLE DE CONEXIONES'!E1716</f>
        <v>999XXX1600</v>
      </c>
      <c r="E1716" s="36">
        <f t="shared" si="78"/>
        <v>10</v>
      </c>
      <c r="F1716" s="36">
        <f>IFERROR(LIMPIA('DETALLE DE CONEXIONES'!N1716,1),0)</f>
        <v>1</v>
      </c>
      <c r="G1716" s="36" t="str">
        <f>LEFT('DETALLE DE CONEXIONES'!BE1716,3)</f>
        <v>SIU</v>
      </c>
      <c r="H1716" s="36" t="str">
        <f>RIGHT('DETALLE DE CONEXIONES'!AK1716,2)</f>
        <v/>
      </c>
      <c r="I1716" s="36" t="str">
        <f>LEFT('DETALLE DE CONEXIONES'!AK1716,3)</f>
        <v/>
      </c>
      <c r="J1716" s="36" t="str">
        <f>LEFT('DETALLE DE CONEXIONES'!M1716,3)</f>
        <v>0mi</v>
      </c>
      <c r="K1716" s="36" t="str">
        <f>IF(LEN('DETALLE DE CONEXIONES'!M1716)&lt;12,(RIGHT('DETALLE DE CONEXIONES'!M1716,5)),(RIGHT('DETALLE DE CONEXIONES'!M1716,6)))</f>
        <v>5seg.</v>
      </c>
      <c r="L1716" s="36">
        <f>IF(C1716="Saliente Local",(IFERROR((LIMPIA(J1716,1)),0)),0)</f>
        <v>0</v>
      </c>
      <c r="M1716" s="36">
        <f>IF(C1716="Saliente Nacional",(IFERROR((LIMPIA(J1716,1)),0)),0)</f>
        <v>0</v>
      </c>
      <c r="N1716" s="36">
        <f>IF(C1716="Saliente Internacional",(IFERROR((LIMPIA(J1716,1)),0)),0)</f>
        <v>0</v>
      </c>
      <c r="O1716" s="36">
        <f>IF(C1716="Saliente Local",(IFERROR((LIMPIA(K1716,1)),0)),0)</f>
        <v>0</v>
      </c>
      <c r="P1716" s="36">
        <f>IF(C1716="Saliente Nacional",(IFERROR((LIMPIA(K1716,1)),0)),0)</f>
        <v>0</v>
      </c>
      <c r="Q1716" s="36">
        <f>IF(C1716="Saliente Internacional",(IFERROR((LIMPIA(K1716,1)),0)),0)</f>
        <v>0</v>
      </c>
      <c r="R1716" s="36">
        <f t="shared" si="79"/>
        <v>0</v>
      </c>
      <c r="S1716" s="36">
        <f t="shared" si="80"/>
        <v>0</v>
      </c>
    </row>
    <row r="1717" spans="1:19" x14ac:dyDescent="0.25">
      <c r="A1717" s="101">
        <f>'DETALLE DE CONEXIONES'!P1717</f>
        <v>0</v>
      </c>
      <c r="B1717" s="36" t="str">
        <f>'DETALLE DE CONEXIONES'!I1717</f>
        <v>TRANSFERENCIA</v>
      </c>
      <c r="C1717" s="36" t="str">
        <f>'DETALLE DE CONEXIONES'!BB1717</f>
        <v>Desvio Nacional</v>
      </c>
      <c r="D1717" s="36" t="str">
        <f>'DETALLE DE CONEXIONES'!E1717</f>
        <v>999XXX1600</v>
      </c>
      <c r="E1717" s="36">
        <f t="shared" si="78"/>
        <v>10</v>
      </c>
      <c r="F1717" s="36">
        <f>IFERROR(LIMPIA('DETALLE DE CONEXIONES'!N1717,1),0)</f>
        <v>1</v>
      </c>
      <c r="G1717" s="36" t="str">
        <f>LEFT('DETALLE DE CONEXIONES'!BE1717,3)</f>
        <v>SIU</v>
      </c>
      <c r="H1717" s="36" t="str">
        <f>RIGHT('DETALLE DE CONEXIONES'!AK1717,2)</f>
        <v/>
      </c>
      <c r="I1717" s="36" t="str">
        <f>LEFT('DETALLE DE CONEXIONES'!AK1717,3)</f>
        <v/>
      </c>
      <c r="J1717" s="36" t="str">
        <f>LEFT('DETALLE DE CONEXIONES'!M1717,3)</f>
        <v>0mi</v>
      </c>
      <c r="K1717" s="36" t="str">
        <f>IF(LEN('DETALLE DE CONEXIONES'!M1717)&lt;12,(RIGHT('DETALLE DE CONEXIONES'!M1717,5)),(RIGHT('DETALLE DE CONEXIONES'!M1717,6)))</f>
        <v>5seg.</v>
      </c>
      <c r="L1717" s="36">
        <f>IF(C1717="Saliente Local",(IFERROR((LIMPIA(J1717,1)),0)),0)</f>
        <v>0</v>
      </c>
      <c r="M1717" s="36">
        <f>IF(C1717="Saliente Nacional",(IFERROR((LIMPIA(J1717,1)),0)),0)</f>
        <v>0</v>
      </c>
      <c r="N1717" s="36">
        <f>IF(C1717="Saliente Internacional",(IFERROR((LIMPIA(J1717,1)),0)),0)</f>
        <v>0</v>
      </c>
      <c r="O1717" s="36">
        <f>IF(C1717="Saliente Local",(IFERROR((LIMPIA(K1717,1)),0)),0)</f>
        <v>0</v>
      </c>
      <c r="P1717" s="36">
        <f>IF(C1717="Saliente Nacional",(IFERROR((LIMPIA(K1717,1)),0)),0)</f>
        <v>0</v>
      </c>
      <c r="Q1717" s="36">
        <f>IF(C1717="Saliente Internacional",(IFERROR((LIMPIA(K1717,1)),0)),0)</f>
        <v>0</v>
      </c>
      <c r="R1717" s="36">
        <f t="shared" si="79"/>
        <v>0</v>
      </c>
      <c r="S1717" s="36">
        <f t="shared" si="80"/>
        <v>0</v>
      </c>
    </row>
    <row r="1718" spans="1:19" x14ac:dyDescent="0.25">
      <c r="A1718" s="101">
        <f>'DETALLE DE CONEXIONES'!P1718</f>
        <v>0</v>
      </c>
      <c r="B1718" s="36" t="str">
        <f>'DETALLE DE CONEXIONES'!I1718</f>
        <v>TRANSFERENCIA</v>
      </c>
      <c r="C1718" s="36" t="str">
        <f>'DETALLE DE CONEXIONES'!BB1718</f>
        <v>Desvio Nacional</v>
      </c>
      <c r="D1718" s="36" t="str">
        <f>'DETALLE DE CONEXIONES'!E1718</f>
        <v>999XXX1600</v>
      </c>
      <c r="E1718" s="36">
        <f t="shared" si="78"/>
        <v>10</v>
      </c>
      <c r="F1718" s="36">
        <f>IFERROR(LIMPIA('DETALLE DE CONEXIONES'!N1718,1),0)</f>
        <v>1</v>
      </c>
      <c r="G1718" s="36" t="str">
        <f>LEFT('DETALLE DE CONEXIONES'!BE1718,3)</f>
        <v>SIU</v>
      </c>
      <c r="H1718" s="36" t="str">
        <f>RIGHT('DETALLE DE CONEXIONES'!AK1718,2)</f>
        <v/>
      </c>
      <c r="I1718" s="36" t="str">
        <f>LEFT('DETALLE DE CONEXIONES'!AK1718,3)</f>
        <v/>
      </c>
      <c r="J1718" s="36" t="str">
        <f>LEFT('DETALLE DE CONEXIONES'!M1718,3)</f>
        <v>0mi</v>
      </c>
      <c r="K1718" s="36" t="str">
        <f>IF(LEN('DETALLE DE CONEXIONES'!M1718)&lt;12,(RIGHT('DETALLE DE CONEXIONES'!M1718,5)),(RIGHT('DETALLE DE CONEXIONES'!M1718,6)))</f>
        <v>5seg.</v>
      </c>
      <c r="L1718" s="36">
        <f>IF(C1718="Saliente Local",(IFERROR((LIMPIA(J1718,1)),0)),0)</f>
        <v>0</v>
      </c>
      <c r="M1718" s="36">
        <f>IF(C1718="Saliente Nacional",(IFERROR((LIMPIA(J1718,1)),0)),0)</f>
        <v>0</v>
      </c>
      <c r="N1718" s="36">
        <f>IF(C1718="Saliente Internacional",(IFERROR((LIMPIA(J1718,1)),0)),0)</f>
        <v>0</v>
      </c>
      <c r="O1718" s="36">
        <f>IF(C1718="Saliente Local",(IFERROR((LIMPIA(K1718,1)),0)),0)</f>
        <v>0</v>
      </c>
      <c r="P1718" s="36">
        <f>IF(C1718="Saliente Nacional",(IFERROR((LIMPIA(K1718,1)),0)),0)</f>
        <v>0</v>
      </c>
      <c r="Q1718" s="36">
        <f>IF(C1718="Saliente Internacional",(IFERROR((LIMPIA(K1718,1)),0)),0)</f>
        <v>0</v>
      </c>
      <c r="R1718" s="36">
        <f t="shared" si="79"/>
        <v>0</v>
      </c>
      <c r="S1718" s="36">
        <f t="shared" si="80"/>
        <v>0</v>
      </c>
    </row>
    <row r="1719" spans="1:19" x14ac:dyDescent="0.25">
      <c r="A1719" s="101">
        <f>'DETALLE DE CONEXIONES'!P1719</f>
        <v>0</v>
      </c>
      <c r="B1719" s="36" t="str">
        <f>'DETALLE DE CONEXIONES'!I1719</f>
        <v>TRANSFERENCIA</v>
      </c>
      <c r="C1719" s="36" t="str">
        <f>'DETALLE DE CONEXIONES'!BB1719</f>
        <v>Desvio Nacional</v>
      </c>
      <c r="D1719" s="36" t="str">
        <f>'DETALLE DE CONEXIONES'!E1719</f>
        <v>999XXX1600</v>
      </c>
      <c r="E1719" s="36">
        <f t="shared" si="78"/>
        <v>10</v>
      </c>
      <c r="F1719" s="36">
        <f>IFERROR(LIMPIA('DETALLE DE CONEXIONES'!N1719,1),0)</f>
        <v>1</v>
      </c>
      <c r="G1719" s="36" t="str">
        <f>LEFT('DETALLE DE CONEXIONES'!BE1719,3)</f>
        <v>SIU</v>
      </c>
      <c r="H1719" s="36" t="str">
        <f>RIGHT('DETALLE DE CONEXIONES'!AK1719,2)</f>
        <v/>
      </c>
      <c r="I1719" s="36" t="str">
        <f>LEFT('DETALLE DE CONEXIONES'!AK1719,3)</f>
        <v/>
      </c>
      <c r="J1719" s="36" t="str">
        <f>LEFT('DETALLE DE CONEXIONES'!M1719,3)</f>
        <v>0mi</v>
      </c>
      <c r="K1719" s="36" t="str">
        <f>IF(LEN('DETALLE DE CONEXIONES'!M1719)&lt;12,(RIGHT('DETALLE DE CONEXIONES'!M1719,5)),(RIGHT('DETALLE DE CONEXIONES'!M1719,6)))</f>
        <v>4seg.</v>
      </c>
      <c r="L1719" s="36">
        <f>IF(C1719="Saliente Local",(IFERROR((LIMPIA(J1719,1)),0)),0)</f>
        <v>0</v>
      </c>
      <c r="M1719" s="36">
        <f>IF(C1719="Saliente Nacional",(IFERROR((LIMPIA(J1719,1)),0)),0)</f>
        <v>0</v>
      </c>
      <c r="N1719" s="36">
        <f>IF(C1719="Saliente Internacional",(IFERROR((LIMPIA(J1719,1)),0)),0)</f>
        <v>0</v>
      </c>
      <c r="O1719" s="36">
        <f>IF(C1719="Saliente Local",(IFERROR((LIMPIA(K1719,1)),0)),0)</f>
        <v>0</v>
      </c>
      <c r="P1719" s="36">
        <f>IF(C1719="Saliente Nacional",(IFERROR((LIMPIA(K1719,1)),0)),0)</f>
        <v>0</v>
      </c>
      <c r="Q1719" s="36">
        <f>IF(C1719="Saliente Internacional",(IFERROR((LIMPIA(K1719,1)),0)),0)</f>
        <v>0</v>
      </c>
      <c r="R1719" s="36">
        <f t="shared" si="79"/>
        <v>0</v>
      </c>
      <c r="S1719" s="36">
        <f t="shared" si="80"/>
        <v>0</v>
      </c>
    </row>
    <row r="1720" spans="1:19" x14ac:dyDescent="0.25">
      <c r="A1720" s="101">
        <f>'DETALLE DE CONEXIONES'!P1720</f>
        <v>0</v>
      </c>
      <c r="B1720" s="36" t="str">
        <f>'DETALLE DE CONEXIONES'!I1720</f>
        <v>TRANSFERENCIA</v>
      </c>
      <c r="C1720" s="36" t="str">
        <f>'DETALLE DE CONEXIONES'!BB1720</f>
        <v>Desvio Nacional</v>
      </c>
      <c r="D1720" s="36" t="str">
        <f>'DETALLE DE CONEXIONES'!E1720</f>
        <v>999XXX1600</v>
      </c>
      <c r="E1720" s="36">
        <f t="shared" si="78"/>
        <v>10</v>
      </c>
      <c r="F1720" s="36">
        <f>IFERROR(LIMPIA('DETALLE DE CONEXIONES'!N1720,1),0)</f>
        <v>1</v>
      </c>
      <c r="G1720" s="36" t="str">
        <f>LEFT('DETALLE DE CONEXIONES'!BE1720,3)</f>
        <v>SIU</v>
      </c>
      <c r="H1720" s="36" t="str">
        <f>RIGHT('DETALLE DE CONEXIONES'!AK1720,2)</f>
        <v/>
      </c>
      <c r="I1720" s="36" t="str">
        <f>LEFT('DETALLE DE CONEXIONES'!AK1720,3)</f>
        <v/>
      </c>
      <c r="J1720" s="36" t="str">
        <f>LEFT('DETALLE DE CONEXIONES'!M1720,3)</f>
        <v>0mi</v>
      </c>
      <c r="K1720" s="36" t="str">
        <f>IF(LEN('DETALLE DE CONEXIONES'!M1720)&lt;12,(RIGHT('DETALLE DE CONEXIONES'!M1720,5)),(RIGHT('DETALLE DE CONEXIONES'!M1720,6)))</f>
        <v>6seg.</v>
      </c>
      <c r="L1720" s="36">
        <f>IF(C1720="Saliente Local",(IFERROR((LIMPIA(J1720,1)),0)),0)</f>
        <v>0</v>
      </c>
      <c r="M1720" s="36">
        <f>IF(C1720="Saliente Nacional",(IFERROR((LIMPIA(J1720,1)),0)),0)</f>
        <v>0</v>
      </c>
      <c r="N1720" s="36">
        <f>IF(C1720="Saliente Internacional",(IFERROR((LIMPIA(J1720,1)),0)),0)</f>
        <v>0</v>
      </c>
      <c r="O1720" s="36">
        <f>IF(C1720="Saliente Local",(IFERROR((LIMPIA(K1720,1)),0)),0)</f>
        <v>0</v>
      </c>
      <c r="P1720" s="36">
        <f>IF(C1720="Saliente Nacional",(IFERROR((LIMPIA(K1720,1)),0)),0)</f>
        <v>0</v>
      </c>
      <c r="Q1720" s="36">
        <f>IF(C1720="Saliente Internacional",(IFERROR((LIMPIA(K1720,1)),0)),0)</f>
        <v>0</v>
      </c>
      <c r="R1720" s="36">
        <f t="shared" si="79"/>
        <v>0</v>
      </c>
      <c r="S1720" s="36">
        <f t="shared" si="80"/>
        <v>0</v>
      </c>
    </row>
    <row r="1721" spans="1:19" x14ac:dyDescent="0.25">
      <c r="A1721" s="101">
        <f>'DETALLE DE CONEXIONES'!P1721</f>
        <v>0</v>
      </c>
      <c r="B1721" s="36" t="str">
        <f>'DETALLE DE CONEXIONES'!I1721</f>
        <v>TRANSFERENCIA</v>
      </c>
      <c r="C1721" s="36" t="str">
        <f>'DETALLE DE CONEXIONES'!BB1721</f>
        <v>Desvio Nacional</v>
      </c>
      <c r="D1721" s="36" t="str">
        <f>'DETALLE DE CONEXIONES'!E1721</f>
        <v>999XXX1600</v>
      </c>
      <c r="E1721" s="36">
        <f t="shared" si="78"/>
        <v>10</v>
      </c>
      <c r="F1721" s="36">
        <f>IFERROR(LIMPIA('DETALLE DE CONEXIONES'!N1721,1),0)</f>
        <v>1</v>
      </c>
      <c r="G1721" s="36" t="str">
        <f>LEFT('DETALLE DE CONEXIONES'!BE1721,3)</f>
        <v>SIU</v>
      </c>
      <c r="H1721" s="36" t="str">
        <f>RIGHT('DETALLE DE CONEXIONES'!AK1721,2)</f>
        <v/>
      </c>
      <c r="I1721" s="36" t="str">
        <f>LEFT('DETALLE DE CONEXIONES'!AK1721,3)</f>
        <v/>
      </c>
      <c r="J1721" s="36" t="str">
        <f>LEFT('DETALLE DE CONEXIONES'!M1721,3)</f>
        <v>0mi</v>
      </c>
      <c r="K1721" s="36" t="str">
        <f>IF(LEN('DETALLE DE CONEXIONES'!M1721)&lt;12,(RIGHT('DETALLE DE CONEXIONES'!M1721,5)),(RIGHT('DETALLE DE CONEXIONES'!M1721,6)))</f>
        <v>9seg.</v>
      </c>
      <c r="L1721" s="36">
        <f>IF(C1721="Saliente Local",(IFERROR((LIMPIA(J1721,1)),0)),0)</f>
        <v>0</v>
      </c>
      <c r="M1721" s="36">
        <f>IF(C1721="Saliente Nacional",(IFERROR((LIMPIA(J1721,1)),0)),0)</f>
        <v>0</v>
      </c>
      <c r="N1721" s="36">
        <f>IF(C1721="Saliente Internacional",(IFERROR((LIMPIA(J1721,1)),0)),0)</f>
        <v>0</v>
      </c>
      <c r="O1721" s="36">
        <f>IF(C1721="Saliente Local",(IFERROR((LIMPIA(K1721,1)),0)),0)</f>
        <v>0</v>
      </c>
      <c r="P1721" s="36">
        <f>IF(C1721="Saliente Nacional",(IFERROR((LIMPIA(K1721,1)),0)),0)</f>
        <v>0</v>
      </c>
      <c r="Q1721" s="36">
        <f>IF(C1721="Saliente Internacional",(IFERROR((LIMPIA(K1721,1)),0)),0)</f>
        <v>0</v>
      </c>
      <c r="R1721" s="36">
        <f t="shared" si="79"/>
        <v>0</v>
      </c>
      <c r="S1721" s="36">
        <f t="shared" si="80"/>
        <v>0</v>
      </c>
    </row>
    <row r="1722" spans="1:19" x14ac:dyDescent="0.25">
      <c r="A1722" s="101">
        <f>'DETALLE DE CONEXIONES'!P1722</f>
        <v>0</v>
      </c>
      <c r="B1722" s="36" t="str">
        <f>'DETALLE DE CONEXIONES'!I1722</f>
        <v>TRANSFERENCIA</v>
      </c>
      <c r="C1722" s="36" t="str">
        <f>'DETALLE DE CONEXIONES'!BB1722</f>
        <v>Desvio Nacional</v>
      </c>
      <c r="D1722" s="36" t="str">
        <f>'DETALLE DE CONEXIONES'!E1722</f>
        <v>999XXX1600</v>
      </c>
      <c r="E1722" s="36">
        <f t="shared" si="78"/>
        <v>10</v>
      </c>
      <c r="F1722" s="36">
        <f>IFERROR(LIMPIA('DETALLE DE CONEXIONES'!N1722,1),0)</f>
        <v>1</v>
      </c>
      <c r="G1722" s="36" t="str">
        <f>LEFT('DETALLE DE CONEXIONES'!BE1722,3)</f>
        <v>SIU</v>
      </c>
      <c r="H1722" s="36" t="str">
        <f>RIGHT('DETALLE DE CONEXIONES'!AK1722,2)</f>
        <v/>
      </c>
      <c r="I1722" s="36" t="str">
        <f>LEFT('DETALLE DE CONEXIONES'!AK1722,3)</f>
        <v/>
      </c>
      <c r="J1722" s="36" t="str">
        <f>LEFT('DETALLE DE CONEXIONES'!M1722,3)</f>
        <v>0mi</v>
      </c>
      <c r="K1722" s="36" t="str">
        <f>IF(LEN('DETALLE DE CONEXIONES'!M1722)&lt;12,(RIGHT('DETALLE DE CONEXIONES'!M1722,5)),(RIGHT('DETALLE DE CONEXIONES'!M1722,6)))</f>
        <v>9seg.</v>
      </c>
      <c r="L1722" s="36">
        <f>IF(C1722="Saliente Local",(IFERROR((LIMPIA(J1722,1)),0)),0)</f>
        <v>0</v>
      </c>
      <c r="M1722" s="36">
        <f>IF(C1722="Saliente Nacional",(IFERROR((LIMPIA(J1722,1)),0)),0)</f>
        <v>0</v>
      </c>
      <c r="N1722" s="36">
        <f>IF(C1722="Saliente Internacional",(IFERROR((LIMPIA(J1722,1)),0)),0)</f>
        <v>0</v>
      </c>
      <c r="O1722" s="36">
        <f>IF(C1722="Saliente Local",(IFERROR((LIMPIA(K1722,1)),0)),0)</f>
        <v>0</v>
      </c>
      <c r="P1722" s="36">
        <f>IF(C1722="Saliente Nacional",(IFERROR((LIMPIA(K1722,1)),0)),0)</f>
        <v>0</v>
      </c>
      <c r="Q1722" s="36">
        <f>IF(C1722="Saliente Internacional",(IFERROR((LIMPIA(K1722,1)),0)),0)</f>
        <v>0</v>
      </c>
      <c r="R1722" s="36">
        <f t="shared" si="79"/>
        <v>0</v>
      </c>
      <c r="S1722" s="36">
        <f t="shared" si="80"/>
        <v>0</v>
      </c>
    </row>
    <row r="1723" spans="1:19" x14ac:dyDescent="0.25">
      <c r="A1723" s="101">
        <f>'DETALLE DE CONEXIONES'!P1723</f>
        <v>0</v>
      </c>
      <c r="B1723" s="36" t="str">
        <f>'DETALLE DE CONEXIONES'!I1723</f>
        <v>TRANSFERENCIA</v>
      </c>
      <c r="C1723" s="36" t="str">
        <f>'DETALLE DE CONEXIONES'!BB1723</f>
        <v>Desvio Nacional</v>
      </c>
      <c r="D1723" s="36" t="str">
        <f>'DETALLE DE CONEXIONES'!E1723</f>
        <v>999XXX1600</v>
      </c>
      <c r="E1723" s="36">
        <f t="shared" si="78"/>
        <v>10</v>
      </c>
      <c r="F1723" s="36">
        <f>IFERROR(LIMPIA('DETALLE DE CONEXIONES'!N1723,1),0)</f>
        <v>1</v>
      </c>
      <c r="G1723" s="36" t="str">
        <f>LEFT('DETALLE DE CONEXIONES'!BE1723,3)</f>
        <v>SIU</v>
      </c>
      <c r="H1723" s="36" t="str">
        <f>RIGHT('DETALLE DE CONEXIONES'!AK1723,2)</f>
        <v/>
      </c>
      <c r="I1723" s="36" t="str">
        <f>LEFT('DETALLE DE CONEXIONES'!AK1723,3)</f>
        <v/>
      </c>
      <c r="J1723" s="36" t="str">
        <f>LEFT('DETALLE DE CONEXIONES'!M1723,3)</f>
        <v>0mi</v>
      </c>
      <c r="K1723" s="36" t="str">
        <f>IF(LEN('DETALLE DE CONEXIONES'!M1723)&lt;12,(RIGHT('DETALLE DE CONEXIONES'!M1723,5)),(RIGHT('DETALLE DE CONEXIONES'!M1723,6)))</f>
        <v>9seg.</v>
      </c>
      <c r="L1723" s="36">
        <f>IF(C1723="Saliente Local",(IFERROR((LIMPIA(J1723,1)),0)),0)</f>
        <v>0</v>
      </c>
      <c r="M1723" s="36">
        <f>IF(C1723="Saliente Nacional",(IFERROR((LIMPIA(J1723,1)),0)),0)</f>
        <v>0</v>
      </c>
      <c r="N1723" s="36">
        <f>IF(C1723="Saliente Internacional",(IFERROR((LIMPIA(J1723,1)),0)),0)</f>
        <v>0</v>
      </c>
      <c r="O1723" s="36">
        <f>IF(C1723="Saliente Local",(IFERROR((LIMPIA(K1723,1)),0)),0)</f>
        <v>0</v>
      </c>
      <c r="P1723" s="36">
        <f>IF(C1723="Saliente Nacional",(IFERROR((LIMPIA(K1723,1)),0)),0)</f>
        <v>0</v>
      </c>
      <c r="Q1723" s="36">
        <f>IF(C1723="Saliente Internacional",(IFERROR((LIMPIA(K1723,1)),0)),0)</f>
        <v>0</v>
      </c>
      <c r="R1723" s="36">
        <f t="shared" si="79"/>
        <v>0</v>
      </c>
      <c r="S1723" s="36">
        <f t="shared" si="80"/>
        <v>0</v>
      </c>
    </row>
    <row r="1724" spans="1:19" x14ac:dyDescent="0.25">
      <c r="A1724" s="101">
        <f>'DETALLE DE CONEXIONES'!P1724</f>
        <v>0</v>
      </c>
      <c r="B1724" s="36" t="str">
        <f>'DETALLE DE CONEXIONES'!I1724</f>
        <v>TRANSFERENCIA</v>
      </c>
      <c r="C1724" s="36" t="str">
        <f>'DETALLE DE CONEXIONES'!BB1724</f>
        <v>Desvio Nacional</v>
      </c>
      <c r="D1724" s="36" t="str">
        <f>'DETALLE DE CONEXIONES'!E1724</f>
        <v>999XXX1600</v>
      </c>
      <c r="E1724" s="36">
        <f t="shared" si="78"/>
        <v>10</v>
      </c>
      <c r="F1724" s="36">
        <f>IFERROR(LIMPIA('DETALLE DE CONEXIONES'!N1724,1),0)</f>
        <v>1</v>
      </c>
      <c r="G1724" s="36" t="str">
        <f>LEFT('DETALLE DE CONEXIONES'!BE1724,3)</f>
        <v>SIU</v>
      </c>
      <c r="H1724" s="36" t="str">
        <f>RIGHT('DETALLE DE CONEXIONES'!AK1724,2)</f>
        <v/>
      </c>
      <c r="I1724" s="36" t="str">
        <f>LEFT('DETALLE DE CONEXIONES'!AK1724,3)</f>
        <v/>
      </c>
      <c r="J1724" s="36" t="str">
        <f>LEFT('DETALLE DE CONEXIONES'!M1724,3)</f>
        <v>0mi</v>
      </c>
      <c r="K1724" s="36" t="str">
        <f>IF(LEN('DETALLE DE CONEXIONES'!M1724)&lt;12,(RIGHT('DETALLE DE CONEXIONES'!M1724,5)),(RIGHT('DETALLE DE CONEXIONES'!M1724,6)))</f>
        <v>12seg.</v>
      </c>
      <c r="L1724" s="36">
        <f>IF(C1724="Saliente Local",(IFERROR((LIMPIA(J1724,1)),0)),0)</f>
        <v>0</v>
      </c>
      <c r="M1724" s="36">
        <f>IF(C1724="Saliente Nacional",(IFERROR((LIMPIA(J1724,1)),0)),0)</f>
        <v>0</v>
      </c>
      <c r="N1724" s="36">
        <f>IF(C1724="Saliente Internacional",(IFERROR((LIMPIA(J1724,1)),0)),0)</f>
        <v>0</v>
      </c>
      <c r="O1724" s="36">
        <f>IF(C1724="Saliente Local",(IFERROR((LIMPIA(K1724,1)),0)),0)</f>
        <v>0</v>
      </c>
      <c r="P1724" s="36">
        <f>IF(C1724="Saliente Nacional",(IFERROR((LIMPIA(K1724,1)),0)),0)</f>
        <v>0</v>
      </c>
      <c r="Q1724" s="36">
        <f>IF(C1724="Saliente Internacional",(IFERROR((LIMPIA(K1724,1)),0)),0)</f>
        <v>0</v>
      </c>
      <c r="R1724" s="36">
        <f t="shared" si="79"/>
        <v>0</v>
      </c>
      <c r="S1724" s="36">
        <f t="shared" si="80"/>
        <v>0</v>
      </c>
    </row>
    <row r="1725" spans="1:19" x14ac:dyDescent="0.25">
      <c r="A1725" s="101">
        <f>'DETALLE DE CONEXIONES'!P1725</f>
        <v>0</v>
      </c>
      <c r="B1725" s="36" t="str">
        <f>'DETALLE DE CONEXIONES'!I1725</f>
        <v>SALIENTE</v>
      </c>
      <c r="C1725" s="36" t="str">
        <f>'DETALLE DE CONEXIONES'!BB1725</f>
        <v>Saliente Local</v>
      </c>
      <c r="D1725" s="36" t="str">
        <f>'DETALLE DE CONEXIONES'!E1725</f>
        <v>999XXX4516</v>
      </c>
      <c r="E1725" s="36">
        <f t="shared" si="78"/>
        <v>10</v>
      </c>
      <c r="F1725" s="36">
        <f>IFERROR(LIMPIA('DETALLE DE CONEXIONES'!N1725,1),0)</f>
        <v>5</v>
      </c>
      <c r="G1725" s="36" t="str">
        <f>LEFT('DETALLE DE CONEXIONES'!BE1725,3)</f>
        <v>NOF</v>
      </c>
      <c r="H1725" s="36" t="str">
        <f>RIGHT('DETALLE DE CONEXIONES'!AK1725,2)</f>
        <v/>
      </c>
      <c r="I1725" s="36" t="str">
        <f>LEFT('DETALLE DE CONEXIONES'!AK1725,3)</f>
        <v/>
      </c>
      <c r="J1725" s="36" t="str">
        <f>LEFT('DETALLE DE CONEXIONES'!M1725,3)</f>
        <v>4mi</v>
      </c>
      <c r="K1725" s="36" t="str">
        <f>IF(LEN('DETALLE DE CONEXIONES'!M1725)&lt;12,(RIGHT('DETALLE DE CONEXIONES'!M1725,5)),(RIGHT('DETALLE DE CONEXIONES'!M1725,6)))</f>
        <v>7seg.</v>
      </c>
      <c r="L1725" s="36">
        <f>IF(C1725="Saliente Local",(IFERROR((LIMPIA(J1725,1)),0)),0)</f>
        <v>4</v>
      </c>
      <c r="M1725" s="36">
        <f>IF(C1725="Saliente Nacional",(IFERROR((LIMPIA(J1725,1)),0)),0)</f>
        <v>0</v>
      </c>
      <c r="N1725" s="36">
        <f>IF(C1725="Saliente Internacional",(IFERROR((LIMPIA(J1725,1)),0)),0)</f>
        <v>0</v>
      </c>
      <c r="O1725" s="36">
        <f>IF(C1725="Saliente Local",(IFERROR((LIMPIA(K1725,1)),0)),0)</f>
        <v>7</v>
      </c>
      <c r="P1725" s="36">
        <f>IF(C1725="Saliente Nacional",(IFERROR((LIMPIA(K1725,1)),0)),0)</f>
        <v>0</v>
      </c>
      <c r="Q1725" s="36">
        <f>IF(C1725="Saliente Internacional",(IFERROR((LIMPIA(K1725,1)),0)),0)</f>
        <v>0</v>
      </c>
      <c r="R1725" s="36">
        <f t="shared" si="79"/>
        <v>5</v>
      </c>
      <c r="S1725" s="36">
        <f t="shared" si="80"/>
        <v>0</v>
      </c>
    </row>
    <row r="1726" spans="1:19" x14ac:dyDescent="0.25">
      <c r="A1726" s="101">
        <f>'DETALLE DE CONEXIONES'!P1726</f>
        <v>0</v>
      </c>
      <c r="B1726" s="36" t="str">
        <f>'DETALLE DE CONEXIONES'!I1726</f>
        <v>ENTRANTE</v>
      </c>
      <c r="C1726" s="36" t="str">
        <f>'DETALLE DE CONEXIONES'!BB1726</f>
        <v>Entrante Local</v>
      </c>
      <c r="D1726" s="36" t="str">
        <f>'DETALLE DE CONEXIONES'!E1726</f>
        <v>999XXX1600</v>
      </c>
      <c r="E1726" s="36">
        <f t="shared" si="78"/>
        <v>10</v>
      </c>
      <c r="F1726" s="36">
        <f>IFERROR(LIMPIA('DETALLE DE CONEXIONES'!N1726,1),0)</f>
        <v>1</v>
      </c>
      <c r="G1726" s="36" t="str">
        <f>LEFT('DETALLE DE CONEXIONES'!BE1726,3)</f>
        <v>NOF</v>
      </c>
      <c r="H1726" s="36" t="str">
        <f>RIGHT('DETALLE DE CONEXIONES'!AK1726,2)</f>
        <v/>
      </c>
      <c r="I1726" s="36" t="str">
        <f>LEFT('DETALLE DE CONEXIONES'!AK1726,3)</f>
        <v/>
      </c>
      <c r="J1726" s="36" t="str">
        <f>LEFT('DETALLE DE CONEXIONES'!M1726,3)</f>
        <v>0mi</v>
      </c>
      <c r="K1726" s="36" t="str">
        <f>IF(LEN('DETALLE DE CONEXIONES'!M1726)&lt;12,(RIGHT('DETALLE DE CONEXIONES'!M1726,5)),(RIGHT('DETALLE DE CONEXIONES'!M1726,6)))</f>
        <v>46seg.</v>
      </c>
      <c r="L1726" s="36">
        <f>IF(C1726="Saliente Local",(IFERROR((LIMPIA(J1726,1)),0)),0)</f>
        <v>0</v>
      </c>
      <c r="M1726" s="36">
        <f>IF(C1726="Saliente Nacional",(IFERROR((LIMPIA(J1726,1)),0)),0)</f>
        <v>0</v>
      </c>
      <c r="N1726" s="36">
        <f>IF(C1726="Saliente Internacional",(IFERROR((LIMPIA(J1726,1)),0)),0)</f>
        <v>0</v>
      </c>
      <c r="O1726" s="36">
        <f>IF(C1726="Saliente Local",(IFERROR((LIMPIA(K1726,1)),0)),0)</f>
        <v>0</v>
      </c>
      <c r="P1726" s="36">
        <f>IF(C1726="Saliente Nacional",(IFERROR((LIMPIA(K1726,1)),0)),0)</f>
        <v>0</v>
      </c>
      <c r="Q1726" s="36">
        <f>IF(C1726="Saliente Internacional",(IFERROR((LIMPIA(K1726,1)),0)),0)</f>
        <v>0</v>
      </c>
      <c r="R1726" s="36">
        <f t="shared" si="79"/>
        <v>0</v>
      </c>
      <c r="S1726" s="36">
        <f t="shared" si="80"/>
        <v>0</v>
      </c>
    </row>
    <row r="1727" spans="1:19" x14ac:dyDescent="0.25">
      <c r="A1727" s="101">
        <f>'DETALLE DE CONEXIONES'!P1727</f>
        <v>0</v>
      </c>
      <c r="B1727" s="36" t="str">
        <f>'DETALLE DE CONEXIONES'!I1727</f>
        <v>TRANSFERENCIA</v>
      </c>
      <c r="C1727" s="36" t="str">
        <f>'DETALLE DE CONEXIONES'!BB1727</f>
        <v>Desvio Nacional</v>
      </c>
      <c r="D1727" s="36" t="str">
        <f>'DETALLE DE CONEXIONES'!E1727</f>
        <v>999XXX1600</v>
      </c>
      <c r="E1727" s="36">
        <f t="shared" si="78"/>
        <v>10</v>
      </c>
      <c r="F1727" s="36">
        <f>IFERROR(LIMPIA('DETALLE DE CONEXIONES'!N1727,1),0)</f>
        <v>1</v>
      </c>
      <c r="G1727" s="36" t="str">
        <f>LEFT('DETALLE DE CONEXIONES'!BE1727,3)</f>
        <v>SIU</v>
      </c>
      <c r="H1727" s="36" t="str">
        <f>RIGHT('DETALLE DE CONEXIONES'!AK1727,2)</f>
        <v/>
      </c>
      <c r="I1727" s="36" t="str">
        <f>LEFT('DETALLE DE CONEXIONES'!AK1727,3)</f>
        <v/>
      </c>
      <c r="J1727" s="36" t="str">
        <f>LEFT('DETALLE DE CONEXIONES'!M1727,3)</f>
        <v>0mi</v>
      </c>
      <c r="K1727" s="36" t="str">
        <f>IF(LEN('DETALLE DE CONEXIONES'!M1727)&lt;12,(RIGHT('DETALLE DE CONEXIONES'!M1727,5)),(RIGHT('DETALLE DE CONEXIONES'!M1727,6)))</f>
        <v>1seg.</v>
      </c>
      <c r="L1727" s="36">
        <f>IF(C1727="Saliente Local",(IFERROR((LIMPIA(J1727,1)),0)),0)</f>
        <v>0</v>
      </c>
      <c r="M1727" s="36">
        <f>IF(C1727="Saliente Nacional",(IFERROR((LIMPIA(J1727,1)),0)),0)</f>
        <v>0</v>
      </c>
      <c r="N1727" s="36">
        <f>IF(C1727="Saliente Internacional",(IFERROR((LIMPIA(J1727,1)),0)),0)</f>
        <v>0</v>
      </c>
      <c r="O1727" s="36">
        <f>IF(C1727="Saliente Local",(IFERROR((LIMPIA(K1727,1)),0)),0)</f>
        <v>0</v>
      </c>
      <c r="P1727" s="36">
        <f>IF(C1727="Saliente Nacional",(IFERROR((LIMPIA(K1727,1)),0)),0)</f>
        <v>0</v>
      </c>
      <c r="Q1727" s="36">
        <f>IF(C1727="Saliente Internacional",(IFERROR((LIMPIA(K1727,1)),0)),0)</f>
        <v>0</v>
      </c>
      <c r="R1727" s="36">
        <f t="shared" si="79"/>
        <v>0</v>
      </c>
      <c r="S1727" s="36">
        <f t="shared" si="80"/>
        <v>0</v>
      </c>
    </row>
    <row r="1728" spans="1:19" x14ac:dyDescent="0.25">
      <c r="A1728" s="101">
        <f>'DETALLE DE CONEXIONES'!P1728</f>
        <v>0</v>
      </c>
      <c r="B1728" s="36" t="str">
        <f>'DETALLE DE CONEXIONES'!I1728</f>
        <v>SALIENTE</v>
      </c>
      <c r="C1728" s="36" t="str">
        <f>'DETALLE DE CONEXIONES'!BB1728</f>
        <v>Saliente Local</v>
      </c>
      <c r="D1728" s="36" t="str">
        <f>'DETALLE DE CONEXIONES'!E1728</f>
        <v>999XXX3420</v>
      </c>
      <c r="E1728" s="36">
        <f t="shared" si="78"/>
        <v>10</v>
      </c>
      <c r="F1728" s="36">
        <f>IFERROR(LIMPIA('DETALLE DE CONEXIONES'!N1728,1),0)</f>
        <v>4</v>
      </c>
      <c r="G1728" s="36" t="str">
        <f>LEFT('DETALLE DE CONEXIONES'!BE1728,3)</f>
        <v>NOF</v>
      </c>
      <c r="H1728" s="36" t="str">
        <f>RIGHT('DETALLE DE CONEXIONES'!AK1728,2)</f>
        <v/>
      </c>
      <c r="I1728" s="36" t="str">
        <f>LEFT('DETALLE DE CONEXIONES'!AK1728,3)</f>
        <v/>
      </c>
      <c r="J1728" s="36" t="str">
        <f>LEFT('DETALLE DE CONEXIONES'!M1728,3)</f>
        <v>3mi</v>
      </c>
      <c r="K1728" s="36" t="str">
        <f>IF(LEN('DETALLE DE CONEXIONES'!M1728)&lt;12,(RIGHT('DETALLE DE CONEXIONES'!M1728,5)),(RIGHT('DETALLE DE CONEXIONES'!M1728,6)))</f>
        <v>30seg.</v>
      </c>
      <c r="L1728" s="36">
        <f>IF(C1728="Saliente Local",(IFERROR((LIMPIA(J1728,1)),0)),0)</f>
        <v>3</v>
      </c>
      <c r="M1728" s="36">
        <f>IF(C1728="Saliente Nacional",(IFERROR((LIMPIA(J1728,1)),0)),0)</f>
        <v>0</v>
      </c>
      <c r="N1728" s="36">
        <f>IF(C1728="Saliente Internacional",(IFERROR((LIMPIA(J1728,1)),0)),0)</f>
        <v>0</v>
      </c>
      <c r="O1728" s="36">
        <f>IF(C1728="Saliente Local",(IFERROR((LIMPIA(K1728,1)),0)),0)</f>
        <v>30</v>
      </c>
      <c r="P1728" s="36">
        <f>IF(C1728="Saliente Nacional",(IFERROR((LIMPIA(K1728,1)),0)),0)</f>
        <v>0</v>
      </c>
      <c r="Q1728" s="36">
        <f>IF(C1728="Saliente Internacional",(IFERROR((LIMPIA(K1728,1)),0)),0)</f>
        <v>0</v>
      </c>
      <c r="R1728" s="36">
        <f t="shared" si="79"/>
        <v>4</v>
      </c>
      <c r="S1728" s="36">
        <f t="shared" si="80"/>
        <v>0</v>
      </c>
    </row>
    <row r="1729" spans="1:19" x14ac:dyDescent="0.25">
      <c r="A1729" s="101">
        <f>'DETALLE DE CONEXIONES'!P1729</f>
        <v>0</v>
      </c>
      <c r="B1729" s="36" t="str">
        <f>'DETALLE DE CONEXIONES'!I1729</f>
        <v>SALIENTE</v>
      </c>
      <c r="C1729" s="36" t="str">
        <f>'DETALLE DE CONEXIONES'!BB1729</f>
        <v>Saliente Local</v>
      </c>
      <c r="D1729" s="36" t="str">
        <f>'DETALLE DE CONEXIONES'!E1729</f>
        <v>999XXX8450</v>
      </c>
      <c r="E1729" s="36">
        <f t="shared" si="78"/>
        <v>10</v>
      </c>
      <c r="F1729" s="36">
        <f>IFERROR(LIMPIA('DETALLE DE CONEXIONES'!N1729,1),0)</f>
        <v>2</v>
      </c>
      <c r="G1729" s="36" t="str">
        <f>LEFT('DETALLE DE CONEXIONES'!BE1729,3)</f>
        <v>NOF</v>
      </c>
      <c r="H1729" s="36" t="str">
        <f>RIGHT('DETALLE DE CONEXIONES'!AK1729,2)</f>
        <v/>
      </c>
      <c r="I1729" s="36" t="str">
        <f>LEFT('DETALLE DE CONEXIONES'!AK1729,3)</f>
        <v/>
      </c>
      <c r="J1729" s="36" t="str">
        <f>LEFT('DETALLE DE CONEXIONES'!M1729,3)</f>
        <v>1mi</v>
      </c>
      <c r="K1729" s="36" t="str">
        <f>IF(LEN('DETALLE DE CONEXIONES'!M1729)&lt;12,(RIGHT('DETALLE DE CONEXIONES'!M1729,5)),(RIGHT('DETALLE DE CONEXIONES'!M1729,6)))</f>
        <v>44seg.</v>
      </c>
      <c r="L1729" s="36">
        <f>IF(C1729="Saliente Local",(IFERROR((LIMPIA(J1729,1)),0)),0)</f>
        <v>1</v>
      </c>
      <c r="M1729" s="36">
        <f>IF(C1729="Saliente Nacional",(IFERROR((LIMPIA(J1729,1)),0)),0)</f>
        <v>0</v>
      </c>
      <c r="N1729" s="36">
        <f>IF(C1729="Saliente Internacional",(IFERROR((LIMPIA(J1729,1)),0)),0)</f>
        <v>0</v>
      </c>
      <c r="O1729" s="36">
        <f>IF(C1729="Saliente Local",(IFERROR((LIMPIA(K1729,1)),0)),0)</f>
        <v>44</v>
      </c>
      <c r="P1729" s="36">
        <f>IF(C1729="Saliente Nacional",(IFERROR((LIMPIA(K1729,1)),0)),0)</f>
        <v>0</v>
      </c>
      <c r="Q1729" s="36">
        <f>IF(C1729="Saliente Internacional",(IFERROR((LIMPIA(K1729,1)),0)),0)</f>
        <v>0</v>
      </c>
      <c r="R1729" s="36">
        <f t="shared" si="79"/>
        <v>2</v>
      </c>
      <c r="S1729" s="36">
        <f t="shared" si="80"/>
        <v>0</v>
      </c>
    </row>
    <row r="1730" spans="1:19" x14ac:dyDescent="0.25">
      <c r="A1730" s="101">
        <f>'DETALLE DE CONEXIONES'!P1730</f>
        <v>0</v>
      </c>
      <c r="B1730" s="36" t="str">
        <f>'DETALLE DE CONEXIONES'!I1730</f>
        <v>ENTRANTE</v>
      </c>
      <c r="C1730" s="36" t="str">
        <f>'DETALLE DE CONEXIONES'!BB1730</f>
        <v>Entrante Local</v>
      </c>
      <c r="D1730" s="36" t="str">
        <f>'DETALLE DE CONEXIONES'!E1730</f>
        <v>999XXX1600</v>
      </c>
      <c r="E1730" s="36">
        <f t="shared" si="78"/>
        <v>10</v>
      </c>
      <c r="F1730" s="36">
        <f>IFERROR(LIMPIA('DETALLE DE CONEXIONES'!N1730,1),0)</f>
        <v>1</v>
      </c>
      <c r="G1730" s="36" t="str">
        <f>LEFT('DETALLE DE CONEXIONES'!BE1730,3)</f>
        <v>NOF</v>
      </c>
      <c r="H1730" s="36" t="str">
        <f>RIGHT('DETALLE DE CONEXIONES'!AK1730,2)</f>
        <v/>
      </c>
      <c r="I1730" s="36" t="str">
        <f>LEFT('DETALLE DE CONEXIONES'!AK1730,3)</f>
        <v/>
      </c>
      <c r="J1730" s="36" t="str">
        <f>LEFT('DETALLE DE CONEXIONES'!M1730,3)</f>
        <v>0mi</v>
      </c>
      <c r="K1730" s="36" t="str">
        <f>IF(LEN('DETALLE DE CONEXIONES'!M1730)&lt;12,(RIGHT('DETALLE DE CONEXIONES'!M1730,5)),(RIGHT('DETALLE DE CONEXIONES'!M1730,6)))</f>
        <v>30seg.</v>
      </c>
      <c r="L1730" s="36">
        <f>IF(C1730="Saliente Local",(IFERROR((LIMPIA(J1730,1)),0)),0)</f>
        <v>0</v>
      </c>
      <c r="M1730" s="36">
        <f>IF(C1730="Saliente Nacional",(IFERROR((LIMPIA(J1730,1)),0)),0)</f>
        <v>0</v>
      </c>
      <c r="N1730" s="36">
        <f>IF(C1730="Saliente Internacional",(IFERROR((LIMPIA(J1730,1)),0)),0)</f>
        <v>0</v>
      </c>
      <c r="O1730" s="36">
        <f>IF(C1730="Saliente Local",(IFERROR((LIMPIA(K1730,1)),0)),0)</f>
        <v>0</v>
      </c>
      <c r="P1730" s="36">
        <f>IF(C1730="Saliente Nacional",(IFERROR((LIMPIA(K1730,1)),0)),0)</f>
        <v>0</v>
      </c>
      <c r="Q1730" s="36">
        <f>IF(C1730="Saliente Internacional",(IFERROR((LIMPIA(K1730,1)),0)),0)</f>
        <v>0</v>
      </c>
      <c r="R1730" s="36">
        <f t="shared" si="79"/>
        <v>0</v>
      </c>
      <c r="S1730" s="36">
        <f t="shared" si="80"/>
        <v>0</v>
      </c>
    </row>
    <row r="1731" spans="1:19" x14ac:dyDescent="0.25">
      <c r="A1731" s="101">
        <f>'DETALLE DE CONEXIONES'!P1731</f>
        <v>0</v>
      </c>
      <c r="B1731" s="36" t="str">
        <f>'DETALLE DE CONEXIONES'!I1731</f>
        <v>ENTRANTE</v>
      </c>
      <c r="C1731" s="36" t="str">
        <f>'DETALLE DE CONEXIONES'!BB1731</f>
        <v>Entrante Local</v>
      </c>
      <c r="D1731" s="36" t="str">
        <f>'DETALLE DE CONEXIONES'!E1731</f>
        <v>999XXX1600</v>
      </c>
      <c r="E1731" s="36">
        <f t="shared" ref="E1731:E1794" si="81">LEN(D1731)</f>
        <v>10</v>
      </c>
      <c r="F1731" s="36">
        <f>IFERROR(LIMPIA('DETALLE DE CONEXIONES'!N1731,1),0)</f>
        <v>2</v>
      </c>
      <c r="G1731" s="36" t="str">
        <f>LEFT('DETALLE DE CONEXIONES'!BE1731,3)</f>
        <v>NOF</v>
      </c>
      <c r="H1731" s="36" t="str">
        <f>RIGHT('DETALLE DE CONEXIONES'!AK1731,2)</f>
        <v/>
      </c>
      <c r="I1731" s="36" t="str">
        <f>LEFT('DETALLE DE CONEXIONES'!AK1731,3)</f>
        <v/>
      </c>
      <c r="J1731" s="36" t="str">
        <f>LEFT('DETALLE DE CONEXIONES'!M1731,3)</f>
        <v>1mi</v>
      </c>
      <c r="K1731" s="36" t="str">
        <f>IF(LEN('DETALLE DE CONEXIONES'!M1731)&lt;12,(RIGHT('DETALLE DE CONEXIONES'!M1731,5)),(RIGHT('DETALLE DE CONEXIONES'!M1731,6)))</f>
        <v>50seg.</v>
      </c>
      <c r="L1731" s="36">
        <f>IF(C1731="Saliente Local",(IFERROR((LIMPIA(J1731,1)),0)),0)</f>
        <v>0</v>
      </c>
      <c r="M1731" s="36">
        <f>IF(C1731="Saliente Nacional",(IFERROR((LIMPIA(J1731,1)),0)),0)</f>
        <v>0</v>
      </c>
      <c r="N1731" s="36">
        <f>IF(C1731="Saliente Internacional",(IFERROR((LIMPIA(J1731,1)),0)),0)</f>
        <v>0</v>
      </c>
      <c r="O1731" s="36">
        <f>IF(C1731="Saliente Local",(IFERROR((LIMPIA(K1731,1)),0)),0)</f>
        <v>0</v>
      </c>
      <c r="P1731" s="36">
        <f>IF(C1731="Saliente Nacional",(IFERROR((LIMPIA(K1731,1)),0)),0)</f>
        <v>0</v>
      </c>
      <c r="Q1731" s="36">
        <f>IF(C1731="Saliente Internacional",(IFERROR((LIMPIA(K1731,1)),0)),0)</f>
        <v>0</v>
      </c>
      <c r="R1731" s="36">
        <f t="shared" ref="R1731:R1794" si="82">IF(SUM(O1731:P1731)&gt;0,(L1731+M1731+1),(L1731+M1731))</f>
        <v>0</v>
      </c>
      <c r="S1731" s="36">
        <f t="shared" ref="S1731:S1794" si="83">IF(Q1731&gt;0,N1731+1,N1731)</f>
        <v>0</v>
      </c>
    </row>
    <row r="1732" spans="1:19" x14ac:dyDescent="0.25">
      <c r="A1732" s="101">
        <f>'DETALLE DE CONEXIONES'!P1732</f>
        <v>0</v>
      </c>
      <c r="B1732" s="36" t="str">
        <f>'DETALLE DE CONEXIONES'!I1732</f>
        <v>SALIENTE</v>
      </c>
      <c r="C1732" s="36" t="str">
        <f>'DETALLE DE CONEXIONES'!BB1732</f>
        <v>Saliente Local</v>
      </c>
      <c r="D1732" s="36" t="str">
        <f>'DETALLE DE CONEXIONES'!E1732</f>
        <v>999XXX7896</v>
      </c>
      <c r="E1732" s="36">
        <f t="shared" si="81"/>
        <v>10</v>
      </c>
      <c r="F1732" s="36">
        <f>IFERROR(LIMPIA('DETALLE DE CONEXIONES'!N1732,1),0)</f>
        <v>2</v>
      </c>
      <c r="G1732" s="36" t="str">
        <f>LEFT('DETALLE DE CONEXIONES'!BE1732,3)</f>
        <v>NOF</v>
      </c>
      <c r="H1732" s="36" t="str">
        <f>RIGHT('DETALLE DE CONEXIONES'!AK1732,2)</f>
        <v/>
      </c>
      <c r="I1732" s="36" t="str">
        <f>LEFT('DETALLE DE CONEXIONES'!AK1732,3)</f>
        <v/>
      </c>
      <c r="J1732" s="36" t="str">
        <f>LEFT('DETALLE DE CONEXIONES'!M1732,3)</f>
        <v>1mi</v>
      </c>
      <c r="K1732" s="36" t="str">
        <f>IF(LEN('DETALLE DE CONEXIONES'!M1732)&lt;12,(RIGHT('DETALLE DE CONEXIONES'!M1732,5)),(RIGHT('DETALLE DE CONEXIONES'!M1732,6)))</f>
        <v>24seg.</v>
      </c>
      <c r="L1732" s="36">
        <f>IF(C1732="Saliente Local",(IFERROR((LIMPIA(J1732,1)),0)),0)</f>
        <v>1</v>
      </c>
      <c r="M1732" s="36">
        <f>IF(C1732="Saliente Nacional",(IFERROR((LIMPIA(J1732,1)),0)),0)</f>
        <v>0</v>
      </c>
      <c r="N1732" s="36">
        <f>IF(C1732="Saliente Internacional",(IFERROR((LIMPIA(J1732,1)),0)),0)</f>
        <v>0</v>
      </c>
      <c r="O1732" s="36">
        <f>IF(C1732="Saliente Local",(IFERROR((LIMPIA(K1732,1)),0)),0)</f>
        <v>24</v>
      </c>
      <c r="P1732" s="36">
        <f>IF(C1732="Saliente Nacional",(IFERROR((LIMPIA(K1732,1)),0)),0)</f>
        <v>0</v>
      </c>
      <c r="Q1732" s="36">
        <f>IF(C1732="Saliente Internacional",(IFERROR((LIMPIA(K1732,1)),0)),0)</f>
        <v>0</v>
      </c>
      <c r="R1732" s="36">
        <f t="shared" si="82"/>
        <v>2</v>
      </c>
      <c r="S1732" s="36">
        <f t="shared" si="83"/>
        <v>0</v>
      </c>
    </row>
    <row r="1733" spans="1:19" x14ac:dyDescent="0.25">
      <c r="A1733" s="101">
        <f>'DETALLE DE CONEXIONES'!P1733</f>
        <v>0</v>
      </c>
      <c r="B1733" s="36" t="str">
        <f>'DETALLE DE CONEXIONES'!I1733</f>
        <v>SALIENTE</v>
      </c>
      <c r="C1733" s="36" t="str">
        <f>'DETALLE DE CONEXIONES'!BB1733</f>
        <v>Saliente Local</v>
      </c>
      <c r="D1733" s="36" t="str">
        <f>'DETALLE DE CONEXIONES'!E1733</f>
        <v>999XXX7896</v>
      </c>
      <c r="E1733" s="36">
        <f t="shared" si="81"/>
        <v>10</v>
      </c>
      <c r="F1733" s="36">
        <f>IFERROR(LIMPIA('DETALLE DE CONEXIONES'!N1733,1),0)</f>
        <v>1</v>
      </c>
      <c r="G1733" s="36" t="str">
        <f>LEFT('DETALLE DE CONEXIONES'!BE1733,3)</f>
        <v>NOF</v>
      </c>
      <c r="H1733" s="36" t="str">
        <f>RIGHT('DETALLE DE CONEXIONES'!AK1733,2)</f>
        <v/>
      </c>
      <c r="I1733" s="36" t="str">
        <f>LEFT('DETALLE DE CONEXIONES'!AK1733,3)</f>
        <v/>
      </c>
      <c r="J1733" s="36" t="str">
        <f>LEFT('DETALLE DE CONEXIONES'!M1733,3)</f>
        <v>0mi</v>
      </c>
      <c r="K1733" s="36" t="str">
        <f>IF(LEN('DETALLE DE CONEXIONES'!M1733)&lt;12,(RIGHT('DETALLE DE CONEXIONES'!M1733,5)),(RIGHT('DETALLE DE CONEXIONES'!M1733,6)))</f>
        <v>14seg.</v>
      </c>
      <c r="L1733" s="36">
        <f>IF(C1733="Saliente Local",(IFERROR((LIMPIA(J1733,1)),0)),0)</f>
        <v>0</v>
      </c>
      <c r="M1733" s="36">
        <f>IF(C1733="Saliente Nacional",(IFERROR((LIMPIA(J1733,1)),0)),0)</f>
        <v>0</v>
      </c>
      <c r="N1733" s="36">
        <f>IF(C1733="Saliente Internacional",(IFERROR((LIMPIA(J1733,1)),0)),0)</f>
        <v>0</v>
      </c>
      <c r="O1733" s="36">
        <f>IF(C1733="Saliente Local",(IFERROR((LIMPIA(K1733,1)),0)),0)</f>
        <v>14</v>
      </c>
      <c r="P1733" s="36">
        <f>IF(C1733="Saliente Nacional",(IFERROR((LIMPIA(K1733,1)),0)),0)</f>
        <v>0</v>
      </c>
      <c r="Q1733" s="36">
        <f>IF(C1733="Saliente Internacional",(IFERROR((LIMPIA(K1733,1)),0)),0)</f>
        <v>0</v>
      </c>
      <c r="R1733" s="36">
        <f t="shared" si="82"/>
        <v>1</v>
      </c>
      <c r="S1733" s="36">
        <f t="shared" si="83"/>
        <v>0</v>
      </c>
    </row>
    <row r="1734" spans="1:19" x14ac:dyDescent="0.25">
      <c r="A1734" s="101">
        <f>'DETALLE DE CONEXIONES'!P1734</f>
        <v>0</v>
      </c>
      <c r="B1734" s="36" t="str">
        <f>'DETALLE DE CONEXIONES'!I1734</f>
        <v>SALIENTE</v>
      </c>
      <c r="C1734" s="36" t="str">
        <f>'DETALLE DE CONEXIONES'!BB1734</f>
        <v>Saliente Local</v>
      </c>
      <c r="D1734" s="36" t="str">
        <f>'DETALLE DE CONEXIONES'!E1734</f>
        <v>999XXX8450</v>
      </c>
      <c r="E1734" s="36">
        <f t="shared" si="81"/>
        <v>10</v>
      </c>
      <c r="F1734" s="36">
        <f>IFERROR(LIMPIA('DETALLE DE CONEXIONES'!N1734,1),0)</f>
        <v>2</v>
      </c>
      <c r="G1734" s="36" t="str">
        <f>LEFT('DETALLE DE CONEXIONES'!BE1734,3)</f>
        <v>NOF</v>
      </c>
      <c r="H1734" s="36" t="str">
        <f>RIGHT('DETALLE DE CONEXIONES'!AK1734,2)</f>
        <v/>
      </c>
      <c r="I1734" s="36" t="str">
        <f>LEFT('DETALLE DE CONEXIONES'!AK1734,3)</f>
        <v/>
      </c>
      <c r="J1734" s="36" t="str">
        <f>LEFT('DETALLE DE CONEXIONES'!M1734,3)</f>
        <v>1mi</v>
      </c>
      <c r="K1734" s="36" t="str">
        <f>IF(LEN('DETALLE DE CONEXIONES'!M1734)&lt;12,(RIGHT('DETALLE DE CONEXIONES'!M1734,5)),(RIGHT('DETALLE DE CONEXIONES'!M1734,6)))</f>
        <v>52seg.</v>
      </c>
      <c r="L1734" s="36">
        <f>IF(C1734="Saliente Local",(IFERROR((LIMPIA(J1734,1)),0)),0)</f>
        <v>1</v>
      </c>
      <c r="M1734" s="36">
        <f>IF(C1734="Saliente Nacional",(IFERROR((LIMPIA(J1734,1)),0)),0)</f>
        <v>0</v>
      </c>
      <c r="N1734" s="36">
        <f>IF(C1734="Saliente Internacional",(IFERROR((LIMPIA(J1734,1)),0)),0)</f>
        <v>0</v>
      </c>
      <c r="O1734" s="36">
        <f>IF(C1734="Saliente Local",(IFERROR((LIMPIA(K1734,1)),0)),0)</f>
        <v>52</v>
      </c>
      <c r="P1734" s="36">
        <f>IF(C1734="Saliente Nacional",(IFERROR((LIMPIA(K1734,1)),0)),0)</f>
        <v>0</v>
      </c>
      <c r="Q1734" s="36">
        <f>IF(C1734="Saliente Internacional",(IFERROR((LIMPIA(K1734,1)),0)),0)</f>
        <v>0</v>
      </c>
      <c r="R1734" s="36">
        <f t="shared" si="82"/>
        <v>2</v>
      </c>
      <c r="S1734" s="36">
        <f t="shared" si="83"/>
        <v>0</v>
      </c>
    </row>
    <row r="1735" spans="1:19" x14ac:dyDescent="0.25">
      <c r="A1735" s="101">
        <f>'DETALLE DE CONEXIONES'!P1735</f>
        <v>0</v>
      </c>
      <c r="B1735" s="36" t="str">
        <f>'DETALLE DE CONEXIONES'!I1735</f>
        <v>SALIENTE</v>
      </c>
      <c r="C1735" s="36" t="str">
        <f>'DETALLE DE CONEXIONES'!BB1735</f>
        <v>Saliente Local</v>
      </c>
      <c r="D1735" s="36" t="str">
        <f>'DETALLE DE CONEXIONES'!E1735</f>
        <v>999XXX3420</v>
      </c>
      <c r="E1735" s="36">
        <f t="shared" si="81"/>
        <v>10</v>
      </c>
      <c r="F1735" s="36">
        <f>IFERROR(LIMPIA('DETALLE DE CONEXIONES'!N1735,1),0)</f>
        <v>2</v>
      </c>
      <c r="G1735" s="36" t="str">
        <f>LEFT('DETALLE DE CONEXIONES'!BE1735,3)</f>
        <v>NOF</v>
      </c>
      <c r="H1735" s="36" t="str">
        <f>RIGHT('DETALLE DE CONEXIONES'!AK1735,2)</f>
        <v/>
      </c>
      <c r="I1735" s="36" t="str">
        <f>LEFT('DETALLE DE CONEXIONES'!AK1735,3)</f>
        <v/>
      </c>
      <c r="J1735" s="36" t="str">
        <f>LEFT('DETALLE DE CONEXIONES'!M1735,3)</f>
        <v>1mi</v>
      </c>
      <c r="K1735" s="36" t="str">
        <f>IF(LEN('DETALLE DE CONEXIONES'!M1735)&lt;12,(RIGHT('DETALLE DE CONEXIONES'!M1735,5)),(RIGHT('DETALLE DE CONEXIONES'!M1735,6)))</f>
        <v>12seg.</v>
      </c>
      <c r="L1735" s="36">
        <f>IF(C1735="Saliente Local",(IFERROR((LIMPIA(J1735,1)),0)),0)</f>
        <v>1</v>
      </c>
      <c r="M1735" s="36">
        <f>IF(C1735="Saliente Nacional",(IFERROR((LIMPIA(J1735,1)),0)),0)</f>
        <v>0</v>
      </c>
      <c r="N1735" s="36">
        <f>IF(C1735="Saliente Internacional",(IFERROR((LIMPIA(J1735,1)),0)),0)</f>
        <v>0</v>
      </c>
      <c r="O1735" s="36">
        <f>IF(C1735="Saliente Local",(IFERROR((LIMPIA(K1735,1)),0)),0)</f>
        <v>12</v>
      </c>
      <c r="P1735" s="36">
        <f>IF(C1735="Saliente Nacional",(IFERROR((LIMPIA(K1735,1)),0)),0)</f>
        <v>0</v>
      </c>
      <c r="Q1735" s="36">
        <f>IF(C1735="Saliente Internacional",(IFERROR((LIMPIA(K1735,1)),0)),0)</f>
        <v>0</v>
      </c>
      <c r="R1735" s="36">
        <f t="shared" si="82"/>
        <v>2</v>
      </c>
      <c r="S1735" s="36">
        <f t="shared" si="83"/>
        <v>0</v>
      </c>
    </row>
    <row r="1736" spans="1:19" x14ac:dyDescent="0.25">
      <c r="A1736" s="101">
        <f>'DETALLE DE CONEXIONES'!P1736</f>
        <v>0</v>
      </c>
      <c r="B1736" s="36" t="str">
        <f>'DETALLE DE CONEXIONES'!I1736</f>
        <v>SALIENTE</v>
      </c>
      <c r="C1736" s="36" t="str">
        <f>'DETALLE DE CONEXIONES'!BB1736</f>
        <v>Saliente Local</v>
      </c>
      <c r="D1736" s="36" t="str">
        <f>'DETALLE DE CONEXIONES'!E1736</f>
        <v>999XXX8450</v>
      </c>
      <c r="E1736" s="36">
        <f t="shared" si="81"/>
        <v>10</v>
      </c>
      <c r="F1736" s="36">
        <f>IFERROR(LIMPIA('DETALLE DE CONEXIONES'!N1736,1),0)</f>
        <v>3</v>
      </c>
      <c r="G1736" s="36" t="str">
        <f>LEFT('DETALLE DE CONEXIONES'!BE1736,3)</f>
        <v>NOF</v>
      </c>
      <c r="H1736" s="36" t="str">
        <f>RIGHT('DETALLE DE CONEXIONES'!AK1736,2)</f>
        <v/>
      </c>
      <c r="I1736" s="36" t="str">
        <f>LEFT('DETALLE DE CONEXIONES'!AK1736,3)</f>
        <v/>
      </c>
      <c r="J1736" s="36" t="str">
        <f>LEFT('DETALLE DE CONEXIONES'!M1736,3)</f>
        <v>3mi</v>
      </c>
      <c r="K1736" s="36" t="str">
        <f>IF(LEN('DETALLE DE CONEXIONES'!M1736)&lt;12,(RIGHT('DETALLE DE CONEXIONES'!M1736,5)),(RIGHT('DETALLE DE CONEXIONES'!M1736,6)))</f>
        <v xml:space="preserve">min. </v>
      </c>
      <c r="L1736" s="36">
        <f>IF(C1736="Saliente Local",(IFERROR((LIMPIA(J1736,1)),0)),0)</f>
        <v>3</v>
      </c>
      <c r="M1736" s="36">
        <f>IF(C1736="Saliente Nacional",(IFERROR((LIMPIA(J1736,1)),0)),0)</f>
        <v>0</v>
      </c>
      <c r="N1736" s="36">
        <f>IF(C1736="Saliente Internacional",(IFERROR((LIMPIA(J1736,1)),0)),0)</f>
        <v>0</v>
      </c>
      <c r="O1736" s="36">
        <f>IF(C1736="Saliente Local",(IFERROR((LIMPIA(K1736,1)),0)),0)</f>
        <v>0</v>
      </c>
      <c r="P1736" s="36">
        <f>IF(C1736="Saliente Nacional",(IFERROR((LIMPIA(K1736,1)),0)),0)</f>
        <v>0</v>
      </c>
      <c r="Q1736" s="36">
        <f>IF(C1736="Saliente Internacional",(IFERROR((LIMPIA(K1736,1)),0)),0)</f>
        <v>0</v>
      </c>
      <c r="R1736" s="36">
        <f t="shared" si="82"/>
        <v>3</v>
      </c>
      <c r="S1736" s="36">
        <f t="shared" si="83"/>
        <v>0</v>
      </c>
    </row>
    <row r="1737" spans="1:19" x14ac:dyDescent="0.25">
      <c r="A1737" s="101">
        <f>'DETALLE DE CONEXIONES'!P1737</f>
        <v>0</v>
      </c>
      <c r="B1737" s="36" t="str">
        <f>'DETALLE DE CONEXIONES'!I1737</f>
        <v>TRANSFERENCIA</v>
      </c>
      <c r="C1737" s="36" t="str">
        <f>'DETALLE DE CONEXIONES'!BB1737</f>
        <v>Desvio Nacional</v>
      </c>
      <c r="D1737" s="36" t="str">
        <f>'DETALLE DE CONEXIONES'!E1737</f>
        <v>999XXX1600</v>
      </c>
      <c r="E1737" s="36">
        <f t="shared" si="81"/>
        <v>10</v>
      </c>
      <c r="F1737" s="36">
        <f>IFERROR(LIMPIA('DETALLE DE CONEXIONES'!N1737,1),0)</f>
        <v>1</v>
      </c>
      <c r="G1737" s="36" t="str">
        <f>LEFT('DETALLE DE CONEXIONES'!BE1737,3)</f>
        <v>SIU</v>
      </c>
      <c r="H1737" s="36" t="str">
        <f>RIGHT('DETALLE DE CONEXIONES'!AK1737,2)</f>
        <v/>
      </c>
      <c r="I1737" s="36" t="str">
        <f>LEFT('DETALLE DE CONEXIONES'!AK1737,3)</f>
        <v/>
      </c>
      <c r="J1737" s="36" t="str">
        <f>LEFT('DETALLE DE CONEXIONES'!M1737,3)</f>
        <v>0mi</v>
      </c>
      <c r="K1737" s="36" t="str">
        <f>IF(LEN('DETALLE DE CONEXIONES'!M1737)&lt;12,(RIGHT('DETALLE DE CONEXIONES'!M1737,5)),(RIGHT('DETALLE DE CONEXIONES'!M1737,6)))</f>
        <v>1seg.</v>
      </c>
      <c r="L1737" s="36">
        <f>IF(C1737="Saliente Local",(IFERROR((LIMPIA(J1737,1)),0)),0)</f>
        <v>0</v>
      </c>
      <c r="M1737" s="36">
        <f>IF(C1737="Saliente Nacional",(IFERROR((LIMPIA(J1737,1)),0)),0)</f>
        <v>0</v>
      </c>
      <c r="N1737" s="36">
        <f>IF(C1737="Saliente Internacional",(IFERROR((LIMPIA(J1737,1)),0)),0)</f>
        <v>0</v>
      </c>
      <c r="O1737" s="36">
        <f>IF(C1737="Saliente Local",(IFERROR((LIMPIA(K1737,1)),0)),0)</f>
        <v>0</v>
      </c>
      <c r="P1737" s="36">
        <f>IF(C1737="Saliente Nacional",(IFERROR((LIMPIA(K1737,1)),0)),0)</f>
        <v>0</v>
      </c>
      <c r="Q1737" s="36">
        <f>IF(C1737="Saliente Internacional",(IFERROR((LIMPIA(K1737,1)),0)),0)</f>
        <v>0</v>
      </c>
      <c r="R1737" s="36">
        <f t="shared" si="82"/>
        <v>0</v>
      </c>
      <c r="S1737" s="36">
        <f t="shared" si="83"/>
        <v>0</v>
      </c>
    </row>
    <row r="1738" spans="1:19" x14ac:dyDescent="0.25">
      <c r="A1738" s="101">
        <f>'DETALLE DE CONEXIONES'!P1738</f>
        <v>0</v>
      </c>
      <c r="B1738" s="36" t="str">
        <f>'DETALLE DE CONEXIONES'!I1738</f>
        <v>SALIENTE</v>
      </c>
      <c r="C1738" s="36" t="str">
        <f>'DETALLE DE CONEXIONES'!BB1738</f>
        <v>Saliente Local</v>
      </c>
      <c r="D1738" s="36" t="str">
        <f>'DETALLE DE CONEXIONES'!E1738</f>
        <v>999XXX0328</v>
      </c>
      <c r="E1738" s="36">
        <f t="shared" si="81"/>
        <v>10</v>
      </c>
      <c r="F1738" s="36">
        <f>IFERROR(LIMPIA('DETALLE DE CONEXIONES'!N1738,1),0)</f>
        <v>1</v>
      </c>
      <c r="G1738" s="36" t="str">
        <f>LEFT('DETALLE DE CONEXIONES'!BE1738,3)</f>
        <v>NOF</v>
      </c>
      <c r="H1738" s="36" t="str">
        <f>RIGHT('DETALLE DE CONEXIONES'!AK1738,2)</f>
        <v/>
      </c>
      <c r="I1738" s="36" t="str">
        <f>LEFT('DETALLE DE CONEXIONES'!AK1738,3)</f>
        <v/>
      </c>
      <c r="J1738" s="36" t="str">
        <f>LEFT('DETALLE DE CONEXIONES'!M1738,3)</f>
        <v>0mi</v>
      </c>
      <c r="K1738" s="36" t="str">
        <f>IF(LEN('DETALLE DE CONEXIONES'!M1738)&lt;12,(RIGHT('DETALLE DE CONEXIONES'!M1738,5)),(RIGHT('DETALLE DE CONEXIONES'!M1738,6)))</f>
        <v>44seg.</v>
      </c>
      <c r="L1738" s="36">
        <f>IF(C1738="Saliente Local",(IFERROR((LIMPIA(J1738,1)),0)),0)</f>
        <v>0</v>
      </c>
      <c r="M1738" s="36">
        <f>IF(C1738="Saliente Nacional",(IFERROR((LIMPIA(J1738,1)),0)),0)</f>
        <v>0</v>
      </c>
      <c r="N1738" s="36">
        <f>IF(C1738="Saliente Internacional",(IFERROR((LIMPIA(J1738,1)),0)),0)</f>
        <v>0</v>
      </c>
      <c r="O1738" s="36">
        <f>IF(C1738="Saliente Local",(IFERROR((LIMPIA(K1738,1)),0)),0)</f>
        <v>44</v>
      </c>
      <c r="P1738" s="36">
        <f>IF(C1738="Saliente Nacional",(IFERROR((LIMPIA(K1738,1)),0)),0)</f>
        <v>0</v>
      </c>
      <c r="Q1738" s="36">
        <f>IF(C1738="Saliente Internacional",(IFERROR((LIMPIA(K1738,1)),0)),0)</f>
        <v>0</v>
      </c>
      <c r="R1738" s="36">
        <f t="shared" si="82"/>
        <v>1</v>
      </c>
      <c r="S1738" s="36">
        <f t="shared" si="83"/>
        <v>0</v>
      </c>
    </row>
    <row r="1739" spans="1:19" x14ac:dyDescent="0.25">
      <c r="A1739" s="101">
        <f>'DETALLE DE CONEXIONES'!P1739</f>
        <v>0</v>
      </c>
      <c r="B1739" s="36" t="str">
        <f>'DETALLE DE CONEXIONES'!I1739</f>
        <v>TRANSFERENCIA</v>
      </c>
      <c r="C1739" s="36" t="str">
        <f>'DETALLE DE CONEXIONES'!BB1739</f>
        <v>Desvio Nacional</v>
      </c>
      <c r="D1739" s="36" t="str">
        <f>'DETALLE DE CONEXIONES'!E1739</f>
        <v>999XXX1600</v>
      </c>
      <c r="E1739" s="36">
        <f t="shared" si="81"/>
        <v>10</v>
      </c>
      <c r="F1739" s="36">
        <f>IFERROR(LIMPIA('DETALLE DE CONEXIONES'!N1739,1),0)</f>
        <v>1</v>
      </c>
      <c r="G1739" s="36" t="str">
        <f>LEFT('DETALLE DE CONEXIONES'!BE1739,3)</f>
        <v>SIU</v>
      </c>
      <c r="H1739" s="36" t="str">
        <f>RIGHT('DETALLE DE CONEXIONES'!AK1739,2)</f>
        <v/>
      </c>
      <c r="I1739" s="36" t="str">
        <f>LEFT('DETALLE DE CONEXIONES'!AK1739,3)</f>
        <v/>
      </c>
      <c r="J1739" s="36" t="str">
        <f>LEFT('DETALLE DE CONEXIONES'!M1739,3)</f>
        <v>0mi</v>
      </c>
      <c r="K1739" s="36" t="str">
        <f>IF(LEN('DETALLE DE CONEXIONES'!M1739)&lt;12,(RIGHT('DETALLE DE CONEXIONES'!M1739,5)),(RIGHT('DETALLE DE CONEXIONES'!M1739,6)))</f>
        <v>2seg.</v>
      </c>
      <c r="L1739" s="36">
        <f>IF(C1739="Saliente Local",(IFERROR((LIMPIA(J1739,1)),0)),0)</f>
        <v>0</v>
      </c>
      <c r="M1739" s="36">
        <f>IF(C1739="Saliente Nacional",(IFERROR((LIMPIA(J1739,1)),0)),0)</f>
        <v>0</v>
      </c>
      <c r="N1739" s="36">
        <f>IF(C1739="Saliente Internacional",(IFERROR((LIMPIA(J1739,1)),0)),0)</f>
        <v>0</v>
      </c>
      <c r="O1739" s="36">
        <f>IF(C1739="Saliente Local",(IFERROR((LIMPIA(K1739,1)),0)),0)</f>
        <v>0</v>
      </c>
      <c r="P1739" s="36">
        <f>IF(C1739="Saliente Nacional",(IFERROR((LIMPIA(K1739,1)),0)),0)</f>
        <v>0</v>
      </c>
      <c r="Q1739" s="36">
        <f>IF(C1739="Saliente Internacional",(IFERROR((LIMPIA(K1739,1)),0)),0)</f>
        <v>0</v>
      </c>
      <c r="R1739" s="36">
        <f t="shared" si="82"/>
        <v>0</v>
      </c>
      <c r="S1739" s="36">
        <f t="shared" si="83"/>
        <v>0</v>
      </c>
    </row>
    <row r="1740" spans="1:19" x14ac:dyDescent="0.25">
      <c r="A1740" s="101">
        <f>'DETALLE DE CONEXIONES'!P1740</f>
        <v>0</v>
      </c>
      <c r="B1740" s="36" t="str">
        <f>'DETALLE DE CONEXIONES'!I1740</f>
        <v>TRANSFERENCIA</v>
      </c>
      <c r="C1740" s="36" t="str">
        <f>'DETALLE DE CONEXIONES'!BB1740</f>
        <v>Desvio Nacional</v>
      </c>
      <c r="D1740" s="36" t="str">
        <f>'DETALLE DE CONEXIONES'!E1740</f>
        <v>999XXX1600</v>
      </c>
      <c r="E1740" s="36">
        <f t="shared" si="81"/>
        <v>10</v>
      </c>
      <c r="F1740" s="36">
        <f>IFERROR(LIMPIA('DETALLE DE CONEXIONES'!N1740,1),0)</f>
        <v>1</v>
      </c>
      <c r="G1740" s="36" t="str">
        <f>LEFT('DETALLE DE CONEXIONES'!BE1740,3)</f>
        <v>SIU</v>
      </c>
      <c r="H1740" s="36" t="str">
        <f>RIGHT('DETALLE DE CONEXIONES'!AK1740,2)</f>
        <v/>
      </c>
      <c r="I1740" s="36" t="str">
        <f>LEFT('DETALLE DE CONEXIONES'!AK1740,3)</f>
        <v/>
      </c>
      <c r="J1740" s="36" t="str">
        <f>LEFT('DETALLE DE CONEXIONES'!M1740,3)</f>
        <v>0mi</v>
      </c>
      <c r="K1740" s="36" t="str">
        <f>IF(LEN('DETALLE DE CONEXIONES'!M1740)&lt;12,(RIGHT('DETALLE DE CONEXIONES'!M1740,5)),(RIGHT('DETALLE DE CONEXIONES'!M1740,6)))</f>
        <v>3seg.</v>
      </c>
      <c r="L1740" s="36">
        <f>IF(C1740="Saliente Local",(IFERROR((LIMPIA(J1740,1)),0)),0)</f>
        <v>0</v>
      </c>
      <c r="M1740" s="36">
        <f>IF(C1740="Saliente Nacional",(IFERROR((LIMPIA(J1740,1)),0)),0)</f>
        <v>0</v>
      </c>
      <c r="N1740" s="36">
        <f>IF(C1740="Saliente Internacional",(IFERROR((LIMPIA(J1740,1)),0)),0)</f>
        <v>0</v>
      </c>
      <c r="O1740" s="36">
        <f>IF(C1740="Saliente Local",(IFERROR((LIMPIA(K1740,1)),0)),0)</f>
        <v>0</v>
      </c>
      <c r="P1740" s="36">
        <f>IF(C1740="Saliente Nacional",(IFERROR((LIMPIA(K1740,1)),0)),0)</f>
        <v>0</v>
      </c>
      <c r="Q1740" s="36">
        <f>IF(C1740="Saliente Internacional",(IFERROR((LIMPIA(K1740,1)),0)),0)</f>
        <v>0</v>
      </c>
      <c r="R1740" s="36">
        <f t="shared" si="82"/>
        <v>0</v>
      </c>
      <c r="S1740" s="36">
        <f t="shared" si="83"/>
        <v>0</v>
      </c>
    </row>
    <row r="1741" spans="1:19" x14ac:dyDescent="0.25">
      <c r="A1741" s="101">
        <f>'DETALLE DE CONEXIONES'!P1741</f>
        <v>0</v>
      </c>
      <c r="B1741" s="36" t="str">
        <f>'DETALLE DE CONEXIONES'!I1741</f>
        <v>GPRS</v>
      </c>
      <c r="C1741" s="36" t="str">
        <f>'DETALLE DE CONEXIONES'!BB1741</f>
        <v>MENSAJERO</v>
      </c>
      <c r="D1741" s="36" t="str">
        <f>'DETALLE DE CONEXIONES'!E1741</f>
        <v>internet.itelcel.coXXXGLTE</v>
      </c>
      <c r="E1741" s="36">
        <f t="shared" si="81"/>
        <v>26</v>
      </c>
      <c r="F1741" s="36">
        <f>IFERROR(LIMPIA('DETALLE DE CONEXIONES'!N1741,1),0)</f>
        <v>0</v>
      </c>
      <c r="G1741" s="36" t="str">
        <f>LEFT('DETALLE DE CONEXIONES'!BE1741,3)</f>
        <v/>
      </c>
      <c r="H1741" s="36" t="str">
        <f>RIGHT('DETALLE DE CONEXIONES'!AK1741,2)</f>
        <v>-1</v>
      </c>
      <c r="I1741" s="36" t="str">
        <f>LEFT('DETALLE DE CONEXIONES'!AK1741,3)</f>
        <v>MEN</v>
      </c>
      <c r="J1741" s="36" t="str">
        <f>LEFT('DETALLE DE CONEXIONES'!M1741,3)</f>
        <v>0mi</v>
      </c>
      <c r="K1741" s="36" t="str">
        <f>IF(LEN('DETALLE DE CONEXIONES'!M1741)&lt;12,(RIGHT('DETALLE DE CONEXIONES'!M1741,5)),(RIGHT('DETALLE DE CONEXIONES'!M1741,6)))</f>
        <v xml:space="preserve">min. </v>
      </c>
      <c r="L1741" s="36">
        <f>IF(C1741="Saliente Local",(IFERROR((LIMPIA(J1741,1)),0)),0)</f>
        <v>0</v>
      </c>
      <c r="M1741" s="36">
        <f>IF(C1741="Saliente Nacional",(IFERROR((LIMPIA(J1741,1)),0)),0)</f>
        <v>0</v>
      </c>
      <c r="N1741" s="36">
        <f>IF(C1741="Saliente Internacional",(IFERROR((LIMPIA(J1741,1)),0)),0)</f>
        <v>0</v>
      </c>
      <c r="O1741" s="36">
        <f>IF(C1741="Saliente Local",(IFERROR((LIMPIA(K1741,1)),0)),0)</f>
        <v>0</v>
      </c>
      <c r="P1741" s="36">
        <f>IF(C1741="Saliente Nacional",(IFERROR((LIMPIA(K1741,1)),0)),0)</f>
        <v>0</v>
      </c>
      <c r="Q1741" s="36">
        <f>IF(C1741="Saliente Internacional",(IFERROR((LIMPIA(K1741,1)),0)),0)</f>
        <v>0</v>
      </c>
      <c r="R1741" s="36">
        <f t="shared" si="82"/>
        <v>0</v>
      </c>
      <c r="S1741" s="36">
        <f t="shared" si="83"/>
        <v>0</v>
      </c>
    </row>
    <row r="1742" spans="1:19" x14ac:dyDescent="0.25">
      <c r="A1742" s="101">
        <f>'DETALLE DE CONEXIONES'!P1742</f>
        <v>0</v>
      </c>
      <c r="B1742" s="36" t="str">
        <f>'DETALLE DE CONEXIONES'!I1742</f>
        <v>GPRS</v>
      </c>
      <c r="C1742" s="36" t="str">
        <f>'DETALLE DE CONEXIONES'!BB1742</f>
        <v>RS</v>
      </c>
      <c r="D1742" s="36" t="str">
        <f>'DETALLE DE CONEXIONES'!E1742</f>
        <v>internet.itelcel.coXXXGLTE</v>
      </c>
      <c r="E1742" s="36">
        <f t="shared" si="81"/>
        <v>26</v>
      </c>
      <c r="F1742" s="36">
        <f>IFERROR(LIMPIA('DETALLE DE CONEXIONES'!N1742,1),0)</f>
        <v>0</v>
      </c>
      <c r="G1742" s="36" t="str">
        <f>LEFT('DETALLE DE CONEXIONES'!BE1742,3)</f>
        <v/>
      </c>
      <c r="H1742" s="36" t="str">
        <f>RIGHT('DETALLE DE CONEXIONES'!AK1742,2)</f>
        <v>-1</v>
      </c>
      <c r="I1742" s="36" t="str">
        <f>LEFT('DETALLE DE CONEXIONES'!AK1742,3)</f>
        <v>RS;</v>
      </c>
      <c r="J1742" s="36" t="str">
        <f>LEFT('DETALLE DE CONEXIONES'!M1742,3)</f>
        <v>0mi</v>
      </c>
      <c r="K1742" s="36" t="str">
        <f>IF(LEN('DETALLE DE CONEXIONES'!M1742)&lt;12,(RIGHT('DETALLE DE CONEXIONES'!M1742,5)),(RIGHT('DETALLE DE CONEXIONES'!M1742,6)))</f>
        <v xml:space="preserve">min. </v>
      </c>
      <c r="L1742" s="36">
        <f>IF(C1742="Saliente Local",(IFERROR((LIMPIA(J1742,1)),0)),0)</f>
        <v>0</v>
      </c>
      <c r="M1742" s="36">
        <f>IF(C1742="Saliente Nacional",(IFERROR((LIMPIA(J1742,1)),0)),0)</f>
        <v>0</v>
      </c>
      <c r="N1742" s="36">
        <f>IF(C1742="Saliente Internacional",(IFERROR((LIMPIA(J1742,1)),0)),0)</f>
        <v>0</v>
      </c>
      <c r="O1742" s="36">
        <f>IF(C1742="Saliente Local",(IFERROR((LIMPIA(K1742,1)),0)),0)</f>
        <v>0</v>
      </c>
      <c r="P1742" s="36">
        <f>IF(C1742="Saliente Nacional",(IFERROR((LIMPIA(K1742,1)),0)),0)</f>
        <v>0</v>
      </c>
      <c r="Q1742" s="36">
        <f>IF(C1742="Saliente Internacional",(IFERROR((LIMPIA(K1742,1)),0)),0)</f>
        <v>0</v>
      </c>
      <c r="R1742" s="36">
        <f t="shared" si="82"/>
        <v>0</v>
      </c>
      <c r="S1742" s="36">
        <f t="shared" si="83"/>
        <v>0</v>
      </c>
    </row>
    <row r="1743" spans="1:19" x14ac:dyDescent="0.25">
      <c r="A1743" s="101">
        <f>'DETALLE DE CONEXIONES'!P1743</f>
        <v>0</v>
      </c>
      <c r="B1743" s="36" t="str">
        <f>'DETALLE DE CONEXIONES'!I1743</f>
        <v>GPRS</v>
      </c>
      <c r="C1743" s="36" t="str">
        <f>'DETALLE DE CONEXIONES'!BB1743</f>
        <v>MENSAJERO</v>
      </c>
      <c r="D1743" s="36" t="str">
        <f>'DETALLE DE CONEXIONES'!E1743</f>
        <v>internet.itelcelXXXm-3G</v>
      </c>
      <c r="E1743" s="36">
        <f t="shared" si="81"/>
        <v>23</v>
      </c>
      <c r="F1743" s="36">
        <f>IFERROR(LIMPIA('DETALLE DE CONEXIONES'!N1743,1),0)</f>
        <v>0</v>
      </c>
      <c r="G1743" s="36" t="str">
        <f>LEFT('DETALLE DE CONEXIONES'!BE1743,3)</f>
        <v/>
      </c>
      <c r="H1743" s="36" t="str">
        <f>RIGHT('DETALLE DE CONEXIONES'!AK1743,2)</f>
        <v>-0</v>
      </c>
      <c r="I1743" s="36" t="str">
        <f>LEFT('DETALLE DE CONEXIONES'!AK1743,3)</f>
        <v>MEN</v>
      </c>
      <c r="J1743" s="36" t="str">
        <f>LEFT('DETALLE DE CONEXIONES'!M1743,3)</f>
        <v>0mi</v>
      </c>
      <c r="K1743" s="36" t="str">
        <f>IF(LEN('DETALLE DE CONEXIONES'!M1743)&lt;12,(RIGHT('DETALLE DE CONEXIONES'!M1743,5)),(RIGHT('DETALLE DE CONEXIONES'!M1743,6)))</f>
        <v xml:space="preserve">min. </v>
      </c>
      <c r="L1743" s="36">
        <f>IF(C1743="Saliente Local",(IFERROR((LIMPIA(J1743,1)),0)),0)</f>
        <v>0</v>
      </c>
      <c r="M1743" s="36">
        <f>IF(C1743="Saliente Nacional",(IFERROR((LIMPIA(J1743,1)),0)),0)</f>
        <v>0</v>
      </c>
      <c r="N1743" s="36">
        <f>IF(C1743="Saliente Internacional",(IFERROR((LIMPIA(J1743,1)),0)),0)</f>
        <v>0</v>
      </c>
      <c r="O1743" s="36">
        <f>IF(C1743="Saliente Local",(IFERROR((LIMPIA(K1743,1)),0)),0)</f>
        <v>0</v>
      </c>
      <c r="P1743" s="36">
        <f>IF(C1743="Saliente Nacional",(IFERROR((LIMPIA(K1743,1)),0)),0)</f>
        <v>0</v>
      </c>
      <c r="Q1743" s="36">
        <f>IF(C1743="Saliente Internacional",(IFERROR((LIMPIA(K1743,1)),0)),0)</f>
        <v>0</v>
      </c>
      <c r="R1743" s="36">
        <f t="shared" si="82"/>
        <v>0</v>
      </c>
      <c r="S1743" s="36">
        <f t="shared" si="83"/>
        <v>0</v>
      </c>
    </row>
    <row r="1744" spans="1:19" x14ac:dyDescent="0.25">
      <c r="A1744" s="101">
        <f>'DETALLE DE CONEXIONES'!P1744</f>
        <v>0</v>
      </c>
      <c r="B1744" s="36" t="str">
        <f>'DETALLE DE CONEXIONES'!I1744</f>
        <v>GPRS</v>
      </c>
      <c r="C1744" s="36" t="str">
        <f>'DETALLE DE CONEXIONES'!BB1744</f>
        <v>RS</v>
      </c>
      <c r="D1744" s="36" t="str">
        <f>'DETALLE DE CONEXIONES'!E1744</f>
        <v>internet.itelcelXXXm-3G</v>
      </c>
      <c r="E1744" s="36">
        <f t="shared" si="81"/>
        <v>23</v>
      </c>
      <c r="F1744" s="36">
        <f>IFERROR(LIMPIA('DETALLE DE CONEXIONES'!N1744,1),0)</f>
        <v>0</v>
      </c>
      <c r="G1744" s="36" t="str">
        <f>LEFT('DETALLE DE CONEXIONES'!BE1744,3)</f>
        <v/>
      </c>
      <c r="H1744" s="36" t="str">
        <f>RIGHT('DETALLE DE CONEXIONES'!AK1744,2)</f>
        <v>-0</v>
      </c>
      <c r="I1744" s="36" t="str">
        <f>LEFT('DETALLE DE CONEXIONES'!AK1744,3)</f>
        <v>RS;</v>
      </c>
      <c r="J1744" s="36" t="str">
        <f>LEFT('DETALLE DE CONEXIONES'!M1744,3)</f>
        <v>0mi</v>
      </c>
      <c r="K1744" s="36" t="str">
        <f>IF(LEN('DETALLE DE CONEXIONES'!M1744)&lt;12,(RIGHT('DETALLE DE CONEXIONES'!M1744,5)),(RIGHT('DETALLE DE CONEXIONES'!M1744,6)))</f>
        <v xml:space="preserve">min. </v>
      </c>
      <c r="L1744" s="36">
        <f>IF(C1744="Saliente Local",(IFERROR((LIMPIA(J1744,1)),0)),0)</f>
        <v>0</v>
      </c>
      <c r="M1744" s="36">
        <f>IF(C1744="Saliente Nacional",(IFERROR((LIMPIA(J1744,1)),0)),0)</f>
        <v>0</v>
      </c>
      <c r="N1744" s="36">
        <f>IF(C1744="Saliente Internacional",(IFERROR((LIMPIA(J1744,1)),0)),0)</f>
        <v>0</v>
      </c>
      <c r="O1744" s="36">
        <f>IF(C1744="Saliente Local",(IFERROR((LIMPIA(K1744,1)),0)),0)</f>
        <v>0</v>
      </c>
      <c r="P1744" s="36">
        <f>IF(C1744="Saliente Nacional",(IFERROR((LIMPIA(K1744,1)),0)),0)</f>
        <v>0</v>
      </c>
      <c r="Q1744" s="36">
        <f>IF(C1744="Saliente Internacional",(IFERROR((LIMPIA(K1744,1)),0)),0)</f>
        <v>0</v>
      </c>
      <c r="R1744" s="36">
        <f t="shared" si="82"/>
        <v>0</v>
      </c>
      <c r="S1744" s="36">
        <f t="shared" si="83"/>
        <v>0</v>
      </c>
    </row>
    <row r="1745" spans="1:19" x14ac:dyDescent="0.25">
      <c r="A1745" s="101">
        <f>'DETALLE DE CONEXIONES'!P1745</f>
        <v>0</v>
      </c>
      <c r="B1745" s="36" t="str">
        <f>'DETALLE DE CONEXIONES'!I1745</f>
        <v>GPRS</v>
      </c>
      <c r="C1745" s="36" t="str">
        <f>'DETALLE DE CONEXIONES'!BB1745</f>
        <v>MENSAJERO</v>
      </c>
      <c r="D1745" s="36" t="str">
        <f>'DETALLE DE CONEXIONES'!E1745</f>
        <v>internet.itelcelXXXm-3G</v>
      </c>
      <c r="E1745" s="36">
        <f t="shared" si="81"/>
        <v>23</v>
      </c>
      <c r="F1745" s="36">
        <f>IFERROR(LIMPIA('DETALLE DE CONEXIONES'!N1745,1),0)</f>
        <v>0</v>
      </c>
      <c r="G1745" s="36" t="str">
        <f>LEFT('DETALLE DE CONEXIONES'!BE1745,3)</f>
        <v/>
      </c>
      <c r="H1745" s="36" t="str">
        <f>RIGHT('DETALLE DE CONEXIONES'!AK1745,2)</f>
        <v>-0</v>
      </c>
      <c r="I1745" s="36" t="str">
        <f>LEFT('DETALLE DE CONEXIONES'!AK1745,3)</f>
        <v>MEN</v>
      </c>
      <c r="J1745" s="36" t="str">
        <f>LEFT('DETALLE DE CONEXIONES'!M1745,3)</f>
        <v>0mi</v>
      </c>
      <c r="K1745" s="36" t="str">
        <f>IF(LEN('DETALLE DE CONEXIONES'!M1745)&lt;12,(RIGHT('DETALLE DE CONEXIONES'!M1745,5)),(RIGHT('DETALLE DE CONEXIONES'!M1745,6)))</f>
        <v xml:space="preserve">min. </v>
      </c>
      <c r="L1745" s="36">
        <f>IF(C1745="Saliente Local",(IFERROR((LIMPIA(J1745,1)),0)),0)</f>
        <v>0</v>
      </c>
      <c r="M1745" s="36">
        <f>IF(C1745="Saliente Nacional",(IFERROR((LIMPIA(J1745,1)),0)),0)</f>
        <v>0</v>
      </c>
      <c r="N1745" s="36">
        <f>IF(C1745="Saliente Internacional",(IFERROR((LIMPIA(J1745,1)),0)),0)</f>
        <v>0</v>
      </c>
      <c r="O1745" s="36">
        <f>IF(C1745="Saliente Local",(IFERROR((LIMPIA(K1745,1)),0)),0)</f>
        <v>0</v>
      </c>
      <c r="P1745" s="36">
        <f>IF(C1745="Saliente Nacional",(IFERROR((LIMPIA(K1745,1)),0)),0)</f>
        <v>0</v>
      </c>
      <c r="Q1745" s="36">
        <f>IF(C1745="Saliente Internacional",(IFERROR((LIMPIA(K1745,1)),0)),0)</f>
        <v>0</v>
      </c>
      <c r="R1745" s="36">
        <f t="shared" si="82"/>
        <v>0</v>
      </c>
      <c r="S1745" s="36">
        <f t="shared" si="83"/>
        <v>0</v>
      </c>
    </row>
    <row r="1746" spans="1:19" x14ac:dyDescent="0.25">
      <c r="A1746" s="101">
        <f>'DETALLE DE CONEXIONES'!P1746</f>
        <v>0</v>
      </c>
      <c r="B1746" s="36" t="str">
        <f>'DETALLE DE CONEXIONES'!I1746</f>
        <v>GPRS</v>
      </c>
      <c r="C1746" s="36" t="str">
        <f>'DETALLE DE CONEXIONES'!BB1746</f>
        <v>RS</v>
      </c>
      <c r="D1746" s="36" t="str">
        <f>'DETALLE DE CONEXIONES'!E1746</f>
        <v>internet.itelcelXXXm-3G</v>
      </c>
      <c r="E1746" s="36">
        <f t="shared" si="81"/>
        <v>23</v>
      </c>
      <c r="F1746" s="36">
        <f>IFERROR(LIMPIA('DETALLE DE CONEXIONES'!N1746,1),0)</f>
        <v>0</v>
      </c>
      <c r="G1746" s="36" t="str">
        <f>LEFT('DETALLE DE CONEXIONES'!BE1746,3)</f>
        <v/>
      </c>
      <c r="H1746" s="36" t="str">
        <f>RIGHT('DETALLE DE CONEXIONES'!AK1746,2)</f>
        <v>-0</v>
      </c>
      <c r="I1746" s="36" t="str">
        <f>LEFT('DETALLE DE CONEXIONES'!AK1746,3)</f>
        <v>RS;</v>
      </c>
      <c r="J1746" s="36" t="str">
        <f>LEFT('DETALLE DE CONEXIONES'!M1746,3)</f>
        <v>0mi</v>
      </c>
      <c r="K1746" s="36" t="str">
        <f>IF(LEN('DETALLE DE CONEXIONES'!M1746)&lt;12,(RIGHT('DETALLE DE CONEXIONES'!M1746,5)),(RIGHT('DETALLE DE CONEXIONES'!M1746,6)))</f>
        <v xml:space="preserve">min. </v>
      </c>
      <c r="L1746" s="36">
        <f>IF(C1746="Saliente Local",(IFERROR((LIMPIA(J1746,1)),0)),0)</f>
        <v>0</v>
      </c>
      <c r="M1746" s="36">
        <f>IF(C1746="Saliente Nacional",(IFERROR((LIMPIA(J1746,1)),0)),0)</f>
        <v>0</v>
      </c>
      <c r="N1746" s="36">
        <f>IF(C1746="Saliente Internacional",(IFERROR((LIMPIA(J1746,1)),0)),0)</f>
        <v>0</v>
      </c>
      <c r="O1746" s="36">
        <f>IF(C1746="Saliente Local",(IFERROR((LIMPIA(K1746,1)),0)),0)</f>
        <v>0</v>
      </c>
      <c r="P1746" s="36">
        <f>IF(C1746="Saliente Nacional",(IFERROR((LIMPIA(K1746,1)),0)),0)</f>
        <v>0</v>
      </c>
      <c r="Q1746" s="36">
        <f>IF(C1746="Saliente Internacional",(IFERROR((LIMPIA(K1746,1)),0)),0)</f>
        <v>0</v>
      </c>
      <c r="R1746" s="36">
        <f t="shared" si="82"/>
        <v>0</v>
      </c>
      <c r="S1746" s="36">
        <f t="shared" si="83"/>
        <v>0</v>
      </c>
    </row>
    <row r="1747" spans="1:19" x14ac:dyDescent="0.25">
      <c r="A1747" s="101">
        <f>'DETALLE DE CONEXIONES'!P1747</f>
        <v>0</v>
      </c>
      <c r="B1747" s="36" t="str">
        <f>'DETALLE DE CONEXIONES'!I1747</f>
        <v>GPRS</v>
      </c>
      <c r="C1747" s="36" t="str">
        <f>'DETALLE DE CONEXIONES'!BB1747</f>
        <v>MENSAJERO</v>
      </c>
      <c r="D1747" s="36" t="str">
        <f>'DETALLE DE CONEXIONES'!E1747</f>
        <v>internet.itelcelXXXm-3G</v>
      </c>
      <c r="E1747" s="36">
        <f t="shared" si="81"/>
        <v>23</v>
      </c>
      <c r="F1747" s="36">
        <f>IFERROR(LIMPIA('DETALLE DE CONEXIONES'!N1747,1),0)</f>
        <v>0</v>
      </c>
      <c r="G1747" s="36" t="str">
        <f>LEFT('DETALLE DE CONEXIONES'!BE1747,3)</f>
        <v/>
      </c>
      <c r="H1747" s="36" t="str">
        <f>RIGHT('DETALLE DE CONEXIONES'!AK1747,2)</f>
        <v>-0</v>
      </c>
      <c r="I1747" s="36" t="str">
        <f>LEFT('DETALLE DE CONEXIONES'!AK1747,3)</f>
        <v>MEN</v>
      </c>
      <c r="J1747" s="36" t="str">
        <f>LEFT('DETALLE DE CONEXIONES'!M1747,3)</f>
        <v>0mi</v>
      </c>
      <c r="K1747" s="36" t="str">
        <f>IF(LEN('DETALLE DE CONEXIONES'!M1747)&lt;12,(RIGHT('DETALLE DE CONEXIONES'!M1747,5)),(RIGHT('DETALLE DE CONEXIONES'!M1747,6)))</f>
        <v xml:space="preserve">min. </v>
      </c>
      <c r="L1747" s="36">
        <f>IF(C1747="Saliente Local",(IFERROR((LIMPIA(J1747,1)),0)),0)</f>
        <v>0</v>
      </c>
      <c r="M1747" s="36">
        <f>IF(C1747="Saliente Nacional",(IFERROR((LIMPIA(J1747,1)),0)),0)</f>
        <v>0</v>
      </c>
      <c r="N1747" s="36">
        <f>IF(C1747="Saliente Internacional",(IFERROR((LIMPIA(J1747,1)),0)),0)</f>
        <v>0</v>
      </c>
      <c r="O1747" s="36">
        <f>IF(C1747="Saliente Local",(IFERROR((LIMPIA(K1747,1)),0)),0)</f>
        <v>0</v>
      </c>
      <c r="P1747" s="36">
        <f>IF(C1747="Saliente Nacional",(IFERROR((LIMPIA(K1747,1)),0)),0)</f>
        <v>0</v>
      </c>
      <c r="Q1747" s="36">
        <f>IF(C1747="Saliente Internacional",(IFERROR((LIMPIA(K1747,1)),0)),0)</f>
        <v>0</v>
      </c>
      <c r="R1747" s="36">
        <f t="shared" si="82"/>
        <v>0</v>
      </c>
      <c r="S1747" s="36">
        <f t="shared" si="83"/>
        <v>0</v>
      </c>
    </row>
    <row r="1748" spans="1:19" x14ac:dyDescent="0.25">
      <c r="A1748" s="101">
        <f>'DETALLE DE CONEXIONES'!P1748</f>
        <v>0</v>
      </c>
      <c r="B1748" s="36" t="str">
        <f>'DETALLE DE CONEXIONES'!I1748</f>
        <v>GPRS</v>
      </c>
      <c r="C1748" s="36" t="str">
        <f>'DETALLE DE CONEXIONES'!BB1748</f>
        <v>RS</v>
      </c>
      <c r="D1748" s="36" t="str">
        <f>'DETALLE DE CONEXIONES'!E1748</f>
        <v>internet.itelcelXXXm-3G</v>
      </c>
      <c r="E1748" s="36">
        <f t="shared" si="81"/>
        <v>23</v>
      </c>
      <c r="F1748" s="36">
        <f>IFERROR(LIMPIA('DETALLE DE CONEXIONES'!N1748,1),0)</f>
        <v>0</v>
      </c>
      <c r="G1748" s="36" t="str">
        <f>LEFT('DETALLE DE CONEXIONES'!BE1748,3)</f>
        <v/>
      </c>
      <c r="H1748" s="36" t="str">
        <f>RIGHT('DETALLE DE CONEXIONES'!AK1748,2)</f>
        <v>-0</v>
      </c>
      <c r="I1748" s="36" t="str">
        <f>LEFT('DETALLE DE CONEXIONES'!AK1748,3)</f>
        <v>RS;</v>
      </c>
      <c r="J1748" s="36" t="str">
        <f>LEFT('DETALLE DE CONEXIONES'!M1748,3)</f>
        <v>0mi</v>
      </c>
      <c r="K1748" s="36" t="str">
        <f>IF(LEN('DETALLE DE CONEXIONES'!M1748)&lt;12,(RIGHT('DETALLE DE CONEXIONES'!M1748,5)),(RIGHT('DETALLE DE CONEXIONES'!M1748,6)))</f>
        <v xml:space="preserve">min. </v>
      </c>
      <c r="L1748" s="36">
        <f>IF(C1748="Saliente Local",(IFERROR((LIMPIA(J1748,1)),0)),0)</f>
        <v>0</v>
      </c>
      <c r="M1748" s="36">
        <f>IF(C1748="Saliente Nacional",(IFERROR((LIMPIA(J1748,1)),0)),0)</f>
        <v>0</v>
      </c>
      <c r="N1748" s="36">
        <f>IF(C1748="Saliente Internacional",(IFERROR((LIMPIA(J1748,1)),0)),0)</f>
        <v>0</v>
      </c>
      <c r="O1748" s="36">
        <f>IF(C1748="Saliente Local",(IFERROR((LIMPIA(K1748,1)),0)),0)</f>
        <v>0</v>
      </c>
      <c r="P1748" s="36">
        <f>IF(C1748="Saliente Nacional",(IFERROR((LIMPIA(K1748,1)),0)),0)</f>
        <v>0</v>
      </c>
      <c r="Q1748" s="36">
        <f>IF(C1748="Saliente Internacional",(IFERROR((LIMPIA(K1748,1)),0)),0)</f>
        <v>0</v>
      </c>
      <c r="R1748" s="36">
        <f t="shared" si="82"/>
        <v>0</v>
      </c>
      <c r="S1748" s="36">
        <f t="shared" si="83"/>
        <v>0</v>
      </c>
    </row>
    <row r="1749" spans="1:19" x14ac:dyDescent="0.25">
      <c r="A1749" s="101">
        <f>'DETALLE DE CONEXIONES'!P1749</f>
        <v>0</v>
      </c>
      <c r="B1749" s="36" t="str">
        <f>'DETALLE DE CONEXIONES'!I1749</f>
        <v>SALIENTE</v>
      </c>
      <c r="C1749" s="36" t="str">
        <f>'DETALLE DE CONEXIONES'!BB1749</f>
        <v>Saliente Local</v>
      </c>
      <c r="D1749" s="36" t="str">
        <f>'DETALLE DE CONEXIONES'!E1749</f>
        <v>999XXX8450</v>
      </c>
      <c r="E1749" s="36">
        <f t="shared" si="81"/>
        <v>10</v>
      </c>
      <c r="F1749" s="36">
        <f>IFERROR(LIMPIA('DETALLE DE CONEXIONES'!N1749,1),0)</f>
        <v>2</v>
      </c>
      <c r="G1749" s="36" t="str">
        <f>LEFT('DETALLE DE CONEXIONES'!BE1749,3)</f>
        <v>NOF</v>
      </c>
      <c r="H1749" s="36" t="str">
        <f>RIGHT('DETALLE DE CONEXIONES'!AK1749,2)</f>
        <v/>
      </c>
      <c r="I1749" s="36" t="str">
        <f>LEFT('DETALLE DE CONEXIONES'!AK1749,3)</f>
        <v/>
      </c>
      <c r="J1749" s="36" t="str">
        <f>LEFT('DETALLE DE CONEXIONES'!M1749,3)</f>
        <v>1mi</v>
      </c>
      <c r="K1749" s="36" t="str">
        <f>IF(LEN('DETALLE DE CONEXIONES'!M1749)&lt;12,(RIGHT('DETALLE DE CONEXIONES'!M1749,5)),(RIGHT('DETALLE DE CONEXIONES'!M1749,6)))</f>
        <v>17seg.</v>
      </c>
      <c r="L1749" s="36">
        <f>IF(C1749="Saliente Local",(IFERROR((LIMPIA(J1749,1)),0)),0)</f>
        <v>1</v>
      </c>
      <c r="M1749" s="36">
        <f>IF(C1749="Saliente Nacional",(IFERROR((LIMPIA(J1749,1)),0)),0)</f>
        <v>0</v>
      </c>
      <c r="N1749" s="36">
        <f>IF(C1749="Saliente Internacional",(IFERROR((LIMPIA(J1749,1)),0)),0)</f>
        <v>0</v>
      </c>
      <c r="O1749" s="36">
        <f>IF(C1749="Saliente Local",(IFERROR((LIMPIA(K1749,1)),0)),0)</f>
        <v>17</v>
      </c>
      <c r="P1749" s="36">
        <f>IF(C1749="Saliente Nacional",(IFERROR((LIMPIA(K1749,1)),0)),0)</f>
        <v>0</v>
      </c>
      <c r="Q1749" s="36">
        <f>IF(C1749="Saliente Internacional",(IFERROR((LIMPIA(K1749,1)),0)),0)</f>
        <v>0</v>
      </c>
      <c r="R1749" s="36">
        <f t="shared" si="82"/>
        <v>2</v>
      </c>
      <c r="S1749" s="36">
        <f t="shared" si="83"/>
        <v>0</v>
      </c>
    </row>
    <row r="1750" spans="1:19" x14ac:dyDescent="0.25">
      <c r="A1750" s="101">
        <f>'DETALLE DE CONEXIONES'!P1750</f>
        <v>0</v>
      </c>
      <c r="B1750" s="36" t="str">
        <f>'DETALLE DE CONEXIONES'!I1750</f>
        <v>GPRS</v>
      </c>
      <c r="C1750" s="36" t="str">
        <f>'DETALLE DE CONEXIONES'!BB1750</f>
        <v>MENSAJERO</v>
      </c>
      <c r="D1750" s="36" t="str">
        <f>'DETALLE DE CONEXIONES'!E1750</f>
        <v>internet.itelcel.coXXXGLTE</v>
      </c>
      <c r="E1750" s="36">
        <f t="shared" si="81"/>
        <v>26</v>
      </c>
      <c r="F1750" s="36">
        <f>IFERROR(LIMPIA('DETALLE DE CONEXIONES'!N1750,1),0)</f>
        <v>0</v>
      </c>
      <c r="G1750" s="36" t="str">
        <f>LEFT('DETALLE DE CONEXIONES'!BE1750,3)</f>
        <v/>
      </c>
      <c r="H1750" s="36" t="str">
        <f>RIGHT('DETALLE DE CONEXIONES'!AK1750,2)</f>
        <v>-0</v>
      </c>
      <c r="I1750" s="36" t="str">
        <f>LEFT('DETALLE DE CONEXIONES'!AK1750,3)</f>
        <v>MEN</v>
      </c>
      <c r="J1750" s="36" t="str">
        <f>LEFT('DETALLE DE CONEXIONES'!M1750,3)</f>
        <v>0mi</v>
      </c>
      <c r="K1750" s="36" t="str">
        <f>IF(LEN('DETALLE DE CONEXIONES'!M1750)&lt;12,(RIGHT('DETALLE DE CONEXIONES'!M1750,5)),(RIGHT('DETALLE DE CONEXIONES'!M1750,6)))</f>
        <v xml:space="preserve">min. </v>
      </c>
      <c r="L1750" s="36">
        <f>IF(C1750="Saliente Local",(IFERROR((LIMPIA(J1750,1)),0)),0)</f>
        <v>0</v>
      </c>
      <c r="M1750" s="36">
        <f>IF(C1750="Saliente Nacional",(IFERROR((LIMPIA(J1750,1)),0)),0)</f>
        <v>0</v>
      </c>
      <c r="N1750" s="36">
        <f>IF(C1750="Saliente Internacional",(IFERROR((LIMPIA(J1750,1)),0)),0)</f>
        <v>0</v>
      </c>
      <c r="O1750" s="36">
        <f>IF(C1750="Saliente Local",(IFERROR((LIMPIA(K1750,1)),0)),0)</f>
        <v>0</v>
      </c>
      <c r="P1750" s="36">
        <f>IF(C1750="Saliente Nacional",(IFERROR((LIMPIA(K1750,1)),0)),0)</f>
        <v>0</v>
      </c>
      <c r="Q1750" s="36">
        <f>IF(C1750="Saliente Internacional",(IFERROR((LIMPIA(K1750,1)),0)),0)</f>
        <v>0</v>
      </c>
      <c r="R1750" s="36">
        <f t="shared" si="82"/>
        <v>0</v>
      </c>
      <c r="S1750" s="36">
        <f t="shared" si="83"/>
        <v>0</v>
      </c>
    </row>
    <row r="1751" spans="1:19" x14ac:dyDescent="0.25">
      <c r="A1751" s="101">
        <f>'DETALLE DE CONEXIONES'!P1751</f>
        <v>0</v>
      </c>
      <c r="B1751" s="36" t="str">
        <f>'DETALLE DE CONEXIONES'!I1751</f>
        <v>GPRS</v>
      </c>
      <c r="C1751" s="36" t="str">
        <f>'DETALLE DE CONEXIONES'!BB1751</f>
        <v>RS</v>
      </c>
      <c r="D1751" s="36" t="str">
        <f>'DETALLE DE CONEXIONES'!E1751</f>
        <v>internet.itelcel.coXXXGLTE</v>
      </c>
      <c r="E1751" s="36">
        <f t="shared" si="81"/>
        <v>26</v>
      </c>
      <c r="F1751" s="36">
        <f>IFERROR(LIMPIA('DETALLE DE CONEXIONES'!N1751,1),0)</f>
        <v>0</v>
      </c>
      <c r="G1751" s="36" t="str">
        <f>LEFT('DETALLE DE CONEXIONES'!BE1751,3)</f>
        <v/>
      </c>
      <c r="H1751" s="36" t="str">
        <f>RIGHT('DETALLE DE CONEXIONES'!AK1751,2)</f>
        <v>-0</v>
      </c>
      <c r="I1751" s="36" t="str">
        <f>LEFT('DETALLE DE CONEXIONES'!AK1751,3)</f>
        <v>RS;</v>
      </c>
      <c r="J1751" s="36" t="str">
        <f>LEFT('DETALLE DE CONEXIONES'!M1751,3)</f>
        <v>0mi</v>
      </c>
      <c r="K1751" s="36" t="str">
        <f>IF(LEN('DETALLE DE CONEXIONES'!M1751)&lt;12,(RIGHT('DETALLE DE CONEXIONES'!M1751,5)),(RIGHT('DETALLE DE CONEXIONES'!M1751,6)))</f>
        <v xml:space="preserve">min. </v>
      </c>
      <c r="L1751" s="36">
        <f>IF(C1751="Saliente Local",(IFERROR((LIMPIA(J1751,1)),0)),0)</f>
        <v>0</v>
      </c>
      <c r="M1751" s="36">
        <f>IF(C1751="Saliente Nacional",(IFERROR((LIMPIA(J1751,1)),0)),0)</f>
        <v>0</v>
      </c>
      <c r="N1751" s="36">
        <f>IF(C1751="Saliente Internacional",(IFERROR((LIMPIA(J1751,1)),0)),0)</f>
        <v>0</v>
      </c>
      <c r="O1751" s="36">
        <f>IF(C1751="Saliente Local",(IFERROR((LIMPIA(K1751,1)),0)),0)</f>
        <v>0</v>
      </c>
      <c r="P1751" s="36">
        <f>IF(C1751="Saliente Nacional",(IFERROR((LIMPIA(K1751,1)),0)),0)</f>
        <v>0</v>
      </c>
      <c r="Q1751" s="36">
        <f>IF(C1751="Saliente Internacional",(IFERROR((LIMPIA(K1751,1)),0)),0)</f>
        <v>0</v>
      </c>
      <c r="R1751" s="36">
        <f t="shared" si="82"/>
        <v>0</v>
      </c>
      <c r="S1751" s="36">
        <f t="shared" si="83"/>
        <v>0</v>
      </c>
    </row>
    <row r="1752" spans="1:19" x14ac:dyDescent="0.25">
      <c r="A1752" s="101">
        <f>'DETALLE DE CONEXIONES'!P1752</f>
        <v>0</v>
      </c>
      <c r="B1752" s="36" t="str">
        <f>'DETALLE DE CONEXIONES'!I1752</f>
        <v>TRANSFERENCIA</v>
      </c>
      <c r="C1752" s="36" t="str">
        <f>'DETALLE DE CONEXIONES'!BB1752</f>
        <v>Desvio Nacional</v>
      </c>
      <c r="D1752" s="36" t="str">
        <f>'DETALLE DE CONEXIONES'!E1752</f>
        <v>999XXX1600</v>
      </c>
      <c r="E1752" s="36">
        <f t="shared" si="81"/>
        <v>10</v>
      </c>
      <c r="F1752" s="36">
        <f>IFERROR(LIMPIA('DETALLE DE CONEXIONES'!N1752,1),0)</f>
        <v>1</v>
      </c>
      <c r="G1752" s="36" t="str">
        <f>LEFT('DETALLE DE CONEXIONES'!BE1752,3)</f>
        <v>SIU</v>
      </c>
      <c r="H1752" s="36" t="str">
        <f>RIGHT('DETALLE DE CONEXIONES'!AK1752,2)</f>
        <v/>
      </c>
      <c r="I1752" s="36" t="str">
        <f>LEFT('DETALLE DE CONEXIONES'!AK1752,3)</f>
        <v/>
      </c>
      <c r="J1752" s="36" t="str">
        <f>LEFT('DETALLE DE CONEXIONES'!M1752,3)</f>
        <v>0mi</v>
      </c>
      <c r="K1752" s="36" t="str">
        <f>IF(LEN('DETALLE DE CONEXIONES'!M1752)&lt;12,(RIGHT('DETALLE DE CONEXIONES'!M1752,5)),(RIGHT('DETALLE DE CONEXIONES'!M1752,6)))</f>
        <v>51seg.</v>
      </c>
      <c r="L1752" s="36">
        <f>IF(C1752="Saliente Local",(IFERROR((LIMPIA(J1752,1)),0)),0)</f>
        <v>0</v>
      </c>
      <c r="M1752" s="36">
        <f>IF(C1752="Saliente Nacional",(IFERROR((LIMPIA(J1752,1)),0)),0)</f>
        <v>0</v>
      </c>
      <c r="N1752" s="36">
        <f>IF(C1752="Saliente Internacional",(IFERROR((LIMPIA(J1752,1)),0)),0)</f>
        <v>0</v>
      </c>
      <c r="O1752" s="36">
        <f>IF(C1752="Saliente Local",(IFERROR((LIMPIA(K1752,1)),0)),0)</f>
        <v>0</v>
      </c>
      <c r="P1752" s="36">
        <f>IF(C1752="Saliente Nacional",(IFERROR((LIMPIA(K1752,1)),0)),0)</f>
        <v>0</v>
      </c>
      <c r="Q1752" s="36">
        <f>IF(C1752="Saliente Internacional",(IFERROR((LIMPIA(K1752,1)),0)),0)</f>
        <v>0</v>
      </c>
      <c r="R1752" s="36">
        <f t="shared" si="82"/>
        <v>0</v>
      </c>
      <c r="S1752" s="36">
        <f t="shared" si="83"/>
        <v>0</v>
      </c>
    </row>
    <row r="1753" spans="1:19" x14ac:dyDescent="0.25">
      <c r="A1753" s="101">
        <f>'DETALLE DE CONEXIONES'!P1753</f>
        <v>0</v>
      </c>
      <c r="B1753" s="36" t="str">
        <f>'DETALLE DE CONEXIONES'!I1753</f>
        <v>TRANSFERENCIA</v>
      </c>
      <c r="C1753" s="36" t="str">
        <f>'DETALLE DE CONEXIONES'!BB1753</f>
        <v>Desvio Nacional</v>
      </c>
      <c r="D1753" s="36" t="str">
        <f>'DETALLE DE CONEXIONES'!E1753</f>
        <v>999XXX1600</v>
      </c>
      <c r="E1753" s="36">
        <f t="shared" si="81"/>
        <v>10</v>
      </c>
      <c r="F1753" s="36">
        <f>IFERROR(LIMPIA('DETALLE DE CONEXIONES'!N1753,1),0)</f>
        <v>1</v>
      </c>
      <c r="G1753" s="36" t="str">
        <f>LEFT('DETALLE DE CONEXIONES'!BE1753,3)</f>
        <v>SIU</v>
      </c>
      <c r="H1753" s="36" t="str">
        <f>RIGHT('DETALLE DE CONEXIONES'!AK1753,2)</f>
        <v/>
      </c>
      <c r="I1753" s="36" t="str">
        <f>LEFT('DETALLE DE CONEXIONES'!AK1753,3)</f>
        <v/>
      </c>
      <c r="J1753" s="36" t="str">
        <f>LEFT('DETALLE DE CONEXIONES'!M1753,3)</f>
        <v>0mi</v>
      </c>
      <c r="K1753" s="36" t="str">
        <f>IF(LEN('DETALLE DE CONEXIONES'!M1753)&lt;12,(RIGHT('DETALLE DE CONEXIONES'!M1753,5)),(RIGHT('DETALLE DE CONEXIONES'!M1753,6)))</f>
        <v>5seg.</v>
      </c>
      <c r="L1753" s="36">
        <f>IF(C1753="Saliente Local",(IFERROR((LIMPIA(J1753,1)),0)),0)</f>
        <v>0</v>
      </c>
      <c r="M1753" s="36">
        <f>IF(C1753="Saliente Nacional",(IFERROR((LIMPIA(J1753,1)),0)),0)</f>
        <v>0</v>
      </c>
      <c r="N1753" s="36">
        <f>IF(C1753="Saliente Internacional",(IFERROR((LIMPIA(J1753,1)),0)),0)</f>
        <v>0</v>
      </c>
      <c r="O1753" s="36">
        <f>IF(C1753="Saliente Local",(IFERROR((LIMPIA(K1753,1)),0)),0)</f>
        <v>0</v>
      </c>
      <c r="P1753" s="36">
        <f>IF(C1753="Saliente Nacional",(IFERROR((LIMPIA(K1753,1)),0)),0)</f>
        <v>0</v>
      </c>
      <c r="Q1753" s="36">
        <f>IF(C1753="Saliente Internacional",(IFERROR((LIMPIA(K1753,1)),0)),0)</f>
        <v>0</v>
      </c>
      <c r="R1753" s="36">
        <f t="shared" si="82"/>
        <v>0</v>
      </c>
      <c r="S1753" s="36">
        <f t="shared" si="83"/>
        <v>0</v>
      </c>
    </row>
    <row r="1754" spans="1:19" x14ac:dyDescent="0.25">
      <c r="A1754" s="101">
        <f>'DETALLE DE CONEXIONES'!P1754</f>
        <v>0</v>
      </c>
      <c r="B1754" s="36" t="str">
        <f>'DETALLE DE CONEXIONES'!I1754</f>
        <v>GPRS</v>
      </c>
      <c r="C1754" s="36" t="str">
        <f>'DETALLE DE CONEXIONES'!BB1754</f>
        <v>MENSAJERO</v>
      </c>
      <c r="D1754" s="36" t="str">
        <f>'DETALLE DE CONEXIONES'!E1754</f>
        <v>internet.itelcelXXXm-3G</v>
      </c>
      <c r="E1754" s="36">
        <f t="shared" si="81"/>
        <v>23</v>
      </c>
      <c r="F1754" s="36">
        <f>IFERROR(LIMPIA('DETALLE DE CONEXIONES'!N1754,1),0)</f>
        <v>0</v>
      </c>
      <c r="G1754" s="36" t="str">
        <f>LEFT('DETALLE DE CONEXIONES'!BE1754,3)</f>
        <v/>
      </c>
      <c r="H1754" s="36" t="str">
        <f>RIGHT('DETALLE DE CONEXIONES'!AK1754,2)</f>
        <v>-0</v>
      </c>
      <c r="I1754" s="36" t="str">
        <f>LEFT('DETALLE DE CONEXIONES'!AK1754,3)</f>
        <v>MEN</v>
      </c>
      <c r="J1754" s="36" t="str">
        <f>LEFT('DETALLE DE CONEXIONES'!M1754,3)</f>
        <v>0mi</v>
      </c>
      <c r="K1754" s="36" t="str">
        <f>IF(LEN('DETALLE DE CONEXIONES'!M1754)&lt;12,(RIGHT('DETALLE DE CONEXIONES'!M1754,5)),(RIGHT('DETALLE DE CONEXIONES'!M1754,6)))</f>
        <v xml:space="preserve">min. </v>
      </c>
      <c r="L1754" s="36">
        <f>IF(C1754="Saliente Local",(IFERROR((LIMPIA(J1754,1)),0)),0)</f>
        <v>0</v>
      </c>
      <c r="M1754" s="36">
        <f>IF(C1754="Saliente Nacional",(IFERROR((LIMPIA(J1754,1)),0)),0)</f>
        <v>0</v>
      </c>
      <c r="N1754" s="36">
        <f>IF(C1754="Saliente Internacional",(IFERROR((LIMPIA(J1754,1)),0)),0)</f>
        <v>0</v>
      </c>
      <c r="O1754" s="36">
        <f>IF(C1754="Saliente Local",(IFERROR((LIMPIA(K1754,1)),0)),0)</f>
        <v>0</v>
      </c>
      <c r="P1754" s="36">
        <f>IF(C1754="Saliente Nacional",(IFERROR((LIMPIA(K1754,1)),0)),0)</f>
        <v>0</v>
      </c>
      <c r="Q1754" s="36">
        <f>IF(C1754="Saliente Internacional",(IFERROR((LIMPIA(K1754,1)),0)),0)</f>
        <v>0</v>
      </c>
      <c r="R1754" s="36">
        <f t="shared" si="82"/>
        <v>0</v>
      </c>
      <c r="S1754" s="36">
        <f t="shared" si="83"/>
        <v>0</v>
      </c>
    </row>
    <row r="1755" spans="1:19" x14ac:dyDescent="0.25">
      <c r="A1755" s="101">
        <f>'DETALLE DE CONEXIONES'!P1755</f>
        <v>0</v>
      </c>
      <c r="B1755" s="36" t="str">
        <f>'DETALLE DE CONEXIONES'!I1755</f>
        <v>GPRS</v>
      </c>
      <c r="C1755" s="36" t="str">
        <f>'DETALLE DE CONEXIONES'!BB1755</f>
        <v>RS</v>
      </c>
      <c r="D1755" s="36" t="str">
        <f>'DETALLE DE CONEXIONES'!E1755</f>
        <v>internet.itelcelXXXm-3G</v>
      </c>
      <c r="E1755" s="36">
        <f t="shared" si="81"/>
        <v>23</v>
      </c>
      <c r="F1755" s="36">
        <f>IFERROR(LIMPIA('DETALLE DE CONEXIONES'!N1755,1),0)</f>
        <v>0</v>
      </c>
      <c r="G1755" s="36" t="str">
        <f>LEFT('DETALLE DE CONEXIONES'!BE1755,3)</f>
        <v/>
      </c>
      <c r="H1755" s="36" t="str">
        <f>RIGHT('DETALLE DE CONEXIONES'!AK1755,2)</f>
        <v>-0</v>
      </c>
      <c r="I1755" s="36" t="str">
        <f>LEFT('DETALLE DE CONEXIONES'!AK1755,3)</f>
        <v>RS;</v>
      </c>
      <c r="J1755" s="36" t="str">
        <f>LEFT('DETALLE DE CONEXIONES'!M1755,3)</f>
        <v>0mi</v>
      </c>
      <c r="K1755" s="36" t="str">
        <f>IF(LEN('DETALLE DE CONEXIONES'!M1755)&lt;12,(RIGHT('DETALLE DE CONEXIONES'!M1755,5)),(RIGHT('DETALLE DE CONEXIONES'!M1755,6)))</f>
        <v xml:space="preserve">min. </v>
      </c>
      <c r="L1755" s="36">
        <f>IF(C1755="Saliente Local",(IFERROR((LIMPIA(J1755,1)),0)),0)</f>
        <v>0</v>
      </c>
      <c r="M1755" s="36">
        <f>IF(C1755="Saliente Nacional",(IFERROR((LIMPIA(J1755,1)),0)),0)</f>
        <v>0</v>
      </c>
      <c r="N1755" s="36">
        <f>IF(C1755="Saliente Internacional",(IFERROR((LIMPIA(J1755,1)),0)),0)</f>
        <v>0</v>
      </c>
      <c r="O1755" s="36">
        <f>IF(C1755="Saliente Local",(IFERROR((LIMPIA(K1755,1)),0)),0)</f>
        <v>0</v>
      </c>
      <c r="P1755" s="36">
        <f>IF(C1755="Saliente Nacional",(IFERROR((LIMPIA(K1755,1)),0)),0)</f>
        <v>0</v>
      </c>
      <c r="Q1755" s="36">
        <f>IF(C1755="Saliente Internacional",(IFERROR((LIMPIA(K1755,1)),0)),0)</f>
        <v>0</v>
      </c>
      <c r="R1755" s="36">
        <f t="shared" si="82"/>
        <v>0</v>
      </c>
      <c r="S1755" s="36">
        <f t="shared" si="83"/>
        <v>0</v>
      </c>
    </row>
    <row r="1756" spans="1:19" x14ac:dyDescent="0.25">
      <c r="A1756" s="101">
        <f>'DETALLE DE CONEXIONES'!P1756</f>
        <v>0</v>
      </c>
      <c r="B1756" s="36" t="str">
        <f>'DETALLE DE CONEXIONES'!I1756</f>
        <v>GPRS</v>
      </c>
      <c r="C1756" s="36" t="str">
        <f>'DETALLE DE CONEXIONES'!BB1756</f>
        <v>MENSAJERO</v>
      </c>
      <c r="D1756" s="36" t="str">
        <f>'DETALLE DE CONEXIONES'!E1756</f>
        <v>internet.itelcelXXXm-3G</v>
      </c>
      <c r="E1756" s="36">
        <f t="shared" si="81"/>
        <v>23</v>
      </c>
      <c r="F1756" s="36">
        <f>IFERROR(LIMPIA('DETALLE DE CONEXIONES'!N1756,1),0)</f>
        <v>0</v>
      </c>
      <c r="G1756" s="36" t="str">
        <f>LEFT('DETALLE DE CONEXIONES'!BE1756,3)</f>
        <v/>
      </c>
      <c r="H1756" s="36" t="str">
        <f>RIGHT('DETALLE DE CONEXIONES'!AK1756,2)</f>
        <v>-1</v>
      </c>
      <c r="I1756" s="36" t="str">
        <f>LEFT('DETALLE DE CONEXIONES'!AK1756,3)</f>
        <v>MEN</v>
      </c>
      <c r="J1756" s="36" t="str">
        <f>LEFT('DETALLE DE CONEXIONES'!M1756,3)</f>
        <v>0mi</v>
      </c>
      <c r="K1756" s="36" t="str">
        <f>IF(LEN('DETALLE DE CONEXIONES'!M1756)&lt;12,(RIGHT('DETALLE DE CONEXIONES'!M1756,5)),(RIGHT('DETALLE DE CONEXIONES'!M1756,6)))</f>
        <v xml:space="preserve">min. </v>
      </c>
      <c r="L1756" s="36">
        <f>IF(C1756="Saliente Local",(IFERROR((LIMPIA(J1756,1)),0)),0)</f>
        <v>0</v>
      </c>
      <c r="M1756" s="36">
        <f>IF(C1756="Saliente Nacional",(IFERROR((LIMPIA(J1756,1)),0)),0)</f>
        <v>0</v>
      </c>
      <c r="N1756" s="36">
        <f>IF(C1756="Saliente Internacional",(IFERROR((LIMPIA(J1756,1)),0)),0)</f>
        <v>0</v>
      </c>
      <c r="O1756" s="36">
        <f>IF(C1756="Saliente Local",(IFERROR((LIMPIA(K1756,1)),0)),0)</f>
        <v>0</v>
      </c>
      <c r="P1756" s="36">
        <f>IF(C1756="Saliente Nacional",(IFERROR((LIMPIA(K1756,1)),0)),0)</f>
        <v>0</v>
      </c>
      <c r="Q1756" s="36">
        <f>IF(C1756="Saliente Internacional",(IFERROR((LIMPIA(K1756,1)),0)),0)</f>
        <v>0</v>
      </c>
      <c r="R1756" s="36">
        <f t="shared" si="82"/>
        <v>0</v>
      </c>
      <c r="S1756" s="36">
        <f t="shared" si="83"/>
        <v>0</v>
      </c>
    </row>
    <row r="1757" spans="1:19" x14ac:dyDescent="0.25">
      <c r="A1757" s="101">
        <f>'DETALLE DE CONEXIONES'!P1757</f>
        <v>0</v>
      </c>
      <c r="B1757" s="36" t="str">
        <f>'DETALLE DE CONEXIONES'!I1757</f>
        <v>GPRS</v>
      </c>
      <c r="C1757" s="36" t="str">
        <f>'DETALLE DE CONEXIONES'!BB1757</f>
        <v>RS</v>
      </c>
      <c r="D1757" s="36" t="str">
        <f>'DETALLE DE CONEXIONES'!E1757</f>
        <v>internet.itelcelXXXm-3G</v>
      </c>
      <c r="E1757" s="36">
        <f t="shared" si="81"/>
        <v>23</v>
      </c>
      <c r="F1757" s="36">
        <f>IFERROR(LIMPIA('DETALLE DE CONEXIONES'!N1757,1),0)</f>
        <v>0</v>
      </c>
      <c r="G1757" s="36" t="str">
        <f>LEFT('DETALLE DE CONEXIONES'!BE1757,3)</f>
        <v/>
      </c>
      <c r="H1757" s="36" t="str">
        <f>RIGHT('DETALLE DE CONEXIONES'!AK1757,2)</f>
        <v>-1</v>
      </c>
      <c r="I1757" s="36" t="str">
        <f>LEFT('DETALLE DE CONEXIONES'!AK1757,3)</f>
        <v>RS;</v>
      </c>
      <c r="J1757" s="36" t="str">
        <f>LEFT('DETALLE DE CONEXIONES'!M1757,3)</f>
        <v>0mi</v>
      </c>
      <c r="K1757" s="36" t="str">
        <f>IF(LEN('DETALLE DE CONEXIONES'!M1757)&lt;12,(RIGHT('DETALLE DE CONEXIONES'!M1757,5)),(RIGHT('DETALLE DE CONEXIONES'!M1757,6)))</f>
        <v xml:space="preserve">min. </v>
      </c>
      <c r="L1757" s="36">
        <f>IF(C1757="Saliente Local",(IFERROR((LIMPIA(J1757,1)),0)),0)</f>
        <v>0</v>
      </c>
      <c r="M1757" s="36">
        <f>IF(C1757="Saliente Nacional",(IFERROR((LIMPIA(J1757,1)),0)),0)</f>
        <v>0</v>
      </c>
      <c r="N1757" s="36">
        <f>IF(C1757="Saliente Internacional",(IFERROR((LIMPIA(J1757,1)),0)),0)</f>
        <v>0</v>
      </c>
      <c r="O1757" s="36">
        <f>IF(C1757="Saliente Local",(IFERROR((LIMPIA(K1757,1)),0)),0)</f>
        <v>0</v>
      </c>
      <c r="P1757" s="36">
        <f>IF(C1757="Saliente Nacional",(IFERROR((LIMPIA(K1757,1)),0)),0)</f>
        <v>0</v>
      </c>
      <c r="Q1757" s="36">
        <f>IF(C1757="Saliente Internacional",(IFERROR((LIMPIA(K1757,1)),0)),0)</f>
        <v>0</v>
      </c>
      <c r="R1757" s="36">
        <f t="shared" si="82"/>
        <v>0</v>
      </c>
      <c r="S1757" s="36">
        <f t="shared" si="83"/>
        <v>0</v>
      </c>
    </row>
    <row r="1758" spans="1:19" x14ac:dyDescent="0.25">
      <c r="A1758" s="101">
        <f>'DETALLE DE CONEXIONES'!P1758</f>
        <v>0</v>
      </c>
      <c r="B1758" s="36" t="str">
        <f>'DETALLE DE CONEXIONES'!I1758</f>
        <v>TRANSFERENCIA</v>
      </c>
      <c r="C1758" s="36" t="str">
        <f>'DETALLE DE CONEXIONES'!BB1758</f>
        <v>Desvio Nacional</v>
      </c>
      <c r="D1758" s="36" t="str">
        <f>'DETALLE DE CONEXIONES'!E1758</f>
        <v>999XXX1600</v>
      </c>
      <c r="E1758" s="36">
        <f t="shared" si="81"/>
        <v>10</v>
      </c>
      <c r="F1758" s="36">
        <f>IFERROR(LIMPIA('DETALLE DE CONEXIONES'!N1758,1),0)</f>
        <v>1</v>
      </c>
      <c r="G1758" s="36" t="str">
        <f>LEFT('DETALLE DE CONEXIONES'!BE1758,3)</f>
        <v>SIU</v>
      </c>
      <c r="H1758" s="36" t="str">
        <f>RIGHT('DETALLE DE CONEXIONES'!AK1758,2)</f>
        <v/>
      </c>
      <c r="I1758" s="36" t="str">
        <f>LEFT('DETALLE DE CONEXIONES'!AK1758,3)</f>
        <v/>
      </c>
      <c r="J1758" s="36" t="str">
        <f>LEFT('DETALLE DE CONEXIONES'!M1758,3)</f>
        <v>0mi</v>
      </c>
      <c r="K1758" s="36" t="str">
        <f>IF(LEN('DETALLE DE CONEXIONES'!M1758)&lt;12,(RIGHT('DETALLE DE CONEXIONES'!M1758,5)),(RIGHT('DETALLE DE CONEXIONES'!M1758,6)))</f>
        <v>5seg.</v>
      </c>
      <c r="L1758" s="36">
        <f>IF(C1758="Saliente Local",(IFERROR((LIMPIA(J1758,1)),0)),0)</f>
        <v>0</v>
      </c>
      <c r="M1758" s="36">
        <f>IF(C1758="Saliente Nacional",(IFERROR((LIMPIA(J1758,1)),0)),0)</f>
        <v>0</v>
      </c>
      <c r="N1758" s="36">
        <f>IF(C1758="Saliente Internacional",(IFERROR((LIMPIA(J1758,1)),0)),0)</f>
        <v>0</v>
      </c>
      <c r="O1758" s="36">
        <f>IF(C1758="Saliente Local",(IFERROR((LIMPIA(K1758,1)),0)),0)</f>
        <v>0</v>
      </c>
      <c r="P1758" s="36">
        <f>IF(C1758="Saliente Nacional",(IFERROR((LIMPIA(K1758,1)),0)),0)</f>
        <v>0</v>
      </c>
      <c r="Q1758" s="36">
        <f>IF(C1758="Saliente Internacional",(IFERROR((LIMPIA(K1758,1)),0)),0)</f>
        <v>0</v>
      </c>
      <c r="R1758" s="36">
        <f t="shared" si="82"/>
        <v>0</v>
      </c>
      <c r="S1758" s="36">
        <f t="shared" si="83"/>
        <v>0</v>
      </c>
    </row>
    <row r="1759" spans="1:19" x14ac:dyDescent="0.25">
      <c r="A1759" s="101">
        <f>'DETALLE DE CONEXIONES'!P1759</f>
        <v>0</v>
      </c>
      <c r="B1759" s="36" t="str">
        <f>'DETALLE DE CONEXIONES'!I1759</f>
        <v>GPRS</v>
      </c>
      <c r="C1759" s="36" t="str">
        <f>'DETALLE DE CONEXIONES'!BB1759</f>
        <v>RS</v>
      </c>
      <c r="D1759" s="36" t="str">
        <f>'DETALLE DE CONEXIONES'!E1759</f>
        <v>internet.itelcelXXXm-3G</v>
      </c>
      <c r="E1759" s="36">
        <f t="shared" si="81"/>
        <v>23</v>
      </c>
      <c r="F1759" s="36">
        <f>IFERROR(LIMPIA('DETALLE DE CONEXIONES'!N1759,1),0)</f>
        <v>0</v>
      </c>
      <c r="G1759" s="36" t="str">
        <f>LEFT('DETALLE DE CONEXIONES'!BE1759,3)</f>
        <v/>
      </c>
      <c r="H1759" s="36" t="str">
        <f>RIGHT('DETALLE DE CONEXIONES'!AK1759,2)</f>
        <v>-1</v>
      </c>
      <c r="I1759" s="36" t="str">
        <f>LEFT('DETALLE DE CONEXIONES'!AK1759,3)</f>
        <v>RS;</v>
      </c>
      <c r="J1759" s="36" t="str">
        <f>LEFT('DETALLE DE CONEXIONES'!M1759,3)</f>
        <v>0mi</v>
      </c>
      <c r="K1759" s="36" t="str">
        <f>IF(LEN('DETALLE DE CONEXIONES'!M1759)&lt;12,(RIGHT('DETALLE DE CONEXIONES'!M1759,5)),(RIGHT('DETALLE DE CONEXIONES'!M1759,6)))</f>
        <v xml:space="preserve">min. </v>
      </c>
      <c r="L1759" s="36">
        <f>IF(C1759="Saliente Local",(IFERROR((LIMPIA(J1759,1)),0)),0)</f>
        <v>0</v>
      </c>
      <c r="M1759" s="36">
        <f>IF(C1759="Saliente Nacional",(IFERROR((LIMPIA(J1759,1)),0)),0)</f>
        <v>0</v>
      </c>
      <c r="N1759" s="36">
        <f>IF(C1759="Saliente Internacional",(IFERROR((LIMPIA(J1759,1)),0)),0)</f>
        <v>0</v>
      </c>
      <c r="O1759" s="36">
        <f>IF(C1759="Saliente Local",(IFERROR((LIMPIA(K1759,1)),0)),0)</f>
        <v>0</v>
      </c>
      <c r="P1759" s="36">
        <f>IF(C1759="Saliente Nacional",(IFERROR((LIMPIA(K1759,1)),0)),0)</f>
        <v>0</v>
      </c>
      <c r="Q1759" s="36">
        <f>IF(C1759="Saliente Internacional",(IFERROR((LIMPIA(K1759,1)),0)),0)</f>
        <v>0</v>
      </c>
      <c r="R1759" s="36">
        <f t="shared" si="82"/>
        <v>0</v>
      </c>
      <c r="S1759" s="36">
        <f t="shared" si="83"/>
        <v>0</v>
      </c>
    </row>
    <row r="1760" spans="1:19" x14ac:dyDescent="0.25">
      <c r="A1760" s="101">
        <f>'DETALLE DE CONEXIONES'!P1760</f>
        <v>0</v>
      </c>
      <c r="B1760" s="36" t="str">
        <f>'DETALLE DE CONEXIONES'!I1760</f>
        <v>SALIENTE</v>
      </c>
      <c r="C1760" s="36" t="str">
        <f>'DETALLE DE CONEXIONES'!BB1760</f>
        <v>Saliente Local</v>
      </c>
      <c r="D1760" s="36" t="str">
        <f>'DETALLE DE CONEXIONES'!E1760</f>
        <v>999XXX0328</v>
      </c>
      <c r="E1760" s="36">
        <f t="shared" si="81"/>
        <v>10</v>
      </c>
      <c r="F1760" s="36">
        <f>IFERROR(LIMPIA('DETALLE DE CONEXIONES'!N1760,1),0)</f>
        <v>1</v>
      </c>
      <c r="G1760" s="36" t="str">
        <f>LEFT('DETALLE DE CONEXIONES'!BE1760,3)</f>
        <v>NOF</v>
      </c>
      <c r="H1760" s="36" t="str">
        <f>RIGHT('DETALLE DE CONEXIONES'!AK1760,2)</f>
        <v/>
      </c>
      <c r="I1760" s="36" t="str">
        <f>LEFT('DETALLE DE CONEXIONES'!AK1760,3)</f>
        <v/>
      </c>
      <c r="J1760" s="36" t="str">
        <f>LEFT('DETALLE DE CONEXIONES'!M1760,3)</f>
        <v>0mi</v>
      </c>
      <c r="K1760" s="36" t="str">
        <f>IF(LEN('DETALLE DE CONEXIONES'!M1760)&lt;12,(RIGHT('DETALLE DE CONEXIONES'!M1760,5)),(RIGHT('DETALLE DE CONEXIONES'!M1760,6)))</f>
        <v>34seg.</v>
      </c>
      <c r="L1760" s="36">
        <f>IF(C1760="Saliente Local",(IFERROR((LIMPIA(J1760,1)),0)),0)</f>
        <v>0</v>
      </c>
      <c r="M1760" s="36">
        <f>IF(C1760="Saliente Nacional",(IFERROR((LIMPIA(J1760,1)),0)),0)</f>
        <v>0</v>
      </c>
      <c r="N1760" s="36">
        <f>IF(C1760="Saliente Internacional",(IFERROR((LIMPIA(J1760,1)),0)),0)</f>
        <v>0</v>
      </c>
      <c r="O1760" s="36">
        <f>IF(C1760="Saliente Local",(IFERROR((LIMPIA(K1760,1)),0)),0)</f>
        <v>34</v>
      </c>
      <c r="P1760" s="36">
        <f>IF(C1760="Saliente Nacional",(IFERROR((LIMPIA(K1760,1)),0)),0)</f>
        <v>0</v>
      </c>
      <c r="Q1760" s="36">
        <f>IF(C1760="Saliente Internacional",(IFERROR((LIMPIA(K1760,1)),0)),0)</f>
        <v>0</v>
      </c>
      <c r="R1760" s="36">
        <f t="shared" si="82"/>
        <v>1</v>
      </c>
      <c r="S1760" s="36">
        <f t="shared" si="83"/>
        <v>0</v>
      </c>
    </row>
    <row r="1761" spans="1:19" x14ac:dyDescent="0.25">
      <c r="A1761" s="101">
        <f>'DETALLE DE CONEXIONES'!P1761</f>
        <v>0</v>
      </c>
      <c r="B1761" s="36" t="str">
        <f>'DETALLE DE CONEXIONES'!I1761</f>
        <v>SALIENTE</v>
      </c>
      <c r="C1761" s="36" t="str">
        <f>'DETALLE DE CONEXIONES'!BB1761</f>
        <v>Saliente Local</v>
      </c>
      <c r="D1761" s="36" t="str">
        <f>'DETALLE DE CONEXIONES'!E1761</f>
        <v>999XXX8450</v>
      </c>
      <c r="E1761" s="36">
        <f t="shared" si="81"/>
        <v>10</v>
      </c>
      <c r="F1761" s="36">
        <f>IFERROR(LIMPIA('DETALLE DE CONEXIONES'!N1761,1),0)</f>
        <v>2</v>
      </c>
      <c r="G1761" s="36" t="str">
        <f>LEFT('DETALLE DE CONEXIONES'!BE1761,3)</f>
        <v>NOF</v>
      </c>
      <c r="H1761" s="36" t="str">
        <f>RIGHT('DETALLE DE CONEXIONES'!AK1761,2)</f>
        <v/>
      </c>
      <c r="I1761" s="36" t="str">
        <f>LEFT('DETALLE DE CONEXIONES'!AK1761,3)</f>
        <v/>
      </c>
      <c r="J1761" s="36" t="str">
        <f>LEFT('DETALLE DE CONEXIONES'!M1761,3)</f>
        <v>1mi</v>
      </c>
      <c r="K1761" s="36" t="str">
        <f>IF(LEN('DETALLE DE CONEXIONES'!M1761)&lt;12,(RIGHT('DETALLE DE CONEXIONES'!M1761,5)),(RIGHT('DETALLE DE CONEXIONES'!M1761,6)))</f>
        <v>30seg.</v>
      </c>
      <c r="L1761" s="36">
        <f>IF(C1761="Saliente Local",(IFERROR((LIMPIA(J1761,1)),0)),0)</f>
        <v>1</v>
      </c>
      <c r="M1761" s="36">
        <f>IF(C1761="Saliente Nacional",(IFERROR((LIMPIA(J1761,1)),0)),0)</f>
        <v>0</v>
      </c>
      <c r="N1761" s="36">
        <f>IF(C1761="Saliente Internacional",(IFERROR((LIMPIA(J1761,1)),0)),0)</f>
        <v>0</v>
      </c>
      <c r="O1761" s="36">
        <f>IF(C1761="Saliente Local",(IFERROR((LIMPIA(K1761,1)),0)),0)</f>
        <v>30</v>
      </c>
      <c r="P1761" s="36">
        <f>IF(C1761="Saliente Nacional",(IFERROR((LIMPIA(K1761,1)),0)),0)</f>
        <v>0</v>
      </c>
      <c r="Q1761" s="36">
        <f>IF(C1761="Saliente Internacional",(IFERROR((LIMPIA(K1761,1)),0)),0)</f>
        <v>0</v>
      </c>
      <c r="R1761" s="36">
        <f t="shared" si="82"/>
        <v>2</v>
      </c>
      <c r="S1761" s="36">
        <f t="shared" si="83"/>
        <v>0</v>
      </c>
    </row>
    <row r="1762" spans="1:19" x14ac:dyDescent="0.25">
      <c r="A1762" s="101">
        <f>'DETALLE DE CONEXIONES'!P1762</f>
        <v>0</v>
      </c>
      <c r="B1762" s="36" t="str">
        <f>'DETALLE DE CONEXIONES'!I1762</f>
        <v>GPRS</v>
      </c>
      <c r="C1762" s="36" t="str">
        <f>'DETALLE DE CONEXIONES'!BB1762</f>
        <v>MENSAJERO</v>
      </c>
      <c r="D1762" s="36" t="str">
        <f>'DETALLE DE CONEXIONES'!E1762</f>
        <v>internet.itelcelXXXm-3G</v>
      </c>
      <c r="E1762" s="36">
        <f t="shared" si="81"/>
        <v>23</v>
      </c>
      <c r="F1762" s="36">
        <f>IFERROR(LIMPIA('DETALLE DE CONEXIONES'!N1762,1),0)</f>
        <v>0</v>
      </c>
      <c r="G1762" s="36" t="str">
        <f>LEFT('DETALLE DE CONEXIONES'!BE1762,3)</f>
        <v/>
      </c>
      <c r="H1762" s="36" t="str">
        <f>RIGHT('DETALLE DE CONEXIONES'!AK1762,2)</f>
        <v>-1</v>
      </c>
      <c r="I1762" s="36" t="str">
        <f>LEFT('DETALLE DE CONEXIONES'!AK1762,3)</f>
        <v>MEN</v>
      </c>
      <c r="J1762" s="36" t="str">
        <f>LEFT('DETALLE DE CONEXIONES'!M1762,3)</f>
        <v>0mi</v>
      </c>
      <c r="K1762" s="36" t="str">
        <f>IF(LEN('DETALLE DE CONEXIONES'!M1762)&lt;12,(RIGHT('DETALLE DE CONEXIONES'!M1762,5)),(RIGHT('DETALLE DE CONEXIONES'!M1762,6)))</f>
        <v xml:space="preserve">min. </v>
      </c>
      <c r="L1762" s="36">
        <f>IF(C1762="Saliente Local",(IFERROR((LIMPIA(J1762,1)),0)),0)</f>
        <v>0</v>
      </c>
      <c r="M1762" s="36">
        <f>IF(C1762="Saliente Nacional",(IFERROR((LIMPIA(J1762,1)),0)),0)</f>
        <v>0</v>
      </c>
      <c r="N1762" s="36">
        <f>IF(C1762="Saliente Internacional",(IFERROR((LIMPIA(J1762,1)),0)),0)</f>
        <v>0</v>
      </c>
      <c r="O1762" s="36">
        <f>IF(C1762="Saliente Local",(IFERROR((LIMPIA(K1762,1)),0)),0)</f>
        <v>0</v>
      </c>
      <c r="P1762" s="36">
        <f>IF(C1762="Saliente Nacional",(IFERROR((LIMPIA(K1762,1)),0)),0)</f>
        <v>0</v>
      </c>
      <c r="Q1762" s="36">
        <f>IF(C1762="Saliente Internacional",(IFERROR((LIMPIA(K1762,1)),0)),0)</f>
        <v>0</v>
      </c>
      <c r="R1762" s="36">
        <f t="shared" si="82"/>
        <v>0</v>
      </c>
      <c r="S1762" s="36">
        <f t="shared" si="83"/>
        <v>0</v>
      </c>
    </row>
    <row r="1763" spans="1:19" x14ac:dyDescent="0.25">
      <c r="A1763" s="101">
        <f>'DETALLE DE CONEXIONES'!P1763</f>
        <v>0</v>
      </c>
      <c r="B1763" s="36" t="str">
        <f>'DETALLE DE CONEXIONES'!I1763</f>
        <v>GPRS</v>
      </c>
      <c r="C1763" s="36" t="str">
        <f>'DETALLE DE CONEXIONES'!BB1763</f>
        <v>RS</v>
      </c>
      <c r="D1763" s="36" t="str">
        <f>'DETALLE DE CONEXIONES'!E1763</f>
        <v>internet.itelcelXXXm-3G</v>
      </c>
      <c r="E1763" s="36">
        <f t="shared" si="81"/>
        <v>23</v>
      </c>
      <c r="F1763" s="36">
        <f>IFERROR(LIMPIA('DETALLE DE CONEXIONES'!N1763,1),0)</f>
        <v>0</v>
      </c>
      <c r="G1763" s="36" t="str">
        <f>LEFT('DETALLE DE CONEXIONES'!BE1763,3)</f>
        <v/>
      </c>
      <c r="H1763" s="36" t="str">
        <f>RIGHT('DETALLE DE CONEXIONES'!AK1763,2)</f>
        <v>-1</v>
      </c>
      <c r="I1763" s="36" t="str">
        <f>LEFT('DETALLE DE CONEXIONES'!AK1763,3)</f>
        <v>RS;</v>
      </c>
      <c r="J1763" s="36" t="str">
        <f>LEFT('DETALLE DE CONEXIONES'!M1763,3)</f>
        <v>0mi</v>
      </c>
      <c r="K1763" s="36" t="str">
        <f>IF(LEN('DETALLE DE CONEXIONES'!M1763)&lt;12,(RIGHT('DETALLE DE CONEXIONES'!M1763,5)),(RIGHT('DETALLE DE CONEXIONES'!M1763,6)))</f>
        <v xml:space="preserve">min. </v>
      </c>
      <c r="L1763" s="36">
        <f>IF(C1763="Saliente Local",(IFERROR((LIMPIA(J1763,1)),0)),0)</f>
        <v>0</v>
      </c>
      <c r="M1763" s="36">
        <f>IF(C1763="Saliente Nacional",(IFERROR((LIMPIA(J1763,1)),0)),0)</f>
        <v>0</v>
      </c>
      <c r="N1763" s="36">
        <f>IF(C1763="Saliente Internacional",(IFERROR((LIMPIA(J1763,1)),0)),0)</f>
        <v>0</v>
      </c>
      <c r="O1763" s="36">
        <f>IF(C1763="Saliente Local",(IFERROR((LIMPIA(K1763,1)),0)),0)</f>
        <v>0</v>
      </c>
      <c r="P1763" s="36">
        <f>IF(C1763="Saliente Nacional",(IFERROR((LIMPIA(K1763,1)),0)),0)</f>
        <v>0</v>
      </c>
      <c r="Q1763" s="36">
        <f>IF(C1763="Saliente Internacional",(IFERROR((LIMPIA(K1763,1)),0)),0)</f>
        <v>0</v>
      </c>
      <c r="R1763" s="36">
        <f t="shared" si="82"/>
        <v>0</v>
      </c>
      <c r="S1763" s="36">
        <f t="shared" si="83"/>
        <v>0</v>
      </c>
    </row>
    <row r="1764" spans="1:19" x14ac:dyDescent="0.25">
      <c r="A1764" s="101">
        <f>'DETALLE DE CONEXIONES'!P1764</f>
        <v>0</v>
      </c>
      <c r="B1764" s="36" t="str">
        <f>'DETALLE DE CONEXIONES'!I1764</f>
        <v>TRANSFERENCIA</v>
      </c>
      <c r="C1764" s="36" t="str">
        <f>'DETALLE DE CONEXIONES'!BB1764</f>
        <v>Desvio Nacional</v>
      </c>
      <c r="D1764" s="36" t="str">
        <f>'DETALLE DE CONEXIONES'!E1764</f>
        <v>999XXX1600</v>
      </c>
      <c r="E1764" s="36">
        <f t="shared" si="81"/>
        <v>10</v>
      </c>
      <c r="F1764" s="36">
        <f>IFERROR(LIMPIA('DETALLE DE CONEXIONES'!N1764,1),0)</f>
        <v>1</v>
      </c>
      <c r="G1764" s="36" t="str">
        <f>LEFT('DETALLE DE CONEXIONES'!BE1764,3)</f>
        <v>SIU</v>
      </c>
      <c r="H1764" s="36" t="str">
        <f>RIGHT('DETALLE DE CONEXIONES'!AK1764,2)</f>
        <v/>
      </c>
      <c r="I1764" s="36" t="str">
        <f>LEFT('DETALLE DE CONEXIONES'!AK1764,3)</f>
        <v/>
      </c>
      <c r="J1764" s="36" t="str">
        <f>LEFT('DETALLE DE CONEXIONES'!M1764,3)</f>
        <v>0mi</v>
      </c>
      <c r="K1764" s="36" t="str">
        <f>IF(LEN('DETALLE DE CONEXIONES'!M1764)&lt;12,(RIGHT('DETALLE DE CONEXIONES'!M1764,5)),(RIGHT('DETALLE DE CONEXIONES'!M1764,6)))</f>
        <v>44seg.</v>
      </c>
      <c r="L1764" s="36">
        <f>IF(C1764="Saliente Local",(IFERROR((LIMPIA(J1764,1)),0)),0)</f>
        <v>0</v>
      </c>
      <c r="M1764" s="36">
        <f>IF(C1764="Saliente Nacional",(IFERROR((LIMPIA(J1764,1)),0)),0)</f>
        <v>0</v>
      </c>
      <c r="N1764" s="36">
        <f>IF(C1764="Saliente Internacional",(IFERROR((LIMPIA(J1764,1)),0)),0)</f>
        <v>0</v>
      </c>
      <c r="O1764" s="36">
        <f>IF(C1764="Saliente Local",(IFERROR((LIMPIA(K1764,1)),0)),0)</f>
        <v>0</v>
      </c>
      <c r="P1764" s="36">
        <f>IF(C1764="Saliente Nacional",(IFERROR((LIMPIA(K1764,1)),0)),0)</f>
        <v>0</v>
      </c>
      <c r="Q1764" s="36">
        <f>IF(C1764="Saliente Internacional",(IFERROR((LIMPIA(K1764,1)),0)),0)</f>
        <v>0</v>
      </c>
      <c r="R1764" s="36">
        <f t="shared" si="82"/>
        <v>0</v>
      </c>
      <c r="S1764" s="36">
        <f t="shared" si="83"/>
        <v>0</v>
      </c>
    </row>
    <row r="1765" spans="1:19" x14ac:dyDescent="0.25">
      <c r="A1765" s="101">
        <f>'DETALLE DE CONEXIONES'!P1765</f>
        <v>0</v>
      </c>
      <c r="B1765" s="36" t="str">
        <f>'DETALLE DE CONEXIONES'!I1765</f>
        <v>GPRS</v>
      </c>
      <c r="C1765" s="36" t="str">
        <f>'DETALLE DE CONEXIONES'!BB1765</f>
        <v>MENSAJERO</v>
      </c>
      <c r="D1765" s="36" t="str">
        <f>'DETALLE DE CONEXIONES'!E1765</f>
        <v>internet.itelcel.coXXXGLTE</v>
      </c>
      <c r="E1765" s="36">
        <f t="shared" si="81"/>
        <v>26</v>
      </c>
      <c r="F1765" s="36">
        <f>IFERROR(LIMPIA('DETALLE DE CONEXIONES'!N1765,1),0)</f>
        <v>0</v>
      </c>
      <c r="G1765" s="36" t="str">
        <f>LEFT('DETALLE DE CONEXIONES'!BE1765,3)</f>
        <v/>
      </c>
      <c r="H1765" s="36" t="str">
        <f>RIGHT('DETALLE DE CONEXIONES'!AK1765,2)</f>
        <v>-1</v>
      </c>
      <c r="I1765" s="36" t="str">
        <f>LEFT('DETALLE DE CONEXIONES'!AK1765,3)</f>
        <v>MEN</v>
      </c>
      <c r="J1765" s="36" t="str">
        <f>LEFT('DETALLE DE CONEXIONES'!M1765,3)</f>
        <v>0mi</v>
      </c>
      <c r="K1765" s="36" t="str">
        <f>IF(LEN('DETALLE DE CONEXIONES'!M1765)&lt;12,(RIGHT('DETALLE DE CONEXIONES'!M1765,5)),(RIGHT('DETALLE DE CONEXIONES'!M1765,6)))</f>
        <v xml:space="preserve">min. </v>
      </c>
      <c r="L1765" s="36">
        <f>IF(C1765="Saliente Local",(IFERROR((LIMPIA(J1765,1)),0)),0)</f>
        <v>0</v>
      </c>
      <c r="M1765" s="36">
        <f>IF(C1765="Saliente Nacional",(IFERROR((LIMPIA(J1765,1)),0)),0)</f>
        <v>0</v>
      </c>
      <c r="N1765" s="36">
        <f>IF(C1765="Saliente Internacional",(IFERROR((LIMPIA(J1765,1)),0)),0)</f>
        <v>0</v>
      </c>
      <c r="O1765" s="36">
        <f>IF(C1765="Saliente Local",(IFERROR((LIMPIA(K1765,1)),0)),0)</f>
        <v>0</v>
      </c>
      <c r="P1765" s="36">
        <f>IF(C1765="Saliente Nacional",(IFERROR((LIMPIA(K1765,1)),0)),0)</f>
        <v>0</v>
      </c>
      <c r="Q1765" s="36">
        <f>IF(C1765="Saliente Internacional",(IFERROR((LIMPIA(K1765,1)),0)),0)</f>
        <v>0</v>
      </c>
      <c r="R1765" s="36">
        <f t="shared" si="82"/>
        <v>0</v>
      </c>
      <c r="S1765" s="36">
        <f t="shared" si="83"/>
        <v>0</v>
      </c>
    </row>
    <row r="1766" spans="1:19" x14ac:dyDescent="0.25">
      <c r="A1766" s="101">
        <f>'DETALLE DE CONEXIONES'!P1766</f>
        <v>0</v>
      </c>
      <c r="B1766" s="36" t="str">
        <f>'DETALLE DE CONEXIONES'!I1766</f>
        <v>GPRS</v>
      </c>
      <c r="C1766" s="36" t="str">
        <f>'DETALLE DE CONEXIONES'!BB1766</f>
        <v>RS</v>
      </c>
      <c r="D1766" s="36" t="str">
        <f>'DETALLE DE CONEXIONES'!E1766</f>
        <v>internet.itelcel.coXXXGLTE</v>
      </c>
      <c r="E1766" s="36">
        <f t="shared" si="81"/>
        <v>26</v>
      </c>
      <c r="F1766" s="36">
        <f>IFERROR(LIMPIA('DETALLE DE CONEXIONES'!N1766,1),0)</f>
        <v>0</v>
      </c>
      <c r="G1766" s="36" t="str">
        <f>LEFT('DETALLE DE CONEXIONES'!BE1766,3)</f>
        <v/>
      </c>
      <c r="H1766" s="36" t="str">
        <f>RIGHT('DETALLE DE CONEXIONES'!AK1766,2)</f>
        <v>-1</v>
      </c>
      <c r="I1766" s="36" t="str">
        <f>LEFT('DETALLE DE CONEXIONES'!AK1766,3)</f>
        <v>RS;</v>
      </c>
      <c r="J1766" s="36" t="str">
        <f>LEFT('DETALLE DE CONEXIONES'!M1766,3)</f>
        <v>0mi</v>
      </c>
      <c r="K1766" s="36" t="str">
        <f>IF(LEN('DETALLE DE CONEXIONES'!M1766)&lt;12,(RIGHT('DETALLE DE CONEXIONES'!M1766,5)),(RIGHT('DETALLE DE CONEXIONES'!M1766,6)))</f>
        <v xml:space="preserve">min. </v>
      </c>
      <c r="L1766" s="36">
        <f>IF(C1766="Saliente Local",(IFERROR((LIMPIA(J1766,1)),0)),0)</f>
        <v>0</v>
      </c>
      <c r="M1766" s="36">
        <f>IF(C1766="Saliente Nacional",(IFERROR((LIMPIA(J1766,1)),0)),0)</f>
        <v>0</v>
      </c>
      <c r="N1766" s="36">
        <f>IF(C1766="Saliente Internacional",(IFERROR((LIMPIA(J1766,1)),0)),0)</f>
        <v>0</v>
      </c>
      <c r="O1766" s="36">
        <f>IF(C1766="Saliente Local",(IFERROR((LIMPIA(K1766,1)),0)),0)</f>
        <v>0</v>
      </c>
      <c r="P1766" s="36">
        <f>IF(C1766="Saliente Nacional",(IFERROR((LIMPIA(K1766,1)),0)),0)</f>
        <v>0</v>
      </c>
      <c r="Q1766" s="36">
        <f>IF(C1766="Saliente Internacional",(IFERROR((LIMPIA(K1766,1)),0)),0)</f>
        <v>0</v>
      </c>
      <c r="R1766" s="36">
        <f t="shared" si="82"/>
        <v>0</v>
      </c>
      <c r="S1766" s="36">
        <f t="shared" si="83"/>
        <v>0</v>
      </c>
    </row>
    <row r="1767" spans="1:19" x14ac:dyDescent="0.25">
      <c r="A1767" s="101">
        <f>'DETALLE DE CONEXIONES'!P1767</f>
        <v>0</v>
      </c>
      <c r="B1767" s="36" t="str">
        <f>'DETALLE DE CONEXIONES'!I1767</f>
        <v>SALIENTE</v>
      </c>
      <c r="C1767" s="36" t="str">
        <f>'DETALLE DE CONEXIONES'!BB1767</f>
        <v>Saliente Local</v>
      </c>
      <c r="D1767" s="36" t="str">
        <f>'DETALLE DE CONEXIONES'!E1767</f>
        <v>999XXX0984</v>
      </c>
      <c r="E1767" s="36">
        <f t="shared" si="81"/>
        <v>10</v>
      </c>
      <c r="F1767" s="36">
        <f>IFERROR(LIMPIA('DETALLE DE CONEXIONES'!N1767,1),0)</f>
        <v>2</v>
      </c>
      <c r="G1767" s="36" t="str">
        <f>LEFT('DETALLE DE CONEXIONES'!BE1767,3)</f>
        <v>NOF</v>
      </c>
      <c r="H1767" s="36" t="str">
        <f>RIGHT('DETALLE DE CONEXIONES'!AK1767,2)</f>
        <v/>
      </c>
      <c r="I1767" s="36" t="str">
        <f>LEFT('DETALLE DE CONEXIONES'!AK1767,3)</f>
        <v/>
      </c>
      <c r="J1767" s="36" t="str">
        <f>LEFT('DETALLE DE CONEXIONES'!M1767,3)</f>
        <v>1mi</v>
      </c>
      <c r="K1767" s="36" t="str">
        <f>IF(LEN('DETALLE DE CONEXIONES'!M1767)&lt;12,(RIGHT('DETALLE DE CONEXIONES'!M1767,5)),(RIGHT('DETALLE DE CONEXIONES'!M1767,6)))</f>
        <v>16seg.</v>
      </c>
      <c r="L1767" s="36">
        <f>IF(C1767="Saliente Local",(IFERROR((LIMPIA(J1767,1)),0)),0)</f>
        <v>1</v>
      </c>
      <c r="M1767" s="36">
        <f>IF(C1767="Saliente Nacional",(IFERROR((LIMPIA(J1767,1)),0)),0)</f>
        <v>0</v>
      </c>
      <c r="N1767" s="36">
        <f>IF(C1767="Saliente Internacional",(IFERROR((LIMPIA(J1767,1)),0)),0)</f>
        <v>0</v>
      </c>
      <c r="O1767" s="36">
        <f>IF(C1767="Saliente Local",(IFERROR((LIMPIA(K1767,1)),0)),0)</f>
        <v>16</v>
      </c>
      <c r="P1767" s="36">
        <f>IF(C1767="Saliente Nacional",(IFERROR((LIMPIA(K1767,1)),0)),0)</f>
        <v>0</v>
      </c>
      <c r="Q1767" s="36">
        <f>IF(C1767="Saliente Internacional",(IFERROR((LIMPIA(K1767,1)),0)),0)</f>
        <v>0</v>
      </c>
      <c r="R1767" s="36">
        <f t="shared" si="82"/>
        <v>2</v>
      </c>
      <c r="S1767" s="36">
        <f t="shared" si="83"/>
        <v>0</v>
      </c>
    </row>
    <row r="1768" spans="1:19" x14ac:dyDescent="0.25">
      <c r="A1768" s="101">
        <f>'DETALLE DE CONEXIONES'!P1768</f>
        <v>0</v>
      </c>
      <c r="B1768" s="36" t="str">
        <f>'DETALLE DE CONEXIONES'!I1768</f>
        <v>ENTRANTE</v>
      </c>
      <c r="C1768" s="36" t="str">
        <f>'DETALLE DE CONEXIONES'!BB1768</f>
        <v>Entrante Local</v>
      </c>
      <c r="D1768" s="36" t="str">
        <f>'DETALLE DE CONEXIONES'!E1768</f>
        <v>999XXX1600</v>
      </c>
      <c r="E1768" s="36">
        <f t="shared" si="81"/>
        <v>10</v>
      </c>
      <c r="F1768" s="36">
        <f>IFERROR(LIMPIA('DETALLE DE CONEXIONES'!N1768,1),0)</f>
        <v>1</v>
      </c>
      <c r="G1768" s="36" t="str">
        <f>LEFT('DETALLE DE CONEXIONES'!BE1768,3)</f>
        <v>NOF</v>
      </c>
      <c r="H1768" s="36" t="str">
        <f>RIGHT('DETALLE DE CONEXIONES'!AK1768,2)</f>
        <v/>
      </c>
      <c r="I1768" s="36" t="str">
        <f>LEFT('DETALLE DE CONEXIONES'!AK1768,3)</f>
        <v/>
      </c>
      <c r="J1768" s="36" t="str">
        <f>LEFT('DETALLE DE CONEXIONES'!M1768,3)</f>
        <v>0mi</v>
      </c>
      <c r="K1768" s="36" t="str">
        <f>IF(LEN('DETALLE DE CONEXIONES'!M1768)&lt;12,(RIGHT('DETALLE DE CONEXIONES'!M1768,5)),(RIGHT('DETALLE DE CONEXIONES'!M1768,6)))</f>
        <v>7seg.</v>
      </c>
      <c r="L1768" s="36">
        <f>IF(C1768="Saliente Local",(IFERROR((LIMPIA(J1768,1)),0)),0)</f>
        <v>0</v>
      </c>
      <c r="M1768" s="36">
        <f>IF(C1768="Saliente Nacional",(IFERROR((LIMPIA(J1768,1)),0)),0)</f>
        <v>0</v>
      </c>
      <c r="N1768" s="36">
        <f>IF(C1768="Saliente Internacional",(IFERROR((LIMPIA(J1768,1)),0)),0)</f>
        <v>0</v>
      </c>
      <c r="O1768" s="36">
        <f>IF(C1768="Saliente Local",(IFERROR((LIMPIA(K1768,1)),0)),0)</f>
        <v>0</v>
      </c>
      <c r="P1768" s="36">
        <f>IF(C1768="Saliente Nacional",(IFERROR((LIMPIA(K1768,1)),0)),0)</f>
        <v>0</v>
      </c>
      <c r="Q1768" s="36">
        <f>IF(C1768="Saliente Internacional",(IFERROR((LIMPIA(K1768,1)),0)),0)</f>
        <v>0</v>
      </c>
      <c r="R1768" s="36">
        <f t="shared" si="82"/>
        <v>0</v>
      </c>
      <c r="S1768" s="36">
        <f t="shared" si="83"/>
        <v>0</v>
      </c>
    </row>
    <row r="1769" spans="1:19" x14ac:dyDescent="0.25">
      <c r="A1769" s="101">
        <f>'DETALLE DE CONEXIONES'!P1769</f>
        <v>0</v>
      </c>
      <c r="B1769" s="36" t="str">
        <f>'DETALLE DE CONEXIONES'!I1769</f>
        <v>ENTRANTE</v>
      </c>
      <c r="C1769" s="36" t="str">
        <f>'DETALLE DE CONEXIONES'!BB1769</f>
        <v>Entrante Local</v>
      </c>
      <c r="D1769" s="36" t="str">
        <f>'DETALLE DE CONEXIONES'!E1769</f>
        <v>999XXX1600</v>
      </c>
      <c r="E1769" s="36">
        <f t="shared" si="81"/>
        <v>10</v>
      </c>
      <c r="F1769" s="36">
        <f>IFERROR(LIMPIA('DETALLE DE CONEXIONES'!N1769,1),0)</f>
        <v>1</v>
      </c>
      <c r="G1769" s="36" t="str">
        <f>LEFT('DETALLE DE CONEXIONES'!BE1769,3)</f>
        <v>NOF</v>
      </c>
      <c r="H1769" s="36" t="str">
        <f>RIGHT('DETALLE DE CONEXIONES'!AK1769,2)</f>
        <v/>
      </c>
      <c r="I1769" s="36" t="str">
        <f>LEFT('DETALLE DE CONEXIONES'!AK1769,3)</f>
        <v/>
      </c>
      <c r="J1769" s="36" t="str">
        <f>LEFT('DETALLE DE CONEXIONES'!M1769,3)</f>
        <v>0mi</v>
      </c>
      <c r="K1769" s="36" t="str">
        <f>IF(LEN('DETALLE DE CONEXIONES'!M1769)&lt;12,(RIGHT('DETALLE DE CONEXIONES'!M1769,5)),(RIGHT('DETALLE DE CONEXIONES'!M1769,6)))</f>
        <v>15seg.</v>
      </c>
      <c r="L1769" s="36">
        <f>IF(C1769="Saliente Local",(IFERROR((LIMPIA(J1769,1)),0)),0)</f>
        <v>0</v>
      </c>
      <c r="M1769" s="36">
        <f>IF(C1769="Saliente Nacional",(IFERROR((LIMPIA(J1769,1)),0)),0)</f>
        <v>0</v>
      </c>
      <c r="N1769" s="36">
        <f>IF(C1769="Saliente Internacional",(IFERROR((LIMPIA(J1769,1)),0)),0)</f>
        <v>0</v>
      </c>
      <c r="O1769" s="36">
        <f>IF(C1769="Saliente Local",(IFERROR((LIMPIA(K1769,1)),0)),0)</f>
        <v>0</v>
      </c>
      <c r="P1769" s="36">
        <f>IF(C1769="Saliente Nacional",(IFERROR((LIMPIA(K1769,1)),0)),0)</f>
        <v>0</v>
      </c>
      <c r="Q1769" s="36">
        <f>IF(C1769="Saliente Internacional",(IFERROR((LIMPIA(K1769,1)),0)),0)</f>
        <v>0</v>
      </c>
      <c r="R1769" s="36">
        <f t="shared" si="82"/>
        <v>0</v>
      </c>
      <c r="S1769" s="36">
        <f t="shared" si="83"/>
        <v>0</v>
      </c>
    </row>
    <row r="1770" spans="1:19" x14ac:dyDescent="0.25">
      <c r="A1770" s="101">
        <f>'DETALLE DE CONEXIONES'!P1770</f>
        <v>0</v>
      </c>
      <c r="B1770" s="36" t="str">
        <f>'DETALLE DE CONEXIONES'!I1770</f>
        <v>SALIENTE</v>
      </c>
      <c r="C1770" s="36" t="str">
        <f>'DETALLE DE CONEXIONES'!BB1770</f>
        <v>Saliente Local</v>
      </c>
      <c r="D1770" s="36" t="str">
        <f>'DETALLE DE CONEXIONES'!E1770</f>
        <v>999XXX0328</v>
      </c>
      <c r="E1770" s="36">
        <f t="shared" si="81"/>
        <v>10</v>
      </c>
      <c r="F1770" s="36">
        <f>IFERROR(LIMPIA('DETALLE DE CONEXIONES'!N1770,1),0)</f>
        <v>3</v>
      </c>
      <c r="G1770" s="36" t="str">
        <f>LEFT('DETALLE DE CONEXIONES'!BE1770,3)</f>
        <v>NOF</v>
      </c>
      <c r="H1770" s="36" t="str">
        <f>RIGHT('DETALLE DE CONEXIONES'!AK1770,2)</f>
        <v/>
      </c>
      <c r="I1770" s="36" t="str">
        <f>LEFT('DETALLE DE CONEXIONES'!AK1770,3)</f>
        <v/>
      </c>
      <c r="J1770" s="36" t="str">
        <f>LEFT('DETALLE DE CONEXIONES'!M1770,3)</f>
        <v>2mi</v>
      </c>
      <c r="K1770" s="36" t="str">
        <f>IF(LEN('DETALLE DE CONEXIONES'!M1770)&lt;12,(RIGHT('DETALLE DE CONEXIONES'!M1770,5)),(RIGHT('DETALLE DE CONEXIONES'!M1770,6)))</f>
        <v>9seg.</v>
      </c>
      <c r="L1770" s="36">
        <f>IF(C1770="Saliente Local",(IFERROR((LIMPIA(J1770,1)),0)),0)</f>
        <v>2</v>
      </c>
      <c r="M1770" s="36">
        <f>IF(C1770="Saliente Nacional",(IFERROR((LIMPIA(J1770,1)),0)),0)</f>
        <v>0</v>
      </c>
      <c r="N1770" s="36">
        <f>IF(C1770="Saliente Internacional",(IFERROR((LIMPIA(J1770,1)),0)),0)</f>
        <v>0</v>
      </c>
      <c r="O1770" s="36">
        <f>IF(C1770="Saliente Local",(IFERROR((LIMPIA(K1770,1)),0)),0)</f>
        <v>9</v>
      </c>
      <c r="P1770" s="36">
        <f>IF(C1770="Saliente Nacional",(IFERROR((LIMPIA(K1770,1)),0)),0)</f>
        <v>0</v>
      </c>
      <c r="Q1770" s="36">
        <f>IF(C1770="Saliente Internacional",(IFERROR((LIMPIA(K1770,1)),0)),0)</f>
        <v>0</v>
      </c>
      <c r="R1770" s="36">
        <f t="shared" si="82"/>
        <v>3</v>
      </c>
      <c r="S1770" s="36">
        <f t="shared" si="83"/>
        <v>0</v>
      </c>
    </row>
    <row r="1771" spans="1:19" x14ac:dyDescent="0.25">
      <c r="A1771" s="101">
        <f>'DETALLE DE CONEXIONES'!P1771</f>
        <v>0</v>
      </c>
      <c r="B1771" s="36" t="str">
        <f>'DETALLE DE CONEXIONES'!I1771</f>
        <v>ENTRANTE</v>
      </c>
      <c r="C1771" s="36" t="str">
        <f>'DETALLE DE CONEXIONES'!BB1771</f>
        <v>Entrante Local</v>
      </c>
      <c r="D1771" s="36" t="str">
        <f>'DETALLE DE CONEXIONES'!E1771</f>
        <v>999XXX1600</v>
      </c>
      <c r="E1771" s="36">
        <f t="shared" si="81"/>
        <v>10</v>
      </c>
      <c r="F1771" s="36">
        <f>IFERROR(LIMPIA('DETALLE DE CONEXIONES'!N1771,1),0)</f>
        <v>1</v>
      </c>
      <c r="G1771" s="36" t="str">
        <f>LEFT('DETALLE DE CONEXIONES'!BE1771,3)</f>
        <v>NOF</v>
      </c>
      <c r="H1771" s="36" t="str">
        <f>RIGHT('DETALLE DE CONEXIONES'!AK1771,2)</f>
        <v/>
      </c>
      <c r="I1771" s="36" t="str">
        <f>LEFT('DETALLE DE CONEXIONES'!AK1771,3)</f>
        <v/>
      </c>
      <c r="J1771" s="36" t="str">
        <f>LEFT('DETALLE DE CONEXIONES'!M1771,3)</f>
        <v>0mi</v>
      </c>
      <c r="K1771" s="36" t="str">
        <f>IF(LEN('DETALLE DE CONEXIONES'!M1771)&lt;12,(RIGHT('DETALLE DE CONEXIONES'!M1771,5)),(RIGHT('DETALLE DE CONEXIONES'!M1771,6)))</f>
        <v>58seg.</v>
      </c>
      <c r="L1771" s="36">
        <f>IF(C1771="Saliente Local",(IFERROR((LIMPIA(J1771,1)),0)),0)</f>
        <v>0</v>
      </c>
      <c r="M1771" s="36">
        <f>IF(C1771="Saliente Nacional",(IFERROR((LIMPIA(J1771,1)),0)),0)</f>
        <v>0</v>
      </c>
      <c r="N1771" s="36">
        <f>IF(C1771="Saliente Internacional",(IFERROR((LIMPIA(J1771,1)),0)),0)</f>
        <v>0</v>
      </c>
      <c r="O1771" s="36">
        <f>IF(C1771="Saliente Local",(IFERROR((LIMPIA(K1771,1)),0)),0)</f>
        <v>0</v>
      </c>
      <c r="P1771" s="36">
        <f>IF(C1771="Saliente Nacional",(IFERROR((LIMPIA(K1771,1)),0)),0)</f>
        <v>0</v>
      </c>
      <c r="Q1771" s="36">
        <f>IF(C1771="Saliente Internacional",(IFERROR((LIMPIA(K1771,1)),0)),0)</f>
        <v>0</v>
      </c>
      <c r="R1771" s="36">
        <f t="shared" si="82"/>
        <v>0</v>
      </c>
      <c r="S1771" s="36">
        <f t="shared" si="83"/>
        <v>0</v>
      </c>
    </row>
    <row r="1772" spans="1:19" x14ac:dyDescent="0.25">
      <c r="A1772" s="101">
        <f>'DETALLE DE CONEXIONES'!P1772</f>
        <v>0</v>
      </c>
      <c r="B1772" s="36" t="str">
        <f>'DETALLE DE CONEXIONES'!I1772</f>
        <v>GPRS</v>
      </c>
      <c r="C1772" s="36" t="str">
        <f>'DETALLE DE CONEXIONES'!BB1772</f>
        <v>MENSAJERO</v>
      </c>
      <c r="D1772" s="36" t="str">
        <f>'DETALLE DE CONEXIONES'!E1772</f>
        <v>internet.itelcel.coXXXGLTE</v>
      </c>
      <c r="E1772" s="36">
        <f t="shared" si="81"/>
        <v>26</v>
      </c>
      <c r="F1772" s="36">
        <f>IFERROR(LIMPIA('DETALLE DE CONEXIONES'!N1772,1),0)</f>
        <v>0</v>
      </c>
      <c r="G1772" s="36" t="str">
        <f>LEFT('DETALLE DE CONEXIONES'!BE1772,3)</f>
        <v/>
      </c>
      <c r="H1772" s="36" t="str">
        <f>RIGHT('DETALLE DE CONEXIONES'!AK1772,2)</f>
        <v>-1</v>
      </c>
      <c r="I1772" s="36" t="str">
        <f>LEFT('DETALLE DE CONEXIONES'!AK1772,3)</f>
        <v>MEN</v>
      </c>
      <c r="J1772" s="36" t="str">
        <f>LEFT('DETALLE DE CONEXIONES'!M1772,3)</f>
        <v>0mi</v>
      </c>
      <c r="K1772" s="36" t="str">
        <f>IF(LEN('DETALLE DE CONEXIONES'!M1772)&lt;12,(RIGHT('DETALLE DE CONEXIONES'!M1772,5)),(RIGHT('DETALLE DE CONEXIONES'!M1772,6)))</f>
        <v xml:space="preserve">min. </v>
      </c>
      <c r="L1772" s="36">
        <f>IF(C1772="Saliente Local",(IFERROR((LIMPIA(J1772,1)),0)),0)</f>
        <v>0</v>
      </c>
      <c r="M1772" s="36">
        <f>IF(C1772="Saliente Nacional",(IFERROR((LIMPIA(J1772,1)),0)),0)</f>
        <v>0</v>
      </c>
      <c r="N1772" s="36">
        <f>IF(C1772="Saliente Internacional",(IFERROR((LIMPIA(J1772,1)),0)),0)</f>
        <v>0</v>
      </c>
      <c r="O1772" s="36">
        <f>IF(C1772="Saliente Local",(IFERROR((LIMPIA(K1772,1)),0)),0)</f>
        <v>0</v>
      </c>
      <c r="P1772" s="36">
        <f>IF(C1772="Saliente Nacional",(IFERROR((LIMPIA(K1772,1)),0)),0)</f>
        <v>0</v>
      </c>
      <c r="Q1772" s="36">
        <f>IF(C1772="Saliente Internacional",(IFERROR((LIMPIA(K1772,1)),0)),0)</f>
        <v>0</v>
      </c>
      <c r="R1772" s="36">
        <f t="shared" si="82"/>
        <v>0</v>
      </c>
      <c r="S1772" s="36">
        <f t="shared" si="83"/>
        <v>0</v>
      </c>
    </row>
    <row r="1773" spans="1:19" x14ac:dyDescent="0.25">
      <c r="A1773" s="101">
        <f>'DETALLE DE CONEXIONES'!P1773</f>
        <v>0</v>
      </c>
      <c r="B1773" s="36" t="str">
        <f>'DETALLE DE CONEXIONES'!I1773</f>
        <v>GPRS</v>
      </c>
      <c r="C1773" s="36" t="str">
        <f>'DETALLE DE CONEXIONES'!BB1773</f>
        <v>RS</v>
      </c>
      <c r="D1773" s="36" t="str">
        <f>'DETALLE DE CONEXIONES'!E1773</f>
        <v>internet.itelcel.coXXXGLTE</v>
      </c>
      <c r="E1773" s="36">
        <f t="shared" si="81"/>
        <v>26</v>
      </c>
      <c r="F1773" s="36">
        <f>IFERROR(LIMPIA('DETALLE DE CONEXIONES'!N1773,1),0)</f>
        <v>0</v>
      </c>
      <c r="G1773" s="36" t="str">
        <f>LEFT('DETALLE DE CONEXIONES'!BE1773,3)</f>
        <v/>
      </c>
      <c r="H1773" s="36" t="str">
        <f>RIGHT('DETALLE DE CONEXIONES'!AK1773,2)</f>
        <v>-1</v>
      </c>
      <c r="I1773" s="36" t="str">
        <f>LEFT('DETALLE DE CONEXIONES'!AK1773,3)</f>
        <v>RS;</v>
      </c>
      <c r="J1773" s="36" t="str">
        <f>LEFT('DETALLE DE CONEXIONES'!M1773,3)</f>
        <v>0mi</v>
      </c>
      <c r="K1773" s="36" t="str">
        <f>IF(LEN('DETALLE DE CONEXIONES'!M1773)&lt;12,(RIGHT('DETALLE DE CONEXIONES'!M1773,5)),(RIGHT('DETALLE DE CONEXIONES'!M1773,6)))</f>
        <v xml:space="preserve">min. </v>
      </c>
      <c r="L1773" s="36">
        <f>IF(C1773="Saliente Local",(IFERROR((LIMPIA(J1773,1)),0)),0)</f>
        <v>0</v>
      </c>
      <c r="M1773" s="36">
        <f>IF(C1773="Saliente Nacional",(IFERROR((LIMPIA(J1773,1)),0)),0)</f>
        <v>0</v>
      </c>
      <c r="N1773" s="36">
        <f>IF(C1773="Saliente Internacional",(IFERROR((LIMPIA(J1773,1)),0)),0)</f>
        <v>0</v>
      </c>
      <c r="O1773" s="36">
        <f>IF(C1773="Saliente Local",(IFERROR((LIMPIA(K1773,1)),0)),0)</f>
        <v>0</v>
      </c>
      <c r="P1773" s="36">
        <f>IF(C1773="Saliente Nacional",(IFERROR((LIMPIA(K1773,1)),0)),0)</f>
        <v>0</v>
      </c>
      <c r="Q1773" s="36">
        <f>IF(C1773="Saliente Internacional",(IFERROR((LIMPIA(K1773,1)),0)),0)</f>
        <v>0</v>
      </c>
      <c r="R1773" s="36">
        <f t="shared" si="82"/>
        <v>0</v>
      </c>
      <c r="S1773" s="36">
        <f t="shared" si="83"/>
        <v>0</v>
      </c>
    </row>
    <row r="1774" spans="1:19" x14ac:dyDescent="0.25">
      <c r="A1774" s="101">
        <f>'DETALLE DE CONEXIONES'!P1774</f>
        <v>0</v>
      </c>
      <c r="B1774" s="36" t="str">
        <f>'DETALLE DE CONEXIONES'!I1774</f>
        <v>TRANSFERENCIA</v>
      </c>
      <c r="C1774" s="36" t="str">
        <f>'DETALLE DE CONEXIONES'!BB1774</f>
        <v>Desvio Nacional</v>
      </c>
      <c r="D1774" s="36" t="str">
        <f>'DETALLE DE CONEXIONES'!E1774</f>
        <v>999XXX1600</v>
      </c>
      <c r="E1774" s="36">
        <f t="shared" si="81"/>
        <v>10</v>
      </c>
      <c r="F1774" s="36">
        <f>IFERROR(LIMPIA('DETALLE DE CONEXIONES'!N1774,1),0)</f>
        <v>1</v>
      </c>
      <c r="G1774" s="36" t="str">
        <f>LEFT('DETALLE DE CONEXIONES'!BE1774,3)</f>
        <v>SIU</v>
      </c>
      <c r="H1774" s="36" t="str">
        <f>RIGHT('DETALLE DE CONEXIONES'!AK1774,2)</f>
        <v/>
      </c>
      <c r="I1774" s="36" t="str">
        <f>LEFT('DETALLE DE CONEXIONES'!AK1774,3)</f>
        <v/>
      </c>
      <c r="J1774" s="36" t="str">
        <f>LEFT('DETALLE DE CONEXIONES'!M1774,3)</f>
        <v>0mi</v>
      </c>
      <c r="K1774" s="36" t="str">
        <f>IF(LEN('DETALLE DE CONEXIONES'!M1774)&lt;12,(RIGHT('DETALLE DE CONEXIONES'!M1774,5)),(RIGHT('DETALLE DE CONEXIONES'!M1774,6)))</f>
        <v>2seg.</v>
      </c>
      <c r="L1774" s="36">
        <f>IF(C1774="Saliente Local",(IFERROR((LIMPIA(J1774,1)),0)),0)</f>
        <v>0</v>
      </c>
      <c r="M1774" s="36">
        <f>IF(C1774="Saliente Nacional",(IFERROR((LIMPIA(J1774,1)),0)),0)</f>
        <v>0</v>
      </c>
      <c r="N1774" s="36">
        <f>IF(C1774="Saliente Internacional",(IFERROR((LIMPIA(J1774,1)),0)),0)</f>
        <v>0</v>
      </c>
      <c r="O1774" s="36">
        <f>IF(C1774="Saliente Local",(IFERROR((LIMPIA(K1774,1)),0)),0)</f>
        <v>0</v>
      </c>
      <c r="P1774" s="36">
        <f>IF(C1774="Saliente Nacional",(IFERROR((LIMPIA(K1774,1)),0)),0)</f>
        <v>0</v>
      </c>
      <c r="Q1774" s="36">
        <f>IF(C1774="Saliente Internacional",(IFERROR((LIMPIA(K1774,1)),0)),0)</f>
        <v>0</v>
      </c>
      <c r="R1774" s="36">
        <f t="shared" si="82"/>
        <v>0</v>
      </c>
      <c r="S1774" s="36">
        <f t="shared" si="83"/>
        <v>0</v>
      </c>
    </row>
    <row r="1775" spans="1:19" x14ac:dyDescent="0.25">
      <c r="A1775" s="101">
        <f>'DETALLE DE CONEXIONES'!P1775</f>
        <v>0</v>
      </c>
      <c r="B1775" s="36" t="str">
        <f>'DETALLE DE CONEXIONES'!I1775</f>
        <v>TRANSFERENCIA</v>
      </c>
      <c r="C1775" s="36" t="str">
        <f>'DETALLE DE CONEXIONES'!BB1775</f>
        <v>Desvio Nacional</v>
      </c>
      <c r="D1775" s="36" t="str">
        <f>'DETALLE DE CONEXIONES'!E1775</f>
        <v>999XXX1600</v>
      </c>
      <c r="E1775" s="36">
        <f t="shared" si="81"/>
        <v>10</v>
      </c>
      <c r="F1775" s="36">
        <f>IFERROR(LIMPIA('DETALLE DE CONEXIONES'!N1775,1),0)</f>
        <v>1</v>
      </c>
      <c r="G1775" s="36" t="str">
        <f>LEFT('DETALLE DE CONEXIONES'!BE1775,3)</f>
        <v>SIU</v>
      </c>
      <c r="H1775" s="36" t="str">
        <f>RIGHT('DETALLE DE CONEXIONES'!AK1775,2)</f>
        <v/>
      </c>
      <c r="I1775" s="36" t="str">
        <f>LEFT('DETALLE DE CONEXIONES'!AK1775,3)</f>
        <v/>
      </c>
      <c r="J1775" s="36" t="str">
        <f>LEFT('DETALLE DE CONEXIONES'!M1775,3)</f>
        <v>0mi</v>
      </c>
      <c r="K1775" s="36" t="str">
        <f>IF(LEN('DETALLE DE CONEXIONES'!M1775)&lt;12,(RIGHT('DETALLE DE CONEXIONES'!M1775,5)),(RIGHT('DETALLE DE CONEXIONES'!M1775,6)))</f>
        <v>4seg.</v>
      </c>
      <c r="L1775" s="36">
        <f>IF(C1775="Saliente Local",(IFERROR((LIMPIA(J1775,1)),0)),0)</f>
        <v>0</v>
      </c>
      <c r="M1775" s="36">
        <f>IF(C1775="Saliente Nacional",(IFERROR((LIMPIA(J1775,1)),0)),0)</f>
        <v>0</v>
      </c>
      <c r="N1775" s="36">
        <f>IF(C1775="Saliente Internacional",(IFERROR((LIMPIA(J1775,1)),0)),0)</f>
        <v>0</v>
      </c>
      <c r="O1775" s="36">
        <f>IF(C1775="Saliente Local",(IFERROR((LIMPIA(K1775,1)),0)),0)</f>
        <v>0</v>
      </c>
      <c r="P1775" s="36">
        <f>IF(C1775="Saliente Nacional",(IFERROR((LIMPIA(K1775,1)),0)),0)</f>
        <v>0</v>
      </c>
      <c r="Q1775" s="36">
        <f>IF(C1775="Saliente Internacional",(IFERROR((LIMPIA(K1775,1)),0)),0)</f>
        <v>0</v>
      </c>
      <c r="R1775" s="36">
        <f t="shared" si="82"/>
        <v>0</v>
      </c>
      <c r="S1775" s="36">
        <f t="shared" si="83"/>
        <v>0</v>
      </c>
    </row>
    <row r="1776" spans="1:19" x14ac:dyDescent="0.25">
      <c r="A1776" s="101">
        <f>'DETALLE DE CONEXIONES'!P1776</f>
        <v>0</v>
      </c>
      <c r="B1776" s="36" t="str">
        <f>'DETALLE DE CONEXIONES'!I1776</f>
        <v>GPRS</v>
      </c>
      <c r="C1776" s="36" t="str">
        <f>'DETALLE DE CONEXIONES'!BB1776</f>
        <v>MENSAJERO</v>
      </c>
      <c r="D1776" s="36" t="str">
        <f>'DETALLE DE CONEXIONES'!E1776</f>
        <v>internet.itelcelXXXm-3G</v>
      </c>
      <c r="E1776" s="36">
        <f t="shared" si="81"/>
        <v>23</v>
      </c>
      <c r="F1776" s="36">
        <f>IFERROR(LIMPIA('DETALLE DE CONEXIONES'!N1776,1),0)</f>
        <v>0</v>
      </c>
      <c r="G1776" s="36" t="str">
        <f>LEFT('DETALLE DE CONEXIONES'!BE1776,3)</f>
        <v/>
      </c>
      <c r="H1776" s="36" t="str">
        <f>RIGHT('DETALLE DE CONEXIONES'!AK1776,2)</f>
        <v>-1</v>
      </c>
      <c r="I1776" s="36" t="str">
        <f>LEFT('DETALLE DE CONEXIONES'!AK1776,3)</f>
        <v>MEN</v>
      </c>
      <c r="J1776" s="36" t="str">
        <f>LEFT('DETALLE DE CONEXIONES'!M1776,3)</f>
        <v>0mi</v>
      </c>
      <c r="K1776" s="36" t="str">
        <f>IF(LEN('DETALLE DE CONEXIONES'!M1776)&lt;12,(RIGHT('DETALLE DE CONEXIONES'!M1776,5)),(RIGHT('DETALLE DE CONEXIONES'!M1776,6)))</f>
        <v xml:space="preserve">min. </v>
      </c>
      <c r="L1776" s="36">
        <f>IF(C1776="Saliente Local",(IFERROR((LIMPIA(J1776,1)),0)),0)</f>
        <v>0</v>
      </c>
      <c r="M1776" s="36">
        <f>IF(C1776="Saliente Nacional",(IFERROR((LIMPIA(J1776,1)),0)),0)</f>
        <v>0</v>
      </c>
      <c r="N1776" s="36">
        <f>IF(C1776="Saliente Internacional",(IFERROR((LIMPIA(J1776,1)),0)),0)</f>
        <v>0</v>
      </c>
      <c r="O1776" s="36">
        <f>IF(C1776="Saliente Local",(IFERROR((LIMPIA(K1776,1)),0)),0)</f>
        <v>0</v>
      </c>
      <c r="P1776" s="36">
        <f>IF(C1776="Saliente Nacional",(IFERROR((LIMPIA(K1776,1)),0)),0)</f>
        <v>0</v>
      </c>
      <c r="Q1776" s="36">
        <f>IF(C1776="Saliente Internacional",(IFERROR((LIMPIA(K1776,1)),0)),0)</f>
        <v>0</v>
      </c>
      <c r="R1776" s="36">
        <f t="shared" si="82"/>
        <v>0</v>
      </c>
      <c r="S1776" s="36">
        <f t="shared" si="83"/>
        <v>0</v>
      </c>
    </row>
    <row r="1777" spans="1:19" x14ac:dyDescent="0.25">
      <c r="A1777" s="101">
        <f>'DETALLE DE CONEXIONES'!P1777</f>
        <v>0</v>
      </c>
      <c r="B1777" s="36" t="str">
        <f>'DETALLE DE CONEXIONES'!I1777</f>
        <v>GPRS</v>
      </c>
      <c r="C1777" s="36" t="str">
        <f>'DETALLE DE CONEXIONES'!BB1777</f>
        <v>RS</v>
      </c>
      <c r="D1777" s="36" t="str">
        <f>'DETALLE DE CONEXIONES'!E1777</f>
        <v>internet.itelcelXXXm-3G</v>
      </c>
      <c r="E1777" s="36">
        <f t="shared" si="81"/>
        <v>23</v>
      </c>
      <c r="F1777" s="36">
        <f>IFERROR(LIMPIA('DETALLE DE CONEXIONES'!N1777,1),0)</f>
        <v>0</v>
      </c>
      <c r="G1777" s="36" t="str">
        <f>LEFT('DETALLE DE CONEXIONES'!BE1777,3)</f>
        <v/>
      </c>
      <c r="H1777" s="36" t="str">
        <f>RIGHT('DETALLE DE CONEXIONES'!AK1777,2)</f>
        <v>-1</v>
      </c>
      <c r="I1777" s="36" t="str">
        <f>LEFT('DETALLE DE CONEXIONES'!AK1777,3)</f>
        <v>RS;</v>
      </c>
      <c r="J1777" s="36" t="str">
        <f>LEFT('DETALLE DE CONEXIONES'!M1777,3)</f>
        <v>0mi</v>
      </c>
      <c r="K1777" s="36" t="str">
        <f>IF(LEN('DETALLE DE CONEXIONES'!M1777)&lt;12,(RIGHT('DETALLE DE CONEXIONES'!M1777,5)),(RIGHT('DETALLE DE CONEXIONES'!M1777,6)))</f>
        <v xml:space="preserve">min. </v>
      </c>
      <c r="L1777" s="36">
        <f>IF(C1777="Saliente Local",(IFERROR((LIMPIA(J1777,1)),0)),0)</f>
        <v>0</v>
      </c>
      <c r="M1777" s="36">
        <f>IF(C1777="Saliente Nacional",(IFERROR((LIMPIA(J1777,1)),0)),0)</f>
        <v>0</v>
      </c>
      <c r="N1777" s="36">
        <f>IF(C1777="Saliente Internacional",(IFERROR((LIMPIA(J1777,1)),0)),0)</f>
        <v>0</v>
      </c>
      <c r="O1777" s="36">
        <f>IF(C1777="Saliente Local",(IFERROR((LIMPIA(K1777,1)),0)),0)</f>
        <v>0</v>
      </c>
      <c r="P1777" s="36">
        <f>IF(C1777="Saliente Nacional",(IFERROR((LIMPIA(K1777,1)),0)),0)</f>
        <v>0</v>
      </c>
      <c r="Q1777" s="36">
        <f>IF(C1777="Saliente Internacional",(IFERROR((LIMPIA(K1777,1)),0)),0)</f>
        <v>0</v>
      </c>
      <c r="R1777" s="36">
        <f t="shared" si="82"/>
        <v>0</v>
      </c>
      <c r="S1777" s="36">
        <f t="shared" si="83"/>
        <v>0</v>
      </c>
    </row>
    <row r="1778" spans="1:19" x14ac:dyDescent="0.25">
      <c r="A1778" s="101">
        <f>'DETALLE DE CONEXIONES'!P1778</f>
        <v>0</v>
      </c>
      <c r="B1778" s="36" t="str">
        <f>'DETALLE DE CONEXIONES'!I1778</f>
        <v>TRANSFERENCIA</v>
      </c>
      <c r="C1778" s="36" t="str">
        <f>'DETALLE DE CONEXIONES'!BB1778</f>
        <v>Desvio Nacional</v>
      </c>
      <c r="D1778" s="36" t="str">
        <f>'DETALLE DE CONEXIONES'!E1778</f>
        <v>999XXX1600</v>
      </c>
      <c r="E1778" s="36">
        <f t="shared" si="81"/>
        <v>10</v>
      </c>
      <c r="F1778" s="36">
        <f>IFERROR(LIMPIA('DETALLE DE CONEXIONES'!N1778,1),0)</f>
        <v>1</v>
      </c>
      <c r="G1778" s="36" t="str">
        <f>LEFT('DETALLE DE CONEXIONES'!BE1778,3)</f>
        <v>SIU</v>
      </c>
      <c r="H1778" s="36" t="str">
        <f>RIGHT('DETALLE DE CONEXIONES'!AK1778,2)</f>
        <v/>
      </c>
      <c r="I1778" s="36" t="str">
        <f>LEFT('DETALLE DE CONEXIONES'!AK1778,3)</f>
        <v/>
      </c>
      <c r="J1778" s="36" t="str">
        <f>LEFT('DETALLE DE CONEXIONES'!M1778,3)</f>
        <v>0mi</v>
      </c>
      <c r="K1778" s="36" t="str">
        <f>IF(LEN('DETALLE DE CONEXIONES'!M1778)&lt;12,(RIGHT('DETALLE DE CONEXIONES'!M1778,5)),(RIGHT('DETALLE DE CONEXIONES'!M1778,6)))</f>
        <v>5seg.</v>
      </c>
      <c r="L1778" s="36">
        <f>IF(C1778="Saliente Local",(IFERROR((LIMPIA(J1778,1)),0)),0)</f>
        <v>0</v>
      </c>
      <c r="M1778" s="36">
        <f>IF(C1778="Saliente Nacional",(IFERROR((LIMPIA(J1778,1)),0)),0)</f>
        <v>0</v>
      </c>
      <c r="N1778" s="36">
        <f>IF(C1778="Saliente Internacional",(IFERROR((LIMPIA(J1778,1)),0)),0)</f>
        <v>0</v>
      </c>
      <c r="O1778" s="36">
        <f>IF(C1778="Saliente Local",(IFERROR((LIMPIA(K1778,1)),0)),0)</f>
        <v>0</v>
      </c>
      <c r="P1778" s="36">
        <f>IF(C1778="Saliente Nacional",(IFERROR((LIMPIA(K1778,1)),0)),0)</f>
        <v>0</v>
      </c>
      <c r="Q1778" s="36">
        <f>IF(C1778="Saliente Internacional",(IFERROR((LIMPIA(K1778,1)),0)),0)</f>
        <v>0</v>
      </c>
      <c r="R1778" s="36">
        <f t="shared" si="82"/>
        <v>0</v>
      </c>
      <c r="S1778" s="36">
        <f t="shared" si="83"/>
        <v>0</v>
      </c>
    </row>
    <row r="1779" spans="1:19" x14ac:dyDescent="0.25">
      <c r="A1779" s="101">
        <f>'DETALLE DE CONEXIONES'!P1779</f>
        <v>0</v>
      </c>
      <c r="B1779" s="36" t="str">
        <f>'DETALLE DE CONEXIONES'!I1779</f>
        <v>TRANSFERENCIA</v>
      </c>
      <c r="C1779" s="36" t="str">
        <f>'DETALLE DE CONEXIONES'!BB1779</f>
        <v>Desvio Nacional</v>
      </c>
      <c r="D1779" s="36" t="str">
        <f>'DETALLE DE CONEXIONES'!E1779</f>
        <v>999XXX1600</v>
      </c>
      <c r="E1779" s="36">
        <f t="shared" si="81"/>
        <v>10</v>
      </c>
      <c r="F1779" s="36">
        <f>IFERROR(LIMPIA('DETALLE DE CONEXIONES'!N1779,1),0)</f>
        <v>1</v>
      </c>
      <c r="G1779" s="36" t="str">
        <f>LEFT('DETALLE DE CONEXIONES'!BE1779,3)</f>
        <v>SIU</v>
      </c>
      <c r="H1779" s="36" t="str">
        <f>RIGHT('DETALLE DE CONEXIONES'!AK1779,2)</f>
        <v/>
      </c>
      <c r="I1779" s="36" t="str">
        <f>LEFT('DETALLE DE CONEXIONES'!AK1779,3)</f>
        <v/>
      </c>
      <c r="J1779" s="36" t="str">
        <f>LEFT('DETALLE DE CONEXIONES'!M1779,3)</f>
        <v>0mi</v>
      </c>
      <c r="K1779" s="36" t="str">
        <f>IF(LEN('DETALLE DE CONEXIONES'!M1779)&lt;12,(RIGHT('DETALLE DE CONEXIONES'!M1779,5)),(RIGHT('DETALLE DE CONEXIONES'!M1779,6)))</f>
        <v>3seg.</v>
      </c>
      <c r="L1779" s="36">
        <f>IF(C1779="Saliente Local",(IFERROR((LIMPIA(J1779,1)),0)),0)</f>
        <v>0</v>
      </c>
      <c r="M1779" s="36">
        <f>IF(C1779="Saliente Nacional",(IFERROR((LIMPIA(J1779,1)),0)),0)</f>
        <v>0</v>
      </c>
      <c r="N1779" s="36">
        <f>IF(C1779="Saliente Internacional",(IFERROR((LIMPIA(J1779,1)),0)),0)</f>
        <v>0</v>
      </c>
      <c r="O1779" s="36">
        <f>IF(C1779="Saliente Local",(IFERROR((LIMPIA(K1779,1)),0)),0)</f>
        <v>0</v>
      </c>
      <c r="P1779" s="36">
        <f>IF(C1779="Saliente Nacional",(IFERROR((LIMPIA(K1779,1)),0)),0)</f>
        <v>0</v>
      </c>
      <c r="Q1779" s="36">
        <f>IF(C1779="Saliente Internacional",(IFERROR((LIMPIA(K1779,1)),0)),0)</f>
        <v>0</v>
      </c>
      <c r="R1779" s="36">
        <f t="shared" si="82"/>
        <v>0</v>
      </c>
      <c r="S1779" s="36">
        <f t="shared" si="83"/>
        <v>0</v>
      </c>
    </row>
    <row r="1780" spans="1:19" x14ac:dyDescent="0.25">
      <c r="A1780" s="101">
        <f>'DETALLE DE CONEXIONES'!P1780</f>
        <v>0</v>
      </c>
      <c r="B1780" s="36" t="str">
        <f>'DETALLE DE CONEXIONES'!I1780</f>
        <v>GPRS</v>
      </c>
      <c r="C1780" s="36" t="str">
        <f>'DETALLE DE CONEXIONES'!BB1780</f>
        <v>VIDEO</v>
      </c>
      <c r="D1780" s="36" t="str">
        <f>'DETALLE DE CONEXIONES'!E1780</f>
        <v>internet.itelcel.coXXXGLTE</v>
      </c>
      <c r="E1780" s="36">
        <f t="shared" si="81"/>
        <v>26</v>
      </c>
      <c r="F1780" s="36">
        <f>IFERROR(LIMPIA('DETALLE DE CONEXIONES'!N1780,1),0)</f>
        <v>0</v>
      </c>
      <c r="G1780" s="36" t="str">
        <f>LEFT('DETALLE DE CONEXIONES'!BE1780,3)</f>
        <v/>
      </c>
      <c r="H1780" s="36" t="str">
        <f>RIGHT('DETALLE DE CONEXIONES'!AK1780,2)</f>
        <v>-1</v>
      </c>
      <c r="I1780" s="36" t="str">
        <f>LEFT('DETALLE DE CONEXIONES'!AK1780,3)</f>
        <v>VID</v>
      </c>
      <c r="J1780" s="36" t="str">
        <f>LEFT('DETALLE DE CONEXIONES'!M1780,3)</f>
        <v>0mi</v>
      </c>
      <c r="K1780" s="36" t="str">
        <f>IF(LEN('DETALLE DE CONEXIONES'!M1780)&lt;12,(RIGHT('DETALLE DE CONEXIONES'!M1780,5)),(RIGHT('DETALLE DE CONEXIONES'!M1780,6)))</f>
        <v xml:space="preserve">min. </v>
      </c>
      <c r="L1780" s="36">
        <f>IF(C1780="Saliente Local",(IFERROR((LIMPIA(J1780,1)),0)),0)</f>
        <v>0</v>
      </c>
      <c r="M1780" s="36">
        <f>IF(C1780="Saliente Nacional",(IFERROR((LIMPIA(J1780,1)),0)),0)</f>
        <v>0</v>
      </c>
      <c r="N1780" s="36">
        <f>IF(C1780="Saliente Internacional",(IFERROR((LIMPIA(J1780,1)),0)),0)</f>
        <v>0</v>
      </c>
      <c r="O1780" s="36">
        <f>IF(C1780="Saliente Local",(IFERROR((LIMPIA(K1780,1)),0)),0)</f>
        <v>0</v>
      </c>
      <c r="P1780" s="36">
        <f>IF(C1780="Saliente Nacional",(IFERROR((LIMPIA(K1780,1)),0)),0)</f>
        <v>0</v>
      </c>
      <c r="Q1780" s="36">
        <f>IF(C1780="Saliente Internacional",(IFERROR((LIMPIA(K1780,1)),0)),0)</f>
        <v>0</v>
      </c>
      <c r="R1780" s="36">
        <f t="shared" si="82"/>
        <v>0</v>
      </c>
      <c r="S1780" s="36">
        <f t="shared" si="83"/>
        <v>0</v>
      </c>
    </row>
    <row r="1781" spans="1:19" x14ac:dyDescent="0.25">
      <c r="A1781" s="101">
        <f>'DETALLE DE CONEXIONES'!P1781</f>
        <v>0</v>
      </c>
      <c r="B1781" s="36" t="str">
        <f>'DETALLE DE CONEXIONES'!I1781</f>
        <v>GPRS</v>
      </c>
      <c r="C1781" s="36" t="str">
        <f>'DETALLE DE CONEXIONES'!BB1781</f>
        <v>MENSAJERO</v>
      </c>
      <c r="D1781" s="36" t="str">
        <f>'DETALLE DE CONEXIONES'!E1781</f>
        <v>internet.itelcel.coXXXGLTE</v>
      </c>
      <c r="E1781" s="36">
        <f t="shared" si="81"/>
        <v>26</v>
      </c>
      <c r="F1781" s="36">
        <f>IFERROR(LIMPIA('DETALLE DE CONEXIONES'!N1781,1),0)</f>
        <v>0</v>
      </c>
      <c r="G1781" s="36" t="str">
        <f>LEFT('DETALLE DE CONEXIONES'!BE1781,3)</f>
        <v/>
      </c>
      <c r="H1781" s="36" t="str">
        <f>RIGHT('DETALLE DE CONEXIONES'!AK1781,2)</f>
        <v>-1</v>
      </c>
      <c r="I1781" s="36" t="str">
        <f>LEFT('DETALLE DE CONEXIONES'!AK1781,3)</f>
        <v>MEN</v>
      </c>
      <c r="J1781" s="36" t="str">
        <f>LEFT('DETALLE DE CONEXIONES'!M1781,3)</f>
        <v>0mi</v>
      </c>
      <c r="K1781" s="36" t="str">
        <f>IF(LEN('DETALLE DE CONEXIONES'!M1781)&lt;12,(RIGHT('DETALLE DE CONEXIONES'!M1781,5)),(RIGHT('DETALLE DE CONEXIONES'!M1781,6)))</f>
        <v xml:space="preserve">min. </v>
      </c>
      <c r="L1781" s="36">
        <f>IF(C1781="Saliente Local",(IFERROR((LIMPIA(J1781,1)),0)),0)</f>
        <v>0</v>
      </c>
      <c r="M1781" s="36">
        <f>IF(C1781="Saliente Nacional",(IFERROR((LIMPIA(J1781,1)),0)),0)</f>
        <v>0</v>
      </c>
      <c r="N1781" s="36">
        <f>IF(C1781="Saliente Internacional",(IFERROR((LIMPIA(J1781,1)),0)),0)</f>
        <v>0</v>
      </c>
      <c r="O1781" s="36">
        <f>IF(C1781="Saliente Local",(IFERROR((LIMPIA(K1781,1)),0)),0)</f>
        <v>0</v>
      </c>
      <c r="P1781" s="36">
        <f>IF(C1781="Saliente Nacional",(IFERROR((LIMPIA(K1781,1)),0)),0)</f>
        <v>0</v>
      </c>
      <c r="Q1781" s="36">
        <f>IF(C1781="Saliente Internacional",(IFERROR((LIMPIA(K1781,1)),0)),0)</f>
        <v>0</v>
      </c>
      <c r="R1781" s="36">
        <f t="shared" si="82"/>
        <v>0</v>
      </c>
      <c r="S1781" s="36">
        <f t="shared" si="83"/>
        <v>0</v>
      </c>
    </row>
    <row r="1782" spans="1:19" x14ac:dyDescent="0.25">
      <c r="A1782" s="101">
        <f>'DETALLE DE CONEXIONES'!P1782</f>
        <v>0</v>
      </c>
      <c r="B1782" s="36" t="str">
        <f>'DETALLE DE CONEXIONES'!I1782</f>
        <v>GPRS</v>
      </c>
      <c r="C1782" s="36" t="str">
        <f>'DETALLE DE CONEXIONES'!BB1782</f>
        <v>RS</v>
      </c>
      <c r="D1782" s="36" t="str">
        <f>'DETALLE DE CONEXIONES'!E1782</f>
        <v>internet.itelcel.coXXXGLTE</v>
      </c>
      <c r="E1782" s="36">
        <f t="shared" si="81"/>
        <v>26</v>
      </c>
      <c r="F1782" s="36">
        <f>IFERROR(LIMPIA('DETALLE DE CONEXIONES'!N1782,1),0)</f>
        <v>0</v>
      </c>
      <c r="G1782" s="36" t="str">
        <f>LEFT('DETALLE DE CONEXIONES'!BE1782,3)</f>
        <v/>
      </c>
      <c r="H1782" s="36" t="str">
        <f>RIGHT('DETALLE DE CONEXIONES'!AK1782,2)</f>
        <v>-1</v>
      </c>
      <c r="I1782" s="36" t="str">
        <f>LEFT('DETALLE DE CONEXIONES'!AK1782,3)</f>
        <v>RS;</v>
      </c>
      <c r="J1782" s="36" t="str">
        <f>LEFT('DETALLE DE CONEXIONES'!M1782,3)</f>
        <v>0mi</v>
      </c>
      <c r="K1782" s="36" t="str">
        <f>IF(LEN('DETALLE DE CONEXIONES'!M1782)&lt;12,(RIGHT('DETALLE DE CONEXIONES'!M1782,5)),(RIGHT('DETALLE DE CONEXIONES'!M1782,6)))</f>
        <v xml:space="preserve">min. </v>
      </c>
      <c r="L1782" s="36">
        <f>IF(C1782="Saliente Local",(IFERROR((LIMPIA(J1782,1)),0)),0)</f>
        <v>0</v>
      </c>
      <c r="M1782" s="36">
        <f>IF(C1782="Saliente Nacional",(IFERROR((LIMPIA(J1782,1)),0)),0)</f>
        <v>0</v>
      </c>
      <c r="N1782" s="36">
        <f>IF(C1782="Saliente Internacional",(IFERROR((LIMPIA(J1782,1)),0)),0)</f>
        <v>0</v>
      </c>
      <c r="O1782" s="36">
        <f>IF(C1782="Saliente Local",(IFERROR((LIMPIA(K1782,1)),0)),0)</f>
        <v>0</v>
      </c>
      <c r="P1782" s="36">
        <f>IF(C1782="Saliente Nacional",(IFERROR((LIMPIA(K1782,1)),0)),0)</f>
        <v>0</v>
      </c>
      <c r="Q1782" s="36">
        <f>IF(C1782="Saliente Internacional",(IFERROR((LIMPIA(K1782,1)),0)),0)</f>
        <v>0</v>
      </c>
      <c r="R1782" s="36">
        <f t="shared" si="82"/>
        <v>0</v>
      </c>
      <c r="S1782" s="36">
        <f t="shared" si="83"/>
        <v>0</v>
      </c>
    </row>
    <row r="1783" spans="1:19" x14ac:dyDescent="0.25">
      <c r="A1783" s="101">
        <f>'DETALLE DE CONEXIONES'!P1783</f>
        <v>0</v>
      </c>
      <c r="B1783" s="36" t="str">
        <f>'DETALLE DE CONEXIONES'!I1783</f>
        <v>GPRS</v>
      </c>
      <c r="C1783" s="36" t="str">
        <f>'DETALLE DE CONEXIONES'!BB1783</f>
        <v>VIDEO</v>
      </c>
      <c r="D1783" s="36" t="str">
        <f>'DETALLE DE CONEXIONES'!E1783</f>
        <v>internet.itelcel.coXXXGLTE</v>
      </c>
      <c r="E1783" s="36">
        <f t="shared" si="81"/>
        <v>26</v>
      </c>
      <c r="F1783" s="36">
        <f>IFERROR(LIMPIA('DETALLE DE CONEXIONES'!N1783,1),0)</f>
        <v>0</v>
      </c>
      <c r="G1783" s="36" t="str">
        <f>LEFT('DETALLE DE CONEXIONES'!BE1783,3)</f>
        <v/>
      </c>
      <c r="H1783" s="36" t="str">
        <f>RIGHT('DETALLE DE CONEXIONES'!AK1783,2)</f>
        <v>-1</v>
      </c>
      <c r="I1783" s="36" t="str">
        <f>LEFT('DETALLE DE CONEXIONES'!AK1783,3)</f>
        <v>VID</v>
      </c>
      <c r="J1783" s="36" t="str">
        <f>LEFT('DETALLE DE CONEXIONES'!M1783,3)</f>
        <v>0mi</v>
      </c>
      <c r="K1783" s="36" t="str">
        <f>IF(LEN('DETALLE DE CONEXIONES'!M1783)&lt;12,(RIGHT('DETALLE DE CONEXIONES'!M1783,5)),(RIGHT('DETALLE DE CONEXIONES'!M1783,6)))</f>
        <v xml:space="preserve">min. </v>
      </c>
      <c r="L1783" s="36">
        <f>IF(C1783="Saliente Local",(IFERROR((LIMPIA(J1783,1)),0)),0)</f>
        <v>0</v>
      </c>
      <c r="M1783" s="36">
        <f>IF(C1783="Saliente Nacional",(IFERROR((LIMPIA(J1783,1)),0)),0)</f>
        <v>0</v>
      </c>
      <c r="N1783" s="36">
        <f>IF(C1783="Saliente Internacional",(IFERROR((LIMPIA(J1783,1)),0)),0)</f>
        <v>0</v>
      </c>
      <c r="O1783" s="36">
        <f>IF(C1783="Saliente Local",(IFERROR((LIMPIA(K1783,1)),0)),0)</f>
        <v>0</v>
      </c>
      <c r="P1783" s="36">
        <f>IF(C1783="Saliente Nacional",(IFERROR((LIMPIA(K1783,1)),0)),0)</f>
        <v>0</v>
      </c>
      <c r="Q1783" s="36">
        <f>IF(C1783="Saliente Internacional",(IFERROR((LIMPIA(K1783,1)),0)),0)</f>
        <v>0</v>
      </c>
      <c r="R1783" s="36">
        <f t="shared" si="82"/>
        <v>0</v>
      </c>
      <c r="S1783" s="36">
        <f t="shared" si="83"/>
        <v>0</v>
      </c>
    </row>
    <row r="1784" spans="1:19" x14ac:dyDescent="0.25">
      <c r="A1784" s="101">
        <f>'DETALLE DE CONEXIONES'!P1784</f>
        <v>0</v>
      </c>
      <c r="B1784" s="36" t="str">
        <f>'DETALLE DE CONEXIONES'!I1784</f>
        <v>SALIENTE</v>
      </c>
      <c r="C1784" s="36" t="str">
        <f>'DETALLE DE CONEXIONES'!BB1784</f>
        <v>Saliente Local</v>
      </c>
      <c r="D1784" s="36" t="str">
        <f>'DETALLE DE CONEXIONES'!E1784</f>
        <v>999XXX0328</v>
      </c>
      <c r="E1784" s="36">
        <f t="shared" si="81"/>
        <v>10</v>
      </c>
      <c r="F1784" s="36">
        <f>IFERROR(LIMPIA('DETALLE DE CONEXIONES'!N1784,1),0)</f>
        <v>2</v>
      </c>
      <c r="G1784" s="36" t="str">
        <f>LEFT('DETALLE DE CONEXIONES'!BE1784,3)</f>
        <v>NOF</v>
      </c>
      <c r="H1784" s="36" t="str">
        <f>RIGHT('DETALLE DE CONEXIONES'!AK1784,2)</f>
        <v/>
      </c>
      <c r="I1784" s="36" t="str">
        <f>LEFT('DETALLE DE CONEXIONES'!AK1784,3)</f>
        <v/>
      </c>
      <c r="J1784" s="36" t="str">
        <f>LEFT('DETALLE DE CONEXIONES'!M1784,3)</f>
        <v>1mi</v>
      </c>
      <c r="K1784" s="36" t="str">
        <f>IF(LEN('DETALLE DE CONEXIONES'!M1784)&lt;12,(RIGHT('DETALLE DE CONEXIONES'!M1784,5)),(RIGHT('DETALLE DE CONEXIONES'!M1784,6)))</f>
        <v>48seg.</v>
      </c>
      <c r="L1784" s="36">
        <f>IF(C1784="Saliente Local",(IFERROR((LIMPIA(J1784,1)),0)),0)</f>
        <v>1</v>
      </c>
      <c r="M1784" s="36">
        <f>IF(C1784="Saliente Nacional",(IFERROR((LIMPIA(J1784,1)),0)),0)</f>
        <v>0</v>
      </c>
      <c r="N1784" s="36">
        <f>IF(C1784="Saliente Internacional",(IFERROR((LIMPIA(J1784,1)),0)),0)</f>
        <v>0</v>
      </c>
      <c r="O1784" s="36">
        <f>IF(C1784="Saliente Local",(IFERROR((LIMPIA(K1784,1)),0)),0)</f>
        <v>48</v>
      </c>
      <c r="P1784" s="36">
        <f>IF(C1784="Saliente Nacional",(IFERROR((LIMPIA(K1784,1)),0)),0)</f>
        <v>0</v>
      </c>
      <c r="Q1784" s="36">
        <f>IF(C1784="Saliente Internacional",(IFERROR((LIMPIA(K1784,1)),0)),0)</f>
        <v>0</v>
      </c>
      <c r="R1784" s="36">
        <f t="shared" si="82"/>
        <v>2</v>
      </c>
      <c r="S1784" s="36">
        <f t="shared" si="83"/>
        <v>0</v>
      </c>
    </row>
    <row r="1785" spans="1:19" x14ac:dyDescent="0.25">
      <c r="A1785" s="101">
        <f>'DETALLE DE CONEXIONES'!P1785</f>
        <v>0</v>
      </c>
      <c r="B1785" s="36" t="str">
        <f>'DETALLE DE CONEXIONES'!I1785</f>
        <v>ENTRANTE</v>
      </c>
      <c r="C1785" s="36" t="str">
        <f>'DETALLE DE CONEXIONES'!BB1785</f>
        <v>Entrante Local</v>
      </c>
      <c r="D1785" s="36" t="str">
        <f>'DETALLE DE CONEXIONES'!E1785</f>
        <v>999XXX1600</v>
      </c>
      <c r="E1785" s="36">
        <f t="shared" si="81"/>
        <v>10</v>
      </c>
      <c r="F1785" s="36">
        <f>IFERROR(LIMPIA('DETALLE DE CONEXIONES'!N1785,1),0)</f>
        <v>1</v>
      </c>
      <c r="G1785" s="36" t="str">
        <f>LEFT('DETALLE DE CONEXIONES'!BE1785,3)</f>
        <v>NOF</v>
      </c>
      <c r="H1785" s="36" t="str">
        <f>RIGHT('DETALLE DE CONEXIONES'!AK1785,2)</f>
        <v/>
      </c>
      <c r="I1785" s="36" t="str">
        <f>LEFT('DETALLE DE CONEXIONES'!AK1785,3)</f>
        <v/>
      </c>
      <c r="J1785" s="36" t="str">
        <f>LEFT('DETALLE DE CONEXIONES'!M1785,3)</f>
        <v>0mi</v>
      </c>
      <c r="K1785" s="36" t="str">
        <f>IF(LEN('DETALLE DE CONEXIONES'!M1785)&lt;12,(RIGHT('DETALLE DE CONEXIONES'!M1785,5)),(RIGHT('DETALLE DE CONEXIONES'!M1785,6)))</f>
        <v>50seg.</v>
      </c>
      <c r="L1785" s="36">
        <f>IF(C1785="Saliente Local",(IFERROR((LIMPIA(J1785,1)),0)),0)</f>
        <v>0</v>
      </c>
      <c r="M1785" s="36">
        <f>IF(C1785="Saliente Nacional",(IFERROR((LIMPIA(J1785,1)),0)),0)</f>
        <v>0</v>
      </c>
      <c r="N1785" s="36">
        <f>IF(C1785="Saliente Internacional",(IFERROR((LIMPIA(J1785,1)),0)),0)</f>
        <v>0</v>
      </c>
      <c r="O1785" s="36">
        <f>IF(C1785="Saliente Local",(IFERROR((LIMPIA(K1785,1)),0)),0)</f>
        <v>0</v>
      </c>
      <c r="P1785" s="36">
        <f>IF(C1785="Saliente Nacional",(IFERROR((LIMPIA(K1785,1)),0)),0)</f>
        <v>0</v>
      </c>
      <c r="Q1785" s="36">
        <f>IF(C1785="Saliente Internacional",(IFERROR((LIMPIA(K1785,1)),0)),0)</f>
        <v>0</v>
      </c>
      <c r="R1785" s="36">
        <f t="shared" si="82"/>
        <v>0</v>
      </c>
      <c r="S1785" s="36">
        <f t="shared" si="83"/>
        <v>0</v>
      </c>
    </row>
    <row r="1786" spans="1:19" x14ac:dyDescent="0.25">
      <c r="A1786" s="101">
        <f>'DETALLE DE CONEXIONES'!P1786</f>
        <v>0</v>
      </c>
      <c r="B1786" s="36" t="str">
        <f>'DETALLE DE CONEXIONES'!I1786</f>
        <v>SALIENTE</v>
      </c>
      <c r="C1786" s="36" t="str">
        <f>'DETALLE DE CONEXIONES'!BB1786</f>
        <v>Saliente Local</v>
      </c>
      <c r="D1786" s="36" t="str">
        <f>'DETALLE DE CONEXIONES'!E1786</f>
        <v>999XXX0328</v>
      </c>
      <c r="E1786" s="36">
        <f t="shared" si="81"/>
        <v>10</v>
      </c>
      <c r="F1786" s="36">
        <f>IFERROR(LIMPIA('DETALLE DE CONEXIONES'!N1786,1),0)</f>
        <v>1</v>
      </c>
      <c r="G1786" s="36" t="str">
        <f>LEFT('DETALLE DE CONEXIONES'!BE1786,3)</f>
        <v>NOF</v>
      </c>
      <c r="H1786" s="36" t="str">
        <f>RIGHT('DETALLE DE CONEXIONES'!AK1786,2)</f>
        <v/>
      </c>
      <c r="I1786" s="36" t="str">
        <f>LEFT('DETALLE DE CONEXIONES'!AK1786,3)</f>
        <v/>
      </c>
      <c r="J1786" s="36" t="str">
        <f>LEFT('DETALLE DE CONEXIONES'!M1786,3)</f>
        <v>0mi</v>
      </c>
      <c r="K1786" s="36" t="str">
        <f>IF(LEN('DETALLE DE CONEXIONES'!M1786)&lt;12,(RIGHT('DETALLE DE CONEXIONES'!M1786,5)),(RIGHT('DETALLE DE CONEXIONES'!M1786,6)))</f>
        <v>29seg.</v>
      </c>
      <c r="L1786" s="36">
        <f>IF(C1786="Saliente Local",(IFERROR((LIMPIA(J1786,1)),0)),0)</f>
        <v>0</v>
      </c>
      <c r="M1786" s="36">
        <f>IF(C1786="Saliente Nacional",(IFERROR((LIMPIA(J1786,1)),0)),0)</f>
        <v>0</v>
      </c>
      <c r="N1786" s="36">
        <f>IF(C1786="Saliente Internacional",(IFERROR((LIMPIA(J1786,1)),0)),0)</f>
        <v>0</v>
      </c>
      <c r="O1786" s="36">
        <f>IF(C1786="Saliente Local",(IFERROR((LIMPIA(K1786,1)),0)),0)</f>
        <v>29</v>
      </c>
      <c r="P1786" s="36">
        <f>IF(C1786="Saliente Nacional",(IFERROR((LIMPIA(K1786,1)),0)),0)</f>
        <v>0</v>
      </c>
      <c r="Q1786" s="36">
        <f>IF(C1786="Saliente Internacional",(IFERROR((LIMPIA(K1786,1)),0)),0)</f>
        <v>0</v>
      </c>
      <c r="R1786" s="36">
        <f t="shared" si="82"/>
        <v>1</v>
      </c>
      <c r="S1786" s="36">
        <f t="shared" si="83"/>
        <v>0</v>
      </c>
    </row>
    <row r="1787" spans="1:19" x14ac:dyDescent="0.25">
      <c r="A1787" s="101">
        <f>'DETALLE DE CONEXIONES'!P1787</f>
        <v>0</v>
      </c>
      <c r="B1787" s="36" t="str">
        <f>'DETALLE DE CONEXIONES'!I1787</f>
        <v>SALIENTE</v>
      </c>
      <c r="C1787" s="36" t="str">
        <f>'DETALLE DE CONEXIONES'!BB1787</f>
        <v>Saliente Local</v>
      </c>
      <c r="D1787" s="36" t="str">
        <f>'DETALLE DE CONEXIONES'!E1787</f>
        <v>999XXX0328</v>
      </c>
      <c r="E1787" s="36">
        <f t="shared" si="81"/>
        <v>10</v>
      </c>
      <c r="F1787" s="36">
        <f>IFERROR(LIMPIA('DETALLE DE CONEXIONES'!N1787,1),0)</f>
        <v>1</v>
      </c>
      <c r="G1787" s="36" t="str">
        <f>LEFT('DETALLE DE CONEXIONES'!BE1787,3)</f>
        <v>NOF</v>
      </c>
      <c r="H1787" s="36" t="str">
        <f>RIGHT('DETALLE DE CONEXIONES'!AK1787,2)</f>
        <v/>
      </c>
      <c r="I1787" s="36" t="str">
        <f>LEFT('DETALLE DE CONEXIONES'!AK1787,3)</f>
        <v/>
      </c>
      <c r="J1787" s="36" t="str">
        <f>LEFT('DETALLE DE CONEXIONES'!M1787,3)</f>
        <v>0mi</v>
      </c>
      <c r="K1787" s="36" t="str">
        <f>IF(LEN('DETALLE DE CONEXIONES'!M1787)&lt;12,(RIGHT('DETALLE DE CONEXIONES'!M1787,5)),(RIGHT('DETALLE DE CONEXIONES'!M1787,6)))</f>
        <v>34seg.</v>
      </c>
      <c r="L1787" s="36">
        <f>IF(C1787="Saliente Local",(IFERROR((LIMPIA(J1787,1)),0)),0)</f>
        <v>0</v>
      </c>
      <c r="M1787" s="36">
        <f>IF(C1787="Saliente Nacional",(IFERROR((LIMPIA(J1787,1)),0)),0)</f>
        <v>0</v>
      </c>
      <c r="N1787" s="36">
        <f>IF(C1787="Saliente Internacional",(IFERROR((LIMPIA(J1787,1)),0)),0)</f>
        <v>0</v>
      </c>
      <c r="O1787" s="36">
        <f>IF(C1787="Saliente Local",(IFERROR((LIMPIA(K1787,1)),0)),0)</f>
        <v>34</v>
      </c>
      <c r="P1787" s="36">
        <f>IF(C1787="Saliente Nacional",(IFERROR((LIMPIA(K1787,1)),0)),0)</f>
        <v>0</v>
      </c>
      <c r="Q1787" s="36">
        <f>IF(C1787="Saliente Internacional",(IFERROR((LIMPIA(K1787,1)),0)),0)</f>
        <v>0</v>
      </c>
      <c r="R1787" s="36">
        <f t="shared" si="82"/>
        <v>1</v>
      </c>
      <c r="S1787" s="36">
        <f t="shared" si="83"/>
        <v>0</v>
      </c>
    </row>
    <row r="1788" spans="1:19" x14ac:dyDescent="0.25">
      <c r="A1788" s="101">
        <f>'DETALLE DE CONEXIONES'!P1788</f>
        <v>0</v>
      </c>
      <c r="B1788" s="36" t="str">
        <f>'DETALLE DE CONEXIONES'!I1788</f>
        <v>SALIENTE</v>
      </c>
      <c r="C1788" s="36" t="str">
        <f>'DETALLE DE CONEXIONES'!BB1788</f>
        <v>Saliente Local</v>
      </c>
      <c r="D1788" s="36" t="str">
        <f>'DETALLE DE CONEXIONES'!E1788</f>
        <v>999XXX0328</v>
      </c>
      <c r="E1788" s="36">
        <f t="shared" si="81"/>
        <v>10</v>
      </c>
      <c r="F1788" s="36">
        <f>IFERROR(LIMPIA('DETALLE DE CONEXIONES'!N1788,1),0)</f>
        <v>2</v>
      </c>
      <c r="G1788" s="36" t="str">
        <f>LEFT('DETALLE DE CONEXIONES'!BE1788,3)</f>
        <v>NOF</v>
      </c>
      <c r="H1788" s="36" t="str">
        <f>RIGHT('DETALLE DE CONEXIONES'!AK1788,2)</f>
        <v/>
      </c>
      <c r="I1788" s="36" t="str">
        <f>LEFT('DETALLE DE CONEXIONES'!AK1788,3)</f>
        <v/>
      </c>
      <c r="J1788" s="36" t="str">
        <f>LEFT('DETALLE DE CONEXIONES'!M1788,3)</f>
        <v>1mi</v>
      </c>
      <c r="K1788" s="36" t="str">
        <f>IF(LEN('DETALLE DE CONEXIONES'!M1788)&lt;12,(RIGHT('DETALLE DE CONEXIONES'!M1788,5)),(RIGHT('DETALLE DE CONEXIONES'!M1788,6)))</f>
        <v>2seg.</v>
      </c>
      <c r="L1788" s="36">
        <f>IF(C1788="Saliente Local",(IFERROR((LIMPIA(J1788,1)),0)),0)</f>
        <v>1</v>
      </c>
      <c r="M1788" s="36">
        <f>IF(C1788="Saliente Nacional",(IFERROR((LIMPIA(J1788,1)),0)),0)</f>
        <v>0</v>
      </c>
      <c r="N1788" s="36">
        <f>IF(C1788="Saliente Internacional",(IFERROR((LIMPIA(J1788,1)),0)),0)</f>
        <v>0</v>
      </c>
      <c r="O1788" s="36">
        <f>IF(C1788="Saliente Local",(IFERROR((LIMPIA(K1788,1)),0)),0)</f>
        <v>2</v>
      </c>
      <c r="P1788" s="36">
        <f>IF(C1788="Saliente Nacional",(IFERROR((LIMPIA(K1788,1)),0)),0)</f>
        <v>0</v>
      </c>
      <c r="Q1788" s="36">
        <f>IF(C1788="Saliente Internacional",(IFERROR((LIMPIA(K1788,1)),0)),0)</f>
        <v>0</v>
      </c>
      <c r="R1788" s="36">
        <f t="shared" si="82"/>
        <v>2</v>
      </c>
      <c r="S1788" s="36">
        <f t="shared" si="83"/>
        <v>0</v>
      </c>
    </row>
    <row r="1789" spans="1:19" x14ac:dyDescent="0.25">
      <c r="A1789" s="101">
        <f>'DETALLE DE CONEXIONES'!P1789</f>
        <v>0</v>
      </c>
      <c r="B1789" s="36" t="str">
        <f>'DETALLE DE CONEXIONES'!I1789</f>
        <v>SALIENTE</v>
      </c>
      <c r="C1789" s="36" t="str">
        <f>'DETALLE DE CONEXIONES'!BB1789</f>
        <v>Saliente Local</v>
      </c>
      <c r="D1789" s="36" t="str">
        <f>'DETALLE DE CONEXIONES'!E1789</f>
        <v>999XXX7896</v>
      </c>
      <c r="E1789" s="36">
        <f t="shared" si="81"/>
        <v>10</v>
      </c>
      <c r="F1789" s="36">
        <f>IFERROR(LIMPIA('DETALLE DE CONEXIONES'!N1789,1),0)</f>
        <v>2</v>
      </c>
      <c r="G1789" s="36" t="str">
        <f>LEFT('DETALLE DE CONEXIONES'!BE1789,3)</f>
        <v/>
      </c>
      <c r="H1789" s="36" t="str">
        <f>RIGHT('DETALLE DE CONEXIONES'!AK1789,2)</f>
        <v/>
      </c>
      <c r="I1789" s="36" t="str">
        <f>LEFT('DETALLE DE CONEXIONES'!AK1789,3)</f>
        <v/>
      </c>
      <c r="J1789" s="36" t="str">
        <f>LEFT('DETALLE DE CONEXIONES'!M1789,3)</f>
        <v>1mi</v>
      </c>
      <c r="K1789" s="36" t="str">
        <f>IF(LEN('DETALLE DE CONEXIONES'!M1789)&lt;12,(RIGHT('DETALLE DE CONEXIONES'!M1789,5)),(RIGHT('DETALLE DE CONEXIONES'!M1789,6)))</f>
        <v>31seg.</v>
      </c>
      <c r="L1789" s="36">
        <f>IF(C1789="Saliente Local",(IFERROR((LIMPIA(J1789,1)),0)),0)</f>
        <v>1</v>
      </c>
      <c r="M1789" s="36">
        <f>IF(C1789="Saliente Nacional",(IFERROR((LIMPIA(J1789,1)),0)),0)</f>
        <v>0</v>
      </c>
      <c r="N1789" s="36">
        <f>IF(C1789="Saliente Internacional",(IFERROR((LIMPIA(J1789,1)),0)),0)</f>
        <v>0</v>
      </c>
      <c r="O1789" s="36">
        <f>IF(C1789="Saliente Local",(IFERROR((LIMPIA(K1789,1)),0)),0)</f>
        <v>31</v>
      </c>
      <c r="P1789" s="36">
        <f>IF(C1789="Saliente Nacional",(IFERROR((LIMPIA(K1789,1)),0)),0)</f>
        <v>0</v>
      </c>
      <c r="Q1789" s="36">
        <f>IF(C1789="Saliente Internacional",(IFERROR((LIMPIA(K1789,1)),0)),0)</f>
        <v>0</v>
      </c>
      <c r="R1789" s="36">
        <f t="shared" si="82"/>
        <v>2</v>
      </c>
      <c r="S1789" s="36">
        <f t="shared" si="83"/>
        <v>0</v>
      </c>
    </row>
    <row r="1790" spans="1:19" x14ac:dyDescent="0.25">
      <c r="A1790" s="101">
        <f>'DETALLE DE CONEXIONES'!P1790</f>
        <v>0</v>
      </c>
      <c r="B1790" s="36" t="str">
        <f>'DETALLE DE CONEXIONES'!I1790</f>
        <v>SALIENTE</v>
      </c>
      <c r="C1790" s="36" t="str">
        <f>'DETALLE DE CONEXIONES'!BB1790</f>
        <v>Saliente Local</v>
      </c>
      <c r="D1790" s="36" t="str">
        <f>'DETALLE DE CONEXIONES'!E1790</f>
        <v>999XXX5581</v>
      </c>
      <c r="E1790" s="36">
        <f t="shared" si="81"/>
        <v>10</v>
      </c>
      <c r="F1790" s="36">
        <f>IFERROR(LIMPIA('DETALLE DE CONEXIONES'!N1790,1),0)</f>
        <v>2</v>
      </c>
      <c r="G1790" s="36" t="str">
        <f>LEFT('DETALLE DE CONEXIONES'!BE1790,3)</f>
        <v>NOF</v>
      </c>
      <c r="H1790" s="36" t="str">
        <f>RIGHT('DETALLE DE CONEXIONES'!AK1790,2)</f>
        <v/>
      </c>
      <c r="I1790" s="36" t="str">
        <f>LEFT('DETALLE DE CONEXIONES'!AK1790,3)</f>
        <v/>
      </c>
      <c r="J1790" s="36" t="str">
        <f>LEFT('DETALLE DE CONEXIONES'!M1790,3)</f>
        <v>1mi</v>
      </c>
      <c r="K1790" s="36" t="str">
        <f>IF(LEN('DETALLE DE CONEXIONES'!M1790)&lt;12,(RIGHT('DETALLE DE CONEXIONES'!M1790,5)),(RIGHT('DETALLE DE CONEXIONES'!M1790,6)))</f>
        <v>13seg.</v>
      </c>
      <c r="L1790" s="36">
        <f>IF(C1790="Saliente Local",(IFERROR((LIMPIA(J1790,1)),0)),0)</f>
        <v>1</v>
      </c>
      <c r="M1790" s="36">
        <f>IF(C1790="Saliente Nacional",(IFERROR((LIMPIA(J1790,1)),0)),0)</f>
        <v>0</v>
      </c>
      <c r="N1790" s="36">
        <f>IF(C1790="Saliente Internacional",(IFERROR((LIMPIA(J1790,1)),0)),0)</f>
        <v>0</v>
      </c>
      <c r="O1790" s="36">
        <f>IF(C1790="Saliente Local",(IFERROR((LIMPIA(K1790,1)),0)),0)</f>
        <v>13</v>
      </c>
      <c r="P1790" s="36">
        <f>IF(C1790="Saliente Nacional",(IFERROR((LIMPIA(K1790,1)),0)),0)</f>
        <v>0</v>
      </c>
      <c r="Q1790" s="36">
        <f>IF(C1790="Saliente Internacional",(IFERROR((LIMPIA(K1790,1)),0)),0)</f>
        <v>0</v>
      </c>
      <c r="R1790" s="36">
        <f t="shared" si="82"/>
        <v>2</v>
      </c>
      <c r="S1790" s="36">
        <f t="shared" si="83"/>
        <v>0</v>
      </c>
    </row>
    <row r="1791" spans="1:19" x14ac:dyDescent="0.25">
      <c r="A1791" s="101">
        <f>'DETALLE DE CONEXIONES'!P1791</f>
        <v>0</v>
      </c>
      <c r="B1791" s="36" t="str">
        <f>'DETALLE DE CONEXIONES'!I1791</f>
        <v>TRANSFERENCIA</v>
      </c>
      <c r="C1791" s="36" t="str">
        <f>'DETALLE DE CONEXIONES'!BB1791</f>
        <v>Desvio Nacional</v>
      </c>
      <c r="D1791" s="36" t="str">
        <f>'DETALLE DE CONEXIONES'!E1791</f>
        <v>999XXX1600</v>
      </c>
      <c r="E1791" s="36">
        <f t="shared" si="81"/>
        <v>10</v>
      </c>
      <c r="F1791" s="36">
        <f>IFERROR(LIMPIA('DETALLE DE CONEXIONES'!N1791,1),0)</f>
        <v>1</v>
      </c>
      <c r="G1791" s="36" t="str">
        <f>LEFT('DETALLE DE CONEXIONES'!BE1791,3)</f>
        <v>SIU</v>
      </c>
      <c r="H1791" s="36" t="str">
        <f>RIGHT('DETALLE DE CONEXIONES'!AK1791,2)</f>
        <v/>
      </c>
      <c r="I1791" s="36" t="str">
        <f>LEFT('DETALLE DE CONEXIONES'!AK1791,3)</f>
        <v/>
      </c>
      <c r="J1791" s="36" t="str">
        <f>LEFT('DETALLE DE CONEXIONES'!M1791,3)</f>
        <v>0mi</v>
      </c>
      <c r="K1791" s="36" t="str">
        <f>IF(LEN('DETALLE DE CONEXIONES'!M1791)&lt;12,(RIGHT('DETALLE DE CONEXIONES'!M1791,5)),(RIGHT('DETALLE DE CONEXIONES'!M1791,6)))</f>
        <v>5seg.</v>
      </c>
      <c r="L1791" s="36">
        <f>IF(C1791="Saliente Local",(IFERROR((LIMPIA(J1791,1)),0)),0)</f>
        <v>0</v>
      </c>
      <c r="M1791" s="36">
        <f>IF(C1791="Saliente Nacional",(IFERROR((LIMPIA(J1791,1)),0)),0)</f>
        <v>0</v>
      </c>
      <c r="N1791" s="36">
        <f>IF(C1791="Saliente Internacional",(IFERROR((LIMPIA(J1791,1)),0)),0)</f>
        <v>0</v>
      </c>
      <c r="O1791" s="36">
        <f>IF(C1791="Saliente Local",(IFERROR((LIMPIA(K1791,1)),0)),0)</f>
        <v>0</v>
      </c>
      <c r="P1791" s="36">
        <f>IF(C1791="Saliente Nacional",(IFERROR((LIMPIA(K1791,1)),0)),0)</f>
        <v>0</v>
      </c>
      <c r="Q1791" s="36">
        <f>IF(C1791="Saliente Internacional",(IFERROR((LIMPIA(K1791,1)),0)),0)</f>
        <v>0</v>
      </c>
      <c r="R1791" s="36">
        <f t="shared" si="82"/>
        <v>0</v>
      </c>
      <c r="S1791" s="36">
        <f t="shared" si="83"/>
        <v>0</v>
      </c>
    </row>
    <row r="1792" spans="1:19" x14ac:dyDescent="0.25">
      <c r="A1792" s="101">
        <f>'DETALLE DE CONEXIONES'!P1792</f>
        <v>0</v>
      </c>
      <c r="B1792" s="36" t="str">
        <f>'DETALLE DE CONEXIONES'!I1792</f>
        <v>TRANSFERENCIA</v>
      </c>
      <c r="C1792" s="36" t="str">
        <f>'DETALLE DE CONEXIONES'!BB1792</f>
        <v>Desvio Nacional</v>
      </c>
      <c r="D1792" s="36" t="str">
        <f>'DETALLE DE CONEXIONES'!E1792</f>
        <v>999XXX1600</v>
      </c>
      <c r="E1792" s="36">
        <f t="shared" si="81"/>
        <v>10</v>
      </c>
      <c r="F1792" s="36">
        <f>IFERROR(LIMPIA('DETALLE DE CONEXIONES'!N1792,1),0)</f>
        <v>1</v>
      </c>
      <c r="G1792" s="36" t="str">
        <f>LEFT('DETALLE DE CONEXIONES'!BE1792,3)</f>
        <v>SIU</v>
      </c>
      <c r="H1792" s="36" t="str">
        <f>RIGHT('DETALLE DE CONEXIONES'!AK1792,2)</f>
        <v/>
      </c>
      <c r="I1792" s="36" t="str">
        <f>LEFT('DETALLE DE CONEXIONES'!AK1792,3)</f>
        <v/>
      </c>
      <c r="J1792" s="36" t="str">
        <f>LEFT('DETALLE DE CONEXIONES'!M1792,3)</f>
        <v>0mi</v>
      </c>
      <c r="K1792" s="36" t="str">
        <f>IF(LEN('DETALLE DE CONEXIONES'!M1792)&lt;12,(RIGHT('DETALLE DE CONEXIONES'!M1792,5)),(RIGHT('DETALLE DE CONEXIONES'!M1792,6)))</f>
        <v>4seg.</v>
      </c>
      <c r="L1792" s="36">
        <f>IF(C1792="Saliente Local",(IFERROR((LIMPIA(J1792,1)),0)),0)</f>
        <v>0</v>
      </c>
      <c r="M1792" s="36">
        <f>IF(C1792="Saliente Nacional",(IFERROR((LIMPIA(J1792,1)),0)),0)</f>
        <v>0</v>
      </c>
      <c r="N1792" s="36">
        <f>IF(C1792="Saliente Internacional",(IFERROR((LIMPIA(J1792,1)),0)),0)</f>
        <v>0</v>
      </c>
      <c r="O1792" s="36">
        <f>IF(C1792="Saliente Local",(IFERROR((LIMPIA(K1792,1)),0)),0)</f>
        <v>0</v>
      </c>
      <c r="P1792" s="36">
        <f>IF(C1792="Saliente Nacional",(IFERROR((LIMPIA(K1792,1)),0)),0)</f>
        <v>0</v>
      </c>
      <c r="Q1792" s="36">
        <f>IF(C1792="Saliente Internacional",(IFERROR((LIMPIA(K1792,1)),0)),0)</f>
        <v>0</v>
      </c>
      <c r="R1792" s="36">
        <f t="shared" si="82"/>
        <v>0</v>
      </c>
      <c r="S1792" s="36">
        <f t="shared" si="83"/>
        <v>0</v>
      </c>
    </row>
    <row r="1793" spans="1:19" x14ac:dyDescent="0.25">
      <c r="A1793" s="101">
        <f>'DETALLE DE CONEXIONES'!P1793</f>
        <v>0</v>
      </c>
      <c r="B1793" s="36" t="str">
        <f>'DETALLE DE CONEXIONES'!I1793</f>
        <v>TRANSFERENCIA</v>
      </c>
      <c r="C1793" s="36" t="str">
        <f>'DETALLE DE CONEXIONES'!BB1793</f>
        <v>Desvio Nacional</v>
      </c>
      <c r="D1793" s="36" t="str">
        <f>'DETALLE DE CONEXIONES'!E1793</f>
        <v>999XXX1600</v>
      </c>
      <c r="E1793" s="36">
        <f t="shared" si="81"/>
        <v>10</v>
      </c>
      <c r="F1793" s="36">
        <f>IFERROR(LIMPIA('DETALLE DE CONEXIONES'!N1793,1),0)</f>
        <v>1</v>
      </c>
      <c r="G1793" s="36" t="str">
        <f>LEFT('DETALLE DE CONEXIONES'!BE1793,3)</f>
        <v>SIU</v>
      </c>
      <c r="H1793" s="36" t="str">
        <f>RIGHT('DETALLE DE CONEXIONES'!AK1793,2)</f>
        <v/>
      </c>
      <c r="I1793" s="36" t="str">
        <f>LEFT('DETALLE DE CONEXIONES'!AK1793,3)</f>
        <v/>
      </c>
      <c r="J1793" s="36" t="str">
        <f>LEFT('DETALLE DE CONEXIONES'!M1793,3)</f>
        <v>0mi</v>
      </c>
      <c r="K1793" s="36" t="str">
        <f>IF(LEN('DETALLE DE CONEXIONES'!M1793)&lt;12,(RIGHT('DETALLE DE CONEXIONES'!M1793,5)),(RIGHT('DETALLE DE CONEXIONES'!M1793,6)))</f>
        <v>4seg.</v>
      </c>
      <c r="L1793" s="36">
        <f>IF(C1793="Saliente Local",(IFERROR((LIMPIA(J1793,1)),0)),0)</f>
        <v>0</v>
      </c>
      <c r="M1793" s="36">
        <f>IF(C1793="Saliente Nacional",(IFERROR((LIMPIA(J1793,1)),0)),0)</f>
        <v>0</v>
      </c>
      <c r="N1793" s="36">
        <f>IF(C1793="Saliente Internacional",(IFERROR((LIMPIA(J1793,1)),0)),0)</f>
        <v>0</v>
      </c>
      <c r="O1793" s="36">
        <f>IF(C1793="Saliente Local",(IFERROR((LIMPIA(K1793,1)),0)),0)</f>
        <v>0</v>
      </c>
      <c r="P1793" s="36">
        <f>IF(C1793="Saliente Nacional",(IFERROR((LIMPIA(K1793,1)),0)),0)</f>
        <v>0</v>
      </c>
      <c r="Q1793" s="36">
        <f>IF(C1793="Saliente Internacional",(IFERROR((LIMPIA(K1793,1)),0)),0)</f>
        <v>0</v>
      </c>
      <c r="R1793" s="36">
        <f t="shared" si="82"/>
        <v>0</v>
      </c>
      <c r="S1793" s="36">
        <f t="shared" si="83"/>
        <v>0</v>
      </c>
    </row>
    <row r="1794" spans="1:19" x14ac:dyDescent="0.25">
      <c r="A1794" s="101">
        <f>'DETALLE DE CONEXIONES'!P1794</f>
        <v>0</v>
      </c>
      <c r="B1794" s="36" t="str">
        <f>'DETALLE DE CONEXIONES'!I1794</f>
        <v>TRANSFERENCIA</v>
      </c>
      <c r="C1794" s="36" t="str">
        <f>'DETALLE DE CONEXIONES'!BB1794</f>
        <v>Desvio Nacional</v>
      </c>
      <c r="D1794" s="36" t="str">
        <f>'DETALLE DE CONEXIONES'!E1794</f>
        <v>999XXX1600</v>
      </c>
      <c r="E1794" s="36">
        <f t="shared" si="81"/>
        <v>10</v>
      </c>
      <c r="F1794" s="36">
        <f>IFERROR(LIMPIA('DETALLE DE CONEXIONES'!N1794,1),0)</f>
        <v>1</v>
      </c>
      <c r="G1794" s="36" t="str">
        <f>LEFT('DETALLE DE CONEXIONES'!BE1794,3)</f>
        <v>SIU</v>
      </c>
      <c r="H1794" s="36" t="str">
        <f>RIGHT('DETALLE DE CONEXIONES'!AK1794,2)</f>
        <v/>
      </c>
      <c r="I1794" s="36" t="str">
        <f>LEFT('DETALLE DE CONEXIONES'!AK1794,3)</f>
        <v/>
      </c>
      <c r="J1794" s="36" t="str">
        <f>LEFT('DETALLE DE CONEXIONES'!M1794,3)</f>
        <v>0mi</v>
      </c>
      <c r="K1794" s="36" t="str">
        <f>IF(LEN('DETALLE DE CONEXIONES'!M1794)&lt;12,(RIGHT('DETALLE DE CONEXIONES'!M1794,5)),(RIGHT('DETALLE DE CONEXIONES'!M1794,6)))</f>
        <v>5seg.</v>
      </c>
      <c r="L1794" s="36">
        <f>IF(C1794="Saliente Local",(IFERROR((LIMPIA(J1794,1)),0)),0)</f>
        <v>0</v>
      </c>
      <c r="M1794" s="36">
        <f>IF(C1794="Saliente Nacional",(IFERROR((LIMPIA(J1794,1)),0)),0)</f>
        <v>0</v>
      </c>
      <c r="N1794" s="36">
        <f>IF(C1794="Saliente Internacional",(IFERROR((LIMPIA(J1794,1)),0)),0)</f>
        <v>0</v>
      </c>
      <c r="O1794" s="36">
        <f>IF(C1794="Saliente Local",(IFERROR((LIMPIA(K1794,1)),0)),0)</f>
        <v>0</v>
      </c>
      <c r="P1794" s="36">
        <f>IF(C1794="Saliente Nacional",(IFERROR((LIMPIA(K1794,1)),0)),0)</f>
        <v>0</v>
      </c>
      <c r="Q1794" s="36">
        <f>IF(C1794="Saliente Internacional",(IFERROR((LIMPIA(K1794,1)),0)),0)</f>
        <v>0</v>
      </c>
      <c r="R1794" s="36">
        <f t="shared" si="82"/>
        <v>0</v>
      </c>
      <c r="S1794" s="36">
        <f t="shared" si="83"/>
        <v>0</v>
      </c>
    </row>
    <row r="1795" spans="1:19" x14ac:dyDescent="0.25">
      <c r="A1795" s="101">
        <f>'DETALLE DE CONEXIONES'!P1795</f>
        <v>0</v>
      </c>
      <c r="B1795" s="36" t="str">
        <f>'DETALLE DE CONEXIONES'!I1795</f>
        <v>TRANSFERENCIA</v>
      </c>
      <c r="C1795" s="36" t="str">
        <f>'DETALLE DE CONEXIONES'!BB1795</f>
        <v>Desvio Nacional</v>
      </c>
      <c r="D1795" s="36" t="str">
        <f>'DETALLE DE CONEXIONES'!E1795</f>
        <v>999XXX1600</v>
      </c>
      <c r="E1795" s="36">
        <f t="shared" ref="E1795:E1858" si="84">LEN(D1795)</f>
        <v>10</v>
      </c>
      <c r="F1795" s="36">
        <f>IFERROR(LIMPIA('DETALLE DE CONEXIONES'!N1795,1),0)</f>
        <v>1</v>
      </c>
      <c r="G1795" s="36" t="str">
        <f>LEFT('DETALLE DE CONEXIONES'!BE1795,3)</f>
        <v>SIU</v>
      </c>
      <c r="H1795" s="36" t="str">
        <f>RIGHT('DETALLE DE CONEXIONES'!AK1795,2)</f>
        <v/>
      </c>
      <c r="I1795" s="36" t="str">
        <f>LEFT('DETALLE DE CONEXIONES'!AK1795,3)</f>
        <v/>
      </c>
      <c r="J1795" s="36" t="str">
        <f>LEFT('DETALLE DE CONEXIONES'!M1795,3)</f>
        <v>0mi</v>
      </c>
      <c r="K1795" s="36" t="str">
        <f>IF(LEN('DETALLE DE CONEXIONES'!M1795)&lt;12,(RIGHT('DETALLE DE CONEXIONES'!M1795,5)),(RIGHT('DETALLE DE CONEXIONES'!M1795,6)))</f>
        <v>5seg.</v>
      </c>
      <c r="L1795" s="36">
        <f>IF(C1795="Saliente Local",(IFERROR((LIMPIA(J1795,1)),0)),0)</f>
        <v>0</v>
      </c>
      <c r="M1795" s="36">
        <f>IF(C1795="Saliente Nacional",(IFERROR((LIMPIA(J1795,1)),0)),0)</f>
        <v>0</v>
      </c>
      <c r="N1795" s="36">
        <f>IF(C1795="Saliente Internacional",(IFERROR((LIMPIA(J1795,1)),0)),0)</f>
        <v>0</v>
      </c>
      <c r="O1795" s="36">
        <f>IF(C1795="Saliente Local",(IFERROR((LIMPIA(K1795,1)),0)),0)</f>
        <v>0</v>
      </c>
      <c r="P1795" s="36">
        <f>IF(C1795="Saliente Nacional",(IFERROR((LIMPIA(K1795,1)),0)),0)</f>
        <v>0</v>
      </c>
      <c r="Q1795" s="36">
        <f>IF(C1795="Saliente Internacional",(IFERROR((LIMPIA(K1795,1)),0)),0)</f>
        <v>0</v>
      </c>
      <c r="R1795" s="36">
        <f t="shared" ref="R1795:R1858" si="85">IF(SUM(O1795:P1795)&gt;0,(L1795+M1795+1),(L1795+M1795))</f>
        <v>0</v>
      </c>
      <c r="S1795" s="36">
        <f t="shared" ref="S1795:S1858" si="86">IF(Q1795&gt;0,N1795+1,N1795)</f>
        <v>0</v>
      </c>
    </row>
    <row r="1796" spans="1:19" x14ac:dyDescent="0.25">
      <c r="A1796" s="101">
        <f>'DETALLE DE CONEXIONES'!P1796</f>
        <v>0</v>
      </c>
      <c r="B1796" s="36" t="str">
        <f>'DETALLE DE CONEXIONES'!I1796</f>
        <v>TRANSFERENCIA</v>
      </c>
      <c r="C1796" s="36" t="str">
        <f>'DETALLE DE CONEXIONES'!BB1796</f>
        <v>Desvio Nacional</v>
      </c>
      <c r="D1796" s="36" t="str">
        <f>'DETALLE DE CONEXIONES'!E1796</f>
        <v>999XXX1600</v>
      </c>
      <c r="E1796" s="36">
        <f t="shared" si="84"/>
        <v>10</v>
      </c>
      <c r="F1796" s="36">
        <f>IFERROR(LIMPIA('DETALLE DE CONEXIONES'!N1796,1),0)</f>
        <v>1</v>
      </c>
      <c r="G1796" s="36" t="str">
        <f>LEFT('DETALLE DE CONEXIONES'!BE1796,3)</f>
        <v>SIU</v>
      </c>
      <c r="H1796" s="36" t="str">
        <f>RIGHT('DETALLE DE CONEXIONES'!AK1796,2)</f>
        <v/>
      </c>
      <c r="I1796" s="36" t="str">
        <f>LEFT('DETALLE DE CONEXIONES'!AK1796,3)</f>
        <v/>
      </c>
      <c r="J1796" s="36" t="str">
        <f>LEFT('DETALLE DE CONEXIONES'!M1796,3)</f>
        <v>0mi</v>
      </c>
      <c r="K1796" s="36" t="str">
        <f>IF(LEN('DETALLE DE CONEXIONES'!M1796)&lt;12,(RIGHT('DETALLE DE CONEXIONES'!M1796,5)),(RIGHT('DETALLE DE CONEXIONES'!M1796,6)))</f>
        <v>9seg.</v>
      </c>
      <c r="L1796" s="36">
        <f>IF(C1796="Saliente Local",(IFERROR((LIMPIA(J1796,1)),0)),0)</f>
        <v>0</v>
      </c>
      <c r="M1796" s="36">
        <f>IF(C1796="Saliente Nacional",(IFERROR((LIMPIA(J1796,1)),0)),0)</f>
        <v>0</v>
      </c>
      <c r="N1796" s="36">
        <f>IF(C1796="Saliente Internacional",(IFERROR((LIMPIA(J1796,1)),0)),0)</f>
        <v>0</v>
      </c>
      <c r="O1796" s="36">
        <f>IF(C1796="Saliente Local",(IFERROR((LIMPIA(K1796,1)),0)),0)</f>
        <v>0</v>
      </c>
      <c r="P1796" s="36">
        <f>IF(C1796="Saliente Nacional",(IFERROR((LIMPIA(K1796,1)),0)),0)</f>
        <v>0</v>
      </c>
      <c r="Q1796" s="36">
        <f>IF(C1796="Saliente Internacional",(IFERROR((LIMPIA(K1796,1)),0)),0)</f>
        <v>0</v>
      </c>
      <c r="R1796" s="36">
        <f t="shared" si="85"/>
        <v>0</v>
      </c>
      <c r="S1796" s="36">
        <f t="shared" si="86"/>
        <v>0</v>
      </c>
    </row>
    <row r="1797" spans="1:19" x14ac:dyDescent="0.25">
      <c r="A1797" s="101">
        <f>'DETALLE DE CONEXIONES'!P1797</f>
        <v>0</v>
      </c>
      <c r="B1797" s="36" t="str">
        <f>'DETALLE DE CONEXIONES'!I1797</f>
        <v>TRANSFERENCIA</v>
      </c>
      <c r="C1797" s="36" t="str">
        <f>'DETALLE DE CONEXIONES'!BB1797</f>
        <v>Desvio Nacional</v>
      </c>
      <c r="D1797" s="36" t="str">
        <f>'DETALLE DE CONEXIONES'!E1797</f>
        <v>999XXX1600</v>
      </c>
      <c r="E1797" s="36">
        <f t="shared" si="84"/>
        <v>10</v>
      </c>
      <c r="F1797" s="36">
        <f>IFERROR(LIMPIA('DETALLE DE CONEXIONES'!N1797,1),0)</f>
        <v>1</v>
      </c>
      <c r="G1797" s="36" t="str">
        <f>LEFT('DETALLE DE CONEXIONES'!BE1797,3)</f>
        <v>SIU</v>
      </c>
      <c r="H1797" s="36" t="str">
        <f>RIGHT('DETALLE DE CONEXIONES'!AK1797,2)</f>
        <v/>
      </c>
      <c r="I1797" s="36" t="str">
        <f>LEFT('DETALLE DE CONEXIONES'!AK1797,3)</f>
        <v/>
      </c>
      <c r="J1797" s="36" t="str">
        <f>LEFT('DETALLE DE CONEXIONES'!M1797,3)</f>
        <v>0mi</v>
      </c>
      <c r="K1797" s="36" t="str">
        <f>IF(LEN('DETALLE DE CONEXIONES'!M1797)&lt;12,(RIGHT('DETALLE DE CONEXIONES'!M1797,5)),(RIGHT('DETALLE DE CONEXIONES'!M1797,6)))</f>
        <v>9seg.</v>
      </c>
      <c r="L1797" s="36">
        <f>IF(C1797="Saliente Local",(IFERROR((LIMPIA(J1797,1)),0)),0)</f>
        <v>0</v>
      </c>
      <c r="M1797" s="36">
        <f>IF(C1797="Saliente Nacional",(IFERROR((LIMPIA(J1797,1)),0)),0)</f>
        <v>0</v>
      </c>
      <c r="N1797" s="36">
        <f>IF(C1797="Saliente Internacional",(IFERROR((LIMPIA(J1797,1)),0)),0)</f>
        <v>0</v>
      </c>
      <c r="O1797" s="36">
        <f>IF(C1797="Saliente Local",(IFERROR((LIMPIA(K1797,1)),0)),0)</f>
        <v>0</v>
      </c>
      <c r="P1797" s="36">
        <f>IF(C1797="Saliente Nacional",(IFERROR((LIMPIA(K1797,1)),0)),0)</f>
        <v>0</v>
      </c>
      <c r="Q1797" s="36">
        <f>IF(C1797="Saliente Internacional",(IFERROR((LIMPIA(K1797,1)),0)),0)</f>
        <v>0</v>
      </c>
      <c r="R1797" s="36">
        <f t="shared" si="85"/>
        <v>0</v>
      </c>
      <c r="S1797" s="36">
        <f t="shared" si="86"/>
        <v>0</v>
      </c>
    </row>
    <row r="1798" spans="1:19" x14ac:dyDescent="0.25">
      <c r="A1798" s="101">
        <f>'DETALLE DE CONEXIONES'!P1798</f>
        <v>0</v>
      </c>
      <c r="B1798" s="36" t="str">
        <f>'DETALLE DE CONEXIONES'!I1798</f>
        <v>TRANSFERENCIA</v>
      </c>
      <c r="C1798" s="36" t="str">
        <f>'DETALLE DE CONEXIONES'!BB1798</f>
        <v>Desvio Nacional</v>
      </c>
      <c r="D1798" s="36" t="str">
        <f>'DETALLE DE CONEXIONES'!E1798</f>
        <v>999XXX1600</v>
      </c>
      <c r="E1798" s="36">
        <f t="shared" si="84"/>
        <v>10</v>
      </c>
      <c r="F1798" s="36">
        <f>IFERROR(LIMPIA('DETALLE DE CONEXIONES'!N1798,1),0)</f>
        <v>1</v>
      </c>
      <c r="G1798" s="36" t="str">
        <f>LEFT('DETALLE DE CONEXIONES'!BE1798,3)</f>
        <v>SIU</v>
      </c>
      <c r="H1798" s="36" t="str">
        <f>RIGHT('DETALLE DE CONEXIONES'!AK1798,2)</f>
        <v/>
      </c>
      <c r="I1798" s="36" t="str">
        <f>LEFT('DETALLE DE CONEXIONES'!AK1798,3)</f>
        <v/>
      </c>
      <c r="J1798" s="36" t="str">
        <f>LEFT('DETALLE DE CONEXIONES'!M1798,3)</f>
        <v>0mi</v>
      </c>
      <c r="K1798" s="36" t="str">
        <f>IF(LEN('DETALLE DE CONEXIONES'!M1798)&lt;12,(RIGHT('DETALLE DE CONEXIONES'!M1798,5)),(RIGHT('DETALLE DE CONEXIONES'!M1798,6)))</f>
        <v>4seg.</v>
      </c>
      <c r="L1798" s="36">
        <f>IF(C1798="Saliente Local",(IFERROR((LIMPIA(J1798,1)),0)),0)</f>
        <v>0</v>
      </c>
      <c r="M1798" s="36">
        <f>IF(C1798="Saliente Nacional",(IFERROR((LIMPIA(J1798,1)),0)),0)</f>
        <v>0</v>
      </c>
      <c r="N1798" s="36">
        <f>IF(C1798="Saliente Internacional",(IFERROR((LIMPIA(J1798,1)),0)),0)</f>
        <v>0</v>
      </c>
      <c r="O1798" s="36">
        <f>IF(C1798="Saliente Local",(IFERROR((LIMPIA(K1798,1)),0)),0)</f>
        <v>0</v>
      </c>
      <c r="P1798" s="36">
        <f>IF(C1798="Saliente Nacional",(IFERROR((LIMPIA(K1798,1)),0)),0)</f>
        <v>0</v>
      </c>
      <c r="Q1798" s="36">
        <f>IF(C1798="Saliente Internacional",(IFERROR((LIMPIA(K1798,1)),0)),0)</f>
        <v>0</v>
      </c>
      <c r="R1798" s="36">
        <f t="shared" si="85"/>
        <v>0</v>
      </c>
      <c r="S1798" s="36">
        <f t="shared" si="86"/>
        <v>0</v>
      </c>
    </row>
    <row r="1799" spans="1:19" x14ac:dyDescent="0.25">
      <c r="A1799" s="101">
        <f>'DETALLE DE CONEXIONES'!P1799</f>
        <v>0</v>
      </c>
      <c r="B1799" s="36" t="str">
        <f>'DETALLE DE CONEXIONES'!I1799</f>
        <v>TRANSFERENCIA</v>
      </c>
      <c r="C1799" s="36" t="str">
        <f>'DETALLE DE CONEXIONES'!BB1799</f>
        <v>Desvio Nacional</v>
      </c>
      <c r="D1799" s="36" t="str">
        <f>'DETALLE DE CONEXIONES'!E1799</f>
        <v>999XXX1600</v>
      </c>
      <c r="E1799" s="36">
        <f t="shared" si="84"/>
        <v>10</v>
      </c>
      <c r="F1799" s="36">
        <f>IFERROR(LIMPIA('DETALLE DE CONEXIONES'!N1799,1),0)</f>
        <v>1</v>
      </c>
      <c r="G1799" s="36" t="str">
        <f>LEFT('DETALLE DE CONEXIONES'!BE1799,3)</f>
        <v>SIU</v>
      </c>
      <c r="H1799" s="36" t="str">
        <f>RIGHT('DETALLE DE CONEXIONES'!AK1799,2)</f>
        <v/>
      </c>
      <c r="I1799" s="36" t="str">
        <f>LEFT('DETALLE DE CONEXIONES'!AK1799,3)</f>
        <v/>
      </c>
      <c r="J1799" s="36" t="str">
        <f>LEFT('DETALLE DE CONEXIONES'!M1799,3)</f>
        <v>0mi</v>
      </c>
      <c r="K1799" s="36" t="str">
        <f>IF(LEN('DETALLE DE CONEXIONES'!M1799)&lt;12,(RIGHT('DETALLE DE CONEXIONES'!M1799,5)),(RIGHT('DETALLE DE CONEXIONES'!M1799,6)))</f>
        <v>5seg.</v>
      </c>
      <c r="L1799" s="36">
        <f>IF(C1799="Saliente Local",(IFERROR((LIMPIA(J1799,1)),0)),0)</f>
        <v>0</v>
      </c>
      <c r="M1799" s="36">
        <f>IF(C1799="Saliente Nacional",(IFERROR((LIMPIA(J1799,1)),0)),0)</f>
        <v>0</v>
      </c>
      <c r="N1799" s="36">
        <f>IF(C1799="Saliente Internacional",(IFERROR((LIMPIA(J1799,1)),0)),0)</f>
        <v>0</v>
      </c>
      <c r="O1799" s="36">
        <f>IF(C1799="Saliente Local",(IFERROR((LIMPIA(K1799,1)),0)),0)</f>
        <v>0</v>
      </c>
      <c r="P1799" s="36">
        <f>IF(C1799="Saliente Nacional",(IFERROR((LIMPIA(K1799,1)),0)),0)</f>
        <v>0</v>
      </c>
      <c r="Q1799" s="36">
        <f>IF(C1799="Saliente Internacional",(IFERROR((LIMPIA(K1799,1)),0)),0)</f>
        <v>0</v>
      </c>
      <c r="R1799" s="36">
        <f t="shared" si="85"/>
        <v>0</v>
      </c>
      <c r="S1799" s="36">
        <f t="shared" si="86"/>
        <v>0</v>
      </c>
    </row>
    <row r="1800" spans="1:19" x14ac:dyDescent="0.25">
      <c r="A1800" s="101">
        <f>'DETALLE DE CONEXIONES'!P1800</f>
        <v>0</v>
      </c>
      <c r="B1800" s="36" t="str">
        <f>'DETALLE DE CONEXIONES'!I1800</f>
        <v>GPRS</v>
      </c>
      <c r="C1800" s="36" t="str">
        <f>'DETALLE DE CONEXIONES'!BB1800</f>
        <v>MENSAJERO</v>
      </c>
      <c r="D1800" s="36" t="str">
        <f>'DETALLE DE CONEXIONES'!E1800</f>
        <v>internet.itelcelXXXm-3G</v>
      </c>
      <c r="E1800" s="36">
        <f t="shared" si="84"/>
        <v>23</v>
      </c>
      <c r="F1800" s="36">
        <f>IFERROR(LIMPIA('DETALLE DE CONEXIONES'!N1800,1),0)</f>
        <v>0</v>
      </c>
      <c r="G1800" s="36" t="str">
        <f>LEFT('DETALLE DE CONEXIONES'!BE1800,3)</f>
        <v/>
      </c>
      <c r="H1800" s="36" t="str">
        <f>RIGHT('DETALLE DE CONEXIONES'!AK1800,2)</f>
        <v>-0</v>
      </c>
      <c r="I1800" s="36" t="str">
        <f>LEFT('DETALLE DE CONEXIONES'!AK1800,3)</f>
        <v>MEN</v>
      </c>
      <c r="J1800" s="36" t="str">
        <f>LEFT('DETALLE DE CONEXIONES'!M1800,3)</f>
        <v>0mi</v>
      </c>
      <c r="K1800" s="36" t="str">
        <f>IF(LEN('DETALLE DE CONEXIONES'!M1800)&lt;12,(RIGHT('DETALLE DE CONEXIONES'!M1800,5)),(RIGHT('DETALLE DE CONEXIONES'!M1800,6)))</f>
        <v xml:space="preserve">min. </v>
      </c>
      <c r="L1800" s="36">
        <f>IF(C1800="Saliente Local",(IFERROR((LIMPIA(J1800,1)),0)),0)</f>
        <v>0</v>
      </c>
      <c r="M1800" s="36">
        <f>IF(C1800="Saliente Nacional",(IFERROR((LIMPIA(J1800,1)),0)),0)</f>
        <v>0</v>
      </c>
      <c r="N1800" s="36">
        <f>IF(C1800="Saliente Internacional",(IFERROR((LIMPIA(J1800,1)),0)),0)</f>
        <v>0</v>
      </c>
      <c r="O1800" s="36">
        <f>IF(C1800="Saliente Local",(IFERROR((LIMPIA(K1800,1)),0)),0)</f>
        <v>0</v>
      </c>
      <c r="P1800" s="36">
        <f>IF(C1800="Saliente Nacional",(IFERROR((LIMPIA(K1800,1)),0)),0)</f>
        <v>0</v>
      </c>
      <c r="Q1800" s="36">
        <f>IF(C1800="Saliente Internacional",(IFERROR((LIMPIA(K1800,1)),0)),0)</f>
        <v>0</v>
      </c>
      <c r="R1800" s="36">
        <f t="shared" si="85"/>
        <v>0</v>
      </c>
      <c r="S1800" s="36">
        <f t="shared" si="86"/>
        <v>0</v>
      </c>
    </row>
    <row r="1801" spans="1:19" x14ac:dyDescent="0.25">
      <c r="A1801" s="101">
        <f>'DETALLE DE CONEXIONES'!P1801</f>
        <v>0</v>
      </c>
      <c r="B1801" s="36" t="str">
        <f>'DETALLE DE CONEXIONES'!I1801</f>
        <v>GPRS</v>
      </c>
      <c r="C1801" s="36" t="str">
        <f>'DETALLE DE CONEXIONES'!BB1801</f>
        <v>RS</v>
      </c>
      <c r="D1801" s="36" t="str">
        <f>'DETALLE DE CONEXIONES'!E1801</f>
        <v>internet.itelcelXXXm-3G</v>
      </c>
      <c r="E1801" s="36">
        <f t="shared" si="84"/>
        <v>23</v>
      </c>
      <c r="F1801" s="36">
        <f>IFERROR(LIMPIA('DETALLE DE CONEXIONES'!N1801,1),0)</f>
        <v>0</v>
      </c>
      <c r="G1801" s="36" t="str">
        <f>LEFT('DETALLE DE CONEXIONES'!BE1801,3)</f>
        <v/>
      </c>
      <c r="H1801" s="36" t="str">
        <f>RIGHT('DETALLE DE CONEXIONES'!AK1801,2)</f>
        <v>-0</v>
      </c>
      <c r="I1801" s="36" t="str">
        <f>LEFT('DETALLE DE CONEXIONES'!AK1801,3)</f>
        <v>RS;</v>
      </c>
      <c r="J1801" s="36" t="str">
        <f>LEFT('DETALLE DE CONEXIONES'!M1801,3)</f>
        <v>0mi</v>
      </c>
      <c r="K1801" s="36" t="str">
        <f>IF(LEN('DETALLE DE CONEXIONES'!M1801)&lt;12,(RIGHT('DETALLE DE CONEXIONES'!M1801,5)),(RIGHT('DETALLE DE CONEXIONES'!M1801,6)))</f>
        <v xml:space="preserve">min. </v>
      </c>
      <c r="L1801" s="36">
        <f>IF(C1801="Saliente Local",(IFERROR((LIMPIA(J1801,1)),0)),0)</f>
        <v>0</v>
      </c>
      <c r="M1801" s="36">
        <f>IF(C1801="Saliente Nacional",(IFERROR((LIMPIA(J1801,1)),0)),0)</f>
        <v>0</v>
      </c>
      <c r="N1801" s="36">
        <f>IF(C1801="Saliente Internacional",(IFERROR((LIMPIA(J1801,1)),0)),0)</f>
        <v>0</v>
      </c>
      <c r="O1801" s="36">
        <f>IF(C1801="Saliente Local",(IFERROR((LIMPIA(K1801,1)),0)),0)</f>
        <v>0</v>
      </c>
      <c r="P1801" s="36">
        <f>IF(C1801="Saliente Nacional",(IFERROR((LIMPIA(K1801,1)),0)),0)</f>
        <v>0</v>
      </c>
      <c r="Q1801" s="36">
        <f>IF(C1801="Saliente Internacional",(IFERROR((LIMPIA(K1801,1)),0)),0)</f>
        <v>0</v>
      </c>
      <c r="R1801" s="36">
        <f t="shared" si="85"/>
        <v>0</v>
      </c>
      <c r="S1801" s="36">
        <f t="shared" si="86"/>
        <v>0</v>
      </c>
    </row>
    <row r="1802" spans="1:19" x14ac:dyDescent="0.25">
      <c r="A1802" s="101">
        <f>'DETALLE DE CONEXIONES'!P1802</f>
        <v>0</v>
      </c>
      <c r="B1802" s="36" t="str">
        <f>'DETALLE DE CONEXIONES'!I1802</f>
        <v>TRANSFERENCIA</v>
      </c>
      <c r="C1802" s="36" t="str">
        <f>'DETALLE DE CONEXIONES'!BB1802</f>
        <v>Desvio Nacional</v>
      </c>
      <c r="D1802" s="36" t="str">
        <f>'DETALLE DE CONEXIONES'!E1802</f>
        <v>999XXX1600</v>
      </c>
      <c r="E1802" s="36">
        <f t="shared" si="84"/>
        <v>10</v>
      </c>
      <c r="F1802" s="36">
        <f>IFERROR(LIMPIA('DETALLE DE CONEXIONES'!N1802,1),0)</f>
        <v>1</v>
      </c>
      <c r="G1802" s="36" t="str">
        <f>LEFT('DETALLE DE CONEXIONES'!BE1802,3)</f>
        <v>SIU</v>
      </c>
      <c r="H1802" s="36" t="str">
        <f>RIGHT('DETALLE DE CONEXIONES'!AK1802,2)</f>
        <v/>
      </c>
      <c r="I1802" s="36" t="str">
        <f>LEFT('DETALLE DE CONEXIONES'!AK1802,3)</f>
        <v/>
      </c>
      <c r="J1802" s="36" t="str">
        <f>LEFT('DETALLE DE CONEXIONES'!M1802,3)</f>
        <v>0mi</v>
      </c>
      <c r="K1802" s="36" t="str">
        <f>IF(LEN('DETALLE DE CONEXIONES'!M1802)&lt;12,(RIGHT('DETALLE DE CONEXIONES'!M1802,5)),(RIGHT('DETALLE DE CONEXIONES'!M1802,6)))</f>
        <v>9seg.</v>
      </c>
      <c r="L1802" s="36">
        <f>IF(C1802="Saliente Local",(IFERROR((LIMPIA(J1802,1)),0)),0)</f>
        <v>0</v>
      </c>
      <c r="M1802" s="36">
        <f>IF(C1802="Saliente Nacional",(IFERROR((LIMPIA(J1802,1)),0)),0)</f>
        <v>0</v>
      </c>
      <c r="N1802" s="36">
        <f>IF(C1802="Saliente Internacional",(IFERROR((LIMPIA(J1802,1)),0)),0)</f>
        <v>0</v>
      </c>
      <c r="O1802" s="36">
        <f>IF(C1802="Saliente Local",(IFERROR((LIMPIA(K1802,1)),0)),0)</f>
        <v>0</v>
      </c>
      <c r="P1802" s="36">
        <f>IF(C1802="Saliente Nacional",(IFERROR((LIMPIA(K1802,1)),0)),0)</f>
        <v>0</v>
      </c>
      <c r="Q1802" s="36">
        <f>IF(C1802="Saliente Internacional",(IFERROR((LIMPIA(K1802,1)),0)),0)</f>
        <v>0</v>
      </c>
      <c r="R1802" s="36">
        <f t="shared" si="85"/>
        <v>0</v>
      </c>
      <c r="S1802" s="36">
        <f t="shared" si="86"/>
        <v>0</v>
      </c>
    </row>
    <row r="1803" spans="1:19" x14ac:dyDescent="0.25">
      <c r="A1803" s="101">
        <f>'DETALLE DE CONEXIONES'!P1803</f>
        <v>0</v>
      </c>
      <c r="B1803" s="36" t="str">
        <f>'DETALLE DE CONEXIONES'!I1803</f>
        <v>TRANSFERENCIA</v>
      </c>
      <c r="C1803" s="36" t="str">
        <f>'DETALLE DE CONEXIONES'!BB1803</f>
        <v>Desvio Nacional</v>
      </c>
      <c r="D1803" s="36" t="str">
        <f>'DETALLE DE CONEXIONES'!E1803</f>
        <v>999XXX1600</v>
      </c>
      <c r="E1803" s="36">
        <f t="shared" si="84"/>
        <v>10</v>
      </c>
      <c r="F1803" s="36">
        <f>IFERROR(LIMPIA('DETALLE DE CONEXIONES'!N1803,1),0)</f>
        <v>1</v>
      </c>
      <c r="G1803" s="36" t="str">
        <f>LEFT('DETALLE DE CONEXIONES'!BE1803,3)</f>
        <v>SIU</v>
      </c>
      <c r="H1803" s="36" t="str">
        <f>RIGHT('DETALLE DE CONEXIONES'!AK1803,2)</f>
        <v/>
      </c>
      <c r="I1803" s="36" t="str">
        <f>LEFT('DETALLE DE CONEXIONES'!AK1803,3)</f>
        <v/>
      </c>
      <c r="J1803" s="36" t="str">
        <f>LEFT('DETALLE DE CONEXIONES'!M1803,3)</f>
        <v>0mi</v>
      </c>
      <c r="K1803" s="36" t="str">
        <f>IF(LEN('DETALLE DE CONEXIONES'!M1803)&lt;12,(RIGHT('DETALLE DE CONEXIONES'!M1803,5)),(RIGHT('DETALLE DE CONEXIONES'!M1803,6)))</f>
        <v>5seg.</v>
      </c>
      <c r="L1803" s="36">
        <f>IF(C1803="Saliente Local",(IFERROR((LIMPIA(J1803,1)),0)),0)</f>
        <v>0</v>
      </c>
      <c r="M1803" s="36">
        <f>IF(C1803="Saliente Nacional",(IFERROR((LIMPIA(J1803,1)),0)),0)</f>
        <v>0</v>
      </c>
      <c r="N1803" s="36">
        <f>IF(C1803="Saliente Internacional",(IFERROR((LIMPIA(J1803,1)),0)),0)</f>
        <v>0</v>
      </c>
      <c r="O1803" s="36">
        <f>IF(C1803="Saliente Local",(IFERROR((LIMPIA(K1803,1)),0)),0)</f>
        <v>0</v>
      </c>
      <c r="P1803" s="36">
        <f>IF(C1803="Saliente Nacional",(IFERROR((LIMPIA(K1803,1)),0)),0)</f>
        <v>0</v>
      </c>
      <c r="Q1803" s="36">
        <f>IF(C1803="Saliente Internacional",(IFERROR((LIMPIA(K1803,1)),0)),0)</f>
        <v>0</v>
      </c>
      <c r="R1803" s="36">
        <f t="shared" si="85"/>
        <v>0</v>
      </c>
      <c r="S1803" s="36">
        <f t="shared" si="86"/>
        <v>0</v>
      </c>
    </row>
    <row r="1804" spans="1:19" x14ac:dyDescent="0.25">
      <c r="A1804" s="101">
        <f>'DETALLE DE CONEXIONES'!P1804</f>
        <v>0</v>
      </c>
      <c r="B1804" s="36" t="str">
        <f>'DETALLE DE CONEXIONES'!I1804</f>
        <v>TRANSFERENCIA</v>
      </c>
      <c r="C1804" s="36" t="str">
        <f>'DETALLE DE CONEXIONES'!BB1804</f>
        <v>Desvio Nacional</v>
      </c>
      <c r="D1804" s="36" t="str">
        <f>'DETALLE DE CONEXIONES'!E1804</f>
        <v>999XXX1600</v>
      </c>
      <c r="E1804" s="36">
        <f t="shared" si="84"/>
        <v>10</v>
      </c>
      <c r="F1804" s="36">
        <f>IFERROR(LIMPIA('DETALLE DE CONEXIONES'!N1804,1),0)</f>
        <v>1</v>
      </c>
      <c r="G1804" s="36" t="str">
        <f>LEFT('DETALLE DE CONEXIONES'!BE1804,3)</f>
        <v>SIU</v>
      </c>
      <c r="H1804" s="36" t="str">
        <f>RIGHT('DETALLE DE CONEXIONES'!AK1804,2)</f>
        <v/>
      </c>
      <c r="I1804" s="36" t="str">
        <f>LEFT('DETALLE DE CONEXIONES'!AK1804,3)</f>
        <v/>
      </c>
      <c r="J1804" s="36" t="str">
        <f>LEFT('DETALLE DE CONEXIONES'!M1804,3)</f>
        <v>0mi</v>
      </c>
      <c r="K1804" s="36" t="str">
        <f>IF(LEN('DETALLE DE CONEXIONES'!M1804)&lt;12,(RIGHT('DETALLE DE CONEXIONES'!M1804,5)),(RIGHT('DETALLE DE CONEXIONES'!M1804,6)))</f>
        <v>6seg.</v>
      </c>
      <c r="L1804" s="36">
        <f>IF(C1804="Saliente Local",(IFERROR((LIMPIA(J1804,1)),0)),0)</f>
        <v>0</v>
      </c>
      <c r="M1804" s="36">
        <f>IF(C1804="Saliente Nacional",(IFERROR((LIMPIA(J1804,1)),0)),0)</f>
        <v>0</v>
      </c>
      <c r="N1804" s="36">
        <f>IF(C1804="Saliente Internacional",(IFERROR((LIMPIA(J1804,1)),0)),0)</f>
        <v>0</v>
      </c>
      <c r="O1804" s="36">
        <f>IF(C1804="Saliente Local",(IFERROR((LIMPIA(K1804,1)),0)),0)</f>
        <v>0</v>
      </c>
      <c r="P1804" s="36">
        <f>IF(C1804="Saliente Nacional",(IFERROR((LIMPIA(K1804,1)),0)),0)</f>
        <v>0</v>
      </c>
      <c r="Q1804" s="36">
        <f>IF(C1804="Saliente Internacional",(IFERROR((LIMPIA(K1804,1)),0)),0)</f>
        <v>0</v>
      </c>
      <c r="R1804" s="36">
        <f t="shared" si="85"/>
        <v>0</v>
      </c>
      <c r="S1804" s="36">
        <f t="shared" si="86"/>
        <v>0</v>
      </c>
    </row>
    <row r="1805" spans="1:19" x14ac:dyDescent="0.25">
      <c r="A1805" s="101">
        <f>'DETALLE DE CONEXIONES'!P1805</f>
        <v>0</v>
      </c>
      <c r="B1805" s="36" t="str">
        <f>'DETALLE DE CONEXIONES'!I1805</f>
        <v>TRANSFERENCIA</v>
      </c>
      <c r="C1805" s="36" t="str">
        <f>'DETALLE DE CONEXIONES'!BB1805</f>
        <v>Desvio Nacional</v>
      </c>
      <c r="D1805" s="36" t="str">
        <f>'DETALLE DE CONEXIONES'!E1805</f>
        <v>999XXX1600</v>
      </c>
      <c r="E1805" s="36">
        <f t="shared" si="84"/>
        <v>10</v>
      </c>
      <c r="F1805" s="36">
        <f>IFERROR(LIMPIA('DETALLE DE CONEXIONES'!N1805,1),0)</f>
        <v>1</v>
      </c>
      <c r="G1805" s="36" t="str">
        <f>LEFT('DETALLE DE CONEXIONES'!BE1805,3)</f>
        <v>SIU</v>
      </c>
      <c r="H1805" s="36" t="str">
        <f>RIGHT('DETALLE DE CONEXIONES'!AK1805,2)</f>
        <v/>
      </c>
      <c r="I1805" s="36" t="str">
        <f>LEFT('DETALLE DE CONEXIONES'!AK1805,3)</f>
        <v/>
      </c>
      <c r="J1805" s="36" t="str">
        <f>LEFT('DETALLE DE CONEXIONES'!M1805,3)</f>
        <v>0mi</v>
      </c>
      <c r="K1805" s="36" t="str">
        <f>IF(LEN('DETALLE DE CONEXIONES'!M1805)&lt;12,(RIGHT('DETALLE DE CONEXIONES'!M1805,5)),(RIGHT('DETALLE DE CONEXIONES'!M1805,6)))</f>
        <v>3seg.</v>
      </c>
      <c r="L1805" s="36">
        <f>IF(C1805="Saliente Local",(IFERROR((LIMPIA(J1805,1)),0)),0)</f>
        <v>0</v>
      </c>
      <c r="M1805" s="36">
        <f>IF(C1805="Saliente Nacional",(IFERROR((LIMPIA(J1805,1)),0)),0)</f>
        <v>0</v>
      </c>
      <c r="N1805" s="36">
        <f>IF(C1805="Saliente Internacional",(IFERROR((LIMPIA(J1805,1)),0)),0)</f>
        <v>0</v>
      </c>
      <c r="O1805" s="36">
        <f>IF(C1805="Saliente Local",(IFERROR((LIMPIA(K1805,1)),0)),0)</f>
        <v>0</v>
      </c>
      <c r="P1805" s="36">
        <f>IF(C1805="Saliente Nacional",(IFERROR((LIMPIA(K1805,1)),0)),0)</f>
        <v>0</v>
      </c>
      <c r="Q1805" s="36">
        <f>IF(C1805="Saliente Internacional",(IFERROR((LIMPIA(K1805,1)),0)),0)</f>
        <v>0</v>
      </c>
      <c r="R1805" s="36">
        <f t="shared" si="85"/>
        <v>0</v>
      </c>
      <c r="S1805" s="36">
        <f t="shared" si="86"/>
        <v>0</v>
      </c>
    </row>
    <row r="1806" spans="1:19" x14ac:dyDescent="0.25">
      <c r="A1806" s="101">
        <f>'DETALLE DE CONEXIONES'!P1806</f>
        <v>0</v>
      </c>
      <c r="B1806" s="36" t="str">
        <f>'DETALLE DE CONEXIONES'!I1806</f>
        <v>TRANSFERENCIA</v>
      </c>
      <c r="C1806" s="36" t="str">
        <f>'DETALLE DE CONEXIONES'!BB1806</f>
        <v>Desvio Nacional</v>
      </c>
      <c r="D1806" s="36" t="str">
        <f>'DETALLE DE CONEXIONES'!E1806</f>
        <v>999XXX1600</v>
      </c>
      <c r="E1806" s="36">
        <f t="shared" si="84"/>
        <v>10</v>
      </c>
      <c r="F1806" s="36">
        <f>IFERROR(LIMPIA('DETALLE DE CONEXIONES'!N1806,1),0)</f>
        <v>1</v>
      </c>
      <c r="G1806" s="36" t="str">
        <f>LEFT('DETALLE DE CONEXIONES'!BE1806,3)</f>
        <v>SIU</v>
      </c>
      <c r="H1806" s="36" t="str">
        <f>RIGHT('DETALLE DE CONEXIONES'!AK1806,2)</f>
        <v/>
      </c>
      <c r="I1806" s="36" t="str">
        <f>LEFT('DETALLE DE CONEXIONES'!AK1806,3)</f>
        <v/>
      </c>
      <c r="J1806" s="36" t="str">
        <f>LEFT('DETALLE DE CONEXIONES'!M1806,3)</f>
        <v>0mi</v>
      </c>
      <c r="K1806" s="36" t="str">
        <f>IF(LEN('DETALLE DE CONEXIONES'!M1806)&lt;12,(RIGHT('DETALLE DE CONEXIONES'!M1806,5)),(RIGHT('DETALLE DE CONEXIONES'!M1806,6)))</f>
        <v>5seg.</v>
      </c>
      <c r="L1806" s="36">
        <f>IF(C1806="Saliente Local",(IFERROR((LIMPIA(J1806,1)),0)),0)</f>
        <v>0</v>
      </c>
      <c r="M1806" s="36">
        <f>IF(C1806="Saliente Nacional",(IFERROR((LIMPIA(J1806,1)),0)),0)</f>
        <v>0</v>
      </c>
      <c r="N1806" s="36">
        <f>IF(C1806="Saliente Internacional",(IFERROR((LIMPIA(J1806,1)),0)),0)</f>
        <v>0</v>
      </c>
      <c r="O1806" s="36">
        <f>IF(C1806="Saliente Local",(IFERROR((LIMPIA(K1806,1)),0)),0)</f>
        <v>0</v>
      </c>
      <c r="P1806" s="36">
        <f>IF(C1806="Saliente Nacional",(IFERROR((LIMPIA(K1806,1)),0)),0)</f>
        <v>0</v>
      </c>
      <c r="Q1806" s="36">
        <f>IF(C1806="Saliente Internacional",(IFERROR((LIMPIA(K1806,1)),0)),0)</f>
        <v>0</v>
      </c>
      <c r="R1806" s="36">
        <f t="shared" si="85"/>
        <v>0</v>
      </c>
      <c r="S1806" s="36">
        <f t="shared" si="86"/>
        <v>0</v>
      </c>
    </row>
    <row r="1807" spans="1:19" x14ac:dyDescent="0.25">
      <c r="A1807" s="101">
        <f>'DETALLE DE CONEXIONES'!P1807</f>
        <v>0</v>
      </c>
      <c r="B1807" s="36" t="str">
        <f>'DETALLE DE CONEXIONES'!I1807</f>
        <v>TRANSFERENCIA</v>
      </c>
      <c r="C1807" s="36" t="str">
        <f>'DETALLE DE CONEXIONES'!BB1807</f>
        <v>Desvio Nacional</v>
      </c>
      <c r="D1807" s="36" t="str">
        <f>'DETALLE DE CONEXIONES'!E1807</f>
        <v>999XXX1600</v>
      </c>
      <c r="E1807" s="36">
        <f t="shared" si="84"/>
        <v>10</v>
      </c>
      <c r="F1807" s="36">
        <f>IFERROR(LIMPIA('DETALLE DE CONEXIONES'!N1807,1),0)</f>
        <v>1</v>
      </c>
      <c r="G1807" s="36" t="str">
        <f>LEFT('DETALLE DE CONEXIONES'!BE1807,3)</f>
        <v>SIU</v>
      </c>
      <c r="H1807" s="36" t="str">
        <f>RIGHT('DETALLE DE CONEXIONES'!AK1807,2)</f>
        <v/>
      </c>
      <c r="I1807" s="36" t="str">
        <f>LEFT('DETALLE DE CONEXIONES'!AK1807,3)</f>
        <v/>
      </c>
      <c r="J1807" s="36" t="str">
        <f>LEFT('DETALLE DE CONEXIONES'!M1807,3)</f>
        <v>0mi</v>
      </c>
      <c r="K1807" s="36" t="str">
        <f>IF(LEN('DETALLE DE CONEXIONES'!M1807)&lt;12,(RIGHT('DETALLE DE CONEXIONES'!M1807,5)),(RIGHT('DETALLE DE CONEXIONES'!M1807,6)))</f>
        <v>5seg.</v>
      </c>
      <c r="L1807" s="36">
        <f>IF(C1807="Saliente Local",(IFERROR((LIMPIA(J1807,1)),0)),0)</f>
        <v>0</v>
      </c>
      <c r="M1807" s="36">
        <f>IF(C1807="Saliente Nacional",(IFERROR((LIMPIA(J1807,1)),0)),0)</f>
        <v>0</v>
      </c>
      <c r="N1807" s="36">
        <f>IF(C1807="Saliente Internacional",(IFERROR((LIMPIA(J1807,1)),0)),0)</f>
        <v>0</v>
      </c>
      <c r="O1807" s="36">
        <f>IF(C1807="Saliente Local",(IFERROR((LIMPIA(K1807,1)),0)),0)</f>
        <v>0</v>
      </c>
      <c r="P1807" s="36">
        <f>IF(C1807="Saliente Nacional",(IFERROR((LIMPIA(K1807,1)),0)),0)</f>
        <v>0</v>
      </c>
      <c r="Q1807" s="36">
        <f>IF(C1807="Saliente Internacional",(IFERROR((LIMPIA(K1807,1)),0)),0)</f>
        <v>0</v>
      </c>
      <c r="R1807" s="36">
        <f t="shared" si="85"/>
        <v>0</v>
      </c>
      <c r="S1807" s="36">
        <f t="shared" si="86"/>
        <v>0</v>
      </c>
    </row>
    <row r="1808" spans="1:19" x14ac:dyDescent="0.25">
      <c r="A1808" s="101">
        <f>'DETALLE DE CONEXIONES'!P1808</f>
        <v>0</v>
      </c>
      <c r="B1808" s="36" t="str">
        <f>'DETALLE DE CONEXIONES'!I1808</f>
        <v>TRANSFERENCIA</v>
      </c>
      <c r="C1808" s="36" t="str">
        <f>'DETALLE DE CONEXIONES'!BB1808</f>
        <v>Desvio Nacional</v>
      </c>
      <c r="D1808" s="36" t="str">
        <f>'DETALLE DE CONEXIONES'!E1808</f>
        <v>999XXX1600</v>
      </c>
      <c r="E1808" s="36">
        <f t="shared" si="84"/>
        <v>10</v>
      </c>
      <c r="F1808" s="36">
        <f>IFERROR(LIMPIA('DETALLE DE CONEXIONES'!N1808,1),0)</f>
        <v>1</v>
      </c>
      <c r="G1808" s="36" t="str">
        <f>LEFT('DETALLE DE CONEXIONES'!BE1808,3)</f>
        <v>SIU</v>
      </c>
      <c r="H1808" s="36" t="str">
        <f>RIGHT('DETALLE DE CONEXIONES'!AK1808,2)</f>
        <v/>
      </c>
      <c r="I1808" s="36" t="str">
        <f>LEFT('DETALLE DE CONEXIONES'!AK1808,3)</f>
        <v/>
      </c>
      <c r="J1808" s="36" t="str">
        <f>LEFT('DETALLE DE CONEXIONES'!M1808,3)</f>
        <v>0mi</v>
      </c>
      <c r="K1808" s="36" t="str">
        <f>IF(LEN('DETALLE DE CONEXIONES'!M1808)&lt;12,(RIGHT('DETALLE DE CONEXIONES'!M1808,5)),(RIGHT('DETALLE DE CONEXIONES'!M1808,6)))</f>
        <v>9seg.</v>
      </c>
      <c r="L1808" s="36">
        <f>IF(C1808="Saliente Local",(IFERROR((LIMPIA(J1808,1)),0)),0)</f>
        <v>0</v>
      </c>
      <c r="M1808" s="36">
        <f>IF(C1808="Saliente Nacional",(IFERROR((LIMPIA(J1808,1)),0)),0)</f>
        <v>0</v>
      </c>
      <c r="N1808" s="36">
        <f>IF(C1808="Saliente Internacional",(IFERROR((LIMPIA(J1808,1)),0)),0)</f>
        <v>0</v>
      </c>
      <c r="O1808" s="36">
        <f>IF(C1808="Saliente Local",(IFERROR((LIMPIA(K1808,1)),0)),0)</f>
        <v>0</v>
      </c>
      <c r="P1808" s="36">
        <f>IF(C1808="Saliente Nacional",(IFERROR((LIMPIA(K1808,1)),0)),0)</f>
        <v>0</v>
      </c>
      <c r="Q1808" s="36">
        <f>IF(C1808="Saliente Internacional",(IFERROR((LIMPIA(K1808,1)),0)),0)</f>
        <v>0</v>
      </c>
      <c r="R1808" s="36">
        <f t="shared" si="85"/>
        <v>0</v>
      </c>
      <c r="S1808" s="36">
        <f t="shared" si="86"/>
        <v>0</v>
      </c>
    </row>
    <row r="1809" spans="1:19" x14ac:dyDescent="0.25">
      <c r="A1809" s="101">
        <f>'DETALLE DE CONEXIONES'!P1809</f>
        <v>0</v>
      </c>
      <c r="B1809" s="36" t="str">
        <f>'DETALLE DE CONEXIONES'!I1809</f>
        <v>TRANSFERENCIA</v>
      </c>
      <c r="C1809" s="36" t="str">
        <f>'DETALLE DE CONEXIONES'!BB1809</f>
        <v>Desvio Nacional</v>
      </c>
      <c r="D1809" s="36" t="str">
        <f>'DETALLE DE CONEXIONES'!E1809</f>
        <v>999XXX1600</v>
      </c>
      <c r="E1809" s="36">
        <f t="shared" si="84"/>
        <v>10</v>
      </c>
      <c r="F1809" s="36">
        <f>IFERROR(LIMPIA('DETALLE DE CONEXIONES'!N1809,1),0)</f>
        <v>1</v>
      </c>
      <c r="G1809" s="36" t="str">
        <f>LEFT('DETALLE DE CONEXIONES'!BE1809,3)</f>
        <v>SIU</v>
      </c>
      <c r="H1809" s="36" t="str">
        <f>RIGHT('DETALLE DE CONEXIONES'!AK1809,2)</f>
        <v/>
      </c>
      <c r="I1809" s="36" t="str">
        <f>LEFT('DETALLE DE CONEXIONES'!AK1809,3)</f>
        <v/>
      </c>
      <c r="J1809" s="36" t="str">
        <f>LEFT('DETALLE DE CONEXIONES'!M1809,3)</f>
        <v>0mi</v>
      </c>
      <c r="K1809" s="36" t="str">
        <f>IF(LEN('DETALLE DE CONEXIONES'!M1809)&lt;12,(RIGHT('DETALLE DE CONEXIONES'!M1809,5)),(RIGHT('DETALLE DE CONEXIONES'!M1809,6)))</f>
        <v>9seg.</v>
      </c>
      <c r="L1809" s="36">
        <f>IF(C1809="Saliente Local",(IFERROR((LIMPIA(J1809,1)),0)),0)</f>
        <v>0</v>
      </c>
      <c r="M1809" s="36">
        <f>IF(C1809="Saliente Nacional",(IFERROR((LIMPIA(J1809,1)),0)),0)</f>
        <v>0</v>
      </c>
      <c r="N1809" s="36">
        <f>IF(C1809="Saliente Internacional",(IFERROR((LIMPIA(J1809,1)),0)),0)</f>
        <v>0</v>
      </c>
      <c r="O1809" s="36">
        <f>IF(C1809="Saliente Local",(IFERROR((LIMPIA(K1809,1)),0)),0)</f>
        <v>0</v>
      </c>
      <c r="P1809" s="36">
        <f>IF(C1809="Saliente Nacional",(IFERROR((LIMPIA(K1809,1)),0)),0)</f>
        <v>0</v>
      </c>
      <c r="Q1809" s="36">
        <f>IF(C1809="Saliente Internacional",(IFERROR((LIMPIA(K1809,1)),0)),0)</f>
        <v>0</v>
      </c>
      <c r="R1809" s="36">
        <f t="shared" si="85"/>
        <v>0</v>
      </c>
      <c r="S1809" s="36">
        <f t="shared" si="86"/>
        <v>0</v>
      </c>
    </row>
    <row r="1810" spans="1:19" x14ac:dyDescent="0.25">
      <c r="A1810" s="101">
        <f>'DETALLE DE CONEXIONES'!P1810</f>
        <v>0</v>
      </c>
      <c r="B1810" s="36" t="str">
        <f>'DETALLE DE CONEXIONES'!I1810</f>
        <v>TRANSFERENCIA</v>
      </c>
      <c r="C1810" s="36" t="str">
        <f>'DETALLE DE CONEXIONES'!BB1810</f>
        <v>Desvio Nacional</v>
      </c>
      <c r="D1810" s="36" t="str">
        <f>'DETALLE DE CONEXIONES'!E1810</f>
        <v>999XXX1600</v>
      </c>
      <c r="E1810" s="36">
        <f t="shared" si="84"/>
        <v>10</v>
      </c>
      <c r="F1810" s="36">
        <f>IFERROR(LIMPIA('DETALLE DE CONEXIONES'!N1810,1),0)</f>
        <v>1</v>
      </c>
      <c r="G1810" s="36" t="str">
        <f>LEFT('DETALLE DE CONEXIONES'!BE1810,3)</f>
        <v>SIU</v>
      </c>
      <c r="H1810" s="36" t="str">
        <f>RIGHT('DETALLE DE CONEXIONES'!AK1810,2)</f>
        <v/>
      </c>
      <c r="I1810" s="36" t="str">
        <f>LEFT('DETALLE DE CONEXIONES'!AK1810,3)</f>
        <v/>
      </c>
      <c r="J1810" s="36" t="str">
        <f>LEFT('DETALLE DE CONEXIONES'!M1810,3)</f>
        <v>0mi</v>
      </c>
      <c r="K1810" s="36" t="str">
        <f>IF(LEN('DETALLE DE CONEXIONES'!M1810)&lt;12,(RIGHT('DETALLE DE CONEXIONES'!M1810,5)),(RIGHT('DETALLE DE CONEXIONES'!M1810,6)))</f>
        <v>7seg.</v>
      </c>
      <c r="L1810" s="36">
        <f>IF(C1810="Saliente Local",(IFERROR((LIMPIA(J1810,1)),0)),0)</f>
        <v>0</v>
      </c>
      <c r="M1810" s="36">
        <f>IF(C1810="Saliente Nacional",(IFERROR((LIMPIA(J1810,1)),0)),0)</f>
        <v>0</v>
      </c>
      <c r="N1810" s="36">
        <f>IF(C1810="Saliente Internacional",(IFERROR((LIMPIA(J1810,1)),0)),0)</f>
        <v>0</v>
      </c>
      <c r="O1810" s="36">
        <f>IF(C1810="Saliente Local",(IFERROR((LIMPIA(K1810,1)),0)),0)</f>
        <v>0</v>
      </c>
      <c r="P1810" s="36">
        <f>IF(C1810="Saliente Nacional",(IFERROR((LIMPIA(K1810,1)),0)),0)</f>
        <v>0</v>
      </c>
      <c r="Q1810" s="36">
        <f>IF(C1810="Saliente Internacional",(IFERROR((LIMPIA(K1810,1)),0)),0)</f>
        <v>0</v>
      </c>
      <c r="R1810" s="36">
        <f t="shared" si="85"/>
        <v>0</v>
      </c>
      <c r="S1810" s="36">
        <f t="shared" si="86"/>
        <v>0</v>
      </c>
    </row>
    <row r="1811" spans="1:19" x14ac:dyDescent="0.25">
      <c r="A1811" s="101">
        <f>'DETALLE DE CONEXIONES'!P1811</f>
        <v>0</v>
      </c>
      <c r="B1811" s="36" t="str">
        <f>'DETALLE DE CONEXIONES'!I1811</f>
        <v>TRANSFERENCIA</v>
      </c>
      <c r="C1811" s="36" t="str">
        <f>'DETALLE DE CONEXIONES'!BB1811</f>
        <v>Desvio Nacional</v>
      </c>
      <c r="D1811" s="36" t="str">
        <f>'DETALLE DE CONEXIONES'!E1811</f>
        <v>999XXX1600</v>
      </c>
      <c r="E1811" s="36">
        <f t="shared" si="84"/>
        <v>10</v>
      </c>
      <c r="F1811" s="36">
        <f>IFERROR(LIMPIA('DETALLE DE CONEXIONES'!N1811,1),0)</f>
        <v>1</v>
      </c>
      <c r="G1811" s="36" t="str">
        <f>LEFT('DETALLE DE CONEXIONES'!BE1811,3)</f>
        <v>SIU</v>
      </c>
      <c r="H1811" s="36" t="str">
        <f>RIGHT('DETALLE DE CONEXIONES'!AK1811,2)</f>
        <v/>
      </c>
      <c r="I1811" s="36" t="str">
        <f>LEFT('DETALLE DE CONEXIONES'!AK1811,3)</f>
        <v/>
      </c>
      <c r="J1811" s="36" t="str">
        <f>LEFT('DETALLE DE CONEXIONES'!M1811,3)</f>
        <v>0mi</v>
      </c>
      <c r="K1811" s="36" t="str">
        <f>IF(LEN('DETALLE DE CONEXIONES'!M1811)&lt;12,(RIGHT('DETALLE DE CONEXIONES'!M1811,5)),(RIGHT('DETALLE DE CONEXIONES'!M1811,6)))</f>
        <v>6seg.</v>
      </c>
      <c r="L1811" s="36">
        <f>IF(C1811="Saliente Local",(IFERROR((LIMPIA(J1811,1)),0)),0)</f>
        <v>0</v>
      </c>
      <c r="M1811" s="36">
        <f>IF(C1811="Saliente Nacional",(IFERROR((LIMPIA(J1811,1)),0)),0)</f>
        <v>0</v>
      </c>
      <c r="N1811" s="36">
        <f>IF(C1811="Saliente Internacional",(IFERROR((LIMPIA(J1811,1)),0)),0)</f>
        <v>0</v>
      </c>
      <c r="O1811" s="36">
        <f>IF(C1811="Saliente Local",(IFERROR((LIMPIA(K1811,1)),0)),0)</f>
        <v>0</v>
      </c>
      <c r="P1811" s="36">
        <f>IF(C1811="Saliente Nacional",(IFERROR((LIMPIA(K1811,1)),0)),0)</f>
        <v>0</v>
      </c>
      <c r="Q1811" s="36">
        <f>IF(C1811="Saliente Internacional",(IFERROR((LIMPIA(K1811,1)),0)),0)</f>
        <v>0</v>
      </c>
      <c r="R1811" s="36">
        <f t="shared" si="85"/>
        <v>0</v>
      </c>
      <c r="S1811" s="36">
        <f t="shared" si="86"/>
        <v>0</v>
      </c>
    </row>
    <row r="1812" spans="1:19" x14ac:dyDescent="0.25">
      <c r="A1812" s="101">
        <f>'DETALLE DE CONEXIONES'!P1812</f>
        <v>0</v>
      </c>
      <c r="B1812" s="36" t="str">
        <f>'DETALLE DE CONEXIONES'!I1812</f>
        <v>TRANSFERENCIA</v>
      </c>
      <c r="C1812" s="36" t="str">
        <f>'DETALLE DE CONEXIONES'!BB1812</f>
        <v>Desvio Nacional</v>
      </c>
      <c r="D1812" s="36" t="str">
        <f>'DETALLE DE CONEXIONES'!E1812</f>
        <v>999XXX1600</v>
      </c>
      <c r="E1812" s="36">
        <f t="shared" si="84"/>
        <v>10</v>
      </c>
      <c r="F1812" s="36">
        <f>IFERROR(LIMPIA('DETALLE DE CONEXIONES'!N1812,1),0)</f>
        <v>1</v>
      </c>
      <c r="G1812" s="36" t="str">
        <f>LEFT('DETALLE DE CONEXIONES'!BE1812,3)</f>
        <v>SIU</v>
      </c>
      <c r="H1812" s="36" t="str">
        <f>RIGHT('DETALLE DE CONEXIONES'!AK1812,2)</f>
        <v/>
      </c>
      <c r="I1812" s="36" t="str">
        <f>LEFT('DETALLE DE CONEXIONES'!AK1812,3)</f>
        <v/>
      </c>
      <c r="J1812" s="36" t="str">
        <f>LEFT('DETALLE DE CONEXIONES'!M1812,3)</f>
        <v>0mi</v>
      </c>
      <c r="K1812" s="36" t="str">
        <f>IF(LEN('DETALLE DE CONEXIONES'!M1812)&lt;12,(RIGHT('DETALLE DE CONEXIONES'!M1812,5)),(RIGHT('DETALLE DE CONEXIONES'!M1812,6)))</f>
        <v>5seg.</v>
      </c>
      <c r="L1812" s="36">
        <f>IF(C1812="Saliente Local",(IFERROR((LIMPIA(J1812,1)),0)),0)</f>
        <v>0</v>
      </c>
      <c r="M1812" s="36">
        <f>IF(C1812="Saliente Nacional",(IFERROR((LIMPIA(J1812,1)),0)),0)</f>
        <v>0</v>
      </c>
      <c r="N1812" s="36">
        <f>IF(C1812="Saliente Internacional",(IFERROR((LIMPIA(J1812,1)),0)),0)</f>
        <v>0</v>
      </c>
      <c r="O1812" s="36">
        <f>IF(C1812="Saliente Local",(IFERROR((LIMPIA(K1812,1)),0)),0)</f>
        <v>0</v>
      </c>
      <c r="P1812" s="36">
        <f>IF(C1812="Saliente Nacional",(IFERROR((LIMPIA(K1812,1)),0)),0)</f>
        <v>0</v>
      </c>
      <c r="Q1812" s="36">
        <f>IF(C1812="Saliente Internacional",(IFERROR((LIMPIA(K1812,1)),0)),0)</f>
        <v>0</v>
      </c>
      <c r="R1812" s="36">
        <f t="shared" si="85"/>
        <v>0</v>
      </c>
      <c r="S1812" s="36">
        <f t="shared" si="86"/>
        <v>0</v>
      </c>
    </row>
    <row r="1813" spans="1:19" x14ac:dyDescent="0.25">
      <c r="A1813" s="101">
        <f>'DETALLE DE CONEXIONES'!P1813</f>
        <v>0</v>
      </c>
      <c r="B1813" s="36" t="str">
        <f>'DETALLE DE CONEXIONES'!I1813</f>
        <v>TRANSFERENCIA</v>
      </c>
      <c r="C1813" s="36" t="str">
        <f>'DETALLE DE CONEXIONES'!BB1813</f>
        <v>Desvio Nacional</v>
      </c>
      <c r="D1813" s="36" t="str">
        <f>'DETALLE DE CONEXIONES'!E1813</f>
        <v>999XXX1600</v>
      </c>
      <c r="E1813" s="36">
        <f t="shared" si="84"/>
        <v>10</v>
      </c>
      <c r="F1813" s="36">
        <f>IFERROR(LIMPIA('DETALLE DE CONEXIONES'!N1813,1),0)</f>
        <v>1</v>
      </c>
      <c r="G1813" s="36" t="str">
        <f>LEFT('DETALLE DE CONEXIONES'!BE1813,3)</f>
        <v>SIU</v>
      </c>
      <c r="H1813" s="36" t="str">
        <f>RIGHT('DETALLE DE CONEXIONES'!AK1813,2)</f>
        <v/>
      </c>
      <c r="I1813" s="36" t="str">
        <f>LEFT('DETALLE DE CONEXIONES'!AK1813,3)</f>
        <v/>
      </c>
      <c r="J1813" s="36" t="str">
        <f>LEFT('DETALLE DE CONEXIONES'!M1813,3)</f>
        <v>0mi</v>
      </c>
      <c r="K1813" s="36" t="str">
        <f>IF(LEN('DETALLE DE CONEXIONES'!M1813)&lt;12,(RIGHT('DETALLE DE CONEXIONES'!M1813,5)),(RIGHT('DETALLE DE CONEXIONES'!M1813,6)))</f>
        <v>4seg.</v>
      </c>
      <c r="L1813" s="36">
        <f>IF(C1813="Saliente Local",(IFERROR((LIMPIA(J1813,1)),0)),0)</f>
        <v>0</v>
      </c>
      <c r="M1813" s="36">
        <f>IF(C1813="Saliente Nacional",(IFERROR((LIMPIA(J1813,1)),0)),0)</f>
        <v>0</v>
      </c>
      <c r="N1813" s="36">
        <f>IF(C1813="Saliente Internacional",(IFERROR((LIMPIA(J1813,1)),0)),0)</f>
        <v>0</v>
      </c>
      <c r="O1813" s="36">
        <f>IF(C1813="Saliente Local",(IFERROR((LIMPIA(K1813,1)),0)),0)</f>
        <v>0</v>
      </c>
      <c r="P1813" s="36">
        <f>IF(C1813="Saliente Nacional",(IFERROR((LIMPIA(K1813,1)),0)),0)</f>
        <v>0</v>
      </c>
      <c r="Q1813" s="36">
        <f>IF(C1813="Saliente Internacional",(IFERROR((LIMPIA(K1813,1)),0)),0)</f>
        <v>0</v>
      </c>
      <c r="R1813" s="36">
        <f t="shared" si="85"/>
        <v>0</v>
      </c>
      <c r="S1813" s="36">
        <f t="shared" si="86"/>
        <v>0</v>
      </c>
    </row>
    <row r="1814" spans="1:19" x14ac:dyDescent="0.25">
      <c r="A1814" s="101">
        <f>'DETALLE DE CONEXIONES'!P1814</f>
        <v>0</v>
      </c>
      <c r="B1814" s="36" t="str">
        <f>'DETALLE DE CONEXIONES'!I1814</f>
        <v>TRANSFERENCIA</v>
      </c>
      <c r="C1814" s="36" t="str">
        <f>'DETALLE DE CONEXIONES'!BB1814</f>
        <v>Desvio Nacional</v>
      </c>
      <c r="D1814" s="36" t="str">
        <f>'DETALLE DE CONEXIONES'!E1814</f>
        <v>999XXX1600</v>
      </c>
      <c r="E1814" s="36">
        <f t="shared" si="84"/>
        <v>10</v>
      </c>
      <c r="F1814" s="36">
        <f>IFERROR(LIMPIA('DETALLE DE CONEXIONES'!N1814,1),0)</f>
        <v>1</v>
      </c>
      <c r="G1814" s="36" t="str">
        <f>LEFT('DETALLE DE CONEXIONES'!BE1814,3)</f>
        <v>SIU</v>
      </c>
      <c r="H1814" s="36" t="str">
        <f>RIGHT('DETALLE DE CONEXIONES'!AK1814,2)</f>
        <v/>
      </c>
      <c r="I1814" s="36" t="str">
        <f>LEFT('DETALLE DE CONEXIONES'!AK1814,3)</f>
        <v/>
      </c>
      <c r="J1814" s="36" t="str">
        <f>LEFT('DETALLE DE CONEXIONES'!M1814,3)</f>
        <v>0mi</v>
      </c>
      <c r="K1814" s="36" t="str">
        <f>IF(LEN('DETALLE DE CONEXIONES'!M1814)&lt;12,(RIGHT('DETALLE DE CONEXIONES'!M1814,5)),(RIGHT('DETALLE DE CONEXIONES'!M1814,6)))</f>
        <v>3seg.</v>
      </c>
      <c r="L1814" s="36">
        <f>IF(C1814="Saliente Local",(IFERROR((LIMPIA(J1814,1)),0)),0)</f>
        <v>0</v>
      </c>
      <c r="M1814" s="36">
        <f>IF(C1814="Saliente Nacional",(IFERROR((LIMPIA(J1814,1)),0)),0)</f>
        <v>0</v>
      </c>
      <c r="N1814" s="36">
        <f>IF(C1814="Saliente Internacional",(IFERROR((LIMPIA(J1814,1)),0)),0)</f>
        <v>0</v>
      </c>
      <c r="O1814" s="36">
        <f>IF(C1814="Saliente Local",(IFERROR((LIMPIA(K1814,1)),0)),0)</f>
        <v>0</v>
      </c>
      <c r="P1814" s="36">
        <f>IF(C1814="Saliente Nacional",(IFERROR((LIMPIA(K1814,1)),0)),0)</f>
        <v>0</v>
      </c>
      <c r="Q1814" s="36">
        <f>IF(C1814="Saliente Internacional",(IFERROR((LIMPIA(K1814,1)),0)),0)</f>
        <v>0</v>
      </c>
      <c r="R1814" s="36">
        <f t="shared" si="85"/>
        <v>0</v>
      </c>
      <c r="S1814" s="36">
        <f t="shared" si="86"/>
        <v>0</v>
      </c>
    </row>
    <row r="1815" spans="1:19" x14ac:dyDescent="0.25">
      <c r="A1815" s="101">
        <f>'DETALLE DE CONEXIONES'!P1815</f>
        <v>0</v>
      </c>
      <c r="B1815" s="36" t="str">
        <f>'DETALLE DE CONEXIONES'!I1815</f>
        <v>TRANSFERENCIA</v>
      </c>
      <c r="C1815" s="36" t="str">
        <f>'DETALLE DE CONEXIONES'!BB1815</f>
        <v>Desvio Nacional</v>
      </c>
      <c r="D1815" s="36" t="str">
        <f>'DETALLE DE CONEXIONES'!E1815</f>
        <v>999XXX1600</v>
      </c>
      <c r="E1815" s="36">
        <f t="shared" si="84"/>
        <v>10</v>
      </c>
      <c r="F1815" s="36">
        <f>IFERROR(LIMPIA('DETALLE DE CONEXIONES'!N1815,1),0)</f>
        <v>1</v>
      </c>
      <c r="G1815" s="36" t="str">
        <f>LEFT('DETALLE DE CONEXIONES'!BE1815,3)</f>
        <v>SIU</v>
      </c>
      <c r="H1815" s="36" t="str">
        <f>RIGHT('DETALLE DE CONEXIONES'!AK1815,2)</f>
        <v/>
      </c>
      <c r="I1815" s="36" t="str">
        <f>LEFT('DETALLE DE CONEXIONES'!AK1815,3)</f>
        <v/>
      </c>
      <c r="J1815" s="36" t="str">
        <f>LEFT('DETALLE DE CONEXIONES'!M1815,3)</f>
        <v>0mi</v>
      </c>
      <c r="K1815" s="36" t="str">
        <f>IF(LEN('DETALLE DE CONEXIONES'!M1815)&lt;12,(RIGHT('DETALLE DE CONEXIONES'!M1815,5)),(RIGHT('DETALLE DE CONEXIONES'!M1815,6)))</f>
        <v>4seg.</v>
      </c>
      <c r="L1815" s="36">
        <f>IF(C1815="Saliente Local",(IFERROR((LIMPIA(J1815,1)),0)),0)</f>
        <v>0</v>
      </c>
      <c r="M1815" s="36">
        <f>IF(C1815="Saliente Nacional",(IFERROR((LIMPIA(J1815,1)),0)),0)</f>
        <v>0</v>
      </c>
      <c r="N1815" s="36">
        <f>IF(C1815="Saliente Internacional",(IFERROR((LIMPIA(J1815,1)),0)),0)</f>
        <v>0</v>
      </c>
      <c r="O1815" s="36">
        <f>IF(C1815="Saliente Local",(IFERROR((LIMPIA(K1815,1)),0)),0)</f>
        <v>0</v>
      </c>
      <c r="P1815" s="36">
        <f>IF(C1815="Saliente Nacional",(IFERROR((LIMPIA(K1815,1)),0)),0)</f>
        <v>0</v>
      </c>
      <c r="Q1815" s="36">
        <f>IF(C1815="Saliente Internacional",(IFERROR((LIMPIA(K1815,1)),0)),0)</f>
        <v>0</v>
      </c>
      <c r="R1815" s="36">
        <f t="shared" si="85"/>
        <v>0</v>
      </c>
      <c r="S1815" s="36">
        <f t="shared" si="86"/>
        <v>0</v>
      </c>
    </row>
    <row r="1816" spans="1:19" x14ac:dyDescent="0.25">
      <c r="A1816" s="101">
        <f>'DETALLE DE CONEXIONES'!P1816</f>
        <v>0</v>
      </c>
      <c r="B1816" s="36" t="str">
        <f>'DETALLE DE CONEXIONES'!I1816</f>
        <v>TRANSFERENCIA</v>
      </c>
      <c r="C1816" s="36" t="str">
        <f>'DETALLE DE CONEXIONES'!BB1816</f>
        <v>Desvio Nacional</v>
      </c>
      <c r="D1816" s="36" t="str">
        <f>'DETALLE DE CONEXIONES'!E1816</f>
        <v>999XXX1600</v>
      </c>
      <c r="E1816" s="36">
        <f t="shared" si="84"/>
        <v>10</v>
      </c>
      <c r="F1816" s="36">
        <f>IFERROR(LIMPIA('DETALLE DE CONEXIONES'!N1816,1),0)</f>
        <v>1</v>
      </c>
      <c r="G1816" s="36" t="str">
        <f>LEFT('DETALLE DE CONEXIONES'!BE1816,3)</f>
        <v>SIU</v>
      </c>
      <c r="H1816" s="36" t="str">
        <f>RIGHT('DETALLE DE CONEXIONES'!AK1816,2)</f>
        <v/>
      </c>
      <c r="I1816" s="36" t="str">
        <f>LEFT('DETALLE DE CONEXIONES'!AK1816,3)</f>
        <v/>
      </c>
      <c r="J1816" s="36" t="str">
        <f>LEFT('DETALLE DE CONEXIONES'!M1816,3)</f>
        <v>0mi</v>
      </c>
      <c r="K1816" s="36" t="str">
        <f>IF(LEN('DETALLE DE CONEXIONES'!M1816)&lt;12,(RIGHT('DETALLE DE CONEXIONES'!M1816,5)),(RIGHT('DETALLE DE CONEXIONES'!M1816,6)))</f>
        <v>9seg.</v>
      </c>
      <c r="L1816" s="36">
        <f>IF(C1816="Saliente Local",(IFERROR((LIMPIA(J1816,1)),0)),0)</f>
        <v>0</v>
      </c>
      <c r="M1816" s="36">
        <f>IF(C1816="Saliente Nacional",(IFERROR((LIMPIA(J1816,1)),0)),0)</f>
        <v>0</v>
      </c>
      <c r="N1816" s="36">
        <f>IF(C1816="Saliente Internacional",(IFERROR((LIMPIA(J1816,1)),0)),0)</f>
        <v>0</v>
      </c>
      <c r="O1816" s="36">
        <f>IF(C1816="Saliente Local",(IFERROR((LIMPIA(K1816,1)),0)),0)</f>
        <v>0</v>
      </c>
      <c r="P1816" s="36">
        <f>IF(C1816="Saliente Nacional",(IFERROR((LIMPIA(K1816,1)),0)),0)</f>
        <v>0</v>
      </c>
      <c r="Q1816" s="36">
        <f>IF(C1816="Saliente Internacional",(IFERROR((LIMPIA(K1816,1)),0)),0)</f>
        <v>0</v>
      </c>
      <c r="R1816" s="36">
        <f t="shared" si="85"/>
        <v>0</v>
      </c>
      <c r="S1816" s="36">
        <f t="shared" si="86"/>
        <v>0</v>
      </c>
    </row>
    <row r="1817" spans="1:19" x14ac:dyDescent="0.25">
      <c r="A1817" s="101">
        <f>'DETALLE DE CONEXIONES'!P1817</f>
        <v>0</v>
      </c>
      <c r="B1817" s="36" t="str">
        <f>'DETALLE DE CONEXIONES'!I1817</f>
        <v>TRANSFERENCIA</v>
      </c>
      <c r="C1817" s="36" t="str">
        <f>'DETALLE DE CONEXIONES'!BB1817</f>
        <v>Desvio Nacional</v>
      </c>
      <c r="D1817" s="36" t="str">
        <f>'DETALLE DE CONEXIONES'!E1817</f>
        <v>999XXX1600</v>
      </c>
      <c r="E1817" s="36">
        <f t="shared" si="84"/>
        <v>10</v>
      </c>
      <c r="F1817" s="36">
        <f>IFERROR(LIMPIA('DETALLE DE CONEXIONES'!N1817,1),0)</f>
        <v>1</v>
      </c>
      <c r="G1817" s="36" t="str">
        <f>LEFT('DETALLE DE CONEXIONES'!BE1817,3)</f>
        <v>SIU</v>
      </c>
      <c r="H1817" s="36" t="str">
        <f>RIGHT('DETALLE DE CONEXIONES'!AK1817,2)</f>
        <v/>
      </c>
      <c r="I1817" s="36" t="str">
        <f>LEFT('DETALLE DE CONEXIONES'!AK1817,3)</f>
        <v/>
      </c>
      <c r="J1817" s="36" t="str">
        <f>LEFT('DETALLE DE CONEXIONES'!M1817,3)</f>
        <v>0mi</v>
      </c>
      <c r="K1817" s="36" t="str">
        <f>IF(LEN('DETALLE DE CONEXIONES'!M1817)&lt;12,(RIGHT('DETALLE DE CONEXIONES'!M1817,5)),(RIGHT('DETALLE DE CONEXIONES'!M1817,6)))</f>
        <v>5seg.</v>
      </c>
      <c r="L1817" s="36">
        <f>IF(C1817="Saliente Local",(IFERROR((LIMPIA(J1817,1)),0)),0)</f>
        <v>0</v>
      </c>
      <c r="M1817" s="36">
        <f>IF(C1817="Saliente Nacional",(IFERROR((LIMPIA(J1817,1)),0)),0)</f>
        <v>0</v>
      </c>
      <c r="N1817" s="36">
        <f>IF(C1817="Saliente Internacional",(IFERROR((LIMPIA(J1817,1)),0)),0)</f>
        <v>0</v>
      </c>
      <c r="O1817" s="36">
        <f>IF(C1817="Saliente Local",(IFERROR((LIMPIA(K1817,1)),0)),0)</f>
        <v>0</v>
      </c>
      <c r="P1817" s="36">
        <f>IF(C1817="Saliente Nacional",(IFERROR((LIMPIA(K1817,1)),0)),0)</f>
        <v>0</v>
      </c>
      <c r="Q1817" s="36">
        <f>IF(C1817="Saliente Internacional",(IFERROR((LIMPIA(K1817,1)),0)),0)</f>
        <v>0</v>
      </c>
      <c r="R1817" s="36">
        <f t="shared" si="85"/>
        <v>0</v>
      </c>
      <c r="S1817" s="36">
        <f t="shared" si="86"/>
        <v>0</v>
      </c>
    </row>
    <row r="1818" spans="1:19" x14ac:dyDescent="0.25">
      <c r="A1818" s="101">
        <f>'DETALLE DE CONEXIONES'!P1818</f>
        <v>0</v>
      </c>
      <c r="B1818" s="36" t="str">
        <f>'DETALLE DE CONEXIONES'!I1818</f>
        <v>TRANSFERENCIA</v>
      </c>
      <c r="C1818" s="36" t="str">
        <f>'DETALLE DE CONEXIONES'!BB1818</f>
        <v>Desvio Nacional</v>
      </c>
      <c r="D1818" s="36" t="str">
        <f>'DETALLE DE CONEXIONES'!E1818</f>
        <v>999XXX1600</v>
      </c>
      <c r="E1818" s="36">
        <f t="shared" si="84"/>
        <v>10</v>
      </c>
      <c r="F1818" s="36">
        <f>IFERROR(LIMPIA('DETALLE DE CONEXIONES'!N1818,1),0)</f>
        <v>1</v>
      </c>
      <c r="G1818" s="36" t="str">
        <f>LEFT('DETALLE DE CONEXIONES'!BE1818,3)</f>
        <v>SIU</v>
      </c>
      <c r="H1818" s="36" t="str">
        <f>RIGHT('DETALLE DE CONEXIONES'!AK1818,2)</f>
        <v/>
      </c>
      <c r="I1818" s="36" t="str">
        <f>LEFT('DETALLE DE CONEXIONES'!AK1818,3)</f>
        <v/>
      </c>
      <c r="J1818" s="36" t="str">
        <f>LEFT('DETALLE DE CONEXIONES'!M1818,3)</f>
        <v>0mi</v>
      </c>
      <c r="K1818" s="36" t="str">
        <f>IF(LEN('DETALLE DE CONEXIONES'!M1818)&lt;12,(RIGHT('DETALLE DE CONEXIONES'!M1818,5)),(RIGHT('DETALLE DE CONEXIONES'!M1818,6)))</f>
        <v>4seg.</v>
      </c>
      <c r="L1818" s="36">
        <f>IF(C1818="Saliente Local",(IFERROR((LIMPIA(J1818,1)),0)),0)</f>
        <v>0</v>
      </c>
      <c r="M1818" s="36">
        <f>IF(C1818="Saliente Nacional",(IFERROR((LIMPIA(J1818,1)),0)),0)</f>
        <v>0</v>
      </c>
      <c r="N1818" s="36">
        <f>IF(C1818="Saliente Internacional",(IFERROR((LIMPIA(J1818,1)),0)),0)</f>
        <v>0</v>
      </c>
      <c r="O1818" s="36">
        <f>IF(C1818="Saliente Local",(IFERROR((LIMPIA(K1818,1)),0)),0)</f>
        <v>0</v>
      </c>
      <c r="P1818" s="36">
        <f>IF(C1818="Saliente Nacional",(IFERROR((LIMPIA(K1818,1)),0)),0)</f>
        <v>0</v>
      </c>
      <c r="Q1818" s="36">
        <f>IF(C1818="Saliente Internacional",(IFERROR((LIMPIA(K1818,1)),0)),0)</f>
        <v>0</v>
      </c>
      <c r="R1818" s="36">
        <f t="shared" si="85"/>
        <v>0</v>
      </c>
      <c r="S1818" s="36">
        <f t="shared" si="86"/>
        <v>0</v>
      </c>
    </row>
    <row r="1819" spans="1:19" x14ac:dyDescent="0.25">
      <c r="A1819" s="101">
        <f>'DETALLE DE CONEXIONES'!P1819</f>
        <v>0</v>
      </c>
      <c r="B1819" s="36" t="str">
        <f>'DETALLE DE CONEXIONES'!I1819</f>
        <v>TRANSFERENCIA</v>
      </c>
      <c r="C1819" s="36" t="str">
        <f>'DETALLE DE CONEXIONES'!BB1819</f>
        <v>Desvio Nacional</v>
      </c>
      <c r="D1819" s="36" t="str">
        <f>'DETALLE DE CONEXIONES'!E1819</f>
        <v>999XXX1600</v>
      </c>
      <c r="E1819" s="36">
        <f t="shared" si="84"/>
        <v>10</v>
      </c>
      <c r="F1819" s="36">
        <f>IFERROR(LIMPIA('DETALLE DE CONEXIONES'!N1819,1),0)</f>
        <v>1</v>
      </c>
      <c r="G1819" s="36" t="str">
        <f>LEFT('DETALLE DE CONEXIONES'!BE1819,3)</f>
        <v>SIU</v>
      </c>
      <c r="H1819" s="36" t="str">
        <f>RIGHT('DETALLE DE CONEXIONES'!AK1819,2)</f>
        <v/>
      </c>
      <c r="I1819" s="36" t="str">
        <f>LEFT('DETALLE DE CONEXIONES'!AK1819,3)</f>
        <v/>
      </c>
      <c r="J1819" s="36" t="str">
        <f>LEFT('DETALLE DE CONEXIONES'!M1819,3)</f>
        <v>0mi</v>
      </c>
      <c r="K1819" s="36" t="str">
        <f>IF(LEN('DETALLE DE CONEXIONES'!M1819)&lt;12,(RIGHT('DETALLE DE CONEXIONES'!M1819,5)),(RIGHT('DETALLE DE CONEXIONES'!M1819,6)))</f>
        <v>5seg.</v>
      </c>
      <c r="L1819" s="36">
        <f>IF(C1819="Saliente Local",(IFERROR((LIMPIA(J1819,1)),0)),0)</f>
        <v>0</v>
      </c>
      <c r="M1819" s="36">
        <f>IF(C1819="Saliente Nacional",(IFERROR((LIMPIA(J1819,1)),0)),0)</f>
        <v>0</v>
      </c>
      <c r="N1819" s="36">
        <f>IF(C1819="Saliente Internacional",(IFERROR((LIMPIA(J1819,1)),0)),0)</f>
        <v>0</v>
      </c>
      <c r="O1819" s="36">
        <f>IF(C1819="Saliente Local",(IFERROR((LIMPIA(K1819,1)),0)),0)</f>
        <v>0</v>
      </c>
      <c r="P1819" s="36">
        <f>IF(C1819="Saliente Nacional",(IFERROR((LIMPIA(K1819,1)),0)),0)</f>
        <v>0</v>
      </c>
      <c r="Q1819" s="36">
        <f>IF(C1819="Saliente Internacional",(IFERROR((LIMPIA(K1819,1)),0)),0)</f>
        <v>0</v>
      </c>
      <c r="R1819" s="36">
        <f t="shared" si="85"/>
        <v>0</v>
      </c>
      <c r="S1819" s="36">
        <f t="shared" si="86"/>
        <v>0</v>
      </c>
    </row>
    <row r="1820" spans="1:19" x14ac:dyDescent="0.25">
      <c r="A1820" s="101">
        <f>'DETALLE DE CONEXIONES'!P1820</f>
        <v>0</v>
      </c>
      <c r="B1820" s="36" t="str">
        <f>'DETALLE DE CONEXIONES'!I1820</f>
        <v>TRANSFERENCIA</v>
      </c>
      <c r="C1820" s="36" t="str">
        <f>'DETALLE DE CONEXIONES'!BB1820</f>
        <v>Desvio Nacional</v>
      </c>
      <c r="D1820" s="36" t="str">
        <f>'DETALLE DE CONEXIONES'!E1820</f>
        <v>999XXX1600</v>
      </c>
      <c r="E1820" s="36">
        <f t="shared" si="84"/>
        <v>10</v>
      </c>
      <c r="F1820" s="36">
        <f>IFERROR(LIMPIA('DETALLE DE CONEXIONES'!N1820,1),0)</f>
        <v>1</v>
      </c>
      <c r="G1820" s="36" t="str">
        <f>LEFT('DETALLE DE CONEXIONES'!BE1820,3)</f>
        <v>SIU</v>
      </c>
      <c r="H1820" s="36" t="str">
        <f>RIGHT('DETALLE DE CONEXIONES'!AK1820,2)</f>
        <v/>
      </c>
      <c r="I1820" s="36" t="str">
        <f>LEFT('DETALLE DE CONEXIONES'!AK1820,3)</f>
        <v/>
      </c>
      <c r="J1820" s="36" t="str">
        <f>LEFT('DETALLE DE CONEXIONES'!M1820,3)</f>
        <v>0mi</v>
      </c>
      <c r="K1820" s="36" t="str">
        <f>IF(LEN('DETALLE DE CONEXIONES'!M1820)&lt;12,(RIGHT('DETALLE DE CONEXIONES'!M1820,5)),(RIGHT('DETALLE DE CONEXIONES'!M1820,6)))</f>
        <v>4seg.</v>
      </c>
      <c r="L1820" s="36">
        <f>IF(C1820="Saliente Local",(IFERROR((LIMPIA(J1820,1)),0)),0)</f>
        <v>0</v>
      </c>
      <c r="M1820" s="36">
        <f>IF(C1820="Saliente Nacional",(IFERROR((LIMPIA(J1820,1)),0)),0)</f>
        <v>0</v>
      </c>
      <c r="N1820" s="36">
        <f>IF(C1820="Saliente Internacional",(IFERROR((LIMPIA(J1820,1)),0)),0)</f>
        <v>0</v>
      </c>
      <c r="O1820" s="36">
        <f>IF(C1820="Saliente Local",(IFERROR((LIMPIA(K1820,1)),0)),0)</f>
        <v>0</v>
      </c>
      <c r="P1820" s="36">
        <f>IF(C1820="Saliente Nacional",(IFERROR((LIMPIA(K1820,1)),0)),0)</f>
        <v>0</v>
      </c>
      <c r="Q1820" s="36">
        <f>IF(C1820="Saliente Internacional",(IFERROR((LIMPIA(K1820,1)),0)),0)</f>
        <v>0</v>
      </c>
      <c r="R1820" s="36">
        <f t="shared" si="85"/>
        <v>0</v>
      </c>
      <c r="S1820" s="36">
        <f t="shared" si="86"/>
        <v>0</v>
      </c>
    </row>
    <row r="1821" spans="1:19" x14ac:dyDescent="0.25">
      <c r="A1821" s="101">
        <f>'DETALLE DE CONEXIONES'!P1821</f>
        <v>0</v>
      </c>
      <c r="B1821" s="36" t="str">
        <f>'DETALLE DE CONEXIONES'!I1821</f>
        <v>GPRS</v>
      </c>
      <c r="C1821" s="36" t="str">
        <f>'DETALLE DE CONEXIONES'!BB1821</f>
        <v>VIDEO</v>
      </c>
      <c r="D1821" s="36" t="str">
        <f>'DETALLE DE CONEXIONES'!E1821</f>
        <v>internet.itelcelXXXm-3G</v>
      </c>
      <c r="E1821" s="36">
        <f t="shared" si="84"/>
        <v>23</v>
      </c>
      <c r="F1821" s="36">
        <f>IFERROR(LIMPIA('DETALLE DE CONEXIONES'!N1821,1),0)</f>
        <v>0</v>
      </c>
      <c r="G1821" s="36" t="str">
        <f>LEFT('DETALLE DE CONEXIONES'!BE1821,3)</f>
        <v/>
      </c>
      <c r="H1821" s="36" t="str">
        <f>RIGHT('DETALLE DE CONEXIONES'!AK1821,2)</f>
        <v>-1</v>
      </c>
      <c r="I1821" s="36" t="str">
        <f>LEFT('DETALLE DE CONEXIONES'!AK1821,3)</f>
        <v>VID</v>
      </c>
      <c r="J1821" s="36" t="str">
        <f>LEFT('DETALLE DE CONEXIONES'!M1821,3)</f>
        <v>0mi</v>
      </c>
      <c r="K1821" s="36" t="str">
        <f>IF(LEN('DETALLE DE CONEXIONES'!M1821)&lt;12,(RIGHT('DETALLE DE CONEXIONES'!M1821,5)),(RIGHT('DETALLE DE CONEXIONES'!M1821,6)))</f>
        <v xml:space="preserve">min. </v>
      </c>
      <c r="L1821" s="36">
        <f>IF(C1821="Saliente Local",(IFERROR((LIMPIA(J1821,1)),0)),0)</f>
        <v>0</v>
      </c>
      <c r="M1821" s="36">
        <f>IF(C1821="Saliente Nacional",(IFERROR((LIMPIA(J1821,1)),0)),0)</f>
        <v>0</v>
      </c>
      <c r="N1821" s="36">
        <f>IF(C1821="Saliente Internacional",(IFERROR((LIMPIA(J1821,1)),0)),0)</f>
        <v>0</v>
      </c>
      <c r="O1821" s="36">
        <f>IF(C1821="Saliente Local",(IFERROR((LIMPIA(K1821,1)),0)),0)</f>
        <v>0</v>
      </c>
      <c r="P1821" s="36">
        <f>IF(C1821="Saliente Nacional",(IFERROR((LIMPIA(K1821,1)),0)),0)</f>
        <v>0</v>
      </c>
      <c r="Q1821" s="36">
        <f>IF(C1821="Saliente Internacional",(IFERROR((LIMPIA(K1821,1)),0)),0)</f>
        <v>0</v>
      </c>
      <c r="R1821" s="36">
        <f t="shared" si="85"/>
        <v>0</v>
      </c>
      <c r="S1821" s="36">
        <f t="shared" si="86"/>
        <v>0</v>
      </c>
    </row>
    <row r="1822" spans="1:19" x14ac:dyDescent="0.25">
      <c r="A1822" s="101">
        <f>'DETALLE DE CONEXIONES'!P1822</f>
        <v>0</v>
      </c>
      <c r="B1822" s="36" t="str">
        <f>'DETALLE DE CONEXIONES'!I1822</f>
        <v>TRANSFERENCIA</v>
      </c>
      <c r="C1822" s="36" t="str">
        <f>'DETALLE DE CONEXIONES'!BB1822</f>
        <v>Desvio Nacional</v>
      </c>
      <c r="D1822" s="36" t="str">
        <f>'DETALLE DE CONEXIONES'!E1822</f>
        <v>999XXX1600</v>
      </c>
      <c r="E1822" s="36">
        <f t="shared" si="84"/>
        <v>10</v>
      </c>
      <c r="F1822" s="36">
        <f>IFERROR(LIMPIA('DETALLE DE CONEXIONES'!N1822,1),0)</f>
        <v>1</v>
      </c>
      <c r="G1822" s="36" t="str">
        <f>LEFT('DETALLE DE CONEXIONES'!BE1822,3)</f>
        <v>SIU</v>
      </c>
      <c r="H1822" s="36" t="str">
        <f>RIGHT('DETALLE DE CONEXIONES'!AK1822,2)</f>
        <v/>
      </c>
      <c r="I1822" s="36" t="str">
        <f>LEFT('DETALLE DE CONEXIONES'!AK1822,3)</f>
        <v/>
      </c>
      <c r="J1822" s="36" t="str">
        <f>LEFT('DETALLE DE CONEXIONES'!M1822,3)</f>
        <v>0mi</v>
      </c>
      <c r="K1822" s="36" t="str">
        <f>IF(LEN('DETALLE DE CONEXIONES'!M1822)&lt;12,(RIGHT('DETALLE DE CONEXIONES'!M1822,5)),(RIGHT('DETALLE DE CONEXIONES'!M1822,6)))</f>
        <v>7seg.</v>
      </c>
      <c r="L1822" s="36">
        <f>IF(C1822="Saliente Local",(IFERROR((LIMPIA(J1822,1)),0)),0)</f>
        <v>0</v>
      </c>
      <c r="M1822" s="36">
        <f>IF(C1822="Saliente Nacional",(IFERROR((LIMPIA(J1822,1)),0)),0)</f>
        <v>0</v>
      </c>
      <c r="N1822" s="36">
        <f>IF(C1822="Saliente Internacional",(IFERROR((LIMPIA(J1822,1)),0)),0)</f>
        <v>0</v>
      </c>
      <c r="O1822" s="36">
        <f>IF(C1822="Saliente Local",(IFERROR((LIMPIA(K1822,1)),0)),0)</f>
        <v>0</v>
      </c>
      <c r="P1822" s="36">
        <f>IF(C1822="Saliente Nacional",(IFERROR((LIMPIA(K1822,1)),0)),0)</f>
        <v>0</v>
      </c>
      <c r="Q1822" s="36">
        <f>IF(C1822="Saliente Internacional",(IFERROR((LIMPIA(K1822,1)),0)),0)</f>
        <v>0</v>
      </c>
      <c r="R1822" s="36">
        <f t="shared" si="85"/>
        <v>0</v>
      </c>
      <c r="S1822" s="36">
        <f t="shared" si="86"/>
        <v>0</v>
      </c>
    </row>
    <row r="1823" spans="1:19" x14ac:dyDescent="0.25">
      <c r="A1823" s="101">
        <f>'DETALLE DE CONEXIONES'!P1823</f>
        <v>0</v>
      </c>
      <c r="B1823" s="36" t="str">
        <f>'DETALLE DE CONEXIONES'!I1823</f>
        <v>TRANSFERENCIA</v>
      </c>
      <c r="C1823" s="36" t="str">
        <f>'DETALLE DE CONEXIONES'!BB1823</f>
        <v>Desvio Nacional</v>
      </c>
      <c r="D1823" s="36" t="str">
        <f>'DETALLE DE CONEXIONES'!E1823</f>
        <v>999XXX1600</v>
      </c>
      <c r="E1823" s="36">
        <f t="shared" si="84"/>
        <v>10</v>
      </c>
      <c r="F1823" s="36">
        <f>IFERROR(LIMPIA('DETALLE DE CONEXIONES'!N1823,1),0)</f>
        <v>1</v>
      </c>
      <c r="G1823" s="36" t="str">
        <f>LEFT('DETALLE DE CONEXIONES'!BE1823,3)</f>
        <v>SIU</v>
      </c>
      <c r="H1823" s="36" t="str">
        <f>RIGHT('DETALLE DE CONEXIONES'!AK1823,2)</f>
        <v/>
      </c>
      <c r="I1823" s="36" t="str">
        <f>LEFT('DETALLE DE CONEXIONES'!AK1823,3)</f>
        <v/>
      </c>
      <c r="J1823" s="36" t="str">
        <f>LEFT('DETALLE DE CONEXIONES'!M1823,3)</f>
        <v>0mi</v>
      </c>
      <c r="K1823" s="36" t="str">
        <f>IF(LEN('DETALLE DE CONEXIONES'!M1823)&lt;12,(RIGHT('DETALLE DE CONEXIONES'!M1823,5)),(RIGHT('DETALLE DE CONEXIONES'!M1823,6)))</f>
        <v>9seg.</v>
      </c>
      <c r="L1823" s="36">
        <f>IF(C1823="Saliente Local",(IFERROR((LIMPIA(J1823,1)),0)),0)</f>
        <v>0</v>
      </c>
      <c r="M1823" s="36">
        <f>IF(C1823="Saliente Nacional",(IFERROR((LIMPIA(J1823,1)),0)),0)</f>
        <v>0</v>
      </c>
      <c r="N1823" s="36">
        <f>IF(C1823="Saliente Internacional",(IFERROR((LIMPIA(J1823,1)),0)),0)</f>
        <v>0</v>
      </c>
      <c r="O1823" s="36">
        <f>IF(C1823="Saliente Local",(IFERROR((LIMPIA(K1823,1)),0)),0)</f>
        <v>0</v>
      </c>
      <c r="P1823" s="36">
        <f>IF(C1823="Saliente Nacional",(IFERROR((LIMPIA(K1823,1)),0)),0)</f>
        <v>0</v>
      </c>
      <c r="Q1823" s="36">
        <f>IF(C1823="Saliente Internacional",(IFERROR((LIMPIA(K1823,1)),0)),0)</f>
        <v>0</v>
      </c>
      <c r="R1823" s="36">
        <f t="shared" si="85"/>
        <v>0</v>
      </c>
      <c r="S1823" s="36">
        <f t="shared" si="86"/>
        <v>0</v>
      </c>
    </row>
    <row r="1824" spans="1:19" x14ac:dyDescent="0.25">
      <c r="A1824" s="101">
        <f>'DETALLE DE CONEXIONES'!P1824</f>
        <v>0</v>
      </c>
      <c r="B1824" s="36" t="str">
        <f>'DETALLE DE CONEXIONES'!I1824</f>
        <v>TRANSFERENCIA</v>
      </c>
      <c r="C1824" s="36" t="str">
        <f>'DETALLE DE CONEXIONES'!BB1824</f>
        <v>Desvio Nacional</v>
      </c>
      <c r="D1824" s="36" t="str">
        <f>'DETALLE DE CONEXIONES'!E1824</f>
        <v>999XXX1600</v>
      </c>
      <c r="E1824" s="36">
        <f t="shared" si="84"/>
        <v>10</v>
      </c>
      <c r="F1824" s="36">
        <f>IFERROR(LIMPIA('DETALLE DE CONEXIONES'!N1824,1),0)</f>
        <v>1</v>
      </c>
      <c r="G1824" s="36" t="str">
        <f>LEFT('DETALLE DE CONEXIONES'!BE1824,3)</f>
        <v>SIU</v>
      </c>
      <c r="H1824" s="36" t="str">
        <f>RIGHT('DETALLE DE CONEXIONES'!AK1824,2)</f>
        <v/>
      </c>
      <c r="I1824" s="36" t="str">
        <f>LEFT('DETALLE DE CONEXIONES'!AK1824,3)</f>
        <v/>
      </c>
      <c r="J1824" s="36" t="str">
        <f>LEFT('DETALLE DE CONEXIONES'!M1824,3)</f>
        <v>0mi</v>
      </c>
      <c r="K1824" s="36" t="str">
        <f>IF(LEN('DETALLE DE CONEXIONES'!M1824)&lt;12,(RIGHT('DETALLE DE CONEXIONES'!M1824,5)),(RIGHT('DETALLE DE CONEXIONES'!M1824,6)))</f>
        <v>4seg.</v>
      </c>
      <c r="L1824" s="36">
        <f>IF(C1824="Saliente Local",(IFERROR((LIMPIA(J1824,1)),0)),0)</f>
        <v>0</v>
      </c>
      <c r="M1824" s="36">
        <f>IF(C1824="Saliente Nacional",(IFERROR((LIMPIA(J1824,1)),0)),0)</f>
        <v>0</v>
      </c>
      <c r="N1824" s="36">
        <f>IF(C1824="Saliente Internacional",(IFERROR((LIMPIA(J1824,1)),0)),0)</f>
        <v>0</v>
      </c>
      <c r="O1824" s="36">
        <f>IF(C1824="Saliente Local",(IFERROR((LIMPIA(K1824,1)),0)),0)</f>
        <v>0</v>
      </c>
      <c r="P1824" s="36">
        <f>IF(C1824="Saliente Nacional",(IFERROR((LIMPIA(K1824,1)),0)),0)</f>
        <v>0</v>
      </c>
      <c r="Q1824" s="36">
        <f>IF(C1824="Saliente Internacional",(IFERROR((LIMPIA(K1824,1)),0)),0)</f>
        <v>0</v>
      </c>
      <c r="R1824" s="36">
        <f t="shared" si="85"/>
        <v>0</v>
      </c>
      <c r="S1824" s="36">
        <f t="shared" si="86"/>
        <v>0</v>
      </c>
    </row>
    <row r="1825" spans="1:19" x14ac:dyDescent="0.25">
      <c r="A1825" s="101">
        <f>'DETALLE DE CONEXIONES'!P1825</f>
        <v>0</v>
      </c>
      <c r="B1825" s="36" t="str">
        <f>'DETALLE DE CONEXIONES'!I1825</f>
        <v>TRANSFERENCIA</v>
      </c>
      <c r="C1825" s="36" t="str">
        <f>'DETALLE DE CONEXIONES'!BB1825</f>
        <v>Desvio Nacional</v>
      </c>
      <c r="D1825" s="36" t="str">
        <f>'DETALLE DE CONEXIONES'!E1825</f>
        <v>999XXX1600</v>
      </c>
      <c r="E1825" s="36">
        <f t="shared" si="84"/>
        <v>10</v>
      </c>
      <c r="F1825" s="36">
        <f>IFERROR(LIMPIA('DETALLE DE CONEXIONES'!N1825,1),0)</f>
        <v>1</v>
      </c>
      <c r="G1825" s="36" t="str">
        <f>LEFT('DETALLE DE CONEXIONES'!BE1825,3)</f>
        <v>SIU</v>
      </c>
      <c r="H1825" s="36" t="str">
        <f>RIGHT('DETALLE DE CONEXIONES'!AK1825,2)</f>
        <v/>
      </c>
      <c r="I1825" s="36" t="str">
        <f>LEFT('DETALLE DE CONEXIONES'!AK1825,3)</f>
        <v/>
      </c>
      <c r="J1825" s="36" t="str">
        <f>LEFT('DETALLE DE CONEXIONES'!M1825,3)</f>
        <v>0mi</v>
      </c>
      <c r="K1825" s="36" t="str">
        <f>IF(LEN('DETALLE DE CONEXIONES'!M1825)&lt;12,(RIGHT('DETALLE DE CONEXIONES'!M1825,5)),(RIGHT('DETALLE DE CONEXIONES'!M1825,6)))</f>
        <v>4seg.</v>
      </c>
      <c r="L1825" s="36">
        <f>IF(C1825="Saliente Local",(IFERROR((LIMPIA(J1825,1)),0)),0)</f>
        <v>0</v>
      </c>
      <c r="M1825" s="36">
        <f>IF(C1825="Saliente Nacional",(IFERROR((LIMPIA(J1825,1)),0)),0)</f>
        <v>0</v>
      </c>
      <c r="N1825" s="36">
        <f>IF(C1825="Saliente Internacional",(IFERROR((LIMPIA(J1825,1)),0)),0)</f>
        <v>0</v>
      </c>
      <c r="O1825" s="36">
        <f>IF(C1825="Saliente Local",(IFERROR((LIMPIA(K1825,1)),0)),0)</f>
        <v>0</v>
      </c>
      <c r="P1825" s="36">
        <f>IF(C1825="Saliente Nacional",(IFERROR((LIMPIA(K1825,1)),0)),0)</f>
        <v>0</v>
      </c>
      <c r="Q1825" s="36">
        <f>IF(C1825="Saliente Internacional",(IFERROR((LIMPIA(K1825,1)),0)),0)</f>
        <v>0</v>
      </c>
      <c r="R1825" s="36">
        <f t="shared" si="85"/>
        <v>0</v>
      </c>
      <c r="S1825" s="36">
        <f t="shared" si="86"/>
        <v>0</v>
      </c>
    </row>
    <row r="1826" spans="1:19" x14ac:dyDescent="0.25">
      <c r="A1826" s="101">
        <f>'DETALLE DE CONEXIONES'!P1826</f>
        <v>0</v>
      </c>
      <c r="B1826" s="36" t="str">
        <f>'DETALLE DE CONEXIONES'!I1826</f>
        <v>TRANSFERENCIA</v>
      </c>
      <c r="C1826" s="36" t="str">
        <f>'DETALLE DE CONEXIONES'!BB1826</f>
        <v>Desvio Nacional</v>
      </c>
      <c r="D1826" s="36" t="str">
        <f>'DETALLE DE CONEXIONES'!E1826</f>
        <v>999XXX1600</v>
      </c>
      <c r="E1826" s="36">
        <f t="shared" si="84"/>
        <v>10</v>
      </c>
      <c r="F1826" s="36">
        <f>IFERROR(LIMPIA('DETALLE DE CONEXIONES'!N1826,1),0)</f>
        <v>1</v>
      </c>
      <c r="G1826" s="36" t="str">
        <f>LEFT('DETALLE DE CONEXIONES'!BE1826,3)</f>
        <v>SIU</v>
      </c>
      <c r="H1826" s="36" t="str">
        <f>RIGHT('DETALLE DE CONEXIONES'!AK1826,2)</f>
        <v/>
      </c>
      <c r="I1826" s="36" t="str">
        <f>LEFT('DETALLE DE CONEXIONES'!AK1826,3)</f>
        <v/>
      </c>
      <c r="J1826" s="36" t="str">
        <f>LEFT('DETALLE DE CONEXIONES'!M1826,3)</f>
        <v>0mi</v>
      </c>
      <c r="K1826" s="36" t="str">
        <f>IF(LEN('DETALLE DE CONEXIONES'!M1826)&lt;12,(RIGHT('DETALLE DE CONEXIONES'!M1826,5)),(RIGHT('DETALLE DE CONEXIONES'!M1826,6)))</f>
        <v>4seg.</v>
      </c>
      <c r="L1826" s="36">
        <f>IF(C1826="Saliente Local",(IFERROR((LIMPIA(J1826,1)),0)),0)</f>
        <v>0</v>
      </c>
      <c r="M1826" s="36">
        <f>IF(C1826="Saliente Nacional",(IFERROR((LIMPIA(J1826,1)),0)),0)</f>
        <v>0</v>
      </c>
      <c r="N1826" s="36">
        <f>IF(C1826="Saliente Internacional",(IFERROR((LIMPIA(J1826,1)),0)),0)</f>
        <v>0</v>
      </c>
      <c r="O1826" s="36">
        <f>IF(C1826="Saliente Local",(IFERROR((LIMPIA(K1826,1)),0)),0)</f>
        <v>0</v>
      </c>
      <c r="P1826" s="36">
        <f>IF(C1826="Saliente Nacional",(IFERROR((LIMPIA(K1826,1)),0)),0)</f>
        <v>0</v>
      </c>
      <c r="Q1826" s="36">
        <f>IF(C1826="Saliente Internacional",(IFERROR((LIMPIA(K1826,1)),0)),0)</f>
        <v>0</v>
      </c>
      <c r="R1826" s="36">
        <f t="shared" si="85"/>
        <v>0</v>
      </c>
      <c r="S1826" s="36">
        <f t="shared" si="86"/>
        <v>0</v>
      </c>
    </row>
    <row r="1827" spans="1:19" x14ac:dyDescent="0.25">
      <c r="A1827" s="101">
        <f>'DETALLE DE CONEXIONES'!P1827</f>
        <v>0</v>
      </c>
      <c r="B1827" s="36" t="str">
        <f>'DETALLE DE CONEXIONES'!I1827</f>
        <v>TRANSFERENCIA</v>
      </c>
      <c r="C1827" s="36" t="str">
        <f>'DETALLE DE CONEXIONES'!BB1827</f>
        <v>Desvio Nacional</v>
      </c>
      <c r="D1827" s="36" t="str">
        <f>'DETALLE DE CONEXIONES'!E1827</f>
        <v>999XXX1600</v>
      </c>
      <c r="E1827" s="36">
        <f t="shared" si="84"/>
        <v>10</v>
      </c>
      <c r="F1827" s="36">
        <f>IFERROR(LIMPIA('DETALLE DE CONEXIONES'!N1827,1),0)</f>
        <v>1</v>
      </c>
      <c r="G1827" s="36" t="str">
        <f>LEFT('DETALLE DE CONEXIONES'!BE1827,3)</f>
        <v>SIU</v>
      </c>
      <c r="H1827" s="36" t="str">
        <f>RIGHT('DETALLE DE CONEXIONES'!AK1827,2)</f>
        <v/>
      </c>
      <c r="I1827" s="36" t="str">
        <f>LEFT('DETALLE DE CONEXIONES'!AK1827,3)</f>
        <v/>
      </c>
      <c r="J1827" s="36" t="str">
        <f>LEFT('DETALLE DE CONEXIONES'!M1827,3)</f>
        <v>0mi</v>
      </c>
      <c r="K1827" s="36" t="str">
        <f>IF(LEN('DETALLE DE CONEXIONES'!M1827)&lt;12,(RIGHT('DETALLE DE CONEXIONES'!M1827,5)),(RIGHT('DETALLE DE CONEXIONES'!M1827,6)))</f>
        <v>4seg.</v>
      </c>
      <c r="L1827" s="36">
        <f>IF(C1827="Saliente Local",(IFERROR((LIMPIA(J1827,1)),0)),0)</f>
        <v>0</v>
      </c>
      <c r="M1827" s="36">
        <f>IF(C1827="Saliente Nacional",(IFERROR((LIMPIA(J1827,1)),0)),0)</f>
        <v>0</v>
      </c>
      <c r="N1827" s="36">
        <f>IF(C1827="Saliente Internacional",(IFERROR((LIMPIA(J1827,1)),0)),0)</f>
        <v>0</v>
      </c>
      <c r="O1827" s="36">
        <f>IF(C1827="Saliente Local",(IFERROR((LIMPIA(K1827,1)),0)),0)</f>
        <v>0</v>
      </c>
      <c r="P1827" s="36">
        <f>IF(C1827="Saliente Nacional",(IFERROR((LIMPIA(K1827,1)),0)),0)</f>
        <v>0</v>
      </c>
      <c r="Q1827" s="36">
        <f>IF(C1827="Saliente Internacional",(IFERROR((LIMPIA(K1827,1)),0)),0)</f>
        <v>0</v>
      </c>
      <c r="R1827" s="36">
        <f t="shared" si="85"/>
        <v>0</v>
      </c>
      <c r="S1827" s="36">
        <f t="shared" si="86"/>
        <v>0</v>
      </c>
    </row>
    <row r="1828" spans="1:19" x14ac:dyDescent="0.25">
      <c r="A1828" s="101">
        <f>'DETALLE DE CONEXIONES'!P1828</f>
        <v>0</v>
      </c>
      <c r="B1828" s="36" t="str">
        <f>'DETALLE DE CONEXIONES'!I1828</f>
        <v>TRANSFERENCIA</v>
      </c>
      <c r="C1828" s="36" t="str">
        <f>'DETALLE DE CONEXIONES'!BB1828</f>
        <v>Desvio Nacional</v>
      </c>
      <c r="D1828" s="36" t="str">
        <f>'DETALLE DE CONEXIONES'!E1828</f>
        <v>999XXX1600</v>
      </c>
      <c r="E1828" s="36">
        <f t="shared" si="84"/>
        <v>10</v>
      </c>
      <c r="F1828" s="36">
        <f>IFERROR(LIMPIA('DETALLE DE CONEXIONES'!N1828,1),0)</f>
        <v>1</v>
      </c>
      <c r="G1828" s="36" t="str">
        <f>LEFT('DETALLE DE CONEXIONES'!BE1828,3)</f>
        <v>SIU</v>
      </c>
      <c r="H1828" s="36" t="str">
        <f>RIGHT('DETALLE DE CONEXIONES'!AK1828,2)</f>
        <v/>
      </c>
      <c r="I1828" s="36" t="str">
        <f>LEFT('DETALLE DE CONEXIONES'!AK1828,3)</f>
        <v/>
      </c>
      <c r="J1828" s="36" t="str">
        <f>LEFT('DETALLE DE CONEXIONES'!M1828,3)</f>
        <v>0mi</v>
      </c>
      <c r="K1828" s="36" t="str">
        <f>IF(LEN('DETALLE DE CONEXIONES'!M1828)&lt;12,(RIGHT('DETALLE DE CONEXIONES'!M1828,5)),(RIGHT('DETALLE DE CONEXIONES'!M1828,6)))</f>
        <v>4seg.</v>
      </c>
      <c r="L1828" s="36">
        <f>IF(C1828="Saliente Local",(IFERROR((LIMPIA(J1828,1)),0)),0)</f>
        <v>0</v>
      </c>
      <c r="M1828" s="36">
        <f>IF(C1828="Saliente Nacional",(IFERROR((LIMPIA(J1828,1)),0)),0)</f>
        <v>0</v>
      </c>
      <c r="N1828" s="36">
        <f>IF(C1828="Saliente Internacional",(IFERROR((LIMPIA(J1828,1)),0)),0)</f>
        <v>0</v>
      </c>
      <c r="O1828" s="36">
        <f>IF(C1828="Saliente Local",(IFERROR((LIMPIA(K1828,1)),0)),0)</f>
        <v>0</v>
      </c>
      <c r="P1828" s="36">
        <f>IF(C1828="Saliente Nacional",(IFERROR((LIMPIA(K1828,1)),0)),0)</f>
        <v>0</v>
      </c>
      <c r="Q1828" s="36">
        <f>IF(C1828="Saliente Internacional",(IFERROR((LIMPIA(K1828,1)),0)),0)</f>
        <v>0</v>
      </c>
      <c r="R1828" s="36">
        <f t="shared" si="85"/>
        <v>0</v>
      </c>
      <c r="S1828" s="36">
        <f t="shared" si="86"/>
        <v>0</v>
      </c>
    </row>
    <row r="1829" spans="1:19" x14ac:dyDescent="0.25">
      <c r="A1829" s="101">
        <f>'DETALLE DE CONEXIONES'!P1829</f>
        <v>0</v>
      </c>
      <c r="B1829" s="36" t="str">
        <f>'DETALLE DE CONEXIONES'!I1829</f>
        <v>TRANSFERENCIA</v>
      </c>
      <c r="C1829" s="36" t="str">
        <f>'DETALLE DE CONEXIONES'!BB1829</f>
        <v>Desvio Nacional</v>
      </c>
      <c r="D1829" s="36" t="str">
        <f>'DETALLE DE CONEXIONES'!E1829</f>
        <v>999XXX1600</v>
      </c>
      <c r="E1829" s="36">
        <f t="shared" si="84"/>
        <v>10</v>
      </c>
      <c r="F1829" s="36">
        <f>IFERROR(LIMPIA('DETALLE DE CONEXIONES'!N1829,1),0)</f>
        <v>1</v>
      </c>
      <c r="G1829" s="36" t="str">
        <f>LEFT('DETALLE DE CONEXIONES'!BE1829,3)</f>
        <v>SIU</v>
      </c>
      <c r="H1829" s="36" t="str">
        <f>RIGHT('DETALLE DE CONEXIONES'!AK1829,2)</f>
        <v/>
      </c>
      <c r="I1829" s="36" t="str">
        <f>LEFT('DETALLE DE CONEXIONES'!AK1829,3)</f>
        <v/>
      </c>
      <c r="J1829" s="36" t="str">
        <f>LEFT('DETALLE DE CONEXIONES'!M1829,3)</f>
        <v>0mi</v>
      </c>
      <c r="K1829" s="36" t="str">
        <f>IF(LEN('DETALLE DE CONEXIONES'!M1829)&lt;12,(RIGHT('DETALLE DE CONEXIONES'!M1829,5)),(RIGHT('DETALLE DE CONEXIONES'!M1829,6)))</f>
        <v>3seg.</v>
      </c>
      <c r="L1829" s="36">
        <f>IF(C1829="Saliente Local",(IFERROR((LIMPIA(J1829,1)),0)),0)</f>
        <v>0</v>
      </c>
      <c r="M1829" s="36">
        <f>IF(C1829="Saliente Nacional",(IFERROR((LIMPIA(J1829,1)),0)),0)</f>
        <v>0</v>
      </c>
      <c r="N1829" s="36">
        <f>IF(C1829="Saliente Internacional",(IFERROR((LIMPIA(J1829,1)),0)),0)</f>
        <v>0</v>
      </c>
      <c r="O1829" s="36">
        <f>IF(C1829="Saliente Local",(IFERROR((LIMPIA(K1829,1)),0)),0)</f>
        <v>0</v>
      </c>
      <c r="P1829" s="36">
        <f>IF(C1829="Saliente Nacional",(IFERROR((LIMPIA(K1829,1)),0)),0)</f>
        <v>0</v>
      </c>
      <c r="Q1829" s="36">
        <f>IF(C1829="Saliente Internacional",(IFERROR((LIMPIA(K1829,1)),0)),0)</f>
        <v>0</v>
      </c>
      <c r="R1829" s="36">
        <f t="shared" si="85"/>
        <v>0</v>
      </c>
      <c r="S1829" s="36">
        <f t="shared" si="86"/>
        <v>0</v>
      </c>
    </row>
    <row r="1830" spans="1:19" x14ac:dyDescent="0.25">
      <c r="A1830" s="101">
        <f>'DETALLE DE CONEXIONES'!P1830</f>
        <v>0</v>
      </c>
      <c r="B1830" s="36" t="str">
        <f>'DETALLE DE CONEXIONES'!I1830</f>
        <v>TRANSFERENCIA</v>
      </c>
      <c r="C1830" s="36" t="str">
        <f>'DETALLE DE CONEXIONES'!BB1830</f>
        <v>Desvio Nacional</v>
      </c>
      <c r="D1830" s="36" t="str">
        <f>'DETALLE DE CONEXIONES'!E1830</f>
        <v>999XXX1600</v>
      </c>
      <c r="E1830" s="36">
        <f t="shared" si="84"/>
        <v>10</v>
      </c>
      <c r="F1830" s="36">
        <f>IFERROR(LIMPIA('DETALLE DE CONEXIONES'!N1830,1),0)</f>
        <v>1</v>
      </c>
      <c r="G1830" s="36" t="str">
        <f>LEFT('DETALLE DE CONEXIONES'!BE1830,3)</f>
        <v>SIU</v>
      </c>
      <c r="H1830" s="36" t="str">
        <f>RIGHT('DETALLE DE CONEXIONES'!AK1830,2)</f>
        <v/>
      </c>
      <c r="I1830" s="36" t="str">
        <f>LEFT('DETALLE DE CONEXIONES'!AK1830,3)</f>
        <v/>
      </c>
      <c r="J1830" s="36" t="str">
        <f>LEFT('DETALLE DE CONEXIONES'!M1830,3)</f>
        <v>0mi</v>
      </c>
      <c r="K1830" s="36" t="str">
        <f>IF(LEN('DETALLE DE CONEXIONES'!M1830)&lt;12,(RIGHT('DETALLE DE CONEXIONES'!M1830,5)),(RIGHT('DETALLE DE CONEXIONES'!M1830,6)))</f>
        <v>4seg.</v>
      </c>
      <c r="L1830" s="36">
        <f>IF(C1830="Saliente Local",(IFERROR((LIMPIA(J1830,1)),0)),0)</f>
        <v>0</v>
      </c>
      <c r="M1830" s="36">
        <f>IF(C1830="Saliente Nacional",(IFERROR((LIMPIA(J1830,1)),0)),0)</f>
        <v>0</v>
      </c>
      <c r="N1830" s="36">
        <f>IF(C1830="Saliente Internacional",(IFERROR((LIMPIA(J1830,1)),0)),0)</f>
        <v>0</v>
      </c>
      <c r="O1830" s="36">
        <f>IF(C1830="Saliente Local",(IFERROR((LIMPIA(K1830,1)),0)),0)</f>
        <v>0</v>
      </c>
      <c r="P1830" s="36">
        <f>IF(C1830="Saliente Nacional",(IFERROR((LIMPIA(K1830,1)),0)),0)</f>
        <v>0</v>
      </c>
      <c r="Q1830" s="36">
        <f>IF(C1830="Saliente Internacional",(IFERROR((LIMPIA(K1830,1)),0)),0)</f>
        <v>0</v>
      </c>
      <c r="R1830" s="36">
        <f t="shared" si="85"/>
        <v>0</v>
      </c>
      <c r="S1830" s="36">
        <f t="shared" si="86"/>
        <v>0</v>
      </c>
    </row>
    <row r="1831" spans="1:19" x14ac:dyDescent="0.25">
      <c r="A1831" s="101">
        <f>'DETALLE DE CONEXIONES'!P1831</f>
        <v>0</v>
      </c>
      <c r="B1831" s="36" t="str">
        <f>'DETALLE DE CONEXIONES'!I1831</f>
        <v>TRANSFERENCIA</v>
      </c>
      <c r="C1831" s="36" t="str">
        <f>'DETALLE DE CONEXIONES'!BB1831</f>
        <v>Desvio Nacional</v>
      </c>
      <c r="D1831" s="36" t="str">
        <f>'DETALLE DE CONEXIONES'!E1831</f>
        <v>999XXX1600</v>
      </c>
      <c r="E1831" s="36">
        <f t="shared" si="84"/>
        <v>10</v>
      </c>
      <c r="F1831" s="36">
        <f>IFERROR(LIMPIA('DETALLE DE CONEXIONES'!N1831,1),0)</f>
        <v>1</v>
      </c>
      <c r="G1831" s="36" t="str">
        <f>LEFT('DETALLE DE CONEXIONES'!BE1831,3)</f>
        <v>SIU</v>
      </c>
      <c r="H1831" s="36" t="str">
        <f>RIGHT('DETALLE DE CONEXIONES'!AK1831,2)</f>
        <v/>
      </c>
      <c r="I1831" s="36" t="str">
        <f>LEFT('DETALLE DE CONEXIONES'!AK1831,3)</f>
        <v/>
      </c>
      <c r="J1831" s="36" t="str">
        <f>LEFT('DETALLE DE CONEXIONES'!M1831,3)</f>
        <v>0mi</v>
      </c>
      <c r="K1831" s="36" t="str">
        <f>IF(LEN('DETALLE DE CONEXIONES'!M1831)&lt;12,(RIGHT('DETALLE DE CONEXIONES'!M1831,5)),(RIGHT('DETALLE DE CONEXIONES'!M1831,6)))</f>
        <v>9seg.</v>
      </c>
      <c r="L1831" s="36">
        <f>IF(C1831="Saliente Local",(IFERROR((LIMPIA(J1831,1)),0)),0)</f>
        <v>0</v>
      </c>
      <c r="M1831" s="36">
        <f>IF(C1831="Saliente Nacional",(IFERROR((LIMPIA(J1831,1)),0)),0)</f>
        <v>0</v>
      </c>
      <c r="N1831" s="36">
        <f>IF(C1831="Saliente Internacional",(IFERROR((LIMPIA(J1831,1)),0)),0)</f>
        <v>0</v>
      </c>
      <c r="O1831" s="36">
        <f>IF(C1831="Saliente Local",(IFERROR((LIMPIA(K1831,1)),0)),0)</f>
        <v>0</v>
      </c>
      <c r="P1831" s="36">
        <f>IF(C1831="Saliente Nacional",(IFERROR((LIMPIA(K1831,1)),0)),0)</f>
        <v>0</v>
      </c>
      <c r="Q1831" s="36">
        <f>IF(C1831="Saliente Internacional",(IFERROR((LIMPIA(K1831,1)),0)),0)</f>
        <v>0</v>
      </c>
      <c r="R1831" s="36">
        <f t="shared" si="85"/>
        <v>0</v>
      </c>
      <c r="S1831" s="36">
        <f t="shared" si="86"/>
        <v>0</v>
      </c>
    </row>
    <row r="1832" spans="1:19" x14ac:dyDescent="0.25">
      <c r="A1832" s="101">
        <f>'DETALLE DE CONEXIONES'!P1832</f>
        <v>0</v>
      </c>
      <c r="B1832" s="36" t="str">
        <f>'DETALLE DE CONEXIONES'!I1832</f>
        <v>TRANSFERENCIA</v>
      </c>
      <c r="C1832" s="36" t="str">
        <f>'DETALLE DE CONEXIONES'!BB1832</f>
        <v>Desvio Nacional</v>
      </c>
      <c r="D1832" s="36" t="str">
        <f>'DETALLE DE CONEXIONES'!E1832</f>
        <v>999XXX1600</v>
      </c>
      <c r="E1832" s="36">
        <f t="shared" si="84"/>
        <v>10</v>
      </c>
      <c r="F1832" s="36">
        <f>IFERROR(LIMPIA('DETALLE DE CONEXIONES'!N1832,1),0)</f>
        <v>2</v>
      </c>
      <c r="G1832" s="36" t="str">
        <f>LEFT('DETALLE DE CONEXIONES'!BE1832,3)</f>
        <v>SIU</v>
      </c>
      <c r="H1832" s="36" t="str">
        <f>RIGHT('DETALLE DE CONEXIONES'!AK1832,2)</f>
        <v/>
      </c>
      <c r="I1832" s="36" t="str">
        <f>LEFT('DETALLE DE CONEXIONES'!AK1832,3)</f>
        <v/>
      </c>
      <c r="J1832" s="36" t="str">
        <f>LEFT('DETALLE DE CONEXIONES'!M1832,3)</f>
        <v>1mi</v>
      </c>
      <c r="K1832" s="36" t="str">
        <f>IF(LEN('DETALLE DE CONEXIONES'!M1832)&lt;12,(RIGHT('DETALLE DE CONEXIONES'!M1832,5)),(RIGHT('DETALLE DE CONEXIONES'!M1832,6)))</f>
        <v>39seg.</v>
      </c>
      <c r="L1832" s="36">
        <f>IF(C1832="Saliente Local",(IFERROR((LIMPIA(J1832,1)),0)),0)</f>
        <v>0</v>
      </c>
      <c r="M1832" s="36">
        <f>IF(C1832="Saliente Nacional",(IFERROR((LIMPIA(J1832,1)),0)),0)</f>
        <v>0</v>
      </c>
      <c r="N1832" s="36">
        <f>IF(C1832="Saliente Internacional",(IFERROR((LIMPIA(J1832,1)),0)),0)</f>
        <v>0</v>
      </c>
      <c r="O1832" s="36">
        <f>IF(C1832="Saliente Local",(IFERROR((LIMPIA(K1832,1)),0)),0)</f>
        <v>0</v>
      </c>
      <c r="P1832" s="36">
        <f>IF(C1832="Saliente Nacional",(IFERROR((LIMPIA(K1832,1)),0)),0)</f>
        <v>0</v>
      </c>
      <c r="Q1832" s="36">
        <f>IF(C1832="Saliente Internacional",(IFERROR((LIMPIA(K1832,1)),0)),0)</f>
        <v>0</v>
      </c>
      <c r="R1832" s="36">
        <f t="shared" si="85"/>
        <v>0</v>
      </c>
      <c r="S1832" s="36">
        <f t="shared" si="86"/>
        <v>0</v>
      </c>
    </row>
    <row r="1833" spans="1:19" x14ac:dyDescent="0.25">
      <c r="A1833" s="101">
        <f>'DETALLE DE CONEXIONES'!P1833</f>
        <v>0</v>
      </c>
      <c r="B1833" s="36" t="str">
        <f>'DETALLE DE CONEXIONES'!I1833</f>
        <v>TRANSFERENCIA</v>
      </c>
      <c r="C1833" s="36" t="str">
        <f>'DETALLE DE CONEXIONES'!BB1833</f>
        <v>Desvio Nacional</v>
      </c>
      <c r="D1833" s="36" t="str">
        <f>'DETALLE DE CONEXIONES'!E1833</f>
        <v>999XXX1600</v>
      </c>
      <c r="E1833" s="36">
        <f t="shared" si="84"/>
        <v>10</v>
      </c>
      <c r="F1833" s="36">
        <f>IFERROR(LIMPIA('DETALLE DE CONEXIONES'!N1833,1),0)</f>
        <v>3</v>
      </c>
      <c r="G1833" s="36" t="str">
        <f>LEFT('DETALLE DE CONEXIONES'!BE1833,3)</f>
        <v>SIU</v>
      </c>
      <c r="H1833" s="36" t="str">
        <f>RIGHT('DETALLE DE CONEXIONES'!AK1833,2)</f>
        <v/>
      </c>
      <c r="I1833" s="36" t="str">
        <f>LEFT('DETALLE DE CONEXIONES'!AK1833,3)</f>
        <v/>
      </c>
      <c r="J1833" s="36" t="str">
        <f>LEFT('DETALLE DE CONEXIONES'!M1833,3)</f>
        <v>2mi</v>
      </c>
      <c r="K1833" s="36" t="str">
        <f>IF(LEN('DETALLE DE CONEXIONES'!M1833)&lt;12,(RIGHT('DETALLE DE CONEXIONES'!M1833,5)),(RIGHT('DETALLE DE CONEXIONES'!M1833,6)))</f>
        <v>13seg.</v>
      </c>
      <c r="L1833" s="36">
        <f>IF(C1833="Saliente Local",(IFERROR((LIMPIA(J1833,1)),0)),0)</f>
        <v>0</v>
      </c>
      <c r="M1833" s="36">
        <f>IF(C1833="Saliente Nacional",(IFERROR((LIMPIA(J1833,1)),0)),0)</f>
        <v>0</v>
      </c>
      <c r="N1833" s="36">
        <f>IF(C1833="Saliente Internacional",(IFERROR((LIMPIA(J1833,1)),0)),0)</f>
        <v>0</v>
      </c>
      <c r="O1833" s="36">
        <f>IF(C1833="Saliente Local",(IFERROR((LIMPIA(K1833,1)),0)),0)</f>
        <v>0</v>
      </c>
      <c r="P1833" s="36">
        <f>IF(C1833="Saliente Nacional",(IFERROR((LIMPIA(K1833,1)),0)),0)</f>
        <v>0</v>
      </c>
      <c r="Q1833" s="36">
        <f>IF(C1833="Saliente Internacional",(IFERROR((LIMPIA(K1833,1)),0)),0)</f>
        <v>0</v>
      </c>
      <c r="R1833" s="36">
        <f t="shared" si="85"/>
        <v>0</v>
      </c>
      <c r="S1833" s="36">
        <f t="shared" si="86"/>
        <v>0</v>
      </c>
    </row>
    <row r="1834" spans="1:19" x14ac:dyDescent="0.25">
      <c r="A1834" s="101">
        <f>'DETALLE DE CONEXIONES'!P1834</f>
        <v>0</v>
      </c>
      <c r="B1834" s="36" t="str">
        <f>'DETALLE DE CONEXIONES'!I1834</f>
        <v>TRANSFERENCIA</v>
      </c>
      <c r="C1834" s="36" t="str">
        <f>'DETALLE DE CONEXIONES'!BB1834</f>
        <v>Desvio Nacional</v>
      </c>
      <c r="D1834" s="36" t="str">
        <f>'DETALLE DE CONEXIONES'!E1834</f>
        <v>999XXX1600</v>
      </c>
      <c r="E1834" s="36">
        <f t="shared" si="84"/>
        <v>10</v>
      </c>
      <c r="F1834" s="36">
        <f>IFERROR(LIMPIA('DETALLE DE CONEXIONES'!N1834,1),0)</f>
        <v>1</v>
      </c>
      <c r="G1834" s="36" t="str">
        <f>LEFT('DETALLE DE CONEXIONES'!BE1834,3)</f>
        <v>SIU</v>
      </c>
      <c r="H1834" s="36" t="str">
        <f>RIGHT('DETALLE DE CONEXIONES'!AK1834,2)</f>
        <v/>
      </c>
      <c r="I1834" s="36" t="str">
        <f>LEFT('DETALLE DE CONEXIONES'!AK1834,3)</f>
        <v/>
      </c>
      <c r="J1834" s="36" t="str">
        <f>LEFT('DETALLE DE CONEXIONES'!M1834,3)</f>
        <v>0mi</v>
      </c>
      <c r="K1834" s="36" t="str">
        <f>IF(LEN('DETALLE DE CONEXIONES'!M1834)&lt;12,(RIGHT('DETALLE DE CONEXIONES'!M1834,5)),(RIGHT('DETALLE DE CONEXIONES'!M1834,6)))</f>
        <v>8seg.</v>
      </c>
      <c r="L1834" s="36">
        <f>IF(C1834="Saliente Local",(IFERROR((LIMPIA(J1834,1)),0)),0)</f>
        <v>0</v>
      </c>
      <c r="M1834" s="36">
        <f>IF(C1834="Saliente Nacional",(IFERROR((LIMPIA(J1834,1)),0)),0)</f>
        <v>0</v>
      </c>
      <c r="N1834" s="36">
        <f>IF(C1834="Saliente Internacional",(IFERROR((LIMPIA(J1834,1)),0)),0)</f>
        <v>0</v>
      </c>
      <c r="O1834" s="36">
        <f>IF(C1834="Saliente Local",(IFERROR((LIMPIA(K1834,1)),0)),0)</f>
        <v>0</v>
      </c>
      <c r="P1834" s="36">
        <f>IF(C1834="Saliente Nacional",(IFERROR((LIMPIA(K1834,1)),0)),0)</f>
        <v>0</v>
      </c>
      <c r="Q1834" s="36">
        <f>IF(C1834="Saliente Internacional",(IFERROR((LIMPIA(K1834,1)),0)),0)</f>
        <v>0</v>
      </c>
      <c r="R1834" s="36">
        <f t="shared" si="85"/>
        <v>0</v>
      </c>
      <c r="S1834" s="36">
        <f t="shared" si="86"/>
        <v>0</v>
      </c>
    </row>
    <row r="1835" spans="1:19" x14ac:dyDescent="0.25">
      <c r="A1835" s="101">
        <f>'DETALLE DE CONEXIONES'!P1835</f>
        <v>0</v>
      </c>
      <c r="B1835" s="36" t="str">
        <f>'DETALLE DE CONEXIONES'!I1835</f>
        <v>TRANSFERENCIA</v>
      </c>
      <c r="C1835" s="36" t="str">
        <f>'DETALLE DE CONEXIONES'!BB1835</f>
        <v>Desvio Nacional</v>
      </c>
      <c r="D1835" s="36" t="str">
        <f>'DETALLE DE CONEXIONES'!E1835</f>
        <v>999XXX1600</v>
      </c>
      <c r="E1835" s="36">
        <f t="shared" si="84"/>
        <v>10</v>
      </c>
      <c r="F1835" s="36">
        <f>IFERROR(LIMPIA('DETALLE DE CONEXIONES'!N1835,1),0)</f>
        <v>1</v>
      </c>
      <c r="G1835" s="36" t="str">
        <f>LEFT('DETALLE DE CONEXIONES'!BE1835,3)</f>
        <v>SIU</v>
      </c>
      <c r="H1835" s="36" t="str">
        <f>RIGHT('DETALLE DE CONEXIONES'!AK1835,2)</f>
        <v/>
      </c>
      <c r="I1835" s="36" t="str">
        <f>LEFT('DETALLE DE CONEXIONES'!AK1835,3)</f>
        <v/>
      </c>
      <c r="J1835" s="36" t="str">
        <f>LEFT('DETALLE DE CONEXIONES'!M1835,3)</f>
        <v>0mi</v>
      </c>
      <c r="K1835" s="36" t="str">
        <f>IF(LEN('DETALLE DE CONEXIONES'!M1835)&lt;12,(RIGHT('DETALLE DE CONEXIONES'!M1835,5)),(RIGHT('DETALLE DE CONEXIONES'!M1835,6)))</f>
        <v>7seg.</v>
      </c>
      <c r="L1835" s="36">
        <f>IF(C1835="Saliente Local",(IFERROR((LIMPIA(J1835,1)),0)),0)</f>
        <v>0</v>
      </c>
      <c r="M1835" s="36">
        <f>IF(C1835="Saliente Nacional",(IFERROR((LIMPIA(J1835,1)),0)),0)</f>
        <v>0</v>
      </c>
      <c r="N1835" s="36">
        <f>IF(C1835="Saliente Internacional",(IFERROR((LIMPIA(J1835,1)),0)),0)</f>
        <v>0</v>
      </c>
      <c r="O1835" s="36">
        <f>IF(C1835="Saliente Local",(IFERROR((LIMPIA(K1835,1)),0)),0)</f>
        <v>0</v>
      </c>
      <c r="P1835" s="36">
        <f>IF(C1835="Saliente Nacional",(IFERROR((LIMPIA(K1835,1)),0)),0)</f>
        <v>0</v>
      </c>
      <c r="Q1835" s="36">
        <f>IF(C1835="Saliente Internacional",(IFERROR((LIMPIA(K1835,1)),0)),0)</f>
        <v>0</v>
      </c>
      <c r="R1835" s="36">
        <f t="shared" si="85"/>
        <v>0</v>
      </c>
      <c r="S1835" s="36">
        <f t="shared" si="86"/>
        <v>0</v>
      </c>
    </row>
    <row r="1836" spans="1:19" x14ac:dyDescent="0.25">
      <c r="A1836" s="101">
        <f>'DETALLE DE CONEXIONES'!P1836</f>
        <v>0</v>
      </c>
      <c r="B1836" s="36" t="str">
        <f>'DETALLE DE CONEXIONES'!I1836</f>
        <v>TRANSFERENCIA</v>
      </c>
      <c r="C1836" s="36" t="str">
        <f>'DETALLE DE CONEXIONES'!BB1836</f>
        <v>Desvio Nacional</v>
      </c>
      <c r="D1836" s="36" t="str">
        <f>'DETALLE DE CONEXIONES'!E1836</f>
        <v>999XXX1600</v>
      </c>
      <c r="E1836" s="36">
        <f t="shared" si="84"/>
        <v>10</v>
      </c>
      <c r="F1836" s="36">
        <f>IFERROR(LIMPIA('DETALLE DE CONEXIONES'!N1836,1),0)</f>
        <v>1</v>
      </c>
      <c r="G1836" s="36" t="str">
        <f>LEFT('DETALLE DE CONEXIONES'!BE1836,3)</f>
        <v>SIU</v>
      </c>
      <c r="H1836" s="36" t="str">
        <f>RIGHT('DETALLE DE CONEXIONES'!AK1836,2)</f>
        <v/>
      </c>
      <c r="I1836" s="36" t="str">
        <f>LEFT('DETALLE DE CONEXIONES'!AK1836,3)</f>
        <v/>
      </c>
      <c r="J1836" s="36" t="str">
        <f>LEFT('DETALLE DE CONEXIONES'!M1836,3)</f>
        <v>0mi</v>
      </c>
      <c r="K1836" s="36" t="str">
        <f>IF(LEN('DETALLE DE CONEXIONES'!M1836)&lt;12,(RIGHT('DETALLE DE CONEXIONES'!M1836,5)),(RIGHT('DETALLE DE CONEXIONES'!M1836,6)))</f>
        <v>17seg.</v>
      </c>
      <c r="L1836" s="36">
        <f>IF(C1836="Saliente Local",(IFERROR((LIMPIA(J1836,1)),0)),0)</f>
        <v>0</v>
      </c>
      <c r="M1836" s="36">
        <f>IF(C1836="Saliente Nacional",(IFERROR((LIMPIA(J1836,1)),0)),0)</f>
        <v>0</v>
      </c>
      <c r="N1836" s="36">
        <f>IF(C1836="Saliente Internacional",(IFERROR((LIMPIA(J1836,1)),0)),0)</f>
        <v>0</v>
      </c>
      <c r="O1836" s="36">
        <f>IF(C1836="Saliente Local",(IFERROR((LIMPIA(K1836,1)),0)),0)</f>
        <v>0</v>
      </c>
      <c r="P1836" s="36">
        <f>IF(C1836="Saliente Nacional",(IFERROR((LIMPIA(K1836,1)),0)),0)</f>
        <v>0</v>
      </c>
      <c r="Q1836" s="36">
        <f>IF(C1836="Saliente Internacional",(IFERROR((LIMPIA(K1836,1)),0)),0)</f>
        <v>0</v>
      </c>
      <c r="R1836" s="36">
        <f t="shared" si="85"/>
        <v>0</v>
      </c>
      <c r="S1836" s="36">
        <f t="shared" si="86"/>
        <v>0</v>
      </c>
    </row>
    <row r="1837" spans="1:19" x14ac:dyDescent="0.25">
      <c r="A1837" s="101">
        <f>'DETALLE DE CONEXIONES'!P1837</f>
        <v>0</v>
      </c>
      <c r="B1837" s="36" t="str">
        <f>'DETALLE DE CONEXIONES'!I1837</f>
        <v>TRANSFERENCIA</v>
      </c>
      <c r="C1837" s="36" t="str">
        <f>'DETALLE DE CONEXIONES'!BB1837</f>
        <v>Desvio Nacional</v>
      </c>
      <c r="D1837" s="36" t="str">
        <f>'DETALLE DE CONEXIONES'!E1837</f>
        <v>999XXX1600</v>
      </c>
      <c r="E1837" s="36">
        <f t="shared" si="84"/>
        <v>10</v>
      </c>
      <c r="F1837" s="36">
        <f>IFERROR(LIMPIA('DETALLE DE CONEXIONES'!N1837,1),0)</f>
        <v>1</v>
      </c>
      <c r="G1837" s="36" t="str">
        <f>LEFT('DETALLE DE CONEXIONES'!BE1837,3)</f>
        <v>SIU</v>
      </c>
      <c r="H1837" s="36" t="str">
        <f>RIGHT('DETALLE DE CONEXIONES'!AK1837,2)</f>
        <v/>
      </c>
      <c r="I1837" s="36" t="str">
        <f>LEFT('DETALLE DE CONEXIONES'!AK1837,3)</f>
        <v/>
      </c>
      <c r="J1837" s="36" t="str">
        <f>LEFT('DETALLE DE CONEXIONES'!M1837,3)</f>
        <v>0mi</v>
      </c>
      <c r="K1837" s="36" t="str">
        <f>IF(LEN('DETALLE DE CONEXIONES'!M1837)&lt;12,(RIGHT('DETALLE DE CONEXIONES'!M1837,5)),(RIGHT('DETALLE DE CONEXIONES'!M1837,6)))</f>
        <v>12seg.</v>
      </c>
      <c r="L1837" s="36">
        <f>IF(C1837="Saliente Local",(IFERROR((LIMPIA(J1837,1)),0)),0)</f>
        <v>0</v>
      </c>
      <c r="M1837" s="36">
        <f>IF(C1837="Saliente Nacional",(IFERROR((LIMPIA(J1837,1)),0)),0)</f>
        <v>0</v>
      </c>
      <c r="N1837" s="36">
        <f>IF(C1837="Saliente Internacional",(IFERROR((LIMPIA(J1837,1)),0)),0)</f>
        <v>0</v>
      </c>
      <c r="O1837" s="36">
        <f>IF(C1837="Saliente Local",(IFERROR((LIMPIA(K1837,1)),0)),0)</f>
        <v>0</v>
      </c>
      <c r="P1837" s="36">
        <f>IF(C1837="Saliente Nacional",(IFERROR((LIMPIA(K1837,1)),0)),0)</f>
        <v>0</v>
      </c>
      <c r="Q1837" s="36">
        <f>IF(C1837="Saliente Internacional",(IFERROR((LIMPIA(K1837,1)),0)),0)</f>
        <v>0</v>
      </c>
      <c r="R1837" s="36">
        <f t="shared" si="85"/>
        <v>0</v>
      </c>
      <c r="S1837" s="36">
        <f t="shared" si="86"/>
        <v>0</v>
      </c>
    </row>
    <row r="1838" spans="1:19" x14ac:dyDescent="0.25">
      <c r="A1838" s="101">
        <f>'DETALLE DE CONEXIONES'!P1838</f>
        <v>0</v>
      </c>
      <c r="B1838" s="36" t="str">
        <f>'DETALLE DE CONEXIONES'!I1838</f>
        <v>TRANSFERENCIA</v>
      </c>
      <c r="C1838" s="36" t="str">
        <f>'DETALLE DE CONEXIONES'!BB1838</f>
        <v>Desvio Nacional</v>
      </c>
      <c r="D1838" s="36" t="str">
        <f>'DETALLE DE CONEXIONES'!E1838</f>
        <v>999XXX1600</v>
      </c>
      <c r="E1838" s="36">
        <f t="shared" si="84"/>
        <v>10</v>
      </c>
      <c r="F1838" s="36">
        <f>IFERROR(LIMPIA('DETALLE DE CONEXIONES'!N1838,1),0)</f>
        <v>1</v>
      </c>
      <c r="G1838" s="36" t="str">
        <f>LEFT('DETALLE DE CONEXIONES'!BE1838,3)</f>
        <v>SIU</v>
      </c>
      <c r="H1838" s="36" t="str">
        <f>RIGHT('DETALLE DE CONEXIONES'!AK1838,2)</f>
        <v/>
      </c>
      <c r="I1838" s="36" t="str">
        <f>LEFT('DETALLE DE CONEXIONES'!AK1838,3)</f>
        <v/>
      </c>
      <c r="J1838" s="36" t="str">
        <f>LEFT('DETALLE DE CONEXIONES'!M1838,3)</f>
        <v>0mi</v>
      </c>
      <c r="K1838" s="36" t="str">
        <f>IF(LEN('DETALLE DE CONEXIONES'!M1838)&lt;12,(RIGHT('DETALLE DE CONEXIONES'!M1838,5)),(RIGHT('DETALLE DE CONEXIONES'!M1838,6)))</f>
        <v>35seg.</v>
      </c>
      <c r="L1838" s="36">
        <f>IF(C1838="Saliente Local",(IFERROR((LIMPIA(J1838,1)),0)),0)</f>
        <v>0</v>
      </c>
      <c r="M1838" s="36">
        <f>IF(C1838="Saliente Nacional",(IFERROR((LIMPIA(J1838,1)),0)),0)</f>
        <v>0</v>
      </c>
      <c r="N1838" s="36">
        <f>IF(C1838="Saliente Internacional",(IFERROR((LIMPIA(J1838,1)),0)),0)</f>
        <v>0</v>
      </c>
      <c r="O1838" s="36">
        <f>IF(C1838="Saliente Local",(IFERROR((LIMPIA(K1838,1)),0)),0)</f>
        <v>0</v>
      </c>
      <c r="P1838" s="36">
        <f>IF(C1838="Saliente Nacional",(IFERROR((LIMPIA(K1838,1)),0)),0)</f>
        <v>0</v>
      </c>
      <c r="Q1838" s="36">
        <f>IF(C1838="Saliente Internacional",(IFERROR((LIMPIA(K1838,1)),0)),0)</f>
        <v>0</v>
      </c>
      <c r="R1838" s="36">
        <f t="shared" si="85"/>
        <v>0</v>
      </c>
      <c r="S1838" s="36">
        <f t="shared" si="86"/>
        <v>0</v>
      </c>
    </row>
    <row r="1839" spans="1:19" x14ac:dyDescent="0.25">
      <c r="A1839" s="101">
        <f>'DETALLE DE CONEXIONES'!P1839</f>
        <v>0</v>
      </c>
      <c r="B1839" s="36" t="str">
        <f>'DETALLE DE CONEXIONES'!I1839</f>
        <v>GPRS</v>
      </c>
      <c r="C1839" s="36" t="str">
        <f>'DETALLE DE CONEXIONES'!BB1839</f>
        <v>MENSAJERO</v>
      </c>
      <c r="D1839" s="36" t="str">
        <f>'DETALLE DE CONEXIONES'!E1839</f>
        <v>internet.itelcelXXXm-3G</v>
      </c>
      <c r="E1839" s="36">
        <f t="shared" si="84"/>
        <v>23</v>
      </c>
      <c r="F1839" s="36">
        <f>IFERROR(LIMPIA('DETALLE DE CONEXIONES'!N1839,1),0)</f>
        <v>0</v>
      </c>
      <c r="G1839" s="36" t="str">
        <f>LEFT('DETALLE DE CONEXIONES'!BE1839,3)</f>
        <v/>
      </c>
      <c r="H1839" s="36" t="str">
        <f>RIGHT('DETALLE DE CONEXIONES'!AK1839,2)</f>
        <v>-0</v>
      </c>
      <c r="I1839" s="36" t="str">
        <f>LEFT('DETALLE DE CONEXIONES'!AK1839,3)</f>
        <v>MEN</v>
      </c>
      <c r="J1839" s="36" t="str">
        <f>LEFT('DETALLE DE CONEXIONES'!M1839,3)</f>
        <v>0mi</v>
      </c>
      <c r="K1839" s="36" t="str">
        <f>IF(LEN('DETALLE DE CONEXIONES'!M1839)&lt;12,(RIGHT('DETALLE DE CONEXIONES'!M1839,5)),(RIGHT('DETALLE DE CONEXIONES'!M1839,6)))</f>
        <v xml:space="preserve">min. </v>
      </c>
      <c r="L1839" s="36">
        <f>IF(C1839="Saliente Local",(IFERROR((LIMPIA(J1839,1)),0)),0)</f>
        <v>0</v>
      </c>
      <c r="M1839" s="36">
        <f>IF(C1839="Saliente Nacional",(IFERROR((LIMPIA(J1839,1)),0)),0)</f>
        <v>0</v>
      </c>
      <c r="N1839" s="36">
        <f>IF(C1839="Saliente Internacional",(IFERROR((LIMPIA(J1839,1)),0)),0)</f>
        <v>0</v>
      </c>
      <c r="O1839" s="36">
        <f>IF(C1839="Saliente Local",(IFERROR((LIMPIA(K1839,1)),0)),0)</f>
        <v>0</v>
      </c>
      <c r="P1839" s="36">
        <f>IF(C1839="Saliente Nacional",(IFERROR((LIMPIA(K1839,1)),0)),0)</f>
        <v>0</v>
      </c>
      <c r="Q1839" s="36">
        <f>IF(C1839="Saliente Internacional",(IFERROR((LIMPIA(K1839,1)),0)),0)</f>
        <v>0</v>
      </c>
      <c r="R1839" s="36">
        <f t="shared" si="85"/>
        <v>0</v>
      </c>
      <c r="S1839" s="36">
        <f t="shared" si="86"/>
        <v>0</v>
      </c>
    </row>
    <row r="1840" spans="1:19" x14ac:dyDescent="0.25">
      <c r="A1840" s="101">
        <f>'DETALLE DE CONEXIONES'!P1840</f>
        <v>0</v>
      </c>
      <c r="B1840" s="36" t="str">
        <f>'DETALLE DE CONEXIONES'!I1840</f>
        <v>GPRS</v>
      </c>
      <c r="C1840" s="36" t="str">
        <f>'DETALLE DE CONEXIONES'!BB1840</f>
        <v>RS</v>
      </c>
      <c r="D1840" s="36" t="str">
        <f>'DETALLE DE CONEXIONES'!E1840</f>
        <v>internet.itelcelXXXm-3G</v>
      </c>
      <c r="E1840" s="36">
        <f t="shared" si="84"/>
        <v>23</v>
      </c>
      <c r="F1840" s="36">
        <f>IFERROR(LIMPIA('DETALLE DE CONEXIONES'!N1840,1),0)</f>
        <v>0</v>
      </c>
      <c r="G1840" s="36" t="str">
        <f>LEFT('DETALLE DE CONEXIONES'!BE1840,3)</f>
        <v/>
      </c>
      <c r="H1840" s="36" t="str">
        <f>RIGHT('DETALLE DE CONEXIONES'!AK1840,2)</f>
        <v>-0</v>
      </c>
      <c r="I1840" s="36" t="str">
        <f>LEFT('DETALLE DE CONEXIONES'!AK1840,3)</f>
        <v>RS;</v>
      </c>
      <c r="J1840" s="36" t="str">
        <f>LEFT('DETALLE DE CONEXIONES'!M1840,3)</f>
        <v>0mi</v>
      </c>
      <c r="K1840" s="36" t="str">
        <f>IF(LEN('DETALLE DE CONEXIONES'!M1840)&lt;12,(RIGHT('DETALLE DE CONEXIONES'!M1840,5)),(RIGHT('DETALLE DE CONEXIONES'!M1840,6)))</f>
        <v xml:space="preserve">min. </v>
      </c>
      <c r="L1840" s="36">
        <f>IF(C1840="Saliente Local",(IFERROR((LIMPIA(J1840,1)),0)),0)</f>
        <v>0</v>
      </c>
      <c r="M1840" s="36">
        <f>IF(C1840="Saliente Nacional",(IFERROR((LIMPIA(J1840,1)),0)),0)</f>
        <v>0</v>
      </c>
      <c r="N1840" s="36">
        <f>IF(C1840="Saliente Internacional",(IFERROR((LIMPIA(J1840,1)),0)),0)</f>
        <v>0</v>
      </c>
      <c r="O1840" s="36">
        <f>IF(C1840="Saliente Local",(IFERROR((LIMPIA(K1840,1)),0)),0)</f>
        <v>0</v>
      </c>
      <c r="P1840" s="36">
        <f>IF(C1840="Saliente Nacional",(IFERROR((LIMPIA(K1840,1)),0)),0)</f>
        <v>0</v>
      </c>
      <c r="Q1840" s="36">
        <f>IF(C1840="Saliente Internacional",(IFERROR((LIMPIA(K1840,1)),0)),0)</f>
        <v>0</v>
      </c>
      <c r="R1840" s="36">
        <f t="shared" si="85"/>
        <v>0</v>
      </c>
      <c r="S1840" s="36">
        <f t="shared" si="86"/>
        <v>0</v>
      </c>
    </row>
    <row r="1841" spans="1:19" x14ac:dyDescent="0.25">
      <c r="A1841" s="101">
        <f>'DETALLE DE CONEXIONES'!P1841</f>
        <v>0</v>
      </c>
      <c r="B1841" s="36" t="str">
        <f>'DETALLE DE CONEXIONES'!I1841</f>
        <v>SALIENTE</v>
      </c>
      <c r="C1841" s="36" t="str">
        <f>'DETALLE DE CONEXIONES'!BB1841</f>
        <v>Saliente Local</v>
      </c>
      <c r="D1841" s="36" t="str">
        <f>'DETALLE DE CONEXIONES'!E1841</f>
        <v>999XXX0328</v>
      </c>
      <c r="E1841" s="36">
        <f t="shared" si="84"/>
        <v>10</v>
      </c>
      <c r="F1841" s="36">
        <f>IFERROR(LIMPIA('DETALLE DE CONEXIONES'!N1841,1),0)</f>
        <v>3</v>
      </c>
      <c r="G1841" s="36" t="str">
        <f>LEFT('DETALLE DE CONEXIONES'!BE1841,3)</f>
        <v>NOF</v>
      </c>
      <c r="H1841" s="36" t="str">
        <f>RIGHT('DETALLE DE CONEXIONES'!AK1841,2)</f>
        <v/>
      </c>
      <c r="I1841" s="36" t="str">
        <f>LEFT('DETALLE DE CONEXIONES'!AK1841,3)</f>
        <v/>
      </c>
      <c r="J1841" s="36" t="str">
        <f>LEFT('DETALLE DE CONEXIONES'!M1841,3)</f>
        <v>2mi</v>
      </c>
      <c r="K1841" s="36" t="str">
        <f>IF(LEN('DETALLE DE CONEXIONES'!M1841)&lt;12,(RIGHT('DETALLE DE CONEXIONES'!M1841,5)),(RIGHT('DETALLE DE CONEXIONES'!M1841,6)))</f>
        <v>1seg.</v>
      </c>
      <c r="L1841" s="36">
        <f>IF(C1841="Saliente Local",(IFERROR((LIMPIA(J1841,1)),0)),0)</f>
        <v>2</v>
      </c>
      <c r="M1841" s="36">
        <f>IF(C1841="Saliente Nacional",(IFERROR((LIMPIA(J1841,1)),0)),0)</f>
        <v>0</v>
      </c>
      <c r="N1841" s="36">
        <f>IF(C1841="Saliente Internacional",(IFERROR((LIMPIA(J1841,1)),0)),0)</f>
        <v>0</v>
      </c>
      <c r="O1841" s="36">
        <f>IF(C1841="Saliente Local",(IFERROR((LIMPIA(K1841,1)),0)),0)</f>
        <v>1</v>
      </c>
      <c r="P1841" s="36">
        <f>IF(C1841="Saliente Nacional",(IFERROR((LIMPIA(K1841,1)),0)),0)</f>
        <v>0</v>
      </c>
      <c r="Q1841" s="36">
        <f>IF(C1841="Saliente Internacional",(IFERROR((LIMPIA(K1841,1)),0)),0)</f>
        <v>0</v>
      </c>
      <c r="R1841" s="36">
        <f t="shared" si="85"/>
        <v>3</v>
      </c>
      <c r="S1841" s="36">
        <f t="shared" si="86"/>
        <v>0</v>
      </c>
    </row>
    <row r="1842" spans="1:19" x14ac:dyDescent="0.25">
      <c r="A1842" s="101">
        <f>'DETALLE DE CONEXIONES'!P1842</f>
        <v>0</v>
      </c>
      <c r="B1842" s="36" t="str">
        <f>'DETALLE DE CONEXIONES'!I1842</f>
        <v>SALIENTE</v>
      </c>
      <c r="C1842" s="36" t="str">
        <f>'DETALLE DE CONEXIONES'!BB1842</f>
        <v>Saliente Local</v>
      </c>
      <c r="D1842" s="36" t="str">
        <f>'DETALLE DE CONEXIONES'!E1842</f>
        <v>999XXX8450</v>
      </c>
      <c r="E1842" s="36">
        <f t="shared" si="84"/>
        <v>10</v>
      </c>
      <c r="F1842" s="36">
        <f>IFERROR(LIMPIA('DETALLE DE CONEXIONES'!N1842,1),0)</f>
        <v>4</v>
      </c>
      <c r="G1842" s="36" t="str">
        <f>LEFT('DETALLE DE CONEXIONES'!BE1842,3)</f>
        <v>NOF</v>
      </c>
      <c r="H1842" s="36" t="str">
        <f>RIGHT('DETALLE DE CONEXIONES'!AK1842,2)</f>
        <v/>
      </c>
      <c r="I1842" s="36" t="str">
        <f>LEFT('DETALLE DE CONEXIONES'!AK1842,3)</f>
        <v/>
      </c>
      <c r="J1842" s="36" t="str">
        <f>LEFT('DETALLE DE CONEXIONES'!M1842,3)</f>
        <v>3mi</v>
      </c>
      <c r="K1842" s="36" t="str">
        <f>IF(LEN('DETALLE DE CONEXIONES'!M1842)&lt;12,(RIGHT('DETALLE DE CONEXIONES'!M1842,5)),(RIGHT('DETALLE DE CONEXIONES'!M1842,6)))</f>
        <v>43seg.</v>
      </c>
      <c r="L1842" s="36">
        <f>IF(C1842="Saliente Local",(IFERROR((LIMPIA(J1842,1)),0)),0)</f>
        <v>3</v>
      </c>
      <c r="M1842" s="36">
        <f>IF(C1842="Saliente Nacional",(IFERROR((LIMPIA(J1842,1)),0)),0)</f>
        <v>0</v>
      </c>
      <c r="N1842" s="36">
        <f>IF(C1842="Saliente Internacional",(IFERROR((LIMPIA(J1842,1)),0)),0)</f>
        <v>0</v>
      </c>
      <c r="O1842" s="36">
        <f>IF(C1842="Saliente Local",(IFERROR((LIMPIA(K1842,1)),0)),0)</f>
        <v>43</v>
      </c>
      <c r="P1842" s="36">
        <f>IF(C1842="Saliente Nacional",(IFERROR((LIMPIA(K1842,1)),0)),0)</f>
        <v>0</v>
      </c>
      <c r="Q1842" s="36">
        <f>IF(C1842="Saliente Internacional",(IFERROR((LIMPIA(K1842,1)),0)),0)</f>
        <v>0</v>
      </c>
      <c r="R1842" s="36">
        <f t="shared" si="85"/>
        <v>4</v>
      </c>
      <c r="S1842" s="36">
        <f t="shared" si="86"/>
        <v>0</v>
      </c>
    </row>
    <row r="1843" spans="1:19" x14ac:dyDescent="0.25">
      <c r="A1843" s="101">
        <f>'DETALLE DE CONEXIONES'!P1843</f>
        <v>0</v>
      </c>
      <c r="B1843" s="36" t="str">
        <f>'DETALLE DE CONEXIONES'!I1843</f>
        <v>GPRS</v>
      </c>
      <c r="C1843" s="36" t="str">
        <f>'DETALLE DE CONEXIONES'!BB1843</f>
        <v>MENSAJERO</v>
      </c>
      <c r="D1843" s="36" t="str">
        <f>'DETALLE DE CONEXIONES'!E1843</f>
        <v>internet.itelcelXXXm-3G</v>
      </c>
      <c r="E1843" s="36">
        <f t="shared" si="84"/>
        <v>23</v>
      </c>
      <c r="F1843" s="36">
        <f>IFERROR(LIMPIA('DETALLE DE CONEXIONES'!N1843,1),0)</f>
        <v>0</v>
      </c>
      <c r="G1843" s="36" t="str">
        <f>LEFT('DETALLE DE CONEXIONES'!BE1843,3)</f>
        <v/>
      </c>
      <c r="H1843" s="36" t="str">
        <f>RIGHT('DETALLE DE CONEXIONES'!AK1843,2)</f>
        <v>-0</v>
      </c>
      <c r="I1843" s="36" t="str">
        <f>LEFT('DETALLE DE CONEXIONES'!AK1843,3)</f>
        <v>MEN</v>
      </c>
      <c r="J1843" s="36" t="str">
        <f>LEFT('DETALLE DE CONEXIONES'!M1843,3)</f>
        <v>0mi</v>
      </c>
      <c r="K1843" s="36" t="str">
        <f>IF(LEN('DETALLE DE CONEXIONES'!M1843)&lt;12,(RIGHT('DETALLE DE CONEXIONES'!M1843,5)),(RIGHT('DETALLE DE CONEXIONES'!M1843,6)))</f>
        <v xml:space="preserve">min. </v>
      </c>
      <c r="L1843" s="36">
        <f>IF(C1843="Saliente Local",(IFERROR((LIMPIA(J1843,1)),0)),0)</f>
        <v>0</v>
      </c>
      <c r="M1843" s="36">
        <f>IF(C1843="Saliente Nacional",(IFERROR((LIMPIA(J1843,1)),0)),0)</f>
        <v>0</v>
      </c>
      <c r="N1843" s="36">
        <f>IF(C1843="Saliente Internacional",(IFERROR((LIMPIA(J1843,1)),0)),0)</f>
        <v>0</v>
      </c>
      <c r="O1843" s="36">
        <f>IF(C1843="Saliente Local",(IFERROR((LIMPIA(K1843,1)),0)),0)</f>
        <v>0</v>
      </c>
      <c r="P1843" s="36">
        <f>IF(C1843="Saliente Nacional",(IFERROR((LIMPIA(K1843,1)),0)),0)</f>
        <v>0</v>
      </c>
      <c r="Q1843" s="36">
        <f>IF(C1843="Saliente Internacional",(IFERROR((LIMPIA(K1843,1)),0)),0)</f>
        <v>0</v>
      </c>
      <c r="R1843" s="36">
        <f t="shared" si="85"/>
        <v>0</v>
      </c>
      <c r="S1843" s="36">
        <f t="shared" si="86"/>
        <v>0</v>
      </c>
    </row>
    <row r="1844" spans="1:19" x14ac:dyDescent="0.25">
      <c r="A1844" s="101">
        <f>'DETALLE DE CONEXIONES'!P1844</f>
        <v>0</v>
      </c>
      <c r="B1844" s="36" t="str">
        <f>'DETALLE DE CONEXIONES'!I1844</f>
        <v>GPRS</v>
      </c>
      <c r="C1844" s="36" t="str">
        <f>'DETALLE DE CONEXIONES'!BB1844</f>
        <v>RS</v>
      </c>
      <c r="D1844" s="36" t="str">
        <f>'DETALLE DE CONEXIONES'!E1844</f>
        <v>internet.itelcelXXXm-3G</v>
      </c>
      <c r="E1844" s="36">
        <f t="shared" si="84"/>
        <v>23</v>
      </c>
      <c r="F1844" s="36">
        <f>IFERROR(LIMPIA('DETALLE DE CONEXIONES'!N1844,1),0)</f>
        <v>0</v>
      </c>
      <c r="G1844" s="36" t="str">
        <f>LEFT('DETALLE DE CONEXIONES'!BE1844,3)</f>
        <v/>
      </c>
      <c r="H1844" s="36" t="str">
        <f>RIGHT('DETALLE DE CONEXIONES'!AK1844,2)</f>
        <v>-0</v>
      </c>
      <c r="I1844" s="36" t="str">
        <f>LEFT('DETALLE DE CONEXIONES'!AK1844,3)</f>
        <v>RS;</v>
      </c>
      <c r="J1844" s="36" t="str">
        <f>LEFT('DETALLE DE CONEXIONES'!M1844,3)</f>
        <v>0mi</v>
      </c>
      <c r="K1844" s="36" t="str">
        <f>IF(LEN('DETALLE DE CONEXIONES'!M1844)&lt;12,(RIGHT('DETALLE DE CONEXIONES'!M1844,5)),(RIGHT('DETALLE DE CONEXIONES'!M1844,6)))</f>
        <v xml:space="preserve">min. </v>
      </c>
      <c r="L1844" s="36">
        <f>IF(C1844="Saliente Local",(IFERROR((LIMPIA(J1844,1)),0)),0)</f>
        <v>0</v>
      </c>
      <c r="M1844" s="36">
        <f>IF(C1844="Saliente Nacional",(IFERROR((LIMPIA(J1844,1)),0)),0)</f>
        <v>0</v>
      </c>
      <c r="N1844" s="36">
        <f>IF(C1844="Saliente Internacional",(IFERROR((LIMPIA(J1844,1)),0)),0)</f>
        <v>0</v>
      </c>
      <c r="O1844" s="36">
        <f>IF(C1844="Saliente Local",(IFERROR((LIMPIA(K1844,1)),0)),0)</f>
        <v>0</v>
      </c>
      <c r="P1844" s="36">
        <f>IF(C1844="Saliente Nacional",(IFERROR((LIMPIA(K1844,1)),0)),0)</f>
        <v>0</v>
      </c>
      <c r="Q1844" s="36">
        <f>IF(C1844="Saliente Internacional",(IFERROR((LIMPIA(K1844,1)),0)),0)</f>
        <v>0</v>
      </c>
      <c r="R1844" s="36">
        <f t="shared" si="85"/>
        <v>0</v>
      </c>
      <c r="S1844" s="36">
        <f t="shared" si="86"/>
        <v>0</v>
      </c>
    </row>
    <row r="1845" spans="1:19" x14ac:dyDescent="0.25">
      <c r="A1845" s="101">
        <f>'DETALLE DE CONEXIONES'!P1845</f>
        <v>0</v>
      </c>
      <c r="B1845" s="36" t="str">
        <f>'DETALLE DE CONEXIONES'!I1845</f>
        <v>SALIENTE</v>
      </c>
      <c r="C1845" s="36" t="str">
        <f>'DETALLE DE CONEXIONES'!BB1845</f>
        <v>Saliente Local</v>
      </c>
      <c r="D1845" s="36" t="str">
        <f>'DETALLE DE CONEXIONES'!E1845</f>
        <v>999XXX7896</v>
      </c>
      <c r="E1845" s="36">
        <f t="shared" si="84"/>
        <v>10</v>
      </c>
      <c r="F1845" s="36">
        <f>IFERROR(LIMPIA('DETALLE DE CONEXIONES'!N1845,1),0)</f>
        <v>2</v>
      </c>
      <c r="G1845" s="36" t="str">
        <f>LEFT('DETALLE DE CONEXIONES'!BE1845,3)</f>
        <v>NOF</v>
      </c>
      <c r="H1845" s="36" t="str">
        <f>RIGHT('DETALLE DE CONEXIONES'!AK1845,2)</f>
        <v/>
      </c>
      <c r="I1845" s="36" t="str">
        <f>LEFT('DETALLE DE CONEXIONES'!AK1845,3)</f>
        <v/>
      </c>
      <c r="J1845" s="36" t="str">
        <f>LEFT('DETALLE DE CONEXIONES'!M1845,3)</f>
        <v>1mi</v>
      </c>
      <c r="K1845" s="36" t="str">
        <f>IF(LEN('DETALLE DE CONEXIONES'!M1845)&lt;12,(RIGHT('DETALLE DE CONEXIONES'!M1845,5)),(RIGHT('DETALLE DE CONEXIONES'!M1845,6)))</f>
        <v>22seg.</v>
      </c>
      <c r="L1845" s="36">
        <f>IF(C1845="Saliente Local",(IFERROR((LIMPIA(J1845,1)),0)),0)</f>
        <v>1</v>
      </c>
      <c r="M1845" s="36">
        <f>IF(C1845="Saliente Nacional",(IFERROR((LIMPIA(J1845,1)),0)),0)</f>
        <v>0</v>
      </c>
      <c r="N1845" s="36">
        <f>IF(C1845="Saliente Internacional",(IFERROR((LIMPIA(J1845,1)),0)),0)</f>
        <v>0</v>
      </c>
      <c r="O1845" s="36">
        <f>IF(C1845="Saliente Local",(IFERROR((LIMPIA(K1845,1)),0)),0)</f>
        <v>22</v>
      </c>
      <c r="P1845" s="36">
        <f>IF(C1845="Saliente Nacional",(IFERROR((LIMPIA(K1845,1)),0)),0)</f>
        <v>0</v>
      </c>
      <c r="Q1845" s="36">
        <f>IF(C1845="Saliente Internacional",(IFERROR((LIMPIA(K1845,1)),0)),0)</f>
        <v>0</v>
      </c>
      <c r="R1845" s="36">
        <f t="shared" si="85"/>
        <v>2</v>
      </c>
      <c r="S1845" s="36">
        <f t="shared" si="86"/>
        <v>0</v>
      </c>
    </row>
    <row r="1846" spans="1:19" x14ac:dyDescent="0.25">
      <c r="A1846" s="101">
        <f>'DETALLE DE CONEXIONES'!P1846</f>
        <v>0</v>
      </c>
      <c r="B1846" s="36" t="str">
        <f>'DETALLE DE CONEXIONES'!I1846</f>
        <v>TRANSFERENCIA</v>
      </c>
      <c r="C1846" s="36" t="str">
        <f>'DETALLE DE CONEXIONES'!BB1846</f>
        <v>Desvio Nacional</v>
      </c>
      <c r="D1846" s="36" t="str">
        <f>'DETALLE DE CONEXIONES'!E1846</f>
        <v>999XXX1600</v>
      </c>
      <c r="E1846" s="36">
        <f t="shared" si="84"/>
        <v>10</v>
      </c>
      <c r="F1846" s="36">
        <f>IFERROR(LIMPIA('DETALLE DE CONEXIONES'!N1846,1),0)</f>
        <v>1</v>
      </c>
      <c r="G1846" s="36" t="str">
        <f>LEFT('DETALLE DE CONEXIONES'!BE1846,3)</f>
        <v>SIU</v>
      </c>
      <c r="H1846" s="36" t="str">
        <f>RIGHT('DETALLE DE CONEXIONES'!AK1846,2)</f>
        <v/>
      </c>
      <c r="I1846" s="36" t="str">
        <f>LEFT('DETALLE DE CONEXIONES'!AK1846,3)</f>
        <v/>
      </c>
      <c r="J1846" s="36" t="str">
        <f>LEFT('DETALLE DE CONEXIONES'!M1846,3)</f>
        <v>0mi</v>
      </c>
      <c r="K1846" s="36" t="str">
        <f>IF(LEN('DETALLE DE CONEXIONES'!M1846)&lt;12,(RIGHT('DETALLE DE CONEXIONES'!M1846,5)),(RIGHT('DETALLE DE CONEXIONES'!M1846,6)))</f>
        <v>6seg.</v>
      </c>
      <c r="L1846" s="36">
        <f>IF(C1846="Saliente Local",(IFERROR((LIMPIA(J1846,1)),0)),0)</f>
        <v>0</v>
      </c>
      <c r="M1846" s="36">
        <f>IF(C1846="Saliente Nacional",(IFERROR((LIMPIA(J1846,1)),0)),0)</f>
        <v>0</v>
      </c>
      <c r="N1846" s="36">
        <f>IF(C1846="Saliente Internacional",(IFERROR((LIMPIA(J1846,1)),0)),0)</f>
        <v>0</v>
      </c>
      <c r="O1846" s="36">
        <f>IF(C1846="Saliente Local",(IFERROR((LIMPIA(K1846,1)),0)),0)</f>
        <v>0</v>
      </c>
      <c r="P1846" s="36">
        <f>IF(C1846="Saliente Nacional",(IFERROR((LIMPIA(K1846,1)),0)),0)</f>
        <v>0</v>
      </c>
      <c r="Q1846" s="36">
        <f>IF(C1846="Saliente Internacional",(IFERROR((LIMPIA(K1846,1)),0)),0)</f>
        <v>0</v>
      </c>
      <c r="R1846" s="36">
        <f t="shared" si="85"/>
        <v>0</v>
      </c>
      <c r="S1846" s="36">
        <f t="shared" si="86"/>
        <v>0</v>
      </c>
    </row>
    <row r="1847" spans="1:19" x14ac:dyDescent="0.25">
      <c r="A1847" s="101">
        <f>'DETALLE DE CONEXIONES'!P1847</f>
        <v>0</v>
      </c>
      <c r="B1847" s="36" t="str">
        <f>'DETALLE DE CONEXIONES'!I1847</f>
        <v>TRANSFERENCIA</v>
      </c>
      <c r="C1847" s="36" t="str">
        <f>'DETALLE DE CONEXIONES'!BB1847</f>
        <v>Desvio Nacional</v>
      </c>
      <c r="D1847" s="36" t="str">
        <f>'DETALLE DE CONEXIONES'!E1847</f>
        <v>999XXX1600</v>
      </c>
      <c r="E1847" s="36">
        <f t="shared" si="84"/>
        <v>10</v>
      </c>
      <c r="F1847" s="36">
        <f>IFERROR(LIMPIA('DETALLE DE CONEXIONES'!N1847,1),0)</f>
        <v>1</v>
      </c>
      <c r="G1847" s="36" t="str">
        <f>LEFT('DETALLE DE CONEXIONES'!BE1847,3)</f>
        <v>SIU</v>
      </c>
      <c r="H1847" s="36" t="str">
        <f>RIGHT('DETALLE DE CONEXIONES'!AK1847,2)</f>
        <v/>
      </c>
      <c r="I1847" s="36" t="str">
        <f>LEFT('DETALLE DE CONEXIONES'!AK1847,3)</f>
        <v/>
      </c>
      <c r="J1847" s="36" t="str">
        <f>LEFT('DETALLE DE CONEXIONES'!M1847,3)</f>
        <v>0mi</v>
      </c>
      <c r="K1847" s="36" t="str">
        <f>IF(LEN('DETALLE DE CONEXIONES'!M1847)&lt;12,(RIGHT('DETALLE DE CONEXIONES'!M1847,5)),(RIGHT('DETALLE DE CONEXIONES'!M1847,6)))</f>
        <v>5seg.</v>
      </c>
      <c r="L1847" s="36">
        <f>IF(C1847="Saliente Local",(IFERROR((LIMPIA(J1847,1)),0)),0)</f>
        <v>0</v>
      </c>
      <c r="M1847" s="36">
        <f>IF(C1847="Saliente Nacional",(IFERROR((LIMPIA(J1847,1)),0)),0)</f>
        <v>0</v>
      </c>
      <c r="N1847" s="36">
        <f>IF(C1847="Saliente Internacional",(IFERROR((LIMPIA(J1847,1)),0)),0)</f>
        <v>0</v>
      </c>
      <c r="O1847" s="36">
        <f>IF(C1847="Saliente Local",(IFERROR((LIMPIA(K1847,1)),0)),0)</f>
        <v>0</v>
      </c>
      <c r="P1847" s="36">
        <f>IF(C1847="Saliente Nacional",(IFERROR((LIMPIA(K1847,1)),0)),0)</f>
        <v>0</v>
      </c>
      <c r="Q1847" s="36">
        <f>IF(C1847="Saliente Internacional",(IFERROR((LIMPIA(K1847,1)),0)),0)</f>
        <v>0</v>
      </c>
      <c r="R1847" s="36">
        <f t="shared" si="85"/>
        <v>0</v>
      </c>
      <c r="S1847" s="36">
        <f t="shared" si="86"/>
        <v>0</v>
      </c>
    </row>
    <row r="1848" spans="1:19" x14ac:dyDescent="0.25">
      <c r="A1848" s="101">
        <f>'DETALLE DE CONEXIONES'!P1848</f>
        <v>0</v>
      </c>
      <c r="B1848" s="36" t="str">
        <f>'DETALLE DE CONEXIONES'!I1848</f>
        <v>TRANSFERENCIA</v>
      </c>
      <c r="C1848" s="36" t="str">
        <f>'DETALLE DE CONEXIONES'!BB1848</f>
        <v>Desvio Nacional</v>
      </c>
      <c r="D1848" s="36" t="str">
        <f>'DETALLE DE CONEXIONES'!E1848</f>
        <v>999XXX1600</v>
      </c>
      <c r="E1848" s="36">
        <f t="shared" si="84"/>
        <v>10</v>
      </c>
      <c r="F1848" s="36">
        <f>IFERROR(LIMPIA('DETALLE DE CONEXIONES'!N1848,1),0)</f>
        <v>1</v>
      </c>
      <c r="G1848" s="36" t="str">
        <f>LEFT('DETALLE DE CONEXIONES'!BE1848,3)</f>
        <v>SIU</v>
      </c>
      <c r="H1848" s="36" t="str">
        <f>RIGHT('DETALLE DE CONEXIONES'!AK1848,2)</f>
        <v/>
      </c>
      <c r="I1848" s="36" t="str">
        <f>LEFT('DETALLE DE CONEXIONES'!AK1848,3)</f>
        <v/>
      </c>
      <c r="J1848" s="36" t="str">
        <f>LEFT('DETALLE DE CONEXIONES'!M1848,3)</f>
        <v>0mi</v>
      </c>
      <c r="K1848" s="36" t="str">
        <f>IF(LEN('DETALLE DE CONEXIONES'!M1848)&lt;12,(RIGHT('DETALLE DE CONEXIONES'!M1848,5)),(RIGHT('DETALLE DE CONEXIONES'!M1848,6)))</f>
        <v>5seg.</v>
      </c>
      <c r="L1848" s="36">
        <f>IF(C1848="Saliente Local",(IFERROR((LIMPIA(J1848,1)),0)),0)</f>
        <v>0</v>
      </c>
      <c r="M1848" s="36">
        <f>IF(C1848="Saliente Nacional",(IFERROR((LIMPIA(J1848,1)),0)),0)</f>
        <v>0</v>
      </c>
      <c r="N1848" s="36">
        <f>IF(C1848="Saliente Internacional",(IFERROR((LIMPIA(J1848,1)),0)),0)</f>
        <v>0</v>
      </c>
      <c r="O1848" s="36">
        <f>IF(C1848="Saliente Local",(IFERROR((LIMPIA(K1848,1)),0)),0)</f>
        <v>0</v>
      </c>
      <c r="P1848" s="36">
        <f>IF(C1848="Saliente Nacional",(IFERROR((LIMPIA(K1848,1)),0)),0)</f>
        <v>0</v>
      </c>
      <c r="Q1848" s="36">
        <f>IF(C1848="Saliente Internacional",(IFERROR((LIMPIA(K1848,1)),0)),0)</f>
        <v>0</v>
      </c>
      <c r="R1848" s="36">
        <f t="shared" si="85"/>
        <v>0</v>
      </c>
      <c r="S1848" s="36">
        <f t="shared" si="86"/>
        <v>0</v>
      </c>
    </row>
    <row r="1849" spans="1:19" x14ac:dyDescent="0.25">
      <c r="A1849" s="101">
        <f>'DETALLE DE CONEXIONES'!P1849</f>
        <v>0</v>
      </c>
      <c r="B1849" s="36" t="str">
        <f>'DETALLE DE CONEXIONES'!I1849</f>
        <v>TRANSFERENCIA</v>
      </c>
      <c r="C1849" s="36" t="str">
        <f>'DETALLE DE CONEXIONES'!BB1849</f>
        <v>Desvio Nacional</v>
      </c>
      <c r="D1849" s="36" t="str">
        <f>'DETALLE DE CONEXIONES'!E1849</f>
        <v>999XXX1600</v>
      </c>
      <c r="E1849" s="36">
        <f t="shared" si="84"/>
        <v>10</v>
      </c>
      <c r="F1849" s="36">
        <f>IFERROR(LIMPIA('DETALLE DE CONEXIONES'!N1849,1),0)</f>
        <v>1</v>
      </c>
      <c r="G1849" s="36" t="str">
        <f>LEFT('DETALLE DE CONEXIONES'!BE1849,3)</f>
        <v>SIU</v>
      </c>
      <c r="H1849" s="36" t="str">
        <f>RIGHT('DETALLE DE CONEXIONES'!AK1849,2)</f>
        <v/>
      </c>
      <c r="I1849" s="36" t="str">
        <f>LEFT('DETALLE DE CONEXIONES'!AK1849,3)</f>
        <v/>
      </c>
      <c r="J1849" s="36" t="str">
        <f>LEFT('DETALLE DE CONEXIONES'!M1849,3)</f>
        <v>0mi</v>
      </c>
      <c r="K1849" s="36" t="str">
        <f>IF(LEN('DETALLE DE CONEXIONES'!M1849)&lt;12,(RIGHT('DETALLE DE CONEXIONES'!M1849,5)),(RIGHT('DETALLE DE CONEXIONES'!M1849,6)))</f>
        <v>5seg.</v>
      </c>
      <c r="L1849" s="36">
        <f>IF(C1849="Saliente Local",(IFERROR((LIMPIA(J1849,1)),0)),0)</f>
        <v>0</v>
      </c>
      <c r="M1849" s="36">
        <f>IF(C1849="Saliente Nacional",(IFERROR((LIMPIA(J1849,1)),0)),0)</f>
        <v>0</v>
      </c>
      <c r="N1849" s="36">
        <f>IF(C1849="Saliente Internacional",(IFERROR((LIMPIA(J1849,1)),0)),0)</f>
        <v>0</v>
      </c>
      <c r="O1849" s="36">
        <f>IF(C1849="Saliente Local",(IFERROR((LIMPIA(K1849,1)),0)),0)</f>
        <v>0</v>
      </c>
      <c r="P1849" s="36">
        <f>IF(C1849="Saliente Nacional",(IFERROR((LIMPIA(K1849,1)),0)),0)</f>
        <v>0</v>
      </c>
      <c r="Q1849" s="36">
        <f>IF(C1849="Saliente Internacional",(IFERROR((LIMPIA(K1849,1)),0)),0)</f>
        <v>0</v>
      </c>
      <c r="R1849" s="36">
        <f t="shared" si="85"/>
        <v>0</v>
      </c>
      <c r="S1849" s="36">
        <f t="shared" si="86"/>
        <v>0</v>
      </c>
    </row>
    <row r="1850" spans="1:19" x14ac:dyDescent="0.25">
      <c r="A1850" s="101">
        <f>'DETALLE DE CONEXIONES'!P1850</f>
        <v>0</v>
      </c>
      <c r="B1850" s="36" t="str">
        <f>'DETALLE DE CONEXIONES'!I1850</f>
        <v>TRANSFERENCIA</v>
      </c>
      <c r="C1850" s="36" t="str">
        <f>'DETALLE DE CONEXIONES'!BB1850</f>
        <v>Desvio Nacional</v>
      </c>
      <c r="D1850" s="36" t="str">
        <f>'DETALLE DE CONEXIONES'!E1850</f>
        <v>999XXX1600</v>
      </c>
      <c r="E1850" s="36">
        <f t="shared" si="84"/>
        <v>10</v>
      </c>
      <c r="F1850" s="36">
        <f>IFERROR(LIMPIA('DETALLE DE CONEXIONES'!N1850,1),0)</f>
        <v>1</v>
      </c>
      <c r="G1850" s="36" t="str">
        <f>LEFT('DETALLE DE CONEXIONES'!BE1850,3)</f>
        <v>SIU</v>
      </c>
      <c r="H1850" s="36" t="str">
        <f>RIGHT('DETALLE DE CONEXIONES'!AK1850,2)</f>
        <v/>
      </c>
      <c r="I1850" s="36" t="str">
        <f>LEFT('DETALLE DE CONEXIONES'!AK1850,3)</f>
        <v/>
      </c>
      <c r="J1850" s="36" t="str">
        <f>LEFT('DETALLE DE CONEXIONES'!M1850,3)</f>
        <v>0mi</v>
      </c>
      <c r="K1850" s="36" t="str">
        <f>IF(LEN('DETALLE DE CONEXIONES'!M1850)&lt;12,(RIGHT('DETALLE DE CONEXIONES'!M1850,5)),(RIGHT('DETALLE DE CONEXIONES'!M1850,6)))</f>
        <v>6seg.</v>
      </c>
      <c r="L1850" s="36">
        <f>IF(C1850="Saliente Local",(IFERROR((LIMPIA(J1850,1)),0)),0)</f>
        <v>0</v>
      </c>
      <c r="M1850" s="36">
        <f>IF(C1850="Saliente Nacional",(IFERROR((LIMPIA(J1850,1)),0)),0)</f>
        <v>0</v>
      </c>
      <c r="N1850" s="36">
        <f>IF(C1850="Saliente Internacional",(IFERROR((LIMPIA(J1850,1)),0)),0)</f>
        <v>0</v>
      </c>
      <c r="O1850" s="36">
        <f>IF(C1850="Saliente Local",(IFERROR((LIMPIA(K1850,1)),0)),0)</f>
        <v>0</v>
      </c>
      <c r="P1850" s="36">
        <f>IF(C1850="Saliente Nacional",(IFERROR((LIMPIA(K1850,1)),0)),0)</f>
        <v>0</v>
      </c>
      <c r="Q1850" s="36">
        <f>IF(C1850="Saliente Internacional",(IFERROR((LIMPIA(K1850,1)),0)),0)</f>
        <v>0</v>
      </c>
      <c r="R1850" s="36">
        <f t="shared" si="85"/>
        <v>0</v>
      </c>
      <c r="S1850" s="36">
        <f t="shared" si="86"/>
        <v>0</v>
      </c>
    </row>
    <row r="1851" spans="1:19" x14ac:dyDescent="0.25">
      <c r="A1851" s="101">
        <f>'DETALLE DE CONEXIONES'!P1851</f>
        <v>0</v>
      </c>
      <c r="B1851" s="36" t="str">
        <f>'DETALLE DE CONEXIONES'!I1851</f>
        <v>GPRS</v>
      </c>
      <c r="C1851" s="36" t="str">
        <f>'DETALLE DE CONEXIONES'!BB1851</f>
        <v>VIDEO</v>
      </c>
      <c r="D1851" s="36" t="str">
        <f>'DETALLE DE CONEXIONES'!E1851</f>
        <v>internet.itelcel.coXXXGLTE</v>
      </c>
      <c r="E1851" s="36">
        <f t="shared" si="84"/>
        <v>26</v>
      </c>
      <c r="F1851" s="36">
        <f>IFERROR(LIMPIA('DETALLE DE CONEXIONES'!N1851,1),0)</f>
        <v>0</v>
      </c>
      <c r="G1851" s="36" t="str">
        <f>LEFT('DETALLE DE CONEXIONES'!BE1851,3)</f>
        <v/>
      </c>
      <c r="H1851" s="36" t="str">
        <f>RIGHT('DETALLE DE CONEXIONES'!AK1851,2)</f>
        <v>-1</v>
      </c>
      <c r="I1851" s="36" t="str">
        <f>LEFT('DETALLE DE CONEXIONES'!AK1851,3)</f>
        <v>VID</v>
      </c>
      <c r="J1851" s="36" t="str">
        <f>LEFT('DETALLE DE CONEXIONES'!M1851,3)</f>
        <v>0mi</v>
      </c>
      <c r="K1851" s="36" t="str">
        <f>IF(LEN('DETALLE DE CONEXIONES'!M1851)&lt;12,(RIGHT('DETALLE DE CONEXIONES'!M1851,5)),(RIGHT('DETALLE DE CONEXIONES'!M1851,6)))</f>
        <v xml:space="preserve">min. </v>
      </c>
      <c r="L1851" s="36">
        <f>IF(C1851="Saliente Local",(IFERROR((LIMPIA(J1851,1)),0)),0)</f>
        <v>0</v>
      </c>
      <c r="M1851" s="36">
        <f>IF(C1851="Saliente Nacional",(IFERROR((LIMPIA(J1851,1)),0)),0)</f>
        <v>0</v>
      </c>
      <c r="N1851" s="36">
        <f>IF(C1851="Saliente Internacional",(IFERROR((LIMPIA(J1851,1)),0)),0)</f>
        <v>0</v>
      </c>
      <c r="O1851" s="36">
        <f>IF(C1851="Saliente Local",(IFERROR((LIMPIA(K1851,1)),0)),0)</f>
        <v>0</v>
      </c>
      <c r="P1851" s="36">
        <f>IF(C1851="Saliente Nacional",(IFERROR((LIMPIA(K1851,1)),0)),0)</f>
        <v>0</v>
      </c>
      <c r="Q1851" s="36">
        <f>IF(C1851="Saliente Internacional",(IFERROR((LIMPIA(K1851,1)),0)),0)</f>
        <v>0</v>
      </c>
      <c r="R1851" s="36">
        <f t="shared" si="85"/>
        <v>0</v>
      </c>
      <c r="S1851" s="36">
        <f t="shared" si="86"/>
        <v>0</v>
      </c>
    </row>
    <row r="1852" spans="1:19" x14ac:dyDescent="0.25">
      <c r="A1852" s="101">
        <f>'DETALLE DE CONEXIONES'!P1852</f>
        <v>0</v>
      </c>
      <c r="B1852" s="36" t="str">
        <f>'DETALLE DE CONEXIONES'!I1852</f>
        <v>GPRS</v>
      </c>
      <c r="C1852" s="36" t="str">
        <f>'DETALLE DE CONEXIONES'!BB1852</f>
        <v>MENSAJERO</v>
      </c>
      <c r="D1852" s="36" t="str">
        <f>'DETALLE DE CONEXIONES'!E1852</f>
        <v>internet.itelcelXXXm-3G</v>
      </c>
      <c r="E1852" s="36">
        <f t="shared" si="84"/>
        <v>23</v>
      </c>
      <c r="F1852" s="36">
        <f>IFERROR(LIMPIA('DETALLE DE CONEXIONES'!N1852,1),0)</f>
        <v>0</v>
      </c>
      <c r="G1852" s="36" t="str">
        <f>LEFT('DETALLE DE CONEXIONES'!BE1852,3)</f>
        <v/>
      </c>
      <c r="H1852" s="36" t="str">
        <f>RIGHT('DETALLE DE CONEXIONES'!AK1852,2)</f>
        <v>-0</v>
      </c>
      <c r="I1852" s="36" t="str">
        <f>LEFT('DETALLE DE CONEXIONES'!AK1852,3)</f>
        <v>MEN</v>
      </c>
      <c r="J1852" s="36" t="str">
        <f>LEFT('DETALLE DE CONEXIONES'!M1852,3)</f>
        <v>0mi</v>
      </c>
      <c r="K1852" s="36" t="str">
        <f>IF(LEN('DETALLE DE CONEXIONES'!M1852)&lt;12,(RIGHT('DETALLE DE CONEXIONES'!M1852,5)),(RIGHT('DETALLE DE CONEXIONES'!M1852,6)))</f>
        <v xml:space="preserve">min. </v>
      </c>
      <c r="L1852" s="36">
        <f>IF(C1852="Saliente Local",(IFERROR((LIMPIA(J1852,1)),0)),0)</f>
        <v>0</v>
      </c>
      <c r="M1852" s="36">
        <f>IF(C1852="Saliente Nacional",(IFERROR((LIMPIA(J1852,1)),0)),0)</f>
        <v>0</v>
      </c>
      <c r="N1852" s="36">
        <f>IF(C1852="Saliente Internacional",(IFERROR((LIMPIA(J1852,1)),0)),0)</f>
        <v>0</v>
      </c>
      <c r="O1852" s="36">
        <f>IF(C1852="Saliente Local",(IFERROR((LIMPIA(K1852,1)),0)),0)</f>
        <v>0</v>
      </c>
      <c r="P1852" s="36">
        <f>IF(C1852="Saliente Nacional",(IFERROR((LIMPIA(K1852,1)),0)),0)</f>
        <v>0</v>
      </c>
      <c r="Q1852" s="36">
        <f>IF(C1852="Saliente Internacional",(IFERROR((LIMPIA(K1852,1)),0)),0)</f>
        <v>0</v>
      </c>
      <c r="R1852" s="36">
        <f t="shared" si="85"/>
        <v>0</v>
      </c>
      <c r="S1852" s="36">
        <f t="shared" si="86"/>
        <v>0</v>
      </c>
    </row>
    <row r="1853" spans="1:19" x14ac:dyDescent="0.25">
      <c r="A1853" s="101">
        <f>'DETALLE DE CONEXIONES'!P1853</f>
        <v>0</v>
      </c>
      <c r="B1853" s="36" t="str">
        <f>'DETALLE DE CONEXIONES'!I1853</f>
        <v>GPRS</v>
      </c>
      <c r="C1853" s="36" t="str">
        <f>'DETALLE DE CONEXIONES'!BB1853</f>
        <v>RS</v>
      </c>
      <c r="D1853" s="36" t="str">
        <f>'DETALLE DE CONEXIONES'!E1853</f>
        <v>internet.itelcelXXXm-3G</v>
      </c>
      <c r="E1853" s="36">
        <f t="shared" si="84"/>
        <v>23</v>
      </c>
      <c r="F1853" s="36">
        <f>IFERROR(LIMPIA('DETALLE DE CONEXIONES'!N1853,1),0)</f>
        <v>0</v>
      </c>
      <c r="G1853" s="36" t="str">
        <f>LEFT('DETALLE DE CONEXIONES'!BE1853,3)</f>
        <v/>
      </c>
      <c r="H1853" s="36" t="str">
        <f>RIGHT('DETALLE DE CONEXIONES'!AK1853,2)</f>
        <v>-0</v>
      </c>
      <c r="I1853" s="36" t="str">
        <f>LEFT('DETALLE DE CONEXIONES'!AK1853,3)</f>
        <v>RS;</v>
      </c>
      <c r="J1853" s="36" t="str">
        <f>LEFT('DETALLE DE CONEXIONES'!M1853,3)</f>
        <v>0mi</v>
      </c>
      <c r="K1853" s="36" t="str">
        <f>IF(LEN('DETALLE DE CONEXIONES'!M1853)&lt;12,(RIGHT('DETALLE DE CONEXIONES'!M1853,5)),(RIGHT('DETALLE DE CONEXIONES'!M1853,6)))</f>
        <v xml:space="preserve">min. </v>
      </c>
      <c r="L1853" s="36">
        <f>IF(C1853="Saliente Local",(IFERROR((LIMPIA(J1853,1)),0)),0)</f>
        <v>0</v>
      </c>
      <c r="M1853" s="36">
        <f>IF(C1853="Saliente Nacional",(IFERROR((LIMPIA(J1853,1)),0)),0)</f>
        <v>0</v>
      </c>
      <c r="N1853" s="36">
        <f>IF(C1853="Saliente Internacional",(IFERROR((LIMPIA(J1853,1)),0)),0)</f>
        <v>0</v>
      </c>
      <c r="O1853" s="36">
        <f>IF(C1853="Saliente Local",(IFERROR((LIMPIA(K1853,1)),0)),0)</f>
        <v>0</v>
      </c>
      <c r="P1853" s="36">
        <f>IF(C1853="Saliente Nacional",(IFERROR((LIMPIA(K1853,1)),0)),0)</f>
        <v>0</v>
      </c>
      <c r="Q1853" s="36">
        <f>IF(C1853="Saliente Internacional",(IFERROR((LIMPIA(K1853,1)),0)),0)</f>
        <v>0</v>
      </c>
      <c r="R1853" s="36">
        <f t="shared" si="85"/>
        <v>0</v>
      </c>
      <c r="S1853" s="36">
        <f t="shared" si="86"/>
        <v>0</v>
      </c>
    </row>
    <row r="1854" spans="1:19" x14ac:dyDescent="0.25">
      <c r="A1854" s="101">
        <f>'DETALLE DE CONEXIONES'!P1854</f>
        <v>0</v>
      </c>
      <c r="B1854" s="36" t="str">
        <f>'DETALLE DE CONEXIONES'!I1854</f>
        <v>TRANSFERENCIA</v>
      </c>
      <c r="C1854" s="36" t="str">
        <f>'DETALLE DE CONEXIONES'!BB1854</f>
        <v>Desvio Nacional</v>
      </c>
      <c r="D1854" s="36" t="str">
        <f>'DETALLE DE CONEXIONES'!E1854</f>
        <v>999XXX1600</v>
      </c>
      <c r="E1854" s="36">
        <f t="shared" si="84"/>
        <v>10</v>
      </c>
      <c r="F1854" s="36">
        <f>IFERROR(LIMPIA('DETALLE DE CONEXIONES'!N1854,1),0)</f>
        <v>1</v>
      </c>
      <c r="G1854" s="36" t="str">
        <f>LEFT('DETALLE DE CONEXIONES'!BE1854,3)</f>
        <v>SIU</v>
      </c>
      <c r="H1854" s="36" t="str">
        <f>RIGHT('DETALLE DE CONEXIONES'!AK1854,2)</f>
        <v/>
      </c>
      <c r="I1854" s="36" t="str">
        <f>LEFT('DETALLE DE CONEXIONES'!AK1854,3)</f>
        <v/>
      </c>
      <c r="J1854" s="36" t="str">
        <f>LEFT('DETALLE DE CONEXIONES'!M1854,3)</f>
        <v>0mi</v>
      </c>
      <c r="K1854" s="36" t="str">
        <f>IF(LEN('DETALLE DE CONEXIONES'!M1854)&lt;12,(RIGHT('DETALLE DE CONEXIONES'!M1854,5)),(RIGHT('DETALLE DE CONEXIONES'!M1854,6)))</f>
        <v>5seg.</v>
      </c>
      <c r="L1854" s="36">
        <f>IF(C1854="Saliente Local",(IFERROR((LIMPIA(J1854,1)),0)),0)</f>
        <v>0</v>
      </c>
      <c r="M1854" s="36">
        <f>IF(C1854="Saliente Nacional",(IFERROR((LIMPIA(J1854,1)),0)),0)</f>
        <v>0</v>
      </c>
      <c r="N1854" s="36">
        <f>IF(C1854="Saliente Internacional",(IFERROR((LIMPIA(J1854,1)),0)),0)</f>
        <v>0</v>
      </c>
      <c r="O1854" s="36">
        <f>IF(C1854="Saliente Local",(IFERROR((LIMPIA(K1854,1)),0)),0)</f>
        <v>0</v>
      </c>
      <c r="P1854" s="36">
        <f>IF(C1854="Saliente Nacional",(IFERROR((LIMPIA(K1854,1)),0)),0)</f>
        <v>0</v>
      </c>
      <c r="Q1854" s="36">
        <f>IF(C1854="Saliente Internacional",(IFERROR((LIMPIA(K1854,1)),0)),0)</f>
        <v>0</v>
      </c>
      <c r="R1854" s="36">
        <f t="shared" si="85"/>
        <v>0</v>
      </c>
      <c r="S1854" s="36">
        <f t="shared" si="86"/>
        <v>0</v>
      </c>
    </row>
    <row r="1855" spans="1:19" x14ac:dyDescent="0.25">
      <c r="A1855" s="101">
        <f>'DETALLE DE CONEXIONES'!P1855</f>
        <v>0</v>
      </c>
      <c r="B1855" s="36" t="str">
        <f>'DETALLE DE CONEXIONES'!I1855</f>
        <v>TRANSFERENCIA</v>
      </c>
      <c r="C1855" s="36" t="str">
        <f>'DETALLE DE CONEXIONES'!BB1855</f>
        <v>Desvio Nacional</v>
      </c>
      <c r="D1855" s="36" t="str">
        <f>'DETALLE DE CONEXIONES'!E1855</f>
        <v>999XXX1600</v>
      </c>
      <c r="E1855" s="36">
        <f t="shared" si="84"/>
        <v>10</v>
      </c>
      <c r="F1855" s="36">
        <f>IFERROR(LIMPIA('DETALLE DE CONEXIONES'!N1855,1),0)</f>
        <v>1</v>
      </c>
      <c r="G1855" s="36" t="str">
        <f>LEFT('DETALLE DE CONEXIONES'!BE1855,3)</f>
        <v>SIU</v>
      </c>
      <c r="H1855" s="36" t="str">
        <f>RIGHT('DETALLE DE CONEXIONES'!AK1855,2)</f>
        <v/>
      </c>
      <c r="I1855" s="36" t="str">
        <f>LEFT('DETALLE DE CONEXIONES'!AK1855,3)</f>
        <v/>
      </c>
      <c r="J1855" s="36" t="str">
        <f>LEFT('DETALLE DE CONEXIONES'!M1855,3)</f>
        <v>0mi</v>
      </c>
      <c r="K1855" s="36" t="str">
        <f>IF(LEN('DETALLE DE CONEXIONES'!M1855)&lt;12,(RIGHT('DETALLE DE CONEXIONES'!M1855,5)),(RIGHT('DETALLE DE CONEXIONES'!M1855,6)))</f>
        <v>5seg.</v>
      </c>
      <c r="L1855" s="36">
        <f>IF(C1855="Saliente Local",(IFERROR((LIMPIA(J1855,1)),0)),0)</f>
        <v>0</v>
      </c>
      <c r="M1855" s="36">
        <f>IF(C1855="Saliente Nacional",(IFERROR((LIMPIA(J1855,1)),0)),0)</f>
        <v>0</v>
      </c>
      <c r="N1855" s="36">
        <f>IF(C1855="Saliente Internacional",(IFERROR((LIMPIA(J1855,1)),0)),0)</f>
        <v>0</v>
      </c>
      <c r="O1855" s="36">
        <f>IF(C1855="Saliente Local",(IFERROR((LIMPIA(K1855,1)),0)),0)</f>
        <v>0</v>
      </c>
      <c r="P1855" s="36">
        <f>IF(C1855="Saliente Nacional",(IFERROR((LIMPIA(K1855,1)),0)),0)</f>
        <v>0</v>
      </c>
      <c r="Q1855" s="36">
        <f>IF(C1855="Saliente Internacional",(IFERROR((LIMPIA(K1855,1)),0)),0)</f>
        <v>0</v>
      </c>
      <c r="R1855" s="36">
        <f t="shared" si="85"/>
        <v>0</v>
      </c>
      <c r="S1855" s="36">
        <f t="shared" si="86"/>
        <v>0</v>
      </c>
    </row>
    <row r="1856" spans="1:19" x14ac:dyDescent="0.25">
      <c r="A1856" s="101">
        <f>'DETALLE DE CONEXIONES'!P1856</f>
        <v>0</v>
      </c>
      <c r="B1856" s="36" t="str">
        <f>'DETALLE DE CONEXIONES'!I1856</f>
        <v>TRANSFERENCIA</v>
      </c>
      <c r="C1856" s="36" t="str">
        <f>'DETALLE DE CONEXIONES'!BB1856</f>
        <v>Desvio Nacional</v>
      </c>
      <c r="D1856" s="36" t="str">
        <f>'DETALLE DE CONEXIONES'!E1856</f>
        <v>999XXX1600</v>
      </c>
      <c r="E1856" s="36">
        <f t="shared" si="84"/>
        <v>10</v>
      </c>
      <c r="F1856" s="36">
        <f>IFERROR(LIMPIA('DETALLE DE CONEXIONES'!N1856,1),0)</f>
        <v>1</v>
      </c>
      <c r="G1856" s="36" t="str">
        <f>LEFT('DETALLE DE CONEXIONES'!BE1856,3)</f>
        <v>SIU</v>
      </c>
      <c r="H1856" s="36" t="str">
        <f>RIGHT('DETALLE DE CONEXIONES'!AK1856,2)</f>
        <v/>
      </c>
      <c r="I1856" s="36" t="str">
        <f>LEFT('DETALLE DE CONEXIONES'!AK1856,3)</f>
        <v/>
      </c>
      <c r="J1856" s="36" t="str">
        <f>LEFT('DETALLE DE CONEXIONES'!M1856,3)</f>
        <v>0mi</v>
      </c>
      <c r="K1856" s="36" t="str">
        <f>IF(LEN('DETALLE DE CONEXIONES'!M1856)&lt;12,(RIGHT('DETALLE DE CONEXIONES'!M1856,5)),(RIGHT('DETALLE DE CONEXIONES'!M1856,6)))</f>
        <v>6seg.</v>
      </c>
      <c r="L1856" s="36">
        <f>IF(C1856="Saliente Local",(IFERROR((LIMPIA(J1856,1)),0)),0)</f>
        <v>0</v>
      </c>
      <c r="M1856" s="36">
        <f>IF(C1856="Saliente Nacional",(IFERROR((LIMPIA(J1856,1)),0)),0)</f>
        <v>0</v>
      </c>
      <c r="N1856" s="36">
        <f>IF(C1856="Saliente Internacional",(IFERROR((LIMPIA(J1856,1)),0)),0)</f>
        <v>0</v>
      </c>
      <c r="O1856" s="36">
        <f>IF(C1856="Saliente Local",(IFERROR((LIMPIA(K1856,1)),0)),0)</f>
        <v>0</v>
      </c>
      <c r="P1856" s="36">
        <f>IF(C1856="Saliente Nacional",(IFERROR((LIMPIA(K1856,1)),0)),0)</f>
        <v>0</v>
      </c>
      <c r="Q1856" s="36">
        <f>IF(C1856="Saliente Internacional",(IFERROR((LIMPIA(K1856,1)),0)),0)</f>
        <v>0</v>
      </c>
      <c r="R1856" s="36">
        <f t="shared" si="85"/>
        <v>0</v>
      </c>
      <c r="S1856" s="36">
        <f t="shared" si="86"/>
        <v>0</v>
      </c>
    </row>
    <row r="1857" spans="1:19" x14ac:dyDescent="0.25">
      <c r="A1857" s="101">
        <f>'DETALLE DE CONEXIONES'!P1857</f>
        <v>0</v>
      </c>
      <c r="B1857" s="36" t="str">
        <f>'DETALLE DE CONEXIONES'!I1857</f>
        <v>GPRS</v>
      </c>
      <c r="C1857" s="36" t="str">
        <f>'DETALLE DE CONEXIONES'!BB1857</f>
        <v>VIDEO</v>
      </c>
      <c r="D1857" s="36" t="str">
        <f>'DETALLE DE CONEXIONES'!E1857</f>
        <v>internet.itelcel.coXXXGLTE</v>
      </c>
      <c r="E1857" s="36">
        <f t="shared" si="84"/>
        <v>26</v>
      </c>
      <c r="F1857" s="36">
        <f>IFERROR(LIMPIA('DETALLE DE CONEXIONES'!N1857,1),0)</f>
        <v>0</v>
      </c>
      <c r="G1857" s="36" t="str">
        <f>LEFT('DETALLE DE CONEXIONES'!BE1857,3)</f>
        <v/>
      </c>
      <c r="H1857" s="36" t="str">
        <f>RIGHT('DETALLE DE CONEXIONES'!AK1857,2)</f>
        <v>-1</v>
      </c>
      <c r="I1857" s="36" t="str">
        <f>LEFT('DETALLE DE CONEXIONES'!AK1857,3)</f>
        <v>VID</v>
      </c>
      <c r="J1857" s="36" t="str">
        <f>LEFT('DETALLE DE CONEXIONES'!M1857,3)</f>
        <v>0mi</v>
      </c>
      <c r="K1857" s="36" t="str">
        <f>IF(LEN('DETALLE DE CONEXIONES'!M1857)&lt;12,(RIGHT('DETALLE DE CONEXIONES'!M1857,5)),(RIGHT('DETALLE DE CONEXIONES'!M1857,6)))</f>
        <v xml:space="preserve">min. </v>
      </c>
      <c r="L1857" s="36">
        <f>IF(C1857="Saliente Local",(IFERROR((LIMPIA(J1857,1)),0)),0)</f>
        <v>0</v>
      </c>
      <c r="M1857" s="36">
        <f>IF(C1857="Saliente Nacional",(IFERROR((LIMPIA(J1857,1)),0)),0)</f>
        <v>0</v>
      </c>
      <c r="N1857" s="36">
        <f>IF(C1857="Saliente Internacional",(IFERROR((LIMPIA(J1857,1)),0)),0)</f>
        <v>0</v>
      </c>
      <c r="O1857" s="36">
        <f>IF(C1857="Saliente Local",(IFERROR((LIMPIA(K1857,1)),0)),0)</f>
        <v>0</v>
      </c>
      <c r="P1857" s="36">
        <f>IF(C1857="Saliente Nacional",(IFERROR((LIMPIA(K1857,1)),0)),0)</f>
        <v>0</v>
      </c>
      <c r="Q1857" s="36">
        <f>IF(C1857="Saliente Internacional",(IFERROR((LIMPIA(K1857,1)),0)),0)</f>
        <v>0</v>
      </c>
      <c r="R1857" s="36">
        <f t="shared" si="85"/>
        <v>0</v>
      </c>
      <c r="S1857" s="36">
        <f t="shared" si="86"/>
        <v>0</v>
      </c>
    </row>
    <row r="1858" spans="1:19" x14ac:dyDescent="0.25">
      <c r="A1858" s="101">
        <f>'DETALLE DE CONEXIONES'!P1858</f>
        <v>0</v>
      </c>
      <c r="B1858" s="36" t="str">
        <f>'DETALLE DE CONEXIONES'!I1858</f>
        <v>GPRS</v>
      </c>
      <c r="C1858" s="36" t="str">
        <f>'DETALLE DE CONEXIONES'!BB1858</f>
        <v>MENSAJERO</v>
      </c>
      <c r="D1858" s="36" t="str">
        <f>'DETALLE DE CONEXIONES'!E1858</f>
        <v>internet.itelcel.coXXXGLTE</v>
      </c>
      <c r="E1858" s="36">
        <f t="shared" si="84"/>
        <v>26</v>
      </c>
      <c r="F1858" s="36">
        <f>IFERROR(LIMPIA('DETALLE DE CONEXIONES'!N1858,1),0)</f>
        <v>0</v>
      </c>
      <c r="G1858" s="36" t="str">
        <f>LEFT('DETALLE DE CONEXIONES'!BE1858,3)</f>
        <v/>
      </c>
      <c r="H1858" s="36" t="str">
        <f>RIGHT('DETALLE DE CONEXIONES'!AK1858,2)</f>
        <v>-0</v>
      </c>
      <c r="I1858" s="36" t="str">
        <f>LEFT('DETALLE DE CONEXIONES'!AK1858,3)</f>
        <v>MEN</v>
      </c>
      <c r="J1858" s="36" t="str">
        <f>LEFT('DETALLE DE CONEXIONES'!M1858,3)</f>
        <v>0mi</v>
      </c>
      <c r="K1858" s="36" t="str">
        <f>IF(LEN('DETALLE DE CONEXIONES'!M1858)&lt;12,(RIGHT('DETALLE DE CONEXIONES'!M1858,5)),(RIGHT('DETALLE DE CONEXIONES'!M1858,6)))</f>
        <v xml:space="preserve">min. </v>
      </c>
      <c r="L1858" s="36">
        <f>IF(C1858="Saliente Local",(IFERROR((LIMPIA(J1858,1)),0)),0)</f>
        <v>0</v>
      </c>
      <c r="M1858" s="36">
        <f>IF(C1858="Saliente Nacional",(IFERROR((LIMPIA(J1858,1)),0)),0)</f>
        <v>0</v>
      </c>
      <c r="N1858" s="36">
        <f>IF(C1858="Saliente Internacional",(IFERROR((LIMPIA(J1858,1)),0)),0)</f>
        <v>0</v>
      </c>
      <c r="O1858" s="36">
        <f>IF(C1858="Saliente Local",(IFERROR((LIMPIA(K1858,1)),0)),0)</f>
        <v>0</v>
      </c>
      <c r="P1858" s="36">
        <f>IF(C1858="Saliente Nacional",(IFERROR((LIMPIA(K1858,1)),0)),0)</f>
        <v>0</v>
      </c>
      <c r="Q1858" s="36">
        <f>IF(C1858="Saliente Internacional",(IFERROR((LIMPIA(K1858,1)),0)),0)</f>
        <v>0</v>
      </c>
      <c r="R1858" s="36">
        <f t="shared" si="85"/>
        <v>0</v>
      </c>
      <c r="S1858" s="36">
        <f t="shared" si="86"/>
        <v>0</v>
      </c>
    </row>
    <row r="1859" spans="1:19" x14ac:dyDescent="0.25">
      <c r="A1859" s="101">
        <f>'DETALLE DE CONEXIONES'!P1859</f>
        <v>0</v>
      </c>
      <c r="B1859" s="36" t="str">
        <f>'DETALLE DE CONEXIONES'!I1859</f>
        <v>GPRS</v>
      </c>
      <c r="C1859" s="36" t="str">
        <f>'DETALLE DE CONEXIONES'!BB1859</f>
        <v>RS</v>
      </c>
      <c r="D1859" s="36" t="str">
        <f>'DETALLE DE CONEXIONES'!E1859</f>
        <v>internet.itelcel.coXXXGLTE</v>
      </c>
      <c r="E1859" s="36">
        <f t="shared" ref="E1859:E1922" si="87">LEN(D1859)</f>
        <v>26</v>
      </c>
      <c r="F1859" s="36">
        <f>IFERROR(LIMPIA('DETALLE DE CONEXIONES'!N1859,1),0)</f>
        <v>0</v>
      </c>
      <c r="G1859" s="36" t="str">
        <f>LEFT('DETALLE DE CONEXIONES'!BE1859,3)</f>
        <v/>
      </c>
      <c r="H1859" s="36" t="str">
        <f>RIGHT('DETALLE DE CONEXIONES'!AK1859,2)</f>
        <v>-0</v>
      </c>
      <c r="I1859" s="36" t="str">
        <f>LEFT('DETALLE DE CONEXIONES'!AK1859,3)</f>
        <v>RS;</v>
      </c>
      <c r="J1859" s="36" t="str">
        <f>LEFT('DETALLE DE CONEXIONES'!M1859,3)</f>
        <v>0mi</v>
      </c>
      <c r="K1859" s="36" t="str">
        <f>IF(LEN('DETALLE DE CONEXIONES'!M1859)&lt;12,(RIGHT('DETALLE DE CONEXIONES'!M1859,5)),(RIGHT('DETALLE DE CONEXIONES'!M1859,6)))</f>
        <v xml:space="preserve">min. </v>
      </c>
      <c r="L1859" s="36">
        <f>IF(C1859="Saliente Local",(IFERROR((LIMPIA(J1859,1)),0)),0)</f>
        <v>0</v>
      </c>
      <c r="M1859" s="36">
        <f>IF(C1859="Saliente Nacional",(IFERROR((LIMPIA(J1859,1)),0)),0)</f>
        <v>0</v>
      </c>
      <c r="N1859" s="36">
        <f>IF(C1859="Saliente Internacional",(IFERROR((LIMPIA(J1859,1)),0)),0)</f>
        <v>0</v>
      </c>
      <c r="O1859" s="36">
        <f>IF(C1859="Saliente Local",(IFERROR((LIMPIA(K1859,1)),0)),0)</f>
        <v>0</v>
      </c>
      <c r="P1859" s="36">
        <f>IF(C1859="Saliente Nacional",(IFERROR((LIMPIA(K1859,1)),0)),0)</f>
        <v>0</v>
      </c>
      <c r="Q1859" s="36">
        <f>IF(C1859="Saliente Internacional",(IFERROR((LIMPIA(K1859,1)),0)),0)</f>
        <v>0</v>
      </c>
      <c r="R1859" s="36">
        <f t="shared" ref="R1859:R1922" si="88">IF(SUM(O1859:P1859)&gt;0,(L1859+M1859+1),(L1859+M1859))</f>
        <v>0</v>
      </c>
      <c r="S1859" s="36">
        <f t="shared" ref="S1859:S1922" si="89">IF(Q1859&gt;0,N1859+1,N1859)</f>
        <v>0</v>
      </c>
    </row>
    <row r="1860" spans="1:19" x14ac:dyDescent="0.25">
      <c r="A1860" s="101">
        <f>'DETALLE DE CONEXIONES'!P1860</f>
        <v>0</v>
      </c>
      <c r="B1860" s="36" t="str">
        <f>'DETALLE DE CONEXIONES'!I1860</f>
        <v>GPRS</v>
      </c>
      <c r="C1860" s="36" t="str">
        <f>'DETALLE DE CONEXIONES'!BB1860</f>
        <v>VIDEO</v>
      </c>
      <c r="D1860" s="36" t="str">
        <f>'DETALLE DE CONEXIONES'!E1860</f>
        <v>internet.itelcel.coXXXGLTE</v>
      </c>
      <c r="E1860" s="36">
        <f t="shared" si="87"/>
        <v>26</v>
      </c>
      <c r="F1860" s="36">
        <f>IFERROR(LIMPIA('DETALLE DE CONEXIONES'!N1860,1),0)</f>
        <v>0</v>
      </c>
      <c r="G1860" s="36" t="str">
        <f>LEFT('DETALLE DE CONEXIONES'!BE1860,3)</f>
        <v/>
      </c>
      <c r="H1860" s="36" t="str">
        <f>RIGHT('DETALLE DE CONEXIONES'!AK1860,2)</f>
        <v>-1</v>
      </c>
      <c r="I1860" s="36" t="str">
        <f>LEFT('DETALLE DE CONEXIONES'!AK1860,3)</f>
        <v>VID</v>
      </c>
      <c r="J1860" s="36" t="str">
        <f>LEFT('DETALLE DE CONEXIONES'!M1860,3)</f>
        <v>0mi</v>
      </c>
      <c r="K1860" s="36" t="str">
        <f>IF(LEN('DETALLE DE CONEXIONES'!M1860)&lt;12,(RIGHT('DETALLE DE CONEXIONES'!M1860,5)),(RIGHT('DETALLE DE CONEXIONES'!M1860,6)))</f>
        <v xml:space="preserve">min. </v>
      </c>
      <c r="L1860" s="36">
        <f>IF(C1860="Saliente Local",(IFERROR((LIMPIA(J1860,1)),0)),0)</f>
        <v>0</v>
      </c>
      <c r="M1860" s="36">
        <f>IF(C1860="Saliente Nacional",(IFERROR((LIMPIA(J1860,1)),0)),0)</f>
        <v>0</v>
      </c>
      <c r="N1860" s="36">
        <f>IF(C1860="Saliente Internacional",(IFERROR((LIMPIA(J1860,1)),0)),0)</f>
        <v>0</v>
      </c>
      <c r="O1860" s="36">
        <f>IF(C1860="Saliente Local",(IFERROR((LIMPIA(K1860,1)),0)),0)</f>
        <v>0</v>
      </c>
      <c r="P1860" s="36">
        <f>IF(C1860="Saliente Nacional",(IFERROR((LIMPIA(K1860,1)),0)),0)</f>
        <v>0</v>
      </c>
      <c r="Q1860" s="36">
        <f>IF(C1860="Saliente Internacional",(IFERROR((LIMPIA(K1860,1)),0)),0)</f>
        <v>0</v>
      </c>
      <c r="R1860" s="36">
        <f t="shared" si="88"/>
        <v>0</v>
      </c>
      <c r="S1860" s="36">
        <f t="shared" si="89"/>
        <v>0</v>
      </c>
    </row>
    <row r="1861" spans="1:19" x14ac:dyDescent="0.25">
      <c r="A1861" s="101">
        <f>'DETALLE DE CONEXIONES'!P1861</f>
        <v>0</v>
      </c>
      <c r="B1861" s="36" t="str">
        <f>'DETALLE DE CONEXIONES'!I1861</f>
        <v>GPRS</v>
      </c>
      <c r="C1861" s="36" t="str">
        <f>'DETALLE DE CONEXIONES'!BB1861</f>
        <v>MENSAJERO</v>
      </c>
      <c r="D1861" s="36" t="str">
        <f>'DETALLE DE CONEXIONES'!E1861</f>
        <v>internet.itelcel.coXXXGLTE</v>
      </c>
      <c r="E1861" s="36">
        <f t="shared" si="87"/>
        <v>26</v>
      </c>
      <c r="F1861" s="36">
        <f>IFERROR(LIMPIA('DETALLE DE CONEXIONES'!N1861,1),0)</f>
        <v>0</v>
      </c>
      <c r="G1861" s="36" t="str">
        <f>LEFT('DETALLE DE CONEXIONES'!BE1861,3)</f>
        <v/>
      </c>
      <c r="H1861" s="36" t="str">
        <f>RIGHT('DETALLE DE CONEXIONES'!AK1861,2)</f>
        <v>-0</v>
      </c>
      <c r="I1861" s="36" t="str">
        <f>LEFT('DETALLE DE CONEXIONES'!AK1861,3)</f>
        <v>MEN</v>
      </c>
      <c r="J1861" s="36" t="str">
        <f>LEFT('DETALLE DE CONEXIONES'!M1861,3)</f>
        <v>0mi</v>
      </c>
      <c r="K1861" s="36" t="str">
        <f>IF(LEN('DETALLE DE CONEXIONES'!M1861)&lt;12,(RIGHT('DETALLE DE CONEXIONES'!M1861,5)),(RIGHT('DETALLE DE CONEXIONES'!M1861,6)))</f>
        <v xml:space="preserve">min. </v>
      </c>
      <c r="L1861" s="36">
        <f>IF(C1861="Saliente Local",(IFERROR((LIMPIA(J1861,1)),0)),0)</f>
        <v>0</v>
      </c>
      <c r="M1861" s="36">
        <f>IF(C1861="Saliente Nacional",(IFERROR((LIMPIA(J1861,1)),0)),0)</f>
        <v>0</v>
      </c>
      <c r="N1861" s="36">
        <f>IF(C1861="Saliente Internacional",(IFERROR((LIMPIA(J1861,1)),0)),0)</f>
        <v>0</v>
      </c>
      <c r="O1861" s="36">
        <f>IF(C1861="Saliente Local",(IFERROR((LIMPIA(K1861,1)),0)),0)</f>
        <v>0</v>
      </c>
      <c r="P1861" s="36">
        <f>IF(C1861="Saliente Nacional",(IFERROR((LIMPIA(K1861,1)),0)),0)</f>
        <v>0</v>
      </c>
      <c r="Q1861" s="36">
        <f>IF(C1861="Saliente Internacional",(IFERROR((LIMPIA(K1861,1)),0)),0)</f>
        <v>0</v>
      </c>
      <c r="R1861" s="36">
        <f t="shared" si="88"/>
        <v>0</v>
      </c>
      <c r="S1861" s="36">
        <f t="shared" si="89"/>
        <v>0</v>
      </c>
    </row>
    <row r="1862" spans="1:19" x14ac:dyDescent="0.25">
      <c r="A1862" s="101">
        <f>'DETALLE DE CONEXIONES'!P1862</f>
        <v>0</v>
      </c>
      <c r="B1862" s="36" t="str">
        <f>'DETALLE DE CONEXIONES'!I1862</f>
        <v>GPRS</v>
      </c>
      <c r="C1862" s="36" t="str">
        <f>'DETALLE DE CONEXIONES'!BB1862</f>
        <v>RS</v>
      </c>
      <c r="D1862" s="36" t="str">
        <f>'DETALLE DE CONEXIONES'!E1862</f>
        <v>internet.itelcel.coXXXGLTE</v>
      </c>
      <c r="E1862" s="36">
        <f t="shared" si="87"/>
        <v>26</v>
      </c>
      <c r="F1862" s="36">
        <f>IFERROR(LIMPIA('DETALLE DE CONEXIONES'!N1862,1),0)</f>
        <v>0</v>
      </c>
      <c r="G1862" s="36" t="str">
        <f>LEFT('DETALLE DE CONEXIONES'!BE1862,3)</f>
        <v/>
      </c>
      <c r="H1862" s="36" t="str">
        <f>RIGHT('DETALLE DE CONEXIONES'!AK1862,2)</f>
        <v>-0</v>
      </c>
      <c r="I1862" s="36" t="str">
        <f>LEFT('DETALLE DE CONEXIONES'!AK1862,3)</f>
        <v>RS;</v>
      </c>
      <c r="J1862" s="36" t="str">
        <f>LEFT('DETALLE DE CONEXIONES'!M1862,3)</f>
        <v>0mi</v>
      </c>
      <c r="K1862" s="36" t="str">
        <f>IF(LEN('DETALLE DE CONEXIONES'!M1862)&lt;12,(RIGHT('DETALLE DE CONEXIONES'!M1862,5)),(RIGHT('DETALLE DE CONEXIONES'!M1862,6)))</f>
        <v xml:space="preserve">min. </v>
      </c>
      <c r="L1862" s="36">
        <f>IF(C1862="Saliente Local",(IFERROR((LIMPIA(J1862,1)),0)),0)</f>
        <v>0</v>
      </c>
      <c r="M1862" s="36">
        <f>IF(C1862="Saliente Nacional",(IFERROR((LIMPIA(J1862,1)),0)),0)</f>
        <v>0</v>
      </c>
      <c r="N1862" s="36">
        <f>IF(C1862="Saliente Internacional",(IFERROR((LIMPIA(J1862,1)),0)),0)</f>
        <v>0</v>
      </c>
      <c r="O1862" s="36">
        <f>IF(C1862="Saliente Local",(IFERROR((LIMPIA(K1862,1)),0)),0)</f>
        <v>0</v>
      </c>
      <c r="P1862" s="36">
        <f>IF(C1862="Saliente Nacional",(IFERROR((LIMPIA(K1862,1)),0)),0)</f>
        <v>0</v>
      </c>
      <c r="Q1862" s="36">
        <f>IF(C1862="Saliente Internacional",(IFERROR((LIMPIA(K1862,1)),0)),0)</f>
        <v>0</v>
      </c>
      <c r="R1862" s="36">
        <f t="shared" si="88"/>
        <v>0</v>
      </c>
      <c r="S1862" s="36">
        <f t="shared" si="89"/>
        <v>0</v>
      </c>
    </row>
    <row r="1863" spans="1:19" x14ac:dyDescent="0.25">
      <c r="A1863" s="101">
        <f>'DETALLE DE CONEXIONES'!P1863</f>
        <v>1E-3</v>
      </c>
      <c r="B1863" s="36" t="str">
        <f>'DETALLE DE CONEXIONES'!I1863</f>
        <v>GPRS</v>
      </c>
      <c r="C1863" s="36" t="str">
        <f>'DETALLE DE CONEXIONES'!BB1863</f>
        <v>INTERNET</v>
      </c>
      <c r="D1863" s="36" t="str">
        <f>'DETALLE DE CONEXIONES'!E1863</f>
        <v>internet.itelcelXXXm-3G</v>
      </c>
      <c r="E1863" s="36">
        <f t="shared" si="87"/>
        <v>23</v>
      </c>
      <c r="F1863" s="36">
        <f>IFERROR(LIMPIA('DETALLE DE CONEXIONES'!N1863,1),0)</f>
        <v>0</v>
      </c>
      <c r="G1863" s="36" t="str">
        <f>LEFT('DETALLE DE CONEXIONES'!BE1863,3)</f>
        <v/>
      </c>
      <c r="H1863" s="36" t="str">
        <f>RIGHT('DETALLE DE CONEXIONES'!AK1863,2)</f>
        <v>-1</v>
      </c>
      <c r="I1863" s="36" t="str">
        <f>LEFT('DETALLE DE CONEXIONES'!AK1863,3)</f>
        <v>INT</v>
      </c>
      <c r="J1863" s="36" t="str">
        <f>LEFT('DETALLE DE CONEXIONES'!M1863,3)</f>
        <v>0mi</v>
      </c>
      <c r="K1863" s="36" t="str">
        <f>IF(LEN('DETALLE DE CONEXIONES'!M1863)&lt;12,(RIGHT('DETALLE DE CONEXIONES'!M1863,5)),(RIGHT('DETALLE DE CONEXIONES'!M1863,6)))</f>
        <v xml:space="preserve">min. </v>
      </c>
      <c r="L1863" s="36">
        <f>IF(C1863="Saliente Local",(IFERROR((LIMPIA(J1863,1)),0)),0)</f>
        <v>0</v>
      </c>
      <c r="M1863" s="36">
        <f>IF(C1863="Saliente Nacional",(IFERROR((LIMPIA(J1863,1)),0)),0)</f>
        <v>0</v>
      </c>
      <c r="N1863" s="36">
        <f>IF(C1863="Saliente Internacional",(IFERROR((LIMPIA(J1863,1)),0)),0)</f>
        <v>0</v>
      </c>
      <c r="O1863" s="36">
        <f>IF(C1863="Saliente Local",(IFERROR((LIMPIA(K1863,1)),0)),0)</f>
        <v>0</v>
      </c>
      <c r="P1863" s="36">
        <f>IF(C1863="Saliente Nacional",(IFERROR((LIMPIA(K1863,1)),0)),0)</f>
        <v>0</v>
      </c>
      <c r="Q1863" s="36">
        <f>IF(C1863="Saliente Internacional",(IFERROR((LIMPIA(K1863,1)),0)),0)</f>
        <v>0</v>
      </c>
      <c r="R1863" s="36">
        <f t="shared" si="88"/>
        <v>0</v>
      </c>
      <c r="S1863" s="36">
        <f t="shared" si="89"/>
        <v>0</v>
      </c>
    </row>
    <row r="1864" spans="1:19" x14ac:dyDescent="0.25">
      <c r="A1864" s="101">
        <f>'DETALLE DE CONEXIONES'!P1864</f>
        <v>0</v>
      </c>
      <c r="B1864" s="36" t="str">
        <f>'DETALLE DE CONEXIONES'!I1864</f>
        <v>TRANSFERENCIA</v>
      </c>
      <c r="C1864" s="36" t="str">
        <f>'DETALLE DE CONEXIONES'!BB1864</f>
        <v>Desvio Nacional</v>
      </c>
      <c r="D1864" s="36" t="str">
        <f>'DETALLE DE CONEXIONES'!E1864</f>
        <v>999XXX1600</v>
      </c>
      <c r="E1864" s="36">
        <f t="shared" si="87"/>
        <v>10</v>
      </c>
      <c r="F1864" s="36">
        <f>IFERROR(LIMPIA('DETALLE DE CONEXIONES'!N1864,1),0)</f>
        <v>1</v>
      </c>
      <c r="G1864" s="36" t="str">
        <f>LEFT('DETALLE DE CONEXIONES'!BE1864,3)</f>
        <v>SIU</v>
      </c>
      <c r="H1864" s="36" t="str">
        <f>RIGHT('DETALLE DE CONEXIONES'!AK1864,2)</f>
        <v/>
      </c>
      <c r="I1864" s="36" t="str">
        <f>LEFT('DETALLE DE CONEXIONES'!AK1864,3)</f>
        <v/>
      </c>
      <c r="J1864" s="36" t="str">
        <f>LEFT('DETALLE DE CONEXIONES'!M1864,3)</f>
        <v>0mi</v>
      </c>
      <c r="K1864" s="36" t="str">
        <f>IF(LEN('DETALLE DE CONEXIONES'!M1864)&lt;12,(RIGHT('DETALLE DE CONEXIONES'!M1864,5)),(RIGHT('DETALLE DE CONEXIONES'!M1864,6)))</f>
        <v>2seg.</v>
      </c>
      <c r="L1864" s="36">
        <f>IF(C1864="Saliente Local",(IFERROR((LIMPIA(J1864,1)),0)),0)</f>
        <v>0</v>
      </c>
      <c r="M1864" s="36">
        <f>IF(C1864="Saliente Nacional",(IFERROR((LIMPIA(J1864,1)),0)),0)</f>
        <v>0</v>
      </c>
      <c r="N1864" s="36">
        <f>IF(C1864="Saliente Internacional",(IFERROR((LIMPIA(J1864,1)),0)),0)</f>
        <v>0</v>
      </c>
      <c r="O1864" s="36">
        <f>IF(C1864="Saliente Local",(IFERROR((LIMPIA(K1864,1)),0)),0)</f>
        <v>0</v>
      </c>
      <c r="P1864" s="36">
        <f>IF(C1864="Saliente Nacional",(IFERROR((LIMPIA(K1864,1)),0)),0)</f>
        <v>0</v>
      </c>
      <c r="Q1864" s="36">
        <f>IF(C1864="Saliente Internacional",(IFERROR((LIMPIA(K1864,1)),0)),0)</f>
        <v>0</v>
      </c>
      <c r="R1864" s="36">
        <f t="shared" si="88"/>
        <v>0</v>
      </c>
      <c r="S1864" s="36">
        <f t="shared" si="89"/>
        <v>0</v>
      </c>
    </row>
    <row r="1865" spans="1:19" x14ac:dyDescent="0.25">
      <c r="A1865" s="101">
        <f>'DETALLE DE CONEXIONES'!P1865</f>
        <v>0</v>
      </c>
      <c r="B1865" s="36" t="str">
        <f>'DETALLE DE CONEXIONES'!I1865</f>
        <v>GPRS</v>
      </c>
      <c r="C1865" s="36" t="str">
        <f>'DETALLE DE CONEXIONES'!BB1865</f>
        <v>VIDEO</v>
      </c>
      <c r="D1865" s="36" t="str">
        <f>'DETALLE DE CONEXIONES'!E1865</f>
        <v>internet.itelcel.coXXXGLTE</v>
      </c>
      <c r="E1865" s="36">
        <f t="shared" si="87"/>
        <v>26</v>
      </c>
      <c r="F1865" s="36">
        <f>IFERROR(LIMPIA('DETALLE DE CONEXIONES'!N1865,1),0)</f>
        <v>0</v>
      </c>
      <c r="G1865" s="36" t="str">
        <f>LEFT('DETALLE DE CONEXIONES'!BE1865,3)</f>
        <v/>
      </c>
      <c r="H1865" s="36" t="str">
        <f>RIGHT('DETALLE DE CONEXIONES'!AK1865,2)</f>
        <v>-1</v>
      </c>
      <c r="I1865" s="36" t="str">
        <f>LEFT('DETALLE DE CONEXIONES'!AK1865,3)</f>
        <v>VID</v>
      </c>
      <c r="J1865" s="36" t="str">
        <f>LEFT('DETALLE DE CONEXIONES'!M1865,3)</f>
        <v>0mi</v>
      </c>
      <c r="K1865" s="36" t="str">
        <f>IF(LEN('DETALLE DE CONEXIONES'!M1865)&lt;12,(RIGHT('DETALLE DE CONEXIONES'!M1865,5)),(RIGHT('DETALLE DE CONEXIONES'!M1865,6)))</f>
        <v xml:space="preserve">min. </v>
      </c>
      <c r="L1865" s="36">
        <f>IF(C1865="Saliente Local",(IFERROR((LIMPIA(J1865,1)),0)),0)</f>
        <v>0</v>
      </c>
      <c r="M1865" s="36">
        <f>IF(C1865="Saliente Nacional",(IFERROR((LIMPIA(J1865,1)),0)),0)</f>
        <v>0</v>
      </c>
      <c r="N1865" s="36">
        <f>IF(C1865="Saliente Internacional",(IFERROR((LIMPIA(J1865,1)),0)),0)</f>
        <v>0</v>
      </c>
      <c r="O1865" s="36">
        <f>IF(C1865="Saliente Local",(IFERROR((LIMPIA(K1865,1)),0)),0)</f>
        <v>0</v>
      </c>
      <c r="P1865" s="36">
        <f>IF(C1865="Saliente Nacional",(IFERROR((LIMPIA(K1865,1)),0)),0)</f>
        <v>0</v>
      </c>
      <c r="Q1865" s="36">
        <f>IF(C1865="Saliente Internacional",(IFERROR((LIMPIA(K1865,1)),0)),0)</f>
        <v>0</v>
      </c>
      <c r="R1865" s="36">
        <f t="shared" si="88"/>
        <v>0</v>
      </c>
      <c r="S1865" s="36">
        <f t="shared" si="89"/>
        <v>0</v>
      </c>
    </row>
    <row r="1866" spans="1:19" x14ac:dyDescent="0.25">
      <c r="A1866" s="101">
        <f>'DETALLE DE CONEXIONES'!P1866</f>
        <v>0</v>
      </c>
      <c r="B1866" s="36" t="str">
        <f>'DETALLE DE CONEXIONES'!I1866</f>
        <v>GPRS</v>
      </c>
      <c r="C1866" s="36" t="str">
        <f>'DETALLE DE CONEXIONES'!BB1866</f>
        <v>RS</v>
      </c>
      <c r="D1866" s="36" t="str">
        <f>'DETALLE DE CONEXIONES'!E1866</f>
        <v>internet.itelcel.coXXXGLTE</v>
      </c>
      <c r="E1866" s="36">
        <f t="shared" si="87"/>
        <v>26</v>
      </c>
      <c r="F1866" s="36">
        <f>IFERROR(LIMPIA('DETALLE DE CONEXIONES'!N1866,1),0)</f>
        <v>0</v>
      </c>
      <c r="G1866" s="36" t="str">
        <f>LEFT('DETALLE DE CONEXIONES'!BE1866,3)</f>
        <v/>
      </c>
      <c r="H1866" s="36" t="str">
        <f>RIGHT('DETALLE DE CONEXIONES'!AK1866,2)</f>
        <v>-1</v>
      </c>
      <c r="I1866" s="36" t="str">
        <f>LEFT('DETALLE DE CONEXIONES'!AK1866,3)</f>
        <v>RS;</v>
      </c>
      <c r="J1866" s="36" t="str">
        <f>LEFT('DETALLE DE CONEXIONES'!M1866,3)</f>
        <v>0mi</v>
      </c>
      <c r="K1866" s="36" t="str">
        <f>IF(LEN('DETALLE DE CONEXIONES'!M1866)&lt;12,(RIGHT('DETALLE DE CONEXIONES'!M1866,5)),(RIGHT('DETALLE DE CONEXIONES'!M1866,6)))</f>
        <v xml:space="preserve">min. </v>
      </c>
      <c r="L1866" s="36">
        <f>IF(C1866="Saliente Local",(IFERROR((LIMPIA(J1866,1)),0)),0)</f>
        <v>0</v>
      </c>
      <c r="M1866" s="36">
        <f>IF(C1866="Saliente Nacional",(IFERROR((LIMPIA(J1866,1)),0)),0)</f>
        <v>0</v>
      </c>
      <c r="N1866" s="36">
        <f>IF(C1866="Saliente Internacional",(IFERROR((LIMPIA(J1866,1)),0)),0)</f>
        <v>0</v>
      </c>
      <c r="O1866" s="36">
        <f>IF(C1866="Saliente Local",(IFERROR((LIMPIA(K1866,1)),0)),0)</f>
        <v>0</v>
      </c>
      <c r="P1866" s="36">
        <f>IF(C1866="Saliente Nacional",(IFERROR((LIMPIA(K1866,1)),0)),0)</f>
        <v>0</v>
      </c>
      <c r="Q1866" s="36">
        <f>IF(C1866="Saliente Internacional",(IFERROR((LIMPIA(K1866,1)),0)),0)</f>
        <v>0</v>
      </c>
      <c r="R1866" s="36">
        <f t="shared" si="88"/>
        <v>0</v>
      </c>
      <c r="S1866" s="36">
        <f t="shared" si="89"/>
        <v>0</v>
      </c>
    </row>
    <row r="1867" spans="1:19" x14ac:dyDescent="0.25">
      <c r="A1867" s="101">
        <f>'DETALLE DE CONEXIONES'!P1867</f>
        <v>0</v>
      </c>
      <c r="B1867" s="36" t="str">
        <f>'DETALLE DE CONEXIONES'!I1867</f>
        <v>GPRS</v>
      </c>
      <c r="C1867" s="36" t="str">
        <f>'DETALLE DE CONEXIONES'!BB1867</f>
        <v>INTERNET</v>
      </c>
      <c r="D1867" s="36" t="str">
        <f>'DETALLE DE CONEXIONES'!E1867</f>
        <v>internet.itelcel.coXXXGLTE</v>
      </c>
      <c r="E1867" s="36">
        <f t="shared" si="87"/>
        <v>26</v>
      </c>
      <c r="F1867" s="36">
        <f>IFERROR(LIMPIA('DETALLE DE CONEXIONES'!N1867,1),0)</f>
        <v>0</v>
      </c>
      <c r="G1867" s="36" t="str">
        <f>LEFT('DETALLE DE CONEXIONES'!BE1867,3)</f>
        <v/>
      </c>
      <c r="H1867" s="36" t="str">
        <f>RIGHT('DETALLE DE CONEXIONES'!AK1867,2)</f>
        <v>-1</v>
      </c>
      <c r="I1867" s="36" t="str">
        <f>LEFT('DETALLE DE CONEXIONES'!AK1867,3)</f>
        <v>INT</v>
      </c>
      <c r="J1867" s="36" t="str">
        <f>LEFT('DETALLE DE CONEXIONES'!M1867,3)</f>
        <v>0mi</v>
      </c>
      <c r="K1867" s="36" t="str">
        <f>IF(LEN('DETALLE DE CONEXIONES'!M1867)&lt;12,(RIGHT('DETALLE DE CONEXIONES'!M1867,5)),(RIGHT('DETALLE DE CONEXIONES'!M1867,6)))</f>
        <v xml:space="preserve">min. </v>
      </c>
      <c r="L1867" s="36">
        <f>IF(C1867="Saliente Local",(IFERROR((LIMPIA(J1867,1)),0)),0)</f>
        <v>0</v>
      </c>
      <c r="M1867" s="36">
        <f>IF(C1867="Saliente Nacional",(IFERROR((LIMPIA(J1867,1)),0)),0)</f>
        <v>0</v>
      </c>
      <c r="N1867" s="36">
        <f>IF(C1867="Saliente Internacional",(IFERROR((LIMPIA(J1867,1)),0)),0)</f>
        <v>0</v>
      </c>
      <c r="O1867" s="36">
        <f>IF(C1867="Saliente Local",(IFERROR((LIMPIA(K1867,1)),0)),0)</f>
        <v>0</v>
      </c>
      <c r="P1867" s="36">
        <f>IF(C1867="Saliente Nacional",(IFERROR((LIMPIA(K1867,1)),0)),0)</f>
        <v>0</v>
      </c>
      <c r="Q1867" s="36">
        <f>IF(C1867="Saliente Internacional",(IFERROR((LIMPIA(K1867,1)),0)),0)</f>
        <v>0</v>
      </c>
      <c r="R1867" s="36">
        <f t="shared" si="88"/>
        <v>0</v>
      </c>
      <c r="S1867" s="36">
        <f t="shared" si="89"/>
        <v>0</v>
      </c>
    </row>
    <row r="1868" spans="1:19" x14ac:dyDescent="0.25">
      <c r="A1868" s="101">
        <f>'DETALLE DE CONEXIONES'!P1868</f>
        <v>0</v>
      </c>
      <c r="B1868" s="36" t="str">
        <f>'DETALLE DE CONEXIONES'!I1868</f>
        <v>SALIENTE</v>
      </c>
      <c r="C1868" s="36" t="str">
        <f>'DETALLE DE CONEXIONES'!BB1868</f>
        <v>Saliente Local</v>
      </c>
      <c r="D1868" s="36" t="str">
        <f>'DETALLE DE CONEXIONES'!E1868</f>
        <v>999XXX0328</v>
      </c>
      <c r="E1868" s="36">
        <f t="shared" si="87"/>
        <v>10</v>
      </c>
      <c r="F1868" s="36">
        <f>IFERROR(LIMPIA('DETALLE DE CONEXIONES'!N1868,1),0)</f>
        <v>2</v>
      </c>
      <c r="G1868" s="36" t="str">
        <f>LEFT('DETALLE DE CONEXIONES'!BE1868,3)</f>
        <v>NOF</v>
      </c>
      <c r="H1868" s="36" t="str">
        <f>RIGHT('DETALLE DE CONEXIONES'!AK1868,2)</f>
        <v/>
      </c>
      <c r="I1868" s="36" t="str">
        <f>LEFT('DETALLE DE CONEXIONES'!AK1868,3)</f>
        <v/>
      </c>
      <c r="J1868" s="36" t="str">
        <f>LEFT('DETALLE DE CONEXIONES'!M1868,3)</f>
        <v>1mi</v>
      </c>
      <c r="K1868" s="36" t="str">
        <f>IF(LEN('DETALLE DE CONEXIONES'!M1868)&lt;12,(RIGHT('DETALLE DE CONEXIONES'!M1868,5)),(RIGHT('DETALLE DE CONEXIONES'!M1868,6)))</f>
        <v>5seg.</v>
      </c>
      <c r="L1868" s="36">
        <f>IF(C1868="Saliente Local",(IFERROR((LIMPIA(J1868,1)),0)),0)</f>
        <v>1</v>
      </c>
      <c r="M1868" s="36">
        <f>IF(C1868="Saliente Nacional",(IFERROR((LIMPIA(J1868,1)),0)),0)</f>
        <v>0</v>
      </c>
      <c r="N1868" s="36">
        <f>IF(C1868="Saliente Internacional",(IFERROR((LIMPIA(J1868,1)),0)),0)</f>
        <v>0</v>
      </c>
      <c r="O1868" s="36">
        <f>IF(C1868="Saliente Local",(IFERROR((LIMPIA(K1868,1)),0)),0)</f>
        <v>5</v>
      </c>
      <c r="P1868" s="36">
        <f>IF(C1868="Saliente Nacional",(IFERROR((LIMPIA(K1868,1)),0)),0)</f>
        <v>0</v>
      </c>
      <c r="Q1868" s="36">
        <f>IF(C1868="Saliente Internacional",(IFERROR((LIMPIA(K1868,1)),0)),0)</f>
        <v>0</v>
      </c>
      <c r="R1868" s="36">
        <f t="shared" si="88"/>
        <v>2</v>
      </c>
      <c r="S1868" s="36">
        <f t="shared" si="89"/>
        <v>0</v>
      </c>
    </row>
    <row r="1869" spans="1:19" x14ac:dyDescent="0.25">
      <c r="A1869" s="101">
        <f>'DETALLE DE CONEXIONES'!P1869</f>
        <v>0</v>
      </c>
      <c r="B1869" s="36" t="str">
        <f>'DETALLE DE CONEXIONES'!I1869</f>
        <v>SALIENTE</v>
      </c>
      <c r="C1869" s="36" t="str">
        <f>'DETALLE DE CONEXIONES'!BB1869</f>
        <v>Saliente Local</v>
      </c>
      <c r="D1869" s="36" t="str">
        <f>'DETALLE DE CONEXIONES'!E1869</f>
        <v>999XXX4516</v>
      </c>
      <c r="E1869" s="36">
        <f t="shared" si="87"/>
        <v>10</v>
      </c>
      <c r="F1869" s="36">
        <f>IFERROR(LIMPIA('DETALLE DE CONEXIONES'!N1869,1),0)</f>
        <v>1</v>
      </c>
      <c r="G1869" s="36" t="str">
        <f>LEFT('DETALLE DE CONEXIONES'!BE1869,3)</f>
        <v>NOF</v>
      </c>
      <c r="H1869" s="36" t="str">
        <f>RIGHT('DETALLE DE CONEXIONES'!AK1869,2)</f>
        <v/>
      </c>
      <c r="I1869" s="36" t="str">
        <f>LEFT('DETALLE DE CONEXIONES'!AK1869,3)</f>
        <v/>
      </c>
      <c r="J1869" s="36" t="str">
        <f>LEFT('DETALLE DE CONEXIONES'!M1869,3)</f>
        <v>1mi</v>
      </c>
      <c r="K1869" s="36" t="str">
        <f>IF(LEN('DETALLE DE CONEXIONES'!M1869)&lt;12,(RIGHT('DETALLE DE CONEXIONES'!M1869,5)),(RIGHT('DETALLE DE CONEXIONES'!M1869,6)))</f>
        <v xml:space="preserve">min. </v>
      </c>
      <c r="L1869" s="36">
        <f>IF(C1869="Saliente Local",(IFERROR((LIMPIA(J1869,1)),0)),0)</f>
        <v>1</v>
      </c>
      <c r="M1869" s="36">
        <f>IF(C1869="Saliente Nacional",(IFERROR((LIMPIA(J1869,1)),0)),0)</f>
        <v>0</v>
      </c>
      <c r="N1869" s="36">
        <f>IF(C1869="Saliente Internacional",(IFERROR((LIMPIA(J1869,1)),0)),0)</f>
        <v>0</v>
      </c>
      <c r="O1869" s="36">
        <f>IF(C1869="Saliente Local",(IFERROR((LIMPIA(K1869,1)),0)),0)</f>
        <v>0</v>
      </c>
      <c r="P1869" s="36">
        <f>IF(C1869="Saliente Nacional",(IFERROR((LIMPIA(K1869,1)),0)),0)</f>
        <v>0</v>
      </c>
      <c r="Q1869" s="36">
        <f>IF(C1869="Saliente Internacional",(IFERROR((LIMPIA(K1869,1)),0)),0)</f>
        <v>0</v>
      </c>
      <c r="R1869" s="36">
        <f t="shared" si="88"/>
        <v>1</v>
      </c>
      <c r="S1869" s="36">
        <f t="shared" si="89"/>
        <v>0</v>
      </c>
    </row>
    <row r="1870" spans="1:19" x14ac:dyDescent="0.25">
      <c r="A1870" s="101">
        <f>'DETALLE DE CONEXIONES'!P1870</f>
        <v>0</v>
      </c>
      <c r="B1870" s="36" t="str">
        <f>'DETALLE DE CONEXIONES'!I1870</f>
        <v>SALIENTE</v>
      </c>
      <c r="C1870" s="36" t="str">
        <f>'DETALLE DE CONEXIONES'!BB1870</f>
        <v>Saliente Local</v>
      </c>
      <c r="D1870" s="36" t="str">
        <f>'DETALLE DE CONEXIONES'!E1870</f>
        <v>999XXX0494</v>
      </c>
      <c r="E1870" s="36">
        <f t="shared" si="87"/>
        <v>10</v>
      </c>
      <c r="F1870" s="36">
        <f>IFERROR(LIMPIA('DETALLE DE CONEXIONES'!N1870,1),0)</f>
        <v>6</v>
      </c>
      <c r="G1870" s="36" t="str">
        <f>LEFT('DETALLE DE CONEXIONES'!BE1870,3)</f>
        <v>NOF</v>
      </c>
      <c r="H1870" s="36" t="str">
        <f>RIGHT('DETALLE DE CONEXIONES'!AK1870,2)</f>
        <v/>
      </c>
      <c r="I1870" s="36" t="str">
        <f>LEFT('DETALLE DE CONEXIONES'!AK1870,3)</f>
        <v/>
      </c>
      <c r="J1870" s="36" t="str">
        <f>LEFT('DETALLE DE CONEXIONES'!M1870,3)</f>
        <v>5mi</v>
      </c>
      <c r="K1870" s="36" t="str">
        <f>IF(LEN('DETALLE DE CONEXIONES'!M1870)&lt;12,(RIGHT('DETALLE DE CONEXIONES'!M1870,5)),(RIGHT('DETALLE DE CONEXIONES'!M1870,6)))</f>
        <v>11seg.</v>
      </c>
      <c r="L1870" s="36">
        <f>IF(C1870="Saliente Local",(IFERROR((LIMPIA(J1870,1)),0)),0)</f>
        <v>5</v>
      </c>
      <c r="M1870" s="36">
        <f>IF(C1870="Saliente Nacional",(IFERROR((LIMPIA(J1870,1)),0)),0)</f>
        <v>0</v>
      </c>
      <c r="N1870" s="36">
        <f>IF(C1870="Saliente Internacional",(IFERROR((LIMPIA(J1870,1)),0)),0)</f>
        <v>0</v>
      </c>
      <c r="O1870" s="36">
        <f>IF(C1870="Saliente Local",(IFERROR((LIMPIA(K1870,1)),0)),0)</f>
        <v>11</v>
      </c>
      <c r="P1870" s="36">
        <f>IF(C1870="Saliente Nacional",(IFERROR((LIMPIA(K1870,1)),0)),0)</f>
        <v>0</v>
      </c>
      <c r="Q1870" s="36">
        <f>IF(C1870="Saliente Internacional",(IFERROR((LIMPIA(K1870,1)),0)),0)</f>
        <v>0</v>
      </c>
      <c r="R1870" s="36">
        <f t="shared" si="88"/>
        <v>6</v>
      </c>
      <c r="S1870" s="36">
        <f t="shared" si="89"/>
        <v>0</v>
      </c>
    </row>
    <row r="1871" spans="1:19" x14ac:dyDescent="0.25">
      <c r="A1871" s="101">
        <f>'DETALLE DE CONEXIONES'!P1871</f>
        <v>0</v>
      </c>
      <c r="B1871" s="36" t="str">
        <f>'DETALLE DE CONEXIONES'!I1871</f>
        <v>SALIENTE</v>
      </c>
      <c r="C1871" s="36" t="str">
        <f>'DETALLE DE CONEXIONES'!BB1871</f>
        <v>Saliente Local</v>
      </c>
      <c r="D1871" s="36" t="str">
        <f>'DETALLE DE CONEXIONES'!E1871</f>
        <v>999XXX8450</v>
      </c>
      <c r="E1871" s="36">
        <f t="shared" si="87"/>
        <v>10</v>
      </c>
      <c r="F1871" s="36">
        <f>IFERROR(LIMPIA('DETALLE DE CONEXIONES'!N1871,1),0)</f>
        <v>1</v>
      </c>
      <c r="G1871" s="36" t="str">
        <f>LEFT('DETALLE DE CONEXIONES'!BE1871,3)</f>
        <v>NOF</v>
      </c>
      <c r="H1871" s="36" t="str">
        <f>RIGHT('DETALLE DE CONEXIONES'!AK1871,2)</f>
        <v/>
      </c>
      <c r="I1871" s="36" t="str">
        <f>LEFT('DETALLE DE CONEXIONES'!AK1871,3)</f>
        <v/>
      </c>
      <c r="J1871" s="36" t="str">
        <f>LEFT('DETALLE DE CONEXIONES'!M1871,3)</f>
        <v>0mi</v>
      </c>
      <c r="K1871" s="36" t="str">
        <f>IF(LEN('DETALLE DE CONEXIONES'!M1871)&lt;12,(RIGHT('DETALLE DE CONEXIONES'!M1871,5)),(RIGHT('DETALLE DE CONEXIONES'!M1871,6)))</f>
        <v>15seg.</v>
      </c>
      <c r="L1871" s="36">
        <f>IF(C1871="Saliente Local",(IFERROR((LIMPIA(J1871,1)),0)),0)</f>
        <v>0</v>
      </c>
      <c r="M1871" s="36">
        <f>IF(C1871="Saliente Nacional",(IFERROR((LIMPIA(J1871,1)),0)),0)</f>
        <v>0</v>
      </c>
      <c r="N1871" s="36">
        <f>IF(C1871="Saliente Internacional",(IFERROR((LIMPIA(J1871,1)),0)),0)</f>
        <v>0</v>
      </c>
      <c r="O1871" s="36">
        <f>IF(C1871="Saliente Local",(IFERROR((LIMPIA(K1871,1)),0)),0)</f>
        <v>15</v>
      </c>
      <c r="P1871" s="36">
        <f>IF(C1871="Saliente Nacional",(IFERROR((LIMPIA(K1871,1)),0)),0)</f>
        <v>0</v>
      </c>
      <c r="Q1871" s="36">
        <f>IF(C1871="Saliente Internacional",(IFERROR((LIMPIA(K1871,1)),0)),0)</f>
        <v>0</v>
      </c>
      <c r="R1871" s="36">
        <f t="shared" si="88"/>
        <v>1</v>
      </c>
      <c r="S1871" s="36">
        <f t="shared" si="89"/>
        <v>0</v>
      </c>
    </row>
    <row r="1872" spans="1:19" x14ac:dyDescent="0.25">
      <c r="A1872" s="101">
        <f>'DETALLE DE CONEXIONES'!P1872</f>
        <v>0</v>
      </c>
      <c r="B1872" s="36" t="str">
        <f>'DETALLE DE CONEXIONES'!I1872</f>
        <v>GPRS</v>
      </c>
      <c r="C1872" s="36" t="str">
        <f>'DETALLE DE CONEXIONES'!BB1872</f>
        <v>MENSAJERO</v>
      </c>
      <c r="D1872" s="36" t="str">
        <f>'DETALLE DE CONEXIONES'!E1872</f>
        <v>internet.itelcel.coXXXGLTE</v>
      </c>
      <c r="E1872" s="36">
        <f t="shared" si="87"/>
        <v>26</v>
      </c>
      <c r="F1872" s="36">
        <f>IFERROR(LIMPIA('DETALLE DE CONEXIONES'!N1872,1),0)</f>
        <v>0</v>
      </c>
      <c r="G1872" s="36" t="str">
        <f>LEFT('DETALLE DE CONEXIONES'!BE1872,3)</f>
        <v/>
      </c>
      <c r="H1872" s="36" t="str">
        <f>RIGHT('DETALLE DE CONEXIONES'!AK1872,2)</f>
        <v>-1</v>
      </c>
      <c r="I1872" s="36" t="str">
        <f>LEFT('DETALLE DE CONEXIONES'!AK1872,3)</f>
        <v>MEN</v>
      </c>
      <c r="J1872" s="36" t="str">
        <f>LEFT('DETALLE DE CONEXIONES'!M1872,3)</f>
        <v>0mi</v>
      </c>
      <c r="K1872" s="36" t="str">
        <f>IF(LEN('DETALLE DE CONEXIONES'!M1872)&lt;12,(RIGHT('DETALLE DE CONEXIONES'!M1872,5)),(RIGHT('DETALLE DE CONEXIONES'!M1872,6)))</f>
        <v xml:space="preserve">min. </v>
      </c>
      <c r="L1872" s="36">
        <f>IF(C1872="Saliente Local",(IFERROR((LIMPIA(J1872,1)),0)),0)</f>
        <v>0</v>
      </c>
      <c r="M1872" s="36">
        <f>IF(C1872="Saliente Nacional",(IFERROR((LIMPIA(J1872,1)),0)),0)</f>
        <v>0</v>
      </c>
      <c r="N1872" s="36">
        <f>IF(C1872="Saliente Internacional",(IFERROR((LIMPIA(J1872,1)),0)),0)</f>
        <v>0</v>
      </c>
      <c r="O1872" s="36">
        <f>IF(C1872="Saliente Local",(IFERROR((LIMPIA(K1872,1)),0)),0)</f>
        <v>0</v>
      </c>
      <c r="P1872" s="36">
        <f>IF(C1872="Saliente Nacional",(IFERROR((LIMPIA(K1872,1)),0)),0)</f>
        <v>0</v>
      </c>
      <c r="Q1872" s="36">
        <f>IF(C1872="Saliente Internacional",(IFERROR((LIMPIA(K1872,1)),0)),0)</f>
        <v>0</v>
      </c>
      <c r="R1872" s="36">
        <f t="shared" si="88"/>
        <v>0</v>
      </c>
      <c r="S1872" s="36">
        <f t="shared" si="89"/>
        <v>0</v>
      </c>
    </row>
    <row r="1873" spans="1:19" x14ac:dyDescent="0.25">
      <c r="A1873" s="101">
        <f>'DETALLE DE CONEXIONES'!P1873</f>
        <v>0</v>
      </c>
      <c r="B1873" s="36" t="str">
        <f>'DETALLE DE CONEXIONES'!I1873</f>
        <v>SALIENTE</v>
      </c>
      <c r="C1873" s="36" t="str">
        <f>'DETALLE DE CONEXIONES'!BB1873</f>
        <v>Saliente Local</v>
      </c>
      <c r="D1873" s="36" t="str">
        <f>'DETALLE DE CONEXIONES'!E1873</f>
        <v>999XXX8450</v>
      </c>
      <c r="E1873" s="36">
        <f t="shared" si="87"/>
        <v>10</v>
      </c>
      <c r="F1873" s="36">
        <f>IFERROR(LIMPIA('DETALLE DE CONEXIONES'!N1873,1),0)</f>
        <v>7</v>
      </c>
      <c r="G1873" s="36" t="str">
        <f>LEFT('DETALLE DE CONEXIONES'!BE1873,3)</f>
        <v>NOF</v>
      </c>
      <c r="H1873" s="36" t="str">
        <f>RIGHT('DETALLE DE CONEXIONES'!AK1873,2)</f>
        <v/>
      </c>
      <c r="I1873" s="36" t="str">
        <f>LEFT('DETALLE DE CONEXIONES'!AK1873,3)</f>
        <v/>
      </c>
      <c r="J1873" s="36" t="str">
        <f>LEFT('DETALLE DE CONEXIONES'!M1873,3)</f>
        <v>6mi</v>
      </c>
      <c r="K1873" s="36" t="str">
        <f>IF(LEN('DETALLE DE CONEXIONES'!M1873)&lt;12,(RIGHT('DETALLE DE CONEXIONES'!M1873,5)),(RIGHT('DETALLE DE CONEXIONES'!M1873,6)))</f>
        <v>44seg.</v>
      </c>
      <c r="L1873" s="36">
        <f>IF(C1873="Saliente Local",(IFERROR((LIMPIA(J1873,1)),0)),0)</f>
        <v>6</v>
      </c>
      <c r="M1873" s="36">
        <f>IF(C1873="Saliente Nacional",(IFERROR((LIMPIA(J1873,1)),0)),0)</f>
        <v>0</v>
      </c>
      <c r="N1873" s="36">
        <f>IF(C1873="Saliente Internacional",(IFERROR((LIMPIA(J1873,1)),0)),0)</f>
        <v>0</v>
      </c>
      <c r="O1873" s="36">
        <f>IF(C1873="Saliente Local",(IFERROR((LIMPIA(K1873,1)),0)),0)</f>
        <v>44</v>
      </c>
      <c r="P1873" s="36">
        <f>IF(C1873="Saliente Nacional",(IFERROR((LIMPIA(K1873,1)),0)),0)</f>
        <v>0</v>
      </c>
      <c r="Q1873" s="36">
        <f>IF(C1873="Saliente Internacional",(IFERROR((LIMPIA(K1873,1)),0)),0)</f>
        <v>0</v>
      </c>
      <c r="R1873" s="36">
        <f t="shared" si="88"/>
        <v>7</v>
      </c>
      <c r="S1873" s="36">
        <f t="shared" si="89"/>
        <v>0</v>
      </c>
    </row>
    <row r="1874" spans="1:19" x14ac:dyDescent="0.25">
      <c r="A1874" s="101">
        <f>'DETALLE DE CONEXIONES'!P1874</f>
        <v>0</v>
      </c>
      <c r="B1874" s="36" t="str">
        <f>'DETALLE DE CONEXIONES'!I1874</f>
        <v>GPRS</v>
      </c>
      <c r="C1874" s="36" t="str">
        <f>'DETALLE DE CONEXIONES'!BB1874</f>
        <v>RS</v>
      </c>
      <c r="D1874" s="36" t="str">
        <f>'DETALLE DE CONEXIONES'!E1874</f>
        <v>internet.itelcel.coXXXGLTE</v>
      </c>
      <c r="E1874" s="36">
        <f t="shared" si="87"/>
        <v>26</v>
      </c>
      <c r="F1874" s="36">
        <f>IFERROR(LIMPIA('DETALLE DE CONEXIONES'!N1874,1),0)</f>
        <v>0</v>
      </c>
      <c r="G1874" s="36" t="str">
        <f>LEFT('DETALLE DE CONEXIONES'!BE1874,3)</f>
        <v/>
      </c>
      <c r="H1874" s="36" t="str">
        <f>RIGHT('DETALLE DE CONEXIONES'!AK1874,2)</f>
        <v>-1</v>
      </c>
      <c r="I1874" s="36" t="str">
        <f>LEFT('DETALLE DE CONEXIONES'!AK1874,3)</f>
        <v>RS;</v>
      </c>
      <c r="J1874" s="36" t="str">
        <f>LEFT('DETALLE DE CONEXIONES'!M1874,3)</f>
        <v>0mi</v>
      </c>
      <c r="K1874" s="36" t="str">
        <f>IF(LEN('DETALLE DE CONEXIONES'!M1874)&lt;12,(RIGHT('DETALLE DE CONEXIONES'!M1874,5)),(RIGHT('DETALLE DE CONEXIONES'!M1874,6)))</f>
        <v xml:space="preserve">min. </v>
      </c>
      <c r="L1874" s="36">
        <f>IF(C1874="Saliente Local",(IFERROR((LIMPIA(J1874,1)),0)),0)</f>
        <v>0</v>
      </c>
      <c r="M1874" s="36">
        <f>IF(C1874="Saliente Nacional",(IFERROR((LIMPIA(J1874,1)),0)),0)</f>
        <v>0</v>
      </c>
      <c r="N1874" s="36">
        <f>IF(C1874="Saliente Internacional",(IFERROR((LIMPIA(J1874,1)),0)),0)</f>
        <v>0</v>
      </c>
      <c r="O1874" s="36">
        <f>IF(C1874="Saliente Local",(IFERROR((LIMPIA(K1874,1)),0)),0)</f>
        <v>0</v>
      </c>
      <c r="P1874" s="36">
        <f>IF(C1874="Saliente Nacional",(IFERROR((LIMPIA(K1874,1)),0)),0)</f>
        <v>0</v>
      </c>
      <c r="Q1874" s="36">
        <f>IF(C1874="Saliente Internacional",(IFERROR((LIMPIA(K1874,1)),0)),0)</f>
        <v>0</v>
      </c>
      <c r="R1874" s="36">
        <f t="shared" si="88"/>
        <v>0</v>
      </c>
      <c r="S1874" s="36">
        <f t="shared" si="89"/>
        <v>0</v>
      </c>
    </row>
    <row r="1875" spans="1:19" x14ac:dyDescent="0.25">
      <c r="A1875" s="101">
        <f>'DETALLE DE CONEXIONES'!P1875</f>
        <v>0</v>
      </c>
      <c r="B1875" s="36" t="str">
        <f>'DETALLE DE CONEXIONES'!I1875</f>
        <v>GPRS</v>
      </c>
      <c r="C1875" s="36" t="str">
        <f>'DETALLE DE CONEXIONES'!BB1875</f>
        <v>INTERNET</v>
      </c>
      <c r="D1875" s="36" t="str">
        <f>'DETALLE DE CONEXIONES'!E1875</f>
        <v>internet.itelcel.coXXXGLTE</v>
      </c>
      <c r="E1875" s="36">
        <f t="shared" si="87"/>
        <v>26</v>
      </c>
      <c r="F1875" s="36">
        <f>IFERROR(LIMPIA('DETALLE DE CONEXIONES'!N1875,1),0)</f>
        <v>0</v>
      </c>
      <c r="G1875" s="36" t="str">
        <f>LEFT('DETALLE DE CONEXIONES'!BE1875,3)</f>
        <v/>
      </c>
      <c r="H1875" s="36" t="str">
        <f>RIGHT('DETALLE DE CONEXIONES'!AK1875,2)</f>
        <v>-1</v>
      </c>
      <c r="I1875" s="36" t="str">
        <f>LEFT('DETALLE DE CONEXIONES'!AK1875,3)</f>
        <v>INT</v>
      </c>
      <c r="J1875" s="36" t="str">
        <f>LEFT('DETALLE DE CONEXIONES'!M1875,3)</f>
        <v>0mi</v>
      </c>
      <c r="K1875" s="36" t="str">
        <f>IF(LEN('DETALLE DE CONEXIONES'!M1875)&lt;12,(RIGHT('DETALLE DE CONEXIONES'!M1875,5)),(RIGHT('DETALLE DE CONEXIONES'!M1875,6)))</f>
        <v xml:space="preserve">min. </v>
      </c>
      <c r="L1875" s="36">
        <f>IF(C1875="Saliente Local",(IFERROR((LIMPIA(J1875,1)),0)),0)</f>
        <v>0</v>
      </c>
      <c r="M1875" s="36">
        <f>IF(C1875="Saliente Nacional",(IFERROR((LIMPIA(J1875,1)),0)),0)</f>
        <v>0</v>
      </c>
      <c r="N1875" s="36">
        <f>IF(C1875="Saliente Internacional",(IFERROR((LIMPIA(J1875,1)),0)),0)</f>
        <v>0</v>
      </c>
      <c r="O1875" s="36">
        <f>IF(C1875="Saliente Local",(IFERROR((LIMPIA(K1875,1)),0)),0)</f>
        <v>0</v>
      </c>
      <c r="P1875" s="36">
        <f>IF(C1875="Saliente Nacional",(IFERROR((LIMPIA(K1875,1)),0)),0)</f>
        <v>0</v>
      </c>
      <c r="Q1875" s="36">
        <f>IF(C1875="Saliente Internacional",(IFERROR((LIMPIA(K1875,1)),0)),0)</f>
        <v>0</v>
      </c>
      <c r="R1875" s="36">
        <f t="shared" si="88"/>
        <v>0</v>
      </c>
      <c r="S1875" s="36">
        <f t="shared" si="89"/>
        <v>0</v>
      </c>
    </row>
    <row r="1876" spans="1:19" x14ac:dyDescent="0.25">
      <c r="A1876" s="101">
        <f>'DETALLE DE CONEXIONES'!P1876</f>
        <v>0</v>
      </c>
      <c r="B1876" s="36" t="str">
        <f>'DETALLE DE CONEXIONES'!I1876</f>
        <v>TRANSFERENCIA</v>
      </c>
      <c r="C1876" s="36" t="str">
        <f>'DETALLE DE CONEXIONES'!BB1876</f>
        <v>Desvio Nacional</v>
      </c>
      <c r="D1876" s="36" t="str">
        <f>'DETALLE DE CONEXIONES'!E1876</f>
        <v>999XXX1600</v>
      </c>
      <c r="E1876" s="36">
        <f t="shared" si="87"/>
        <v>10</v>
      </c>
      <c r="F1876" s="36">
        <f>IFERROR(LIMPIA('DETALLE DE CONEXIONES'!N1876,1),0)</f>
        <v>1</v>
      </c>
      <c r="G1876" s="36" t="str">
        <f>LEFT('DETALLE DE CONEXIONES'!BE1876,3)</f>
        <v>SIU</v>
      </c>
      <c r="H1876" s="36" t="str">
        <f>RIGHT('DETALLE DE CONEXIONES'!AK1876,2)</f>
        <v/>
      </c>
      <c r="I1876" s="36" t="str">
        <f>LEFT('DETALLE DE CONEXIONES'!AK1876,3)</f>
        <v/>
      </c>
      <c r="J1876" s="36" t="str">
        <f>LEFT('DETALLE DE CONEXIONES'!M1876,3)</f>
        <v>0mi</v>
      </c>
      <c r="K1876" s="36" t="str">
        <f>IF(LEN('DETALLE DE CONEXIONES'!M1876)&lt;12,(RIGHT('DETALLE DE CONEXIONES'!M1876,5)),(RIGHT('DETALLE DE CONEXIONES'!M1876,6)))</f>
        <v>30seg.</v>
      </c>
      <c r="L1876" s="36">
        <f>IF(C1876="Saliente Local",(IFERROR((LIMPIA(J1876,1)),0)),0)</f>
        <v>0</v>
      </c>
      <c r="M1876" s="36">
        <f>IF(C1876="Saliente Nacional",(IFERROR((LIMPIA(J1876,1)),0)),0)</f>
        <v>0</v>
      </c>
      <c r="N1876" s="36">
        <f>IF(C1876="Saliente Internacional",(IFERROR((LIMPIA(J1876,1)),0)),0)</f>
        <v>0</v>
      </c>
      <c r="O1876" s="36">
        <f>IF(C1876="Saliente Local",(IFERROR((LIMPIA(K1876,1)),0)),0)</f>
        <v>0</v>
      </c>
      <c r="P1876" s="36">
        <f>IF(C1876="Saliente Nacional",(IFERROR((LIMPIA(K1876,1)),0)),0)</f>
        <v>0</v>
      </c>
      <c r="Q1876" s="36">
        <f>IF(C1876="Saliente Internacional",(IFERROR((LIMPIA(K1876,1)),0)),0)</f>
        <v>0</v>
      </c>
      <c r="R1876" s="36">
        <f t="shared" si="88"/>
        <v>0</v>
      </c>
      <c r="S1876" s="36">
        <f t="shared" si="89"/>
        <v>0</v>
      </c>
    </row>
    <row r="1877" spans="1:19" x14ac:dyDescent="0.25">
      <c r="A1877" s="101">
        <f>'DETALLE DE CONEXIONES'!P1877</f>
        <v>0</v>
      </c>
      <c r="B1877" s="36" t="str">
        <f>'DETALLE DE CONEXIONES'!I1877</f>
        <v>TRANSFERENCIA</v>
      </c>
      <c r="C1877" s="36" t="str">
        <f>'DETALLE DE CONEXIONES'!BB1877</f>
        <v>Desvio Nacional</v>
      </c>
      <c r="D1877" s="36" t="str">
        <f>'DETALLE DE CONEXIONES'!E1877</f>
        <v>999XXX1600</v>
      </c>
      <c r="E1877" s="36">
        <f t="shared" si="87"/>
        <v>10</v>
      </c>
      <c r="F1877" s="36">
        <f>IFERROR(LIMPIA('DETALLE DE CONEXIONES'!N1877,1),0)</f>
        <v>1</v>
      </c>
      <c r="G1877" s="36" t="str">
        <f>LEFT('DETALLE DE CONEXIONES'!BE1877,3)</f>
        <v>SIU</v>
      </c>
      <c r="H1877" s="36" t="str">
        <f>RIGHT('DETALLE DE CONEXIONES'!AK1877,2)</f>
        <v/>
      </c>
      <c r="I1877" s="36" t="str">
        <f>LEFT('DETALLE DE CONEXIONES'!AK1877,3)</f>
        <v/>
      </c>
      <c r="J1877" s="36" t="str">
        <f>LEFT('DETALLE DE CONEXIONES'!M1877,3)</f>
        <v>0mi</v>
      </c>
      <c r="K1877" s="36" t="str">
        <f>IF(LEN('DETALLE DE CONEXIONES'!M1877)&lt;12,(RIGHT('DETALLE DE CONEXIONES'!M1877,5)),(RIGHT('DETALLE DE CONEXIONES'!M1877,6)))</f>
        <v>7seg.</v>
      </c>
      <c r="L1877" s="36">
        <f>IF(C1877="Saliente Local",(IFERROR((LIMPIA(J1877,1)),0)),0)</f>
        <v>0</v>
      </c>
      <c r="M1877" s="36">
        <f>IF(C1877="Saliente Nacional",(IFERROR((LIMPIA(J1877,1)),0)),0)</f>
        <v>0</v>
      </c>
      <c r="N1877" s="36">
        <f>IF(C1877="Saliente Internacional",(IFERROR((LIMPIA(J1877,1)),0)),0)</f>
        <v>0</v>
      </c>
      <c r="O1877" s="36">
        <f>IF(C1877="Saliente Local",(IFERROR((LIMPIA(K1877,1)),0)),0)</f>
        <v>0</v>
      </c>
      <c r="P1877" s="36">
        <f>IF(C1877="Saliente Nacional",(IFERROR((LIMPIA(K1877,1)),0)),0)</f>
        <v>0</v>
      </c>
      <c r="Q1877" s="36">
        <f>IF(C1877="Saliente Internacional",(IFERROR((LIMPIA(K1877,1)),0)),0)</f>
        <v>0</v>
      </c>
      <c r="R1877" s="36">
        <f t="shared" si="88"/>
        <v>0</v>
      </c>
      <c r="S1877" s="36">
        <f t="shared" si="89"/>
        <v>0</v>
      </c>
    </row>
    <row r="1878" spans="1:19" x14ac:dyDescent="0.25">
      <c r="A1878" s="101">
        <f>'DETALLE DE CONEXIONES'!P1878</f>
        <v>0</v>
      </c>
      <c r="B1878" s="36" t="str">
        <f>'DETALLE DE CONEXIONES'!I1878</f>
        <v>TRANSFERENCIA</v>
      </c>
      <c r="C1878" s="36" t="str">
        <f>'DETALLE DE CONEXIONES'!BB1878</f>
        <v>Desvio Nacional</v>
      </c>
      <c r="D1878" s="36" t="str">
        <f>'DETALLE DE CONEXIONES'!E1878</f>
        <v>999XXX1600</v>
      </c>
      <c r="E1878" s="36">
        <f t="shared" si="87"/>
        <v>10</v>
      </c>
      <c r="F1878" s="36">
        <f>IFERROR(LIMPIA('DETALLE DE CONEXIONES'!N1878,1),0)</f>
        <v>1</v>
      </c>
      <c r="G1878" s="36" t="str">
        <f>LEFT('DETALLE DE CONEXIONES'!BE1878,3)</f>
        <v>SIU</v>
      </c>
      <c r="H1878" s="36" t="str">
        <f>RIGHT('DETALLE DE CONEXIONES'!AK1878,2)</f>
        <v/>
      </c>
      <c r="I1878" s="36" t="str">
        <f>LEFT('DETALLE DE CONEXIONES'!AK1878,3)</f>
        <v/>
      </c>
      <c r="J1878" s="36" t="str">
        <f>LEFT('DETALLE DE CONEXIONES'!M1878,3)</f>
        <v>0mi</v>
      </c>
      <c r="K1878" s="36" t="str">
        <f>IF(LEN('DETALLE DE CONEXIONES'!M1878)&lt;12,(RIGHT('DETALLE DE CONEXIONES'!M1878,5)),(RIGHT('DETALLE DE CONEXIONES'!M1878,6)))</f>
        <v>7seg.</v>
      </c>
      <c r="L1878" s="36">
        <f>IF(C1878="Saliente Local",(IFERROR((LIMPIA(J1878,1)),0)),0)</f>
        <v>0</v>
      </c>
      <c r="M1878" s="36">
        <f>IF(C1878="Saliente Nacional",(IFERROR((LIMPIA(J1878,1)),0)),0)</f>
        <v>0</v>
      </c>
      <c r="N1878" s="36">
        <f>IF(C1878="Saliente Internacional",(IFERROR((LIMPIA(J1878,1)),0)),0)</f>
        <v>0</v>
      </c>
      <c r="O1878" s="36">
        <f>IF(C1878="Saliente Local",(IFERROR((LIMPIA(K1878,1)),0)),0)</f>
        <v>0</v>
      </c>
      <c r="P1878" s="36">
        <f>IF(C1878="Saliente Nacional",(IFERROR((LIMPIA(K1878,1)),0)),0)</f>
        <v>0</v>
      </c>
      <c r="Q1878" s="36">
        <f>IF(C1878="Saliente Internacional",(IFERROR((LIMPIA(K1878,1)),0)),0)</f>
        <v>0</v>
      </c>
      <c r="R1878" s="36">
        <f t="shared" si="88"/>
        <v>0</v>
      </c>
      <c r="S1878" s="36">
        <f t="shared" si="89"/>
        <v>0</v>
      </c>
    </row>
    <row r="1879" spans="1:19" x14ac:dyDescent="0.25">
      <c r="A1879" s="101">
        <f>'DETALLE DE CONEXIONES'!P1879</f>
        <v>0</v>
      </c>
      <c r="B1879" s="36" t="str">
        <f>'DETALLE DE CONEXIONES'!I1879</f>
        <v>ENTRANTE</v>
      </c>
      <c r="C1879" s="36" t="str">
        <f>'DETALLE DE CONEXIONES'!BB1879</f>
        <v>Entrante Local</v>
      </c>
      <c r="D1879" s="36" t="str">
        <f>'DETALLE DE CONEXIONES'!E1879</f>
        <v>999XXX1600</v>
      </c>
      <c r="E1879" s="36">
        <f t="shared" si="87"/>
        <v>10</v>
      </c>
      <c r="F1879" s="36">
        <f>IFERROR(LIMPIA('DETALLE DE CONEXIONES'!N1879,1),0)</f>
        <v>1</v>
      </c>
      <c r="G1879" s="36" t="str">
        <f>LEFT('DETALLE DE CONEXIONES'!BE1879,3)</f>
        <v>NOF</v>
      </c>
      <c r="H1879" s="36" t="str">
        <f>RIGHT('DETALLE DE CONEXIONES'!AK1879,2)</f>
        <v/>
      </c>
      <c r="I1879" s="36" t="str">
        <f>LEFT('DETALLE DE CONEXIONES'!AK1879,3)</f>
        <v/>
      </c>
      <c r="J1879" s="36" t="str">
        <f>LEFT('DETALLE DE CONEXIONES'!M1879,3)</f>
        <v>0mi</v>
      </c>
      <c r="K1879" s="36" t="str">
        <f>IF(LEN('DETALLE DE CONEXIONES'!M1879)&lt;12,(RIGHT('DETALLE DE CONEXIONES'!M1879,5)),(RIGHT('DETALLE DE CONEXIONES'!M1879,6)))</f>
        <v>27seg.</v>
      </c>
      <c r="L1879" s="36">
        <f>IF(C1879="Saliente Local",(IFERROR((LIMPIA(J1879,1)),0)),0)</f>
        <v>0</v>
      </c>
      <c r="M1879" s="36">
        <f>IF(C1879="Saliente Nacional",(IFERROR((LIMPIA(J1879,1)),0)),0)</f>
        <v>0</v>
      </c>
      <c r="N1879" s="36">
        <f>IF(C1879="Saliente Internacional",(IFERROR((LIMPIA(J1879,1)),0)),0)</f>
        <v>0</v>
      </c>
      <c r="O1879" s="36">
        <f>IF(C1879="Saliente Local",(IFERROR((LIMPIA(K1879,1)),0)),0)</f>
        <v>0</v>
      </c>
      <c r="P1879" s="36">
        <f>IF(C1879="Saliente Nacional",(IFERROR((LIMPIA(K1879,1)),0)),0)</f>
        <v>0</v>
      </c>
      <c r="Q1879" s="36">
        <f>IF(C1879="Saliente Internacional",(IFERROR((LIMPIA(K1879,1)),0)),0)</f>
        <v>0</v>
      </c>
      <c r="R1879" s="36">
        <f t="shared" si="88"/>
        <v>0</v>
      </c>
      <c r="S1879" s="36">
        <f t="shared" si="89"/>
        <v>0</v>
      </c>
    </row>
    <row r="1880" spans="1:19" x14ac:dyDescent="0.25">
      <c r="A1880" s="101">
        <f>'DETALLE DE CONEXIONES'!P1880</f>
        <v>0</v>
      </c>
      <c r="B1880" s="36" t="str">
        <f>'DETALLE DE CONEXIONES'!I1880</f>
        <v>GPRS</v>
      </c>
      <c r="C1880" s="36" t="str">
        <f>'DETALLE DE CONEXIONES'!BB1880</f>
        <v>INTERNET</v>
      </c>
      <c r="D1880" s="36" t="str">
        <f>'DETALLE DE CONEXIONES'!E1880</f>
        <v>internet.itelcel.coXXXGLTE</v>
      </c>
      <c r="E1880" s="36">
        <f t="shared" si="87"/>
        <v>26</v>
      </c>
      <c r="F1880" s="36">
        <f>IFERROR(LIMPIA('DETALLE DE CONEXIONES'!N1880,1),0)</f>
        <v>0</v>
      </c>
      <c r="G1880" s="36" t="str">
        <f>LEFT('DETALLE DE CONEXIONES'!BE1880,3)</f>
        <v/>
      </c>
      <c r="H1880" s="36" t="str">
        <f>RIGHT('DETALLE DE CONEXIONES'!AK1880,2)</f>
        <v>-1</v>
      </c>
      <c r="I1880" s="36" t="str">
        <f>LEFT('DETALLE DE CONEXIONES'!AK1880,3)</f>
        <v>INT</v>
      </c>
      <c r="J1880" s="36" t="str">
        <f>LEFT('DETALLE DE CONEXIONES'!M1880,3)</f>
        <v>0mi</v>
      </c>
      <c r="K1880" s="36" t="str">
        <f>IF(LEN('DETALLE DE CONEXIONES'!M1880)&lt;12,(RIGHT('DETALLE DE CONEXIONES'!M1880,5)),(RIGHT('DETALLE DE CONEXIONES'!M1880,6)))</f>
        <v xml:space="preserve">min. </v>
      </c>
      <c r="L1880" s="36">
        <f>IF(C1880="Saliente Local",(IFERROR((LIMPIA(J1880,1)),0)),0)</f>
        <v>0</v>
      </c>
      <c r="M1880" s="36">
        <f>IF(C1880="Saliente Nacional",(IFERROR((LIMPIA(J1880,1)),0)),0)</f>
        <v>0</v>
      </c>
      <c r="N1880" s="36">
        <f>IF(C1880="Saliente Internacional",(IFERROR((LIMPIA(J1880,1)),0)),0)</f>
        <v>0</v>
      </c>
      <c r="O1880" s="36">
        <f>IF(C1880="Saliente Local",(IFERROR((LIMPIA(K1880,1)),0)),0)</f>
        <v>0</v>
      </c>
      <c r="P1880" s="36">
        <f>IF(C1880="Saliente Nacional",(IFERROR((LIMPIA(K1880,1)),0)),0)</f>
        <v>0</v>
      </c>
      <c r="Q1880" s="36">
        <f>IF(C1880="Saliente Internacional",(IFERROR((LIMPIA(K1880,1)),0)),0)</f>
        <v>0</v>
      </c>
      <c r="R1880" s="36">
        <f t="shared" si="88"/>
        <v>0</v>
      </c>
      <c r="S1880" s="36">
        <f t="shared" si="89"/>
        <v>0</v>
      </c>
    </row>
    <row r="1881" spans="1:19" x14ac:dyDescent="0.25">
      <c r="A1881" s="101">
        <f>'DETALLE DE CONEXIONES'!P1881</f>
        <v>0</v>
      </c>
      <c r="B1881" s="36" t="str">
        <f>'DETALLE DE CONEXIONES'!I1881</f>
        <v>GPRS</v>
      </c>
      <c r="C1881" s="36" t="str">
        <f>'DETALLE DE CONEXIONES'!BB1881</f>
        <v>VIDEO</v>
      </c>
      <c r="D1881" s="36" t="str">
        <f>'DETALLE DE CONEXIONES'!E1881</f>
        <v>internet.itelcel.coXXXGLTE</v>
      </c>
      <c r="E1881" s="36">
        <f t="shared" si="87"/>
        <v>26</v>
      </c>
      <c r="F1881" s="36">
        <f>IFERROR(LIMPIA('DETALLE DE CONEXIONES'!N1881,1),0)</f>
        <v>0</v>
      </c>
      <c r="G1881" s="36" t="str">
        <f>LEFT('DETALLE DE CONEXIONES'!BE1881,3)</f>
        <v/>
      </c>
      <c r="H1881" s="36" t="str">
        <f>RIGHT('DETALLE DE CONEXIONES'!AK1881,2)</f>
        <v>-1</v>
      </c>
      <c r="I1881" s="36" t="str">
        <f>LEFT('DETALLE DE CONEXIONES'!AK1881,3)</f>
        <v>VID</v>
      </c>
      <c r="J1881" s="36" t="str">
        <f>LEFT('DETALLE DE CONEXIONES'!M1881,3)</f>
        <v>0mi</v>
      </c>
      <c r="K1881" s="36" t="str">
        <f>IF(LEN('DETALLE DE CONEXIONES'!M1881)&lt;12,(RIGHT('DETALLE DE CONEXIONES'!M1881,5)),(RIGHT('DETALLE DE CONEXIONES'!M1881,6)))</f>
        <v xml:space="preserve">min. </v>
      </c>
      <c r="L1881" s="36">
        <f>IF(C1881="Saliente Local",(IFERROR((LIMPIA(J1881,1)),0)),0)</f>
        <v>0</v>
      </c>
      <c r="M1881" s="36">
        <f>IF(C1881="Saliente Nacional",(IFERROR((LIMPIA(J1881,1)),0)),0)</f>
        <v>0</v>
      </c>
      <c r="N1881" s="36">
        <f>IF(C1881="Saliente Internacional",(IFERROR((LIMPIA(J1881,1)),0)),0)</f>
        <v>0</v>
      </c>
      <c r="O1881" s="36">
        <f>IF(C1881="Saliente Local",(IFERROR((LIMPIA(K1881,1)),0)),0)</f>
        <v>0</v>
      </c>
      <c r="P1881" s="36">
        <f>IF(C1881="Saliente Nacional",(IFERROR((LIMPIA(K1881,1)),0)),0)</f>
        <v>0</v>
      </c>
      <c r="Q1881" s="36">
        <f>IF(C1881="Saliente Internacional",(IFERROR((LIMPIA(K1881,1)),0)),0)</f>
        <v>0</v>
      </c>
      <c r="R1881" s="36">
        <f t="shared" si="88"/>
        <v>0</v>
      </c>
      <c r="S1881" s="36">
        <f t="shared" si="89"/>
        <v>0</v>
      </c>
    </row>
    <row r="1882" spans="1:19" x14ac:dyDescent="0.25">
      <c r="A1882" s="101">
        <f>'DETALLE DE CONEXIONES'!P1882</f>
        <v>0</v>
      </c>
      <c r="B1882" s="36" t="str">
        <f>'DETALLE DE CONEXIONES'!I1882</f>
        <v>TRANSFERENCIA</v>
      </c>
      <c r="C1882" s="36" t="str">
        <f>'DETALLE DE CONEXIONES'!BB1882</f>
        <v>Desvio Nacional</v>
      </c>
      <c r="D1882" s="36" t="str">
        <f>'DETALLE DE CONEXIONES'!E1882</f>
        <v>999XXX1600</v>
      </c>
      <c r="E1882" s="36">
        <f t="shared" si="87"/>
        <v>10</v>
      </c>
      <c r="F1882" s="36">
        <f>IFERROR(LIMPIA('DETALLE DE CONEXIONES'!N1882,1),0)</f>
        <v>1</v>
      </c>
      <c r="G1882" s="36" t="str">
        <f>LEFT('DETALLE DE CONEXIONES'!BE1882,3)</f>
        <v>SIU</v>
      </c>
      <c r="H1882" s="36" t="str">
        <f>RIGHT('DETALLE DE CONEXIONES'!AK1882,2)</f>
        <v/>
      </c>
      <c r="I1882" s="36" t="str">
        <f>LEFT('DETALLE DE CONEXIONES'!AK1882,3)</f>
        <v/>
      </c>
      <c r="J1882" s="36" t="str">
        <f>LEFT('DETALLE DE CONEXIONES'!M1882,3)</f>
        <v>0mi</v>
      </c>
      <c r="K1882" s="36" t="str">
        <f>IF(LEN('DETALLE DE CONEXIONES'!M1882)&lt;12,(RIGHT('DETALLE DE CONEXIONES'!M1882,5)),(RIGHT('DETALLE DE CONEXIONES'!M1882,6)))</f>
        <v>51seg.</v>
      </c>
      <c r="L1882" s="36">
        <f>IF(C1882="Saliente Local",(IFERROR((LIMPIA(J1882,1)),0)),0)</f>
        <v>0</v>
      </c>
      <c r="M1882" s="36">
        <f>IF(C1882="Saliente Nacional",(IFERROR((LIMPIA(J1882,1)),0)),0)</f>
        <v>0</v>
      </c>
      <c r="N1882" s="36">
        <f>IF(C1882="Saliente Internacional",(IFERROR((LIMPIA(J1882,1)),0)),0)</f>
        <v>0</v>
      </c>
      <c r="O1882" s="36">
        <f>IF(C1882="Saliente Local",(IFERROR((LIMPIA(K1882,1)),0)),0)</f>
        <v>0</v>
      </c>
      <c r="P1882" s="36">
        <f>IF(C1882="Saliente Nacional",(IFERROR((LIMPIA(K1882,1)),0)),0)</f>
        <v>0</v>
      </c>
      <c r="Q1882" s="36">
        <f>IF(C1882="Saliente Internacional",(IFERROR((LIMPIA(K1882,1)),0)),0)</f>
        <v>0</v>
      </c>
      <c r="R1882" s="36">
        <f t="shared" si="88"/>
        <v>0</v>
      </c>
      <c r="S1882" s="36">
        <f t="shared" si="89"/>
        <v>0</v>
      </c>
    </row>
    <row r="1883" spans="1:19" x14ac:dyDescent="0.25">
      <c r="A1883" s="101">
        <f>'DETALLE DE CONEXIONES'!P1883</f>
        <v>0</v>
      </c>
      <c r="B1883" s="36" t="str">
        <f>'DETALLE DE CONEXIONES'!I1883</f>
        <v>ENTRANTE</v>
      </c>
      <c r="C1883" s="36" t="str">
        <f>'DETALLE DE CONEXIONES'!BB1883</f>
        <v>Entrante Local</v>
      </c>
      <c r="D1883" s="36" t="str">
        <f>'DETALLE DE CONEXIONES'!E1883</f>
        <v>999XXX1600</v>
      </c>
      <c r="E1883" s="36">
        <f t="shared" si="87"/>
        <v>10</v>
      </c>
      <c r="F1883" s="36">
        <f>IFERROR(LIMPIA('DETALLE DE CONEXIONES'!N1883,1),0)</f>
        <v>1</v>
      </c>
      <c r="G1883" s="36" t="str">
        <f>LEFT('DETALLE DE CONEXIONES'!BE1883,3)</f>
        <v>NOF</v>
      </c>
      <c r="H1883" s="36" t="str">
        <f>RIGHT('DETALLE DE CONEXIONES'!AK1883,2)</f>
        <v/>
      </c>
      <c r="I1883" s="36" t="str">
        <f>LEFT('DETALLE DE CONEXIONES'!AK1883,3)</f>
        <v/>
      </c>
      <c r="J1883" s="36" t="str">
        <f>LEFT('DETALLE DE CONEXIONES'!M1883,3)</f>
        <v>0mi</v>
      </c>
      <c r="K1883" s="36" t="str">
        <f>IF(LEN('DETALLE DE CONEXIONES'!M1883)&lt;12,(RIGHT('DETALLE DE CONEXIONES'!M1883,5)),(RIGHT('DETALLE DE CONEXIONES'!M1883,6)))</f>
        <v>28seg.</v>
      </c>
      <c r="L1883" s="36">
        <f>IF(C1883="Saliente Local",(IFERROR((LIMPIA(J1883,1)),0)),0)</f>
        <v>0</v>
      </c>
      <c r="M1883" s="36">
        <f>IF(C1883="Saliente Nacional",(IFERROR((LIMPIA(J1883,1)),0)),0)</f>
        <v>0</v>
      </c>
      <c r="N1883" s="36">
        <f>IF(C1883="Saliente Internacional",(IFERROR((LIMPIA(J1883,1)),0)),0)</f>
        <v>0</v>
      </c>
      <c r="O1883" s="36">
        <f>IF(C1883="Saliente Local",(IFERROR((LIMPIA(K1883,1)),0)),0)</f>
        <v>0</v>
      </c>
      <c r="P1883" s="36">
        <f>IF(C1883="Saliente Nacional",(IFERROR((LIMPIA(K1883,1)),0)),0)</f>
        <v>0</v>
      </c>
      <c r="Q1883" s="36">
        <f>IF(C1883="Saliente Internacional",(IFERROR((LIMPIA(K1883,1)),0)),0)</f>
        <v>0</v>
      </c>
      <c r="R1883" s="36">
        <f t="shared" si="88"/>
        <v>0</v>
      </c>
      <c r="S1883" s="36">
        <f t="shared" si="89"/>
        <v>0</v>
      </c>
    </row>
    <row r="1884" spans="1:19" x14ac:dyDescent="0.25">
      <c r="A1884" s="101">
        <f>'DETALLE DE CONEXIONES'!P1884</f>
        <v>0</v>
      </c>
      <c r="B1884" s="36" t="str">
        <f>'DETALLE DE CONEXIONES'!I1884</f>
        <v>SALIENTE</v>
      </c>
      <c r="C1884" s="36" t="str">
        <f>'DETALLE DE CONEXIONES'!BB1884</f>
        <v>Saliente Local</v>
      </c>
      <c r="D1884" s="36" t="str">
        <f>'DETALLE DE CONEXIONES'!E1884</f>
        <v>999XXX9860</v>
      </c>
      <c r="E1884" s="36">
        <f t="shared" si="87"/>
        <v>10</v>
      </c>
      <c r="F1884" s="36">
        <f>IFERROR(LIMPIA('DETALLE DE CONEXIONES'!N1884,1),0)</f>
        <v>2</v>
      </c>
      <c r="G1884" s="36" t="str">
        <f>LEFT('DETALLE DE CONEXIONES'!BE1884,3)</f>
        <v>NOF</v>
      </c>
      <c r="H1884" s="36" t="str">
        <f>RIGHT('DETALLE DE CONEXIONES'!AK1884,2)</f>
        <v/>
      </c>
      <c r="I1884" s="36" t="str">
        <f>LEFT('DETALLE DE CONEXIONES'!AK1884,3)</f>
        <v/>
      </c>
      <c r="J1884" s="36" t="str">
        <f>LEFT('DETALLE DE CONEXIONES'!M1884,3)</f>
        <v>1mi</v>
      </c>
      <c r="K1884" s="36" t="str">
        <f>IF(LEN('DETALLE DE CONEXIONES'!M1884)&lt;12,(RIGHT('DETALLE DE CONEXIONES'!M1884,5)),(RIGHT('DETALLE DE CONEXIONES'!M1884,6)))</f>
        <v>5seg.</v>
      </c>
      <c r="L1884" s="36">
        <f>IF(C1884="Saliente Local",(IFERROR((LIMPIA(J1884,1)),0)),0)</f>
        <v>1</v>
      </c>
      <c r="M1884" s="36">
        <f>IF(C1884="Saliente Nacional",(IFERROR((LIMPIA(J1884,1)),0)),0)</f>
        <v>0</v>
      </c>
      <c r="N1884" s="36">
        <f>IF(C1884="Saliente Internacional",(IFERROR((LIMPIA(J1884,1)),0)),0)</f>
        <v>0</v>
      </c>
      <c r="O1884" s="36">
        <f>IF(C1884="Saliente Local",(IFERROR((LIMPIA(K1884,1)),0)),0)</f>
        <v>5</v>
      </c>
      <c r="P1884" s="36">
        <f>IF(C1884="Saliente Nacional",(IFERROR((LIMPIA(K1884,1)),0)),0)</f>
        <v>0</v>
      </c>
      <c r="Q1884" s="36">
        <f>IF(C1884="Saliente Internacional",(IFERROR((LIMPIA(K1884,1)),0)),0)</f>
        <v>0</v>
      </c>
      <c r="R1884" s="36">
        <f t="shared" si="88"/>
        <v>2</v>
      </c>
      <c r="S1884" s="36">
        <f t="shared" si="89"/>
        <v>0</v>
      </c>
    </row>
    <row r="1885" spans="1:19" x14ac:dyDescent="0.25">
      <c r="A1885" s="101">
        <f>'DETALLE DE CONEXIONES'!P1885</f>
        <v>0</v>
      </c>
      <c r="B1885" s="36" t="str">
        <f>'DETALLE DE CONEXIONES'!I1885</f>
        <v>SALIENTE</v>
      </c>
      <c r="C1885" s="36" t="str">
        <f>'DETALLE DE CONEXIONES'!BB1885</f>
        <v>Saliente Local</v>
      </c>
      <c r="D1885" s="36" t="str">
        <f>'DETALLE DE CONEXIONES'!E1885</f>
        <v>999XXX2109</v>
      </c>
      <c r="E1885" s="36">
        <f t="shared" si="87"/>
        <v>10</v>
      </c>
      <c r="F1885" s="36">
        <f>IFERROR(LIMPIA('DETALLE DE CONEXIONES'!N1885,1),0)</f>
        <v>1</v>
      </c>
      <c r="G1885" s="36" t="str">
        <f>LEFT('DETALLE DE CONEXIONES'!BE1885,3)</f>
        <v>NOF</v>
      </c>
      <c r="H1885" s="36" t="str">
        <f>RIGHT('DETALLE DE CONEXIONES'!AK1885,2)</f>
        <v/>
      </c>
      <c r="I1885" s="36" t="str">
        <f>LEFT('DETALLE DE CONEXIONES'!AK1885,3)</f>
        <v/>
      </c>
      <c r="J1885" s="36" t="str">
        <f>LEFT('DETALLE DE CONEXIONES'!M1885,3)</f>
        <v>0mi</v>
      </c>
      <c r="K1885" s="36" t="str">
        <f>IF(LEN('DETALLE DE CONEXIONES'!M1885)&lt;12,(RIGHT('DETALLE DE CONEXIONES'!M1885,5)),(RIGHT('DETALLE DE CONEXIONES'!M1885,6)))</f>
        <v>47seg.</v>
      </c>
      <c r="L1885" s="36">
        <f>IF(C1885="Saliente Local",(IFERROR((LIMPIA(J1885,1)),0)),0)</f>
        <v>0</v>
      </c>
      <c r="M1885" s="36">
        <f>IF(C1885="Saliente Nacional",(IFERROR((LIMPIA(J1885,1)),0)),0)</f>
        <v>0</v>
      </c>
      <c r="N1885" s="36">
        <f>IF(C1885="Saliente Internacional",(IFERROR((LIMPIA(J1885,1)),0)),0)</f>
        <v>0</v>
      </c>
      <c r="O1885" s="36">
        <f>IF(C1885="Saliente Local",(IFERROR((LIMPIA(K1885,1)),0)),0)</f>
        <v>47</v>
      </c>
      <c r="P1885" s="36">
        <f>IF(C1885="Saliente Nacional",(IFERROR((LIMPIA(K1885,1)),0)),0)</f>
        <v>0</v>
      </c>
      <c r="Q1885" s="36">
        <f>IF(C1885="Saliente Internacional",(IFERROR((LIMPIA(K1885,1)),0)),0)</f>
        <v>0</v>
      </c>
      <c r="R1885" s="36">
        <f t="shared" si="88"/>
        <v>1</v>
      </c>
      <c r="S1885" s="36">
        <f t="shared" si="89"/>
        <v>0</v>
      </c>
    </row>
    <row r="1886" spans="1:19" x14ac:dyDescent="0.25">
      <c r="A1886" s="101">
        <f>'DETALLE DE CONEXIONES'!P1886</f>
        <v>0</v>
      </c>
      <c r="B1886" s="36" t="str">
        <f>'DETALLE DE CONEXIONES'!I1886</f>
        <v>SALIENTE</v>
      </c>
      <c r="C1886" s="36" t="str">
        <f>'DETALLE DE CONEXIONES'!BB1886</f>
        <v>Saliente Local</v>
      </c>
      <c r="D1886" s="36" t="str">
        <f>'DETALLE DE CONEXIONES'!E1886</f>
        <v>999XXX8450</v>
      </c>
      <c r="E1886" s="36">
        <f t="shared" si="87"/>
        <v>10</v>
      </c>
      <c r="F1886" s="36">
        <f>IFERROR(LIMPIA('DETALLE DE CONEXIONES'!N1886,1),0)</f>
        <v>3</v>
      </c>
      <c r="G1886" s="36" t="str">
        <f>LEFT('DETALLE DE CONEXIONES'!BE1886,3)</f>
        <v>NOF</v>
      </c>
      <c r="H1886" s="36" t="str">
        <f>RIGHT('DETALLE DE CONEXIONES'!AK1886,2)</f>
        <v/>
      </c>
      <c r="I1886" s="36" t="str">
        <f>LEFT('DETALLE DE CONEXIONES'!AK1886,3)</f>
        <v/>
      </c>
      <c r="J1886" s="36" t="str">
        <f>LEFT('DETALLE DE CONEXIONES'!M1886,3)</f>
        <v>2mi</v>
      </c>
      <c r="K1886" s="36" t="str">
        <f>IF(LEN('DETALLE DE CONEXIONES'!M1886)&lt;12,(RIGHT('DETALLE DE CONEXIONES'!M1886,5)),(RIGHT('DETALLE DE CONEXIONES'!M1886,6)))</f>
        <v>6seg.</v>
      </c>
      <c r="L1886" s="36">
        <f>IF(C1886="Saliente Local",(IFERROR((LIMPIA(J1886,1)),0)),0)</f>
        <v>2</v>
      </c>
      <c r="M1886" s="36">
        <f>IF(C1886="Saliente Nacional",(IFERROR((LIMPIA(J1886,1)),0)),0)</f>
        <v>0</v>
      </c>
      <c r="N1886" s="36">
        <f>IF(C1886="Saliente Internacional",(IFERROR((LIMPIA(J1886,1)),0)),0)</f>
        <v>0</v>
      </c>
      <c r="O1886" s="36">
        <f>IF(C1886="Saliente Local",(IFERROR((LIMPIA(K1886,1)),0)),0)</f>
        <v>6</v>
      </c>
      <c r="P1886" s="36">
        <f>IF(C1886="Saliente Nacional",(IFERROR((LIMPIA(K1886,1)),0)),0)</f>
        <v>0</v>
      </c>
      <c r="Q1886" s="36">
        <f>IF(C1886="Saliente Internacional",(IFERROR((LIMPIA(K1886,1)),0)),0)</f>
        <v>0</v>
      </c>
      <c r="R1886" s="36">
        <f t="shared" si="88"/>
        <v>3</v>
      </c>
      <c r="S1886" s="36">
        <f t="shared" si="89"/>
        <v>0</v>
      </c>
    </row>
    <row r="1887" spans="1:19" x14ac:dyDescent="0.25">
      <c r="A1887" s="101">
        <f>'DETALLE DE CONEXIONES'!P1887</f>
        <v>0</v>
      </c>
      <c r="B1887" s="36" t="str">
        <f>'DETALLE DE CONEXIONES'!I1887</f>
        <v>ENTRANTE</v>
      </c>
      <c r="C1887" s="36" t="str">
        <f>'DETALLE DE CONEXIONES'!BB1887</f>
        <v>Entrante Local</v>
      </c>
      <c r="D1887" s="36" t="str">
        <f>'DETALLE DE CONEXIONES'!E1887</f>
        <v>999XXX1600</v>
      </c>
      <c r="E1887" s="36">
        <f t="shared" si="87"/>
        <v>10</v>
      </c>
      <c r="F1887" s="36">
        <f>IFERROR(LIMPIA('DETALLE DE CONEXIONES'!N1887,1),0)</f>
        <v>3</v>
      </c>
      <c r="G1887" s="36" t="str">
        <f>LEFT('DETALLE DE CONEXIONES'!BE1887,3)</f>
        <v>NOF</v>
      </c>
      <c r="H1887" s="36" t="str">
        <f>RIGHT('DETALLE DE CONEXIONES'!AK1887,2)</f>
        <v/>
      </c>
      <c r="I1887" s="36" t="str">
        <f>LEFT('DETALLE DE CONEXIONES'!AK1887,3)</f>
        <v/>
      </c>
      <c r="J1887" s="36" t="str">
        <f>LEFT('DETALLE DE CONEXIONES'!M1887,3)</f>
        <v>2mi</v>
      </c>
      <c r="K1887" s="36" t="str">
        <f>IF(LEN('DETALLE DE CONEXIONES'!M1887)&lt;12,(RIGHT('DETALLE DE CONEXIONES'!M1887,5)),(RIGHT('DETALLE DE CONEXIONES'!M1887,6)))</f>
        <v>10seg.</v>
      </c>
      <c r="L1887" s="36">
        <f>IF(C1887="Saliente Local",(IFERROR((LIMPIA(J1887,1)),0)),0)</f>
        <v>0</v>
      </c>
      <c r="M1887" s="36">
        <f>IF(C1887="Saliente Nacional",(IFERROR((LIMPIA(J1887,1)),0)),0)</f>
        <v>0</v>
      </c>
      <c r="N1887" s="36">
        <f>IF(C1887="Saliente Internacional",(IFERROR((LIMPIA(J1887,1)),0)),0)</f>
        <v>0</v>
      </c>
      <c r="O1887" s="36">
        <f>IF(C1887="Saliente Local",(IFERROR((LIMPIA(K1887,1)),0)),0)</f>
        <v>0</v>
      </c>
      <c r="P1887" s="36">
        <f>IF(C1887="Saliente Nacional",(IFERROR((LIMPIA(K1887,1)),0)),0)</f>
        <v>0</v>
      </c>
      <c r="Q1887" s="36">
        <f>IF(C1887="Saliente Internacional",(IFERROR((LIMPIA(K1887,1)),0)),0)</f>
        <v>0</v>
      </c>
      <c r="R1887" s="36">
        <f t="shared" si="88"/>
        <v>0</v>
      </c>
      <c r="S1887" s="36">
        <f t="shared" si="89"/>
        <v>0</v>
      </c>
    </row>
    <row r="1888" spans="1:19" x14ac:dyDescent="0.25">
      <c r="A1888" s="101">
        <f>'DETALLE DE CONEXIONES'!P1888</f>
        <v>0</v>
      </c>
      <c r="B1888" s="36" t="str">
        <f>'DETALLE DE CONEXIONES'!I1888</f>
        <v>SALIENTE</v>
      </c>
      <c r="C1888" s="36" t="str">
        <f>'DETALLE DE CONEXIONES'!BB1888</f>
        <v>Saliente Local</v>
      </c>
      <c r="D1888" s="36" t="str">
        <f>'DETALLE DE CONEXIONES'!E1888</f>
        <v>999XXX8450</v>
      </c>
      <c r="E1888" s="36">
        <f t="shared" si="87"/>
        <v>10</v>
      </c>
      <c r="F1888" s="36">
        <f>IFERROR(LIMPIA('DETALLE DE CONEXIONES'!N1888,1),0)</f>
        <v>3</v>
      </c>
      <c r="G1888" s="36" t="str">
        <f>LEFT('DETALLE DE CONEXIONES'!BE1888,3)</f>
        <v>NOF</v>
      </c>
      <c r="H1888" s="36" t="str">
        <f>RIGHT('DETALLE DE CONEXIONES'!AK1888,2)</f>
        <v/>
      </c>
      <c r="I1888" s="36" t="str">
        <f>LEFT('DETALLE DE CONEXIONES'!AK1888,3)</f>
        <v/>
      </c>
      <c r="J1888" s="36" t="str">
        <f>LEFT('DETALLE DE CONEXIONES'!M1888,3)</f>
        <v>2mi</v>
      </c>
      <c r="K1888" s="36" t="str">
        <f>IF(LEN('DETALLE DE CONEXIONES'!M1888)&lt;12,(RIGHT('DETALLE DE CONEXIONES'!M1888,5)),(RIGHT('DETALLE DE CONEXIONES'!M1888,6)))</f>
        <v>37seg.</v>
      </c>
      <c r="L1888" s="36">
        <f>IF(C1888="Saliente Local",(IFERROR((LIMPIA(J1888,1)),0)),0)</f>
        <v>2</v>
      </c>
      <c r="M1888" s="36">
        <f>IF(C1888="Saliente Nacional",(IFERROR((LIMPIA(J1888,1)),0)),0)</f>
        <v>0</v>
      </c>
      <c r="N1888" s="36">
        <f>IF(C1888="Saliente Internacional",(IFERROR((LIMPIA(J1888,1)),0)),0)</f>
        <v>0</v>
      </c>
      <c r="O1888" s="36">
        <f>IF(C1888="Saliente Local",(IFERROR((LIMPIA(K1888,1)),0)),0)</f>
        <v>37</v>
      </c>
      <c r="P1888" s="36">
        <f>IF(C1888="Saliente Nacional",(IFERROR((LIMPIA(K1888,1)),0)),0)</f>
        <v>0</v>
      </c>
      <c r="Q1888" s="36">
        <f>IF(C1888="Saliente Internacional",(IFERROR((LIMPIA(K1888,1)),0)),0)</f>
        <v>0</v>
      </c>
      <c r="R1888" s="36">
        <f t="shared" si="88"/>
        <v>3</v>
      </c>
      <c r="S1888" s="36">
        <f t="shared" si="89"/>
        <v>0</v>
      </c>
    </row>
    <row r="1889" spans="1:19" x14ac:dyDescent="0.25">
      <c r="A1889" s="101">
        <f>'DETALLE DE CONEXIONES'!P1889</f>
        <v>0</v>
      </c>
      <c r="B1889" s="36" t="str">
        <f>'DETALLE DE CONEXIONES'!I1889</f>
        <v>SALIENTE</v>
      </c>
      <c r="C1889" s="36" t="str">
        <f>'DETALLE DE CONEXIONES'!BB1889</f>
        <v>Saliente Local</v>
      </c>
      <c r="D1889" s="36" t="str">
        <f>'DETALLE DE CONEXIONES'!E1889</f>
        <v>999XXX8450</v>
      </c>
      <c r="E1889" s="36">
        <f t="shared" si="87"/>
        <v>10</v>
      </c>
      <c r="F1889" s="36">
        <f>IFERROR(LIMPIA('DETALLE DE CONEXIONES'!N1889,1),0)</f>
        <v>6</v>
      </c>
      <c r="G1889" s="36" t="str">
        <f>LEFT('DETALLE DE CONEXIONES'!BE1889,3)</f>
        <v>NOF</v>
      </c>
      <c r="H1889" s="36" t="str">
        <f>RIGHT('DETALLE DE CONEXIONES'!AK1889,2)</f>
        <v/>
      </c>
      <c r="I1889" s="36" t="str">
        <f>LEFT('DETALLE DE CONEXIONES'!AK1889,3)</f>
        <v/>
      </c>
      <c r="J1889" s="36" t="str">
        <f>LEFT('DETALLE DE CONEXIONES'!M1889,3)</f>
        <v>5mi</v>
      </c>
      <c r="K1889" s="36" t="str">
        <f>IF(LEN('DETALLE DE CONEXIONES'!M1889)&lt;12,(RIGHT('DETALLE DE CONEXIONES'!M1889,5)),(RIGHT('DETALLE DE CONEXIONES'!M1889,6)))</f>
        <v>27seg.</v>
      </c>
      <c r="L1889" s="36">
        <f>IF(C1889="Saliente Local",(IFERROR((LIMPIA(J1889,1)),0)),0)</f>
        <v>5</v>
      </c>
      <c r="M1889" s="36">
        <f>IF(C1889="Saliente Nacional",(IFERROR((LIMPIA(J1889,1)),0)),0)</f>
        <v>0</v>
      </c>
      <c r="N1889" s="36">
        <f>IF(C1889="Saliente Internacional",(IFERROR((LIMPIA(J1889,1)),0)),0)</f>
        <v>0</v>
      </c>
      <c r="O1889" s="36">
        <f>IF(C1889="Saliente Local",(IFERROR((LIMPIA(K1889,1)),0)),0)</f>
        <v>27</v>
      </c>
      <c r="P1889" s="36">
        <f>IF(C1889="Saliente Nacional",(IFERROR((LIMPIA(K1889,1)),0)),0)</f>
        <v>0</v>
      </c>
      <c r="Q1889" s="36">
        <f>IF(C1889="Saliente Internacional",(IFERROR((LIMPIA(K1889,1)),0)),0)</f>
        <v>0</v>
      </c>
      <c r="R1889" s="36">
        <f t="shared" si="88"/>
        <v>6</v>
      </c>
      <c r="S1889" s="36">
        <f t="shared" si="89"/>
        <v>0</v>
      </c>
    </row>
    <row r="1890" spans="1:19" x14ac:dyDescent="0.25">
      <c r="A1890" s="101">
        <f>'DETALLE DE CONEXIONES'!P1890</f>
        <v>0</v>
      </c>
      <c r="B1890" s="36" t="str">
        <f>'DETALLE DE CONEXIONES'!I1890</f>
        <v>GPRS</v>
      </c>
      <c r="C1890" s="36" t="str">
        <f>'DETALLE DE CONEXIONES'!BB1890</f>
        <v>MENSAJERO</v>
      </c>
      <c r="D1890" s="36" t="str">
        <f>'DETALLE DE CONEXIONES'!E1890</f>
        <v>internet.itelcelXXXm-3G</v>
      </c>
      <c r="E1890" s="36">
        <f t="shared" si="87"/>
        <v>23</v>
      </c>
      <c r="F1890" s="36">
        <f>IFERROR(LIMPIA('DETALLE DE CONEXIONES'!N1890,1),0)</f>
        <v>0</v>
      </c>
      <c r="G1890" s="36" t="str">
        <f>LEFT('DETALLE DE CONEXIONES'!BE1890,3)</f>
        <v/>
      </c>
      <c r="H1890" s="36" t="str">
        <f>RIGHT('DETALLE DE CONEXIONES'!AK1890,2)</f>
        <v>-1</v>
      </c>
      <c r="I1890" s="36" t="str">
        <f>LEFT('DETALLE DE CONEXIONES'!AK1890,3)</f>
        <v>MEN</v>
      </c>
      <c r="J1890" s="36" t="str">
        <f>LEFT('DETALLE DE CONEXIONES'!M1890,3)</f>
        <v>0mi</v>
      </c>
      <c r="K1890" s="36" t="str">
        <f>IF(LEN('DETALLE DE CONEXIONES'!M1890)&lt;12,(RIGHT('DETALLE DE CONEXIONES'!M1890,5)),(RIGHT('DETALLE DE CONEXIONES'!M1890,6)))</f>
        <v xml:space="preserve">min. </v>
      </c>
      <c r="L1890" s="36">
        <f>IF(C1890="Saliente Local",(IFERROR((LIMPIA(J1890,1)),0)),0)</f>
        <v>0</v>
      </c>
      <c r="M1890" s="36">
        <f>IF(C1890="Saliente Nacional",(IFERROR((LIMPIA(J1890,1)),0)),0)</f>
        <v>0</v>
      </c>
      <c r="N1890" s="36">
        <f>IF(C1890="Saliente Internacional",(IFERROR((LIMPIA(J1890,1)),0)),0)</f>
        <v>0</v>
      </c>
      <c r="O1890" s="36">
        <f>IF(C1890="Saliente Local",(IFERROR((LIMPIA(K1890,1)),0)),0)</f>
        <v>0</v>
      </c>
      <c r="P1890" s="36">
        <f>IF(C1890="Saliente Nacional",(IFERROR((LIMPIA(K1890,1)),0)),0)</f>
        <v>0</v>
      </c>
      <c r="Q1890" s="36">
        <f>IF(C1890="Saliente Internacional",(IFERROR((LIMPIA(K1890,1)),0)),0)</f>
        <v>0</v>
      </c>
      <c r="R1890" s="36">
        <f t="shared" si="88"/>
        <v>0</v>
      </c>
      <c r="S1890" s="36">
        <f t="shared" si="89"/>
        <v>0</v>
      </c>
    </row>
    <row r="1891" spans="1:19" x14ac:dyDescent="0.25">
      <c r="A1891" s="101">
        <f>'DETALLE DE CONEXIONES'!P1891</f>
        <v>0</v>
      </c>
      <c r="B1891" s="36" t="str">
        <f>'DETALLE DE CONEXIONES'!I1891</f>
        <v>GPRS</v>
      </c>
      <c r="C1891" s="36" t="str">
        <f>'DETALLE DE CONEXIONES'!BB1891</f>
        <v>VIDEO</v>
      </c>
      <c r="D1891" s="36" t="str">
        <f>'DETALLE DE CONEXIONES'!E1891</f>
        <v>internet.itelcel.coXXXGLTE</v>
      </c>
      <c r="E1891" s="36">
        <f t="shared" si="87"/>
        <v>26</v>
      </c>
      <c r="F1891" s="36">
        <f>IFERROR(LIMPIA('DETALLE DE CONEXIONES'!N1891,1),0)</f>
        <v>0</v>
      </c>
      <c r="G1891" s="36" t="str">
        <f>LEFT('DETALLE DE CONEXIONES'!BE1891,3)</f>
        <v/>
      </c>
      <c r="H1891" s="36" t="str">
        <f>RIGHT('DETALLE DE CONEXIONES'!AK1891,2)</f>
        <v>-1</v>
      </c>
      <c r="I1891" s="36" t="str">
        <f>LEFT('DETALLE DE CONEXIONES'!AK1891,3)</f>
        <v>VID</v>
      </c>
      <c r="J1891" s="36" t="str">
        <f>LEFT('DETALLE DE CONEXIONES'!M1891,3)</f>
        <v>0mi</v>
      </c>
      <c r="K1891" s="36" t="str">
        <f>IF(LEN('DETALLE DE CONEXIONES'!M1891)&lt;12,(RIGHT('DETALLE DE CONEXIONES'!M1891,5)),(RIGHT('DETALLE DE CONEXIONES'!M1891,6)))</f>
        <v xml:space="preserve">min. </v>
      </c>
      <c r="L1891" s="36">
        <f>IF(C1891="Saliente Local",(IFERROR((LIMPIA(J1891,1)),0)),0)</f>
        <v>0</v>
      </c>
      <c r="M1891" s="36">
        <f>IF(C1891="Saliente Nacional",(IFERROR((LIMPIA(J1891,1)),0)),0)</f>
        <v>0</v>
      </c>
      <c r="N1891" s="36">
        <f>IF(C1891="Saliente Internacional",(IFERROR((LIMPIA(J1891,1)),0)),0)</f>
        <v>0</v>
      </c>
      <c r="O1891" s="36">
        <f>IF(C1891="Saliente Local",(IFERROR((LIMPIA(K1891,1)),0)),0)</f>
        <v>0</v>
      </c>
      <c r="P1891" s="36">
        <f>IF(C1891="Saliente Nacional",(IFERROR((LIMPIA(K1891,1)),0)),0)</f>
        <v>0</v>
      </c>
      <c r="Q1891" s="36">
        <f>IF(C1891="Saliente Internacional",(IFERROR((LIMPIA(K1891,1)),0)),0)</f>
        <v>0</v>
      </c>
      <c r="R1891" s="36">
        <f t="shared" si="88"/>
        <v>0</v>
      </c>
      <c r="S1891" s="36">
        <f t="shared" si="89"/>
        <v>0</v>
      </c>
    </row>
    <row r="1892" spans="1:19" x14ac:dyDescent="0.25">
      <c r="A1892" s="101">
        <f>'DETALLE DE CONEXIONES'!P1892</f>
        <v>0</v>
      </c>
      <c r="B1892" s="36" t="str">
        <f>'DETALLE DE CONEXIONES'!I1892</f>
        <v>GPRS</v>
      </c>
      <c r="C1892" s="36" t="str">
        <f>'DETALLE DE CONEXIONES'!BB1892</f>
        <v>RS</v>
      </c>
      <c r="D1892" s="36" t="str">
        <f>'DETALLE DE CONEXIONES'!E1892</f>
        <v>internet.itelcelXXXm-3G</v>
      </c>
      <c r="E1892" s="36">
        <f t="shared" si="87"/>
        <v>23</v>
      </c>
      <c r="F1892" s="36">
        <f>IFERROR(LIMPIA('DETALLE DE CONEXIONES'!N1892,1),0)</f>
        <v>0</v>
      </c>
      <c r="G1892" s="36" t="str">
        <f>LEFT('DETALLE DE CONEXIONES'!BE1892,3)</f>
        <v/>
      </c>
      <c r="H1892" s="36" t="str">
        <f>RIGHT('DETALLE DE CONEXIONES'!AK1892,2)</f>
        <v>-1</v>
      </c>
      <c r="I1892" s="36" t="str">
        <f>LEFT('DETALLE DE CONEXIONES'!AK1892,3)</f>
        <v>RS;</v>
      </c>
      <c r="J1892" s="36" t="str">
        <f>LEFT('DETALLE DE CONEXIONES'!M1892,3)</f>
        <v>0mi</v>
      </c>
      <c r="K1892" s="36" t="str">
        <f>IF(LEN('DETALLE DE CONEXIONES'!M1892)&lt;12,(RIGHT('DETALLE DE CONEXIONES'!M1892,5)),(RIGHT('DETALLE DE CONEXIONES'!M1892,6)))</f>
        <v xml:space="preserve">min. </v>
      </c>
      <c r="L1892" s="36">
        <f>IF(C1892="Saliente Local",(IFERROR((LIMPIA(J1892,1)),0)),0)</f>
        <v>0</v>
      </c>
      <c r="M1892" s="36">
        <f>IF(C1892="Saliente Nacional",(IFERROR((LIMPIA(J1892,1)),0)),0)</f>
        <v>0</v>
      </c>
      <c r="N1892" s="36">
        <f>IF(C1892="Saliente Internacional",(IFERROR((LIMPIA(J1892,1)),0)),0)</f>
        <v>0</v>
      </c>
      <c r="O1892" s="36">
        <f>IF(C1892="Saliente Local",(IFERROR((LIMPIA(K1892,1)),0)),0)</f>
        <v>0</v>
      </c>
      <c r="P1892" s="36">
        <f>IF(C1892="Saliente Nacional",(IFERROR((LIMPIA(K1892,1)),0)),0)</f>
        <v>0</v>
      </c>
      <c r="Q1892" s="36">
        <f>IF(C1892="Saliente Internacional",(IFERROR((LIMPIA(K1892,1)),0)),0)</f>
        <v>0</v>
      </c>
      <c r="R1892" s="36">
        <f t="shared" si="88"/>
        <v>0</v>
      </c>
      <c r="S1892" s="36">
        <f t="shared" si="89"/>
        <v>0</v>
      </c>
    </row>
    <row r="1893" spans="1:19" x14ac:dyDescent="0.25">
      <c r="A1893" s="101">
        <f>'DETALLE DE CONEXIONES'!P1893</f>
        <v>0</v>
      </c>
      <c r="B1893" s="36" t="str">
        <f>'DETALLE DE CONEXIONES'!I1893</f>
        <v>GPRS</v>
      </c>
      <c r="C1893" s="36" t="str">
        <f>'DETALLE DE CONEXIONES'!BB1893</f>
        <v>INTERNET</v>
      </c>
      <c r="D1893" s="36" t="str">
        <f>'DETALLE DE CONEXIONES'!E1893</f>
        <v>internet.itelcel.coXXXGLTE</v>
      </c>
      <c r="E1893" s="36">
        <f t="shared" si="87"/>
        <v>26</v>
      </c>
      <c r="F1893" s="36">
        <f>IFERROR(LIMPIA('DETALLE DE CONEXIONES'!N1893,1),0)</f>
        <v>0</v>
      </c>
      <c r="G1893" s="36" t="str">
        <f>LEFT('DETALLE DE CONEXIONES'!BE1893,3)</f>
        <v/>
      </c>
      <c r="H1893" s="36" t="str">
        <f>RIGHT('DETALLE DE CONEXIONES'!AK1893,2)</f>
        <v>-1</v>
      </c>
      <c r="I1893" s="36" t="str">
        <f>LEFT('DETALLE DE CONEXIONES'!AK1893,3)</f>
        <v>INT</v>
      </c>
      <c r="J1893" s="36" t="str">
        <f>LEFT('DETALLE DE CONEXIONES'!M1893,3)</f>
        <v>0mi</v>
      </c>
      <c r="K1893" s="36" t="str">
        <f>IF(LEN('DETALLE DE CONEXIONES'!M1893)&lt;12,(RIGHT('DETALLE DE CONEXIONES'!M1893,5)),(RIGHT('DETALLE DE CONEXIONES'!M1893,6)))</f>
        <v xml:space="preserve">min. </v>
      </c>
      <c r="L1893" s="36">
        <f>IF(C1893="Saliente Local",(IFERROR((LIMPIA(J1893,1)),0)),0)</f>
        <v>0</v>
      </c>
      <c r="M1893" s="36">
        <f>IF(C1893="Saliente Nacional",(IFERROR((LIMPIA(J1893,1)),0)),0)</f>
        <v>0</v>
      </c>
      <c r="N1893" s="36">
        <f>IF(C1893="Saliente Internacional",(IFERROR((LIMPIA(J1893,1)),0)),0)</f>
        <v>0</v>
      </c>
      <c r="O1893" s="36">
        <f>IF(C1893="Saliente Local",(IFERROR((LIMPIA(K1893,1)),0)),0)</f>
        <v>0</v>
      </c>
      <c r="P1893" s="36">
        <f>IF(C1893="Saliente Nacional",(IFERROR((LIMPIA(K1893,1)),0)),0)</f>
        <v>0</v>
      </c>
      <c r="Q1893" s="36">
        <f>IF(C1893="Saliente Internacional",(IFERROR((LIMPIA(K1893,1)),0)),0)</f>
        <v>0</v>
      </c>
      <c r="R1893" s="36">
        <f t="shared" si="88"/>
        <v>0</v>
      </c>
      <c r="S1893" s="36">
        <f t="shared" si="89"/>
        <v>0</v>
      </c>
    </row>
    <row r="1894" spans="1:19" x14ac:dyDescent="0.25">
      <c r="A1894" s="101">
        <f>'DETALLE DE CONEXIONES'!P1894</f>
        <v>0</v>
      </c>
      <c r="B1894" s="36" t="str">
        <f>'DETALLE DE CONEXIONES'!I1894</f>
        <v>GPRS</v>
      </c>
      <c r="C1894" s="36" t="str">
        <f>'DETALLE DE CONEXIONES'!BB1894</f>
        <v>VIDEO</v>
      </c>
      <c r="D1894" s="36" t="str">
        <f>'DETALLE DE CONEXIONES'!E1894</f>
        <v>internet.itelcel.coXXXGLTE</v>
      </c>
      <c r="E1894" s="36">
        <f t="shared" si="87"/>
        <v>26</v>
      </c>
      <c r="F1894" s="36">
        <f>IFERROR(LIMPIA('DETALLE DE CONEXIONES'!N1894,1),0)</f>
        <v>0</v>
      </c>
      <c r="G1894" s="36" t="str">
        <f>LEFT('DETALLE DE CONEXIONES'!BE1894,3)</f>
        <v/>
      </c>
      <c r="H1894" s="36" t="str">
        <f>RIGHT('DETALLE DE CONEXIONES'!AK1894,2)</f>
        <v>-1</v>
      </c>
      <c r="I1894" s="36" t="str">
        <f>LEFT('DETALLE DE CONEXIONES'!AK1894,3)</f>
        <v>VID</v>
      </c>
      <c r="J1894" s="36" t="str">
        <f>LEFT('DETALLE DE CONEXIONES'!M1894,3)</f>
        <v>0mi</v>
      </c>
      <c r="K1894" s="36" t="str">
        <f>IF(LEN('DETALLE DE CONEXIONES'!M1894)&lt;12,(RIGHT('DETALLE DE CONEXIONES'!M1894,5)),(RIGHT('DETALLE DE CONEXIONES'!M1894,6)))</f>
        <v xml:space="preserve">min. </v>
      </c>
      <c r="L1894" s="36">
        <f>IF(C1894="Saliente Local",(IFERROR((LIMPIA(J1894,1)),0)),0)</f>
        <v>0</v>
      </c>
      <c r="M1894" s="36">
        <f>IF(C1894="Saliente Nacional",(IFERROR((LIMPIA(J1894,1)),0)),0)</f>
        <v>0</v>
      </c>
      <c r="N1894" s="36">
        <f>IF(C1894="Saliente Internacional",(IFERROR((LIMPIA(J1894,1)),0)),0)</f>
        <v>0</v>
      </c>
      <c r="O1894" s="36">
        <f>IF(C1894="Saliente Local",(IFERROR((LIMPIA(K1894,1)),0)),0)</f>
        <v>0</v>
      </c>
      <c r="P1894" s="36">
        <f>IF(C1894="Saliente Nacional",(IFERROR((LIMPIA(K1894,1)),0)),0)</f>
        <v>0</v>
      </c>
      <c r="Q1894" s="36">
        <f>IF(C1894="Saliente Internacional",(IFERROR((LIMPIA(K1894,1)),0)),0)</f>
        <v>0</v>
      </c>
      <c r="R1894" s="36">
        <f t="shared" si="88"/>
        <v>0</v>
      </c>
      <c r="S1894" s="36">
        <f t="shared" si="89"/>
        <v>0</v>
      </c>
    </row>
    <row r="1895" spans="1:19" x14ac:dyDescent="0.25">
      <c r="A1895" s="101">
        <f>'DETALLE DE CONEXIONES'!P1895</f>
        <v>0</v>
      </c>
      <c r="B1895" s="36" t="str">
        <f>'DETALLE DE CONEXIONES'!I1895</f>
        <v>GPRS</v>
      </c>
      <c r="C1895" s="36" t="str">
        <f>'DETALLE DE CONEXIONES'!BB1895</f>
        <v>MENSAJERO</v>
      </c>
      <c r="D1895" s="36" t="str">
        <f>'DETALLE DE CONEXIONES'!E1895</f>
        <v>internet.itelcel.coXXXGLTE</v>
      </c>
      <c r="E1895" s="36">
        <f t="shared" si="87"/>
        <v>26</v>
      </c>
      <c r="F1895" s="36">
        <f>IFERROR(LIMPIA('DETALLE DE CONEXIONES'!N1895,1),0)</f>
        <v>0</v>
      </c>
      <c r="G1895" s="36" t="str">
        <f>LEFT('DETALLE DE CONEXIONES'!BE1895,3)</f>
        <v/>
      </c>
      <c r="H1895" s="36" t="str">
        <f>RIGHT('DETALLE DE CONEXIONES'!AK1895,2)</f>
        <v>-1</v>
      </c>
      <c r="I1895" s="36" t="str">
        <f>LEFT('DETALLE DE CONEXIONES'!AK1895,3)</f>
        <v>MEN</v>
      </c>
      <c r="J1895" s="36" t="str">
        <f>LEFT('DETALLE DE CONEXIONES'!M1895,3)</f>
        <v>0mi</v>
      </c>
      <c r="K1895" s="36" t="str">
        <f>IF(LEN('DETALLE DE CONEXIONES'!M1895)&lt;12,(RIGHT('DETALLE DE CONEXIONES'!M1895,5)),(RIGHT('DETALLE DE CONEXIONES'!M1895,6)))</f>
        <v xml:space="preserve">min. </v>
      </c>
      <c r="L1895" s="36">
        <f>IF(C1895="Saliente Local",(IFERROR((LIMPIA(J1895,1)),0)),0)</f>
        <v>0</v>
      </c>
      <c r="M1895" s="36">
        <f>IF(C1895="Saliente Nacional",(IFERROR((LIMPIA(J1895,1)),0)),0)</f>
        <v>0</v>
      </c>
      <c r="N1895" s="36">
        <f>IF(C1895="Saliente Internacional",(IFERROR((LIMPIA(J1895,1)),0)),0)</f>
        <v>0</v>
      </c>
      <c r="O1895" s="36">
        <f>IF(C1895="Saliente Local",(IFERROR((LIMPIA(K1895,1)),0)),0)</f>
        <v>0</v>
      </c>
      <c r="P1895" s="36">
        <f>IF(C1895="Saliente Nacional",(IFERROR((LIMPIA(K1895,1)),0)),0)</f>
        <v>0</v>
      </c>
      <c r="Q1895" s="36">
        <f>IF(C1895="Saliente Internacional",(IFERROR((LIMPIA(K1895,1)),0)),0)</f>
        <v>0</v>
      </c>
      <c r="R1895" s="36">
        <f t="shared" si="88"/>
        <v>0</v>
      </c>
      <c r="S1895" s="36">
        <f t="shared" si="89"/>
        <v>0</v>
      </c>
    </row>
    <row r="1896" spans="1:19" x14ac:dyDescent="0.25">
      <c r="A1896" s="101">
        <f>'DETALLE DE CONEXIONES'!P1896</f>
        <v>0</v>
      </c>
      <c r="B1896" s="36" t="str">
        <f>'DETALLE DE CONEXIONES'!I1896</f>
        <v>GPRS</v>
      </c>
      <c r="C1896" s="36" t="str">
        <f>'DETALLE DE CONEXIONES'!BB1896</f>
        <v>RS</v>
      </c>
      <c r="D1896" s="36" t="str">
        <f>'DETALLE DE CONEXIONES'!E1896</f>
        <v>internet.itelcel.coXXXGLTE</v>
      </c>
      <c r="E1896" s="36">
        <f t="shared" si="87"/>
        <v>26</v>
      </c>
      <c r="F1896" s="36">
        <f>IFERROR(LIMPIA('DETALLE DE CONEXIONES'!N1896,1),0)</f>
        <v>0</v>
      </c>
      <c r="G1896" s="36" t="str">
        <f>LEFT('DETALLE DE CONEXIONES'!BE1896,3)</f>
        <v/>
      </c>
      <c r="H1896" s="36" t="str">
        <f>RIGHT('DETALLE DE CONEXIONES'!AK1896,2)</f>
        <v>-1</v>
      </c>
      <c r="I1896" s="36" t="str">
        <f>LEFT('DETALLE DE CONEXIONES'!AK1896,3)</f>
        <v>RS;</v>
      </c>
      <c r="J1896" s="36" t="str">
        <f>LEFT('DETALLE DE CONEXIONES'!M1896,3)</f>
        <v>0mi</v>
      </c>
      <c r="K1896" s="36" t="str">
        <f>IF(LEN('DETALLE DE CONEXIONES'!M1896)&lt;12,(RIGHT('DETALLE DE CONEXIONES'!M1896,5)),(RIGHT('DETALLE DE CONEXIONES'!M1896,6)))</f>
        <v xml:space="preserve">min. </v>
      </c>
      <c r="L1896" s="36">
        <f>IF(C1896="Saliente Local",(IFERROR((LIMPIA(J1896,1)),0)),0)</f>
        <v>0</v>
      </c>
      <c r="M1896" s="36">
        <f>IF(C1896="Saliente Nacional",(IFERROR((LIMPIA(J1896,1)),0)),0)</f>
        <v>0</v>
      </c>
      <c r="N1896" s="36">
        <f>IF(C1896="Saliente Internacional",(IFERROR((LIMPIA(J1896,1)),0)),0)</f>
        <v>0</v>
      </c>
      <c r="O1896" s="36">
        <f>IF(C1896="Saliente Local",(IFERROR((LIMPIA(K1896,1)),0)),0)</f>
        <v>0</v>
      </c>
      <c r="P1896" s="36">
        <f>IF(C1896="Saliente Nacional",(IFERROR((LIMPIA(K1896,1)),0)),0)</f>
        <v>0</v>
      </c>
      <c r="Q1896" s="36">
        <f>IF(C1896="Saliente Internacional",(IFERROR((LIMPIA(K1896,1)),0)),0)</f>
        <v>0</v>
      </c>
      <c r="R1896" s="36">
        <f t="shared" si="88"/>
        <v>0</v>
      </c>
      <c r="S1896" s="36">
        <f t="shared" si="89"/>
        <v>0</v>
      </c>
    </row>
    <row r="1897" spans="1:19" x14ac:dyDescent="0.25">
      <c r="A1897" s="101">
        <f>'DETALLE DE CONEXIONES'!P1897</f>
        <v>0</v>
      </c>
      <c r="B1897" s="36" t="str">
        <f>'DETALLE DE CONEXIONES'!I1897</f>
        <v>GPRS</v>
      </c>
      <c r="C1897" s="36" t="str">
        <f>'DETALLE DE CONEXIONES'!BB1897</f>
        <v>INTERNET</v>
      </c>
      <c r="D1897" s="36" t="str">
        <f>'DETALLE DE CONEXIONES'!E1897</f>
        <v>internet.itelcel.coXXXGLTE</v>
      </c>
      <c r="E1897" s="36">
        <f t="shared" si="87"/>
        <v>26</v>
      </c>
      <c r="F1897" s="36">
        <f>IFERROR(LIMPIA('DETALLE DE CONEXIONES'!N1897,1),0)</f>
        <v>0</v>
      </c>
      <c r="G1897" s="36" t="str">
        <f>LEFT('DETALLE DE CONEXIONES'!BE1897,3)</f>
        <v/>
      </c>
      <c r="H1897" s="36" t="str">
        <f>RIGHT('DETALLE DE CONEXIONES'!AK1897,2)</f>
        <v>-1</v>
      </c>
      <c r="I1897" s="36" t="str">
        <f>LEFT('DETALLE DE CONEXIONES'!AK1897,3)</f>
        <v>INT</v>
      </c>
      <c r="J1897" s="36" t="str">
        <f>LEFT('DETALLE DE CONEXIONES'!M1897,3)</f>
        <v>0mi</v>
      </c>
      <c r="K1897" s="36" t="str">
        <f>IF(LEN('DETALLE DE CONEXIONES'!M1897)&lt;12,(RIGHT('DETALLE DE CONEXIONES'!M1897,5)),(RIGHT('DETALLE DE CONEXIONES'!M1897,6)))</f>
        <v xml:space="preserve">min. </v>
      </c>
      <c r="L1897" s="36">
        <f>IF(C1897="Saliente Local",(IFERROR((LIMPIA(J1897,1)),0)),0)</f>
        <v>0</v>
      </c>
      <c r="M1897" s="36">
        <f>IF(C1897="Saliente Nacional",(IFERROR((LIMPIA(J1897,1)),0)),0)</f>
        <v>0</v>
      </c>
      <c r="N1897" s="36">
        <f>IF(C1897="Saliente Internacional",(IFERROR((LIMPIA(J1897,1)),0)),0)</f>
        <v>0</v>
      </c>
      <c r="O1897" s="36">
        <f>IF(C1897="Saliente Local",(IFERROR((LIMPIA(K1897,1)),0)),0)</f>
        <v>0</v>
      </c>
      <c r="P1897" s="36">
        <f>IF(C1897="Saliente Nacional",(IFERROR((LIMPIA(K1897,1)),0)),0)</f>
        <v>0</v>
      </c>
      <c r="Q1897" s="36">
        <f>IF(C1897="Saliente Internacional",(IFERROR((LIMPIA(K1897,1)),0)),0)</f>
        <v>0</v>
      </c>
      <c r="R1897" s="36">
        <f t="shared" si="88"/>
        <v>0</v>
      </c>
      <c r="S1897" s="36">
        <f t="shared" si="89"/>
        <v>0</v>
      </c>
    </row>
    <row r="1898" spans="1:19" x14ac:dyDescent="0.25">
      <c r="A1898" s="101">
        <f>'DETALLE DE CONEXIONES'!P1898</f>
        <v>0</v>
      </c>
      <c r="B1898" s="36" t="str">
        <f>'DETALLE DE CONEXIONES'!I1898</f>
        <v>GPRS</v>
      </c>
      <c r="C1898" s="36" t="str">
        <f>'DETALLE DE CONEXIONES'!BB1898</f>
        <v>MENSAJERO</v>
      </c>
      <c r="D1898" s="36" t="str">
        <f>'DETALLE DE CONEXIONES'!E1898</f>
        <v>internet.itelcel.coXXXGLTE</v>
      </c>
      <c r="E1898" s="36">
        <f t="shared" si="87"/>
        <v>26</v>
      </c>
      <c r="F1898" s="36">
        <f>IFERROR(LIMPIA('DETALLE DE CONEXIONES'!N1898,1),0)</f>
        <v>0</v>
      </c>
      <c r="G1898" s="36" t="str">
        <f>LEFT('DETALLE DE CONEXIONES'!BE1898,3)</f>
        <v/>
      </c>
      <c r="H1898" s="36" t="str">
        <f>RIGHT('DETALLE DE CONEXIONES'!AK1898,2)</f>
        <v>-1</v>
      </c>
      <c r="I1898" s="36" t="str">
        <f>LEFT('DETALLE DE CONEXIONES'!AK1898,3)</f>
        <v>MEN</v>
      </c>
      <c r="J1898" s="36" t="str">
        <f>LEFT('DETALLE DE CONEXIONES'!M1898,3)</f>
        <v>0mi</v>
      </c>
      <c r="K1898" s="36" t="str">
        <f>IF(LEN('DETALLE DE CONEXIONES'!M1898)&lt;12,(RIGHT('DETALLE DE CONEXIONES'!M1898,5)),(RIGHT('DETALLE DE CONEXIONES'!M1898,6)))</f>
        <v xml:space="preserve">min. </v>
      </c>
      <c r="L1898" s="36">
        <f>IF(C1898="Saliente Local",(IFERROR((LIMPIA(J1898,1)),0)),0)</f>
        <v>0</v>
      </c>
      <c r="M1898" s="36">
        <f>IF(C1898="Saliente Nacional",(IFERROR((LIMPIA(J1898,1)),0)),0)</f>
        <v>0</v>
      </c>
      <c r="N1898" s="36">
        <f>IF(C1898="Saliente Internacional",(IFERROR((LIMPIA(J1898,1)),0)),0)</f>
        <v>0</v>
      </c>
      <c r="O1898" s="36">
        <f>IF(C1898="Saliente Local",(IFERROR((LIMPIA(K1898,1)),0)),0)</f>
        <v>0</v>
      </c>
      <c r="P1898" s="36">
        <f>IF(C1898="Saliente Nacional",(IFERROR((LIMPIA(K1898,1)),0)),0)</f>
        <v>0</v>
      </c>
      <c r="Q1898" s="36">
        <f>IF(C1898="Saliente Internacional",(IFERROR((LIMPIA(K1898,1)),0)),0)</f>
        <v>0</v>
      </c>
      <c r="R1898" s="36">
        <f t="shared" si="88"/>
        <v>0</v>
      </c>
      <c r="S1898" s="36">
        <f t="shared" si="89"/>
        <v>0</v>
      </c>
    </row>
    <row r="1899" spans="1:19" x14ac:dyDescent="0.25">
      <c r="A1899" s="101">
        <f>'DETALLE DE CONEXIONES'!P1899</f>
        <v>0</v>
      </c>
      <c r="B1899" s="36" t="str">
        <f>'DETALLE DE CONEXIONES'!I1899</f>
        <v>GPRS</v>
      </c>
      <c r="C1899" s="36" t="str">
        <f>'DETALLE DE CONEXIONES'!BB1899</f>
        <v>RS</v>
      </c>
      <c r="D1899" s="36" t="str">
        <f>'DETALLE DE CONEXIONES'!E1899</f>
        <v>internet.itelcel.coXXXGLTE</v>
      </c>
      <c r="E1899" s="36">
        <f t="shared" si="87"/>
        <v>26</v>
      </c>
      <c r="F1899" s="36">
        <f>IFERROR(LIMPIA('DETALLE DE CONEXIONES'!N1899,1),0)</f>
        <v>0</v>
      </c>
      <c r="G1899" s="36" t="str">
        <f>LEFT('DETALLE DE CONEXIONES'!BE1899,3)</f>
        <v/>
      </c>
      <c r="H1899" s="36" t="str">
        <f>RIGHT('DETALLE DE CONEXIONES'!AK1899,2)</f>
        <v>-1</v>
      </c>
      <c r="I1899" s="36" t="str">
        <f>LEFT('DETALLE DE CONEXIONES'!AK1899,3)</f>
        <v>RS;</v>
      </c>
      <c r="J1899" s="36" t="str">
        <f>LEFT('DETALLE DE CONEXIONES'!M1899,3)</f>
        <v>0mi</v>
      </c>
      <c r="K1899" s="36" t="str">
        <f>IF(LEN('DETALLE DE CONEXIONES'!M1899)&lt;12,(RIGHT('DETALLE DE CONEXIONES'!M1899,5)),(RIGHT('DETALLE DE CONEXIONES'!M1899,6)))</f>
        <v xml:space="preserve">min. </v>
      </c>
      <c r="L1899" s="36">
        <f>IF(C1899="Saliente Local",(IFERROR((LIMPIA(J1899,1)),0)),0)</f>
        <v>0</v>
      </c>
      <c r="M1899" s="36">
        <f>IF(C1899="Saliente Nacional",(IFERROR((LIMPIA(J1899,1)),0)),0)</f>
        <v>0</v>
      </c>
      <c r="N1899" s="36">
        <f>IF(C1899="Saliente Internacional",(IFERROR((LIMPIA(J1899,1)),0)),0)</f>
        <v>0</v>
      </c>
      <c r="O1899" s="36">
        <f>IF(C1899="Saliente Local",(IFERROR((LIMPIA(K1899,1)),0)),0)</f>
        <v>0</v>
      </c>
      <c r="P1899" s="36">
        <f>IF(C1899="Saliente Nacional",(IFERROR((LIMPIA(K1899,1)),0)),0)</f>
        <v>0</v>
      </c>
      <c r="Q1899" s="36">
        <f>IF(C1899="Saliente Internacional",(IFERROR((LIMPIA(K1899,1)),0)),0)</f>
        <v>0</v>
      </c>
      <c r="R1899" s="36">
        <f t="shared" si="88"/>
        <v>0</v>
      </c>
      <c r="S1899" s="36">
        <f t="shared" si="89"/>
        <v>0</v>
      </c>
    </row>
    <row r="1900" spans="1:19" x14ac:dyDescent="0.25">
      <c r="A1900" s="101">
        <f>'DETALLE DE CONEXIONES'!P1900</f>
        <v>0</v>
      </c>
      <c r="B1900" s="36" t="str">
        <f>'DETALLE DE CONEXIONES'!I1900</f>
        <v>GPRS</v>
      </c>
      <c r="C1900" s="36" t="str">
        <f>'DETALLE DE CONEXIONES'!BB1900</f>
        <v>INTERNET</v>
      </c>
      <c r="D1900" s="36" t="str">
        <f>'DETALLE DE CONEXIONES'!E1900</f>
        <v>internet.itelcel.coXXXGLTE</v>
      </c>
      <c r="E1900" s="36">
        <f t="shared" si="87"/>
        <v>26</v>
      </c>
      <c r="F1900" s="36">
        <f>IFERROR(LIMPIA('DETALLE DE CONEXIONES'!N1900,1),0)</f>
        <v>0</v>
      </c>
      <c r="G1900" s="36" t="str">
        <f>LEFT('DETALLE DE CONEXIONES'!BE1900,3)</f>
        <v/>
      </c>
      <c r="H1900" s="36" t="str">
        <f>RIGHT('DETALLE DE CONEXIONES'!AK1900,2)</f>
        <v>-1</v>
      </c>
      <c r="I1900" s="36" t="str">
        <f>LEFT('DETALLE DE CONEXIONES'!AK1900,3)</f>
        <v>INT</v>
      </c>
      <c r="J1900" s="36" t="str">
        <f>LEFT('DETALLE DE CONEXIONES'!M1900,3)</f>
        <v>0mi</v>
      </c>
      <c r="K1900" s="36" t="str">
        <f>IF(LEN('DETALLE DE CONEXIONES'!M1900)&lt;12,(RIGHT('DETALLE DE CONEXIONES'!M1900,5)),(RIGHT('DETALLE DE CONEXIONES'!M1900,6)))</f>
        <v xml:space="preserve">min. </v>
      </c>
      <c r="L1900" s="36">
        <f>IF(C1900="Saliente Local",(IFERROR((LIMPIA(J1900,1)),0)),0)</f>
        <v>0</v>
      </c>
      <c r="M1900" s="36">
        <f>IF(C1900="Saliente Nacional",(IFERROR((LIMPIA(J1900,1)),0)),0)</f>
        <v>0</v>
      </c>
      <c r="N1900" s="36">
        <f>IF(C1900="Saliente Internacional",(IFERROR((LIMPIA(J1900,1)),0)),0)</f>
        <v>0</v>
      </c>
      <c r="O1900" s="36">
        <f>IF(C1900="Saliente Local",(IFERROR((LIMPIA(K1900,1)),0)),0)</f>
        <v>0</v>
      </c>
      <c r="P1900" s="36">
        <f>IF(C1900="Saliente Nacional",(IFERROR((LIMPIA(K1900,1)),0)),0)</f>
        <v>0</v>
      </c>
      <c r="Q1900" s="36">
        <f>IF(C1900="Saliente Internacional",(IFERROR((LIMPIA(K1900,1)),0)),0)</f>
        <v>0</v>
      </c>
      <c r="R1900" s="36">
        <f t="shared" si="88"/>
        <v>0</v>
      </c>
      <c r="S1900" s="36">
        <f t="shared" si="89"/>
        <v>0</v>
      </c>
    </row>
    <row r="1901" spans="1:19" x14ac:dyDescent="0.25">
      <c r="A1901" s="101">
        <f>'DETALLE DE CONEXIONES'!P1901</f>
        <v>0</v>
      </c>
      <c r="B1901" s="36" t="str">
        <f>'DETALLE DE CONEXIONES'!I1901</f>
        <v>SALIENTE</v>
      </c>
      <c r="C1901" s="36" t="str">
        <f>'DETALLE DE CONEXIONES'!BB1901</f>
        <v>Saliente Local</v>
      </c>
      <c r="D1901" s="36" t="str">
        <f>'DETALLE DE CONEXIONES'!E1901</f>
        <v>999XXX8450</v>
      </c>
      <c r="E1901" s="36">
        <f t="shared" si="87"/>
        <v>10</v>
      </c>
      <c r="F1901" s="36">
        <f>IFERROR(LIMPIA('DETALLE DE CONEXIONES'!N1901,1),0)</f>
        <v>1</v>
      </c>
      <c r="G1901" s="36" t="str">
        <f>LEFT('DETALLE DE CONEXIONES'!BE1901,3)</f>
        <v>NOF</v>
      </c>
      <c r="H1901" s="36" t="str">
        <f>RIGHT('DETALLE DE CONEXIONES'!AK1901,2)</f>
        <v/>
      </c>
      <c r="I1901" s="36" t="str">
        <f>LEFT('DETALLE DE CONEXIONES'!AK1901,3)</f>
        <v/>
      </c>
      <c r="J1901" s="36" t="str">
        <f>LEFT('DETALLE DE CONEXIONES'!M1901,3)</f>
        <v>1mi</v>
      </c>
      <c r="K1901" s="36" t="str">
        <f>IF(LEN('DETALLE DE CONEXIONES'!M1901)&lt;12,(RIGHT('DETALLE DE CONEXIONES'!M1901,5)),(RIGHT('DETALLE DE CONEXIONES'!M1901,6)))</f>
        <v xml:space="preserve">min. </v>
      </c>
      <c r="L1901" s="36">
        <f>IF(C1901="Saliente Local",(IFERROR((LIMPIA(J1901,1)),0)),0)</f>
        <v>1</v>
      </c>
      <c r="M1901" s="36">
        <f>IF(C1901="Saliente Nacional",(IFERROR((LIMPIA(J1901,1)),0)),0)</f>
        <v>0</v>
      </c>
      <c r="N1901" s="36">
        <f>IF(C1901="Saliente Internacional",(IFERROR((LIMPIA(J1901,1)),0)),0)</f>
        <v>0</v>
      </c>
      <c r="O1901" s="36">
        <f>IF(C1901="Saliente Local",(IFERROR((LIMPIA(K1901,1)),0)),0)</f>
        <v>0</v>
      </c>
      <c r="P1901" s="36">
        <f>IF(C1901="Saliente Nacional",(IFERROR((LIMPIA(K1901,1)),0)),0)</f>
        <v>0</v>
      </c>
      <c r="Q1901" s="36">
        <f>IF(C1901="Saliente Internacional",(IFERROR((LIMPIA(K1901,1)),0)),0)</f>
        <v>0</v>
      </c>
      <c r="R1901" s="36">
        <f t="shared" si="88"/>
        <v>1</v>
      </c>
      <c r="S1901" s="36">
        <f t="shared" si="89"/>
        <v>0</v>
      </c>
    </row>
    <row r="1902" spans="1:19" x14ac:dyDescent="0.25">
      <c r="A1902" s="101">
        <f>'DETALLE DE CONEXIONES'!P1902</f>
        <v>0</v>
      </c>
      <c r="B1902" s="36" t="str">
        <f>'DETALLE DE CONEXIONES'!I1902</f>
        <v>SALIENTE</v>
      </c>
      <c r="C1902" s="36" t="str">
        <f>'DETALLE DE CONEXIONES'!BB1902</f>
        <v>Saliente Local</v>
      </c>
      <c r="D1902" s="36" t="str">
        <f>'DETALLE DE CONEXIONES'!E1902</f>
        <v>999XXX0328</v>
      </c>
      <c r="E1902" s="36">
        <f t="shared" si="87"/>
        <v>10</v>
      </c>
      <c r="F1902" s="36">
        <f>IFERROR(LIMPIA('DETALLE DE CONEXIONES'!N1902,1),0)</f>
        <v>2</v>
      </c>
      <c r="G1902" s="36" t="str">
        <f>LEFT('DETALLE DE CONEXIONES'!BE1902,3)</f>
        <v>NOF</v>
      </c>
      <c r="H1902" s="36" t="str">
        <f>RIGHT('DETALLE DE CONEXIONES'!AK1902,2)</f>
        <v/>
      </c>
      <c r="I1902" s="36" t="str">
        <f>LEFT('DETALLE DE CONEXIONES'!AK1902,3)</f>
        <v/>
      </c>
      <c r="J1902" s="36" t="str">
        <f>LEFT('DETALLE DE CONEXIONES'!M1902,3)</f>
        <v>1mi</v>
      </c>
      <c r="K1902" s="36" t="str">
        <f>IF(LEN('DETALLE DE CONEXIONES'!M1902)&lt;12,(RIGHT('DETALLE DE CONEXIONES'!M1902,5)),(RIGHT('DETALLE DE CONEXIONES'!M1902,6)))</f>
        <v>46seg.</v>
      </c>
      <c r="L1902" s="36">
        <f>IF(C1902="Saliente Local",(IFERROR((LIMPIA(J1902,1)),0)),0)</f>
        <v>1</v>
      </c>
      <c r="M1902" s="36">
        <f>IF(C1902="Saliente Nacional",(IFERROR((LIMPIA(J1902,1)),0)),0)</f>
        <v>0</v>
      </c>
      <c r="N1902" s="36">
        <f>IF(C1902="Saliente Internacional",(IFERROR((LIMPIA(J1902,1)),0)),0)</f>
        <v>0</v>
      </c>
      <c r="O1902" s="36">
        <f>IF(C1902="Saliente Local",(IFERROR((LIMPIA(K1902,1)),0)),0)</f>
        <v>46</v>
      </c>
      <c r="P1902" s="36">
        <f>IF(C1902="Saliente Nacional",(IFERROR((LIMPIA(K1902,1)),0)),0)</f>
        <v>0</v>
      </c>
      <c r="Q1902" s="36">
        <f>IF(C1902="Saliente Internacional",(IFERROR((LIMPIA(K1902,1)),0)),0)</f>
        <v>0</v>
      </c>
      <c r="R1902" s="36">
        <f t="shared" si="88"/>
        <v>2</v>
      </c>
      <c r="S1902" s="36">
        <f t="shared" si="89"/>
        <v>0</v>
      </c>
    </row>
    <row r="1903" spans="1:19" x14ac:dyDescent="0.25">
      <c r="A1903" s="101">
        <f>'DETALLE DE CONEXIONES'!P1903</f>
        <v>0</v>
      </c>
      <c r="B1903" s="36" t="str">
        <f>'DETALLE DE CONEXIONES'!I1903</f>
        <v>SALIENTE</v>
      </c>
      <c r="C1903" s="36" t="str">
        <f>'DETALLE DE CONEXIONES'!BB1903</f>
        <v>Saliente Local</v>
      </c>
      <c r="D1903" s="36" t="str">
        <f>'DETALLE DE CONEXIONES'!E1903</f>
        <v>999XXX3420</v>
      </c>
      <c r="E1903" s="36">
        <f t="shared" si="87"/>
        <v>10</v>
      </c>
      <c r="F1903" s="36">
        <f>IFERROR(LIMPIA('DETALLE DE CONEXIONES'!N1903,1),0)</f>
        <v>1</v>
      </c>
      <c r="G1903" s="36" t="str">
        <f>LEFT('DETALLE DE CONEXIONES'!BE1903,3)</f>
        <v>NOF</v>
      </c>
      <c r="H1903" s="36" t="str">
        <f>RIGHT('DETALLE DE CONEXIONES'!AK1903,2)</f>
        <v/>
      </c>
      <c r="I1903" s="36" t="str">
        <f>LEFT('DETALLE DE CONEXIONES'!AK1903,3)</f>
        <v/>
      </c>
      <c r="J1903" s="36" t="str">
        <f>LEFT('DETALLE DE CONEXIONES'!M1903,3)</f>
        <v>0mi</v>
      </c>
      <c r="K1903" s="36" t="str">
        <f>IF(LEN('DETALLE DE CONEXIONES'!M1903)&lt;12,(RIGHT('DETALLE DE CONEXIONES'!M1903,5)),(RIGHT('DETALLE DE CONEXIONES'!M1903,6)))</f>
        <v>30seg.</v>
      </c>
      <c r="L1903" s="36">
        <f>IF(C1903="Saliente Local",(IFERROR((LIMPIA(J1903,1)),0)),0)</f>
        <v>0</v>
      </c>
      <c r="M1903" s="36">
        <f>IF(C1903="Saliente Nacional",(IFERROR((LIMPIA(J1903,1)),0)),0)</f>
        <v>0</v>
      </c>
      <c r="N1903" s="36">
        <f>IF(C1903="Saliente Internacional",(IFERROR((LIMPIA(J1903,1)),0)),0)</f>
        <v>0</v>
      </c>
      <c r="O1903" s="36">
        <f>IF(C1903="Saliente Local",(IFERROR((LIMPIA(K1903,1)),0)),0)</f>
        <v>30</v>
      </c>
      <c r="P1903" s="36">
        <f>IF(C1903="Saliente Nacional",(IFERROR((LIMPIA(K1903,1)),0)),0)</f>
        <v>0</v>
      </c>
      <c r="Q1903" s="36">
        <f>IF(C1903="Saliente Internacional",(IFERROR((LIMPIA(K1903,1)),0)),0)</f>
        <v>0</v>
      </c>
      <c r="R1903" s="36">
        <f t="shared" si="88"/>
        <v>1</v>
      </c>
      <c r="S1903" s="36">
        <f t="shared" si="89"/>
        <v>0</v>
      </c>
    </row>
    <row r="1904" spans="1:19" x14ac:dyDescent="0.25">
      <c r="A1904" s="101">
        <f>'DETALLE DE CONEXIONES'!P1904</f>
        <v>0</v>
      </c>
      <c r="B1904" s="36" t="str">
        <f>'DETALLE DE CONEXIONES'!I1904</f>
        <v>SALIENTE</v>
      </c>
      <c r="C1904" s="36" t="str">
        <f>'DETALLE DE CONEXIONES'!BB1904</f>
        <v>Saliente Local</v>
      </c>
      <c r="D1904" s="36" t="str">
        <f>'DETALLE DE CONEXIONES'!E1904</f>
        <v>999XXX5723</v>
      </c>
      <c r="E1904" s="36">
        <f t="shared" si="87"/>
        <v>10</v>
      </c>
      <c r="F1904" s="36">
        <f>IFERROR(LIMPIA('DETALLE DE CONEXIONES'!N1904,1),0)</f>
        <v>1</v>
      </c>
      <c r="G1904" s="36" t="str">
        <f>LEFT('DETALLE DE CONEXIONES'!BE1904,3)</f>
        <v>NOF</v>
      </c>
      <c r="H1904" s="36" t="str">
        <f>RIGHT('DETALLE DE CONEXIONES'!AK1904,2)</f>
        <v/>
      </c>
      <c r="I1904" s="36" t="str">
        <f>LEFT('DETALLE DE CONEXIONES'!AK1904,3)</f>
        <v/>
      </c>
      <c r="J1904" s="36" t="str">
        <f>LEFT('DETALLE DE CONEXIONES'!M1904,3)</f>
        <v>1mi</v>
      </c>
      <c r="K1904" s="36" t="str">
        <f>IF(LEN('DETALLE DE CONEXIONES'!M1904)&lt;12,(RIGHT('DETALLE DE CONEXIONES'!M1904,5)),(RIGHT('DETALLE DE CONEXIONES'!M1904,6)))</f>
        <v xml:space="preserve">min. </v>
      </c>
      <c r="L1904" s="36">
        <f>IF(C1904="Saliente Local",(IFERROR((LIMPIA(J1904,1)),0)),0)</f>
        <v>1</v>
      </c>
      <c r="M1904" s="36">
        <f>IF(C1904="Saliente Nacional",(IFERROR((LIMPIA(J1904,1)),0)),0)</f>
        <v>0</v>
      </c>
      <c r="N1904" s="36">
        <f>IF(C1904="Saliente Internacional",(IFERROR((LIMPIA(J1904,1)),0)),0)</f>
        <v>0</v>
      </c>
      <c r="O1904" s="36">
        <f>IF(C1904="Saliente Local",(IFERROR((LIMPIA(K1904,1)),0)),0)</f>
        <v>0</v>
      </c>
      <c r="P1904" s="36">
        <f>IF(C1904="Saliente Nacional",(IFERROR((LIMPIA(K1904,1)),0)),0)</f>
        <v>0</v>
      </c>
      <c r="Q1904" s="36">
        <f>IF(C1904="Saliente Internacional",(IFERROR((LIMPIA(K1904,1)),0)),0)</f>
        <v>0</v>
      </c>
      <c r="R1904" s="36">
        <f t="shared" si="88"/>
        <v>1</v>
      </c>
      <c r="S1904" s="36">
        <f t="shared" si="89"/>
        <v>0</v>
      </c>
    </row>
    <row r="1905" spans="1:19" x14ac:dyDescent="0.25">
      <c r="A1905" s="101">
        <f>'DETALLE DE CONEXIONES'!P1905</f>
        <v>0</v>
      </c>
      <c r="B1905" s="36" t="str">
        <f>'DETALLE DE CONEXIONES'!I1905</f>
        <v>ENTRANTE</v>
      </c>
      <c r="C1905" s="36" t="str">
        <f>'DETALLE DE CONEXIONES'!BB1905</f>
        <v>Entrante Local</v>
      </c>
      <c r="D1905" s="36" t="str">
        <f>'DETALLE DE CONEXIONES'!E1905</f>
        <v>999XXX1600</v>
      </c>
      <c r="E1905" s="36">
        <f t="shared" si="87"/>
        <v>10</v>
      </c>
      <c r="F1905" s="36">
        <f>IFERROR(LIMPIA('DETALLE DE CONEXIONES'!N1905,1),0)</f>
        <v>1</v>
      </c>
      <c r="G1905" s="36" t="str">
        <f>LEFT('DETALLE DE CONEXIONES'!BE1905,3)</f>
        <v/>
      </c>
      <c r="H1905" s="36" t="str">
        <f>RIGHT('DETALLE DE CONEXIONES'!AK1905,2)</f>
        <v/>
      </c>
      <c r="I1905" s="36" t="str">
        <f>LEFT('DETALLE DE CONEXIONES'!AK1905,3)</f>
        <v/>
      </c>
      <c r="J1905" s="36" t="str">
        <f>LEFT('DETALLE DE CONEXIONES'!M1905,3)</f>
        <v>0mi</v>
      </c>
      <c r="K1905" s="36" t="str">
        <f>IF(LEN('DETALLE DE CONEXIONES'!M1905)&lt;12,(RIGHT('DETALLE DE CONEXIONES'!M1905,5)),(RIGHT('DETALLE DE CONEXIONES'!M1905,6)))</f>
        <v>21seg.</v>
      </c>
      <c r="L1905" s="36">
        <f>IF(C1905="Saliente Local",(IFERROR((LIMPIA(J1905,1)),0)),0)</f>
        <v>0</v>
      </c>
      <c r="M1905" s="36">
        <f>IF(C1905="Saliente Nacional",(IFERROR((LIMPIA(J1905,1)),0)),0)</f>
        <v>0</v>
      </c>
      <c r="N1905" s="36">
        <f>IF(C1905="Saliente Internacional",(IFERROR((LIMPIA(J1905,1)),0)),0)</f>
        <v>0</v>
      </c>
      <c r="O1905" s="36">
        <f>IF(C1905="Saliente Local",(IFERROR((LIMPIA(K1905,1)),0)),0)</f>
        <v>0</v>
      </c>
      <c r="P1905" s="36">
        <f>IF(C1905="Saliente Nacional",(IFERROR((LIMPIA(K1905,1)),0)),0)</f>
        <v>0</v>
      </c>
      <c r="Q1905" s="36">
        <f>IF(C1905="Saliente Internacional",(IFERROR((LIMPIA(K1905,1)),0)),0)</f>
        <v>0</v>
      </c>
      <c r="R1905" s="36">
        <f t="shared" si="88"/>
        <v>0</v>
      </c>
      <c r="S1905" s="36">
        <f t="shared" si="89"/>
        <v>0</v>
      </c>
    </row>
    <row r="1906" spans="1:19" x14ac:dyDescent="0.25">
      <c r="A1906" s="101">
        <f>'DETALLE DE CONEXIONES'!P1906</f>
        <v>0</v>
      </c>
      <c r="B1906" s="36" t="str">
        <f>'DETALLE DE CONEXIONES'!I1906</f>
        <v>TRANSFERENCIA</v>
      </c>
      <c r="C1906" s="36" t="str">
        <f>'DETALLE DE CONEXIONES'!BB1906</f>
        <v>Desvio Nacional</v>
      </c>
      <c r="D1906" s="36" t="str">
        <f>'DETALLE DE CONEXIONES'!E1906</f>
        <v>999XXX1600</v>
      </c>
      <c r="E1906" s="36">
        <f t="shared" si="87"/>
        <v>10</v>
      </c>
      <c r="F1906" s="36">
        <f>IFERROR(LIMPIA('DETALLE DE CONEXIONES'!N1906,1),0)</f>
        <v>1</v>
      </c>
      <c r="G1906" s="36" t="str">
        <f>LEFT('DETALLE DE CONEXIONES'!BE1906,3)</f>
        <v>SIU</v>
      </c>
      <c r="H1906" s="36" t="str">
        <f>RIGHT('DETALLE DE CONEXIONES'!AK1906,2)</f>
        <v/>
      </c>
      <c r="I1906" s="36" t="str">
        <f>LEFT('DETALLE DE CONEXIONES'!AK1906,3)</f>
        <v/>
      </c>
      <c r="J1906" s="36" t="str">
        <f>LEFT('DETALLE DE CONEXIONES'!M1906,3)</f>
        <v>0mi</v>
      </c>
      <c r="K1906" s="36" t="str">
        <f>IF(LEN('DETALLE DE CONEXIONES'!M1906)&lt;12,(RIGHT('DETALLE DE CONEXIONES'!M1906,5)),(RIGHT('DETALLE DE CONEXIONES'!M1906,6)))</f>
        <v>2seg.</v>
      </c>
      <c r="L1906" s="36">
        <f>IF(C1906="Saliente Local",(IFERROR((LIMPIA(J1906,1)),0)),0)</f>
        <v>0</v>
      </c>
      <c r="M1906" s="36">
        <f>IF(C1906="Saliente Nacional",(IFERROR((LIMPIA(J1906,1)),0)),0)</f>
        <v>0</v>
      </c>
      <c r="N1906" s="36">
        <f>IF(C1906="Saliente Internacional",(IFERROR((LIMPIA(J1906,1)),0)),0)</f>
        <v>0</v>
      </c>
      <c r="O1906" s="36">
        <f>IF(C1906="Saliente Local",(IFERROR((LIMPIA(K1906,1)),0)),0)</f>
        <v>0</v>
      </c>
      <c r="P1906" s="36">
        <f>IF(C1906="Saliente Nacional",(IFERROR((LIMPIA(K1906,1)),0)),0)</f>
        <v>0</v>
      </c>
      <c r="Q1906" s="36">
        <f>IF(C1906="Saliente Internacional",(IFERROR((LIMPIA(K1906,1)),0)),0)</f>
        <v>0</v>
      </c>
      <c r="R1906" s="36">
        <f t="shared" si="88"/>
        <v>0</v>
      </c>
      <c r="S1906" s="36">
        <f t="shared" si="89"/>
        <v>0</v>
      </c>
    </row>
    <row r="1907" spans="1:19" x14ac:dyDescent="0.25">
      <c r="A1907" s="101">
        <f>'DETALLE DE CONEXIONES'!P1907</f>
        <v>0</v>
      </c>
      <c r="B1907" s="36" t="str">
        <f>'DETALLE DE CONEXIONES'!I1907</f>
        <v>TRANSFERENCIA</v>
      </c>
      <c r="C1907" s="36" t="str">
        <f>'DETALLE DE CONEXIONES'!BB1907</f>
        <v>Desvio Nacional</v>
      </c>
      <c r="D1907" s="36" t="str">
        <f>'DETALLE DE CONEXIONES'!E1907</f>
        <v>999XXX1600</v>
      </c>
      <c r="E1907" s="36">
        <f t="shared" si="87"/>
        <v>10</v>
      </c>
      <c r="F1907" s="36">
        <f>IFERROR(LIMPIA('DETALLE DE CONEXIONES'!N1907,1),0)</f>
        <v>1</v>
      </c>
      <c r="G1907" s="36" t="str">
        <f>LEFT('DETALLE DE CONEXIONES'!BE1907,3)</f>
        <v>SIU</v>
      </c>
      <c r="H1907" s="36" t="str">
        <f>RIGHT('DETALLE DE CONEXIONES'!AK1907,2)</f>
        <v/>
      </c>
      <c r="I1907" s="36" t="str">
        <f>LEFT('DETALLE DE CONEXIONES'!AK1907,3)</f>
        <v/>
      </c>
      <c r="J1907" s="36" t="str">
        <f>LEFT('DETALLE DE CONEXIONES'!M1907,3)</f>
        <v>0mi</v>
      </c>
      <c r="K1907" s="36" t="str">
        <f>IF(LEN('DETALLE DE CONEXIONES'!M1907)&lt;12,(RIGHT('DETALLE DE CONEXIONES'!M1907,5)),(RIGHT('DETALLE DE CONEXIONES'!M1907,6)))</f>
        <v>3seg.</v>
      </c>
      <c r="L1907" s="36">
        <f>IF(C1907="Saliente Local",(IFERROR((LIMPIA(J1907,1)),0)),0)</f>
        <v>0</v>
      </c>
      <c r="M1907" s="36">
        <f>IF(C1907="Saliente Nacional",(IFERROR((LIMPIA(J1907,1)),0)),0)</f>
        <v>0</v>
      </c>
      <c r="N1907" s="36">
        <f>IF(C1907="Saliente Internacional",(IFERROR((LIMPIA(J1907,1)),0)),0)</f>
        <v>0</v>
      </c>
      <c r="O1907" s="36">
        <f>IF(C1907="Saliente Local",(IFERROR((LIMPIA(K1907,1)),0)),0)</f>
        <v>0</v>
      </c>
      <c r="P1907" s="36">
        <f>IF(C1907="Saliente Nacional",(IFERROR((LIMPIA(K1907,1)),0)),0)</f>
        <v>0</v>
      </c>
      <c r="Q1907" s="36">
        <f>IF(C1907="Saliente Internacional",(IFERROR((LIMPIA(K1907,1)),0)),0)</f>
        <v>0</v>
      </c>
      <c r="R1907" s="36">
        <f t="shared" si="88"/>
        <v>0</v>
      </c>
      <c r="S1907" s="36">
        <f t="shared" si="89"/>
        <v>0</v>
      </c>
    </row>
    <row r="1908" spans="1:19" x14ac:dyDescent="0.25">
      <c r="A1908" s="101">
        <f>'DETALLE DE CONEXIONES'!P1908</f>
        <v>0</v>
      </c>
      <c r="B1908" s="36" t="str">
        <f>'DETALLE DE CONEXIONES'!I1908</f>
        <v>SALIENTE</v>
      </c>
      <c r="C1908" s="36" t="str">
        <f>'DETALLE DE CONEXIONES'!BB1908</f>
        <v>Saliente Local</v>
      </c>
      <c r="D1908" s="36" t="str">
        <f>'DETALLE DE CONEXIONES'!E1908</f>
        <v>999XXX5723</v>
      </c>
      <c r="E1908" s="36">
        <f t="shared" si="87"/>
        <v>10</v>
      </c>
      <c r="F1908" s="36">
        <f>IFERROR(LIMPIA('DETALLE DE CONEXIONES'!N1908,1),0)</f>
        <v>2</v>
      </c>
      <c r="G1908" s="36" t="str">
        <f>LEFT('DETALLE DE CONEXIONES'!BE1908,3)</f>
        <v>NOF</v>
      </c>
      <c r="H1908" s="36" t="str">
        <f>RIGHT('DETALLE DE CONEXIONES'!AK1908,2)</f>
        <v/>
      </c>
      <c r="I1908" s="36" t="str">
        <f>LEFT('DETALLE DE CONEXIONES'!AK1908,3)</f>
        <v/>
      </c>
      <c r="J1908" s="36" t="str">
        <f>LEFT('DETALLE DE CONEXIONES'!M1908,3)</f>
        <v>1mi</v>
      </c>
      <c r="K1908" s="36" t="str">
        <f>IF(LEN('DETALLE DE CONEXIONES'!M1908)&lt;12,(RIGHT('DETALLE DE CONEXIONES'!M1908,5)),(RIGHT('DETALLE DE CONEXIONES'!M1908,6)))</f>
        <v>2seg.</v>
      </c>
      <c r="L1908" s="36">
        <f>IF(C1908="Saliente Local",(IFERROR((LIMPIA(J1908,1)),0)),0)</f>
        <v>1</v>
      </c>
      <c r="M1908" s="36">
        <f>IF(C1908="Saliente Nacional",(IFERROR((LIMPIA(J1908,1)),0)),0)</f>
        <v>0</v>
      </c>
      <c r="N1908" s="36">
        <f>IF(C1908="Saliente Internacional",(IFERROR((LIMPIA(J1908,1)),0)),0)</f>
        <v>0</v>
      </c>
      <c r="O1908" s="36">
        <f>IF(C1908="Saliente Local",(IFERROR((LIMPIA(K1908,1)),0)),0)</f>
        <v>2</v>
      </c>
      <c r="P1908" s="36">
        <f>IF(C1908="Saliente Nacional",(IFERROR((LIMPIA(K1908,1)),0)),0)</f>
        <v>0</v>
      </c>
      <c r="Q1908" s="36">
        <f>IF(C1908="Saliente Internacional",(IFERROR((LIMPIA(K1908,1)),0)),0)</f>
        <v>0</v>
      </c>
      <c r="R1908" s="36">
        <f t="shared" si="88"/>
        <v>2</v>
      </c>
      <c r="S1908" s="36">
        <f t="shared" si="89"/>
        <v>0</v>
      </c>
    </row>
    <row r="1909" spans="1:19" x14ac:dyDescent="0.25">
      <c r="A1909" s="101">
        <f>'DETALLE DE CONEXIONES'!P1909</f>
        <v>0</v>
      </c>
      <c r="B1909" s="36" t="str">
        <f>'DETALLE DE CONEXIONES'!I1909</f>
        <v>ENTRANTE</v>
      </c>
      <c r="C1909" s="36" t="str">
        <f>'DETALLE DE CONEXIONES'!BB1909</f>
        <v>Entrante Local</v>
      </c>
      <c r="D1909" s="36" t="str">
        <f>'DETALLE DE CONEXIONES'!E1909</f>
        <v>999XXX1600</v>
      </c>
      <c r="E1909" s="36">
        <f t="shared" si="87"/>
        <v>10</v>
      </c>
      <c r="F1909" s="36">
        <f>IFERROR(LIMPIA('DETALLE DE CONEXIONES'!N1909,1),0)</f>
        <v>1</v>
      </c>
      <c r="G1909" s="36" t="str">
        <f>LEFT('DETALLE DE CONEXIONES'!BE1909,3)</f>
        <v>NOF</v>
      </c>
      <c r="H1909" s="36" t="str">
        <f>RIGHT('DETALLE DE CONEXIONES'!AK1909,2)</f>
        <v/>
      </c>
      <c r="I1909" s="36" t="str">
        <f>LEFT('DETALLE DE CONEXIONES'!AK1909,3)</f>
        <v/>
      </c>
      <c r="J1909" s="36" t="str">
        <f>LEFT('DETALLE DE CONEXIONES'!M1909,3)</f>
        <v>0mi</v>
      </c>
      <c r="K1909" s="36" t="str">
        <f>IF(LEN('DETALLE DE CONEXIONES'!M1909)&lt;12,(RIGHT('DETALLE DE CONEXIONES'!M1909,5)),(RIGHT('DETALLE DE CONEXIONES'!M1909,6)))</f>
        <v>56seg.</v>
      </c>
      <c r="L1909" s="36">
        <f>IF(C1909="Saliente Local",(IFERROR((LIMPIA(J1909,1)),0)),0)</f>
        <v>0</v>
      </c>
      <c r="M1909" s="36">
        <f>IF(C1909="Saliente Nacional",(IFERROR((LIMPIA(J1909,1)),0)),0)</f>
        <v>0</v>
      </c>
      <c r="N1909" s="36">
        <f>IF(C1909="Saliente Internacional",(IFERROR((LIMPIA(J1909,1)),0)),0)</f>
        <v>0</v>
      </c>
      <c r="O1909" s="36">
        <f>IF(C1909="Saliente Local",(IFERROR((LIMPIA(K1909,1)),0)),0)</f>
        <v>0</v>
      </c>
      <c r="P1909" s="36">
        <f>IF(C1909="Saliente Nacional",(IFERROR((LIMPIA(K1909,1)),0)),0)</f>
        <v>0</v>
      </c>
      <c r="Q1909" s="36">
        <f>IF(C1909="Saliente Internacional",(IFERROR((LIMPIA(K1909,1)),0)),0)</f>
        <v>0</v>
      </c>
      <c r="R1909" s="36">
        <f t="shared" si="88"/>
        <v>0</v>
      </c>
      <c r="S1909" s="36">
        <f t="shared" si="89"/>
        <v>0</v>
      </c>
    </row>
    <row r="1910" spans="1:19" x14ac:dyDescent="0.25">
      <c r="A1910" s="101">
        <f>'DETALLE DE CONEXIONES'!P1910</f>
        <v>0</v>
      </c>
      <c r="B1910" s="36" t="str">
        <f>'DETALLE DE CONEXIONES'!I1910</f>
        <v>ENTRANTE</v>
      </c>
      <c r="C1910" s="36" t="str">
        <f>'DETALLE DE CONEXIONES'!BB1910</f>
        <v>Entrante Local</v>
      </c>
      <c r="D1910" s="36" t="str">
        <f>'DETALLE DE CONEXIONES'!E1910</f>
        <v>999XXX1600</v>
      </c>
      <c r="E1910" s="36">
        <f t="shared" si="87"/>
        <v>10</v>
      </c>
      <c r="F1910" s="36">
        <f>IFERROR(LIMPIA('DETALLE DE CONEXIONES'!N1910,1),0)</f>
        <v>2</v>
      </c>
      <c r="G1910" s="36" t="str">
        <f>LEFT('DETALLE DE CONEXIONES'!BE1910,3)</f>
        <v>NOF</v>
      </c>
      <c r="H1910" s="36" t="str">
        <f>RIGHT('DETALLE DE CONEXIONES'!AK1910,2)</f>
        <v/>
      </c>
      <c r="I1910" s="36" t="str">
        <f>LEFT('DETALLE DE CONEXIONES'!AK1910,3)</f>
        <v/>
      </c>
      <c r="J1910" s="36" t="str">
        <f>LEFT('DETALLE DE CONEXIONES'!M1910,3)</f>
        <v>1mi</v>
      </c>
      <c r="K1910" s="36" t="str">
        <f>IF(LEN('DETALLE DE CONEXIONES'!M1910)&lt;12,(RIGHT('DETALLE DE CONEXIONES'!M1910,5)),(RIGHT('DETALLE DE CONEXIONES'!M1910,6)))</f>
        <v>17seg.</v>
      </c>
      <c r="L1910" s="36">
        <f>IF(C1910="Saliente Local",(IFERROR((LIMPIA(J1910,1)),0)),0)</f>
        <v>0</v>
      </c>
      <c r="M1910" s="36">
        <f>IF(C1910="Saliente Nacional",(IFERROR((LIMPIA(J1910,1)),0)),0)</f>
        <v>0</v>
      </c>
      <c r="N1910" s="36">
        <f>IF(C1910="Saliente Internacional",(IFERROR((LIMPIA(J1910,1)),0)),0)</f>
        <v>0</v>
      </c>
      <c r="O1910" s="36">
        <f>IF(C1910="Saliente Local",(IFERROR((LIMPIA(K1910,1)),0)),0)</f>
        <v>0</v>
      </c>
      <c r="P1910" s="36">
        <f>IF(C1910="Saliente Nacional",(IFERROR((LIMPIA(K1910,1)),0)),0)</f>
        <v>0</v>
      </c>
      <c r="Q1910" s="36">
        <f>IF(C1910="Saliente Internacional",(IFERROR((LIMPIA(K1910,1)),0)),0)</f>
        <v>0</v>
      </c>
      <c r="R1910" s="36">
        <f t="shared" si="88"/>
        <v>0</v>
      </c>
      <c r="S1910" s="36">
        <f t="shared" si="89"/>
        <v>0</v>
      </c>
    </row>
    <row r="1911" spans="1:19" x14ac:dyDescent="0.25">
      <c r="A1911" s="101">
        <f>'DETALLE DE CONEXIONES'!P1911</f>
        <v>0</v>
      </c>
      <c r="B1911" s="36" t="str">
        <f>'DETALLE DE CONEXIONES'!I1911</f>
        <v>SALIENTE</v>
      </c>
      <c r="C1911" s="36" t="str">
        <f>'DETALLE DE CONEXIONES'!BB1911</f>
        <v>Saliente Local</v>
      </c>
      <c r="D1911" s="36" t="str">
        <f>'DETALLE DE CONEXIONES'!E1911</f>
        <v>999XXX5938</v>
      </c>
      <c r="E1911" s="36">
        <f t="shared" si="87"/>
        <v>10</v>
      </c>
      <c r="F1911" s="36">
        <f>IFERROR(LIMPIA('DETALLE DE CONEXIONES'!N1911,1),0)</f>
        <v>1</v>
      </c>
      <c r="G1911" s="36" t="str">
        <f>LEFT('DETALLE DE CONEXIONES'!BE1911,3)</f>
        <v>NOF</v>
      </c>
      <c r="H1911" s="36" t="str">
        <f>RIGHT('DETALLE DE CONEXIONES'!AK1911,2)</f>
        <v/>
      </c>
      <c r="I1911" s="36" t="str">
        <f>LEFT('DETALLE DE CONEXIONES'!AK1911,3)</f>
        <v/>
      </c>
      <c r="J1911" s="36" t="str">
        <f>LEFT('DETALLE DE CONEXIONES'!M1911,3)</f>
        <v>0mi</v>
      </c>
      <c r="K1911" s="36" t="str">
        <f>IF(LEN('DETALLE DE CONEXIONES'!M1911)&lt;12,(RIGHT('DETALLE DE CONEXIONES'!M1911,5)),(RIGHT('DETALLE DE CONEXIONES'!M1911,6)))</f>
        <v>50seg.</v>
      </c>
      <c r="L1911" s="36">
        <f>IF(C1911="Saliente Local",(IFERROR((LIMPIA(J1911,1)),0)),0)</f>
        <v>0</v>
      </c>
      <c r="M1911" s="36">
        <f>IF(C1911="Saliente Nacional",(IFERROR((LIMPIA(J1911,1)),0)),0)</f>
        <v>0</v>
      </c>
      <c r="N1911" s="36">
        <f>IF(C1911="Saliente Internacional",(IFERROR((LIMPIA(J1911,1)),0)),0)</f>
        <v>0</v>
      </c>
      <c r="O1911" s="36">
        <f>IF(C1911="Saliente Local",(IFERROR((LIMPIA(K1911,1)),0)),0)</f>
        <v>50</v>
      </c>
      <c r="P1911" s="36">
        <f>IF(C1911="Saliente Nacional",(IFERROR((LIMPIA(K1911,1)),0)),0)</f>
        <v>0</v>
      </c>
      <c r="Q1911" s="36">
        <f>IF(C1911="Saliente Internacional",(IFERROR((LIMPIA(K1911,1)),0)),0)</f>
        <v>0</v>
      </c>
      <c r="R1911" s="36">
        <f t="shared" si="88"/>
        <v>1</v>
      </c>
      <c r="S1911" s="36">
        <f t="shared" si="89"/>
        <v>0</v>
      </c>
    </row>
    <row r="1912" spans="1:19" x14ac:dyDescent="0.25">
      <c r="A1912" s="101">
        <f>'DETALLE DE CONEXIONES'!P1912</f>
        <v>0</v>
      </c>
      <c r="B1912" s="36" t="str">
        <f>'DETALLE DE CONEXIONES'!I1912</f>
        <v>GPRS</v>
      </c>
      <c r="C1912" s="36" t="str">
        <f>'DETALLE DE CONEXIONES'!BB1912</f>
        <v>VIDEO</v>
      </c>
      <c r="D1912" s="36" t="str">
        <f>'DETALLE DE CONEXIONES'!E1912</f>
        <v>internet.itelcelXXXm-3G</v>
      </c>
      <c r="E1912" s="36">
        <f t="shared" si="87"/>
        <v>23</v>
      </c>
      <c r="F1912" s="36">
        <f>IFERROR(LIMPIA('DETALLE DE CONEXIONES'!N1912,1),0)</f>
        <v>0</v>
      </c>
      <c r="G1912" s="36" t="str">
        <f>LEFT('DETALLE DE CONEXIONES'!BE1912,3)</f>
        <v/>
      </c>
      <c r="H1912" s="36" t="str">
        <f>RIGHT('DETALLE DE CONEXIONES'!AK1912,2)</f>
        <v>-1</v>
      </c>
      <c r="I1912" s="36" t="str">
        <f>LEFT('DETALLE DE CONEXIONES'!AK1912,3)</f>
        <v>VID</v>
      </c>
      <c r="J1912" s="36" t="str">
        <f>LEFT('DETALLE DE CONEXIONES'!M1912,3)</f>
        <v>0mi</v>
      </c>
      <c r="K1912" s="36" t="str">
        <f>IF(LEN('DETALLE DE CONEXIONES'!M1912)&lt;12,(RIGHT('DETALLE DE CONEXIONES'!M1912,5)),(RIGHT('DETALLE DE CONEXIONES'!M1912,6)))</f>
        <v xml:space="preserve">min. </v>
      </c>
      <c r="L1912" s="36">
        <f>IF(C1912="Saliente Local",(IFERROR((LIMPIA(J1912,1)),0)),0)</f>
        <v>0</v>
      </c>
      <c r="M1912" s="36">
        <f>IF(C1912="Saliente Nacional",(IFERROR((LIMPIA(J1912,1)),0)),0)</f>
        <v>0</v>
      </c>
      <c r="N1912" s="36">
        <f>IF(C1912="Saliente Internacional",(IFERROR((LIMPIA(J1912,1)),0)),0)</f>
        <v>0</v>
      </c>
      <c r="O1912" s="36">
        <f>IF(C1912="Saliente Local",(IFERROR((LIMPIA(K1912,1)),0)),0)</f>
        <v>0</v>
      </c>
      <c r="P1912" s="36">
        <f>IF(C1912="Saliente Nacional",(IFERROR((LIMPIA(K1912,1)),0)),0)</f>
        <v>0</v>
      </c>
      <c r="Q1912" s="36">
        <f>IF(C1912="Saliente Internacional",(IFERROR((LIMPIA(K1912,1)),0)),0)</f>
        <v>0</v>
      </c>
      <c r="R1912" s="36">
        <f t="shared" si="88"/>
        <v>0</v>
      </c>
      <c r="S1912" s="36">
        <f t="shared" si="89"/>
        <v>0</v>
      </c>
    </row>
    <row r="1913" spans="1:19" x14ac:dyDescent="0.25">
      <c r="A1913" s="101">
        <f>'DETALLE DE CONEXIONES'!P1913</f>
        <v>0</v>
      </c>
      <c r="B1913" s="36" t="str">
        <f>'DETALLE DE CONEXIONES'!I1913</f>
        <v>ENTRANTE</v>
      </c>
      <c r="C1913" s="36" t="str">
        <f>'DETALLE DE CONEXIONES'!BB1913</f>
        <v>Entrante Local</v>
      </c>
      <c r="D1913" s="36" t="str">
        <f>'DETALLE DE CONEXIONES'!E1913</f>
        <v>999XXX1600</v>
      </c>
      <c r="E1913" s="36">
        <f t="shared" si="87"/>
        <v>10</v>
      </c>
      <c r="F1913" s="36">
        <f>IFERROR(LIMPIA('DETALLE DE CONEXIONES'!N1913,1),0)</f>
        <v>9</v>
      </c>
      <c r="G1913" s="36" t="str">
        <f>LEFT('DETALLE DE CONEXIONES'!BE1913,3)</f>
        <v>NOF</v>
      </c>
      <c r="H1913" s="36" t="str">
        <f>RIGHT('DETALLE DE CONEXIONES'!AK1913,2)</f>
        <v/>
      </c>
      <c r="I1913" s="36" t="str">
        <f>LEFT('DETALLE DE CONEXIONES'!AK1913,3)</f>
        <v/>
      </c>
      <c r="J1913" s="36" t="str">
        <f>LEFT('DETALLE DE CONEXIONES'!M1913,3)</f>
        <v>8mi</v>
      </c>
      <c r="K1913" s="36" t="str">
        <f>IF(LEN('DETALLE DE CONEXIONES'!M1913)&lt;12,(RIGHT('DETALLE DE CONEXIONES'!M1913,5)),(RIGHT('DETALLE DE CONEXIONES'!M1913,6)))</f>
        <v>27seg.</v>
      </c>
      <c r="L1913" s="36">
        <f>IF(C1913="Saliente Local",(IFERROR((LIMPIA(J1913,1)),0)),0)</f>
        <v>0</v>
      </c>
      <c r="M1913" s="36">
        <f>IF(C1913="Saliente Nacional",(IFERROR((LIMPIA(J1913,1)),0)),0)</f>
        <v>0</v>
      </c>
      <c r="N1913" s="36">
        <f>IF(C1913="Saliente Internacional",(IFERROR((LIMPIA(J1913,1)),0)),0)</f>
        <v>0</v>
      </c>
      <c r="O1913" s="36">
        <f>IF(C1913="Saliente Local",(IFERROR((LIMPIA(K1913,1)),0)),0)</f>
        <v>0</v>
      </c>
      <c r="P1913" s="36">
        <f>IF(C1913="Saliente Nacional",(IFERROR((LIMPIA(K1913,1)),0)),0)</f>
        <v>0</v>
      </c>
      <c r="Q1913" s="36">
        <f>IF(C1913="Saliente Internacional",(IFERROR((LIMPIA(K1913,1)),0)),0)</f>
        <v>0</v>
      </c>
      <c r="R1913" s="36">
        <f t="shared" si="88"/>
        <v>0</v>
      </c>
      <c r="S1913" s="36">
        <f t="shared" si="89"/>
        <v>0</v>
      </c>
    </row>
    <row r="1914" spans="1:19" x14ac:dyDescent="0.25">
      <c r="A1914" s="101">
        <f>'DETALLE DE CONEXIONES'!P1914</f>
        <v>0</v>
      </c>
      <c r="B1914" s="36" t="str">
        <f>'DETALLE DE CONEXIONES'!I1914</f>
        <v>GPRS</v>
      </c>
      <c r="C1914" s="36" t="str">
        <f>'DETALLE DE CONEXIONES'!BB1914</f>
        <v>INTERNET</v>
      </c>
      <c r="D1914" s="36" t="str">
        <f>'DETALLE DE CONEXIONES'!E1914</f>
        <v>internet.itelcelXXXm-3G</v>
      </c>
      <c r="E1914" s="36">
        <f t="shared" si="87"/>
        <v>23</v>
      </c>
      <c r="F1914" s="36">
        <f>IFERROR(LIMPIA('DETALLE DE CONEXIONES'!N1914,1),0)</f>
        <v>0</v>
      </c>
      <c r="G1914" s="36" t="str">
        <f>LEFT('DETALLE DE CONEXIONES'!BE1914,3)</f>
        <v/>
      </c>
      <c r="H1914" s="36" t="str">
        <f>RIGHT('DETALLE DE CONEXIONES'!AK1914,2)</f>
        <v>-1</v>
      </c>
      <c r="I1914" s="36" t="str">
        <f>LEFT('DETALLE DE CONEXIONES'!AK1914,3)</f>
        <v>INT</v>
      </c>
      <c r="J1914" s="36" t="str">
        <f>LEFT('DETALLE DE CONEXIONES'!M1914,3)</f>
        <v>0mi</v>
      </c>
      <c r="K1914" s="36" t="str">
        <f>IF(LEN('DETALLE DE CONEXIONES'!M1914)&lt;12,(RIGHT('DETALLE DE CONEXIONES'!M1914,5)),(RIGHT('DETALLE DE CONEXIONES'!M1914,6)))</f>
        <v xml:space="preserve">min. </v>
      </c>
      <c r="L1914" s="36">
        <f>IF(C1914="Saliente Local",(IFERROR((LIMPIA(J1914,1)),0)),0)</f>
        <v>0</v>
      </c>
      <c r="M1914" s="36">
        <f>IF(C1914="Saliente Nacional",(IFERROR((LIMPIA(J1914,1)),0)),0)</f>
        <v>0</v>
      </c>
      <c r="N1914" s="36">
        <f>IF(C1914="Saliente Internacional",(IFERROR((LIMPIA(J1914,1)),0)),0)</f>
        <v>0</v>
      </c>
      <c r="O1914" s="36">
        <f>IF(C1914="Saliente Local",(IFERROR((LIMPIA(K1914,1)),0)),0)</f>
        <v>0</v>
      </c>
      <c r="P1914" s="36">
        <f>IF(C1914="Saliente Nacional",(IFERROR((LIMPIA(K1914,1)),0)),0)</f>
        <v>0</v>
      </c>
      <c r="Q1914" s="36">
        <f>IF(C1914="Saliente Internacional",(IFERROR((LIMPIA(K1914,1)),0)),0)</f>
        <v>0</v>
      </c>
      <c r="R1914" s="36">
        <f t="shared" si="88"/>
        <v>0</v>
      </c>
      <c r="S1914" s="36">
        <f t="shared" si="89"/>
        <v>0</v>
      </c>
    </row>
    <row r="1915" spans="1:19" x14ac:dyDescent="0.25">
      <c r="A1915" s="101">
        <f>'DETALLE DE CONEXIONES'!P1915</f>
        <v>0</v>
      </c>
      <c r="B1915" s="36" t="str">
        <f>'DETALLE DE CONEXIONES'!I1915</f>
        <v>SALIENTE</v>
      </c>
      <c r="C1915" s="36" t="str">
        <f>'DETALLE DE CONEXIONES'!BB1915</f>
        <v>Saliente Local</v>
      </c>
      <c r="D1915" s="36" t="str">
        <f>'DETALLE DE CONEXIONES'!E1915</f>
        <v>999XXX3420</v>
      </c>
      <c r="E1915" s="36">
        <f t="shared" si="87"/>
        <v>10</v>
      </c>
      <c r="F1915" s="36">
        <f>IFERROR(LIMPIA('DETALLE DE CONEXIONES'!N1915,1),0)</f>
        <v>3</v>
      </c>
      <c r="G1915" s="36" t="str">
        <f>LEFT('DETALLE DE CONEXIONES'!BE1915,3)</f>
        <v>NOF</v>
      </c>
      <c r="H1915" s="36" t="str">
        <f>RIGHT('DETALLE DE CONEXIONES'!AK1915,2)</f>
        <v/>
      </c>
      <c r="I1915" s="36" t="str">
        <f>LEFT('DETALLE DE CONEXIONES'!AK1915,3)</f>
        <v/>
      </c>
      <c r="J1915" s="36" t="str">
        <f>LEFT('DETALLE DE CONEXIONES'!M1915,3)</f>
        <v>2mi</v>
      </c>
      <c r="K1915" s="36" t="str">
        <f>IF(LEN('DETALLE DE CONEXIONES'!M1915)&lt;12,(RIGHT('DETALLE DE CONEXIONES'!M1915,5)),(RIGHT('DETALLE DE CONEXIONES'!M1915,6)))</f>
        <v>8seg.</v>
      </c>
      <c r="L1915" s="36">
        <f>IF(C1915="Saliente Local",(IFERROR((LIMPIA(J1915,1)),0)),0)</f>
        <v>2</v>
      </c>
      <c r="M1915" s="36">
        <f>IF(C1915="Saliente Nacional",(IFERROR((LIMPIA(J1915,1)),0)),0)</f>
        <v>0</v>
      </c>
      <c r="N1915" s="36">
        <f>IF(C1915="Saliente Internacional",(IFERROR((LIMPIA(J1915,1)),0)),0)</f>
        <v>0</v>
      </c>
      <c r="O1915" s="36">
        <f>IF(C1915="Saliente Local",(IFERROR((LIMPIA(K1915,1)),0)),0)</f>
        <v>8</v>
      </c>
      <c r="P1915" s="36">
        <f>IF(C1915="Saliente Nacional",(IFERROR((LIMPIA(K1915,1)),0)),0)</f>
        <v>0</v>
      </c>
      <c r="Q1915" s="36">
        <f>IF(C1915="Saliente Internacional",(IFERROR((LIMPIA(K1915,1)),0)),0)</f>
        <v>0</v>
      </c>
      <c r="R1915" s="36">
        <f t="shared" si="88"/>
        <v>3</v>
      </c>
      <c r="S1915" s="36">
        <f t="shared" si="89"/>
        <v>0</v>
      </c>
    </row>
    <row r="1916" spans="1:19" x14ac:dyDescent="0.25">
      <c r="A1916" s="101">
        <f>'DETALLE DE CONEXIONES'!P1916</f>
        <v>0</v>
      </c>
      <c r="B1916" s="36" t="str">
        <f>'DETALLE DE CONEXIONES'!I1916</f>
        <v>ENTRANTE</v>
      </c>
      <c r="C1916" s="36" t="str">
        <f>'DETALLE DE CONEXIONES'!BB1916</f>
        <v>Entrante Local</v>
      </c>
      <c r="D1916" s="36" t="str">
        <f>'DETALLE DE CONEXIONES'!E1916</f>
        <v>999XXX1600</v>
      </c>
      <c r="E1916" s="36">
        <f t="shared" si="87"/>
        <v>10</v>
      </c>
      <c r="F1916" s="36">
        <f>IFERROR(LIMPIA('DETALLE DE CONEXIONES'!N1916,1),0)</f>
        <v>1</v>
      </c>
      <c r="G1916" s="36" t="str">
        <f>LEFT('DETALLE DE CONEXIONES'!BE1916,3)</f>
        <v>NOF</v>
      </c>
      <c r="H1916" s="36" t="str">
        <f>RIGHT('DETALLE DE CONEXIONES'!AK1916,2)</f>
        <v/>
      </c>
      <c r="I1916" s="36" t="str">
        <f>LEFT('DETALLE DE CONEXIONES'!AK1916,3)</f>
        <v/>
      </c>
      <c r="J1916" s="36" t="str">
        <f>LEFT('DETALLE DE CONEXIONES'!M1916,3)</f>
        <v>0mi</v>
      </c>
      <c r="K1916" s="36" t="str">
        <f>IF(LEN('DETALLE DE CONEXIONES'!M1916)&lt;12,(RIGHT('DETALLE DE CONEXIONES'!M1916,5)),(RIGHT('DETALLE DE CONEXIONES'!M1916,6)))</f>
        <v>27seg.</v>
      </c>
      <c r="L1916" s="36">
        <f>IF(C1916="Saliente Local",(IFERROR((LIMPIA(J1916,1)),0)),0)</f>
        <v>0</v>
      </c>
      <c r="M1916" s="36">
        <f>IF(C1916="Saliente Nacional",(IFERROR((LIMPIA(J1916,1)),0)),0)</f>
        <v>0</v>
      </c>
      <c r="N1916" s="36">
        <f>IF(C1916="Saliente Internacional",(IFERROR((LIMPIA(J1916,1)),0)),0)</f>
        <v>0</v>
      </c>
      <c r="O1916" s="36">
        <f>IF(C1916="Saliente Local",(IFERROR((LIMPIA(K1916,1)),0)),0)</f>
        <v>0</v>
      </c>
      <c r="P1916" s="36">
        <f>IF(C1916="Saliente Nacional",(IFERROR((LIMPIA(K1916,1)),0)),0)</f>
        <v>0</v>
      </c>
      <c r="Q1916" s="36">
        <f>IF(C1916="Saliente Internacional",(IFERROR((LIMPIA(K1916,1)),0)),0)</f>
        <v>0</v>
      </c>
      <c r="R1916" s="36">
        <f t="shared" si="88"/>
        <v>0</v>
      </c>
      <c r="S1916" s="36">
        <f t="shared" si="89"/>
        <v>0</v>
      </c>
    </row>
    <row r="1917" spans="1:19" x14ac:dyDescent="0.25">
      <c r="A1917" s="101">
        <f>'DETALLE DE CONEXIONES'!P1917</f>
        <v>0</v>
      </c>
      <c r="B1917" s="36" t="str">
        <f>'DETALLE DE CONEXIONES'!I1917</f>
        <v>TRANSFERENCIA</v>
      </c>
      <c r="C1917" s="36" t="str">
        <f>'DETALLE DE CONEXIONES'!BB1917</f>
        <v>Desvio Nacional</v>
      </c>
      <c r="D1917" s="36" t="str">
        <f>'DETALLE DE CONEXIONES'!E1917</f>
        <v>999XXX1600</v>
      </c>
      <c r="E1917" s="36">
        <f t="shared" si="87"/>
        <v>10</v>
      </c>
      <c r="F1917" s="36">
        <f>IFERROR(LIMPIA('DETALLE DE CONEXIONES'!N1917,1),0)</f>
        <v>1</v>
      </c>
      <c r="G1917" s="36" t="str">
        <f>LEFT('DETALLE DE CONEXIONES'!BE1917,3)</f>
        <v>SIU</v>
      </c>
      <c r="H1917" s="36" t="str">
        <f>RIGHT('DETALLE DE CONEXIONES'!AK1917,2)</f>
        <v/>
      </c>
      <c r="I1917" s="36" t="str">
        <f>LEFT('DETALLE DE CONEXIONES'!AK1917,3)</f>
        <v/>
      </c>
      <c r="J1917" s="36" t="str">
        <f>LEFT('DETALLE DE CONEXIONES'!M1917,3)</f>
        <v>0mi</v>
      </c>
      <c r="K1917" s="36" t="str">
        <f>IF(LEN('DETALLE DE CONEXIONES'!M1917)&lt;12,(RIGHT('DETALLE DE CONEXIONES'!M1917,5)),(RIGHT('DETALLE DE CONEXIONES'!M1917,6)))</f>
        <v>1seg.</v>
      </c>
      <c r="L1917" s="36">
        <f>IF(C1917="Saliente Local",(IFERROR((LIMPIA(J1917,1)),0)),0)</f>
        <v>0</v>
      </c>
      <c r="M1917" s="36">
        <f>IF(C1917="Saliente Nacional",(IFERROR((LIMPIA(J1917,1)),0)),0)</f>
        <v>0</v>
      </c>
      <c r="N1917" s="36">
        <f>IF(C1917="Saliente Internacional",(IFERROR((LIMPIA(J1917,1)),0)),0)</f>
        <v>0</v>
      </c>
      <c r="O1917" s="36">
        <f>IF(C1917="Saliente Local",(IFERROR((LIMPIA(K1917,1)),0)),0)</f>
        <v>0</v>
      </c>
      <c r="P1917" s="36">
        <f>IF(C1917="Saliente Nacional",(IFERROR((LIMPIA(K1917,1)),0)),0)</f>
        <v>0</v>
      </c>
      <c r="Q1917" s="36">
        <f>IF(C1917="Saliente Internacional",(IFERROR((LIMPIA(K1917,1)),0)),0)</f>
        <v>0</v>
      </c>
      <c r="R1917" s="36">
        <f t="shared" si="88"/>
        <v>0</v>
      </c>
      <c r="S1917" s="36">
        <f t="shared" si="89"/>
        <v>0</v>
      </c>
    </row>
    <row r="1918" spans="1:19" x14ac:dyDescent="0.25">
      <c r="A1918" s="101">
        <f>'DETALLE DE CONEXIONES'!P1918</f>
        <v>0</v>
      </c>
      <c r="B1918" s="36" t="str">
        <f>'DETALLE DE CONEXIONES'!I1918</f>
        <v>TRANSFERENCIA</v>
      </c>
      <c r="C1918" s="36" t="str">
        <f>'DETALLE DE CONEXIONES'!BB1918</f>
        <v>Desvio Nacional</v>
      </c>
      <c r="D1918" s="36" t="str">
        <f>'DETALLE DE CONEXIONES'!E1918</f>
        <v>999XXX1600</v>
      </c>
      <c r="E1918" s="36">
        <f t="shared" si="87"/>
        <v>10</v>
      </c>
      <c r="F1918" s="36">
        <f>IFERROR(LIMPIA('DETALLE DE CONEXIONES'!N1918,1),0)</f>
        <v>1</v>
      </c>
      <c r="G1918" s="36" t="str">
        <f>LEFT('DETALLE DE CONEXIONES'!BE1918,3)</f>
        <v>SIU</v>
      </c>
      <c r="H1918" s="36" t="str">
        <f>RIGHT('DETALLE DE CONEXIONES'!AK1918,2)</f>
        <v/>
      </c>
      <c r="I1918" s="36" t="str">
        <f>LEFT('DETALLE DE CONEXIONES'!AK1918,3)</f>
        <v/>
      </c>
      <c r="J1918" s="36" t="str">
        <f>LEFT('DETALLE DE CONEXIONES'!M1918,3)</f>
        <v>0mi</v>
      </c>
      <c r="K1918" s="36" t="str">
        <f>IF(LEN('DETALLE DE CONEXIONES'!M1918)&lt;12,(RIGHT('DETALLE DE CONEXIONES'!M1918,5)),(RIGHT('DETALLE DE CONEXIONES'!M1918,6)))</f>
        <v>2seg.</v>
      </c>
      <c r="L1918" s="36">
        <f>IF(C1918="Saliente Local",(IFERROR((LIMPIA(J1918,1)),0)),0)</f>
        <v>0</v>
      </c>
      <c r="M1918" s="36">
        <f>IF(C1918="Saliente Nacional",(IFERROR((LIMPIA(J1918,1)),0)),0)</f>
        <v>0</v>
      </c>
      <c r="N1918" s="36">
        <f>IF(C1918="Saliente Internacional",(IFERROR((LIMPIA(J1918,1)),0)),0)</f>
        <v>0</v>
      </c>
      <c r="O1918" s="36">
        <f>IF(C1918="Saliente Local",(IFERROR((LIMPIA(K1918,1)),0)),0)</f>
        <v>0</v>
      </c>
      <c r="P1918" s="36">
        <f>IF(C1918="Saliente Nacional",(IFERROR((LIMPIA(K1918,1)),0)),0)</f>
        <v>0</v>
      </c>
      <c r="Q1918" s="36">
        <f>IF(C1918="Saliente Internacional",(IFERROR((LIMPIA(K1918,1)),0)),0)</f>
        <v>0</v>
      </c>
      <c r="R1918" s="36">
        <f t="shared" si="88"/>
        <v>0</v>
      </c>
      <c r="S1918" s="36">
        <f t="shared" si="89"/>
        <v>0</v>
      </c>
    </row>
    <row r="1919" spans="1:19" x14ac:dyDescent="0.25">
      <c r="A1919" s="101">
        <f>'DETALLE DE CONEXIONES'!P1919</f>
        <v>0</v>
      </c>
      <c r="B1919" s="36" t="str">
        <f>'DETALLE DE CONEXIONES'!I1919</f>
        <v>TRANSFERENCIA</v>
      </c>
      <c r="C1919" s="36" t="str">
        <f>'DETALLE DE CONEXIONES'!BB1919</f>
        <v>Desvio Nacional</v>
      </c>
      <c r="D1919" s="36" t="str">
        <f>'DETALLE DE CONEXIONES'!E1919</f>
        <v>999XXX1600</v>
      </c>
      <c r="E1919" s="36">
        <f t="shared" si="87"/>
        <v>10</v>
      </c>
      <c r="F1919" s="36">
        <f>IFERROR(LIMPIA('DETALLE DE CONEXIONES'!N1919,1),0)</f>
        <v>1</v>
      </c>
      <c r="G1919" s="36" t="str">
        <f>LEFT('DETALLE DE CONEXIONES'!BE1919,3)</f>
        <v>SIU</v>
      </c>
      <c r="H1919" s="36" t="str">
        <f>RIGHT('DETALLE DE CONEXIONES'!AK1919,2)</f>
        <v/>
      </c>
      <c r="I1919" s="36" t="str">
        <f>LEFT('DETALLE DE CONEXIONES'!AK1919,3)</f>
        <v/>
      </c>
      <c r="J1919" s="36" t="str">
        <f>LEFT('DETALLE DE CONEXIONES'!M1919,3)</f>
        <v>0mi</v>
      </c>
      <c r="K1919" s="36" t="str">
        <f>IF(LEN('DETALLE DE CONEXIONES'!M1919)&lt;12,(RIGHT('DETALLE DE CONEXIONES'!M1919,5)),(RIGHT('DETALLE DE CONEXIONES'!M1919,6)))</f>
        <v>2seg.</v>
      </c>
      <c r="L1919" s="36">
        <f>IF(C1919="Saliente Local",(IFERROR((LIMPIA(J1919,1)),0)),0)</f>
        <v>0</v>
      </c>
      <c r="M1919" s="36">
        <f>IF(C1919="Saliente Nacional",(IFERROR((LIMPIA(J1919,1)),0)),0)</f>
        <v>0</v>
      </c>
      <c r="N1919" s="36">
        <f>IF(C1919="Saliente Internacional",(IFERROR((LIMPIA(J1919,1)),0)),0)</f>
        <v>0</v>
      </c>
      <c r="O1919" s="36">
        <f>IF(C1919="Saliente Local",(IFERROR((LIMPIA(K1919,1)),0)),0)</f>
        <v>0</v>
      </c>
      <c r="P1919" s="36">
        <f>IF(C1919="Saliente Nacional",(IFERROR((LIMPIA(K1919,1)),0)),0)</f>
        <v>0</v>
      </c>
      <c r="Q1919" s="36">
        <f>IF(C1919="Saliente Internacional",(IFERROR((LIMPIA(K1919,1)),0)),0)</f>
        <v>0</v>
      </c>
      <c r="R1919" s="36">
        <f t="shared" si="88"/>
        <v>0</v>
      </c>
      <c r="S1919" s="36">
        <f t="shared" si="89"/>
        <v>0</v>
      </c>
    </row>
    <row r="1920" spans="1:19" x14ac:dyDescent="0.25">
      <c r="A1920" s="101">
        <f>'DETALLE DE CONEXIONES'!P1920</f>
        <v>0</v>
      </c>
      <c r="B1920" s="36" t="str">
        <f>'DETALLE DE CONEXIONES'!I1920</f>
        <v>TRANSFERENCIA</v>
      </c>
      <c r="C1920" s="36" t="str">
        <f>'DETALLE DE CONEXIONES'!BB1920</f>
        <v>Desvio Nacional</v>
      </c>
      <c r="D1920" s="36" t="str">
        <f>'DETALLE DE CONEXIONES'!E1920</f>
        <v>999XXX1600</v>
      </c>
      <c r="E1920" s="36">
        <f t="shared" si="87"/>
        <v>10</v>
      </c>
      <c r="F1920" s="36">
        <f>IFERROR(LIMPIA('DETALLE DE CONEXIONES'!N1920,1),0)</f>
        <v>1</v>
      </c>
      <c r="G1920" s="36" t="str">
        <f>LEFT('DETALLE DE CONEXIONES'!BE1920,3)</f>
        <v>SIU</v>
      </c>
      <c r="H1920" s="36" t="str">
        <f>RIGHT('DETALLE DE CONEXIONES'!AK1920,2)</f>
        <v/>
      </c>
      <c r="I1920" s="36" t="str">
        <f>LEFT('DETALLE DE CONEXIONES'!AK1920,3)</f>
        <v/>
      </c>
      <c r="J1920" s="36" t="str">
        <f>LEFT('DETALLE DE CONEXIONES'!M1920,3)</f>
        <v>0mi</v>
      </c>
      <c r="K1920" s="36" t="str">
        <f>IF(LEN('DETALLE DE CONEXIONES'!M1920)&lt;12,(RIGHT('DETALLE DE CONEXIONES'!M1920,5)),(RIGHT('DETALLE DE CONEXIONES'!M1920,6)))</f>
        <v>4seg.</v>
      </c>
      <c r="L1920" s="36">
        <f>IF(C1920="Saliente Local",(IFERROR((LIMPIA(J1920,1)),0)),0)</f>
        <v>0</v>
      </c>
      <c r="M1920" s="36">
        <f>IF(C1920="Saliente Nacional",(IFERROR((LIMPIA(J1920,1)),0)),0)</f>
        <v>0</v>
      </c>
      <c r="N1920" s="36">
        <f>IF(C1920="Saliente Internacional",(IFERROR((LIMPIA(J1920,1)),0)),0)</f>
        <v>0</v>
      </c>
      <c r="O1920" s="36">
        <f>IF(C1920="Saliente Local",(IFERROR((LIMPIA(K1920,1)),0)),0)</f>
        <v>0</v>
      </c>
      <c r="P1920" s="36">
        <f>IF(C1920="Saliente Nacional",(IFERROR((LIMPIA(K1920,1)),0)),0)</f>
        <v>0</v>
      </c>
      <c r="Q1920" s="36">
        <f>IF(C1920="Saliente Internacional",(IFERROR((LIMPIA(K1920,1)),0)),0)</f>
        <v>0</v>
      </c>
      <c r="R1920" s="36">
        <f t="shared" si="88"/>
        <v>0</v>
      </c>
      <c r="S1920" s="36">
        <f t="shared" si="89"/>
        <v>0</v>
      </c>
    </row>
    <row r="1921" spans="1:19" x14ac:dyDescent="0.25">
      <c r="A1921" s="101">
        <f>'DETALLE DE CONEXIONES'!P1921</f>
        <v>0</v>
      </c>
      <c r="B1921" s="36" t="str">
        <f>'DETALLE DE CONEXIONES'!I1921</f>
        <v>TRANSFERENCIA</v>
      </c>
      <c r="C1921" s="36" t="str">
        <f>'DETALLE DE CONEXIONES'!BB1921</f>
        <v>Desvio Nacional</v>
      </c>
      <c r="D1921" s="36" t="str">
        <f>'DETALLE DE CONEXIONES'!E1921</f>
        <v>999XXX1600</v>
      </c>
      <c r="E1921" s="36">
        <f t="shared" si="87"/>
        <v>10</v>
      </c>
      <c r="F1921" s="36">
        <f>IFERROR(LIMPIA('DETALLE DE CONEXIONES'!N1921,1),0)</f>
        <v>1</v>
      </c>
      <c r="G1921" s="36" t="str">
        <f>LEFT('DETALLE DE CONEXIONES'!BE1921,3)</f>
        <v>SIU</v>
      </c>
      <c r="H1921" s="36" t="str">
        <f>RIGHT('DETALLE DE CONEXIONES'!AK1921,2)</f>
        <v/>
      </c>
      <c r="I1921" s="36" t="str">
        <f>LEFT('DETALLE DE CONEXIONES'!AK1921,3)</f>
        <v/>
      </c>
      <c r="J1921" s="36" t="str">
        <f>LEFT('DETALLE DE CONEXIONES'!M1921,3)</f>
        <v>0mi</v>
      </c>
      <c r="K1921" s="36" t="str">
        <f>IF(LEN('DETALLE DE CONEXIONES'!M1921)&lt;12,(RIGHT('DETALLE DE CONEXIONES'!M1921,5)),(RIGHT('DETALLE DE CONEXIONES'!M1921,6)))</f>
        <v>3seg.</v>
      </c>
      <c r="L1921" s="36">
        <f>IF(C1921="Saliente Local",(IFERROR((LIMPIA(J1921,1)),0)),0)</f>
        <v>0</v>
      </c>
      <c r="M1921" s="36">
        <f>IF(C1921="Saliente Nacional",(IFERROR((LIMPIA(J1921,1)),0)),0)</f>
        <v>0</v>
      </c>
      <c r="N1921" s="36">
        <f>IF(C1921="Saliente Internacional",(IFERROR((LIMPIA(J1921,1)),0)),0)</f>
        <v>0</v>
      </c>
      <c r="O1921" s="36">
        <f>IF(C1921="Saliente Local",(IFERROR((LIMPIA(K1921,1)),0)),0)</f>
        <v>0</v>
      </c>
      <c r="P1921" s="36">
        <f>IF(C1921="Saliente Nacional",(IFERROR((LIMPIA(K1921,1)),0)),0)</f>
        <v>0</v>
      </c>
      <c r="Q1921" s="36">
        <f>IF(C1921="Saliente Internacional",(IFERROR((LIMPIA(K1921,1)),0)),0)</f>
        <v>0</v>
      </c>
      <c r="R1921" s="36">
        <f t="shared" si="88"/>
        <v>0</v>
      </c>
      <c r="S1921" s="36">
        <f t="shared" si="89"/>
        <v>0</v>
      </c>
    </row>
    <row r="1922" spans="1:19" x14ac:dyDescent="0.25">
      <c r="A1922" s="101">
        <f>'DETALLE DE CONEXIONES'!P1922</f>
        <v>0</v>
      </c>
      <c r="B1922" s="36" t="str">
        <f>'DETALLE DE CONEXIONES'!I1922</f>
        <v>SALIENTE</v>
      </c>
      <c r="C1922" s="36" t="str">
        <f>'DETALLE DE CONEXIONES'!BB1922</f>
        <v>Saliente Local</v>
      </c>
      <c r="D1922" s="36" t="str">
        <f>'DETALLE DE CONEXIONES'!E1922</f>
        <v>999XXX0494</v>
      </c>
      <c r="E1922" s="36">
        <f t="shared" si="87"/>
        <v>10</v>
      </c>
      <c r="F1922" s="36">
        <f>IFERROR(LIMPIA('DETALLE DE CONEXIONES'!N1922,1),0)</f>
        <v>4</v>
      </c>
      <c r="G1922" s="36" t="str">
        <f>LEFT('DETALLE DE CONEXIONES'!BE1922,3)</f>
        <v>NOF</v>
      </c>
      <c r="H1922" s="36" t="str">
        <f>RIGHT('DETALLE DE CONEXIONES'!AK1922,2)</f>
        <v/>
      </c>
      <c r="I1922" s="36" t="str">
        <f>LEFT('DETALLE DE CONEXIONES'!AK1922,3)</f>
        <v/>
      </c>
      <c r="J1922" s="36" t="str">
        <f>LEFT('DETALLE DE CONEXIONES'!M1922,3)</f>
        <v>3mi</v>
      </c>
      <c r="K1922" s="36" t="str">
        <f>IF(LEN('DETALLE DE CONEXIONES'!M1922)&lt;12,(RIGHT('DETALLE DE CONEXIONES'!M1922,5)),(RIGHT('DETALLE DE CONEXIONES'!M1922,6)))</f>
        <v>48seg.</v>
      </c>
      <c r="L1922" s="36">
        <f>IF(C1922="Saliente Local",(IFERROR((LIMPIA(J1922,1)),0)),0)</f>
        <v>3</v>
      </c>
      <c r="M1922" s="36">
        <f>IF(C1922="Saliente Nacional",(IFERROR((LIMPIA(J1922,1)),0)),0)</f>
        <v>0</v>
      </c>
      <c r="N1922" s="36">
        <f>IF(C1922="Saliente Internacional",(IFERROR((LIMPIA(J1922,1)),0)),0)</f>
        <v>0</v>
      </c>
      <c r="O1922" s="36">
        <f>IF(C1922="Saliente Local",(IFERROR((LIMPIA(K1922,1)),0)),0)</f>
        <v>48</v>
      </c>
      <c r="P1922" s="36">
        <f>IF(C1922="Saliente Nacional",(IFERROR((LIMPIA(K1922,1)),0)),0)</f>
        <v>0</v>
      </c>
      <c r="Q1922" s="36">
        <f>IF(C1922="Saliente Internacional",(IFERROR((LIMPIA(K1922,1)),0)),0)</f>
        <v>0</v>
      </c>
      <c r="R1922" s="36">
        <f t="shared" si="88"/>
        <v>4</v>
      </c>
      <c r="S1922" s="36">
        <f t="shared" si="89"/>
        <v>0</v>
      </c>
    </row>
    <row r="1923" spans="1:19" x14ac:dyDescent="0.25">
      <c r="A1923" s="101">
        <f>'DETALLE DE CONEXIONES'!P1923</f>
        <v>0</v>
      </c>
      <c r="B1923" s="36" t="str">
        <f>'DETALLE DE CONEXIONES'!I1923</f>
        <v>SALIENTE</v>
      </c>
      <c r="C1923" s="36" t="str">
        <f>'DETALLE DE CONEXIONES'!BB1923</f>
        <v>Saliente Local</v>
      </c>
      <c r="D1923" s="36" t="str">
        <f>'DETALLE DE CONEXIONES'!E1923</f>
        <v>999XXX8450</v>
      </c>
      <c r="E1923" s="36">
        <f t="shared" ref="E1923:E1986" si="90">LEN(D1923)</f>
        <v>10</v>
      </c>
      <c r="F1923" s="36">
        <f>IFERROR(LIMPIA('DETALLE DE CONEXIONES'!N1923,1),0)</f>
        <v>3</v>
      </c>
      <c r="G1923" s="36" t="str">
        <f>LEFT('DETALLE DE CONEXIONES'!BE1923,3)</f>
        <v>NOF</v>
      </c>
      <c r="H1923" s="36" t="str">
        <f>RIGHT('DETALLE DE CONEXIONES'!AK1923,2)</f>
        <v/>
      </c>
      <c r="I1923" s="36" t="str">
        <f>LEFT('DETALLE DE CONEXIONES'!AK1923,3)</f>
        <v/>
      </c>
      <c r="J1923" s="36" t="str">
        <f>LEFT('DETALLE DE CONEXIONES'!M1923,3)</f>
        <v>2mi</v>
      </c>
      <c r="K1923" s="36" t="str">
        <f>IF(LEN('DETALLE DE CONEXIONES'!M1923)&lt;12,(RIGHT('DETALLE DE CONEXIONES'!M1923,5)),(RIGHT('DETALLE DE CONEXIONES'!M1923,6)))</f>
        <v>33seg.</v>
      </c>
      <c r="L1923" s="36">
        <f>IF(C1923="Saliente Local",(IFERROR((LIMPIA(J1923,1)),0)),0)</f>
        <v>2</v>
      </c>
      <c r="M1923" s="36">
        <f>IF(C1923="Saliente Nacional",(IFERROR((LIMPIA(J1923,1)),0)),0)</f>
        <v>0</v>
      </c>
      <c r="N1923" s="36">
        <f>IF(C1923="Saliente Internacional",(IFERROR((LIMPIA(J1923,1)),0)),0)</f>
        <v>0</v>
      </c>
      <c r="O1923" s="36">
        <f>IF(C1923="Saliente Local",(IFERROR((LIMPIA(K1923,1)),0)),0)</f>
        <v>33</v>
      </c>
      <c r="P1923" s="36">
        <f>IF(C1923="Saliente Nacional",(IFERROR((LIMPIA(K1923,1)),0)),0)</f>
        <v>0</v>
      </c>
      <c r="Q1923" s="36">
        <f>IF(C1923="Saliente Internacional",(IFERROR((LIMPIA(K1923,1)),0)),0)</f>
        <v>0</v>
      </c>
      <c r="R1923" s="36">
        <f t="shared" ref="R1923:R1986" si="91">IF(SUM(O1923:P1923)&gt;0,(L1923+M1923+1),(L1923+M1923))</f>
        <v>3</v>
      </c>
      <c r="S1923" s="36">
        <f t="shared" ref="S1923:S1986" si="92">IF(Q1923&gt;0,N1923+1,N1923)</f>
        <v>0</v>
      </c>
    </row>
    <row r="1924" spans="1:19" x14ac:dyDescent="0.25">
      <c r="A1924" s="101">
        <f>'DETALLE DE CONEXIONES'!P1924</f>
        <v>0</v>
      </c>
      <c r="B1924" s="36" t="str">
        <f>'DETALLE DE CONEXIONES'!I1924</f>
        <v>SALIENTE</v>
      </c>
      <c r="C1924" s="36" t="str">
        <f>'DETALLE DE CONEXIONES'!BB1924</f>
        <v>Saliente Local</v>
      </c>
      <c r="D1924" s="36" t="str">
        <f>'DETALLE DE CONEXIONES'!E1924</f>
        <v>999XXX3420</v>
      </c>
      <c r="E1924" s="36">
        <f t="shared" si="90"/>
        <v>10</v>
      </c>
      <c r="F1924" s="36">
        <f>IFERROR(LIMPIA('DETALLE DE CONEXIONES'!N1924,1),0)</f>
        <v>2</v>
      </c>
      <c r="G1924" s="36" t="str">
        <f>LEFT('DETALLE DE CONEXIONES'!BE1924,3)</f>
        <v>NOF</v>
      </c>
      <c r="H1924" s="36" t="str">
        <f>RIGHT('DETALLE DE CONEXIONES'!AK1924,2)</f>
        <v/>
      </c>
      <c r="I1924" s="36" t="str">
        <f>LEFT('DETALLE DE CONEXIONES'!AK1924,3)</f>
        <v/>
      </c>
      <c r="J1924" s="36" t="str">
        <f>LEFT('DETALLE DE CONEXIONES'!M1924,3)</f>
        <v>1mi</v>
      </c>
      <c r="K1924" s="36" t="str">
        <f>IF(LEN('DETALLE DE CONEXIONES'!M1924)&lt;12,(RIGHT('DETALLE DE CONEXIONES'!M1924,5)),(RIGHT('DETALLE DE CONEXIONES'!M1924,6)))</f>
        <v>19seg.</v>
      </c>
      <c r="L1924" s="36">
        <f>IF(C1924="Saliente Local",(IFERROR((LIMPIA(J1924,1)),0)),0)</f>
        <v>1</v>
      </c>
      <c r="M1924" s="36">
        <f>IF(C1924="Saliente Nacional",(IFERROR((LIMPIA(J1924,1)),0)),0)</f>
        <v>0</v>
      </c>
      <c r="N1924" s="36">
        <f>IF(C1924="Saliente Internacional",(IFERROR((LIMPIA(J1924,1)),0)),0)</f>
        <v>0</v>
      </c>
      <c r="O1924" s="36">
        <f>IF(C1924="Saliente Local",(IFERROR((LIMPIA(K1924,1)),0)),0)</f>
        <v>19</v>
      </c>
      <c r="P1924" s="36">
        <f>IF(C1924="Saliente Nacional",(IFERROR((LIMPIA(K1924,1)),0)),0)</f>
        <v>0</v>
      </c>
      <c r="Q1924" s="36">
        <f>IF(C1924="Saliente Internacional",(IFERROR((LIMPIA(K1924,1)),0)),0)</f>
        <v>0</v>
      </c>
      <c r="R1924" s="36">
        <f t="shared" si="91"/>
        <v>2</v>
      </c>
      <c r="S1924" s="36">
        <f t="shared" si="92"/>
        <v>0</v>
      </c>
    </row>
    <row r="1925" spans="1:19" x14ac:dyDescent="0.25">
      <c r="A1925" s="101">
        <f>'DETALLE DE CONEXIONES'!P1925</f>
        <v>0</v>
      </c>
      <c r="B1925" s="36" t="str">
        <f>'DETALLE DE CONEXIONES'!I1925</f>
        <v>TRANSFERENCIA</v>
      </c>
      <c r="C1925" s="36" t="str">
        <f>'DETALLE DE CONEXIONES'!BB1925</f>
        <v>Desvio Nacional</v>
      </c>
      <c r="D1925" s="36" t="str">
        <f>'DETALLE DE CONEXIONES'!E1925</f>
        <v>999XXX1600</v>
      </c>
      <c r="E1925" s="36">
        <f t="shared" si="90"/>
        <v>10</v>
      </c>
      <c r="F1925" s="36">
        <f>IFERROR(LIMPIA('DETALLE DE CONEXIONES'!N1925,1),0)</f>
        <v>1</v>
      </c>
      <c r="G1925" s="36" t="str">
        <f>LEFT('DETALLE DE CONEXIONES'!BE1925,3)</f>
        <v>SIU</v>
      </c>
      <c r="H1925" s="36" t="str">
        <f>RIGHT('DETALLE DE CONEXIONES'!AK1925,2)</f>
        <v/>
      </c>
      <c r="I1925" s="36" t="str">
        <f>LEFT('DETALLE DE CONEXIONES'!AK1925,3)</f>
        <v/>
      </c>
      <c r="J1925" s="36" t="str">
        <f>LEFT('DETALLE DE CONEXIONES'!M1925,3)</f>
        <v>0mi</v>
      </c>
      <c r="K1925" s="36" t="str">
        <f>IF(LEN('DETALLE DE CONEXIONES'!M1925)&lt;12,(RIGHT('DETALLE DE CONEXIONES'!M1925,5)),(RIGHT('DETALLE DE CONEXIONES'!M1925,6)))</f>
        <v>2seg.</v>
      </c>
      <c r="L1925" s="36">
        <f>IF(C1925="Saliente Local",(IFERROR((LIMPIA(J1925,1)),0)),0)</f>
        <v>0</v>
      </c>
      <c r="M1925" s="36">
        <f>IF(C1925="Saliente Nacional",(IFERROR((LIMPIA(J1925,1)),0)),0)</f>
        <v>0</v>
      </c>
      <c r="N1925" s="36">
        <f>IF(C1925="Saliente Internacional",(IFERROR((LIMPIA(J1925,1)),0)),0)</f>
        <v>0</v>
      </c>
      <c r="O1925" s="36">
        <f>IF(C1925="Saliente Local",(IFERROR((LIMPIA(K1925,1)),0)),0)</f>
        <v>0</v>
      </c>
      <c r="P1925" s="36">
        <f>IF(C1925="Saliente Nacional",(IFERROR((LIMPIA(K1925,1)),0)),0)</f>
        <v>0</v>
      </c>
      <c r="Q1925" s="36">
        <f>IF(C1925="Saliente Internacional",(IFERROR((LIMPIA(K1925,1)),0)),0)</f>
        <v>0</v>
      </c>
      <c r="R1925" s="36">
        <f t="shared" si="91"/>
        <v>0</v>
      </c>
      <c r="S1925" s="36">
        <f t="shared" si="92"/>
        <v>0</v>
      </c>
    </row>
    <row r="1926" spans="1:19" x14ac:dyDescent="0.25">
      <c r="A1926" s="101">
        <f>'DETALLE DE CONEXIONES'!P1926</f>
        <v>0</v>
      </c>
      <c r="B1926" s="36" t="str">
        <f>'DETALLE DE CONEXIONES'!I1926</f>
        <v>TRANSFERENCIA</v>
      </c>
      <c r="C1926" s="36" t="str">
        <f>'DETALLE DE CONEXIONES'!BB1926</f>
        <v>Desvio Nacional</v>
      </c>
      <c r="D1926" s="36" t="str">
        <f>'DETALLE DE CONEXIONES'!E1926</f>
        <v>999XXX1600</v>
      </c>
      <c r="E1926" s="36">
        <f t="shared" si="90"/>
        <v>10</v>
      </c>
      <c r="F1926" s="36">
        <f>IFERROR(LIMPIA('DETALLE DE CONEXIONES'!N1926,1),0)</f>
        <v>1</v>
      </c>
      <c r="G1926" s="36" t="str">
        <f>LEFT('DETALLE DE CONEXIONES'!BE1926,3)</f>
        <v>SIU</v>
      </c>
      <c r="H1926" s="36" t="str">
        <f>RIGHT('DETALLE DE CONEXIONES'!AK1926,2)</f>
        <v/>
      </c>
      <c r="I1926" s="36" t="str">
        <f>LEFT('DETALLE DE CONEXIONES'!AK1926,3)</f>
        <v/>
      </c>
      <c r="J1926" s="36" t="str">
        <f>LEFT('DETALLE DE CONEXIONES'!M1926,3)</f>
        <v>0mi</v>
      </c>
      <c r="K1926" s="36" t="str">
        <f>IF(LEN('DETALLE DE CONEXIONES'!M1926)&lt;12,(RIGHT('DETALLE DE CONEXIONES'!M1926,5)),(RIGHT('DETALLE DE CONEXIONES'!M1926,6)))</f>
        <v>2seg.</v>
      </c>
      <c r="L1926" s="36">
        <f>IF(C1926="Saliente Local",(IFERROR((LIMPIA(J1926,1)),0)),0)</f>
        <v>0</v>
      </c>
      <c r="M1926" s="36">
        <f>IF(C1926="Saliente Nacional",(IFERROR((LIMPIA(J1926,1)),0)),0)</f>
        <v>0</v>
      </c>
      <c r="N1926" s="36">
        <f>IF(C1926="Saliente Internacional",(IFERROR((LIMPIA(J1926,1)),0)),0)</f>
        <v>0</v>
      </c>
      <c r="O1926" s="36">
        <f>IF(C1926="Saliente Local",(IFERROR((LIMPIA(K1926,1)),0)),0)</f>
        <v>0</v>
      </c>
      <c r="P1926" s="36">
        <f>IF(C1926="Saliente Nacional",(IFERROR((LIMPIA(K1926,1)),0)),0)</f>
        <v>0</v>
      </c>
      <c r="Q1926" s="36">
        <f>IF(C1926="Saliente Internacional",(IFERROR((LIMPIA(K1926,1)),0)),0)</f>
        <v>0</v>
      </c>
      <c r="R1926" s="36">
        <f t="shared" si="91"/>
        <v>0</v>
      </c>
      <c r="S1926" s="36">
        <f t="shared" si="92"/>
        <v>0</v>
      </c>
    </row>
    <row r="1927" spans="1:19" x14ac:dyDescent="0.25">
      <c r="A1927" s="101">
        <f>'DETALLE DE CONEXIONES'!P1927</f>
        <v>0</v>
      </c>
      <c r="B1927" s="36" t="str">
        <f>'DETALLE DE CONEXIONES'!I1927</f>
        <v>SALIENTE</v>
      </c>
      <c r="C1927" s="36" t="str">
        <f>'DETALLE DE CONEXIONES'!BB1927</f>
        <v>Saliente Local</v>
      </c>
      <c r="D1927" s="36" t="str">
        <f>'DETALLE DE CONEXIONES'!E1927</f>
        <v>999XXX3420</v>
      </c>
      <c r="E1927" s="36">
        <f t="shared" si="90"/>
        <v>10</v>
      </c>
      <c r="F1927" s="36">
        <f>IFERROR(LIMPIA('DETALLE DE CONEXIONES'!N1927,1),0)</f>
        <v>4</v>
      </c>
      <c r="G1927" s="36" t="str">
        <f>LEFT('DETALLE DE CONEXIONES'!BE1927,3)</f>
        <v>NOF</v>
      </c>
      <c r="H1927" s="36" t="str">
        <f>RIGHT('DETALLE DE CONEXIONES'!AK1927,2)</f>
        <v/>
      </c>
      <c r="I1927" s="36" t="str">
        <f>LEFT('DETALLE DE CONEXIONES'!AK1927,3)</f>
        <v/>
      </c>
      <c r="J1927" s="36" t="str">
        <f>LEFT('DETALLE DE CONEXIONES'!M1927,3)</f>
        <v>3mi</v>
      </c>
      <c r="K1927" s="36" t="str">
        <f>IF(LEN('DETALLE DE CONEXIONES'!M1927)&lt;12,(RIGHT('DETALLE DE CONEXIONES'!M1927,5)),(RIGHT('DETALLE DE CONEXIONES'!M1927,6)))</f>
        <v>6seg.</v>
      </c>
      <c r="L1927" s="36">
        <f>IF(C1927="Saliente Local",(IFERROR((LIMPIA(J1927,1)),0)),0)</f>
        <v>3</v>
      </c>
      <c r="M1927" s="36">
        <f>IF(C1927="Saliente Nacional",(IFERROR((LIMPIA(J1927,1)),0)),0)</f>
        <v>0</v>
      </c>
      <c r="N1927" s="36">
        <f>IF(C1927="Saliente Internacional",(IFERROR((LIMPIA(J1927,1)),0)),0)</f>
        <v>0</v>
      </c>
      <c r="O1927" s="36">
        <f>IF(C1927="Saliente Local",(IFERROR((LIMPIA(K1927,1)),0)),0)</f>
        <v>6</v>
      </c>
      <c r="P1927" s="36">
        <f>IF(C1927="Saliente Nacional",(IFERROR((LIMPIA(K1927,1)),0)),0)</f>
        <v>0</v>
      </c>
      <c r="Q1927" s="36">
        <f>IF(C1927="Saliente Internacional",(IFERROR((LIMPIA(K1927,1)),0)),0)</f>
        <v>0</v>
      </c>
      <c r="R1927" s="36">
        <f t="shared" si="91"/>
        <v>4</v>
      </c>
      <c r="S1927" s="36">
        <f t="shared" si="92"/>
        <v>0</v>
      </c>
    </row>
    <row r="1928" spans="1:19" x14ac:dyDescent="0.25">
      <c r="A1928" s="101">
        <f>'DETALLE DE CONEXIONES'!P1928</f>
        <v>0</v>
      </c>
      <c r="B1928" s="36" t="str">
        <f>'DETALLE DE CONEXIONES'!I1928</f>
        <v>SALIENTE</v>
      </c>
      <c r="C1928" s="36" t="str">
        <f>'DETALLE DE CONEXIONES'!BB1928</f>
        <v>Saliente Local</v>
      </c>
      <c r="D1928" s="36" t="str">
        <f>'DETALLE DE CONEXIONES'!E1928</f>
        <v>999XXX7896</v>
      </c>
      <c r="E1928" s="36">
        <f t="shared" si="90"/>
        <v>10</v>
      </c>
      <c r="F1928" s="36">
        <f>IFERROR(LIMPIA('DETALLE DE CONEXIONES'!N1928,1),0)</f>
        <v>2</v>
      </c>
      <c r="G1928" s="36" t="str">
        <f>LEFT('DETALLE DE CONEXIONES'!BE1928,3)</f>
        <v>NOF</v>
      </c>
      <c r="H1928" s="36" t="str">
        <f>RIGHT('DETALLE DE CONEXIONES'!AK1928,2)</f>
        <v/>
      </c>
      <c r="I1928" s="36" t="str">
        <f>LEFT('DETALLE DE CONEXIONES'!AK1928,3)</f>
        <v/>
      </c>
      <c r="J1928" s="36" t="str">
        <f>LEFT('DETALLE DE CONEXIONES'!M1928,3)</f>
        <v>1mi</v>
      </c>
      <c r="K1928" s="36" t="str">
        <f>IF(LEN('DETALLE DE CONEXIONES'!M1928)&lt;12,(RIGHT('DETALLE DE CONEXIONES'!M1928,5)),(RIGHT('DETALLE DE CONEXIONES'!M1928,6)))</f>
        <v>39seg.</v>
      </c>
      <c r="L1928" s="36">
        <f>IF(C1928="Saliente Local",(IFERROR((LIMPIA(J1928,1)),0)),0)</f>
        <v>1</v>
      </c>
      <c r="M1928" s="36">
        <f>IF(C1928="Saliente Nacional",(IFERROR((LIMPIA(J1928,1)),0)),0)</f>
        <v>0</v>
      </c>
      <c r="N1928" s="36">
        <f>IF(C1928="Saliente Internacional",(IFERROR((LIMPIA(J1928,1)),0)),0)</f>
        <v>0</v>
      </c>
      <c r="O1928" s="36">
        <f>IF(C1928="Saliente Local",(IFERROR((LIMPIA(K1928,1)),0)),0)</f>
        <v>39</v>
      </c>
      <c r="P1928" s="36">
        <f>IF(C1928="Saliente Nacional",(IFERROR((LIMPIA(K1928,1)),0)),0)</f>
        <v>0</v>
      </c>
      <c r="Q1928" s="36">
        <f>IF(C1928="Saliente Internacional",(IFERROR((LIMPIA(K1928,1)),0)),0)</f>
        <v>0</v>
      </c>
      <c r="R1928" s="36">
        <f t="shared" si="91"/>
        <v>2</v>
      </c>
      <c r="S1928" s="36">
        <f t="shared" si="92"/>
        <v>0</v>
      </c>
    </row>
    <row r="1929" spans="1:19" x14ac:dyDescent="0.25">
      <c r="A1929" s="101">
        <f>'DETALLE DE CONEXIONES'!P1929</f>
        <v>0</v>
      </c>
      <c r="B1929" s="36" t="str">
        <f>'DETALLE DE CONEXIONES'!I1929</f>
        <v>SALIENTE</v>
      </c>
      <c r="C1929" s="36" t="str">
        <f>'DETALLE DE CONEXIONES'!BB1929</f>
        <v>Saliente Local</v>
      </c>
      <c r="D1929" s="36" t="str">
        <f>'DETALLE DE CONEXIONES'!E1929</f>
        <v>999XXX8450</v>
      </c>
      <c r="E1929" s="36">
        <f t="shared" si="90"/>
        <v>10</v>
      </c>
      <c r="F1929" s="36">
        <f>IFERROR(LIMPIA('DETALLE DE CONEXIONES'!N1929,1),0)</f>
        <v>2</v>
      </c>
      <c r="G1929" s="36" t="str">
        <f>LEFT('DETALLE DE CONEXIONES'!BE1929,3)</f>
        <v>NOF</v>
      </c>
      <c r="H1929" s="36" t="str">
        <f>RIGHT('DETALLE DE CONEXIONES'!AK1929,2)</f>
        <v/>
      </c>
      <c r="I1929" s="36" t="str">
        <f>LEFT('DETALLE DE CONEXIONES'!AK1929,3)</f>
        <v/>
      </c>
      <c r="J1929" s="36" t="str">
        <f>LEFT('DETALLE DE CONEXIONES'!M1929,3)</f>
        <v>1mi</v>
      </c>
      <c r="K1929" s="36" t="str">
        <f>IF(LEN('DETALLE DE CONEXIONES'!M1929)&lt;12,(RIGHT('DETALLE DE CONEXIONES'!M1929,5)),(RIGHT('DETALLE DE CONEXIONES'!M1929,6)))</f>
        <v>20seg.</v>
      </c>
      <c r="L1929" s="36">
        <f>IF(C1929="Saliente Local",(IFERROR((LIMPIA(J1929,1)),0)),0)</f>
        <v>1</v>
      </c>
      <c r="M1929" s="36">
        <f>IF(C1929="Saliente Nacional",(IFERROR((LIMPIA(J1929,1)),0)),0)</f>
        <v>0</v>
      </c>
      <c r="N1929" s="36">
        <f>IF(C1929="Saliente Internacional",(IFERROR((LIMPIA(J1929,1)),0)),0)</f>
        <v>0</v>
      </c>
      <c r="O1929" s="36">
        <f>IF(C1929="Saliente Local",(IFERROR((LIMPIA(K1929,1)),0)),0)</f>
        <v>20</v>
      </c>
      <c r="P1929" s="36">
        <f>IF(C1929="Saliente Nacional",(IFERROR((LIMPIA(K1929,1)),0)),0)</f>
        <v>0</v>
      </c>
      <c r="Q1929" s="36">
        <f>IF(C1929="Saliente Internacional",(IFERROR((LIMPIA(K1929,1)),0)),0)</f>
        <v>0</v>
      </c>
      <c r="R1929" s="36">
        <f t="shared" si="91"/>
        <v>2</v>
      </c>
      <c r="S1929" s="36">
        <f t="shared" si="92"/>
        <v>0</v>
      </c>
    </row>
    <row r="1930" spans="1:19" x14ac:dyDescent="0.25">
      <c r="A1930" s="101">
        <f>'DETALLE DE CONEXIONES'!P1930</f>
        <v>0</v>
      </c>
      <c r="B1930" s="36" t="str">
        <f>'DETALLE DE CONEXIONES'!I1930</f>
        <v>SALIENTE</v>
      </c>
      <c r="C1930" s="36" t="str">
        <f>'DETALLE DE CONEXIONES'!BB1930</f>
        <v>Saliente Local</v>
      </c>
      <c r="D1930" s="36" t="str">
        <f>'DETALLE DE CONEXIONES'!E1930</f>
        <v>999XXX5581</v>
      </c>
      <c r="E1930" s="36">
        <f t="shared" si="90"/>
        <v>10</v>
      </c>
      <c r="F1930" s="36">
        <f>IFERROR(LIMPIA('DETALLE DE CONEXIONES'!N1930,1),0)</f>
        <v>3</v>
      </c>
      <c r="G1930" s="36" t="str">
        <f>LEFT('DETALLE DE CONEXIONES'!BE1930,3)</f>
        <v>NOF</v>
      </c>
      <c r="H1930" s="36" t="str">
        <f>RIGHT('DETALLE DE CONEXIONES'!AK1930,2)</f>
        <v/>
      </c>
      <c r="I1930" s="36" t="str">
        <f>LEFT('DETALLE DE CONEXIONES'!AK1930,3)</f>
        <v/>
      </c>
      <c r="J1930" s="36" t="str">
        <f>LEFT('DETALLE DE CONEXIONES'!M1930,3)</f>
        <v>2mi</v>
      </c>
      <c r="K1930" s="36" t="str">
        <f>IF(LEN('DETALLE DE CONEXIONES'!M1930)&lt;12,(RIGHT('DETALLE DE CONEXIONES'!M1930,5)),(RIGHT('DETALLE DE CONEXIONES'!M1930,6)))</f>
        <v>45seg.</v>
      </c>
      <c r="L1930" s="36">
        <f>IF(C1930="Saliente Local",(IFERROR((LIMPIA(J1930,1)),0)),0)</f>
        <v>2</v>
      </c>
      <c r="M1930" s="36">
        <f>IF(C1930="Saliente Nacional",(IFERROR((LIMPIA(J1930,1)),0)),0)</f>
        <v>0</v>
      </c>
      <c r="N1930" s="36">
        <f>IF(C1930="Saliente Internacional",(IFERROR((LIMPIA(J1930,1)),0)),0)</f>
        <v>0</v>
      </c>
      <c r="O1930" s="36">
        <f>IF(C1930="Saliente Local",(IFERROR((LIMPIA(K1930,1)),0)),0)</f>
        <v>45</v>
      </c>
      <c r="P1930" s="36">
        <f>IF(C1930="Saliente Nacional",(IFERROR((LIMPIA(K1930,1)),0)),0)</f>
        <v>0</v>
      </c>
      <c r="Q1930" s="36">
        <f>IF(C1930="Saliente Internacional",(IFERROR((LIMPIA(K1930,1)),0)),0)</f>
        <v>0</v>
      </c>
      <c r="R1930" s="36">
        <f t="shared" si="91"/>
        <v>3</v>
      </c>
      <c r="S1930" s="36">
        <f t="shared" si="92"/>
        <v>0</v>
      </c>
    </row>
    <row r="1931" spans="1:19" x14ac:dyDescent="0.25">
      <c r="A1931" s="101">
        <f>'DETALLE DE CONEXIONES'!P1931</f>
        <v>0</v>
      </c>
      <c r="B1931" s="36" t="str">
        <f>'DETALLE DE CONEXIONES'!I1931</f>
        <v>GPRS</v>
      </c>
      <c r="C1931" s="36" t="str">
        <f>'DETALLE DE CONEXIONES'!BB1931</f>
        <v>MENSAJERO</v>
      </c>
      <c r="D1931" s="36" t="str">
        <f>'DETALLE DE CONEXIONES'!E1931</f>
        <v>internet.itelcel.coXXXGLTE</v>
      </c>
      <c r="E1931" s="36">
        <f t="shared" si="90"/>
        <v>26</v>
      </c>
      <c r="F1931" s="36">
        <f>IFERROR(LIMPIA('DETALLE DE CONEXIONES'!N1931,1),0)</f>
        <v>0</v>
      </c>
      <c r="G1931" s="36" t="str">
        <f>LEFT('DETALLE DE CONEXIONES'!BE1931,3)</f>
        <v/>
      </c>
      <c r="H1931" s="36" t="str">
        <f>RIGHT('DETALLE DE CONEXIONES'!AK1931,2)</f>
        <v>-1</v>
      </c>
      <c r="I1931" s="36" t="str">
        <f>LEFT('DETALLE DE CONEXIONES'!AK1931,3)</f>
        <v>MEN</v>
      </c>
      <c r="J1931" s="36" t="str">
        <f>LEFT('DETALLE DE CONEXIONES'!M1931,3)</f>
        <v>0mi</v>
      </c>
      <c r="K1931" s="36" t="str">
        <f>IF(LEN('DETALLE DE CONEXIONES'!M1931)&lt;12,(RIGHT('DETALLE DE CONEXIONES'!M1931,5)),(RIGHT('DETALLE DE CONEXIONES'!M1931,6)))</f>
        <v xml:space="preserve">min. </v>
      </c>
      <c r="L1931" s="36">
        <f>IF(C1931="Saliente Local",(IFERROR((LIMPIA(J1931,1)),0)),0)</f>
        <v>0</v>
      </c>
      <c r="M1931" s="36">
        <f>IF(C1931="Saliente Nacional",(IFERROR((LIMPIA(J1931,1)),0)),0)</f>
        <v>0</v>
      </c>
      <c r="N1931" s="36">
        <f>IF(C1931="Saliente Internacional",(IFERROR((LIMPIA(J1931,1)),0)),0)</f>
        <v>0</v>
      </c>
      <c r="O1931" s="36">
        <f>IF(C1931="Saliente Local",(IFERROR((LIMPIA(K1931,1)),0)),0)</f>
        <v>0</v>
      </c>
      <c r="P1931" s="36">
        <f>IF(C1931="Saliente Nacional",(IFERROR((LIMPIA(K1931,1)),0)),0)</f>
        <v>0</v>
      </c>
      <c r="Q1931" s="36">
        <f>IF(C1931="Saliente Internacional",(IFERROR((LIMPIA(K1931,1)),0)),0)</f>
        <v>0</v>
      </c>
      <c r="R1931" s="36">
        <f t="shared" si="91"/>
        <v>0</v>
      </c>
      <c r="S1931" s="36">
        <f t="shared" si="92"/>
        <v>0</v>
      </c>
    </row>
    <row r="1932" spans="1:19" x14ac:dyDescent="0.25">
      <c r="A1932" s="101">
        <f>'DETALLE DE CONEXIONES'!P1932</f>
        <v>0</v>
      </c>
      <c r="B1932" s="36" t="str">
        <f>'DETALLE DE CONEXIONES'!I1932</f>
        <v>GPRS</v>
      </c>
      <c r="C1932" s="36" t="str">
        <f>'DETALLE DE CONEXIONES'!BB1932</f>
        <v>VIDEO</v>
      </c>
      <c r="D1932" s="36" t="str">
        <f>'DETALLE DE CONEXIONES'!E1932</f>
        <v>internet.itelcel.coXXXGLTE</v>
      </c>
      <c r="E1932" s="36">
        <f t="shared" si="90"/>
        <v>26</v>
      </c>
      <c r="F1932" s="36">
        <f>IFERROR(LIMPIA('DETALLE DE CONEXIONES'!N1932,1),0)</f>
        <v>0</v>
      </c>
      <c r="G1932" s="36" t="str">
        <f>LEFT('DETALLE DE CONEXIONES'!BE1932,3)</f>
        <v/>
      </c>
      <c r="H1932" s="36" t="str">
        <f>RIGHT('DETALLE DE CONEXIONES'!AK1932,2)</f>
        <v>-0</v>
      </c>
      <c r="I1932" s="36" t="str">
        <f>LEFT('DETALLE DE CONEXIONES'!AK1932,3)</f>
        <v>VID</v>
      </c>
      <c r="J1932" s="36" t="str">
        <f>LEFT('DETALLE DE CONEXIONES'!M1932,3)</f>
        <v>0mi</v>
      </c>
      <c r="K1932" s="36" t="str">
        <f>IF(LEN('DETALLE DE CONEXIONES'!M1932)&lt;12,(RIGHT('DETALLE DE CONEXIONES'!M1932,5)),(RIGHT('DETALLE DE CONEXIONES'!M1932,6)))</f>
        <v xml:space="preserve">min. </v>
      </c>
      <c r="L1932" s="36">
        <f>IF(C1932="Saliente Local",(IFERROR((LIMPIA(J1932,1)),0)),0)</f>
        <v>0</v>
      </c>
      <c r="M1932" s="36">
        <f>IF(C1932="Saliente Nacional",(IFERROR((LIMPIA(J1932,1)),0)),0)</f>
        <v>0</v>
      </c>
      <c r="N1932" s="36">
        <f>IF(C1932="Saliente Internacional",(IFERROR((LIMPIA(J1932,1)),0)),0)</f>
        <v>0</v>
      </c>
      <c r="O1932" s="36">
        <f>IF(C1932="Saliente Local",(IFERROR((LIMPIA(K1932,1)),0)),0)</f>
        <v>0</v>
      </c>
      <c r="P1932" s="36">
        <f>IF(C1932="Saliente Nacional",(IFERROR((LIMPIA(K1932,1)),0)),0)</f>
        <v>0</v>
      </c>
      <c r="Q1932" s="36">
        <f>IF(C1932="Saliente Internacional",(IFERROR((LIMPIA(K1932,1)),0)),0)</f>
        <v>0</v>
      </c>
      <c r="R1932" s="36">
        <f t="shared" si="91"/>
        <v>0</v>
      </c>
      <c r="S1932" s="36">
        <f t="shared" si="92"/>
        <v>0</v>
      </c>
    </row>
    <row r="1933" spans="1:19" x14ac:dyDescent="0.25">
      <c r="A1933" s="101">
        <f>'DETALLE DE CONEXIONES'!P1933</f>
        <v>0</v>
      </c>
      <c r="B1933" s="36" t="str">
        <f>'DETALLE DE CONEXIONES'!I1933</f>
        <v>GPRS</v>
      </c>
      <c r="C1933" s="36" t="str">
        <f>'DETALLE DE CONEXIONES'!BB1933</f>
        <v>RS</v>
      </c>
      <c r="D1933" s="36" t="str">
        <f>'DETALLE DE CONEXIONES'!E1933</f>
        <v>internet.itelcel.coXXXGLTE</v>
      </c>
      <c r="E1933" s="36">
        <f t="shared" si="90"/>
        <v>26</v>
      </c>
      <c r="F1933" s="36">
        <f>IFERROR(LIMPIA('DETALLE DE CONEXIONES'!N1933,1),0)</f>
        <v>0</v>
      </c>
      <c r="G1933" s="36" t="str">
        <f>LEFT('DETALLE DE CONEXIONES'!BE1933,3)</f>
        <v/>
      </c>
      <c r="H1933" s="36" t="str">
        <f>RIGHT('DETALLE DE CONEXIONES'!AK1933,2)</f>
        <v>-1</v>
      </c>
      <c r="I1933" s="36" t="str">
        <f>LEFT('DETALLE DE CONEXIONES'!AK1933,3)</f>
        <v>RS;</v>
      </c>
      <c r="J1933" s="36" t="str">
        <f>LEFT('DETALLE DE CONEXIONES'!M1933,3)</f>
        <v>0mi</v>
      </c>
      <c r="K1933" s="36" t="str">
        <f>IF(LEN('DETALLE DE CONEXIONES'!M1933)&lt;12,(RIGHT('DETALLE DE CONEXIONES'!M1933,5)),(RIGHT('DETALLE DE CONEXIONES'!M1933,6)))</f>
        <v xml:space="preserve">min. </v>
      </c>
      <c r="L1933" s="36">
        <f>IF(C1933="Saliente Local",(IFERROR((LIMPIA(J1933,1)),0)),0)</f>
        <v>0</v>
      </c>
      <c r="M1933" s="36">
        <f>IF(C1933="Saliente Nacional",(IFERROR((LIMPIA(J1933,1)),0)),0)</f>
        <v>0</v>
      </c>
      <c r="N1933" s="36">
        <f>IF(C1933="Saliente Internacional",(IFERROR((LIMPIA(J1933,1)),0)),0)</f>
        <v>0</v>
      </c>
      <c r="O1933" s="36">
        <f>IF(C1933="Saliente Local",(IFERROR((LIMPIA(K1933,1)),0)),0)</f>
        <v>0</v>
      </c>
      <c r="P1933" s="36">
        <f>IF(C1933="Saliente Nacional",(IFERROR((LIMPIA(K1933,1)),0)),0)</f>
        <v>0</v>
      </c>
      <c r="Q1933" s="36">
        <f>IF(C1933="Saliente Internacional",(IFERROR((LIMPIA(K1933,1)),0)),0)</f>
        <v>0</v>
      </c>
      <c r="R1933" s="36">
        <f t="shared" si="91"/>
        <v>0</v>
      </c>
      <c r="S1933" s="36">
        <f t="shared" si="92"/>
        <v>0</v>
      </c>
    </row>
    <row r="1934" spans="1:19" x14ac:dyDescent="0.25">
      <c r="A1934" s="101">
        <f>'DETALLE DE CONEXIONES'!P1934</f>
        <v>0</v>
      </c>
      <c r="B1934" s="36" t="str">
        <f>'DETALLE DE CONEXIONES'!I1934</f>
        <v>GPRS</v>
      </c>
      <c r="C1934" s="36" t="str">
        <f>'DETALLE DE CONEXIONES'!BB1934</f>
        <v>INTERNET</v>
      </c>
      <c r="D1934" s="36" t="str">
        <f>'DETALLE DE CONEXIONES'!E1934</f>
        <v>internet.itelcel.coXXXGLTE</v>
      </c>
      <c r="E1934" s="36">
        <f t="shared" si="90"/>
        <v>26</v>
      </c>
      <c r="F1934" s="36">
        <f>IFERROR(LIMPIA('DETALLE DE CONEXIONES'!N1934,1),0)</f>
        <v>0</v>
      </c>
      <c r="G1934" s="36" t="str">
        <f>LEFT('DETALLE DE CONEXIONES'!BE1934,3)</f>
        <v/>
      </c>
      <c r="H1934" s="36" t="str">
        <f>RIGHT('DETALLE DE CONEXIONES'!AK1934,2)</f>
        <v>-0</v>
      </c>
      <c r="I1934" s="36" t="str">
        <f>LEFT('DETALLE DE CONEXIONES'!AK1934,3)</f>
        <v>INT</v>
      </c>
      <c r="J1934" s="36" t="str">
        <f>LEFT('DETALLE DE CONEXIONES'!M1934,3)</f>
        <v>0mi</v>
      </c>
      <c r="K1934" s="36" t="str">
        <f>IF(LEN('DETALLE DE CONEXIONES'!M1934)&lt;12,(RIGHT('DETALLE DE CONEXIONES'!M1934,5)),(RIGHT('DETALLE DE CONEXIONES'!M1934,6)))</f>
        <v xml:space="preserve">min. </v>
      </c>
      <c r="L1934" s="36">
        <f>IF(C1934="Saliente Local",(IFERROR((LIMPIA(J1934,1)),0)),0)</f>
        <v>0</v>
      </c>
      <c r="M1934" s="36">
        <f>IF(C1934="Saliente Nacional",(IFERROR((LIMPIA(J1934,1)),0)),0)</f>
        <v>0</v>
      </c>
      <c r="N1934" s="36">
        <f>IF(C1934="Saliente Internacional",(IFERROR((LIMPIA(J1934,1)),0)),0)</f>
        <v>0</v>
      </c>
      <c r="O1934" s="36">
        <f>IF(C1934="Saliente Local",(IFERROR((LIMPIA(K1934,1)),0)),0)</f>
        <v>0</v>
      </c>
      <c r="P1934" s="36">
        <f>IF(C1934="Saliente Nacional",(IFERROR((LIMPIA(K1934,1)),0)),0)</f>
        <v>0</v>
      </c>
      <c r="Q1934" s="36">
        <f>IF(C1934="Saliente Internacional",(IFERROR((LIMPIA(K1934,1)),0)),0)</f>
        <v>0</v>
      </c>
      <c r="R1934" s="36">
        <f t="shared" si="91"/>
        <v>0</v>
      </c>
      <c r="S1934" s="36">
        <f t="shared" si="92"/>
        <v>0</v>
      </c>
    </row>
    <row r="1935" spans="1:19" x14ac:dyDescent="0.25">
      <c r="A1935" s="101">
        <f>'DETALLE DE CONEXIONES'!P1935</f>
        <v>0</v>
      </c>
      <c r="B1935" s="36" t="str">
        <f>'DETALLE DE CONEXIONES'!I1935</f>
        <v>SALIENTE</v>
      </c>
      <c r="C1935" s="36" t="str">
        <f>'DETALLE DE CONEXIONES'!BB1935</f>
        <v>Saliente Local</v>
      </c>
      <c r="D1935" s="36" t="str">
        <f>'DETALLE DE CONEXIONES'!E1935</f>
        <v>999XXX5581</v>
      </c>
      <c r="E1935" s="36">
        <f t="shared" si="90"/>
        <v>10</v>
      </c>
      <c r="F1935" s="36">
        <f>IFERROR(LIMPIA('DETALLE DE CONEXIONES'!N1935,1),0)</f>
        <v>2</v>
      </c>
      <c r="G1935" s="36" t="str">
        <f>LEFT('DETALLE DE CONEXIONES'!BE1935,3)</f>
        <v>NOF</v>
      </c>
      <c r="H1935" s="36" t="str">
        <f>RIGHT('DETALLE DE CONEXIONES'!AK1935,2)</f>
        <v/>
      </c>
      <c r="I1935" s="36" t="str">
        <f>LEFT('DETALLE DE CONEXIONES'!AK1935,3)</f>
        <v/>
      </c>
      <c r="J1935" s="36" t="str">
        <f>LEFT('DETALLE DE CONEXIONES'!M1935,3)</f>
        <v>1mi</v>
      </c>
      <c r="K1935" s="36" t="str">
        <f>IF(LEN('DETALLE DE CONEXIONES'!M1935)&lt;12,(RIGHT('DETALLE DE CONEXIONES'!M1935,5)),(RIGHT('DETALLE DE CONEXIONES'!M1935,6)))</f>
        <v>26seg.</v>
      </c>
      <c r="L1935" s="36">
        <f>IF(C1935="Saliente Local",(IFERROR((LIMPIA(J1935,1)),0)),0)</f>
        <v>1</v>
      </c>
      <c r="M1935" s="36">
        <f>IF(C1935="Saliente Nacional",(IFERROR((LIMPIA(J1935,1)),0)),0)</f>
        <v>0</v>
      </c>
      <c r="N1935" s="36">
        <f>IF(C1935="Saliente Internacional",(IFERROR((LIMPIA(J1935,1)),0)),0)</f>
        <v>0</v>
      </c>
      <c r="O1935" s="36">
        <f>IF(C1935="Saliente Local",(IFERROR((LIMPIA(K1935,1)),0)),0)</f>
        <v>26</v>
      </c>
      <c r="P1935" s="36">
        <f>IF(C1935="Saliente Nacional",(IFERROR((LIMPIA(K1935,1)),0)),0)</f>
        <v>0</v>
      </c>
      <c r="Q1935" s="36">
        <f>IF(C1935="Saliente Internacional",(IFERROR((LIMPIA(K1935,1)),0)),0)</f>
        <v>0</v>
      </c>
      <c r="R1935" s="36">
        <f t="shared" si="91"/>
        <v>2</v>
      </c>
      <c r="S1935" s="36">
        <f t="shared" si="92"/>
        <v>0</v>
      </c>
    </row>
    <row r="1936" spans="1:19" x14ac:dyDescent="0.25">
      <c r="A1936" s="101">
        <f>'DETALLE DE CONEXIONES'!P1936</f>
        <v>0</v>
      </c>
      <c r="B1936" s="36" t="str">
        <f>'DETALLE DE CONEXIONES'!I1936</f>
        <v>SALIENTE</v>
      </c>
      <c r="C1936" s="36" t="str">
        <f>'DETALLE DE CONEXIONES'!BB1936</f>
        <v>Saliente Local</v>
      </c>
      <c r="D1936" s="36" t="str">
        <f>'DETALLE DE CONEXIONES'!E1936</f>
        <v>999XXX5581</v>
      </c>
      <c r="E1936" s="36">
        <f t="shared" si="90"/>
        <v>10</v>
      </c>
      <c r="F1936" s="36">
        <f>IFERROR(LIMPIA('DETALLE DE CONEXIONES'!N1936,1),0)</f>
        <v>2</v>
      </c>
      <c r="G1936" s="36" t="str">
        <f>LEFT('DETALLE DE CONEXIONES'!BE1936,3)</f>
        <v>NOF</v>
      </c>
      <c r="H1936" s="36" t="str">
        <f>RIGHT('DETALLE DE CONEXIONES'!AK1936,2)</f>
        <v/>
      </c>
      <c r="I1936" s="36" t="str">
        <f>LEFT('DETALLE DE CONEXIONES'!AK1936,3)</f>
        <v/>
      </c>
      <c r="J1936" s="36" t="str">
        <f>LEFT('DETALLE DE CONEXIONES'!M1936,3)</f>
        <v>1mi</v>
      </c>
      <c r="K1936" s="36" t="str">
        <f>IF(LEN('DETALLE DE CONEXIONES'!M1936)&lt;12,(RIGHT('DETALLE DE CONEXIONES'!M1936,5)),(RIGHT('DETALLE DE CONEXIONES'!M1936,6)))</f>
        <v>25seg.</v>
      </c>
      <c r="L1936" s="36">
        <f>IF(C1936="Saliente Local",(IFERROR((LIMPIA(J1936,1)),0)),0)</f>
        <v>1</v>
      </c>
      <c r="M1936" s="36">
        <f>IF(C1936="Saliente Nacional",(IFERROR((LIMPIA(J1936,1)),0)),0)</f>
        <v>0</v>
      </c>
      <c r="N1936" s="36">
        <f>IF(C1936="Saliente Internacional",(IFERROR((LIMPIA(J1936,1)),0)),0)</f>
        <v>0</v>
      </c>
      <c r="O1936" s="36">
        <f>IF(C1936="Saliente Local",(IFERROR((LIMPIA(K1936,1)),0)),0)</f>
        <v>25</v>
      </c>
      <c r="P1936" s="36">
        <f>IF(C1936="Saliente Nacional",(IFERROR((LIMPIA(K1936,1)),0)),0)</f>
        <v>0</v>
      </c>
      <c r="Q1936" s="36">
        <f>IF(C1936="Saliente Internacional",(IFERROR((LIMPIA(K1936,1)),0)),0)</f>
        <v>0</v>
      </c>
      <c r="R1936" s="36">
        <f t="shared" si="91"/>
        <v>2</v>
      </c>
      <c r="S1936" s="36">
        <f t="shared" si="92"/>
        <v>0</v>
      </c>
    </row>
    <row r="1937" spans="1:19" x14ac:dyDescent="0.25">
      <c r="A1937" s="101">
        <f>'DETALLE DE CONEXIONES'!P1937</f>
        <v>0</v>
      </c>
      <c r="B1937" s="36" t="str">
        <f>'DETALLE DE CONEXIONES'!I1937</f>
        <v>SALIENTE</v>
      </c>
      <c r="C1937" s="36" t="str">
        <f>'DETALLE DE CONEXIONES'!BB1937</f>
        <v>Saliente Local</v>
      </c>
      <c r="D1937" s="36" t="str">
        <f>'DETALLE DE CONEXIONES'!E1937</f>
        <v>999XXX4516</v>
      </c>
      <c r="E1937" s="36">
        <f t="shared" si="90"/>
        <v>10</v>
      </c>
      <c r="F1937" s="36">
        <f>IFERROR(LIMPIA('DETALLE DE CONEXIONES'!N1937,1),0)</f>
        <v>3</v>
      </c>
      <c r="G1937" s="36" t="str">
        <f>LEFT('DETALLE DE CONEXIONES'!BE1937,3)</f>
        <v>NOF</v>
      </c>
      <c r="H1937" s="36" t="str">
        <f>RIGHT('DETALLE DE CONEXIONES'!AK1937,2)</f>
        <v/>
      </c>
      <c r="I1937" s="36" t="str">
        <f>LEFT('DETALLE DE CONEXIONES'!AK1937,3)</f>
        <v/>
      </c>
      <c r="J1937" s="36" t="str">
        <f>LEFT('DETALLE DE CONEXIONES'!M1937,3)</f>
        <v>2mi</v>
      </c>
      <c r="K1937" s="36" t="str">
        <f>IF(LEN('DETALLE DE CONEXIONES'!M1937)&lt;12,(RIGHT('DETALLE DE CONEXIONES'!M1937,5)),(RIGHT('DETALLE DE CONEXIONES'!M1937,6)))</f>
        <v>2seg.</v>
      </c>
      <c r="L1937" s="36">
        <f>IF(C1937="Saliente Local",(IFERROR((LIMPIA(J1937,1)),0)),0)</f>
        <v>2</v>
      </c>
      <c r="M1937" s="36">
        <f>IF(C1937="Saliente Nacional",(IFERROR((LIMPIA(J1937,1)),0)),0)</f>
        <v>0</v>
      </c>
      <c r="N1937" s="36">
        <f>IF(C1937="Saliente Internacional",(IFERROR((LIMPIA(J1937,1)),0)),0)</f>
        <v>0</v>
      </c>
      <c r="O1937" s="36">
        <f>IF(C1937="Saliente Local",(IFERROR((LIMPIA(K1937,1)),0)),0)</f>
        <v>2</v>
      </c>
      <c r="P1937" s="36">
        <f>IF(C1937="Saliente Nacional",(IFERROR((LIMPIA(K1937,1)),0)),0)</f>
        <v>0</v>
      </c>
      <c r="Q1937" s="36">
        <f>IF(C1937="Saliente Internacional",(IFERROR((LIMPIA(K1937,1)),0)),0)</f>
        <v>0</v>
      </c>
      <c r="R1937" s="36">
        <f t="shared" si="91"/>
        <v>3</v>
      </c>
      <c r="S1937" s="36">
        <f t="shared" si="92"/>
        <v>0</v>
      </c>
    </row>
    <row r="1938" spans="1:19" x14ac:dyDescent="0.25">
      <c r="A1938" s="101">
        <f>'DETALLE DE CONEXIONES'!P1938</f>
        <v>0</v>
      </c>
      <c r="B1938" s="36" t="str">
        <f>'DETALLE DE CONEXIONES'!I1938</f>
        <v>SALIENTE</v>
      </c>
      <c r="C1938" s="36" t="str">
        <f>'DETALLE DE CONEXIONES'!BB1938</f>
        <v>Saliente Local</v>
      </c>
      <c r="D1938" s="36" t="str">
        <f>'DETALLE DE CONEXIONES'!E1938</f>
        <v>999XXX1222</v>
      </c>
      <c r="E1938" s="36">
        <f t="shared" si="90"/>
        <v>10</v>
      </c>
      <c r="F1938" s="36">
        <f>IFERROR(LIMPIA('DETALLE DE CONEXIONES'!N1938,1),0)</f>
        <v>1</v>
      </c>
      <c r="G1938" s="36" t="str">
        <f>LEFT('DETALLE DE CONEXIONES'!BE1938,3)</f>
        <v>NOF</v>
      </c>
      <c r="H1938" s="36" t="str">
        <f>RIGHT('DETALLE DE CONEXIONES'!AK1938,2)</f>
        <v/>
      </c>
      <c r="I1938" s="36" t="str">
        <f>LEFT('DETALLE DE CONEXIONES'!AK1938,3)</f>
        <v/>
      </c>
      <c r="J1938" s="36" t="str">
        <f>LEFT('DETALLE DE CONEXIONES'!M1938,3)</f>
        <v>0mi</v>
      </c>
      <c r="K1938" s="36" t="str">
        <f>IF(LEN('DETALLE DE CONEXIONES'!M1938)&lt;12,(RIGHT('DETALLE DE CONEXIONES'!M1938,5)),(RIGHT('DETALLE DE CONEXIONES'!M1938,6)))</f>
        <v>39seg.</v>
      </c>
      <c r="L1938" s="36">
        <f>IF(C1938="Saliente Local",(IFERROR((LIMPIA(J1938,1)),0)),0)</f>
        <v>0</v>
      </c>
      <c r="M1938" s="36">
        <f>IF(C1938="Saliente Nacional",(IFERROR((LIMPIA(J1938,1)),0)),0)</f>
        <v>0</v>
      </c>
      <c r="N1938" s="36">
        <f>IF(C1938="Saliente Internacional",(IFERROR((LIMPIA(J1938,1)),0)),0)</f>
        <v>0</v>
      </c>
      <c r="O1938" s="36">
        <f>IF(C1938="Saliente Local",(IFERROR((LIMPIA(K1938,1)),0)),0)</f>
        <v>39</v>
      </c>
      <c r="P1938" s="36">
        <f>IF(C1938="Saliente Nacional",(IFERROR((LIMPIA(K1938,1)),0)),0)</f>
        <v>0</v>
      </c>
      <c r="Q1938" s="36">
        <f>IF(C1938="Saliente Internacional",(IFERROR((LIMPIA(K1938,1)),0)),0)</f>
        <v>0</v>
      </c>
      <c r="R1938" s="36">
        <f t="shared" si="91"/>
        <v>1</v>
      </c>
      <c r="S1938" s="36">
        <f t="shared" si="92"/>
        <v>0</v>
      </c>
    </row>
    <row r="1939" spans="1:19" x14ac:dyDescent="0.25">
      <c r="A1939" s="101">
        <f>'DETALLE DE CONEXIONES'!P1939</f>
        <v>0</v>
      </c>
      <c r="B1939" s="36" t="str">
        <f>'DETALLE DE CONEXIONES'!I1939</f>
        <v>SALIENTE</v>
      </c>
      <c r="C1939" s="36" t="str">
        <f>'DETALLE DE CONEXIONES'!BB1939</f>
        <v>Saliente Local</v>
      </c>
      <c r="D1939" s="36" t="str">
        <f>'DETALLE DE CONEXIONES'!E1939</f>
        <v>999XXX5581</v>
      </c>
      <c r="E1939" s="36">
        <f t="shared" si="90"/>
        <v>10</v>
      </c>
      <c r="F1939" s="36">
        <f>IFERROR(LIMPIA('DETALLE DE CONEXIONES'!N1939,1),0)</f>
        <v>2</v>
      </c>
      <c r="G1939" s="36" t="str">
        <f>LEFT('DETALLE DE CONEXIONES'!BE1939,3)</f>
        <v>NOF</v>
      </c>
      <c r="H1939" s="36" t="str">
        <f>RIGHT('DETALLE DE CONEXIONES'!AK1939,2)</f>
        <v/>
      </c>
      <c r="I1939" s="36" t="str">
        <f>LEFT('DETALLE DE CONEXIONES'!AK1939,3)</f>
        <v/>
      </c>
      <c r="J1939" s="36" t="str">
        <f>LEFT('DETALLE DE CONEXIONES'!M1939,3)</f>
        <v>1mi</v>
      </c>
      <c r="K1939" s="36" t="str">
        <f>IF(LEN('DETALLE DE CONEXIONES'!M1939)&lt;12,(RIGHT('DETALLE DE CONEXIONES'!M1939,5)),(RIGHT('DETALLE DE CONEXIONES'!M1939,6)))</f>
        <v>41seg.</v>
      </c>
      <c r="L1939" s="36">
        <f>IF(C1939="Saliente Local",(IFERROR((LIMPIA(J1939,1)),0)),0)</f>
        <v>1</v>
      </c>
      <c r="M1939" s="36">
        <f>IF(C1939="Saliente Nacional",(IFERROR((LIMPIA(J1939,1)),0)),0)</f>
        <v>0</v>
      </c>
      <c r="N1939" s="36">
        <f>IF(C1939="Saliente Internacional",(IFERROR((LIMPIA(J1939,1)),0)),0)</f>
        <v>0</v>
      </c>
      <c r="O1939" s="36">
        <f>IF(C1939="Saliente Local",(IFERROR((LIMPIA(K1939,1)),0)),0)</f>
        <v>41</v>
      </c>
      <c r="P1939" s="36">
        <f>IF(C1939="Saliente Nacional",(IFERROR((LIMPIA(K1939,1)),0)),0)</f>
        <v>0</v>
      </c>
      <c r="Q1939" s="36">
        <f>IF(C1939="Saliente Internacional",(IFERROR((LIMPIA(K1939,1)),0)),0)</f>
        <v>0</v>
      </c>
      <c r="R1939" s="36">
        <f t="shared" si="91"/>
        <v>2</v>
      </c>
      <c r="S1939" s="36">
        <f t="shared" si="92"/>
        <v>0</v>
      </c>
    </row>
    <row r="1940" spans="1:19" x14ac:dyDescent="0.25">
      <c r="A1940" s="101">
        <f>'DETALLE DE CONEXIONES'!P1940</f>
        <v>0</v>
      </c>
      <c r="B1940" s="36" t="str">
        <f>'DETALLE DE CONEXIONES'!I1940</f>
        <v>GPRS</v>
      </c>
      <c r="C1940" s="36" t="str">
        <f>'DETALLE DE CONEXIONES'!BB1940</f>
        <v>RS</v>
      </c>
      <c r="D1940" s="36" t="str">
        <f>'DETALLE DE CONEXIONES'!E1940</f>
        <v>internet.itelcelXXXm-3G</v>
      </c>
      <c r="E1940" s="36">
        <f t="shared" si="90"/>
        <v>23</v>
      </c>
      <c r="F1940" s="36">
        <f>IFERROR(LIMPIA('DETALLE DE CONEXIONES'!N1940,1),0)</f>
        <v>0</v>
      </c>
      <c r="G1940" s="36" t="str">
        <f>LEFT('DETALLE DE CONEXIONES'!BE1940,3)</f>
        <v/>
      </c>
      <c r="H1940" s="36" t="str">
        <f>RIGHT('DETALLE DE CONEXIONES'!AK1940,2)</f>
        <v>-1</v>
      </c>
      <c r="I1940" s="36" t="str">
        <f>LEFT('DETALLE DE CONEXIONES'!AK1940,3)</f>
        <v>RS;</v>
      </c>
      <c r="J1940" s="36" t="str">
        <f>LEFT('DETALLE DE CONEXIONES'!M1940,3)</f>
        <v>0mi</v>
      </c>
      <c r="K1940" s="36" t="str">
        <f>IF(LEN('DETALLE DE CONEXIONES'!M1940)&lt;12,(RIGHT('DETALLE DE CONEXIONES'!M1940,5)),(RIGHT('DETALLE DE CONEXIONES'!M1940,6)))</f>
        <v xml:space="preserve">min. </v>
      </c>
      <c r="L1940" s="36">
        <f>IF(C1940="Saliente Local",(IFERROR((LIMPIA(J1940,1)),0)),0)</f>
        <v>0</v>
      </c>
      <c r="M1940" s="36">
        <f>IF(C1940="Saliente Nacional",(IFERROR((LIMPIA(J1940,1)),0)),0)</f>
        <v>0</v>
      </c>
      <c r="N1940" s="36">
        <f>IF(C1940="Saliente Internacional",(IFERROR((LIMPIA(J1940,1)),0)),0)</f>
        <v>0</v>
      </c>
      <c r="O1940" s="36">
        <f>IF(C1940="Saliente Local",(IFERROR((LIMPIA(K1940,1)),0)),0)</f>
        <v>0</v>
      </c>
      <c r="P1940" s="36">
        <f>IF(C1940="Saliente Nacional",(IFERROR((LIMPIA(K1940,1)),0)),0)</f>
        <v>0</v>
      </c>
      <c r="Q1940" s="36">
        <f>IF(C1940="Saliente Internacional",(IFERROR((LIMPIA(K1940,1)),0)),0)</f>
        <v>0</v>
      </c>
      <c r="R1940" s="36">
        <f t="shared" si="91"/>
        <v>0</v>
      </c>
      <c r="S1940" s="36">
        <f t="shared" si="92"/>
        <v>0</v>
      </c>
    </row>
    <row r="1941" spans="1:19" x14ac:dyDescent="0.25">
      <c r="A1941" s="101">
        <f>'DETALLE DE CONEXIONES'!P1941</f>
        <v>0</v>
      </c>
      <c r="B1941" s="36" t="str">
        <f>'DETALLE DE CONEXIONES'!I1941</f>
        <v>GPRS</v>
      </c>
      <c r="C1941" s="36" t="str">
        <f>'DETALLE DE CONEXIONES'!BB1941</f>
        <v>VIDEO</v>
      </c>
      <c r="D1941" s="36" t="str">
        <f>'DETALLE DE CONEXIONES'!E1941</f>
        <v>internet.itelcel.coXXXGLTE</v>
      </c>
      <c r="E1941" s="36">
        <f t="shared" si="90"/>
        <v>26</v>
      </c>
      <c r="F1941" s="36">
        <f>IFERROR(LIMPIA('DETALLE DE CONEXIONES'!N1941,1),0)</f>
        <v>0</v>
      </c>
      <c r="G1941" s="36" t="str">
        <f>LEFT('DETALLE DE CONEXIONES'!BE1941,3)</f>
        <v/>
      </c>
      <c r="H1941" s="36" t="str">
        <f>RIGHT('DETALLE DE CONEXIONES'!AK1941,2)</f>
        <v>-1</v>
      </c>
      <c r="I1941" s="36" t="str">
        <f>LEFT('DETALLE DE CONEXIONES'!AK1941,3)</f>
        <v>VID</v>
      </c>
      <c r="J1941" s="36" t="str">
        <f>LEFT('DETALLE DE CONEXIONES'!M1941,3)</f>
        <v>0mi</v>
      </c>
      <c r="K1941" s="36" t="str">
        <f>IF(LEN('DETALLE DE CONEXIONES'!M1941)&lt;12,(RIGHT('DETALLE DE CONEXIONES'!M1941,5)),(RIGHT('DETALLE DE CONEXIONES'!M1941,6)))</f>
        <v xml:space="preserve">min. </v>
      </c>
      <c r="L1941" s="36">
        <f>IF(C1941="Saliente Local",(IFERROR((LIMPIA(J1941,1)),0)),0)</f>
        <v>0</v>
      </c>
      <c r="M1941" s="36">
        <f>IF(C1941="Saliente Nacional",(IFERROR((LIMPIA(J1941,1)),0)),0)</f>
        <v>0</v>
      </c>
      <c r="N1941" s="36">
        <f>IF(C1941="Saliente Internacional",(IFERROR((LIMPIA(J1941,1)),0)),0)</f>
        <v>0</v>
      </c>
      <c r="O1941" s="36">
        <f>IF(C1941="Saliente Local",(IFERROR((LIMPIA(K1941,1)),0)),0)</f>
        <v>0</v>
      </c>
      <c r="P1941" s="36">
        <f>IF(C1941="Saliente Nacional",(IFERROR((LIMPIA(K1941,1)),0)),0)</f>
        <v>0</v>
      </c>
      <c r="Q1941" s="36">
        <f>IF(C1941="Saliente Internacional",(IFERROR((LIMPIA(K1941,1)),0)),0)</f>
        <v>0</v>
      </c>
      <c r="R1941" s="36">
        <f t="shared" si="91"/>
        <v>0</v>
      </c>
      <c r="S1941" s="36">
        <f t="shared" si="92"/>
        <v>0</v>
      </c>
    </row>
    <row r="1942" spans="1:19" x14ac:dyDescent="0.25">
      <c r="A1942" s="101">
        <f>'DETALLE DE CONEXIONES'!P1942</f>
        <v>0</v>
      </c>
      <c r="B1942" s="36" t="str">
        <f>'DETALLE DE CONEXIONES'!I1942</f>
        <v>GPRS</v>
      </c>
      <c r="C1942" s="36" t="str">
        <f>'DETALLE DE CONEXIONES'!BB1942</f>
        <v>INTERNET</v>
      </c>
      <c r="D1942" s="36" t="str">
        <f>'DETALLE DE CONEXIONES'!E1942</f>
        <v>internet.itelcel.coXXXGLTE</v>
      </c>
      <c r="E1942" s="36">
        <f t="shared" si="90"/>
        <v>26</v>
      </c>
      <c r="F1942" s="36">
        <f>IFERROR(LIMPIA('DETALLE DE CONEXIONES'!N1942,1),0)</f>
        <v>0</v>
      </c>
      <c r="G1942" s="36" t="str">
        <f>LEFT('DETALLE DE CONEXIONES'!BE1942,3)</f>
        <v/>
      </c>
      <c r="H1942" s="36" t="str">
        <f>RIGHT('DETALLE DE CONEXIONES'!AK1942,2)</f>
        <v>-1</v>
      </c>
      <c r="I1942" s="36" t="str">
        <f>LEFT('DETALLE DE CONEXIONES'!AK1942,3)</f>
        <v>INT</v>
      </c>
      <c r="J1942" s="36" t="str">
        <f>LEFT('DETALLE DE CONEXIONES'!M1942,3)</f>
        <v>0mi</v>
      </c>
      <c r="K1942" s="36" t="str">
        <f>IF(LEN('DETALLE DE CONEXIONES'!M1942)&lt;12,(RIGHT('DETALLE DE CONEXIONES'!M1942,5)),(RIGHT('DETALLE DE CONEXIONES'!M1942,6)))</f>
        <v xml:space="preserve">min. </v>
      </c>
      <c r="L1942" s="36">
        <f>IF(C1942="Saliente Local",(IFERROR((LIMPIA(J1942,1)),0)),0)</f>
        <v>0</v>
      </c>
      <c r="M1942" s="36">
        <f>IF(C1942="Saliente Nacional",(IFERROR((LIMPIA(J1942,1)),0)),0)</f>
        <v>0</v>
      </c>
      <c r="N1942" s="36">
        <f>IF(C1942="Saliente Internacional",(IFERROR((LIMPIA(J1942,1)),0)),0)</f>
        <v>0</v>
      </c>
      <c r="O1942" s="36">
        <f>IF(C1942="Saliente Local",(IFERROR((LIMPIA(K1942,1)),0)),0)</f>
        <v>0</v>
      </c>
      <c r="P1942" s="36">
        <f>IF(C1942="Saliente Nacional",(IFERROR((LIMPIA(K1942,1)),0)),0)</f>
        <v>0</v>
      </c>
      <c r="Q1942" s="36">
        <f>IF(C1942="Saliente Internacional",(IFERROR((LIMPIA(K1942,1)),0)),0)</f>
        <v>0</v>
      </c>
      <c r="R1942" s="36">
        <f t="shared" si="91"/>
        <v>0</v>
      </c>
      <c r="S1942" s="36">
        <f t="shared" si="92"/>
        <v>0</v>
      </c>
    </row>
    <row r="1943" spans="1:19" x14ac:dyDescent="0.25">
      <c r="A1943" s="101">
        <f>'DETALLE DE CONEXIONES'!P1943</f>
        <v>0</v>
      </c>
      <c r="B1943" s="36" t="str">
        <f>'DETALLE DE CONEXIONES'!I1943</f>
        <v>GPRS</v>
      </c>
      <c r="C1943" s="36" t="str">
        <f>'DETALLE DE CONEXIONES'!BB1943</f>
        <v>VIDEO</v>
      </c>
      <c r="D1943" s="36" t="str">
        <f>'DETALLE DE CONEXIONES'!E1943</f>
        <v>internet.itelcel.coXXXGLTE</v>
      </c>
      <c r="E1943" s="36">
        <f t="shared" si="90"/>
        <v>26</v>
      </c>
      <c r="F1943" s="36">
        <f>IFERROR(LIMPIA('DETALLE DE CONEXIONES'!N1943,1),0)</f>
        <v>0</v>
      </c>
      <c r="G1943" s="36" t="str">
        <f>LEFT('DETALLE DE CONEXIONES'!BE1943,3)</f>
        <v/>
      </c>
      <c r="H1943" s="36" t="str">
        <f>RIGHT('DETALLE DE CONEXIONES'!AK1943,2)</f>
        <v>-0</v>
      </c>
      <c r="I1943" s="36" t="str">
        <f>LEFT('DETALLE DE CONEXIONES'!AK1943,3)</f>
        <v>VID</v>
      </c>
      <c r="J1943" s="36" t="str">
        <f>LEFT('DETALLE DE CONEXIONES'!M1943,3)</f>
        <v>0mi</v>
      </c>
      <c r="K1943" s="36" t="str">
        <f>IF(LEN('DETALLE DE CONEXIONES'!M1943)&lt;12,(RIGHT('DETALLE DE CONEXIONES'!M1943,5)),(RIGHT('DETALLE DE CONEXIONES'!M1943,6)))</f>
        <v xml:space="preserve">min. </v>
      </c>
      <c r="L1943" s="36">
        <f>IF(C1943="Saliente Local",(IFERROR((LIMPIA(J1943,1)),0)),0)</f>
        <v>0</v>
      </c>
      <c r="M1943" s="36">
        <f>IF(C1943="Saliente Nacional",(IFERROR((LIMPIA(J1943,1)),0)),0)</f>
        <v>0</v>
      </c>
      <c r="N1943" s="36">
        <f>IF(C1943="Saliente Internacional",(IFERROR((LIMPIA(J1943,1)),0)),0)</f>
        <v>0</v>
      </c>
      <c r="O1943" s="36">
        <f>IF(C1943="Saliente Local",(IFERROR((LIMPIA(K1943,1)),0)),0)</f>
        <v>0</v>
      </c>
      <c r="P1943" s="36">
        <f>IF(C1943="Saliente Nacional",(IFERROR((LIMPIA(K1943,1)),0)),0)</f>
        <v>0</v>
      </c>
      <c r="Q1943" s="36">
        <f>IF(C1943="Saliente Internacional",(IFERROR((LIMPIA(K1943,1)),0)),0)</f>
        <v>0</v>
      </c>
      <c r="R1943" s="36">
        <f t="shared" si="91"/>
        <v>0</v>
      </c>
      <c r="S1943" s="36">
        <f t="shared" si="92"/>
        <v>0</v>
      </c>
    </row>
    <row r="1944" spans="1:19" x14ac:dyDescent="0.25">
      <c r="A1944" s="101">
        <f>'DETALLE DE CONEXIONES'!P1944</f>
        <v>0</v>
      </c>
      <c r="B1944" s="36" t="str">
        <f>'DETALLE DE CONEXIONES'!I1944</f>
        <v>GPRS</v>
      </c>
      <c r="C1944" s="36" t="str">
        <f>'DETALLE DE CONEXIONES'!BB1944</f>
        <v>MENSAJERO</v>
      </c>
      <c r="D1944" s="36" t="str">
        <f>'DETALLE DE CONEXIONES'!E1944</f>
        <v>internet.itelcel.coXXXGLTE</v>
      </c>
      <c r="E1944" s="36">
        <f t="shared" si="90"/>
        <v>26</v>
      </c>
      <c r="F1944" s="36">
        <f>IFERROR(LIMPIA('DETALLE DE CONEXIONES'!N1944,1),0)</f>
        <v>0</v>
      </c>
      <c r="G1944" s="36" t="str">
        <f>LEFT('DETALLE DE CONEXIONES'!BE1944,3)</f>
        <v/>
      </c>
      <c r="H1944" s="36" t="str">
        <f>RIGHT('DETALLE DE CONEXIONES'!AK1944,2)</f>
        <v>-1</v>
      </c>
      <c r="I1944" s="36" t="str">
        <f>LEFT('DETALLE DE CONEXIONES'!AK1944,3)</f>
        <v>MEN</v>
      </c>
      <c r="J1944" s="36" t="str">
        <f>LEFT('DETALLE DE CONEXIONES'!M1944,3)</f>
        <v>0mi</v>
      </c>
      <c r="K1944" s="36" t="str">
        <f>IF(LEN('DETALLE DE CONEXIONES'!M1944)&lt;12,(RIGHT('DETALLE DE CONEXIONES'!M1944,5)),(RIGHT('DETALLE DE CONEXIONES'!M1944,6)))</f>
        <v xml:space="preserve">min. </v>
      </c>
      <c r="L1944" s="36">
        <f>IF(C1944="Saliente Local",(IFERROR((LIMPIA(J1944,1)),0)),0)</f>
        <v>0</v>
      </c>
      <c r="M1944" s="36">
        <f>IF(C1944="Saliente Nacional",(IFERROR((LIMPIA(J1944,1)),0)),0)</f>
        <v>0</v>
      </c>
      <c r="N1944" s="36">
        <f>IF(C1944="Saliente Internacional",(IFERROR((LIMPIA(J1944,1)),0)),0)</f>
        <v>0</v>
      </c>
      <c r="O1944" s="36">
        <f>IF(C1944="Saliente Local",(IFERROR((LIMPIA(K1944,1)),0)),0)</f>
        <v>0</v>
      </c>
      <c r="P1944" s="36">
        <f>IF(C1944="Saliente Nacional",(IFERROR((LIMPIA(K1944,1)),0)),0)</f>
        <v>0</v>
      </c>
      <c r="Q1944" s="36">
        <f>IF(C1944="Saliente Internacional",(IFERROR((LIMPIA(K1944,1)),0)),0)</f>
        <v>0</v>
      </c>
      <c r="R1944" s="36">
        <f t="shared" si="91"/>
        <v>0</v>
      </c>
      <c r="S1944" s="36">
        <f t="shared" si="92"/>
        <v>0</v>
      </c>
    </row>
    <row r="1945" spans="1:19" x14ac:dyDescent="0.25">
      <c r="A1945" s="101">
        <f>'DETALLE DE CONEXIONES'!P1945</f>
        <v>0</v>
      </c>
      <c r="B1945" s="36" t="str">
        <f>'DETALLE DE CONEXIONES'!I1945</f>
        <v>GPRS</v>
      </c>
      <c r="C1945" s="36" t="str">
        <f>'DETALLE DE CONEXIONES'!BB1945</f>
        <v>RS</v>
      </c>
      <c r="D1945" s="36" t="str">
        <f>'DETALLE DE CONEXIONES'!E1945</f>
        <v>internet.itelcel.coXXXGLTE</v>
      </c>
      <c r="E1945" s="36">
        <f t="shared" si="90"/>
        <v>26</v>
      </c>
      <c r="F1945" s="36">
        <f>IFERROR(LIMPIA('DETALLE DE CONEXIONES'!N1945,1),0)</f>
        <v>0</v>
      </c>
      <c r="G1945" s="36" t="str">
        <f>LEFT('DETALLE DE CONEXIONES'!BE1945,3)</f>
        <v/>
      </c>
      <c r="H1945" s="36" t="str">
        <f>RIGHT('DETALLE DE CONEXIONES'!AK1945,2)</f>
        <v>-0</v>
      </c>
      <c r="I1945" s="36" t="str">
        <f>LEFT('DETALLE DE CONEXIONES'!AK1945,3)</f>
        <v>RS;</v>
      </c>
      <c r="J1945" s="36" t="str">
        <f>LEFT('DETALLE DE CONEXIONES'!M1945,3)</f>
        <v>0mi</v>
      </c>
      <c r="K1945" s="36" t="str">
        <f>IF(LEN('DETALLE DE CONEXIONES'!M1945)&lt;12,(RIGHT('DETALLE DE CONEXIONES'!M1945,5)),(RIGHT('DETALLE DE CONEXIONES'!M1945,6)))</f>
        <v xml:space="preserve">min. </v>
      </c>
      <c r="L1945" s="36">
        <f>IF(C1945="Saliente Local",(IFERROR((LIMPIA(J1945,1)),0)),0)</f>
        <v>0</v>
      </c>
      <c r="M1945" s="36">
        <f>IF(C1945="Saliente Nacional",(IFERROR((LIMPIA(J1945,1)),0)),0)</f>
        <v>0</v>
      </c>
      <c r="N1945" s="36">
        <f>IF(C1945="Saliente Internacional",(IFERROR((LIMPIA(J1945,1)),0)),0)</f>
        <v>0</v>
      </c>
      <c r="O1945" s="36">
        <f>IF(C1945="Saliente Local",(IFERROR((LIMPIA(K1945,1)),0)),0)</f>
        <v>0</v>
      </c>
      <c r="P1945" s="36">
        <f>IF(C1945="Saliente Nacional",(IFERROR((LIMPIA(K1945,1)),0)),0)</f>
        <v>0</v>
      </c>
      <c r="Q1945" s="36">
        <f>IF(C1945="Saliente Internacional",(IFERROR((LIMPIA(K1945,1)),0)),0)</f>
        <v>0</v>
      </c>
      <c r="R1945" s="36">
        <f t="shared" si="91"/>
        <v>0</v>
      </c>
      <c r="S1945" s="36">
        <f t="shared" si="92"/>
        <v>0</v>
      </c>
    </row>
    <row r="1946" spans="1:19" x14ac:dyDescent="0.25">
      <c r="A1946" s="101">
        <f>'DETALLE DE CONEXIONES'!P1946</f>
        <v>0</v>
      </c>
      <c r="B1946" s="36" t="str">
        <f>'DETALLE DE CONEXIONES'!I1946</f>
        <v>GPRS</v>
      </c>
      <c r="C1946" s="36" t="str">
        <f>'DETALLE DE CONEXIONES'!BB1946</f>
        <v>INTERNET</v>
      </c>
      <c r="D1946" s="36" t="str">
        <f>'DETALLE DE CONEXIONES'!E1946</f>
        <v>internet.itelcel.coXXXGLTE</v>
      </c>
      <c r="E1946" s="36">
        <f t="shared" si="90"/>
        <v>26</v>
      </c>
      <c r="F1946" s="36">
        <f>IFERROR(LIMPIA('DETALLE DE CONEXIONES'!N1946,1),0)</f>
        <v>0</v>
      </c>
      <c r="G1946" s="36" t="str">
        <f>LEFT('DETALLE DE CONEXIONES'!BE1946,3)</f>
        <v/>
      </c>
      <c r="H1946" s="36" t="str">
        <f>RIGHT('DETALLE DE CONEXIONES'!AK1946,2)</f>
        <v>-0</v>
      </c>
      <c r="I1946" s="36" t="str">
        <f>LEFT('DETALLE DE CONEXIONES'!AK1946,3)</f>
        <v>INT</v>
      </c>
      <c r="J1946" s="36" t="str">
        <f>LEFT('DETALLE DE CONEXIONES'!M1946,3)</f>
        <v>0mi</v>
      </c>
      <c r="K1946" s="36" t="str">
        <f>IF(LEN('DETALLE DE CONEXIONES'!M1946)&lt;12,(RIGHT('DETALLE DE CONEXIONES'!M1946,5)),(RIGHT('DETALLE DE CONEXIONES'!M1946,6)))</f>
        <v xml:space="preserve">min. </v>
      </c>
      <c r="L1946" s="36">
        <f>IF(C1946="Saliente Local",(IFERROR((LIMPIA(J1946,1)),0)),0)</f>
        <v>0</v>
      </c>
      <c r="M1946" s="36">
        <f>IF(C1946="Saliente Nacional",(IFERROR((LIMPIA(J1946,1)),0)),0)</f>
        <v>0</v>
      </c>
      <c r="N1946" s="36">
        <f>IF(C1946="Saliente Internacional",(IFERROR((LIMPIA(J1946,1)),0)),0)</f>
        <v>0</v>
      </c>
      <c r="O1946" s="36">
        <f>IF(C1946="Saliente Local",(IFERROR((LIMPIA(K1946,1)),0)),0)</f>
        <v>0</v>
      </c>
      <c r="P1946" s="36">
        <f>IF(C1946="Saliente Nacional",(IFERROR((LIMPIA(K1946,1)),0)),0)</f>
        <v>0</v>
      </c>
      <c r="Q1946" s="36">
        <f>IF(C1946="Saliente Internacional",(IFERROR((LIMPIA(K1946,1)),0)),0)</f>
        <v>0</v>
      </c>
      <c r="R1946" s="36">
        <f t="shared" si="91"/>
        <v>0</v>
      </c>
      <c r="S1946" s="36">
        <f t="shared" si="92"/>
        <v>0</v>
      </c>
    </row>
    <row r="1947" spans="1:19" x14ac:dyDescent="0.25">
      <c r="A1947" s="101">
        <f>'DETALLE DE CONEXIONES'!P1947</f>
        <v>0</v>
      </c>
      <c r="B1947" s="36" t="str">
        <f>'DETALLE DE CONEXIONES'!I1947</f>
        <v>GPRS</v>
      </c>
      <c r="C1947" s="36" t="str">
        <f>'DETALLE DE CONEXIONES'!BB1947</f>
        <v>VIDEO</v>
      </c>
      <c r="D1947" s="36" t="str">
        <f>'DETALLE DE CONEXIONES'!E1947</f>
        <v>internet.itelcel.coXXXGLTE</v>
      </c>
      <c r="E1947" s="36">
        <f t="shared" si="90"/>
        <v>26</v>
      </c>
      <c r="F1947" s="36">
        <f>IFERROR(LIMPIA('DETALLE DE CONEXIONES'!N1947,1),0)</f>
        <v>0</v>
      </c>
      <c r="G1947" s="36" t="str">
        <f>LEFT('DETALLE DE CONEXIONES'!BE1947,3)</f>
        <v/>
      </c>
      <c r="H1947" s="36" t="str">
        <f>RIGHT('DETALLE DE CONEXIONES'!AK1947,2)</f>
        <v>-1</v>
      </c>
      <c r="I1947" s="36" t="str">
        <f>LEFT('DETALLE DE CONEXIONES'!AK1947,3)</f>
        <v>VID</v>
      </c>
      <c r="J1947" s="36" t="str">
        <f>LEFT('DETALLE DE CONEXIONES'!M1947,3)</f>
        <v>0mi</v>
      </c>
      <c r="K1947" s="36" t="str">
        <f>IF(LEN('DETALLE DE CONEXIONES'!M1947)&lt;12,(RIGHT('DETALLE DE CONEXIONES'!M1947,5)),(RIGHT('DETALLE DE CONEXIONES'!M1947,6)))</f>
        <v xml:space="preserve">min. </v>
      </c>
      <c r="L1947" s="36">
        <f>IF(C1947="Saliente Local",(IFERROR((LIMPIA(J1947,1)),0)),0)</f>
        <v>0</v>
      </c>
      <c r="M1947" s="36">
        <f>IF(C1947="Saliente Nacional",(IFERROR((LIMPIA(J1947,1)),0)),0)</f>
        <v>0</v>
      </c>
      <c r="N1947" s="36">
        <f>IF(C1947="Saliente Internacional",(IFERROR((LIMPIA(J1947,1)),0)),0)</f>
        <v>0</v>
      </c>
      <c r="O1947" s="36">
        <f>IF(C1947="Saliente Local",(IFERROR((LIMPIA(K1947,1)),0)),0)</f>
        <v>0</v>
      </c>
      <c r="P1947" s="36">
        <f>IF(C1947="Saliente Nacional",(IFERROR((LIMPIA(K1947,1)),0)),0)</f>
        <v>0</v>
      </c>
      <c r="Q1947" s="36">
        <f>IF(C1947="Saliente Internacional",(IFERROR((LIMPIA(K1947,1)),0)),0)</f>
        <v>0</v>
      </c>
      <c r="R1947" s="36">
        <f t="shared" si="91"/>
        <v>0</v>
      </c>
      <c r="S1947" s="36">
        <f t="shared" si="92"/>
        <v>0</v>
      </c>
    </row>
    <row r="1948" spans="1:19" x14ac:dyDescent="0.25">
      <c r="A1948" s="101">
        <f>'DETALLE DE CONEXIONES'!P1948</f>
        <v>0</v>
      </c>
      <c r="B1948" s="36" t="str">
        <f>'DETALLE DE CONEXIONES'!I1948</f>
        <v>GPRS</v>
      </c>
      <c r="C1948" s="36" t="str">
        <f>'DETALLE DE CONEXIONES'!BB1948</f>
        <v>RS</v>
      </c>
      <c r="D1948" s="36" t="str">
        <f>'DETALLE DE CONEXIONES'!E1948</f>
        <v>internet.itelcel.coXXXGLTE</v>
      </c>
      <c r="E1948" s="36">
        <f t="shared" si="90"/>
        <v>26</v>
      </c>
      <c r="F1948" s="36">
        <f>IFERROR(LIMPIA('DETALLE DE CONEXIONES'!N1948,1),0)</f>
        <v>0</v>
      </c>
      <c r="G1948" s="36" t="str">
        <f>LEFT('DETALLE DE CONEXIONES'!BE1948,3)</f>
        <v/>
      </c>
      <c r="H1948" s="36" t="str">
        <f>RIGHT('DETALLE DE CONEXIONES'!AK1948,2)</f>
        <v>-1</v>
      </c>
      <c r="I1948" s="36" t="str">
        <f>LEFT('DETALLE DE CONEXIONES'!AK1948,3)</f>
        <v>RS;</v>
      </c>
      <c r="J1948" s="36" t="str">
        <f>LEFT('DETALLE DE CONEXIONES'!M1948,3)</f>
        <v>0mi</v>
      </c>
      <c r="K1948" s="36" t="str">
        <f>IF(LEN('DETALLE DE CONEXIONES'!M1948)&lt;12,(RIGHT('DETALLE DE CONEXIONES'!M1948,5)),(RIGHT('DETALLE DE CONEXIONES'!M1948,6)))</f>
        <v xml:space="preserve">min. </v>
      </c>
      <c r="L1948" s="36">
        <f>IF(C1948="Saliente Local",(IFERROR((LIMPIA(J1948,1)),0)),0)</f>
        <v>0</v>
      </c>
      <c r="M1948" s="36">
        <f>IF(C1948="Saliente Nacional",(IFERROR((LIMPIA(J1948,1)),0)),0)</f>
        <v>0</v>
      </c>
      <c r="N1948" s="36">
        <f>IF(C1948="Saliente Internacional",(IFERROR((LIMPIA(J1948,1)),0)),0)</f>
        <v>0</v>
      </c>
      <c r="O1948" s="36">
        <f>IF(C1948="Saliente Local",(IFERROR((LIMPIA(K1948,1)),0)),0)</f>
        <v>0</v>
      </c>
      <c r="P1948" s="36">
        <f>IF(C1948="Saliente Nacional",(IFERROR((LIMPIA(K1948,1)),0)),0)</f>
        <v>0</v>
      </c>
      <c r="Q1948" s="36">
        <f>IF(C1948="Saliente Internacional",(IFERROR((LIMPIA(K1948,1)),0)),0)</f>
        <v>0</v>
      </c>
      <c r="R1948" s="36">
        <f t="shared" si="91"/>
        <v>0</v>
      </c>
      <c r="S1948" s="36">
        <f t="shared" si="92"/>
        <v>0</v>
      </c>
    </row>
    <row r="1949" spans="1:19" x14ac:dyDescent="0.25">
      <c r="A1949" s="101">
        <f>'DETALLE DE CONEXIONES'!P1949</f>
        <v>0</v>
      </c>
      <c r="B1949" s="36" t="str">
        <f>'DETALLE DE CONEXIONES'!I1949</f>
        <v>GPRS</v>
      </c>
      <c r="C1949" s="36" t="str">
        <f>'DETALLE DE CONEXIONES'!BB1949</f>
        <v>INTERNET</v>
      </c>
      <c r="D1949" s="36" t="str">
        <f>'DETALLE DE CONEXIONES'!E1949</f>
        <v>internet.itelcel.coXXXGLTE</v>
      </c>
      <c r="E1949" s="36">
        <f t="shared" si="90"/>
        <v>26</v>
      </c>
      <c r="F1949" s="36">
        <f>IFERROR(LIMPIA('DETALLE DE CONEXIONES'!N1949,1),0)</f>
        <v>0</v>
      </c>
      <c r="G1949" s="36" t="str">
        <f>LEFT('DETALLE DE CONEXIONES'!BE1949,3)</f>
        <v/>
      </c>
      <c r="H1949" s="36" t="str">
        <f>RIGHT('DETALLE DE CONEXIONES'!AK1949,2)</f>
        <v>-1</v>
      </c>
      <c r="I1949" s="36" t="str">
        <f>LEFT('DETALLE DE CONEXIONES'!AK1949,3)</f>
        <v>INT</v>
      </c>
      <c r="J1949" s="36" t="str">
        <f>LEFT('DETALLE DE CONEXIONES'!M1949,3)</f>
        <v>0mi</v>
      </c>
      <c r="K1949" s="36" t="str">
        <f>IF(LEN('DETALLE DE CONEXIONES'!M1949)&lt;12,(RIGHT('DETALLE DE CONEXIONES'!M1949,5)),(RIGHT('DETALLE DE CONEXIONES'!M1949,6)))</f>
        <v xml:space="preserve">min. </v>
      </c>
      <c r="L1949" s="36">
        <f>IF(C1949="Saliente Local",(IFERROR((LIMPIA(J1949,1)),0)),0)</f>
        <v>0</v>
      </c>
      <c r="M1949" s="36">
        <f>IF(C1949="Saliente Nacional",(IFERROR((LIMPIA(J1949,1)),0)),0)</f>
        <v>0</v>
      </c>
      <c r="N1949" s="36">
        <f>IF(C1949="Saliente Internacional",(IFERROR((LIMPIA(J1949,1)),0)),0)</f>
        <v>0</v>
      </c>
      <c r="O1949" s="36">
        <f>IF(C1949="Saliente Local",(IFERROR((LIMPIA(K1949,1)),0)),0)</f>
        <v>0</v>
      </c>
      <c r="P1949" s="36">
        <f>IF(C1949="Saliente Nacional",(IFERROR((LIMPIA(K1949,1)),0)),0)</f>
        <v>0</v>
      </c>
      <c r="Q1949" s="36">
        <f>IF(C1949="Saliente Internacional",(IFERROR((LIMPIA(K1949,1)),0)),0)</f>
        <v>0</v>
      </c>
      <c r="R1949" s="36">
        <f t="shared" si="91"/>
        <v>0</v>
      </c>
      <c r="S1949" s="36">
        <f t="shared" si="92"/>
        <v>0</v>
      </c>
    </row>
    <row r="1950" spans="1:19" x14ac:dyDescent="0.25">
      <c r="A1950" s="101">
        <f>'DETALLE DE CONEXIONES'!P1950</f>
        <v>0</v>
      </c>
      <c r="B1950" s="36" t="str">
        <f>'DETALLE DE CONEXIONES'!I1950</f>
        <v>SALIENTE</v>
      </c>
      <c r="C1950" s="36" t="str">
        <f>'DETALLE DE CONEXIONES'!BB1950</f>
        <v>Saliente Local</v>
      </c>
      <c r="D1950" s="36" t="str">
        <f>'DETALLE DE CONEXIONES'!E1950</f>
        <v>999XXX3420</v>
      </c>
      <c r="E1950" s="36">
        <f t="shared" si="90"/>
        <v>10</v>
      </c>
      <c r="F1950" s="36">
        <f>IFERROR(LIMPIA('DETALLE DE CONEXIONES'!N1950,1),0)</f>
        <v>2</v>
      </c>
      <c r="G1950" s="36" t="str">
        <f>LEFT('DETALLE DE CONEXIONES'!BE1950,3)</f>
        <v>NOF</v>
      </c>
      <c r="H1950" s="36" t="str">
        <f>RIGHT('DETALLE DE CONEXIONES'!AK1950,2)</f>
        <v/>
      </c>
      <c r="I1950" s="36" t="str">
        <f>LEFT('DETALLE DE CONEXIONES'!AK1950,3)</f>
        <v/>
      </c>
      <c r="J1950" s="36" t="str">
        <f>LEFT('DETALLE DE CONEXIONES'!M1950,3)</f>
        <v>1mi</v>
      </c>
      <c r="K1950" s="36" t="str">
        <f>IF(LEN('DETALLE DE CONEXIONES'!M1950)&lt;12,(RIGHT('DETALLE DE CONEXIONES'!M1950,5)),(RIGHT('DETALLE DE CONEXIONES'!M1950,6)))</f>
        <v>21seg.</v>
      </c>
      <c r="L1950" s="36">
        <f>IF(C1950="Saliente Local",(IFERROR((LIMPIA(J1950,1)),0)),0)</f>
        <v>1</v>
      </c>
      <c r="M1950" s="36">
        <f>IF(C1950="Saliente Nacional",(IFERROR((LIMPIA(J1950,1)),0)),0)</f>
        <v>0</v>
      </c>
      <c r="N1950" s="36">
        <f>IF(C1950="Saliente Internacional",(IFERROR((LIMPIA(J1950,1)),0)),0)</f>
        <v>0</v>
      </c>
      <c r="O1950" s="36">
        <f>IF(C1950="Saliente Local",(IFERROR((LIMPIA(K1950,1)),0)),0)</f>
        <v>21</v>
      </c>
      <c r="P1950" s="36">
        <f>IF(C1950="Saliente Nacional",(IFERROR((LIMPIA(K1950,1)),0)),0)</f>
        <v>0</v>
      </c>
      <c r="Q1950" s="36">
        <f>IF(C1950="Saliente Internacional",(IFERROR((LIMPIA(K1950,1)),0)),0)</f>
        <v>0</v>
      </c>
      <c r="R1950" s="36">
        <f t="shared" si="91"/>
        <v>2</v>
      </c>
      <c r="S1950" s="36">
        <f t="shared" si="92"/>
        <v>0</v>
      </c>
    </row>
    <row r="1951" spans="1:19" x14ac:dyDescent="0.25">
      <c r="A1951" s="101">
        <f>'DETALLE DE CONEXIONES'!P1951</f>
        <v>0</v>
      </c>
      <c r="B1951" s="36" t="str">
        <f>'DETALLE DE CONEXIONES'!I1951</f>
        <v>ENTRANTE</v>
      </c>
      <c r="C1951" s="36" t="str">
        <f>'DETALLE DE CONEXIONES'!BB1951</f>
        <v>Entrante Local</v>
      </c>
      <c r="D1951" s="36" t="str">
        <f>'DETALLE DE CONEXIONES'!E1951</f>
        <v>999XXX1600</v>
      </c>
      <c r="E1951" s="36">
        <f t="shared" si="90"/>
        <v>10</v>
      </c>
      <c r="F1951" s="36">
        <f>IFERROR(LIMPIA('DETALLE DE CONEXIONES'!N1951,1),0)</f>
        <v>4</v>
      </c>
      <c r="G1951" s="36" t="str">
        <f>LEFT('DETALLE DE CONEXIONES'!BE1951,3)</f>
        <v>NOF</v>
      </c>
      <c r="H1951" s="36" t="str">
        <f>RIGHT('DETALLE DE CONEXIONES'!AK1951,2)</f>
        <v/>
      </c>
      <c r="I1951" s="36" t="str">
        <f>LEFT('DETALLE DE CONEXIONES'!AK1951,3)</f>
        <v/>
      </c>
      <c r="J1951" s="36" t="str">
        <f>LEFT('DETALLE DE CONEXIONES'!M1951,3)</f>
        <v>3mi</v>
      </c>
      <c r="K1951" s="36" t="str">
        <f>IF(LEN('DETALLE DE CONEXIONES'!M1951)&lt;12,(RIGHT('DETALLE DE CONEXIONES'!M1951,5)),(RIGHT('DETALLE DE CONEXIONES'!M1951,6)))</f>
        <v>22seg.</v>
      </c>
      <c r="L1951" s="36">
        <f>IF(C1951="Saliente Local",(IFERROR((LIMPIA(J1951,1)),0)),0)</f>
        <v>0</v>
      </c>
      <c r="M1951" s="36">
        <f>IF(C1951="Saliente Nacional",(IFERROR((LIMPIA(J1951,1)),0)),0)</f>
        <v>0</v>
      </c>
      <c r="N1951" s="36">
        <f>IF(C1951="Saliente Internacional",(IFERROR((LIMPIA(J1951,1)),0)),0)</f>
        <v>0</v>
      </c>
      <c r="O1951" s="36">
        <f>IF(C1951="Saliente Local",(IFERROR((LIMPIA(K1951,1)),0)),0)</f>
        <v>0</v>
      </c>
      <c r="P1951" s="36">
        <f>IF(C1951="Saliente Nacional",(IFERROR((LIMPIA(K1951,1)),0)),0)</f>
        <v>0</v>
      </c>
      <c r="Q1951" s="36">
        <f>IF(C1951="Saliente Internacional",(IFERROR((LIMPIA(K1951,1)),0)),0)</f>
        <v>0</v>
      </c>
      <c r="R1951" s="36">
        <f t="shared" si="91"/>
        <v>0</v>
      </c>
      <c r="S1951" s="36">
        <f t="shared" si="92"/>
        <v>0</v>
      </c>
    </row>
    <row r="1952" spans="1:19" x14ac:dyDescent="0.25">
      <c r="A1952" s="101">
        <f>'DETALLE DE CONEXIONES'!P1952</f>
        <v>0</v>
      </c>
      <c r="B1952" s="36" t="str">
        <f>'DETALLE DE CONEXIONES'!I1952</f>
        <v>SALIENTE</v>
      </c>
      <c r="C1952" s="36" t="str">
        <f>'DETALLE DE CONEXIONES'!BB1952</f>
        <v>Saliente Local</v>
      </c>
      <c r="D1952" s="36" t="str">
        <f>'DETALLE DE CONEXIONES'!E1952</f>
        <v>999XXX3420</v>
      </c>
      <c r="E1952" s="36">
        <f t="shared" si="90"/>
        <v>10</v>
      </c>
      <c r="F1952" s="36">
        <f>IFERROR(LIMPIA('DETALLE DE CONEXIONES'!N1952,1),0)</f>
        <v>2</v>
      </c>
      <c r="G1952" s="36" t="str">
        <f>LEFT('DETALLE DE CONEXIONES'!BE1952,3)</f>
        <v>NOF</v>
      </c>
      <c r="H1952" s="36" t="str">
        <f>RIGHT('DETALLE DE CONEXIONES'!AK1952,2)</f>
        <v/>
      </c>
      <c r="I1952" s="36" t="str">
        <f>LEFT('DETALLE DE CONEXIONES'!AK1952,3)</f>
        <v/>
      </c>
      <c r="J1952" s="36" t="str">
        <f>LEFT('DETALLE DE CONEXIONES'!M1952,3)</f>
        <v>1mi</v>
      </c>
      <c r="K1952" s="36" t="str">
        <f>IF(LEN('DETALLE DE CONEXIONES'!M1952)&lt;12,(RIGHT('DETALLE DE CONEXIONES'!M1952,5)),(RIGHT('DETALLE DE CONEXIONES'!M1952,6)))</f>
        <v>12seg.</v>
      </c>
      <c r="L1952" s="36">
        <f>IF(C1952="Saliente Local",(IFERROR((LIMPIA(J1952,1)),0)),0)</f>
        <v>1</v>
      </c>
      <c r="M1952" s="36">
        <f>IF(C1952="Saliente Nacional",(IFERROR((LIMPIA(J1952,1)),0)),0)</f>
        <v>0</v>
      </c>
      <c r="N1952" s="36">
        <f>IF(C1952="Saliente Internacional",(IFERROR((LIMPIA(J1952,1)),0)),0)</f>
        <v>0</v>
      </c>
      <c r="O1952" s="36">
        <f>IF(C1952="Saliente Local",(IFERROR((LIMPIA(K1952,1)),0)),0)</f>
        <v>12</v>
      </c>
      <c r="P1952" s="36">
        <f>IF(C1952="Saliente Nacional",(IFERROR((LIMPIA(K1952,1)),0)),0)</f>
        <v>0</v>
      </c>
      <c r="Q1952" s="36">
        <f>IF(C1952="Saliente Internacional",(IFERROR((LIMPIA(K1952,1)),0)),0)</f>
        <v>0</v>
      </c>
      <c r="R1952" s="36">
        <f t="shared" si="91"/>
        <v>2</v>
      </c>
      <c r="S1952" s="36">
        <f t="shared" si="92"/>
        <v>0</v>
      </c>
    </row>
    <row r="1953" spans="1:19" x14ac:dyDescent="0.25">
      <c r="A1953" s="101">
        <f>'DETALLE DE CONEXIONES'!P1953</f>
        <v>0</v>
      </c>
      <c r="B1953" s="36" t="str">
        <f>'DETALLE DE CONEXIONES'!I1953</f>
        <v>GPRS</v>
      </c>
      <c r="C1953" s="36" t="str">
        <f>'DETALLE DE CONEXIONES'!BB1953</f>
        <v>INTERNET</v>
      </c>
      <c r="D1953" s="36" t="str">
        <f>'DETALLE DE CONEXIONES'!E1953</f>
        <v>internet.itelcelXXXm-3G</v>
      </c>
      <c r="E1953" s="36">
        <f t="shared" si="90"/>
        <v>23</v>
      </c>
      <c r="F1953" s="36">
        <f>IFERROR(LIMPIA('DETALLE DE CONEXIONES'!N1953,1),0)</f>
        <v>0</v>
      </c>
      <c r="G1953" s="36" t="str">
        <f>LEFT('DETALLE DE CONEXIONES'!BE1953,3)</f>
        <v/>
      </c>
      <c r="H1953" s="36" t="str">
        <f>RIGHT('DETALLE DE CONEXIONES'!AK1953,2)</f>
        <v>-1</v>
      </c>
      <c r="I1953" s="36" t="str">
        <f>LEFT('DETALLE DE CONEXIONES'!AK1953,3)</f>
        <v>INT</v>
      </c>
      <c r="J1953" s="36" t="str">
        <f>LEFT('DETALLE DE CONEXIONES'!M1953,3)</f>
        <v>0mi</v>
      </c>
      <c r="K1953" s="36" t="str">
        <f>IF(LEN('DETALLE DE CONEXIONES'!M1953)&lt;12,(RIGHT('DETALLE DE CONEXIONES'!M1953,5)),(RIGHT('DETALLE DE CONEXIONES'!M1953,6)))</f>
        <v xml:space="preserve">min. </v>
      </c>
      <c r="L1953" s="36">
        <f>IF(C1953="Saliente Local",(IFERROR((LIMPIA(J1953,1)),0)),0)</f>
        <v>0</v>
      </c>
      <c r="M1953" s="36">
        <f>IF(C1953="Saliente Nacional",(IFERROR((LIMPIA(J1953,1)),0)),0)</f>
        <v>0</v>
      </c>
      <c r="N1953" s="36">
        <f>IF(C1953="Saliente Internacional",(IFERROR((LIMPIA(J1953,1)),0)),0)</f>
        <v>0</v>
      </c>
      <c r="O1953" s="36">
        <f>IF(C1953="Saliente Local",(IFERROR((LIMPIA(K1953,1)),0)),0)</f>
        <v>0</v>
      </c>
      <c r="P1953" s="36">
        <f>IF(C1953="Saliente Nacional",(IFERROR((LIMPIA(K1953,1)),0)),0)</f>
        <v>0</v>
      </c>
      <c r="Q1953" s="36">
        <f>IF(C1953="Saliente Internacional",(IFERROR((LIMPIA(K1953,1)),0)),0)</f>
        <v>0</v>
      </c>
      <c r="R1953" s="36">
        <f t="shared" si="91"/>
        <v>0</v>
      </c>
      <c r="S1953" s="36">
        <f t="shared" si="92"/>
        <v>0</v>
      </c>
    </row>
    <row r="1954" spans="1:19" x14ac:dyDescent="0.25">
      <c r="A1954" s="101">
        <f>'DETALLE DE CONEXIONES'!P1954</f>
        <v>0</v>
      </c>
      <c r="B1954" s="36" t="str">
        <f>'DETALLE DE CONEXIONES'!I1954</f>
        <v>GPRS</v>
      </c>
      <c r="C1954" s="36" t="str">
        <f>'DETALLE DE CONEXIONES'!BB1954</f>
        <v>INTERNET</v>
      </c>
      <c r="D1954" s="36" t="str">
        <f>'DETALLE DE CONEXIONES'!E1954</f>
        <v>internet.itelcelXXXm-3G</v>
      </c>
      <c r="E1954" s="36">
        <f t="shared" si="90"/>
        <v>23</v>
      </c>
      <c r="F1954" s="36">
        <f>IFERROR(LIMPIA('DETALLE DE CONEXIONES'!N1954,1),0)</f>
        <v>0</v>
      </c>
      <c r="G1954" s="36" t="str">
        <f>LEFT('DETALLE DE CONEXIONES'!BE1954,3)</f>
        <v/>
      </c>
      <c r="H1954" s="36" t="str">
        <f>RIGHT('DETALLE DE CONEXIONES'!AK1954,2)</f>
        <v>-1</v>
      </c>
      <c r="I1954" s="36" t="str">
        <f>LEFT('DETALLE DE CONEXIONES'!AK1954,3)</f>
        <v>INT</v>
      </c>
      <c r="J1954" s="36" t="str">
        <f>LEFT('DETALLE DE CONEXIONES'!M1954,3)</f>
        <v>0mi</v>
      </c>
      <c r="K1954" s="36" t="str">
        <f>IF(LEN('DETALLE DE CONEXIONES'!M1954)&lt;12,(RIGHT('DETALLE DE CONEXIONES'!M1954,5)),(RIGHT('DETALLE DE CONEXIONES'!M1954,6)))</f>
        <v xml:space="preserve">min. </v>
      </c>
      <c r="L1954" s="36">
        <f>IF(C1954="Saliente Local",(IFERROR((LIMPIA(J1954,1)),0)),0)</f>
        <v>0</v>
      </c>
      <c r="M1954" s="36">
        <f>IF(C1954="Saliente Nacional",(IFERROR((LIMPIA(J1954,1)),0)),0)</f>
        <v>0</v>
      </c>
      <c r="N1954" s="36">
        <f>IF(C1954="Saliente Internacional",(IFERROR((LIMPIA(J1954,1)),0)),0)</f>
        <v>0</v>
      </c>
      <c r="O1954" s="36">
        <f>IF(C1954="Saliente Local",(IFERROR((LIMPIA(K1954,1)),0)),0)</f>
        <v>0</v>
      </c>
      <c r="P1954" s="36">
        <f>IF(C1954="Saliente Nacional",(IFERROR((LIMPIA(K1954,1)),0)),0)</f>
        <v>0</v>
      </c>
      <c r="Q1954" s="36">
        <f>IF(C1954="Saliente Internacional",(IFERROR((LIMPIA(K1954,1)),0)),0)</f>
        <v>0</v>
      </c>
      <c r="R1954" s="36">
        <f t="shared" si="91"/>
        <v>0</v>
      </c>
      <c r="S1954" s="36">
        <f t="shared" si="92"/>
        <v>0</v>
      </c>
    </row>
    <row r="1955" spans="1:19" x14ac:dyDescent="0.25">
      <c r="A1955" s="101">
        <f>'DETALLE DE CONEXIONES'!P1955</f>
        <v>0</v>
      </c>
      <c r="B1955" s="36" t="str">
        <f>'DETALLE DE CONEXIONES'!I1955</f>
        <v>GPRS</v>
      </c>
      <c r="C1955" s="36" t="str">
        <f>'DETALLE DE CONEXIONES'!BB1955</f>
        <v>RS</v>
      </c>
      <c r="D1955" s="36" t="str">
        <f>'DETALLE DE CONEXIONES'!E1955</f>
        <v>internet.itelcelXXXm-3G</v>
      </c>
      <c r="E1955" s="36">
        <f t="shared" si="90"/>
        <v>23</v>
      </c>
      <c r="F1955" s="36">
        <f>IFERROR(LIMPIA('DETALLE DE CONEXIONES'!N1955,1),0)</f>
        <v>0</v>
      </c>
      <c r="G1955" s="36" t="str">
        <f>LEFT('DETALLE DE CONEXIONES'!BE1955,3)</f>
        <v/>
      </c>
      <c r="H1955" s="36" t="str">
        <f>RIGHT('DETALLE DE CONEXIONES'!AK1955,2)</f>
        <v>-1</v>
      </c>
      <c r="I1955" s="36" t="str">
        <f>LEFT('DETALLE DE CONEXIONES'!AK1955,3)</f>
        <v>RS;</v>
      </c>
      <c r="J1955" s="36" t="str">
        <f>LEFT('DETALLE DE CONEXIONES'!M1955,3)</f>
        <v>0mi</v>
      </c>
      <c r="K1955" s="36" t="str">
        <f>IF(LEN('DETALLE DE CONEXIONES'!M1955)&lt;12,(RIGHT('DETALLE DE CONEXIONES'!M1955,5)),(RIGHT('DETALLE DE CONEXIONES'!M1955,6)))</f>
        <v xml:space="preserve">min. </v>
      </c>
      <c r="L1955" s="36">
        <f>IF(C1955="Saliente Local",(IFERROR((LIMPIA(J1955,1)),0)),0)</f>
        <v>0</v>
      </c>
      <c r="M1955" s="36">
        <f>IF(C1955="Saliente Nacional",(IFERROR((LIMPIA(J1955,1)),0)),0)</f>
        <v>0</v>
      </c>
      <c r="N1955" s="36">
        <f>IF(C1955="Saliente Internacional",(IFERROR((LIMPIA(J1955,1)),0)),0)</f>
        <v>0</v>
      </c>
      <c r="O1955" s="36">
        <f>IF(C1955="Saliente Local",(IFERROR((LIMPIA(K1955,1)),0)),0)</f>
        <v>0</v>
      </c>
      <c r="P1955" s="36">
        <f>IF(C1955="Saliente Nacional",(IFERROR((LIMPIA(K1955,1)),0)),0)</f>
        <v>0</v>
      </c>
      <c r="Q1955" s="36">
        <f>IF(C1955="Saliente Internacional",(IFERROR((LIMPIA(K1955,1)),0)),0)</f>
        <v>0</v>
      </c>
      <c r="R1955" s="36">
        <f t="shared" si="91"/>
        <v>0</v>
      </c>
      <c r="S1955" s="36">
        <f t="shared" si="92"/>
        <v>0</v>
      </c>
    </row>
    <row r="1956" spans="1:19" x14ac:dyDescent="0.25">
      <c r="A1956" s="101">
        <f>'DETALLE DE CONEXIONES'!P1956</f>
        <v>0</v>
      </c>
      <c r="B1956" s="36" t="str">
        <f>'DETALLE DE CONEXIONES'!I1956</f>
        <v>SALIENTE</v>
      </c>
      <c r="C1956" s="36" t="str">
        <f>'DETALLE DE CONEXIONES'!BB1956</f>
        <v>Saliente Local</v>
      </c>
      <c r="D1956" s="36" t="str">
        <f>'DETALLE DE CONEXIONES'!E1956</f>
        <v>999XXX3420</v>
      </c>
      <c r="E1956" s="36">
        <f t="shared" si="90"/>
        <v>10</v>
      </c>
      <c r="F1956" s="36">
        <f>IFERROR(LIMPIA('DETALLE DE CONEXIONES'!N1956,1),0)</f>
        <v>4</v>
      </c>
      <c r="G1956" s="36" t="str">
        <f>LEFT('DETALLE DE CONEXIONES'!BE1956,3)</f>
        <v>NOF</v>
      </c>
      <c r="H1956" s="36" t="str">
        <f>RIGHT('DETALLE DE CONEXIONES'!AK1956,2)</f>
        <v/>
      </c>
      <c r="I1956" s="36" t="str">
        <f>LEFT('DETALLE DE CONEXIONES'!AK1956,3)</f>
        <v/>
      </c>
      <c r="J1956" s="36" t="str">
        <f>LEFT('DETALLE DE CONEXIONES'!M1956,3)</f>
        <v>3mi</v>
      </c>
      <c r="K1956" s="36" t="str">
        <f>IF(LEN('DETALLE DE CONEXIONES'!M1956)&lt;12,(RIGHT('DETALLE DE CONEXIONES'!M1956,5)),(RIGHT('DETALLE DE CONEXIONES'!M1956,6)))</f>
        <v>12seg.</v>
      </c>
      <c r="L1956" s="36">
        <f>IF(C1956="Saliente Local",(IFERROR((LIMPIA(J1956,1)),0)),0)</f>
        <v>3</v>
      </c>
      <c r="M1956" s="36">
        <f>IF(C1956="Saliente Nacional",(IFERROR((LIMPIA(J1956,1)),0)),0)</f>
        <v>0</v>
      </c>
      <c r="N1956" s="36">
        <f>IF(C1956="Saliente Internacional",(IFERROR((LIMPIA(J1956,1)),0)),0)</f>
        <v>0</v>
      </c>
      <c r="O1956" s="36">
        <f>IF(C1956="Saliente Local",(IFERROR((LIMPIA(K1956,1)),0)),0)</f>
        <v>12</v>
      </c>
      <c r="P1956" s="36">
        <f>IF(C1956="Saliente Nacional",(IFERROR((LIMPIA(K1956,1)),0)),0)</f>
        <v>0</v>
      </c>
      <c r="Q1956" s="36">
        <f>IF(C1956="Saliente Internacional",(IFERROR((LIMPIA(K1956,1)),0)),0)</f>
        <v>0</v>
      </c>
      <c r="R1956" s="36">
        <f t="shared" si="91"/>
        <v>4</v>
      </c>
      <c r="S1956" s="36">
        <f t="shared" si="92"/>
        <v>0</v>
      </c>
    </row>
    <row r="1957" spans="1:19" x14ac:dyDescent="0.25">
      <c r="A1957" s="101">
        <f>'DETALLE DE CONEXIONES'!P1957</f>
        <v>0</v>
      </c>
      <c r="B1957" s="36" t="str">
        <f>'DETALLE DE CONEXIONES'!I1957</f>
        <v>GPRS</v>
      </c>
      <c r="C1957" s="36" t="str">
        <f>'DETALLE DE CONEXIONES'!BB1957</f>
        <v>MENSAJERO</v>
      </c>
      <c r="D1957" s="36" t="str">
        <f>'DETALLE DE CONEXIONES'!E1957</f>
        <v>internet.itelcelXXXm-3G</v>
      </c>
      <c r="E1957" s="36">
        <f t="shared" si="90"/>
        <v>23</v>
      </c>
      <c r="F1957" s="36">
        <f>IFERROR(LIMPIA('DETALLE DE CONEXIONES'!N1957,1),0)</f>
        <v>0</v>
      </c>
      <c r="G1957" s="36" t="str">
        <f>LEFT('DETALLE DE CONEXIONES'!BE1957,3)</f>
        <v/>
      </c>
      <c r="H1957" s="36" t="str">
        <f>RIGHT('DETALLE DE CONEXIONES'!AK1957,2)</f>
        <v>-1</v>
      </c>
      <c r="I1957" s="36" t="str">
        <f>LEFT('DETALLE DE CONEXIONES'!AK1957,3)</f>
        <v>MEN</v>
      </c>
      <c r="J1957" s="36" t="str">
        <f>LEFT('DETALLE DE CONEXIONES'!M1957,3)</f>
        <v>0mi</v>
      </c>
      <c r="K1957" s="36" t="str">
        <f>IF(LEN('DETALLE DE CONEXIONES'!M1957)&lt;12,(RIGHT('DETALLE DE CONEXIONES'!M1957,5)),(RIGHT('DETALLE DE CONEXIONES'!M1957,6)))</f>
        <v xml:space="preserve">min. </v>
      </c>
      <c r="L1957" s="36">
        <f>IF(C1957="Saliente Local",(IFERROR((LIMPIA(J1957,1)),0)),0)</f>
        <v>0</v>
      </c>
      <c r="M1957" s="36">
        <f>IF(C1957="Saliente Nacional",(IFERROR((LIMPIA(J1957,1)),0)),0)</f>
        <v>0</v>
      </c>
      <c r="N1957" s="36">
        <f>IF(C1957="Saliente Internacional",(IFERROR((LIMPIA(J1957,1)),0)),0)</f>
        <v>0</v>
      </c>
      <c r="O1957" s="36">
        <f>IF(C1957="Saliente Local",(IFERROR((LIMPIA(K1957,1)),0)),0)</f>
        <v>0</v>
      </c>
      <c r="P1957" s="36">
        <f>IF(C1957="Saliente Nacional",(IFERROR((LIMPIA(K1957,1)),0)),0)</f>
        <v>0</v>
      </c>
      <c r="Q1957" s="36">
        <f>IF(C1957="Saliente Internacional",(IFERROR((LIMPIA(K1957,1)),0)),0)</f>
        <v>0</v>
      </c>
      <c r="R1957" s="36">
        <f t="shared" si="91"/>
        <v>0</v>
      </c>
      <c r="S1957" s="36">
        <f t="shared" si="92"/>
        <v>0</v>
      </c>
    </row>
    <row r="1958" spans="1:19" x14ac:dyDescent="0.25">
      <c r="A1958" s="101">
        <f>'DETALLE DE CONEXIONES'!P1958</f>
        <v>0</v>
      </c>
      <c r="B1958" s="36" t="str">
        <f>'DETALLE DE CONEXIONES'!I1958</f>
        <v>GPRS</v>
      </c>
      <c r="C1958" s="36" t="str">
        <f>'DETALLE DE CONEXIONES'!BB1958</f>
        <v>INTERNET</v>
      </c>
      <c r="D1958" s="36" t="str">
        <f>'DETALLE DE CONEXIONES'!E1958</f>
        <v>internet.itelcelXXXm-3G</v>
      </c>
      <c r="E1958" s="36">
        <f t="shared" si="90"/>
        <v>23</v>
      </c>
      <c r="F1958" s="36">
        <f>IFERROR(LIMPIA('DETALLE DE CONEXIONES'!N1958,1),0)</f>
        <v>0</v>
      </c>
      <c r="G1958" s="36" t="str">
        <f>LEFT('DETALLE DE CONEXIONES'!BE1958,3)</f>
        <v/>
      </c>
      <c r="H1958" s="36" t="str">
        <f>RIGHT('DETALLE DE CONEXIONES'!AK1958,2)</f>
        <v>-1</v>
      </c>
      <c r="I1958" s="36" t="str">
        <f>LEFT('DETALLE DE CONEXIONES'!AK1958,3)</f>
        <v>INT</v>
      </c>
      <c r="J1958" s="36" t="str">
        <f>LEFT('DETALLE DE CONEXIONES'!M1958,3)</f>
        <v>0mi</v>
      </c>
      <c r="K1958" s="36" t="str">
        <f>IF(LEN('DETALLE DE CONEXIONES'!M1958)&lt;12,(RIGHT('DETALLE DE CONEXIONES'!M1958,5)),(RIGHT('DETALLE DE CONEXIONES'!M1958,6)))</f>
        <v xml:space="preserve">min. </v>
      </c>
      <c r="L1958" s="36">
        <f>IF(C1958="Saliente Local",(IFERROR((LIMPIA(J1958,1)),0)),0)</f>
        <v>0</v>
      </c>
      <c r="M1958" s="36">
        <f>IF(C1958="Saliente Nacional",(IFERROR((LIMPIA(J1958,1)),0)),0)</f>
        <v>0</v>
      </c>
      <c r="N1958" s="36">
        <f>IF(C1958="Saliente Internacional",(IFERROR((LIMPIA(J1958,1)),0)),0)</f>
        <v>0</v>
      </c>
      <c r="O1958" s="36">
        <f>IF(C1958="Saliente Local",(IFERROR((LIMPIA(K1958,1)),0)),0)</f>
        <v>0</v>
      </c>
      <c r="P1958" s="36">
        <f>IF(C1958="Saliente Nacional",(IFERROR((LIMPIA(K1958,1)),0)),0)</f>
        <v>0</v>
      </c>
      <c r="Q1958" s="36">
        <f>IF(C1958="Saliente Internacional",(IFERROR((LIMPIA(K1958,1)),0)),0)</f>
        <v>0</v>
      </c>
      <c r="R1958" s="36">
        <f t="shared" si="91"/>
        <v>0</v>
      </c>
      <c r="S1958" s="36">
        <f t="shared" si="92"/>
        <v>0</v>
      </c>
    </row>
    <row r="1959" spans="1:19" x14ac:dyDescent="0.25">
      <c r="A1959" s="101">
        <f>'DETALLE DE CONEXIONES'!P1959</f>
        <v>0</v>
      </c>
      <c r="B1959" s="36" t="str">
        <f>'DETALLE DE CONEXIONES'!I1959</f>
        <v>SALIENTE</v>
      </c>
      <c r="C1959" s="36" t="str">
        <f>'DETALLE DE CONEXIONES'!BB1959</f>
        <v>Saliente Local</v>
      </c>
      <c r="D1959" s="36" t="str">
        <f>'DETALLE DE CONEXIONES'!E1959</f>
        <v>999XXX3420</v>
      </c>
      <c r="E1959" s="36">
        <f t="shared" si="90"/>
        <v>10</v>
      </c>
      <c r="F1959" s="36">
        <f>IFERROR(LIMPIA('DETALLE DE CONEXIONES'!N1959,1),0)</f>
        <v>1</v>
      </c>
      <c r="G1959" s="36" t="str">
        <f>LEFT('DETALLE DE CONEXIONES'!BE1959,3)</f>
        <v>NOF</v>
      </c>
      <c r="H1959" s="36" t="str">
        <f>RIGHT('DETALLE DE CONEXIONES'!AK1959,2)</f>
        <v/>
      </c>
      <c r="I1959" s="36" t="str">
        <f>LEFT('DETALLE DE CONEXIONES'!AK1959,3)</f>
        <v/>
      </c>
      <c r="J1959" s="36" t="str">
        <f>LEFT('DETALLE DE CONEXIONES'!M1959,3)</f>
        <v>0mi</v>
      </c>
      <c r="K1959" s="36" t="str">
        <f>IF(LEN('DETALLE DE CONEXIONES'!M1959)&lt;12,(RIGHT('DETALLE DE CONEXIONES'!M1959,5)),(RIGHT('DETALLE DE CONEXIONES'!M1959,6)))</f>
        <v>52seg.</v>
      </c>
      <c r="L1959" s="36">
        <f>IF(C1959="Saliente Local",(IFERROR((LIMPIA(J1959,1)),0)),0)</f>
        <v>0</v>
      </c>
      <c r="M1959" s="36">
        <f>IF(C1959="Saliente Nacional",(IFERROR((LIMPIA(J1959,1)),0)),0)</f>
        <v>0</v>
      </c>
      <c r="N1959" s="36">
        <f>IF(C1959="Saliente Internacional",(IFERROR((LIMPIA(J1959,1)),0)),0)</f>
        <v>0</v>
      </c>
      <c r="O1959" s="36">
        <f>IF(C1959="Saliente Local",(IFERROR((LIMPIA(K1959,1)),0)),0)</f>
        <v>52</v>
      </c>
      <c r="P1959" s="36">
        <f>IF(C1959="Saliente Nacional",(IFERROR((LIMPIA(K1959,1)),0)),0)</f>
        <v>0</v>
      </c>
      <c r="Q1959" s="36">
        <f>IF(C1959="Saliente Internacional",(IFERROR((LIMPIA(K1959,1)),0)),0)</f>
        <v>0</v>
      </c>
      <c r="R1959" s="36">
        <f t="shared" si="91"/>
        <v>1</v>
      </c>
      <c r="S1959" s="36">
        <f t="shared" si="92"/>
        <v>0</v>
      </c>
    </row>
    <row r="1960" spans="1:19" x14ac:dyDescent="0.25">
      <c r="A1960" s="101">
        <f>'DETALLE DE CONEXIONES'!P1960</f>
        <v>0</v>
      </c>
      <c r="B1960" s="36" t="str">
        <f>'DETALLE DE CONEXIONES'!I1960</f>
        <v>GPRS</v>
      </c>
      <c r="C1960" s="36" t="str">
        <f>'DETALLE DE CONEXIONES'!BB1960</f>
        <v>RS</v>
      </c>
      <c r="D1960" s="36" t="str">
        <f>'DETALLE DE CONEXIONES'!E1960</f>
        <v>internet.itelcelXXXm-3G</v>
      </c>
      <c r="E1960" s="36">
        <f t="shared" si="90"/>
        <v>23</v>
      </c>
      <c r="F1960" s="36">
        <f>IFERROR(LIMPIA('DETALLE DE CONEXIONES'!N1960,1),0)</f>
        <v>0</v>
      </c>
      <c r="G1960" s="36" t="str">
        <f>LEFT('DETALLE DE CONEXIONES'!BE1960,3)</f>
        <v/>
      </c>
      <c r="H1960" s="36" t="str">
        <f>RIGHT('DETALLE DE CONEXIONES'!AK1960,2)</f>
        <v>-1</v>
      </c>
      <c r="I1960" s="36" t="str">
        <f>LEFT('DETALLE DE CONEXIONES'!AK1960,3)</f>
        <v>RS;</v>
      </c>
      <c r="J1960" s="36" t="str">
        <f>LEFT('DETALLE DE CONEXIONES'!M1960,3)</f>
        <v>0mi</v>
      </c>
      <c r="K1960" s="36" t="str">
        <f>IF(LEN('DETALLE DE CONEXIONES'!M1960)&lt;12,(RIGHT('DETALLE DE CONEXIONES'!M1960,5)),(RIGHT('DETALLE DE CONEXIONES'!M1960,6)))</f>
        <v xml:space="preserve">min. </v>
      </c>
      <c r="L1960" s="36">
        <f>IF(C1960="Saliente Local",(IFERROR((LIMPIA(J1960,1)),0)),0)</f>
        <v>0</v>
      </c>
      <c r="M1960" s="36">
        <f>IF(C1960="Saliente Nacional",(IFERROR((LIMPIA(J1960,1)),0)),0)</f>
        <v>0</v>
      </c>
      <c r="N1960" s="36">
        <f>IF(C1960="Saliente Internacional",(IFERROR((LIMPIA(J1960,1)),0)),0)</f>
        <v>0</v>
      </c>
      <c r="O1960" s="36">
        <f>IF(C1960="Saliente Local",(IFERROR((LIMPIA(K1960,1)),0)),0)</f>
        <v>0</v>
      </c>
      <c r="P1960" s="36">
        <f>IF(C1960="Saliente Nacional",(IFERROR((LIMPIA(K1960,1)),0)),0)</f>
        <v>0</v>
      </c>
      <c r="Q1960" s="36">
        <f>IF(C1960="Saliente Internacional",(IFERROR((LIMPIA(K1960,1)),0)),0)</f>
        <v>0</v>
      </c>
      <c r="R1960" s="36">
        <f t="shared" si="91"/>
        <v>0</v>
      </c>
      <c r="S1960" s="36">
        <f t="shared" si="92"/>
        <v>0</v>
      </c>
    </row>
    <row r="1961" spans="1:19" x14ac:dyDescent="0.25">
      <c r="A1961" s="101">
        <f>'DETALLE DE CONEXIONES'!P1961</f>
        <v>0</v>
      </c>
      <c r="B1961" s="36" t="str">
        <f>'DETALLE DE CONEXIONES'!I1961</f>
        <v>GPRS</v>
      </c>
      <c r="C1961" s="36" t="str">
        <f>'DETALLE DE CONEXIONES'!BB1961</f>
        <v>RS</v>
      </c>
      <c r="D1961" s="36" t="str">
        <f>'DETALLE DE CONEXIONES'!E1961</f>
        <v>internet.itelcelXXXm-3G</v>
      </c>
      <c r="E1961" s="36">
        <f t="shared" si="90"/>
        <v>23</v>
      </c>
      <c r="F1961" s="36">
        <f>IFERROR(LIMPIA('DETALLE DE CONEXIONES'!N1961,1),0)</f>
        <v>0</v>
      </c>
      <c r="G1961" s="36" t="str">
        <f>LEFT('DETALLE DE CONEXIONES'!BE1961,3)</f>
        <v/>
      </c>
      <c r="H1961" s="36" t="str">
        <f>RIGHT('DETALLE DE CONEXIONES'!AK1961,2)</f>
        <v>-1</v>
      </c>
      <c r="I1961" s="36" t="str">
        <f>LEFT('DETALLE DE CONEXIONES'!AK1961,3)</f>
        <v>RS;</v>
      </c>
      <c r="J1961" s="36" t="str">
        <f>LEFT('DETALLE DE CONEXIONES'!M1961,3)</f>
        <v>0mi</v>
      </c>
      <c r="K1961" s="36" t="str">
        <f>IF(LEN('DETALLE DE CONEXIONES'!M1961)&lt;12,(RIGHT('DETALLE DE CONEXIONES'!M1961,5)),(RIGHT('DETALLE DE CONEXIONES'!M1961,6)))</f>
        <v xml:space="preserve">min. </v>
      </c>
      <c r="L1961" s="36">
        <f>IF(C1961="Saliente Local",(IFERROR((LIMPIA(J1961,1)),0)),0)</f>
        <v>0</v>
      </c>
      <c r="M1961" s="36">
        <f>IF(C1961="Saliente Nacional",(IFERROR((LIMPIA(J1961,1)),0)),0)</f>
        <v>0</v>
      </c>
      <c r="N1961" s="36">
        <f>IF(C1961="Saliente Internacional",(IFERROR((LIMPIA(J1961,1)),0)),0)</f>
        <v>0</v>
      </c>
      <c r="O1961" s="36">
        <f>IF(C1961="Saliente Local",(IFERROR((LIMPIA(K1961,1)),0)),0)</f>
        <v>0</v>
      </c>
      <c r="P1961" s="36">
        <f>IF(C1961="Saliente Nacional",(IFERROR((LIMPIA(K1961,1)),0)),0)</f>
        <v>0</v>
      </c>
      <c r="Q1961" s="36">
        <f>IF(C1961="Saliente Internacional",(IFERROR((LIMPIA(K1961,1)),0)),0)</f>
        <v>0</v>
      </c>
      <c r="R1961" s="36">
        <f t="shared" si="91"/>
        <v>0</v>
      </c>
      <c r="S1961" s="36">
        <f t="shared" si="92"/>
        <v>0</v>
      </c>
    </row>
    <row r="1962" spans="1:19" x14ac:dyDescent="0.25">
      <c r="A1962" s="101">
        <f>'DETALLE DE CONEXIONES'!P1962</f>
        <v>0</v>
      </c>
      <c r="B1962" s="36" t="str">
        <f>'DETALLE DE CONEXIONES'!I1962</f>
        <v>GPRS</v>
      </c>
      <c r="C1962" s="36" t="str">
        <f>'DETALLE DE CONEXIONES'!BB1962</f>
        <v>INTERNET</v>
      </c>
      <c r="D1962" s="36" t="str">
        <f>'DETALLE DE CONEXIONES'!E1962</f>
        <v>internet.itelcelXXXm-3G</v>
      </c>
      <c r="E1962" s="36">
        <f t="shared" si="90"/>
        <v>23</v>
      </c>
      <c r="F1962" s="36">
        <f>IFERROR(LIMPIA('DETALLE DE CONEXIONES'!N1962,1),0)</f>
        <v>0</v>
      </c>
      <c r="G1962" s="36" t="str">
        <f>LEFT('DETALLE DE CONEXIONES'!BE1962,3)</f>
        <v/>
      </c>
      <c r="H1962" s="36" t="str">
        <f>RIGHT('DETALLE DE CONEXIONES'!AK1962,2)</f>
        <v>-1</v>
      </c>
      <c r="I1962" s="36" t="str">
        <f>LEFT('DETALLE DE CONEXIONES'!AK1962,3)</f>
        <v>INT</v>
      </c>
      <c r="J1962" s="36" t="str">
        <f>LEFT('DETALLE DE CONEXIONES'!M1962,3)</f>
        <v>0mi</v>
      </c>
      <c r="K1962" s="36" t="str">
        <f>IF(LEN('DETALLE DE CONEXIONES'!M1962)&lt;12,(RIGHT('DETALLE DE CONEXIONES'!M1962,5)),(RIGHT('DETALLE DE CONEXIONES'!M1962,6)))</f>
        <v xml:space="preserve">min. </v>
      </c>
      <c r="L1962" s="36">
        <f>IF(C1962="Saliente Local",(IFERROR((LIMPIA(J1962,1)),0)),0)</f>
        <v>0</v>
      </c>
      <c r="M1962" s="36">
        <f>IF(C1962="Saliente Nacional",(IFERROR((LIMPIA(J1962,1)),0)),0)</f>
        <v>0</v>
      </c>
      <c r="N1962" s="36">
        <f>IF(C1962="Saliente Internacional",(IFERROR((LIMPIA(J1962,1)),0)),0)</f>
        <v>0</v>
      </c>
      <c r="O1962" s="36">
        <f>IF(C1962="Saliente Local",(IFERROR((LIMPIA(K1962,1)),0)),0)</f>
        <v>0</v>
      </c>
      <c r="P1962" s="36">
        <f>IF(C1962="Saliente Nacional",(IFERROR((LIMPIA(K1962,1)),0)),0)</f>
        <v>0</v>
      </c>
      <c r="Q1962" s="36">
        <f>IF(C1962="Saliente Internacional",(IFERROR((LIMPIA(K1962,1)),0)),0)</f>
        <v>0</v>
      </c>
      <c r="R1962" s="36">
        <f t="shared" si="91"/>
        <v>0</v>
      </c>
      <c r="S1962" s="36">
        <f t="shared" si="92"/>
        <v>0</v>
      </c>
    </row>
    <row r="1963" spans="1:19" x14ac:dyDescent="0.25">
      <c r="A1963" s="101">
        <f>'DETALLE DE CONEXIONES'!P1963</f>
        <v>0</v>
      </c>
      <c r="B1963" s="36" t="str">
        <f>'DETALLE DE CONEXIONES'!I1963</f>
        <v>GPRS</v>
      </c>
      <c r="C1963" s="36" t="str">
        <f>'DETALLE DE CONEXIONES'!BB1963</f>
        <v>RS</v>
      </c>
      <c r="D1963" s="36" t="str">
        <f>'DETALLE DE CONEXIONES'!E1963</f>
        <v>internet.itelcelXXXm-3G</v>
      </c>
      <c r="E1963" s="36">
        <f t="shared" si="90"/>
        <v>23</v>
      </c>
      <c r="F1963" s="36">
        <f>IFERROR(LIMPIA('DETALLE DE CONEXIONES'!N1963,1),0)</f>
        <v>0</v>
      </c>
      <c r="G1963" s="36" t="str">
        <f>LEFT('DETALLE DE CONEXIONES'!BE1963,3)</f>
        <v/>
      </c>
      <c r="H1963" s="36" t="str">
        <f>RIGHT('DETALLE DE CONEXIONES'!AK1963,2)</f>
        <v>-1</v>
      </c>
      <c r="I1963" s="36" t="str">
        <f>LEFT('DETALLE DE CONEXIONES'!AK1963,3)</f>
        <v>RS;</v>
      </c>
      <c r="J1963" s="36" t="str">
        <f>LEFT('DETALLE DE CONEXIONES'!M1963,3)</f>
        <v>0mi</v>
      </c>
      <c r="K1963" s="36" t="str">
        <f>IF(LEN('DETALLE DE CONEXIONES'!M1963)&lt;12,(RIGHT('DETALLE DE CONEXIONES'!M1963,5)),(RIGHT('DETALLE DE CONEXIONES'!M1963,6)))</f>
        <v xml:space="preserve">min. </v>
      </c>
      <c r="L1963" s="36">
        <f>IF(C1963="Saliente Local",(IFERROR((LIMPIA(J1963,1)),0)),0)</f>
        <v>0</v>
      </c>
      <c r="M1963" s="36">
        <f>IF(C1963="Saliente Nacional",(IFERROR((LIMPIA(J1963,1)),0)),0)</f>
        <v>0</v>
      </c>
      <c r="N1963" s="36">
        <f>IF(C1963="Saliente Internacional",(IFERROR((LIMPIA(J1963,1)),0)),0)</f>
        <v>0</v>
      </c>
      <c r="O1963" s="36">
        <f>IF(C1963="Saliente Local",(IFERROR((LIMPIA(K1963,1)),0)),0)</f>
        <v>0</v>
      </c>
      <c r="P1963" s="36">
        <f>IF(C1963="Saliente Nacional",(IFERROR((LIMPIA(K1963,1)),0)),0)</f>
        <v>0</v>
      </c>
      <c r="Q1963" s="36">
        <f>IF(C1963="Saliente Internacional",(IFERROR((LIMPIA(K1963,1)),0)),0)</f>
        <v>0</v>
      </c>
      <c r="R1963" s="36">
        <f t="shared" si="91"/>
        <v>0</v>
      </c>
      <c r="S1963" s="36">
        <f t="shared" si="92"/>
        <v>0</v>
      </c>
    </row>
    <row r="1964" spans="1:19" x14ac:dyDescent="0.25">
      <c r="A1964" s="101">
        <f>'DETALLE DE CONEXIONES'!P1964</f>
        <v>0</v>
      </c>
      <c r="B1964" s="36" t="str">
        <f>'DETALLE DE CONEXIONES'!I1964</f>
        <v>GPRS</v>
      </c>
      <c r="C1964" s="36" t="str">
        <f>'DETALLE DE CONEXIONES'!BB1964</f>
        <v>INTERNET</v>
      </c>
      <c r="D1964" s="36" t="str">
        <f>'DETALLE DE CONEXIONES'!E1964</f>
        <v>internet.itelcelXXXm-3G</v>
      </c>
      <c r="E1964" s="36">
        <f t="shared" si="90"/>
        <v>23</v>
      </c>
      <c r="F1964" s="36">
        <f>IFERROR(LIMPIA('DETALLE DE CONEXIONES'!N1964,1),0)</f>
        <v>0</v>
      </c>
      <c r="G1964" s="36" t="str">
        <f>LEFT('DETALLE DE CONEXIONES'!BE1964,3)</f>
        <v/>
      </c>
      <c r="H1964" s="36" t="str">
        <f>RIGHT('DETALLE DE CONEXIONES'!AK1964,2)</f>
        <v>-1</v>
      </c>
      <c r="I1964" s="36" t="str">
        <f>LEFT('DETALLE DE CONEXIONES'!AK1964,3)</f>
        <v>INT</v>
      </c>
      <c r="J1964" s="36" t="str">
        <f>LEFT('DETALLE DE CONEXIONES'!M1964,3)</f>
        <v>0mi</v>
      </c>
      <c r="K1964" s="36" t="str">
        <f>IF(LEN('DETALLE DE CONEXIONES'!M1964)&lt;12,(RIGHT('DETALLE DE CONEXIONES'!M1964,5)),(RIGHT('DETALLE DE CONEXIONES'!M1964,6)))</f>
        <v xml:space="preserve">min. </v>
      </c>
      <c r="L1964" s="36">
        <f>IF(C1964="Saliente Local",(IFERROR((LIMPIA(J1964,1)),0)),0)</f>
        <v>0</v>
      </c>
      <c r="M1964" s="36">
        <f>IF(C1964="Saliente Nacional",(IFERROR((LIMPIA(J1964,1)),0)),0)</f>
        <v>0</v>
      </c>
      <c r="N1964" s="36">
        <f>IF(C1964="Saliente Internacional",(IFERROR((LIMPIA(J1964,1)),0)),0)</f>
        <v>0</v>
      </c>
      <c r="O1964" s="36">
        <f>IF(C1964="Saliente Local",(IFERROR((LIMPIA(K1964,1)),0)),0)</f>
        <v>0</v>
      </c>
      <c r="P1964" s="36">
        <f>IF(C1964="Saliente Nacional",(IFERROR((LIMPIA(K1964,1)),0)),0)</f>
        <v>0</v>
      </c>
      <c r="Q1964" s="36">
        <f>IF(C1964="Saliente Internacional",(IFERROR((LIMPIA(K1964,1)),0)),0)</f>
        <v>0</v>
      </c>
      <c r="R1964" s="36">
        <f t="shared" si="91"/>
        <v>0</v>
      </c>
      <c r="S1964" s="36">
        <f t="shared" si="92"/>
        <v>0</v>
      </c>
    </row>
    <row r="1965" spans="1:19" x14ac:dyDescent="0.25">
      <c r="A1965" s="101">
        <f>'DETALLE DE CONEXIONES'!P1965</f>
        <v>0</v>
      </c>
      <c r="B1965" s="36" t="str">
        <f>'DETALLE DE CONEXIONES'!I1965</f>
        <v>SALIENTE</v>
      </c>
      <c r="C1965" s="36" t="str">
        <f>'DETALLE DE CONEXIONES'!BB1965</f>
        <v>Saliente Local</v>
      </c>
      <c r="D1965" s="36" t="str">
        <f>'DETALLE DE CONEXIONES'!E1965</f>
        <v>999XXX3420</v>
      </c>
      <c r="E1965" s="36">
        <f t="shared" si="90"/>
        <v>10</v>
      </c>
      <c r="F1965" s="36">
        <f>IFERROR(LIMPIA('DETALLE DE CONEXIONES'!N1965,1),0)</f>
        <v>3</v>
      </c>
      <c r="G1965" s="36" t="str">
        <f>LEFT('DETALLE DE CONEXIONES'!BE1965,3)</f>
        <v>NOF</v>
      </c>
      <c r="H1965" s="36" t="str">
        <f>RIGHT('DETALLE DE CONEXIONES'!AK1965,2)</f>
        <v/>
      </c>
      <c r="I1965" s="36" t="str">
        <f>LEFT('DETALLE DE CONEXIONES'!AK1965,3)</f>
        <v/>
      </c>
      <c r="J1965" s="36" t="str">
        <f>LEFT('DETALLE DE CONEXIONES'!M1965,3)</f>
        <v>2mi</v>
      </c>
      <c r="K1965" s="36" t="str">
        <f>IF(LEN('DETALLE DE CONEXIONES'!M1965)&lt;12,(RIGHT('DETALLE DE CONEXIONES'!M1965,5)),(RIGHT('DETALLE DE CONEXIONES'!M1965,6)))</f>
        <v>47seg.</v>
      </c>
      <c r="L1965" s="36">
        <f>IF(C1965="Saliente Local",(IFERROR((LIMPIA(J1965,1)),0)),0)</f>
        <v>2</v>
      </c>
      <c r="M1965" s="36">
        <f>IF(C1965="Saliente Nacional",(IFERROR((LIMPIA(J1965,1)),0)),0)</f>
        <v>0</v>
      </c>
      <c r="N1965" s="36">
        <f>IF(C1965="Saliente Internacional",(IFERROR((LIMPIA(J1965,1)),0)),0)</f>
        <v>0</v>
      </c>
      <c r="O1965" s="36">
        <f>IF(C1965="Saliente Local",(IFERROR((LIMPIA(K1965,1)),0)),0)</f>
        <v>47</v>
      </c>
      <c r="P1965" s="36">
        <f>IF(C1965="Saliente Nacional",(IFERROR((LIMPIA(K1965,1)),0)),0)</f>
        <v>0</v>
      </c>
      <c r="Q1965" s="36">
        <f>IF(C1965="Saliente Internacional",(IFERROR((LIMPIA(K1965,1)),0)),0)</f>
        <v>0</v>
      </c>
      <c r="R1965" s="36">
        <f t="shared" si="91"/>
        <v>3</v>
      </c>
      <c r="S1965" s="36">
        <f t="shared" si="92"/>
        <v>0</v>
      </c>
    </row>
    <row r="1966" spans="1:19" x14ac:dyDescent="0.25">
      <c r="A1966" s="101">
        <f>'DETALLE DE CONEXIONES'!P1966</f>
        <v>0</v>
      </c>
      <c r="B1966" s="36" t="str">
        <f>'DETALLE DE CONEXIONES'!I1966</f>
        <v>SALIENTE</v>
      </c>
      <c r="C1966" s="36" t="str">
        <f>'DETALLE DE CONEXIONES'!BB1966</f>
        <v>Saliente Local</v>
      </c>
      <c r="D1966" s="36" t="str">
        <f>'DETALLE DE CONEXIONES'!E1966</f>
        <v>999XXX0328</v>
      </c>
      <c r="E1966" s="36">
        <f t="shared" si="90"/>
        <v>10</v>
      </c>
      <c r="F1966" s="36">
        <f>IFERROR(LIMPIA('DETALLE DE CONEXIONES'!N1966,1),0)</f>
        <v>1</v>
      </c>
      <c r="G1966" s="36" t="str">
        <f>LEFT('DETALLE DE CONEXIONES'!BE1966,3)</f>
        <v>NOF</v>
      </c>
      <c r="H1966" s="36" t="str">
        <f>RIGHT('DETALLE DE CONEXIONES'!AK1966,2)</f>
        <v/>
      </c>
      <c r="I1966" s="36" t="str">
        <f>LEFT('DETALLE DE CONEXIONES'!AK1966,3)</f>
        <v/>
      </c>
      <c r="J1966" s="36" t="str">
        <f>LEFT('DETALLE DE CONEXIONES'!M1966,3)</f>
        <v>0mi</v>
      </c>
      <c r="K1966" s="36" t="str">
        <f>IF(LEN('DETALLE DE CONEXIONES'!M1966)&lt;12,(RIGHT('DETALLE DE CONEXIONES'!M1966,5)),(RIGHT('DETALLE DE CONEXIONES'!M1966,6)))</f>
        <v>41seg.</v>
      </c>
      <c r="L1966" s="36">
        <f>IF(C1966="Saliente Local",(IFERROR((LIMPIA(J1966,1)),0)),0)</f>
        <v>0</v>
      </c>
      <c r="M1966" s="36">
        <f>IF(C1966="Saliente Nacional",(IFERROR((LIMPIA(J1966,1)),0)),0)</f>
        <v>0</v>
      </c>
      <c r="N1966" s="36">
        <f>IF(C1966="Saliente Internacional",(IFERROR((LIMPIA(J1966,1)),0)),0)</f>
        <v>0</v>
      </c>
      <c r="O1966" s="36">
        <f>IF(C1966="Saliente Local",(IFERROR((LIMPIA(K1966,1)),0)),0)</f>
        <v>41</v>
      </c>
      <c r="P1966" s="36">
        <f>IF(C1966="Saliente Nacional",(IFERROR((LIMPIA(K1966,1)),0)),0)</f>
        <v>0</v>
      </c>
      <c r="Q1966" s="36">
        <f>IF(C1966="Saliente Internacional",(IFERROR((LIMPIA(K1966,1)),0)),0)</f>
        <v>0</v>
      </c>
      <c r="R1966" s="36">
        <f t="shared" si="91"/>
        <v>1</v>
      </c>
      <c r="S1966" s="36">
        <f t="shared" si="92"/>
        <v>0</v>
      </c>
    </row>
    <row r="1967" spans="1:19" x14ac:dyDescent="0.25">
      <c r="A1967" s="101">
        <f>'DETALLE DE CONEXIONES'!P1967</f>
        <v>0</v>
      </c>
      <c r="B1967" s="36" t="str">
        <f>'DETALLE DE CONEXIONES'!I1967</f>
        <v>GPRS</v>
      </c>
      <c r="C1967" s="36" t="str">
        <f>'DETALLE DE CONEXIONES'!BB1967</f>
        <v>INTERNET</v>
      </c>
      <c r="D1967" s="36" t="str">
        <f>'DETALLE DE CONEXIONES'!E1967</f>
        <v>internet.itelcelXXXm-3G</v>
      </c>
      <c r="E1967" s="36">
        <f t="shared" si="90"/>
        <v>23</v>
      </c>
      <c r="F1967" s="36">
        <f>IFERROR(LIMPIA('DETALLE DE CONEXIONES'!N1967,1),0)</f>
        <v>0</v>
      </c>
      <c r="G1967" s="36" t="str">
        <f>LEFT('DETALLE DE CONEXIONES'!BE1967,3)</f>
        <v/>
      </c>
      <c r="H1967" s="36" t="str">
        <f>RIGHT('DETALLE DE CONEXIONES'!AK1967,2)</f>
        <v>-1</v>
      </c>
      <c r="I1967" s="36" t="str">
        <f>LEFT('DETALLE DE CONEXIONES'!AK1967,3)</f>
        <v>INT</v>
      </c>
      <c r="J1967" s="36" t="str">
        <f>LEFT('DETALLE DE CONEXIONES'!M1967,3)</f>
        <v>0mi</v>
      </c>
      <c r="K1967" s="36" t="str">
        <f>IF(LEN('DETALLE DE CONEXIONES'!M1967)&lt;12,(RIGHT('DETALLE DE CONEXIONES'!M1967,5)),(RIGHT('DETALLE DE CONEXIONES'!M1967,6)))</f>
        <v xml:space="preserve">min. </v>
      </c>
      <c r="L1967" s="36">
        <f>IF(C1967="Saliente Local",(IFERROR((LIMPIA(J1967,1)),0)),0)</f>
        <v>0</v>
      </c>
      <c r="M1967" s="36">
        <f>IF(C1967="Saliente Nacional",(IFERROR((LIMPIA(J1967,1)),0)),0)</f>
        <v>0</v>
      </c>
      <c r="N1967" s="36">
        <f>IF(C1967="Saliente Internacional",(IFERROR((LIMPIA(J1967,1)),0)),0)</f>
        <v>0</v>
      </c>
      <c r="O1967" s="36">
        <f>IF(C1967="Saliente Local",(IFERROR((LIMPIA(K1967,1)),0)),0)</f>
        <v>0</v>
      </c>
      <c r="P1967" s="36">
        <f>IF(C1967="Saliente Nacional",(IFERROR((LIMPIA(K1967,1)),0)),0)</f>
        <v>0</v>
      </c>
      <c r="Q1967" s="36">
        <f>IF(C1967="Saliente Internacional",(IFERROR((LIMPIA(K1967,1)),0)),0)</f>
        <v>0</v>
      </c>
      <c r="R1967" s="36">
        <f t="shared" si="91"/>
        <v>0</v>
      </c>
      <c r="S1967" s="36">
        <f t="shared" si="92"/>
        <v>0</v>
      </c>
    </row>
    <row r="1968" spans="1:19" x14ac:dyDescent="0.25">
      <c r="A1968" s="101">
        <f>'DETALLE DE CONEXIONES'!P1968</f>
        <v>0</v>
      </c>
      <c r="B1968" s="36" t="str">
        <f>'DETALLE DE CONEXIONES'!I1968</f>
        <v>GPRS</v>
      </c>
      <c r="C1968" s="36" t="str">
        <f>'DETALLE DE CONEXIONES'!BB1968</f>
        <v>INTERNET</v>
      </c>
      <c r="D1968" s="36" t="str">
        <f>'DETALLE DE CONEXIONES'!E1968</f>
        <v>internet.itelcelXXXm-3G</v>
      </c>
      <c r="E1968" s="36">
        <f t="shared" si="90"/>
        <v>23</v>
      </c>
      <c r="F1968" s="36">
        <f>IFERROR(LIMPIA('DETALLE DE CONEXIONES'!N1968,1),0)</f>
        <v>0</v>
      </c>
      <c r="G1968" s="36" t="str">
        <f>LEFT('DETALLE DE CONEXIONES'!BE1968,3)</f>
        <v/>
      </c>
      <c r="H1968" s="36" t="str">
        <f>RIGHT('DETALLE DE CONEXIONES'!AK1968,2)</f>
        <v>-1</v>
      </c>
      <c r="I1968" s="36" t="str">
        <f>LEFT('DETALLE DE CONEXIONES'!AK1968,3)</f>
        <v>INT</v>
      </c>
      <c r="J1968" s="36" t="str">
        <f>LEFT('DETALLE DE CONEXIONES'!M1968,3)</f>
        <v>0mi</v>
      </c>
      <c r="K1968" s="36" t="str">
        <f>IF(LEN('DETALLE DE CONEXIONES'!M1968)&lt;12,(RIGHT('DETALLE DE CONEXIONES'!M1968,5)),(RIGHT('DETALLE DE CONEXIONES'!M1968,6)))</f>
        <v xml:space="preserve">min. </v>
      </c>
      <c r="L1968" s="36">
        <f>IF(C1968="Saliente Local",(IFERROR((LIMPIA(J1968,1)),0)),0)</f>
        <v>0</v>
      </c>
      <c r="M1968" s="36">
        <f>IF(C1968="Saliente Nacional",(IFERROR((LIMPIA(J1968,1)),0)),0)</f>
        <v>0</v>
      </c>
      <c r="N1968" s="36">
        <f>IF(C1968="Saliente Internacional",(IFERROR((LIMPIA(J1968,1)),0)),0)</f>
        <v>0</v>
      </c>
      <c r="O1968" s="36">
        <f>IF(C1968="Saliente Local",(IFERROR((LIMPIA(K1968,1)),0)),0)</f>
        <v>0</v>
      </c>
      <c r="P1968" s="36">
        <f>IF(C1968="Saliente Nacional",(IFERROR((LIMPIA(K1968,1)),0)),0)</f>
        <v>0</v>
      </c>
      <c r="Q1968" s="36">
        <f>IF(C1968="Saliente Internacional",(IFERROR((LIMPIA(K1968,1)),0)),0)</f>
        <v>0</v>
      </c>
      <c r="R1968" s="36">
        <f t="shared" si="91"/>
        <v>0</v>
      </c>
      <c r="S1968" s="36">
        <f t="shared" si="92"/>
        <v>0</v>
      </c>
    </row>
    <row r="1969" spans="1:19" x14ac:dyDescent="0.25">
      <c r="A1969" s="101">
        <f>'DETALLE DE CONEXIONES'!P1969</f>
        <v>0</v>
      </c>
      <c r="B1969" s="36" t="str">
        <f>'DETALLE DE CONEXIONES'!I1969</f>
        <v>GPRS</v>
      </c>
      <c r="C1969" s="36" t="str">
        <f>'DETALLE DE CONEXIONES'!BB1969</f>
        <v>MENSAJERO</v>
      </c>
      <c r="D1969" s="36" t="str">
        <f>'DETALLE DE CONEXIONES'!E1969</f>
        <v>internet.itelcelXXXm-3G</v>
      </c>
      <c r="E1969" s="36">
        <f t="shared" si="90"/>
        <v>23</v>
      </c>
      <c r="F1969" s="36">
        <f>IFERROR(LIMPIA('DETALLE DE CONEXIONES'!N1969,1),0)</f>
        <v>0</v>
      </c>
      <c r="G1969" s="36" t="str">
        <f>LEFT('DETALLE DE CONEXIONES'!BE1969,3)</f>
        <v/>
      </c>
      <c r="H1969" s="36" t="str">
        <f>RIGHT('DETALLE DE CONEXIONES'!AK1969,2)</f>
        <v>-1</v>
      </c>
      <c r="I1969" s="36" t="str">
        <f>LEFT('DETALLE DE CONEXIONES'!AK1969,3)</f>
        <v>MEN</v>
      </c>
      <c r="J1969" s="36" t="str">
        <f>LEFT('DETALLE DE CONEXIONES'!M1969,3)</f>
        <v>0mi</v>
      </c>
      <c r="K1969" s="36" t="str">
        <f>IF(LEN('DETALLE DE CONEXIONES'!M1969)&lt;12,(RIGHT('DETALLE DE CONEXIONES'!M1969,5)),(RIGHT('DETALLE DE CONEXIONES'!M1969,6)))</f>
        <v xml:space="preserve">min. </v>
      </c>
      <c r="L1969" s="36">
        <f>IF(C1969="Saliente Local",(IFERROR((LIMPIA(J1969,1)),0)),0)</f>
        <v>0</v>
      </c>
      <c r="M1969" s="36">
        <f>IF(C1969="Saliente Nacional",(IFERROR((LIMPIA(J1969,1)),0)),0)</f>
        <v>0</v>
      </c>
      <c r="N1969" s="36">
        <f>IF(C1969="Saliente Internacional",(IFERROR((LIMPIA(J1969,1)),0)),0)</f>
        <v>0</v>
      </c>
      <c r="O1969" s="36">
        <f>IF(C1969="Saliente Local",(IFERROR((LIMPIA(K1969,1)),0)),0)</f>
        <v>0</v>
      </c>
      <c r="P1969" s="36">
        <f>IF(C1969="Saliente Nacional",(IFERROR((LIMPIA(K1969,1)),0)),0)</f>
        <v>0</v>
      </c>
      <c r="Q1969" s="36">
        <f>IF(C1969="Saliente Internacional",(IFERROR((LIMPIA(K1969,1)),0)),0)</f>
        <v>0</v>
      </c>
      <c r="R1969" s="36">
        <f t="shared" si="91"/>
        <v>0</v>
      </c>
      <c r="S1969" s="36">
        <f t="shared" si="92"/>
        <v>0</v>
      </c>
    </row>
    <row r="1970" spans="1:19" x14ac:dyDescent="0.25">
      <c r="A1970" s="101">
        <f>'DETALLE DE CONEXIONES'!P1970</f>
        <v>0</v>
      </c>
      <c r="B1970" s="36" t="str">
        <f>'DETALLE DE CONEXIONES'!I1970</f>
        <v>GPRS</v>
      </c>
      <c r="C1970" s="36" t="str">
        <f>'DETALLE DE CONEXIONES'!BB1970</f>
        <v>RS</v>
      </c>
      <c r="D1970" s="36" t="str">
        <f>'DETALLE DE CONEXIONES'!E1970</f>
        <v>internet.itelcelXXXm-3G</v>
      </c>
      <c r="E1970" s="36">
        <f t="shared" si="90"/>
        <v>23</v>
      </c>
      <c r="F1970" s="36">
        <f>IFERROR(LIMPIA('DETALLE DE CONEXIONES'!N1970,1),0)</f>
        <v>0</v>
      </c>
      <c r="G1970" s="36" t="str">
        <f>LEFT('DETALLE DE CONEXIONES'!BE1970,3)</f>
        <v/>
      </c>
      <c r="H1970" s="36" t="str">
        <f>RIGHT('DETALLE DE CONEXIONES'!AK1970,2)</f>
        <v>-1</v>
      </c>
      <c r="I1970" s="36" t="str">
        <f>LEFT('DETALLE DE CONEXIONES'!AK1970,3)</f>
        <v>RS;</v>
      </c>
      <c r="J1970" s="36" t="str">
        <f>LEFT('DETALLE DE CONEXIONES'!M1970,3)</f>
        <v>0mi</v>
      </c>
      <c r="K1970" s="36" t="str">
        <f>IF(LEN('DETALLE DE CONEXIONES'!M1970)&lt;12,(RIGHT('DETALLE DE CONEXIONES'!M1970,5)),(RIGHT('DETALLE DE CONEXIONES'!M1970,6)))</f>
        <v xml:space="preserve">min. </v>
      </c>
      <c r="L1970" s="36">
        <f>IF(C1970="Saliente Local",(IFERROR((LIMPIA(J1970,1)),0)),0)</f>
        <v>0</v>
      </c>
      <c r="M1970" s="36">
        <f>IF(C1970="Saliente Nacional",(IFERROR((LIMPIA(J1970,1)),0)),0)</f>
        <v>0</v>
      </c>
      <c r="N1970" s="36">
        <f>IF(C1970="Saliente Internacional",(IFERROR((LIMPIA(J1970,1)),0)),0)</f>
        <v>0</v>
      </c>
      <c r="O1970" s="36">
        <f>IF(C1970="Saliente Local",(IFERROR((LIMPIA(K1970,1)),0)),0)</f>
        <v>0</v>
      </c>
      <c r="P1970" s="36">
        <f>IF(C1970="Saliente Nacional",(IFERROR((LIMPIA(K1970,1)),0)),0)</f>
        <v>0</v>
      </c>
      <c r="Q1970" s="36">
        <f>IF(C1970="Saliente Internacional",(IFERROR((LIMPIA(K1970,1)),0)),0)</f>
        <v>0</v>
      </c>
      <c r="R1970" s="36">
        <f t="shared" si="91"/>
        <v>0</v>
      </c>
      <c r="S1970" s="36">
        <f t="shared" si="92"/>
        <v>0</v>
      </c>
    </row>
    <row r="1971" spans="1:19" x14ac:dyDescent="0.25">
      <c r="A1971" s="101">
        <f>'DETALLE DE CONEXIONES'!P1971</f>
        <v>0</v>
      </c>
      <c r="B1971" s="36" t="str">
        <f>'DETALLE DE CONEXIONES'!I1971</f>
        <v>GPRS</v>
      </c>
      <c r="C1971" s="36" t="str">
        <f>'DETALLE DE CONEXIONES'!BB1971</f>
        <v>INTERNET</v>
      </c>
      <c r="D1971" s="36" t="str">
        <f>'DETALLE DE CONEXIONES'!E1971</f>
        <v>internet.itelcelXXXm-3G</v>
      </c>
      <c r="E1971" s="36">
        <f t="shared" si="90"/>
        <v>23</v>
      </c>
      <c r="F1971" s="36">
        <f>IFERROR(LIMPIA('DETALLE DE CONEXIONES'!N1971,1),0)</f>
        <v>0</v>
      </c>
      <c r="G1971" s="36" t="str">
        <f>LEFT('DETALLE DE CONEXIONES'!BE1971,3)</f>
        <v/>
      </c>
      <c r="H1971" s="36" t="str">
        <f>RIGHT('DETALLE DE CONEXIONES'!AK1971,2)</f>
        <v>-1</v>
      </c>
      <c r="I1971" s="36" t="str">
        <f>LEFT('DETALLE DE CONEXIONES'!AK1971,3)</f>
        <v>INT</v>
      </c>
      <c r="J1971" s="36" t="str">
        <f>LEFT('DETALLE DE CONEXIONES'!M1971,3)</f>
        <v>0mi</v>
      </c>
      <c r="K1971" s="36" t="str">
        <f>IF(LEN('DETALLE DE CONEXIONES'!M1971)&lt;12,(RIGHT('DETALLE DE CONEXIONES'!M1971,5)),(RIGHT('DETALLE DE CONEXIONES'!M1971,6)))</f>
        <v xml:space="preserve">min. </v>
      </c>
      <c r="L1971" s="36">
        <f>IF(C1971="Saliente Local",(IFERROR((LIMPIA(J1971,1)),0)),0)</f>
        <v>0</v>
      </c>
      <c r="M1971" s="36">
        <f>IF(C1971="Saliente Nacional",(IFERROR((LIMPIA(J1971,1)),0)),0)</f>
        <v>0</v>
      </c>
      <c r="N1971" s="36">
        <f>IF(C1971="Saliente Internacional",(IFERROR((LIMPIA(J1971,1)),0)),0)</f>
        <v>0</v>
      </c>
      <c r="O1971" s="36">
        <f>IF(C1971="Saliente Local",(IFERROR((LIMPIA(K1971,1)),0)),0)</f>
        <v>0</v>
      </c>
      <c r="P1971" s="36">
        <f>IF(C1971="Saliente Nacional",(IFERROR((LIMPIA(K1971,1)),0)),0)</f>
        <v>0</v>
      </c>
      <c r="Q1971" s="36">
        <f>IF(C1971="Saliente Internacional",(IFERROR((LIMPIA(K1971,1)),0)),0)</f>
        <v>0</v>
      </c>
      <c r="R1971" s="36">
        <f t="shared" si="91"/>
        <v>0</v>
      </c>
      <c r="S1971" s="36">
        <f t="shared" si="92"/>
        <v>0</v>
      </c>
    </row>
    <row r="1972" spans="1:19" x14ac:dyDescent="0.25">
      <c r="A1972" s="101">
        <f>'DETALLE DE CONEXIONES'!P1972</f>
        <v>0</v>
      </c>
      <c r="B1972" s="36" t="str">
        <f>'DETALLE DE CONEXIONES'!I1972</f>
        <v>GPRS</v>
      </c>
      <c r="C1972" s="36" t="str">
        <f>'DETALLE DE CONEXIONES'!BB1972</f>
        <v>MENSAJERO</v>
      </c>
      <c r="D1972" s="36" t="str">
        <f>'DETALLE DE CONEXIONES'!E1972</f>
        <v>internet.itelcelXXXm-3G</v>
      </c>
      <c r="E1972" s="36">
        <f t="shared" si="90"/>
        <v>23</v>
      </c>
      <c r="F1972" s="36">
        <f>IFERROR(LIMPIA('DETALLE DE CONEXIONES'!N1972,1),0)</f>
        <v>0</v>
      </c>
      <c r="G1972" s="36" t="str">
        <f>LEFT('DETALLE DE CONEXIONES'!BE1972,3)</f>
        <v/>
      </c>
      <c r="H1972" s="36" t="str">
        <f>RIGHT('DETALLE DE CONEXIONES'!AK1972,2)</f>
        <v>-1</v>
      </c>
      <c r="I1972" s="36" t="str">
        <f>LEFT('DETALLE DE CONEXIONES'!AK1972,3)</f>
        <v>MEN</v>
      </c>
      <c r="J1972" s="36" t="str">
        <f>LEFT('DETALLE DE CONEXIONES'!M1972,3)</f>
        <v>0mi</v>
      </c>
      <c r="K1972" s="36" t="str">
        <f>IF(LEN('DETALLE DE CONEXIONES'!M1972)&lt;12,(RIGHT('DETALLE DE CONEXIONES'!M1972,5)),(RIGHT('DETALLE DE CONEXIONES'!M1972,6)))</f>
        <v xml:space="preserve">min. </v>
      </c>
      <c r="L1972" s="36">
        <f>IF(C1972="Saliente Local",(IFERROR((LIMPIA(J1972,1)),0)),0)</f>
        <v>0</v>
      </c>
      <c r="M1972" s="36">
        <f>IF(C1972="Saliente Nacional",(IFERROR((LIMPIA(J1972,1)),0)),0)</f>
        <v>0</v>
      </c>
      <c r="N1972" s="36">
        <f>IF(C1972="Saliente Internacional",(IFERROR((LIMPIA(J1972,1)),0)),0)</f>
        <v>0</v>
      </c>
      <c r="O1972" s="36">
        <f>IF(C1972="Saliente Local",(IFERROR((LIMPIA(K1972,1)),0)),0)</f>
        <v>0</v>
      </c>
      <c r="P1972" s="36">
        <f>IF(C1972="Saliente Nacional",(IFERROR((LIMPIA(K1972,1)),0)),0)</f>
        <v>0</v>
      </c>
      <c r="Q1972" s="36">
        <f>IF(C1972="Saliente Internacional",(IFERROR((LIMPIA(K1972,1)),0)),0)</f>
        <v>0</v>
      </c>
      <c r="R1972" s="36">
        <f t="shared" si="91"/>
        <v>0</v>
      </c>
      <c r="S1972" s="36">
        <f t="shared" si="92"/>
        <v>0</v>
      </c>
    </row>
    <row r="1973" spans="1:19" x14ac:dyDescent="0.25">
      <c r="A1973" s="101">
        <f>'DETALLE DE CONEXIONES'!P1973</f>
        <v>0</v>
      </c>
      <c r="B1973" s="36" t="str">
        <f>'DETALLE DE CONEXIONES'!I1973</f>
        <v>GPRS</v>
      </c>
      <c r="C1973" s="36" t="str">
        <f>'DETALLE DE CONEXIONES'!BB1973</f>
        <v>RS</v>
      </c>
      <c r="D1973" s="36" t="str">
        <f>'DETALLE DE CONEXIONES'!E1973</f>
        <v>internet.itelcelXXXm-3G</v>
      </c>
      <c r="E1973" s="36">
        <f t="shared" si="90"/>
        <v>23</v>
      </c>
      <c r="F1973" s="36">
        <f>IFERROR(LIMPIA('DETALLE DE CONEXIONES'!N1973,1),0)</f>
        <v>0</v>
      </c>
      <c r="G1973" s="36" t="str">
        <f>LEFT('DETALLE DE CONEXIONES'!BE1973,3)</f>
        <v/>
      </c>
      <c r="H1973" s="36" t="str">
        <f>RIGHT('DETALLE DE CONEXIONES'!AK1973,2)</f>
        <v>-1</v>
      </c>
      <c r="I1973" s="36" t="str">
        <f>LEFT('DETALLE DE CONEXIONES'!AK1973,3)</f>
        <v>RS;</v>
      </c>
      <c r="J1973" s="36" t="str">
        <f>LEFT('DETALLE DE CONEXIONES'!M1973,3)</f>
        <v>0mi</v>
      </c>
      <c r="K1973" s="36" t="str">
        <f>IF(LEN('DETALLE DE CONEXIONES'!M1973)&lt;12,(RIGHT('DETALLE DE CONEXIONES'!M1973,5)),(RIGHT('DETALLE DE CONEXIONES'!M1973,6)))</f>
        <v xml:space="preserve">min. </v>
      </c>
      <c r="L1973" s="36">
        <f>IF(C1973="Saliente Local",(IFERROR((LIMPIA(J1973,1)),0)),0)</f>
        <v>0</v>
      </c>
      <c r="M1973" s="36">
        <f>IF(C1973="Saliente Nacional",(IFERROR((LIMPIA(J1973,1)),0)),0)</f>
        <v>0</v>
      </c>
      <c r="N1973" s="36">
        <f>IF(C1973="Saliente Internacional",(IFERROR((LIMPIA(J1973,1)),0)),0)</f>
        <v>0</v>
      </c>
      <c r="O1973" s="36">
        <f>IF(C1973="Saliente Local",(IFERROR((LIMPIA(K1973,1)),0)),0)</f>
        <v>0</v>
      </c>
      <c r="P1973" s="36">
        <f>IF(C1973="Saliente Nacional",(IFERROR((LIMPIA(K1973,1)),0)),0)</f>
        <v>0</v>
      </c>
      <c r="Q1973" s="36">
        <f>IF(C1973="Saliente Internacional",(IFERROR((LIMPIA(K1973,1)),0)),0)</f>
        <v>0</v>
      </c>
      <c r="R1973" s="36">
        <f t="shared" si="91"/>
        <v>0</v>
      </c>
      <c r="S1973" s="36">
        <f t="shared" si="92"/>
        <v>0</v>
      </c>
    </row>
    <row r="1974" spans="1:19" x14ac:dyDescent="0.25">
      <c r="A1974" s="101">
        <f>'DETALLE DE CONEXIONES'!P1974</f>
        <v>0</v>
      </c>
      <c r="B1974" s="36" t="str">
        <f>'DETALLE DE CONEXIONES'!I1974</f>
        <v>GPRS</v>
      </c>
      <c r="C1974" s="36" t="str">
        <f>'DETALLE DE CONEXIONES'!BB1974</f>
        <v>RS</v>
      </c>
      <c r="D1974" s="36" t="str">
        <f>'DETALLE DE CONEXIONES'!E1974</f>
        <v>internet.itelcelXXXm-3G</v>
      </c>
      <c r="E1974" s="36">
        <f t="shared" si="90"/>
        <v>23</v>
      </c>
      <c r="F1974" s="36">
        <f>IFERROR(LIMPIA('DETALLE DE CONEXIONES'!N1974,1),0)</f>
        <v>0</v>
      </c>
      <c r="G1974" s="36" t="str">
        <f>LEFT('DETALLE DE CONEXIONES'!BE1974,3)</f>
        <v/>
      </c>
      <c r="H1974" s="36" t="str">
        <f>RIGHT('DETALLE DE CONEXIONES'!AK1974,2)</f>
        <v>-1</v>
      </c>
      <c r="I1974" s="36" t="str">
        <f>LEFT('DETALLE DE CONEXIONES'!AK1974,3)</f>
        <v>RS;</v>
      </c>
      <c r="J1974" s="36" t="str">
        <f>LEFT('DETALLE DE CONEXIONES'!M1974,3)</f>
        <v>0mi</v>
      </c>
      <c r="K1974" s="36" t="str">
        <f>IF(LEN('DETALLE DE CONEXIONES'!M1974)&lt;12,(RIGHT('DETALLE DE CONEXIONES'!M1974,5)),(RIGHT('DETALLE DE CONEXIONES'!M1974,6)))</f>
        <v xml:space="preserve">min. </v>
      </c>
      <c r="L1974" s="36">
        <f>IF(C1974="Saliente Local",(IFERROR((LIMPIA(J1974,1)),0)),0)</f>
        <v>0</v>
      </c>
      <c r="M1974" s="36">
        <f>IF(C1974="Saliente Nacional",(IFERROR((LIMPIA(J1974,1)),0)),0)</f>
        <v>0</v>
      </c>
      <c r="N1974" s="36">
        <f>IF(C1974="Saliente Internacional",(IFERROR((LIMPIA(J1974,1)),0)),0)</f>
        <v>0</v>
      </c>
      <c r="O1974" s="36">
        <f>IF(C1974="Saliente Local",(IFERROR((LIMPIA(K1974,1)),0)),0)</f>
        <v>0</v>
      </c>
      <c r="P1974" s="36">
        <f>IF(C1974="Saliente Nacional",(IFERROR((LIMPIA(K1974,1)),0)),0)</f>
        <v>0</v>
      </c>
      <c r="Q1974" s="36">
        <f>IF(C1974="Saliente Internacional",(IFERROR((LIMPIA(K1974,1)),0)),0)</f>
        <v>0</v>
      </c>
      <c r="R1974" s="36">
        <f t="shared" si="91"/>
        <v>0</v>
      </c>
      <c r="S1974" s="36">
        <f t="shared" si="92"/>
        <v>0</v>
      </c>
    </row>
    <row r="1975" spans="1:19" x14ac:dyDescent="0.25">
      <c r="A1975" s="101">
        <f>'DETALLE DE CONEXIONES'!P1975</f>
        <v>0</v>
      </c>
      <c r="B1975" s="36" t="str">
        <f>'DETALLE DE CONEXIONES'!I1975</f>
        <v>GPRS</v>
      </c>
      <c r="C1975" s="36" t="str">
        <f>'DETALLE DE CONEXIONES'!BB1975</f>
        <v>INTERNET</v>
      </c>
      <c r="D1975" s="36" t="str">
        <f>'DETALLE DE CONEXIONES'!E1975</f>
        <v>internet.itelcelXXXm-3G</v>
      </c>
      <c r="E1975" s="36">
        <f t="shared" si="90"/>
        <v>23</v>
      </c>
      <c r="F1975" s="36">
        <f>IFERROR(LIMPIA('DETALLE DE CONEXIONES'!N1975,1),0)</f>
        <v>0</v>
      </c>
      <c r="G1975" s="36" t="str">
        <f>LEFT('DETALLE DE CONEXIONES'!BE1975,3)</f>
        <v/>
      </c>
      <c r="H1975" s="36" t="str">
        <f>RIGHT('DETALLE DE CONEXIONES'!AK1975,2)</f>
        <v>-1</v>
      </c>
      <c r="I1975" s="36" t="str">
        <f>LEFT('DETALLE DE CONEXIONES'!AK1975,3)</f>
        <v>INT</v>
      </c>
      <c r="J1975" s="36" t="str">
        <f>LEFT('DETALLE DE CONEXIONES'!M1975,3)</f>
        <v>0mi</v>
      </c>
      <c r="K1975" s="36" t="str">
        <f>IF(LEN('DETALLE DE CONEXIONES'!M1975)&lt;12,(RIGHT('DETALLE DE CONEXIONES'!M1975,5)),(RIGHT('DETALLE DE CONEXIONES'!M1975,6)))</f>
        <v xml:space="preserve">min. </v>
      </c>
      <c r="L1975" s="36">
        <f>IF(C1975="Saliente Local",(IFERROR((LIMPIA(J1975,1)),0)),0)</f>
        <v>0</v>
      </c>
      <c r="M1975" s="36">
        <f>IF(C1975="Saliente Nacional",(IFERROR((LIMPIA(J1975,1)),0)),0)</f>
        <v>0</v>
      </c>
      <c r="N1975" s="36">
        <f>IF(C1975="Saliente Internacional",(IFERROR((LIMPIA(J1975,1)),0)),0)</f>
        <v>0</v>
      </c>
      <c r="O1975" s="36">
        <f>IF(C1975="Saliente Local",(IFERROR((LIMPIA(K1975,1)),0)),0)</f>
        <v>0</v>
      </c>
      <c r="P1975" s="36">
        <f>IF(C1975="Saliente Nacional",(IFERROR((LIMPIA(K1975,1)),0)),0)</f>
        <v>0</v>
      </c>
      <c r="Q1975" s="36">
        <f>IF(C1975="Saliente Internacional",(IFERROR((LIMPIA(K1975,1)),0)),0)</f>
        <v>0</v>
      </c>
      <c r="R1975" s="36">
        <f t="shared" si="91"/>
        <v>0</v>
      </c>
      <c r="S1975" s="36">
        <f t="shared" si="92"/>
        <v>0</v>
      </c>
    </row>
    <row r="1976" spans="1:19" x14ac:dyDescent="0.25">
      <c r="A1976" s="101">
        <f>'DETALLE DE CONEXIONES'!P1976</f>
        <v>0</v>
      </c>
      <c r="B1976" s="36" t="str">
        <f>'DETALLE DE CONEXIONES'!I1976</f>
        <v>GPRS</v>
      </c>
      <c r="C1976" s="36" t="str">
        <f>'DETALLE DE CONEXIONES'!BB1976</f>
        <v>MENSAJERO</v>
      </c>
      <c r="D1976" s="36" t="str">
        <f>'DETALLE DE CONEXIONES'!E1976</f>
        <v>internet.itelcelXXXm-3G</v>
      </c>
      <c r="E1976" s="36">
        <f t="shared" si="90"/>
        <v>23</v>
      </c>
      <c r="F1976" s="36">
        <f>IFERROR(LIMPIA('DETALLE DE CONEXIONES'!N1976,1),0)</f>
        <v>0</v>
      </c>
      <c r="G1976" s="36" t="str">
        <f>LEFT('DETALLE DE CONEXIONES'!BE1976,3)</f>
        <v/>
      </c>
      <c r="H1976" s="36" t="str">
        <f>RIGHT('DETALLE DE CONEXIONES'!AK1976,2)</f>
        <v>-1</v>
      </c>
      <c r="I1976" s="36" t="str">
        <f>LEFT('DETALLE DE CONEXIONES'!AK1976,3)</f>
        <v>MEN</v>
      </c>
      <c r="J1976" s="36" t="str">
        <f>LEFT('DETALLE DE CONEXIONES'!M1976,3)</f>
        <v>0mi</v>
      </c>
      <c r="K1976" s="36" t="str">
        <f>IF(LEN('DETALLE DE CONEXIONES'!M1976)&lt;12,(RIGHT('DETALLE DE CONEXIONES'!M1976,5)),(RIGHT('DETALLE DE CONEXIONES'!M1976,6)))</f>
        <v xml:space="preserve">min. </v>
      </c>
      <c r="L1976" s="36">
        <f>IF(C1976="Saliente Local",(IFERROR((LIMPIA(J1976,1)),0)),0)</f>
        <v>0</v>
      </c>
      <c r="M1976" s="36">
        <f>IF(C1976="Saliente Nacional",(IFERROR((LIMPIA(J1976,1)),0)),0)</f>
        <v>0</v>
      </c>
      <c r="N1976" s="36">
        <f>IF(C1976="Saliente Internacional",(IFERROR((LIMPIA(J1976,1)),0)),0)</f>
        <v>0</v>
      </c>
      <c r="O1976" s="36">
        <f>IF(C1976="Saliente Local",(IFERROR((LIMPIA(K1976,1)),0)),0)</f>
        <v>0</v>
      </c>
      <c r="P1976" s="36">
        <f>IF(C1976="Saliente Nacional",(IFERROR((LIMPIA(K1976,1)),0)),0)</f>
        <v>0</v>
      </c>
      <c r="Q1976" s="36">
        <f>IF(C1976="Saliente Internacional",(IFERROR((LIMPIA(K1976,1)),0)),0)</f>
        <v>0</v>
      </c>
      <c r="R1976" s="36">
        <f t="shared" si="91"/>
        <v>0</v>
      </c>
      <c r="S1976" s="36">
        <f t="shared" si="92"/>
        <v>0</v>
      </c>
    </row>
    <row r="1977" spans="1:19" x14ac:dyDescent="0.25">
      <c r="A1977" s="101">
        <f>'DETALLE DE CONEXIONES'!P1977</f>
        <v>0</v>
      </c>
      <c r="B1977" s="36" t="str">
        <f>'DETALLE DE CONEXIONES'!I1977</f>
        <v>GPRS</v>
      </c>
      <c r="C1977" s="36" t="str">
        <f>'DETALLE DE CONEXIONES'!BB1977</f>
        <v>INTERNET</v>
      </c>
      <c r="D1977" s="36" t="str">
        <f>'DETALLE DE CONEXIONES'!E1977</f>
        <v>internet.itelcelXXXm-3G</v>
      </c>
      <c r="E1977" s="36">
        <f t="shared" si="90"/>
        <v>23</v>
      </c>
      <c r="F1977" s="36">
        <f>IFERROR(LIMPIA('DETALLE DE CONEXIONES'!N1977,1),0)</f>
        <v>0</v>
      </c>
      <c r="G1977" s="36" t="str">
        <f>LEFT('DETALLE DE CONEXIONES'!BE1977,3)</f>
        <v/>
      </c>
      <c r="H1977" s="36" t="str">
        <f>RIGHT('DETALLE DE CONEXIONES'!AK1977,2)</f>
        <v>-1</v>
      </c>
      <c r="I1977" s="36" t="str">
        <f>LEFT('DETALLE DE CONEXIONES'!AK1977,3)</f>
        <v>INT</v>
      </c>
      <c r="J1977" s="36" t="str">
        <f>LEFT('DETALLE DE CONEXIONES'!M1977,3)</f>
        <v>0mi</v>
      </c>
      <c r="K1977" s="36" t="str">
        <f>IF(LEN('DETALLE DE CONEXIONES'!M1977)&lt;12,(RIGHT('DETALLE DE CONEXIONES'!M1977,5)),(RIGHT('DETALLE DE CONEXIONES'!M1977,6)))</f>
        <v xml:space="preserve">min. </v>
      </c>
      <c r="L1977" s="36">
        <f>IF(C1977="Saliente Local",(IFERROR((LIMPIA(J1977,1)),0)),0)</f>
        <v>0</v>
      </c>
      <c r="M1977" s="36">
        <f>IF(C1977="Saliente Nacional",(IFERROR((LIMPIA(J1977,1)),0)),0)</f>
        <v>0</v>
      </c>
      <c r="N1977" s="36">
        <f>IF(C1977="Saliente Internacional",(IFERROR((LIMPIA(J1977,1)),0)),0)</f>
        <v>0</v>
      </c>
      <c r="O1977" s="36">
        <f>IF(C1977="Saliente Local",(IFERROR((LIMPIA(K1977,1)),0)),0)</f>
        <v>0</v>
      </c>
      <c r="P1977" s="36">
        <f>IF(C1977="Saliente Nacional",(IFERROR((LIMPIA(K1977,1)),0)),0)</f>
        <v>0</v>
      </c>
      <c r="Q1977" s="36">
        <f>IF(C1977="Saliente Internacional",(IFERROR((LIMPIA(K1977,1)),0)),0)</f>
        <v>0</v>
      </c>
      <c r="R1977" s="36">
        <f t="shared" si="91"/>
        <v>0</v>
      </c>
      <c r="S1977" s="36">
        <f t="shared" si="92"/>
        <v>0</v>
      </c>
    </row>
    <row r="1978" spans="1:19" x14ac:dyDescent="0.25">
      <c r="A1978" s="101">
        <f>'DETALLE DE CONEXIONES'!P1978</f>
        <v>0</v>
      </c>
      <c r="B1978" s="36" t="str">
        <f>'DETALLE DE CONEXIONES'!I1978</f>
        <v>GPRS</v>
      </c>
      <c r="C1978" s="36" t="str">
        <f>'DETALLE DE CONEXIONES'!BB1978</f>
        <v>RS</v>
      </c>
      <c r="D1978" s="36" t="str">
        <f>'DETALLE DE CONEXIONES'!E1978</f>
        <v>internet.itelcelXXXm-3G</v>
      </c>
      <c r="E1978" s="36">
        <f t="shared" si="90"/>
        <v>23</v>
      </c>
      <c r="F1978" s="36">
        <f>IFERROR(LIMPIA('DETALLE DE CONEXIONES'!N1978,1),0)</f>
        <v>0</v>
      </c>
      <c r="G1978" s="36" t="str">
        <f>LEFT('DETALLE DE CONEXIONES'!BE1978,3)</f>
        <v/>
      </c>
      <c r="H1978" s="36" t="str">
        <f>RIGHT('DETALLE DE CONEXIONES'!AK1978,2)</f>
        <v>-1</v>
      </c>
      <c r="I1978" s="36" t="str">
        <f>LEFT('DETALLE DE CONEXIONES'!AK1978,3)</f>
        <v>RS;</v>
      </c>
      <c r="J1978" s="36" t="str">
        <f>LEFT('DETALLE DE CONEXIONES'!M1978,3)</f>
        <v>0mi</v>
      </c>
      <c r="K1978" s="36" t="str">
        <f>IF(LEN('DETALLE DE CONEXIONES'!M1978)&lt;12,(RIGHT('DETALLE DE CONEXIONES'!M1978,5)),(RIGHT('DETALLE DE CONEXIONES'!M1978,6)))</f>
        <v xml:space="preserve">min. </v>
      </c>
      <c r="L1978" s="36">
        <f>IF(C1978="Saliente Local",(IFERROR((LIMPIA(J1978,1)),0)),0)</f>
        <v>0</v>
      </c>
      <c r="M1978" s="36">
        <f>IF(C1978="Saliente Nacional",(IFERROR((LIMPIA(J1978,1)),0)),0)</f>
        <v>0</v>
      </c>
      <c r="N1978" s="36">
        <f>IF(C1978="Saliente Internacional",(IFERROR((LIMPIA(J1978,1)),0)),0)</f>
        <v>0</v>
      </c>
      <c r="O1978" s="36">
        <f>IF(C1978="Saliente Local",(IFERROR((LIMPIA(K1978,1)),0)),0)</f>
        <v>0</v>
      </c>
      <c r="P1978" s="36">
        <f>IF(C1978="Saliente Nacional",(IFERROR((LIMPIA(K1978,1)),0)),0)</f>
        <v>0</v>
      </c>
      <c r="Q1978" s="36">
        <f>IF(C1978="Saliente Internacional",(IFERROR((LIMPIA(K1978,1)),0)),0)</f>
        <v>0</v>
      </c>
      <c r="R1978" s="36">
        <f t="shared" si="91"/>
        <v>0</v>
      </c>
      <c r="S1978" s="36">
        <f t="shared" si="92"/>
        <v>0</v>
      </c>
    </row>
    <row r="1979" spans="1:19" x14ac:dyDescent="0.25">
      <c r="A1979" s="101">
        <f>'DETALLE DE CONEXIONES'!P1979</f>
        <v>0</v>
      </c>
      <c r="B1979" s="36" t="str">
        <f>'DETALLE DE CONEXIONES'!I1979</f>
        <v>GPRS</v>
      </c>
      <c r="C1979" s="36" t="str">
        <f>'DETALLE DE CONEXIONES'!BB1979</f>
        <v>MENSAJERO</v>
      </c>
      <c r="D1979" s="36" t="str">
        <f>'DETALLE DE CONEXIONES'!E1979</f>
        <v>internet.itelcelXXXm-3G</v>
      </c>
      <c r="E1979" s="36">
        <f t="shared" si="90"/>
        <v>23</v>
      </c>
      <c r="F1979" s="36">
        <f>IFERROR(LIMPIA('DETALLE DE CONEXIONES'!N1979,1),0)</f>
        <v>0</v>
      </c>
      <c r="G1979" s="36" t="str">
        <f>LEFT('DETALLE DE CONEXIONES'!BE1979,3)</f>
        <v/>
      </c>
      <c r="H1979" s="36" t="str">
        <f>RIGHT('DETALLE DE CONEXIONES'!AK1979,2)</f>
        <v>-1</v>
      </c>
      <c r="I1979" s="36" t="str">
        <f>LEFT('DETALLE DE CONEXIONES'!AK1979,3)</f>
        <v>MEN</v>
      </c>
      <c r="J1979" s="36" t="str">
        <f>LEFT('DETALLE DE CONEXIONES'!M1979,3)</f>
        <v>0mi</v>
      </c>
      <c r="K1979" s="36" t="str">
        <f>IF(LEN('DETALLE DE CONEXIONES'!M1979)&lt;12,(RIGHT('DETALLE DE CONEXIONES'!M1979,5)),(RIGHT('DETALLE DE CONEXIONES'!M1979,6)))</f>
        <v xml:space="preserve">min. </v>
      </c>
      <c r="L1979" s="36">
        <f>IF(C1979="Saliente Local",(IFERROR((LIMPIA(J1979,1)),0)),0)</f>
        <v>0</v>
      </c>
      <c r="M1979" s="36">
        <f>IF(C1979="Saliente Nacional",(IFERROR((LIMPIA(J1979,1)),0)),0)</f>
        <v>0</v>
      </c>
      <c r="N1979" s="36">
        <f>IF(C1979="Saliente Internacional",(IFERROR((LIMPIA(J1979,1)),0)),0)</f>
        <v>0</v>
      </c>
      <c r="O1979" s="36">
        <f>IF(C1979="Saliente Local",(IFERROR((LIMPIA(K1979,1)),0)),0)</f>
        <v>0</v>
      </c>
      <c r="P1979" s="36">
        <f>IF(C1979="Saliente Nacional",(IFERROR((LIMPIA(K1979,1)),0)),0)</f>
        <v>0</v>
      </c>
      <c r="Q1979" s="36">
        <f>IF(C1979="Saliente Internacional",(IFERROR((LIMPIA(K1979,1)),0)),0)</f>
        <v>0</v>
      </c>
      <c r="R1979" s="36">
        <f t="shared" si="91"/>
        <v>0</v>
      </c>
      <c r="S1979" s="36">
        <f t="shared" si="92"/>
        <v>0</v>
      </c>
    </row>
    <row r="1980" spans="1:19" x14ac:dyDescent="0.25">
      <c r="A1980" s="101">
        <f>'DETALLE DE CONEXIONES'!P1980</f>
        <v>0</v>
      </c>
      <c r="B1980" s="36" t="str">
        <f>'DETALLE DE CONEXIONES'!I1980</f>
        <v>GPRS</v>
      </c>
      <c r="C1980" s="36" t="str">
        <f>'DETALLE DE CONEXIONES'!BB1980</f>
        <v>RS</v>
      </c>
      <c r="D1980" s="36" t="str">
        <f>'DETALLE DE CONEXIONES'!E1980</f>
        <v>internet.itelcelXXXm-3G</v>
      </c>
      <c r="E1980" s="36">
        <f t="shared" si="90"/>
        <v>23</v>
      </c>
      <c r="F1980" s="36">
        <f>IFERROR(LIMPIA('DETALLE DE CONEXIONES'!N1980,1),0)</f>
        <v>0</v>
      </c>
      <c r="G1980" s="36" t="str">
        <f>LEFT('DETALLE DE CONEXIONES'!BE1980,3)</f>
        <v/>
      </c>
      <c r="H1980" s="36" t="str">
        <f>RIGHT('DETALLE DE CONEXIONES'!AK1980,2)</f>
        <v>-1</v>
      </c>
      <c r="I1980" s="36" t="str">
        <f>LEFT('DETALLE DE CONEXIONES'!AK1980,3)</f>
        <v>RS;</v>
      </c>
      <c r="J1980" s="36" t="str">
        <f>LEFT('DETALLE DE CONEXIONES'!M1980,3)</f>
        <v>0mi</v>
      </c>
      <c r="K1980" s="36" t="str">
        <f>IF(LEN('DETALLE DE CONEXIONES'!M1980)&lt;12,(RIGHT('DETALLE DE CONEXIONES'!M1980,5)),(RIGHT('DETALLE DE CONEXIONES'!M1980,6)))</f>
        <v xml:space="preserve">min. </v>
      </c>
      <c r="L1980" s="36">
        <f>IF(C1980="Saliente Local",(IFERROR((LIMPIA(J1980,1)),0)),0)</f>
        <v>0</v>
      </c>
      <c r="M1980" s="36">
        <f>IF(C1980="Saliente Nacional",(IFERROR((LIMPIA(J1980,1)),0)),0)</f>
        <v>0</v>
      </c>
      <c r="N1980" s="36">
        <f>IF(C1980="Saliente Internacional",(IFERROR((LIMPIA(J1980,1)),0)),0)</f>
        <v>0</v>
      </c>
      <c r="O1980" s="36">
        <f>IF(C1980="Saliente Local",(IFERROR((LIMPIA(K1980,1)),0)),0)</f>
        <v>0</v>
      </c>
      <c r="P1980" s="36">
        <f>IF(C1980="Saliente Nacional",(IFERROR((LIMPIA(K1980,1)),0)),0)</f>
        <v>0</v>
      </c>
      <c r="Q1980" s="36">
        <f>IF(C1980="Saliente Internacional",(IFERROR((LIMPIA(K1980,1)),0)),0)</f>
        <v>0</v>
      </c>
      <c r="R1980" s="36">
        <f t="shared" si="91"/>
        <v>0</v>
      </c>
      <c r="S1980" s="36">
        <f t="shared" si="92"/>
        <v>0</v>
      </c>
    </row>
    <row r="1981" spans="1:19" x14ac:dyDescent="0.25">
      <c r="A1981" s="101">
        <f>'DETALLE DE CONEXIONES'!P1981</f>
        <v>0</v>
      </c>
      <c r="B1981" s="36" t="str">
        <f>'DETALLE DE CONEXIONES'!I1981</f>
        <v>GPRS</v>
      </c>
      <c r="C1981" s="36" t="str">
        <f>'DETALLE DE CONEXIONES'!BB1981</f>
        <v>INTERNET</v>
      </c>
      <c r="D1981" s="36" t="str">
        <f>'DETALLE DE CONEXIONES'!E1981</f>
        <v>internet.itelcelXXXm-3G</v>
      </c>
      <c r="E1981" s="36">
        <f t="shared" si="90"/>
        <v>23</v>
      </c>
      <c r="F1981" s="36">
        <f>IFERROR(LIMPIA('DETALLE DE CONEXIONES'!N1981,1),0)</f>
        <v>0</v>
      </c>
      <c r="G1981" s="36" t="str">
        <f>LEFT('DETALLE DE CONEXIONES'!BE1981,3)</f>
        <v/>
      </c>
      <c r="H1981" s="36" t="str">
        <f>RIGHT('DETALLE DE CONEXIONES'!AK1981,2)</f>
        <v>-1</v>
      </c>
      <c r="I1981" s="36" t="str">
        <f>LEFT('DETALLE DE CONEXIONES'!AK1981,3)</f>
        <v>INT</v>
      </c>
      <c r="J1981" s="36" t="str">
        <f>LEFT('DETALLE DE CONEXIONES'!M1981,3)</f>
        <v>0mi</v>
      </c>
      <c r="K1981" s="36" t="str">
        <f>IF(LEN('DETALLE DE CONEXIONES'!M1981)&lt;12,(RIGHT('DETALLE DE CONEXIONES'!M1981,5)),(RIGHT('DETALLE DE CONEXIONES'!M1981,6)))</f>
        <v xml:space="preserve">min. </v>
      </c>
      <c r="L1981" s="36">
        <f>IF(C1981="Saliente Local",(IFERROR((LIMPIA(J1981,1)),0)),0)</f>
        <v>0</v>
      </c>
      <c r="M1981" s="36">
        <f>IF(C1981="Saliente Nacional",(IFERROR((LIMPIA(J1981,1)),0)),0)</f>
        <v>0</v>
      </c>
      <c r="N1981" s="36">
        <f>IF(C1981="Saliente Internacional",(IFERROR((LIMPIA(J1981,1)),0)),0)</f>
        <v>0</v>
      </c>
      <c r="O1981" s="36">
        <f>IF(C1981="Saliente Local",(IFERROR((LIMPIA(K1981,1)),0)),0)</f>
        <v>0</v>
      </c>
      <c r="P1981" s="36">
        <f>IF(C1981="Saliente Nacional",(IFERROR((LIMPIA(K1981,1)),0)),0)</f>
        <v>0</v>
      </c>
      <c r="Q1981" s="36">
        <f>IF(C1981="Saliente Internacional",(IFERROR((LIMPIA(K1981,1)),0)),0)</f>
        <v>0</v>
      </c>
      <c r="R1981" s="36">
        <f t="shared" si="91"/>
        <v>0</v>
      </c>
      <c r="S1981" s="36">
        <f t="shared" si="92"/>
        <v>0</v>
      </c>
    </row>
    <row r="1982" spans="1:19" x14ac:dyDescent="0.25">
      <c r="A1982" s="101">
        <f>'DETALLE DE CONEXIONES'!P1982</f>
        <v>0</v>
      </c>
      <c r="B1982" s="36" t="str">
        <f>'DETALLE DE CONEXIONES'!I1982</f>
        <v>GPRS</v>
      </c>
      <c r="C1982" s="36" t="str">
        <f>'DETALLE DE CONEXIONES'!BB1982</f>
        <v>INTERNET</v>
      </c>
      <c r="D1982" s="36" t="str">
        <f>'DETALLE DE CONEXIONES'!E1982</f>
        <v>internet.itelcelXXXm-3G</v>
      </c>
      <c r="E1982" s="36">
        <f t="shared" si="90"/>
        <v>23</v>
      </c>
      <c r="F1982" s="36">
        <f>IFERROR(LIMPIA('DETALLE DE CONEXIONES'!N1982,1),0)</f>
        <v>0</v>
      </c>
      <c r="G1982" s="36" t="str">
        <f>LEFT('DETALLE DE CONEXIONES'!BE1982,3)</f>
        <v/>
      </c>
      <c r="H1982" s="36" t="str">
        <f>RIGHT('DETALLE DE CONEXIONES'!AK1982,2)</f>
        <v>-1</v>
      </c>
      <c r="I1982" s="36" t="str">
        <f>LEFT('DETALLE DE CONEXIONES'!AK1982,3)</f>
        <v>INT</v>
      </c>
      <c r="J1982" s="36" t="str">
        <f>LEFT('DETALLE DE CONEXIONES'!M1982,3)</f>
        <v>0mi</v>
      </c>
      <c r="K1982" s="36" t="str">
        <f>IF(LEN('DETALLE DE CONEXIONES'!M1982)&lt;12,(RIGHT('DETALLE DE CONEXIONES'!M1982,5)),(RIGHT('DETALLE DE CONEXIONES'!M1982,6)))</f>
        <v xml:space="preserve">min. </v>
      </c>
      <c r="L1982" s="36">
        <f>IF(C1982="Saliente Local",(IFERROR((LIMPIA(J1982,1)),0)),0)</f>
        <v>0</v>
      </c>
      <c r="M1982" s="36">
        <f>IF(C1982="Saliente Nacional",(IFERROR((LIMPIA(J1982,1)),0)),0)</f>
        <v>0</v>
      </c>
      <c r="N1982" s="36">
        <f>IF(C1982="Saliente Internacional",(IFERROR((LIMPIA(J1982,1)),0)),0)</f>
        <v>0</v>
      </c>
      <c r="O1982" s="36">
        <f>IF(C1982="Saliente Local",(IFERROR((LIMPIA(K1982,1)),0)),0)</f>
        <v>0</v>
      </c>
      <c r="P1982" s="36">
        <f>IF(C1982="Saliente Nacional",(IFERROR((LIMPIA(K1982,1)),0)),0)</f>
        <v>0</v>
      </c>
      <c r="Q1982" s="36">
        <f>IF(C1982="Saliente Internacional",(IFERROR((LIMPIA(K1982,1)),0)),0)</f>
        <v>0</v>
      </c>
      <c r="R1982" s="36">
        <f t="shared" si="91"/>
        <v>0</v>
      </c>
      <c r="S1982" s="36">
        <f t="shared" si="92"/>
        <v>0</v>
      </c>
    </row>
    <row r="1983" spans="1:19" x14ac:dyDescent="0.25">
      <c r="A1983" s="101">
        <f>'DETALLE DE CONEXIONES'!P1983</f>
        <v>0</v>
      </c>
      <c r="B1983" s="36" t="str">
        <f>'DETALLE DE CONEXIONES'!I1983</f>
        <v>GPRS</v>
      </c>
      <c r="C1983" s="36" t="str">
        <f>'DETALLE DE CONEXIONES'!BB1983</f>
        <v>RS</v>
      </c>
      <c r="D1983" s="36" t="str">
        <f>'DETALLE DE CONEXIONES'!E1983</f>
        <v>internet.itelcelXXXm-3G</v>
      </c>
      <c r="E1983" s="36">
        <f t="shared" si="90"/>
        <v>23</v>
      </c>
      <c r="F1983" s="36">
        <f>IFERROR(LIMPIA('DETALLE DE CONEXIONES'!N1983,1),0)</f>
        <v>0</v>
      </c>
      <c r="G1983" s="36" t="str">
        <f>LEFT('DETALLE DE CONEXIONES'!BE1983,3)</f>
        <v/>
      </c>
      <c r="H1983" s="36" t="str">
        <f>RIGHT('DETALLE DE CONEXIONES'!AK1983,2)</f>
        <v>-1</v>
      </c>
      <c r="I1983" s="36" t="str">
        <f>LEFT('DETALLE DE CONEXIONES'!AK1983,3)</f>
        <v>RS;</v>
      </c>
      <c r="J1983" s="36" t="str">
        <f>LEFT('DETALLE DE CONEXIONES'!M1983,3)</f>
        <v>0mi</v>
      </c>
      <c r="K1983" s="36" t="str">
        <f>IF(LEN('DETALLE DE CONEXIONES'!M1983)&lt;12,(RIGHT('DETALLE DE CONEXIONES'!M1983,5)),(RIGHT('DETALLE DE CONEXIONES'!M1983,6)))</f>
        <v xml:space="preserve">min. </v>
      </c>
      <c r="L1983" s="36">
        <f>IF(C1983="Saliente Local",(IFERROR((LIMPIA(J1983,1)),0)),0)</f>
        <v>0</v>
      </c>
      <c r="M1983" s="36">
        <f>IF(C1983="Saliente Nacional",(IFERROR((LIMPIA(J1983,1)),0)),0)</f>
        <v>0</v>
      </c>
      <c r="N1983" s="36">
        <f>IF(C1983="Saliente Internacional",(IFERROR((LIMPIA(J1983,1)),0)),0)</f>
        <v>0</v>
      </c>
      <c r="O1983" s="36">
        <f>IF(C1983="Saliente Local",(IFERROR((LIMPIA(K1983,1)),0)),0)</f>
        <v>0</v>
      </c>
      <c r="P1983" s="36">
        <f>IF(C1983="Saliente Nacional",(IFERROR((LIMPIA(K1983,1)),0)),0)</f>
        <v>0</v>
      </c>
      <c r="Q1983" s="36">
        <f>IF(C1983="Saliente Internacional",(IFERROR((LIMPIA(K1983,1)),0)),0)</f>
        <v>0</v>
      </c>
      <c r="R1983" s="36">
        <f t="shared" si="91"/>
        <v>0</v>
      </c>
      <c r="S1983" s="36">
        <f t="shared" si="92"/>
        <v>0</v>
      </c>
    </row>
    <row r="1984" spans="1:19" x14ac:dyDescent="0.25">
      <c r="A1984" s="101">
        <f>'DETALLE DE CONEXIONES'!P1984</f>
        <v>0</v>
      </c>
      <c r="B1984" s="36" t="str">
        <f>'DETALLE DE CONEXIONES'!I1984</f>
        <v>GPRS</v>
      </c>
      <c r="C1984" s="36" t="str">
        <f>'DETALLE DE CONEXIONES'!BB1984</f>
        <v>INTERNET</v>
      </c>
      <c r="D1984" s="36" t="str">
        <f>'DETALLE DE CONEXIONES'!E1984</f>
        <v>internet.itelcelXXXm-3G</v>
      </c>
      <c r="E1984" s="36">
        <f t="shared" si="90"/>
        <v>23</v>
      </c>
      <c r="F1984" s="36">
        <f>IFERROR(LIMPIA('DETALLE DE CONEXIONES'!N1984,1),0)</f>
        <v>0</v>
      </c>
      <c r="G1984" s="36" t="str">
        <f>LEFT('DETALLE DE CONEXIONES'!BE1984,3)</f>
        <v/>
      </c>
      <c r="H1984" s="36" t="str">
        <f>RIGHT('DETALLE DE CONEXIONES'!AK1984,2)</f>
        <v>-1</v>
      </c>
      <c r="I1984" s="36" t="str">
        <f>LEFT('DETALLE DE CONEXIONES'!AK1984,3)</f>
        <v>INT</v>
      </c>
      <c r="J1984" s="36" t="str">
        <f>LEFT('DETALLE DE CONEXIONES'!M1984,3)</f>
        <v>0mi</v>
      </c>
      <c r="K1984" s="36" t="str">
        <f>IF(LEN('DETALLE DE CONEXIONES'!M1984)&lt;12,(RIGHT('DETALLE DE CONEXIONES'!M1984,5)),(RIGHT('DETALLE DE CONEXIONES'!M1984,6)))</f>
        <v xml:space="preserve">min. </v>
      </c>
      <c r="L1984" s="36">
        <f>IF(C1984="Saliente Local",(IFERROR((LIMPIA(J1984,1)),0)),0)</f>
        <v>0</v>
      </c>
      <c r="M1984" s="36">
        <f>IF(C1984="Saliente Nacional",(IFERROR((LIMPIA(J1984,1)),0)),0)</f>
        <v>0</v>
      </c>
      <c r="N1984" s="36">
        <f>IF(C1984="Saliente Internacional",(IFERROR((LIMPIA(J1984,1)),0)),0)</f>
        <v>0</v>
      </c>
      <c r="O1984" s="36">
        <f>IF(C1984="Saliente Local",(IFERROR((LIMPIA(K1984,1)),0)),0)</f>
        <v>0</v>
      </c>
      <c r="P1984" s="36">
        <f>IF(C1984="Saliente Nacional",(IFERROR((LIMPIA(K1984,1)),0)),0)</f>
        <v>0</v>
      </c>
      <c r="Q1984" s="36">
        <f>IF(C1984="Saliente Internacional",(IFERROR((LIMPIA(K1984,1)),0)),0)</f>
        <v>0</v>
      </c>
      <c r="R1984" s="36">
        <f t="shared" si="91"/>
        <v>0</v>
      </c>
      <c r="S1984" s="36">
        <f t="shared" si="92"/>
        <v>0</v>
      </c>
    </row>
    <row r="1985" spans="1:19" x14ac:dyDescent="0.25">
      <c r="A1985" s="101">
        <f>'DETALLE DE CONEXIONES'!P1985</f>
        <v>0</v>
      </c>
      <c r="B1985" s="36" t="str">
        <f>'DETALLE DE CONEXIONES'!I1985</f>
        <v>GPRS</v>
      </c>
      <c r="C1985" s="36" t="str">
        <f>'DETALLE DE CONEXIONES'!BB1985</f>
        <v>RS</v>
      </c>
      <c r="D1985" s="36" t="str">
        <f>'DETALLE DE CONEXIONES'!E1985</f>
        <v>internet.itelcelXXXm-3G</v>
      </c>
      <c r="E1985" s="36">
        <f t="shared" si="90"/>
        <v>23</v>
      </c>
      <c r="F1985" s="36">
        <f>IFERROR(LIMPIA('DETALLE DE CONEXIONES'!N1985,1),0)</f>
        <v>0</v>
      </c>
      <c r="G1985" s="36" t="str">
        <f>LEFT('DETALLE DE CONEXIONES'!BE1985,3)</f>
        <v/>
      </c>
      <c r="H1985" s="36" t="str">
        <f>RIGHT('DETALLE DE CONEXIONES'!AK1985,2)</f>
        <v>-1</v>
      </c>
      <c r="I1985" s="36" t="str">
        <f>LEFT('DETALLE DE CONEXIONES'!AK1985,3)</f>
        <v>RS;</v>
      </c>
      <c r="J1985" s="36" t="str">
        <f>LEFT('DETALLE DE CONEXIONES'!M1985,3)</f>
        <v>0mi</v>
      </c>
      <c r="K1985" s="36" t="str">
        <f>IF(LEN('DETALLE DE CONEXIONES'!M1985)&lt;12,(RIGHT('DETALLE DE CONEXIONES'!M1985,5)),(RIGHT('DETALLE DE CONEXIONES'!M1985,6)))</f>
        <v xml:space="preserve">min. </v>
      </c>
      <c r="L1985" s="36">
        <f>IF(C1985="Saliente Local",(IFERROR((LIMPIA(J1985,1)),0)),0)</f>
        <v>0</v>
      </c>
      <c r="M1985" s="36">
        <f>IF(C1985="Saliente Nacional",(IFERROR((LIMPIA(J1985,1)),0)),0)</f>
        <v>0</v>
      </c>
      <c r="N1985" s="36">
        <f>IF(C1985="Saliente Internacional",(IFERROR((LIMPIA(J1985,1)),0)),0)</f>
        <v>0</v>
      </c>
      <c r="O1985" s="36">
        <f>IF(C1985="Saliente Local",(IFERROR((LIMPIA(K1985,1)),0)),0)</f>
        <v>0</v>
      </c>
      <c r="P1985" s="36">
        <f>IF(C1985="Saliente Nacional",(IFERROR((LIMPIA(K1985,1)),0)),0)</f>
        <v>0</v>
      </c>
      <c r="Q1985" s="36">
        <f>IF(C1985="Saliente Internacional",(IFERROR((LIMPIA(K1985,1)),0)),0)</f>
        <v>0</v>
      </c>
      <c r="R1985" s="36">
        <f t="shared" si="91"/>
        <v>0</v>
      </c>
      <c r="S1985" s="36">
        <f t="shared" si="92"/>
        <v>0</v>
      </c>
    </row>
    <row r="1986" spans="1:19" x14ac:dyDescent="0.25">
      <c r="A1986" s="101">
        <f>'DETALLE DE CONEXIONES'!P1986</f>
        <v>0</v>
      </c>
      <c r="B1986" s="36" t="str">
        <f>'DETALLE DE CONEXIONES'!I1986</f>
        <v>GPRS</v>
      </c>
      <c r="C1986" s="36" t="str">
        <f>'DETALLE DE CONEXIONES'!BB1986</f>
        <v>INTERNET</v>
      </c>
      <c r="D1986" s="36" t="str">
        <f>'DETALLE DE CONEXIONES'!E1986</f>
        <v>internet.itelcelXXXm-3G</v>
      </c>
      <c r="E1986" s="36">
        <f t="shared" si="90"/>
        <v>23</v>
      </c>
      <c r="F1986" s="36">
        <f>IFERROR(LIMPIA('DETALLE DE CONEXIONES'!N1986,1),0)</f>
        <v>0</v>
      </c>
      <c r="G1986" s="36" t="str">
        <f>LEFT('DETALLE DE CONEXIONES'!BE1986,3)</f>
        <v/>
      </c>
      <c r="H1986" s="36" t="str">
        <f>RIGHT('DETALLE DE CONEXIONES'!AK1986,2)</f>
        <v>-1</v>
      </c>
      <c r="I1986" s="36" t="str">
        <f>LEFT('DETALLE DE CONEXIONES'!AK1986,3)</f>
        <v>INT</v>
      </c>
      <c r="J1986" s="36" t="str">
        <f>LEFT('DETALLE DE CONEXIONES'!M1986,3)</f>
        <v>0mi</v>
      </c>
      <c r="K1986" s="36" t="str">
        <f>IF(LEN('DETALLE DE CONEXIONES'!M1986)&lt;12,(RIGHT('DETALLE DE CONEXIONES'!M1986,5)),(RIGHT('DETALLE DE CONEXIONES'!M1986,6)))</f>
        <v xml:space="preserve">min. </v>
      </c>
      <c r="L1986" s="36">
        <f>IF(C1986="Saliente Local",(IFERROR((LIMPIA(J1986,1)),0)),0)</f>
        <v>0</v>
      </c>
      <c r="M1986" s="36">
        <f>IF(C1986="Saliente Nacional",(IFERROR((LIMPIA(J1986,1)),0)),0)</f>
        <v>0</v>
      </c>
      <c r="N1986" s="36">
        <f>IF(C1986="Saliente Internacional",(IFERROR((LIMPIA(J1986,1)),0)),0)</f>
        <v>0</v>
      </c>
      <c r="O1986" s="36">
        <f>IF(C1986="Saliente Local",(IFERROR((LIMPIA(K1986,1)),0)),0)</f>
        <v>0</v>
      </c>
      <c r="P1986" s="36">
        <f>IF(C1986="Saliente Nacional",(IFERROR((LIMPIA(K1986,1)),0)),0)</f>
        <v>0</v>
      </c>
      <c r="Q1986" s="36">
        <f>IF(C1986="Saliente Internacional",(IFERROR((LIMPIA(K1986,1)),0)),0)</f>
        <v>0</v>
      </c>
      <c r="R1986" s="36">
        <f t="shared" si="91"/>
        <v>0</v>
      </c>
      <c r="S1986" s="36">
        <f t="shared" si="92"/>
        <v>0</v>
      </c>
    </row>
    <row r="1987" spans="1:19" x14ac:dyDescent="0.25">
      <c r="A1987" s="101">
        <f>'DETALLE DE CONEXIONES'!P1987</f>
        <v>0</v>
      </c>
      <c r="B1987" s="36" t="str">
        <f>'DETALLE DE CONEXIONES'!I1987</f>
        <v>GPRS</v>
      </c>
      <c r="C1987" s="36" t="str">
        <f>'DETALLE DE CONEXIONES'!BB1987</f>
        <v>RS</v>
      </c>
      <c r="D1987" s="36" t="str">
        <f>'DETALLE DE CONEXIONES'!E1987</f>
        <v>internet.itelcelXXXm-3G</v>
      </c>
      <c r="E1987" s="36">
        <f t="shared" ref="E1987:E2050" si="93">LEN(D1987)</f>
        <v>23</v>
      </c>
      <c r="F1987" s="36">
        <f>IFERROR(LIMPIA('DETALLE DE CONEXIONES'!N1987,1),0)</f>
        <v>0</v>
      </c>
      <c r="G1987" s="36" t="str">
        <f>LEFT('DETALLE DE CONEXIONES'!BE1987,3)</f>
        <v/>
      </c>
      <c r="H1987" s="36" t="str">
        <f>RIGHT('DETALLE DE CONEXIONES'!AK1987,2)</f>
        <v>-1</v>
      </c>
      <c r="I1987" s="36" t="str">
        <f>LEFT('DETALLE DE CONEXIONES'!AK1987,3)</f>
        <v>RS;</v>
      </c>
      <c r="J1987" s="36" t="str">
        <f>LEFT('DETALLE DE CONEXIONES'!M1987,3)</f>
        <v>0mi</v>
      </c>
      <c r="K1987" s="36" t="str">
        <f>IF(LEN('DETALLE DE CONEXIONES'!M1987)&lt;12,(RIGHT('DETALLE DE CONEXIONES'!M1987,5)),(RIGHT('DETALLE DE CONEXIONES'!M1987,6)))</f>
        <v xml:space="preserve">min. </v>
      </c>
      <c r="L1987" s="36">
        <f>IF(C1987="Saliente Local",(IFERROR((LIMPIA(J1987,1)),0)),0)</f>
        <v>0</v>
      </c>
      <c r="M1987" s="36">
        <f>IF(C1987="Saliente Nacional",(IFERROR((LIMPIA(J1987,1)),0)),0)</f>
        <v>0</v>
      </c>
      <c r="N1987" s="36">
        <f>IF(C1987="Saliente Internacional",(IFERROR((LIMPIA(J1987,1)),0)),0)</f>
        <v>0</v>
      </c>
      <c r="O1987" s="36">
        <f>IF(C1987="Saliente Local",(IFERROR((LIMPIA(K1987,1)),0)),0)</f>
        <v>0</v>
      </c>
      <c r="P1987" s="36">
        <f>IF(C1987="Saliente Nacional",(IFERROR((LIMPIA(K1987,1)),0)),0)</f>
        <v>0</v>
      </c>
      <c r="Q1987" s="36">
        <f>IF(C1987="Saliente Internacional",(IFERROR((LIMPIA(K1987,1)),0)),0)</f>
        <v>0</v>
      </c>
      <c r="R1987" s="36">
        <f t="shared" ref="R1987:R2050" si="94">IF(SUM(O1987:P1987)&gt;0,(L1987+M1987+1),(L1987+M1987))</f>
        <v>0</v>
      </c>
      <c r="S1987" s="36">
        <f t="shared" ref="S1987:S2050" si="95">IF(Q1987&gt;0,N1987+1,N1987)</f>
        <v>0</v>
      </c>
    </row>
    <row r="1988" spans="1:19" x14ac:dyDescent="0.25">
      <c r="A1988" s="101">
        <f>'DETALLE DE CONEXIONES'!P1988</f>
        <v>0</v>
      </c>
      <c r="B1988" s="36" t="str">
        <f>'DETALLE DE CONEXIONES'!I1988</f>
        <v>GPRS</v>
      </c>
      <c r="C1988" s="36" t="str">
        <f>'DETALLE DE CONEXIONES'!BB1988</f>
        <v>RS</v>
      </c>
      <c r="D1988" s="36" t="str">
        <f>'DETALLE DE CONEXIONES'!E1988</f>
        <v>internet.itelcelXXXm-3G</v>
      </c>
      <c r="E1988" s="36">
        <f t="shared" si="93"/>
        <v>23</v>
      </c>
      <c r="F1988" s="36">
        <f>IFERROR(LIMPIA('DETALLE DE CONEXIONES'!N1988,1),0)</f>
        <v>0</v>
      </c>
      <c r="G1988" s="36" t="str">
        <f>LEFT('DETALLE DE CONEXIONES'!BE1988,3)</f>
        <v/>
      </c>
      <c r="H1988" s="36" t="str">
        <f>RIGHT('DETALLE DE CONEXIONES'!AK1988,2)</f>
        <v>-1</v>
      </c>
      <c r="I1988" s="36" t="str">
        <f>LEFT('DETALLE DE CONEXIONES'!AK1988,3)</f>
        <v>RS;</v>
      </c>
      <c r="J1988" s="36" t="str">
        <f>LEFT('DETALLE DE CONEXIONES'!M1988,3)</f>
        <v>0mi</v>
      </c>
      <c r="K1988" s="36" t="str">
        <f>IF(LEN('DETALLE DE CONEXIONES'!M1988)&lt;12,(RIGHT('DETALLE DE CONEXIONES'!M1988,5)),(RIGHT('DETALLE DE CONEXIONES'!M1988,6)))</f>
        <v xml:space="preserve">min. </v>
      </c>
      <c r="L1988" s="36">
        <f>IF(C1988="Saliente Local",(IFERROR((LIMPIA(J1988,1)),0)),0)</f>
        <v>0</v>
      </c>
      <c r="M1988" s="36">
        <f>IF(C1988="Saliente Nacional",(IFERROR((LIMPIA(J1988,1)),0)),0)</f>
        <v>0</v>
      </c>
      <c r="N1988" s="36">
        <f>IF(C1988="Saliente Internacional",(IFERROR((LIMPIA(J1988,1)),0)),0)</f>
        <v>0</v>
      </c>
      <c r="O1988" s="36">
        <f>IF(C1988="Saliente Local",(IFERROR((LIMPIA(K1988,1)),0)),0)</f>
        <v>0</v>
      </c>
      <c r="P1988" s="36">
        <f>IF(C1988="Saliente Nacional",(IFERROR((LIMPIA(K1988,1)),0)),0)</f>
        <v>0</v>
      </c>
      <c r="Q1988" s="36">
        <f>IF(C1988="Saliente Internacional",(IFERROR((LIMPIA(K1988,1)),0)),0)</f>
        <v>0</v>
      </c>
      <c r="R1988" s="36">
        <f t="shared" si="94"/>
        <v>0</v>
      </c>
      <c r="S1988" s="36">
        <f t="shared" si="95"/>
        <v>0</v>
      </c>
    </row>
    <row r="1989" spans="1:19" x14ac:dyDescent="0.25">
      <c r="A1989" s="101">
        <f>'DETALLE DE CONEXIONES'!P1989</f>
        <v>0</v>
      </c>
      <c r="B1989" s="36" t="str">
        <f>'DETALLE DE CONEXIONES'!I1989</f>
        <v>GPRS</v>
      </c>
      <c r="C1989" s="36" t="str">
        <f>'DETALLE DE CONEXIONES'!BB1989</f>
        <v>INTERNET</v>
      </c>
      <c r="D1989" s="36" t="str">
        <f>'DETALLE DE CONEXIONES'!E1989</f>
        <v>internet.itelcelXXXm-3G</v>
      </c>
      <c r="E1989" s="36">
        <f t="shared" si="93"/>
        <v>23</v>
      </c>
      <c r="F1989" s="36">
        <f>IFERROR(LIMPIA('DETALLE DE CONEXIONES'!N1989,1),0)</f>
        <v>0</v>
      </c>
      <c r="G1989" s="36" t="str">
        <f>LEFT('DETALLE DE CONEXIONES'!BE1989,3)</f>
        <v/>
      </c>
      <c r="H1989" s="36" t="str">
        <f>RIGHT('DETALLE DE CONEXIONES'!AK1989,2)</f>
        <v>-1</v>
      </c>
      <c r="I1989" s="36" t="str">
        <f>LEFT('DETALLE DE CONEXIONES'!AK1989,3)</f>
        <v>INT</v>
      </c>
      <c r="J1989" s="36" t="str">
        <f>LEFT('DETALLE DE CONEXIONES'!M1989,3)</f>
        <v>0mi</v>
      </c>
      <c r="K1989" s="36" t="str">
        <f>IF(LEN('DETALLE DE CONEXIONES'!M1989)&lt;12,(RIGHT('DETALLE DE CONEXIONES'!M1989,5)),(RIGHT('DETALLE DE CONEXIONES'!M1989,6)))</f>
        <v xml:space="preserve">min. </v>
      </c>
      <c r="L1989" s="36">
        <f>IF(C1989="Saliente Local",(IFERROR((LIMPIA(J1989,1)),0)),0)</f>
        <v>0</v>
      </c>
      <c r="M1989" s="36">
        <f>IF(C1989="Saliente Nacional",(IFERROR((LIMPIA(J1989,1)),0)),0)</f>
        <v>0</v>
      </c>
      <c r="N1989" s="36">
        <f>IF(C1989="Saliente Internacional",(IFERROR((LIMPIA(J1989,1)),0)),0)</f>
        <v>0</v>
      </c>
      <c r="O1989" s="36">
        <f>IF(C1989="Saliente Local",(IFERROR((LIMPIA(K1989,1)),0)),0)</f>
        <v>0</v>
      </c>
      <c r="P1989" s="36">
        <f>IF(C1989="Saliente Nacional",(IFERROR((LIMPIA(K1989,1)),0)),0)</f>
        <v>0</v>
      </c>
      <c r="Q1989" s="36">
        <f>IF(C1989="Saliente Internacional",(IFERROR((LIMPIA(K1989,1)),0)),0)</f>
        <v>0</v>
      </c>
      <c r="R1989" s="36">
        <f t="shared" si="94"/>
        <v>0</v>
      </c>
      <c r="S1989" s="36">
        <f t="shared" si="95"/>
        <v>0</v>
      </c>
    </row>
    <row r="1990" spans="1:19" x14ac:dyDescent="0.25">
      <c r="A1990" s="101">
        <f>'DETALLE DE CONEXIONES'!P1990</f>
        <v>0</v>
      </c>
      <c r="B1990" s="36" t="str">
        <f>'DETALLE DE CONEXIONES'!I1990</f>
        <v>SALIENTE</v>
      </c>
      <c r="C1990" s="36" t="str">
        <f>'DETALLE DE CONEXIONES'!BB1990</f>
        <v>Saliente Local</v>
      </c>
      <c r="D1990" s="36" t="str">
        <f>'DETALLE DE CONEXIONES'!E1990</f>
        <v>999XXX0328</v>
      </c>
      <c r="E1990" s="36">
        <f t="shared" si="93"/>
        <v>10</v>
      </c>
      <c r="F1990" s="36">
        <f>IFERROR(LIMPIA('DETALLE DE CONEXIONES'!N1990,1),0)</f>
        <v>1</v>
      </c>
      <c r="G1990" s="36" t="str">
        <f>LEFT('DETALLE DE CONEXIONES'!BE1990,3)</f>
        <v>NOF</v>
      </c>
      <c r="H1990" s="36" t="str">
        <f>RIGHT('DETALLE DE CONEXIONES'!AK1990,2)</f>
        <v/>
      </c>
      <c r="I1990" s="36" t="str">
        <f>LEFT('DETALLE DE CONEXIONES'!AK1990,3)</f>
        <v/>
      </c>
      <c r="J1990" s="36" t="str">
        <f>LEFT('DETALLE DE CONEXIONES'!M1990,3)</f>
        <v>0mi</v>
      </c>
      <c r="K1990" s="36" t="str">
        <f>IF(LEN('DETALLE DE CONEXIONES'!M1990)&lt;12,(RIGHT('DETALLE DE CONEXIONES'!M1990,5)),(RIGHT('DETALLE DE CONEXIONES'!M1990,6)))</f>
        <v>38seg.</v>
      </c>
      <c r="L1990" s="36">
        <f>IF(C1990="Saliente Local",(IFERROR((LIMPIA(J1990,1)),0)),0)</f>
        <v>0</v>
      </c>
      <c r="M1990" s="36">
        <f>IF(C1990="Saliente Nacional",(IFERROR((LIMPIA(J1990,1)),0)),0)</f>
        <v>0</v>
      </c>
      <c r="N1990" s="36">
        <f>IF(C1990="Saliente Internacional",(IFERROR((LIMPIA(J1990,1)),0)),0)</f>
        <v>0</v>
      </c>
      <c r="O1990" s="36">
        <f>IF(C1990="Saliente Local",(IFERROR((LIMPIA(K1990,1)),0)),0)</f>
        <v>38</v>
      </c>
      <c r="P1990" s="36">
        <f>IF(C1990="Saliente Nacional",(IFERROR((LIMPIA(K1990,1)),0)),0)</f>
        <v>0</v>
      </c>
      <c r="Q1990" s="36">
        <f>IF(C1990="Saliente Internacional",(IFERROR((LIMPIA(K1990,1)),0)),0)</f>
        <v>0</v>
      </c>
      <c r="R1990" s="36">
        <f t="shared" si="94"/>
        <v>1</v>
      </c>
      <c r="S1990" s="36">
        <f t="shared" si="95"/>
        <v>0</v>
      </c>
    </row>
    <row r="1991" spans="1:19" x14ac:dyDescent="0.25">
      <c r="A1991" s="101">
        <f>'DETALLE DE CONEXIONES'!P1991</f>
        <v>0</v>
      </c>
      <c r="B1991" s="36" t="str">
        <f>'DETALLE DE CONEXIONES'!I1991</f>
        <v>GPRS</v>
      </c>
      <c r="C1991" s="36" t="str">
        <f>'DETALLE DE CONEXIONES'!BB1991</f>
        <v>VIDEO</v>
      </c>
      <c r="D1991" s="36" t="str">
        <f>'DETALLE DE CONEXIONES'!E1991</f>
        <v>internet.itelcel.coXXXGLTE</v>
      </c>
      <c r="E1991" s="36">
        <f t="shared" si="93"/>
        <v>26</v>
      </c>
      <c r="F1991" s="36">
        <f>IFERROR(LIMPIA('DETALLE DE CONEXIONES'!N1991,1),0)</f>
        <v>0</v>
      </c>
      <c r="G1991" s="36" t="str">
        <f>LEFT('DETALLE DE CONEXIONES'!BE1991,3)</f>
        <v/>
      </c>
      <c r="H1991" s="36" t="str">
        <f>RIGHT('DETALLE DE CONEXIONES'!AK1991,2)</f>
        <v>-1</v>
      </c>
      <c r="I1991" s="36" t="str">
        <f>LEFT('DETALLE DE CONEXIONES'!AK1991,3)</f>
        <v>VID</v>
      </c>
      <c r="J1991" s="36" t="str">
        <f>LEFT('DETALLE DE CONEXIONES'!M1991,3)</f>
        <v>0mi</v>
      </c>
      <c r="K1991" s="36" t="str">
        <f>IF(LEN('DETALLE DE CONEXIONES'!M1991)&lt;12,(RIGHT('DETALLE DE CONEXIONES'!M1991,5)),(RIGHT('DETALLE DE CONEXIONES'!M1991,6)))</f>
        <v xml:space="preserve">min. </v>
      </c>
      <c r="L1991" s="36">
        <f>IF(C1991="Saliente Local",(IFERROR((LIMPIA(J1991,1)),0)),0)</f>
        <v>0</v>
      </c>
      <c r="M1991" s="36">
        <f>IF(C1991="Saliente Nacional",(IFERROR((LIMPIA(J1991,1)),0)),0)</f>
        <v>0</v>
      </c>
      <c r="N1991" s="36">
        <f>IF(C1991="Saliente Internacional",(IFERROR((LIMPIA(J1991,1)),0)),0)</f>
        <v>0</v>
      </c>
      <c r="O1991" s="36">
        <f>IF(C1991="Saliente Local",(IFERROR((LIMPIA(K1991,1)),0)),0)</f>
        <v>0</v>
      </c>
      <c r="P1991" s="36">
        <f>IF(C1991="Saliente Nacional",(IFERROR((LIMPIA(K1991,1)),0)),0)</f>
        <v>0</v>
      </c>
      <c r="Q1991" s="36">
        <f>IF(C1991="Saliente Internacional",(IFERROR((LIMPIA(K1991,1)),0)),0)</f>
        <v>0</v>
      </c>
      <c r="R1991" s="36">
        <f t="shared" si="94"/>
        <v>0</v>
      </c>
      <c r="S1991" s="36">
        <f t="shared" si="95"/>
        <v>0</v>
      </c>
    </row>
    <row r="1992" spans="1:19" x14ac:dyDescent="0.25">
      <c r="A1992" s="101">
        <f>'DETALLE DE CONEXIONES'!P1992</f>
        <v>0</v>
      </c>
      <c r="B1992" s="36" t="str">
        <f>'DETALLE DE CONEXIONES'!I1992</f>
        <v>GPRS</v>
      </c>
      <c r="C1992" s="36" t="str">
        <f>'DETALLE DE CONEXIONES'!BB1992</f>
        <v>MENSAJERO</v>
      </c>
      <c r="D1992" s="36" t="str">
        <f>'DETALLE DE CONEXIONES'!E1992</f>
        <v>internet.itelcelXXXm-3G</v>
      </c>
      <c r="E1992" s="36">
        <f t="shared" si="93"/>
        <v>23</v>
      </c>
      <c r="F1992" s="36">
        <f>IFERROR(LIMPIA('DETALLE DE CONEXIONES'!N1992,1),0)</f>
        <v>0</v>
      </c>
      <c r="G1992" s="36" t="str">
        <f>LEFT('DETALLE DE CONEXIONES'!BE1992,3)</f>
        <v/>
      </c>
      <c r="H1992" s="36" t="str">
        <f>RIGHT('DETALLE DE CONEXIONES'!AK1992,2)</f>
        <v>-1</v>
      </c>
      <c r="I1992" s="36" t="str">
        <f>LEFT('DETALLE DE CONEXIONES'!AK1992,3)</f>
        <v>MEN</v>
      </c>
      <c r="J1992" s="36" t="str">
        <f>LEFT('DETALLE DE CONEXIONES'!M1992,3)</f>
        <v>0mi</v>
      </c>
      <c r="K1992" s="36" t="str">
        <f>IF(LEN('DETALLE DE CONEXIONES'!M1992)&lt;12,(RIGHT('DETALLE DE CONEXIONES'!M1992,5)),(RIGHT('DETALLE DE CONEXIONES'!M1992,6)))</f>
        <v xml:space="preserve">min. </v>
      </c>
      <c r="L1992" s="36">
        <f>IF(C1992="Saliente Local",(IFERROR((LIMPIA(J1992,1)),0)),0)</f>
        <v>0</v>
      </c>
      <c r="M1992" s="36">
        <f>IF(C1992="Saliente Nacional",(IFERROR((LIMPIA(J1992,1)),0)),0)</f>
        <v>0</v>
      </c>
      <c r="N1992" s="36">
        <f>IF(C1992="Saliente Internacional",(IFERROR((LIMPIA(J1992,1)),0)),0)</f>
        <v>0</v>
      </c>
      <c r="O1992" s="36">
        <f>IF(C1992="Saliente Local",(IFERROR((LIMPIA(K1992,1)),0)),0)</f>
        <v>0</v>
      </c>
      <c r="P1992" s="36">
        <f>IF(C1992="Saliente Nacional",(IFERROR((LIMPIA(K1992,1)),0)),0)</f>
        <v>0</v>
      </c>
      <c r="Q1992" s="36">
        <f>IF(C1992="Saliente Internacional",(IFERROR((LIMPIA(K1992,1)),0)),0)</f>
        <v>0</v>
      </c>
      <c r="R1992" s="36">
        <f t="shared" si="94"/>
        <v>0</v>
      </c>
      <c r="S1992" s="36">
        <f t="shared" si="95"/>
        <v>0</v>
      </c>
    </row>
    <row r="1993" spans="1:19" x14ac:dyDescent="0.25">
      <c r="A1993" s="101">
        <f>'DETALLE DE CONEXIONES'!P1993</f>
        <v>0</v>
      </c>
      <c r="B1993" s="36" t="str">
        <f>'DETALLE DE CONEXIONES'!I1993</f>
        <v>GPRS</v>
      </c>
      <c r="C1993" s="36" t="str">
        <f>'DETALLE DE CONEXIONES'!BB1993</f>
        <v>INTERNET</v>
      </c>
      <c r="D1993" s="36" t="str">
        <f>'DETALLE DE CONEXIONES'!E1993</f>
        <v>internet.itelcel.coXXXGLTE</v>
      </c>
      <c r="E1993" s="36">
        <f t="shared" si="93"/>
        <v>26</v>
      </c>
      <c r="F1993" s="36">
        <f>IFERROR(LIMPIA('DETALLE DE CONEXIONES'!N1993,1),0)</f>
        <v>0</v>
      </c>
      <c r="G1993" s="36" t="str">
        <f>LEFT('DETALLE DE CONEXIONES'!BE1993,3)</f>
        <v/>
      </c>
      <c r="H1993" s="36" t="str">
        <f>RIGHT('DETALLE DE CONEXIONES'!AK1993,2)</f>
        <v>-1</v>
      </c>
      <c r="I1993" s="36" t="str">
        <f>LEFT('DETALLE DE CONEXIONES'!AK1993,3)</f>
        <v>INT</v>
      </c>
      <c r="J1993" s="36" t="str">
        <f>LEFT('DETALLE DE CONEXIONES'!M1993,3)</f>
        <v>0mi</v>
      </c>
      <c r="K1993" s="36" t="str">
        <f>IF(LEN('DETALLE DE CONEXIONES'!M1993)&lt;12,(RIGHT('DETALLE DE CONEXIONES'!M1993,5)),(RIGHT('DETALLE DE CONEXIONES'!M1993,6)))</f>
        <v xml:space="preserve">min. </v>
      </c>
      <c r="L1993" s="36">
        <f>IF(C1993="Saliente Local",(IFERROR((LIMPIA(J1993,1)),0)),0)</f>
        <v>0</v>
      </c>
      <c r="M1993" s="36">
        <f>IF(C1993="Saliente Nacional",(IFERROR((LIMPIA(J1993,1)),0)),0)</f>
        <v>0</v>
      </c>
      <c r="N1993" s="36">
        <f>IF(C1993="Saliente Internacional",(IFERROR((LIMPIA(J1993,1)),0)),0)</f>
        <v>0</v>
      </c>
      <c r="O1993" s="36">
        <f>IF(C1993="Saliente Local",(IFERROR((LIMPIA(K1993,1)),0)),0)</f>
        <v>0</v>
      </c>
      <c r="P1993" s="36">
        <f>IF(C1993="Saliente Nacional",(IFERROR((LIMPIA(K1993,1)),0)),0)</f>
        <v>0</v>
      </c>
      <c r="Q1993" s="36">
        <f>IF(C1993="Saliente Internacional",(IFERROR((LIMPIA(K1993,1)),0)),0)</f>
        <v>0</v>
      </c>
      <c r="R1993" s="36">
        <f t="shared" si="94"/>
        <v>0</v>
      </c>
      <c r="S1993" s="36">
        <f t="shared" si="95"/>
        <v>0</v>
      </c>
    </row>
    <row r="1994" spans="1:19" x14ac:dyDescent="0.25">
      <c r="A1994" s="101">
        <f>'DETALLE DE CONEXIONES'!P1994</f>
        <v>0</v>
      </c>
      <c r="B1994" s="36" t="str">
        <f>'DETALLE DE CONEXIONES'!I1994</f>
        <v>SALIENTE</v>
      </c>
      <c r="C1994" s="36" t="str">
        <f>'DETALLE DE CONEXIONES'!BB1994</f>
        <v>Saliente Local</v>
      </c>
      <c r="D1994" s="36" t="str">
        <f>'DETALLE DE CONEXIONES'!E1994</f>
        <v>999XXX3420</v>
      </c>
      <c r="E1994" s="36">
        <f t="shared" si="93"/>
        <v>10</v>
      </c>
      <c r="F1994" s="36">
        <f>IFERROR(LIMPIA('DETALLE DE CONEXIONES'!N1994,1),0)</f>
        <v>1</v>
      </c>
      <c r="G1994" s="36" t="str">
        <f>LEFT('DETALLE DE CONEXIONES'!BE1994,3)</f>
        <v>NOF</v>
      </c>
      <c r="H1994" s="36" t="str">
        <f>RIGHT('DETALLE DE CONEXIONES'!AK1994,2)</f>
        <v/>
      </c>
      <c r="I1994" s="36" t="str">
        <f>LEFT('DETALLE DE CONEXIONES'!AK1994,3)</f>
        <v/>
      </c>
      <c r="J1994" s="36" t="str">
        <f>LEFT('DETALLE DE CONEXIONES'!M1994,3)</f>
        <v>0mi</v>
      </c>
      <c r="K1994" s="36" t="str">
        <f>IF(LEN('DETALLE DE CONEXIONES'!M1994)&lt;12,(RIGHT('DETALLE DE CONEXIONES'!M1994,5)),(RIGHT('DETALLE DE CONEXIONES'!M1994,6)))</f>
        <v>29seg.</v>
      </c>
      <c r="L1994" s="36">
        <f>IF(C1994="Saliente Local",(IFERROR((LIMPIA(J1994,1)),0)),0)</f>
        <v>0</v>
      </c>
      <c r="M1994" s="36">
        <f>IF(C1994="Saliente Nacional",(IFERROR((LIMPIA(J1994,1)),0)),0)</f>
        <v>0</v>
      </c>
      <c r="N1994" s="36">
        <f>IF(C1994="Saliente Internacional",(IFERROR((LIMPIA(J1994,1)),0)),0)</f>
        <v>0</v>
      </c>
      <c r="O1994" s="36">
        <f>IF(C1994="Saliente Local",(IFERROR((LIMPIA(K1994,1)),0)),0)</f>
        <v>29</v>
      </c>
      <c r="P1994" s="36">
        <f>IF(C1994="Saliente Nacional",(IFERROR((LIMPIA(K1994,1)),0)),0)</f>
        <v>0</v>
      </c>
      <c r="Q1994" s="36">
        <f>IF(C1994="Saliente Internacional",(IFERROR((LIMPIA(K1994,1)),0)),0)</f>
        <v>0</v>
      </c>
      <c r="R1994" s="36">
        <f t="shared" si="94"/>
        <v>1</v>
      </c>
      <c r="S1994" s="36">
        <f t="shared" si="95"/>
        <v>0</v>
      </c>
    </row>
    <row r="1995" spans="1:19" x14ac:dyDescent="0.25">
      <c r="A1995" s="101">
        <f>'DETALLE DE CONEXIONES'!P1995</f>
        <v>0</v>
      </c>
      <c r="B1995" s="36" t="str">
        <f>'DETALLE DE CONEXIONES'!I1995</f>
        <v>SALIENTE</v>
      </c>
      <c r="C1995" s="36" t="str">
        <f>'DETALLE DE CONEXIONES'!BB1995</f>
        <v>Saliente Local</v>
      </c>
      <c r="D1995" s="36" t="str">
        <f>'DETALLE DE CONEXIONES'!E1995</f>
        <v>999XXX0328</v>
      </c>
      <c r="E1995" s="36">
        <f t="shared" si="93"/>
        <v>10</v>
      </c>
      <c r="F1995" s="36">
        <f>IFERROR(LIMPIA('DETALLE DE CONEXIONES'!N1995,1),0)</f>
        <v>1</v>
      </c>
      <c r="G1995" s="36" t="str">
        <f>LEFT('DETALLE DE CONEXIONES'!BE1995,3)</f>
        <v>NOF</v>
      </c>
      <c r="H1995" s="36" t="str">
        <f>RIGHT('DETALLE DE CONEXIONES'!AK1995,2)</f>
        <v/>
      </c>
      <c r="I1995" s="36" t="str">
        <f>LEFT('DETALLE DE CONEXIONES'!AK1995,3)</f>
        <v/>
      </c>
      <c r="J1995" s="36" t="str">
        <f>LEFT('DETALLE DE CONEXIONES'!M1995,3)</f>
        <v>0mi</v>
      </c>
      <c r="K1995" s="36" t="str">
        <f>IF(LEN('DETALLE DE CONEXIONES'!M1995)&lt;12,(RIGHT('DETALLE DE CONEXIONES'!M1995,5)),(RIGHT('DETALLE DE CONEXIONES'!M1995,6)))</f>
        <v>24seg.</v>
      </c>
      <c r="L1995" s="36">
        <f>IF(C1995="Saliente Local",(IFERROR((LIMPIA(J1995,1)),0)),0)</f>
        <v>0</v>
      </c>
      <c r="M1995" s="36">
        <f>IF(C1995="Saliente Nacional",(IFERROR((LIMPIA(J1995,1)),0)),0)</f>
        <v>0</v>
      </c>
      <c r="N1995" s="36">
        <f>IF(C1995="Saliente Internacional",(IFERROR((LIMPIA(J1995,1)),0)),0)</f>
        <v>0</v>
      </c>
      <c r="O1995" s="36">
        <f>IF(C1995="Saliente Local",(IFERROR((LIMPIA(K1995,1)),0)),0)</f>
        <v>24</v>
      </c>
      <c r="P1995" s="36">
        <f>IF(C1995="Saliente Nacional",(IFERROR((LIMPIA(K1995,1)),0)),0)</f>
        <v>0</v>
      </c>
      <c r="Q1995" s="36">
        <f>IF(C1995="Saliente Internacional",(IFERROR((LIMPIA(K1995,1)),0)),0)</f>
        <v>0</v>
      </c>
      <c r="R1995" s="36">
        <f t="shared" si="94"/>
        <v>1</v>
      </c>
      <c r="S1995" s="36">
        <f t="shared" si="95"/>
        <v>0</v>
      </c>
    </row>
    <row r="1996" spans="1:19" x14ac:dyDescent="0.25">
      <c r="A1996" s="101">
        <f>'DETALLE DE CONEXIONES'!P1996</f>
        <v>0</v>
      </c>
      <c r="B1996" s="36" t="str">
        <f>'DETALLE DE CONEXIONES'!I1996</f>
        <v>SALIENTE</v>
      </c>
      <c r="C1996" s="36" t="str">
        <f>'DETALLE DE CONEXIONES'!BB1996</f>
        <v>Saliente Local</v>
      </c>
      <c r="D1996" s="36" t="str">
        <f>'DETALLE DE CONEXIONES'!E1996</f>
        <v>999XXX0328</v>
      </c>
      <c r="E1996" s="36">
        <f t="shared" si="93"/>
        <v>10</v>
      </c>
      <c r="F1996" s="36">
        <f>IFERROR(LIMPIA('DETALLE DE CONEXIONES'!N1996,1),0)</f>
        <v>1</v>
      </c>
      <c r="G1996" s="36" t="str">
        <f>LEFT('DETALLE DE CONEXIONES'!BE1996,3)</f>
        <v>NOF</v>
      </c>
      <c r="H1996" s="36" t="str">
        <f>RIGHT('DETALLE DE CONEXIONES'!AK1996,2)</f>
        <v/>
      </c>
      <c r="I1996" s="36" t="str">
        <f>LEFT('DETALLE DE CONEXIONES'!AK1996,3)</f>
        <v/>
      </c>
      <c r="J1996" s="36" t="str">
        <f>LEFT('DETALLE DE CONEXIONES'!M1996,3)</f>
        <v>0mi</v>
      </c>
      <c r="K1996" s="36" t="str">
        <f>IF(LEN('DETALLE DE CONEXIONES'!M1996)&lt;12,(RIGHT('DETALLE DE CONEXIONES'!M1996,5)),(RIGHT('DETALLE DE CONEXIONES'!M1996,6)))</f>
        <v>22seg.</v>
      </c>
      <c r="L1996" s="36">
        <f>IF(C1996="Saliente Local",(IFERROR((LIMPIA(J1996,1)),0)),0)</f>
        <v>0</v>
      </c>
      <c r="M1996" s="36">
        <f>IF(C1996="Saliente Nacional",(IFERROR((LIMPIA(J1996,1)),0)),0)</f>
        <v>0</v>
      </c>
      <c r="N1996" s="36">
        <f>IF(C1996="Saliente Internacional",(IFERROR((LIMPIA(J1996,1)),0)),0)</f>
        <v>0</v>
      </c>
      <c r="O1996" s="36">
        <f>IF(C1996="Saliente Local",(IFERROR((LIMPIA(K1996,1)),0)),0)</f>
        <v>22</v>
      </c>
      <c r="P1996" s="36">
        <f>IF(C1996="Saliente Nacional",(IFERROR((LIMPIA(K1996,1)),0)),0)</f>
        <v>0</v>
      </c>
      <c r="Q1996" s="36">
        <f>IF(C1996="Saliente Internacional",(IFERROR((LIMPIA(K1996,1)),0)),0)</f>
        <v>0</v>
      </c>
      <c r="R1996" s="36">
        <f t="shared" si="94"/>
        <v>1</v>
      </c>
      <c r="S1996" s="36">
        <f t="shared" si="95"/>
        <v>0</v>
      </c>
    </row>
    <row r="1997" spans="1:19" x14ac:dyDescent="0.25">
      <c r="A1997" s="101">
        <f>'DETALLE DE CONEXIONES'!P1997</f>
        <v>0</v>
      </c>
      <c r="B1997" s="36" t="str">
        <f>'DETALLE DE CONEXIONES'!I1997</f>
        <v>GPRS</v>
      </c>
      <c r="C1997" s="36" t="str">
        <f>'DETALLE DE CONEXIONES'!BB1997</f>
        <v>RS</v>
      </c>
      <c r="D1997" s="36" t="str">
        <f>'DETALLE DE CONEXIONES'!E1997</f>
        <v>internet.itelcel.coXXXGLTE</v>
      </c>
      <c r="E1997" s="36">
        <f t="shared" si="93"/>
        <v>26</v>
      </c>
      <c r="F1997" s="36">
        <f>IFERROR(LIMPIA('DETALLE DE CONEXIONES'!N1997,1),0)</f>
        <v>0</v>
      </c>
      <c r="G1997" s="36" t="str">
        <f>LEFT('DETALLE DE CONEXIONES'!BE1997,3)</f>
        <v/>
      </c>
      <c r="H1997" s="36" t="str">
        <f>RIGHT('DETALLE DE CONEXIONES'!AK1997,2)</f>
        <v>-1</v>
      </c>
      <c r="I1997" s="36" t="str">
        <f>LEFT('DETALLE DE CONEXIONES'!AK1997,3)</f>
        <v>RS;</v>
      </c>
      <c r="J1997" s="36" t="str">
        <f>LEFT('DETALLE DE CONEXIONES'!M1997,3)</f>
        <v>0mi</v>
      </c>
      <c r="K1997" s="36" t="str">
        <f>IF(LEN('DETALLE DE CONEXIONES'!M1997)&lt;12,(RIGHT('DETALLE DE CONEXIONES'!M1997,5)),(RIGHT('DETALLE DE CONEXIONES'!M1997,6)))</f>
        <v xml:space="preserve">min. </v>
      </c>
      <c r="L1997" s="36">
        <f>IF(C1997="Saliente Local",(IFERROR((LIMPIA(J1997,1)),0)),0)</f>
        <v>0</v>
      </c>
      <c r="M1997" s="36">
        <f>IF(C1997="Saliente Nacional",(IFERROR((LIMPIA(J1997,1)),0)),0)</f>
        <v>0</v>
      </c>
      <c r="N1997" s="36">
        <f>IF(C1997="Saliente Internacional",(IFERROR((LIMPIA(J1997,1)),0)),0)</f>
        <v>0</v>
      </c>
      <c r="O1997" s="36">
        <f>IF(C1997="Saliente Local",(IFERROR((LIMPIA(K1997,1)),0)),0)</f>
        <v>0</v>
      </c>
      <c r="P1997" s="36">
        <f>IF(C1997="Saliente Nacional",(IFERROR((LIMPIA(K1997,1)),0)),0)</f>
        <v>0</v>
      </c>
      <c r="Q1997" s="36">
        <f>IF(C1997="Saliente Internacional",(IFERROR((LIMPIA(K1997,1)),0)),0)</f>
        <v>0</v>
      </c>
      <c r="R1997" s="36">
        <f t="shared" si="94"/>
        <v>0</v>
      </c>
      <c r="S1997" s="36">
        <f t="shared" si="95"/>
        <v>0</v>
      </c>
    </row>
    <row r="1998" spans="1:19" x14ac:dyDescent="0.25">
      <c r="A1998" s="101">
        <f>'DETALLE DE CONEXIONES'!P1998</f>
        <v>0</v>
      </c>
      <c r="B1998" s="36" t="str">
        <f>'DETALLE DE CONEXIONES'!I1998</f>
        <v>GPRS</v>
      </c>
      <c r="C1998" s="36" t="str">
        <f>'DETALLE DE CONEXIONES'!BB1998</f>
        <v>VIDEO</v>
      </c>
      <c r="D1998" s="36" t="str">
        <f>'DETALLE DE CONEXIONES'!E1998</f>
        <v>internet.itelcel.coXXXGLTE</v>
      </c>
      <c r="E1998" s="36">
        <f t="shared" si="93"/>
        <v>26</v>
      </c>
      <c r="F1998" s="36">
        <f>IFERROR(LIMPIA('DETALLE DE CONEXIONES'!N1998,1),0)</f>
        <v>0</v>
      </c>
      <c r="G1998" s="36" t="str">
        <f>LEFT('DETALLE DE CONEXIONES'!BE1998,3)</f>
        <v/>
      </c>
      <c r="H1998" s="36" t="str">
        <f>RIGHT('DETALLE DE CONEXIONES'!AK1998,2)</f>
        <v>-1</v>
      </c>
      <c r="I1998" s="36" t="str">
        <f>LEFT('DETALLE DE CONEXIONES'!AK1998,3)</f>
        <v>VID</v>
      </c>
      <c r="J1998" s="36" t="str">
        <f>LEFT('DETALLE DE CONEXIONES'!M1998,3)</f>
        <v>0mi</v>
      </c>
      <c r="K1998" s="36" t="str">
        <f>IF(LEN('DETALLE DE CONEXIONES'!M1998)&lt;12,(RIGHT('DETALLE DE CONEXIONES'!M1998,5)),(RIGHT('DETALLE DE CONEXIONES'!M1998,6)))</f>
        <v xml:space="preserve">min. </v>
      </c>
      <c r="L1998" s="36">
        <f>IF(C1998="Saliente Local",(IFERROR((LIMPIA(J1998,1)),0)),0)</f>
        <v>0</v>
      </c>
      <c r="M1998" s="36">
        <f>IF(C1998="Saliente Nacional",(IFERROR((LIMPIA(J1998,1)),0)),0)</f>
        <v>0</v>
      </c>
      <c r="N1998" s="36">
        <f>IF(C1998="Saliente Internacional",(IFERROR((LIMPIA(J1998,1)),0)),0)</f>
        <v>0</v>
      </c>
      <c r="O1998" s="36">
        <f>IF(C1998="Saliente Local",(IFERROR((LIMPIA(K1998,1)),0)),0)</f>
        <v>0</v>
      </c>
      <c r="P1998" s="36">
        <f>IF(C1998="Saliente Nacional",(IFERROR((LIMPIA(K1998,1)),0)),0)</f>
        <v>0</v>
      </c>
      <c r="Q1998" s="36">
        <f>IF(C1998="Saliente Internacional",(IFERROR((LIMPIA(K1998,1)),0)),0)</f>
        <v>0</v>
      </c>
      <c r="R1998" s="36">
        <f t="shared" si="94"/>
        <v>0</v>
      </c>
      <c r="S1998" s="36">
        <f t="shared" si="95"/>
        <v>0</v>
      </c>
    </row>
    <row r="1999" spans="1:19" x14ac:dyDescent="0.25">
      <c r="A1999" s="101">
        <f>'DETALLE DE CONEXIONES'!P1999</f>
        <v>0</v>
      </c>
      <c r="B1999" s="36" t="str">
        <f>'DETALLE DE CONEXIONES'!I1999</f>
        <v>GPRS</v>
      </c>
      <c r="C1999" s="36" t="str">
        <f>'DETALLE DE CONEXIONES'!BB1999</f>
        <v>MENSAJERO</v>
      </c>
      <c r="D1999" s="36" t="str">
        <f>'DETALLE DE CONEXIONES'!E1999</f>
        <v>internet.itelcel.coXXXGLTE</v>
      </c>
      <c r="E1999" s="36">
        <f t="shared" si="93"/>
        <v>26</v>
      </c>
      <c r="F1999" s="36">
        <f>IFERROR(LIMPIA('DETALLE DE CONEXIONES'!N1999,1),0)</f>
        <v>0</v>
      </c>
      <c r="G1999" s="36" t="str">
        <f>LEFT('DETALLE DE CONEXIONES'!BE1999,3)</f>
        <v/>
      </c>
      <c r="H1999" s="36" t="str">
        <f>RIGHT('DETALLE DE CONEXIONES'!AK1999,2)</f>
        <v>-1</v>
      </c>
      <c r="I1999" s="36" t="str">
        <f>LEFT('DETALLE DE CONEXIONES'!AK1999,3)</f>
        <v>MEN</v>
      </c>
      <c r="J1999" s="36" t="str">
        <f>LEFT('DETALLE DE CONEXIONES'!M1999,3)</f>
        <v>0mi</v>
      </c>
      <c r="K1999" s="36" t="str">
        <f>IF(LEN('DETALLE DE CONEXIONES'!M1999)&lt;12,(RIGHT('DETALLE DE CONEXIONES'!M1999,5)),(RIGHT('DETALLE DE CONEXIONES'!M1999,6)))</f>
        <v xml:space="preserve">min. </v>
      </c>
      <c r="L1999" s="36">
        <f>IF(C1999="Saliente Local",(IFERROR((LIMPIA(J1999,1)),0)),0)</f>
        <v>0</v>
      </c>
      <c r="M1999" s="36">
        <f>IF(C1999="Saliente Nacional",(IFERROR((LIMPIA(J1999,1)),0)),0)</f>
        <v>0</v>
      </c>
      <c r="N1999" s="36">
        <f>IF(C1999="Saliente Internacional",(IFERROR((LIMPIA(J1999,1)),0)),0)</f>
        <v>0</v>
      </c>
      <c r="O1999" s="36">
        <f>IF(C1999="Saliente Local",(IFERROR((LIMPIA(K1999,1)),0)),0)</f>
        <v>0</v>
      </c>
      <c r="P1999" s="36">
        <f>IF(C1999="Saliente Nacional",(IFERROR((LIMPIA(K1999,1)),0)),0)</f>
        <v>0</v>
      </c>
      <c r="Q1999" s="36">
        <f>IF(C1999="Saliente Internacional",(IFERROR((LIMPIA(K1999,1)),0)),0)</f>
        <v>0</v>
      </c>
      <c r="R1999" s="36">
        <f t="shared" si="94"/>
        <v>0</v>
      </c>
      <c r="S1999" s="36">
        <f t="shared" si="95"/>
        <v>0</v>
      </c>
    </row>
    <row r="2000" spans="1:19" x14ac:dyDescent="0.25">
      <c r="A2000" s="101">
        <f>'DETALLE DE CONEXIONES'!P2000</f>
        <v>0</v>
      </c>
      <c r="B2000" s="36" t="str">
        <f>'DETALLE DE CONEXIONES'!I2000</f>
        <v>GPRS</v>
      </c>
      <c r="C2000" s="36" t="str">
        <f>'DETALLE DE CONEXIONES'!BB2000</f>
        <v>RS</v>
      </c>
      <c r="D2000" s="36" t="str">
        <f>'DETALLE DE CONEXIONES'!E2000</f>
        <v>internet.itelcel.coXXXGLTE</v>
      </c>
      <c r="E2000" s="36">
        <f t="shared" si="93"/>
        <v>26</v>
      </c>
      <c r="F2000" s="36">
        <f>IFERROR(LIMPIA('DETALLE DE CONEXIONES'!N2000,1),0)</f>
        <v>0</v>
      </c>
      <c r="G2000" s="36" t="str">
        <f>LEFT('DETALLE DE CONEXIONES'!BE2000,3)</f>
        <v/>
      </c>
      <c r="H2000" s="36" t="str">
        <f>RIGHT('DETALLE DE CONEXIONES'!AK2000,2)</f>
        <v>-0</v>
      </c>
      <c r="I2000" s="36" t="str">
        <f>LEFT('DETALLE DE CONEXIONES'!AK2000,3)</f>
        <v>RS;</v>
      </c>
      <c r="J2000" s="36" t="str">
        <f>LEFT('DETALLE DE CONEXIONES'!M2000,3)</f>
        <v>0mi</v>
      </c>
      <c r="K2000" s="36" t="str">
        <f>IF(LEN('DETALLE DE CONEXIONES'!M2000)&lt;12,(RIGHT('DETALLE DE CONEXIONES'!M2000,5)),(RIGHT('DETALLE DE CONEXIONES'!M2000,6)))</f>
        <v xml:space="preserve">min. </v>
      </c>
      <c r="L2000" s="36">
        <f>IF(C2000="Saliente Local",(IFERROR((LIMPIA(J2000,1)),0)),0)</f>
        <v>0</v>
      </c>
      <c r="M2000" s="36">
        <f>IF(C2000="Saliente Nacional",(IFERROR((LIMPIA(J2000,1)),0)),0)</f>
        <v>0</v>
      </c>
      <c r="N2000" s="36">
        <f>IF(C2000="Saliente Internacional",(IFERROR((LIMPIA(J2000,1)),0)),0)</f>
        <v>0</v>
      </c>
      <c r="O2000" s="36">
        <f>IF(C2000="Saliente Local",(IFERROR((LIMPIA(K2000,1)),0)),0)</f>
        <v>0</v>
      </c>
      <c r="P2000" s="36">
        <f>IF(C2000="Saliente Nacional",(IFERROR((LIMPIA(K2000,1)),0)),0)</f>
        <v>0</v>
      </c>
      <c r="Q2000" s="36">
        <f>IF(C2000="Saliente Internacional",(IFERROR((LIMPIA(K2000,1)),0)),0)</f>
        <v>0</v>
      </c>
      <c r="R2000" s="36">
        <f t="shared" si="94"/>
        <v>0</v>
      </c>
      <c r="S2000" s="36">
        <f t="shared" si="95"/>
        <v>0</v>
      </c>
    </row>
    <row r="2001" spans="1:19" x14ac:dyDescent="0.25">
      <c r="A2001" s="101">
        <f>'DETALLE DE CONEXIONES'!P2001</f>
        <v>0</v>
      </c>
      <c r="B2001" s="36" t="str">
        <f>'DETALLE DE CONEXIONES'!I2001</f>
        <v>GPRS</v>
      </c>
      <c r="C2001" s="36" t="str">
        <f>'DETALLE DE CONEXIONES'!BB2001</f>
        <v>INTERNET</v>
      </c>
      <c r="D2001" s="36" t="str">
        <f>'DETALLE DE CONEXIONES'!E2001</f>
        <v>internet.itelcelXXXm-3G</v>
      </c>
      <c r="E2001" s="36">
        <f t="shared" si="93"/>
        <v>23</v>
      </c>
      <c r="F2001" s="36">
        <f>IFERROR(LIMPIA('DETALLE DE CONEXIONES'!N2001,1),0)</f>
        <v>0</v>
      </c>
      <c r="G2001" s="36" t="str">
        <f>LEFT('DETALLE DE CONEXIONES'!BE2001,3)</f>
        <v/>
      </c>
      <c r="H2001" s="36" t="str">
        <f>RIGHT('DETALLE DE CONEXIONES'!AK2001,2)</f>
        <v>-1</v>
      </c>
      <c r="I2001" s="36" t="str">
        <f>LEFT('DETALLE DE CONEXIONES'!AK2001,3)</f>
        <v>INT</v>
      </c>
      <c r="J2001" s="36" t="str">
        <f>LEFT('DETALLE DE CONEXIONES'!M2001,3)</f>
        <v>0mi</v>
      </c>
      <c r="K2001" s="36" t="str">
        <f>IF(LEN('DETALLE DE CONEXIONES'!M2001)&lt;12,(RIGHT('DETALLE DE CONEXIONES'!M2001,5)),(RIGHT('DETALLE DE CONEXIONES'!M2001,6)))</f>
        <v xml:space="preserve">min. </v>
      </c>
      <c r="L2001" s="36">
        <f>IF(C2001="Saliente Local",(IFERROR((LIMPIA(J2001,1)),0)),0)</f>
        <v>0</v>
      </c>
      <c r="M2001" s="36">
        <f>IF(C2001="Saliente Nacional",(IFERROR((LIMPIA(J2001,1)),0)),0)</f>
        <v>0</v>
      </c>
      <c r="N2001" s="36">
        <f>IF(C2001="Saliente Internacional",(IFERROR((LIMPIA(J2001,1)),0)),0)</f>
        <v>0</v>
      </c>
      <c r="O2001" s="36">
        <f>IF(C2001="Saliente Local",(IFERROR((LIMPIA(K2001,1)),0)),0)</f>
        <v>0</v>
      </c>
      <c r="P2001" s="36">
        <f>IF(C2001="Saliente Nacional",(IFERROR((LIMPIA(K2001,1)),0)),0)</f>
        <v>0</v>
      </c>
      <c r="Q2001" s="36">
        <f>IF(C2001="Saliente Internacional",(IFERROR((LIMPIA(K2001,1)),0)),0)</f>
        <v>0</v>
      </c>
      <c r="R2001" s="36">
        <f t="shared" si="94"/>
        <v>0</v>
      </c>
      <c r="S2001" s="36">
        <f t="shared" si="95"/>
        <v>0</v>
      </c>
    </row>
    <row r="2002" spans="1:19" x14ac:dyDescent="0.25">
      <c r="A2002" s="101">
        <f>'DETALLE DE CONEXIONES'!P2002</f>
        <v>0</v>
      </c>
      <c r="B2002" s="36" t="str">
        <f>'DETALLE DE CONEXIONES'!I2002</f>
        <v>SALIENTE</v>
      </c>
      <c r="C2002" s="36" t="str">
        <f>'DETALLE DE CONEXIONES'!BB2002</f>
        <v>Saliente Local</v>
      </c>
      <c r="D2002" s="36" t="str">
        <f>'DETALLE DE CONEXIONES'!E2002</f>
        <v>999XXX8450</v>
      </c>
      <c r="E2002" s="36">
        <f t="shared" si="93"/>
        <v>10</v>
      </c>
      <c r="F2002" s="36">
        <f>IFERROR(LIMPIA('DETALLE DE CONEXIONES'!N2002,1),0)</f>
        <v>2</v>
      </c>
      <c r="G2002" s="36" t="str">
        <f>LEFT('DETALLE DE CONEXIONES'!BE2002,3)</f>
        <v>NOF</v>
      </c>
      <c r="H2002" s="36" t="str">
        <f>RIGHT('DETALLE DE CONEXIONES'!AK2002,2)</f>
        <v/>
      </c>
      <c r="I2002" s="36" t="str">
        <f>LEFT('DETALLE DE CONEXIONES'!AK2002,3)</f>
        <v/>
      </c>
      <c r="J2002" s="36" t="str">
        <f>LEFT('DETALLE DE CONEXIONES'!M2002,3)</f>
        <v>1mi</v>
      </c>
      <c r="K2002" s="36" t="str">
        <f>IF(LEN('DETALLE DE CONEXIONES'!M2002)&lt;12,(RIGHT('DETALLE DE CONEXIONES'!M2002,5)),(RIGHT('DETALLE DE CONEXIONES'!M2002,6)))</f>
        <v>27seg.</v>
      </c>
      <c r="L2002" s="36">
        <f>IF(C2002="Saliente Local",(IFERROR((LIMPIA(J2002,1)),0)),0)</f>
        <v>1</v>
      </c>
      <c r="M2002" s="36">
        <f>IF(C2002="Saliente Nacional",(IFERROR((LIMPIA(J2002,1)),0)),0)</f>
        <v>0</v>
      </c>
      <c r="N2002" s="36">
        <f>IF(C2002="Saliente Internacional",(IFERROR((LIMPIA(J2002,1)),0)),0)</f>
        <v>0</v>
      </c>
      <c r="O2002" s="36">
        <f>IF(C2002="Saliente Local",(IFERROR((LIMPIA(K2002,1)),0)),0)</f>
        <v>27</v>
      </c>
      <c r="P2002" s="36">
        <f>IF(C2002="Saliente Nacional",(IFERROR((LIMPIA(K2002,1)),0)),0)</f>
        <v>0</v>
      </c>
      <c r="Q2002" s="36">
        <f>IF(C2002="Saliente Internacional",(IFERROR((LIMPIA(K2002,1)),0)),0)</f>
        <v>0</v>
      </c>
      <c r="R2002" s="36">
        <f t="shared" si="94"/>
        <v>2</v>
      </c>
      <c r="S2002" s="36">
        <f t="shared" si="95"/>
        <v>0</v>
      </c>
    </row>
    <row r="2003" spans="1:19" x14ac:dyDescent="0.25">
      <c r="A2003" s="101">
        <f>'DETALLE DE CONEXIONES'!P2003</f>
        <v>0</v>
      </c>
      <c r="B2003" s="36" t="str">
        <f>'DETALLE DE CONEXIONES'!I2003</f>
        <v>GPRS</v>
      </c>
      <c r="C2003" s="36" t="str">
        <f>'DETALLE DE CONEXIONES'!BB2003</f>
        <v>VIDEO</v>
      </c>
      <c r="D2003" s="36" t="str">
        <f>'DETALLE DE CONEXIONES'!E2003</f>
        <v>internet.itelcel.coXXXGLTE</v>
      </c>
      <c r="E2003" s="36">
        <f t="shared" si="93"/>
        <v>26</v>
      </c>
      <c r="F2003" s="36">
        <f>IFERROR(LIMPIA('DETALLE DE CONEXIONES'!N2003,1),0)</f>
        <v>0</v>
      </c>
      <c r="G2003" s="36" t="str">
        <f>LEFT('DETALLE DE CONEXIONES'!BE2003,3)</f>
        <v/>
      </c>
      <c r="H2003" s="36" t="str">
        <f>RIGHT('DETALLE DE CONEXIONES'!AK2003,2)</f>
        <v>-1</v>
      </c>
      <c r="I2003" s="36" t="str">
        <f>LEFT('DETALLE DE CONEXIONES'!AK2003,3)</f>
        <v>VID</v>
      </c>
      <c r="J2003" s="36" t="str">
        <f>LEFT('DETALLE DE CONEXIONES'!M2003,3)</f>
        <v>0mi</v>
      </c>
      <c r="K2003" s="36" t="str">
        <f>IF(LEN('DETALLE DE CONEXIONES'!M2003)&lt;12,(RIGHT('DETALLE DE CONEXIONES'!M2003,5)),(RIGHT('DETALLE DE CONEXIONES'!M2003,6)))</f>
        <v xml:space="preserve">min. </v>
      </c>
      <c r="L2003" s="36">
        <f>IF(C2003="Saliente Local",(IFERROR((LIMPIA(J2003,1)),0)),0)</f>
        <v>0</v>
      </c>
      <c r="M2003" s="36">
        <f>IF(C2003="Saliente Nacional",(IFERROR((LIMPIA(J2003,1)),0)),0)</f>
        <v>0</v>
      </c>
      <c r="N2003" s="36">
        <f>IF(C2003="Saliente Internacional",(IFERROR((LIMPIA(J2003,1)),0)),0)</f>
        <v>0</v>
      </c>
      <c r="O2003" s="36">
        <f>IF(C2003="Saliente Local",(IFERROR((LIMPIA(K2003,1)),0)),0)</f>
        <v>0</v>
      </c>
      <c r="P2003" s="36">
        <f>IF(C2003="Saliente Nacional",(IFERROR((LIMPIA(K2003,1)),0)),0)</f>
        <v>0</v>
      </c>
      <c r="Q2003" s="36">
        <f>IF(C2003="Saliente Internacional",(IFERROR((LIMPIA(K2003,1)),0)),0)</f>
        <v>0</v>
      </c>
      <c r="R2003" s="36">
        <f t="shared" si="94"/>
        <v>0</v>
      </c>
      <c r="S2003" s="36">
        <f t="shared" si="95"/>
        <v>0</v>
      </c>
    </row>
    <row r="2004" spans="1:19" x14ac:dyDescent="0.25">
      <c r="A2004" s="101">
        <f>'DETALLE DE CONEXIONES'!P2004</f>
        <v>0</v>
      </c>
      <c r="B2004" s="36" t="str">
        <f>'DETALLE DE CONEXIONES'!I2004</f>
        <v>GPRS</v>
      </c>
      <c r="C2004" s="36" t="str">
        <f>'DETALLE DE CONEXIONES'!BB2004</f>
        <v>RS</v>
      </c>
      <c r="D2004" s="36" t="str">
        <f>'DETALLE DE CONEXIONES'!E2004</f>
        <v>internet.itelcel.coXXXGLTE</v>
      </c>
      <c r="E2004" s="36">
        <f t="shared" si="93"/>
        <v>26</v>
      </c>
      <c r="F2004" s="36">
        <f>IFERROR(LIMPIA('DETALLE DE CONEXIONES'!N2004,1),0)</f>
        <v>0</v>
      </c>
      <c r="G2004" s="36" t="str">
        <f>LEFT('DETALLE DE CONEXIONES'!BE2004,3)</f>
        <v/>
      </c>
      <c r="H2004" s="36" t="str">
        <f>RIGHT('DETALLE DE CONEXIONES'!AK2004,2)</f>
        <v>-1</v>
      </c>
      <c r="I2004" s="36" t="str">
        <f>LEFT('DETALLE DE CONEXIONES'!AK2004,3)</f>
        <v>RS;</v>
      </c>
      <c r="J2004" s="36" t="str">
        <f>LEFT('DETALLE DE CONEXIONES'!M2004,3)</f>
        <v>0mi</v>
      </c>
      <c r="K2004" s="36" t="str">
        <f>IF(LEN('DETALLE DE CONEXIONES'!M2004)&lt;12,(RIGHT('DETALLE DE CONEXIONES'!M2004,5)),(RIGHT('DETALLE DE CONEXIONES'!M2004,6)))</f>
        <v xml:space="preserve">min. </v>
      </c>
      <c r="L2004" s="36">
        <f>IF(C2004="Saliente Local",(IFERROR((LIMPIA(J2004,1)),0)),0)</f>
        <v>0</v>
      </c>
      <c r="M2004" s="36">
        <f>IF(C2004="Saliente Nacional",(IFERROR((LIMPIA(J2004,1)),0)),0)</f>
        <v>0</v>
      </c>
      <c r="N2004" s="36">
        <f>IF(C2004="Saliente Internacional",(IFERROR((LIMPIA(J2004,1)),0)),0)</f>
        <v>0</v>
      </c>
      <c r="O2004" s="36">
        <f>IF(C2004="Saliente Local",(IFERROR((LIMPIA(K2004,1)),0)),0)</f>
        <v>0</v>
      </c>
      <c r="P2004" s="36">
        <f>IF(C2004="Saliente Nacional",(IFERROR((LIMPIA(K2004,1)),0)),0)</f>
        <v>0</v>
      </c>
      <c r="Q2004" s="36">
        <f>IF(C2004="Saliente Internacional",(IFERROR((LIMPIA(K2004,1)),0)),0)</f>
        <v>0</v>
      </c>
      <c r="R2004" s="36">
        <f t="shared" si="94"/>
        <v>0</v>
      </c>
      <c r="S2004" s="36">
        <f t="shared" si="95"/>
        <v>0</v>
      </c>
    </row>
    <row r="2005" spans="1:19" x14ac:dyDescent="0.25">
      <c r="A2005" s="101">
        <f>'DETALLE DE CONEXIONES'!P2005</f>
        <v>0</v>
      </c>
      <c r="B2005" s="36" t="str">
        <f>'DETALLE DE CONEXIONES'!I2005</f>
        <v>GPRS</v>
      </c>
      <c r="C2005" s="36" t="str">
        <f>'DETALLE DE CONEXIONES'!BB2005</f>
        <v>MENSAJERO</v>
      </c>
      <c r="D2005" s="36" t="str">
        <f>'DETALLE DE CONEXIONES'!E2005</f>
        <v>internet.itelcel.coXXXGLTE</v>
      </c>
      <c r="E2005" s="36">
        <f t="shared" si="93"/>
        <v>26</v>
      </c>
      <c r="F2005" s="36">
        <f>IFERROR(LIMPIA('DETALLE DE CONEXIONES'!N2005,1),0)</f>
        <v>0</v>
      </c>
      <c r="G2005" s="36" t="str">
        <f>LEFT('DETALLE DE CONEXIONES'!BE2005,3)</f>
        <v/>
      </c>
      <c r="H2005" s="36" t="str">
        <f>RIGHT('DETALLE DE CONEXIONES'!AK2005,2)</f>
        <v>-1</v>
      </c>
      <c r="I2005" s="36" t="str">
        <f>LEFT('DETALLE DE CONEXIONES'!AK2005,3)</f>
        <v>MEN</v>
      </c>
      <c r="J2005" s="36" t="str">
        <f>LEFT('DETALLE DE CONEXIONES'!M2005,3)</f>
        <v>0mi</v>
      </c>
      <c r="K2005" s="36" t="str">
        <f>IF(LEN('DETALLE DE CONEXIONES'!M2005)&lt;12,(RIGHT('DETALLE DE CONEXIONES'!M2005,5)),(RIGHT('DETALLE DE CONEXIONES'!M2005,6)))</f>
        <v xml:space="preserve">min. </v>
      </c>
      <c r="L2005" s="36">
        <f>IF(C2005="Saliente Local",(IFERROR((LIMPIA(J2005,1)),0)),0)</f>
        <v>0</v>
      </c>
      <c r="M2005" s="36">
        <f>IF(C2005="Saliente Nacional",(IFERROR((LIMPIA(J2005,1)),0)),0)</f>
        <v>0</v>
      </c>
      <c r="N2005" s="36">
        <f>IF(C2005="Saliente Internacional",(IFERROR((LIMPIA(J2005,1)),0)),0)</f>
        <v>0</v>
      </c>
      <c r="O2005" s="36">
        <f>IF(C2005="Saliente Local",(IFERROR((LIMPIA(K2005,1)),0)),0)</f>
        <v>0</v>
      </c>
      <c r="P2005" s="36">
        <f>IF(C2005="Saliente Nacional",(IFERROR((LIMPIA(K2005,1)),0)),0)</f>
        <v>0</v>
      </c>
      <c r="Q2005" s="36">
        <f>IF(C2005="Saliente Internacional",(IFERROR((LIMPIA(K2005,1)),0)),0)</f>
        <v>0</v>
      </c>
      <c r="R2005" s="36">
        <f t="shared" si="94"/>
        <v>0</v>
      </c>
      <c r="S2005" s="36">
        <f t="shared" si="95"/>
        <v>0</v>
      </c>
    </row>
    <row r="2006" spans="1:19" x14ac:dyDescent="0.25">
      <c r="A2006" s="101">
        <f>'DETALLE DE CONEXIONES'!P2006</f>
        <v>0</v>
      </c>
      <c r="B2006" s="36" t="str">
        <f>'DETALLE DE CONEXIONES'!I2006</f>
        <v>GPRS</v>
      </c>
      <c r="C2006" s="36" t="str">
        <f>'DETALLE DE CONEXIONES'!BB2006</f>
        <v>INTERNET</v>
      </c>
      <c r="D2006" s="36" t="str">
        <f>'DETALLE DE CONEXIONES'!E2006</f>
        <v>internet.itelcelXXXm-3G</v>
      </c>
      <c r="E2006" s="36">
        <f t="shared" si="93"/>
        <v>23</v>
      </c>
      <c r="F2006" s="36">
        <f>IFERROR(LIMPIA('DETALLE DE CONEXIONES'!N2006,1),0)</f>
        <v>0</v>
      </c>
      <c r="G2006" s="36" t="str">
        <f>LEFT('DETALLE DE CONEXIONES'!BE2006,3)</f>
        <v/>
      </c>
      <c r="H2006" s="36" t="str">
        <f>RIGHT('DETALLE DE CONEXIONES'!AK2006,2)</f>
        <v>-1</v>
      </c>
      <c r="I2006" s="36" t="str">
        <f>LEFT('DETALLE DE CONEXIONES'!AK2006,3)</f>
        <v>INT</v>
      </c>
      <c r="J2006" s="36" t="str">
        <f>LEFT('DETALLE DE CONEXIONES'!M2006,3)</f>
        <v>0mi</v>
      </c>
      <c r="K2006" s="36" t="str">
        <f>IF(LEN('DETALLE DE CONEXIONES'!M2006)&lt;12,(RIGHT('DETALLE DE CONEXIONES'!M2006,5)),(RIGHT('DETALLE DE CONEXIONES'!M2006,6)))</f>
        <v xml:space="preserve">min. </v>
      </c>
      <c r="L2006" s="36">
        <f>IF(C2006="Saliente Local",(IFERROR((LIMPIA(J2006,1)),0)),0)</f>
        <v>0</v>
      </c>
      <c r="M2006" s="36">
        <f>IF(C2006="Saliente Nacional",(IFERROR((LIMPIA(J2006,1)),0)),0)</f>
        <v>0</v>
      </c>
      <c r="N2006" s="36">
        <f>IF(C2006="Saliente Internacional",(IFERROR((LIMPIA(J2006,1)),0)),0)</f>
        <v>0</v>
      </c>
      <c r="O2006" s="36">
        <f>IF(C2006="Saliente Local",(IFERROR((LIMPIA(K2006,1)),0)),0)</f>
        <v>0</v>
      </c>
      <c r="P2006" s="36">
        <f>IF(C2006="Saliente Nacional",(IFERROR((LIMPIA(K2006,1)),0)),0)</f>
        <v>0</v>
      </c>
      <c r="Q2006" s="36">
        <f>IF(C2006="Saliente Internacional",(IFERROR((LIMPIA(K2006,1)),0)),0)</f>
        <v>0</v>
      </c>
      <c r="R2006" s="36">
        <f t="shared" si="94"/>
        <v>0</v>
      </c>
      <c r="S2006" s="36">
        <f t="shared" si="95"/>
        <v>0</v>
      </c>
    </row>
    <row r="2007" spans="1:19" x14ac:dyDescent="0.25">
      <c r="A2007" s="101">
        <f>'DETALLE DE CONEXIONES'!P2007</f>
        <v>0</v>
      </c>
      <c r="B2007" s="36" t="str">
        <f>'DETALLE DE CONEXIONES'!I2007</f>
        <v>TRANSFERENCIA</v>
      </c>
      <c r="C2007" s="36" t="str">
        <f>'DETALLE DE CONEXIONES'!BB2007</f>
        <v>Desvio Nacional</v>
      </c>
      <c r="D2007" s="36" t="str">
        <f>'DETALLE DE CONEXIONES'!E2007</f>
        <v>999XXX1600</v>
      </c>
      <c r="E2007" s="36">
        <f t="shared" si="93"/>
        <v>10</v>
      </c>
      <c r="F2007" s="36">
        <f>IFERROR(LIMPIA('DETALLE DE CONEXIONES'!N2007,1),0)</f>
        <v>1</v>
      </c>
      <c r="G2007" s="36" t="str">
        <f>LEFT('DETALLE DE CONEXIONES'!BE2007,3)</f>
        <v>SIU</v>
      </c>
      <c r="H2007" s="36" t="str">
        <f>RIGHT('DETALLE DE CONEXIONES'!AK2007,2)</f>
        <v/>
      </c>
      <c r="I2007" s="36" t="str">
        <f>LEFT('DETALLE DE CONEXIONES'!AK2007,3)</f>
        <v/>
      </c>
      <c r="J2007" s="36" t="str">
        <f>LEFT('DETALLE DE CONEXIONES'!M2007,3)</f>
        <v>0mi</v>
      </c>
      <c r="K2007" s="36" t="str">
        <f>IF(LEN('DETALLE DE CONEXIONES'!M2007)&lt;12,(RIGHT('DETALLE DE CONEXIONES'!M2007,5)),(RIGHT('DETALLE DE CONEXIONES'!M2007,6)))</f>
        <v>4seg.</v>
      </c>
      <c r="L2007" s="36">
        <f>IF(C2007="Saliente Local",(IFERROR((LIMPIA(J2007,1)),0)),0)</f>
        <v>0</v>
      </c>
      <c r="M2007" s="36">
        <f>IF(C2007="Saliente Nacional",(IFERROR((LIMPIA(J2007,1)),0)),0)</f>
        <v>0</v>
      </c>
      <c r="N2007" s="36">
        <f>IF(C2007="Saliente Internacional",(IFERROR((LIMPIA(J2007,1)),0)),0)</f>
        <v>0</v>
      </c>
      <c r="O2007" s="36">
        <f>IF(C2007="Saliente Local",(IFERROR((LIMPIA(K2007,1)),0)),0)</f>
        <v>0</v>
      </c>
      <c r="P2007" s="36">
        <f>IF(C2007="Saliente Nacional",(IFERROR((LIMPIA(K2007,1)),0)),0)</f>
        <v>0</v>
      </c>
      <c r="Q2007" s="36">
        <f>IF(C2007="Saliente Internacional",(IFERROR((LIMPIA(K2007,1)),0)),0)</f>
        <v>0</v>
      </c>
      <c r="R2007" s="36">
        <f t="shared" si="94"/>
        <v>0</v>
      </c>
      <c r="S2007" s="36">
        <f t="shared" si="95"/>
        <v>0</v>
      </c>
    </row>
    <row r="2008" spans="1:19" x14ac:dyDescent="0.25">
      <c r="A2008" s="101">
        <f>'DETALLE DE CONEXIONES'!P2008</f>
        <v>0</v>
      </c>
      <c r="B2008" s="36" t="str">
        <f>'DETALLE DE CONEXIONES'!I2008</f>
        <v>SALIENTE</v>
      </c>
      <c r="C2008" s="36" t="str">
        <f>'DETALLE DE CONEXIONES'!BB2008</f>
        <v>Saliente Local</v>
      </c>
      <c r="D2008" s="36" t="str">
        <f>'DETALLE DE CONEXIONES'!E2008</f>
        <v>999XXX0328</v>
      </c>
      <c r="E2008" s="36">
        <f t="shared" si="93"/>
        <v>10</v>
      </c>
      <c r="F2008" s="36">
        <f>IFERROR(LIMPIA('DETALLE DE CONEXIONES'!N2008,1),0)</f>
        <v>2</v>
      </c>
      <c r="G2008" s="36" t="str">
        <f>LEFT('DETALLE DE CONEXIONES'!BE2008,3)</f>
        <v>NOF</v>
      </c>
      <c r="H2008" s="36" t="str">
        <f>RIGHT('DETALLE DE CONEXIONES'!AK2008,2)</f>
        <v/>
      </c>
      <c r="I2008" s="36" t="str">
        <f>LEFT('DETALLE DE CONEXIONES'!AK2008,3)</f>
        <v/>
      </c>
      <c r="J2008" s="36" t="str">
        <f>LEFT('DETALLE DE CONEXIONES'!M2008,3)</f>
        <v>1mi</v>
      </c>
      <c r="K2008" s="36" t="str">
        <f>IF(LEN('DETALLE DE CONEXIONES'!M2008)&lt;12,(RIGHT('DETALLE DE CONEXIONES'!M2008,5)),(RIGHT('DETALLE DE CONEXIONES'!M2008,6)))</f>
        <v>34seg.</v>
      </c>
      <c r="L2008" s="36">
        <f>IF(C2008="Saliente Local",(IFERROR((LIMPIA(J2008,1)),0)),0)</f>
        <v>1</v>
      </c>
      <c r="M2008" s="36">
        <f>IF(C2008="Saliente Nacional",(IFERROR((LIMPIA(J2008,1)),0)),0)</f>
        <v>0</v>
      </c>
      <c r="N2008" s="36">
        <f>IF(C2008="Saliente Internacional",(IFERROR((LIMPIA(J2008,1)),0)),0)</f>
        <v>0</v>
      </c>
      <c r="O2008" s="36">
        <f>IF(C2008="Saliente Local",(IFERROR((LIMPIA(K2008,1)),0)),0)</f>
        <v>34</v>
      </c>
      <c r="P2008" s="36">
        <f>IF(C2008="Saliente Nacional",(IFERROR((LIMPIA(K2008,1)),0)),0)</f>
        <v>0</v>
      </c>
      <c r="Q2008" s="36">
        <f>IF(C2008="Saliente Internacional",(IFERROR((LIMPIA(K2008,1)),0)),0)</f>
        <v>0</v>
      </c>
      <c r="R2008" s="36">
        <f t="shared" si="94"/>
        <v>2</v>
      </c>
      <c r="S2008" s="36">
        <f t="shared" si="95"/>
        <v>0</v>
      </c>
    </row>
    <row r="2009" spans="1:19" x14ac:dyDescent="0.25">
      <c r="A2009" s="101">
        <f>'DETALLE DE CONEXIONES'!P2009</f>
        <v>0</v>
      </c>
      <c r="B2009" s="36" t="str">
        <f>'DETALLE DE CONEXIONES'!I2009</f>
        <v>SALIENTE</v>
      </c>
      <c r="C2009" s="36" t="str">
        <f>'DETALLE DE CONEXIONES'!BB2009</f>
        <v>Saliente Local</v>
      </c>
      <c r="D2009" s="36" t="str">
        <f>'DETALLE DE CONEXIONES'!E2009</f>
        <v>999XXX0328</v>
      </c>
      <c r="E2009" s="36">
        <f t="shared" si="93"/>
        <v>10</v>
      </c>
      <c r="F2009" s="36">
        <f>IFERROR(LIMPIA('DETALLE DE CONEXIONES'!N2009,1),0)</f>
        <v>5</v>
      </c>
      <c r="G2009" s="36" t="str">
        <f>LEFT('DETALLE DE CONEXIONES'!BE2009,3)</f>
        <v>NOF</v>
      </c>
      <c r="H2009" s="36" t="str">
        <f>RIGHT('DETALLE DE CONEXIONES'!AK2009,2)</f>
        <v/>
      </c>
      <c r="I2009" s="36" t="str">
        <f>LEFT('DETALLE DE CONEXIONES'!AK2009,3)</f>
        <v/>
      </c>
      <c r="J2009" s="36" t="str">
        <f>LEFT('DETALLE DE CONEXIONES'!M2009,3)</f>
        <v>4mi</v>
      </c>
      <c r="K2009" s="36" t="str">
        <f>IF(LEN('DETALLE DE CONEXIONES'!M2009)&lt;12,(RIGHT('DETALLE DE CONEXIONES'!M2009,5)),(RIGHT('DETALLE DE CONEXIONES'!M2009,6)))</f>
        <v>25seg.</v>
      </c>
      <c r="L2009" s="36">
        <f>IF(C2009="Saliente Local",(IFERROR((LIMPIA(J2009,1)),0)),0)</f>
        <v>4</v>
      </c>
      <c r="M2009" s="36">
        <f>IF(C2009="Saliente Nacional",(IFERROR((LIMPIA(J2009,1)),0)),0)</f>
        <v>0</v>
      </c>
      <c r="N2009" s="36">
        <f>IF(C2009="Saliente Internacional",(IFERROR((LIMPIA(J2009,1)),0)),0)</f>
        <v>0</v>
      </c>
      <c r="O2009" s="36">
        <f>IF(C2009="Saliente Local",(IFERROR((LIMPIA(K2009,1)),0)),0)</f>
        <v>25</v>
      </c>
      <c r="P2009" s="36">
        <f>IF(C2009="Saliente Nacional",(IFERROR((LIMPIA(K2009,1)),0)),0)</f>
        <v>0</v>
      </c>
      <c r="Q2009" s="36">
        <f>IF(C2009="Saliente Internacional",(IFERROR((LIMPIA(K2009,1)),0)),0)</f>
        <v>0</v>
      </c>
      <c r="R2009" s="36">
        <f t="shared" si="94"/>
        <v>5</v>
      </c>
      <c r="S2009" s="36">
        <f t="shared" si="95"/>
        <v>0</v>
      </c>
    </row>
    <row r="2010" spans="1:19" x14ac:dyDescent="0.25">
      <c r="A2010" s="101">
        <f>'DETALLE DE CONEXIONES'!P2010</f>
        <v>0</v>
      </c>
      <c r="B2010" s="36" t="str">
        <f>'DETALLE DE CONEXIONES'!I2010</f>
        <v>ENTRANTE</v>
      </c>
      <c r="C2010" s="36" t="str">
        <f>'DETALLE DE CONEXIONES'!BB2010</f>
        <v>Entrante Local</v>
      </c>
      <c r="D2010" s="36" t="str">
        <f>'DETALLE DE CONEXIONES'!E2010</f>
        <v>999XXX1600</v>
      </c>
      <c r="E2010" s="36">
        <f t="shared" si="93"/>
        <v>10</v>
      </c>
      <c r="F2010" s="36">
        <f>IFERROR(LIMPIA('DETALLE DE CONEXIONES'!N2010,1),0)</f>
        <v>3</v>
      </c>
      <c r="G2010" s="36" t="str">
        <f>LEFT('DETALLE DE CONEXIONES'!BE2010,3)</f>
        <v>NOF</v>
      </c>
      <c r="H2010" s="36" t="str">
        <f>RIGHT('DETALLE DE CONEXIONES'!AK2010,2)</f>
        <v/>
      </c>
      <c r="I2010" s="36" t="str">
        <f>LEFT('DETALLE DE CONEXIONES'!AK2010,3)</f>
        <v/>
      </c>
      <c r="J2010" s="36" t="str">
        <f>LEFT('DETALLE DE CONEXIONES'!M2010,3)</f>
        <v>2mi</v>
      </c>
      <c r="K2010" s="36" t="str">
        <f>IF(LEN('DETALLE DE CONEXIONES'!M2010)&lt;12,(RIGHT('DETALLE DE CONEXIONES'!M2010,5)),(RIGHT('DETALLE DE CONEXIONES'!M2010,6)))</f>
        <v>11seg.</v>
      </c>
      <c r="L2010" s="36">
        <f>IF(C2010="Saliente Local",(IFERROR((LIMPIA(J2010,1)),0)),0)</f>
        <v>0</v>
      </c>
      <c r="M2010" s="36">
        <f>IF(C2010="Saliente Nacional",(IFERROR((LIMPIA(J2010,1)),0)),0)</f>
        <v>0</v>
      </c>
      <c r="N2010" s="36">
        <f>IF(C2010="Saliente Internacional",(IFERROR((LIMPIA(J2010,1)),0)),0)</f>
        <v>0</v>
      </c>
      <c r="O2010" s="36">
        <f>IF(C2010="Saliente Local",(IFERROR((LIMPIA(K2010,1)),0)),0)</f>
        <v>0</v>
      </c>
      <c r="P2010" s="36">
        <f>IF(C2010="Saliente Nacional",(IFERROR((LIMPIA(K2010,1)),0)),0)</f>
        <v>0</v>
      </c>
      <c r="Q2010" s="36">
        <f>IF(C2010="Saliente Internacional",(IFERROR((LIMPIA(K2010,1)),0)),0)</f>
        <v>0</v>
      </c>
      <c r="R2010" s="36">
        <f t="shared" si="94"/>
        <v>0</v>
      </c>
      <c r="S2010" s="36">
        <f t="shared" si="95"/>
        <v>0</v>
      </c>
    </row>
    <row r="2011" spans="1:19" x14ac:dyDescent="0.25">
      <c r="A2011" s="101">
        <f>'DETALLE DE CONEXIONES'!P2011</f>
        <v>0</v>
      </c>
      <c r="B2011" s="36" t="str">
        <f>'DETALLE DE CONEXIONES'!I2011</f>
        <v>ENTRANTE</v>
      </c>
      <c r="C2011" s="36" t="str">
        <f>'DETALLE DE CONEXIONES'!BB2011</f>
        <v>Entrante Local</v>
      </c>
      <c r="D2011" s="36" t="str">
        <f>'DETALLE DE CONEXIONES'!E2011</f>
        <v>999XXX1600</v>
      </c>
      <c r="E2011" s="36">
        <f t="shared" si="93"/>
        <v>10</v>
      </c>
      <c r="F2011" s="36">
        <f>IFERROR(LIMPIA('DETALLE DE CONEXIONES'!N2011,1),0)</f>
        <v>1</v>
      </c>
      <c r="G2011" s="36" t="str">
        <f>LEFT('DETALLE DE CONEXIONES'!BE2011,3)</f>
        <v>NOF</v>
      </c>
      <c r="H2011" s="36" t="str">
        <f>RIGHT('DETALLE DE CONEXIONES'!AK2011,2)</f>
        <v/>
      </c>
      <c r="I2011" s="36" t="str">
        <f>LEFT('DETALLE DE CONEXIONES'!AK2011,3)</f>
        <v/>
      </c>
      <c r="J2011" s="36" t="str">
        <f>LEFT('DETALLE DE CONEXIONES'!M2011,3)</f>
        <v>0mi</v>
      </c>
      <c r="K2011" s="36" t="str">
        <f>IF(LEN('DETALLE DE CONEXIONES'!M2011)&lt;12,(RIGHT('DETALLE DE CONEXIONES'!M2011,5)),(RIGHT('DETALLE DE CONEXIONES'!M2011,6)))</f>
        <v>54seg.</v>
      </c>
      <c r="L2011" s="36">
        <f>IF(C2011="Saliente Local",(IFERROR((LIMPIA(J2011,1)),0)),0)</f>
        <v>0</v>
      </c>
      <c r="M2011" s="36">
        <f>IF(C2011="Saliente Nacional",(IFERROR((LIMPIA(J2011,1)),0)),0)</f>
        <v>0</v>
      </c>
      <c r="N2011" s="36">
        <f>IF(C2011="Saliente Internacional",(IFERROR((LIMPIA(J2011,1)),0)),0)</f>
        <v>0</v>
      </c>
      <c r="O2011" s="36">
        <f>IF(C2011="Saliente Local",(IFERROR((LIMPIA(K2011,1)),0)),0)</f>
        <v>0</v>
      </c>
      <c r="P2011" s="36">
        <f>IF(C2011="Saliente Nacional",(IFERROR((LIMPIA(K2011,1)),0)),0)</f>
        <v>0</v>
      </c>
      <c r="Q2011" s="36">
        <f>IF(C2011="Saliente Internacional",(IFERROR((LIMPIA(K2011,1)),0)),0)</f>
        <v>0</v>
      </c>
      <c r="R2011" s="36">
        <f t="shared" si="94"/>
        <v>0</v>
      </c>
      <c r="S2011" s="36">
        <f t="shared" si="95"/>
        <v>0</v>
      </c>
    </row>
    <row r="2012" spans="1:19" x14ac:dyDescent="0.25">
      <c r="A2012" s="101">
        <f>'DETALLE DE CONEXIONES'!P2012</f>
        <v>0</v>
      </c>
      <c r="B2012" s="36" t="str">
        <f>'DETALLE DE CONEXIONES'!I2012</f>
        <v>GPRS</v>
      </c>
      <c r="C2012" s="36" t="str">
        <f>'DETALLE DE CONEXIONES'!BB2012</f>
        <v>VIDEO</v>
      </c>
      <c r="D2012" s="36" t="str">
        <f>'DETALLE DE CONEXIONES'!E2012</f>
        <v>internet.itelcelXXXm-3G</v>
      </c>
      <c r="E2012" s="36">
        <f t="shared" si="93"/>
        <v>23</v>
      </c>
      <c r="F2012" s="36">
        <f>IFERROR(LIMPIA('DETALLE DE CONEXIONES'!N2012,1),0)</f>
        <v>0</v>
      </c>
      <c r="G2012" s="36" t="str">
        <f>LEFT('DETALLE DE CONEXIONES'!BE2012,3)</f>
        <v/>
      </c>
      <c r="H2012" s="36" t="str">
        <f>RIGHT('DETALLE DE CONEXIONES'!AK2012,2)</f>
        <v>-1</v>
      </c>
      <c r="I2012" s="36" t="str">
        <f>LEFT('DETALLE DE CONEXIONES'!AK2012,3)</f>
        <v>VID</v>
      </c>
      <c r="J2012" s="36" t="str">
        <f>LEFT('DETALLE DE CONEXIONES'!M2012,3)</f>
        <v>0mi</v>
      </c>
      <c r="K2012" s="36" t="str">
        <f>IF(LEN('DETALLE DE CONEXIONES'!M2012)&lt;12,(RIGHT('DETALLE DE CONEXIONES'!M2012,5)),(RIGHT('DETALLE DE CONEXIONES'!M2012,6)))</f>
        <v xml:space="preserve">min. </v>
      </c>
      <c r="L2012" s="36">
        <f>IF(C2012="Saliente Local",(IFERROR((LIMPIA(J2012,1)),0)),0)</f>
        <v>0</v>
      </c>
      <c r="M2012" s="36">
        <f>IF(C2012="Saliente Nacional",(IFERROR((LIMPIA(J2012,1)),0)),0)</f>
        <v>0</v>
      </c>
      <c r="N2012" s="36">
        <f>IF(C2012="Saliente Internacional",(IFERROR((LIMPIA(J2012,1)),0)),0)</f>
        <v>0</v>
      </c>
      <c r="O2012" s="36">
        <f>IF(C2012="Saliente Local",(IFERROR((LIMPIA(K2012,1)),0)),0)</f>
        <v>0</v>
      </c>
      <c r="P2012" s="36">
        <f>IF(C2012="Saliente Nacional",(IFERROR((LIMPIA(K2012,1)),0)),0)</f>
        <v>0</v>
      </c>
      <c r="Q2012" s="36">
        <f>IF(C2012="Saliente Internacional",(IFERROR((LIMPIA(K2012,1)),0)),0)</f>
        <v>0</v>
      </c>
      <c r="R2012" s="36">
        <f t="shared" si="94"/>
        <v>0</v>
      </c>
      <c r="S2012" s="36">
        <f t="shared" si="95"/>
        <v>0</v>
      </c>
    </row>
    <row r="2013" spans="1:19" x14ac:dyDescent="0.25">
      <c r="A2013" s="101">
        <f>'DETALLE DE CONEXIONES'!P2013</f>
        <v>0</v>
      </c>
      <c r="B2013" s="36" t="str">
        <f>'DETALLE DE CONEXIONES'!I2013</f>
        <v>GPRS</v>
      </c>
      <c r="C2013" s="36" t="str">
        <f>'DETALLE DE CONEXIONES'!BB2013</f>
        <v>MENSAJERO</v>
      </c>
      <c r="D2013" s="36" t="str">
        <f>'DETALLE DE CONEXIONES'!E2013</f>
        <v>internet.itelcel.coXXXGLTE</v>
      </c>
      <c r="E2013" s="36">
        <f t="shared" si="93"/>
        <v>26</v>
      </c>
      <c r="F2013" s="36">
        <f>IFERROR(LIMPIA('DETALLE DE CONEXIONES'!N2013,1),0)</f>
        <v>0</v>
      </c>
      <c r="G2013" s="36" t="str">
        <f>LEFT('DETALLE DE CONEXIONES'!BE2013,3)</f>
        <v/>
      </c>
      <c r="H2013" s="36" t="str">
        <f>RIGHT('DETALLE DE CONEXIONES'!AK2013,2)</f>
        <v>-1</v>
      </c>
      <c r="I2013" s="36" t="str">
        <f>LEFT('DETALLE DE CONEXIONES'!AK2013,3)</f>
        <v>MEN</v>
      </c>
      <c r="J2013" s="36" t="str">
        <f>LEFT('DETALLE DE CONEXIONES'!M2013,3)</f>
        <v>0mi</v>
      </c>
      <c r="K2013" s="36" t="str">
        <f>IF(LEN('DETALLE DE CONEXIONES'!M2013)&lt;12,(RIGHT('DETALLE DE CONEXIONES'!M2013,5)),(RIGHT('DETALLE DE CONEXIONES'!M2013,6)))</f>
        <v xml:space="preserve">min. </v>
      </c>
      <c r="L2013" s="36">
        <f>IF(C2013="Saliente Local",(IFERROR((LIMPIA(J2013,1)),0)),0)</f>
        <v>0</v>
      </c>
      <c r="M2013" s="36">
        <f>IF(C2013="Saliente Nacional",(IFERROR((LIMPIA(J2013,1)),0)),0)</f>
        <v>0</v>
      </c>
      <c r="N2013" s="36">
        <f>IF(C2013="Saliente Internacional",(IFERROR((LIMPIA(J2013,1)),0)),0)</f>
        <v>0</v>
      </c>
      <c r="O2013" s="36">
        <f>IF(C2013="Saliente Local",(IFERROR((LIMPIA(K2013,1)),0)),0)</f>
        <v>0</v>
      </c>
      <c r="P2013" s="36">
        <f>IF(C2013="Saliente Nacional",(IFERROR((LIMPIA(K2013,1)),0)),0)</f>
        <v>0</v>
      </c>
      <c r="Q2013" s="36">
        <f>IF(C2013="Saliente Internacional",(IFERROR((LIMPIA(K2013,1)),0)),0)</f>
        <v>0</v>
      </c>
      <c r="R2013" s="36">
        <f t="shared" si="94"/>
        <v>0</v>
      </c>
      <c r="S2013" s="36">
        <f t="shared" si="95"/>
        <v>0</v>
      </c>
    </row>
    <row r="2014" spans="1:19" x14ac:dyDescent="0.25">
      <c r="A2014" s="101">
        <f>'DETALLE DE CONEXIONES'!P2014</f>
        <v>0</v>
      </c>
      <c r="B2014" s="36" t="str">
        <f>'DETALLE DE CONEXIONES'!I2014</f>
        <v>GPRS</v>
      </c>
      <c r="C2014" s="36" t="str">
        <f>'DETALLE DE CONEXIONES'!BB2014</f>
        <v>RS</v>
      </c>
      <c r="D2014" s="36" t="str">
        <f>'DETALLE DE CONEXIONES'!E2014</f>
        <v>internet.itelcel.coXXXGLTE</v>
      </c>
      <c r="E2014" s="36">
        <f t="shared" si="93"/>
        <v>26</v>
      </c>
      <c r="F2014" s="36">
        <f>IFERROR(LIMPIA('DETALLE DE CONEXIONES'!N2014,1),0)</f>
        <v>0</v>
      </c>
      <c r="G2014" s="36" t="str">
        <f>LEFT('DETALLE DE CONEXIONES'!BE2014,3)</f>
        <v/>
      </c>
      <c r="H2014" s="36" t="str">
        <f>RIGHT('DETALLE DE CONEXIONES'!AK2014,2)</f>
        <v>-1</v>
      </c>
      <c r="I2014" s="36" t="str">
        <f>LEFT('DETALLE DE CONEXIONES'!AK2014,3)</f>
        <v>RS;</v>
      </c>
      <c r="J2014" s="36" t="str">
        <f>LEFT('DETALLE DE CONEXIONES'!M2014,3)</f>
        <v>0mi</v>
      </c>
      <c r="K2014" s="36" t="str">
        <f>IF(LEN('DETALLE DE CONEXIONES'!M2014)&lt;12,(RIGHT('DETALLE DE CONEXIONES'!M2014,5)),(RIGHT('DETALLE DE CONEXIONES'!M2014,6)))</f>
        <v xml:space="preserve">min. </v>
      </c>
      <c r="L2014" s="36">
        <f>IF(C2014="Saliente Local",(IFERROR((LIMPIA(J2014,1)),0)),0)</f>
        <v>0</v>
      </c>
      <c r="M2014" s="36">
        <f>IF(C2014="Saliente Nacional",(IFERROR((LIMPIA(J2014,1)),0)),0)</f>
        <v>0</v>
      </c>
      <c r="N2014" s="36">
        <f>IF(C2014="Saliente Internacional",(IFERROR((LIMPIA(J2014,1)),0)),0)</f>
        <v>0</v>
      </c>
      <c r="O2014" s="36">
        <f>IF(C2014="Saliente Local",(IFERROR((LIMPIA(K2014,1)),0)),0)</f>
        <v>0</v>
      </c>
      <c r="P2014" s="36">
        <f>IF(C2014="Saliente Nacional",(IFERROR((LIMPIA(K2014,1)),0)),0)</f>
        <v>0</v>
      </c>
      <c r="Q2014" s="36">
        <f>IF(C2014="Saliente Internacional",(IFERROR((LIMPIA(K2014,1)),0)),0)</f>
        <v>0</v>
      </c>
      <c r="R2014" s="36">
        <f t="shared" si="94"/>
        <v>0</v>
      </c>
      <c r="S2014" s="36">
        <f t="shared" si="95"/>
        <v>0</v>
      </c>
    </row>
    <row r="2015" spans="1:19" x14ac:dyDescent="0.25">
      <c r="A2015" s="101">
        <f>'DETALLE DE CONEXIONES'!P2015</f>
        <v>0</v>
      </c>
      <c r="B2015" s="36" t="str">
        <f>'DETALLE DE CONEXIONES'!I2015</f>
        <v>GPRS</v>
      </c>
      <c r="C2015" s="36" t="str">
        <f>'DETALLE DE CONEXIONES'!BB2015</f>
        <v>INTERNET</v>
      </c>
      <c r="D2015" s="36" t="str">
        <f>'DETALLE DE CONEXIONES'!E2015</f>
        <v>internet.itelcelXXXm-3G</v>
      </c>
      <c r="E2015" s="36">
        <f t="shared" si="93"/>
        <v>23</v>
      </c>
      <c r="F2015" s="36">
        <f>IFERROR(LIMPIA('DETALLE DE CONEXIONES'!N2015,1),0)</f>
        <v>0</v>
      </c>
      <c r="G2015" s="36" t="str">
        <f>LEFT('DETALLE DE CONEXIONES'!BE2015,3)</f>
        <v/>
      </c>
      <c r="H2015" s="36" t="str">
        <f>RIGHT('DETALLE DE CONEXIONES'!AK2015,2)</f>
        <v>-1</v>
      </c>
      <c r="I2015" s="36" t="str">
        <f>LEFT('DETALLE DE CONEXIONES'!AK2015,3)</f>
        <v>INT</v>
      </c>
      <c r="J2015" s="36" t="str">
        <f>LEFT('DETALLE DE CONEXIONES'!M2015,3)</f>
        <v>0mi</v>
      </c>
      <c r="K2015" s="36" t="str">
        <f>IF(LEN('DETALLE DE CONEXIONES'!M2015)&lt;12,(RIGHT('DETALLE DE CONEXIONES'!M2015,5)),(RIGHT('DETALLE DE CONEXIONES'!M2015,6)))</f>
        <v xml:space="preserve">min. </v>
      </c>
      <c r="L2015" s="36">
        <f>IF(C2015="Saliente Local",(IFERROR((LIMPIA(J2015,1)),0)),0)</f>
        <v>0</v>
      </c>
      <c r="M2015" s="36">
        <f>IF(C2015="Saliente Nacional",(IFERROR((LIMPIA(J2015,1)),0)),0)</f>
        <v>0</v>
      </c>
      <c r="N2015" s="36">
        <f>IF(C2015="Saliente Internacional",(IFERROR((LIMPIA(J2015,1)),0)),0)</f>
        <v>0</v>
      </c>
      <c r="O2015" s="36">
        <f>IF(C2015="Saliente Local",(IFERROR((LIMPIA(K2015,1)),0)),0)</f>
        <v>0</v>
      </c>
      <c r="P2015" s="36">
        <f>IF(C2015="Saliente Nacional",(IFERROR((LIMPIA(K2015,1)),0)),0)</f>
        <v>0</v>
      </c>
      <c r="Q2015" s="36">
        <f>IF(C2015="Saliente Internacional",(IFERROR((LIMPIA(K2015,1)),0)),0)</f>
        <v>0</v>
      </c>
      <c r="R2015" s="36">
        <f t="shared" si="94"/>
        <v>0</v>
      </c>
      <c r="S2015" s="36">
        <f t="shared" si="95"/>
        <v>0</v>
      </c>
    </row>
    <row r="2016" spans="1:19" x14ac:dyDescent="0.25">
      <c r="A2016" s="101">
        <f>'DETALLE DE CONEXIONES'!P2016</f>
        <v>0</v>
      </c>
      <c r="B2016" s="36" t="str">
        <f>'DETALLE DE CONEXIONES'!I2016</f>
        <v>GPRS</v>
      </c>
      <c r="C2016" s="36" t="str">
        <f>'DETALLE DE CONEXIONES'!BB2016</f>
        <v>RS</v>
      </c>
      <c r="D2016" s="36" t="str">
        <f>'DETALLE DE CONEXIONES'!E2016</f>
        <v>internet.itelcelXXXm-3G</v>
      </c>
      <c r="E2016" s="36">
        <f t="shared" si="93"/>
        <v>23</v>
      </c>
      <c r="F2016" s="36">
        <f>IFERROR(LIMPIA('DETALLE DE CONEXIONES'!N2016,1),0)</f>
        <v>0</v>
      </c>
      <c r="G2016" s="36" t="str">
        <f>LEFT('DETALLE DE CONEXIONES'!BE2016,3)</f>
        <v/>
      </c>
      <c r="H2016" s="36" t="str">
        <f>RIGHT('DETALLE DE CONEXIONES'!AK2016,2)</f>
        <v>-1</v>
      </c>
      <c r="I2016" s="36" t="str">
        <f>LEFT('DETALLE DE CONEXIONES'!AK2016,3)</f>
        <v>RS;</v>
      </c>
      <c r="J2016" s="36" t="str">
        <f>LEFT('DETALLE DE CONEXIONES'!M2016,3)</f>
        <v>0mi</v>
      </c>
      <c r="K2016" s="36" t="str">
        <f>IF(LEN('DETALLE DE CONEXIONES'!M2016)&lt;12,(RIGHT('DETALLE DE CONEXIONES'!M2016,5)),(RIGHT('DETALLE DE CONEXIONES'!M2016,6)))</f>
        <v xml:space="preserve">min. </v>
      </c>
      <c r="L2016" s="36">
        <f>IF(C2016="Saliente Local",(IFERROR((LIMPIA(J2016,1)),0)),0)</f>
        <v>0</v>
      </c>
      <c r="M2016" s="36">
        <f>IF(C2016="Saliente Nacional",(IFERROR((LIMPIA(J2016,1)),0)),0)</f>
        <v>0</v>
      </c>
      <c r="N2016" s="36">
        <f>IF(C2016="Saliente Internacional",(IFERROR((LIMPIA(J2016,1)),0)),0)</f>
        <v>0</v>
      </c>
      <c r="O2016" s="36">
        <f>IF(C2016="Saliente Local",(IFERROR((LIMPIA(K2016,1)),0)),0)</f>
        <v>0</v>
      </c>
      <c r="P2016" s="36">
        <f>IF(C2016="Saliente Nacional",(IFERROR((LIMPIA(K2016,1)),0)),0)</f>
        <v>0</v>
      </c>
      <c r="Q2016" s="36">
        <f>IF(C2016="Saliente Internacional",(IFERROR((LIMPIA(K2016,1)),0)),0)</f>
        <v>0</v>
      </c>
      <c r="R2016" s="36">
        <f t="shared" si="94"/>
        <v>0</v>
      </c>
      <c r="S2016" s="36">
        <f t="shared" si="95"/>
        <v>0</v>
      </c>
    </row>
    <row r="2017" spans="1:19" x14ac:dyDescent="0.25">
      <c r="A2017" s="101">
        <f>'DETALLE DE CONEXIONES'!P2017</f>
        <v>0</v>
      </c>
      <c r="B2017" s="36" t="str">
        <f>'DETALLE DE CONEXIONES'!I2017</f>
        <v>TRANSFERENCIA</v>
      </c>
      <c r="C2017" s="36" t="str">
        <f>'DETALLE DE CONEXIONES'!BB2017</f>
        <v>Desvio Nacional</v>
      </c>
      <c r="D2017" s="36" t="str">
        <f>'DETALLE DE CONEXIONES'!E2017</f>
        <v>999XXX1600</v>
      </c>
      <c r="E2017" s="36">
        <f t="shared" si="93"/>
        <v>10</v>
      </c>
      <c r="F2017" s="36">
        <f>IFERROR(LIMPIA('DETALLE DE CONEXIONES'!N2017,1),0)</f>
        <v>1</v>
      </c>
      <c r="G2017" s="36" t="str">
        <f>LEFT('DETALLE DE CONEXIONES'!BE2017,3)</f>
        <v>SIU</v>
      </c>
      <c r="H2017" s="36" t="str">
        <f>RIGHT('DETALLE DE CONEXIONES'!AK2017,2)</f>
        <v/>
      </c>
      <c r="I2017" s="36" t="str">
        <f>LEFT('DETALLE DE CONEXIONES'!AK2017,3)</f>
        <v/>
      </c>
      <c r="J2017" s="36" t="str">
        <f>LEFT('DETALLE DE CONEXIONES'!M2017,3)</f>
        <v>0mi</v>
      </c>
      <c r="K2017" s="36" t="str">
        <f>IF(LEN('DETALLE DE CONEXIONES'!M2017)&lt;12,(RIGHT('DETALLE DE CONEXIONES'!M2017,5)),(RIGHT('DETALLE DE CONEXIONES'!M2017,6)))</f>
        <v>5seg.</v>
      </c>
      <c r="L2017" s="36">
        <f>IF(C2017="Saliente Local",(IFERROR((LIMPIA(J2017,1)),0)),0)</f>
        <v>0</v>
      </c>
      <c r="M2017" s="36">
        <f>IF(C2017="Saliente Nacional",(IFERROR((LIMPIA(J2017,1)),0)),0)</f>
        <v>0</v>
      </c>
      <c r="N2017" s="36">
        <f>IF(C2017="Saliente Internacional",(IFERROR((LIMPIA(J2017,1)),0)),0)</f>
        <v>0</v>
      </c>
      <c r="O2017" s="36">
        <f>IF(C2017="Saliente Local",(IFERROR((LIMPIA(K2017,1)),0)),0)</f>
        <v>0</v>
      </c>
      <c r="P2017" s="36">
        <f>IF(C2017="Saliente Nacional",(IFERROR((LIMPIA(K2017,1)),0)),0)</f>
        <v>0</v>
      </c>
      <c r="Q2017" s="36">
        <f>IF(C2017="Saliente Internacional",(IFERROR((LIMPIA(K2017,1)),0)),0)</f>
        <v>0</v>
      </c>
      <c r="R2017" s="36">
        <f t="shared" si="94"/>
        <v>0</v>
      </c>
      <c r="S2017" s="36">
        <f t="shared" si="95"/>
        <v>0</v>
      </c>
    </row>
    <row r="2018" spans="1:19" x14ac:dyDescent="0.25">
      <c r="A2018" s="101">
        <f>'DETALLE DE CONEXIONES'!P2018</f>
        <v>0</v>
      </c>
      <c r="B2018" s="36" t="str">
        <f>'DETALLE DE CONEXIONES'!I2018</f>
        <v>GPRS</v>
      </c>
      <c r="C2018" s="36" t="str">
        <f>'DETALLE DE CONEXIONES'!BB2018</f>
        <v>INTERNET</v>
      </c>
      <c r="D2018" s="36" t="str">
        <f>'DETALLE DE CONEXIONES'!E2018</f>
        <v>internet.itelcelXXXm-3G</v>
      </c>
      <c r="E2018" s="36">
        <f t="shared" si="93"/>
        <v>23</v>
      </c>
      <c r="F2018" s="36">
        <f>IFERROR(LIMPIA('DETALLE DE CONEXIONES'!N2018,1),0)</f>
        <v>0</v>
      </c>
      <c r="G2018" s="36" t="str">
        <f>LEFT('DETALLE DE CONEXIONES'!BE2018,3)</f>
        <v/>
      </c>
      <c r="H2018" s="36" t="str">
        <f>RIGHT('DETALLE DE CONEXIONES'!AK2018,2)</f>
        <v>-1</v>
      </c>
      <c r="I2018" s="36" t="str">
        <f>LEFT('DETALLE DE CONEXIONES'!AK2018,3)</f>
        <v>INT</v>
      </c>
      <c r="J2018" s="36" t="str">
        <f>LEFT('DETALLE DE CONEXIONES'!M2018,3)</f>
        <v>0mi</v>
      </c>
      <c r="K2018" s="36" t="str">
        <f>IF(LEN('DETALLE DE CONEXIONES'!M2018)&lt;12,(RIGHT('DETALLE DE CONEXIONES'!M2018,5)),(RIGHT('DETALLE DE CONEXIONES'!M2018,6)))</f>
        <v xml:space="preserve">min. </v>
      </c>
      <c r="L2018" s="36">
        <f>IF(C2018="Saliente Local",(IFERROR((LIMPIA(J2018,1)),0)),0)</f>
        <v>0</v>
      </c>
      <c r="M2018" s="36">
        <f>IF(C2018="Saliente Nacional",(IFERROR((LIMPIA(J2018,1)),0)),0)</f>
        <v>0</v>
      </c>
      <c r="N2018" s="36">
        <f>IF(C2018="Saliente Internacional",(IFERROR((LIMPIA(J2018,1)),0)),0)</f>
        <v>0</v>
      </c>
      <c r="O2018" s="36">
        <f>IF(C2018="Saliente Local",(IFERROR((LIMPIA(K2018,1)),0)),0)</f>
        <v>0</v>
      </c>
      <c r="P2018" s="36">
        <f>IF(C2018="Saliente Nacional",(IFERROR((LIMPIA(K2018,1)),0)),0)</f>
        <v>0</v>
      </c>
      <c r="Q2018" s="36">
        <f>IF(C2018="Saliente Internacional",(IFERROR((LIMPIA(K2018,1)),0)),0)</f>
        <v>0</v>
      </c>
      <c r="R2018" s="36">
        <f t="shared" si="94"/>
        <v>0</v>
      </c>
      <c r="S2018" s="36">
        <f t="shared" si="95"/>
        <v>0</v>
      </c>
    </row>
    <row r="2019" spans="1:19" x14ac:dyDescent="0.25">
      <c r="A2019" s="101">
        <f>'DETALLE DE CONEXIONES'!P2019</f>
        <v>0</v>
      </c>
      <c r="B2019" s="36" t="str">
        <f>'DETALLE DE CONEXIONES'!I2019</f>
        <v>TRANSFERENCIA</v>
      </c>
      <c r="C2019" s="36" t="str">
        <f>'DETALLE DE CONEXIONES'!BB2019</f>
        <v>Desvio Nacional</v>
      </c>
      <c r="D2019" s="36" t="str">
        <f>'DETALLE DE CONEXIONES'!E2019</f>
        <v>999XXX1600</v>
      </c>
      <c r="E2019" s="36">
        <f t="shared" si="93"/>
        <v>10</v>
      </c>
      <c r="F2019" s="36">
        <f>IFERROR(LIMPIA('DETALLE DE CONEXIONES'!N2019,1),0)</f>
        <v>1</v>
      </c>
      <c r="G2019" s="36" t="str">
        <f>LEFT('DETALLE DE CONEXIONES'!BE2019,3)</f>
        <v>SIU</v>
      </c>
      <c r="H2019" s="36" t="str">
        <f>RIGHT('DETALLE DE CONEXIONES'!AK2019,2)</f>
        <v/>
      </c>
      <c r="I2019" s="36" t="str">
        <f>LEFT('DETALLE DE CONEXIONES'!AK2019,3)</f>
        <v/>
      </c>
      <c r="J2019" s="36" t="str">
        <f>LEFT('DETALLE DE CONEXIONES'!M2019,3)</f>
        <v>0mi</v>
      </c>
      <c r="K2019" s="36" t="str">
        <f>IF(LEN('DETALLE DE CONEXIONES'!M2019)&lt;12,(RIGHT('DETALLE DE CONEXIONES'!M2019,5)),(RIGHT('DETALLE DE CONEXIONES'!M2019,6)))</f>
        <v>6seg.</v>
      </c>
      <c r="L2019" s="36">
        <f>IF(C2019="Saliente Local",(IFERROR((LIMPIA(J2019,1)),0)),0)</f>
        <v>0</v>
      </c>
      <c r="M2019" s="36">
        <f>IF(C2019="Saliente Nacional",(IFERROR((LIMPIA(J2019,1)),0)),0)</f>
        <v>0</v>
      </c>
      <c r="N2019" s="36">
        <f>IF(C2019="Saliente Internacional",(IFERROR((LIMPIA(J2019,1)),0)),0)</f>
        <v>0</v>
      </c>
      <c r="O2019" s="36">
        <f>IF(C2019="Saliente Local",(IFERROR((LIMPIA(K2019,1)),0)),0)</f>
        <v>0</v>
      </c>
      <c r="P2019" s="36">
        <f>IF(C2019="Saliente Nacional",(IFERROR((LIMPIA(K2019,1)),0)),0)</f>
        <v>0</v>
      </c>
      <c r="Q2019" s="36">
        <f>IF(C2019="Saliente Internacional",(IFERROR((LIMPIA(K2019,1)),0)),0)</f>
        <v>0</v>
      </c>
      <c r="R2019" s="36">
        <f t="shared" si="94"/>
        <v>0</v>
      </c>
      <c r="S2019" s="36">
        <f t="shared" si="95"/>
        <v>0</v>
      </c>
    </row>
    <row r="2020" spans="1:19" x14ac:dyDescent="0.25">
      <c r="A2020" s="101">
        <f>'DETALLE DE CONEXIONES'!P2020</f>
        <v>0</v>
      </c>
      <c r="B2020" s="36" t="str">
        <f>'DETALLE DE CONEXIONES'!I2020</f>
        <v>ENTRANTE</v>
      </c>
      <c r="C2020" s="36" t="str">
        <f>'DETALLE DE CONEXIONES'!BB2020</f>
        <v>Entrante Local</v>
      </c>
      <c r="D2020" s="36" t="str">
        <f>'DETALLE DE CONEXIONES'!E2020</f>
        <v>999XXX1600</v>
      </c>
      <c r="E2020" s="36">
        <f t="shared" si="93"/>
        <v>10</v>
      </c>
      <c r="F2020" s="36">
        <f>IFERROR(LIMPIA('DETALLE DE CONEXIONES'!N2020,1),0)</f>
        <v>5</v>
      </c>
      <c r="G2020" s="36" t="str">
        <f>LEFT('DETALLE DE CONEXIONES'!BE2020,3)</f>
        <v>NOF</v>
      </c>
      <c r="H2020" s="36" t="str">
        <f>RIGHT('DETALLE DE CONEXIONES'!AK2020,2)</f>
        <v/>
      </c>
      <c r="I2020" s="36" t="str">
        <f>LEFT('DETALLE DE CONEXIONES'!AK2020,3)</f>
        <v/>
      </c>
      <c r="J2020" s="36" t="str">
        <f>LEFT('DETALLE DE CONEXIONES'!M2020,3)</f>
        <v>4mi</v>
      </c>
      <c r="K2020" s="36" t="str">
        <f>IF(LEN('DETALLE DE CONEXIONES'!M2020)&lt;12,(RIGHT('DETALLE DE CONEXIONES'!M2020,5)),(RIGHT('DETALLE DE CONEXIONES'!M2020,6)))</f>
        <v>1seg.</v>
      </c>
      <c r="L2020" s="36">
        <f>IF(C2020="Saliente Local",(IFERROR((LIMPIA(J2020,1)),0)),0)</f>
        <v>0</v>
      </c>
      <c r="M2020" s="36">
        <f>IF(C2020="Saliente Nacional",(IFERROR((LIMPIA(J2020,1)),0)),0)</f>
        <v>0</v>
      </c>
      <c r="N2020" s="36">
        <f>IF(C2020="Saliente Internacional",(IFERROR((LIMPIA(J2020,1)),0)),0)</f>
        <v>0</v>
      </c>
      <c r="O2020" s="36">
        <f>IF(C2020="Saliente Local",(IFERROR((LIMPIA(K2020,1)),0)),0)</f>
        <v>0</v>
      </c>
      <c r="P2020" s="36">
        <f>IF(C2020="Saliente Nacional",(IFERROR((LIMPIA(K2020,1)),0)),0)</f>
        <v>0</v>
      </c>
      <c r="Q2020" s="36">
        <f>IF(C2020="Saliente Internacional",(IFERROR((LIMPIA(K2020,1)),0)),0)</f>
        <v>0</v>
      </c>
      <c r="R2020" s="36">
        <f t="shared" si="94"/>
        <v>0</v>
      </c>
      <c r="S2020" s="36">
        <f t="shared" si="95"/>
        <v>0</v>
      </c>
    </row>
    <row r="2021" spans="1:19" x14ac:dyDescent="0.25">
      <c r="A2021" s="101">
        <f>'DETALLE DE CONEXIONES'!P2021</f>
        <v>0</v>
      </c>
      <c r="B2021" s="36" t="str">
        <f>'DETALLE DE CONEXIONES'!I2021</f>
        <v>ENTRANTE</v>
      </c>
      <c r="C2021" s="36" t="str">
        <f>'DETALLE DE CONEXIONES'!BB2021</f>
        <v>Entrante Local</v>
      </c>
      <c r="D2021" s="36" t="str">
        <f>'DETALLE DE CONEXIONES'!E2021</f>
        <v>999XXX1600</v>
      </c>
      <c r="E2021" s="36">
        <f t="shared" si="93"/>
        <v>10</v>
      </c>
      <c r="F2021" s="36">
        <f>IFERROR(LIMPIA('DETALLE DE CONEXIONES'!N2021,1),0)</f>
        <v>1</v>
      </c>
      <c r="G2021" s="36" t="str">
        <f>LEFT('DETALLE DE CONEXIONES'!BE2021,3)</f>
        <v>NOF</v>
      </c>
      <c r="H2021" s="36" t="str">
        <f>RIGHT('DETALLE DE CONEXIONES'!AK2021,2)</f>
        <v/>
      </c>
      <c r="I2021" s="36" t="str">
        <f>LEFT('DETALLE DE CONEXIONES'!AK2021,3)</f>
        <v/>
      </c>
      <c r="J2021" s="36" t="str">
        <f>LEFT('DETALLE DE CONEXIONES'!M2021,3)</f>
        <v>0mi</v>
      </c>
      <c r="K2021" s="36" t="str">
        <f>IF(LEN('DETALLE DE CONEXIONES'!M2021)&lt;12,(RIGHT('DETALLE DE CONEXIONES'!M2021,5)),(RIGHT('DETALLE DE CONEXIONES'!M2021,6)))</f>
        <v>59seg.</v>
      </c>
      <c r="L2021" s="36">
        <f>IF(C2021="Saliente Local",(IFERROR((LIMPIA(J2021,1)),0)),0)</f>
        <v>0</v>
      </c>
      <c r="M2021" s="36">
        <f>IF(C2021="Saliente Nacional",(IFERROR((LIMPIA(J2021,1)),0)),0)</f>
        <v>0</v>
      </c>
      <c r="N2021" s="36">
        <f>IF(C2021="Saliente Internacional",(IFERROR((LIMPIA(J2021,1)),0)),0)</f>
        <v>0</v>
      </c>
      <c r="O2021" s="36">
        <f>IF(C2021="Saliente Local",(IFERROR((LIMPIA(K2021,1)),0)),0)</f>
        <v>0</v>
      </c>
      <c r="P2021" s="36">
        <f>IF(C2021="Saliente Nacional",(IFERROR((LIMPIA(K2021,1)),0)),0)</f>
        <v>0</v>
      </c>
      <c r="Q2021" s="36">
        <f>IF(C2021="Saliente Internacional",(IFERROR((LIMPIA(K2021,1)),0)),0)</f>
        <v>0</v>
      </c>
      <c r="R2021" s="36">
        <f t="shared" si="94"/>
        <v>0</v>
      </c>
      <c r="S2021" s="36">
        <f t="shared" si="95"/>
        <v>0</v>
      </c>
    </row>
    <row r="2022" spans="1:19" x14ac:dyDescent="0.25">
      <c r="A2022" s="101">
        <f>'DETALLE DE CONEXIONES'!P2022</f>
        <v>0</v>
      </c>
      <c r="B2022" s="36" t="str">
        <f>'DETALLE DE CONEXIONES'!I2022</f>
        <v>TRANSFERENCIA</v>
      </c>
      <c r="C2022" s="36" t="str">
        <f>'DETALLE DE CONEXIONES'!BB2022</f>
        <v>Desvio Nacional</v>
      </c>
      <c r="D2022" s="36" t="str">
        <f>'DETALLE DE CONEXIONES'!E2022</f>
        <v>999XXX1600</v>
      </c>
      <c r="E2022" s="36">
        <f t="shared" si="93"/>
        <v>10</v>
      </c>
      <c r="F2022" s="36">
        <f>IFERROR(LIMPIA('DETALLE DE CONEXIONES'!N2022,1),0)</f>
        <v>1</v>
      </c>
      <c r="G2022" s="36" t="str">
        <f>LEFT('DETALLE DE CONEXIONES'!BE2022,3)</f>
        <v>SIU</v>
      </c>
      <c r="H2022" s="36" t="str">
        <f>RIGHT('DETALLE DE CONEXIONES'!AK2022,2)</f>
        <v/>
      </c>
      <c r="I2022" s="36" t="str">
        <f>LEFT('DETALLE DE CONEXIONES'!AK2022,3)</f>
        <v/>
      </c>
      <c r="J2022" s="36" t="str">
        <f>LEFT('DETALLE DE CONEXIONES'!M2022,3)</f>
        <v>0mi</v>
      </c>
      <c r="K2022" s="36" t="str">
        <f>IF(LEN('DETALLE DE CONEXIONES'!M2022)&lt;12,(RIGHT('DETALLE DE CONEXIONES'!M2022,5)),(RIGHT('DETALLE DE CONEXIONES'!M2022,6)))</f>
        <v>14seg.</v>
      </c>
      <c r="L2022" s="36">
        <f>IF(C2022="Saliente Local",(IFERROR((LIMPIA(J2022,1)),0)),0)</f>
        <v>0</v>
      </c>
      <c r="M2022" s="36">
        <f>IF(C2022="Saliente Nacional",(IFERROR((LIMPIA(J2022,1)),0)),0)</f>
        <v>0</v>
      </c>
      <c r="N2022" s="36">
        <f>IF(C2022="Saliente Internacional",(IFERROR((LIMPIA(J2022,1)),0)),0)</f>
        <v>0</v>
      </c>
      <c r="O2022" s="36">
        <f>IF(C2022="Saliente Local",(IFERROR((LIMPIA(K2022,1)),0)),0)</f>
        <v>0</v>
      </c>
      <c r="P2022" s="36">
        <f>IF(C2022="Saliente Nacional",(IFERROR((LIMPIA(K2022,1)),0)),0)</f>
        <v>0</v>
      </c>
      <c r="Q2022" s="36">
        <f>IF(C2022="Saliente Internacional",(IFERROR((LIMPIA(K2022,1)),0)),0)</f>
        <v>0</v>
      </c>
      <c r="R2022" s="36">
        <f t="shared" si="94"/>
        <v>0</v>
      </c>
      <c r="S2022" s="36">
        <f t="shared" si="95"/>
        <v>0</v>
      </c>
    </row>
    <row r="2023" spans="1:19" x14ac:dyDescent="0.25">
      <c r="A2023" s="101">
        <f>'DETALLE DE CONEXIONES'!P2023</f>
        <v>0</v>
      </c>
      <c r="B2023" s="36" t="str">
        <f>'DETALLE DE CONEXIONES'!I2023</f>
        <v>ENTRANTE</v>
      </c>
      <c r="C2023" s="36" t="str">
        <f>'DETALLE DE CONEXIONES'!BB2023</f>
        <v>Entrante Local</v>
      </c>
      <c r="D2023" s="36" t="str">
        <f>'DETALLE DE CONEXIONES'!E2023</f>
        <v>999XXX1600</v>
      </c>
      <c r="E2023" s="36">
        <f t="shared" si="93"/>
        <v>10</v>
      </c>
      <c r="F2023" s="36">
        <f>IFERROR(LIMPIA('DETALLE DE CONEXIONES'!N2023,1),0)</f>
        <v>2</v>
      </c>
      <c r="G2023" s="36" t="str">
        <f>LEFT('DETALLE DE CONEXIONES'!BE2023,3)</f>
        <v>NOF</v>
      </c>
      <c r="H2023" s="36" t="str">
        <f>RIGHT('DETALLE DE CONEXIONES'!AK2023,2)</f>
        <v/>
      </c>
      <c r="I2023" s="36" t="str">
        <f>LEFT('DETALLE DE CONEXIONES'!AK2023,3)</f>
        <v/>
      </c>
      <c r="J2023" s="36" t="str">
        <f>LEFT('DETALLE DE CONEXIONES'!M2023,3)</f>
        <v>1mi</v>
      </c>
      <c r="K2023" s="36" t="str">
        <f>IF(LEN('DETALLE DE CONEXIONES'!M2023)&lt;12,(RIGHT('DETALLE DE CONEXIONES'!M2023,5)),(RIGHT('DETALLE DE CONEXIONES'!M2023,6)))</f>
        <v>14seg.</v>
      </c>
      <c r="L2023" s="36">
        <f>IF(C2023="Saliente Local",(IFERROR((LIMPIA(J2023,1)),0)),0)</f>
        <v>0</v>
      </c>
      <c r="M2023" s="36">
        <f>IF(C2023="Saliente Nacional",(IFERROR((LIMPIA(J2023,1)),0)),0)</f>
        <v>0</v>
      </c>
      <c r="N2023" s="36">
        <f>IF(C2023="Saliente Internacional",(IFERROR((LIMPIA(J2023,1)),0)),0)</f>
        <v>0</v>
      </c>
      <c r="O2023" s="36">
        <f>IF(C2023="Saliente Local",(IFERROR((LIMPIA(K2023,1)),0)),0)</f>
        <v>0</v>
      </c>
      <c r="P2023" s="36">
        <f>IF(C2023="Saliente Nacional",(IFERROR((LIMPIA(K2023,1)),0)),0)</f>
        <v>0</v>
      </c>
      <c r="Q2023" s="36">
        <f>IF(C2023="Saliente Internacional",(IFERROR((LIMPIA(K2023,1)),0)),0)</f>
        <v>0</v>
      </c>
      <c r="R2023" s="36">
        <f t="shared" si="94"/>
        <v>0</v>
      </c>
      <c r="S2023" s="36">
        <f t="shared" si="95"/>
        <v>0</v>
      </c>
    </row>
    <row r="2024" spans="1:19" x14ac:dyDescent="0.25">
      <c r="A2024" s="101">
        <f>'DETALLE DE CONEXIONES'!P2024</f>
        <v>0</v>
      </c>
      <c r="B2024" s="36" t="str">
        <f>'DETALLE DE CONEXIONES'!I2024</f>
        <v>ENTRANTE</v>
      </c>
      <c r="C2024" s="36" t="str">
        <f>'DETALLE DE CONEXIONES'!BB2024</f>
        <v>Entrante Local</v>
      </c>
      <c r="D2024" s="36" t="str">
        <f>'DETALLE DE CONEXIONES'!E2024</f>
        <v>999XXX1600</v>
      </c>
      <c r="E2024" s="36">
        <f t="shared" si="93"/>
        <v>10</v>
      </c>
      <c r="F2024" s="36">
        <f>IFERROR(LIMPIA('DETALLE DE CONEXIONES'!N2024,1),0)</f>
        <v>1</v>
      </c>
      <c r="G2024" s="36" t="str">
        <f>LEFT('DETALLE DE CONEXIONES'!BE2024,3)</f>
        <v>NOF</v>
      </c>
      <c r="H2024" s="36" t="str">
        <f>RIGHT('DETALLE DE CONEXIONES'!AK2024,2)</f>
        <v/>
      </c>
      <c r="I2024" s="36" t="str">
        <f>LEFT('DETALLE DE CONEXIONES'!AK2024,3)</f>
        <v/>
      </c>
      <c r="J2024" s="36" t="str">
        <f>LEFT('DETALLE DE CONEXIONES'!M2024,3)</f>
        <v>0mi</v>
      </c>
      <c r="K2024" s="36" t="str">
        <f>IF(LEN('DETALLE DE CONEXIONES'!M2024)&lt;12,(RIGHT('DETALLE DE CONEXIONES'!M2024,5)),(RIGHT('DETALLE DE CONEXIONES'!M2024,6)))</f>
        <v>57seg.</v>
      </c>
      <c r="L2024" s="36">
        <f>IF(C2024="Saliente Local",(IFERROR((LIMPIA(J2024,1)),0)),0)</f>
        <v>0</v>
      </c>
      <c r="M2024" s="36">
        <f>IF(C2024="Saliente Nacional",(IFERROR((LIMPIA(J2024,1)),0)),0)</f>
        <v>0</v>
      </c>
      <c r="N2024" s="36">
        <f>IF(C2024="Saliente Internacional",(IFERROR((LIMPIA(J2024,1)),0)),0)</f>
        <v>0</v>
      </c>
      <c r="O2024" s="36">
        <f>IF(C2024="Saliente Local",(IFERROR((LIMPIA(K2024,1)),0)),0)</f>
        <v>0</v>
      </c>
      <c r="P2024" s="36">
        <f>IF(C2024="Saliente Nacional",(IFERROR((LIMPIA(K2024,1)),0)),0)</f>
        <v>0</v>
      </c>
      <c r="Q2024" s="36">
        <f>IF(C2024="Saliente Internacional",(IFERROR((LIMPIA(K2024,1)),0)),0)</f>
        <v>0</v>
      </c>
      <c r="R2024" s="36">
        <f t="shared" si="94"/>
        <v>0</v>
      </c>
      <c r="S2024" s="36">
        <f t="shared" si="95"/>
        <v>0</v>
      </c>
    </row>
    <row r="2025" spans="1:19" x14ac:dyDescent="0.25">
      <c r="A2025" s="101">
        <f>'DETALLE DE CONEXIONES'!P2025</f>
        <v>0</v>
      </c>
      <c r="B2025" s="36" t="str">
        <f>'DETALLE DE CONEXIONES'!I2025</f>
        <v>MENS.SALIENTE</v>
      </c>
      <c r="C2025" s="36" t="str">
        <f>'DETALLE DE CONEXIONES'!BB2025</f>
        <v>SMS Enviado</v>
      </c>
      <c r="D2025" s="36" t="str">
        <f>'DETALLE DE CONEXIONES'!E2025</f>
        <v>033999XXX0328</v>
      </c>
      <c r="E2025" s="36">
        <f t="shared" si="93"/>
        <v>13</v>
      </c>
      <c r="F2025" s="36">
        <f>IFERROR(LIMPIA('DETALLE DE CONEXIONES'!N2025,1),0)</f>
        <v>0</v>
      </c>
      <c r="G2025" s="36" t="str">
        <f>LEFT('DETALLE DE CONEXIONES'!BE2025,3)</f>
        <v>0</v>
      </c>
      <c r="H2025" s="36" t="str">
        <f>RIGHT('DETALLE DE CONEXIONES'!AK2025,2)</f>
        <v/>
      </c>
      <c r="I2025" s="36" t="str">
        <f>LEFT('DETALLE DE CONEXIONES'!AK2025,3)</f>
        <v/>
      </c>
      <c r="J2025" s="36" t="str">
        <f>LEFT('DETALLE DE CONEXIONES'!M2025,3)</f>
        <v>0mi</v>
      </c>
      <c r="K2025" s="36" t="str">
        <f>IF(LEN('DETALLE DE CONEXIONES'!M2025)&lt;12,(RIGHT('DETALLE DE CONEXIONES'!M2025,5)),(RIGHT('DETALLE DE CONEXIONES'!M2025,6)))</f>
        <v xml:space="preserve">min. </v>
      </c>
      <c r="L2025" s="36">
        <f>IF(C2025="Saliente Local",(IFERROR((LIMPIA(J2025,1)),0)),0)</f>
        <v>0</v>
      </c>
      <c r="M2025" s="36">
        <f>IF(C2025="Saliente Nacional",(IFERROR((LIMPIA(J2025,1)),0)),0)</f>
        <v>0</v>
      </c>
      <c r="N2025" s="36">
        <f>IF(C2025="Saliente Internacional",(IFERROR((LIMPIA(J2025,1)),0)),0)</f>
        <v>0</v>
      </c>
      <c r="O2025" s="36">
        <f>IF(C2025="Saliente Local",(IFERROR((LIMPIA(K2025,1)),0)),0)</f>
        <v>0</v>
      </c>
      <c r="P2025" s="36">
        <f>IF(C2025="Saliente Nacional",(IFERROR((LIMPIA(K2025,1)),0)),0)</f>
        <v>0</v>
      </c>
      <c r="Q2025" s="36">
        <f>IF(C2025="Saliente Internacional",(IFERROR((LIMPIA(K2025,1)),0)),0)</f>
        <v>0</v>
      </c>
      <c r="R2025" s="36">
        <f t="shared" si="94"/>
        <v>0</v>
      </c>
      <c r="S2025" s="36">
        <f t="shared" si="95"/>
        <v>0</v>
      </c>
    </row>
    <row r="2026" spans="1:19" x14ac:dyDescent="0.25">
      <c r="A2026" s="101">
        <f>'DETALLE DE CONEXIONES'!P2026</f>
        <v>0</v>
      </c>
      <c r="B2026" s="36" t="str">
        <f>'DETALLE DE CONEXIONES'!I2026</f>
        <v>MENS.SALIENTE</v>
      </c>
      <c r="C2026" s="36" t="str">
        <f>'DETALLE DE CONEXIONES'!BB2026</f>
        <v>SMS Enviado</v>
      </c>
      <c r="D2026" s="36" t="str">
        <f>'DETALLE DE CONEXIONES'!E2026</f>
        <v>033999XXX0328</v>
      </c>
      <c r="E2026" s="36">
        <f t="shared" si="93"/>
        <v>13</v>
      </c>
      <c r="F2026" s="36">
        <f>IFERROR(LIMPIA('DETALLE DE CONEXIONES'!N2026,1),0)</f>
        <v>0</v>
      </c>
      <c r="G2026" s="36" t="str">
        <f>LEFT('DETALLE DE CONEXIONES'!BE2026,3)</f>
        <v>0</v>
      </c>
      <c r="H2026" s="36" t="str">
        <f>RIGHT('DETALLE DE CONEXIONES'!AK2026,2)</f>
        <v/>
      </c>
      <c r="I2026" s="36" t="str">
        <f>LEFT('DETALLE DE CONEXIONES'!AK2026,3)</f>
        <v/>
      </c>
      <c r="J2026" s="36" t="str">
        <f>LEFT('DETALLE DE CONEXIONES'!M2026,3)</f>
        <v>0mi</v>
      </c>
      <c r="K2026" s="36" t="str">
        <f>IF(LEN('DETALLE DE CONEXIONES'!M2026)&lt;12,(RIGHT('DETALLE DE CONEXIONES'!M2026,5)),(RIGHT('DETALLE DE CONEXIONES'!M2026,6)))</f>
        <v xml:space="preserve">min. </v>
      </c>
      <c r="L2026" s="36">
        <f>IF(C2026="Saliente Local",(IFERROR((LIMPIA(J2026,1)),0)),0)</f>
        <v>0</v>
      </c>
      <c r="M2026" s="36">
        <f>IF(C2026="Saliente Nacional",(IFERROR((LIMPIA(J2026,1)),0)),0)</f>
        <v>0</v>
      </c>
      <c r="N2026" s="36">
        <f>IF(C2026="Saliente Internacional",(IFERROR((LIMPIA(J2026,1)),0)),0)</f>
        <v>0</v>
      </c>
      <c r="O2026" s="36">
        <f>IF(C2026="Saliente Local",(IFERROR((LIMPIA(K2026,1)),0)),0)</f>
        <v>0</v>
      </c>
      <c r="P2026" s="36">
        <f>IF(C2026="Saliente Nacional",(IFERROR((LIMPIA(K2026,1)),0)),0)</f>
        <v>0</v>
      </c>
      <c r="Q2026" s="36">
        <f>IF(C2026="Saliente Internacional",(IFERROR((LIMPIA(K2026,1)),0)),0)</f>
        <v>0</v>
      </c>
      <c r="R2026" s="36">
        <f t="shared" si="94"/>
        <v>0</v>
      </c>
      <c r="S2026" s="36">
        <f t="shared" si="95"/>
        <v>0</v>
      </c>
    </row>
    <row r="2027" spans="1:19" x14ac:dyDescent="0.25">
      <c r="A2027" s="101">
        <f>'DETALLE DE CONEXIONES'!P2027</f>
        <v>0</v>
      </c>
      <c r="B2027" s="36" t="str">
        <f>'DETALLE DE CONEXIONES'!I2027</f>
        <v>MENS.SALIENTE</v>
      </c>
      <c r="C2027" s="36" t="str">
        <f>'DETALLE DE CONEXIONES'!BB2027</f>
        <v>SMS Enviado</v>
      </c>
      <c r="D2027" s="36" t="str">
        <f>'DETALLE DE CONEXIONES'!E2027</f>
        <v>033999XXX0328</v>
      </c>
      <c r="E2027" s="36">
        <f t="shared" si="93"/>
        <v>13</v>
      </c>
      <c r="F2027" s="36">
        <f>IFERROR(LIMPIA('DETALLE DE CONEXIONES'!N2027,1),0)</f>
        <v>0</v>
      </c>
      <c r="G2027" s="36" t="str">
        <f>LEFT('DETALLE DE CONEXIONES'!BE2027,3)</f>
        <v>0</v>
      </c>
      <c r="H2027" s="36" t="str">
        <f>RIGHT('DETALLE DE CONEXIONES'!AK2027,2)</f>
        <v/>
      </c>
      <c r="I2027" s="36" t="str">
        <f>LEFT('DETALLE DE CONEXIONES'!AK2027,3)</f>
        <v/>
      </c>
      <c r="J2027" s="36" t="str">
        <f>LEFT('DETALLE DE CONEXIONES'!M2027,3)</f>
        <v>0mi</v>
      </c>
      <c r="K2027" s="36" t="str">
        <f>IF(LEN('DETALLE DE CONEXIONES'!M2027)&lt;12,(RIGHT('DETALLE DE CONEXIONES'!M2027,5)),(RIGHT('DETALLE DE CONEXIONES'!M2027,6)))</f>
        <v xml:space="preserve">min. </v>
      </c>
      <c r="L2027" s="36">
        <f>IF(C2027="Saliente Local",(IFERROR((LIMPIA(J2027,1)),0)),0)</f>
        <v>0</v>
      </c>
      <c r="M2027" s="36">
        <f>IF(C2027="Saliente Nacional",(IFERROR((LIMPIA(J2027,1)),0)),0)</f>
        <v>0</v>
      </c>
      <c r="N2027" s="36">
        <f>IF(C2027="Saliente Internacional",(IFERROR((LIMPIA(J2027,1)),0)),0)</f>
        <v>0</v>
      </c>
      <c r="O2027" s="36">
        <f>IF(C2027="Saliente Local",(IFERROR((LIMPIA(K2027,1)),0)),0)</f>
        <v>0</v>
      </c>
      <c r="P2027" s="36">
        <f>IF(C2027="Saliente Nacional",(IFERROR((LIMPIA(K2027,1)),0)),0)</f>
        <v>0</v>
      </c>
      <c r="Q2027" s="36">
        <f>IF(C2027="Saliente Internacional",(IFERROR((LIMPIA(K2027,1)),0)),0)</f>
        <v>0</v>
      </c>
      <c r="R2027" s="36">
        <f t="shared" si="94"/>
        <v>0</v>
      </c>
      <c r="S2027" s="36">
        <f t="shared" si="95"/>
        <v>0</v>
      </c>
    </row>
    <row r="2028" spans="1:19" x14ac:dyDescent="0.25">
      <c r="A2028" s="101">
        <f>'DETALLE DE CONEXIONES'!P2028</f>
        <v>0</v>
      </c>
      <c r="B2028" s="36" t="str">
        <f>'DETALLE DE CONEXIONES'!I2028</f>
        <v>MENS.SALIENTE</v>
      </c>
      <c r="C2028" s="36" t="str">
        <f>'DETALLE DE CONEXIONES'!BB2028</f>
        <v>SMS Enviado</v>
      </c>
      <c r="D2028" s="36">
        <f>'DETALLE DE CONEXIONES'!E2028</f>
        <v>2323</v>
      </c>
      <c r="E2028" s="36">
        <f t="shared" si="93"/>
        <v>4</v>
      </c>
      <c r="F2028" s="36">
        <f>IFERROR(LIMPIA('DETALLE DE CONEXIONES'!N2028,1),0)</f>
        <v>0</v>
      </c>
      <c r="G2028" s="36" t="str">
        <f>LEFT('DETALLE DE CONEXIONES'!BE2028,3)</f>
        <v>0</v>
      </c>
      <c r="H2028" s="36" t="str">
        <f>RIGHT('DETALLE DE CONEXIONES'!AK2028,2)</f>
        <v/>
      </c>
      <c r="I2028" s="36" t="str">
        <f>LEFT('DETALLE DE CONEXIONES'!AK2028,3)</f>
        <v/>
      </c>
      <c r="J2028" s="36" t="str">
        <f>LEFT('DETALLE DE CONEXIONES'!M2028,3)</f>
        <v>0mi</v>
      </c>
      <c r="K2028" s="36" t="str">
        <f>IF(LEN('DETALLE DE CONEXIONES'!M2028)&lt;12,(RIGHT('DETALLE DE CONEXIONES'!M2028,5)),(RIGHT('DETALLE DE CONEXIONES'!M2028,6)))</f>
        <v xml:space="preserve">min. </v>
      </c>
      <c r="L2028" s="36">
        <f>IF(C2028="Saliente Local",(IFERROR((LIMPIA(J2028,1)),0)),0)</f>
        <v>0</v>
      </c>
      <c r="M2028" s="36">
        <f>IF(C2028="Saliente Nacional",(IFERROR((LIMPIA(J2028,1)),0)),0)</f>
        <v>0</v>
      </c>
      <c r="N2028" s="36">
        <f>IF(C2028="Saliente Internacional",(IFERROR((LIMPIA(J2028,1)),0)),0)</f>
        <v>0</v>
      </c>
      <c r="O2028" s="36">
        <f>IF(C2028="Saliente Local",(IFERROR((LIMPIA(K2028,1)),0)),0)</f>
        <v>0</v>
      </c>
      <c r="P2028" s="36">
        <f>IF(C2028="Saliente Nacional",(IFERROR((LIMPIA(K2028,1)),0)),0)</f>
        <v>0</v>
      </c>
      <c r="Q2028" s="36">
        <f>IF(C2028="Saliente Internacional",(IFERROR((LIMPIA(K2028,1)),0)),0)</f>
        <v>0</v>
      </c>
      <c r="R2028" s="36">
        <f t="shared" si="94"/>
        <v>0</v>
      </c>
      <c r="S2028" s="36">
        <f t="shared" si="95"/>
        <v>0</v>
      </c>
    </row>
    <row r="2029" spans="1:19" x14ac:dyDescent="0.25">
      <c r="A2029" s="101">
        <f>'DETALLE DE CONEXIONES'!P2029</f>
        <v>0</v>
      </c>
      <c r="B2029" s="36" t="str">
        <f>'DETALLE DE CONEXIONES'!I2029</f>
        <v>GPRS</v>
      </c>
      <c r="C2029" s="36" t="str">
        <f>'DETALLE DE CONEXIONES'!BB2029</f>
        <v>RS</v>
      </c>
      <c r="D2029" s="36" t="str">
        <f>'DETALLE DE CONEXIONES'!E2029</f>
        <v>internet.itelcelXXXm-3G</v>
      </c>
      <c r="E2029" s="36">
        <f t="shared" si="93"/>
        <v>23</v>
      </c>
      <c r="F2029" s="36">
        <f>IFERROR(LIMPIA('DETALLE DE CONEXIONES'!N2029,1),0)</f>
        <v>0</v>
      </c>
      <c r="G2029" s="36" t="str">
        <f>LEFT('DETALLE DE CONEXIONES'!BE2029,3)</f>
        <v/>
      </c>
      <c r="H2029" s="36" t="str">
        <f>RIGHT('DETALLE DE CONEXIONES'!AK2029,2)</f>
        <v>-1</v>
      </c>
      <c r="I2029" s="36" t="str">
        <f>LEFT('DETALLE DE CONEXIONES'!AK2029,3)</f>
        <v>RS;</v>
      </c>
      <c r="J2029" s="36" t="str">
        <f>LEFT('DETALLE DE CONEXIONES'!M2029,3)</f>
        <v>0mi</v>
      </c>
      <c r="K2029" s="36" t="str">
        <f>IF(LEN('DETALLE DE CONEXIONES'!M2029)&lt;12,(RIGHT('DETALLE DE CONEXIONES'!M2029,5)),(RIGHT('DETALLE DE CONEXIONES'!M2029,6)))</f>
        <v xml:space="preserve">min. </v>
      </c>
      <c r="L2029" s="36">
        <f>IF(C2029="Saliente Local",(IFERROR((LIMPIA(J2029,1)),0)),0)</f>
        <v>0</v>
      </c>
      <c r="M2029" s="36">
        <f>IF(C2029="Saliente Nacional",(IFERROR((LIMPIA(J2029,1)),0)),0)</f>
        <v>0</v>
      </c>
      <c r="N2029" s="36">
        <f>IF(C2029="Saliente Internacional",(IFERROR((LIMPIA(J2029,1)),0)),0)</f>
        <v>0</v>
      </c>
      <c r="O2029" s="36">
        <f>IF(C2029="Saliente Local",(IFERROR((LIMPIA(K2029,1)),0)),0)</f>
        <v>0</v>
      </c>
      <c r="P2029" s="36">
        <f>IF(C2029="Saliente Nacional",(IFERROR((LIMPIA(K2029,1)),0)),0)</f>
        <v>0</v>
      </c>
      <c r="Q2029" s="36">
        <f>IF(C2029="Saliente Internacional",(IFERROR((LIMPIA(K2029,1)),0)),0)</f>
        <v>0</v>
      </c>
      <c r="R2029" s="36">
        <f t="shared" si="94"/>
        <v>0</v>
      </c>
      <c r="S2029" s="36">
        <f t="shared" si="95"/>
        <v>0</v>
      </c>
    </row>
    <row r="2030" spans="1:19" x14ac:dyDescent="0.25">
      <c r="A2030" s="101">
        <f>'DETALLE DE CONEXIONES'!P2030</f>
        <v>0</v>
      </c>
      <c r="B2030" s="36" t="str">
        <f>'DETALLE DE CONEXIONES'!I2030</f>
        <v>TRANSFERENCIA</v>
      </c>
      <c r="C2030" s="36" t="str">
        <f>'DETALLE DE CONEXIONES'!BB2030</f>
        <v>Desvio Nacional</v>
      </c>
      <c r="D2030" s="36" t="str">
        <f>'DETALLE DE CONEXIONES'!E2030</f>
        <v>999XXX1600</v>
      </c>
      <c r="E2030" s="36">
        <f t="shared" si="93"/>
        <v>10</v>
      </c>
      <c r="F2030" s="36">
        <f>IFERROR(LIMPIA('DETALLE DE CONEXIONES'!N2030,1),0)</f>
        <v>1</v>
      </c>
      <c r="G2030" s="36" t="str">
        <f>LEFT('DETALLE DE CONEXIONES'!BE2030,3)</f>
        <v>SIU</v>
      </c>
      <c r="H2030" s="36" t="str">
        <f>RIGHT('DETALLE DE CONEXIONES'!AK2030,2)</f>
        <v/>
      </c>
      <c r="I2030" s="36" t="str">
        <f>LEFT('DETALLE DE CONEXIONES'!AK2030,3)</f>
        <v/>
      </c>
      <c r="J2030" s="36" t="str">
        <f>LEFT('DETALLE DE CONEXIONES'!M2030,3)</f>
        <v>0mi</v>
      </c>
      <c r="K2030" s="36" t="str">
        <f>IF(LEN('DETALLE DE CONEXIONES'!M2030)&lt;12,(RIGHT('DETALLE DE CONEXIONES'!M2030,5)),(RIGHT('DETALLE DE CONEXIONES'!M2030,6)))</f>
        <v>51seg.</v>
      </c>
      <c r="L2030" s="36">
        <f>IF(C2030="Saliente Local",(IFERROR((LIMPIA(J2030,1)),0)),0)</f>
        <v>0</v>
      </c>
      <c r="M2030" s="36">
        <f>IF(C2030="Saliente Nacional",(IFERROR((LIMPIA(J2030,1)),0)),0)</f>
        <v>0</v>
      </c>
      <c r="N2030" s="36">
        <f>IF(C2030="Saliente Internacional",(IFERROR((LIMPIA(J2030,1)),0)),0)</f>
        <v>0</v>
      </c>
      <c r="O2030" s="36">
        <f>IF(C2030="Saliente Local",(IFERROR((LIMPIA(K2030,1)),0)),0)</f>
        <v>0</v>
      </c>
      <c r="P2030" s="36">
        <f>IF(C2030="Saliente Nacional",(IFERROR((LIMPIA(K2030,1)),0)),0)</f>
        <v>0</v>
      </c>
      <c r="Q2030" s="36">
        <f>IF(C2030="Saliente Internacional",(IFERROR((LIMPIA(K2030,1)),0)),0)</f>
        <v>0</v>
      </c>
      <c r="R2030" s="36">
        <f t="shared" si="94"/>
        <v>0</v>
      </c>
      <c r="S2030" s="36">
        <f t="shared" si="95"/>
        <v>0</v>
      </c>
    </row>
    <row r="2031" spans="1:19" x14ac:dyDescent="0.25">
      <c r="A2031" s="101">
        <f>'DETALLE DE CONEXIONES'!P2031</f>
        <v>0</v>
      </c>
      <c r="B2031" s="36" t="str">
        <f>'DETALLE DE CONEXIONES'!I2031</f>
        <v>GPRS</v>
      </c>
      <c r="C2031" s="36" t="str">
        <f>'DETALLE DE CONEXIONES'!BB2031</f>
        <v>MENSAJERO</v>
      </c>
      <c r="D2031" s="36" t="str">
        <f>'DETALLE DE CONEXIONES'!E2031</f>
        <v>internet.itelcelXXXm-3G</v>
      </c>
      <c r="E2031" s="36">
        <f t="shared" si="93"/>
        <v>23</v>
      </c>
      <c r="F2031" s="36">
        <f>IFERROR(LIMPIA('DETALLE DE CONEXIONES'!N2031,1),0)</f>
        <v>0</v>
      </c>
      <c r="G2031" s="36" t="str">
        <f>LEFT('DETALLE DE CONEXIONES'!BE2031,3)</f>
        <v/>
      </c>
      <c r="H2031" s="36" t="str">
        <f>RIGHT('DETALLE DE CONEXIONES'!AK2031,2)</f>
        <v>-1</v>
      </c>
      <c r="I2031" s="36" t="str">
        <f>LEFT('DETALLE DE CONEXIONES'!AK2031,3)</f>
        <v>MEN</v>
      </c>
      <c r="J2031" s="36" t="str">
        <f>LEFT('DETALLE DE CONEXIONES'!M2031,3)</f>
        <v>0mi</v>
      </c>
      <c r="K2031" s="36" t="str">
        <f>IF(LEN('DETALLE DE CONEXIONES'!M2031)&lt;12,(RIGHT('DETALLE DE CONEXIONES'!M2031,5)),(RIGHT('DETALLE DE CONEXIONES'!M2031,6)))</f>
        <v xml:space="preserve">min. </v>
      </c>
      <c r="L2031" s="36">
        <f>IF(C2031="Saliente Local",(IFERROR((LIMPIA(J2031,1)),0)),0)</f>
        <v>0</v>
      </c>
      <c r="M2031" s="36">
        <f>IF(C2031="Saliente Nacional",(IFERROR((LIMPIA(J2031,1)),0)),0)</f>
        <v>0</v>
      </c>
      <c r="N2031" s="36">
        <f>IF(C2031="Saliente Internacional",(IFERROR((LIMPIA(J2031,1)),0)),0)</f>
        <v>0</v>
      </c>
      <c r="O2031" s="36">
        <f>IF(C2031="Saliente Local",(IFERROR((LIMPIA(K2031,1)),0)),0)</f>
        <v>0</v>
      </c>
      <c r="P2031" s="36">
        <f>IF(C2031="Saliente Nacional",(IFERROR((LIMPIA(K2031,1)),0)),0)</f>
        <v>0</v>
      </c>
      <c r="Q2031" s="36">
        <f>IF(C2031="Saliente Internacional",(IFERROR((LIMPIA(K2031,1)),0)),0)</f>
        <v>0</v>
      </c>
      <c r="R2031" s="36">
        <f t="shared" si="94"/>
        <v>0</v>
      </c>
      <c r="S2031" s="36">
        <f t="shared" si="95"/>
        <v>0</v>
      </c>
    </row>
    <row r="2032" spans="1:19" x14ac:dyDescent="0.25">
      <c r="A2032" s="101">
        <f>'DETALLE DE CONEXIONES'!P2032</f>
        <v>0</v>
      </c>
      <c r="B2032" s="36" t="str">
        <f>'DETALLE DE CONEXIONES'!I2032</f>
        <v>ENTRANTE</v>
      </c>
      <c r="C2032" s="36" t="str">
        <f>'DETALLE DE CONEXIONES'!BB2032</f>
        <v>Entrante Local</v>
      </c>
      <c r="D2032" s="36" t="str">
        <f>'DETALLE DE CONEXIONES'!E2032</f>
        <v>999XXX1600</v>
      </c>
      <c r="E2032" s="36">
        <f t="shared" si="93"/>
        <v>10</v>
      </c>
      <c r="F2032" s="36">
        <f>IFERROR(LIMPIA('DETALLE DE CONEXIONES'!N2032,1),0)</f>
        <v>2</v>
      </c>
      <c r="G2032" s="36" t="str">
        <f>LEFT('DETALLE DE CONEXIONES'!BE2032,3)</f>
        <v>NOF</v>
      </c>
      <c r="H2032" s="36" t="str">
        <f>RIGHT('DETALLE DE CONEXIONES'!AK2032,2)</f>
        <v/>
      </c>
      <c r="I2032" s="36" t="str">
        <f>LEFT('DETALLE DE CONEXIONES'!AK2032,3)</f>
        <v/>
      </c>
      <c r="J2032" s="36" t="str">
        <f>LEFT('DETALLE DE CONEXIONES'!M2032,3)</f>
        <v>1mi</v>
      </c>
      <c r="K2032" s="36" t="str">
        <f>IF(LEN('DETALLE DE CONEXIONES'!M2032)&lt;12,(RIGHT('DETALLE DE CONEXIONES'!M2032,5)),(RIGHT('DETALLE DE CONEXIONES'!M2032,6)))</f>
        <v>6seg.</v>
      </c>
      <c r="L2032" s="36">
        <f>IF(C2032="Saliente Local",(IFERROR((LIMPIA(J2032,1)),0)),0)</f>
        <v>0</v>
      </c>
      <c r="M2032" s="36">
        <f>IF(C2032="Saliente Nacional",(IFERROR((LIMPIA(J2032,1)),0)),0)</f>
        <v>0</v>
      </c>
      <c r="N2032" s="36">
        <f>IF(C2032="Saliente Internacional",(IFERROR((LIMPIA(J2032,1)),0)),0)</f>
        <v>0</v>
      </c>
      <c r="O2032" s="36">
        <f>IF(C2032="Saliente Local",(IFERROR((LIMPIA(K2032,1)),0)),0)</f>
        <v>0</v>
      </c>
      <c r="P2032" s="36">
        <f>IF(C2032="Saliente Nacional",(IFERROR((LIMPIA(K2032,1)),0)),0)</f>
        <v>0</v>
      </c>
      <c r="Q2032" s="36">
        <f>IF(C2032="Saliente Internacional",(IFERROR((LIMPIA(K2032,1)),0)),0)</f>
        <v>0</v>
      </c>
      <c r="R2032" s="36">
        <f t="shared" si="94"/>
        <v>0</v>
      </c>
      <c r="S2032" s="36">
        <f t="shared" si="95"/>
        <v>0</v>
      </c>
    </row>
    <row r="2033" spans="1:19" x14ac:dyDescent="0.25">
      <c r="A2033" s="101">
        <f>'DETALLE DE CONEXIONES'!P2033</f>
        <v>0</v>
      </c>
      <c r="B2033" s="36" t="str">
        <f>'DETALLE DE CONEXIONES'!I2033</f>
        <v>TRANSFERENCIA</v>
      </c>
      <c r="C2033" s="36" t="str">
        <f>'DETALLE DE CONEXIONES'!BB2033</f>
        <v>Desvio Nacional</v>
      </c>
      <c r="D2033" s="36" t="str">
        <f>'DETALLE DE CONEXIONES'!E2033</f>
        <v>999XXX1600</v>
      </c>
      <c r="E2033" s="36">
        <f t="shared" si="93"/>
        <v>10</v>
      </c>
      <c r="F2033" s="36">
        <f>IFERROR(LIMPIA('DETALLE DE CONEXIONES'!N2033,1),0)</f>
        <v>1</v>
      </c>
      <c r="G2033" s="36" t="str">
        <f>LEFT('DETALLE DE CONEXIONES'!BE2033,3)</f>
        <v>SIU</v>
      </c>
      <c r="H2033" s="36" t="str">
        <f>RIGHT('DETALLE DE CONEXIONES'!AK2033,2)</f>
        <v/>
      </c>
      <c r="I2033" s="36" t="str">
        <f>LEFT('DETALLE DE CONEXIONES'!AK2033,3)</f>
        <v/>
      </c>
      <c r="J2033" s="36" t="str">
        <f>LEFT('DETALLE DE CONEXIONES'!M2033,3)</f>
        <v>0mi</v>
      </c>
      <c r="K2033" s="36" t="str">
        <f>IF(LEN('DETALLE DE CONEXIONES'!M2033)&lt;12,(RIGHT('DETALLE DE CONEXIONES'!M2033,5)),(RIGHT('DETALLE DE CONEXIONES'!M2033,6)))</f>
        <v>5seg.</v>
      </c>
      <c r="L2033" s="36">
        <f>IF(C2033="Saliente Local",(IFERROR((LIMPIA(J2033,1)),0)),0)</f>
        <v>0</v>
      </c>
      <c r="M2033" s="36">
        <f>IF(C2033="Saliente Nacional",(IFERROR((LIMPIA(J2033,1)),0)),0)</f>
        <v>0</v>
      </c>
      <c r="N2033" s="36">
        <f>IF(C2033="Saliente Internacional",(IFERROR((LIMPIA(J2033,1)),0)),0)</f>
        <v>0</v>
      </c>
      <c r="O2033" s="36">
        <f>IF(C2033="Saliente Local",(IFERROR((LIMPIA(K2033,1)),0)),0)</f>
        <v>0</v>
      </c>
      <c r="P2033" s="36">
        <f>IF(C2033="Saliente Nacional",(IFERROR((LIMPIA(K2033,1)),0)),0)</f>
        <v>0</v>
      </c>
      <c r="Q2033" s="36">
        <f>IF(C2033="Saliente Internacional",(IFERROR((LIMPIA(K2033,1)),0)),0)</f>
        <v>0</v>
      </c>
      <c r="R2033" s="36">
        <f t="shared" si="94"/>
        <v>0</v>
      </c>
      <c r="S2033" s="36">
        <f t="shared" si="95"/>
        <v>0</v>
      </c>
    </row>
    <row r="2034" spans="1:19" x14ac:dyDescent="0.25">
      <c r="A2034" s="101">
        <f>'DETALLE DE CONEXIONES'!P2034</f>
        <v>1E-4</v>
      </c>
      <c r="B2034" s="36" t="str">
        <f>'DETALLE DE CONEXIONES'!I2034</f>
        <v>GPRS</v>
      </c>
      <c r="C2034" s="36" t="str">
        <f>'DETALLE DE CONEXIONES'!BB2034</f>
        <v>RS</v>
      </c>
      <c r="D2034" s="36" t="str">
        <f>'DETALLE DE CONEXIONES'!E2034</f>
        <v>internet.itelcelXXXm-3G</v>
      </c>
      <c r="E2034" s="36">
        <f t="shared" si="93"/>
        <v>23</v>
      </c>
      <c r="F2034" s="36">
        <f>IFERROR(LIMPIA('DETALLE DE CONEXIONES'!N2034,1),0)</f>
        <v>0</v>
      </c>
      <c r="G2034" s="36" t="str">
        <f>LEFT('DETALLE DE CONEXIONES'!BE2034,3)</f>
        <v/>
      </c>
      <c r="H2034" s="36" t="str">
        <f>RIGHT('DETALLE DE CONEXIONES'!AK2034,2)</f>
        <v>-1</v>
      </c>
      <c r="I2034" s="36" t="str">
        <f>LEFT('DETALLE DE CONEXIONES'!AK2034,3)</f>
        <v>RS;</v>
      </c>
      <c r="J2034" s="36" t="str">
        <f>LEFT('DETALLE DE CONEXIONES'!M2034,3)</f>
        <v>0mi</v>
      </c>
      <c r="K2034" s="36" t="str">
        <f>IF(LEN('DETALLE DE CONEXIONES'!M2034)&lt;12,(RIGHT('DETALLE DE CONEXIONES'!M2034,5)),(RIGHT('DETALLE DE CONEXIONES'!M2034,6)))</f>
        <v xml:space="preserve">min. </v>
      </c>
      <c r="L2034" s="36">
        <f>IF(C2034="Saliente Local",(IFERROR((LIMPIA(J2034,1)),0)),0)</f>
        <v>0</v>
      </c>
      <c r="M2034" s="36">
        <f>IF(C2034="Saliente Nacional",(IFERROR((LIMPIA(J2034,1)),0)),0)</f>
        <v>0</v>
      </c>
      <c r="N2034" s="36">
        <f>IF(C2034="Saliente Internacional",(IFERROR((LIMPIA(J2034,1)),0)),0)</f>
        <v>0</v>
      </c>
      <c r="O2034" s="36">
        <f>IF(C2034="Saliente Local",(IFERROR((LIMPIA(K2034,1)),0)),0)</f>
        <v>0</v>
      </c>
      <c r="P2034" s="36">
        <f>IF(C2034="Saliente Nacional",(IFERROR((LIMPIA(K2034,1)),0)),0)</f>
        <v>0</v>
      </c>
      <c r="Q2034" s="36">
        <f>IF(C2034="Saliente Internacional",(IFERROR((LIMPIA(K2034,1)),0)),0)</f>
        <v>0</v>
      </c>
      <c r="R2034" s="36">
        <f t="shared" si="94"/>
        <v>0</v>
      </c>
      <c r="S2034" s="36">
        <f t="shared" si="95"/>
        <v>0</v>
      </c>
    </row>
    <row r="2035" spans="1:19" x14ac:dyDescent="0.25">
      <c r="A2035" s="101">
        <f>'DETALLE DE CONEXIONES'!P2035</f>
        <v>0</v>
      </c>
      <c r="B2035" s="36" t="str">
        <f>'DETALLE DE CONEXIONES'!I2035</f>
        <v>ENTRANTE</v>
      </c>
      <c r="C2035" s="36" t="str">
        <f>'DETALLE DE CONEXIONES'!BB2035</f>
        <v>Entrante Local</v>
      </c>
      <c r="D2035" s="36" t="str">
        <f>'DETALLE DE CONEXIONES'!E2035</f>
        <v>999XXX1600</v>
      </c>
      <c r="E2035" s="36">
        <f t="shared" si="93"/>
        <v>10</v>
      </c>
      <c r="F2035" s="36">
        <f>IFERROR(LIMPIA('DETALLE DE CONEXIONES'!N2035,1),0)</f>
        <v>6</v>
      </c>
      <c r="G2035" s="36" t="str">
        <f>LEFT('DETALLE DE CONEXIONES'!BE2035,3)</f>
        <v>NOF</v>
      </c>
      <c r="H2035" s="36" t="str">
        <f>RIGHT('DETALLE DE CONEXIONES'!AK2035,2)</f>
        <v/>
      </c>
      <c r="I2035" s="36" t="str">
        <f>LEFT('DETALLE DE CONEXIONES'!AK2035,3)</f>
        <v/>
      </c>
      <c r="J2035" s="36" t="str">
        <f>LEFT('DETALLE DE CONEXIONES'!M2035,3)</f>
        <v>5mi</v>
      </c>
      <c r="K2035" s="36" t="str">
        <f>IF(LEN('DETALLE DE CONEXIONES'!M2035)&lt;12,(RIGHT('DETALLE DE CONEXIONES'!M2035,5)),(RIGHT('DETALLE DE CONEXIONES'!M2035,6)))</f>
        <v>2seg.</v>
      </c>
      <c r="L2035" s="36">
        <f>IF(C2035="Saliente Local",(IFERROR((LIMPIA(J2035,1)),0)),0)</f>
        <v>0</v>
      </c>
      <c r="M2035" s="36">
        <f>IF(C2035="Saliente Nacional",(IFERROR((LIMPIA(J2035,1)),0)),0)</f>
        <v>0</v>
      </c>
      <c r="N2035" s="36">
        <f>IF(C2035="Saliente Internacional",(IFERROR((LIMPIA(J2035,1)),0)),0)</f>
        <v>0</v>
      </c>
      <c r="O2035" s="36">
        <f>IF(C2035="Saliente Local",(IFERROR((LIMPIA(K2035,1)),0)),0)</f>
        <v>0</v>
      </c>
      <c r="P2035" s="36">
        <f>IF(C2035="Saliente Nacional",(IFERROR((LIMPIA(K2035,1)),0)),0)</f>
        <v>0</v>
      </c>
      <c r="Q2035" s="36">
        <f>IF(C2035="Saliente Internacional",(IFERROR((LIMPIA(K2035,1)),0)),0)</f>
        <v>0</v>
      </c>
      <c r="R2035" s="36">
        <f t="shared" si="94"/>
        <v>0</v>
      </c>
      <c r="S2035" s="36">
        <f t="shared" si="95"/>
        <v>0</v>
      </c>
    </row>
    <row r="2036" spans="1:19" x14ac:dyDescent="0.25">
      <c r="A2036" s="101">
        <f>'DETALLE DE CONEXIONES'!P2036</f>
        <v>0</v>
      </c>
      <c r="B2036" s="36" t="str">
        <f>'DETALLE DE CONEXIONES'!I2036</f>
        <v>TRANSFERENCIA</v>
      </c>
      <c r="C2036" s="36" t="str">
        <f>'DETALLE DE CONEXIONES'!BB2036</f>
        <v>Desvio Nacional</v>
      </c>
      <c r="D2036" s="36" t="str">
        <f>'DETALLE DE CONEXIONES'!E2036</f>
        <v>999XXX1600</v>
      </c>
      <c r="E2036" s="36">
        <f t="shared" si="93"/>
        <v>10</v>
      </c>
      <c r="F2036" s="36">
        <f>IFERROR(LIMPIA('DETALLE DE CONEXIONES'!N2036,1),0)</f>
        <v>1</v>
      </c>
      <c r="G2036" s="36" t="str">
        <f>LEFT('DETALLE DE CONEXIONES'!BE2036,3)</f>
        <v>SIU</v>
      </c>
      <c r="H2036" s="36" t="str">
        <f>RIGHT('DETALLE DE CONEXIONES'!AK2036,2)</f>
        <v/>
      </c>
      <c r="I2036" s="36" t="str">
        <f>LEFT('DETALLE DE CONEXIONES'!AK2036,3)</f>
        <v/>
      </c>
      <c r="J2036" s="36" t="str">
        <f>LEFT('DETALLE DE CONEXIONES'!M2036,3)</f>
        <v>0mi</v>
      </c>
      <c r="K2036" s="36" t="str">
        <f>IF(LEN('DETALLE DE CONEXIONES'!M2036)&lt;12,(RIGHT('DETALLE DE CONEXIONES'!M2036,5)),(RIGHT('DETALLE DE CONEXIONES'!M2036,6)))</f>
        <v>5seg.</v>
      </c>
      <c r="L2036" s="36">
        <f>IF(C2036="Saliente Local",(IFERROR((LIMPIA(J2036,1)),0)),0)</f>
        <v>0</v>
      </c>
      <c r="M2036" s="36">
        <f>IF(C2036="Saliente Nacional",(IFERROR((LIMPIA(J2036,1)),0)),0)</f>
        <v>0</v>
      </c>
      <c r="N2036" s="36">
        <f>IF(C2036="Saliente Internacional",(IFERROR((LIMPIA(J2036,1)),0)),0)</f>
        <v>0</v>
      </c>
      <c r="O2036" s="36">
        <f>IF(C2036="Saliente Local",(IFERROR((LIMPIA(K2036,1)),0)),0)</f>
        <v>0</v>
      </c>
      <c r="P2036" s="36">
        <f>IF(C2036="Saliente Nacional",(IFERROR((LIMPIA(K2036,1)),0)),0)</f>
        <v>0</v>
      </c>
      <c r="Q2036" s="36">
        <f>IF(C2036="Saliente Internacional",(IFERROR((LIMPIA(K2036,1)),0)),0)</f>
        <v>0</v>
      </c>
      <c r="R2036" s="36">
        <f t="shared" si="94"/>
        <v>0</v>
      </c>
      <c r="S2036" s="36">
        <f t="shared" si="95"/>
        <v>0</v>
      </c>
    </row>
    <row r="2037" spans="1:19" x14ac:dyDescent="0.25">
      <c r="A2037" s="101">
        <f>'DETALLE DE CONEXIONES'!P2037</f>
        <v>0</v>
      </c>
      <c r="B2037" s="36" t="str">
        <f>'DETALLE DE CONEXIONES'!I2037</f>
        <v>TRANSFERENCIA</v>
      </c>
      <c r="C2037" s="36" t="str">
        <f>'DETALLE DE CONEXIONES'!BB2037</f>
        <v>Desvio Nacional</v>
      </c>
      <c r="D2037" s="36" t="str">
        <f>'DETALLE DE CONEXIONES'!E2037</f>
        <v>999XXX1600</v>
      </c>
      <c r="E2037" s="36">
        <f t="shared" si="93"/>
        <v>10</v>
      </c>
      <c r="F2037" s="36">
        <f>IFERROR(LIMPIA('DETALLE DE CONEXIONES'!N2037,1),0)</f>
        <v>1</v>
      </c>
      <c r="G2037" s="36" t="str">
        <f>LEFT('DETALLE DE CONEXIONES'!BE2037,3)</f>
        <v>SIU</v>
      </c>
      <c r="H2037" s="36" t="str">
        <f>RIGHT('DETALLE DE CONEXIONES'!AK2037,2)</f>
        <v/>
      </c>
      <c r="I2037" s="36" t="str">
        <f>LEFT('DETALLE DE CONEXIONES'!AK2037,3)</f>
        <v/>
      </c>
      <c r="J2037" s="36" t="str">
        <f>LEFT('DETALLE DE CONEXIONES'!M2037,3)</f>
        <v>0mi</v>
      </c>
      <c r="K2037" s="36" t="str">
        <f>IF(LEN('DETALLE DE CONEXIONES'!M2037)&lt;12,(RIGHT('DETALLE DE CONEXIONES'!M2037,5)),(RIGHT('DETALLE DE CONEXIONES'!M2037,6)))</f>
        <v>7seg.</v>
      </c>
      <c r="L2037" s="36">
        <f>IF(C2037="Saliente Local",(IFERROR((LIMPIA(J2037,1)),0)),0)</f>
        <v>0</v>
      </c>
      <c r="M2037" s="36">
        <f>IF(C2037="Saliente Nacional",(IFERROR((LIMPIA(J2037,1)),0)),0)</f>
        <v>0</v>
      </c>
      <c r="N2037" s="36">
        <f>IF(C2037="Saliente Internacional",(IFERROR((LIMPIA(J2037,1)),0)),0)</f>
        <v>0</v>
      </c>
      <c r="O2037" s="36">
        <f>IF(C2037="Saliente Local",(IFERROR((LIMPIA(K2037,1)),0)),0)</f>
        <v>0</v>
      </c>
      <c r="P2037" s="36">
        <f>IF(C2037="Saliente Nacional",(IFERROR((LIMPIA(K2037,1)),0)),0)</f>
        <v>0</v>
      </c>
      <c r="Q2037" s="36">
        <f>IF(C2037="Saliente Internacional",(IFERROR((LIMPIA(K2037,1)),0)),0)</f>
        <v>0</v>
      </c>
      <c r="R2037" s="36">
        <f t="shared" si="94"/>
        <v>0</v>
      </c>
      <c r="S2037" s="36">
        <f t="shared" si="95"/>
        <v>0</v>
      </c>
    </row>
    <row r="2038" spans="1:19" x14ac:dyDescent="0.25">
      <c r="A2038" s="101">
        <f>'DETALLE DE CONEXIONES'!P2038</f>
        <v>0</v>
      </c>
      <c r="B2038" s="36" t="str">
        <f>'DETALLE DE CONEXIONES'!I2038</f>
        <v>ENTRANTE</v>
      </c>
      <c r="C2038" s="36" t="str">
        <f>'DETALLE DE CONEXIONES'!BB2038</f>
        <v>Entrante Local</v>
      </c>
      <c r="D2038" s="36" t="str">
        <f>'DETALLE DE CONEXIONES'!E2038</f>
        <v>999XXX1600</v>
      </c>
      <c r="E2038" s="36">
        <f t="shared" si="93"/>
        <v>10</v>
      </c>
      <c r="F2038" s="36">
        <f>IFERROR(LIMPIA('DETALLE DE CONEXIONES'!N2038,1),0)</f>
        <v>2</v>
      </c>
      <c r="G2038" s="36" t="str">
        <f>LEFT('DETALLE DE CONEXIONES'!BE2038,3)</f>
        <v>NOF</v>
      </c>
      <c r="H2038" s="36" t="str">
        <f>RIGHT('DETALLE DE CONEXIONES'!AK2038,2)</f>
        <v/>
      </c>
      <c r="I2038" s="36" t="str">
        <f>LEFT('DETALLE DE CONEXIONES'!AK2038,3)</f>
        <v/>
      </c>
      <c r="J2038" s="36" t="str">
        <f>LEFT('DETALLE DE CONEXIONES'!M2038,3)</f>
        <v>1mi</v>
      </c>
      <c r="K2038" s="36" t="str">
        <f>IF(LEN('DETALLE DE CONEXIONES'!M2038)&lt;12,(RIGHT('DETALLE DE CONEXIONES'!M2038,5)),(RIGHT('DETALLE DE CONEXIONES'!M2038,6)))</f>
        <v>48seg.</v>
      </c>
      <c r="L2038" s="36">
        <f>IF(C2038="Saliente Local",(IFERROR((LIMPIA(J2038,1)),0)),0)</f>
        <v>0</v>
      </c>
      <c r="M2038" s="36">
        <f>IF(C2038="Saliente Nacional",(IFERROR((LIMPIA(J2038,1)),0)),0)</f>
        <v>0</v>
      </c>
      <c r="N2038" s="36">
        <f>IF(C2038="Saliente Internacional",(IFERROR((LIMPIA(J2038,1)),0)),0)</f>
        <v>0</v>
      </c>
      <c r="O2038" s="36">
        <f>IF(C2038="Saliente Local",(IFERROR((LIMPIA(K2038,1)),0)),0)</f>
        <v>0</v>
      </c>
      <c r="P2038" s="36">
        <f>IF(C2038="Saliente Nacional",(IFERROR((LIMPIA(K2038,1)),0)),0)</f>
        <v>0</v>
      </c>
      <c r="Q2038" s="36">
        <f>IF(C2038="Saliente Internacional",(IFERROR((LIMPIA(K2038,1)),0)),0)</f>
        <v>0</v>
      </c>
      <c r="R2038" s="36">
        <f t="shared" si="94"/>
        <v>0</v>
      </c>
      <c r="S2038" s="36">
        <f t="shared" si="95"/>
        <v>0</v>
      </c>
    </row>
    <row r="2039" spans="1:19" x14ac:dyDescent="0.25">
      <c r="A2039" s="101">
        <f>'DETALLE DE CONEXIONES'!P2039</f>
        <v>0</v>
      </c>
      <c r="B2039" s="36" t="str">
        <f>'DETALLE DE CONEXIONES'!I2039</f>
        <v>GPRS</v>
      </c>
      <c r="C2039" s="36" t="str">
        <f>'DETALLE DE CONEXIONES'!BB2039</f>
        <v>MENSAJERO</v>
      </c>
      <c r="D2039" s="36" t="str">
        <f>'DETALLE DE CONEXIONES'!E2039</f>
        <v>internet.itelcelXXXm-3G</v>
      </c>
      <c r="E2039" s="36">
        <f t="shared" si="93"/>
        <v>23</v>
      </c>
      <c r="F2039" s="36">
        <f>IFERROR(LIMPIA('DETALLE DE CONEXIONES'!N2039,1),0)</f>
        <v>0</v>
      </c>
      <c r="G2039" s="36" t="str">
        <f>LEFT('DETALLE DE CONEXIONES'!BE2039,3)</f>
        <v/>
      </c>
      <c r="H2039" s="36" t="str">
        <f>RIGHT('DETALLE DE CONEXIONES'!AK2039,2)</f>
        <v>-1</v>
      </c>
      <c r="I2039" s="36" t="str">
        <f>LEFT('DETALLE DE CONEXIONES'!AK2039,3)</f>
        <v>MEN</v>
      </c>
      <c r="J2039" s="36" t="str">
        <f>LEFT('DETALLE DE CONEXIONES'!M2039,3)</f>
        <v>0mi</v>
      </c>
      <c r="K2039" s="36" t="str">
        <f>IF(LEN('DETALLE DE CONEXIONES'!M2039)&lt;12,(RIGHT('DETALLE DE CONEXIONES'!M2039,5)),(RIGHT('DETALLE DE CONEXIONES'!M2039,6)))</f>
        <v xml:space="preserve">min. </v>
      </c>
      <c r="L2039" s="36">
        <f>IF(C2039="Saliente Local",(IFERROR((LIMPIA(J2039,1)),0)),0)</f>
        <v>0</v>
      </c>
      <c r="M2039" s="36">
        <f>IF(C2039="Saliente Nacional",(IFERROR((LIMPIA(J2039,1)),0)),0)</f>
        <v>0</v>
      </c>
      <c r="N2039" s="36">
        <f>IF(C2039="Saliente Internacional",(IFERROR((LIMPIA(J2039,1)),0)),0)</f>
        <v>0</v>
      </c>
      <c r="O2039" s="36">
        <f>IF(C2039="Saliente Local",(IFERROR((LIMPIA(K2039,1)),0)),0)</f>
        <v>0</v>
      </c>
      <c r="P2039" s="36">
        <f>IF(C2039="Saliente Nacional",(IFERROR((LIMPIA(K2039,1)),0)),0)</f>
        <v>0</v>
      </c>
      <c r="Q2039" s="36">
        <f>IF(C2039="Saliente Internacional",(IFERROR((LIMPIA(K2039,1)),0)),0)</f>
        <v>0</v>
      </c>
      <c r="R2039" s="36">
        <f t="shared" si="94"/>
        <v>0</v>
      </c>
      <c r="S2039" s="36">
        <f t="shared" si="95"/>
        <v>0</v>
      </c>
    </row>
    <row r="2040" spans="1:19" x14ac:dyDescent="0.25">
      <c r="A2040" s="101">
        <f>'DETALLE DE CONEXIONES'!P2040</f>
        <v>0</v>
      </c>
      <c r="B2040" s="36" t="str">
        <f>'DETALLE DE CONEXIONES'!I2040</f>
        <v>GPRS</v>
      </c>
      <c r="C2040" s="36" t="str">
        <f>'DETALLE DE CONEXIONES'!BB2040</f>
        <v>RS</v>
      </c>
      <c r="D2040" s="36" t="str">
        <f>'DETALLE DE CONEXIONES'!E2040</f>
        <v>internet.itelcelXXXm-3G</v>
      </c>
      <c r="E2040" s="36">
        <f t="shared" si="93"/>
        <v>23</v>
      </c>
      <c r="F2040" s="36">
        <f>IFERROR(LIMPIA('DETALLE DE CONEXIONES'!N2040,1),0)</f>
        <v>0</v>
      </c>
      <c r="G2040" s="36" t="str">
        <f>LEFT('DETALLE DE CONEXIONES'!BE2040,3)</f>
        <v/>
      </c>
      <c r="H2040" s="36" t="str">
        <f>RIGHT('DETALLE DE CONEXIONES'!AK2040,2)</f>
        <v>-1</v>
      </c>
      <c r="I2040" s="36" t="str">
        <f>LEFT('DETALLE DE CONEXIONES'!AK2040,3)</f>
        <v>RS;</v>
      </c>
      <c r="J2040" s="36" t="str">
        <f>LEFT('DETALLE DE CONEXIONES'!M2040,3)</f>
        <v>0mi</v>
      </c>
      <c r="K2040" s="36" t="str">
        <f>IF(LEN('DETALLE DE CONEXIONES'!M2040)&lt;12,(RIGHT('DETALLE DE CONEXIONES'!M2040,5)),(RIGHT('DETALLE DE CONEXIONES'!M2040,6)))</f>
        <v xml:space="preserve">min. </v>
      </c>
      <c r="L2040" s="36">
        <f>IF(C2040="Saliente Local",(IFERROR((LIMPIA(J2040,1)),0)),0)</f>
        <v>0</v>
      </c>
      <c r="M2040" s="36">
        <f>IF(C2040="Saliente Nacional",(IFERROR((LIMPIA(J2040,1)),0)),0)</f>
        <v>0</v>
      </c>
      <c r="N2040" s="36">
        <f>IF(C2040="Saliente Internacional",(IFERROR((LIMPIA(J2040,1)),0)),0)</f>
        <v>0</v>
      </c>
      <c r="O2040" s="36">
        <f>IF(C2040="Saliente Local",(IFERROR((LIMPIA(K2040,1)),0)),0)</f>
        <v>0</v>
      </c>
      <c r="P2040" s="36">
        <f>IF(C2040="Saliente Nacional",(IFERROR((LIMPIA(K2040,1)),0)),0)</f>
        <v>0</v>
      </c>
      <c r="Q2040" s="36">
        <f>IF(C2040="Saliente Internacional",(IFERROR((LIMPIA(K2040,1)),0)),0)</f>
        <v>0</v>
      </c>
      <c r="R2040" s="36">
        <f t="shared" si="94"/>
        <v>0</v>
      </c>
      <c r="S2040" s="36">
        <f t="shared" si="95"/>
        <v>0</v>
      </c>
    </row>
    <row r="2041" spans="1:19" x14ac:dyDescent="0.25">
      <c r="A2041" s="101">
        <f>'DETALLE DE CONEXIONES'!P2041</f>
        <v>0</v>
      </c>
      <c r="B2041" s="36" t="str">
        <f>'DETALLE DE CONEXIONES'!I2041</f>
        <v>GPRS</v>
      </c>
      <c r="C2041" s="36" t="str">
        <f>'DETALLE DE CONEXIONES'!BB2041</f>
        <v>MENSAJERO</v>
      </c>
      <c r="D2041" s="36" t="str">
        <f>'DETALLE DE CONEXIONES'!E2041</f>
        <v>internet.itelcelXXXm-3G</v>
      </c>
      <c r="E2041" s="36">
        <f t="shared" si="93"/>
        <v>23</v>
      </c>
      <c r="F2041" s="36">
        <f>IFERROR(LIMPIA('DETALLE DE CONEXIONES'!N2041,1),0)</f>
        <v>0</v>
      </c>
      <c r="G2041" s="36" t="str">
        <f>LEFT('DETALLE DE CONEXIONES'!BE2041,3)</f>
        <v/>
      </c>
      <c r="H2041" s="36" t="str">
        <f>RIGHT('DETALLE DE CONEXIONES'!AK2041,2)</f>
        <v>-1</v>
      </c>
      <c r="I2041" s="36" t="str">
        <f>LEFT('DETALLE DE CONEXIONES'!AK2041,3)</f>
        <v>MEN</v>
      </c>
      <c r="J2041" s="36" t="str">
        <f>LEFT('DETALLE DE CONEXIONES'!M2041,3)</f>
        <v>0mi</v>
      </c>
      <c r="K2041" s="36" t="str">
        <f>IF(LEN('DETALLE DE CONEXIONES'!M2041)&lt;12,(RIGHT('DETALLE DE CONEXIONES'!M2041,5)),(RIGHT('DETALLE DE CONEXIONES'!M2041,6)))</f>
        <v xml:space="preserve">min. </v>
      </c>
      <c r="L2041" s="36">
        <f>IF(C2041="Saliente Local",(IFERROR((LIMPIA(J2041,1)),0)),0)</f>
        <v>0</v>
      </c>
      <c r="M2041" s="36">
        <f>IF(C2041="Saliente Nacional",(IFERROR((LIMPIA(J2041,1)),0)),0)</f>
        <v>0</v>
      </c>
      <c r="N2041" s="36">
        <f>IF(C2041="Saliente Internacional",(IFERROR((LIMPIA(J2041,1)),0)),0)</f>
        <v>0</v>
      </c>
      <c r="O2041" s="36">
        <f>IF(C2041="Saliente Local",(IFERROR((LIMPIA(K2041,1)),0)),0)</f>
        <v>0</v>
      </c>
      <c r="P2041" s="36">
        <f>IF(C2041="Saliente Nacional",(IFERROR((LIMPIA(K2041,1)),0)),0)</f>
        <v>0</v>
      </c>
      <c r="Q2041" s="36">
        <f>IF(C2041="Saliente Internacional",(IFERROR((LIMPIA(K2041,1)),0)),0)</f>
        <v>0</v>
      </c>
      <c r="R2041" s="36">
        <f t="shared" si="94"/>
        <v>0</v>
      </c>
      <c r="S2041" s="36">
        <f t="shared" si="95"/>
        <v>0</v>
      </c>
    </row>
    <row r="2042" spans="1:19" x14ac:dyDescent="0.25">
      <c r="A2042" s="101">
        <f>'DETALLE DE CONEXIONES'!P2042</f>
        <v>0</v>
      </c>
      <c r="B2042" s="36" t="str">
        <f>'DETALLE DE CONEXIONES'!I2042</f>
        <v>SALIENTE</v>
      </c>
      <c r="C2042" s="36" t="str">
        <f>'DETALLE DE CONEXIONES'!BB2042</f>
        <v>Saliente Local</v>
      </c>
      <c r="D2042" s="36" t="str">
        <f>'DETALLE DE CONEXIONES'!E2042</f>
        <v>*033999XXX0494</v>
      </c>
      <c r="E2042" s="36">
        <f t="shared" si="93"/>
        <v>14</v>
      </c>
      <c r="F2042" s="36">
        <f>IFERROR(LIMPIA('DETALLE DE CONEXIONES'!N2042,1),0)</f>
        <v>1</v>
      </c>
      <c r="G2042" s="36" t="str">
        <f>LEFT('DETALLE DE CONEXIONES'!BE2042,3)</f>
        <v>NOF</v>
      </c>
      <c r="H2042" s="36" t="str">
        <f>RIGHT('DETALLE DE CONEXIONES'!AK2042,2)</f>
        <v/>
      </c>
      <c r="I2042" s="36" t="str">
        <f>LEFT('DETALLE DE CONEXIONES'!AK2042,3)</f>
        <v/>
      </c>
      <c r="J2042" s="36" t="str">
        <f>LEFT('DETALLE DE CONEXIONES'!M2042,3)</f>
        <v>0mi</v>
      </c>
      <c r="K2042" s="36" t="str">
        <f>IF(LEN('DETALLE DE CONEXIONES'!M2042)&lt;12,(RIGHT('DETALLE DE CONEXIONES'!M2042,5)),(RIGHT('DETALLE DE CONEXIONES'!M2042,6)))</f>
        <v>18seg.</v>
      </c>
      <c r="L2042" s="36">
        <f>IF(C2042="Saliente Local",(IFERROR((LIMPIA(J2042,1)),0)),0)</f>
        <v>0</v>
      </c>
      <c r="M2042" s="36">
        <f>IF(C2042="Saliente Nacional",(IFERROR((LIMPIA(J2042,1)),0)),0)</f>
        <v>0</v>
      </c>
      <c r="N2042" s="36">
        <f>IF(C2042="Saliente Internacional",(IFERROR((LIMPIA(J2042,1)),0)),0)</f>
        <v>0</v>
      </c>
      <c r="O2042" s="36">
        <f>IF(C2042="Saliente Local",(IFERROR((LIMPIA(K2042,1)),0)),0)</f>
        <v>18</v>
      </c>
      <c r="P2042" s="36">
        <f>IF(C2042="Saliente Nacional",(IFERROR((LIMPIA(K2042,1)),0)),0)</f>
        <v>0</v>
      </c>
      <c r="Q2042" s="36">
        <f>IF(C2042="Saliente Internacional",(IFERROR((LIMPIA(K2042,1)),0)),0)</f>
        <v>0</v>
      </c>
      <c r="R2042" s="36">
        <f t="shared" si="94"/>
        <v>1</v>
      </c>
      <c r="S2042" s="36">
        <f t="shared" si="95"/>
        <v>0</v>
      </c>
    </row>
    <row r="2043" spans="1:19" x14ac:dyDescent="0.25">
      <c r="A2043" s="101">
        <f>'DETALLE DE CONEXIONES'!P2043</f>
        <v>0</v>
      </c>
      <c r="B2043" s="36" t="str">
        <f>'DETALLE DE CONEXIONES'!I2043</f>
        <v>ENTRANTE</v>
      </c>
      <c r="C2043" s="36" t="str">
        <f>'DETALLE DE CONEXIONES'!BB2043</f>
        <v>Entrante Local</v>
      </c>
      <c r="D2043" s="36" t="str">
        <f>'DETALLE DE CONEXIONES'!E2043</f>
        <v>999XXX1600</v>
      </c>
      <c r="E2043" s="36">
        <f t="shared" si="93"/>
        <v>10</v>
      </c>
      <c r="F2043" s="36">
        <f>IFERROR(LIMPIA('DETALLE DE CONEXIONES'!N2043,1),0)</f>
        <v>6</v>
      </c>
      <c r="G2043" s="36" t="str">
        <f>LEFT('DETALLE DE CONEXIONES'!BE2043,3)</f>
        <v>NOF</v>
      </c>
      <c r="H2043" s="36" t="str">
        <f>RIGHT('DETALLE DE CONEXIONES'!AK2043,2)</f>
        <v/>
      </c>
      <c r="I2043" s="36" t="str">
        <f>LEFT('DETALLE DE CONEXIONES'!AK2043,3)</f>
        <v/>
      </c>
      <c r="J2043" s="36" t="str">
        <f>LEFT('DETALLE DE CONEXIONES'!M2043,3)</f>
        <v>5mi</v>
      </c>
      <c r="K2043" s="36" t="str">
        <f>IF(LEN('DETALLE DE CONEXIONES'!M2043)&lt;12,(RIGHT('DETALLE DE CONEXIONES'!M2043,5)),(RIGHT('DETALLE DE CONEXIONES'!M2043,6)))</f>
        <v>25seg.</v>
      </c>
      <c r="L2043" s="36">
        <f>IF(C2043="Saliente Local",(IFERROR((LIMPIA(J2043,1)),0)),0)</f>
        <v>0</v>
      </c>
      <c r="M2043" s="36">
        <f>IF(C2043="Saliente Nacional",(IFERROR((LIMPIA(J2043,1)),0)),0)</f>
        <v>0</v>
      </c>
      <c r="N2043" s="36">
        <f>IF(C2043="Saliente Internacional",(IFERROR((LIMPIA(J2043,1)),0)),0)</f>
        <v>0</v>
      </c>
      <c r="O2043" s="36">
        <f>IF(C2043="Saliente Local",(IFERROR((LIMPIA(K2043,1)),0)),0)</f>
        <v>0</v>
      </c>
      <c r="P2043" s="36">
        <f>IF(C2043="Saliente Nacional",(IFERROR((LIMPIA(K2043,1)),0)),0)</f>
        <v>0</v>
      </c>
      <c r="Q2043" s="36">
        <f>IF(C2043="Saliente Internacional",(IFERROR((LIMPIA(K2043,1)),0)),0)</f>
        <v>0</v>
      </c>
      <c r="R2043" s="36">
        <f t="shared" si="94"/>
        <v>0</v>
      </c>
      <c r="S2043" s="36">
        <f t="shared" si="95"/>
        <v>0</v>
      </c>
    </row>
    <row r="2044" spans="1:19" x14ac:dyDescent="0.25">
      <c r="A2044" s="101">
        <f>'DETALLE DE CONEXIONES'!P2044</f>
        <v>0</v>
      </c>
      <c r="B2044" s="36" t="str">
        <f>'DETALLE DE CONEXIONES'!I2044</f>
        <v>GPRS</v>
      </c>
      <c r="C2044" s="36" t="str">
        <f>'DETALLE DE CONEXIONES'!BB2044</f>
        <v>RS</v>
      </c>
      <c r="D2044" s="36" t="str">
        <f>'DETALLE DE CONEXIONES'!E2044</f>
        <v>internet.itelcel.coXXXGLTE</v>
      </c>
      <c r="E2044" s="36">
        <f t="shared" si="93"/>
        <v>26</v>
      </c>
      <c r="F2044" s="36">
        <f>IFERROR(LIMPIA('DETALLE DE CONEXIONES'!N2044,1),0)</f>
        <v>0</v>
      </c>
      <c r="G2044" s="36" t="str">
        <f>LEFT('DETALLE DE CONEXIONES'!BE2044,3)</f>
        <v/>
      </c>
      <c r="H2044" s="36" t="str">
        <f>RIGHT('DETALLE DE CONEXIONES'!AK2044,2)</f>
        <v>-1</v>
      </c>
      <c r="I2044" s="36" t="str">
        <f>LEFT('DETALLE DE CONEXIONES'!AK2044,3)</f>
        <v>RS;</v>
      </c>
      <c r="J2044" s="36" t="str">
        <f>LEFT('DETALLE DE CONEXIONES'!M2044,3)</f>
        <v>0mi</v>
      </c>
      <c r="K2044" s="36" t="str">
        <f>IF(LEN('DETALLE DE CONEXIONES'!M2044)&lt;12,(RIGHT('DETALLE DE CONEXIONES'!M2044,5)),(RIGHT('DETALLE DE CONEXIONES'!M2044,6)))</f>
        <v xml:space="preserve">min. </v>
      </c>
      <c r="L2044" s="36">
        <f>IF(C2044="Saliente Local",(IFERROR((LIMPIA(J2044,1)),0)),0)</f>
        <v>0</v>
      </c>
      <c r="M2044" s="36">
        <f>IF(C2044="Saliente Nacional",(IFERROR((LIMPIA(J2044,1)),0)),0)</f>
        <v>0</v>
      </c>
      <c r="N2044" s="36">
        <f>IF(C2044="Saliente Internacional",(IFERROR((LIMPIA(J2044,1)),0)),0)</f>
        <v>0</v>
      </c>
      <c r="O2044" s="36">
        <f>IF(C2044="Saliente Local",(IFERROR((LIMPIA(K2044,1)),0)),0)</f>
        <v>0</v>
      </c>
      <c r="P2044" s="36">
        <f>IF(C2044="Saliente Nacional",(IFERROR((LIMPIA(K2044,1)),0)),0)</f>
        <v>0</v>
      </c>
      <c r="Q2044" s="36">
        <f>IF(C2044="Saliente Internacional",(IFERROR((LIMPIA(K2044,1)),0)),0)</f>
        <v>0</v>
      </c>
      <c r="R2044" s="36">
        <f t="shared" si="94"/>
        <v>0</v>
      </c>
      <c r="S2044" s="36">
        <f t="shared" si="95"/>
        <v>0</v>
      </c>
    </row>
    <row r="2045" spans="1:19" x14ac:dyDescent="0.25">
      <c r="A2045" s="101">
        <f>'DETALLE DE CONEXIONES'!P2045</f>
        <v>0</v>
      </c>
      <c r="B2045" s="36" t="str">
        <f>'DETALLE DE CONEXIONES'!I2045</f>
        <v>GPRS</v>
      </c>
      <c r="C2045" s="36" t="str">
        <f>'DETALLE DE CONEXIONES'!BB2045</f>
        <v>RS</v>
      </c>
      <c r="D2045" s="36" t="str">
        <f>'DETALLE DE CONEXIONES'!E2045</f>
        <v>internet.itelcel.coXXXGLTE</v>
      </c>
      <c r="E2045" s="36">
        <f t="shared" si="93"/>
        <v>26</v>
      </c>
      <c r="F2045" s="36">
        <f>IFERROR(LIMPIA('DETALLE DE CONEXIONES'!N2045,1),0)</f>
        <v>0</v>
      </c>
      <c r="G2045" s="36" t="str">
        <f>LEFT('DETALLE DE CONEXIONES'!BE2045,3)</f>
        <v/>
      </c>
      <c r="H2045" s="36" t="str">
        <f>RIGHT('DETALLE DE CONEXIONES'!AK2045,2)</f>
        <v>-0</v>
      </c>
      <c r="I2045" s="36" t="str">
        <f>LEFT('DETALLE DE CONEXIONES'!AK2045,3)</f>
        <v>RS;</v>
      </c>
      <c r="J2045" s="36" t="str">
        <f>LEFT('DETALLE DE CONEXIONES'!M2045,3)</f>
        <v>0mi</v>
      </c>
      <c r="K2045" s="36" t="str">
        <f>IF(LEN('DETALLE DE CONEXIONES'!M2045)&lt;12,(RIGHT('DETALLE DE CONEXIONES'!M2045,5)),(RIGHT('DETALLE DE CONEXIONES'!M2045,6)))</f>
        <v xml:space="preserve">min. </v>
      </c>
      <c r="L2045" s="36">
        <f>IF(C2045="Saliente Local",(IFERROR((LIMPIA(J2045,1)),0)),0)</f>
        <v>0</v>
      </c>
      <c r="M2045" s="36">
        <f>IF(C2045="Saliente Nacional",(IFERROR((LIMPIA(J2045,1)),0)),0)</f>
        <v>0</v>
      </c>
      <c r="N2045" s="36">
        <f>IF(C2045="Saliente Internacional",(IFERROR((LIMPIA(J2045,1)),0)),0)</f>
        <v>0</v>
      </c>
      <c r="O2045" s="36">
        <f>IF(C2045="Saliente Local",(IFERROR((LIMPIA(K2045,1)),0)),0)</f>
        <v>0</v>
      </c>
      <c r="P2045" s="36">
        <f>IF(C2045="Saliente Nacional",(IFERROR((LIMPIA(K2045,1)),0)),0)</f>
        <v>0</v>
      </c>
      <c r="Q2045" s="36">
        <f>IF(C2045="Saliente Internacional",(IFERROR((LIMPIA(K2045,1)),0)),0)</f>
        <v>0</v>
      </c>
      <c r="R2045" s="36">
        <f t="shared" si="94"/>
        <v>0</v>
      </c>
      <c r="S2045" s="36">
        <f t="shared" si="95"/>
        <v>0</v>
      </c>
    </row>
    <row r="2046" spans="1:19" x14ac:dyDescent="0.25">
      <c r="A2046" s="101">
        <f>'DETALLE DE CONEXIONES'!P2046</f>
        <v>0</v>
      </c>
      <c r="B2046" s="36" t="str">
        <f>'DETALLE DE CONEXIONES'!I2046</f>
        <v>GPRS</v>
      </c>
      <c r="C2046" s="36" t="str">
        <f>'DETALLE DE CONEXIONES'!BB2046</f>
        <v>MENSAJERO</v>
      </c>
      <c r="D2046" s="36" t="str">
        <f>'DETALLE DE CONEXIONES'!E2046</f>
        <v>internet.itelcel.coXXXGLTE</v>
      </c>
      <c r="E2046" s="36">
        <f t="shared" si="93"/>
        <v>26</v>
      </c>
      <c r="F2046" s="36">
        <f>IFERROR(LIMPIA('DETALLE DE CONEXIONES'!N2046,1),0)</f>
        <v>0</v>
      </c>
      <c r="G2046" s="36" t="str">
        <f>LEFT('DETALLE DE CONEXIONES'!BE2046,3)</f>
        <v/>
      </c>
      <c r="H2046" s="36" t="str">
        <f>RIGHT('DETALLE DE CONEXIONES'!AK2046,2)</f>
        <v>-1</v>
      </c>
      <c r="I2046" s="36" t="str">
        <f>LEFT('DETALLE DE CONEXIONES'!AK2046,3)</f>
        <v>MEN</v>
      </c>
      <c r="J2046" s="36" t="str">
        <f>LEFT('DETALLE DE CONEXIONES'!M2046,3)</f>
        <v>0mi</v>
      </c>
      <c r="K2046" s="36" t="str">
        <f>IF(LEN('DETALLE DE CONEXIONES'!M2046)&lt;12,(RIGHT('DETALLE DE CONEXIONES'!M2046,5)),(RIGHT('DETALLE DE CONEXIONES'!M2046,6)))</f>
        <v xml:space="preserve">min. </v>
      </c>
      <c r="L2046" s="36">
        <f>IF(C2046="Saliente Local",(IFERROR((LIMPIA(J2046,1)),0)),0)</f>
        <v>0</v>
      </c>
      <c r="M2046" s="36">
        <f>IF(C2046="Saliente Nacional",(IFERROR((LIMPIA(J2046,1)),0)),0)</f>
        <v>0</v>
      </c>
      <c r="N2046" s="36">
        <f>IF(C2046="Saliente Internacional",(IFERROR((LIMPIA(J2046,1)),0)),0)</f>
        <v>0</v>
      </c>
      <c r="O2046" s="36">
        <f>IF(C2046="Saliente Local",(IFERROR((LIMPIA(K2046,1)),0)),0)</f>
        <v>0</v>
      </c>
      <c r="P2046" s="36">
        <f>IF(C2046="Saliente Nacional",(IFERROR((LIMPIA(K2046,1)),0)),0)</f>
        <v>0</v>
      </c>
      <c r="Q2046" s="36">
        <f>IF(C2046="Saliente Internacional",(IFERROR((LIMPIA(K2046,1)),0)),0)</f>
        <v>0</v>
      </c>
      <c r="R2046" s="36">
        <f t="shared" si="94"/>
        <v>0</v>
      </c>
      <c r="S2046" s="36">
        <f t="shared" si="95"/>
        <v>0</v>
      </c>
    </row>
    <row r="2047" spans="1:19" x14ac:dyDescent="0.25">
      <c r="A2047" s="101">
        <f>'DETALLE DE CONEXIONES'!P2047</f>
        <v>0</v>
      </c>
      <c r="B2047" s="36" t="str">
        <f>'DETALLE DE CONEXIONES'!I2047</f>
        <v>GPRS</v>
      </c>
      <c r="C2047" s="36" t="str">
        <f>'DETALLE DE CONEXIONES'!BB2047</f>
        <v>RS</v>
      </c>
      <c r="D2047" s="36" t="str">
        <f>'DETALLE DE CONEXIONES'!E2047</f>
        <v>internet.itelcelXXXm-3G</v>
      </c>
      <c r="E2047" s="36">
        <f t="shared" si="93"/>
        <v>23</v>
      </c>
      <c r="F2047" s="36">
        <f>IFERROR(LIMPIA('DETALLE DE CONEXIONES'!N2047,1),0)</f>
        <v>0</v>
      </c>
      <c r="G2047" s="36" t="str">
        <f>LEFT('DETALLE DE CONEXIONES'!BE2047,3)</f>
        <v/>
      </c>
      <c r="H2047" s="36" t="str">
        <f>RIGHT('DETALLE DE CONEXIONES'!AK2047,2)</f>
        <v>-1</v>
      </c>
      <c r="I2047" s="36" t="str">
        <f>LEFT('DETALLE DE CONEXIONES'!AK2047,3)</f>
        <v>RS;</v>
      </c>
      <c r="J2047" s="36" t="str">
        <f>LEFT('DETALLE DE CONEXIONES'!M2047,3)</f>
        <v>0mi</v>
      </c>
      <c r="K2047" s="36" t="str">
        <f>IF(LEN('DETALLE DE CONEXIONES'!M2047)&lt;12,(RIGHT('DETALLE DE CONEXIONES'!M2047,5)),(RIGHT('DETALLE DE CONEXIONES'!M2047,6)))</f>
        <v xml:space="preserve">min. </v>
      </c>
      <c r="L2047" s="36">
        <f>IF(C2047="Saliente Local",(IFERROR((LIMPIA(J2047,1)),0)),0)</f>
        <v>0</v>
      </c>
      <c r="M2047" s="36">
        <f>IF(C2047="Saliente Nacional",(IFERROR((LIMPIA(J2047,1)),0)),0)</f>
        <v>0</v>
      </c>
      <c r="N2047" s="36">
        <f>IF(C2047="Saliente Internacional",(IFERROR((LIMPIA(J2047,1)),0)),0)</f>
        <v>0</v>
      </c>
      <c r="O2047" s="36">
        <f>IF(C2047="Saliente Local",(IFERROR((LIMPIA(K2047,1)),0)),0)</f>
        <v>0</v>
      </c>
      <c r="P2047" s="36">
        <f>IF(C2047="Saliente Nacional",(IFERROR((LIMPIA(K2047,1)),0)),0)</f>
        <v>0</v>
      </c>
      <c r="Q2047" s="36">
        <f>IF(C2047="Saliente Internacional",(IFERROR((LIMPIA(K2047,1)),0)),0)</f>
        <v>0</v>
      </c>
      <c r="R2047" s="36">
        <f t="shared" si="94"/>
        <v>0</v>
      </c>
      <c r="S2047" s="36">
        <f t="shared" si="95"/>
        <v>0</v>
      </c>
    </row>
    <row r="2048" spans="1:19" x14ac:dyDescent="0.25">
      <c r="A2048" s="101">
        <f>'DETALLE DE CONEXIONES'!P2048</f>
        <v>0</v>
      </c>
      <c r="B2048" s="36" t="str">
        <f>'DETALLE DE CONEXIONES'!I2048</f>
        <v>GPRS</v>
      </c>
      <c r="C2048" s="36" t="str">
        <f>'DETALLE DE CONEXIONES'!BB2048</f>
        <v>MENSAJERO</v>
      </c>
      <c r="D2048" s="36" t="str">
        <f>'DETALLE DE CONEXIONES'!E2048</f>
        <v>internet.itelcelXXXm-3G</v>
      </c>
      <c r="E2048" s="36">
        <f t="shared" si="93"/>
        <v>23</v>
      </c>
      <c r="F2048" s="36">
        <f>IFERROR(LIMPIA('DETALLE DE CONEXIONES'!N2048,1),0)</f>
        <v>0</v>
      </c>
      <c r="G2048" s="36" t="str">
        <f>LEFT('DETALLE DE CONEXIONES'!BE2048,3)</f>
        <v/>
      </c>
      <c r="H2048" s="36" t="str">
        <f>RIGHT('DETALLE DE CONEXIONES'!AK2048,2)</f>
        <v>-1</v>
      </c>
      <c r="I2048" s="36" t="str">
        <f>LEFT('DETALLE DE CONEXIONES'!AK2048,3)</f>
        <v>MEN</v>
      </c>
      <c r="J2048" s="36" t="str">
        <f>LEFT('DETALLE DE CONEXIONES'!M2048,3)</f>
        <v>0mi</v>
      </c>
      <c r="K2048" s="36" t="str">
        <f>IF(LEN('DETALLE DE CONEXIONES'!M2048)&lt;12,(RIGHT('DETALLE DE CONEXIONES'!M2048,5)),(RIGHT('DETALLE DE CONEXIONES'!M2048,6)))</f>
        <v xml:space="preserve">min. </v>
      </c>
      <c r="L2048" s="36">
        <f>IF(C2048="Saliente Local",(IFERROR((LIMPIA(J2048,1)),0)),0)</f>
        <v>0</v>
      </c>
      <c r="M2048" s="36">
        <f>IF(C2048="Saliente Nacional",(IFERROR((LIMPIA(J2048,1)),0)),0)</f>
        <v>0</v>
      </c>
      <c r="N2048" s="36">
        <f>IF(C2048="Saliente Internacional",(IFERROR((LIMPIA(J2048,1)),0)),0)</f>
        <v>0</v>
      </c>
      <c r="O2048" s="36">
        <f>IF(C2048="Saliente Local",(IFERROR((LIMPIA(K2048,1)),0)),0)</f>
        <v>0</v>
      </c>
      <c r="P2048" s="36">
        <f>IF(C2048="Saliente Nacional",(IFERROR((LIMPIA(K2048,1)),0)),0)</f>
        <v>0</v>
      </c>
      <c r="Q2048" s="36">
        <f>IF(C2048="Saliente Internacional",(IFERROR((LIMPIA(K2048,1)),0)),0)</f>
        <v>0</v>
      </c>
      <c r="R2048" s="36">
        <f t="shared" si="94"/>
        <v>0</v>
      </c>
      <c r="S2048" s="36">
        <f t="shared" si="95"/>
        <v>0</v>
      </c>
    </row>
    <row r="2049" spans="1:19" x14ac:dyDescent="0.25">
      <c r="A2049" s="101">
        <f>'DETALLE DE CONEXIONES'!P2049</f>
        <v>0</v>
      </c>
      <c r="B2049" s="36" t="str">
        <f>'DETALLE DE CONEXIONES'!I2049</f>
        <v>SALIENTE</v>
      </c>
      <c r="C2049" s="36" t="str">
        <f>'DETALLE DE CONEXIONES'!BB2049</f>
        <v>Saliente Nacional</v>
      </c>
      <c r="D2049" s="36" t="str">
        <f>'DETALLE DE CONEXIONES'!E2049</f>
        <v>999XXX3240</v>
      </c>
      <c r="E2049" s="36">
        <f t="shared" si="93"/>
        <v>10</v>
      </c>
      <c r="F2049" s="36">
        <f>IFERROR(LIMPIA('DETALLE DE CONEXIONES'!N2049,1),0)</f>
        <v>1</v>
      </c>
      <c r="G2049" s="36" t="str">
        <f>LEFT('DETALLE DE CONEXIONES'!BE2049,3)</f>
        <v>NOF</v>
      </c>
      <c r="H2049" s="36" t="str">
        <f>RIGHT('DETALLE DE CONEXIONES'!AK2049,2)</f>
        <v/>
      </c>
      <c r="I2049" s="36" t="str">
        <f>LEFT('DETALLE DE CONEXIONES'!AK2049,3)</f>
        <v/>
      </c>
      <c r="J2049" s="36" t="str">
        <f>LEFT('DETALLE DE CONEXIONES'!M2049,3)</f>
        <v>0mi</v>
      </c>
      <c r="K2049" s="36" t="str">
        <f>IF(LEN('DETALLE DE CONEXIONES'!M2049)&lt;12,(RIGHT('DETALLE DE CONEXIONES'!M2049,5)),(RIGHT('DETALLE DE CONEXIONES'!M2049,6)))</f>
        <v>43seg.</v>
      </c>
      <c r="L2049" s="36">
        <f>IF(C2049="Saliente Local",(IFERROR((LIMPIA(J2049,1)),0)),0)</f>
        <v>0</v>
      </c>
      <c r="M2049" s="36">
        <f>IF(C2049="Saliente Nacional",(IFERROR((LIMPIA(J2049,1)),0)),0)</f>
        <v>0</v>
      </c>
      <c r="N2049" s="36">
        <f>IF(C2049="Saliente Internacional",(IFERROR((LIMPIA(J2049,1)),0)),0)</f>
        <v>0</v>
      </c>
      <c r="O2049" s="36">
        <f>IF(C2049="Saliente Local",(IFERROR((LIMPIA(K2049,1)),0)),0)</f>
        <v>0</v>
      </c>
      <c r="P2049" s="36">
        <f>IF(C2049="Saliente Nacional",(IFERROR((LIMPIA(K2049,1)),0)),0)</f>
        <v>43</v>
      </c>
      <c r="Q2049" s="36">
        <f>IF(C2049="Saliente Internacional",(IFERROR((LIMPIA(K2049,1)),0)),0)</f>
        <v>0</v>
      </c>
      <c r="R2049" s="36">
        <f t="shared" si="94"/>
        <v>1</v>
      </c>
      <c r="S2049" s="36">
        <f t="shared" si="95"/>
        <v>0</v>
      </c>
    </row>
    <row r="2050" spans="1:19" x14ac:dyDescent="0.25">
      <c r="A2050" s="101">
        <f>'DETALLE DE CONEXIONES'!P2050</f>
        <v>0</v>
      </c>
      <c r="B2050" s="36" t="str">
        <f>'DETALLE DE CONEXIONES'!I2050</f>
        <v>GPRS</v>
      </c>
      <c r="C2050" s="36" t="str">
        <f>'DETALLE DE CONEXIONES'!BB2050</f>
        <v>MENSAJERO</v>
      </c>
      <c r="D2050" s="36" t="str">
        <f>'DETALLE DE CONEXIONES'!E2050</f>
        <v>internet.itelcelXXXm-3G</v>
      </c>
      <c r="E2050" s="36">
        <f t="shared" si="93"/>
        <v>23</v>
      </c>
      <c r="F2050" s="36">
        <f>IFERROR(LIMPIA('DETALLE DE CONEXIONES'!N2050,1),0)</f>
        <v>0</v>
      </c>
      <c r="G2050" s="36" t="str">
        <f>LEFT('DETALLE DE CONEXIONES'!BE2050,3)</f>
        <v/>
      </c>
      <c r="H2050" s="36" t="str">
        <f>RIGHT('DETALLE DE CONEXIONES'!AK2050,2)</f>
        <v>-1</v>
      </c>
      <c r="I2050" s="36" t="str">
        <f>LEFT('DETALLE DE CONEXIONES'!AK2050,3)</f>
        <v>MEN</v>
      </c>
      <c r="J2050" s="36" t="str">
        <f>LEFT('DETALLE DE CONEXIONES'!M2050,3)</f>
        <v>0mi</v>
      </c>
      <c r="K2050" s="36" t="str">
        <f>IF(LEN('DETALLE DE CONEXIONES'!M2050)&lt;12,(RIGHT('DETALLE DE CONEXIONES'!M2050,5)),(RIGHT('DETALLE DE CONEXIONES'!M2050,6)))</f>
        <v xml:space="preserve">min. </v>
      </c>
      <c r="L2050" s="36">
        <f>IF(C2050="Saliente Local",(IFERROR((LIMPIA(J2050,1)),0)),0)</f>
        <v>0</v>
      </c>
      <c r="M2050" s="36">
        <f>IF(C2050="Saliente Nacional",(IFERROR((LIMPIA(J2050,1)),0)),0)</f>
        <v>0</v>
      </c>
      <c r="N2050" s="36">
        <f>IF(C2050="Saliente Internacional",(IFERROR((LIMPIA(J2050,1)),0)),0)</f>
        <v>0</v>
      </c>
      <c r="O2050" s="36">
        <f>IF(C2050="Saliente Local",(IFERROR((LIMPIA(K2050,1)),0)),0)</f>
        <v>0</v>
      </c>
      <c r="P2050" s="36">
        <f>IF(C2050="Saliente Nacional",(IFERROR((LIMPIA(K2050,1)),0)),0)</f>
        <v>0</v>
      </c>
      <c r="Q2050" s="36">
        <f>IF(C2050="Saliente Internacional",(IFERROR((LIMPIA(K2050,1)),0)),0)</f>
        <v>0</v>
      </c>
      <c r="R2050" s="36">
        <f t="shared" si="94"/>
        <v>0</v>
      </c>
      <c r="S2050" s="36">
        <f t="shared" si="95"/>
        <v>0</v>
      </c>
    </row>
    <row r="2051" spans="1:19" x14ac:dyDescent="0.25">
      <c r="A2051" s="101">
        <f>'DETALLE DE CONEXIONES'!P2051</f>
        <v>0</v>
      </c>
      <c r="B2051" s="36" t="str">
        <f>'DETALLE DE CONEXIONES'!I2051</f>
        <v>GPRS</v>
      </c>
      <c r="C2051" s="36" t="str">
        <f>'DETALLE DE CONEXIONES'!BB2051</f>
        <v>RS</v>
      </c>
      <c r="D2051" s="36" t="str">
        <f>'DETALLE DE CONEXIONES'!E2051</f>
        <v>internet.itelcelXXXm-3G</v>
      </c>
      <c r="E2051" s="36">
        <f t="shared" ref="E2051:E2114" si="96">LEN(D2051)</f>
        <v>23</v>
      </c>
      <c r="F2051" s="36">
        <f>IFERROR(LIMPIA('DETALLE DE CONEXIONES'!N2051,1),0)</f>
        <v>0</v>
      </c>
      <c r="G2051" s="36" t="str">
        <f>LEFT('DETALLE DE CONEXIONES'!BE2051,3)</f>
        <v/>
      </c>
      <c r="H2051" s="36" t="str">
        <f>RIGHT('DETALLE DE CONEXIONES'!AK2051,2)</f>
        <v>-1</v>
      </c>
      <c r="I2051" s="36" t="str">
        <f>LEFT('DETALLE DE CONEXIONES'!AK2051,3)</f>
        <v>RS;</v>
      </c>
      <c r="J2051" s="36" t="str">
        <f>LEFT('DETALLE DE CONEXIONES'!M2051,3)</f>
        <v>0mi</v>
      </c>
      <c r="K2051" s="36" t="str">
        <f>IF(LEN('DETALLE DE CONEXIONES'!M2051)&lt;12,(RIGHT('DETALLE DE CONEXIONES'!M2051,5)),(RIGHT('DETALLE DE CONEXIONES'!M2051,6)))</f>
        <v xml:space="preserve">min. </v>
      </c>
      <c r="L2051" s="36">
        <f>IF(C2051="Saliente Local",(IFERROR((LIMPIA(J2051,1)),0)),0)</f>
        <v>0</v>
      </c>
      <c r="M2051" s="36">
        <f>IF(C2051="Saliente Nacional",(IFERROR((LIMPIA(J2051,1)),0)),0)</f>
        <v>0</v>
      </c>
      <c r="N2051" s="36">
        <f>IF(C2051="Saliente Internacional",(IFERROR((LIMPIA(J2051,1)),0)),0)</f>
        <v>0</v>
      </c>
      <c r="O2051" s="36">
        <f>IF(C2051="Saliente Local",(IFERROR((LIMPIA(K2051,1)),0)),0)</f>
        <v>0</v>
      </c>
      <c r="P2051" s="36">
        <f>IF(C2051="Saliente Nacional",(IFERROR((LIMPIA(K2051,1)),0)),0)</f>
        <v>0</v>
      </c>
      <c r="Q2051" s="36">
        <f>IF(C2051="Saliente Internacional",(IFERROR((LIMPIA(K2051,1)),0)),0)</f>
        <v>0</v>
      </c>
      <c r="R2051" s="36">
        <f t="shared" ref="R2051:R2114" si="97">IF(SUM(O2051:P2051)&gt;0,(L2051+M2051+1),(L2051+M2051))</f>
        <v>0</v>
      </c>
      <c r="S2051" s="36">
        <f t="shared" ref="S2051:S2114" si="98">IF(Q2051&gt;0,N2051+1,N2051)</f>
        <v>0</v>
      </c>
    </row>
    <row r="2052" spans="1:19" x14ac:dyDescent="0.25">
      <c r="A2052" s="101">
        <f>'DETALLE DE CONEXIONES'!P2052</f>
        <v>0</v>
      </c>
      <c r="B2052" s="36" t="str">
        <f>'DETALLE DE CONEXIONES'!I2052</f>
        <v>ENTRANTE</v>
      </c>
      <c r="C2052" s="36" t="str">
        <f>'DETALLE DE CONEXIONES'!BB2052</f>
        <v>Entrante Local</v>
      </c>
      <c r="D2052" s="36" t="str">
        <f>'DETALLE DE CONEXIONES'!E2052</f>
        <v>999XXX1600</v>
      </c>
      <c r="E2052" s="36">
        <f t="shared" si="96"/>
        <v>10</v>
      </c>
      <c r="F2052" s="36">
        <f>IFERROR(LIMPIA('DETALLE DE CONEXIONES'!N2052,1),0)</f>
        <v>2</v>
      </c>
      <c r="G2052" s="36" t="str">
        <f>LEFT('DETALLE DE CONEXIONES'!BE2052,3)</f>
        <v>NOF</v>
      </c>
      <c r="H2052" s="36" t="str">
        <f>RIGHT('DETALLE DE CONEXIONES'!AK2052,2)</f>
        <v/>
      </c>
      <c r="I2052" s="36" t="str">
        <f>LEFT('DETALLE DE CONEXIONES'!AK2052,3)</f>
        <v/>
      </c>
      <c r="J2052" s="36" t="str">
        <f>LEFT('DETALLE DE CONEXIONES'!M2052,3)</f>
        <v>1mi</v>
      </c>
      <c r="K2052" s="36" t="str">
        <f>IF(LEN('DETALLE DE CONEXIONES'!M2052)&lt;12,(RIGHT('DETALLE DE CONEXIONES'!M2052,5)),(RIGHT('DETALLE DE CONEXIONES'!M2052,6)))</f>
        <v>33seg.</v>
      </c>
      <c r="L2052" s="36">
        <f>IF(C2052="Saliente Local",(IFERROR((LIMPIA(J2052,1)),0)),0)</f>
        <v>0</v>
      </c>
      <c r="M2052" s="36">
        <f>IF(C2052="Saliente Nacional",(IFERROR((LIMPIA(J2052,1)),0)),0)</f>
        <v>0</v>
      </c>
      <c r="N2052" s="36">
        <f>IF(C2052="Saliente Internacional",(IFERROR((LIMPIA(J2052,1)),0)),0)</f>
        <v>0</v>
      </c>
      <c r="O2052" s="36">
        <f>IF(C2052="Saliente Local",(IFERROR((LIMPIA(K2052,1)),0)),0)</f>
        <v>0</v>
      </c>
      <c r="P2052" s="36">
        <f>IF(C2052="Saliente Nacional",(IFERROR((LIMPIA(K2052,1)),0)),0)</f>
        <v>0</v>
      </c>
      <c r="Q2052" s="36">
        <f>IF(C2052="Saliente Internacional",(IFERROR((LIMPIA(K2052,1)),0)),0)</f>
        <v>0</v>
      </c>
      <c r="R2052" s="36">
        <f t="shared" si="97"/>
        <v>0</v>
      </c>
      <c r="S2052" s="36">
        <f t="shared" si="98"/>
        <v>0</v>
      </c>
    </row>
    <row r="2053" spans="1:19" x14ac:dyDescent="0.25">
      <c r="A2053" s="101">
        <f>'DETALLE DE CONEXIONES'!P2053</f>
        <v>0</v>
      </c>
      <c r="B2053" s="36" t="str">
        <f>'DETALLE DE CONEXIONES'!I2053</f>
        <v>GPRS</v>
      </c>
      <c r="C2053" s="36" t="str">
        <f>'DETALLE DE CONEXIONES'!BB2053</f>
        <v>RS</v>
      </c>
      <c r="D2053" s="36" t="str">
        <f>'DETALLE DE CONEXIONES'!E2053</f>
        <v>internet.itelcelXXXm-3G</v>
      </c>
      <c r="E2053" s="36">
        <f t="shared" si="96"/>
        <v>23</v>
      </c>
      <c r="F2053" s="36">
        <f>IFERROR(LIMPIA('DETALLE DE CONEXIONES'!N2053,1),0)</f>
        <v>0</v>
      </c>
      <c r="G2053" s="36" t="str">
        <f>LEFT('DETALLE DE CONEXIONES'!BE2053,3)</f>
        <v/>
      </c>
      <c r="H2053" s="36" t="str">
        <f>RIGHT('DETALLE DE CONEXIONES'!AK2053,2)</f>
        <v>-1</v>
      </c>
      <c r="I2053" s="36" t="str">
        <f>LEFT('DETALLE DE CONEXIONES'!AK2053,3)</f>
        <v>RS;</v>
      </c>
      <c r="J2053" s="36" t="str">
        <f>LEFT('DETALLE DE CONEXIONES'!M2053,3)</f>
        <v>0mi</v>
      </c>
      <c r="K2053" s="36" t="str">
        <f>IF(LEN('DETALLE DE CONEXIONES'!M2053)&lt;12,(RIGHT('DETALLE DE CONEXIONES'!M2053,5)),(RIGHT('DETALLE DE CONEXIONES'!M2053,6)))</f>
        <v xml:space="preserve">min. </v>
      </c>
      <c r="L2053" s="36">
        <f>IF(C2053="Saliente Local",(IFERROR((LIMPIA(J2053,1)),0)),0)</f>
        <v>0</v>
      </c>
      <c r="M2053" s="36">
        <f>IF(C2053="Saliente Nacional",(IFERROR((LIMPIA(J2053,1)),0)),0)</f>
        <v>0</v>
      </c>
      <c r="N2053" s="36">
        <f>IF(C2053="Saliente Internacional",(IFERROR((LIMPIA(J2053,1)),0)),0)</f>
        <v>0</v>
      </c>
      <c r="O2053" s="36">
        <f>IF(C2053="Saliente Local",(IFERROR((LIMPIA(K2053,1)),0)),0)</f>
        <v>0</v>
      </c>
      <c r="P2053" s="36">
        <f>IF(C2053="Saliente Nacional",(IFERROR((LIMPIA(K2053,1)),0)),0)</f>
        <v>0</v>
      </c>
      <c r="Q2053" s="36">
        <f>IF(C2053="Saliente Internacional",(IFERROR((LIMPIA(K2053,1)),0)),0)</f>
        <v>0</v>
      </c>
      <c r="R2053" s="36">
        <f t="shared" si="97"/>
        <v>0</v>
      </c>
      <c r="S2053" s="36">
        <f t="shared" si="98"/>
        <v>0</v>
      </c>
    </row>
    <row r="2054" spans="1:19" x14ac:dyDescent="0.25">
      <c r="A2054" s="101">
        <f>'DETALLE DE CONEXIONES'!P2054</f>
        <v>0</v>
      </c>
      <c r="B2054" s="36" t="str">
        <f>'DETALLE DE CONEXIONES'!I2054</f>
        <v>GPRS</v>
      </c>
      <c r="C2054" s="36" t="str">
        <f>'DETALLE DE CONEXIONES'!BB2054</f>
        <v>MENSAJERO</v>
      </c>
      <c r="D2054" s="36" t="str">
        <f>'DETALLE DE CONEXIONES'!E2054</f>
        <v>internet.itelcelXXXm-3G</v>
      </c>
      <c r="E2054" s="36">
        <f t="shared" si="96"/>
        <v>23</v>
      </c>
      <c r="F2054" s="36">
        <f>IFERROR(LIMPIA('DETALLE DE CONEXIONES'!N2054,1),0)</f>
        <v>0</v>
      </c>
      <c r="G2054" s="36" t="str">
        <f>LEFT('DETALLE DE CONEXIONES'!BE2054,3)</f>
        <v/>
      </c>
      <c r="H2054" s="36" t="str">
        <f>RIGHT('DETALLE DE CONEXIONES'!AK2054,2)</f>
        <v>-1</v>
      </c>
      <c r="I2054" s="36" t="str">
        <f>LEFT('DETALLE DE CONEXIONES'!AK2054,3)</f>
        <v>MEN</v>
      </c>
      <c r="J2054" s="36" t="str">
        <f>LEFT('DETALLE DE CONEXIONES'!M2054,3)</f>
        <v>0mi</v>
      </c>
      <c r="K2054" s="36" t="str">
        <f>IF(LEN('DETALLE DE CONEXIONES'!M2054)&lt;12,(RIGHT('DETALLE DE CONEXIONES'!M2054,5)),(RIGHT('DETALLE DE CONEXIONES'!M2054,6)))</f>
        <v xml:space="preserve">min. </v>
      </c>
      <c r="L2054" s="36">
        <f>IF(C2054="Saliente Local",(IFERROR((LIMPIA(J2054,1)),0)),0)</f>
        <v>0</v>
      </c>
      <c r="M2054" s="36">
        <f>IF(C2054="Saliente Nacional",(IFERROR((LIMPIA(J2054,1)),0)),0)</f>
        <v>0</v>
      </c>
      <c r="N2054" s="36">
        <f>IF(C2054="Saliente Internacional",(IFERROR((LIMPIA(J2054,1)),0)),0)</f>
        <v>0</v>
      </c>
      <c r="O2054" s="36">
        <f>IF(C2054="Saliente Local",(IFERROR((LIMPIA(K2054,1)),0)),0)</f>
        <v>0</v>
      </c>
      <c r="P2054" s="36">
        <f>IF(C2054="Saliente Nacional",(IFERROR((LIMPIA(K2054,1)),0)),0)</f>
        <v>0</v>
      </c>
      <c r="Q2054" s="36">
        <f>IF(C2054="Saliente Internacional",(IFERROR((LIMPIA(K2054,1)),0)),0)</f>
        <v>0</v>
      </c>
      <c r="R2054" s="36">
        <f t="shared" si="97"/>
        <v>0</v>
      </c>
      <c r="S2054" s="36">
        <f t="shared" si="98"/>
        <v>0</v>
      </c>
    </row>
    <row r="2055" spans="1:19" x14ac:dyDescent="0.25">
      <c r="A2055" s="101">
        <f>'DETALLE DE CONEXIONES'!P2055</f>
        <v>0</v>
      </c>
      <c r="B2055" s="36" t="str">
        <f>'DETALLE DE CONEXIONES'!I2055</f>
        <v>GPRS</v>
      </c>
      <c r="C2055" s="36" t="str">
        <f>'DETALLE DE CONEXIONES'!BB2055</f>
        <v>MENSAJERO</v>
      </c>
      <c r="D2055" s="36" t="str">
        <f>'DETALLE DE CONEXIONES'!E2055</f>
        <v>internet.itelcelXXXm-3G</v>
      </c>
      <c r="E2055" s="36">
        <f t="shared" si="96"/>
        <v>23</v>
      </c>
      <c r="F2055" s="36">
        <f>IFERROR(LIMPIA('DETALLE DE CONEXIONES'!N2055,1),0)</f>
        <v>0</v>
      </c>
      <c r="G2055" s="36" t="str">
        <f>LEFT('DETALLE DE CONEXIONES'!BE2055,3)</f>
        <v/>
      </c>
      <c r="H2055" s="36" t="str">
        <f>RIGHT('DETALLE DE CONEXIONES'!AK2055,2)</f>
        <v>-1</v>
      </c>
      <c r="I2055" s="36" t="str">
        <f>LEFT('DETALLE DE CONEXIONES'!AK2055,3)</f>
        <v>MEN</v>
      </c>
      <c r="J2055" s="36" t="str">
        <f>LEFT('DETALLE DE CONEXIONES'!M2055,3)</f>
        <v>0mi</v>
      </c>
      <c r="K2055" s="36" t="str">
        <f>IF(LEN('DETALLE DE CONEXIONES'!M2055)&lt;12,(RIGHT('DETALLE DE CONEXIONES'!M2055,5)),(RIGHT('DETALLE DE CONEXIONES'!M2055,6)))</f>
        <v xml:space="preserve">min. </v>
      </c>
      <c r="L2055" s="36">
        <f>IF(C2055="Saliente Local",(IFERROR((LIMPIA(J2055,1)),0)),0)</f>
        <v>0</v>
      </c>
      <c r="M2055" s="36">
        <f>IF(C2055="Saliente Nacional",(IFERROR((LIMPIA(J2055,1)),0)),0)</f>
        <v>0</v>
      </c>
      <c r="N2055" s="36">
        <f>IF(C2055="Saliente Internacional",(IFERROR((LIMPIA(J2055,1)),0)),0)</f>
        <v>0</v>
      </c>
      <c r="O2055" s="36">
        <f>IF(C2055="Saliente Local",(IFERROR((LIMPIA(K2055,1)),0)),0)</f>
        <v>0</v>
      </c>
      <c r="P2055" s="36">
        <f>IF(C2055="Saliente Nacional",(IFERROR((LIMPIA(K2055,1)),0)),0)</f>
        <v>0</v>
      </c>
      <c r="Q2055" s="36">
        <f>IF(C2055="Saliente Internacional",(IFERROR((LIMPIA(K2055,1)),0)),0)</f>
        <v>0</v>
      </c>
      <c r="R2055" s="36">
        <f t="shared" si="97"/>
        <v>0</v>
      </c>
      <c r="S2055" s="36">
        <f t="shared" si="98"/>
        <v>0</v>
      </c>
    </row>
    <row r="2056" spans="1:19" x14ac:dyDescent="0.25">
      <c r="A2056" s="101">
        <f>'DETALLE DE CONEXIONES'!P2056</f>
        <v>0</v>
      </c>
      <c r="B2056" s="36" t="str">
        <f>'DETALLE DE CONEXIONES'!I2056</f>
        <v>GPRS</v>
      </c>
      <c r="C2056" s="36" t="str">
        <f>'DETALLE DE CONEXIONES'!BB2056</f>
        <v>RS</v>
      </c>
      <c r="D2056" s="36" t="str">
        <f>'DETALLE DE CONEXIONES'!E2056</f>
        <v>internet.itelcelXXXm-3G</v>
      </c>
      <c r="E2056" s="36">
        <f t="shared" si="96"/>
        <v>23</v>
      </c>
      <c r="F2056" s="36">
        <f>IFERROR(LIMPIA('DETALLE DE CONEXIONES'!N2056,1),0)</f>
        <v>0</v>
      </c>
      <c r="G2056" s="36" t="str">
        <f>LEFT('DETALLE DE CONEXIONES'!BE2056,3)</f>
        <v/>
      </c>
      <c r="H2056" s="36" t="str">
        <f>RIGHT('DETALLE DE CONEXIONES'!AK2056,2)</f>
        <v>-1</v>
      </c>
      <c r="I2056" s="36" t="str">
        <f>LEFT('DETALLE DE CONEXIONES'!AK2056,3)</f>
        <v>RS;</v>
      </c>
      <c r="J2056" s="36" t="str">
        <f>LEFT('DETALLE DE CONEXIONES'!M2056,3)</f>
        <v>0mi</v>
      </c>
      <c r="K2056" s="36" t="str">
        <f>IF(LEN('DETALLE DE CONEXIONES'!M2056)&lt;12,(RIGHT('DETALLE DE CONEXIONES'!M2056,5)),(RIGHT('DETALLE DE CONEXIONES'!M2056,6)))</f>
        <v xml:space="preserve">min. </v>
      </c>
      <c r="L2056" s="36">
        <f>IF(C2056="Saliente Local",(IFERROR((LIMPIA(J2056,1)),0)),0)</f>
        <v>0</v>
      </c>
      <c r="M2056" s="36">
        <f>IF(C2056="Saliente Nacional",(IFERROR((LIMPIA(J2056,1)),0)),0)</f>
        <v>0</v>
      </c>
      <c r="N2056" s="36">
        <f>IF(C2056="Saliente Internacional",(IFERROR((LIMPIA(J2056,1)),0)),0)</f>
        <v>0</v>
      </c>
      <c r="O2056" s="36">
        <f>IF(C2056="Saliente Local",(IFERROR((LIMPIA(K2056,1)),0)),0)</f>
        <v>0</v>
      </c>
      <c r="P2056" s="36">
        <f>IF(C2056="Saliente Nacional",(IFERROR((LIMPIA(K2056,1)),0)),0)</f>
        <v>0</v>
      </c>
      <c r="Q2056" s="36">
        <f>IF(C2056="Saliente Internacional",(IFERROR((LIMPIA(K2056,1)),0)),0)</f>
        <v>0</v>
      </c>
      <c r="R2056" s="36">
        <f t="shared" si="97"/>
        <v>0</v>
      </c>
      <c r="S2056" s="36">
        <f t="shared" si="98"/>
        <v>0</v>
      </c>
    </row>
    <row r="2057" spans="1:19" x14ac:dyDescent="0.25">
      <c r="A2057" s="101">
        <f>'DETALLE DE CONEXIONES'!P2057</f>
        <v>0</v>
      </c>
      <c r="B2057" s="36" t="str">
        <f>'DETALLE DE CONEXIONES'!I2057</f>
        <v>ENTRANTE</v>
      </c>
      <c r="C2057" s="36" t="str">
        <f>'DETALLE DE CONEXIONES'!BB2057</f>
        <v>Entrante Local</v>
      </c>
      <c r="D2057" s="36" t="str">
        <f>'DETALLE DE CONEXIONES'!E2057</f>
        <v>999XXX1600</v>
      </c>
      <c r="E2057" s="36">
        <f t="shared" si="96"/>
        <v>10</v>
      </c>
      <c r="F2057" s="36">
        <f>IFERROR(LIMPIA('DETALLE DE CONEXIONES'!N2057,1),0)</f>
        <v>1</v>
      </c>
      <c r="G2057" s="36" t="str">
        <f>LEFT('DETALLE DE CONEXIONES'!BE2057,3)</f>
        <v>NOF</v>
      </c>
      <c r="H2057" s="36" t="str">
        <f>RIGHT('DETALLE DE CONEXIONES'!AK2057,2)</f>
        <v/>
      </c>
      <c r="I2057" s="36" t="str">
        <f>LEFT('DETALLE DE CONEXIONES'!AK2057,3)</f>
        <v/>
      </c>
      <c r="J2057" s="36" t="str">
        <f>LEFT('DETALLE DE CONEXIONES'!M2057,3)</f>
        <v>0mi</v>
      </c>
      <c r="K2057" s="36" t="str">
        <f>IF(LEN('DETALLE DE CONEXIONES'!M2057)&lt;12,(RIGHT('DETALLE DE CONEXIONES'!M2057,5)),(RIGHT('DETALLE DE CONEXIONES'!M2057,6)))</f>
        <v>37seg.</v>
      </c>
      <c r="L2057" s="36">
        <f>IF(C2057="Saliente Local",(IFERROR((LIMPIA(J2057,1)),0)),0)</f>
        <v>0</v>
      </c>
      <c r="M2057" s="36">
        <f>IF(C2057="Saliente Nacional",(IFERROR((LIMPIA(J2057,1)),0)),0)</f>
        <v>0</v>
      </c>
      <c r="N2057" s="36">
        <f>IF(C2057="Saliente Internacional",(IFERROR((LIMPIA(J2057,1)),0)),0)</f>
        <v>0</v>
      </c>
      <c r="O2057" s="36">
        <f>IF(C2057="Saliente Local",(IFERROR((LIMPIA(K2057,1)),0)),0)</f>
        <v>0</v>
      </c>
      <c r="P2057" s="36">
        <f>IF(C2057="Saliente Nacional",(IFERROR((LIMPIA(K2057,1)),0)),0)</f>
        <v>0</v>
      </c>
      <c r="Q2057" s="36">
        <f>IF(C2057="Saliente Internacional",(IFERROR((LIMPIA(K2057,1)),0)),0)</f>
        <v>0</v>
      </c>
      <c r="R2057" s="36">
        <f t="shared" si="97"/>
        <v>0</v>
      </c>
      <c r="S2057" s="36">
        <f t="shared" si="98"/>
        <v>0</v>
      </c>
    </row>
    <row r="2058" spans="1:19" x14ac:dyDescent="0.25">
      <c r="A2058" s="101">
        <f>'DETALLE DE CONEXIONES'!P2058</f>
        <v>0</v>
      </c>
      <c r="B2058" s="36" t="str">
        <f>'DETALLE DE CONEXIONES'!I2058</f>
        <v>ENTRANTE</v>
      </c>
      <c r="C2058" s="36" t="str">
        <f>'DETALLE DE CONEXIONES'!BB2058</f>
        <v>Entrante Local</v>
      </c>
      <c r="D2058" s="36" t="str">
        <f>'DETALLE DE CONEXIONES'!E2058</f>
        <v>999XXX1600</v>
      </c>
      <c r="E2058" s="36">
        <f t="shared" si="96"/>
        <v>10</v>
      </c>
      <c r="F2058" s="36">
        <f>IFERROR(LIMPIA('DETALLE DE CONEXIONES'!N2058,1),0)</f>
        <v>2</v>
      </c>
      <c r="G2058" s="36" t="str">
        <f>LEFT('DETALLE DE CONEXIONES'!BE2058,3)</f>
        <v>NOF</v>
      </c>
      <c r="H2058" s="36" t="str">
        <f>RIGHT('DETALLE DE CONEXIONES'!AK2058,2)</f>
        <v/>
      </c>
      <c r="I2058" s="36" t="str">
        <f>LEFT('DETALLE DE CONEXIONES'!AK2058,3)</f>
        <v/>
      </c>
      <c r="J2058" s="36" t="str">
        <f>LEFT('DETALLE DE CONEXIONES'!M2058,3)</f>
        <v>1mi</v>
      </c>
      <c r="K2058" s="36" t="str">
        <f>IF(LEN('DETALLE DE CONEXIONES'!M2058)&lt;12,(RIGHT('DETALLE DE CONEXIONES'!M2058,5)),(RIGHT('DETALLE DE CONEXIONES'!M2058,6)))</f>
        <v>41seg.</v>
      </c>
      <c r="L2058" s="36">
        <f>IF(C2058="Saliente Local",(IFERROR((LIMPIA(J2058,1)),0)),0)</f>
        <v>0</v>
      </c>
      <c r="M2058" s="36">
        <f>IF(C2058="Saliente Nacional",(IFERROR((LIMPIA(J2058,1)),0)),0)</f>
        <v>0</v>
      </c>
      <c r="N2058" s="36">
        <f>IF(C2058="Saliente Internacional",(IFERROR((LIMPIA(J2058,1)),0)),0)</f>
        <v>0</v>
      </c>
      <c r="O2058" s="36">
        <f>IF(C2058="Saliente Local",(IFERROR((LIMPIA(K2058,1)),0)),0)</f>
        <v>0</v>
      </c>
      <c r="P2058" s="36">
        <f>IF(C2058="Saliente Nacional",(IFERROR((LIMPIA(K2058,1)),0)),0)</f>
        <v>0</v>
      </c>
      <c r="Q2058" s="36">
        <f>IF(C2058="Saliente Internacional",(IFERROR((LIMPIA(K2058,1)),0)),0)</f>
        <v>0</v>
      </c>
      <c r="R2058" s="36">
        <f t="shared" si="97"/>
        <v>0</v>
      </c>
      <c r="S2058" s="36">
        <f t="shared" si="98"/>
        <v>0</v>
      </c>
    </row>
    <row r="2059" spans="1:19" x14ac:dyDescent="0.25">
      <c r="A2059" s="101">
        <f>'DETALLE DE CONEXIONES'!P2059</f>
        <v>0</v>
      </c>
      <c r="B2059" s="36" t="str">
        <f>'DETALLE DE CONEXIONES'!I2059</f>
        <v>TRANSFERENCIA</v>
      </c>
      <c r="C2059" s="36" t="str">
        <f>'DETALLE DE CONEXIONES'!BB2059</f>
        <v>Desvio Nacional</v>
      </c>
      <c r="D2059" s="36" t="str">
        <f>'DETALLE DE CONEXIONES'!E2059</f>
        <v>999XXX1600</v>
      </c>
      <c r="E2059" s="36">
        <f t="shared" si="96"/>
        <v>10</v>
      </c>
      <c r="F2059" s="36">
        <f>IFERROR(LIMPIA('DETALLE DE CONEXIONES'!N2059,1),0)</f>
        <v>1</v>
      </c>
      <c r="G2059" s="36" t="str">
        <f>LEFT('DETALLE DE CONEXIONES'!BE2059,3)</f>
        <v>SIU</v>
      </c>
      <c r="H2059" s="36" t="str">
        <f>RIGHT('DETALLE DE CONEXIONES'!AK2059,2)</f>
        <v/>
      </c>
      <c r="I2059" s="36" t="str">
        <f>LEFT('DETALLE DE CONEXIONES'!AK2059,3)</f>
        <v/>
      </c>
      <c r="J2059" s="36" t="str">
        <f>LEFT('DETALLE DE CONEXIONES'!M2059,3)</f>
        <v>0mi</v>
      </c>
      <c r="K2059" s="36" t="str">
        <f>IF(LEN('DETALLE DE CONEXIONES'!M2059)&lt;12,(RIGHT('DETALLE DE CONEXIONES'!M2059,5)),(RIGHT('DETALLE DE CONEXIONES'!M2059,6)))</f>
        <v>5seg.</v>
      </c>
      <c r="L2059" s="36">
        <f>IF(C2059="Saliente Local",(IFERROR((LIMPIA(J2059,1)),0)),0)</f>
        <v>0</v>
      </c>
      <c r="M2059" s="36">
        <f>IF(C2059="Saliente Nacional",(IFERROR((LIMPIA(J2059,1)),0)),0)</f>
        <v>0</v>
      </c>
      <c r="N2059" s="36">
        <f>IF(C2059="Saliente Internacional",(IFERROR((LIMPIA(J2059,1)),0)),0)</f>
        <v>0</v>
      </c>
      <c r="O2059" s="36">
        <f>IF(C2059="Saliente Local",(IFERROR((LIMPIA(K2059,1)),0)),0)</f>
        <v>0</v>
      </c>
      <c r="P2059" s="36">
        <f>IF(C2059="Saliente Nacional",(IFERROR((LIMPIA(K2059,1)),0)),0)</f>
        <v>0</v>
      </c>
      <c r="Q2059" s="36">
        <f>IF(C2059="Saliente Internacional",(IFERROR((LIMPIA(K2059,1)),0)),0)</f>
        <v>0</v>
      </c>
      <c r="R2059" s="36">
        <f t="shared" si="97"/>
        <v>0</v>
      </c>
      <c r="S2059" s="36">
        <f t="shared" si="98"/>
        <v>0</v>
      </c>
    </row>
    <row r="2060" spans="1:19" x14ac:dyDescent="0.25">
      <c r="A2060" s="101">
        <f>'DETALLE DE CONEXIONES'!P2060</f>
        <v>0</v>
      </c>
      <c r="B2060" s="36" t="str">
        <f>'DETALLE DE CONEXIONES'!I2060</f>
        <v>GPRS</v>
      </c>
      <c r="C2060" s="36" t="str">
        <f>'DETALLE DE CONEXIONES'!BB2060</f>
        <v>MENSAJERO</v>
      </c>
      <c r="D2060" s="36" t="str">
        <f>'DETALLE DE CONEXIONES'!E2060</f>
        <v>internet.itelcelXXXm-3G</v>
      </c>
      <c r="E2060" s="36">
        <f t="shared" si="96"/>
        <v>23</v>
      </c>
      <c r="F2060" s="36">
        <f>IFERROR(LIMPIA('DETALLE DE CONEXIONES'!N2060,1),0)</f>
        <v>0</v>
      </c>
      <c r="G2060" s="36" t="str">
        <f>LEFT('DETALLE DE CONEXIONES'!BE2060,3)</f>
        <v/>
      </c>
      <c r="H2060" s="36" t="str">
        <f>RIGHT('DETALLE DE CONEXIONES'!AK2060,2)</f>
        <v>-1</v>
      </c>
      <c r="I2060" s="36" t="str">
        <f>LEFT('DETALLE DE CONEXIONES'!AK2060,3)</f>
        <v>MEN</v>
      </c>
      <c r="J2060" s="36" t="str">
        <f>LEFT('DETALLE DE CONEXIONES'!M2060,3)</f>
        <v>0mi</v>
      </c>
      <c r="K2060" s="36" t="str">
        <f>IF(LEN('DETALLE DE CONEXIONES'!M2060)&lt;12,(RIGHT('DETALLE DE CONEXIONES'!M2060,5)),(RIGHT('DETALLE DE CONEXIONES'!M2060,6)))</f>
        <v xml:space="preserve">min. </v>
      </c>
      <c r="L2060" s="36">
        <f>IF(C2060="Saliente Local",(IFERROR((LIMPIA(J2060,1)),0)),0)</f>
        <v>0</v>
      </c>
      <c r="M2060" s="36">
        <f>IF(C2060="Saliente Nacional",(IFERROR((LIMPIA(J2060,1)),0)),0)</f>
        <v>0</v>
      </c>
      <c r="N2060" s="36">
        <f>IF(C2060="Saliente Internacional",(IFERROR((LIMPIA(J2060,1)),0)),0)</f>
        <v>0</v>
      </c>
      <c r="O2060" s="36">
        <f>IF(C2060="Saliente Local",(IFERROR((LIMPIA(K2060,1)),0)),0)</f>
        <v>0</v>
      </c>
      <c r="P2060" s="36">
        <f>IF(C2060="Saliente Nacional",(IFERROR((LIMPIA(K2060,1)),0)),0)</f>
        <v>0</v>
      </c>
      <c r="Q2060" s="36">
        <f>IF(C2060="Saliente Internacional",(IFERROR((LIMPIA(K2060,1)),0)),0)</f>
        <v>0</v>
      </c>
      <c r="R2060" s="36">
        <f t="shared" si="97"/>
        <v>0</v>
      </c>
      <c r="S2060" s="36">
        <f t="shared" si="98"/>
        <v>0</v>
      </c>
    </row>
    <row r="2061" spans="1:19" x14ac:dyDescent="0.25">
      <c r="A2061" s="101">
        <f>'DETALLE DE CONEXIONES'!P2061</f>
        <v>0</v>
      </c>
      <c r="B2061" s="36" t="str">
        <f>'DETALLE DE CONEXIONES'!I2061</f>
        <v>GPRS</v>
      </c>
      <c r="C2061" s="36" t="str">
        <f>'DETALLE DE CONEXIONES'!BB2061</f>
        <v>RS</v>
      </c>
      <c r="D2061" s="36" t="str">
        <f>'DETALLE DE CONEXIONES'!E2061</f>
        <v>internet.itelcel.coXXXGLTE</v>
      </c>
      <c r="E2061" s="36">
        <f t="shared" si="96"/>
        <v>26</v>
      </c>
      <c r="F2061" s="36">
        <f>IFERROR(LIMPIA('DETALLE DE CONEXIONES'!N2061,1),0)</f>
        <v>0</v>
      </c>
      <c r="G2061" s="36" t="str">
        <f>LEFT('DETALLE DE CONEXIONES'!BE2061,3)</f>
        <v/>
      </c>
      <c r="H2061" s="36" t="str">
        <f>RIGHT('DETALLE DE CONEXIONES'!AK2061,2)</f>
        <v>-1</v>
      </c>
      <c r="I2061" s="36" t="str">
        <f>LEFT('DETALLE DE CONEXIONES'!AK2061,3)</f>
        <v>RS;</v>
      </c>
      <c r="J2061" s="36" t="str">
        <f>LEFT('DETALLE DE CONEXIONES'!M2061,3)</f>
        <v>0mi</v>
      </c>
      <c r="K2061" s="36" t="str">
        <f>IF(LEN('DETALLE DE CONEXIONES'!M2061)&lt;12,(RIGHT('DETALLE DE CONEXIONES'!M2061,5)),(RIGHT('DETALLE DE CONEXIONES'!M2061,6)))</f>
        <v xml:space="preserve">min. </v>
      </c>
      <c r="L2061" s="36">
        <f>IF(C2061="Saliente Local",(IFERROR((LIMPIA(J2061,1)),0)),0)</f>
        <v>0</v>
      </c>
      <c r="M2061" s="36">
        <f>IF(C2061="Saliente Nacional",(IFERROR((LIMPIA(J2061,1)),0)),0)</f>
        <v>0</v>
      </c>
      <c r="N2061" s="36">
        <f>IF(C2061="Saliente Internacional",(IFERROR((LIMPIA(J2061,1)),0)),0)</f>
        <v>0</v>
      </c>
      <c r="O2061" s="36">
        <f>IF(C2061="Saliente Local",(IFERROR((LIMPIA(K2061,1)),0)),0)</f>
        <v>0</v>
      </c>
      <c r="P2061" s="36">
        <f>IF(C2061="Saliente Nacional",(IFERROR((LIMPIA(K2061,1)),0)),0)</f>
        <v>0</v>
      </c>
      <c r="Q2061" s="36">
        <f>IF(C2061="Saliente Internacional",(IFERROR((LIMPIA(K2061,1)),0)),0)</f>
        <v>0</v>
      </c>
      <c r="R2061" s="36">
        <f t="shared" si="97"/>
        <v>0</v>
      </c>
      <c r="S2061" s="36">
        <f t="shared" si="98"/>
        <v>0</v>
      </c>
    </row>
    <row r="2062" spans="1:19" x14ac:dyDescent="0.25">
      <c r="A2062" s="101">
        <f>'DETALLE DE CONEXIONES'!P2062</f>
        <v>0</v>
      </c>
      <c r="B2062" s="36" t="str">
        <f>'DETALLE DE CONEXIONES'!I2062</f>
        <v>GPRS</v>
      </c>
      <c r="C2062" s="36" t="str">
        <f>'DETALLE DE CONEXIONES'!BB2062</f>
        <v>MENSAJERO</v>
      </c>
      <c r="D2062" s="36" t="str">
        <f>'DETALLE DE CONEXIONES'!E2062</f>
        <v>internet.itelcel.coXXXGLTE</v>
      </c>
      <c r="E2062" s="36">
        <f t="shared" si="96"/>
        <v>26</v>
      </c>
      <c r="F2062" s="36">
        <f>IFERROR(LIMPIA('DETALLE DE CONEXIONES'!N2062,1),0)</f>
        <v>0</v>
      </c>
      <c r="G2062" s="36" t="str">
        <f>LEFT('DETALLE DE CONEXIONES'!BE2062,3)</f>
        <v/>
      </c>
      <c r="H2062" s="36" t="str">
        <f>RIGHT('DETALLE DE CONEXIONES'!AK2062,2)</f>
        <v>-0</v>
      </c>
      <c r="I2062" s="36" t="str">
        <f>LEFT('DETALLE DE CONEXIONES'!AK2062,3)</f>
        <v>MEN</v>
      </c>
      <c r="J2062" s="36" t="str">
        <f>LEFT('DETALLE DE CONEXIONES'!M2062,3)</f>
        <v>0mi</v>
      </c>
      <c r="K2062" s="36" t="str">
        <f>IF(LEN('DETALLE DE CONEXIONES'!M2062)&lt;12,(RIGHT('DETALLE DE CONEXIONES'!M2062,5)),(RIGHT('DETALLE DE CONEXIONES'!M2062,6)))</f>
        <v xml:space="preserve">min. </v>
      </c>
      <c r="L2062" s="36">
        <f>IF(C2062="Saliente Local",(IFERROR((LIMPIA(J2062,1)),0)),0)</f>
        <v>0</v>
      </c>
      <c r="M2062" s="36">
        <f>IF(C2062="Saliente Nacional",(IFERROR((LIMPIA(J2062,1)),0)),0)</f>
        <v>0</v>
      </c>
      <c r="N2062" s="36">
        <f>IF(C2062="Saliente Internacional",(IFERROR((LIMPIA(J2062,1)),0)),0)</f>
        <v>0</v>
      </c>
      <c r="O2062" s="36">
        <f>IF(C2062="Saliente Local",(IFERROR((LIMPIA(K2062,1)),0)),0)</f>
        <v>0</v>
      </c>
      <c r="P2062" s="36">
        <f>IF(C2062="Saliente Nacional",(IFERROR((LIMPIA(K2062,1)),0)),0)</f>
        <v>0</v>
      </c>
      <c r="Q2062" s="36">
        <f>IF(C2062="Saliente Internacional",(IFERROR((LIMPIA(K2062,1)),0)),0)</f>
        <v>0</v>
      </c>
      <c r="R2062" s="36">
        <f t="shared" si="97"/>
        <v>0</v>
      </c>
      <c r="S2062" s="36">
        <f t="shared" si="98"/>
        <v>0</v>
      </c>
    </row>
    <row r="2063" spans="1:19" x14ac:dyDescent="0.25">
      <c r="A2063" s="101">
        <f>'DETALLE DE CONEXIONES'!P2063</f>
        <v>0</v>
      </c>
      <c r="B2063" s="36" t="str">
        <f>'DETALLE DE CONEXIONES'!I2063</f>
        <v>GPRS</v>
      </c>
      <c r="C2063" s="36" t="str">
        <f>'DETALLE DE CONEXIONES'!BB2063</f>
        <v>RS</v>
      </c>
      <c r="D2063" s="36" t="str">
        <f>'DETALLE DE CONEXIONES'!E2063</f>
        <v>internet.itelcel.coXXXGLTE</v>
      </c>
      <c r="E2063" s="36">
        <f t="shared" si="96"/>
        <v>26</v>
      </c>
      <c r="F2063" s="36">
        <f>IFERROR(LIMPIA('DETALLE DE CONEXIONES'!N2063,1),0)</f>
        <v>0</v>
      </c>
      <c r="G2063" s="36" t="str">
        <f>LEFT('DETALLE DE CONEXIONES'!BE2063,3)</f>
        <v/>
      </c>
      <c r="H2063" s="36" t="str">
        <f>RIGHT('DETALLE DE CONEXIONES'!AK2063,2)</f>
        <v>-0</v>
      </c>
      <c r="I2063" s="36" t="str">
        <f>LEFT('DETALLE DE CONEXIONES'!AK2063,3)</f>
        <v>RS;</v>
      </c>
      <c r="J2063" s="36" t="str">
        <f>LEFT('DETALLE DE CONEXIONES'!M2063,3)</f>
        <v>0mi</v>
      </c>
      <c r="K2063" s="36" t="str">
        <f>IF(LEN('DETALLE DE CONEXIONES'!M2063)&lt;12,(RIGHT('DETALLE DE CONEXIONES'!M2063,5)),(RIGHT('DETALLE DE CONEXIONES'!M2063,6)))</f>
        <v xml:space="preserve">min. </v>
      </c>
      <c r="L2063" s="36">
        <f>IF(C2063="Saliente Local",(IFERROR((LIMPIA(J2063,1)),0)),0)</f>
        <v>0</v>
      </c>
      <c r="M2063" s="36">
        <f>IF(C2063="Saliente Nacional",(IFERROR((LIMPIA(J2063,1)),0)),0)</f>
        <v>0</v>
      </c>
      <c r="N2063" s="36">
        <f>IF(C2063="Saliente Internacional",(IFERROR((LIMPIA(J2063,1)),0)),0)</f>
        <v>0</v>
      </c>
      <c r="O2063" s="36">
        <f>IF(C2063="Saliente Local",(IFERROR((LIMPIA(K2063,1)),0)),0)</f>
        <v>0</v>
      </c>
      <c r="P2063" s="36">
        <f>IF(C2063="Saliente Nacional",(IFERROR((LIMPIA(K2063,1)),0)),0)</f>
        <v>0</v>
      </c>
      <c r="Q2063" s="36">
        <f>IF(C2063="Saliente Internacional",(IFERROR((LIMPIA(K2063,1)),0)),0)</f>
        <v>0</v>
      </c>
      <c r="R2063" s="36">
        <f t="shared" si="97"/>
        <v>0</v>
      </c>
      <c r="S2063" s="36">
        <f t="shared" si="98"/>
        <v>0</v>
      </c>
    </row>
    <row r="2064" spans="1:19" x14ac:dyDescent="0.25">
      <c r="A2064" s="101">
        <f>'DETALLE DE CONEXIONES'!P2064</f>
        <v>0</v>
      </c>
      <c r="B2064" s="36" t="str">
        <f>'DETALLE DE CONEXIONES'!I2064</f>
        <v>GPRS</v>
      </c>
      <c r="C2064" s="36" t="str">
        <f>'DETALLE DE CONEXIONES'!BB2064</f>
        <v>MENSAJERO</v>
      </c>
      <c r="D2064" s="36" t="str">
        <f>'DETALLE DE CONEXIONES'!E2064</f>
        <v>internet.itelcel.coXXXGLTE</v>
      </c>
      <c r="E2064" s="36">
        <f t="shared" si="96"/>
        <v>26</v>
      </c>
      <c r="F2064" s="36">
        <f>IFERROR(LIMPIA('DETALLE DE CONEXIONES'!N2064,1),0)</f>
        <v>0</v>
      </c>
      <c r="G2064" s="36" t="str">
        <f>LEFT('DETALLE DE CONEXIONES'!BE2064,3)</f>
        <v/>
      </c>
      <c r="H2064" s="36" t="str">
        <f>RIGHT('DETALLE DE CONEXIONES'!AK2064,2)</f>
        <v>-1</v>
      </c>
      <c r="I2064" s="36" t="str">
        <f>LEFT('DETALLE DE CONEXIONES'!AK2064,3)</f>
        <v>MEN</v>
      </c>
      <c r="J2064" s="36" t="str">
        <f>LEFT('DETALLE DE CONEXIONES'!M2064,3)</f>
        <v>0mi</v>
      </c>
      <c r="K2064" s="36" t="str">
        <f>IF(LEN('DETALLE DE CONEXIONES'!M2064)&lt;12,(RIGHT('DETALLE DE CONEXIONES'!M2064,5)),(RIGHT('DETALLE DE CONEXIONES'!M2064,6)))</f>
        <v xml:space="preserve">min. </v>
      </c>
      <c r="L2064" s="36">
        <f>IF(C2064="Saliente Local",(IFERROR((LIMPIA(J2064,1)),0)),0)</f>
        <v>0</v>
      </c>
      <c r="M2064" s="36">
        <f>IF(C2064="Saliente Nacional",(IFERROR((LIMPIA(J2064,1)),0)),0)</f>
        <v>0</v>
      </c>
      <c r="N2064" s="36">
        <f>IF(C2064="Saliente Internacional",(IFERROR((LIMPIA(J2064,1)),0)),0)</f>
        <v>0</v>
      </c>
      <c r="O2064" s="36">
        <f>IF(C2064="Saliente Local",(IFERROR((LIMPIA(K2064,1)),0)),0)</f>
        <v>0</v>
      </c>
      <c r="P2064" s="36">
        <f>IF(C2064="Saliente Nacional",(IFERROR((LIMPIA(K2064,1)),0)),0)</f>
        <v>0</v>
      </c>
      <c r="Q2064" s="36">
        <f>IF(C2064="Saliente Internacional",(IFERROR((LIMPIA(K2064,1)),0)),0)</f>
        <v>0</v>
      </c>
      <c r="R2064" s="36">
        <f t="shared" si="97"/>
        <v>0</v>
      </c>
      <c r="S2064" s="36">
        <f t="shared" si="98"/>
        <v>0</v>
      </c>
    </row>
    <row r="2065" spans="1:19" x14ac:dyDescent="0.25">
      <c r="A2065" s="101">
        <f>'DETALLE DE CONEXIONES'!P2065</f>
        <v>0</v>
      </c>
      <c r="B2065" s="36" t="str">
        <f>'DETALLE DE CONEXIONES'!I2065</f>
        <v>ENTRANTE</v>
      </c>
      <c r="C2065" s="36" t="str">
        <f>'DETALLE DE CONEXIONES'!BB2065</f>
        <v>Entrante Local</v>
      </c>
      <c r="D2065" s="36" t="str">
        <f>'DETALLE DE CONEXIONES'!E2065</f>
        <v>999XXX1600</v>
      </c>
      <c r="E2065" s="36">
        <f t="shared" si="96"/>
        <v>10</v>
      </c>
      <c r="F2065" s="36">
        <f>IFERROR(LIMPIA('DETALLE DE CONEXIONES'!N2065,1),0)</f>
        <v>2</v>
      </c>
      <c r="G2065" s="36" t="str">
        <f>LEFT('DETALLE DE CONEXIONES'!BE2065,3)</f>
        <v>NOF</v>
      </c>
      <c r="H2065" s="36" t="str">
        <f>RIGHT('DETALLE DE CONEXIONES'!AK2065,2)</f>
        <v/>
      </c>
      <c r="I2065" s="36" t="str">
        <f>LEFT('DETALLE DE CONEXIONES'!AK2065,3)</f>
        <v/>
      </c>
      <c r="J2065" s="36" t="str">
        <f>LEFT('DETALLE DE CONEXIONES'!M2065,3)</f>
        <v>1mi</v>
      </c>
      <c r="K2065" s="36" t="str">
        <f>IF(LEN('DETALLE DE CONEXIONES'!M2065)&lt;12,(RIGHT('DETALLE DE CONEXIONES'!M2065,5)),(RIGHT('DETALLE DE CONEXIONES'!M2065,6)))</f>
        <v>1seg.</v>
      </c>
      <c r="L2065" s="36">
        <f>IF(C2065="Saliente Local",(IFERROR((LIMPIA(J2065,1)),0)),0)</f>
        <v>0</v>
      </c>
      <c r="M2065" s="36">
        <f>IF(C2065="Saliente Nacional",(IFERROR((LIMPIA(J2065,1)),0)),0)</f>
        <v>0</v>
      </c>
      <c r="N2065" s="36">
        <f>IF(C2065="Saliente Internacional",(IFERROR((LIMPIA(J2065,1)),0)),0)</f>
        <v>0</v>
      </c>
      <c r="O2065" s="36">
        <f>IF(C2065="Saliente Local",(IFERROR((LIMPIA(K2065,1)),0)),0)</f>
        <v>0</v>
      </c>
      <c r="P2065" s="36">
        <f>IF(C2065="Saliente Nacional",(IFERROR((LIMPIA(K2065,1)),0)),0)</f>
        <v>0</v>
      </c>
      <c r="Q2065" s="36">
        <f>IF(C2065="Saliente Internacional",(IFERROR((LIMPIA(K2065,1)),0)),0)</f>
        <v>0</v>
      </c>
      <c r="R2065" s="36">
        <f t="shared" si="97"/>
        <v>0</v>
      </c>
      <c r="S2065" s="36">
        <f t="shared" si="98"/>
        <v>0</v>
      </c>
    </row>
    <row r="2066" spans="1:19" x14ac:dyDescent="0.25">
      <c r="A2066" s="101">
        <f>'DETALLE DE CONEXIONES'!P2066</f>
        <v>0</v>
      </c>
      <c r="B2066" s="36" t="str">
        <f>'DETALLE DE CONEXIONES'!I2066</f>
        <v>TRANSFERENCIA</v>
      </c>
      <c r="C2066" s="36" t="str">
        <f>'DETALLE DE CONEXIONES'!BB2066</f>
        <v>Desvio Nacional</v>
      </c>
      <c r="D2066" s="36" t="str">
        <f>'DETALLE DE CONEXIONES'!E2066</f>
        <v>999XXX1600</v>
      </c>
      <c r="E2066" s="36">
        <f t="shared" si="96"/>
        <v>10</v>
      </c>
      <c r="F2066" s="36">
        <f>IFERROR(LIMPIA('DETALLE DE CONEXIONES'!N2066,1),0)</f>
        <v>1</v>
      </c>
      <c r="G2066" s="36" t="str">
        <f>LEFT('DETALLE DE CONEXIONES'!BE2066,3)</f>
        <v>SIU</v>
      </c>
      <c r="H2066" s="36" t="str">
        <f>RIGHT('DETALLE DE CONEXIONES'!AK2066,2)</f>
        <v/>
      </c>
      <c r="I2066" s="36" t="str">
        <f>LEFT('DETALLE DE CONEXIONES'!AK2066,3)</f>
        <v/>
      </c>
      <c r="J2066" s="36" t="str">
        <f>LEFT('DETALLE DE CONEXIONES'!M2066,3)</f>
        <v>0mi</v>
      </c>
      <c r="K2066" s="36" t="str">
        <f>IF(LEN('DETALLE DE CONEXIONES'!M2066)&lt;12,(RIGHT('DETALLE DE CONEXIONES'!M2066,5)),(RIGHT('DETALLE DE CONEXIONES'!M2066,6)))</f>
        <v>3seg.</v>
      </c>
      <c r="L2066" s="36">
        <f>IF(C2066="Saliente Local",(IFERROR((LIMPIA(J2066,1)),0)),0)</f>
        <v>0</v>
      </c>
      <c r="M2066" s="36">
        <f>IF(C2066="Saliente Nacional",(IFERROR((LIMPIA(J2066,1)),0)),0)</f>
        <v>0</v>
      </c>
      <c r="N2066" s="36">
        <f>IF(C2066="Saliente Internacional",(IFERROR((LIMPIA(J2066,1)),0)),0)</f>
        <v>0</v>
      </c>
      <c r="O2066" s="36">
        <f>IF(C2066="Saliente Local",(IFERROR((LIMPIA(K2066,1)),0)),0)</f>
        <v>0</v>
      </c>
      <c r="P2066" s="36">
        <f>IF(C2066="Saliente Nacional",(IFERROR((LIMPIA(K2066,1)),0)),0)</f>
        <v>0</v>
      </c>
      <c r="Q2066" s="36">
        <f>IF(C2066="Saliente Internacional",(IFERROR((LIMPIA(K2066,1)),0)),0)</f>
        <v>0</v>
      </c>
      <c r="R2066" s="36">
        <f t="shared" si="97"/>
        <v>0</v>
      </c>
      <c r="S2066" s="36">
        <f t="shared" si="98"/>
        <v>0</v>
      </c>
    </row>
    <row r="2067" spans="1:19" x14ac:dyDescent="0.25">
      <c r="A2067" s="101">
        <f>'DETALLE DE CONEXIONES'!P2067</f>
        <v>0</v>
      </c>
      <c r="B2067" s="36" t="str">
        <f>'DETALLE DE CONEXIONES'!I2067</f>
        <v>TRANSFERENCIA</v>
      </c>
      <c r="C2067" s="36" t="str">
        <f>'DETALLE DE CONEXIONES'!BB2067</f>
        <v>Desvio Nacional</v>
      </c>
      <c r="D2067" s="36" t="str">
        <f>'DETALLE DE CONEXIONES'!E2067</f>
        <v>999XXX1600</v>
      </c>
      <c r="E2067" s="36">
        <f t="shared" si="96"/>
        <v>10</v>
      </c>
      <c r="F2067" s="36">
        <f>IFERROR(LIMPIA('DETALLE DE CONEXIONES'!N2067,1),0)</f>
        <v>1</v>
      </c>
      <c r="G2067" s="36" t="str">
        <f>LEFT('DETALLE DE CONEXIONES'!BE2067,3)</f>
        <v>SIU</v>
      </c>
      <c r="H2067" s="36" t="str">
        <f>RIGHT('DETALLE DE CONEXIONES'!AK2067,2)</f>
        <v/>
      </c>
      <c r="I2067" s="36" t="str">
        <f>LEFT('DETALLE DE CONEXIONES'!AK2067,3)</f>
        <v/>
      </c>
      <c r="J2067" s="36" t="str">
        <f>LEFT('DETALLE DE CONEXIONES'!M2067,3)</f>
        <v>0mi</v>
      </c>
      <c r="K2067" s="36" t="str">
        <f>IF(LEN('DETALLE DE CONEXIONES'!M2067)&lt;12,(RIGHT('DETALLE DE CONEXIONES'!M2067,5)),(RIGHT('DETALLE DE CONEXIONES'!M2067,6)))</f>
        <v>2seg.</v>
      </c>
      <c r="L2067" s="36">
        <f>IF(C2067="Saliente Local",(IFERROR((LIMPIA(J2067,1)),0)),0)</f>
        <v>0</v>
      </c>
      <c r="M2067" s="36">
        <f>IF(C2067="Saliente Nacional",(IFERROR((LIMPIA(J2067,1)),0)),0)</f>
        <v>0</v>
      </c>
      <c r="N2067" s="36">
        <f>IF(C2067="Saliente Internacional",(IFERROR((LIMPIA(J2067,1)),0)),0)</f>
        <v>0</v>
      </c>
      <c r="O2067" s="36">
        <f>IF(C2067="Saliente Local",(IFERROR((LIMPIA(K2067,1)),0)),0)</f>
        <v>0</v>
      </c>
      <c r="P2067" s="36">
        <f>IF(C2067="Saliente Nacional",(IFERROR((LIMPIA(K2067,1)),0)),0)</f>
        <v>0</v>
      </c>
      <c r="Q2067" s="36">
        <f>IF(C2067="Saliente Internacional",(IFERROR((LIMPIA(K2067,1)),0)),0)</f>
        <v>0</v>
      </c>
      <c r="R2067" s="36">
        <f t="shared" si="97"/>
        <v>0</v>
      </c>
      <c r="S2067" s="36">
        <f t="shared" si="98"/>
        <v>0</v>
      </c>
    </row>
    <row r="2068" spans="1:19" x14ac:dyDescent="0.25">
      <c r="A2068" s="101">
        <f>'DETALLE DE CONEXIONES'!P2068</f>
        <v>0</v>
      </c>
      <c r="B2068" s="36" t="str">
        <f>'DETALLE DE CONEXIONES'!I2068</f>
        <v>ENTRANTE</v>
      </c>
      <c r="C2068" s="36" t="str">
        <f>'DETALLE DE CONEXIONES'!BB2068</f>
        <v>Entrante Local</v>
      </c>
      <c r="D2068" s="36" t="str">
        <f>'DETALLE DE CONEXIONES'!E2068</f>
        <v>999XXX1600</v>
      </c>
      <c r="E2068" s="36">
        <f t="shared" si="96"/>
        <v>10</v>
      </c>
      <c r="F2068" s="36">
        <f>IFERROR(LIMPIA('DETALLE DE CONEXIONES'!N2068,1),0)</f>
        <v>3</v>
      </c>
      <c r="G2068" s="36" t="str">
        <f>LEFT('DETALLE DE CONEXIONES'!BE2068,3)</f>
        <v>NOF</v>
      </c>
      <c r="H2068" s="36" t="str">
        <f>RIGHT('DETALLE DE CONEXIONES'!AK2068,2)</f>
        <v/>
      </c>
      <c r="I2068" s="36" t="str">
        <f>LEFT('DETALLE DE CONEXIONES'!AK2068,3)</f>
        <v/>
      </c>
      <c r="J2068" s="36" t="str">
        <f>LEFT('DETALLE DE CONEXIONES'!M2068,3)</f>
        <v>2mi</v>
      </c>
      <c r="K2068" s="36" t="str">
        <f>IF(LEN('DETALLE DE CONEXIONES'!M2068)&lt;12,(RIGHT('DETALLE DE CONEXIONES'!M2068,5)),(RIGHT('DETALLE DE CONEXIONES'!M2068,6)))</f>
        <v>47seg.</v>
      </c>
      <c r="L2068" s="36">
        <f>IF(C2068="Saliente Local",(IFERROR((LIMPIA(J2068,1)),0)),0)</f>
        <v>0</v>
      </c>
      <c r="M2068" s="36">
        <f>IF(C2068="Saliente Nacional",(IFERROR((LIMPIA(J2068,1)),0)),0)</f>
        <v>0</v>
      </c>
      <c r="N2068" s="36">
        <f>IF(C2068="Saliente Internacional",(IFERROR((LIMPIA(J2068,1)),0)),0)</f>
        <v>0</v>
      </c>
      <c r="O2068" s="36">
        <f>IF(C2068="Saliente Local",(IFERROR((LIMPIA(K2068,1)),0)),0)</f>
        <v>0</v>
      </c>
      <c r="P2068" s="36">
        <f>IF(C2068="Saliente Nacional",(IFERROR((LIMPIA(K2068,1)),0)),0)</f>
        <v>0</v>
      </c>
      <c r="Q2068" s="36">
        <f>IF(C2068="Saliente Internacional",(IFERROR((LIMPIA(K2068,1)),0)),0)</f>
        <v>0</v>
      </c>
      <c r="R2068" s="36">
        <f t="shared" si="97"/>
        <v>0</v>
      </c>
      <c r="S2068" s="36">
        <f t="shared" si="98"/>
        <v>0</v>
      </c>
    </row>
    <row r="2069" spans="1:19" x14ac:dyDescent="0.25">
      <c r="A2069" s="101">
        <f>'DETALLE DE CONEXIONES'!P2069</f>
        <v>0</v>
      </c>
      <c r="B2069" s="36" t="str">
        <f>'DETALLE DE CONEXIONES'!I2069</f>
        <v>ENTRANTE</v>
      </c>
      <c r="C2069" s="36" t="str">
        <f>'DETALLE DE CONEXIONES'!BB2069</f>
        <v>Entrante Local</v>
      </c>
      <c r="D2069" s="36" t="str">
        <f>'DETALLE DE CONEXIONES'!E2069</f>
        <v>999XXX1600</v>
      </c>
      <c r="E2069" s="36">
        <f t="shared" si="96"/>
        <v>10</v>
      </c>
      <c r="F2069" s="36">
        <f>IFERROR(LIMPIA('DETALLE DE CONEXIONES'!N2069,1),0)</f>
        <v>5</v>
      </c>
      <c r="G2069" s="36" t="str">
        <f>LEFT('DETALLE DE CONEXIONES'!BE2069,3)</f>
        <v>NOF</v>
      </c>
      <c r="H2069" s="36" t="str">
        <f>RIGHT('DETALLE DE CONEXIONES'!AK2069,2)</f>
        <v/>
      </c>
      <c r="I2069" s="36" t="str">
        <f>LEFT('DETALLE DE CONEXIONES'!AK2069,3)</f>
        <v/>
      </c>
      <c r="J2069" s="36" t="str">
        <f>LEFT('DETALLE DE CONEXIONES'!M2069,3)</f>
        <v>4mi</v>
      </c>
      <c r="K2069" s="36" t="str">
        <f>IF(LEN('DETALLE DE CONEXIONES'!M2069)&lt;12,(RIGHT('DETALLE DE CONEXIONES'!M2069,5)),(RIGHT('DETALLE DE CONEXIONES'!M2069,6)))</f>
        <v>5seg.</v>
      </c>
      <c r="L2069" s="36">
        <f>IF(C2069="Saliente Local",(IFERROR((LIMPIA(J2069,1)),0)),0)</f>
        <v>0</v>
      </c>
      <c r="M2069" s="36">
        <f>IF(C2069="Saliente Nacional",(IFERROR((LIMPIA(J2069,1)),0)),0)</f>
        <v>0</v>
      </c>
      <c r="N2069" s="36">
        <f>IF(C2069="Saliente Internacional",(IFERROR((LIMPIA(J2069,1)),0)),0)</f>
        <v>0</v>
      </c>
      <c r="O2069" s="36">
        <f>IF(C2069="Saliente Local",(IFERROR((LIMPIA(K2069,1)),0)),0)</f>
        <v>0</v>
      </c>
      <c r="P2069" s="36">
        <f>IF(C2069="Saliente Nacional",(IFERROR((LIMPIA(K2069,1)),0)),0)</f>
        <v>0</v>
      </c>
      <c r="Q2069" s="36">
        <f>IF(C2069="Saliente Internacional",(IFERROR((LIMPIA(K2069,1)),0)),0)</f>
        <v>0</v>
      </c>
      <c r="R2069" s="36">
        <f t="shared" si="97"/>
        <v>0</v>
      </c>
      <c r="S2069" s="36">
        <f t="shared" si="98"/>
        <v>0</v>
      </c>
    </row>
    <row r="2070" spans="1:19" x14ac:dyDescent="0.25">
      <c r="A2070" s="101">
        <f>'DETALLE DE CONEXIONES'!P2070</f>
        <v>0</v>
      </c>
      <c r="B2070" s="36" t="str">
        <f>'DETALLE DE CONEXIONES'!I2070</f>
        <v>ENTRANTE</v>
      </c>
      <c r="C2070" s="36" t="str">
        <f>'DETALLE DE CONEXIONES'!BB2070</f>
        <v>Entrante Local</v>
      </c>
      <c r="D2070" s="36" t="str">
        <f>'DETALLE DE CONEXIONES'!E2070</f>
        <v>999XXX1600</v>
      </c>
      <c r="E2070" s="36">
        <f t="shared" si="96"/>
        <v>10</v>
      </c>
      <c r="F2070" s="36">
        <f>IFERROR(LIMPIA('DETALLE DE CONEXIONES'!N2070,1),0)</f>
        <v>1</v>
      </c>
      <c r="G2070" s="36" t="str">
        <f>LEFT('DETALLE DE CONEXIONES'!BE2070,3)</f>
        <v>NOF</v>
      </c>
      <c r="H2070" s="36" t="str">
        <f>RIGHT('DETALLE DE CONEXIONES'!AK2070,2)</f>
        <v/>
      </c>
      <c r="I2070" s="36" t="str">
        <f>LEFT('DETALLE DE CONEXIONES'!AK2070,3)</f>
        <v/>
      </c>
      <c r="J2070" s="36" t="str">
        <f>LEFT('DETALLE DE CONEXIONES'!M2070,3)</f>
        <v>0mi</v>
      </c>
      <c r="K2070" s="36" t="str">
        <f>IF(LEN('DETALLE DE CONEXIONES'!M2070)&lt;12,(RIGHT('DETALLE DE CONEXIONES'!M2070,5)),(RIGHT('DETALLE DE CONEXIONES'!M2070,6)))</f>
        <v>23seg.</v>
      </c>
      <c r="L2070" s="36">
        <f>IF(C2070="Saliente Local",(IFERROR((LIMPIA(J2070,1)),0)),0)</f>
        <v>0</v>
      </c>
      <c r="M2070" s="36">
        <f>IF(C2070="Saliente Nacional",(IFERROR((LIMPIA(J2070,1)),0)),0)</f>
        <v>0</v>
      </c>
      <c r="N2070" s="36">
        <f>IF(C2070="Saliente Internacional",(IFERROR((LIMPIA(J2070,1)),0)),0)</f>
        <v>0</v>
      </c>
      <c r="O2070" s="36">
        <f>IF(C2070="Saliente Local",(IFERROR((LIMPIA(K2070,1)),0)),0)</f>
        <v>0</v>
      </c>
      <c r="P2070" s="36">
        <f>IF(C2070="Saliente Nacional",(IFERROR((LIMPIA(K2070,1)),0)),0)</f>
        <v>0</v>
      </c>
      <c r="Q2070" s="36">
        <f>IF(C2070="Saliente Internacional",(IFERROR((LIMPIA(K2070,1)),0)),0)</f>
        <v>0</v>
      </c>
      <c r="R2070" s="36">
        <f t="shared" si="97"/>
        <v>0</v>
      </c>
      <c r="S2070" s="36">
        <f t="shared" si="98"/>
        <v>0</v>
      </c>
    </row>
    <row r="2071" spans="1:19" x14ac:dyDescent="0.25">
      <c r="A2071" s="101">
        <f>'DETALLE DE CONEXIONES'!P2071</f>
        <v>0</v>
      </c>
      <c r="B2071" s="36" t="str">
        <f>'DETALLE DE CONEXIONES'!I2071</f>
        <v>GPRS</v>
      </c>
      <c r="C2071" s="36" t="str">
        <f>'DETALLE DE CONEXIONES'!BB2071</f>
        <v>MENSAJERO</v>
      </c>
      <c r="D2071" s="36" t="str">
        <f>'DETALLE DE CONEXIONES'!E2071</f>
        <v>internet.itelcelXXXm-3G</v>
      </c>
      <c r="E2071" s="36">
        <f t="shared" si="96"/>
        <v>23</v>
      </c>
      <c r="F2071" s="36">
        <f>IFERROR(LIMPIA('DETALLE DE CONEXIONES'!N2071,1),0)</f>
        <v>0</v>
      </c>
      <c r="G2071" s="36" t="str">
        <f>LEFT('DETALLE DE CONEXIONES'!BE2071,3)</f>
        <v/>
      </c>
      <c r="H2071" s="36" t="str">
        <f>RIGHT('DETALLE DE CONEXIONES'!AK2071,2)</f>
        <v>-1</v>
      </c>
      <c r="I2071" s="36" t="str">
        <f>LEFT('DETALLE DE CONEXIONES'!AK2071,3)</f>
        <v>MEN</v>
      </c>
      <c r="J2071" s="36" t="str">
        <f>LEFT('DETALLE DE CONEXIONES'!M2071,3)</f>
        <v>0mi</v>
      </c>
      <c r="K2071" s="36" t="str">
        <f>IF(LEN('DETALLE DE CONEXIONES'!M2071)&lt;12,(RIGHT('DETALLE DE CONEXIONES'!M2071,5)),(RIGHT('DETALLE DE CONEXIONES'!M2071,6)))</f>
        <v xml:space="preserve">min. </v>
      </c>
      <c r="L2071" s="36">
        <f>IF(C2071="Saliente Local",(IFERROR((LIMPIA(J2071,1)),0)),0)</f>
        <v>0</v>
      </c>
      <c r="M2071" s="36">
        <f>IF(C2071="Saliente Nacional",(IFERROR((LIMPIA(J2071,1)),0)),0)</f>
        <v>0</v>
      </c>
      <c r="N2071" s="36">
        <f>IF(C2071="Saliente Internacional",(IFERROR((LIMPIA(J2071,1)),0)),0)</f>
        <v>0</v>
      </c>
      <c r="O2071" s="36">
        <f>IF(C2071="Saliente Local",(IFERROR((LIMPIA(K2071,1)),0)),0)</f>
        <v>0</v>
      </c>
      <c r="P2071" s="36">
        <f>IF(C2071="Saliente Nacional",(IFERROR((LIMPIA(K2071,1)),0)),0)</f>
        <v>0</v>
      </c>
      <c r="Q2071" s="36">
        <f>IF(C2071="Saliente Internacional",(IFERROR((LIMPIA(K2071,1)),0)),0)</f>
        <v>0</v>
      </c>
      <c r="R2071" s="36">
        <f t="shared" si="97"/>
        <v>0</v>
      </c>
      <c r="S2071" s="36">
        <f t="shared" si="98"/>
        <v>0</v>
      </c>
    </row>
    <row r="2072" spans="1:19" x14ac:dyDescent="0.25">
      <c r="A2072" s="101">
        <f>'DETALLE DE CONEXIONES'!P2072</f>
        <v>0</v>
      </c>
      <c r="B2072" s="36" t="str">
        <f>'DETALLE DE CONEXIONES'!I2072</f>
        <v>GPRS</v>
      </c>
      <c r="C2072" s="36" t="str">
        <f>'DETALLE DE CONEXIONES'!BB2072</f>
        <v>MENSAJERO</v>
      </c>
      <c r="D2072" s="36" t="str">
        <f>'DETALLE DE CONEXIONES'!E2072</f>
        <v>internet.itelcelXXXm-3G</v>
      </c>
      <c r="E2072" s="36">
        <f t="shared" si="96"/>
        <v>23</v>
      </c>
      <c r="F2072" s="36">
        <f>IFERROR(LIMPIA('DETALLE DE CONEXIONES'!N2072,1),0)</f>
        <v>0</v>
      </c>
      <c r="G2072" s="36" t="str">
        <f>LEFT('DETALLE DE CONEXIONES'!BE2072,3)</f>
        <v/>
      </c>
      <c r="H2072" s="36" t="str">
        <f>RIGHT('DETALLE DE CONEXIONES'!AK2072,2)</f>
        <v>-0</v>
      </c>
      <c r="I2072" s="36" t="str">
        <f>LEFT('DETALLE DE CONEXIONES'!AK2072,3)</f>
        <v>MEN</v>
      </c>
      <c r="J2072" s="36" t="str">
        <f>LEFT('DETALLE DE CONEXIONES'!M2072,3)</f>
        <v>0mi</v>
      </c>
      <c r="K2072" s="36" t="str">
        <f>IF(LEN('DETALLE DE CONEXIONES'!M2072)&lt;12,(RIGHT('DETALLE DE CONEXIONES'!M2072,5)),(RIGHT('DETALLE DE CONEXIONES'!M2072,6)))</f>
        <v xml:space="preserve">min. </v>
      </c>
      <c r="L2072" s="36">
        <f>IF(C2072="Saliente Local",(IFERROR((LIMPIA(J2072,1)),0)),0)</f>
        <v>0</v>
      </c>
      <c r="M2072" s="36">
        <f>IF(C2072="Saliente Nacional",(IFERROR((LIMPIA(J2072,1)),0)),0)</f>
        <v>0</v>
      </c>
      <c r="N2072" s="36">
        <f>IF(C2072="Saliente Internacional",(IFERROR((LIMPIA(J2072,1)),0)),0)</f>
        <v>0</v>
      </c>
      <c r="O2072" s="36">
        <f>IF(C2072="Saliente Local",(IFERROR((LIMPIA(K2072,1)),0)),0)</f>
        <v>0</v>
      </c>
      <c r="P2072" s="36">
        <f>IF(C2072="Saliente Nacional",(IFERROR((LIMPIA(K2072,1)),0)),0)</f>
        <v>0</v>
      </c>
      <c r="Q2072" s="36">
        <f>IF(C2072="Saliente Internacional",(IFERROR((LIMPIA(K2072,1)),0)),0)</f>
        <v>0</v>
      </c>
      <c r="R2072" s="36">
        <f t="shared" si="97"/>
        <v>0</v>
      </c>
      <c r="S2072" s="36">
        <f t="shared" si="98"/>
        <v>0</v>
      </c>
    </row>
    <row r="2073" spans="1:19" x14ac:dyDescent="0.25">
      <c r="A2073" s="101">
        <f>'DETALLE DE CONEXIONES'!P2073</f>
        <v>0</v>
      </c>
      <c r="B2073" s="36" t="str">
        <f>'DETALLE DE CONEXIONES'!I2073</f>
        <v>GPRS</v>
      </c>
      <c r="C2073" s="36" t="str">
        <f>'DETALLE DE CONEXIONES'!BB2073</f>
        <v>RS</v>
      </c>
      <c r="D2073" s="36" t="str">
        <f>'DETALLE DE CONEXIONES'!E2073</f>
        <v>internet.itelcelXXXm-3G</v>
      </c>
      <c r="E2073" s="36">
        <f t="shared" si="96"/>
        <v>23</v>
      </c>
      <c r="F2073" s="36">
        <f>IFERROR(LIMPIA('DETALLE DE CONEXIONES'!N2073,1),0)</f>
        <v>0</v>
      </c>
      <c r="G2073" s="36" t="str">
        <f>LEFT('DETALLE DE CONEXIONES'!BE2073,3)</f>
        <v/>
      </c>
      <c r="H2073" s="36" t="str">
        <f>RIGHT('DETALLE DE CONEXIONES'!AK2073,2)</f>
        <v>-1</v>
      </c>
      <c r="I2073" s="36" t="str">
        <f>LEFT('DETALLE DE CONEXIONES'!AK2073,3)</f>
        <v>RS;</v>
      </c>
      <c r="J2073" s="36" t="str">
        <f>LEFT('DETALLE DE CONEXIONES'!M2073,3)</f>
        <v>0mi</v>
      </c>
      <c r="K2073" s="36" t="str">
        <f>IF(LEN('DETALLE DE CONEXIONES'!M2073)&lt;12,(RIGHT('DETALLE DE CONEXIONES'!M2073,5)),(RIGHT('DETALLE DE CONEXIONES'!M2073,6)))</f>
        <v xml:space="preserve">min. </v>
      </c>
      <c r="L2073" s="36">
        <f>IF(C2073="Saliente Local",(IFERROR((LIMPIA(J2073,1)),0)),0)</f>
        <v>0</v>
      </c>
      <c r="M2073" s="36">
        <f>IF(C2073="Saliente Nacional",(IFERROR((LIMPIA(J2073,1)),0)),0)</f>
        <v>0</v>
      </c>
      <c r="N2073" s="36">
        <f>IF(C2073="Saliente Internacional",(IFERROR((LIMPIA(J2073,1)),0)),0)</f>
        <v>0</v>
      </c>
      <c r="O2073" s="36">
        <f>IF(C2073="Saliente Local",(IFERROR((LIMPIA(K2073,1)),0)),0)</f>
        <v>0</v>
      </c>
      <c r="P2073" s="36">
        <f>IF(C2073="Saliente Nacional",(IFERROR((LIMPIA(K2073,1)),0)),0)</f>
        <v>0</v>
      </c>
      <c r="Q2073" s="36">
        <f>IF(C2073="Saliente Internacional",(IFERROR((LIMPIA(K2073,1)),0)),0)</f>
        <v>0</v>
      </c>
      <c r="R2073" s="36">
        <f t="shared" si="97"/>
        <v>0</v>
      </c>
      <c r="S2073" s="36">
        <f t="shared" si="98"/>
        <v>0</v>
      </c>
    </row>
    <row r="2074" spans="1:19" x14ac:dyDescent="0.25">
      <c r="A2074" s="101">
        <f>'DETALLE DE CONEXIONES'!P2074</f>
        <v>0</v>
      </c>
      <c r="B2074" s="36" t="str">
        <f>'DETALLE DE CONEXIONES'!I2074</f>
        <v>GPRS</v>
      </c>
      <c r="C2074" s="36" t="str">
        <f>'DETALLE DE CONEXIONES'!BB2074</f>
        <v>MENSAJERO</v>
      </c>
      <c r="D2074" s="36" t="str">
        <f>'DETALLE DE CONEXIONES'!E2074</f>
        <v>internet.itelcelXXXm-3G</v>
      </c>
      <c r="E2074" s="36">
        <f t="shared" si="96"/>
        <v>23</v>
      </c>
      <c r="F2074" s="36">
        <f>IFERROR(LIMPIA('DETALLE DE CONEXIONES'!N2074,1),0)</f>
        <v>0</v>
      </c>
      <c r="G2074" s="36" t="str">
        <f>LEFT('DETALLE DE CONEXIONES'!BE2074,3)</f>
        <v/>
      </c>
      <c r="H2074" s="36" t="str">
        <f>RIGHT('DETALLE DE CONEXIONES'!AK2074,2)</f>
        <v>-1</v>
      </c>
      <c r="I2074" s="36" t="str">
        <f>LEFT('DETALLE DE CONEXIONES'!AK2074,3)</f>
        <v>MEN</v>
      </c>
      <c r="J2074" s="36" t="str">
        <f>LEFT('DETALLE DE CONEXIONES'!M2074,3)</f>
        <v>0mi</v>
      </c>
      <c r="K2074" s="36" t="str">
        <f>IF(LEN('DETALLE DE CONEXIONES'!M2074)&lt;12,(RIGHT('DETALLE DE CONEXIONES'!M2074,5)),(RIGHT('DETALLE DE CONEXIONES'!M2074,6)))</f>
        <v xml:space="preserve">min. </v>
      </c>
      <c r="L2074" s="36">
        <f>IF(C2074="Saliente Local",(IFERROR((LIMPIA(J2074,1)),0)),0)</f>
        <v>0</v>
      </c>
      <c r="M2074" s="36">
        <f>IF(C2074="Saliente Nacional",(IFERROR((LIMPIA(J2074,1)),0)),0)</f>
        <v>0</v>
      </c>
      <c r="N2074" s="36">
        <f>IF(C2074="Saliente Internacional",(IFERROR((LIMPIA(J2074,1)),0)),0)</f>
        <v>0</v>
      </c>
      <c r="O2074" s="36">
        <f>IF(C2074="Saliente Local",(IFERROR((LIMPIA(K2074,1)),0)),0)</f>
        <v>0</v>
      </c>
      <c r="P2074" s="36">
        <f>IF(C2074="Saliente Nacional",(IFERROR((LIMPIA(K2074,1)),0)),0)</f>
        <v>0</v>
      </c>
      <c r="Q2074" s="36">
        <f>IF(C2074="Saliente Internacional",(IFERROR((LIMPIA(K2074,1)),0)),0)</f>
        <v>0</v>
      </c>
      <c r="R2074" s="36">
        <f t="shared" si="97"/>
        <v>0</v>
      </c>
      <c r="S2074" s="36">
        <f t="shared" si="98"/>
        <v>0</v>
      </c>
    </row>
    <row r="2075" spans="1:19" x14ac:dyDescent="0.25">
      <c r="A2075" s="101">
        <f>'DETALLE DE CONEXIONES'!P2075</f>
        <v>0</v>
      </c>
      <c r="B2075" s="36" t="str">
        <f>'DETALLE DE CONEXIONES'!I2075</f>
        <v>GPRS</v>
      </c>
      <c r="C2075" s="36" t="str">
        <f>'DETALLE DE CONEXIONES'!BB2075</f>
        <v>RS</v>
      </c>
      <c r="D2075" s="36" t="str">
        <f>'DETALLE DE CONEXIONES'!E2075</f>
        <v>internet.itelcelXXXm-3G</v>
      </c>
      <c r="E2075" s="36">
        <f t="shared" si="96"/>
        <v>23</v>
      </c>
      <c r="F2075" s="36">
        <f>IFERROR(LIMPIA('DETALLE DE CONEXIONES'!N2075,1),0)</f>
        <v>0</v>
      </c>
      <c r="G2075" s="36" t="str">
        <f>LEFT('DETALLE DE CONEXIONES'!BE2075,3)</f>
        <v/>
      </c>
      <c r="H2075" s="36" t="str">
        <f>RIGHT('DETALLE DE CONEXIONES'!AK2075,2)</f>
        <v>-1</v>
      </c>
      <c r="I2075" s="36" t="str">
        <f>LEFT('DETALLE DE CONEXIONES'!AK2075,3)</f>
        <v>RS;</v>
      </c>
      <c r="J2075" s="36" t="str">
        <f>LEFT('DETALLE DE CONEXIONES'!M2075,3)</f>
        <v>0mi</v>
      </c>
      <c r="K2075" s="36" t="str">
        <f>IF(LEN('DETALLE DE CONEXIONES'!M2075)&lt;12,(RIGHT('DETALLE DE CONEXIONES'!M2075,5)),(RIGHT('DETALLE DE CONEXIONES'!M2075,6)))</f>
        <v xml:space="preserve">min. </v>
      </c>
      <c r="L2075" s="36">
        <f>IF(C2075="Saliente Local",(IFERROR((LIMPIA(J2075,1)),0)),0)</f>
        <v>0</v>
      </c>
      <c r="M2075" s="36">
        <f>IF(C2075="Saliente Nacional",(IFERROR((LIMPIA(J2075,1)),0)),0)</f>
        <v>0</v>
      </c>
      <c r="N2075" s="36">
        <f>IF(C2075="Saliente Internacional",(IFERROR((LIMPIA(J2075,1)),0)),0)</f>
        <v>0</v>
      </c>
      <c r="O2075" s="36">
        <f>IF(C2075="Saliente Local",(IFERROR((LIMPIA(K2075,1)),0)),0)</f>
        <v>0</v>
      </c>
      <c r="P2075" s="36">
        <f>IF(C2075="Saliente Nacional",(IFERROR((LIMPIA(K2075,1)),0)),0)</f>
        <v>0</v>
      </c>
      <c r="Q2075" s="36">
        <f>IF(C2075="Saliente Internacional",(IFERROR((LIMPIA(K2075,1)),0)),0)</f>
        <v>0</v>
      </c>
      <c r="R2075" s="36">
        <f t="shared" si="97"/>
        <v>0</v>
      </c>
      <c r="S2075" s="36">
        <f t="shared" si="98"/>
        <v>0</v>
      </c>
    </row>
    <row r="2076" spans="1:19" x14ac:dyDescent="0.25">
      <c r="A2076" s="101">
        <f>'DETALLE DE CONEXIONES'!P2076</f>
        <v>0</v>
      </c>
      <c r="B2076" s="36" t="str">
        <f>'DETALLE DE CONEXIONES'!I2076</f>
        <v>TRANSFERENCIA</v>
      </c>
      <c r="C2076" s="36" t="str">
        <f>'DETALLE DE CONEXIONES'!BB2076</f>
        <v>Desvio Nacional</v>
      </c>
      <c r="D2076" s="36" t="str">
        <f>'DETALLE DE CONEXIONES'!E2076</f>
        <v>999XXX1600</v>
      </c>
      <c r="E2076" s="36">
        <f t="shared" si="96"/>
        <v>10</v>
      </c>
      <c r="F2076" s="36">
        <f>IFERROR(LIMPIA('DETALLE DE CONEXIONES'!N2076,1),0)</f>
        <v>1</v>
      </c>
      <c r="G2076" s="36" t="str">
        <f>LEFT('DETALLE DE CONEXIONES'!BE2076,3)</f>
        <v>SIU</v>
      </c>
      <c r="H2076" s="36" t="str">
        <f>RIGHT('DETALLE DE CONEXIONES'!AK2076,2)</f>
        <v/>
      </c>
      <c r="I2076" s="36" t="str">
        <f>LEFT('DETALLE DE CONEXIONES'!AK2076,3)</f>
        <v/>
      </c>
      <c r="J2076" s="36" t="str">
        <f>LEFT('DETALLE DE CONEXIONES'!M2076,3)</f>
        <v>0mi</v>
      </c>
      <c r="K2076" s="36" t="str">
        <f>IF(LEN('DETALLE DE CONEXIONES'!M2076)&lt;12,(RIGHT('DETALLE DE CONEXIONES'!M2076,5)),(RIGHT('DETALLE DE CONEXIONES'!M2076,6)))</f>
        <v>3seg.</v>
      </c>
      <c r="L2076" s="36">
        <f>IF(C2076="Saliente Local",(IFERROR((LIMPIA(J2076,1)),0)),0)</f>
        <v>0</v>
      </c>
      <c r="M2076" s="36">
        <f>IF(C2076="Saliente Nacional",(IFERROR((LIMPIA(J2076,1)),0)),0)</f>
        <v>0</v>
      </c>
      <c r="N2076" s="36">
        <f>IF(C2076="Saliente Internacional",(IFERROR((LIMPIA(J2076,1)),0)),0)</f>
        <v>0</v>
      </c>
      <c r="O2076" s="36">
        <f>IF(C2076="Saliente Local",(IFERROR((LIMPIA(K2076,1)),0)),0)</f>
        <v>0</v>
      </c>
      <c r="P2076" s="36">
        <f>IF(C2076="Saliente Nacional",(IFERROR((LIMPIA(K2076,1)),0)),0)</f>
        <v>0</v>
      </c>
      <c r="Q2076" s="36">
        <f>IF(C2076="Saliente Internacional",(IFERROR((LIMPIA(K2076,1)),0)),0)</f>
        <v>0</v>
      </c>
      <c r="R2076" s="36">
        <f t="shared" si="97"/>
        <v>0</v>
      </c>
      <c r="S2076" s="36">
        <f t="shared" si="98"/>
        <v>0</v>
      </c>
    </row>
    <row r="2077" spans="1:19" x14ac:dyDescent="0.25">
      <c r="A2077" s="101">
        <f>'DETALLE DE CONEXIONES'!P2077</f>
        <v>0</v>
      </c>
      <c r="B2077" s="36" t="str">
        <f>'DETALLE DE CONEXIONES'!I2077</f>
        <v>GPRS</v>
      </c>
      <c r="C2077" s="36" t="str">
        <f>'DETALLE DE CONEXIONES'!BB2077</f>
        <v>MENSAJERO</v>
      </c>
      <c r="D2077" s="36" t="str">
        <f>'DETALLE DE CONEXIONES'!E2077</f>
        <v>internet.itelcelXXXm-3G</v>
      </c>
      <c r="E2077" s="36">
        <f t="shared" si="96"/>
        <v>23</v>
      </c>
      <c r="F2077" s="36">
        <f>IFERROR(LIMPIA('DETALLE DE CONEXIONES'!N2077,1),0)</f>
        <v>0</v>
      </c>
      <c r="G2077" s="36" t="str">
        <f>LEFT('DETALLE DE CONEXIONES'!BE2077,3)</f>
        <v/>
      </c>
      <c r="H2077" s="36" t="str">
        <f>RIGHT('DETALLE DE CONEXIONES'!AK2077,2)</f>
        <v>-1</v>
      </c>
      <c r="I2077" s="36" t="str">
        <f>LEFT('DETALLE DE CONEXIONES'!AK2077,3)</f>
        <v>MEN</v>
      </c>
      <c r="J2077" s="36" t="str">
        <f>LEFT('DETALLE DE CONEXIONES'!M2077,3)</f>
        <v>0mi</v>
      </c>
      <c r="K2077" s="36" t="str">
        <f>IF(LEN('DETALLE DE CONEXIONES'!M2077)&lt;12,(RIGHT('DETALLE DE CONEXIONES'!M2077,5)),(RIGHT('DETALLE DE CONEXIONES'!M2077,6)))</f>
        <v xml:space="preserve">min. </v>
      </c>
      <c r="L2077" s="36">
        <f>IF(C2077="Saliente Local",(IFERROR((LIMPIA(J2077,1)),0)),0)</f>
        <v>0</v>
      </c>
      <c r="M2077" s="36">
        <f>IF(C2077="Saliente Nacional",(IFERROR((LIMPIA(J2077,1)),0)),0)</f>
        <v>0</v>
      </c>
      <c r="N2077" s="36">
        <f>IF(C2077="Saliente Internacional",(IFERROR((LIMPIA(J2077,1)),0)),0)</f>
        <v>0</v>
      </c>
      <c r="O2077" s="36">
        <f>IF(C2077="Saliente Local",(IFERROR((LIMPIA(K2077,1)),0)),0)</f>
        <v>0</v>
      </c>
      <c r="P2077" s="36">
        <f>IF(C2077="Saliente Nacional",(IFERROR((LIMPIA(K2077,1)),0)),0)</f>
        <v>0</v>
      </c>
      <c r="Q2077" s="36">
        <f>IF(C2077="Saliente Internacional",(IFERROR((LIMPIA(K2077,1)),0)),0)</f>
        <v>0</v>
      </c>
      <c r="R2077" s="36">
        <f t="shared" si="97"/>
        <v>0</v>
      </c>
      <c r="S2077" s="36">
        <f t="shared" si="98"/>
        <v>0</v>
      </c>
    </row>
    <row r="2078" spans="1:19" x14ac:dyDescent="0.25">
      <c r="A2078" s="101">
        <f>'DETALLE DE CONEXIONES'!P2078</f>
        <v>0</v>
      </c>
      <c r="B2078" s="36" t="str">
        <f>'DETALLE DE CONEXIONES'!I2078</f>
        <v>GPRS</v>
      </c>
      <c r="C2078" s="36" t="str">
        <f>'DETALLE DE CONEXIONES'!BB2078</f>
        <v>RS</v>
      </c>
      <c r="D2078" s="36" t="str">
        <f>'DETALLE DE CONEXIONES'!E2078</f>
        <v>internet.itelcelXXXm-3G</v>
      </c>
      <c r="E2078" s="36">
        <f t="shared" si="96"/>
        <v>23</v>
      </c>
      <c r="F2078" s="36">
        <f>IFERROR(LIMPIA('DETALLE DE CONEXIONES'!N2078,1),0)</f>
        <v>0</v>
      </c>
      <c r="G2078" s="36" t="str">
        <f>LEFT('DETALLE DE CONEXIONES'!BE2078,3)</f>
        <v/>
      </c>
      <c r="H2078" s="36" t="str">
        <f>RIGHT('DETALLE DE CONEXIONES'!AK2078,2)</f>
        <v>-1</v>
      </c>
      <c r="I2078" s="36" t="str">
        <f>LEFT('DETALLE DE CONEXIONES'!AK2078,3)</f>
        <v>RS;</v>
      </c>
      <c r="J2078" s="36" t="str">
        <f>LEFT('DETALLE DE CONEXIONES'!M2078,3)</f>
        <v>0mi</v>
      </c>
      <c r="K2078" s="36" t="str">
        <f>IF(LEN('DETALLE DE CONEXIONES'!M2078)&lt;12,(RIGHT('DETALLE DE CONEXIONES'!M2078,5)),(RIGHT('DETALLE DE CONEXIONES'!M2078,6)))</f>
        <v xml:space="preserve">min. </v>
      </c>
      <c r="L2078" s="36">
        <f>IF(C2078="Saliente Local",(IFERROR((LIMPIA(J2078,1)),0)),0)</f>
        <v>0</v>
      </c>
      <c r="M2078" s="36">
        <f>IF(C2078="Saliente Nacional",(IFERROR((LIMPIA(J2078,1)),0)),0)</f>
        <v>0</v>
      </c>
      <c r="N2078" s="36">
        <f>IF(C2078="Saliente Internacional",(IFERROR((LIMPIA(J2078,1)),0)),0)</f>
        <v>0</v>
      </c>
      <c r="O2078" s="36">
        <f>IF(C2078="Saliente Local",(IFERROR((LIMPIA(K2078,1)),0)),0)</f>
        <v>0</v>
      </c>
      <c r="P2078" s="36">
        <f>IF(C2078="Saliente Nacional",(IFERROR((LIMPIA(K2078,1)),0)),0)</f>
        <v>0</v>
      </c>
      <c r="Q2078" s="36">
        <f>IF(C2078="Saliente Internacional",(IFERROR((LIMPIA(K2078,1)),0)),0)</f>
        <v>0</v>
      </c>
      <c r="R2078" s="36">
        <f t="shared" si="97"/>
        <v>0</v>
      </c>
      <c r="S2078" s="36">
        <f t="shared" si="98"/>
        <v>0</v>
      </c>
    </row>
    <row r="2079" spans="1:19" x14ac:dyDescent="0.25">
      <c r="A2079" s="101">
        <f>'DETALLE DE CONEXIONES'!P2079</f>
        <v>0</v>
      </c>
      <c r="B2079" s="36" t="str">
        <f>'DETALLE DE CONEXIONES'!I2079</f>
        <v>TRANSFERENCIA</v>
      </c>
      <c r="C2079" s="36" t="str">
        <f>'DETALLE DE CONEXIONES'!BB2079</f>
        <v>Desvio Nacional</v>
      </c>
      <c r="D2079" s="36" t="str">
        <f>'DETALLE DE CONEXIONES'!E2079</f>
        <v>999XXX1600</v>
      </c>
      <c r="E2079" s="36">
        <f t="shared" si="96"/>
        <v>10</v>
      </c>
      <c r="F2079" s="36">
        <f>IFERROR(LIMPIA('DETALLE DE CONEXIONES'!N2079,1),0)</f>
        <v>1</v>
      </c>
      <c r="G2079" s="36" t="str">
        <f>LEFT('DETALLE DE CONEXIONES'!BE2079,3)</f>
        <v>SIU</v>
      </c>
      <c r="H2079" s="36" t="str">
        <f>RIGHT('DETALLE DE CONEXIONES'!AK2079,2)</f>
        <v/>
      </c>
      <c r="I2079" s="36" t="str">
        <f>LEFT('DETALLE DE CONEXIONES'!AK2079,3)</f>
        <v/>
      </c>
      <c r="J2079" s="36" t="str">
        <f>LEFT('DETALLE DE CONEXIONES'!M2079,3)</f>
        <v>0mi</v>
      </c>
      <c r="K2079" s="36" t="str">
        <f>IF(LEN('DETALLE DE CONEXIONES'!M2079)&lt;12,(RIGHT('DETALLE DE CONEXIONES'!M2079,5)),(RIGHT('DETALLE DE CONEXIONES'!M2079,6)))</f>
        <v>5seg.</v>
      </c>
      <c r="L2079" s="36">
        <f>IF(C2079="Saliente Local",(IFERROR((LIMPIA(J2079,1)),0)),0)</f>
        <v>0</v>
      </c>
      <c r="M2079" s="36">
        <f>IF(C2079="Saliente Nacional",(IFERROR((LIMPIA(J2079,1)),0)),0)</f>
        <v>0</v>
      </c>
      <c r="N2079" s="36">
        <f>IF(C2079="Saliente Internacional",(IFERROR((LIMPIA(J2079,1)),0)),0)</f>
        <v>0</v>
      </c>
      <c r="O2079" s="36">
        <f>IF(C2079="Saliente Local",(IFERROR((LIMPIA(K2079,1)),0)),0)</f>
        <v>0</v>
      </c>
      <c r="P2079" s="36">
        <f>IF(C2079="Saliente Nacional",(IFERROR((LIMPIA(K2079,1)),0)),0)</f>
        <v>0</v>
      </c>
      <c r="Q2079" s="36">
        <f>IF(C2079="Saliente Internacional",(IFERROR((LIMPIA(K2079,1)),0)),0)</f>
        <v>0</v>
      </c>
      <c r="R2079" s="36">
        <f t="shared" si="97"/>
        <v>0</v>
      </c>
      <c r="S2079" s="36">
        <f t="shared" si="98"/>
        <v>0</v>
      </c>
    </row>
    <row r="2080" spans="1:19" x14ac:dyDescent="0.25">
      <c r="A2080" s="101">
        <f>'DETALLE DE CONEXIONES'!P2080</f>
        <v>0</v>
      </c>
      <c r="B2080" s="36" t="str">
        <f>'DETALLE DE CONEXIONES'!I2080</f>
        <v>TRANSFERENCIA</v>
      </c>
      <c r="C2080" s="36" t="str">
        <f>'DETALLE DE CONEXIONES'!BB2080</f>
        <v>Desvio Nacional</v>
      </c>
      <c r="D2080" s="36" t="str">
        <f>'DETALLE DE CONEXIONES'!E2080</f>
        <v>999XXX1600</v>
      </c>
      <c r="E2080" s="36">
        <f t="shared" si="96"/>
        <v>10</v>
      </c>
      <c r="F2080" s="36">
        <f>IFERROR(LIMPIA('DETALLE DE CONEXIONES'!N2080,1),0)</f>
        <v>1</v>
      </c>
      <c r="G2080" s="36" t="str">
        <f>LEFT('DETALLE DE CONEXIONES'!BE2080,3)</f>
        <v>SIU</v>
      </c>
      <c r="H2080" s="36" t="str">
        <f>RIGHT('DETALLE DE CONEXIONES'!AK2080,2)</f>
        <v/>
      </c>
      <c r="I2080" s="36" t="str">
        <f>LEFT('DETALLE DE CONEXIONES'!AK2080,3)</f>
        <v/>
      </c>
      <c r="J2080" s="36" t="str">
        <f>LEFT('DETALLE DE CONEXIONES'!M2080,3)</f>
        <v>0mi</v>
      </c>
      <c r="K2080" s="36" t="str">
        <f>IF(LEN('DETALLE DE CONEXIONES'!M2080)&lt;12,(RIGHT('DETALLE DE CONEXIONES'!M2080,5)),(RIGHT('DETALLE DE CONEXIONES'!M2080,6)))</f>
        <v>3seg.</v>
      </c>
      <c r="L2080" s="36">
        <f>IF(C2080="Saliente Local",(IFERROR((LIMPIA(J2080,1)),0)),0)</f>
        <v>0</v>
      </c>
      <c r="M2080" s="36">
        <f>IF(C2080="Saliente Nacional",(IFERROR((LIMPIA(J2080,1)),0)),0)</f>
        <v>0</v>
      </c>
      <c r="N2080" s="36">
        <f>IF(C2080="Saliente Internacional",(IFERROR((LIMPIA(J2080,1)),0)),0)</f>
        <v>0</v>
      </c>
      <c r="O2080" s="36">
        <f>IF(C2080="Saliente Local",(IFERROR((LIMPIA(K2080,1)),0)),0)</f>
        <v>0</v>
      </c>
      <c r="P2080" s="36">
        <f>IF(C2080="Saliente Nacional",(IFERROR((LIMPIA(K2080,1)),0)),0)</f>
        <v>0</v>
      </c>
      <c r="Q2080" s="36">
        <f>IF(C2080="Saliente Internacional",(IFERROR((LIMPIA(K2080,1)),0)),0)</f>
        <v>0</v>
      </c>
      <c r="R2080" s="36">
        <f t="shared" si="97"/>
        <v>0</v>
      </c>
      <c r="S2080" s="36">
        <f t="shared" si="98"/>
        <v>0</v>
      </c>
    </row>
    <row r="2081" spans="1:19" x14ac:dyDescent="0.25">
      <c r="A2081" s="101">
        <f>'DETALLE DE CONEXIONES'!P2081</f>
        <v>0</v>
      </c>
      <c r="B2081" s="36" t="str">
        <f>'DETALLE DE CONEXIONES'!I2081</f>
        <v>TRANSFERENCIA</v>
      </c>
      <c r="C2081" s="36" t="str">
        <f>'DETALLE DE CONEXIONES'!BB2081</f>
        <v>Desvio Nacional</v>
      </c>
      <c r="D2081" s="36" t="str">
        <f>'DETALLE DE CONEXIONES'!E2081</f>
        <v>999XXX1600</v>
      </c>
      <c r="E2081" s="36">
        <f t="shared" si="96"/>
        <v>10</v>
      </c>
      <c r="F2081" s="36">
        <f>IFERROR(LIMPIA('DETALLE DE CONEXIONES'!N2081,1),0)</f>
        <v>1</v>
      </c>
      <c r="G2081" s="36" t="str">
        <f>LEFT('DETALLE DE CONEXIONES'!BE2081,3)</f>
        <v>SIU</v>
      </c>
      <c r="H2081" s="36" t="str">
        <f>RIGHT('DETALLE DE CONEXIONES'!AK2081,2)</f>
        <v/>
      </c>
      <c r="I2081" s="36" t="str">
        <f>LEFT('DETALLE DE CONEXIONES'!AK2081,3)</f>
        <v/>
      </c>
      <c r="J2081" s="36" t="str">
        <f>LEFT('DETALLE DE CONEXIONES'!M2081,3)</f>
        <v>0mi</v>
      </c>
      <c r="K2081" s="36" t="str">
        <f>IF(LEN('DETALLE DE CONEXIONES'!M2081)&lt;12,(RIGHT('DETALLE DE CONEXIONES'!M2081,5)),(RIGHT('DETALLE DE CONEXIONES'!M2081,6)))</f>
        <v>5seg.</v>
      </c>
      <c r="L2081" s="36">
        <f>IF(C2081="Saliente Local",(IFERROR((LIMPIA(J2081,1)),0)),0)</f>
        <v>0</v>
      </c>
      <c r="M2081" s="36">
        <f>IF(C2081="Saliente Nacional",(IFERROR((LIMPIA(J2081,1)),0)),0)</f>
        <v>0</v>
      </c>
      <c r="N2081" s="36">
        <f>IF(C2081="Saliente Internacional",(IFERROR((LIMPIA(J2081,1)),0)),0)</f>
        <v>0</v>
      </c>
      <c r="O2081" s="36">
        <f>IF(C2081="Saliente Local",(IFERROR((LIMPIA(K2081,1)),0)),0)</f>
        <v>0</v>
      </c>
      <c r="P2081" s="36">
        <f>IF(C2081="Saliente Nacional",(IFERROR((LIMPIA(K2081,1)),0)),0)</f>
        <v>0</v>
      </c>
      <c r="Q2081" s="36">
        <f>IF(C2081="Saliente Internacional",(IFERROR((LIMPIA(K2081,1)),0)),0)</f>
        <v>0</v>
      </c>
      <c r="R2081" s="36">
        <f t="shared" si="97"/>
        <v>0</v>
      </c>
      <c r="S2081" s="36">
        <f t="shared" si="98"/>
        <v>0</v>
      </c>
    </row>
    <row r="2082" spans="1:19" x14ac:dyDescent="0.25">
      <c r="A2082" s="101">
        <f>'DETALLE DE CONEXIONES'!P2082</f>
        <v>0</v>
      </c>
      <c r="B2082" s="36" t="str">
        <f>'DETALLE DE CONEXIONES'!I2082</f>
        <v>GPRS</v>
      </c>
      <c r="C2082" s="36" t="str">
        <f>'DETALLE DE CONEXIONES'!BB2082</f>
        <v>MENSAJERO</v>
      </c>
      <c r="D2082" s="36" t="str">
        <f>'DETALLE DE CONEXIONES'!E2082</f>
        <v>internet.itelcelXXXm-3G</v>
      </c>
      <c r="E2082" s="36">
        <f t="shared" si="96"/>
        <v>23</v>
      </c>
      <c r="F2082" s="36">
        <f>IFERROR(LIMPIA('DETALLE DE CONEXIONES'!N2082,1),0)</f>
        <v>0</v>
      </c>
      <c r="G2082" s="36" t="str">
        <f>LEFT('DETALLE DE CONEXIONES'!BE2082,3)</f>
        <v/>
      </c>
      <c r="H2082" s="36" t="str">
        <f>RIGHT('DETALLE DE CONEXIONES'!AK2082,2)</f>
        <v>-1</v>
      </c>
      <c r="I2082" s="36" t="str">
        <f>LEFT('DETALLE DE CONEXIONES'!AK2082,3)</f>
        <v>MEN</v>
      </c>
      <c r="J2082" s="36" t="str">
        <f>LEFT('DETALLE DE CONEXIONES'!M2082,3)</f>
        <v>0mi</v>
      </c>
      <c r="K2082" s="36" t="str">
        <f>IF(LEN('DETALLE DE CONEXIONES'!M2082)&lt;12,(RIGHT('DETALLE DE CONEXIONES'!M2082,5)),(RIGHT('DETALLE DE CONEXIONES'!M2082,6)))</f>
        <v xml:space="preserve">min. </v>
      </c>
      <c r="L2082" s="36">
        <f>IF(C2082="Saliente Local",(IFERROR((LIMPIA(J2082,1)),0)),0)</f>
        <v>0</v>
      </c>
      <c r="M2082" s="36">
        <f>IF(C2082="Saliente Nacional",(IFERROR((LIMPIA(J2082,1)),0)),0)</f>
        <v>0</v>
      </c>
      <c r="N2082" s="36">
        <f>IF(C2082="Saliente Internacional",(IFERROR((LIMPIA(J2082,1)),0)),0)</f>
        <v>0</v>
      </c>
      <c r="O2082" s="36">
        <f>IF(C2082="Saliente Local",(IFERROR((LIMPIA(K2082,1)),0)),0)</f>
        <v>0</v>
      </c>
      <c r="P2082" s="36">
        <f>IF(C2082="Saliente Nacional",(IFERROR((LIMPIA(K2082,1)),0)),0)</f>
        <v>0</v>
      </c>
      <c r="Q2082" s="36">
        <f>IF(C2082="Saliente Internacional",(IFERROR((LIMPIA(K2082,1)),0)),0)</f>
        <v>0</v>
      </c>
      <c r="R2082" s="36">
        <f t="shared" si="97"/>
        <v>0</v>
      </c>
      <c r="S2082" s="36">
        <f t="shared" si="98"/>
        <v>0</v>
      </c>
    </row>
    <row r="2083" spans="1:19" x14ac:dyDescent="0.25">
      <c r="A2083" s="101">
        <f>'DETALLE DE CONEXIONES'!P2083</f>
        <v>0</v>
      </c>
      <c r="B2083" s="36" t="str">
        <f>'DETALLE DE CONEXIONES'!I2083</f>
        <v>SALIENTE</v>
      </c>
      <c r="C2083" s="36" t="str">
        <f>'DETALLE DE CONEXIONES'!BB2083</f>
        <v>Saliente Local</v>
      </c>
      <c r="D2083" s="36" t="str">
        <f>'DETALLE DE CONEXIONES'!E2083</f>
        <v>999XXX0001</v>
      </c>
      <c r="E2083" s="36">
        <f t="shared" si="96"/>
        <v>10</v>
      </c>
      <c r="F2083" s="36">
        <f>IFERROR(LIMPIA('DETALLE DE CONEXIONES'!N2083,1),0)</f>
        <v>2</v>
      </c>
      <c r="G2083" s="36" t="str">
        <f>LEFT('DETALLE DE CONEXIONES'!BE2083,3)</f>
        <v>NOF</v>
      </c>
      <c r="H2083" s="36" t="str">
        <f>RIGHT('DETALLE DE CONEXIONES'!AK2083,2)</f>
        <v/>
      </c>
      <c r="I2083" s="36" t="str">
        <f>LEFT('DETALLE DE CONEXIONES'!AK2083,3)</f>
        <v/>
      </c>
      <c r="J2083" s="36" t="str">
        <f>LEFT('DETALLE DE CONEXIONES'!M2083,3)</f>
        <v>1mi</v>
      </c>
      <c r="K2083" s="36" t="str">
        <f>IF(LEN('DETALLE DE CONEXIONES'!M2083)&lt;12,(RIGHT('DETALLE DE CONEXIONES'!M2083,5)),(RIGHT('DETALLE DE CONEXIONES'!M2083,6)))</f>
        <v>2seg.</v>
      </c>
      <c r="L2083" s="36">
        <f>IF(C2083="Saliente Local",(IFERROR((LIMPIA(J2083,1)),0)),0)</f>
        <v>1</v>
      </c>
      <c r="M2083" s="36">
        <f>IF(C2083="Saliente Nacional",(IFERROR((LIMPIA(J2083,1)),0)),0)</f>
        <v>0</v>
      </c>
      <c r="N2083" s="36">
        <f>IF(C2083="Saliente Internacional",(IFERROR((LIMPIA(J2083,1)),0)),0)</f>
        <v>0</v>
      </c>
      <c r="O2083" s="36">
        <f>IF(C2083="Saliente Local",(IFERROR((LIMPIA(K2083,1)),0)),0)</f>
        <v>2</v>
      </c>
      <c r="P2083" s="36">
        <f>IF(C2083="Saliente Nacional",(IFERROR((LIMPIA(K2083,1)),0)),0)</f>
        <v>0</v>
      </c>
      <c r="Q2083" s="36">
        <f>IF(C2083="Saliente Internacional",(IFERROR((LIMPIA(K2083,1)),0)),0)</f>
        <v>0</v>
      </c>
      <c r="R2083" s="36">
        <f t="shared" si="97"/>
        <v>2</v>
      </c>
      <c r="S2083" s="36">
        <f t="shared" si="98"/>
        <v>0</v>
      </c>
    </row>
    <row r="2084" spans="1:19" x14ac:dyDescent="0.25">
      <c r="A2084" s="101">
        <f>'DETALLE DE CONEXIONES'!P2084</f>
        <v>0</v>
      </c>
      <c r="B2084" s="36" t="str">
        <f>'DETALLE DE CONEXIONES'!I2084</f>
        <v>GPRS</v>
      </c>
      <c r="C2084" s="36" t="str">
        <f>'DETALLE DE CONEXIONES'!BB2084</f>
        <v>RS</v>
      </c>
      <c r="D2084" s="36" t="str">
        <f>'DETALLE DE CONEXIONES'!E2084</f>
        <v>internet.itelcelXXXm-3G</v>
      </c>
      <c r="E2084" s="36">
        <f t="shared" si="96"/>
        <v>23</v>
      </c>
      <c r="F2084" s="36">
        <f>IFERROR(LIMPIA('DETALLE DE CONEXIONES'!N2084,1),0)</f>
        <v>0</v>
      </c>
      <c r="G2084" s="36" t="str">
        <f>LEFT('DETALLE DE CONEXIONES'!BE2084,3)</f>
        <v/>
      </c>
      <c r="H2084" s="36" t="str">
        <f>RIGHT('DETALLE DE CONEXIONES'!AK2084,2)</f>
        <v>-1</v>
      </c>
      <c r="I2084" s="36" t="str">
        <f>LEFT('DETALLE DE CONEXIONES'!AK2084,3)</f>
        <v>RS;</v>
      </c>
      <c r="J2084" s="36" t="str">
        <f>LEFT('DETALLE DE CONEXIONES'!M2084,3)</f>
        <v>0mi</v>
      </c>
      <c r="K2084" s="36" t="str">
        <f>IF(LEN('DETALLE DE CONEXIONES'!M2084)&lt;12,(RIGHT('DETALLE DE CONEXIONES'!M2084,5)),(RIGHT('DETALLE DE CONEXIONES'!M2084,6)))</f>
        <v xml:space="preserve">min. </v>
      </c>
      <c r="L2084" s="36">
        <f>IF(C2084="Saliente Local",(IFERROR((LIMPIA(J2084,1)),0)),0)</f>
        <v>0</v>
      </c>
      <c r="M2084" s="36">
        <f>IF(C2084="Saliente Nacional",(IFERROR((LIMPIA(J2084,1)),0)),0)</f>
        <v>0</v>
      </c>
      <c r="N2084" s="36">
        <f>IF(C2084="Saliente Internacional",(IFERROR((LIMPIA(J2084,1)),0)),0)</f>
        <v>0</v>
      </c>
      <c r="O2084" s="36">
        <f>IF(C2084="Saliente Local",(IFERROR((LIMPIA(K2084,1)),0)),0)</f>
        <v>0</v>
      </c>
      <c r="P2084" s="36">
        <f>IF(C2084="Saliente Nacional",(IFERROR((LIMPIA(K2084,1)),0)),0)</f>
        <v>0</v>
      </c>
      <c r="Q2084" s="36">
        <f>IF(C2084="Saliente Internacional",(IFERROR((LIMPIA(K2084,1)),0)),0)</f>
        <v>0</v>
      </c>
      <c r="R2084" s="36">
        <f t="shared" si="97"/>
        <v>0</v>
      </c>
      <c r="S2084" s="36">
        <f t="shared" si="98"/>
        <v>0</v>
      </c>
    </row>
    <row r="2085" spans="1:19" x14ac:dyDescent="0.25">
      <c r="A2085" s="101">
        <f>'DETALLE DE CONEXIONES'!P2085</f>
        <v>0</v>
      </c>
      <c r="B2085" s="36" t="str">
        <f>'DETALLE DE CONEXIONES'!I2085</f>
        <v>ENTRANTE</v>
      </c>
      <c r="C2085" s="36" t="str">
        <f>'DETALLE DE CONEXIONES'!BB2085</f>
        <v>Entrante Local</v>
      </c>
      <c r="D2085" s="36" t="str">
        <f>'DETALLE DE CONEXIONES'!E2085</f>
        <v>999XXX1600</v>
      </c>
      <c r="E2085" s="36">
        <f t="shared" si="96"/>
        <v>10</v>
      </c>
      <c r="F2085" s="36">
        <f>IFERROR(LIMPIA('DETALLE DE CONEXIONES'!N2085,1),0)</f>
        <v>1</v>
      </c>
      <c r="G2085" s="36" t="str">
        <f>LEFT('DETALLE DE CONEXIONES'!BE2085,3)</f>
        <v>NOF</v>
      </c>
      <c r="H2085" s="36" t="str">
        <f>RIGHT('DETALLE DE CONEXIONES'!AK2085,2)</f>
        <v/>
      </c>
      <c r="I2085" s="36" t="str">
        <f>LEFT('DETALLE DE CONEXIONES'!AK2085,3)</f>
        <v/>
      </c>
      <c r="J2085" s="36" t="str">
        <f>LEFT('DETALLE DE CONEXIONES'!M2085,3)</f>
        <v>0mi</v>
      </c>
      <c r="K2085" s="36" t="str">
        <f>IF(LEN('DETALLE DE CONEXIONES'!M2085)&lt;12,(RIGHT('DETALLE DE CONEXIONES'!M2085,5)),(RIGHT('DETALLE DE CONEXIONES'!M2085,6)))</f>
        <v>22seg.</v>
      </c>
      <c r="L2085" s="36">
        <f>IF(C2085="Saliente Local",(IFERROR((LIMPIA(J2085,1)),0)),0)</f>
        <v>0</v>
      </c>
      <c r="M2085" s="36">
        <f>IF(C2085="Saliente Nacional",(IFERROR((LIMPIA(J2085,1)),0)),0)</f>
        <v>0</v>
      </c>
      <c r="N2085" s="36">
        <f>IF(C2085="Saliente Internacional",(IFERROR((LIMPIA(J2085,1)),0)),0)</f>
        <v>0</v>
      </c>
      <c r="O2085" s="36">
        <f>IF(C2085="Saliente Local",(IFERROR((LIMPIA(K2085,1)),0)),0)</f>
        <v>0</v>
      </c>
      <c r="P2085" s="36">
        <f>IF(C2085="Saliente Nacional",(IFERROR((LIMPIA(K2085,1)),0)),0)</f>
        <v>0</v>
      </c>
      <c r="Q2085" s="36">
        <f>IF(C2085="Saliente Internacional",(IFERROR((LIMPIA(K2085,1)),0)),0)</f>
        <v>0</v>
      </c>
      <c r="R2085" s="36">
        <f t="shared" si="97"/>
        <v>0</v>
      </c>
      <c r="S2085" s="36">
        <f t="shared" si="98"/>
        <v>0</v>
      </c>
    </row>
    <row r="2086" spans="1:19" x14ac:dyDescent="0.25">
      <c r="A2086" s="101">
        <f>'DETALLE DE CONEXIONES'!P2086</f>
        <v>0</v>
      </c>
      <c r="B2086" s="36" t="str">
        <f>'DETALLE DE CONEXIONES'!I2086</f>
        <v>SALIENTE</v>
      </c>
      <c r="C2086" s="36" t="str">
        <f>'DETALLE DE CONEXIONES'!BB2086</f>
        <v>Saliente Local</v>
      </c>
      <c r="D2086" s="36" t="str">
        <f>'DETALLE DE CONEXIONES'!E2086</f>
        <v>999XXX8450</v>
      </c>
      <c r="E2086" s="36">
        <f t="shared" si="96"/>
        <v>10</v>
      </c>
      <c r="F2086" s="36">
        <f>IFERROR(LIMPIA('DETALLE DE CONEXIONES'!N2086,1),0)</f>
        <v>1</v>
      </c>
      <c r="G2086" s="36" t="str">
        <f>LEFT('DETALLE DE CONEXIONES'!BE2086,3)</f>
        <v>NOF</v>
      </c>
      <c r="H2086" s="36" t="str">
        <f>RIGHT('DETALLE DE CONEXIONES'!AK2086,2)</f>
        <v/>
      </c>
      <c r="I2086" s="36" t="str">
        <f>LEFT('DETALLE DE CONEXIONES'!AK2086,3)</f>
        <v/>
      </c>
      <c r="J2086" s="36" t="str">
        <f>LEFT('DETALLE DE CONEXIONES'!M2086,3)</f>
        <v>0mi</v>
      </c>
      <c r="K2086" s="36" t="str">
        <f>IF(LEN('DETALLE DE CONEXIONES'!M2086)&lt;12,(RIGHT('DETALLE DE CONEXIONES'!M2086,5)),(RIGHT('DETALLE DE CONEXIONES'!M2086,6)))</f>
        <v>38seg.</v>
      </c>
      <c r="L2086" s="36">
        <f>IF(C2086="Saliente Local",(IFERROR((LIMPIA(J2086,1)),0)),0)</f>
        <v>0</v>
      </c>
      <c r="M2086" s="36">
        <f>IF(C2086="Saliente Nacional",(IFERROR((LIMPIA(J2086,1)),0)),0)</f>
        <v>0</v>
      </c>
      <c r="N2086" s="36">
        <f>IF(C2086="Saliente Internacional",(IFERROR((LIMPIA(J2086,1)),0)),0)</f>
        <v>0</v>
      </c>
      <c r="O2086" s="36">
        <f>IF(C2086="Saliente Local",(IFERROR((LIMPIA(K2086,1)),0)),0)</f>
        <v>38</v>
      </c>
      <c r="P2086" s="36">
        <f>IF(C2086="Saliente Nacional",(IFERROR((LIMPIA(K2086,1)),0)),0)</f>
        <v>0</v>
      </c>
      <c r="Q2086" s="36">
        <f>IF(C2086="Saliente Internacional",(IFERROR((LIMPIA(K2086,1)),0)),0)</f>
        <v>0</v>
      </c>
      <c r="R2086" s="36">
        <f t="shared" si="97"/>
        <v>1</v>
      </c>
      <c r="S2086" s="36">
        <f t="shared" si="98"/>
        <v>0</v>
      </c>
    </row>
    <row r="2087" spans="1:19" x14ac:dyDescent="0.25">
      <c r="A2087" s="101">
        <f>'DETALLE DE CONEXIONES'!P2087</f>
        <v>0</v>
      </c>
      <c r="B2087" s="36" t="str">
        <f>'DETALLE DE CONEXIONES'!I2087</f>
        <v>SALIENTE</v>
      </c>
      <c r="C2087" s="36" t="str">
        <f>'DETALLE DE CONEXIONES'!BB2087</f>
        <v>Saliente Local</v>
      </c>
      <c r="D2087" s="36" t="str">
        <f>'DETALLE DE CONEXIONES'!E2087</f>
        <v>999XXX0494</v>
      </c>
      <c r="E2087" s="36">
        <f t="shared" si="96"/>
        <v>10</v>
      </c>
      <c r="F2087" s="36">
        <f>IFERROR(LIMPIA('DETALLE DE CONEXIONES'!N2087,1),0)</f>
        <v>3</v>
      </c>
      <c r="G2087" s="36" t="str">
        <f>LEFT('DETALLE DE CONEXIONES'!BE2087,3)</f>
        <v>NOF</v>
      </c>
      <c r="H2087" s="36" t="str">
        <f>RIGHT('DETALLE DE CONEXIONES'!AK2087,2)</f>
        <v/>
      </c>
      <c r="I2087" s="36" t="str">
        <f>LEFT('DETALLE DE CONEXIONES'!AK2087,3)</f>
        <v/>
      </c>
      <c r="J2087" s="36" t="str">
        <f>LEFT('DETALLE DE CONEXIONES'!M2087,3)</f>
        <v>2mi</v>
      </c>
      <c r="K2087" s="36" t="str">
        <f>IF(LEN('DETALLE DE CONEXIONES'!M2087)&lt;12,(RIGHT('DETALLE DE CONEXIONES'!M2087,5)),(RIGHT('DETALLE DE CONEXIONES'!M2087,6)))</f>
        <v>11seg.</v>
      </c>
      <c r="L2087" s="36">
        <f>IF(C2087="Saliente Local",(IFERROR((LIMPIA(J2087,1)),0)),0)</f>
        <v>2</v>
      </c>
      <c r="M2087" s="36">
        <f>IF(C2087="Saliente Nacional",(IFERROR((LIMPIA(J2087,1)),0)),0)</f>
        <v>0</v>
      </c>
      <c r="N2087" s="36">
        <f>IF(C2087="Saliente Internacional",(IFERROR((LIMPIA(J2087,1)),0)),0)</f>
        <v>0</v>
      </c>
      <c r="O2087" s="36">
        <f>IF(C2087="Saliente Local",(IFERROR((LIMPIA(K2087,1)),0)),0)</f>
        <v>11</v>
      </c>
      <c r="P2087" s="36">
        <f>IF(C2087="Saliente Nacional",(IFERROR((LIMPIA(K2087,1)),0)),0)</f>
        <v>0</v>
      </c>
      <c r="Q2087" s="36">
        <f>IF(C2087="Saliente Internacional",(IFERROR((LIMPIA(K2087,1)),0)),0)</f>
        <v>0</v>
      </c>
      <c r="R2087" s="36">
        <f t="shared" si="97"/>
        <v>3</v>
      </c>
      <c r="S2087" s="36">
        <f t="shared" si="98"/>
        <v>0</v>
      </c>
    </row>
    <row r="2088" spans="1:19" x14ac:dyDescent="0.25">
      <c r="A2088" s="101">
        <f>'DETALLE DE CONEXIONES'!P2088</f>
        <v>0</v>
      </c>
      <c r="B2088" s="36" t="str">
        <f>'DETALLE DE CONEXIONES'!I2088</f>
        <v>GPRS</v>
      </c>
      <c r="C2088" s="36" t="str">
        <f>'DETALLE DE CONEXIONES'!BB2088</f>
        <v>MENSAJERO</v>
      </c>
      <c r="D2088" s="36" t="str">
        <f>'DETALLE DE CONEXIONES'!E2088</f>
        <v>internet.itelcelXXXm-3G</v>
      </c>
      <c r="E2088" s="36">
        <f t="shared" si="96"/>
        <v>23</v>
      </c>
      <c r="F2088" s="36">
        <f>IFERROR(LIMPIA('DETALLE DE CONEXIONES'!N2088,1),0)</f>
        <v>0</v>
      </c>
      <c r="G2088" s="36" t="str">
        <f>LEFT('DETALLE DE CONEXIONES'!BE2088,3)</f>
        <v/>
      </c>
      <c r="H2088" s="36" t="str">
        <f>RIGHT('DETALLE DE CONEXIONES'!AK2088,2)</f>
        <v>-1</v>
      </c>
      <c r="I2088" s="36" t="str">
        <f>LEFT('DETALLE DE CONEXIONES'!AK2088,3)</f>
        <v>MEN</v>
      </c>
      <c r="J2088" s="36" t="str">
        <f>LEFT('DETALLE DE CONEXIONES'!M2088,3)</f>
        <v>0mi</v>
      </c>
      <c r="K2088" s="36" t="str">
        <f>IF(LEN('DETALLE DE CONEXIONES'!M2088)&lt;12,(RIGHT('DETALLE DE CONEXIONES'!M2088,5)),(RIGHT('DETALLE DE CONEXIONES'!M2088,6)))</f>
        <v xml:space="preserve">min. </v>
      </c>
      <c r="L2088" s="36">
        <f>IF(C2088="Saliente Local",(IFERROR((LIMPIA(J2088,1)),0)),0)</f>
        <v>0</v>
      </c>
      <c r="M2088" s="36">
        <f>IF(C2088="Saliente Nacional",(IFERROR((LIMPIA(J2088,1)),0)),0)</f>
        <v>0</v>
      </c>
      <c r="N2088" s="36">
        <f>IF(C2088="Saliente Internacional",(IFERROR((LIMPIA(J2088,1)),0)),0)</f>
        <v>0</v>
      </c>
      <c r="O2088" s="36">
        <f>IF(C2088="Saliente Local",(IFERROR((LIMPIA(K2088,1)),0)),0)</f>
        <v>0</v>
      </c>
      <c r="P2088" s="36">
        <f>IF(C2088="Saliente Nacional",(IFERROR((LIMPIA(K2088,1)),0)),0)</f>
        <v>0</v>
      </c>
      <c r="Q2088" s="36">
        <f>IF(C2088="Saliente Internacional",(IFERROR((LIMPIA(K2088,1)),0)),0)</f>
        <v>0</v>
      </c>
      <c r="R2088" s="36">
        <f t="shared" si="97"/>
        <v>0</v>
      </c>
      <c r="S2088" s="36">
        <f t="shared" si="98"/>
        <v>0</v>
      </c>
    </row>
    <row r="2089" spans="1:19" x14ac:dyDescent="0.25">
      <c r="A2089" s="101">
        <f>'DETALLE DE CONEXIONES'!P2089</f>
        <v>0</v>
      </c>
      <c r="B2089" s="36" t="str">
        <f>'DETALLE DE CONEXIONES'!I2089</f>
        <v>GPRS</v>
      </c>
      <c r="C2089" s="36" t="str">
        <f>'DETALLE DE CONEXIONES'!BB2089</f>
        <v>RS</v>
      </c>
      <c r="D2089" s="36" t="str">
        <f>'DETALLE DE CONEXIONES'!E2089</f>
        <v>internet.itelcelXXXm-3G</v>
      </c>
      <c r="E2089" s="36">
        <f t="shared" si="96"/>
        <v>23</v>
      </c>
      <c r="F2089" s="36">
        <f>IFERROR(LIMPIA('DETALLE DE CONEXIONES'!N2089,1),0)</f>
        <v>0</v>
      </c>
      <c r="G2089" s="36" t="str">
        <f>LEFT('DETALLE DE CONEXIONES'!BE2089,3)</f>
        <v/>
      </c>
      <c r="H2089" s="36" t="str">
        <f>RIGHT('DETALLE DE CONEXIONES'!AK2089,2)</f>
        <v>-1</v>
      </c>
      <c r="I2089" s="36" t="str">
        <f>LEFT('DETALLE DE CONEXIONES'!AK2089,3)</f>
        <v>RS;</v>
      </c>
      <c r="J2089" s="36" t="str">
        <f>LEFT('DETALLE DE CONEXIONES'!M2089,3)</f>
        <v>0mi</v>
      </c>
      <c r="K2089" s="36" t="str">
        <f>IF(LEN('DETALLE DE CONEXIONES'!M2089)&lt;12,(RIGHT('DETALLE DE CONEXIONES'!M2089,5)),(RIGHT('DETALLE DE CONEXIONES'!M2089,6)))</f>
        <v xml:space="preserve">min. </v>
      </c>
      <c r="L2089" s="36">
        <f>IF(C2089="Saliente Local",(IFERROR((LIMPIA(J2089,1)),0)),0)</f>
        <v>0</v>
      </c>
      <c r="M2089" s="36">
        <f>IF(C2089="Saliente Nacional",(IFERROR((LIMPIA(J2089,1)),0)),0)</f>
        <v>0</v>
      </c>
      <c r="N2089" s="36">
        <f>IF(C2089="Saliente Internacional",(IFERROR((LIMPIA(J2089,1)),0)),0)</f>
        <v>0</v>
      </c>
      <c r="O2089" s="36">
        <f>IF(C2089="Saliente Local",(IFERROR((LIMPIA(K2089,1)),0)),0)</f>
        <v>0</v>
      </c>
      <c r="P2089" s="36">
        <f>IF(C2089="Saliente Nacional",(IFERROR((LIMPIA(K2089,1)),0)),0)</f>
        <v>0</v>
      </c>
      <c r="Q2089" s="36">
        <f>IF(C2089="Saliente Internacional",(IFERROR((LIMPIA(K2089,1)),0)),0)</f>
        <v>0</v>
      </c>
      <c r="R2089" s="36">
        <f t="shared" si="97"/>
        <v>0</v>
      </c>
      <c r="S2089" s="36">
        <f t="shared" si="98"/>
        <v>0</v>
      </c>
    </row>
    <row r="2090" spans="1:19" x14ac:dyDescent="0.25">
      <c r="A2090" s="101">
        <f>'DETALLE DE CONEXIONES'!P2090</f>
        <v>0</v>
      </c>
      <c r="B2090" s="36" t="str">
        <f>'DETALLE DE CONEXIONES'!I2090</f>
        <v>TRANSFERENCIA</v>
      </c>
      <c r="C2090" s="36" t="str">
        <f>'DETALLE DE CONEXIONES'!BB2090</f>
        <v>Desvio Nacional</v>
      </c>
      <c r="D2090" s="36" t="str">
        <f>'DETALLE DE CONEXIONES'!E2090</f>
        <v>999XXX1600</v>
      </c>
      <c r="E2090" s="36">
        <f t="shared" si="96"/>
        <v>10</v>
      </c>
      <c r="F2090" s="36">
        <f>IFERROR(LIMPIA('DETALLE DE CONEXIONES'!N2090,1),0)</f>
        <v>1</v>
      </c>
      <c r="G2090" s="36" t="str">
        <f>LEFT('DETALLE DE CONEXIONES'!BE2090,3)</f>
        <v>SIU</v>
      </c>
      <c r="H2090" s="36" t="str">
        <f>RIGHT('DETALLE DE CONEXIONES'!AK2090,2)</f>
        <v/>
      </c>
      <c r="I2090" s="36" t="str">
        <f>LEFT('DETALLE DE CONEXIONES'!AK2090,3)</f>
        <v/>
      </c>
      <c r="J2090" s="36" t="str">
        <f>LEFT('DETALLE DE CONEXIONES'!M2090,3)</f>
        <v>0mi</v>
      </c>
      <c r="K2090" s="36" t="str">
        <f>IF(LEN('DETALLE DE CONEXIONES'!M2090)&lt;12,(RIGHT('DETALLE DE CONEXIONES'!M2090,5)),(RIGHT('DETALLE DE CONEXIONES'!M2090,6)))</f>
        <v>4seg.</v>
      </c>
      <c r="L2090" s="36">
        <f>IF(C2090="Saliente Local",(IFERROR((LIMPIA(J2090,1)),0)),0)</f>
        <v>0</v>
      </c>
      <c r="M2090" s="36">
        <f>IF(C2090="Saliente Nacional",(IFERROR((LIMPIA(J2090,1)),0)),0)</f>
        <v>0</v>
      </c>
      <c r="N2090" s="36">
        <f>IF(C2090="Saliente Internacional",(IFERROR((LIMPIA(J2090,1)),0)),0)</f>
        <v>0</v>
      </c>
      <c r="O2090" s="36">
        <f>IF(C2090="Saliente Local",(IFERROR((LIMPIA(K2090,1)),0)),0)</f>
        <v>0</v>
      </c>
      <c r="P2090" s="36">
        <f>IF(C2090="Saliente Nacional",(IFERROR((LIMPIA(K2090,1)),0)),0)</f>
        <v>0</v>
      </c>
      <c r="Q2090" s="36">
        <f>IF(C2090="Saliente Internacional",(IFERROR((LIMPIA(K2090,1)),0)),0)</f>
        <v>0</v>
      </c>
      <c r="R2090" s="36">
        <f t="shared" si="97"/>
        <v>0</v>
      </c>
      <c r="S2090" s="36">
        <f t="shared" si="98"/>
        <v>0</v>
      </c>
    </row>
    <row r="2091" spans="1:19" x14ac:dyDescent="0.25">
      <c r="A2091" s="101">
        <f>'DETALLE DE CONEXIONES'!P2091</f>
        <v>0</v>
      </c>
      <c r="B2091" s="36" t="str">
        <f>'DETALLE DE CONEXIONES'!I2091</f>
        <v>TRANSFERENCIA</v>
      </c>
      <c r="C2091" s="36" t="str">
        <f>'DETALLE DE CONEXIONES'!BB2091</f>
        <v>Desvio Nacional</v>
      </c>
      <c r="D2091" s="36" t="str">
        <f>'DETALLE DE CONEXIONES'!E2091</f>
        <v>999XXX1600</v>
      </c>
      <c r="E2091" s="36">
        <f t="shared" si="96"/>
        <v>10</v>
      </c>
      <c r="F2091" s="36">
        <f>IFERROR(LIMPIA('DETALLE DE CONEXIONES'!N2091,1),0)</f>
        <v>1</v>
      </c>
      <c r="G2091" s="36" t="str">
        <f>LEFT('DETALLE DE CONEXIONES'!BE2091,3)</f>
        <v>SIU</v>
      </c>
      <c r="H2091" s="36" t="str">
        <f>RIGHT('DETALLE DE CONEXIONES'!AK2091,2)</f>
        <v/>
      </c>
      <c r="I2091" s="36" t="str">
        <f>LEFT('DETALLE DE CONEXIONES'!AK2091,3)</f>
        <v/>
      </c>
      <c r="J2091" s="36" t="str">
        <f>LEFT('DETALLE DE CONEXIONES'!M2091,3)</f>
        <v>0mi</v>
      </c>
      <c r="K2091" s="36" t="str">
        <f>IF(LEN('DETALLE DE CONEXIONES'!M2091)&lt;12,(RIGHT('DETALLE DE CONEXIONES'!M2091,5)),(RIGHT('DETALLE DE CONEXIONES'!M2091,6)))</f>
        <v>2seg.</v>
      </c>
      <c r="L2091" s="36">
        <f>IF(C2091="Saliente Local",(IFERROR((LIMPIA(J2091,1)),0)),0)</f>
        <v>0</v>
      </c>
      <c r="M2091" s="36">
        <f>IF(C2091="Saliente Nacional",(IFERROR((LIMPIA(J2091,1)),0)),0)</f>
        <v>0</v>
      </c>
      <c r="N2091" s="36">
        <f>IF(C2091="Saliente Internacional",(IFERROR((LIMPIA(J2091,1)),0)),0)</f>
        <v>0</v>
      </c>
      <c r="O2091" s="36">
        <f>IF(C2091="Saliente Local",(IFERROR((LIMPIA(K2091,1)),0)),0)</f>
        <v>0</v>
      </c>
      <c r="P2091" s="36">
        <f>IF(C2091="Saliente Nacional",(IFERROR((LIMPIA(K2091,1)),0)),0)</f>
        <v>0</v>
      </c>
      <c r="Q2091" s="36">
        <f>IF(C2091="Saliente Internacional",(IFERROR((LIMPIA(K2091,1)),0)),0)</f>
        <v>0</v>
      </c>
      <c r="R2091" s="36">
        <f t="shared" si="97"/>
        <v>0</v>
      </c>
      <c r="S2091" s="36">
        <f t="shared" si="98"/>
        <v>0</v>
      </c>
    </row>
    <row r="2092" spans="1:19" x14ac:dyDescent="0.25">
      <c r="A2092" s="101">
        <f>'DETALLE DE CONEXIONES'!P2092</f>
        <v>0</v>
      </c>
      <c r="B2092" s="36" t="str">
        <f>'DETALLE DE CONEXIONES'!I2092</f>
        <v>TRANSFERENCIA</v>
      </c>
      <c r="C2092" s="36" t="str">
        <f>'DETALLE DE CONEXIONES'!BB2092</f>
        <v>Desvio Nacional</v>
      </c>
      <c r="D2092" s="36" t="str">
        <f>'DETALLE DE CONEXIONES'!E2092</f>
        <v>999XXX1600</v>
      </c>
      <c r="E2092" s="36">
        <f t="shared" si="96"/>
        <v>10</v>
      </c>
      <c r="F2092" s="36">
        <f>IFERROR(LIMPIA('DETALLE DE CONEXIONES'!N2092,1),0)</f>
        <v>1</v>
      </c>
      <c r="G2092" s="36" t="str">
        <f>LEFT('DETALLE DE CONEXIONES'!BE2092,3)</f>
        <v>SIU</v>
      </c>
      <c r="H2092" s="36" t="str">
        <f>RIGHT('DETALLE DE CONEXIONES'!AK2092,2)</f>
        <v/>
      </c>
      <c r="I2092" s="36" t="str">
        <f>LEFT('DETALLE DE CONEXIONES'!AK2092,3)</f>
        <v/>
      </c>
      <c r="J2092" s="36" t="str">
        <f>LEFT('DETALLE DE CONEXIONES'!M2092,3)</f>
        <v>0mi</v>
      </c>
      <c r="K2092" s="36" t="str">
        <f>IF(LEN('DETALLE DE CONEXIONES'!M2092)&lt;12,(RIGHT('DETALLE DE CONEXIONES'!M2092,5)),(RIGHT('DETALLE DE CONEXIONES'!M2092,6)))</f>
        <v>4seg.</v>
      </c>
      <c r="L2092" s="36">
        <f>IF(C2092="Saliente Local",(IFERROR((LIMPIA(J2092,1)),0)),0)</f>
        <v>0</v>
      </c>
      <c r="M2092" s="36">
        <f>IF(C2092="Saliente Nacional",(IFERROR((LIMPIA(J2092,1)),0)),0)</f>
        <v>0</v>
      </c>
      <c r="N2092" s="36">
        <f>IF(C2092="Saliente Internacional",(IFERROR((LIMPIA(J2092,1)),0)),0)</f>
        <v>0</v>
      </c>
      <c r="O2092" s="36">
        <f>IF(C2092="Saliente Local",(IFERROR((LIMPIA(K2092,1)),0)),0)</f>
        <v>0</v>
      </c>
      <c r="P2092" s="36">
        <f>IF(C2092="Saliente Nacional",(IFERROR((LIMPIA(K2092,1)),0)),0)</f>
        <v>0</v>
      </c>
      <c r="Q2092" s="36">
        <f>IF(C2092="Saliente Internacional",(IFERROR((LIMPIA(K2092,1)),0)),0)</f>
        <v>0</v>
      </c>
      <c r="R2092" s="36">
        <f t="shared" si="97"/>
        <v>0</v>
      </c>
      <c r="S2092" s="36">
        <f t="shared" si="98"/>
        <v>0</v>
      </c>
    </row>
    <row r="2093" spans="1:19" x14ac:dyDescent="0.25">
      <c r="A2093" s="101">
        <f>'DETALLE DE CONEXIONES'!P2093</f>
        <v>0</v>
      </c>
      <c r="B2093" s="36" t="str">
        <f>'DETALLE DE CONEXIONES'!I2093</f>
        <v>SALIENTE</v>
      </c>
      <c r="C2093" s="36" t="str">
        <f>'DETALLE DE CONEXIONES'!BB2093</f>
        <v>Saliente Local</v>
      </c>
      <c r="D2093" s="36" t="str">
        <f>'DETALLE DE CONEXIONES'!E2093</f>
        <v>999XXX0328</v>
      </c>
      <c r="E2093" s="36">
        <f t="shared" si="96"/>
        <v>10</v>
      </c>
      <c r="F2093" s="36">
        <f>IFERROR(LIMPIA('DETALLE DE CONEXIONES'!N2093,1),0)</f>
        <v>1</v>
      </c>
      <c r="G2093" s="36" t="str">
        <f>LEFT('DETALLE DE CONEXIONES'!BE2093,3)</f>
        <v>NOF</v>
      </c>
      <c r="H2093" s="36" t="str">
        <f>RIGHT('DETALLE DE CONEXIONES'!AK2093,2)</f>
        <v/>
      </c>
      <c r="I2093" s="36" t="str">
        <f>LEFT('DETALLE DE CONEXIONES'!AK2093,3)</f>
        <v/>
      </c>
      <c r="J2093" s="36" t="str">
        <f>LEFT('DETALLE DE CONEXIONES'!M2093,3)</f>
        <v>0mi</v>
      </c>
      <c r="K2093" s="36" t="str">
        <f>IF(LEN('DETALLE DE CONEXIONES'!M2093)&lt;12,(RIGHT('DETALLE DE CONEXIONES'!M2093,5)),(RIGHT('DETALLE DE CONEXIONES'!M2093,6)))</f>
        <v>31seg.</v>
      </c>
      <c r="L2093" s="36">
        <f>IF(C2093="Saliente Local",(IFERROR((LIMPIA(J2093,1)),0)),0)</f>
        <v>0</v>
      </c>
      <c r="M2093" s="36">
        <f>IF(C2093="Saliente Nacional",(IFERROR((LIMPIA(J2093,1)),0)),0)</f>
        <v>0</v>
      </c>
      <c r="N2093" s="36">
        <f>IF(C2093="Saliente Internacional",(IFERROR((LIMPIA(J2093,1)),0)),0)</f>
        <v>0</v>
      </c>
      <c r="O2093" s="36">
        <f>IF(C2093="Saliente Local",(IFERROR((LIMPIA(K2093,1)),0)),0)</f>
        <v>31</v>
      </c>
      <c r="P2093" s="36">
        <f>IF(C2093="Saliente Nacional",(IFERROR((LIMPIA(K2093,1)),0)),0)</f>
        <v>0</v>
      </c>
      <c r="Q2093" s="36">
        <f>IF(C2093="Saliente Internacional",(IFERROR((LIMPIA(K2093,1)),0)),0)</f>
        <v>0</v>
      </c>
      <c r="R2093" s="36">
        <f t="shared" si="97"/>
        <v>1</v>
      </c>
      <c r="S2093" s="36">
        <f t="shared" si="98"/>
        <v>0</v>
      </c>
    </row>
    <row r="2094" spans="1:19" x14ac:dyDescent="0.25">
      <c r="A2094" s="101">
        <f>'DETALLE DE CONEXIONES'!P2094</f>
        <v>0</v>
      </c>
      <c r="B2094" s="36" t="str">
        <f>'DETALLE DE CONEXIONES'!I2094</f>
        <v>GPRS</v>
      </c>
      <c r="C2094" s="36" t="str">
        <f>'DETALLE DE CONEXIONES'!BB2094</f>
        <v>MENSAJERO</v>
      </c>
      <c r="D2094" s="36" t="str">
        <f>'DETALLE DE CONEXIONES'!E2094</f>
        <v>internet.itelcelXXXm-3G</v>
      </c>
      <c r="E2094" s="36">
        <f t="shared" si="96"/>
        <v>23</v>
      </c>
      <c r="F2094" s="36">
        <f>IFERROR(LIMPIA('DETALLE DE CONEXIONES'!N2094,1),0)</f>
        <v>0</v>
      </c>
      <c r="G2094" s="36" t="str">
        <f>LEFT('DETALLE DE CONEXIONES'!BE2094,3)</f>
        <v/>
      </c>
      <c r="H2094" s="36" t="str">
        <f>RIGHT('DETALLE DE CONEXIONES'!AK2094,2)</f>
        <v>-1</v>
      </c>
      <c r="I2094" s="36" t="str">
        <f>LEFT('DETALLE DE CONEXIONES'!AK2094,3)</f>
        <v>MEN</v>
      </c>
      <c r="J2094" s="36" t="str">
        <f>LEFT('DETALLE DE CONEXIONES'!M2094,3)</f>
        <v>0mi</v>
      </c>
      <c r="K2094" s="36" t="str">
        <f>IF(LEN('DETALLE DE CONEXIONES'!M2094)&lt;12,(RIGHT('DETALLE DE CONEXIONES'!M2094,5)),(RIGHT('DETALLE DE CONEXIONES'!M2094,6)))</f>
        <v xml:space="preserve">min. </v>
      </c>
      <c r="L2094" s="36">
        <f>IF(C2094="Saliente Local",(IFERROR((LIMPIA(J2094,1)),0)),0)</f>
        <v>0</v>
      </c>
      <c r="M2094" s="36">
        <f>IF(C2094="Saliente Nacional",(IFERROR((LIMPIA(J2094,1)),0)),0)</f>
        <v>0</v>
      </c>
      <c r="N2094" s="36">
        <f>IF(C2094="Saliente Internacional",(IFERROR((LIMPIA(J2094,1)),0)),0)</f>
        <v>0</v>
      </c>
      <c r="O2094" s="36">
        <f>IF(C2094="Saliente Local",(IFERROR((LIMPIA(K2094,1)),0)),0)</f>
        <v>0</v>
      </c>
      <c r="P2094" s="36">
        <f>IF(C2094="Saliente Nacional",(IFERROR((LIMPIA(K2094,1)),0)),0)</f>
        <v>0</v>
      </c>
      <c r="Q2094" s="36">
        <f>IF(C2094="Saliente Internacional",(IFERROR((LIMPIA(K2094,1)),0)),0)</f>
        <v>0</v>
      </c>
      <c r="R2094" s="36">
        <f t="shared" si="97"/>
        <v>0</v>
      </c>
      <c r="S2094" s="36">
        <f t="shared" si="98"/>
        <v>0</v>
      </c>
    </row>
    <row r="2095" spans="1:19" x14ac:dyDescent="0.25">
      <c r="A2095" s="101">
        <f>'DETALLE DE CONEXIONES'!P2095</f>
        <v>0</v>
      </c>
      <c r="B2095" s="36" t="str">
        <f>'DETALLE DE CONEXIONES'!I2095</f>
        <v>GPRS</v>
      </c>
      <c r="C2095" s="36" t="str">
        <f>'DETALLE DE CONEXIONES'!BB2095</f>
        <v>RS</v>
      </c>
      <c r="D2095" s="36" t="str">
        <f>'DETALLE DE CONEXIONES'!E2095</f>
        <v>internet.itelcelXXXm-3G</v>
      </c>
      <c r="E2095" s="36">
        <f t="shared" si="96"/>
        <v>23</v>
      </c>
      <c r="F2095" s="36">
        <f>IFERROR(LIMPIA('DETALLE DE CONEXIONES'!N2095,1),0)</f>
        <v>0</v>
      </c>
      <c r="G2095" s="36" t="str">
        <f>LEFT('DETALLE DE CONEXIONES'!BE2095,3)</f>
        <v/>
      </c>
      <c r="H2095" s="36" t="str">
        <f>RIGHT('DETALLE DE CONEXIONES'!AK2095,2)</f>
        <v>-1</v>
      </c>
      <c r="I2095" s="36" t="str">
        <f>LEFT('DETALLE DE CONEXIONES'!AK2095,3)</f>
        <v>RS;</v>
      </c>
      <c r="J2095" s="36" t="str">
        <f>LEFT('DETALLE DE CONEXIONES'!M2095,3)</f>
        <v>0mi</v>
      </c>
      <c r="K2095" s="36" t="str">
        <f>IF(LEN('DETALLE DE CONEXIONES'!M2095)&lt;12,(RIGHT('DETALLE DE CONEXIONES'!M2095,5)),(RIGHT('DETALLE DE CONEXIONES'!M2095,6)))</f>
        <v xml:space="preserve">min. </v>
      </c>
      <c r="L2095" s="36">
        <f>IF(C2095="Saliente Local",(IFERROR((LIMPIA(J2095,1)),0)),0)</f>
        <v>0</v>
      </c>
      <c r="M2095" s="36">
        <f>IF(C2095="Saliente Nacional",(IFERROR((LIMPIA(J2095,1)),0)),0)</f>
        <v>0</v>
      </c>
      <c r="N2095" s="36">
        <f>IF(C2095="Saliente Internacional",(IFERROR((LIMPIA(J2095,1)),0)),0)</f>
        <v>0</v>
      </c>
      <c r="O2095" s="36">
        <f>IF(C2095="Saliente Local",(IFERROR((LIMPIA(K2095,1)),0)),0)</f>
        <v>0</v>
      </c>
      <c r="P2095" s="36">
        <f>IF(C2095="Saliente Nacional",(IFERROR((LIMPIA(K2095,1)),0)),0)</f>
        <v>0</v>
      </c>
      <c r="Q2095" s="36">
        <f>IF(C2095="Saliente Internacional",(IFERROR((LIMPIA(K2095,1)),0)),0)</f>
        <v>0</v>
      </c>
      <c r="R2095" s="36">
        <f t="shared" si="97"/>
        <v>0</v>
      </c>
      <c r="S2095" s="36">
        <f t="shared" si="98"/>
        <v>0</v>
      </c>
    </row>
    <row r="2096" spans="1:19" x14ac:dyDescent="0.25">
      <c r="A2096" s="101">
        <f>'DETALLE DE CONEXIONES'!P2096</f>
        <v>0</v>
      </c>
      <c r="B2096" s="36" t="str">
        <f>'DETALLE DE CONEXIONES'!I2096</f>
        <v>SALIENTE</v>
      </c>
      <c r="C2096" s="36" t="str">
        <f>'DETALLE DE CONEXIONES'!BB2096</f>
        <v>Saliente Local</v>
      </c>
      <c r="D2096" s="36" t="str">
        <f>'DETALLE DE CONEXIONES'!E2096</f>
        <v>999XXX3420</v>
      </c>
      <c r="E2096" s="36">
        <f t="shared" si="96"/>
        <v>10</v>
      </c>
      <c r="F2096" s="36">
        <f>IFERROR(LIMPIA('DETALLE DE CONEXIONES'!N2096,1),0)</f>
        <v>2</v>
      </c>
      <c r="G2096" s="36" t="str">
        <f>LEFT('DETALLE DE CONEXIONES'!BE2096,3)</f>
        <v>NOF</v>
      </c>
      <c r="H2096" s="36" t="str">
        <f>RIGHT('DETALLE DE CONEXIONES'!AK2096,2)</f>
        <v/>
      </c>
      <c r="I2096" s="36" t="str">
        <f>LEFT('DETALLE DE CONEXIONES'!AK2096,3)</f>
        <v/>
      </c>
      <c r="J2096" s="36" t="str">
        <f>LEFT('DETALLE DE CONEXIONES'!M2096,3)</f>
        <v>1mi</v>
      </c>
      <c r="K2096" s="36" t="str">
        <f>IF(LEN('DETALLE DE CONEXIONES'!M2096)&lt;12,(RIGHT('DETALLE DE CONEXIONES'!M2096,5)),(RIGHT('DETALLE DE CONEXIONES'!M2096,6)))</f>
        <v>45seg.</v>
      </c>
      <c r="L2096" s="36">
        <f>IF(C2096="Saliente Local",(IFERROR((LIMPIA(J2096,1)),0)),0)</f>
        <v>1</v>
      </c>
      <c r="M2096" s="36">
        <f>IF(C2096="Saliente Nacional",(IFERROR((LIMPIA(J2096,1)),0)),0)</f>
        <v>0</v>
      </c>
      <c r="N2096" s="36">
        <f>IF(C2096="Saliente Internacional",(IFERROR((LIMPIA(J2096,1)),0)),0)</f>
        <v>0</v>
      </c>
      <c r="O2096" s="36">
        <f>IF(C2096="Saliente Local",(IFERROR((LIMPIA(K2096,1)),0)),0)</f>
        <v>45</v>
      </c>
      <c r="P2096" s="36">
        <f>IF(C2096="Saliente Nacional",(IFERROR((LIMPIA(K2096,1)),0)),0)</f>
        <v>0</v>
      </c>
      <c r="Q2096" s="36">
        <f>IF(C2096="Saliente Internacional",(IFERROR((LIMPIA(K2096,1)),0)),0)</f>
        <v>0</v>
      </c>
      <c r="R2096" s="36">
        <f t="shared" si="97"/>
        <v>2</v>
      </c>
      <c r="S2096" s="36">
        <f t="shared" si="98"/>
        <v>0</v>
      </c>
    </row>
    <row r="2097" spans="1:19" x14ac:dyDescent="0.25">
      <c r="A2097" s="101">
        <f>'DETALLE DE CONEXIONES'!P2097</f>
        <v>0</v>
      </c>
      <c r="B2097" s="36" t="str">
        <f>'DETALLE DE CONEXIONES'!I2097</f>
        <v>SALIENTE</v>
      </c>
      <c r="C2097" s="36" t="str">
        <f>'DETALLE DE CONEXIONES'!BB2097</f>
        <v>Saliente Local</v>
      </c>
      <c r="D2097" s="36" t="str">
        <f>'DETALLE DE CONEXIONES'!E2097</f>
        <v>999XXX8450</v>
      </c>
      <c r="E2097" s="36">
        <f t="shared" si="96"/>
        <v>10</v>
      </c>
      <c r="F2097" s="36">
        <f>IFERROR(LIMPIA('DETALLE DE CONEXIONES'!N2097,1),0)</f>
        <v>2</v>
      </c>
      <c r="G2097" s="36" t="str">
        <f>LEFT('DETALLE DE CONEXIONES'!BE2097,3)</f>
        <v>NOF</v>
      </c>
      <c r="H2097" s="36" t="str">
        <f>RIGHT('DETALLE DE CONEXIONES'!AK2097,2)</f>
        <v/>
      </c>
      <c r="I2097" s="36" t="str">
        <f>LEFT('DETALLE DE CONEXIONES'!AK2097,3)</f>
        <v/>
      </c>
      <c r="J2097" s="36" t="str">
        <f>LEFT('DETALLE DE CONEXIONES'!M2097,3)</f>
        <v>1mi</v>
      </c>
      <c r="K2097" s="36" t="str">
        <f>IF(LEN('DETALLE DE CONEXIONES'!M2097)&lt;12,(RIGHT('DETALLE DE CONEXIONES'!M2097,5)),(RIGHT('DETALLE DE CONEXIONES'!M2097,6)))</f>
        <v>15seg.</v>
      </c>
      <c r="L2097" s="36">
        <f>IF(C2097="Saliente Local",(IFERROR((LIMPIA(J2097,1)),0)),0)</f>
        <v>1</v>
      </c>
      <c r="M2097" s="36">
        <f>IF(C2097="Saliente Nacional",(IFERROR((LIMPIA(J2097,1)),0)),0)</f>
        <v>0</v>
      </c>
      <c r="N2097" s="36">
        <f>IF(C2097="Saliente Internacional",(IFERROR((LIMPIA(J2097,1)),0)),0)</f>
        <v>0</v>
      </c>
      <c r="O2097" s="36">
        <f>IF(C2097="Saliente Local",(IFERROR((LIMPIA(K2097,1)),0)),0)</f>
        <v>15</v>
      </c>
      <c r="P2097" s="36">
        <f>IF(C2097="Saliente Nacional",(IFERROR((LIMPIA(K2097,1)),0)),0)</f>
        <v>0</v>
      </c>
      <c r="Q2097" s="36">
        <f>IF(C2097="Saliente Internacional",(IFERROR((LIMPIA(K2097,1)),0)),0)</f>
        <v>0</v>
      </c>
      <c r="R2097" s="36">
        <f t="shared" si="97"/>
        <v>2</v>
      </c>
      <c r="S2097" s="36">
        <f t="shared" si="98"/>
        <v>0</v>
      </c>
    </row>
    <row r="2098" spans="1:19" x14ac:dyDescent="0.25">
      <c r="A2098" s="101">
        <f>'DETALLE DE CONEXIONES'!P2098</f>
        <v>0</v>
      </c>
      <c r="B2098" s="36" t="str">
        <f>'DETALLE DE CONEXIONES'!I2098</f>
        <v>SALIENTE</v>
      </c>
      <c r="C2098" s="36" t="str">
        <f>'DETALLE DE CONEXIONES'!BB2098</f>
        <v>Saliente Local</v>
      </c>
      <c r="D2098" s="36" t="str">
        <f>'DETALLE DE CONEXIONES'!E2098</f>
        <v>999XXX0494</v>
      </c>
      <c r="E2098" s="36">
        <f t="shared" si="96"/>
        <v>10</v>
      </c>
      <c r="F2098" s="36">
        <f>IFERROR(LIMPIA('DETALLE DE CONEXIONES'!N2098,1),0)</f>
        <v>1</v>
      </c>
      <c r="G2098" s="36" t="str">
        <f>LEFT('DETALLE DE CONEXIONES'!BE2098,3)</f>
        <v>NOF</v>
      </c>
      <c r="H2098" s="36" t="str">
        <f>RIGHT('DETALLE DE CONEXIONES'!AK2098,2)</f>
        <v/>
      </c>
      <c r="I2098" s="36" t="str">
        <f>LEFT('DETALLE DE CONEXIONES'!AK2098,3)</f>
        <v/>
      </c>
      <c r="J2098" s="36" t="str">
        <f>LEFT('DETALLE DE CONEXIONES'!M2098,3)</f>
        <v>0mi</v>
      </c>
      <c r="K2098" s="36" t="str">
        <f>IF(LEN('DETALLE DE CONEXIONES'!M2098)&lt;12,(RIGHT('DETALLE DE CONEXIONES'!M2098,5)),(RIGHT('DETALLE DE CONEXIONES'!M2098,6)))</f>
        <v>36seg.</v>
      </c>
      <c r="L2098" s="36">
        <f>IF(C2098="Saliente Local",(IFERROR((LIMPIA(J2098,1)),0)),0)</f>
        <v>0</v>
      </c>
      <c r="M2098" s="36">
        <f>IF(C2098="Saliente Nacional",(IFERROR((LIMPIA(J2098,1)),0)),0)</f>
        <v>0</v>
      </c>
      <c r="N2098" s="36">
        <f>IF(C2098="Saliente Internacional",(IFERROR((LIMPIA(J2098,1)),0)),0)</f>
        <v>0</v>
      </c>
      <c r="O2098" s="36">
        <f>IF(C2098="Saliente Local",(IFERROR((LIMPIA(K2098,1)),0)),0)</f>
        <v>36</v>
      </c>
      <c r="P2098" s="36">
        <f>IF(C2098="Saliente Nacional",(IFERROR((LIMPIA(K2098,1)),0)),0)</f>
        <v>0</v>
      </c>
      <c r="Q2098" s="36">
        <f>IF(C2098="Saliente Internacional",(IFERROR((LIMPIA(K2098,1)),0)),0)</f>
        <v>0</v>
      </c>
      <c r="R2098" s="36">
        <f t="shared" si="97"/>
        <v>1</v>
      </c>
      <c r="S2098" s="36">
        <f t="shared" si="98"/>
        <v>0</v>
      </c>
    </row>
    <row r="2099" spans="1:19" x14ac:dyDescent="0.25">
      <c r="A2099" s="101">
        <f>'DETALLE DE CONEXIONES'!P2099</f>
        <v>0</v>
      </c>
      <c r="B2099" s="36" t="str">
        <f>'DETALLE DE CONEXIONES'!I2099</f>
        <v>SALIENTE</v>
      </c>
      <c r="C2099" s="36" t="str">
        <f>'DETALLE DE CONEXIONES'!BB2099</f>
        <v>Saliente Local</v>
      </c>
      <c r="D2099" s="36" t="str">
        <f>'DETALLE DE CONEXIONES'!E2099</f>
        <v>999XXX0494</v>
      </c>
      <c r="E2099" s="36">
        <f t="shared" si="96"/>
        <v>10</v>
      </c>
      <c r="F2099" s="36">
        <f>IFERROR(LIMPIA('DETALLE DE CONEXIONES'!N2099,1),0)</f>
        <v>5</v>
      </c>
      <c r="G2099" s="36" t="str">
        <f>LEFT('DETALLE DE CONEXIONES'!BE2099,3)</f>
        <v>NOF</v>
      </c>
      <c r="H2099" s="36" t="str">
        <f>RIGHT('DETALLE DE CONEXIONES'!AK2099,2)</f>
        <v/>
      </c>
      <c r="I2099" s="36" t="str">
        <f>LEFT('DETALLE DE CONEXIONES'!AK2099,3)</f>
        <v/>
      </c>
      <c r="J2099" s="36" t="str">
        <f>LEFT('DETALLE DE CONEXIONES'!M2099,3)</f>
        <v>4mi</v>
      </c>
      <c r="K2099" s="36" t="str">
        <f>IF(LEN('DETALLE DE CONEXIONES'!M2099)&lt;12,(RIGHT('DETALLE DE CONEXIONES'!M2099,5)),(RIGHT('DETALLE DE CONEXIONES'!M2099,6)))</f>
        <v>7seg.</v>
      </c>
      <c r="L2099" s="36">
        <f>IF(C2099="Saliente Local",(IFERROR((LIMPIA(J2099,1)),0)),0)</f>
        <v>4</v>
      </c>
      <c r="M2099" s="36">
        <f>IF(C2099="Saliente Nacional",(IFERROR((LIMPIA(J2099,1)),0)),0)</f>
        <v>0</v>
      </c>
      <c r="N2099" s="36">
        <f>IF(C2099="Saliente Internacional",(IFERROR((LIMPIA(J2099,1)),0)),0)</f>
        <v>0</v>
      </c>
      <c r="O2099" s="36">
        <f>IF(C2099="Saliente Local",(IFERROR((LIMPIA(K2099,1)),0)),0)</f>
        <v>7</v>
      </c>
      <c r="P2099" s="36">
        <f>IF(C2099="Saliente Nacional",(IFERROR((LIMPIA(K2099,1)),0)),0)</f>
        <v>0</v>
      </c>
      <c r="Q2099" s="36">
        <f>IF(C2099="Saliente Internacional",(IFERROR((LIMPIA(K2099,1)),0)),0)</f>
        <v>0</v>
      </c>
      <c r="R2099" s="36">
        <f t="shared" si="97"/>
        <v>5</v>
      </c>
      <c r="S2099" s="36">
        <f t="shared" si="98"/>
        <v>0</v>
      </c>
    </row>
    <row r="2100" spans="1:19" x14ac:dyDescent="0.25">
      <c r="A2100" s="101">
        <f>'DETALLE DE CONEXIONES'!P2100</f>
        <v>0</v>
      </c>
      <c r="B2100" s="36" t="str">
        <f>'DETALLE DE CONEXIONES'!I2100</f>
        <v>ENTRANTE</v>
      </c>
      <c r="C2100" s="36" t="str">
        <f>'DETALLE DE CONEXIONES'!BB2100</f>
        <v>Entrante Local</v>
      </c>
      <c r="D2100" s="36" t="str">
        <f>'DETALLE DE CONEXIONES'!E2100</f>
        <v>999XXX1600</v>
      </c>
      <c r="E2100" s="36">
        <f t="shared" si="96"/>
        <v>10</v>
      </c>
      <c r="F2100" s="36">
        <f>IFERROR(LIMPIA('DETALLE DE CONEXIONES'!N2100,1),0)</f>
        <v>2</v>
      </c>
      <c r="G2100" s="36" t="str">
        <f>LEFT('DETALLE DE CONEXIONES'!BE2100,3)</f>
        <v>NOF</v>
      </c>
      <c r="H2100" s="36" t="str">
        <f>RIGHT('DETALLE DE CONEXIONES'!AK2100,2)</f>
        <v/>
      </c>
      <c r="I2100" s="36" t="str">
        <f>LEFT('DETALLE DE CONEXIONES'!AK2100,3)</f>
        <v/>
      </c>
      <c r="J2100" s="36" t="str">
        <f>LEFT('DETALLE DE CONEXIONES'!M2100,3)</f>
        <v>1mi</v>
      </c>
      <c r="K2100" s="36" t="str">
        <f>IF(LEN('DETALLE DE CONEXIONES'!M2100)&lt;12,(RIGHT('DETALLE DE CONEXIONES'!M2100,5)),(RIGHT('DETALLE DE CONEXIONES'!M2100,6)))</f>
        <v>46seg.</v>
      </c>
      <c r="L2100" s="36">
        <f>IF(C2100="Saliente Local",(IFERROR((LIMPIA(J2100,1)),0)),0)</f>
        <v>0</v>
      </c>
      <c r="M2100" s="36">
        <f>IF(C2100="Saliente Nacional",(IFERROR((LIMPIA(J2100,1)),0)),0)</f>
        <v>0</v>
      </c>
      <c r="N2100" s="36">
        <f>IF(C2100="Saliente Internacional",(IFERROR((LIMPIA(J2100,1)),0)),0)</f>
        <v>0</v>
      </c>
      <c r="O2100" s="36">
        <f>IF(C2100="Saliente Local",(IFERROR((LIMPIA(K2100,1)),0)),0)</f>
        <v>0</v>
      </c>
      <c r="P2100" s="36">
        <f>IF(C2100="Saliente Nacional",(IFERROR((LIMPIA(K2100,1)),0)),0)</f>
        <v>0</v>
      </c>
      <c r="Q2100" s="36">
        <f>IF(C2100="Saliente Internacional",(IFERROR((LIMPIA(K2100,1)),0)),0)</f>
        <v>0</v>
      </c>
      <c r="R2100" s="36">
        <f t="shared" si="97"/>
        <v>0</v>
      </c>
      <c r="S2100" s="36">
        <f t="shared" si="98"/>
        <v>0</v>
      </c>
    </row>
    <row r="2101" spans="1:19" x14ac:dyDescent="0.25">
      <c r="A2101" s="101">
        <f>'DETALLE DE CONEXIONES'!P2101</f>
        <v>0</v>
      </c>
      <c r="B2101" s="36" t="str">
        <f>'DETALLE DE CONEXIONES'!I2101</f>
        <v>SALIENTE</v>
      </c>
      <c r="C2101" s="36" t="str">
        <f>'DETALLE DE CONEXIONES'!BB2101</f>
        <v>Saliente Local</v>
      </c>
      <c r="D2101" s="36" t="str">
        <f>'DETALLE DE CONEXIONES'!E2101</f>
        <v>999XXX7896</v>
      </c>
      <c r="E2101" s="36">
        <f t="shared" si="96"/>
        <v>10</v>
      </c>
      <c r="F2101" s="36">
        <f>IFERROR(LIMPIA('DETALLE DE CONEXIONES'!N2101,1),0)</f>
        <v>2</v>
      </c>
      <c r="G2101" s="36" t="str">
        <f>LEFT('DETALLE DE CONEXIONES'!BE2101,3)</f>
        <v>NOF</v>
      </c>
      <c r="H2101" s="36" t="str">
        <f>RIGHT('DETALLE DE CONEXIONES'!AK2101,2)</f>
        <v/>
      </c>
      <c r="I2101" s="36" t="str">
        <f>LEFT('DETALLE DE CONEXIONES'!AK2101,3)</f>
        <v/>
      </c>
      <c r="J2101" s="36" t="str">
        <f>LEFT('DETALLE DE CONEXIONES'!M2101,3)</f>
        <v>1mi</v>
      </c>
      <c r="K2101" s="36" t="str">
        <f>IF(LEN('DETALLE DE CONEXIONES'!M2101)&lt;12,(RIGHT('DETALLE DE CONEXIONES'!M2101,5)),(RIGHT('DETALLE DE CONEXIONES'!M2101,6)))</f>
        <v>5seg.</v>
      </c>
      <c r="L2101" s="36">
        <f>IF(C2101="Saliente Local",(IFERROR((LIMPIA(J2101,1)),0)),0)</f>
        <v>1</v>
      </c>
      <c r="M2101" s="36">
        <f>IF(C2101="Saliente Nacional",(IFERROR((LIMPIA(J2101,1)),0)),0)</f>
        <v>0</v>
      </c>
      <c r="N2101" s="36">
        <f>IF(C2101="Saliente Internacional",(IFERROR((LIMPIA(J2101,1)),0)),0)</f>
        <v>0</v>
      </c>
      <c r="O2101" s="36">
        <f>IF(C2101="Saliente Local",(IFERROR((LIMPIA(K2101,1)),0)),0)</f>
        <v>5</v>
      </c>
      <c r="P2101" s="36">
        <f>IF(C2101="Saliente Nacional",(IFERROR((LIMPIA(K2101,1)),0)),0)</f>
        <v>0</v>
      </c>
      <c r="Q2101" s="36">
        <f>IF(C2101="Saliente Internacional",(IFERROR((LIMPIA(K2101,1)),0)),0)</f>
        <v>0</v>
      </c>
      <c r="R2101" s="36">
        <f t="shared" si="97"/>
        <v>2</v>
      </c>
      <c r="S2101" s="36">
        <f t="shared" si="98"/>
        <v>0</v>
      </c>
    </row>
    <row r="2102" spans="1:19" x14ac:dyDescent="0.25">
      <c r="A2102" s="101">
        <f>'DETALLE DE CONEXIONES'!P2102</f>
        <v>0</v>
      </c>
      <c r="B2102" s="36" t="str">
        <f>'DETALLE DE CONEXIONES'!I2102</f>
        <v>TRANSFERENCIA</v>
      </c>
      <c r="C2102" s="36" t="str">
        <f>'DETALLE DE CONEXIONES'!BB2102</f>
        <v>Desvio Nacional</v>
      </c>
      <c r="D2102" s="36" t="str">
        <f>'DETALLE DE CONEXIONES'!E2102</f>
        <v>999XXX1600</v>
      </c>
      <c r="E2102" s="36">
        <f t="shared" si="96"/>
        <v>10</v>
      </c>
      <c r="F2102" s="36">
        <f>IFERROR(LIMPIA('DETALLE DE CONEXIONES'!N2102,1),0)</f>
        <v>1</v>
      </c>
      <c r="G2102" s="36" t="str">
        <f>LEFT('DETALLE DE CONEXIONES'!BE2102,3)</f>
        <v>SIU</v>
      </c>
      <c r="H2102" s="36" t="str">
        <f>RIGHT('DETALLE DE CONEXIONES'!AK2102,2)</f>
        <v/>
      </c>
      <c r="I2102" s="36" t="str">
        <f>LEFT('DETALLE DE CONEXIONES'!AK2102,3)</f>
        <v/>
      </c>
      <c r="J2102" s="36" t="str">
        <f>LEFT('DETALLE DE CONEXIONES'!M2102,3)</f>
        <v>0mi</v>
      </c>
      <c r="K2102" s="36" t="str">
        <f>IF(LEN('DETALLE DE CONEXIONES'!M2102)&lt;12,(RIGHT('DETALLE DE CONEXIONES'!M2102,5)),(RIGHT('DETALLE DE CONEXIONES'!M2102,6)))</f>
        <v>7seg.</v>
      </c>
      <c r="L2102" s="36">
        <f>IF(C2102="Saliente Local",(IFERROR((LIMPIA(J2102,1)),0)),0)</f>
        <v>0</v>
      </c>
      <c r="M2102" s="36">
        <f>IF(C2102="Saliente Nacional",(IFERROR((LIMPIA(J2102,1)),0)),0)</f>
        <v>0</v>
      </c>
      <c r="N2102" s="36">
        <f>IF(C2102="Saliente Internacional",(IFERROR((LIMPIA(J2102,1)),0)),0)</f>
        <v>0</v>
      </c>
      <c r="O2102" s="36">
        <f>IF(C2102="Saliente Local",(IFERROR((LIMPIA(K2102,1)),0)),0)</f>
        <v>0</v>
      </c>
      <c r="P2102" s="36">
        <f>IF(C2102="Saliente Nacional",(IFERROR((LIMPIA(K2102,1)),0)),0)</f>
        <v>0</v>
      </c>
      <c r="Q2102" s="36">
        <f>IF(C2102="Saliente Internacional",(IFERROR((LIMPIA(K2102,1)),0)),0)</f>
        <v>0</v>
      </c>
      <c r="R2102" s="36">
        <f t="shared" si="97"/>
        <v>0</v>
      </c>
      <c r="S2102" s="36">
        <f t="shared" si="98"/>
        <v>0</v>
      </c>
    </row>
    <row r="2103" spans="1:19" x14ac:dyDescent="0.25">
      <c r="A2103" s="101">
        <f>'DETALLE DE CONEXIONES'!P2103</f>
        <v>0</v>
      </c>
      <c r="B2103" s="36" t="str">
        <f>'DETALLE DE CONEXIONES'!I2103</f>
        <v>GPRS</v>
      </c>
      <c r="C2103" s="36" t="str">
        <f>'DETALLE DE CONEXIONES'!BB2103</f>
        <v>MENSAJERO</v>
      </c>
      <c r="D2103" s="36" t="str">
        <f>'DETALLE DE CONEXIONES'!E2103</f>
        <v>internet.itelcelXXXm-3G</v>
      </c>
      <c r="E2103" s="36">
        <f t="shared" si="96"/>
        <v>23</v>
      </c>
      <c r="F2103" s="36">
        <f>IFERROR(LIMPIA('DETALLE DE CONEXIONES'!N2103,1),0)</f>
        <v>0</v>
      </c>
      <c r="G2103" s="36" t="str">
        <f>LEFT('DETALLE DE CONEXIONES'!BE2103,3)</f>
        <v/>
      </c>
      <c r="H2103" s="36" t="str">
        <f>RIGHT('DETALLE DE CONEXIONES'!AK2103,2)</f>
        <v>-0</v>
      </c>
      <c r="I2103" s="36" t="str">
        <f>LEFT('DETALLE DE CONEXIONES'!AK2103,3)</f>
        <v>MEN</v>
      </c>
      <c r="J2103" s="36" t="str">
        <f>LEFT('DETALLE DE CONEXIONES'!M2103,3)</f>
        <v>0mi</v>
      </c>
      <c r="K2103" s="36" t="str">
        <f>IF(LEN('DETALLE DE CONEXIONES'!M2103)&lt;12,(RIGHT('DETALLE DE CONEXIONES'!M2103,5)),(RIGHT('DETALLE DE CONEXIONES'!M2103,6)))</f>
        <v xml:space="preserve">min. </v>
      </c>
      <c r="L2103" s="36">
        <f>IF(C2103="Saliente Local",(IFERROR((LIMPIA(J2103,1)),0)),0)</f>
        <v>0</v>
      </c>
      <c r="M2103" s="36">
        <f>IF(C2103="Saliente Nacional",(IFERROR((LIMPIA(J2103,1)),0)),0)</f>
        <v>0</v>
      </c>
      <c r="N2103" s="36">
        <f>IF(C2103="Saliente Internacional",(IFERROR((LIMPIA(J2103,1)),0)),0)</f>
        <v>0</v>
      </c>
      <c r="O2103" s="36">
        <f>IF(C2103="Saliente Local",(IFERROR((LIMPIA(K2103,1)),0)),0)</f>
        <v>0</v>
      </c>
      <c r="P2103" s="36">
        <f>IF(C2103="Saliente Nacional",(IFERROR((LIMPIA(K2103,1)),0)),0)</f>
        <v>0</v>
      </c>
      <c r="Q2103" s="36">
        <f>IF(C2103="Saliente Internacional",(IFERROR((LIMPIA(K2103,1)),0)),0)</f>
        <v>0</v>
      </c>
      <c r="R2103" s="36">
        <f t="shared" si="97"/>
        <v>0</v>
      </c>
      <c r="S2103" s="36">
        <f t="shared" si="98"/>
        <v>0</v>
      </c>
    </row>
    <row r="2104" spans="1:19" x14ac:dyDescent="0.25">
      <c r="A2104" s="101">
        <f>'DETALLE DE CONEXIONES'!P2104</f>
        <v>0</v>
      </c>
      <c r="B2104" s="36" t="str">
        <f>'DETALLE DE CONEXIONES'!I2104</f>
        <v>TRANSFERENCIA</v>
      </c>
      <c r="C2104" s="36" t="str">
        <f>'DETALLE DE CONEXIONES'!BB2104</f>
        <v>Desvio Nacional</v>
      </c>
      <c r="D2104" s="36" t="str">
        <f>'DETALLE DE CONEXIONES'!E2104</f>
        <v>999XXX1600</v>
      </c>
      <c r="E2104" s="36">
        <f t="shared" si="96"/>
        <v>10</v>
      </c>
      <c r="F2104" s="36">
        <f>IFERROR(LIMPIA('DETALLE DE CONEXIONES'!N2104,1),0)</f>
        <v>1</v>
      </c>
      <c r="G2104" s="36" t="str">
        <f>LEFT('DETALLE DE CONEXIONES'!BE2104,3)</f>
        <v>SIU</v>
      </c>
      <c r="H2104" s="36" t="str">
        <f>RIGHT('DETALLE DE CONEXIONES'!AK2104,2)</f>
        <v/>
      </c>
      <c r="I2104" s="36" t="str">
        <f>LEFT('DETALLE DE CONEXIONES'!AK2104,3)</f>
        <v/>
      </c>
      <c r="J2104" s="36" t="str">
        <f>LEFT('DETALLE DE CONEXIONES'!M2104,3)</f>
        <v>0mi</v>
      </c>
      <c r="K2104" s="36" t="str">
        <f>IF(LEN('DETALLE DE CONEXIONES'!M2104)&lt;12,(RIGHT('DETALLE DE CONEXIONES'!M2104,5)),(RIGHT('DETALLE DE CONEXIONES'!M2104,6)))</f>
        <v>2seg.</v>
      </c>
      <c r="L2104" s="36">
        <f>IF(C2104="Saliente Local",(IFERROR((LIMPIA(J2104,1)),0)),0)</f>
        <v>0</v>
      </c>
      <c r="M2104" s="36">
        <f>IF(C2104="Saliente Nacional",(IFERROR((LIMPIA(J2104,1)),0)),0)</f>
        <v>0</v>
      </c>
      <c r="N2104" s="36">
        <f>IF(C2104="Saliente Internacional",(IFERROR((LIMPIA(J2104,1)),0)),0)</f>
        <v>0</v>
      </c>
      <c r="O2104" s="36">
        <f>IF(C2104="Saliente Local",(IFERROR((LIMPIA(K2104,1)),0)),0)</f>
        <v>0</v>
      </c>
      <c r="P2104" s="36">
        <f>IF(C2104="Saliente Nacional",(IFERROR((LIMPIA(K2104,1)),0)),0)</f>
        <v>0</v>
      </c>
      <c r="Q2104" s="36">
        <f>IF(C2104="Saliente Internacional",(IFERROR((LIMPIA(K2104,1)),0)),0)</f>
        <v>0</v>
      </c>
      <c r="R2104" s="36">
        <f t="shared" si="97"/>
        <v>0</v>
      </c>
      <c r="S2104" s="36">
        <f t="shared" si="98"/>
        <v>0</v>
      </c>
    </row>
    <row r="2105" spans="1:19" x14ac:dyDescent="0.25">
      <c r="A2105" s="101">
        <f>'DETALLE DE CONEXIONES'!P2105</f>
        <v>0</v>
      </c>
      <c r="B2105" s="36" t="str">
        <f>'DETALLE DE CONEXIONES'!I2105</f>
        <v>GPRS</v>
      </c>
      <c r="C2105" s="36" t="str">
        <f>'DETALLE DE CONEXIONES'!BB2105</f>
        <v>RS</v>
      </c>
      <c r="D2105" s="36" t="str">
        <f>'DETALLE DE CONEXIONES'!E2105</f>
        <v>internet.itelcelXXXm-3G</v>
      </c>
      <c r="E2105" s="36">
        <f t="shared" si="96"/>
        <v>23</v>
      </c>
      <c r="F2105" s="36">
        <f>IFERROR(LIMPIA('DETALLE DE CONEXIONES'!N2105,1),0)</f>
        <v>0</v>
      </c>
      <c r="G2105" s="36" t="str">
        <f>LEFT('DETALLE DE CONEXIONES'!BE2105,3)</f>
        <v/>
      </c>
      <c r="H2105" s="36" t="str">
        <f>RIGHT('DETALLE DE CONEXIONES'!AK2105,2)</f>
        <v>-0</v>
      </c>
      <c r="I2105" s="36" t="str">
        <f>LEFT('DETALLE DE CONEXIONES'!AK2105,3)</f>
        <v>RS;</v>
      </c>
      <c r="J2105" s="36" t="str">
        <f>LEFT('DETALLE DE CONEXIONES'!M2105,3)</f>
        <v>0mi</v>
      </c>
      <c r="K2105" s="36" t="str">
        <f>IF(LEN('DETALLE DE CONEXIONES'!M2105)&lt;12,(RIGHT('DETALLE DE CONEXIONES'!M2105,5)),(RIGHT('DETALLE DE CONEXIONES'!M2105,6)))</f>
        <v xml:space="preserve">min. </v>
      </c>
      <c r="L2105" s="36">
        <f>IF(C2105="Saliente Local",(IFERROR((LIMPIA(J2105,1)),0)),0)</f>
        <v>0</v>
      </c>
      <c r="M2105" s="36">
        <f>IF(C2105="Saliente Nacional",(IFERROR((LIMPIA(J2105,1)),0)),0)</f>
        <v>0</v>
      </c>
      <c r="N2105" s="36">
        <f>IF(C2105="Saliente Internacional",(IFERROR((LIMPIA(J2105,1)),0)),0)</f>
        <v>0</v>
      </c>
      <c r="O2105" s="36">
        <f>IF(C2105="Saliente Local",(IFERROR((LIMPIA(K2105,1)),0)),0)</f>
        <v>0</v>
      </c>
      <c r="P2105" s="36">
        <f>IF(C2105="Saliente Nacional",(IFERROR((LIMPIA(K2105,1)),0)),0)</f>
        <v>0</v>
      </c>
      <c r="Q2105" s="36">
        <f>IF(C2105="Saliente Internacional",(IFERROR((LIMPIA(K2105,1)),0)),0)</f>
        <v>0</v>
      </c>
      <c r="R2105" s="36">
        <f t="shared" si="97"/>
        <v>0</v>
      </c>
      <c r="S2105" s="36">
        <f t="shared" si="98"/>
        <v>0</v>
      </c>
    </row>
    <row r="2106" spans="1:19" x14ac:dyDescent="0.25">
      <c r="A2106" s="101">
        <f>'DETALLE DE CONEXIONES'!P2106</f>
        <v>0</v>
      </c>
      <c r="B2106" s="36" t="str">
        <f>'DETALLE DE CONEXIONES'!I2106</f>
        <v>TRANSFERENCIA</v>
      </c>
      <c r="C2106" s="36" t="str">
        <f>'DETALLE DE CONEXIONES'!BB2106</f>
        <v>Desvio Nacional</v>
      </c>
      <c r="D2106" s="36" t="str">
        <f>'DETALLE DE CONEXIONES'!E2106</f>
        <v>999XXX1600</v>
      </c>
      <c r="E2106" s="36">
        <f t="shared" si="96"/>
        <v>10</v>
      </c>
      <c r="F2106" s="36">
        <f>IFERROR(LIMPIA('DETALLE DE CONEXIONES'!N2106,1),0)</f>
        <v>1</v>
      </c>
      <c r="G2106" s="36" t="str">
        <f>LEFT('DETALLE DE CONEXIONES'!BE2106,3)</f>
        <v>SIU</v>
      </c>
      <c r="H2106" s="36" t="str">
        <f>RIGHT('DETALLE DE CONEXIONES'!AK2106,2)</f>
        <v/>
      </c>
      <c r="I2106" s="36" t="str">
        <f>LEFT('DETALLE DE CONEXIONES'!AK2106,3)</f>
        <v/>
      </c>
      <c r="J2106" s="36" t="str">
        <f>LEFT('DETALLE DE CONEXIONES'!M2106,3)</f>
        <v>0mi</v>
      </c>
      <c r="K2106" s="36" t="str">
        <f>IF(LEN('DETALLE DE CONEXIONES'!M2106)&lt;12,(RIGHT('DETALLE DE CONEXIONES'!M2106,5)),(RIGHT('DETALLE DE CONEXIONES'!M2106,6)))</f>
        <v>1seg.</v>
      </c>
      <c r="L2106" s="36">
        <f>IF(C2106="Saliente Local",(IFERROR((LIMPIA(J2106,1)),0)),0)</f>
        <v>0</v>
      </c>
      <c r="M2106" s="36">
        <f>IF(C2106="Saliente Nacional",(IFERROR((LIMPIA(J2106,1)),0)),0)</f>
        <v>0</v>
      </c>
      <c r="N2106" s="36">
        <f>IF(C2106="Saliente Internacional",(IFERROR((LIMPIA(J2106,1)),0)),0)</f>
        <v>0</v>
      </c>
      <c r="O2106" s="36">
        <f>IF(C2106="Saliente Local",(IFERROR((LIMPIA(K2106,1)),0)),0)</f>
        <v>0</v>
      </c>
      <c r="P2106" s="36">
        <f>IF(C2106="Saliente Nacional",(IFERROR((LIMPIA(K2106,1)),0)),0)</f>
        <v>0</v>
      </c>
      <c r="Q2106" s="36">
        <f>IF(C2106="Saliente Internacional",(IFERROR((LIMPIA(K2106,1)),0)),0)</f>
        <v>0</v>
      </c>
      <c r="R2106" s="36">
        <f t="shared" si="97"/>
        <v>0</v>
      </c>
      <c r="S2106" s="36">
        <f t="shared" si="98"/>
        <v>0</v>
      </c>
    </row>
    <row r="2107" spans="1:19" x14ac:dyDescent="0.25">
      <c r="A2107" s="101">
        <f>'DETALLE DE CONEXIONES'!P2107</f>
        <v>0</v>
      </c>
      <c r="B2107" s="36" t="str">
        <f>'DETALLE DE CONEXIONES'!I2107</f>
        <v>ENTRANTE</v>
      </c>
      <c r="C2107" s="36" t="str">
        <f>'DETALLE DE CONEXIONES'!BB2107</f>
        <v>Entrante Local</v>
      </c>
      <c r="D2107" s="36" t="str">
        <f>'DETALLE DE CONEXIONES'!E2107</f>
        <v>999XXX1600</v>
      </c>
      <c r="E2107" s="36">
        <f t="shared" si="96"/>
        <v>10</v>
      </c>
      <c r="F2107" s="36">
        <f>IFERROR(LIMPIA('DETALLE DE CONEXIONES'!N2107,1),0)</f>
        <v>2</v>
      </c>
      <c r="G2107" s="36" t="str">
        <f>LEFT('DETALLE DE CONEXIONES'!BE2107,3)</f>
        <v>NOF</v>
      </c>
      <c r="H2107" s="36" t="str">
        <f>RIGHT('DETALLE DE CONEXIONES'!AK2107,2)</f>
        <v/>
      </c>
      <c r="I2107" s="36" t="str">
        <f>LEFT('DETALLE DE CONEXIONES'!AK2107,3)</f>
        <v/>
      </c>
      <c r="J2107" s="36" t="str">
        <f>LEFT('DETALLE DE CONEXIONES'!M2107,3)</f>
        <v>1mi</v>
      </c>
      <c r="K2107" s="36" t="str">
        <f>IF(LEN('DETALLE DE CONEXIONES'!M2107)&lt;12,(RIGHT('DETALLE DE CONEXIONES'!M2107,5)),(RIGHT('DETALLE DE CONEXIONES'!M2107,6)))</f>
        <v>50seg.</v>
      </c>
      <c r="L2107" s="36">
        <f>IF(C2107="Saliente Local",(IFERROR((LIMPIA(J2107,1)),0)),0)</f>
        <v>0</v>
      </c>
      <c r="M2107" s="36">
        <f>IF(C2107="Saliente Nacional",(IFERROR((LIMPIA(J2107,1)),0)),0)</f>
        <v>0</v>
      </c>
      <c r="N2107" s="36">
        <f>IF(C2107="Saliente Internacional",(IFERROR((LIMPIA(J2107,1)),0)),0)</f>
        <v>0</v>
      </c>
      <c r="O2107" s="36">
        <f>IF(C2107="Saliente Local",(IFERROR((LIMPIA(K2107,1)),0)),0)</f>
        <v>0</v>
      </c>
      <c r="P2107" s="36">
        <f>IF(C2107="Saliente Nacional",(IFERROR((LIMPIA(K2107,1)),0)),0)</f>
        <v>0</v>
      </c>
      <c r="Q2107" s="36">
        <f>IF(C2107="Saliente Internacional",(IFERROR((LIMPIA(K2107,1)),0)),0)</f>
        <v>0</v>
      </c>
      <c r="R2107" s="36">
        <f t="shared" si="97"/>
        <v>0</v>
      </c>
      <c r="S2107" s="36">
        <f t="shared" si="98"/>
        <v>0</v>
      </c>
    </row>
    <row r="2108" spans="1:19" x14ac:dyDescent="0.25">
      <c r="A2108" s="101">
        <f>'DETALLE DE CONEXIONES'!P2108</f>
        <v>0</v>
      </c>
      <c r="B2108" s="36" t="str">
        <f>'DETALLE DE CONEXIONES'!I2108</f>
        <v>GPRS</v>
      </c>
      <c r="C2108" s="36" t="str">
        <f>'DETALLE DE CONEXIONES'!BB2108</f>
        <v>RS</v>
      </c>
      <c r="D2108" s="36" t="str">
        <f>'DETALLE DE CONEXIONES'!E2108</f>
        <v>internet.itelcel.coXXXGLTE</v>
      </c>
      <c r="E2108" s="36">
        <f t="shared" si="96"/>
        <v>26</v>
      </c>
      <c r="F2108" s="36">
        <f>IFERROR(LIMPIA('DETALLE DE CONEXIONES'!N2108,1),0)</f>
        <v>0</v>
      </c>
      <c r="G2108" s="36" t="str">
        <f>LEFT('DETALLE DE CONEXIONES'!BE2108,3)</f>
        <v/>
      </c>
      <c r="H2108" s="36" t="str">
        <f>RIGHT('DETALLE DE CONEXIONES'!AK2108,2)</f>
        <v>-0</v>
      </c>
      <c r="I2108" s="36" t="str">
        <f>LEFT('DETALLE DE CONEXIONES'!AK2108,3)</f>
        <v>RS;</v>
      </c>
      <c r="J2108" s="36" t="str">
        <f>LEFT('DETALLE DE CONEXIONES'!M2108,3)</f>
        <v>0mi</v>
      </c>
      <c r="K2108" s="36" t="str">
        <f>IF(LEN('DETALLE DE CONEXIONES'!M2108)&lt;12,(RIGHT('DETALLE DE CONEXIONES'!M2108,5)),(RIGHT('DETALLE DE CONEXIONES'!M2108,6)))</f>
        <v xml:space="preserve">min. </v>
      </c>
      <c r="L2108" s="36">
        <f>IF(C2108="Saliente Local",(IFERROR((LIMPIA(J2108,1)),0)),0)</f>
        <v>0</v>
      </c>
      <c r="M2108" s="36">
        <f>IF(C2108="Saliente Nacional",(IFERROR((LIMPIA(J2108,1)),0)),0)</f>
        <v>0</v>
      </c>
      <c r="N2108" s="36">
        <f>IF(C2108="Saliente Internacional",(IFERROR((LIMPIA(J2108,1)),0)),0)</f>
        <v>0</v>
      </c>
      <c r="O2108" s="36">
        <f>IF(C2108="Saliente Local",(IFERROR((LIMPIA(K2108,1)),0)),0)</f>
        <v>0</v>
      </c>
      <c r="P2108" s="36">
        <f>IF(C2108="Saliente Nacional",(IFERROR((LIMPIA(K2108,1)),0)),0)</f>
        <v>0</v>
      </c>
      <c r="Q2108" s="36">
        <f>IF(C2108="Saliente Internacional",(IFERROR((LIMPIA(K2108,1)),0)),0)</f>
        <v>0</v>
      </c>
      <c r="R2108" s="36">
        <f t="shared" si="97"/>
        <v>0</v>
      </c>
      <c r="S2108" s="36">
        <f t="shared" si="98"/>
        <v>0</v>
      </c>
    </row>
    <row r="2109" spans="1:19" x14ac:dyDescent="0.25">
      <c r="A2109" s="101">
        <f>'DETALLE DE CONEXIONES'!P2109</f>
        <v>0</v>
      </c>
      <c r="B2109" s="36" t="str">
        <f>'DETALLE DE CONEXIONES'!I2109</f>
        <v>GPRS</v>
      </c>
      <c r="C2109" s="36" t="str">
        <f>'DETALLE DE CONEXIONES'!BB2109</f>
        <v>MENSAJERO</v>
      </c>
      <c r="D2109" s="36" t="str">
        <f>'DETALLE DE CONEXIONES'!E2109</f>
        <v>internet.itelcel.coXXXGLTE</v>
      </c>
      <c r="E2109" s="36">
        <f t="shared" si="96"/>
        <v>26</v>
      </c>
      <c r="F2109" s="36">
        <f>IFERROR(LIMPIA('DETALLE DE CONEXIONES'!N2109,1),0)</f>
        <v>0</v>
      </c>
      <c r="G2109" s="36" t="str">
        <f>LEFT('DETALLE DE CONEXIONES'!BE2109,3)</f>
        <v/>
      </c>
      <c r="H2109" s="36" t="str">
        <f>RIGHT('DETALLE DE CONEXIONES'!AK2109,2)</f>
        <v>-1</v>
      </c>
      <c r="I2109" s="36" t="str">
        <f>LEFT('DETALLE DE CONEXIONES'!AK2109,3)</f>
        <v>MEN</v>
      </c>
      <c r="J2109" s="36" t="str">
        <f>LEFT('DETALLE DE CONEXIONES'!M2109,3)</f>
        <v>0mi</v>
      </c>
      <c r="K2109" s="36" t="str">
        <f>IF(LEN('DETALLE DE CONEXIONES'!M2109)&lt;12,(RIGHT('DETALLE DE CONEXIONES'!M2109,5)),(RIGHT('DETALLE DE CONEXIONES'!M2109,6)))</f>
        <v xml:space="preserve">min. </v>
      </c>
      <c r="L2109" s="36">
        <f>IF(C2109="Saliente Local",(IFERROR((LIMPIA(J2109,1)),0)),0)</f>
        <v>0</v>
      </c>
      <c r="M2109" s="36">
        <f>IF(C2109="Saliente Nacional",(IFERROR((LIMPIA(J2109,1)),0)),0)</f>
        <v>0</v>
      </c>
      <c r="N2109" s="36">
        <f>IF(C2109="Saliente Internacional",(IFERROR((LIMPIA(J2109,1)),0)),0)</f>
        <v>0</v>
      </c>
      <c r="O2109" s="36">
        <f>IF(C2109="Saliente Local",(IFERROR((LIMPIA(K2109,1)),0)),0)</f>
        <v>0</v>
      </c>
      <c r="P2109" s="36">
        <f>IF(C2109="Saliente Nacional",(IFERROR((LIMPIA(K2109,1)),0)),0)</f>
        <v>0</v>
      </c>
      <c r="Q2109" s="36">
        <f>IF(C2109="Saliente Internacional",(IFERROR((LIMPIA(K2109,1)),0)),0)</f>
        <v>0</v>
      </c>
      <c r="R2109" s="36">
        <f t="shared" si="97"/>
        <v>0</v>
      </c>
      <c r="S2109" s="36">
        <f t="shared" si="98"/>
        <v>0</v>
      </c>
    </row>
    <row r="2110" spans="1:19" x14ac:dyDescent="0.25">
      <c r="A2110" s="101">
        <f>'DETALLE DE CONEXIONES'!P2110</f>
        <v>0</v>
      </c>
      <c r="B2110" s="36" t="str">
        <f>'DETALLE DE CONEXIONES'!I2110</f>
        <v>GPRS</v>
      </c>
      <c r="C2110" s="36" t="str">
        <f>'DETALLE DE CONEXIONES'!BB2110</f>
        <v>RS</v>
      </c>
      <c r="D2110" s="36" t="str">
        <f>'DETALLE DE CONEXIONES'!E2110</f>
        <v>internet.itelcelXXXm-3G</v>
      </c>
      <c r="E2110" s="36">
        <f t="shared" si="96"/>
        <v>23</v>
      </c>
      <c r="F2110" s="36">
        <f>IFERROR(LIMPIA('DETALLE DE CONEXIONES'!N2110,1),0)</f>
        <v>0</v>
      </c>
      <c r="G2110" s="36" t="str">
        <f>LEFT('DETALLE DE CONEXIONES'!BE2110,3)</f>
        <v/>
      </c>
      <c r="H2110" s="36" t="str">
        <f>RIGHT('DETALLE DE CONEXIONES'!AK2110,2)</f>
        <v>-0</v>
      </c>
      <c r="I2110" s="36" t="str">
        <f>LEFT('DETALLE DE CONEXIONES'!AK2110,3)</f>
        <v>RS;</v>
      </c>
      <c r="J2110" s="36" t="str">
        <f>LEFT('DETALLE DE CONEXIONES'!M2110,3)</f>
        <v>0mi</v>
      </c>
      <c r="K2110" s="36" t="str">
        <f>IF(LEN('DETALLE DE CONEXIONES'!M2110)&lt;12,(RIGHT('DETALLE DE CONEXIONES'!M2110,5)),(RIGHT('DETALLE DE CONEXIONES'!M2110,6)))</f>
        <v xml:space="preserve">min. </v>
      </c>
      <c r="L2110" s="36">
        <f>IF(C2110="Saliente Local",(IFERROR((LIMPIA(J2110,1)),0)),0)</f>
        <v>0</v>
      </c>
      <c r="M2110" s="36">
        <f>IF(C2110="Saliente Nacional",(IFERROR((LIMPIA(J2110,1)),0)),0)</f>
        <v>0</v>
      </c>
      <c r="N2110" s="36">
        <f>IF(C2110="Saliente Internacional",(IFERROR((LIMPIA(J2110,1)),0)),0)</f>
        <v>0</v>
      </c>
      <c r="O2110" s="36">
        <f>IF(C2110="Saliente Local",(IFERROR((LIMPIA(K2110,1)),0)),0)</f>
        <v>0</v>
      </c>
      <c r="P2110" s="36">
        <f>IF(C2110="Saliente Nacional",(IFERROR((LIMPIA(K2110,1)),0)),0)</f>
        <v>0</v>
      </c>
      <c r="Q2110" s="36">
        <f>IF(C2110="Saliente Internacional",(IFERROR((LIMPIA(K2110,1)),0)),0)</f>
        <v>0</v>
      </c>
      <c r="R2110" s="36">
        <f t="shared" si="97"/>
        <v>0</v>
      </c>
      <c r="S2110" s="36">
        <f t="shared" si="98"/>
        <v>0</v>
      </c>
    </row>
    <row r="2111" spans="1:19" x14ac:dyDescent="0.25">
      <c r="A2111" s="101">
        <f>'DETALLE DE CONEXIONES'!P2111</f>
        <v>0</v>
      </c>
      <c r="B2111" s="36" t="str">
        <f>'DETALLE DE CONEXIONES'!I2111</f>
        <v>GPRS</v>
      </c>
      <c r="C2111" s="36" t="str">
        <f>'DETALLE DE CONEXIONES'!BB2111</f>
        <v>MENSAJERO</v>
      </c>
      <c r="D2111" s="36" t="str">
        <f>'DETALLE DE CONEXIONES'!E2111</f>
        <v>internet.itelcel.coXXXGLTE</v>
      </c>
      <c r="E2111" s="36">
        <f t="shared" si="96"/>
        <v>26</v>
      </c>
      <c r="F2111" s="36">
        <f>IFERROR(LIMPIA('DETALLE DE CONEXIONES'!N2111,1),0)</f>
        <v>0</v>
      </c>
      <c r="G2111" s="36" t="str">
        <f>LEFT('DETALLE DE CONEXIONES'!BE2111,3)</f>
        <v/>
      </c>
      <c r="H2111" s="36" t="str">
        <f>RIGHT('DETALLE DE CONEXIONES'!AK2111,2)</f>
        <v>-1</v>
      </c>
      <c r="I2111" s="36" t="str">
        <f>LEFT('DETALLE DE CONEXIONES'!AK2111,3)</f>
        <v>MEN</v>
      </c>
      <c r="J2111" s="36" t="str">
        <f>LEFT('DETALLE DE CONEXIONES'!M2111,3)</f>
        <v>0mi</v>
      </c>
      <c r="K2111" s="36" t="str">
        <f>IF(LEN('DETALLE DE CONEXIONES'!M2111)&lt;12,(RIGHT('DETALLE DE CONEXIONES'!M2111,5)),(RIGHT('DETALLE DE CONEXIONES'!M2111,6)))</f>
        <v xml:space="preserve">min. </v>
      </c>
      <c r="L2111" s="36">
        <f>IF(C2111="Saliente Local",(IFERROR((LIMPIA(J2111,1)),0)),0)</f>
        <v>0</v>
      </c>
      <c r="M2111" s="36">
        <f>IF(C2111="Saliente Nacional",(IFERROR((LIMPIA(J2111,1)),0)),0)</f>
        <v>0</v>
      </c>
      <c r="N2111" s="36">
        <f>IF(C2111="Saliente Internacional",(IFERROR((LIMPIA(J2111,1)),0)),0)</f>
        <v>0</v>
      </c>
      <c r="O2111" s="36">
        <f>IF(C2111="Saliente Local",(IFERROR((LIMPIA(K2111,1)),0)),0)</f>
        <v>0</v>
      </c>
      <c r="P2111" s="36">
        <f>IF(C2111="Saliente Nacional",(IFERROR((LIMPIA(K2111,1)),0)),0)</f>
        <v>0</v>
      </c>
      <c r="Q2111" s="36">
        <f>IF(C2111="Saliente Internacional",(IFERROR((LIMPIA(K2111,1)),0)),0)</f>
        <v>0</v>
      </c>
      <c r="R2111" s="36">
        <f t="shared" si="97"/>
        <v>0</v>
      </c>
      <c r="S2111" s="36">
        <f t="shared" si="98"/>
        <v>0</v>
      </c>
    </row>
    <row r="2112" spans="1:19" x14ac:dyDescent="0.25">
      <c r="A2112" s="101">
        <f>'DETALLE DE CONEXIONES'!P2112</f>
        <v>0</v>
      </c>
      <c r="B2112" s="36" t="str">
        <f>'DETALLE DE CONEXIONES'!I2112</f>
        <v>GPRS</v>
      </c>
      <c r="C2112" s="36" t="str">
        <f>'DETALLE DE CONEXIONES'!BB2112</f>
        <v>RS</v>
      </c>
      <c r="D2112" s="36" t="str">
        <f>'DETALLE DE CONEXIONES'!E2112</f>
        <v>internet.itelcel.coXXXGLTE</v>
      </c>
      <c r="E2112" s="36">
        <f t="shared" si="96"/>
        <v>26</v>
      </c>
      <c r="F2112" s="36">
        <f>IFERROR(LIMPIA('DETALLE DE CONEXIONES'!N2112,1),0)</f>
        <v>0</v>
      </c>
      <c r="G2112" s="36" t="str">
        <f>LEFT('DETALLE DE CONEXIONES'!BE2112,3)</f>
        <v/>
      </c>
      <c r="H2112" s="36" t="str">
        <f>RIGHT('DETALLE DE CONEXIONES'!AK2112,2)</f>
        <v>-1</v>
      </c>
      <c r="I2112" s="36" t="str">
        <f>LEFT('DETALLE DE CONEXIONES'!AK2112,3)</f>
        <v>RS;</v>
      </c>
      <c r="J2112" s="36" t="str">
        <f>LEFT('DETALLE DE CONEXIONES'!M2112,3)</f>
        <v>0mi</v>
      </c>
      <c r="K2112" s="36" t="str">
        <f>IF(LEN('DETALLE DE CONEXIONES'!M2112)&lt;12,(RIGHT('DETALLE DE CONEXIONES'!M2112,5)),(RIGHT('DETALLE DE CONEXIONES'!M2112,6)))</f>
        <v xml:space="preserve">min. </v>
      </c>
      <c r="L2112" s="36">
        <f>IF(C2112="Saliente Local",(IFERROR((LIMPIA(J2112,1)),0)),0)</f>
        <v>0</v>
      </c>
      <c r="M2112" s="36">
        <f>IF(C2112="Saliente Nacional",(IFERROR((LIMPIA(J2112,1)),0)),0)</f>
        <v>0</v>
      </c>
      <c r="N2112" s="36">
        <f>IF(C2112="Saliente Internacional",(IFERROR((LIMPIA(J2112,1)),0)),0)</f>
        <v>0</v>
      </c>
      <c r="O2112" s="36">
        <f>IF(C2112="Saliente Local",(IFERROR((LIMPIA(K2112,1)),0)),0)</f>
        <v>0</v>
      </c>
      <c r="P2112" s="36">
        <f>IF(C2112="Saliente Nacional",(IFERROR((LIMPIA(K2112,1)),0)),0)</f>
        <v>0</v>
      </c>
      <c r="Q2112" s="36">
        <f>IF(C2112="Saliente Internacional",(IFERROR((LIMPIA(K2112,1)),0)),0)</f>
        <v>0</v>
      </c>
      <c r="R2112" s="36">
        <f t="shared" si="97"/>
        <v>0</v>
      </c>
      <c r="S2112" s="36">
        <f t="shared" si="98"/>
        <v>0</v>
      </c>
    </row>
    <row r="2113" spans="1:19" x14ac:dyDescent="0.25">
      <c r="A2113" s="101">
        <f>'DETALLE DE CONEXIONES'!P2113</f>
        <v>0</v>
      </c>
      <c r="B2113" s="36" t="str">
        <f>'DETALLE DE CONEXIONES'!I2113</f>
        <v>SALIENTE</v>
      </c>
      <c r="C2113" s="36" t="str">
        <f>'DETALLE DE CONEXIONES'!BB2113</f>
        <v>Saliente Local</v>
      </c>
      <c r="D2113" s="36" t="str">
        <f>'DETALLE DE CONEXIONES'!E2113</f>
        <v>999XXX0328</v>
      </c>
      <c r="E2113" s="36">
        <f t="shared" si="96"/>
        <v>10</v>
      </c>
      <c r="F2113" s="36">
        <f>IFERROR(LIMPIA('DETALLE DE CONEXIONES'!N2113,1),0)</f>
        <v>1</v>
      </c>
      <c r="G2113" s="36" t="str">
        <f>LEFT('DETALLE DE CONEXIONES'!BE2113,3)</f>
        <v>NOF</v>
      </c>
      <c r="H2113" s="36" t="str">
        <f>RIGHT('DETALLE DE CONEXIONES'!AK2113,2)</f>
        <v/>
      </c>
      <c r="I2113" s="36" t="str">
        <f>LEFT('DETALLE DE CONEXIONES'!AK2113,3)</f>
        <v/>
      </c>
      <c r="J2113" s="36" t="str">
        <f>LEFT('DETALLE DE CONEXIONES'!M2113,3)</f>
        <v>0mi</v>
      </c>
      <c r="K2113" s="36" t="str">
        <f>IF(LEN('DETALLE DE CONEXIONES'!M2113)&lt;12,(RIGHT('DETALLE DE CONEXIONES'!M2113,5)),(RIGHT('DETALLE DE CONEXIONES'!M2113,6)))</f>
        <v>53seg.</v>
      </c>
      <c r="L2113" s="36">
        <f>IF(C2113="Saliente Local",(IFERROR((LIMPIA(J2113,1)),0)),0)</f>
        <v>0</v>
      </c>
      <c r="M2113" s="36">
        <f>IF(C2113="Saliente Nacional",(IFERROR((LIMPIA(J2113,1)),0)),0)</f>
        <v>0</v>
      </c>
      <c r="N2113" s="36">
        <f>IF(C2113="Saliente Internacional",(IFERROR((LIMPIA(J2113,1)),0)),0)</f>
        <v>0</v>
      </c>
      <c r="O2113" s="36">
        <f>IF(C2113="Saliente Local",(IFERROR((LIMPIA(K2113,1)),0)),0)</f>
        <v>53</v>
      </c>
      <c r="P2113" s="36">
        <f>IF(C2113="Saliente Nacional",(IFERROR((LIMPIA(K2113,1)),0)),0)</f>
        <v>0</v>
      </c>
      <c r="Q2113" s="36">
        <f>IF(C2113="Saliente Internacional",(IFERROR((LIMPIA(K2113,1)),0)),0)</f>
        <v>0</v>
      </c>
      <c r="R2113" s="36">
        <f t="shared" si="97"/>
        <v>1</v>
      </c>
      <c r="S2113" s="36">
        <f t="shared" si="98"/>
        <v>0</v>
      </c>
    </row>
    <row r="2114" spans="1:19" x14ac:dyDescent="0.25">
      <c r="A2114" s="101">
        <f>'DETALLE DE CONEXIONES'!P2114</f>
        <v>0</v>
      </c>
      <c r="B2114" s="36" t="str">
        <f>'DETALLE DE CONEXIONES'!I2114</f>
        <v>SALIENTE</v>
      </c>
      <c r="C2114" s="36" t="str">
        <f>'DETALLE DE CONEXIONES'!BB2114</f>
        <v>Saliente Local</v>
      </c>
      <c r="D2114" s="36" t="str">
        <f>'DETALLE DE CONEXIONES'!E2114</f>
        <v>999XXX0328</v>
      </c>
      <c r="E2114" s="36">
        <f t="shared" si="96"/>
        <v>10</v>
      </c>
      <c r="F2114" s="36">
        <f>IFERROR(LIMPIA('DETALLE DE CONEXIONES'!N2114,1),0)</f>
        <v>1</v>
      </c>
      <c r="G2114" s="36" t="str">
        <f>LEFT('DETALLE DE CONEXIONES'!BE2114,3)</f>
        <v>NOF</v>
      </c>
      <c r="H2114" s="36" t="str">
        <f>RIGHT('DETALLE DE CONEXIONES'!AK2114,2)</f>
        <v/>
      </c>
      <c r="I2114" s="36" t="str">
        <f>LEFT('DETALLE DE CONEXIONES'!AK2114,3)</f>
        <v/>
      </c>
      <c r="J2114" s="36" t="str">
        <f>LEFT('DETALLE DE CONEXIONES'!M2114,3)</f>
        <v>0mi</v>
      </c>
      <c r="K2114" s="36" t="str">
        <f>IF(LEN('DETALLE DE CONEXIONES'!M2114)&lt;12,(RIGHT('DETALLE DE CONEXIONES'!M2114,5)),(RIGHT('DETALLE DE CONEXIONES'!M2114,6)))</f>
        <v>25seg.</v>
      </c>
      <c r="L2114" s="36">
        <f>IF(C2114="Saliente Local",(IFERROR((LIMPIA(J2114,1)),0)),0)</f>
        <v>0</v>
      </c>
      <c r="M2114" s="36">
        <f>IF(C2114="Saliente Nacional",(IFERROR((LIMPIA(J2114,1)),0)),0)</f>
        <v>0</v>
      </c>
      <c r="N2114" s="36">
        <f>IF(C2114="Saliente Internacional",(IFERROR((LIMPIA(J2114,1)),0)),0)</f>
        <v>0</v>
      </c>
      <c r="O2114" s="36">
        <f>IF(C2114="Saliente Local",(IFERROR((LIMPIA(K2114,1)),0)),0)</f>
        <v>25</v>
      </c>
      <c r="P2114" s="36">
        <f>IF(C2114="Saliente Nacional",(IFERROR((LIMPIA(K2114,1)),0)),0)</f>
        <v>0</v>
      </c>
      <c r="Q2114" s="36">
        <f>IF(C2114="Saliente Internacional",(IFERROR((LIMPIA(K2114,1)),0)),0)</f>
        <v>0</v>
      </c>
      <c r="R2114" s="36">
        <f t="shared" si="97"/>
        <v>1</v>
      </c>
      <c r="S2114" s="36">
        <f t="shared" si="98"/>
        <v>0</v>
      </c>
    </row>
    <row r="2115" spans="1:19" x14ac:dyDescent="0.25">
      <c r="A2115" s="101">
        <f>'DETALLE DE CONEXIONES'!P2115</f>
        <v>0</v>
      </c>
      <c r="B2115" s="36" t="str">
        <f>'DETALLE DE CONEXIONES'!I2115</f>
        <v>GPRS</v>
      </c>
      <c r="C2115" s="36" t="str">
        <f>'DETALLE DE CONEXIONES'!BB2115</f>
        <v>MENSAJERO</v>
      </c>
      <c r="D2115" s="36" t="str">
        <f>'DETALLE DE CONEXIONES'!E2115</f>
        <v>internet.itelcel.coXXXGLTE</v>
      </c>
      <c r="E2115" s="36">
        <f t="shared" ref="E2115:E2178" si="99">LEN(D2115)</f>
        <v>26</v>
      </c>
      <c r="F2115" s="36">
        <f>IFERROR(LIMPIA('DETALLE DE CONEXIONES'!N2115,1),0)</f>
        <v>0</v>
      </c>
      <c r="G2115" s="36" t="str">
        <f>LEFT('DETALLE DE CONEXIONES'!BE2115,3)</f>
        <v/>
      </c>
      <c r="H2115" s="36" t="str">
        <f>RIGHT('DETALLE DE CONEXIONES'!AK2115,2)</f>
        <v>-1</v>
      </c>
      <c r="I2115" s="36" t="str">
        <f>LEFT('DETALLE DE CONEXIONES'!AK2115,3)</f>
        <v>MEN</v>
      </c>
      <c r="J2115" s="36" t="str">
        <f>LEFT('DETALLE DE CONEXIONES'!M2115,3)</f>
        <v>0mi</v>
      </c>
      <c r="K2115" s="36" t="str">
        <f>IF(LEN('DETALLE DE CONEXIONES'!M2115)&lt;12,(RIGHT('DETALLE DE CONEXIONES'!M2115,5)),(RIGHT('DETALLE DE CONEXIONES'!M2115,6)))</f>
        <v xml:space="preserve">min. </v>
      </c>
      <c r="L2115" s="36">
        <f>IF(C2115="Saliente Local",(IFERROR((LIMPIA(J2115,1)),0)),0)</f>
        <v>0</v>
      </c>
      <c r="M2115" s="36">
        <f>IF(C2115="Saliente Nacional",(IFERROR((LIMPIA(J2115,1)),0)),0)</f>
        <v>0</v>
      </c>
      <c r="N2115" s="36">
        <f>IF(C2115="Saliente Internacional",(IFERROR((LIMPIA(J2115,1)),0)),0)</f>
        <v>0</v>
      </c>
      <c r="O2115" s="36">
        <f>IF(C2115="Saliente Local",(IFERROR((LIMPIA(K2115,1)),0)),0)</f>
        <v>0</v>
      </c>
      <c r="P2115" s="36">
        <f>IF(C2115="Saliente Nacional",(IFERROR((LIMPIA(K2115,1)),0)),0)</f>
        <v>0</v>
      </c>
      <c r="Q2115" s="36">
        <f>IF(C2115="Saliente Internacional",(IFERROR((LIMPIA(K2115,1)),0)),0)</f>
        <v>0</v>
      </c>
      <c r="R2115" s="36">
        <f t="shared" ref="R2115:R2178" si="100">IF(SUM(O2115:P2115)&gt;0,(L2115+M2115+1),(L2115+M2115))</f>
        <v>0</v>
      </c>
      <c r="S2115" s="36">
        <f t="shared" ref="S2115:S2178" si="101">IF(Q2115&gt;0,N2115+1,N2115)</f>
        <v>0</v>
      </c>
    </row>
    <row r="2116" spans="1:19" x14ac:dyDescent="0.25">
      <c r="A2116" s="101">
        <f>'DETALLE DE CONEXIONES'!P2116</f>
        <v>0</v>
      </c>
      <c r="B2116" s="36" t="str">
        <f>'DETALLE DE CONEXIONES'!I2116</f>
        <v>GPRS</v>
      </c>
      <c r="C2116" s="36" t="str">
        <f>'DETALLE DE CONEXIONES'!BB2116</f>
        <v>RS</v>
      </c>
      <c r="D2116" s="36" t="str">
        <f>'DETALLE DE CONEXIONES'!E2116</f>
        <v>internet.itelcel.coXXXGLTE</v>
      </c>
      <c r="E2116" s="36">
        <f t="shared" si="99"/>
        <v>26</v>
      </c>
      <c r="F2116" s="36">
        <f>IFERROR(LIMPIA('DETALLE DE CONEXIONES'!N2116,1),0)</f>
        <v>0</v>
      </c>
      <c r="G2116" s="36" t="str">
        <f>LEFT('DETALLE DE CONEXIONES'!BE2116,3)</f>
        <v/>
      </c>
      <c r="H2116" s="36" t="str">
        <f>RIGHT('DETALLE DE CONEXIONES'!AK2116,2)</f>
        <v>-1</v>
      </c>
      <c r="I2116" s="36" t="str">
        <f>LEFT('DETALLE DE CONEXIONES'!AK2116,3)</f>
        <v>RS;</v>
      </c>
      <c r="J2116" s="36" t="str">
        <f>LEFT('DETALLE DE CONEXIONES'!M2116,3)</f>
        <v>0mi</v>
      </c>
      <c r="K2116" s="36" t="str">
        <f>IF(LEN('DETALLE DE CONEXIONES'!M2116)&lt;12,(RIGHT('DETALLE DE CONEXIONES'!M2116,5)),(RIGHT('DETALLE DE CONEXIONES'!M2116,6)))</f>
        <v xml:space="preserve">min. </v>
      </c>
      <c r="L2116" s="36">
        <f>IF(C2116="Saliente Local",(IFERROR((LIMPIA(J2116,1)),0)),0)</f>
        <v>0</v>
      </c>
      <c r="M2116" s="36">
        <f>IF(C2116="Saliente Nacional",(IFERROR((LIMPIA(J2116,1)),0)),0)</f>
        <v>0</v>
      </c>
      <c r="N2116" s="36">
        <f>IF(C2116="Saliente Internacional",(IFERROR((LIMPIA(J2116,1)),0)),0)</f>
        <v>0</v>
      </c>
      <c r="O2116" s="36">
        <f>IF(C2116="Saliente Local",(IFERROR((LIMPIA(K2116,1)),0)),0)</f>
        <v>0</v>
      </c>
      <c r="P2116" s="36">
        <f>IF(C2116="Saliente Nacional",(IFERROR((LIMPIA(K2116,1)),0)),0)</f>
        <v>0</v>
      </c>
      <c r="Q2116" s="36">
        <f>IF(C2116="Saliente Internacional",(IFERROR((LIMPIA(K2116,1)),0)),0)</f>
        <v>0</v>
      </c>
      <c r="R2116" s="36">
        <f t="shared" si="100"/>
        <v>0</v>
      </c>
      <c r="S2116" s="36">
        <f t="shared" si="101"/>
        <v>0</v>
      </c>
    </row>
    <row r="2117" spans="1:19" x14ac:dyDescent="0.25">
      <c r="A2117" s="101">
        <f>'DETALLE DE CONEXIONES'!P2117</f>
        <v>0</v>
      </c>
      <c r="B2117" s="36" t="str">
        <f>'DETALLE DE CONEXIONES'!I2117</f>
        <v>SALIENTE</v>
      </c>
      <c r="C2117" s="36" t="str">
        <f>'DETALLE DE CONEXIONES'!BB2117</f>
        <v>Saliente Local</v>
      </c>
      <c r="D2117" s="36" t="str">
        <f>'DETALLE DE CONEXIONES'!E2117</f>
        <v>999XXX2707</v>
      </c>
      <c r="E2117" s="36">
        <f t="shared" si="99"/>
        <v>10</v>
      </c>
      <c r="F2117" s="36">
        <f>IFERROR(LIMPIA('DETALLE DE CONEXIONES'!N2117,1),0)</f>
        <v>5</v>
      </c>
      <c r="G2117" s="36" t="str">
        <f>LEFT('DETALLE DE CONEXIONES'!BE2117,3)</f>
        <v>NOF</v>
      </c>
      <c r="H2117" s="36" t="str">
        <f>RIGHT('DETALLE DE CONEXIONES'!AK2117,2)</f>
        <v/>
      </c>
      <c r="I2117" s="36" t="str">
        <f>LEFT('DETALLE DE CONEXIONES'!AK2117,3)</f>
        <v/>
      </c>
      <c r="J2117" s="36" t="str">
        <f>LEFT('DETALLE DE CONEXIONES'!M2117,3)</f>
        <v>4mi</v>
      </c>
      <c r="K2117" s="36" t="str">
        <f>IF(LEN('DETALLE DE CONEXIONES'!M2117)&lt;12,(RIGHT('DETALLE DE CONEXIONES'!M2117,5)),(RIGHT('DETALLE DE CONEXIONES'!M2117,6)))</f>
        <v>2seg.</v>
      </c>
      <c r="L2117" s="36">
        <f>IF(C2117="Saliente Local",(IFERROR((LIMPIA(J2117,1)),0)),0)</f>
        <v>4</v>
      </c>
      <c r="M2117" s="36">
        <f>IF(C2117="Saliente Nacional",(IFERROR((LIMPIA(J2117,1)),0)),0)</f>
        <v>0</v>
      </c>
      <c r="N2117" s="36">
        <f>IF(C2117="Saliente Internacional",(IFERROR((LIMPIA(J2117,1)),0)),0)</f>
        <v>0</v>
      </c>
      <c r="O2117" s="36">
        <f>IF(C2117="Saliente Local",(IFERROR((LIMPIA(K2117,1)),0)),0)</f>
        <v>2</v>
      </c>
      <c r="P2117" s="36">
        <f>IF(C2117="Saliente Nacional",(IFERROR((LIMPIA(K2117,1)),0)),0)</f>
        <v>0</v>
      </c>
      <c r="Q2117" s="36">
        <f>IF(C2117="Saliente Internacional",(IFERROR((LIMPIA(K2117,1)),0)),0)</f>
        <v>0</v>
      </c>
      <c r="R2117" s="36">
        <f t="shared" si="100"/>
        <v>5</v>
      </c>
      <c r="S2117" s="36">
        <f t="shared" si="101"/>
        <v>0</v>
      </c>
    </row>
    <row r="2118" spans="1:19" x14ac:dyDescent="0.25">
      <c r="A2118" s="101">
        <f>'DETALLE DE CONEXIONES'!P2118</f>
        <v>0</v>
      </c>
      <c r="B2118" s="36" t="str">
        <f>'DETALLE DE CONEXIONES'!I2118</f>
        <v>SALIENTE</v>
      </c>
      <c r="C2118" s="36" t="str">
        <f>'DETALLE DE CONEXIONES'!BB2118</f>
        <v>Saliente Local</v>
      </c>
      <c r="D2118" s="36" t="str">
        <f>'DETALLE DE CONEXIONES'!E2118</f>
        <v>999XXX0164</v>
      </c>
      <c r="E2118" s="36">
        <f t="shared" si="99"/>
        <v>10</v>
      </c>
      <c r="F2118" s="36">
        <f>IFERROR(LIMPIA('DETALLE DE CONEXIONES'!N2118,1),0)</f>
        <v>2</v>
      </c>
      <c r="G2118" s="36" t="str">
        <f>LEFT('DETALLE DE CONEXIONES'!BE2118,3)</f>
        <v>NOF</v>
      </c>
      <c r="H2118" s="36" t="str">
        <f>RIGHT('DETALLE DE CONEXIONES'!AK2118,2)</f>
        <v/>
      </c>
      <c r="I2118" s="36" t="str">
        <f>LEFT('DETALLE DE CONEXIONES'!AK2118,3)</f>
        <v/>
      </c>
      <c r="J2118" s="36" t="str">
        <f>LEFT('DETALLE DE CONEXIONES'!M2118,3)</f>
        <v>1mi</v>
      </c>
      <c r="K2118" s="36" t="str">
        <f>IF(LEN('DETALLE DE CONEXIONES'!M2118)&lt;12,(RIGHT('DETALLE DE CONEXIONES'!M2118,5)),(RIGHT('DETALLE DE CONEXIONES'!M2118,6)))</f>
        <v>3seg.</v>
      </c>
      <c r="L2118" s="36">
        <f>IF(C2118="Saliente Local",(IFERROR((LIMPIA(J2118,1)),0)),0)</f>
        <v>1</v>
      </c>
      <c r="M2118" s="36">
        <f>IF(C2118="Saliente Nacional",(IFERROR((LIMPIA(J2118,1)),0)),0)</f>
        <v>0</v>
      </c>
      <c r="N2118" s="36">
        <f>IF(C2118="Saliente Internacional",(IFERROR((LIMPIA(J2118,1)),0)),0)</f>
        <v>0</v>
      </c>
      <c r="O2118" s="36">
        <f>IF(C2118="Saliente Local",(IFERROR((LIMPIA(K2118,1)),0)),0)</f>
        <v>3</v>
      </c>
      <c r="P2118" s="36">
        <f>IF(C2118="Saliente Nacional",(IFERROR((LIMPIA(K2118,1)),0)),0)</f>
        <v>0</v>
      </c>
      <c r="Q2118" s="36">
        <f>IF(C2118="Saliente Internacional",(IFERROR((LIMPIA(K2118,1)),0)),0)</f>
        <v>0</v>
      </c>
      <c r="R2118" s="36">
        <f t="shared" si="100"/>
        <v>2</v>
      </c>
      <c r="S2118" s="36">
        <f t="shared" si="101"/>
        <v>0</v>
      </c>
    </row>
    <row r="2119" spans="1:19" x14ac:dyDescent="0.25">
      <c r="A2119" s="101">
        <f>'DETALLE DE CONEXIONES'!P2119</f>
        <v>0</v>
      </c>
      <c r="B2119" s="36" t="str">
        <f>'DETALLE DE CONEXIONES'!I2119</f>
        <v>SALIENTE</v>
      </c>
      <c r="C2119" s="36" t="str">
        <f>'DETALLE DE CONEXIONES'!BB2119</f>
        <v>Saliente Local</v>
      </c>
      <c r="D2119" s="36" t="str">
        <f>'DETALLE DE CONEXIONES'!E2119</f>
        <v>999XXX0328</v>
      </c>
      <c r="E2119" s="36">
        <f t="shared" si="99"/>
        <v>10</v>
      </c>
      <c r="F2119" s="36">
        <f>IFERROR(LIMPIA('DETALLE DE CONEXIONES'!N2119,1),0)</f>
        <v>3</v>
      </c>
      <c r="G2119" s="36" t="str">
        <f>LEFT('DETALLE DE CONEXIONES'!BE2119,3)</f>
        <v>NOF</v>
      </c>
      <c r="H2119" s="36" t="str">
        <f>RIGHT('DETALLE DE CONEXIONES'!AK2119,2)</f>
        <v/>
      </c>
      <c r="I2119" s="36" t="str">
        <f>LEFT('DETALLE DE CONEXIONES'!AK2119,3)</f>
        <v/>
      </c>
      <c r="J2119" s="36" t="str">
        <f>LEFT('DETALLE DE CONEXIONES'!M2119,3)</f>
        <v>2mi</v>
      </c>
      <c r="K2119" s="36" t="str">
        <f>IF(LEN('DETALLE DE CONEXIONES'!M2119)&lt;12,(RIGHT('DETALLE DE CONEXIONES'!M2119,5)),(RIGHT('DETALLE DE CONEXIONES'!M2119,6)))</f>
        <v>6seg.</v>
      </c>
      <c r="L2119" s="36">
        <f>IF(C2119="Saliente Local",(IFERROR((LIMPIA(J2119,1)),0)),0)</f>
        <v>2</v>
      </c>
      <c r="M2119" s="36">
        <f>IF(C2119="Saliente Nacional",(IFERROR((LIMPIA(J2119,1)),0)),0)</f>
        <v>0</v>
      </c>
      <c r="N2119" s="36">
        <f>IF(C2119="Saliente Internacional",(IFERROR((LIMPIA(J2119,1)),0)),0)</f>
        <v>0</v>
      </c>
      <c r="O2119" s="36">
        <f>IF(C2119="Saliente Local",(IFERROR((LIMPIA(K2119,1)),0)),0)</f>
        <v>6</v>
      </c>
      <c r="P2119" s="36">
        <f>IF(C2119="Saliente Nacional",(IFERROR((LIMPIA(K2119,1)),0)),0)</f>
        <v>0</v>
      </c>
      <c r="Q2119" s="36">
        <f>IF(C2119="Saliente Internacional",(IFERROR((LIMPIA(K2119,1)),0)),0)</f>
        <v>0</v>
      </c>
      <c r="R2119" s="36">
        <f t="shared" si="100"/>
        <v>3</v>
      </c>
      <c r="S2119" s="36">
        <f t="shared" si="101"/>
        <v>0</v>
      </c>
    </row>
    <row r="2120" spans="1:19" x14ac:dyDescent="0.25">
      <c r="A2120" s="101">
        <f>'DETALLE DE CONEXIONES'!P2120</f>
        <v>0</v>
      </c>
      <c r="B2120" s="36" t="str">
        <f>'DETALLE DE CONEXIONES'!I2120</f>
        <v>SALIENTE</v>
      </c>
      <c r="C2120" s="36" t="str">
        <f>'DETALLE DE CONEXIONES'!BB2120</f>
        <v>Saliente Local</v>
      </c>
      <c r="D2120" s="36" t="str">
        <f>'DETALLE DE CONEXIONES'!E2120</f>
        <v>999XXX7896</v>
      </c>
      <c r="E2120" s="36">
        <f t="shared" si="99"/>
        <v>10</v>
      </c>
      <c r="F2120" s="36">
        <f>IFERROR(LIMPIA('DETALLE DE CONEXIONES'!N2120,1),0)</f>
        <v>1</v>
      </c>
      <c r="G2120" s="36" t="str">
        <f>LEFT('DETALLE DE CONEXIONES'!BE2120,3)</f>
        <v>NOF</v>
      </c>
      <c r="H2120" s="36" t="str">
        <f>RIGHT('DETALLE DE CONEXIONES'!AK2120,2)</f>
        <v/>
      </c>
      <c r="I2120" s="36" t="str">
        <f>LEFT('DETALLE DE CONEXIONES'!AK2120,3)</f>
        <v/>
      </c>
      <c r="J2120" s="36" t="str">
        <f>LEFT('DETALLE DE CONEXIONES'!M2120,3)</f>
        <v>0mi</v>
      </c>
      <c r="K2120" s="36" t="str">
        <f>IF(LEN('DETALLE DE CONEXIONES'!M2120)&lt;12,(RIGHT('DETALLE DE CONEXIONES'!M2120,5)),(RIGHT('DETALLE DE CONEXIONES'!M2120,6)))</f>
        <v>13seg.</v>
      </c>
      <c r="L2120" s="36">
        <f>IF(C2120="Saliente Local",(IFERROR((LIMPIA(J2120,1)),0)),0)</f>
        <v>0</v>
      </c>
      <c r="M2120" s="36">
        <f>IF(C2120="Saliente Nacional",(IFERROR((LIMPIA(J2120,1)),0)),0)</f>
        <v>0</v>
      </c>
      <c r="N2120" s="36">
        <f>IF(C2120="Saliente Internacional",(IFERROR((LIMPIA(J2120,1)),0)),0)</f>
        <v>0</v>
      </c>
      <c r="O2120" s="36">
        <f>IF(C2120="Saliente Local",(IFERROR((LIMPIA(K2120,1)),0)),0)</f>
        <v>13</v>
      </c>
      <c r="P2120" s="36">
        <f>IF(C2120="Saliente Nacional",(IFERROR((LIMPIA(K2120,1)),0)),0)</f>
        <v>0</v>
      </c>
      <c r="Q2120" s="36">
        <f>IF(C2120="Saliente Internacional",(IFERROR((LIMPIA(K2120,1)),0)),0)</f>
        <v>0</v>
      </c>
      <c r="R2120" s="36">
        <f t="shared" si="100"/>
        <v>1</v>
      </c>
      <c r="S2120" s="36">
        <f t="shared" si="101"/>
        <v>0</v>
      </c>
    </row>
    <row r="2121" spans="1:19" x14ac:dyDescent="0.25">
      <c r="A2121" s="101">
        <f>'DETALLE DE CONEXIONES'!P2121</f>
        <v>0</v>
      </c>
      <c r="B2121" s="36" t="str">
        <f>'DETALLE DE CONEXIONES'!I2121</f>
        <v>SALIENTE</v>
      </c>
      <c r="C2121" s="36" t="str">
        <f>'DETALLE DE CONEXIONES'!BB2121</f>
        <v>Saliente Local</v>
      </c>
      <c r="D2121" s="36" t="str">
        <f>'DETALLE DE CONEXIONES'!E2121</f>
        <v>999XXX7896</v>
      </c>
      <c r="E2121" s="36">
        <f t="shared" si="99"/>
        <v>10</v>
      </c>
      <c r="F2121" s="36">
        <f>IFERROR(LIMPIA('DETALLE DE CONEXIONES'!N2121,1),0)</f>
        <v>1</v>
      </c>
      <c r="G2121" s="36" t="str">
        <f>LEFT('DETALLE DE CONEXIONES'!BE2121,3)</f>
        <v>NOF</v>
      </c>
      <c r="H2121" s="36" t="str">
        <f>RIGHT('DETALLE DE CONEXIONES'!AK2121,2)</f>
        <v/>
      </c>
      <c r="I2121" s="36" t="str">
        <f>LEFT('DETALLE DE CONEXIONES'!AK2121,3)</f>
        <v/>
      </c>
      <c r="J2121" s="36" t="str">
        <f>LEFT('DETALLE DE CONEXIONES'!M2121,3)</f>
        <v>0mi</v>
      </c>
      <c r="K2121" s="36" t="str">
        <f>IF(LEN('DETALLE DE CONEXIONES'!M2121)&lt;12,(RIGHT('DETALLE DE CONEXIONES'!M2121,5)),(RIGHT('DETALLE DE CONEXIONES'!M2121,6)))</f>
        <v>14seg.</v>
      </c>
      <c r="L2121" s="36">
        <f>IF(C2121="Saliente Local",(IFERROR((LIMPIA(J2121,1)),0)),0)</f>
        <v>0</v>
      </c>
      <c r="M2121" s="36">
        <f>IF(C2121="Saliente Nacional",(IFERROR((LIMPIA(J2121,1)),0)),0)</f>
        <v>0</v>
      </c>
      <c r="N2121" s="36">
        <f>IF(C2121="Saliente Internacional",(IFERROR((LIMPIA(J2121,1)),0)),0)</f>
        <v>0</v>
      </c>
      <c r="O2121" s="36">
        <f>IF(C2121="Saliente Local",(IFERROR((LIMPIA(K2121,1)),0)),0)</f>
        <v>14</v>
      </c>
      <c r="P2121" s="36">
        <f>IF(C2121="Saliente Nacional",(IFERROR((LIMPIA(K2121,1)),0)),0)</f>
        <v>0</v>
      </c>
      <c r="Q2121" s="36">
        <f>IF(C2121="Saliente Internacional",(IFERROR((LIMPIA(K2121,1)),0)),0)</f>
        <v>0</v>
      </c>
      <c r="R2121" s="36">
        <f t="shared" si="100"/>
        <v>1</v>
      </c>
      <c r="S2121" s="36">
        <f t="shared" si="101"/>
        <v>0</v>
      </c>
    </row>
    <row r="2122" spans="1:19" x14ac:dyDescent="0.25">
      <c r="A2122" s="101">
        <f>'DETALLE DE CONEXIONES'!P2122</f>
        <v>0</v>
      </c>
      <c r="B2122" s="36" t="str">
        <f>'DETALLE DE CONEXIONES'!I2122</f>
        <v>SALIENTE</v>
      </c>
      <c r="C2122" s="36" t="str">
        <f>'DETALLE DE CONEXIONES'!BB2122</f>
        <v>Saliente Local</v>
      </c>
      <c r="D2122" s="36" t="str">
        <f>'DETALLE DE CONEXIONES'!E2122</f>
        <v>999XXX7896</v>
      </c>
      <c r="E2122" s="36">
        <f t="shared" si="99"/>
        <v>10</v>
      </c>
      <c r="F2122" s="36">
        <f>IFERROR(LIMPIA('DETALLE DE CONEXIONES'!N2122,1),0)</f>
        <v>1</v>
      </c>
      <c r="G2122" s="36" t="str">
        <f>LEFT('DETALLE DE CONEXIONES'!BE2122,3)</f>
        <v>NOF</v>
      </c>
      <c r="H2122" s="36" t="str">
        <f>RIGHT('DETALLE DE CONEXIONES'!AK2122,2)</f>
        <v/>
      </c>
      <c r="I2122" s="36" t="str">
        <f>LEFT('DETALLE DE CONEXIONES'!AK2122,3)</f>
        <v/>
      </c>
      <c r="J2122" s="36" t="str">
        <f>LEFT('DETALLE DE CONEXIONES'!M2122,3)</f>
        <v>0mi</v>
      </c>
      <c r="K2122" s="36" t="str">
        <f>IF(LEN('DETALLE DE CONEXIONES'!M2122)&lt;12,(RIGHT('DETALLE DE CONEXIONES'!M2122,5)),(RIGHT('DETALLE DE CONEXIONES'!M2122,6)))</f>
        <v>14seg.</v>
      </c>
      <c r="L2122" s="36">
        <f>IF(C2122="Saliente Local",(IFERROR((LIMPIA(J2122,1)),0)),0)</f>
        <v>0</v>
      </c>
      <c r="M2122" s="36">
        <f>IF(C2122="Saliente Nacional",(IFERROR((LIMPIA(J2122,1)),0)),0)</f>
        <v>0</v>
      </c>
      <c r="N2122" s="36">
        <f>IF(C2122="Saliente Internacional",(IFERROR((LIMPIA(J2122,1)),0)),0)</f>
        <v>0</v>
      </c>
      <c r="O2122" s="36">
        <f>IF(C2122="Saliente Local",(IFERROR((LIMPIA(K2122,1)),0)),0)</f>
        <v>14</v>
      </c>
      <c r="P2122" s="36">
        <f>IF(C2122="Saliente Nacional",(IFERROR((LIMPIA(K2122,1)),0)),0)</f>
        <v>0</v>
      </c>
      <c r="Q2122" s="36">
        <f>IF(C2122="Saliente Internacional",(IFERROR((LIMPIA(K2122,1)),0)),0)</f>
        <v>0</v>
      </c>
      <c r="R2122" s="36">
        <f t="shared" si="100"/>
        <v>1</v>
      </c>
      <c r="S2122" s="36">
        <f t="shared" si="101"/>
        <v>0</v>
      </c>
    </row>
    <row r="2123" spans="1:19" x14ac:dyDescent="0.25">
      <c r="A2123" s="101">
        <f>'DETALLE DE CONEXIONES'!P2123</f>
        <v>0</v>
      </c>
      <c r="B2123" s="36" t="str">
        <f>'DETALLE DE CONEXIONES'!I2123</f>
        <v>SALIENTE</v>
      </c>
      <c r="C2123" s="36" t="str">
        <f>'DETALLE DE CONEXIONES'!BB2123</f>
        <v>Saliente Local</v>
      </c>
      <c r="D2123" s="36" t="str">
        <f>'DETALLE DE CONEXIONES'!E2123</f>
        <v>999XXX7896</v>
      </c>
      <c r="E2123" s="36">
        <f t="shared" si="99"/>
        <v>10</v>
      </c>
      <c r="F2123" s="36">
        <f>IFERROR(LIMPIA('DETALLE DE CONEXIONES'!N2123,1),0)</f>
        <v>1</v>
      </c>
      <c r="G2123" s="36" t="str">
        <f>LEFT('DETALLE DE CONEXIONES'!BE2123,3)</f>
        <v>NOF</v>
      </c>
      <c r="H2123" s="36" t="str">
        <f>RIGHT('DETALLE DE CONEXIONES'!AK2123,2)</f>
        <v/>
      </c>
      <c r="I2123" s="36" t="str">
        <f>LEFT('DETALLE DE CONEXIONES'!AK2123,3)</f>
        <v/>
      </c>
      <c r="J2123" s="36" t="str">
        <f>LEFT('DETALLE DE CONEXIONES'!M2123,3)</f>
        <v>0mi</v>
      </c>
      <c r="K2123" s="36" t="str">
        <f>IF(LEN('DETALLE DE CONEXIONES'!M2123)&lt;12,(RIGHT('DETALLE DE CONEXIONES'!M2123,5)),(RIGHT('DETALLE DE CONEXIONES'!M2123,6)))</f>
        <v>14seg.</v>
      </c>
      <c r="L2123" s="36">
        <f>IF(C2123="Saliente Local",(IFERROR((LIMPIA(J2123,1)),0)),0)</f>
        <v>0</v>
      </c>
      <c r="M2123" s="36">
        <f>IF(C2123="Saliente Nacional",(IFERROR((LIMPIA(J2123,1)),0)),0)</f>
        <v>0</v>
      </c>
      <c r="N2123" s="36">
        <f>IF(C2123="Saliente Internacional",(IFERROR((LIMPIA(J2123,1)),0)),0)</f>
        <v>0</v>
      </c>
      <c r="O2123" s="36">
        <f>IF(C2123="Saliente Local",(IFERROR((LIMPIA(K2123,1)),0)),0)</f>
        <v>14</v>
      </c>
      <c r="P2123" s="36">
        <f>IF(C2123="Saliente Nacional",(IFERROR((LIMPIA(K2123,1)),0)),0)</f>
        <v>0</v>
      </c>
      <c r="Q2123" s="36">
        <f>IF(C2123="Saliente Internacional",(IFERROR((LIMPIA(K2123,1)),0)),0)</f>
        <v>0</v>
      </c>
      <c r="R2123" s="36">
        <f t="shared" si="100"/>
        <v>1</v>
      </c>
      <c r="S2123" s="36">
        <f t="shared" si="101"/>
        <v>0</v>
      </c>
    </row>
    <row r="2124" spans="1:19" x14ac:dyDescent="0.25">
      <c r="A2124" s="101">
        <f>'DETALLE DE CONEXIONES'!P2124</f>
        <v>0</v>
      </c>
      <c r="B2124" s="36" t="str">
        <f>'DETALLE DE CONEXIONES'!I2124</f>
        <v>TRANSFERENCIA</v>
      </c>
      <c r="C2124" s="36" t="str">
        <f>'DETALLE DE CONEXIONES'!BB2124</f>
        <v>Desvio Nacional</v>
      </c>
      <c r="D2124" s="36" t="str">
        <f>'DETALLE DE CONEXIONES'!E2124</f>
        <v>999XXX1600</v>
      </c>
      <c r="E2124" s="36">
        <f t="shared" si="99"/>
        <v>10</v>
      </c>
      <c r="F2124" s="36">
        <f>IFERROR(LIMPIA('DETALLE DE CONEXIONES'!N2124,1),0)</f>
        <v>1</v>
      </c>
      <c r="G2124" s="36" t="str">
        <f>LEFT('DETALLE DE CONEXIONES'!BE2124,3)</f>
        <v>SIU</v>
      </c>
      <c r="H2124" s="36" t="str">
        <f>RIGHT('DETALLE DE CONEXIONES'!AK2124,2)</f>
        <v/>
      </c>
      <c r="I2124" s="36" t="str">
        <f>LEFT('DETALLE DE CONEXIONES'!AK2124,3)</f>
        <v/>
      </c>
      <c r="J2124" s="36" t="str">
        <f>LEFT('DETALLE DE CONEXIONES'!M2124,3)</f>
        <v>0mi</v>
      </c>
      <c r="K2124" s="36" t="str">
        <f>IF(LEN('DETALLE DE CONEXIONES'!M2124)&lt;12,(RIGHT('DETALLE DE CONEXIONES'!M2124,5)),(RIGHT('DETALLE DE CONEXIONES'!M2124,6)))</f>
        <v>5seg.</v>
      </c>
      <c r="L2124" s="36">
        <f>IF(C2124="Saliente Local",(IFERROR((LIMPIA(J2124,1)),0)),0)</f>
        <v>0</v>
      </c>
      <c r="M2124" s="36">
        <f>IF(C2124="Saliente Nacional",(IFERROR((LIMPIA(J2124,1)),0)),0)</f>
        <v>0</v>
      </c>
      <c r="N2124" s="36">
        <f>IF(C2124="Saliente Internacional",(IFERROR((LIMPIA(J2124,1)),0)),0)</f>
        <v>0</v>
      </c>
      <c r="O2124" s="36">
        <f>IF(C2124="Saliente Local",(IFERROR((LIMPIA(K2124,1)),0)),0)</f>
        <v>0</v>
      </c>
      <c r="P2124" s="36">
        <f>IF(C2124="Saliente Nacional",(IFERROR((LIMPIA(K2124,1)),0)),0)</f>
        <v>0</v>
      </c>
      <c r="Q2124" s="36">
        <f>IF(C2124="Saliente Internacional",(IFERROR((LIMPIA(K2124,1)),0)),0)</f>
        <v>0</v>
      </c>
      <c r="R2124" s="36">
        <f t="shared" si="100"/>
        <v>0</v>
      </c>
      <c r="S2124" s="36">
        <f t="shared" si="101"/>
        <v>0</v>
      </c>
    </row>
    <row r="2125" spans="1:19" x14ac:dyDescent="0.25">
      <c r="A2125" s="101">
        <f>'DETALLE DE CONEXIONES'!P2125</f>
        <v>0</v>
      </c>
      <c r="B2125" s="36" t="str">
        <f>'DETALLE DE CONEXIONES'!I2125</f>
        <v>GPRS</v>
      </c>
      <c r="C2125" s="36" t="str">
        <f>'DETALLE DE CONEXIONES'!BB2125</f>
        <v>MENSAJERO</v>
      </c>
      <c r="D2125" s="36" t="str">
        <f>'DETALLE DE CONEXIONES'!E2125</f>
        <v>internet.itelcel.coXXXGLTE</v>
      </c>
      <c r="E2125" s="36">
        <f t="shared" si="99"/>
        <v>26</v>
      </c>
      <c r="F2125" s="36">
        <f>IFERROR(LIMPIA('DETALLE DE CONEXIONES'!N2125,1),0)</f>
        <v>0</v>
      </c>
      <c r="G2125" s="36" t="str">
        <f>LEFT('DETALLE DE CONEXIONES'!BE2125,3)</f>
        <v/>
      </c>
      <c r="H2125" s="36" t="str">
        <f>RIGHT('DETALLE DE CONEXIONES'!AK2125,2)</f>
        <v>-1</v>
      </c>
      <c r="I2125" s="36" t="str">
        <f>LEFT('DETALLE DE CONEXIONES'!AK2125,3)</f>
        <v>MEN</v>
      </c>
      <c r="J2125" s="36" t="str">
        <f>LEFT('DETALLE DE CONEXIONES'!M2125,3)</f>
        <v>0mi</v>
      </c>
      <c r="K2125" s="36" t="str">
        <f>IF(LEN('DETALLE DE CONEXIONES'!M2125)&lt;12,(RIGHT('DETALLE DE CONEXIONES'!M2125,5)),(RIGHT('DETALLE DE CONEXIONES'!M2125,6)))</f>
        <v xml:space="preserve">min. </v>
      </c>
      <c r="L2125" s="36">
        <f>IF(C2125="Saliente Local",(IFERROR((LIMPIA(J2125,1)),0)),0)</f>
        <v>0</v>
      </c>
      <c r="M2125" s="36">
        <f>IF(C2125="Saliente Nacional",(IFERROR((LIMPIA(J2125,1)),0)),0)</f>
        <v>0</v>
      </c>
      <c r="N2125" s="36">
        <f>IF(C2125="Saliente Internacional",(IFERROR((LIMPIA(J2125,1)),0)),0)</f>
        <v>0</v>
      </c>
      <c r="O2125" s="36">
        <f>IF(C2125="Saliente Local",(IFERROR((LIMPIA(K2125,1)),0)),0)</f>
        <v>0</v>
      </c>
      <c r="P2125" s="36">
        <f>IF(C2125="Saliente Nacional",(IFERROR((LIMPIA(K2125,1)),0)),0)</f>
        <v>0</v>
      </c>
      <c r="Q2125" s="36">
        <f>IF(C2125="Saliente Internacional",(IFERROR((LIMPIA(K2125,1)),0)),0)</f>
        <v>0</v>
      </c>
      <c r="R2125" s="36">
        <f t="shared" si="100"/>
        <v>0</v>
      </c>
      <c r="S2125" s="36">
        <f t="shared" si="101"/>
        <v>0</v>
      </c>
    </row>
    <row r="2126" spans="1:19" x14ac:dyDescent="0.25">
      <c r="A2126" s="101">
        <f>'DETALLE DE CONEXIONES'!P2126</f>
        <v>0</v>
      </c>
      <c r="B2126" s="36" t="str">
        <f>'DETALLE DE CONEXIONES'!I2126</f>
        <v>GPRS</v>
      </c>
      <c r="C2126" s="36" t="str">
        <f>'DETALLE DE CONEXIONES'!BB2126</f>
        <v>RS</v>
      </c>
      <c r="D2126" s="36" t="str">
        <f>'DETALLE DE CONEXIONES'!E2126</f>
        <v>internet.itelcel.coXXXGLTE</v>
      </c>
      <c r="E2126" s="36">
        <f t="shared" si="99"/>
        <v>26</v>
      </c>
      <c r="F2126" s="36">
        <f>IFERROR(LIMPIA('DETALLE DE CONEXIONES'!N2126,1),0)</f>
        <v>0</v>
      </c>
      <c r="G2126" s="36" t="str">
        <f>LEFT('DETALLE DE CONEXIONES'!BE2126,3)</f>
        <v/>
      </c>
      <c r="H2126" s="36" t="str">
        <f>RIGHT('DETALLE DE CONEXIONES'!AK2126,2)</f>
        <v>-1</v>
      </c>
      <c r="I2126" s="36" t="str">
        <f>LEFT('DETALLE DE CONEXIONES'!AK2126,3)</f>
        <v>RS;</v>
      </c>
      <c r="J2126" s="36" t="str">
        <f>LEFT('DETALLE DE CONEXIONES'!M2126,3)</f>
        <v>0mi</v>
      </c>
      <c r="K2126" s="36" t="str">
        <f>IF(LEN('DETALLE DE CONEXIONES'!M2126)&lt;12,(RIGHT('DETALLE DE CONEXIONES'!M2126,5)),(RIGHT('DETALLE DE CONEXIONES'!M2126,6)))</f>
        <v xml:space="preserve">min. </v>
      </c>
      <c r="L2126" s="36">
        <f>IF(C2126="Saliente Local",(IFERROR((LIMPIA(J2126,1)),0)),0)</f>
        <v>0</v>
      </c>
      <c r="M2126" s="36">
        <f>IF(C2126="Saliente Nacional",(IFERROR((LIMPIA(J2126,1)),0)),0)</f>
        <v>0</v>
      </c>
      <c r="N2126" s="36">
        <f>IF(C2126="Saliente Internacional",(IFERROR((LIMPIA(J2126,1)),0)),0)</f>
        <v>0</v>
      </c>
      <c r="O2126" s="36">
        <f>IF(C2126="Saliente Local",(IFERROR((LIMPIA(K2126,1)),0)),0)</f>
        <v>0</v>
      </c>
      <c r="P2126" s="36">
        <f>IF(C2126="Saliente Nacional",(IFERROR((LIMPIA(K2126,1)),0)),0)</f>
        <v>0</v>
      </c>
      <c r="Q2126" s="36">
        <f>IF(C2126="Saliente Internacional",(IFERROR((LIMPIA(K2126,1)),0)),0)</f>
        <v>0</v>
      </c>
      <c r="R2126" s="36">
        <f t="shared" si="100"/>
        <v>0</v>
      </c>
      <c r="S2126" s="36">
        <f t="shared" si="101"/>
        <v>0</v>
      </c>
    </row>
    <row r="2127" spans="1:19" x14ac:dyDescent="0.25">
      <c r="A2127" s="101">
        <f>'DETALLE DE CONEXIONES'!P2127</f>
        <v>0</v>
      </c>
      <c r="B2127" s="36" t="str">
        <f>'DETALLE DE CONEXIONES'!I2127</f>
        <v>SALIENTE</v>
      </c>
      <c r="C2127" s="36" t="str">
        <f>'DETALLE DE CONEXIONES'!BB2127</f>
        <v>Saliente Local</v>
      </c>
      <c r="D2127" s="36" t="str">
        <f>'DETALLE DE CONEXIONES'!E2127</f>
        <v>999XXX0494</v>
      </c>
      <c r="E2127" s="36">
        <f t="shared" si="99"/>
        <v>10</v>
      </c>
      <c r="F2127" s="36">
        <f>IFERROR(LIMPIA('DETALLE DE CONEXIONES'!N2127,1),0)</f>
        <v>7</v>
      </c>
      <c r="G2127" s="36" t="str">
        <f>LEFT('DETALLE DE CONEXIONES'!BE2127,3)</f>
        <v>NOF</v>
      </c>
      <c r="H2127" s="36" t="str">
        <f>RIGHT('DETALLE DE CONEXIONES'!AK2127,2)</f>
        <v/>
      </c>
      <c r="I2127" s="36" t="str">
        <f>LEFT('DETALLE DE CONEXIONES'!AK2127,3)</f>
        <v/>
      </c>
      <c r="J2127" s="36" t="str">
        <f>LEFT('DETALLE DE CONEXIONES'!M2127,3)</f>
        <v>6mi</v>
      </c>
      <c r="K2127" s="36" t="str">
        <f>IF(LEN('DETALLE DE CONEXIONES'!M2127)&lt;12,(RIGHT('DETALLE DE CONEXIONES'!M2127,5)),(RIGHT('DETALLE DE CONEXIONES'!M2127,6)))</f>
        <v>7seg.</v>
      </c>
      <c r="L2127" s="36">
        <f>IF(C2127="Saliente Local",(IFERROR((LIMPIA(J2127,1)),0)),0)</f>
        <v>6</v>
      </c>
      <c r="M2127" s="36">
        <f>IF(C2127="Saliente Nacional",(IFERROR((LIMPIA(J2127,1)),0)),0)</f>
        <v>0</v>
      </c>
      <c r="N2127" s="36">
        <f>IF(C2127="Saliente Internacional",(IFERROR((LIMPIA(J2127,1)),0)),0)</f>
        <v>0</v>
      </c>
      <c r="O2127" s="36">
        <f>IF(C2127="Saliente Local",(IFERROR((LIMPIA(K2127,1)),0)),0)</f>
        <v>7</v>
      </c>
      <c r="P2127" s="36">
        <f>IF(C2127="Saliente Nacional",(IFERROR((LIMPIA(K2127,1)),0)),0)</f>
        <v>0</v>
      </c>
      <c r="Q2127" s="36">
        <f>IF(C2127="Saliente Internacional",(IFERROR((LIMPIA(K2127,1)),0)),0)</f>
        <v>0</v>
      </c>
      <c r="R2127" s="36">
        <f t="shared" si="100"/>
        <v>7</v>
      </c>
      <c r="S2127" s="36">
        <f t="shared" si="101"/>
        <v>0</v>
      </c>
    </row>
    <row r="2128" spans="1:19" x14ac:dyDescent="0.25">
      <c r="A2128" s="101">
        <f>'DETALLE DE CONEXIONES'!P2128</f>
        <v>0</v>
      </c>
      <c r="B2128" s="36" t="str">
        <f>'DETALLE DE CONEXIONES'!I2128</f>
        <v>SALIENTE</v>
      </c>
      <c r="C2128" s="36" t="str">
        <f>'DETALLE DE CONEXIONES'!BB2128</f>
        <v>Saliente Local</v>
      </c>
      <c r="D2128" s="36" t="str">
        <f>'DETALLE DE CONEXIONES'!E2128</f>
        <v>999XXX0494</v>
      </c>
      <c r="E2128" s="36">
        <f t="shared" si="99"/>
        <v>10</v>
      </c>
      <c r="F2128" s="36">
        <f>IFERROR(LIMPIA('DETALLE DE CONEXIONES'!N2128,1),0)</f>
        <v>1</v>
      </c>
      <c r="G2128" s="36" t="str">
        <f>LEFT('DETALLE DE CONEXIONES'!BE2128,3)</f>
        <v>NOF</v>
      </c>
      <c r="H2128" s="36" t="str">
        <f>RIGHT('DETALLE DE CONEXIONES'!AK2128,2)</f>
        <v/>
      </c>
      <c r="I2128" s="36" t="str">
        <f>LEFT('DETALLE DE CONEXIONES'!AK2128,3)</f>
        <v/>
      </c>
      <c r="J2128" s="36" t="str">
        <f>LEFT('DETALLE DE CONEXIONES'!M2128,3)</f>
        <v>0mi</v>
      </c>
      <c r="K2128" s="36" t="str">
        <f>IF(LEN('DETALLE DE CONEXIONES'!M2128)&lt;12,(RIGHT('DETALLE DE CONEXIONES'!M2128,5)),(RIGHT('DETALLE DE CONEXIONES'!M2128,6)))</f>
        <v>35seg.</v>
      </c>
      <c r="L2128" s="36">
        <f>IF(C2128="Saliente Local",(IFERROR((LIMPIA(J2128,1)),0)),0)</f>
        <v>0</v>
      </c>
      <c r="M2128" s="36">
        <f>IF(C2128="Saliente Nacional",(IFERROR((LIMPIA(J2128,1)),0)),0)</f>
        <v>0</v>
      </c>
      <c r="N2128" s="36">
        <f>IF(C2128="Saliente Internacional",(IFERROR((LIMPIA(J2128,1)),0)),0)</f>
        <v>0</v>
      </c>
      <c r="O2128" s="36">
        <f>IF(C2128="Saliente Local",(IFERROR((LIMPIA(K2128,1)),0)),0)</f>
        <v>35</v>
      </c>
      <c r="P2128" s="36">
        <f>IF(C2128="Saliente Nacional",(IFERROR((LIMPIA(K2128,1)),0)),0)</f>
        <v>0</v>
      </c>
      <c r="Q2128" s="36">
        <f>IF(C2128="Saliente Internacional",(IFERROR((LIMPIA(K2128,1)),0)),0)</f>
        <v>0</v>
      </c>
      <c r="R2128" s="36">
        <f t="shared" si="100"/>
        <v>1</v>
      </c>
      <c r="S2128" s="36">
        <f t="shared" si="101"/>
        <v>0</v>
      </c>
    </row>
    <row r="2129" spans="1:19" x14ac:dyDescent="0.25">
      <c r="A2129" s="101">
        <f>'DETALLE DE CONEXIONES'!P2129</f>
        <v>0</v>
      </c>
      <c r="B2129" s="36" t="str">
        <f>'DETALLE DE CONEXIONES'!I2129</f>
        <v>TRANSFERENCIA</v>
      </c>
      <c r="C2129" s="36" t="str">
        <f>'DETALLE DE CONEXIONES'!BB2129</f>
        <v>Desvio Nacional</v>
      </c>
      <c r="D2129" s="36" t="str">
        <f>'DETALLE DE CONEXIONES'!E2129</f>
        <v>999XXX1600</v>
      </c>
      <c r="E2129" s="36">
        <f t="shared" si="99"/>
        <v>10</v>
      </c>
      <c r="F2129" s="36">
        <f>IFERROR(LIMPIA('DETALLE DE CONEXIONES'!N2129,1),0)</f>
        <v>1</v>
      </c>
      <c r="G2129" s="36" t="str">
        <f>LEFT('DETALLE DE CONEXIONES'!BE2129,3)</f>
        <v>SIU</v>
      </c>
      <c r="H2129" s="36" t="str">
        <f>RIGHT('DETALLE DE CONEXIONES'!AK2129,2)</f>
        <v/>
      </c>
      <c r="I2129" s="36" t="str">
        <f>LEFT('DETALLE DE CONEXIONES'!AK2129,3)</f>
        <v/>
      </c>
      <c r="J2129" s="36" t="str">
        <f>LEFT('DETALLE DE CONEXIONES'!M2129,3)</f>
        <v>0mi</v>
      </c>
      <c r="K2129" s="36" t="str">
        <f>IF(LEN('DETALLE DE CONEXIONES'!M2129)&lt;12,(RIGHT('DETALLE DE CONEXIONES'!M2129,5)),(RIGHT('DETALLE DE CONEXIONES'!M2129,6)))</f>
        <v>5seg.</v>
      </c>
      <c r="L2129" s="36">
        <f>IF(C2129="Saliente Local",(IFERROR((LIMPIA(J2129,1)),0)),0)</f>
        <v>0</v>
      </c>
      <c r="M2129" s="36">
        <f>IF(C2129="Saliente Nacional",(IFERROR((LIMPIA(J2129,1)),0)),0)</f>
        <v>0</v>
      </c>
      <c r="N2129" s="36">
        <f>IF(C2129="Saliente Internacional",(IFERROR((LIMPIA(J2129,1)),0)),0)</f>
        <v>0</v>
      </c>
      <c r="O2129" s="36">
        <f>IF(C2129="Saliente Local",(IFERROR((LIMPIA(K2129,1)),0)),0)</f>
        <v>0</v>
      </c>
      <c r="P2129" s="36">
        <f>IF(C2129="Saliente Nacional",(IFERROR((LIMPIA(K2129,1)),0)),0)</f>
        <v>0</v>
      </c>
      <c r="Q2129" s="36">
        <f>IF(C2129="Saliente Internacional",(IFERROR((LIMPIA(K2129,1)),0)),0)</f>
        <v>0</v>
      </c>
      <c r="R2129" s="36">
        <f t="shared" si="100"/>
        <v>0</v>
      </c>
      <c r="S2129" s="36">
        <f t="shared" si="101"/>
        <v>0</v>
      </c>
    </row>
    <row r="2130" spans="1:19" x14ac:dyDescent="0.25">
      <c r="A2130" s="101">
        <f>'DETALLE DE CONEXIONES'!P2130</f>
        <v>0</v>
      </c>
      <c r="B2130" s="36" t="str">
        <f>'DETALLE DE CONEXIONES'!I2130</f>
        <v>TRANSFERENCIA</v>
      </c>
      <c r="C2130" s="36" t="str">
        <f>'DETALLE DE CONEXIONES'!BB2130</f>
        <v>Desvio Nacional</v>
      </c>
      <c r="D2130" s="36" t="str">
        <f>'DETALLE DE CONEXIONES'!E2130</f>
        <v>999XXX1600</v>
      </c>
      <c r="E2130" s="36">
        <f t="shared" si="99"/>
        <v>10</v>
      </c>
      <c r="F2130" s="36">
        <f>IFERROR(LIMPIA('DETALLE DE CONEXIONES'!N2130,1),0)</f>
        <v>1</v>
      </c>
      <c r="G2130" s="36" t="str">
        <f>LEFT('DETALLE DE CONEXIONES'!BE2130,3)</f>
        <v>SIU</v>
      </c>
      <c r="H2130" s="36" t="str">
        <f>RIGHT('DETALLE DE CONEXIONES'!AK2130,2)</f>
        <v/>
      </c>
      <c r="I2130" s="36" t="str">
        <f>LEFT('DETALLE DE CONEXIONES'!AK2130,3)</f>
        <v/>
      </c>
      <c r="J2130" s="36" t="str">
        <f>LEFT('DETALLE DE CONEXIONES'!M2130,3)</f>
        <v>0mi</v>
      </c>
      <c r="K2130" s="36" t="str">
        <f>IF(LEN('DETALLE DE CONEXIONES'!M2130)&lt;12,(RIGHT('DETALLE DE CONEXIONES'!M2130,5)),(RIGHT('DETALLE DE CONEXIONES'!M2130,6)))</f>
        <v>6seg.</v>
      </c>
      <c r="L2130" s="36">
        <f>IF(C2130="Saliente Local",(IFERROR((LIMPIA(J2130,1)),0)),0)</f>
        <v>0</v>
      </c>
      <c r="M2130" s="36">
        <f>IF(C2130="Saliente Nacional",(IFERROR((LIMPIA(J2130,1)),0)),0)</f>
        <v>0</v>
      </c>
      <c r="N2130" s="36">
        <f>IF(C2130="Saliente Internacional",(IFERROR((LIMPIA(J2130,1)),0)),0)</f>
        <v>0</v>
      </c>
      <c r="O2130" s="36">
        <f>IF(C2130="Saliente Local",(IFERROR((LIMPIA(K2130,1)),0)),0)</f>
        <v>0</v>
      </c>
      <c r="P2130" s="36">
        <f>IF(C2130="Saliente Nacional",(IFERROR((LIMPIA(K2130,1)),0)),0)</f>
        <v>0</v>
      </c>
      <c r="Q2130" s="36">
        <f>IF(C2130="Saliente Internacional",(IFERROR((LIMPIA(K2130,1)),0)),0)</f>
        <v>0</v>
      </c>
      <c r="R2130" s="36">
        <f t="shared" si="100"/>
        <v>0</v>
      </c>
      <c r="S2130" s="36">
        <f t="shared" si="101"/>
        <v>0</v>
      </c>
    </row>
    <row r="2131" spans="1:19" x14ac:dyDescent="0.25">
      <c r="A2131" s="101">
        <f>'DETALLE DE CONEXIONES'!P2131</f>
        <v>0</v>
      </c>
      <c r="B2131" s="36" t="str">
        <f>'DETALLE DE CONEXIONES'!I2131</f>
        <v>GPRS</v>
      </c>
      <c r="C2131" s="36" t="str">
        <f>'DETALLE DE CONEXIONES'!BB2131</f>
        <v>MENSAJERO</v>
      </c>
      <c r="D2131" s="36" t="str">
        <f>'DETALLE DE CONEXIONES'!E2131</f>
        <v>internet.itelcel.coXXXGLTE</v>
      </c>
      <c r="E2131" s="36">
        <f t="shared" si="99"/>
        <v>26</v>
      </c>
      <c r="F2131" s="36">
        <f>IFERROR(LIMPIA('DETALLE DE CONEXIONES'!N2131,1),0)</f>
        <v>0</v>
      </c>
      <c r="G2131" s="36" t="str">
        <f>LEFT('DETALLE DE CONEXIONES'!BE2131,3)</f>
        <v/>
      </c>
      <c r="H2131" s="36" t="str">
        <f>RIGHT('DETALLE DE CONEXIONES'!AK2131,2)</f>
        <v>-0</v>
      </c>
      <c r="I2131" s="36" t="str">
        <f>LEFT('DETALLE DE CONEXIONES'!AK2131,3)</f>
        <v>MEN</v>
      </c>
      <c r="J2131" s="36" t="str">
        <f>LEFT('DETALLE DE CONEXIONES'!M2131,3)</f>
        <v>0mi</v>
      </c>
      <c r="K2131" s="36" t="str">
        <f>IF(LEN('DETALLE DE CONEXIONES'!M2131)&lt;12,(RIGHT('DETALLE DE CONEXIONES'!M2131,5)),(RIGHT('DETALLE DE CONEXIONES'!M2131,6)))</f>
        <v xml:space="preserve">min. </v>
      </c>
      <c r="L2131" s="36">
        <f>IF(C2131="Saliente Local",(IFERROR((LIMPIA(J2131,1)),0)),0)</f>
        <v>0</v>
      </c>
      <c r="M2131" s="36">
        <f>IF(C2131="Saliente Nacional",(IFERROR((LIMPIA(J2131,1)),0)),0)</f>
        <v>0</v>
      </c>
      <c r="N2131" s="36">
        <f>IF(C2131="Saliente Internacional",(IFERROR((LIMPIA(J2131,1)),0)),0)</f>
        <v>0</v>
      </c>
      <c r="O2131" s="36">
        <f>IF(C2131="Saliente Local",(IFERROR((LIMPIA(K2131,1)),0)),0)</f>
        <v>0</v>
      </c>
      <c r="P2131" s="36">
        <f>IF(C2131="Saliente Nacional",(IFERROR((LIMPIA(K2131,1)),0)),0)</f>
        <v>0</v>
      </c>
      <c r="Q2131" s="36">
        <f>IF(C2131="Saliente Internacional",(IFERROR((LIMPIA(K2131,1)),0)),0)</f>
        <v>0</v>
      </c>
      <c r="R2131" s="36">
        <f t="shared" si="100"/>
        <v>0</v>
      </c>
      <c r="S2131" s="36">
        <f t="shared" si="101"/>
        <v>0</v>
      </c>
    </row>
    <row r="2132" spans="1:19" x14ac:dyDescent="0.25">
      <c r="A2132" s="101">
        <f>'DETALLE DE CONEXIONES'!P2132</f>
        <v>0</v>
      </c>
      <c r="B2132" s="36" t="str">
        <f>'DETALLE DE CONEXIONES'!I2132</f>
        <v>GPRS</v>
      </c>
      <c r="C2132" s="36" t="str">
        <f>'DETALLE DE CONEXIONES'!BB2132</f>
        <v>RS</v>
      </c>
      <c r="D2132" s="36" t="str">
        <f>'DETALLE DE CONEXIONES'!E2132</f>
        <v>internet.itelcel.coXXXGLTE</v>
      </c>
      <c r="E2132" s="36">
        <f t="shared" si="99"/>
        <v>26</v>
      </c>
      <c r="F2132" s="36">
        <f>IFERROR(LIMPIA('DETALLE DE CONEXIONES'!N2132,1),0)</f>
        <v>0</v>
      </c>
      <c r="G2132" s="36" t="str">
        <f>LEFT('DETALLE DE CONEXIONES'!BE2132,3)</f>
        <v/>
      </c>
      <c r="H2132" s="36" t="str">
        <f>RIGHT('DETALLE DE CONEXIONES'!AK2132,2)</f>
        <v>-0</v>
      </c>
      <c r="I2132" s="36" t="str">
        <f>LEFT('DETALLE DE CONEXIONES'!AK2132,3)</f>
        <v>RS;</v>
      </c>
      <c r="J2132" s="36" t="str">
        <f>LEFT('DETALLE DE CONEXIONES'!M2132,3)</f>
        <v>0mi</v>
      </c>
      <c r="K2132" s="36" t="str">
        <f>IF(LEN('DETALLE DE CONEXIONES'!M2132)&lt;12,(RIGHT('DETALLE DE CONEXIONES'!M2132,5)),(RIGHT('DETALLE DE CONEXIONES'!M2132,6)))</f>
        <v xml:space="preserve">min. </v>
      </c>
      <c r="L2132" s="36">
        <f>IF(C2132="Saliente Local",(IFERROR((LIMPIA(J2132,1)),0)),0)</f>
        <v>0</v>
      </c>
      <c r="M2132" s="36">
        <f>IF(C2132="Saliente Nacional",(IFERROR((LIMPIA(J2132,1)),0)),0)</f>
        <v>0</v>
      </c>
      <c r="N2132" s="36">
        <f>IF(C2132="Saliente Internacional",(IFERROR((LIMPIA(J2132,1)),0)),0)</f>
        <v>0</v>
      </c>
      <c r="O2132" s="36">
        <f>IF(C2132="Saliente Local",(IFERROR((LIMPIA(K2132,1)),0)),0)</f>
        <v>0</v>
      </c>
      <c r="P2132" s="36">
        <f>IF(C2132="Saliente Nacional",(IFERROR((LIMPIA(K2132,1)),0)),0)</f>
        <v>0</v>
      </c>
      <c r="Q2132" s="36">
        <f>IF(C2132="Saliente Internacional",(IFERROR((LIMPIA(K2132,1)),0)),0)</f>
        <v>0</v>
      </c>
      <c r="R2132" s="36">
        <f t="shared" si="100"/>
        <v>0</v>
      </c>
      <c r="S2132" s="36">
        <f t="shared" si="101"/>
        <v>0</v>
      </c>
    </row>
    <row r="2133" spans="1:19" x14ac:dyDescent="0.25">
      <c r="A2133" s="101">
        <f>'DETALLE DE CONEXIONES'!P2133</f>
        <v>0</v>
      </c>
      <c r="B2133" s="36" t="str">
        <f>'DETALLE DE CONEXIONES'!I2133</f>
        <v>TRANSFERENCIA</v>
      </c>
      <c r="C2133" s="36" t="str">
        <f>'DETALLE DE CONEXIONES'!BB2133</f>
        <v>Desvio Nacional</v>
      </c>
      <c r="D2133" s="36" t="str">
        <f>'DETALLE DE CONEXIONES'!E2133</f>
        <v>999XXX1600</v>
      </c>
      <c r="E2133" s="36">
        <f t="shared" si="99"/>
        <v>10</v>
      </c>
      <c r="F2133" s="36">
        <f>IFERROR(LIMPIA('DETALLE DE CONEXIONES'!N2133,1),0)</f>
        <v>1</v>
      </c>
      <c r="G2133" s="36" t="str">
        <f>LEFT('DETALLE DE CONEXIONES'!BE2133,3)</f>
        <v>SIU</v>
      </c>
      <c r="H2133" s="36" t="str">
        <f>RIGHT('DETALLE DE CONEXIONES'!AK2133,2)</f>
        <v/>
      </c>
      <c r="I2133" s="36" t="str">
        <f>LEFT('DETALLE DE CONEXIONES'!AK2133,3)</f>
        <v/>
      </c>
      <c r="J2133" s="36" t="str">
        <f>LEFT('DETALLE DE CONEXIONES'!M2133,3)</f>
        <v>0mi</v>
      </c>
      <c r="K2133" s="36" t="str">
        <f>IF(LEN('DETALLE DE CONEXIONES'!M2133)&lt;12,(RIGHT('DETALLE DE CONEXIONES'!M2133,5)),(RIGHT('DETALLE DE CONEXIONES'!M2133,6)))</f>
        <v>51seg.</v>
      </c>
      <c r="L2133" s="36">
        <f>IF(C2133="Saliente Local",(IFERROR((LIMPIA(J2133,1)),0)),0)</f>
        <v>0</v>
      </c>
      <c r="M2133" s="36">
        <f>IF(C2133="Saliente Nacional",(IFERROR((LIMPIA(J2133,1)),0)),0)</f>
        <v>0</v>
      </c>
      <c r="N2133" s="36">
        <f>IF(C2133="Saliente Internacional",(IFERROR((LIMPIA(J2133,1)),0)),0)</f>
        <v>0</v>
      </c>
      <c r="O2133" s="36">
        <f>IF(C2133="Saliente Local",(IFERROR((LIMPIA(K2133,1)),0)),0)</f>
        <v>0</v>
      </c>
      <c r="P2133" s="36">
        <f>IF(C2133="Saliente Nacional",(IFERROR((LIMPIA(K2133,1)),0)),0)</f>
        <v>0</v>
      </c>
      <c r="Q2133" s="36">
        <f>IF(C2133="Saliente Internacional",(IFERROR((LIMPIA(K2133,1)),0)),0)</f>
        <v>0</v>
      </c>
      <c r="R2133" s="36">
        <f t="shared" si="100"/>
        <v>0</v>
      </c>
      <c r="S2133" s="36">
        <f t="shared" si="101"/>
        <v>0</v>
      </c>
    </row>
    <row r="2134" spans="1:19" x14ac:dyDescent="0.25">
      <c r="A2134" s="101">
        <f>'DETALLE DE CONEXIONES'!P2134</f>
        <v>0</v>
      </c>
      <c r="B2134" s="36" t="str">
        <f>'DETALLE DE CONEXIONES'!I2134</f>
        <v>GPRS</v>
      </c>
      <c r="C2134" s="36" t="str">
        <f>'DETALLE DE CONEXIONES'!BB2134</f>
        <v>MENSAJERO</v>
      </c>
      <c r="D2134" s="36" t="str">
        <f>'DETALLE DE CONEXIONES'!E2134</f>
        <v>internet.itelcelXXXm-3G</v>
      </c>
      <c r="E2134" s="36">
        <f t="shared" si="99"/>
        <v>23</v>
      </c>
      <c r="F2134" s="36">
        <f>IFERROR(LIMPIA('DETALLE DE CONEXIONES'!N2134,1),0)</f>
        <v>0</v>
      </c>
      <c r="G2134" s="36" t="str">
        <f>LEFT('DETALLE DE CONEXIONES'!BE2134,3)</f>
        <v/>
      </c>
      <c r="H2134" s="36" t="str">
        <f>RIGHT('DETALLE DE CONEXIONES'!AK2134,2)</f>
        <v>-0</v>
      </c>
      <c r="I2134" s="36" t="str">
        <f>LEFT('DETALLE DE CONEXIONES'!AK2134,3)</f>
        <v>MEN</v>
      </c>
      <c r="J2134" s="36" t="str">
        <f>LEFT('DETALLE DE CONEXIONES'!M2134,3)</f>
        <v>0mi</v>
      </c>
      <c r="K2134" s="36" t="str">
        <f>IF(LEN('DETALLE DE CONEXIONES'!M2134)&lt;12,(RIGHT('DETALLE DE CONEXIONES'!M2134,5)),(RIGHT('DETALLE DE CONEXIONES'!M2134,6)))</f>
        <v xml:space="preserve">min. </v>
      </c>
      <c r="L2134" s="36">
        <f>IF(C2134="Saliente Local",(IFERROR((LIMPIA(J2134,1)),0)),0)</f>
        <v>0</v>
      </c>
      <c r="M2134" s="36">
        <f>IF(C2134="Saliente Nacional",(IFERROR((LIMPIA(J2134,1)),0)),0)</f>
        <v>0</v>
      </c>
      <c r="N2134" s="36">
        <f>IF(C2134="Saliente Internacional",(IFERROR((LIMPIA(J2134,1)),0)),0)</f>
        <v>0</v>
      </c>
      <c r="O2134" s="36">
        <f>IF(C2134="Saliente Local",(IFERROR((LIMPIA(K2134,1)),0)),0)</f>
        <v>0</v>
      </c>
      <c r="P2134" s="36">
        <f>IF(C2134="Saliente Nacional",(IFERROR((LIMPIA(K2134,1)),0)),0)</f>
        <v>0</v>
      </c>
      <c r="Q2134" s="36">
        <f>IF(C2134="Saliente Internacional",(IFERROR((LIMPIA(K2134,1)),0)),0)</f>
        <v>0</v>
      </c>
      <c r="R2134" s="36">
        <f t="shared" si="100"/>
        <v>0</v>
      </c>
      <c r="S2134" s="36">
        <f t="shared" si="101"/>
        <v>0</v>
      </c>
    </row>
    <row r="2135" spans="1:19" x14ac:dyDescent="0.25">
      <c r="A2135" s="101">
        <f>'DETALLE DE CONEXIONES'!P2135</f>
        <v>0</v>
      </c>
      <c r="B2135" s="36" t="str">
        <f>'DETALLE DE CONEXIONES'!I2135</f>
        <v>GPRS</v>
      </c>
      <c r="C2135" s="36" t="str">
        <f>'DETALLE DE CONEXIONES'!BB2135</f>
        <v>RS</v>
      </c>
      <c r="D2135" s="36" t="str">
        <f>'DETALLE DE CONEXIONES'!E2135</f>
        <v>internet.itelcelXXXm-3G</v>
      </c>
      <c r="E2135" s="36">
        <f t="shared" si="99"/>
        <v>23</v>
      </c>
      <c r="F2135" s="36">
        <f>IFERROR(LIMPIA('DETALLE DE CONEXIONES'!N2135,1),0)</f>
        <v>0</v>
      </c>
      <c r="G2135" s="36" t="str">
        <f>LEFT('DETALLE DE CONEXIONES'!BE2135,3)</f>
        <v/>
      </c>
      <c r="H2135" s="36" t="str">
        <f>RIGHT('DETALLE DE CONEXIONES'!AK2135,2)</f>
        <v>-0</v>
      </c>
      <c r="I2135" s="36" t="str">
        <f>LEFT('DETALLE DE CONEXIONES'!AK2135,3)</f>
        <v>RS;</v>
      </c>
      <c r="J2135" s="36" t="str">
        <f>LEFT('DETALLE DE CONEXIONES'!M2135,3)</f>
        <v>0mi</v>
      </c>
      <c r="K2135" s="36" t="str">
        <f>IF(LEN('DETALLE DE CONEXIONES'!M2135)&lt;12,(RIGHT('DETALLE DE CONEXIONES'!M2135,5)),(RIGHT('DETALLE DE CONEXIONES'!M2135,6)))</f>
        <v xml:space="preserve">min. </v>
      </c>
      <c r="L2135" s="36">
        <f>IF(C2135="Saliente Local",(IFERROR((LIMPIA(J2135,1)),0)),0)</f>
        <v>0</v>
      </c>
      <c r="M2135" s="36">
        <f>IF(C2135="Saliente Nacional",(IFERROR((LIMPIA(J2135,1)),0)),0)</f>
        <v>0</v>
      </c>
      <c r="N2135" s="36">
        <f>IF(C2135="Saliente Internacional",(IFERROR((LIMPIA(J2135,1)),0)),0)</f>
        <v>0</v>
      </c>
      <c r="O2135" s="36">
        <f>IF(C2135="Saliente Local",(IFERROR((LIMPIA(K2135,1)),0)),0)</f>
        <v>0</v>
      </c>
      <c r="P2135" s="36">
        <f>IF(C2135="Saliente Nacional",(IFERROR((LIMPIA(K2135,1)),0)),0)</f>
        <v>0</v>
      </c>
      <c r="Q2135" s="36">
        <f>IF(C2135="Saliente Internacional",(IFERROR((LIMPIA(K2135,1)),0)),0)</f>
        <v>0</v>
      </c>
      <c r="R2135" s="36">
        <f t="shared" si="100"/>
        <v>0</v>
      </c>
      <c r="S2135" s="36">
        <f t="shared" si="101"/>
        <v>0</v>
      </c>
    </row>
    <row r="2136" spans="1:19" x14ac:dyDescent="0.25">
      <c r="A2136" s="101">
        <f>'DETALLE DE CONEXIONES'!P2136</f>
        <v>0</v>
      </c>
      <c r="B2136" s="36" t="str">
        <f>'DETALLE DE CONEXIONES'!I2136</f>
        <v>GPRS</v>
      </c>
      <c r="C2136" s="36" t="str">
        <f>'DETALLE DE CONEXIONES'!BB2136</f>
        <v>MENSAJERO</v>
      </c>
      <c r="D2136" s="36" t="str">
        <f>'DETALLE DE CONEXIONES'!E2136</f>
        <v>internet.itelcelXXXm-3G</v>
      </c>
      <c r="E2136" s="36">
        <f t="shared" si="99"/>
        <v>23</v>
      </c>
      <c r="F2136" s="36">
        <f>IFERROR(LIMPIA('DETALLE DE CONEXIONES'!N2136,1),0)</f>
        <v>0</v>
      </c>
      <c r="G2136" s="36" t="str">
        <f>LEFT('DETALLE DE CONEXIONES'!BE2136,3)</f>
        <v/>
      </c>
      <c r="H2136" s="36" t="str">
        <f>RIGHT('DETALLE DE CONEXIONES'!AK2136,2)</f>
        <v>-0</v>
      </c>
      <c r="I2136" s="36" t="str">
        <f>LEFT('DETALLE DE CONEXIONES'!AK2136,3)</f>
        <v>MEN</v>
      </c>
      <c r="J2136" s="36" t="str">
        <f>LEFT('DETALLE DE CONEXIONES'!M2136,3)</f>
        <v>0mi</v>
      </c>
      <c r="K2136" s="36" t="str">
        <f>IF(LEN('DETALLE DE CONEXIONES'!M2136)&lt;12,(RIGHT('DETALLE DE CONEXIONES'!M2136,5)),(RIGHT('DETALLE DE CONEXIONES'!M2136,6)))</f>
        <v xml:space="preserve">min. </v>
      </c>
      <c r="L2136" s="36">
        <f>IF(C2136="Saliente Local",(IFERROR((LIMPIA(J2136,1)),0)),0)</f>
        <v>0</v>
      </c>
      <c r="M2136" s="36">
        <f>IF(C2136="Saliente Nacional",(IFERROR((LIMPIA(J2136,1)),0)),0)</f>
        <v>0</v>
      </c>
      <c r="N2136" s="36">
        <f>IF(C2136="Saliente Internacional",(IFERROR((LIMPIA(J2136,1)),0)),0)</f>
        <v>0</v>
      </c>
      <c r="O2136" s="36">
        <f>IF(C2136="Saliente Local",(IFERROR((LIMPIA(K2136,1)),0)),0)</f>
        <v>0</v>
      </c>
      <c r="P2136" s="36">
        <f>IF(C2136="Saliente Nacional",(IFERROR((LIMPIA(K2136,1)),0)),0)</f>
        <v>0</v>
      </c>
      <c r="Q2136" s="36">
        <f>IF(C2136="Saliente Internacional",(IFERROR((LIMPIA(K2136,1)),0)),0)</f>
        <v>0</v>
      </c>
      <c r="R2136" s="36">
        <f t="shared" si="100"/>
        <v>0</v>
      </c>
      <c r="S2136" s="36">
        <f t="shared" si="101"/>
        <v>0</v>
      </c>
    </row>
    <row r="2137" spans="1:19" x14ac:dyDescent="0.25">
      <c r="A2137" s="101">
        <f>'DETALLE DE CONEXIONES'!P2137</f>
        <v>0</v>
      </c>
      <c r="B2137" s="36" t="str">
        <f>'DETALLE DE CONEXIONES'!I2137</f>
        <v>GPRS</v>
      </c>
      <c r="C2137" s="36" t="str">
        <f>'DETALLE DE CONEXIONES'!BB2137</f>
        <v>RS</v>
      </c>
      <c r="D2137" s="36" t="str">
        <f>'DETALLE DE CONEXIONES'!E2137</f>
        <v>internet.itelcelXXXm-3G</v>
      </c>
      <c r="E2137" s="36">
        <f t="shared" si="99"/>
        <v>23</v>
      </c>
      <c r="F2137" s="36">
        <f>IFERROR(LIMPIA('DETALLE DE CONEXIONES'!N2137,1),0)</f>
        <v>0</v>
      </c>
      <c r="G2137" s="36" t="str">
        <f>LEFT('DETALLE DE CONEXIONES'!BE2137,3)</f>
        <v/>
      </c>
      <c r="H2137" s="36" t="str">
        <f>RIGHT('DETALLE DE CONEXIONES'!AK2137,2)</f>
        <v>-0</v>
      </c>
      <c r="I2137" s="36" t="str">
        <f>LEFT('DETALLE DE CONEXIONES'!AK2137,3)</f>
        <v>RS;</v>
      </c>
      <c r="J2137" s="36" t="str">
        <f>LEFT('DETALLE DE CONEXIONES'!M2137,3)</f>
        <v>0mi</v>
      </c>
      <c r="K2137" s="36" t="str">
        <f>IF(LEN('DETALLE DE CONEXIONES'!M2137)&lt;12,(RIGHT('DETALLE DE CONEXIONES'!M2137,5)),(RIGHT('DETALLE DE CONEXIONES'!M2137,6)))</f>
        <v xml:space="preserve">min. </v>
      </c>
      <c r="L2137" s="36">
        <f>IF(C2137="Saliente Local",(IFERROR((LIMPIA(J2137,1)),0)),0)</f>
        <v>0</v>
      </c>
      <c r="M2137" s="36">
        <f>IF(C2137="Saliente Nacional",(IFERROR((LIMPIA(J2137,1)),0)),0)</f>
        <v>0</v>
      </c>
      <c r="N2137" s="36">
        <f>IF(C2137="Saliente Internacional",(IFERROR((LIMPIA(J2137,1)),0)),0)</f>
        <v>0</v>
      </c>
      <c r="O2137" s="36">
        <f>IF(C2137="Saliente Local",(IFERROR((LIMPIA(K2137,1)),0)),0)</f>
        <v>0</v>
      </c>
      <c r="P2137" s="36">
        <f>IF(C2137="Saliente Nacional",(IFERROR((LIMPIA(K2137,1)),0)),0)</f>
        <v>0</v>
      </c>
      <c r="Q2137" s="36">
        <f>IF(C2137="Saliente Internacional",(IFERROR((LIMPIA(K2137,1)),0)),0)</f>
        <v>0</v>
      </c>
      <c r="R2137" s="36">
        <f t="shared" si="100"/>
        <v>0</v>
      </c>
      <c r="S2137" s="36">
        <f t="shared" si="101"/>
        <v>0</v>
      </c>
    </row>
    <row r="2138" spans="1:19" x14ac:dyDescent="0.25">
      <c r="A2138" s="101">
        <f>'DETALLE DE CONEXIONES'!P2138</f>
        <v>0</v>
      </c>
      <c r="B2138" s="36" t="str">
        <f>'DETALLE DE CONEXIONES'!I2138</f>
        <v>GPRS</v>
      </c>
      <c r="C2138" s="36" t="str">
        <f>'DETALLE DE CONEXIONES'!BB2138</f>
        <v>MENSAJERO</v>
      </c>
      <c r="D2138" s="36" t="str">
        <f>'DETALLE DE CONEXIONES'!E2138</f>
        <v>internet.itelcel.coXXXGLTE</v>
      </c>
      <c r="E2138" s="36">
        <f t="shared" si="99"/>
        <v>26</v>
      </c>
      <c r="F2138" s="36">
        <f>IFERROR(LIMPIA('DETALLE DE CONEXIONES'!N2138,1),0)</f>
        <v>0</v>
      </c>
      <c r="G2138" s="36" t="str">
        <f>LEFT('DETALLE DE CONEXIONES'!BE2138,3)</f>
        <v/>
      </c>
      <c r="H2138" s="36" t="str">
        <f>RIGHT('DETALLE DE CONEXIONES'!AK2138,2)</f>
        <v>-0</v>
      </c>
      <c r="I2138" s="36" t="str">
        <f>LEFT('DETALLE DE CONEXIONES'!AK2138,3)</f>
        <v>MEN</v>
      </c>
      <c r="J2138" s="36" t="str">
        <f>LEFT('DETALLE DE CONEXIONES'!M2138,3)</f>
        <v>0mi</v>
      </c>
      <c r="K2138" s="36" t="str">
        <f>IF(LEN('DETALLE DE CONEXIONES'!M2138)&lt;12,(RIGHT('DETALLE DE CONEXIONES'!M2138,5)),(RIGHT('DETALLE DE CONEXIONES'!M2138,6)))</f>
        <v xml:space="preserve">min. </v>
      </c>
      <c r="L2138" s="36">
        <f>IF(C2138="Saliente Local",(IFERROR((LIMPIA(J2138,1)),0)),0)</f>
        <v>0</v>
      </c>
      <c r="M2138" s="36">
        <f>IF(C2138="Saliente Nacional",(IFERROR((LIMPIA(J2138,1)),0)),0)</f>
        <v>0</v>
      </c>
      <c r="N2138" s="36">
        <f>IF(C2138="Saliente Internacional",(IFERROR((LIMPIA(J2138,1)),0)),0)</f>
        <v>0</v>
      </c>
      <c r="O2138" s="36">
        <f>IF(C2138="Saliente Local",(IFERROR((LIMPIA(K2138,1)),0)),0)</f>
        <v>0</v>
      </c>
      <c r="P2138" s="36">
        <f>IF(C2138="Saliente Nacional",(IFERROR((LIMPIA(K2138,1)),0)),0)</f>
        <v>0</v>
      </c>
      <c r="Q2138" s="36">
        <f>IF(C2138="Saliente Internacional",(IFERROR((LIMPIA(K2138,1)),0)),0)</f>
        <v>0</v>
      </c>
      <c r="R2138" s="36">
        <f t="shared" si="100"/>
        <v>0</v>
      </c>
      <c r="S2138" s="36">
        <f t="shared" si="101"/>
        <v>0</v>
      </c>
    </row>
    <row r="2139" spans="1:19" x14ac:dyDescent="0.25">
      <c r="A2139" s="101">
        <f>'DETALLE DE CONEXIONES'!P2139</f>
        <v>0</v>
      </c>
      <c r="B2139" s="36" t="str">
        <f>'DETALLE DE CONEXIONES'!I2139</f>
        <v>GPRS</v>
      </c>
      <c r="C2139" s="36" t="str">
        <f>'DETALLE DE CONEXIONES'!BB2139</f>
        <v>RS</v>
      </c>
      <c r="D2139" s="36" t="str">
        <f>'DETALLE DE CONEXIONES'!E2139</f>
        <v>internet.itelcel.coXXXGLTE</v>
      </c>
      <c r="E2139" s="36">
        <f t="shared" si="99"/>
        <v>26</v>
      </c>
      <c r="F2139" s="36">
        <f>IFERROR(LIMPIA('DETALLE DE CONEXIONES'!N2139,1),0)</f>
        <v>0</v>
      </c>
      <c r="G2139" s="36" t="str">
        <f>LEFT('DETALLE DE CONEXIONES'!BE2139,3)</f>
        <v/>
      </c>
      <c r="H2139" s="36" t="str">
        <f>RIGHT('DETALLE DE CONEXIONES'!AK2139,2)</f>
        <v>-0</v>
      </c>
      <c r="I2139" s="36" t="str">
        <f>LEFT('DETALLE DE CONEXIONES'!AK2139,3)</f>
        <v>RS;</v>
      </c>
      <c r="J2139" s="36" t="str">
        <f>LEFT('DETALLE DE CONEXIONES'!M2139,3)</f>
        <v>0mi</v>
      </c>
      <c r="K2139" s="36" t="str">
        <f>IF(LEN('DETALLE DE CONEXIONES'!M2139)&lt;12,(RIGHT('DETALLE DE CONEXIONES'!M2139,5)),(RIGHT('DETALLE DE CONEXIONES'!M2139,6)))</f>
        <v xml:space="preserve">min. </v>
      </c>
      <c r="L2139" s="36">
        <f>IF(C2139="Saliente Local",(IFERROR((LIMPIA(J2139,1)),0)),0)</f>
        <v>0</v>
      </c>
      <c r="M2139" s="36">
        <f>IF(C2139="Saliente Nacional",(IFERROR((LIMPIA(J2139,1)),0)),0)</f>
        <v>0</v>
      </c>
      <c r="N2139" s="36">
        <f>IF(C2139="Saliente Internacional",(IFERROR((LIMPIA(J2139,1)),0)),0)</f>
        <v>0</v>
      </c>
      <c r="O2139" s="36">
        <f>IF(C2139="Saliente Local",(IFERROR((LIMPIA(K2139,1)),0)),0)</f>
        <v>0</v>
      </c>
      <c r="P2139" s="36">
        <f>IF(C2139="Saliente Nacional",(IFERROR((LIMPIA(K2139,1)),0)),0)</f>
        <v>0</v>
      </c>
      <c r="Q2139" s="36">
        <f>IF(C2139="Saliente Internacional",(IFERROR((LIMPIA(K2139,1)),0)),0)</f>
        <v>0</v>
      </c>
      <c r="R2139" s="36">
        <f t="shared" si="100"/>
        <v>0</v>
      </c>
      <c r="S2139" s="36">
        <f t="shared" si="101"/>
        <v>0</v>
      </c>
    </row>
    <row r="2140" spans="1:19" x14ac:dyDescent="0.25">
      <c r="A2140" s="101">
        <f>'DETALLE DE CONEXIONES'!P2140</f>
        <v>0</v>
      </c>
      <c r="B2140" s="36" t="str">
        <f>'DETALLE DE CONEXIONES'!I2140</f>
        <v>GPRS</v>
      </c>
      <c r="C2140" s="36" t="str">
        <f>'DETALLE DE CONEXIONES'!BB2140</f>
        <v>MENSAJERO</v>
      </c>
      <c r="D2140" s="36" t="str">
        <f>'DETALLE DE CONEXIONES'!E2140</f>
        <v>internet.itelcel.coXXXGLTE</v>
      </c>
      <c r="E2140" s="36">
        <f t="shared" si="99"/>
        <v>26</v>
      </c>
      <c r="F2140" s="36">
        <f>IFERROR(LIMPIA('DETALLE DE CONEXIONES'!N2140,1),0)</f>
        <v>0</v>
      </c>
      <c r="G2140" s="36" t="str">
        <f>LEFT('DETALLE DE CONEXIONES'!BE2140,3)</f>
        <v/>
      </c>
      <c r="H2140" s="36" t="str">
        <f>RIGHT('DETALLE DE CONEXIONES'!AK2140,2)</f>
        <v>-1</v>
      </c>
      <c r="I2140" s="36" t="str">
        <f>LEFT('DETALLE DE CONEXIONES'!AK2140,3)</f>
        <v>MEN</v>
      </c>
      <c r="J2140" s="36" t="str">
        <f>LEFT('DETALLE DE CONEXIONES'!M2140,3)</f>
        <v>0mi</v>
      </c>
      <c r="K2140" s="36" t="str">
        <f>IF(LEN('DETALLE DE CONEXIONES'!M2140)&lt;12,(RIGHT('DETALLE DE CONEXIONES'!M2140,5)),(RIGHT('DETALLE DE CONEXIONES'!M2140,6)))</f>
        <v xml:space="preserve">min. </v>
      </c>
      <c r="L2140" s="36">
        <f>IF(C2140="Saliente Local",(IFERROR((LIMPIA(J2140,1)),0)),0)</f>
        <v>0</v>
      </c>
      <c r="M2140" s="36">
        <f>IF(C2140="Saliente Nacional",(IFERROR((LIMPIA(J2140,1)),0)),0)</f>
        <v>0</v>
      </c>
      <c r="N2140" s="36">
        <f>IF(C2140="Saliente Internacional",(IFERROR((LIMPIA(J2140,1)),0)),0)</f>
        <v>0</v>
      </c>
      <c r="O2140" s="36">
        <f>IF(C2140="Saliente Local",(IFERROR((LIMPIA(K2140,1)),0)),0)</f>
        <v>0</v>
      </c>
      <c r="P2140" s="36">
        <f>IF(C2140="Saliente Nacional",(IFERROR((LIMPIA(K2140,1)),0)),0)</f>
        <v>0</v>
      </c>
      <c r="Q2140" s="36">
        <f>IF(C2140="Saliente Internacional",(IFERROR((LIMPIA(K2140,1)),0)),0)</f>
        <v>0</v>
      </c>
      <c r="R2140" s="36">
        <f t="shared" si="100"/>
        <v>0</v>
      </c>
      <c r="S2140" s="36">
        <f t="shared" si="101"/>
        <v>0</v>
      </c>
    </row>
    <row r="2141" spans="1:19" x14ac:dyDescent="0.25">
      <c r="A2141" s="101">
        <f>'DETALLE DE CONEXIONES'!P2141</f>
        <v>0</v>
      </c>
      <c r="B2141" s="36" t="str">
        <f>'DETALLE DE CONEXIONES'!I2141</f>
        <v>GPRS</v>
      </c>
      <c r="C2141" s="36" t="str">
        <f>'DETALLE DE CONEXIONES'!BB2141</f>
        <v>RS</v>
      </c>
      <c r="D2141" s="36" t="str">
        <f>'DETALLE DE CONEXIONES'!E2141</f>
        <v>internet.itelcel.coXXXGLTE</v>
      </c>
      <c r="E2141" s="36">
        <f t="shared" si="99"/>
        <v>26</v>
      </c>
      <c r="F2141" s="36">
        <f>IFERROR(LIMPIA('DETALLE DE CONEXIONES'!N2141,1),0)</f>
        <v>0</v>
      </c>
      <c r="G2141" s="36" t="str">
        <f>LEFT('DETALLE DE CONEXIONES'!BE2141,3)</f>
        <v/>
      </c>
      <c r="H2141" s="36" t="str">
        <f>RIGHT('DETALLE DE CONEXIONES'!AK2141,2)</f>
        <v>-1</v>
      </c>
      <c r="I2141" s="36" t="str">
        <f>LEFT('DETALLE DE CONEXIONES'!AK2141,3)</f>
        <v>RS;</v>
      </c>
      <c r="J2141" s="36" t="str">
        <f>LEFT('DETALLE DE CONEXIONES'!M2141,3)</f>
        <v>0mi</v>
      </c>
      <c r="K2141" s="36" t="str">
        <f>IF(LEN('DETALLE DE CONEXIONES'!M2141)&lt;12,(RIGHT('DETALLE DE CONEXIONES'!M2141,5)),(RIGHT('DETALLE DE CONEXIONES'!M2141,6)))</f>
        <v xml:space="preserve">min. </v>
      </c>
      <c r="L2141" s="36">
        <f>IF(C2141="Saliente Local",(IFERROR((LIMPIA(J2141,1)),0)),0)</f>
        <v>0</v>
      </c>
      <c r="M2141" s="36">
        <f>IF(C2141="Saliente Nacional",(IFERROR((LIMPIA(J2141,1)),0)),0)</f>
        <v>0</v>
      </c>
      <c r="N2141" s="36">
        <f>IF(C2141="Saliente Internacional",(IFERROR((LIMPIA(J2141,1)),0)),0)</f>
        <v>0</v>
      </c>
      <c r="O2141" s="36">
        <f>IF(C2141="Saliente Local",(IFERROR((LIMPIA(K2141,1)),0)),0)</f>
        <v>0</v>
      </c>
      <c r="P2141" s="36">
        <f>IF(C2141="Saliente Nacional",(IFERROR((LIMPIA(K2141,1)),0)),0)</f>
        <v>0</v>
      </c>
      <c r="Q2141" s="36">
        <f>IF(C2141="Saliente Internacional",(IFERROR((LIMPIA(K2141,1)),0)),0)</f>
        <v>0</v>
      </c>
      <c r="R2141" s="36">
        <f t="shared" si="100"/>
        <v>0</v>
      </c>
      <c r="S2141" s="36">
        <f t="shared" si="101"/>
        <v>0</v>
      </c>
    </row>
    <row r="2142" spans="1:19" x14ac:dyDescent="0.25">
      <c r="A2142" s="101">
        <f>'DETALLE DE CONEXIONES'!P2142</f>
        <v>0</v>
      </c>
      <c r="B2142" s="36" t="str">
        <f>'DETALLE DE CONEXIONES'!I2142</f>
        <v>SALIENTE</v>
      </c>
      <c r="C2142" s="36" t="str">
        <f>'DETALLE DE CONEXIONES'!BB2142</f>
        <v>Saliente Local</v>
      </c>
      <c r="D2142" s="36" t="str">
        <f>'DETALLE DE CONEXIONES'!E2142</f>
        <v>999XXX0001</v>
      </c>
      <c r="E2142" s="36">
        <f t="shared" si="99"/>
        <v>10</v>
      </c>
      <c r="F2142" s="36">
        <f>IFERROR(LIMPIA('DETALLE DE CONEXIONES'!N2142,1),0)</f>
        <v>1</v>
      </c>
      <c r="G2142" s="36" t="str">
        <f>LEFT('DETALLE DE CONEXIONES'!BE2142,3)</f>
        <v>NOF</v>
      </c>
      <c r="H2142" s="36" t="str">
        <f>RIGHT('DETALLE DE CONEXIONES'!AK2142,2)</f>
        <v/>
      </c>
      <c r="I2142" s="36" t="str">
        <f>LEFT('DETALLE DE CONEXIONES'!AK2142,3)</f>
        <v/>
      </c>
      <c r="J2142" s="36" t="str">
        <f>LEFT('DETALLE DE CONEXIONES'!M2142,3)</f>
        <v>0mi</v>
      </c>
      <c r="K2142" s="36" t="str">
        <f>IF(LEN('DETALLE DE CONEXIONES'!M2142)&lt;12,(RIGHT('DETALLE DE CONEXIONES'!M2142,5)),(RIGHT('DETALLE DE CONEXIONES'!M2142,6)))</f>
        <v>53seg.</v>
      </c>
      <c r="L2142" s="36">
        <f>IF(C2142="Saliente Local",(IFERROR((LIMPIA(J2142,1)),0)),0)</f>
        <v>0</v>
      </c>
      <c r="M2142" s="36">
        <f>IF(C2142="Saliente Nacional",(IFERROR((LIMPIA(J2142,1)),0)),0)</f>
        <v>0</v>
      </c>
      <c r="N2142" s="36">
        <f>IF(C2142="Saliente Internacional",(IFERROR((LIMPIA(J2142,1)),0)),0)</f>
        <v>0</v>
      </c>
      <c r="O2142" s="36">
        <f>IF(C2142="Saliente Local",(IFERROR((LIMPIA(K2142,1)),0)),0)</f>
        <v>53</v>
      </c>
      <c r="P2142" s="36">
        <f>IF(C2142="Saliente Nacional",(IFERROR((LIMPIA(K2142,1)),0)),0)</f>
        <v>0</v>
      </c>
      <c r="Q2142" s="36">
        <f>IF(C2142="Saliente Internacional",(IFERROR((LIMPIA(K2142,1)),0)),0)</f>
        <v>0</v>
      </c>
      <c r="R2142" s="36">
        <f t="shared" si="100"/>
        <v>1</v>
      </c>
      <c r="S2142" s="36">
        <f t="shared" si="101"/>
        <v>0</v>
      </c>
    </row>
    <row r="2143" spans="1:19" x14ac:dyDescent="0.25">
      <c r="A2143" s="101">
        <f>'DETALLE DE CONEXIONES'!P2143</f>
        <v>0</v>
      </c>
      <c r="B2143" s="36" t="str">
        <f>'DETALLE DE CONEXIONES'!I2143</f>
        <v>GPRS</v>
      </c>
      <c r="C2143" s="36" t="str">
        <f>'DETALLE DE CONEXIONES'!BB2143</f>
        <v>RS</v>
      </c>
      <c r="D2143" s="36" t="str">
        <f>'DETALLE DE CONEXIONES'!E2143</f>
        <v>internet.itelcel.coXXXGLTE</v>
      </c>
      <c r="E2143" s="36">
        <f t="shared" si="99"/>
        <v>26</v>
      </c>
      <c r="F2143" s="36">
        <f>IFERROR(LIMPIA('DETALLE DE CONEXIONES'!N2143,1),0)</f>
        <v>0</v>
      </c>
      <c r="G2143" s="36" t="str">
        <f>LEFT('DETALLE DE CONEXIONES'!BE2143,3)</f>
        <v/>
      </c>
      <c r="H2143" s="36" t="str">
        <f>RIGHT('DETALLE DE CONEXIONES'!AK2143,2)</f>
        <v>-1</v>
      </c>
      <c r="I2143" s="36" t="str">
        <f>LEFT('DETALLE DE CONEXIONES'!AK2143,3)</f>
        <v>RS;</v>
      </c>
      <c r="J2143" s="36" t="str">
        <f>LEFT('DETALLE DE CONEXIONES'!M2143,3)</f>
        <v>0mi</v>
      </c>
      <c r="K2143" s="36" t="str">
        <f>IF(LEN('DETALLE DE CONEXIONES'!M2143)&lt;12,(RIGHT('DETALLE DE CONEXIONES'!M2143,5)),(RIGHT('DETALLE DE CONEXIONES'!M2143,6)))</f>
        <v xml:space="preserve">min. </v>
      </c>
      <c r="L2143" s="36">
        <f>IF(C2143="Saliente Local",(IFERROR((LIMPIA(J2143,1)),0)),0)</f>
        <v>0</v>
      </c>
      <c r="M2143" s="36">
        <f>IF(C2143="Saliente Nacional",(IFERROR((LIMPIA(J2143,1)),0)),0)</f>
        <v>0</v>
      </c>
      <c r="N2143" s="36">
        <f>IF(C2143="Saliente Internacional",(IFERROR((LIMPIA(J2143,1)),0)),0)</f>
        <v>0</v>
      </c>
      <c r="O2143" s="36">
        <f>IF(C2143="Saliente Local",(IFERROR((LIMPIA(K2143,1)),0)),0)</f>
        <v>0</v>
      </c>
      <c r="P2143" s="36">
        <f>IF(C2143="Saliente Nacional",(IFERROR((LIMPIA(K2143,1)),0)),0)</f>
        <v>0</v>
      </c>
      <c r="Q2143" s="36">
        <f>IF(C2143="Saliente Internacional",(IFERROR((LIMPIA(K2143,1)),0)),0)</f>
        <v>0</v>
      </c>
      <c r="R2143" s="36">
        <f t="shared" si="100"/>
        <v>0</v>
      </c>
      <c r="S2143" s="36">
        <f t="shared" si="101"/>
        <v>0</v>
      </c>
    </row>
    <row r="2144" spans="1:19" x14ac:dyDescent="0.25">
      <c r="A2144" s="101">
        <f>'DETALLE DE CONEXIONES'!P2144</f>
        <v>0</v>
      </c>
      <c r="B2144" s="36" t="str">
        <f>'DETALLE DE CONEXIONES'!I2144</f>
        <v>SALIENTE</v>
      </c>
      <c r="C2144" s="36" t="str">
        <f>'DETALLE DE CONEXIONES'!BB2144</f>
        <v>Saliente Local</v>
      </c>
      <c r="D2144" s="36" t="str">
        <f>'DETALLE DE CONEXIONES'!E2144</f>
        <v>999XXX0494</v>
      </c>
      <c r="E2144" s="36">
        <f t="shared" si="99"/>
        <v>10</v>
      </c>
      <c r="F2144" s="36">
        <f>IFERROR(LIMPIA('DETALLE DE CONEXIONES'!N2144,1),0)</f>
        <v>2</v>
      </c>
      <c r="G2144" s="36" t="str">
        <f>LEFT('DETALLE DE CONEXIONES'!BE2144,3)</f>
        <v>NOF</v>
      </c>
      <c r="H2144" s="36" t="str">
        <f>RIGHT('DETALLE DE CONEXIONES'!AK2144,2)</f>
        <v/>
      </c>
      <c r="I2144" s="36" t="str">
        <f>LEFT('DETALLE DE CONEXIONES'!AK2144,3)</f>
        <v/>
      </c>
      <c r="J2144" s="36" t="str">
        <f>LEFT('DETALLE DE CONEXIONES'!M2144,3)</f>
        <v>1mi</v>
      </c>
      <c r="K2144" s="36" t="str">
        <f>IF(LEN('DETALLE DE CONEXIONES'!M2144)&lt;12,(RIGHT('DETALLE DE CONEXIONES'!M2144,5)),(RIGHT('DETALLE DE CONEXIONES'!M2144,6)))</f>
        <v>36seg.</v>
      </c>
      <c r="L2144" s="36">
        <f>IF(C2144="Saliente Local",(IFERROR((LIMPIA(J2144,1)),0)),0)</f>
        <v>1</v>
      </c>
      <c r="M2144" s="36">
        <f>IF(C2144="Saliente Nacional",(IFERROR((LIMPIA(J2144,1)),0)),0)</f>
        <v>0</v>
      </c>
      <c r="N2144" s="36">
        <f>IF(C2144="Saliente Internacional",(IFERROR((LIMPIA(J2144,1)),0)),0)</f>
        <v>0</v>
      </c>
      <c r="O2144" s="36">
        <f>IF(C2144="Saliente Local",(IFERROR((LIMPIA(K2144,1)),0)),0)</f>
        <v>36</v>
      </c>
      <c r="P2144" s="36">
        <f>IF(C2144="Saliente Nacional",(IFERROR((LIMPIA(K2144,1)),0)),0)</f>
        <v>0</v>
      </c>
      <c r="Q2144" s="36">
        <f>IF(C2144="Saliente Internacional",(IFERROR((LIMPIA(K2144,1)),0)),0)</f>
        <v>0</v>
      </c>
      <c r="R2144" s="36">
        <f t="shared" si="100"/>
        <v>2</v>
      </c>
      <c r="S2144" s="36">
        <f t="shared" si="101"/>
        <v>0</v>
      </c>
    </row>
    <row r="2145" spans="1:19" x14ac:dyDescent="0.25">
      <c r="A2145" s="101">
        <f>'DETALLE DE CONEXIONES'!P2145</f>
        <v>0</v>
      </c>
      <c r="B2145" s="36" t="str">
        <f>'DETALLE DE CONEXIONES'!I2145</f>
        <v>SALIENTE</v>
      </c>
      <c r="C2145" s="36" t="str">
        <f>'DETALLE DE CONEXIONES'!BB2145</f>
        <v>Saliente Local</v>
      </c>
      <c r="D2145" s="36" t="str">
        <f>'DETALLE DE CONEXIONES'!E2145</f>
        <v>999XXX3420</v>
      </c>
      <c r="E2145" s="36">
        <f t="shared" si="99"/>
        <v>10</v>
      </c>
      <c r="F2145" s="36">
        <f>IFERROR(LIMPIA('DETALLE DE CONEXIONES'!N2145,1),0)</f>
        <v>1</v>
      </c>
      <c r="G2145" s="36" t="str">
        <f>LEFT('DETALLE DE CONEXIONES'!BE2145,3)</f>
        <v>NOF</v>
      </c>
      <c r="H2145" s="36" t="str">
        <f>RIGHT('DETALLE DE CONEXIONES'!AK2145,2)</f>
        <v/>
      </c>
      <c r="I2145" s="36" t="str">
        <f>LEFT('DETALLE DE CONEXIONES'!AK2145,3)</f>
        <v/>
      </c>
      <c r="J2145" s="36" t="str">
        <f>LEFT('DETALLE DE CONEXIONES'!M2145,3)</f>
        <v>0mi</v>
      </c>
      <c r="K2145" s="36" t="str">
        <f>IF(LEN('DETALLE DE CONEXIONES'!M2145)&lt;12,(RIGHT('DETALLE DE CONEXIONES'!M2145,5)),(RIGHT('DETALLE DE CONEXIONES'!M2145,6)))</f>
        <v>46seg.</v>
      </c>
      <c r="L2145" s="36">
        <f>IF(C2145="Saliente Local",(IFERROR((LIMPIA(J2145,1)),0)),0)</f>
        <v>0</v>
      </c>
      <c r="M2145" s="36">
        <f>IF(C2145="Saliente Nacional",(IFERROR((LIMPIA(J2145,1)),0)),0)</f>
        <v>0</v>
      </c>
      <c r="N2145" s="36">
        <f>IF(C2145="Saliente Internacional",(IFERROR((LIMPIA(J2145,1)),0)),0)</f>
        <v>0</v>
      </c>
      <c r="O2145" s="36">
        <f>IF(C2145="Saliente Local",(IFERROR((LIMPIA(K2145,1)),0)),0)</f>
        <v>46</v>
      </c>
      <c r="P2145" s="36">
        <f>IF(C2145="Saliente Nacional",(IFERROR((LIMPIA(K2145,1)),0)),0)</f>
        <v>0</v>
      </c>
      <c r="Q2145" s="36">
        <f>IF(C2145="Saliente Internacional",(IFERROR((LIMPIA(K2145,1)),0)),0)</f>
        <v>0</v>
      </c>
      <c r="R2145" s="36">
        <f t="shared" si="100"/>
        <v>1</v>
      </c>
      <c r="S2145" s="36">
        <f t="shared" si="101"/>
        <v>0</v>
      </c>
    </row>
    <row r="2146" spans="1:19" x14ac:dyDescent="0.25">
      <c r="A2146" s="101">
        <f>'DETALLE DE CONEXIONES'!P2146</f>
        <v>0</v>
      </c>
      <c r="B2146" s="36" t="str">
        <f>'DETALLE DE CONEXIONES'!I2146</f>
        <v>GPRS</v>
      </c>
      <c r="C2146" s="36" t="str">
        <f>'DETALLE DE CONEXIONES'!BB2146</f>
        <v>MENSAJERO</v>
      </c>
      <c r="D2146" s="36" t="str">
        <f>'DETALLE DE CONEXIONES'!E2146</f>
        <v>internet.itelcelXXXm-3G</v>
      </c>
      <c r="E2146" s="36">
        <f t="shared" si="99"/>
        <v>23</v>
      </c>
      <c r="F2146" s="36">
        <f>IFERROR(LIMPIA('DETALLE DE CONEXIONES'!N2146,1),0)</f>
        <v>0</v>
      </c>
      <c r="G2146" s="36" t="str">
        <f>LEFT('DETALLE DE CONEXIONES'!BE2146,3)</f>
        <v/>
      </c>
      <c r="H2146" s="36" t="str">
        <f>RIGHT('DETALLE DE CONEXIONES'!AK2146,2)</f>
        <v>-1</v>
      </c>
      <c r="I2146" s="36" t="str">
        <f>LEFT('DETALLE DE CONEXIONES'!AK2146,3)</f>
        <v>MEN</v>
      </c>
      <c r="J2146" s="36" t="str">
        <f>LEFT('DETALLE DE CONEXIONES'!M2146,3)</f>
        <v>0mi</v>
      </c>
      <c r="K2146" s="36" t="str">
        <f>IF(LEN('DETALLE DE CONEXIONES'!M2146)&lt;12,(RIGHT('DETALLE DE CONEXIONES'!M2146,5)),(RIGHT('DETALLE DE CONEXIONES'!M2146,6)))</f>
        <v xml:space="preserve">min. </v>
      </c>
      <c r="L2146" s="36">
        <f>IF(C2146="Saliente Local",(IFERROR((LIMPIA(J2146,1)),0)),0)</f>
        <v>0</v>
      </c>
      <c r="M2146" s="36">
        <f>IF(C2146="Saliente Nacional",(IFERROR((LIMPIA(J2146,1)),0)),0)</f>
        <v>0</v>
      </c>
      <c r="N2146" s="36">
        <f>IF(C2146="Saliente Internacional",(IFERROR((LIMPIA(J2146,1)),0)),0)</f>
        <v>0</v>
      </c>
      <c r="O2146" s="36">
        <f>IF(C2146="Saliente Local",(IFERROR((LIMPIA(K2146,1)),0)),0)</f>
        <v>0</v>
      </c>
      <c r="P2146" s="36">
        <f>IF(C2146="Saliente Nacional",(IFERROR((LIMPIA(K2146,1)),0)),0)</f>
        <v>0</v>
      </c>
      <c r="Q2146" s="36">
        <f>IF(C2146="Saliente Internacional",(IFERROR((LIMPIA(K2146,1)),0)),0)</f>
        <v>0</v>
      </c>
      <c r="R2146" s="36">
        <f t="shared" si="100"/>
        <v>0</v>
      </c>
      <c r="S2146" s="36">
        <f t="shared" si="101"/>
        <v>0</v>
      </c>
    </row>
    <row r="2147" spans="1:19" x14ac:dyDescent="0.25">
      <c r="A2147" s="101">
        <f>'DETALLE DE CONEXIONES'!P2147</f>
        <v>0</v>
      </c>
      <c r="B2147" s="36" t="str">
        <f>'DETALLE DE CONEXIONES'!I2147</f>
        <v>ENTRANTE</v>
      </c>
      <c r="C2147" s="36" t="str">
        <f>'DETALLE DE CONEXIONES'!BB2147</f>
        <v>Entrante Local</v>
      </c>
      <c r="D2147" s="36" t="str">
        <f>'DETALLE DE CONEXIONES'!E2147</f>
        <v>999XXX1600</v>
      </c>
      <c r="E2147" s="36">
        <f t="shared" si="99"/>
        <v>10</v>
      </c>
      <c r="F2147" s="36">
        <f>IFERROR(LIMPIA('DETALLE DE CONEXIONES'!N2147,1),0)</f>
        <v>1</v>
      </c>
      <c r="G2147" s="36" t="str">
        <f>LEFT('DETALLE DE CONEXIONES'!BE2147,3)</f>
        <v>NOF</v>
      </c>
      <c r="H2147" s="36" t="str">
        <f>RIGHT('DETALLE DE CONEXIONES'!AK2147,2)</f>
        <v/>
      </c>
      <c r="I2147" s="36" t="str">
        <f>LEFT('DETALLE DE CONEXIONES'!AK2147,3)</f>
        <v/>
      </c>
      <c r="J2147" s="36" t="str">
        <f>LEFT('DETALLE DE CONEXIONES'!M2147,3)</f>
        <v>0mi</v>
      </c>
      <c r="K2147" s="36" t="str">
        <f>IF(LEN('DETALLE DE CONEXIONES'!M2147)&lt;12,(RIGHT('DETALLE DE CONEXIONES'!M2147,5)),(RIGHT('DETALLE DE CONEXIONES'!M2147,6)))</f>
        <v>12seg.</v>
      </c>
      <c r="L2147" s="36">
        <f>IF(C2147="Saliente Local",(IFERROR((LIMPIA(J2147,1)),0)),0)</f>
        <v>0</v>
      </c>
      <c r="M2147" s="36">
        <f>IF(C2147="Saliente Nacional",(IFERROR((LIMPIA(J2147,1)),0)),0)</f>
        <v>0</v>
      </c>
      <c r="N2147" s="36">
        <f>IF(C2147="Saliente Internacional",(IFERROR((LIMPIA(J2147,1)),0)),0)</f>
        <v>0</v>
      </c>
      <c r="O2147" s="36">
        <f>IF(C2147="Saliente Local",(IFERROR((LIMPIA(K2147,1)),0)),0)</f>
        <v>0</v>
      </c>
      <c r="P2147" s="36">
        <f>IF(C2147="Saliente Nacional",(IFERROR((LIMPIA(K2147,1)),0)),0)</f>
        <v>0</v>
      </c>
      <c r="Q2147" s="36">
        <f>IF(C2147="Saliente Internacional",(IFERROR((LIMPIA(K2147,1)),0)),0)</f>
        <v>0</v>
      </c>
      <c r="R2147" s="36">
        <f t="shared" si="100"/>
        <v>0</v>
      </c>
      <c r="S2147" s="36">
        <f t="shared" si="101"/>
        <v>0</v>
      </c>
    </row>
    <row r="2148" spans="1:19" x14ac:dyDescent="0.25">
      <c r="A2148" s="101">
        <f>'DETALLE DE CONEXIONES'!P2148</f>
        <v>0</v>
      </c>
      <c r="B2148" s="36" t="str">
        <f>'DETALLE DE CONEXIONES'!I2148</f>
        <v>GPRS</v>
      </c>
      <c r="C2148" s="36" t="str">
        <f>'DETALLE DE CONEXIONES'!BB2148</f>
        <v>RS</v>
      </c>
      <c r="D2148" s="36" t="str">
        <f>'DETALLE DE CONEXIONES'!E2148</f>
        <v>internet.itelcel.coXXXGLTE</v>
      </c>
      <c r="E2148" s="36">
        <f t="shared" si="99"/>
        <v>26</v>
      </c>
      <c r="F2148" s="36">
        <f>IFERROR(LIMPIA('DETALLE DE CONEXIONES'!N2148,1),0)</f>
        <v>0</v>
      </c>
      <c r="G2148" s="36" t="str">
        <f>LEFT('DETALLE DE CONEXIONES'!BE2148,3)</f>
        <v/>
      </c>
      <c r="H2148" s="36" t="str">
        <f>RIGHT('DETALLE DE CONEXIONES'!AK2148,2)</f>
        <v>-1</v>
      </c>
      <c r="I2148" s="36" t="str">
        <f>LEFT('DETALLE DE CONEXIONES'!AK2148,3)</f>
        <v>RS;</v>
      </c>
      <c r="J2148" s="36" t="str">
        <f>LEFT('DETALLE DE CONEXIONES'!M2148,3)</f>
        <v>0mi</v>
      </c>
      <c r="K2148" s="36" t="str">
        <f>IF(LEN('DETALLE DE CONEXIONES'!M2148)&lt;12,(RIGHT('DETALLE DE CONEXIONES'!M2148,5)),(RIGHT('DETALLE DE CONEXIONES'!M2148,6)))</f>
        <v xml:space="preserve">min. </v>
      </c>
      <c r="L2148" s="36">
        <f>IF(C2148="Saliente Local",(IFERROR((LIMPIA(J2148,1)),0)),0)</f>
        <v>0</v>
      </c>
      <c r="M2148" s="36">
        <f>IF(C2148="Saliente Nacional",(IFERROR((LIMPIA(J2148,1)),0)),0)</f>
        <v>0</v>
      </c>
      <c r="N2148" s="36">
        <f>IF(C2148="Saliente Internacional",(IFERROR((LIMPIA(J2148,1)),0)),0)</f>
        <v>0</v>
      </c>
      <c r="O2148" s="36">
        <f>IF(C2148="Saliente Local",(IFERROR((LIMPIA(K2148,1)),0)),0)</f>
        <v>0</v>
      </c>
      <c r="P2148" s="36">
        <f>IF(C2148="Saliente Nacional",(IFERROR((LIMPIA(K2148,1)),0)),0)</f>
        <v>0</v>
      </c>
      <c r="Q2148" s="36">
        <f>IF(C2148="Saliente Internacional",(IFERROR((LIMPIA(K2148,1)),0)),0)</f>
        <v>0</v>
      </c>
      <c r="R2148" s="36">
        <f t="shared" si="100"/>
        <v>0</v>
      </c>
      <c r="S2148" s="36">
        <f t="shared" si="101"/>
        <v>0</v>
      </c>
    </row>
    <row r="2149" spans="1:19" x14ac:dyDescent="0.25">
      <c r="A2149" s="101">
        <f>'DETALLE DE CONEXIONES'!P2149</f>
        <v>0</v>
      </c>
      <c r="B2149" s="36" t="str">
        <f>'DETALLE DE CONEXIONES'!I2149</f>
        <v>SALIENTE</v>
      </c>
      <c r="C2149" s="36" t="str">
        <f>'DETALLE DE CONEXIONES'!BB2149</f>
        <v>Saliente Local</v>
      </c>
      <c r="D2149" s="36" t="str">
        <f>'DETALLE DE CONEXIONES'!E2149</f>
        <v>999XXX0328</v>
      </c>
      <c r="E2149" s="36">
        <f t="shared" si="99"/>
        <v>10</v>
      </c>
      <c r="F2149" s="36">
        <f>IFERROR(LIMPIA('DETALLE DE CONEXIONES'!N2149,1),0)</f>
        <v>1</v>
      </c>
      <c r="G2149" s="36" t="str">
        <f>LEFT('DETALLE DE CONEXIONES'!BE2149,3)</f>
        <v>NOF</v>
      </c>
      <c r="H2149" s="36" t="str">
        <f>RIGHT('DETALLE DE CONEXIONES'!AK2149,2)</f>
        <v/>
      </c>
      <c r="I2149" s="36" t="str">
        <f>LEFT('DETALLE DE CONEXIONES'!AK2149,3)</f>
        <v/>
      </c>
      <c r="J2149" s="36" t="str">
        <f>LEFT('DETALLE DE CONEXIONES'!M2149,3)</f>
        <v>0mi</v>
      </c>
      <c r="K2149" s="36" t="str">
        <f>IF(LEN('DETALLE DE CONEXIONES'!M2149)&lt;12,(RIGHT('DETALLE DE CONEXIONES'!M2149,5)),(RIGHT('DETALLE DE CONEXIONES'!M2149,6)))</f>
        <v>30seg.</v>
      </c>
      <c r="L2149" s="36">
        <f>IF(C2149="Saliente Local",(IFERROR((LIMPIA(J2149,1)),0)),0)</f>
        <v>0</v>
      </c>
      <c r="M2149" s="36">
        <f>IF(C2149="Saliente Nacional",(IFERROR((LIMPIA(J2149,1)),0)),0)</f>
        <v>0</v>
      </c>
      <c r="N2149" s="36">
        <f>IF(C2149="Saliente Internacional",(IFERROR((LIMPIA(J2149,1)),0)),0)</f>
        <v>0</v>
      </c>
      <c r="O2149" s="36">
        <f>IF(C2149="Saliente Local",(IFERROR((LIMPIA(K2149,1)),0)),0)</f>
        <v>30</v>
      </c>
      <c r="P2149" s="36">
        <f>IF(C2149="Saliente Nacional",(IFERROR((LIMPIA(K2149,1)),0)),0)</f>
        <v>0</v>
      </c>
      <c r="Q2149" s="36">
        <f>IF(C2149="Saliente Internacional",(IFERROR((LIMPIA(K2149,1)),0)),0)</f>
        <v>0</v>
      </c>
      <c r="R2149" s="36">
        <f t="shared" si="100"/>
        <v>1</v>
      </c>
      <c r="S2149" s="36">
        <f t="shared" si="101"/>
        <v>0</v>
      </c>
    </row>
    <row r="2150" spans="1:19" x14ac:dyDescent="0.25">
      <c r="A2150" s="101">
        <f>'DETALLE DE CONEXIONES'!P2150</f>
        <v>0</v>
      </c>
      <c r="B2150" s="36" t="str">
        <f>'DETALLE DE CONEXIONES'!I2150</f>
        <v>GPRS</v>
      </c>
      <c r="C2150" s="36" t="str">
        <f>'DETALLE DE CONEXIONES'!BB2150</f>
        <v>MENSAJERO</v>
      </c>
      <c r="D2150" s="36" t="str">
        <f>'DETALLE DE CONEXIONES'!E2150</f>
        <v>internet.itelcel.coXXXGLTE</v>
      </c>
      <c r="E2150" s="36">
        <f t="shared" si="99"/>
        <v>26</v>
      </c>
      <c r="F2150" s="36">
        <f>IFERROR(LIMPIA('DETALLE DE CONEXIONES'!N2150,1),0)</f>
        <v>0</v>
      </c>
      <c r="G2150" s="36" t="str">
        <f>LEFT('DETALLE DE CONEXIONES'!BE2150,3)</f>
        <v/>
      </c>
      <c r="H2150" s="36" t="str">
        <f>RIGHT('DETALLE DE CONEXIONES'!AK2150,2)</f>
        <v>-1</v>
      </c>
      <c r="I2150" s="36" t="str">
        <f>LEFT('DETALLE DE CONEXIONES'!AK2150,3)</f>
        <v>MEN</v>
      </c>
      <c r="J2150" s="36" t="str">
        <f>LEFT('DETALLE DE CONEXIONES'!M2150,3)</f>
        <v>0mi</v>
      </c>
      <c r="K2150" s="36" t="str">
        <f>IF(LEN('DETALLE DE CONEXIONES'!M2150)&lt;12,(RIGHT('DETALLE DE CONEXIONES'!M2150,5)),(RIGHT('DETALLE DE CONEXIONES'!M2150,6)))</f>
        <v xml:space="preserve">min. </v>
      </c>
      <c r="L2150" s="36">
        <f>IF(C2150="Saliente Local",(IFERROR((LIMPIA(J2150,1)),0)),0)</f>
        <v>0</v>
      </c>
      <c r="M2150" s="36">
        <f>IF(C2150="Saliente Nacional",(IFERROR((LIMPIA(J2150,1)),0)),0)</f>
        <v>0</v>
      </c>
      <c r="N2150" s="36">
        <f>IF(C2150="Saliente Internacional",(IFERROR((LIMPIA(J2150,1)),0)),0)</f>
        <v>0</v>
      </c>
      <c r="O2150" s="36">
        <f>IF(C2150="Saliente Local",(IFERROR((LIMPIA(K2150,1)),0)),0)</f>
        <v>0</v>
      </c>
      <c r="P2150" s="36">
        <f>IF(C2150="Saliente Nacional",(IFERROR((LIMPIA(K2150,1)),0)),0)</f>
        <v>0</v>
      </c>
      <c r="Q2150" s="36">
        <f>IF(C2150="Saliente Internacional",(IFERROR((LIMPIA(K2150,1)),0)),0)</f>
        <v>0</v>
      </c>
      <c r="R2150" s="36">
        <f t="shared" si="100"/>
        <v>0</v>
      </c>
      <c r="S2150" s="36">
        <f t="shared" si="101"/>
        <v>0</v>
      </c>
    </row>
    <row r="2151" spans="1:19" x14ac:dyDescent="0.25">
      <c r="A2151" s="101">
        <f>'DETALLE DE CONEXIONES'!P2151</f>
        <v>0</v>
      </c>
      <c r="B2151" s="36" t="str">
        <f>'DETALLE DE CONEXIONES'!I2151</f>
        <v>GPRS</v>
      </c>
      <c r="C2151" s="36" t="str">
        <f>'DETALLE DE CONEXIONES'!BB2151</f>
        <v>RS</v>
      </c>
      <c r="D2151" s="36" t="str">
        <f>'DETALLE DE CONEXIONES'!E2151</f>
        <v>internet.itelcel.coXXXGLTE</v>
      </c>
      <c r="E2151" s="36">
        <f t="shared" si="99"/>
        <v>26</v>
      </c>
      <c r="F2151" s="36">
        <f>IFERROR(LIMPIA('DETALLE DE CONEXIONES'!N2151,1),0)</f>
        <v>0</v>
      </c>
      <c r="G2151" s="36" t="str">
        <f>LEFT('DETALLE DE CONEXIONES'!BE2151,3)</f>
        <v/>
      </c>
      <c r="H2151" s="36" t="str">
        <f>RIGHT('DETALLE DE CONEXIONES'!AK2151,2)</f>
        <v>-1</v>
      </c>
      <c r="I2151" s="36" t="str">
        <f>LEFT('DETALLE DE CONEXIONES'!AK2151,3)</f>
        <v>RS;</v>
      </c>
      <c r="J2151" s="36" t="str">
        <f>LEFT('DETALLE DE CONEXIONES'!M2151,3)</f>
        <v>0mi</v>
      </c>
      <c r="K2151" s="36" t="str">
        <f>IF(LEN('DETALLE DE CONEXIONES'!M2151)&lt;12,(RIGHT('DETALLE DE CONEXIONES'!M2151,5)),(RIGHT('DETALLE DE CONEXIONES'!M2151,6)))</f>
        <v xml:space="preserve">min. </v>
      </c>
      <c r="L2151" s="36">
        <f>IF(C2151="Saliente Local",(IFERROR((LIMPIA(J2151,1)),0)),0)</f>
        <v>0</v>
      </c>
      <c r="M2151" s="36">
        <f>IF(C2151="Saliente Nacional",(IFERROR((LIMPIA(J2151,1)),0)),0)</f>
        <v>0</v>
      </c>
      <c r="N2151" s="36">
        <f>IF(C2151="Saliente Internacional",(IFERROR((LIMPIA(J2151,1)),0)),0)</f>
        <v>0</v>
      </c>
      <c r="O2151" s="36">
        <f>IF(C2151="Saliente Local",(IFERROR((LIMPIA(K2151,1)),0)),0)</f>
        <v>0</v>
      </c>
      <c r="P2151" s="36">
        <f>IF(C2151="Saliente Nacional",(IFERROR((LIMPIA(K2151,1)),0)),0)</f>
        <v>0</v>
      </c>
      <c r="Q2151" s="36">
        <f>IF(C2151="Saliente Internacional",(IFERROR((LIMPIA(K2151,1)),0)),0)</f>
        <v>0</v>
      </c>
      <c r="R2151" s="36">
        <f t="shared" si="100"/>
        <v>0</v>
      </c>
      <c r="S2151" s="36">
        <f t="shared" si="101"/>
        <v>0</v>
      </c>
    </row>
    <row r="2152" spans="1:19" x14ac:dyDescent="0.25">
      <c r="A2152" s="101">
        <f>'DETALLE DE CONEXIONES'!P2152</f>
        <v>0</v>
      </c>
      <c r="B2152" s="36" t="str">
        <f>'DETALLE DE CONEXIONES'!I2152</f>
        <v>SALIENTE</v>
      </c>
      <c r="C2152" s="36" t="str">
        <f>'DETALLE DE CONEXIONES'!BB2152</f>
        <v>Saliente Local</v>
      </c>
      <c r="D2152" s="36" t="str">
        <f>'DETALLE DE CONEXIONES'!E2152</f>
        <v>999XXX8450</v>
      </c>
      <c r="E2152" s="36">
        <f t="shared" si="99"/>
        <v>10</v>
      </c>
      <c r="F2152" s="36">
        <f>IFERROR(LIMPIA('DETALLE DE CONEXIONES'!N2152,1),0)</f>
        <v>5</v>
      </c>
      <c r="G2152" s="36" t="str">
        <f>LEFT('DETALLE DE CONEXIONES'!BE2152,3)</f>
        <v>NOF</v>
      </c>
      <c r="H2152" s="36" t="str">
        <f>RIGHT('DETALLE DE CONEXIONES'!AK2152,2)</f>
        <v/>
      </c>
      <c r="I2152" s="36" t="str">
        <f>LEFT('DETALLE DE CONEXIONES'!AK2152,3)</f>
        <v/>
      </c>
      <c r="J2152" s="36" t="str">
        <f>LEFT('DETALLE DE CONEXIONES'!M2152,3)</f>
        <v>4mi</v>
      </c>
      <c r="K2152" s="36" t="str">
        <f>IF(LEN('DETALLE DE CONEXIONES'!M2152)&lt;12,(RIGHT('DETALLE DE CONEXIONES'!M2152,5)),(RIGHT('DETALLE DE CONEXIONES'!M2152,6)))</f>
        <v>59seg.</v>
      </c>
      <c r="L2152" s="36">
        <f>IF(C2152="Saliente Local",(IFERROR((LIMPIA(J2152,1)),0)),0)</f>
        <v>4</v>
      </c>
      <c r="M2152" s="36">
        <f>IF(C2152="Saliente Nacional",(IFERROR((LIMPIA(J2152,1)),0)),0)</f>
        <v>0</v>
      </c>
      <c r="N2152" s="36">
        <f>IF(C2152="Saliente Internacional",(IFERROR((LIMPIA(J2152,1)),0)),0)</f>
        <v>0</v>
      </c>
      <c r="O2152" s="36">
        <f>IF(C2152="Saliente Local",(IFERROR((LIMPIA(K2152,1)),0)),0)</f>
        <v>59</v>
      </c>
      <c r="P2152" s="36">
        <f>IF(C2152="Saliente Nacional",(IFERROR((LIMPIA(K2152,1)),0)),0)</f>
        <v>0</v>
      </c>
      <c r="Q2152" s="36">
        <f>IF(C2152="Saliente Internacional",(IFERROR((LIMPIA(K2152,1)),0)),0)</f>
        <v>0</v>
      </c>
      <c r="R2152" s="36">
        <f t="shared" si="100"/>
        <v>5</v>
      </c>
      <c r="S2152" s="36">
        <f t="shared" si="101"/>
        <v>0</v>
      </c>
    </row>
    <row r="2153" spans="1:19" x14ac:dyDescent="0.25">
      <c r="A2153" s="101">
        <f>'DETALLE DE CONEXIONES'!P2153</f>
        <v>0</v>
      </c>
      <c r="B2153" s="36" t="str">
        <f>'DETALLE DE CONEXIONES'!I2153</f>
        <v>GPRS</v>
      </c>
      <c r="C2153" s="36" t="str">
        <f>'DETALLE DE CONEXIONES'!BB2153</f>
        <v>MENSAJERO</v>
      </c>
      <c r="D2153" s="36" t="str">
        <f>'DETALLE DE CONEXIONES'!E2153</f>
        <v>internet.itelcel.coXXXGLTE</v>
      </c>
      <c r="E2153" s="36">
        <f t="shared" si="99"/>
        <v>26</v>
      </c>
      <c r="F2153" s="36">
        <f>IFERROR(LIMPIA('DETALLE DE CONEXIONES'!N2153,1),0)</f>
        <v>0</v>
      </c>
      <c r="G2153" s="36" t="str">
        <f>LEFT('DETALLE DE CONEXIONES'!BE2153,3)</f>
        <v/>
      </c>
      <c r="H2153" s="36" t="str">
        <f>RIGHT('DETALLE DE CONEXIONES'!AK2153,2)</f>
        <v>-1</v>
      </c>
      <c r="I2153" s="36" t="str">
        <f>LEFT('DETALLE DE CONEXIONES'!AK2153,3)</f>
        <v>MEN</v>
      </c>
      <c r="J2153" s="36" t="str">
        <f>LEFT('DETALLE DE CONEXIONES'!M2153,3)</f>
        <v>0mi</v>
      </c>
      <c r="K2153" s="36" t="str">
        <f>IF(LEN('DETALLE DE CONEXIONES'!M2153)&lt;12,(RIGHT('DETALLE DE CONEXIONES'!M2153,5)),(RIGHT('DETALLE DE CONEXIONES'!M2153,6)))</f>
        <v xml:space="preserve">min. </v>
      </c>
      <c r="L2153" s="36">
        <f>IF(C2153="Saliente Local",(IFERROR((LIMPIA(J2153,1)),0)),0)</f>
        <v>0</v>
      </c>
      <c r="M2153" s="36">
        <f>IF(C2153="Saliente Nacional",(IFERROR((LIMPIA(J2153,1)),0)),0)</f>
        <v>0</v>
      </c>
      <c r="N2153" s="36">
        <f>IF(C2153="Saliente Internacional",(IFERROR((LIMPIA(J2153,1)),0)),0)</f>
        <v>0</v>
      </c>
      <c r="O2153" s="36">
        <f>IF(C2153="Saliente Local",(IFERROR((LIMPIA(K2153,1)),0)),0)</f>
        <v>0</v>
      </c>
      <c r="P2153" s="36">
        <f>IF(C2153="Saliente Nacional",(IFERROR((LIMPIA(K2153,1)),0)),0)</f>
        <v>0</v>
      </c>
      <c r="Q2153" s="36">
        <f>IF(C2153="Saliente Internacional",(IFERROR((LIMPIA(K2153,1)),0)),0)</f>
        <v>0</v>
      </c>
      <c r="R2153" s="36">
        <f t="shared" si="100"/>
        <v>0</v>
      </c>
      <c r="S2153" s="36">
        <f t="shared" si="101"/>
        <v>0</v>
      </c>
    </row>
    <row r="2154" spans="1:19" x14ac:dyDescent="0.25">
      <c r="A2154" s="101">
        <f>'DETALLE DE CONEXIONES'!P2154</f>
        <v>0</v>
      </c>
      <c r="B2154" s="36" t="str">
        <f>'DETALLE DE CONEXIONES'!I2154</f>
        <v>GPRS</v>
      </c>
      <c r="C2154" s="36" t="str">
        <f>'DETALLE DE CONEXIONES'!BB2154</f>
        <v>RS</v>
      </c>
      <c r="D2154" s="36" t="str">
        <f>'DETALLE DE CONEXIONES'!E2154</f>
        <v>internet.itelcel.coXXXGLTE</v>
      </c>
      <c r="E2154" s="36">
        <f t="shared" si="99"/>
        <v>26</v>
      </c>
      <c r="F2154" s="36">
        <f>IFERROR(LIMPIA('DETALLE DE CONEXIONES'!N2154,1),0)</f>
        <v>0</v>
      </c>
      <c r="G2154" s="36" t="str">
        <f>LEFT('DETALLE DE CONEXIONES'!BE2154,3)</f>
        <v/>
      </c>
      <c r="H2154" s="36" t="str">
        <f>RIGHT('DETALLE DE CONEXIONES'!AK2154,2)</f>
        <v>-1</v>
      </c>
      <c r="I2154" s="36" t="str">
        <f>LEFT('DETALLE DE CONEXIONES'!AK2154,3)</f>
        <v>RS;</v>
      </c>
      <c r="J2154" s="36" t="str">
        <f>LEFT('DETALLE DE CONEXIONES'!M2154,3)</f>
        <v>0mi</v>
      </c>
      <c r="K2154" s="36" t="str">
        <f>IF(LEN('DETALLE DE CONEXIONES'!M2154)&lt;12,(RIGHT('DETALLE DE CONEXIONES'!M2154,5)),(RIGHT('DETALLE DE CONEXIONES'!M2154,6)))</f>
        <v xml:space="preserve">min. </v>
      </c>
      <c r="L2154" s="36">
        <f>IF(C2154="Saliente Local",(IFERROR((LIMPIA(J2154,1)),0)),0)</f>
        <v>0</v>
      </c>
      <c r="M2154" s="36">
        <f>IF(C2154="Saliente Nacional",(IFERROR((LIMPIA(J2154,1)),0)),0)</f>
        <v>0</v>
      </c>
      <c r="N2154" s="36">
        <f>IF(C2154="Saliente Internacional",(IFERROR((LIMPIA(J2154,1)),0)),0)</f>
        <v>0</v>
      </c>
      <c r="O2154" s="36">
        <f>IF(C2154="Saliente Local",(IFERROR((LIMPIA(K2154,1)),0)),0)</f>
        <v>0</v>
      </c>
      <c r="P2154" s="36">
        <f>IF(C2154="Saliente Nacional",(IFERROR((LIMPIA(K2154,1)),0)),0)</f>
        <v>0</v>
      </c>
      <c r="Q2154" s="36">
        <f>IF(C2154="Saliente Internacional",(IFERROR((LIMPIA(K2154,1)),0)),0)</f>
        <v>0</v>
      </c>
      <c r="R2154" s="36">
        <f t="shared" si="100"/>
        <v>0</v>
      </c>
      <c r="S2154" s="36">
        <f t="shared" si="101"/>
        <v>0</v>
      </c>
    </row>
    <row r="2155" spans="1:19" x14ac:dyDescent="0.25">
      <c r="A2155" s="101">
        <f>'DETALLE DE CONEXIONES'!P2155</f>
        <v>0</v>
      </c>
      <c r="B2155" s="36" t="str">
        <f>'DETALLE DE CONEXIONES'!I2155</f>
        <v>GPRS</v>
      </c>
      <c r="C2155" s="36" t="str">
        <f>'DETALLE DE CONEXIONES'!BB2155</f>
        <v>MENSAJERO</v>
      </c>
      <c r="D2155" s="36" t="str">
        <f>'DETALLE DE CONEXIONES'!E2155</f>
        <v>internet.itelcelXXXm-3G</v>
      </c>
      <c r="E2155" s="36">
        <f t="shared" si="99"/>
        <v>23</v>
      </c>
      <c r="F2155" s="36">
        <f>IFERROR(LIMPIA('DETALLE DE CONEXIONES'!N2155,1),0)</f>
        <v>0</v>
      </c>
      <c r="G2155" s="36" t="str">
        <f>LEFT('DETALLE DE CONEXIONES'!BE2155,3)</f>
        <v/>
      </c>
      <c r="H2155" s="36" t="str">
        <f>RIGHT('DETALLE DE CONEXIONES'!AK2155,2)</f>
        <v>-1</v>
      </c>
      <c r="I2155" s="36" t="str">
        <f>LEFT('DETALLE DE CONEXIONES'!AK2155,3)</f>
        <v>MEN</v>
      </c>
      <c r="J2155" s="36" t="str">
        <f>LEFT('DETALLE DE CONEXIONES'!M2155,3)</f>
        <v>0mi</v>
      </c>
      <c r="K2155" s="36" t="str">
        <f>IF(LEN('DETALLE DE CONEXIONES'!M2155)&lt;12,(RIGHT('DETALLE DE CONEXIONES'!M2155,5)),(RIGHT('DETALLE DE CONEXIONES'!M2155,6)))</f>
        <v xml:space="preserve">min. </v>
      </c>
      <c r="L2155" s="36">
        <f>IF(C2155="Saliente Local",(IFERROR((LIMPIA(J2155,1)),0)),0)</f>
        <v>0</v>
      </c>
      <c r="M2155" s="36">
        <f>IF(C2155="Saliente Nacional",(IFERROR((LIMPIA(J2155,1)),0)),0)</f>
        <v>0</v>
      </c>
      <c r="N2155" s="36">
        <f>IF(C2155="Saliente Internacional",(IFERROR((LIMPIA(J2155,1)),0)),0)</f>
        <v>0</v>
      </c>
      <c r="O2155" s="36">
        <f>IF(C2155="Saliente Local",(IFERROR((LIMPIA(K2155,1)),0)),0)</f>
        <v>0</v>
      </c>
      <c r="P2155" s="36">
        <f>IF(C2155="Saliente Nacional",(IFERROR((LIMPIA(K2155,1)),0)),0)</f>
        <v>0</v>
      </c>
      <c r="Q2155" s="36">
        <f>IF(C2155="Saliente Internacional",(IFERROR((LIMPIA(K2155,1)),0)),0)</f>
        <v>0</v>
      </c>
      <c r="R2155" s="36">
        <f t="shared" si="100"/>
        <v>0</v>
      </c>
      <c r="S2155" s="36">
        <f t="shared" si="101"/>
        <v>0</v>
      </c>
    </row>
    <row r="2156" spans="1:19" x14ac:dyDescent="0.25">
      <c r="A2156" s="101">
        <f>'DETALLE DE CONEXIONES'!P2156</f>
        <v>0</v>
      </c>
      <c r="B2156" s="36" t="str">
        <f>'DETALLE DE CONEXIONES'!I2156</f>
        <v>GPRS</v>
      </c>
      <c r="C2156" s="36" t="str">
        <f>'DETALLE DE CONEXIONES'!BB2156</f>
        <v>RS</v>
      </c>
      <c r="D2156" s="36" t="str">
        <f>'DETALLE DE CONEXIONES'!E2156</f>
        <v>internet.itelcelXXXm-3G</v>
      </c>
      <c r="E2156" s="36">
        <f t="shared" si="99"/>
        <v>23</v>
      </c>
      <c r="F2156" s="36">
        <f>IFERROR(LIMPIA('DETALLE DE CONEXIONES'!N2156,1),0)</f>
        <v>0</v>
      </c>
      <c r="G2156" s="36" t="str">
        <f>LEFT('DETALLE DE CONEXIONES'!BE2156,3)</f>
        <v/>
      </c>
      <c r="H2156" s="36" t="str">
        <f>RIGHT('DETALLE DE CONEXIONES'!AK2156,2)</f>
        <v>-1</v>
      </c>
      <c r="I2156" s="36" t="str">
        <f>LEFT('DETALLE DE CONEXIONES'!AK2156,3)</f>
        <v>RS;</v>
      </c>
      <c r="J2156" s="36" t="str">
        <f>LEFT('DETALLE DE CONEXIONES'!M2156,3)</f>
        <v>0mi</v>
      </c>
      <c r="K2156" s="36" t="str">
        <f>IF(LEN('DETALLE DE CONEXIONES'!M2156)&lt;12,(RIGHT('DETALLE DE CONEXIONES'!M2156,5)),(RIGHT('DETALLE DE CONEXIONES'!M2156,6)))</f>
        <v xml:space="preserve">min. </v>
      </c>
      <c r="L2156" s="36">
        <f>IF(C2156="Saliente Local",(IFERROR((LIMPIA(J2156,1)),0)),0)</f>
        <v>0</v>
      </c>
      <c r="M2156" s="36">
        <f>IF(C2156="Saliente Nacional",(IFERROR((LIMPIA(J2156,1)),0)),0)</f>
        <v>0</v>
      </c>
      <c r="N2156" s="36">
        <f>IF(C2156="Saliente Internacional",(IFERROR((LIMPIA(J2156,1)),0)),0)</f>
        <v>0</v>
      </c>
      <c r="O2156" s="36">
        <f>IF(C2156="Saliente Local",(IFERROR((LIMPIA(K2156,1)),0)),0)</f>
        <v>0</v>
      </c>
      <c r="P2156" s="36">
        <f>IF(C2156="Saliente Nacional",(IFERROR((LIMPIA(K2156,1)),0)),0)</f>
        <v>0</v>
      </c>
      <c r="Q2156" s="36">
        <f>IF(C2156="Saliente Internacional",(IFERROR((LIMPIA(K2156,1)),0)),0)</f>
        <v>0</v>
      </c>
      <c r="R2156" s="36">
        <f t="shared" si="100"/>
        <v>0</v>
      </c>
      <c r="S2156" s="36">
        <f t="shared" si="101"/>
        <v>0</v>
      </c>
    </row>
    <row r="2157" spans="1:19" x14ac:dyDescent="0.25">
      <c r="A2157" s="101">
        <f>'DETALLE DE CONEXIONES'!P2157</f>
        <v>0</v>
      </c>
      <c r="B2157" s="36" t="str">
        <f>'DETALLE DE CONEXIONES'!I2157</f>
        <v>GPRS</v>
      </c>
      <c r="C2157" s="36" t="str">
        <f>'DETALLE DE CONEXIONES'!BB2157</f>
        <v>MENSAJERO</v>
      </c>
      <c r="D2157" s="36" t="str">
        <f>'DETALLE DE CONEXIONES'!E2157</f>
        <v>internet.itelcelXXXm-3G</v>
      </c>
      <c r="E2157" s="36">
        <f t="shared" si="99"/>
        <v>23</v>
      </c>
      <c r="F2157" s="36">
        <f>IFERROR(LIMPIA('DETALLE DE CONEXIONES'!N2157,1),0)</f>
        <v>0</v>
      </c>
      <c r="G2157" s="36" t="str">
        <f>LEFT('DETALLE DE CONEXIONES'!BE2157,3)</f>
        <v/>
      </c>
      <c r="H2157" s="36" t="str">
        <f>RIGHT('DETALLE DE CONEXIONES'!AK2157,2)</f>
        <v>-0</v>
      </c>
      <c r="I2157" s="36" t="str">
        <f>LEFT('DETALLE DE CONEXIONES'!AK2157,3)</f>
        <v>MEN</v>
      </c>
      <c r="J2157" s="36" t="str">
        <f>LEFT('DETALLE DE CONEXIONES'!M2157,3)</f>
        <v>0mi</v>
      </c>
      <c r="K2157" s="36" t="str">
        <f>IF(LEN('DETALLE DE CONEXIONES'!M2157)&lt;12,(RIGHT('DETALLE DE CONEXIONES'!M2157,5)),(RIGHT('DETALLE DE CONEXIONES'!M2157,6)))</f>
        <v xml:space="preserve">min. </v>
      </c>
      <c r="L2157" s="36">
        <f>IF(C2157="Saliente Local",(IFERROR((LIMPIA(J2157,1)),0)),0)</f>
        <v>0</v>
      </c>
      <c r="M2157" s="36">
        <f>IF(C2157="Saliente Nacional",(IFERROR((LIMPIA(J2157,1)),0)),0)</f>
        <v>0</v>
      </c>
      <c r="N2157" s="36">
        <f>IF(C2157="Saliente Internacional",(IFERROR((LIMPIA(J2157,1)),0)),0)</f>
        <v>0</v>
      </c>
      <c r="O2157" s="36">
        <f>IF(C2157="Saliente Local",(IFERROR((LIMPIA(K2157,1)),0)),0)</f>
        <v>0</v>
      </c>
      <c r="P2157" s="36">
        <f>IF(C2157="Saliente Nacional",(IFERROR((LIMPIA(K2157,1)),0)),0)</f>
        <v>0</v>
      </c>
      <c r="Q2157" s="36">
        <f>IF(C2157="Saliente Internacional",(IFERROR((LIMPIA(K2157,1)),0)),0)</f>
        <v>0</v>
      </c>
      <c r="R2157" s="36">
        <f t="shared" si="100"/>
        <v>0</v>
      </c>
      <c r="S2157" s="36">
        <f t="shared" si="101"/>
        <v>0</v>
      </c>
    </row>
    <row r="2158" spans="1:19" x14ac:dyDescent="0.25">
      <c r="A2158" s="101">
        <f>'DETALLE DE CONEXIONES'!P2158</f>
        <v>0</v>
      </c>
      <c r="B2158" s="36" t="str">
        <f>'DETALLE DE CONEXIONES'!I2158</f>
        <v>GPRS</v>
      </c>
      <c r="C2158" s="36" t="str">
        <f>'DETALLE DE CONEXIONES'!BB2158</f>
        <v>RS</v>
      </c>
      <c r="D2158" s="36" t="str">
        <f>'DETALLE DE CONEXIONES'!E2158</f>
        <v>internet.itelcelXXXm-3G</v>
      </c>
      <c r="E2158" s="36">
        <f t="shared" si="99"/>
        <v>23</v>
      </c>
      <c r="F2158" s="36">
        <f>IFERROR(LIMPIA('DETALLE DE CONEXIONES'!N2158,1),0)</f>
        <v>0</v>
      </c>
      <c r="G2158" s="36" t="str">
        <f>LEFT('DETALLE DE CONEXIONES'!BE2158,3)</f>
        <v/>
      </c>
      <c r="H2158" s="36" t="str">
        <f>RIGHT('DETALLE DE CONEXIONES'!AK2158,2)</f>
        <v>-0</v>
      </c>
      <c r="I2158" s="36" t="str">
        <f>LEFT('DETALLE DE CONEXIONES'!AK2158,3)</f>
        <v>RS;</v>
      </c>
      <c r="J2158" s="36" t="str">
        <f>LEFT('DETALLE DE CONEXIONES'!M2158,3)</f>
        <v>0mi</v>
      </c>
      <c r="K2158" s="36" t="str">
        <f>IF(LEN('DETALLE DE CONEXIONES'!M2158)&lt;12,(RIGHT('DETALLE DE CONEXIONES'!M2158,5)),(RIGHT('DETALLE DE CONEXIONES'!M2158,6)))</f>
        <v xml:space="preserve">min. </v>
      </c>
      <c r="L2158" s="36">
        <f>IF(C2158="Saliente Local",(IFERROR((LIMPIA(J2158,1)),0)),0)</f>
        <v>0</v>
      </c>
      <c r="M2158" s="36">
        <f>IF(C2158="Saliente Nacional",(IFERROR((LIMPIA(J2158,1)),0)),0)</f>
        <v>0</v>
      </c>
      <c r="N2158" s="36">
        <f>IF(C2158="Saliente Internacional",(IFERROR((LIMPIA(J2158,1)),0)),0)</f>
        <v>0</v>
      </c>
      <c r="O2158" s="36">
        <f>IF(C2158="Saliente Local",(IFERROR((LIMPIA(K2158,1)),0)),0)</f>
        <v>0</v>
      </c>
      <c r="P2158" s="36">
        <f>IF(C2158="Saliente Nacional",(IFERROR((LIMPIA(K2158,1)),0)),0)</f>
        <v>0</v>
      </c>
      <c r="Q2158" s="36">
        <f>IF(C2158="Saliente Internacional",(IFERROR((LIMPIA(K2158,1)),0)),0)</f>
        <v>0</v>
      </c>
      <c r="R2158" s="36">
        <f t="shared" si="100"/>
        <v>0</v>
      </c>
      <c r="S2158" s="36">
        <f t="shared" si="101"/>
        <v>0</v>
      </c>
    </row>
    <row r="2159" spans="1:19" x14ac:dyDescent="0.25">
      <c r="A2159" s="101">
        <f>'DETALLE DE CONEXIONES'!P2159</f>
        <v>0</v>
      </c>
      <c r="B2159" s="36" t="str">
        <f>'DETALLE DE CONEXIONES'!I2159</f>
        <v>GPRS</v>
      </c>
      <c r="C2159" s="36" t="str">
        <f>'DETALLE DE CONEXIONES'!BB2159</f>
        <v>MENSAJERO</v>
      </c>
      <c r="D2159" s="36" t="str">
        <f>'DETALLE DE CONEXIONES'!E2159</f>
        <v>internet.itelcelXXXm-3G</v>
      </c>
      <c r="E2159" s="36">
        <f t="shared" si="99"/>
        <v>23</v>
      </c>
      <c r="F2159" s="36">
        <f>IFERROR(LIMPIA('DETALLE DE CONEXIONES'!N2159,1),0)</f>
        <v>0</v>
      </c>
      <c r="G2159" s="36" t="str">
        <f>LEFT('DETALLE DE CONEXIONES'!BE2159,3)</f>
        <v/>
      </c>
      <c r="H2159" s="36" t="str">
        <f>RIGHT('DETALLE DE CONEXIONES'!AK2159,2)</f>
        <v>-0</v>
      </c>
      <c r="I2159" s="36" t="str">
        <f>LEFT('DETALLE DE CONEXIONES'!AK2159,3)</f>
        <v>MEN</v>
      </c>
      <c r="J2159" s="36" t="str">
        <f>LEFT('DETALLE DE CONEXIONES'!M2159,3)</f>
        <v>0mi</v>
      </c>
      <c r="K2159" s="36" t="str">
        <f>IF(LEN('DETALLE DE CONEXIONES'!M2159)&lt;12,(RIGHT('DETALLE DE CONEXIONES'!M2159,5)),(RIGHT('DETALLE DE CONEXIONES'!M2159,6)))</f>
        <v xml:space="preserve">min. </v>
      </c>
      <c r="L2159" s="36">
        <f>IF(C2159="Saliente Local",(IFERROR((LIMPIA(J2159,1)),0)),0)</f>
        <v>0</v>
      </c>
      <c r="M2159" s="36">
        <f>IF(C2159="Saliente Nacional",(IFERROR((LIMPIA(J2159,1)),0)),0)</f>
        <v>0</v>
      </c>
      <c r="N2159" s="36">
        <f>IF(C2159="Saliente Internacional",(IFERROR((LIMPIA(J2159,1)),0)),0)</f>
        <v>0</v>
      </c>
      <c r="O2159" s="36">
        <f>IF(C2159="Saliente Local",(IFERROR((LIMPIA(K2159,1)),0)),0)</f>
        <v>0</v>
      </c>
      <c r="P2159" s="36">
        <f>IF(C2159="Saliente Nacional",(IFERROR((LIMPIA(K2159,1)),0)),0)</f>
        <v>0</v>
      </c>
      <c r="Q2159" s="36">
        <f>IF(C2159="Saliente Internacional",(IFERROR((LIMPIA(K2159,1)),0)),0)</f>
        <v>0</v>
      </c>
      <c r="R2159" s="36">
        <f t="shared" si="100"/>
        <v>0</v>
      </c>
      <c r="S2159" s="36">
        <f t="shared" si="101"/>
        <v>0</v>
      </c>
    </row>
    <row r="2160" spans="1:19" x14ac:dyDescent="0.25">
      <c r="A2160" s="101">
        <f>'DETALLE DE CONEXIONES'!P2160</f>
        <v>0</v>
      </c>
      <c r="B2160" s="36" t="str">
        <f>'DETALLE DE CONEXIONES'!I2160</f>
        <v>GPRS</v>
      </c>
      <c r="C2160" s="36" t="str">
        <f>'DETALLE DE CONEXIONES'!BB2160</f>
        <v>RS</v>
      </c>
      <c r="D2160" s="36" t="str">
        <f>'DETALLE DE CONEXIONES'!E2160</f>
        <v>internet.itelcelXXXm-3G</v>
      </c>
      <c r="E2160" s="36">
        <f t="shared" si="99"/>
        <v>23</v>
      </c>
      <c r="F2160" s="36">
        <f>IFERROR(LIMPIA('DETALLE DE CONEXIONES'!N2160,1),0)</f>
        <v>0</v>
      </c>
      <c r="G2160" s="36" t="str">
        <f>LEFT('DETALLE DE CONEXIONES'!BE2160,3)</f>
        <v/>
      </c>
      <c r="H2160" s="36" t="str">
        <f>RIGHT('DETALLE DE CONEXIONES'!AK2160,2)</f>
        <v>-0</v>
      </c>
      <c r="I2160" s="36" t="str">
        <f>LEFT('DETALLE DE CONEXIONES'!AK2160,3)</f>
        <v>RS;</v>
      </c>
      <c r="J2160" s="36" t="str">
        <f>LEFT('DETALLE DE CONEXIONES'!M2160,3)</f>
        <v>0mi</v>
      </c>
      <c r="K2160" s="36" t="str">
        <f>IF(LEN('DETALLE DE CONEXIONES'!M2160)&lt;12,(RIGHT('DETALLE DE CONEXIONES'!M2160,5)),(RIGHT('DETALLE DE CONEXIONES'!M2160,6)))</f>
        <v xml:space="preserve">min. </v>
      </c>
      <c r="L2160" s="36">
        <f>IF(C2160="Saliente Local",(IFERROR((LIMPIA(J2160,1)),0)),0)</f>
        <v>0</v>
      </c>
      <c r="M2160" s="36">
        <f>IF(C2160="Saliente Nacional",(IFERROR((LIMPIA(J2160,1)),0)),0)</f>
        <v>0</v>
      </c>
      <c r="N2160" s="36">
        <f>IF(C2160="Saliente Internacional",(IFERROR((LIMPIA(J2160,1)),0)),0)</f>
        <v>0</v>
      </c>
      <c r="O2160" s="36">
        <f>IF(C2160="Saliente Local",(IFERROR((LIMPIA(K2160,1)),0)),0)</f>
        <v>0</v>
      </c>
      <c r="P2160" s="36">
        <f>IF(C2160="Saliente Nacional",(IFERROR((LIMPIA(K2160,1)),0)),0)</f>
        <v>0</v>
      </c>
      <c r="Q2160" s="36">
        <f>IF(C2160="Saliente Internacional",(IFERROR((LIMPIA(K2160,1)),0)),0)</f>
        <v>0</v>
      </c>
      <c r="R2160" s="36">
        <f t="shared" si="100"/>
        <v>0</v>
      </c>
      <c r="S2160" s="36">
        <f t="shared" si="101"/>
        <v>0</v>
      </c>
    </row>
    <row r="2161" spans="1:19" x14ac:dyDescent="0.25">
      <c r="A2161" s="101">
        <f>'DETALLE DE CONEXIONES'!P2161</f>
        <v>0</v>
      </c>
      <c r="B2161" s="36" t="str">
        <f>'DETALLE DE CONEXIONES'!I2161</f>
        <v>GPRS</v>
      </c>
      <c r="C2161" s="36" t="str">
        <f>'DETALLE DE CONEXIONES'!BB2161</f>
        <v>MENSAJERO</v>
      </c>
      <c r="D2161" s="36" t="str">
        <f>'DETALLE DE CONEXIONES'!E2161</f>
        <v>internet.itelcelXXXm-3G</v>
      </c>
      <c r="E2161" s="36">
        <f t="shared" si="99"/>
        <v>23</v>
      </c>
      <c r="F2161" s="36">
        <f>IFERROR(LIMPIA('DETALLE DE CONEXIONES'!N2161,1),0)</f>
        <v>0</v>
      </c>
      <c r="G2161" s="36" t="str">
        <f>LEFT('DETALLE DE CONEXIONES'!BE2161,3)</f>
        <v/>
      </c>
      <c r="H2161" s="36" t="str">
        <f>RIGHT('DETALLE DE CONEXIONES'!AK2161,2)</f>
        <v>-0</v>
      </c>
      <c r="I2161" s="36" t="str">
        <f>LEFT('DETALLE DE CONEXIONES'!AK2161,3)</f>
        <v>MEN</v>
      </c>
      <c r="J2161" s="36" t="str">
        <f>LEFT('DETALLE DE CONEXIONES'!M2161,3)</f>
        <v>0mi</v>
      </c>
      <c r="K2161" s="36" t="str">
        <f>IF(LEN('DETALLE DE CONEXIONES'!M2161)&lt;12,(RIGHT('DETALLE DE CONEXIONES'!M2161,5)),(RIGHT('DETALLE DE CONEXIONES'!M2161,6)))</f>
        <v xml:space="preserve">min. </v>
      </c>
      <c r="L2161" s="36">
        <f>IF(C2161="Saliente Local",(IFERROR((LIMPIA(J2161,1)),0)),0)</f>
        <v>0</v>
      </c>
      <c r="M2161" s="36">
        <f>IF(C2161="Saliente Nacional",(IFERROR((LIMPIA(J2161,1)),0)),0)</f>
        <v>0</v>
      </c>
      <c r="N2161" s="36">
        <f>IF(C2161="Saliente Internacional",(IFERROR((LIMPIA(J2161,1)),0)),0)</f>
        <v>0</v>
      </c>
      <c r="O2161" s="36">
        <f>IF(C2161="Saliente Local",(IFERROR((LIMPIA(K2161,1)),0)),0)</f>
        <v>0</v>
      </c>
      <c r="P2161" s="36">
        <f>IF(C2161="Saliente Nacional",(IFERROR((LIMPIA(K2161,1)),0)),0)</f>
        <v>0</v>
      </c>
      <c r="Q2161" s="36">
        <f>IF(C2161="Saliente Internacional",(IFERROR((LIMPIA(K2161,1)),0)),0)</f>
        <v>0</v>
      </c>
      <c r="R2161" s="36">
        <f t="shared" si="100"/>
        <v>0</v>
      </c>
      <c r="S2161" s="36">
        <f t="shared" si="101"/>
        <v>0</v>
      </c>
    </row>
    <row r="2162" spans="1:19" x14ac:dyDescent="0.25">
      <c r="A2162" s="101">
        <f>'DETALLE DE CONEXIONES'!P2162</f>
        <v>0</v>
      </c>
      <c r="B2162" s="36" t="str">
        <f>'DETALLE DE CONEXIONES'!I2162</f>
        <v>GPRS</v>
      </c>
      <c r="C2162" s="36" t="str">
        <f>'DETALLE DE CONEXIONES'!BB2162</f>
        <v>RS</v>
      </c>
      <c r="D2162" s="36" t="str">
        <f>'DETALLE DE CONEXIONES'!E2162</f>
        <v>internet.itelcelXXXm-3G</v>
      </c>
      <c r="E2162" s="36">
        <f t="shared" si="99"/>
        <v>23</v>
      </c>
      <c r="F2162" s="36">
        <f>IFERROR(LIMPIA('DETALLE DE CONEXIONES'!N2162,1),0)</f>
        <v>0</v>
      </c>
      <c r="G2162" s="36" t="str">
        <f>LEFT('DETALLE DE CONEXIONES'!BE2162,3)</f>
        <v/>
      </c>
      <c r="H2162" s="36" t="str">
        <f>RIGHT('DETALLE DE CONEXIONES'!AK2162,2)</f>
        <v>-0</v>
      </c>
      <c r="I2162" s="36" t="str">
        <f>LEFT('DETALLE DE CONEXIONES'!AK2162,3)</f>
        <v>RS;</v>
      </c>
      <c r="J2162" s="36" t="str">
        <f>LEFT('DETALLE DE CONEXIONES'!M2162,3)</f>
        <v>0mi</v>
      </c>
      <c r="K2162" s="36" t="str">
        <f>IF(LEN('DETALLE DE CONEXIONES'!M2162)&lt;12,(RIGHT('DETALLE DE CONEXIONES'!M2162,5)),(RIGHT('DETALLE DE CONEXIONES'!M2162,6)))</f>
        <v xml:space="preserve">min. </v>
      </c>
      <c r="L2162" s="36">
        <f>IF(C2162="Saliente Local",(IFERROR((LIMPIA(J2162,1)),0)),0)</f>
        <v>0</v>
      </c>
      <c r="M2162" s="36">
        <f>IF(C2162="Saliente Nacional",(IFERROR((LIMPIA(J2162,1)),0)),0)</f>
        <v>0</v>
      </c>
      <c r="N2162" s="36">
        <f>IF(C2162="Saliente Internacional",(IFERROR((LIMPIA(J2162,1)),0)),0)</f>
        <v>0</v>
      </c>
      <c r="O2162" s="36">
        <f>IF(C2162="Saliente Local",(IFERROR((LIMPIA(K2162,1)),0)),0)</f>
        <v>0</v>
      </c>
      <c r="P2162" s="36">
        <f>IF(C2162="Saliente Nacional",(IFERROR((LIMPIA(K2162,1)),0)),0)</f>
        <v>0</v>
      </c>
      <c r="Q2162" s="36">
        <f>IF(C2162="Saliente Internacional",(IFERROR((LIMPIA(K2162,1)),0)),0)</f>
        <v>0</v>
      </c>
      <c r="R2162" s="36">
        <f t="shared" si="100"/>
        <v>0</v>
      </c>
      <c r="S2162" s="36">
        <f t="shared" si="101"/>
        <v>0</v>
      </c>
    </row>
    <row r="2163" spans="1:19" x14ac:dyDescent="0.25">
      <c r="A2163" s="101">
        <f>'DETALLE DE CONEXIONES'!P2163</f>
        <v>0</v>
      </c>
      <c r="B2163" s="36" t="str">
        <f>'DETALLE DE CONEXIONES'!I2163</f>
        <v>GPRS</v>
      </c>
      <c r="C2163" s="36" t="str">
        <f>'DETALLE DE CONEXIONES'!BB2163</f>
        <v>MENSAJERO</v>
      </c>
      <c r="D2163" s="36" t="str">
        <f>'DETALLE DE CONEXIONES'!E2163</f>
        <v>internet.itelcelXXXm-3G</v>
      </c>
      <c r="E2163" s="36">
        <f t="shared" si="99"/>
        <v>23</v>
      </c>
      <c r="F2163" s="36">
        <f>IFERROR(LIMPIA('DETALLE DE CONEXIONES'!N2163,1),0)</f>
        <v>0</v>
      </c>
      <c r="G2163" s="36" t="str">
        <f>LEFT('DETALLE DE CONEXIONES'!BE2163,3)</f>
        <v/>
      </c>
      <c r="H2163" s="36" t="str">
        <f>RIGHT('DETALLE DE CONEXIONES'!AK2163,2)</f>
        <v>-0</v>
      </c>
      <c r="I2163" s="36" t="str">
        <f>LEFT('DETALLE DE CONEXIONES'!AK2163,3)</f>
        <v>MEN</v>
      </c>
      <c r="J2163" s="36" t="str">
        <f>LEFT('DETALLE DE CONEXIONES'!M2163,3)</f>
        <v>0mi</v>
      </c>
      <c r="K2163" s="36" t="str">
        <f>IF(LEN('DETALLE DE CONEXIONES'!M2163)&lt;12,(RIGHT('DETALLE DE CONEXIONES'!M2163,5)),(RIGHT('DETALLE DE CONEXIONES'!M2163,6)))</f>
        <v xml:space="preserve">min. </v>
      </c>
      <c r="L2163" s="36">
        <f>IF(C2163="Saliente Local",(IFERROR((LIMPIA(J2163,1)),0)),0)</f>
        <v>0</v>
      </c>
      <c r="M2163" s="36">
        <f>IF(C2163="Saliente Nacional",(IFERROR((LIMPIA(J2163,1)),0)),0)</f>
        <v>0</v>
      </c>
      <c r="N2163" s="36">
        <f>IF(C2163="Saliente Internacional",(IFERROR((LIMPIA(J2163,1)),0)),0)</f>
        <v>0</v>
      </c>
      <c r="O2163" s="36">
        <f>IF(C2163="Saliente Local",(IFERROR((LIMPIA(K2163,1)),0)),0)</f>
        <v>0</v>
      </c>
      <c r="P2163" s="36">
        <f>IF(C2163="Saliente Nacional",(IFERROR((LIMPIA(K2163,1)),0)),0)</f>
        <v>0</v>
      </c>
      <c r="Q2163" s="36">
        <f>IF(C2163="Saliente Internacional",(IFERROR((LIMPIA(K2163,1)),0)),0)</f>
        <v>0</v>
      </c>
      <c r="R2163" s="36">
        <f t="shared" si="100"/>
        <v>0</v>
      </c>
      <c r="S2163" s="36">
        <f t="shared" si="101"/>
        <v>0</v>
      </c>
    </row>
    <row r="2164" spans="1:19" x14ac:dyDescent="0.25">
      <c r="A2164" s="101">
        <f>'DETALLE DE CONEXIONES'!P2164</f>
        <v>0</v>
      </c>
      <c r="B2164" s="36" t="str">
        <f>'DETALLE DE CONEXIONES'!I2164</f>
        <v>GPRS</v>
      </c>
      <c r="C2164" s="36" t="str">
        <f>'DETALLE DE CONEXIONES'!BB2164</f>
        <v>RS</v>
      </c>
      <c r="D2164" s="36" t="str">
        <f>'DETALLE DE CONEXIONES'!E2164</f>
        <v>internet.itelcelXXXm-3G</v>
      </c>
      <c r="E2164" s="36">
        <f t="shared" si="99"/>
        <v>23</v>
      </c>
      <c r="F2164" s="36">
        <f>IFERROR(LIMPIA('DETALLE DE CONEXIONES'!N2164,1),0)</f>
        <v>0</v>
      </c>
      <c r="G2164" s="36" t="str">
        <f>LEFT('DETALLE DE CONEXIONES'!BE2164,3)</f>
        <v/>
      </c>
      <c r="H2164" s="36" t="str">
        <f>RIGHT('DETALLE DE CONEXIONES'!AK2164,2)</f>
        <v>-0</v>
      </c>
      <c r="I2164" s="36" t="str">
        <f>LEFT('DETALLE DE CONEXIONES'!AK2164,3)</f>
        <v>RS;</v>
      </c>
      <c r="J2164" s="36" t="str">
        <f>LEFT('DETALLE DE CONEXIONES'!M2164,3)</f>
        <v>0mi</v>
      </c>
      <c r="K2164" s="36" t="str">
        <f>IF(LEN('DETALLE DE CONEXIONES'!M2164)&lt;12,(RIGHT('DETALLE DE CONEXIONES'!M2164,5)),(RIGHT('DETALLE DE CONEXIONES'!M2164,6)))</f>
        <v xml:space="preserve">min. </v>
      </c>
      <c r="L2164" s="36">
        <f>IF(C2164="Saliente Local",(IFERROR((LIMPIA(J2164,1)),0)),0)</f>
        <v>0</v>
      </c>
      <c r="M2164" s="36">
        <f>IF(C2164="Saliente Nacional",(IFERROR((LIMPIA(J2164,1)),0)),0)</f>
        <v>0</v>
      </c>
      <c r="N2164" s="36">
        <f>IF(C2164="Saliente Internacional",(IFERROR((LIMPIA(J2164,1)),0)),0)</f>
        <v>0</v>
      </c>
      <c r="O2164" s="36">
        <f>IF(C2164="Saliente Local",(IFERROR((LIMPIA(K2164,1)),0)),0)</f>
        <v>0</v>
      </c>
      <c r="P2164" s="36">
        <f>IF(C2164="Saliente Nacional",(IFERROR((LIMPIA(K2164,1)),0)),0)</f>
        <v>0</v>
      </c>
      <c r="Q2164" s="36">
        <f>IF(C2164="Saliente Internacional",(IFERROR((LIMPIA(K2164,1)),0)),0)</f>
        <v>0</v>
      </c>
      <c r="R2164" s="36">
        <f t="shared" si="100"/>
        <v>0</v>
      </c>
      <c r="S2164" s="36">
        <f t="shared" si="101"/>
        <v>0</v>
      </c>
    </row>
    <row r="2165" spans="1:19" x14ac:dyDescent="0.25">
      <c r="A2165" s="101">
        <f>'DETALLE DE CONEXIONES'!P2165</f>
        <v>0</v>
      </c>
      <c r="B2165" s="36" t="str">
        <f>'DETALLE DE CONEXIONES'!I2165</f>
        <v>SALIENTE</v>
      </c>
      <c r="C2165" s="36" t="str">
        <f>'DETALLE DE CONEXIONES'!BB2165</f>
        <v>Saliente Local</v>
      </c>
      <c r="D2165" s="36" t="str">
        <f>'DETALLE DE CONEXIONES'!E2165</f>
        <v>999XXX8226</v>
      </c>
      <c r="E2165" s="36">
        <f t="shared" si="99"/>
        <v>10</v>
      </c>
      <c r="F2165" s="36">
        <f>IFERROR(LIMPIA('DETALLE DE CONEXIONES'!N2165,1),0)</f>
        <v>2</v>
      </c>
      <c r="G2165" s="36" t="str">
        <f>LEFT('DETALLE DE CONEXIONES'!BE2165,3)</f>
        <v>NOF</v>
      </c>
      <c r="H2165" s="36" t="str">
        <f>RIGHT('DETALLE DE CONEXIONES'!AK2165,2)</f>
        <v/>
      </c>
      <c r="I2165" s="36" t="str">
        <f>LEFT('DETALLE DE CONEXIONES'!AK2165,3)</f>
        <v/>
      </c>
      <c r="J2165" s="36" t="str">
        <f>LEFT('DETALLE DE CONEXIONES'!M2165,3)</f>
        <v>1mi</v>
      </c>
      <c r="K2165" s="36" t="str">
        <f>IF(LEN('DETALLE DE CONEXIONES'!M2165)&lt;12,(RIGHT('DETALLE DE CONEXIONES'!M2165,5)),(RIGHT('DETALLE DE CONEXIONES'!M2165,6)))</f>
        <v>44seg.</v>
      </c>
      <c r="L2165" s="36">
        <f>IF(C2165="Saliente Local",(IFERROR((LIMPIA(J2165,1)),0)),0)</f>
        <v>1</v>
      </c>
      <c r="M2165" s="36">
        <f>IF(C2165="Saliente Nacional",(IFERROR((LIMPIA(J2165,1)),0)),0)</f>
        <v>0</v>
      </c>
      <c r="N2165" s="36">
        <f>IF(C2165="Saliente Internacional",(IFERROR((LIMPIA(J2165,1)),0)),0)</f>
        <v>0</v>
      </c>
      <c r="O2165" s="36">
        <f>IF(C2165="Saliente Local",(IFERROR((LIMPIA(K2165,1)),0)),0)</f>
        <v>44</v>
      </c>
      <c r="P2165" s="36">
        <f>IF(C2165="Saliente Nacional",(IFERROR((LIMPIA(K2165,1)),0)),0)</f>
        <v>0</v>
      </c>
      <c r="Q2165" s="36">
        <f>IF(C2165="Saliente Internacional",(IFERROR((LIMPIA(K2165,1)),0)),0)</f>
        <v>0</v>
      </c>
      <c r="R2165" s="36">
        <f t="shared" si="100"/>
        <v>2</v>
      </c>
      <c r="S2165" s="36">
        <f t="shared" si="101"/>
        <v>0</v>
      </c>
    </row>
    <row r="2166" spans="1:19" x14ac:dyDescent="0.25">
      <c r="A2166" s="101">
        <f>'DETALLE DE CONEXIONES'!P2166</f>
        <v>0</v>
      </c>
      <c r="B2166" s="36" t="str">
        <f>'DETALLE DE CONEXIONES'!I2166</f>
        <v>ENTRANTE</v>
      </c>
      <c r="C2166" s="36" t="str">
        <f>'DETALLE DE CONEXIONES'!BB2166</f>
        <v>Entrante Local</v>
      </c>
      <c r="D2166" s="36" t="str">
        <f>'DETALLE DE CONEXIONES'!E2166</f>
        <v>999XXX1600</v>
      </c>
      <c r="E2166" s="36">
        <f t="shared" si="99"/>
        <v>10</v>
      </c>
      <c r="F2166" s="36">
        <f>IFERROR(LIMPIA('DETALLE DE CONEXIONES'!N2166,1),0)</f>
        <v>1</v>
      </c>
      <c r="G2166" s="36" t="str">
        <f>LEFT('DETALLE DE CONEXIONES'!BE2166,3)</f>
        <v>NOF</v>
      </c>
      <c r="H2166" s="36" t="str">
        <f>RIGHT('DETALLE DE CONEXIONES'!AK2166,2)</f>
        <v/>
      </c>
      <c r="I2166" s="36" t="str">
        <f>LEFT('DETALLE DE CONEXIONES'!AK2166,3)</f>
        <v/>
      </c>
      <c r="J2166" s="36" t="str">
        <f>LEFT('DETALLE DE CONEXIONES'!M2166,3)</f>
        <v>0mi</v>
      </c>
      <c r="K2166" s="36" t="str">
        <f>IF(LEN('DETALLE DE CONEXIONES'!M2166)&lt;12,(RIGHT('DETALLE DE CONEXIONES'!M2166,5)),(RIGHT('DETALLE DE CONEXIONES'!M2166,6)))</f>
        <v>38seg.</v>
      </c>
      <c r="L2166" s="36">
        <f>IF(C2166="Saliente Local",(IFERROR((LIMPIA(J2166,1)),0)),0)</f>
        <v>0</v>
      </c>
      <c r="M2166" s="36">
        <f>IF(C2166="Saliente Nacional",(IFERROR((LIMPIA(J2166,1)),0)),0)</f>
        <v>0</v>
      </c>
      <c r="N2166" s="36">
        <f>IF(C2166="Saliente Internacional",(IFERROR((LIMPIA(J2166,1)),0)),0)</f>
        <v>0</v>
      </c>
      <c r="O2166" s="36">
        <f>IF(C2166="Saliente Local",(IFERROR((LIMPIA(K2166,1)),0)),0)</f>
        <v>0</v>
      </c>
      <c r="P2166" s="36">
        <f>IF(C2166="Saliente Nacional",(IFERROR((LIMPIA(K2166,1)),0)),0)</f>
        <v>0</v>
      </c>
      <c r="Q2166" s="36">
        <f>IF(C2166="Saliente Internacional",(IFERROR((LIMPIA(K2166,1)),0)),0)</f>
        <v>0</v>
      </c>
      <c r="R2166" s="36">
        <f t="shared" si="100"/>
        <v>0</v>
      </c>
      <c r="S2166" s="36">
        <f t="shared" si="101"/>
        <v>0</v>
      </c>
    </row>
    <row r="2167" spans="1:19" x14ac:dyDescent="0.25">
      <c r="A2167" s="101">
        <f>'DETALLE DE CONEXIONES'!P2167</f>
        <v>0</v>
      </c>
      <c r="B2167" s="36" t="str">
        <f>'DETALLE DE CONEXIONES'!I2167</f>
        <v>ENTRANTE</v>
      </c>
      <c r="C2167" s="36" t="str">
        <f>'DETALLE DE CONEXIONES'!BB2167</f>
        <v>Entrante Local</v>
      </c>
      <c r="D2167" s="36" t="str">
        <f>'DETALLE DE CONEXIONES'!E2167</f>
        <v>999XXX1600</v>
      </c>
      <c r="E2167" s="36">
        <f t="shared" si="99"/>
        <v>10</v>
      </c>
      <c r="F2167" s="36">
        <f>IFERROR(LIMPIA('DETALLE DE CONEXIONES'!N2167,1),0)</f>
        <v>1</v>
      </c>
      <c r="G2167" s="36" t="str">
        <f>LEFT('DETALLE DE CONEXIONES'!BE2167,3)</f>
        <v>NOF</v>
      </c>
      <c r="H2167" s="36" t="str">
        <f>RIGHT('DETALLE DE CONEXIONES'!AK2167,2)</f>
        <v/>
      </c>
      <c r="I2167" s="36" t="str">
        <f>LEFT('DETALLE DE CONEXIONES'!AK2167,3)</f>
        <v/>
      </c>
      <c r="J2167" s="36" t="str">
        <f>LEFT('DETALLE DE CONEXIONES'!M2167,3)</f>
        <v>0mi</v>
      </c>
      <c r="K2167" s="36" t="str">
        <f>IF(LEN('DETALLE DE CONEXIONES'!M2167)&lt;12,(RIGHT('DETALLE DE CONEXIONES'!M2167,5)),(RIGHT('DETALLE DE CONEXIONES'!M2167,6)))</f>
        <v>44seg.</v>
      </c>
      <c r="L2167" s="36">
        <f>IF(C2167="Saliente Local",(IFERROR((LIMPIA(J2167,1)),0)),0)</f>
        <v>0</v>
      </c>
      <c r="M2167" s="36">
        <f>IF(C2167="Saliente Nacional",(IFERROR((LIMPIA(J2167,1)),0)),0)</f>
        <v>0</v>
      </c>
      <c r="N2167" s="36">
        <f>IF(C2167="Saliente Internacional",(IFERROR((LIMPIA(J2167,1)),0)),0)</f>
        <v>0</v>
      </c>
      <c r="O2167" s="36">
        <f>IF(C2167="Saliente Local",(IFERROR((LIMPIA(K2167,1)),0)),0)</f>
        <v>0</v>
      </c>
      <c r="P2167" s="36">
        <f>IF(C2167="Saliente Nacional",(IFERROR((LIMPIA(K2167,1)),0)),0)</f>
        <v>0</v>
      </c>
      <c r="Q2167" s="36">
        <f>IF(C2167="Saliente Internacional",(IFERROR((LIMPIA(K2167,1)),0)),0)</f>
        <v>0</v>
      </c>
      <c r="R2167" s="36">
        <f t="shared" si="100"/>
        <v>0</v>
      </c>
      <c r="S2167" s="36">
        <f t="shared" si="101"/>
        <v>0</v>
      </c>
    </row>
    <row r="2168" spans="1:19" x14ac:dyDescent="0.25">
      <c r="A2168" s="101">
        <f>'DETALLE DE CONEXIONES'!P2168</f>
        <v>0</v>
      </c>
      <c r="B2168" s="36" t="str">
        <f>'DETALLE DE CONEXIONES'!I2168</f>
        <v>TRANSFERENCIA</v>
      </c>
      <c r="C2168" s="36" t="str">
        <f>'DETALLE DE CONEXIONES'!BB2168</f>
        <v>Desvio Nacional</v>
      </c>
      <c r="D2168" s="36" t="str">
        <f>'DETALLE DE CONEXIONES'!E2168</f>
        <v>999XXX1600</v>
      </c>
      <c r="E2168" s="36">
        <f t="shared" si="99"/>
        <v>10</v>
      </c>
      <c r="F2168" s="36">
        <f>IFERROR(LIMPIA('DETALLE DE CONEXIONES'!N2168,1),0)</f>
        <v>1</v>
      </c>
      <c r="G2168" s="36" t="str">
        <f>LEFT('DETALLE DE CONEXIONES'!BE2168,3)</f>
        <v>SIU</v>
      </c>
      <c r="H2168" s="36" t="str">
        <f>RIGHT('DETALLE DE CONEXIONES'!AK2168,2)</f>
        <v/>
      </c>
      <c r="I2168" s="36" t="str">
        <f>LEFT('DETALLE DE CONEXIONES'!AK2168,3)</f>
        <v/>
      </c>
      <c r="J2168" s="36" t="str">
        <f>LEFT('DETALLE DE CONEXIONES'!M2168,3)</f>
        <v>0mi</v>
      </c>
      <c r="K2168" s="36" t="str">
        <f>IF(LEN('DETALLE DE CONEXIONES'!M2168)&lt;12,(RIGHT('DETALLE DE CONEXIONES'!M2168,5)),(RIGHT('DETALLE DE CONEXIONES'!M2168,6)))</f>
        <v>6seg.</v>
      </c>
      <c r="L2168" s="36">
        <f>IF(C2168="Saliente Local",(IFERROR((LIMPIA(J2168,1)),0)),0)</f>
        <v>0</v>
      </c>
      <c r="M2168" s="36">
        <f>IF(C2168="Saliente Nacional",(IFERROR((LIMPIA(J2168,1)),0)),0)</f>
        <v>0</v>
      </c>
      <c r="N2168" s="36">
        <f>IF(C2168="Saliente Internacional",(IFERROR((LIMPIA(J2168,1)),0)),0)</f>
        <v>0</v>
      </c>
      <c r="O2168" s="36">
        <f>IF(C2168="Saliente Local",(IFERROR((LIMPIA(K2168,1)),0)),0)</f>
        <v>0</v>
      </c>
      <c r="P2168" s="36">
        <f>IF(C2168="Saliente Nacional",(IFERROR((LIMPIA(K2168,1)),0)),0)</f>
        <v>0</v>
      </c>
      <c r="Q2168" s="36">
        <f>IF(C2168="Saliente Internacional",(IFERROR((LIMPIA(K2168,1)),0)),0)</f>
        <v>0</v>
      </c>
      <c r="R2168" s="36">
        <f t="shared" si="100"/>
        <v>0</v>
      </c>
      <c r="S2168" s="36">
        <f t="shared" si="101"/>
        <v>0</v>
      </c>
    </row>
    <row r="2169" spans="1:19" x14ac:dyDescent="0.25">
      <c r="A2169" s="101">
        <f>'DETALLE DE CONEXIONES'!P2169</f>
        <v>0</v>
      </c>
      <c r="B2169" s="36" t="str">
        <f>'DETALLE DE CONEXIONES'!I2169</f>
        <v>GPRS</v>
      </c>
      <c r="C2169" s="36" t="str">
        <f>'DETALLE DE CONEXIONES'!BB2169</f>
        <v>RS</v>
      </c>
      <c r="D2169" s="36" t="str">
        <f>'DETALLE DE CONEXIONES'!E2169</f>
        <v>internet.itelcel.coXXXGLTE</v>
      </c>
      <c r="E2169" s="36">
        <f t="shared" si="99"/>
        <v>26</v>
      </c>
      <c r="F2169" s="36">
        <f>IFERROR(LIMPIA('DETALLE DE CONEXIONES'!N2169,1),0)</f>
        <v>0</v>
      </c>
      <c r="G2169" s="36" t="str">
        <f>LEFT('DETALLE DE CONEXIONES'!BE2169,3)</f>
        <v/>
      </c>
      <c r="H2169" s="36" t="str">
        <f>RIGHT('DETALLE DE CONEXIONES'!AK2169,2)</f>
        <v>-1</v>
      </c>
      <c r="I2169" s="36" t="str">
        <f>LEFT('DETALLE DE CONEXIONES'!AK2169,3)</f>
        <v>RS;</v>
      </c>
      <c r="J2169" s="36" t="str">
        <f>LEFT('DETALLE DE CONEXIONES'!M2169,3)</f>
        <v>0mi</v>
      </c>
      <c r="K2169" s="36" t="str">
        <f>IF(LEN('DETALLE DE CONEXIONES'!M2169)&lt;12,(RIGHT('DETALLE DE CONEXIONES'!M2169,5)),(RIGHT('DETALLE DE CONEXIONES'!M2169,6)))</f>
        <v xml:space="preserve">min. </v>
      </c>
      <c r="L2169" s="36">
        <f>IF(C2169="Saliente Local",(IFERROR((LIMPIA(J2169,1)),0)),0)</f>
        <v>0</v>
      </c>
      <c r="M2169" s="36">
        <f>IF(C2169="Saliente Nacional",(IFERROR((LIMPIA(J2169,1)),0)),0)</f>
        <v>0</v>
      </c>
      <c r="N2169" s="36">
        <f>IF(C2169="Saliente Internacional",(IFERROR((LIMPIA(J2169,1)),0)),0)</f>
        <v>0</v>
      </c>
      <c r="O2169" s="36">
        <f>IF(C2169="Saliente Local",(IFERROR((LIMPIA(K2169,1)),0)),0)</f>
        <v>0</v>
      </c>
      <c r="P2169" s="36">
        <f>IF(C2169="Saliente Nacional",(IFERROR((LIMPIA(K2169,1)),0)),0)</f>
        <v>0</v>
      </c>
      <c r="Q2169" s="36">
        <f>IF(C2169="Saliente Internacional",(IFERROR((LIMPIA(K2169,1)),0)),0)</f>
        <v>0</v>
      </c>
      <c r="R2169" s="36">
        <f t="shared" si="100"/>
        <v>0</v>
      </c>
      <c r="S2169" s="36">
        <f t="shared" si="101"/>
        <v>0</v>
      </c>
    </row>
    <row r="2170" spans="1:19" x14ac:dyDescent="0.25">
      <c r="A2170" s="101">
        <f>'DETALLE DE CONEXIONES'!P2170</f>
        <v>0</v>
      </c>
      <c r="B2170" s="36" t="str">
        <f>'DETALLE DE CONEXIONES'!I2170</f>
        <v>GPRS</v>
      </c>
      <c r="C2170" s="36" t="str">
        <f>'DETALLE DE CONEXIONES'!BB2170</f>
        <v>RS</v>
      </c>
      <c r="D2170" s="36" t="str">
        <f>'DETALLE DE CONEXIONES'!E2170</f>
        <v>internet.itelcelXXXm-3G</v>
      </c>
      <c r="E2170" s="36">
        <f t="shared" si="99"/>
        <v>23</v>
      </c>
      <c r="F2170" s="36">
        <f>IFERROR(LIMPIA('DETALLE DE CONEXIONES'!N2170,1),0)</f>
        <v>0</v>
      </c>
      <c r="G2170" s="36" t="str">
        <f>LEFT('DETALLE DE CONEXIONES'!BE2170,3)</f>
        <v/>
      </c>
      <c r="H2170" s="36" t="str">
        <f>RIGHT('DETALLE DE CONEXIONES'!AK2170,2)</f>
        <v>-1</v>
      </c>
      <c r="I2170" s="36" t="str">
        <f>LEFT('DETALLE DE CONEXIONES'!AK2170,3)</f>
        <v>RS;</v>
      </c>
      <c r="J2170" s="36" t="str">
        <f>LEFT('DETALLE DE CONEXIONES'!M2170,3)</f>
        <v>0mi</v>
      </c>
      <c r="K2170" s="36" t="str">
        <f>IF(LEN('DETALLE DE CONEXIONES'!M2170)&lt;12,(RIGHT('DETALLE DE CONEXIONES'!M2170,5)),(RIGHT('DETALLE DE CONEXIONES'!M2170,6)))</f>
        <v xml:space="preserve">min. </v>
      </c>
      <c r="L2170" s="36">
        <f>IF(C2170="Saliente Local",(IFERROR((LIMPIA(J2170,1)),0)),0)</f>
        <v>0</v>
      </c>
      <c r="M2170" s="36">
        <f>IF(C2170="Saliente Nacional",(IFERROR((LIMPIA(J2170,1)),0)),0)</f>
        <v>0</v>
      </c>
      <c r="N2170" s="36">
        <f>IF(C2170="Saliente Internacional",(IFERROR((LIMPIA(J2170,1)),0)),0)</f>
        <v>0</v>
      </c>
      <c r="O2170" s="36">
        <f>IF(C2170="Saliente Local",(IFERROR((LIMPIA(K2170,1)),0)),0)</f>
        <v>0</v>
      </c>
      <c r="P2170" s="36">
        <f>IF(C2170="Saliente Nacional",(IFERROR((LIMPIA(K2170,1)),0)),0)</f>
        <v>0</v>
      </c>
      <c r="Q2170" s="36">
        <f>IF(C2170="Saliente Internacional",(IFERROR((LIMPIA(K2170,1)),0)),0)</f>
        <v>0</v>
      </c>
      <c r="R2170" s="36">
        <f t="shared" si="100"/>
        <v>0</v>
      </c>
      <c r="S2170" s="36">
        <f t="shared" si="101"/>
        <v>0</v>
      </c>
    </row>
    <row r="2171" spans="1:19" x14ac:dyDescent="0.25">
      <c r="A2171" s="101">
        <f>'DETALLE DE CONEXIONES'!P2171</f>
        <v>0</v>
      </c>
      <c r="B2171" s="36" t="str">
        <f>'DETALLE DE CONEXIONES'!I2171</f>
        <v>GPRS</v>
      </c>
      <c r="C2171" s="36" t="str">
        <f>'DETALLE DE CONEXIONES'!BB2171</f>
        <v>RS</v>
      </c>
      <c r="D2171" s="36" t="str">
        <f>'DETALLE DE CONEXIONES'!E2171</f>
        <v>internet.itelcelXXXm-3G</v>
      </c>
      <c r="E2171" s="36">
        <f t="shared" si="99"/>
        <v>23</v>
      </c>
      <c r="F2171" s="36">
        <f>IFERROR(LIMPIA('DETALLE DE CONEXIONES'!N2171,1),0)</f>
        <v>0</v>
      </c>
      <c r="G2171" s="36" t="str">
        <f>LEFT('DETALLE DE CONEXIONES'!BE2171,3)</f>
        <v/>
      </c>
      <c r="H2171" s="36" t="str">
        <f>RIGHT('DETALLE DE CONEXIONES'!AK2171,2)</f>
        <v>-1</v>
      </c>
      <c r="I2171" s="36" t="str">
        <f>LEFT('DETALLE DE CONEXIONES'!AK2171,3)</f>
        <v>RS;</v>
      </c>
      <c r="J2171" s="36" t="str">
        <f>LEFT('DETALLE DE CONEXIONES'!M2171,3)</f>
        <v>0mi</v>
      </c>
      <c r="K2171" s="36" t="str">
        <f>IF(LEN('DETALLE DE CONEXIONES'!M2171)&lt;12,(RIGHT('DETALLE DE CONEXIONES'!M2171,5)),(RIGHT('DETALLE DE CONEXIONES'!M2171,6)))</f>
        <v xml:space="preserve">min. </v>
      </c>
      <c r="L2171" s="36">
        <f>IF(C2171="Saliente Local",(IFERROR((LIMPIA(J2171,1)),0)),0)</f>
        <v>0</v>
      </c>
      <c r="M2171" s="36">
        <f>IF(C2171="Saliente Nacional",(IFERROR((LIMPIA(J2171,1)),0)),0)</f>
        <v>0</v>
      </c>
      <c r="N2171" s="36">
        <f>IF(C2171="Saliente Internacional",(IFERROR((LIMPIA(J2171,1)),0)),0)</f>
        <v>0</v>
      </c>
      <c r="O2171" s="36">
        <f>IF(C2171="Saliente Local",(IFERROR((LIMPIA(K2171,1)),0)),0)</f>
        <v>0</v>
      </c>
      <c r="P2171" s="36">
        <f>IF(C2171="Saliente Nacional",(IFERROR((LIMPIA(K2171,1)),0)),0)</f>
        <v>0</v>
      </c>
      <c r="Q2171" s="36">
        <f>IF(C2171="Saliente Internacional",(IFERROR((LIMPIA(K2171,1)),0)),0)</f>
        <v>0</v>
      </c>
      <c r="R2171" s="36">
        <f t="shared" si="100"/>
        <v>0</v>
      </c>
      <c r="S2171" s="36">
        <f t="shared" si="101"/>
        <v>0</v>
      </c>
    </row>
    <row r="2172" spans="1:19" x14ac:dyDescent="0.25">
      <c r="A2172" s="101">
        <f>'DETALLE DE CONEXIONES'!P2172</f>
        <v>0</v>
      </c>
      <c r="B2172" s="36" t="str">
        <f>'DETALLE DE CONEXIONES'!I2172</f>
        <v>GPRS</v>
      </c>
      <c r="C2172" s="36" t="str">
        <f>'DETALLE DE CONEXIONES'!BB2172</f>
        <v>MENSAJERO</v>
      </c>
      <c r="D2172" s="36" t="str">
        <f>'DETALLE DE CONEXIONES'!E2172</f>
        <v>internet.itelcelXXXm-3G</v>
      </c>
      <c r="E2172" s="36">
        <f t="shared" si="99"/>
        <v>23</v>
      </c>
      <c r="F2172" s="36">
        <f>IFERROR(LIMPIA('DETALLE DE CONEXIONES'!N2172,1),0)</f>
        <v>0</v>
      </c>
      <c r="G2172" s="36" t="str">
        <f>LEFT('DETALLE DE CONEXIONES'!BE2172,3)</f>
        <v/>
      </c>
      <c r="H2172" s="36" t="str">
        <f>RIGHT('DETALLE DE CONEXIONES'!AK2172,2)</f>
        <v>-1</v>
      </c>
      <c r="I2172" s="36" t="str">
        <f>LEFT('DETALLE DE CONEXIONES'!AK2172,3)</f>
        <v>MEN</v>
      </c>
      <c r="J2172" s="36" t="str">
        <f>LEFT('DETALLE DE CONEXIONES'!M2172,3)</f>
        <v>0mi</v>
      </c>
      <c r="K2172" s="36" t="str">
        <f>IF(LEN('DETALLE DE CONEXIONES'!M2172)&lt;12,(RIGHT('DETALLE DE CONEXIONES'!M2172,5)),(RIGHT('DETALLE DE CONEXIONES'!M2172,6)))</f>
        <v xml:space="preserve">min. </v>
      </c>
      <c r="L2172" s="36">
        <f>IF(C2172="Saliente Local",(IFERROR((LIMPIA(J2172,1)),0)),0)</f>
        <v>0</v>
      </c>
      <c r="M2172" s="36">
        <f>IF(C2172="Saliente Nacional",(IFERROR((LIMPIA(J2172,1)),0)),0)</f>
        <v>0</v>
      </c>
      <c r="N2172" s="36">
        <f>IF(C2172="Saliente Internacional",(IFERROR((LIMPIA(J2172,1)),0)),0)</f>
        <v>0</v>
      </c>
      <c r="O2172" s="36">
        <f>IF(C2172="Saliente Local",(IFERROR((LIMPIA(K2172,1)),0)),0)</f>
        <v>0</v>
      </c>
      <c r="P2172" s="36">
        <f>IF(C2172="Saliente Nacional",(IFERROR((LIMPIA(K2172,1)),0)),0)</f>
        <v>0</v>
      </c>
      <c r="Q2172" s="36">
        <f>IF(C2172="Saliente Internacional",(IFERROR((LIMPIA(K2172,1)),0)),0)</f>
        <v>0</v>
      </c>
      <c r="R2172" s="36">
        <f t="shared" si="100"/>
        <v>0</v>
      </c>
      <c r="S2172" s="36">
        <f t="shared" si="101"/>
        <v>0</v>
      </c>
    </row>
    <row r="2173" spans="1:19" x14ac:dyDescent="0.25">
      <c r="A2173" s="101">
        <f>'DETALLE DE CONEXIONES'!P2173</f>
        <v>0</v>
      </c>
      <c r="B2173" s="36" t="str">
        <f>'DETALLE DE CONEXIONES'!I2173</f>
        <v>GPRS</v>
      </c>
      <c r="C2173" s="36" t="str">
        <f>'DETALLE DE CONEXIONES'!BB2173</f>
        <v>RS</v>
      </c>
      <c r="D2173" s="36" t="str">
        <f>'DETALLE DE CONEXIONES'!E2173</f>
        <v>internet.itelcelXXXm-3G</v>
      </c>
      <c r="E2173" s="36">
        <f t="shared" si="99"/>
        <v>23</v>
      </c>
      <c r="F2173" s="36">
        <f>IFERROR(LIMPIA('DETALLE DE CONEXIONES'!N2173,1),0)</f>
        <v>0</v>
      </c>
      <c r="G2173" s="36" t="str">
        <f>LEFT('DETALLE DE CONEXIONES'!BE2173,3)</f>
        <v/>
      </c>
      <c r="H2173" s="36" t="str">
        <f>RIGHT('DETALLE DE CONEXIONES'!AK2173,2)</f>
        <v>-1</v>
      </c>
      <c r="I2173" s="36" t="str">
        <f>LEFT('DETALLE DE CONEXIONES'!AK2173,3)</f>
        <v>RS;</v>
      </c>
      <c r="J2173" s="36" t="str">
        <f>LEFT('DETALLE DE CONEXIONES'!M2173,3)</f>
        <v>0mi</v>
      </c>
      <c r="K2173" s="36" t="str">
        <f>IF(LEN('DETALLE DE CONEXIONES'!M2173)&lt;12,(RIGHT('DETALLE DE CONEXIONES'!M2173,5)),(RIGHT('DETALLE DE CONEXIONES'!M2173,6)))</f>
        <v xml:space="preserve">min. </v>
      </c>
      <c r="L2173" s="36">
        <f>IF(C2173="Saliente Local",(IFERROR((LIMPIA(J2173,1)),0)),0)</f>
        <v>0</v>
      </c>
      <c r="M2173" s="36">
        <f>IF(C2173="Saliente Nacional",(IFERROR((LIMPIA(J2173,1)),0)),0)</f>
        <v>0</v>
      </c>
      <c r="N2173" s="36">
        <f>IF(C2173="Saliente Internacional",(IFERROR((LIMPIA(J2173,1)),0)),0)</f>
        <v>0</v>
      </c>
      <c r="O2173" s="36">
        <f>IF(C2173="Saliente Local",(IFERROR((LIMPIA(K2173,1)),0)),0)</f>
        <v>0</v>
      </c>
      <c r="P2173" s="36">
        <f>IF(C2173="Saliente Nacional",(IFERROR((LIMPIA(K2173,1)),0)),0)</f>
        <v>0</v>
      </c>
      <c r="Q2173" s="36">
        <f>IF(C2173="Saliente Internacional",(IFERROR((LIMPIA(K2173,1)),0)),0)</f>
        <v>0</v>
      </c>
      <c r="R2173" s="36">
        <f t="shared" si="100"/>
        <v>0</v>
      </c>
      <c r="S2173" s="36">
        <f t="shared" si="101"/>
        <v>0</v>
      </c>
    </row>
    <row r="2174" spans="1:19" x14ac:dyDescent="0.25">
      <c r="A2174" s="101">
        <f>'DETALLE DE CONEXIONES'!P2174</f>
        <v>0</v>
      </c>
      <c r="B2174" s="36" t="str">
        <f>'DETALLE DE CONEXIONES'!I2174</f>
        <v>SALIENTE</v>
      </c>
      <c r="C2174" s="36" t="str">
        <f>'DETALLE DE CONEXIONES'!BB2174</f>
        <v>Saliente Local</v>
      </c>
      <c r="D2174" s="36" t="str">
        <f>'DETALLE DE CONEXIONES'!E2174</f>
        <v>999XXX0494</v>
      </c>
      <c r="E2174" s="36">
        <f t="shared" si="99"/>
        <v>10</v>
      </c>
      <c r="F2174" s="36">
        <f>IFERROR(LIMPIA('DETALLE DE CONEXIONES'!N2174,1),0)</f>
        <v>1</v>
      </c>
      <c r="G2174" s="36" t="str">
        <f>LEFT('DETALLE DE CONEXIONES'!BE2174,3)</f>
        <v>NOF</v>
      </c>
      <c r="H2174" s="36" t="str">
        <f>RIGHT('DETALLE DE CONEXIONES'!AK2174,2)</f>
        <v/>
      </c>
      <c r="I2174" s="36" t="str">
        <f>LEFT('DETALLE DE CONEXIONES'!AK2174,3)</f>
        <v/>
      </c>
      <c r="J2174" s="36" t="str">
        <f>LEFT('DETALLE DE CONEXIONES'!M2174,3)</f>
        <v>1mi</v>
      </c>
      <c r="K2174" s="36" t="str">
        <f>IF(LEN('DETALLE DE CONEXIONES'!M2174)&lt;12,(RIGHT('DETALLE DE CONEXIONES'!M2174,5)),(RIGHT('DETALLE DE CONEXIONES'!M2174,6)))</f>
        <v xml:space="preserve">min. </v>
      </c>
      <c r="L2174" s="36">
        <f>IF(C2174="Saliente Local",(IFERROR((LIMPIA(J2174,1)),0)),0)</f>
        <v>1</v>
      </c>
      <c r="M2174" s="36">
        <f>IF(C2174="Saliente Nacional",(IFERROR((LIMPIA(J2174,1)),0)),0)</f>
        <v>0</v>
      </c>
      <c r="N2174" s="36">
        <f>IF(C2174="Saliente Internacional",(IFERROR((LIMPIA(J2174,1)),0)),0)</f>
        <v>0</v>
      </c>
      <c r="O2174" s="36">
        <f>IF(C2174="Saliente Local",(IFERROR((LIMPIA(K2174,1)),0)),0)</f>
        <v>0</v>
      </c>
      <c r="P2174" s="36">
        <f>IF(C2174="Saliente Nacional",(IFERROR((LIMPIA(K2174,1)),0)),0)</f>
        <v>0</v>
      </c>
      <c r="Q2174" s="36">
        <f>IF(C2174="Saliente Internacional",(IFERROR((LIMPIA(K2174,1)),0)),0)</f>
        <v>0</v>
      </c>
      <c r="R2174" s="36">
        <f t="shared" si="100"/>
        <v>1</v>
      </c>
      <c r="S2174" s="36">
        <f t="shared" si="101"/>
        <v>0</v>
      </c>
    </row>
    <row r="2175" spans="1:19" x14ac:dyDescent="0.25">
      <c r="A2175" s="101">
        <f>'DETALLE DE CONEXIONES'!P2175</f>
        <v>0</v>
      </c>
      <c r="B2175" s="36" t="str">
        <f>'DETALLE DE CONEXIONES'!I2175</f>
        <v>SALIENTE</v>
      </c>
      <c r="C2175" s="36" t="str">
        <f>'DETALLE DE CONEXIONES'!BB2175</f>
        <v>Saliente Local</v>
      </c>
      <c r="D2175" s="36" t="str">
        <f>'DETALLE DE CONEXIONES'!E2175</f>
        <v>999XXX3420</v>
      </c>
      <c r="E2175" s="36">
        <f t="shared" si="99"/>
        <v>10</v>
      </c>
      <c r="F2175" s="36">
        <f>IFERROR(LIMPIA('DETALLE DE CONEXIONES'!N2175,1),0)</f>
        <v>2</v>
      </c>
      <c r="G2175" s="36" t="str">
        <f>LEFT('DETALLE DE CONEXIONES'!BE2175,3)</f>
        <v>NOF</v>
      </c>
      <c r="H2175" s="36" t="str">
        <f>RIGHT('DETALLE DE CONEXIONES'!AK2175,2)</f>
        <v/>
      </c>
      <c r="I2175" s="36" t="str">
        <f>LEFT('DETALLE DE CONEXIONES'!AK2175,3)</f>
        <v/>
      </c>
      <c r="J2175" s="36" t="str">
        <f>LEFT('DETALLE DE CONEXIONES'!M2175,3)</f>
        <v>1mi</v>
      </c>
      <c r="K2175" s="36" t="str">
        <f>IF(LEN('DETALLE DE CONEXIONES'!M2175)&lt;12,(RIGHT('DETALLE DE CONEXIONES'!M2175,5)),(RIGHT('DETALLE DE CONEXIONES'!M2175,6)))</f>
        <v>41seg.</v>
      </c>
      <c r="L2175" s="36">
        <f>IF(C2175="Saliente Local",(IFERROR((LIMPIA(J2175,1)),0)),0)</f>
        <v>1</v>
      </c>
      <c r="M2175" s="36">
        <f>IF(C2175="Saliente Nacional",(IFERROR((LIMPIA(J2175,1)),0)),0)</f>
        <v>0</v>
      </c>
      <c r="N2175" s="36">
        <f>IF(C2175="Saliente Internacional",(IFERROR((LIMPIA(J2175,1)),0)),0)</f>
        <v>0</v>
      </c>
      <c r="O2175" s="36">
        <f>IF(C2175="Saliente Local",(IFERROR((LIMPIA(K2175,1)),0)),0)</f>
        <v>41</v>
      </c>
      <c r="P2175" s="36">
        <f>IF(C2175="Saliente Nacional",(IFERROR((LIMPIA(K2175,1)),0)),0)</f>
        <v>0</v>
      </c>
      <c r="Q2175" s="36">
        <f>IF(C2175="Saliente Internacional",(IFERROR((LIMPIA(K2175,1)),0)),0)</f>
        <v>0</v>
      </c>
      <c r="R2175" s="36">
        <f t="shared" si="100"/>
        <v>2</v>
      </c>
      <c r="S2175" s="36">
        <f t="shared" si="101"/>
        <v>0</v>
      </c>
    </row>
    <row r="2176" spans="1:19" x14ac:dyDescent="0.25">
      <c r="A2176" s="101">
        <f>'DETALLE DE CONEXIONES'!P2176</f>
        <v>0</v>
      </c>
      <c r="B2176" s="36" t="str">
        <f>'DETALLE DE CONEXIONES'!I2176</f>
        <v>GPRS</v>
      </c>
      <c r="C2176" s="36" t="str">
        <f>'DETALLE DE CONEXIONES'!BB2176</f>
        <v>RS</v>
      </c>
      <c r="D2176" s="36" t="str">
        <f>'DETALLE DE CONEXIONES'!E2176</f>
        <v>internet.itelcelXXXm-3G</v>
      </c>
      <c r="E2176" s="36">
        <f t="shared" si="99"/>
        <v>23</v>
      </c>
      <c r="F2176" s="36">
        <f>IFERROR(LIMPIA('DETALLE DE CONEXIONES'!N2176,1),0)</f>
        <v>0</v>
      </c>
      <c r="G2176" s="36" t="str">
        <f>LEFT('DETALLE DE CONEXIONES'!BE2176,3)</f>
        <v/>
      </c>
      <c r="H2176" s="36" t="str">
        <f>RIGHT('DETALLE DE CONEXIONES'!AK2176,2)</f>
        <v>-1</v>
      </c>
      <c r="I2176" s="36" t="str">
        <f>LEFT('DETALLE DE CONEXIONES'!AK2176,3)</f>
        <v>RS;</v>
      </c>
      <c r="J2176" s="36" t="str">
        <f>LEFT('DETALLE DE CONEXIONES'!M2176,3)</f>
        <v>0mi</v>
      </c>
      <c r="K2176" s="36" t="str">
        <f>IF(LEN('DETALLE DE CONEXIONES'!M2176)&lt;12,(RIGHT('DETALLE DE CONEXIONES'!M2176,5)),(RIGHT('DETALLE DE CONEXIONES'!M2176,6)))</f>
        <v xml:space="preserve">min. </v>
      </c>
      <c r="L2176" s="36">
        <f>IF(C2176="Saliente Local",(IFERROR((LIMPIA(J2176,1)),0)),0)</f>
        <v>0</v>
      </c>
      <c r="M2176" s="36">
        <f>IF(C2176="Saliente Nacional",(IFERROR((LIMPIA(J2176,1)),0)),0)</f>
        <v>0</v>
      </c>
      <c r="N2176" s="36">
        <f>IF(C2176="Saliente Internacional",(IFERROR((LIMPIA(J2176,1)),0)),0)</f>
        <v>0</v>
      </c>
      <c r="O2176" s="36">
        <f>IF(C2176="Saliente Local",(IFERROR((LIMPIA(K2176,1)),0)),0)</f>
        <v>0</v>
      </c>
      <c r="P2176" s="36">
        <f>IF(C2176="Saliente Nacional",(IFERROR((LIMPIA(K2176,1)),0)),0)</f>
        <v>0</v>
      </c>
      <c r="Q2176" s="36">
        <f>IF(C2176="Saliente Internacional",(IFERROR((LIMPIA(K2176,1)),0)),0)</f>
        <v>0</v>
      </c>
      <c r="R2176" s="36">
        <f t="shared" si="100"/>
        <v>0</v>
      </c>
      <c r="S2176" s="36">
        <f t="shared" si="101"/>
        <v>0</v>
      </c>
    </row>
    <row r="2177" spans="1:19" x14ac:dyDescent="0.25">
      <c r="A2177" s="101">
        <f>'DETALLE DE CONEXIONES'!P2177</f>
        <v>0</v>
      </c>
      <c r="B2177" s="36" t="str">
        <f>'DETALLE DE CONEXIONES'!I2177</f>
        <v>SALIENTE</v>
      </c>
      <c r="C2177" s="36" t="str">
        <f>'DETALLE DE CONEXIONES'!BB2177</f>
        <v>Saliente Local</v>
      </c>
      <c r="D2177" s="36" t="str">
        <f>'DETALLE DE CONEXIONES'!E2177</f>
        <v>999XXX0328</v>
      </c>
      <c r="E2177" s="36">
        <f t="shared" si="99"/>
        <v>10</v>
      </c>
      <c r="F2177" s="36">
        <f>IFERROR(LIMPIA('DETALLE DE CONEXIONES'!N2177,1),0)</f>
        <v>1</v>
      </c>
      <c r="G2177" s="36" t="str">
        <f>LEFT('DETALLE DE CONEXIONES'!BE2177,3)</f>
        <v>NOF</v>
      </c>
      <c r="H2177" s="36" t="str">
        <f>RIGHT('DETALLE DE CONEXIONES'!AK2177,2)</f>
        <v/>
      </c>
      <c r="I2177" s="36" t="str">
        <f>LEFT('DETALLE DE CONEXIONES'!AK2177,3)</f>
        <v/>
      </c>
      <c r="J2177" s="36" t="str">
        <f>LEFT('DETALLE DE CONEXIONES'!M2177,3)</f>
        <v>0mi</v>
      </c>
      <c r="K2177" s="36" t="str">
        <f>IF(LEN('DETALLE DE CONEXIONES'!M2177)&lt;12,(RIGHT('DETALLE DE CONEXIONES'!M2177,5)),(RIGHT('DETALLE DE CONEXIONES'!M2177,6)))</f>
        <v>42seg.</v>
      </c>
      <c r="L2177" s="36">
        <f>IF(C2177="Saliente Local",(IFERROR((LIMPIA(J2177,1)),0)),0)</f>
        <v>0</v>
      </c>
      <c r="M2177" s="36">
        <f>IF(C2177="Saliente Nacional",(IFERROR((LIMPIA(J2177,1)),0)),0)</f>
        <v>0</v>
      </c>
      <c r="N2177" s="36">
        <f>IF(C2177="Saliente Internacional",(IFERROR((LIMPIA(J2177,1)),0)),0)</f>
        <v>0</v>
      </c>
      <c r="O2177" s="36">
        <f>IF(C2177="Saliente Local",(IFERROR((LIMPIA(K2177,1)),0)),0)</f>
        <v>42</v>
      </c>
      <c r="P2177" s="36">
        <f>IF(C2177="Saliente Nacional",(IFERROR((LIMPIA(K2177,1)),0)),0)</f>
        <v>0</v>
      </c>
      <c r="Q2177" s="36">
        <f>IF(C2177="Saliente Internacional",(IFERROR((LIMPIA(K2177,1)),0)),0)</f>
        <v>0</v>
      </c>
      <c r="R2177" s="36">
        <f t="shared" si="100"/>
        <v>1</v>
      </c>
      <c r="S2177" s="36">
        <f t="shared" si="101"/>
        <v>0</v>
      </c>
    </row>
    <row r="2178" spans="1:19" x14ac:dyDescent="0.25">
      <c r="A2178" s="101">
        <f>'DETALLE DE CONEXIONES'!P2178</f>
        <v>0</v>
      </c>
      <c r="B2178" s="36" t="str">
        <f>'DETALLE DE CONEXIONES'!I2178</f>
        <v>SALIENTE</v>
      </c>
      <c r="C2178" s="36" t="str">
        <f>'DETALLE DE CONEXIONES'!BB2178</f>
        <v>Saliente Local</v>
      </c>
      <c r="D2178" s="36" t="str">
        <f>'DETALLE DE CONEXIONES'!E2178</f>
        <v>999XXX0494</v>
      </c>
      <c r="E2178" s="36">
        <f t="shared" si="99"/>
        <v>10</v>
      </c>
      <c r="F2178" s="36">
        <f>IFERROR(LIMPIA('DETALLE DE CONEXIONES'!N2178,1),0)</f>
        <v>6</v>
      </c>
      <c r="G2178" s="36" t="str">
        <f>LEFT('DETALLE DE CONEXIONES'!BE2178,3)</f>
        <v>NOF</v>
      </c>
      <c r="H2178" s="36" t="str">
        <f>RIGHT('DETALLE DE CONEXIONES'!AK2178,2)</f>
        <v/>
      </c>
      <c r="I2178" s="36" t="str">
        <f>LEFT('DETALLE DE CONEXIONES'!AK2178,3)</f>
        <v/>
      </c>
      <c r="J2178" s="36" t="str">
        <f>LEFT('DETALLE DE CONEXIONES'!M2178,3)</f>
        <v>5mi</v>
      </c>
      <c r="K2178" s="36" t="str">
        <f>IF(LEN('DETALLE DE CONEXIONES'!M2178)&lt;12,(RIGHT('DETALLE DE CONEXIONES'!M2178,5)),(RIGHT('DETALLE DE CONEXIONES'!M2178,6)))</f>
        <v>36seg.</v>
      </c>
      <c r="L2178" s="36">
        <f>IF(C2178="Saliente Local",(IFERROR((LIMPIA(J2178,1)),0)),0)</f>
        <v>5</v>
      </c>
      <c r="M2178" s="36">
        <f>IF(C2178="Saliente Nacional",(IFERROR((LIMPIA(J2178,1)),0)),0)</f>
        <v>0</v>
      </c>
      <c r="N2178" s="36">
        <f>IF(C2178="Saliente Internacional",(IFERROR((LIMPIA(J2178,1)),0)),0)</f>
        <v>0</v>
      </c>
      <c r="O2178" s="36">
        <f>IF(C2178="Saliente Local",(IFERROR((LIMPIA(K2178,1)),0)),0)</f>
        <v>36</v>
      </c>
      <c r="P2178" s="36">
        <f>IF(C2178="Saliente Nacional",(IFERROR((LIMPIA(K2178,1)),0)),0)</f>
        <v>0</v>
      </c>
      <c r="Q2178" s="36">
        <f>IF(C2178="Saliente Internacional",(IFERROR((LIMPIA(K2178,1)),0)),0)</f>
        <v>0</v>
      </c>
      <c r="R2178" s="36">
        <f t="shared" si="100"/>
        <v>6</v>
      </c>
      <c r="S2178" s="36">
        <f t="shared" si="101"/>
        <v>0</v>
      </c>
    </row>
    <row r="2179" spans="1:19" x14ac:dyDescent="0.25">
      <c r="A2179" s="101">
        <f>'DETALLE DE CONEXIONES'!P2179</f>
        <v>0</v>
      </c>
      <c r="B2179" s="36" t="str">
        <f>'DETALLE DE CONEXIONES'!I2179</f>
        <v>ENTRANTE</v>
      </c>
      <c r="C2179" s="36" t="str">
        <f>'DETALLE DE CONEXIONES'!BB2179</f>
        <v>Entrante Local</v>
      </c>
      <c r="D2179" s="36" t="str">
        <f>'DETALLE DE CONEXIONES'!E2179</f>
        <v>999XXX1600</v>
      </c>
      <c r="E2179" s="36">
        <f t="shared" ref="E2179:E2242" si="102">LEN(D2179)</f>
        <v>10</v>
      </c>
      <c r="F2179" s="36">
        <f>IFERROR(LIMPIA('DETALLE DE CONEXIONES'!N2179,1),0)</f>
        <v>1</v>
      </c>
      <c r="G2179" s="36" t="str">
        <f>LEFT('DETALLE DE CONEXIONES'!BE2179,3)</f>
        <v>NOF</v>
      </c>
      <c r="H2179" s="36" t="str">
        <f>RIGHT('DETALLE DE CONEXIONES'!AK2179,2)</f>
        <v/>
      </c>
      <c r="I2179" s="36" t="str">
        <f>LEFT('DETALLE DE CONEXIONES'!AK2179,3)</f>
        <v/>
      </c>
      <c r="J2179" s="36" t="str">
        <f>LEFT('DETALLE DE CONEXIONES'!M2179,3)</f>
        <v>0mi</v>
      </c>
      <c r="K2179" s="36" t="str">
        <f>IF(LEN('DETALLE DE CONEXIONES'!M2179)&lt;12,(RIGHT('DETALLE DE CONEXIONES'!M2179,5)),(RIGHT('DETALLE DE CONEXIONES'!M2179,6)))</f>
        <v>39seg.</v>
      </c>
      <c r="L2179" s="36">
        <f>IF(C2179="Saliente Local",(IFERROR((LIMPIA(J2179,1)),0)),0)</f>
        <v>0</v>
      </c>
      <c r="M2179" s="36">
        <f>IF(C2179="Saliente Nacional",(IFERROR((LIMPIA(J2179,1)),0)),0)</f>
        <v>0</v>
      </c>
      <c r="N2179" s="36">
        <f>IF(C2179="Saliente Internacional",(IFERROR((LIMPIA(J2179,1)),0)),0)</f>
        <v>0</v>
      </c>
      <c r="O2179" s="36">
        <f>IF(C2179="Saliente Local",(IFERROR((LIMPIA(K2179,1)),0)),0)</f>
        <v>0</v>
      </c>
      <c r="P2179" s="36">
        <f>IF(C2179="Saliente Nacional",(IFERROR((LIMPIA(K2179,1)),0)),0)</f>
        <v>0</v>
      </c>
      <c r="Q2179" s="36">
        <f>IF(C2179="Saliente Internacional",(IFERROR((LIMPIA(K2179,1)),0)),0)</f>
        <v>0</v>
      </c>
      <c r="R2179" s="36">
        <f t="shared" ref="R2179:R2242" si="103">IF(SUM(O2179:P2179)&gt;0,(L2179+M2179+1),(L2179+M2179))</f>
        <v>0</v>
      </c>
      <c r="S2179" s="36">
        <f t="shared" ref="S2179:S2242" si="104">IF(Q2179&gt;0,N2179+1,N2179)</f>
        <v>0</v>
      </c>
    </row>
    <row r="2180" spans="1:19" x14ac:dyDescent="0.25">
      <c r="A2180" s="101">
        <f>'DETALLE DE CONEXIONES'!P2180</f>
        <v>0</v>
      </c>
      <c r="B2180" s="36" t="str">
        <f>'DETALLE DE CONEXIONES'!I2180</f>
        <v>GPRS</v>
      </c>
      <c r="C2180" s="36" t="str">
        <f>'DETALLE DE CONEXIONES'!BB2180</f>
        <v>MENSAJERO</v>
      </c>
      <c r="D2180" s="36" t="str">
        <f>'DETALLE DE CONEXIONES'!E2180</f>
        <v>internet.itelcelXXXm-3G</v>
      </c>
      <c r="E2180" s="36">
        <f t="shared" si="102"/>
        <v>23</v>
      </c>
      <c r="F2180" s="36">
        <f>IFERROR(LIMPIA('DETALLE DE CONEXIONES'!N2180,1),0)</f>
        <v>0</v>
      </c>
      <c r="G2180" s="36" t="str">
        <f>LEFT('DETALLE DE CONEXIONES'!BE2180,3)</f>
        <v/>
      </c>
      <c r="H2180" s="36" t="str">
        <f>RIGHT('DETALLE DE CONEXIONES'!AK2180,2)</f>
        <v>-1</v>
      </c>
      <c r="I2180" s="36" t="str">
        <f>LEFT('DETALLE DE CONEXIONES'!AK2180,3)</f>
        <v>MEN</v>
      </c>
      <c r="J2180" s="36" t="str">
        <f>LEFT('DETALLE DE CONEXIONES'!M2180,3)</f>
        <v>0mi</v>
      </c>
      <c r="K2180" s="36" t="str">
        <f>IF(LEN('DETALLE DE CONEXIONES'!M2180)&lt;12,(RIGHT('DETALLE DE CONEXIONES'!M2180,5)),(RIGHT('DETALLE DE CONEXIONES'!M2180,6)))</f>
        <v xml:space="preserve">min. </v>
      </c>
      <c r="L2180" s="36">
        <f>IF(C2180="Saliente Local",(IFERROR((LIMPIA(J2180,1)),0)),0)</f>
        <v>0</v>
      </c>
      <c r="M2180" s="36">
        <f>IF(C2180="Saliente Nacional",(IFERROR((LIMPIA(J2180,1)),0)),0)</f>
        <v>0</v>
      </c>
      <c r="N2180" s="36">
        <f>IF(C2180="Saliente Internacional",(IFERROR((LIMPIA(J2180,1)),0)),0)</f>
        <v>0</v>
      </c>
      <c r="O2180" s="36">
        <f>IF(C2180="Saliente Local",(IFERROR((LIMPIA(K2180,1)),0)),0)</f>
        <v>0</v>
      </c>
      <c r="P2180" s="36">
        <f>IF(C2180="Saliente Nacional",(IFERROR((LIMPIA(K2180,1)),0)),0)</f>
        <v>0</v>
      </c>
      <c r="Q2180" s="36">
        <f>IF(C2180="Saliente Internacional",(IFERROR((LIMPIA(K2180,1)),0)),0)</f>
        <v>0</v>
      </c>
      <c r="R2180" s="36">
        <f t="shared" si="103"/>
        <v>0</v>
      </c>
      <c r="S2180" s="36">
        <f t="shared" si="104"/>
        <v>0</v>
      </c>
    </row>
    <row r="2181" spans="1:19" x14ac:dyDescent="0.25">
      <c r="A2181" s="101">
        <f>'DETALLE DE CONEXIONES'!P2181</f>
        <v>0</v>
      </c>
      <c r="B2181" s="36" t="str">
        <f>'DETALLE DE CONEXIONES'!I2181</f>
        <v>GPRS</v>
      </c>
      <c r="C2181" s="36" t="str">
        <f>'DETALLE DE CONEXIONES'!BB2181</f>
        <v>RS</v>
      </c>
      <c r="D2181" s="36" t="str">
        <f>'DETALLE DE CONEXIONES'!E2181</f>
        <v>internet.itelcelXXXm-3G</v>
      </c>
      <c r="E2181" s="36">
        <f t="shared" si="102"/>
        <v>23</v>
      </c>
      <c r="F2181" s="36">
        <f>IFERROR(LIMPIA('DETALLE DE CONEXIONES'!N2181,1),0)</f>
        <v>0</v>
      </c>
      <c r="G2181" s="36" t="str">
        <f>LEFT('DETALLE DE CONEXIONES'!BE2181,3)</f>
        <v/>
      </c>
      <c r="H2181" s="36" t="str">
        <f>RIGHT('DETALLE DE CONEXIONES'!AK2181,2)</f>
        <v>-1</v>
      </c>
      <c r="I2181" s="36" t="str">
        <f>LEFT('DETALLE DE CONEXIONES'!AK2181,3)</f>
        <v>RS;</v>
      </c>
      <c r="J2181" s="36" t="str">
        <f>LEFT('DETALLE DE CONEXIONES'!M2181,3)</f>
        <v>0mi</v>
      </c>
      <c r="K2181" s="36" t="str">
        <f>IF(LEN('DETALLE DE CONEXIONES'!M2181)&lt;12,(RIGHT('DETALLE DE CONEXIONES'!M2181,5)),(RIGHT('DETALLE DE CONEXIONES'!M2181,6)))</f>
        <v xml:space="preserve">min. </v>
      </c>
      <c r="L2181" s="36">
        <f>IF(C2181="Saliente Local",(IFERROR((LIMPIA(J2181,1)),0)),0)</f>
        <v>0</v>
      </c>
      <c r="M2181" s="36">
        <f>IF(C2181="Saliente Nacional",(IFERROR((LIMPIA(J2181,1)),0)),0)</f>
        <v>0</v>
      </c>
      <c r="N2181" s="36">
        <f>IF(C2181="Saliente Internacional",(IFERROR((LIMPIA(J2181,1)),0)),0)</f>
        <v>0</v>
      </c>
      <c r="O2181" s="36">
        <f>IF(C2181="Saliente Local",(IFERROR((LIMPIA(K2181,1)),0)),0)</f>
        <v>0</v>
      </c>
      <c r="P2181" s="36">
        <f>IF(C2181="Saliente Nacional",(IFERROR((LIMPIA(K2181,1)),0)),0)</f>
        <v>0</v>
      </c>
      <c r="Q2181" s="36">
        <f>IF(C2181="Saliente Internacional",(IFERROR((LIMPIA(K2181,1)),0)),0)</f>
        <v>0</v>
      </c>
      <c r="R2181" s="36">
        <f t="shared" si="103"/>
        <v>0</v>
      </c>
      <c r="S2181" s="36">
        <f t="shared" si="104"/>
        <v>0</v>
      </c>
    </row>
    <row r="2182" spans="1:19" x14ac:dyDescent="0.25">
      <c r="A2182" s="101">
        <f>'DETALLE DE CONEXIONES'!P2182</f>
        <v>0</v>
      </c>
      <c r="B2182" s="36" t="str">
        <f>'DETALLE DE CONEXIONES'!I2182</f>
        <v>GPRS</v>
      </c>
      <c r="C2182" s="36" t="str">
        <f>'DETALLE DE CONEXIONES'!BB2182</f>
        <v>RS</v>
      </c>
      <c r="D2182" s="36" t="str">
        <f>'DETALLE DE CONEXIONES'!E2182</f>
        <v>internet.itelcelXXXm-3G</v>
      </c>
      <c r="E2182" s="36">
        <f t="shared" si="102"/>
        <v>23</v>
      </c>
      <c r="F2182" s="36">
        <f>IFERROR(LIMPIA('DETALLE DE CONEXIONES'!N2182,1),0)</f>
        <v>0</v>
      </c>
      <c r="G2182" s="36" t="str">
        <f>LEFT('DETALLE DE CONEXIONES'!BE2182,3)</f>
        <v/>
      </c>
      <c r="H2182" s="36" t="str">
        <f>RIGHT('DETALLE DE CONEXIONES'!AK2182,2)</f>
        <v>-1</v>
      </c>
      <c r="I2182" s="36" t="str">
        <f>LEFT('DETALLE DE CONEXIONES'!AK2182,3)</f>
        <v>RS;</v>
      </c>
      <c r="J2182" s="36" t="str">
        <f>LEFT('DETALLE DE CONEXIONES'!M2182,3)</f>
        <v>0mi</v>
      </c>
      <c r="K2182" s="36" t="str">
        <f>IF(LEN('DETALLE DE CONEXIONES'!M2182)&lt;12,(RIGHT('DETALLE DE CONEXIONES'!M2182,5)),(RIGHT('DETALLE DE CONEXIONES'!M2182,6)))</f>
        <v xml:space="preserve">min. </v>
      </c>
      <c r="L2182" s="36">
        <f>IF(C2182="Saliente Local",(IFERROR((LIMPIA(J2182,1)),0)),0)</f>
        <v>0</v>
      </c>
      <c r="M2182" s="36">
        <f>IF(C2182="Saliente Nacional",(IFERROR((LIMPIA(J2182,1)),0)),0)</f>
        <v>0</v>
      </c>
      <c r="N2182" s="36">
        <f>IF(C2182="Saliente Internacional",(IFERROR((LIMPIA(J2182,1)),0)),0)</f>
        <v>0</v>
      </c>
      <c r="O2182" s="36">
        <f>IF(C2182="Saliente Local",(IFERROR((LIMPIA(K2182,1)),0)),0)</f>
        <v>0</v>
      </c>
      <c r="P2182" s="36">
        <f>IF(C2182="Saliente Nacional",(IFERROR((LIMPIA(K2182,1)),0)),0)</f>
        <v>0</v>
      </c>
      <c r="Q2182" s="36">
        <f>IF(C2182="Saliente Internacional",(IFERROR((LIMPIA(K2182,1)),0)),0)</f>
        <v>0</v>
      </c>
      <c r="R2182" s="36">
        <f t="shared" si="103"/>
        <v>0</v>
      </c>
      <c r="S2182" s="36">
        <f t="shared" si="104"/>
        <v>0</v>
      </c>
    </row>
    <row r="2183" spans="1:19" x14ac:dyDescent="0.25">
      <c r="A2183" s="101">
        <f>'DETALLE DE CONEXIONES'!P2183</f>
        <v>0</v>
      </c>
      <c r="B2183" s="36" t="str">
        <f>'DETALLE DE CONEXIONES'!I2183</f>
        <v>TRANSFERENCIA</v>
      </c>
      <c r="C2183" s="36" t="str">
        <f>'DETALLE DE CONEXIONES'!BB2183</f>
        <v>Desvio Nacional</v>
      </c>
      <c r="D2183" s="36" t="str">
        <f>'DETALLE DE CONEXIONES'!E2183</f>
        <v>999XXX1600</v>
      </c>
      <c r="E2183" s="36">
        <f t="shared" si="102"/>
        <v>10</v>
      </c>
      <c r="F2183" s="36">
        <f>IFERROR(LIMPIA('DETALLE DE CONEXIONES'!N2183,1),0)</f>
        <v>1</v>
      </c>
      <c r="G2183" s="36" t="str">
        <f>LEFT('DETALLE DE CONEXIONES'!BE2183,3)</f>
        <v>SIU</v>
      </c>
      <c r="H2183" s="36" t="str">
        <f>RIGHT('DETALLE DE CONEXIONES'!AK2183,2)</f>
        <v/>
      </c>
      <c r="I2183" s="36" t="str">
        <f>LEFT('DETALLE DE CONEXIONES'!AK2183,3)</f>
        <v/>
      </c>
      <c r="J2183" s="36" t="str">
        <f>LEFT('DETALLE DE CONEXIONES'!M2183,3)</f>
        <v>0mi</v>
      </c>
      <c r="K2183" s="36" t="str">
        <f>IF(LEN('DETALLE DE CONEXIONES'!M2183)&lt;12,(RIGHT('DETALLE DE CONEXIONES'!M2183,5)),(RIGHT('DETALLE DE CONEXIONES'!M2183,6)))</f>
        <v>4seg.</v>
      </c>
      <c r="L2183" s="36">
        <f>IF(C2183="Saliente Local",(IFERROR((LIMPIA(J2183,1)),0)),0)</f>
        <v>0</v>
      </c>
      <c r="M2183" s="36">
        <f>IF(C2183="Saliente Nacional",(IFERROR((LIMPIA(J2183,1)),0)),0)</f>
        <v>0</v>
      </c>
      <c r="N2183" s="36">
        <f>IF(C2183="Saliente Internacional",(IFERROR((LIMPIA(J2183,1)),0)),0)</f>
        <v>0</v>
      </c>
      <c r="O2183" s="36">
        <f>IF(C2183="Saliente Local",(IFERROR((LIMPIA(K2183,1)),0)),0)</f>
        <v>0</v>
      </c>
      <c r="P2183" s="36">
        <f>IF(C2183="Saliente Nacional",(IFERROR((LIMPIA(K2183,1)),0)),0)</f>
        <v>0</v>
      </c>
      <c r="Q2183" s="36">
        <f>IF(C2183="Saliente Internacional",(IFERROR((LIMPIA(K2183,1)),0)),0)</f>
        <v>0</v>
      </c>
      <c r="R2183" s="36">
        <f t="shared" si="103"/>
        <v>0</v>
      </c>
      <c r="S2183" s="36">
        <f t="shared" si="104"/>
        <v>0</v>
      </c>
    </row>
    <row r="2184" spans="1:19" x14ac:dyDescent="0.25">
      <c r="A2184" s="101">
        <f>'DETALLE DE CONEXIONES'!P2184</f>
        <v>0</v>
      </c>
      <c r="B2184" s="36" t="str">
        <f>'DETALLE DE CONEXIONES'!I2184</f>
        <v>SALIENTE</v>
      </c>
      <c r="C2184" s="36" t="str">
        <f>'DETALLE DE CONEXIONES'!BB2184</f>
        <v>Saliente Local</v>
      </c>
      <c r="D2184" s="36" t="str">
        <f>'DETALLE DE CONEXIONES'!E2184</f>
        <v>999XXX0328</v>
      </c>
      <c r="E2184" s="36">
        <f t="shared" si="102"/>
        <v>10</v>
      </c>
      <c r="F2184" s="36">
        <f>IFERROR(LIMPIA('DETALLE DE CONEXIONES'!N2184,1),0)</f>
        <v>1</v>
      </c>
      <c r="G2184" s="36" t="str">
        <f>LEFT('DETALLE DE CONEXIONES'!BE2184,3)</f>
        <v>NOF</v>
      </c>
      <c r="H2184" s="36" t="str">
        <f>RIGHT('DETALLE DE CONEXIONES'!AK2184,2)</f>
        <v/>
      </c>
      <c r="I2184" s="36" t="str">
        <f>LEFT('DETALLE DE CONEXIONES'!AK2184,3)</f>
        <v/>
      </c>
      <c r="J2184" s="36" t="str">
        <f>LEFT('DETALLE DE CONEXIONES'!M2184,3)</f>
        <v>0mi</v>
      </c>
      <c r="K2184" s="36" t="str">
        <f>IF(LEN('DETALLE DE CONEXIONES'!M2184)&lt;12,(RIGHT('DETALLE DE CONEXIONES'!M2184,5)),(RIGHT('DETALLE DE CONEXIONES'!M2184,6)))</f>
        <v>27seg.</v>
      </c>
      <c r="L2184" s="36">
        <f>IF(C2184="Saliente Local",(IFERROR((LIMPIA(J2184,1)),0)),0)</f>
        <v>0</v>
      </c>
      <c r="M2184" s="36">
        <f>IF(C2184="Saliente Nacional",(IFERROR((LIMPIA(J2184,1)),0)),0)</f>
        <v>0</v>
      </c>
      <c r="N2184" s="36">
        <f>IF(C2184="Saliente Internacional",(IFERROR((LIMPIA(J2184,1)),0)),0)</f>
        <v>0</v>
      </c>
      <c r="O2184" s="36">
        <f>IF(C2184="Saliente Local",(IFERROR((LIMPIA(K2184,1)),0)),0)</f>
        <v>27</v>
      </c>
      <c r="P2184" s="36">
        <f>IF(C2184="Saliente Nacional",(IFERROR((LIMPIA(K2184,1)),0)),0)</f>
        <v>0</v>
      </c>
      <c r="Q2184" s="36">
        <f>IF(C2184="Saliente Internacional",(IFERROR((LIMPIA(K2184,1)),0)),0)</f>
        <v>0</v>
      </c>
      <c r="R2184" s="36">
        <f t="shared" si="103"/>
        <v>1</v>
      </c>
      <c r="S2184" s="36">
        <f t="shared" si="104"/>
        <v>0</v>
      </c>
    </row>
    <row r="2185" spans="1:19" x14ac:dyDescent="0.25">
      <c r="A2185" s="101">
        <f>'DETALLE DE CONEXIONES'!P2185</f>
        <v>0</v>
      </c>
      <c r="B2185" s="36" t="str">
        <f>'DETALLE DE CONEXIONES'!I2185</f>
        <v>GPRS</v>
      </c>
      <c r="C2185" s="36" t="str">
        <f>'DETALLE DE CONEXIONES'!BB2185</f>
        <v>RS</v>
      </c>
      <c r="D2185" s="36" t="str">
        <f>'DETALLE DE CONEXIONES'!E2185</f>
        <v>internet.itelcelXXXm-3G</v>
      </c>
      <c r="E2185" s="36">
        <f t="shared" si="102"/>
        <v>23</v>
      </c>
      <c r="F2185" s="36">
        <f>IFERROR(LIMPIA('DETALLE DE CONEXIONES'!N2185,1),0)</f>
        <v>0</v>
      </c>
      <c r="G2185" s="36" t="str">
        <f>LEFT('DETALLE DE CONEXIONES'!BE2185,3)</f>
        <v/>
      </c>
      <c r="H2185" s="36" t="str">
        <f>RIGHT('DETALLE DE CONEXIONES'!AK2185,2)</f>
        <v>-1</v>
      </c>
      <c r="I2185" s="36" t="str">
        <f>LEFT('DETALLE DE CONEXIONES'!AK2185,3)</f>
        <v>RS;</v>
      </c>
      <c r="J2185" s="36" t="str">
        <f>LEFT('DETALLE DE CONEXIONES'!M2185,3)</f>
        <v>0mi</v>
      </c>
      <c r="K2185" s="36" t="str">
        <f>IF(LEN('DETALLE DE CONEXIONES'!M2185)&lt;12,(RIGHT('DETALLE DE CONEXIONES'!M2185,5)),(RIGHT('DETALLE DE CONEXIONES'!M2185,6)))</f>
        <v xml:space="preserve">min. </v>
      </c>
      <c r="L2185" s="36">
        <f>IF(C2185="Saliente Local",(IFERROR((LIMPIA(J2185,1)),0)),0)</f>
        <v>0</v>
      </c>
      <c r="M2185" s="36">
        <f>IF(C2185="Saliente Nacional",(IFERROR((LIMPIA(J2185,1)),0)),0)</f>
        <v>0</v>
      </c>
      <c r="N2185" s="36">
        <f>IF(C2185="Saliente Internacional",(IFERROR((LIMPIA(J2185,1)),0)),0)</f>
        <v>0</v>
      </c>
      <c r="O2185" s="36">
        <f>IF(C2185="Saliente Local",(IFERROR((LIMPIA(K2185,1)),0)),0)</f>
        <v>0</v>
      </c>
      <c r="P2185" s="36">
        <f>IF(C2185="Saliente Nacional",(IFERROR((LIMPIA(K2185,1)),0)),0)</f>
        <v>0</v>
      </c>
      <c r="Q2185" s="36">
        <f>IF(C2185="Saliente Internacional",(IFERROR((LIMPIA(K2185,1)),0)),0)</f>
        <v>0</v>
      </c>
      <c r="R2185" s="36">
        <f t="shared" si="103"/>
        <v>0</v>
      </c>
      <c r="S2185" s="36">
        <f t="shared" si="104"/>
        <v>0</v>
      </c>
    </row>
    <row r="2186" spans="1:19" x14ac:dyDescent="0.25">
      <c r="A2186" s="101">
        <f>'DETALLE DE CONEXIONES'!P2186</f>
        <v>0</v>
      </c>
      <c r="B2186" s="36" t="str">
        <f>'DETALLE DE CONEXIONES'!I2186</f>
        <v>GPRS</v>
      </c>
      <c r="C2186" s="36" t="str">
        <f>'DETALLE DE CONEXIONES'!BB2186</f>
        <v>RS</v>
      </c>
      <c r="D2186" s="36" t="str">
        <f>'DETALLE DE CONEXIONES'!E2186</f>
        <v>internet.itelcelXXXm-3G</v>
      </c>
      <c r="E2186" s="36">
        <f t="shared" si="102"/>
        <v>23</v>
      </c>
      <c r="F2186" s="36">
        <f>IFERROR(LIMPIA('DETALLE DE CONEXIONES'!N2186,1),0)</f>
        <v>0</v>
      </c>
      <c r="G2186" s="36" t="str">
        <f>LEFT('DETALLE DE CONEXIONES'!BE2186,3)</f>
        <v/>
      </c>
      <c r="H2186" s="36" t="str">
        <f>RIGHT('DETALLE DE CONEXIONES'!AK2186,2)</f>
        <v>-1</v>
      </c>
      <c r="I2186" s="36" t="str">
        <f>LEFT('DETALLE DE CONEXIONES'!AK2186,3)</f>
        <v>RS;</v>
      </c>
      <c r="J2186" s="36" t="str">
        <f>LEFT('DETALLE DE CONEXIONES'!M2186,3)</f>
        <v>0mi</v>
      </c>
      <c r="K2186" s="36" t="str">
        <f>IF(LEN('DETALLE DE CONEXIONES'!M2186)&lt;12,(RIGHT('DETALLE DE CONEXIONES'!M2186,5)),(RIGHT('DETALLE DE CONEXIONES'!M2186,6)))</f>
        <v xml:space="preserve">min. </v>
      </c>
      <c r="L2186" s="36">
        <f>IF(C2186="Saliente Local",(IFERROR((LIMPIA(J2186,1)),0)),0)</f>
        <v>0</v>
      </c>
      <c r="M2186" s="36">
        <f>IF(C2186="Saliente Nacional",(IFERROR((LIMPIA(J2186,1)),0)),0)</f>
        <v>0</v>
      </c>
      <c r="N2186" s="36">
        <f>IF(C2186="Saliente Internacional",(IFERROR((LIMPIA(J2186,1)),0)),0)</f>
        <v>0</v>
      </c>
      <c r="O2186" s="36">
        <f>IF(C2186="Saliente Local",(IFERROR((LIMPIA(K2186,1)),0)),0)</f>
        <v>0</v>
      </c>
      <c r="P2186" s="36">
        <f>IF(C2186="Saliente Nacional",(IFERROR((LIMPIA(K2186,1)),0)),0)</f>
        <v>0</v>
      </c>
      <c r="Q2186" s="36">
        <f>IF(C2186="Saliente Internacional",(IFERROR((LIMPIA(K2186,1)),0)),0)</f>
        <v>0</v>
      </c>
      <c r="R2186" s="36">
        <f t="shared" si="103"/>
        <v>0</v>
      </c>
      <c r="S2186" s="36">
        <f t="shared" si="104"/>
        <v>0</v>
      </c>
    </row>
    <row r="2187" spans="1:19" x14ac:dyDescent="0.25">
      <c r="A2187" s="101">
        <f>'DETALLE DE CONEXIONES'!P2187</f>
        <v>0</v>
      </c>
      <c r="B2187" s="36" t="str">
        <f>'DETALLE DE CONEXIONES'!I2187</f>
        <v>SALIENTE</v>
      </c>
      <c r="C2187" s="36" t="str">
        <f>'DETALLE DE CONEXIONES'!BB2187</f>
        <v>Saliente Local</v>
      </c>
      <c r="D2187" s="36" t="str">
        <f>'DETALLE DE CONEXIONES'!E2187</f>
        <v>999XXX3420</v>
      </c>
      <c r="E2187" s="36">
        <f t="shared" si="102"/>
        <v>10</v>
      </c>
      <c r="F2187" s="36">
        <f>IFERROR(LIMPIA('DETALLE DE CONEXIONES'!N2187,1),0)</f>
        <v>2</v>
      </c>
      <c r="G2187" s="36" t="str">
        <f>LEFT('DETALLE DE CONEXIONES'!BE2187,3)</f>
        <v>NOF</v>
      </c>
      <c r="H2187" s="36" t="str">
        <f>RIGHT('DETALLE DE CONEXIONES'!AK2187,2)</f>
        <v/>
      </c>
      <c r="I2187" s="36" t="str">
        <f>LEFT('DETALLE DE CONEXIONES'!AK2187,3)</f>
        <v/>
      </c>
      <c r="J2187" s="36" t="str">
        <f>LEFT('DETALLE DE CONEXIONES'!M2187,3)</f>
        <v>1mi</v>
      </c>
      <c r="K2187" s="36" t="str">
        <f>IF(LEN('DETALLE DE CONEXIONES'!M2187)&lt;12,(RIGHT('DETALLE DE CONEXIONES'!M2187,5)),(RIGHT('DETALLE DE CONEXIONES'!M2187,6)))</f>
        <v>19seg.</v>
      </c>
      <c r="L2187" s="36">
        <f>IF(C2187="Saliente Local",(IFERROR((LIMPIA(J2187,1)),0)),0)</f>
        <v>1</v>
      </c>
      <c r="M2187" s="36">
        <f>IF(C2187="Saliente Nacional",(IFERROR((LIMPIA(J2187,1)),0)),0)</f>
        <v>0</v>
      </c>
      <c r="N2187" s="36">
        <f>IF(C2187="Saliente Internacional",(IFERROR((LIMPIA(J2187,1)),0)),0)</f>
        <v>0</v>
      </c>
      <c r="O2187" s="36">
        <f>IF(C2187="Saliente Local",(IFERROR((LIMPIA(K2187,1)),0)),0)</f>
        <v>19</v>
      </c>
      <c r="P2187" s="36">
        <f>IF(C2187="Saliente Nacional",(IFERROR((LIMPIA(K2187,1)),0)),0)</f>
        <v>0</v>
      </c>
      <c r="Q2187" s="36">
        <f>IF(C2187="Saliente Internacional",(IFERROR((LIMPIA(K2187,1)),0)),0)</f>
        <v>0</v>
      </c>
      <c r="R2187" s="36">
        <f t="shared" si="103"/>
        <v>2</v>
      </c>
      <c r="S2187" s="36">
        <f t="shared" si="104"/>
        <v>0</v>
      </c>
    </row>
    <row r="2188" spans="1:19" x14ac:dyDescent="0.25">
      <c r="A2188" s="101">
        <f>'DETALLE DE CONEXIONES'!P2188</f>
        <v>0</v>
      </c>
      <c r="B2188" s="36" t="str">
        <f>'DETALLE DE CONEXIONES'!I2188</f>
        <v>SALIENTE</v>
      </c>
      <c r="C2188" s="36" t="str">
        <f>'DETALLE DE CONEXIONES'!BB2188</f>
        <v>Saliente Local</v>
      </c>
      <c r="D2188" s="36" t="str">
        <f>'DETALLE DE CONEXIONES'!E2188</f>
        <v>999XXX4516</v>
      </c>
      <c r="E2188" s="36">
        <f t="shared" si="102"/>
        <v>10</v>
      </c>
      <c r="F2188" s="36">
        <f>IFERROR(LIMPIA('DETALLE DE CONEXIONES'!N2188,1),0)</f>
        <v>1</v>
      </c>
      <c r="G2188" s="36" t="str">
        <f>LEFT('DETALLE DE CONEXIONES'!BE2188,3)</f>
        <v>NOF</v>
      </c>
      <c r="H2188" s="36" t="str">
        <f>RIGHT('DETALLE DE CONEXIONES'!AK2188,2)</f>
        <v/>
      </c>
      <c r="I2188" s="36" t="str">
        <f>LEFT('DETALLE DE CONEXIONES'!AK2188,3)</f>
        <v/>
      </c>
      <c r="J2188" s="36" t="str">
        <f>LEFT('DETALLE DE CONEXIONES'!M2188,3)</f>
        <v>0mi</v>
      </c>
      <c r="K2188" s="36" t="str">
        <f>IF(LEN('DETALLE DE CONEXIONES'!M2188)&lt;12,(RIGHT('DETALLE DE CONEXIONES'!M2188,5)),(RIGHT('DETALLE DE CONEXIONES'!M2188,6)))</f>
        <v>43seg.</v>
      </c>
      <c r="L2188" s="36">
        <f>IF(C2188="Saliente Local",(IFERROR((LIMPIA(J2188,1)),0)),0)</f>
        <v>0</v>
      </c>
      <c r="M2188" s="36">
        <f>IF(C2188="Saliente Nacional",(IFERROR((LIMPIA(J2188,1)),0)),0)</f>
        <v>0</v>
      </c>
      <c r="N2188" s="36">
        <f>IF(C2188="Saliente Internacional",(IFERROR((LIMPIA(J2188,1)),0)),0)</f>
        <v>0</v>
      </c>
      <c r="O2188" s="36">
        <f>IF(C2188="Saliente Local",(IFERROR((LIMPIA(K2188,1)),0)),0)</f>
        <v>43</v>
      </c>
      <c r="P2188" s="36">
        <f>IF(C2188="Saliente Nacional",(IFERROR((LIMPIA(K2188,1)),0)),0)</f>
        <v>0</v>
      </c>
      <c r="Q2188" s="36">
        <f>IF(C2188="Saliente Internacional",(IFERROR((LIMPIA(K2188,1)),0)),0)</f>
        <v>0</v>
      </c>
      <c r="R2188" s="36">
        <f t="shared" si="103"/>
        <v>1</v>
      </c>
      <c r="S2188" s="36">
        <f t="shared" si="104"/>
        <v>0</v>
      </c>
    </row>
    <row r="2189" spans="1:19" x14ac:dyDescent="0.25">
      <c r="A2189" s="101">
        <f>'DETALLE DE CONEXIONES'!P2189</f>
        <v>0</v>
      </c>
      <c r="B2189" s="36" t="str">
        <f>'DETALLE DE CONEXIONES'!I2189</f>
        <v>SALIENTE</v>
      </c>
      <c r="C2189" s="36" t="str">
        <f>'DETALLE DE CONEXIONES'!BB2189</f>
        <v>Saliente Local</v>
      </c>
      <c r="D2189" s="36" t="str">
        <f>'DETALLE DE CONEXIONES'!E2189</f>
        <v>999XXX0494</v>
      </c>
      <c r="E2189" s="36">
        <f t="shared" si="102"/>
        <v>10</v>
      </c>
      <c r="F2189" s="36">
        <f>IFERROR(LIMPIA('DETALLE DE CONEXIONES'!N2189,1),0)</f>
        <v>1</v>
      </c>
      <c r="G2189" s="36" t="str">
        <f>LEFT('DETALLE DE CONEXIONES'!BE2189,3)</f>
        <v>NOF</v>
      </c>
      <c r="H2189" s="36" t="str">
        <f>RIGHT('DETALLE DE CONEXIONES'!AK2189,2)</f>
        <v/>
      </c>
      <c r="I2189" s="36" t="str">
        <f>LEFT('DETALLE DE CONEXIONES'!AK2189,3)</f>
        <v/>
      </c>
      <c r="J2189" s="36" t="str">
        <f>LEFT('DETALLE DE CONEXIONES'!M2189,3)</f>
        <v>0mi</v>
      </c>
      <c r="K2189" s="36" t="str">
        <f>IF(LEN('DETALLE DE CONEXIONES'!M2189)&lt;12,(RIGHT('DETALLE DE CONEXIONES'!M2189,5)),(RIGHT('DETALLE DE CONEXIONES'!M2189,6)))</f>
        <v>41seg.</v>
      </c>
      <c r="L2189" s="36">
        <f>IF(C2189="Saliente Local",(IFERROR((LIMPIA(J2189,1)),0)),0)</f>
        <v>0</v>
      </c>
      <c r="M2189" s="36">
        <f>IF(C2189="Saliente Nacional",(IFERROR((LIMPIA(J2189,1)),0)),0)</f>
        <v>0</v>
      </c>
      <c r="N2189" s="36">
        <f>IF(C2189="Saliente Internacional",(IFERROR((LIMPIA(J2189,1)),0)),0)</f>
        <v>0</v>
      </c>
      <c r="O2189" s="36">
        <f>IF(C2189="Saliente Local",(IFERROR((LIMPIA(K2189,1)),0)),0)</f>
        <v>41</v>
      </c>
      <c r="P2189" s="36">
        <f>IF(C2189="Saliente Nacional",(IFERROR((LIMPIA(K2189,1)),0)),0)</f>
        <v>0</v>
      </c>
      <c r="Q2189" s="36">
        <f>IF(C2189="Saliente Internacional",(IFERROR((LIMPIA(K2189,1)),0)),0)</f>
        <v>0</v>
      </c>
      <c r="R2189" s="36">
        <f t="shared" si="103"/>
        <v>1</v>
      </c>
      <c r="S2189" s="36">
        <f t="shared" si="104"/>
        <v>0</v>
      </c>
    </row>
    <row r="2190" spans="1:19" x14ac:dyDescent="0.25">
      <c r="A2190" s="101">
        <f>'DETALLE DE CONEXIONES'!P2190</f>
        <v>0</v>
      </c>
      <c r="B2190" s="36" t="str">
        <f>'DETALLE DE CONEXIONES'!I2190</f>
        <v>SALIENTE</v>
      </c>
      <c r="C2190" s="36" t="str">
        <f>'DETALLE DE CONEXIONES'!BB2190</f>
        <v>Saliente Local</v>
      </c>
      <c r="D2190" s="36" t="str">
        <f>'DETALLE DE CONEXIONES'!E2190</f>
        <v>999XXX8450</v>
      </c>
      <c r="E2190" s="36">
        <f t="shared" si="102"/>
        <v>10</v>
      </c>
      <c r="F2190" s="36">
        <f>IFERROR(LIMPIA('DETALLE DE CONEXIONES'!N2190,1),0)</f>
        <v>2</v>
      </c>
      <c r="G2190" s="36" t="str">
        <f>LEFT('DETALLE DE CONEXIONES'!BE2190,3)</f>
        <v>NOF</v>
      </c>
      <c r="H2190" s="36" t="str">
        <f>RIGHT('DETALLE DE CONEXIONES'!AK2190,2)</f>
        <v/>
      </c>
      <c r="I2190" s="36" t="str">
        <f>LEFT('DETALLE DE CONEXIONES'!AK2190,3)</f>
        <v/>
      </c>
      <c r="J2190" s="36" t="str">
        <f>LEFT('DETALLE DE CONEXIONES'!M2190,3)</f>
        <v>1mi</v>
      </c>
      <c r="K2190" s="36" t="str">
        <f>IF(LEN('DETALLE DE CONEXIONES'!M2190)&lt;12,(RIGHT('DETALLE DE CONEXIONES'!M2190,5)),(RIGHT('DETALLE DE CONEXIONES'!M2190,6)))</f>
        <v>43seg.</v>
      </c>
      <c r="L2190" s="36">
        <f>IF(C2190="Saliente Local",(IFERROR((LIMPIA(J2190,1)),0)),0)</f>
        <v>1</v>
      </c>
      <c r="M2190" s="36">
        <f>IF(C2190="Saliente Nacional",(IFERROR((LIMPIA(J2190,1)),0)),0)</f>
        <v>0</v>
      </c>
      <c r="N2190" s="36">
        <f>IF(C2190="Saliente Internacional",(IFERROR((LIMPIA(J2190,1)),0)),0)</f>
        <v>0</v>
      </c>
      <c r="O2190" s="36">
        <f>IF(C2190="Saliente Local",(IFERROR((LIMPIA(K2190,1)),0)),0)</f>
        <v>43</v>
      </c>
      <c r="P2190" s="36">
        <f>IF(C2190="Saliente Nacional",(IFERROR((LIMPIA(K2190,1)),0)),0)</f>
        <v>0</v>
      </c>
      <c r="Q2190" s="36">
        <f>IF(C2190="Saliente Internacional",(IFERROR((LIMPIA(K2190,1)),0)),0)</f>
        <v>0</v>
      </c>
      <c r="R2190" s="36">
        <f t="shared" si="103"/>
        <v>2</v>
      </c>
      <c r="S2190" s="36">
        <f t="shared" si="104"/>
        <v>0</v>
      </c>
    </row>
    <row r="2191" spans="1:19" x14ac:dyDescent="0.25">
      <c r="A2191" s="101">
        <f>'DETALLE DE CONEXIONES'!P2191</f>
        <v>0</v>
      </c>
      <c r="B2191" s="36" t="str">
        <f>'DETALLE DE CONEXIONES'!I2191</f>
        <v>SALIENTE</v>
      </c>
      <c r="C2191" s="36" t="str">
        <f>'DETALLE DE CONEXIONES'!BB2191</f>
        <v>Saliente Local</v>
      </c>
      <c r="D2191" s="36" t="str">
        <f>'DETALLE DE CONEXIONES'!E2191</f>
        <v>999XXX0494</v>
      </c>
      <c r="E2191" s="36">
        <f t="shared" si="102"/>
        <v>10</v>
      </c>
      <c r="F2191" s="36">
        <f>IFERROR(LIMPIA('DETALLE DE CONEXIONES'!N2191,1),0)</f>
        <v>3</v>
      </c>
      <c r="G2191" s="36" t="str">
        <f>LEFT('DETALLE DE CONEXIONES'!BE2191,3)</f>
        <v>NOF</v>
      </c>
      <c r="H2191" s="36" t="str">
        <f>RIGHT('DETALLE DE CONEXIONES'!AK2191,2)</f>
        <v/>
      </c>
      <c r="I2191" s="36" t="str">
        <f>LEFT('DETALLE DE CONEXIONES'!AK2191,3)</f>
        <v/>
      </c>
      <c r="J2191" s="36" t="str">
        <f>LEFT('DETALLE DE CONEXIONES'!M2191,3)</f>
        <v>2mi</v>
      </c>
      <c r="K2191" s="36" t="str">
        <f>IF(LEN('DETALLE DE CONEXIONES'!M2191)&lt;12,(RIGHT('DETALLE DE CONEXIONES'!M2191,5)),(RIGHT('DETALLE DE CONEXIONES'!M2191,6)))</f>
        <v>27seg.</v>
      </c>
      <c r="L2191" s="36">
        <f>IF(C2191="Saliente Local",(IFERROR((LIMPIA(J2191,1)),0)),0)</f>
        <v>2</v>
      </c>
      <c r="M2191" s="36">
        <f>IF(C2191="Saliente Nacional",(IFERROR((LIMPIA(J2191,1)),0)),0)</f>
        <v>0</v>
      </c>
      <c r="N2191" s="36">
        <f>IF(C2191="Saliente Internacional",(IFERROR((LIMPIA(J2191,1)),0)),0)</f>
        <v>0</v>
      </c>
      <c r="O2191" s="36">
        <f>IF(C2191="Saliente Local",(IFERROR((LIMPIA(K2191,1)),0)),0)</f>
        <v>27</v>
      </c>
      <c r="P2191" s="36">
        <f>IF(C2191="Saliente Nacional",(IFERROR((LIMPIA(K2191,1)),0)),0)</f>
        <v>0</v>
      </c>
      <c r="Q2191" s="36">
        <f>IF(C2191="Saliente Internacional",(IFERROR((LIMPIA(K2191,1)),0)),0)</f>
        <v>0</v>
      </c>
      <c r="R2191" s="36">
        <f t="shared" si="103"/>
        <v>3</v>
      </c>
      <c r="S2191" s="36">
        <f t="shared" si="104"/>
        <v>0</v>
      </c>
    </row>
    <row r="2192" spans="1:19" x14ac:dyDescent="0.25">
      <c r="A2192" s="101">
        <f>'DETALLE DE CONEXIONES'!P2192</f>
        <v>0</v>
      </c>
      <c r="B2192" s="36" t="str">
        <f>'DETALLE DE CONEXIONES'!I2192</f>
        <v>GPRS</v>
      </c>
      <c r="C2192" s="36" t="str">
        <f>'DETALLE DE CONEXIONES'!BB2192</f>
        <v>MENSAJERO</v>
      </c>
      <c r="D2192" s="36" t="str">
        <f>'DETALLE DE CONEXIONES'!E2192</f>
        <v>internet.itelcelXXXm-3G</v>
      </c>
      <c r="E2192" s="36">
        <f t="shared" si="102"/>
        <v>23</v>
      </c>
      <c r="F2192" s="36">
        <f>IFERROR(LIMPIA('DETALLE DE CONEXIONES'!N2192,1),0)</f>
        <v>0</v>
      </c>
      <c r="G2192" s="36" t="str">
        <f>LEFT('DETALLE DE CONEXIONES'!BE2192,3)</f>
        <v/>
      </c>
      <c r="H2192" s="36" t="str">
        <f>RIGHT('DETALLE DE CONEXIONES'!AK2192,2)</f>
        <v>-1</v>
      </c>
      <c r="I2192" s="36" t="str">
        <f>LEFT('DETALLE DE CONEXIONES'!AK2192,3)</f>
        <v>MEN</v>
      </c>
      <c r="J2192" s="36" t="str">
        <f>LEFT('DETALLE DE CONEXIONES'!M2192,3)</f>
        <v>0mi</v>
      </c>
      <c r="K2192" s="36" t="str">
        <f>IF(LEN('DETALLE DE CONEXIONES'!M2192)&lt;12,(RIGHT('DETALLE DE CONEXIONES'!M2192,5)),(RIGHT('DETALLE DE CONEXIONES'!M2192,6)))</f>
        <v xml:space="preserve">min. </v>
      </c>
      <c r="L2192" s="36">
        <f>IF(C2192="Saliente Local",(IFERROR((LIMPIA(J2192,1)),0)),0)</f>
        <v>0</v>
      </c>
      <c r="M2192" s="36">
        <f>IF(C2192="Saliente Nacional",(IFERROR((LIMPIA(J2192,1)),0)),0)</f>
        <v>0</v>
      </c>
      <c r="N2192" s="36">
        <f>IF(C2192="Saliente Internacional",(IFERROR((LIMPIA(J2192,1)),0)),0)</f>
        <v>0</v>
      </c>
      <c r="O2192" s="36">
        <f>IF(C2192="Saliente Local",(IFERROR((LIMPIA(K2192,1)),0)),0)</f>
        <v>0</v>
      </c>
      <c r="P2192" s="36">
        <f>IF(C2192="Saliente Nacional",(IFERROR((LIMPIA(K2192,1)),0)),0)</f>
        <v>0</v>
      </c>
      <c r="Q2192" s="36">
        <f>IF(C2192="Saliente Internacional",(IFERROR((LIMPIA(K2192,1)),0)),0)</f>
        <v>0</v>
      </c>
      <c r="R2192" s="36">
        <f t="shared" si="103"/>
        <v>0</v>
      </c>
      <c r="S2192" s="36">
        <f t="shared" si="104"/>
        <v>0</v>
      </c>
    </row>
    <row r="2193" spans="1:19" x14ac:dyDescent="0.25">
      <c r="A2193" s="101">
        <f>'DETALLE DE CONEXIONES'!P2193</f>
        <v>0</v>
      </c>
      <c r="B2193" s="36" t="str">
        <f>'DETALLE DE CONEXIONES'!I2193</f>
        <v>GPRS</v>
      </c>
      <c r="C2193" s="36" t="str">
        <f>'DETALLE DE CONEXIONES'!BB2193</f>
        <v>RS</v>
      </c>
      <c r="D2193" s="36" t="str">
        <f>'DETALLE DE CONEXIONES'!E2193</f>
        <v>internet.itelcel.coXXXGLTE</v>
      </c>
      <c r="E2193" s="36">
        <f t="shared" si="102"/>
        <v>26</v>
      </c>
      <c r="F2193" s="36">
        <f>IFERROR(LIMPIA('DETALLE DE CONEXIONES'!N2193,1),0)</f>
        <v>0</v>
      </c>
      <c r="G2193" s="36" t="str">
        <f>LEFT('DETALLE DE CONEXIONES'!BE2193,3)</f>
        <v/>
      </c>
      <c r="H2193" s="36" t="str">
        <f>RIGHT('DETALLE DE CONEXIONES'!AK2193,2)</f>
        <v>-1</v>
      </c>
      <c r="I2193" s="36" t="str">
        <f>LEFT('DETALLE DE CONEXIONES'!AK2193,3)</f>
        <v>RS;</v>
      </c>
      <c r="J2193" s="36" t="str">
        <f>LEFT('DETALLE DE CONEXIONES'!M2193,3)</f>
        <v>0mi</v>
      </c>
      <c r="K2193" s="36" t="str">
        <f>IF(LEN('DETALLE DE CONEXIONES'!M2193)&lt;12,(RIGHT('DETALLE DE CONEXIONES'!M2193,5)),(RIGHT('DETALLE DE CONEXIONES'!M2193,6)))</f>
        <v xml:space="preserve">min. </v>
      </c>
      <c r="L2193" s="36">
        <f>IF(C2193="Saliente Local",(IFERROR((LIMPIA(J2193,1)),0)),0)</f>
        <v>0</v>
      </c>
      <c r="M2193" s="36">
        <f>IF(C2193="Saliente Nacional",(IFERROR((LIMPIA(J2193,1)),0)),0)</f>
        <v>0</v>
      </c>
      <c r="N2193" s="36">
        <f>IF(C2193="Saliente Internacional",(IFERROR((LIMPIA(J2193,1)),0)),0)</f>
        <v>0</v>
      </c>
      <c r="O2193" s="36">
        <f>IF(C2193="Saliente Local",(IFERROR((LIMPIA(K2193,1)),0)),0)</f>
        <v>0</v>
      </c>
      <c r="P2193" s="36">
        <f>IF(C2193="Saliente Nacional",(IFERROR((LIMPIA(K2193,1)),0)),0)</f>
        <v>0</v>
      </c>
      <c r="Q2193" s="36">
        <f>IF(C2193="Saliente Internacional",(IFERROR((LIMPIA(K2193,1)),0)),0)</f>
        <v>0</v>
      </c>
      <c r="R2193" s="36">
        <f t="shared" si="103"/>
        <v>0</v>
      </c>
      <c r="S2193" s="36">
        <f t="shared" si="104"/>
        <v>0</v>
      </c>
    </row>
    <row r="2194" spans="1:19" x14ac:dyDescent="0.25">
      <c r="A2194" s="101">
        <f>'DETALLE DE CONEXIONES'!P2194</f>
        <v>0</v>
      </c>
      <c r="B2194" s="36" t="str">
        <f>'DETALLE DE CONEXIONES'!I2194</f>
        <v>GPRS</v>
      </c>
      <c r="C2194" s="36" t="str">
        <f>'DETALLE DE CONEXIONES'!BB2194</f>
        <v>MENSAJERO</v>
      </c>
      <c r="D2194" s="36" t="str">
        <f>'DETALLE DE CONEXIONES'!E2194</f>
        <v>internet.itelcelXXXm-3G</v>
      </c>
      <c r="E2194" s="36">
        <f t="shared" si="102"/>
        <v>23</v>
      </c>
      <c r="F2194" s="36">
        <f>IFERROR(LIMPIA('DETALLE DE CONEXIONES'!N2194,1),0)</f>
        <v>0</v>
      </c>
      <c r="G2194" s="36" t="str">
        <f>LEFT('DETALLE DE CONEXIONES'!BE2194,3)</f>
        <v/>
      </c>
      <c r="H2194" s="36" t="str">
        <f>RIGHT('DETALLE DE CONEXIONES'!AK2194,2)</f>
        <v>-0</v>
      </c>
      <c r="I2194" s="36" t="str">
        <f>LEFT('DETALLE DE CONEXIONES'!AK2194,3)</f>
        <v>MEN</v>
      </c>
      <c r="J2194" s="36" t="str">
        <f>LEFT('DETALLE DE CONEXIONES'!M2194,3)</f>
        <v>0mi</v>
      </c>
      <c r="K2194" s="36" t="str">
        <f>IF(LEN('DETALLE DE CONEXIONES'!M2194)&lt;12,(RIGHT('DETALLE DE CONEXIONES'!M2194,5)),(RIGHT('DETALLE DE CONEXIONES'!M2194,6)))</f>
        <v xml:space="preserve">min. </v>
      </c>
      <c r="L2194" s="36">
        <f>IF(C2194="Saliente Local",(IFERROR((LIMPIA(J2194,1)),0)),0)</f>
        <v>0</v>
      </c>
      <c r="M2194" s="36">
        <f>IF(C2194="Saliente Nacional",(IFERROR((LIMPIA(J2194,1)),0)),0)</f>
        <v>0</v>
      </c>
      <c r="N2194" s="36">
        <f>IF(C2194="Saliente Internacional",(IFERROR((LIMPIA(J2194,1)),0)),0)</f>
        <v>0</v>
      </c>
      <c r="O2194" s="36">
        <f>IF(C2194="Saliente Local",(IFERROR((LIMPIA(K2194,1)),0)),0)</f>
        <v>0</v>
      </c>
      <c r="P2194" s="36">
        <f>IF(C2194="Saliente Nacional",(IFERROR((LIMPIA(K2194,1)),0)),0)</f>
        <v>0</v>
      </c>
      <c r="Q2194" s="36">
        <f>IF(C2194="Saliente Internacional",(IFERROR((LIMPIA(K2194,1)),0)),0)</f>
        <v>0</v>
      </c>
      <c r="R2194" s="36">
        <f t="shared" si="103"/>
        <v>0</v>
      </c>
      <c r="S2194" s="36">
        <f t="shared" si="104"/>
        <v>0</v>
      </c>
    </row>
    <row r="2195" spans="1:19" x14ac:dyDescent="0.25">
      <c r="A2195" s="101">
        <f>'DETALLE DE CONEXIONES'!P2195</f>
        <v>0</v>
      </c>
      <c r="B2195" s="36" t="str">
        <f>'DETALLE DE CONEXIONES'!I2195</f>
        <v>GPRS</v>
      </c>
      <c r="C2195" s="36" t="str">
        <f>'DETALLE DE CONEXIONES'!BB2195</f>
        <v>RS</v>
      </c>
      <c r="D2195" s="36" t="str">
        <f>'DETALLE DE CONEXIONES'!E2195</f>
        <v>internet.itelcelXXXm-3G</v>
      </c>
      <c r="E2195" s="36">
        <f t="shared" si="102"/>
        <v>23</v>
      </c>
      <c r="F2195" s="36">
        <f>IFERROR(LIMPIA('DETALLE DE CONEXIONES'!N2195,1),0)</f>
        <v>0</v>
      </c>
      <c r="G2195" s="36" t="str">
        <f>LEFT('DETALLE DE CONEXIONES'!BE2195,3)</f>
        <v/>
      </c>
      <c r="H2195" s="36" t="str">
        <f>RIGHT('DETALLE DE CONEXIONES'!AK2195,2)</f>
        <v>-0</v>
      </c>
      <c r="I2195" s="36" t="str">
        <f>LEFT('DETALLE DE CONEXIONES'!AK2195,3)</f>
        <v>RS;</v>
      </c>
      <c r="J2195" s="36" t="str">
        <f>LEFT('DETALLE DE CONEXIONES'!M2195,3)</f>
        <v>0mi</v>
      </c>
      <c r="K2195" s="36" t="str">
        <f>IF(LEN('DETALLE DE CONEXIONES'!M2195)&lt;12,(RIGHT('DETALLE DE CONEXIONES'!M2195,5)),(RIGHT('DETALLE DE CONEXIONES'!M2195,6)))</f>
        <v xml:space="preserve">min. </v>
      </c>
      <c r="L2195" s="36">
        <f>IF(C2195="Saliente Local",(IFERROR((LIMPIA(J2195,1)),0)),0)</f>
        <v>0</v>
      </c>
      <c r="M2195" s="36">
        <f>IF(C2195="Saliente Nacional",(IFERROR((LIMPIA(J2195,1)),0)),0)</f>
        <v>0</v>
      </c>
      <c r="N2195" s="36">
        <f>IF(C2195="Saliente Internacional",(IFERROR((LIMPIA(J2195,1)),0)),0)</f>
        <v>0</v>
      </c>
      <c r="O2195" s="36">
        <f>IF(C2195="Saliente Local",(IFERROR((LIMPIA(K2195,1)),0)),0)</f>
        <v>0</v>
      </c>
      <c r="P2195" s="36">
        <f>IF(C2195="Saliente Nacional",(IFERROR((LIMPIA(K2195,1)),0)),0)</f>
        <v>0</v>
      </c>
      <c r="Q2195" s="36">
        <f>IF(C2195="Saliente Internacional",(IFERROR((LIMPIA(K2195,1)),0)),0)</f>
        <v>0</v>
      </c>
      <c r="R2195" s="36">
        <f t="shared" si="103"/>
        <v>0</v>
      </c>
      <c r="S2195" s="36">
        <f t="shared" si="104"/>
        <v>0</v>
      </c>
    </row>
    <row r="2196" spans="1:19" x14ac:dyDescent="0.25">
      <c r="A2196" s="101">
        <f>'DETALLE DE CONEXIONES'!P2196</f>
        <v>0</v>
      </c>
      <c r="B2196" s="36" t="str">
        <f>'DETALLE DE CONEXIONES'!I2196</f>
        <v>GPRS</v>
      </c>
      <c r="C2196" s="36" t="str">
        <f>'DETALLE DE CONEXIONES'!BB2196</f>
        <v>MENSAJERO</v>
      </c>
      <c r="D2196" s="36" t="str">
        <f>'DETALLE DE CONEXIONES'!E2196</f>
        <v>internet.itelcel.coXXXGLTE</v>
      </c>
      <c r="E2196" s="36">
        <f t="shared" si="102"/>
        <v>26</v>
      </c>
      <c r="F2196" s="36">
        <f>IFERROR(LIMPIA('DETALLE DE CONEXIONES'!N2196,1),0)</f>
        <v>0</v>
      </c>
      <c r="G2196" s="36" t="str">
        <f>LEFT('DETALLE DE CONEXIONES'!BE2196,3)</f>
        <v/>
      </c>
      <c r="H2196" s="36" t="str">
        <f>RIGHT('DETALLE DE CONEXIONES'!AK2196,2)</f>
        <v>-0</v>
      </c>
      <c r="I2196" s="36" t="str">
        <f>LEFT('DETALLE DE CONEXIONES'!AK2196,3)</f>
        <v>MEN</v>
      </c>
      <c r="J2196" s="36" t="str">
        <f>LEFT('DETALLE DE CONEXIONES'!M2196,3)</f>
        <v>0mi</v>
      </c>
      <c r="K2196" s="36" t="str">
        <f>IF(LEN('DETALLE DE CONEXIONES'!M2196)&lt;12,(RIGHT('DETALLE DE CONEXIONES'!M2196,5)),(RIGHT('DETALLE DE CONEXIONES'!M2196,6)))</f>
        <v xml:space="preserve">min. </v>
      </c>
      <c r="L2196" s="36">
        <f>IF(C2196="Saliente Local",(IFERROR((LIMPIA(J2196,1)),0)),0)</f>
        <v>0</v>
      </c>
      <c r="M2196" s="36">
        <f>IF(C2196="Saliente Nacional",(IFERROR((LIMPIA(J2196,1)),0)),0)</f>
        <v>0</v>
      </c>
      <c r="N2196" s="36">
        <f>IF(C2196="Saliente Internacional",(IFERROR((LIMPIA(J2196,1)),0)),0)</f>
        <v>0</v>
      </c>
      <c r="O2196" s="36">
        <f>IF(C2196="Saliente Local",(IFERROR((LIMPIA(K2196,1)),0)),0)</f>
        <v>0</v>
      </c>
      <c r="P2196" s="36">
        <f>IF(C2196="Saliente Nacional",(IFERROR((LIMPIA(K2196,1)),0)),0)</f>
        <v>0</v>
      </c>
      <c r="Q2196" s="36">
        <f>IF(C2196="Saliente Internacional",(IFERROR((LIMPIA(K2196,1)),0)),0)</f>
        <v>0</v>
      </c>
      <c r="R2196" s="36">
        <f t="shared" si="103"/>
        <v>0</v>
      </c>
      <c r="S2196" s="36">
        <f t="shared" si="104"/>
        <v>0</v>
      </c>
    </row>
    <row r="2197" spans="1:19" x14ac:dyDescent="0.25">
      <c r="A2197" s="101">
        <f>'DETALLE DE CONEXIONES'!P2197</f>
        <v>0</v>
      </c>
      <c r="B2197" s="36" t="str">
        <f>'DETALLE DE CONEXIONES'!I2197</f>
        <v>GPRS</v>
      </c>
      <c r="C2197" s="36" t="str">
        <f>'DETALLE DE CONEXIONES'!BB2197</f>
        <v>RS</v>
      </c>
      <c r="D2197" s="36" t="str">
        <f>'DETALLE DE CONEXIONES'!E2197</f>
        <v>internet.itelcel.coXXXGLTE</v>
      </c>
      <c r="E2197" s="36">
        <f t="shared" si="102"/>
        <v>26</v>
      </c>
      <c r="F2197" s="36">
        <f>IFERROR(LIMPIA('DETALLE DE CONEXIONES'!N2197,1),0)</f>
        <v>0</v>
      </c>
      <c r="G2197" s="36" t="str">
        <f>LEFT('DETALLE DE CONEXIONES'!BE2197,3)</f>
        <v/>
      </c>
      <c r="H2197" s="36" t="str">
        <f>RIGHT('DETALLE DE CONEXIONES'!AK2197,2)</f>
        <v>-0</v>
      </c>
      <c r="I2197" s="36" t="str">
        <f>LEFT('DETALLE DE CONEXIONES'!AK2197,3)</f>
        <v>RS;</v>
      </c>
      <c r="J2197" s="36" t="str">
        <f>LEFT('DETALLE DE CONEXIONES'!M2197,3)</f>
        <v>0mi</v>
      </c>
      <c r="K2197" s="36" t="str">
        <f>IF(LEN('DETALLE DE CONEXIONES'!M2197)&lt;12,(RIGHT('DETALLE DE CONEXIONES'!M2197,5)),(RIGHT('DETALLE DE CONEXIONES'!M2197,6)))</f>
        <v xml:space="preserve">min. </v>
      </c>
      <c r="L2197" s="36">
        <f>IF(C2197="Saliente Local",(IFERROR((LIMPIA(J2197,1)),0)),0)</f>
        <v>0</v>
      </c>
      <c r="M2197" s="36">
        <f>IF(C2197="Saliente Nacional",(IFERROR((LIMPIA(J2197,1)),0)),0)</f>
        <v>0</v>
      </c>
      <c r="N2197" s="36">
        <f>IF(C2197="Saliente Internacional",(IFERROR((LIMPIA(J2197,1)),0)),0)</f>
        <v>0</v>
      </c>
      <c r="O2197" s="36">
        <f>IF(C2197="Saliente Local",(IFERROR((LIMPIA(K2197,1)),0)),0)</f>
        <v>0</v>
      </c>
      <c r="P2197" s="36">
        <f>IF(C2197="Saliente Nacional",(IFERROR((LIMPIA(K2197,1)),0)),0)</f>
        <v>0</v>
      </c>
      <c r="Q2197" s="36">
        <f>IF(C2197="Saliente Internacional",(IFERROR((LIMPIA(K2197,1)),0)),0)</f>
        <v>0</v>
      </c>
      <c r="R2197" s="36">
        <f t="shared" si="103"/>
        <v>0</v>
      </c>
      <c r="S2197" s="36">
        <f t="shared" si="104"/>
        <v>0</v>
      </c>
    </row>
    <row r="2198" spans="1:19" x14ac:dyDescent="0.25">
      <c r="A2198" s="101">
        <f>'DETALLE DE CONEXIONES'!P2198</f>
        <v>0</v>
      </c>
      <c r="B2198" s="36" t="str">
        <f>'DETALLE DE CONEXIONES'!I2198</f>
        <v>GPRS</v>
      </c>
      <c r="C2198" s="36" t="str">
        <f>'DETALLE DE CONEXIONES'!BB2198</f>
        <v>MENSAJERO</v>
      </c>
      <c r="D2198" s="36" t="str">
        <f>'DETALLE DE CONEXIONES'!E2198</f>
        <v>internet.itelcelXXXm-3G</v>
      </c>
      <c r="E2198" s="36">
        <f t="shared" si="102"/>
        <v>23</v>
      </c>
      <c r="F2198" s="36">
        <f>IFERROR(LIMPIA('DETALLE DE CONEXIONES'!N2198,1),0)</f>
        <v>0</v>
      </c>
      <c r="G2198" s="36" t="str">
        <f>LEFT('DETALLE DE CONEXIONES'!BE2198,3)</f>
        <v/>
      </c>
      <c r="H2198" s="36" t="str">
        <f>RIGHT('DETALLE DE CONEXIONES'!AK2198,2)</f>
        <v>-0</v>
      </c>
      <c r="I2198" s="36" t="str">
        <f>LEFT('DETALLE DE CONEXIONES'!AK2198,3)</f>
        <v>MEN</v>
      </c>
      <c r="J2198" s="36" t="str">
        <f>LEFT('DETALLE DE CONEXIONES'!M2198,3)</f>
        <v>0mi</v>
      </c>
      <c r="K2198" s="36" t="str">
        <f>IF(LEN('DETALLE DE CONEXIONES'!M2198)&lt;12,(RIGHT('DETALLE DE CONEXIONES'!M2198,5)),(RIGHT('DETALLE DE CONEXIONES'!M2198,6)))</f>
        <v xml:space="preserve">min. </v>
      </c>
      <c r="L2198" s="36">
        <f>IF(C2198="Saliente Local",(IFERROR((LIMPIA(J2198,1)),0)),0)</f>
        <v>0</v>
      </c>
      <c r="M2198" s="36">
        <f>IF(C2198="Saliente Nacional",(IFERROR((LIMPIA(J2198,1)),0)),0)</f>
        <v>0</v>
      </c>
      <c r="N2198" s="36">
        <f>IF(C2198="Saliente Internacional",(IFERROR((LIMPIA(J2198,1)),0)),0)</f>
        <v>0</v>
      </c>
      <c r="O2198" s="36">
        <f>IF(C2198="Saliente Local",(IFERROR((LIMPIA(K2198,1)),0)),0)</f>
        <v>0</v>
      </c>
      <c r="P2198" s="36">
        <f>IF(C2198="Saliente Nacional",(IFERROR((LIMPIA(K2198,1)),0)),0)</f>
        <v>0</v>
      </c>
      <c r="Q2198" s="36">
        <f>IF(C2198="Saliente Internacional",(IFERROR((LIMPIA(K2198,1)),0)),0)</f>
        <v>0</v>
      </c>
      <c r="R2198" s="36">
        <f t="shared" si="103"/>
        <v>0</v>
      </c>
      <c r="S2198" s="36">
        <f t="shared" si="104"/>
        <v>0</v>
      </c>
    </row>
    <row r="2199" spans="1:19" x14ac:dyDescent="0.25">
      <c r="A2199" s="101">
        <f>'DETALLE DE CONEXIONES'!P2199</f>
        <v>0</v>
      </c>
      <c r="B2199" s="36" t="str">
        <f>'DETALLE DE CONEXIONES'!I2199</f>
        <v>GPRS</v>
      </c>
      <c r="C2199" s="36" t="str">
        <f>'DETALLE DE CONEXIONES'!BB2199</f>
        <v>RS</v>
      </c>
      <c r="D2199" s="36" t="str">
        <f>'DETALLE DE CONEXIONES'!E2199</f>
        <v>internet.itelcelXXXm-3G</v>
      </c>
      <c r="E2199" s="36">
        <f t="shared" si="102"/>
        <v>23</v>
      </c>
      <c r="F2199" s="36">
        <f>IFERROR(LIMPIA('DETALLE DE CONEXIONES'!N2199,1),0)</f>
        <v>0</v>
      </c>
      <c r="G2199" s="36" t="str">
        <f>LEFT('DETALLE DE CONEXIONES'!BE2199,3)</f>
        <v/>
      </c>
      <c r="H2199" s="36" t="str">
        <f>RIGHT('DETALLE DE CONEXIONES'!AK2199,2)</f>
        <v>-0</v>
      </c>
      <c r="I2199" s="36" t="str">
        <f>LEFT('DETALLE DE CONEXIONES'!AK2199,3)</f>
        <v>RS;</v>
      </c>
      <c r="J2199" s="36" t="str">
        <f>LEFT('DETALLE DE CONEXIONES'!M2199,3)</f>
        <v>0mi</v>
      </c>
      <c r="K2199" s="36" t="str">
        <f>IF(LEN('DETALLE DE CONEXIONES'!M2199)&lt;12,(RIGHT('DETALLE DE CONEXIONES'!M2199,5)),(RIGHT('DETALLE DE CONEXIONES'!M2199,6)))</f>
        <v xml:space="preserve">min. </v>
      </c>
      <c r="L2199" s="36">
        <f>IF(C2199="Saliente Local",(IFERROR((LIMPIA(J2199,1)),0)),0)</f>
        <v>0</v>
      </c>
      <c r="M2199" s="36">
        <f>IF(C2199="Saliente Nacional",(IFERROR((LIMPIA(J2199,1)),0)),0)</f>
        <v>0</v>
      </c>
      <c r="N2199" s="36">
        <f>IF(C2199="Saliente Internacional",(IFERROR((LIMPIA(J2199,1)),0)),0)</f>
        <v>0</v>
      </c>
      <c r="O2199" s="36">
        <f>IF(C2199="Saliente Local",(IFERROR((LIMPIA(K2199,1)),0)),0)</f>
        <v>0</v>
      </c>
      <c r="P2199" s="36">
        <f>IF(C2199="Saliente Nacional",(IFERROR((LIMPIA(K2199,1)),0)),0)</f>
        <v>0</v>
      </c>
      <c r="Q2199" s="36">
        <f>IF(C2199="Saliente Internacional",(IFERROR((LIMPIA(K2199,1)),0)),0)</f>
        <v>0</v>
      </c>
      <c r="R2199" s="36">
        <f t="shared" si="103"/>
        <v>0</v>
      </c>
      <c r="S2199" s="36">
        <f t="shared" si="104"/>
        <v>0</v>
      </c>
    </row>
    <row r="2200" spans="1:19" x14ac:dyDescent="0.25">
      <c r="A2200" s="101">
        <f>'DETALLE DE CONEXIONES'!P2200</f>
        <v>0</v>
      </c>
      <c r="B2200" s="36" t="str">
        <f>'DETALLE DE CONEXIONES'!I2200</f>
        <v>GPRS</v>
      </c>
      <c r="C2200" s="36" t="str">
        <f>'DETALLE DE CONEXIONES'!BB2200</f>
        <v>MENSAJERO</v>
      </c>
      <c r="D2200" s="36" t="str">
        <f>'DETALLE DE CONEXIONES'!E2200</f>
        <v>internet.itelcel.coXXXGLTE</v>
      </c>
      <c r="E2200" s="36">
        <f t="shared" si="102"/>
        <v>26</v>
      </c>
      <c r="F2200" s="36">
        <f>IFERROR(LIMPIA('DETALLE DE CONEXIONES'!N2200,1),0)</f>
        <v>0</v>
      </c>
      <c r="G2200" s="36" t="str">
        <f>LEFT('DETALLE DE CONEXIONES'!BE2200,3)</f>
        <v/>
      </c>
      <c r="H2200" s="36" t="str">
        <f>RIGHT('DETALLE DE CONEXIONES'!AK2200,2)</f>
        <v>-0</v>
      </c>
      <c r="I2200" s="36" t="str">
        <f>LEFT('DETALLE DE CONEXIONES'!AK2200,3)</f>
        <v>MEN</v>
      </c>
      <c r="J2200" s="36" t="str">
        <f>LEFT('DETALLE DE CONEXIONES'!M2200,3)</f>
        <v>0mi</v>
      </c>
      <c r="K2200" s="36" t="str">
        <f>IF(LEN('DETALLE DE CONEXIONES'!M2200)&lt;12,(RIGHT('DETALLE DE CONEXIONES'!M2200,5)),(RIGHT('DETALLE DE CONEXIONES'!M2200,6)))</f>
        <v xml:space="preserve">min. </v>
      </c>
      <c r="L2200" s="36">
        <f>IF(C2200="Saliente Local",(IFERROR((LIMPIA(J2200,1)),0)),0)</f>
        <v>0</v>
      </c>
      <c r="M2200" s="36">
        <f>IF(C2200="Saliente Nacional",(IFERROR((LIMPIA(J2200,1)),0)),0)</f>
        <v>0</v>
      </c>
      <c r="N2200" s="36">
        <f>IF(C2200="Saliente Internacional",(IFERROR((LIMPIA(J2200,1)),0)),0)</f>
        <v>0</v>
      </c>
      <c r="O2200" s="36">
        <f>IF(C2200="Saliente Local",(IFERROR((LIMPIA(K2200,1)),0)),0)</f>
        <v>0</v>
      </c>
      <c r="P2200" s="36">
        <f>IF(C2200="Saliente Nacional",(IFERROR((LIMPIA(K2200,1)),0)),0)</f>
        <v>0</v>
      </c>
      <c r="Q2200" s="36">
        <f>IF(C2200="Saliente Internacional",(IFERROR((LIMPIA(K2200,1)),0)),0)</f>
        <v>0</v>
      </c>
      <c r="R2200" s="36">
        <f t="shared" si="103"/>
        <v>0</v>
      </c>
      <c r="S2200" s="36">
        <f t="shared" si="104"/>
        <v>0</v>
      </c>
    </row>
    <row r="2201" spans="1:19" x14ac:dyDescent="0.25">
      <c r="A2201" s="101">
        <f>'DETALLE DE CONEXIONES'!P2201</f>
        <v>0</v>
      </c>
      <c r="B2201" s="36" t="str">
        <f>'DETALLE DE CONEXIONES'!I2201</f>
        <v>GPRS</v>
      </c>
      <c r="C2201" s="36" t="str">
        <f>'DETALLE DE CONEXIONES'!BB2201</f>
        <v>RS</v>
      </c>
      <c r="D2201" s="36" t="str">
        <f>'DETALLE DE CONEXIONES'!E2201</f>
        <v>internet.itelcel.coXXXGLTE</v>
      </c>
      <c r="E2201" s="36">
        <f t="shared" si="102"/>
        <v>26</v>
      </c>
      <c r="F2201" s="36">
        <f>IFERROR(LIMPIA('DETALLE DE CONEXIONES'!N2201,1),0)</f>
        <v>0</v>
      </c>
      <c r="G2201" s="36" t="str">
        <f>LEFT('DETALLE DE CONEXIONES'!BE2201,3)</f>
        <v/>
      </c>
      <c r="H2201" s="36" t="str">
        <f>RIGHT('DETALLE DE CONEXIONES'!AK2201,2)</f>
        <v>-0</v>
      </c>
      <c r="I2201" s="36" t="str">
        <f>LEFT('DETALLE DE CONEXIONES'!AK2201,3)</f>
        <v>RS;</v>
      </c>
      <c r="J2201" s="36" t="str">
        <f>LEFT('DETALLE DE CONEXIONES'!M2201,3)</f>
        <v>0mi</v>
      </c>
      <c r="K2201" s="36" t="str">
        <f>IF(LEN('DETALLE DE CONEXIONES'!M2201)&lt;12,(RIGHT('DETALLE DE CONEXIONES'!M2201,5)),(RIGHT('DETALLE DE CONEXIONES'!M2201,6)))</f>
        <v xml:space="preserve">min. </v>
      </c>
      <c r="L2201" s="36">
        <f>IF(C2201="Saliente Local",(IFERROR((LIMPIA(J2201,1)),0)),0)</f>
        <v>0</v>
      </c>
      <c r="M2201" s="36">
        <f>IF(C2201="Saliente Nacional",(IFERROR((LIMPIA(J2201,1)),0)),0)</f>
        <v>0</v>
      </c>
      <c r="N2201" s="36">
        <f>IF(C2201="Saliente Internacional",(IFERROR((LIMPIA(J2201,1)),0)),0)</f>
        <v>0</v>
      </c>
      <c r="O2201" s="36">
        <f>IF(C2201="Saliente Local",(IFERROR((LIMPIA(K2201,1)),0)),0)</f>
        <v>0</v>
      </c>
      <c r="P2201" s="36">
        <f>IF(C2201="Saliente Nacional",(IFERROR((LIMPIA(K2201,1)),0)),0)</f>
        <v>0</v>
      </c>
      <c r="Q2201" s="36">
        <f>IF(C2201="Saliente Internacional",(IFERROR((LIMPIA(K2201,1)),0)),0)</f>
        <v>0</v>
      </c>
      <c r="R2201" s="36">
        <f t="shared" si="103"/>
        <v>0</v>
      </c>
      <c r="S2201" s="36">
        <f t="shared" si="104"/>
        <v>0</v>
      </c>
    </row>
    <row r="2202" spans="1:19" x14ac:dyDescent="0.25">
      <c r="A2202" s="101">
        <f>'DETALLE DE CONEXIONES'!P2202</f>
        <v>0</v>
      </c>
      <c r="B2202" s="36" t="str">
        <f>'DETALLE DE CONEXIONES'!I2202</f>
        <v>GPRS</v>
      </c>
      <c r="C2202" s="36" t="str">
        <f>'DETALLE DE CONEXIONES'!BB2202</f>
        <v>MENSAJERO</v>
      </c>
      <c r="D2202" s="36" t="str">
        <f>'DETALLE DE CONEXIONES'!E2202</f>
        <v>internet.itelcel.coXXXGLTE</v>
      </c>
      <c r="E2202" s="36">
        <f t="shared" si="102"/>
        <v>26</v>
      </c>
      <c r="F2202" s="36">
        <f>IFERROR(LIMPIA('DETALLE DE CONEXIONES'!N2202,1),0)</f>
        <v>0</v>
      </c>
      <c r="G2202" s="36" t="str">
        <f>LEFT('DETALLE DE CONEXIONES'!BE2202,3)</f>
        <v/>
      </c>
      <c r="H2202" s="36" t="str">
        <f>RIGHT('DETALLE DE CONEXIONES'!AK2202,2)</f>
        <v>-0</v>
      </c>
      <c r="I2202" s="36" t="str">
        <f>LEFT('DETALLE DE CONEXIONES'!AK2202,3)</f>
        <v>MEN</v>
      </c>
      <c r="J2202" s="36" t="str">
        <f>LEFT('DETALLE DE CONEXIONES'!M2202,3)</f>
        <v>0mi</v>
      </c>
      <c r="K2202" s="36" t="str">
        <f>IF(LEN('DETALLE DE CONEXIONES'!M2202)&lt;12,(RIGHT('DETALLE DE CONEXIONES'!M2202,5)),(RIGHT('DETALLE DE CONEXIONES'!M2202,6)))</f>
        <v xml:space="preserve">min. </v>
      </c>
      <c r="L2202" s="36">
        <f>IF(C2202="Saliente Local",(IFERROR((LIMPIA(J2202,1)),0)),0)</f>
        <v>0</v>
      </c>
      <c r="M2202" s="36">
        <f>IF(C2202="Saliente Nacional",(IFERROR((LIMPIA(J2202,1)),0)),0)</f>
        <v>0</v>
      </c>
      <c r="N2202" s="36">
        <f>IF(C2202="Saliente Internacional",(IFERROR((LIMPIA(J2202,1)),0)),0)</f>
        <v>0</v>
      </c>
      <c r="O2202" s="36">
        <f>IF(C2202="Saliente Local",(IFERROR((LIMPIA(K2202,1)),0)),0)</f>
        <v>0</v>
      </c>
      <c r="P2202" s="36">
        <f>IF(C2202="Saliente Nacional",(IFERROR((LIMPIA(K2202,1)),0)),0)</f>
        <v>0</v>
      </c>
      <c r="Q2202" s="36">
        <f>IF(C2202="Saliente Internacional",(IFERROR((LIMPIA(K2202,1)),0)),0)</f>
        <v>0</v>
      </c>
      <c r="R2202" s="36">
        <f t="shared" si="103"/>
        <v>0</v>
      </c>
      <c r="S2202" s="36">
        <f t="shared" si="104"/>
        <v>0</v>
      </c>
    </row>
    <row r="2203" spans="1:19" x14ac:dyDescent="0.25">
      <c r="A2203" s="101">
        <f>'DETALLE DE CONEXIONES'!P2203</f>
        <v>0</v>
      </c>
      <c r="B2203" s="36" t="str">
        <f>'DETALLE DE CONEXIONES'!I2203</f>
        <v>GPRS</v>
      </c>
      <c r="C2203" s="36" t="str">
        <f>'DETALLE DE CONEXIONES'!BB2203</f>
        <v>RS</v>
      </c>
      <c r="D2203" s="36" t="str">
        <f>'DETALLE DE CONEXIONES'!E2203</f>
        <v>internet.itelcel.coXXXGLTE</v>
      </c>
      <c r="E2203" s="36">
        <f t="shared" si="102"/>
        <v>26</v>
      </c>
      <c r="F2203" s="36">
        <f>IFERROR(LIMPIA('DETALLE DE CONEXIONES'!N2203,1),0)</f>
        <v>0</v>
      </c>
      <c r="G2203" s="36" t="str">
        <f>LEFT('DETALLE DE CONEXIONES'!BE2203,3)</f>
        <v/>
      </c>
      <c r="H2203" s="36" t="str">
        <f>RIGHT('DETALLE DE CONEXIONES'!AK2203,2)</f>
        <v>-0</v>
      </c>
      <c r="I2203" s="36" t="str">
        <f>LEFT('DETALLE DE CONEXIONES'!AK2203,3)</f>
        <v>RS;</v>
      </c>
      <c r="J2203" s="36" t="str">
        <f>LEFT('DETALLE DE CONEXIONES'!M2203,3)</f>
        <v>0mi</v>
      </c>
      <c r="K2203" s="36" t="str">
        <f>IF(LEN('DETALLE DE CONEXIONES'!M2203)&lt;12,(RIGHT('DETALLE DE CONEXIONES'!M2203,5)),(RIGHT('DETALLE DE CONEXIONES'!M2203,6)))</f>
        <v xml:space="preserve">min. </v>
      </c>
      <c r="L2203" s="36">
        <f>IF(C2203="Saliente Local",(IFERROR((LIMPIA(J2203,1)),0)),0)</f>
        <v>0</v>
      </c>
      <c r="M2203" s="36">
        <f>IF(C2203="Saliente Nacional",(IFERROR((LIMPIA(J2203,1)),0)),0)</f>
        <v>0</v>
      </c>
      <c r="N2203" s="36">
        <f>IF(C2203="Saliente Internacional",(IFERROR((LIMPIA(J2203,1)),0)),0)</f>
        <v>0</v>
      </c>
      <c r="O2203" s="36">
        <f>IF(C2203="Saliente Local",(IFERROR((LIMPIA(K2203,1)),0)),0)</f>
        <v>0</v>
      </c>
      <c r="P2203" s="36">
        <f>IF(C2203="Saliente Nacional",(IFERROR((LIMPIA(K2203,1)),0)),0)</f>
        <v>0</v>
      </c>
      <c r="Q2203" s="36">
        <f>IF(C2203="Saliente Internacional",(IFERROR((LIMPIA(K2203,1)),0)),0)</f>
        <v>0</v>
      </c>
      <c r="R2203" s="36">
        <f t="shared" si="103"/>
        <v>0</v>
      </c>
      <c r="S2203" s="36">
        <f t="shared" si="104"/>
        <v>0</v>
      </c>
    </row>
    <row r="2204" spans="1:19" x14ac:dyDescent="0.25">
      <c r="A2204" s="101">
        <f>'DETALLE DE CONEXIONES'!P2204</f>
        <v>0</v>
      </c>
      <c r="B2204" s="36" t="str">
        <f>'DETALLE DE CONEXIONES'!I2204</f>
        <v>ENTRANTE</v>
      </c>
      <c r="C2204" s="36" t="str">
        <f>'DETALLE DE CONEXIONES'!BB2204</f>
        <v>Entrante Local</v>
      </c>
      <c r="D2204" s="36" t="str">
        <f>'DETALLE DE CONEXIONES'!E2204</f>
        <v>999XXX1600</v>
      </c>
      <c r="E2204" s="36">
        <f t="shared" si="102"/>
        <v>10</v>
      </c>
      <c r="F2204" s="36">
        <f>IFERROR(LIMPIA('DETALLE DE CONEXIONES'!N2204,1),0)</f>
        <v>6</v>
      </c>
      <c r="G2204" s="36" t="str">
        <f>LEFT('DETALLE DE CONEXIONES'!BE2204,3)</f>
        <v>NOF</v>
      </c>
      <c r="H2204" s="36" t="str">
        <f>RIGHT('DETALLE DE CONEXIONES'!AK2204,2)</f>
        <v/>
      </c>
      <c r="I2204" s="36" t="str">
        <f>LEFT('DETALLE DE CONEXIONES'!AK2204,3)</f>
        <v/>
      </c>
      <c r="J2204" s="36" t="str">
        <f>LEFT('DETALLE DE CONEXIONES'!M2204,3)</f>
        <v>5mi</v>
      </c>
      <c r="K2204" s="36" t="str">
        <f>IF(LEN('DETALLE DE CONEXIONES'!M2204)&lt;12,(RIGHT('DETALLE DE CONEXIONES'!M2204,5)),(RIGHT('DETALLE DE CONEXIONES'!M2204,6)))</f>
        <v>7seg.</v>
      </c>
      <c r="L2204" s="36">
        <f>IF(C2204="Saliente Local",(IFERROR((LIMPIA(J2204,1)),0)),0)</f>
        <v>0</v>
      </c>
      <c r="M2204" s="36">
        <f>IF(C2204="Saliente Nacional",(IFERROR((LIMPIA(J2204,1)),0)),0)</f>
        <v>0</v>
      </c>
      <c r="N2204" s="36">
        <f>IF(C2204="Saliente Internacional",(IFERROR((LIMPIA(J2204,1)),0)),0)</f>
        <v>0</v>
      </c>
      <c r="O2204" s="36">
        <f>IF(C2204="Saliente Local",(IFERROR((LIMPIA(K2204,1)),0)),0)</f>
        <v>0</v>
      </c>
      <c r="P2204" s="36">
        <f>IF(C2204="Saliente Nacional",(IFERROR((LIMPIA(K2204,1)),0)),0)</f>
        <v>0</v>
      </c>
      <c r="Q2204" s="36">
        <f>IF(C2204="Saliente Internacional",(IFERROR((LIMPIA(K2204,1)),0)),0)</f>
        <v>0</v>
      </c>
      <c r="R2204" s="36">
        <f t="shared" si="103"/>
        <v>0</v>
      </c>
      <c r="S2204" s="36">
        <f t="shared" si="104"/>
        <v>0</v>
      </c>
    </row>
    <row r="2205" spans="1:19" x14ac:dyDescent="0.25">
      <c r="A2205" s="101">
        <f>'DETALLE DE CONEXIONES'!P2205</f>
        <v>0</v>
      </c>
      <c r="B2205" s="36" t="str">
        <f>'DETALLE DE CONEXIONES'!I2205</f>
        <v>SALIENTE</v>
      </c>
      <c r="C2205" s="36" t="str">
        <f>'DETALLE DE CONEXIONES'!BB2205</f>
        <v>Saliente Local</v>
      </c>
      <c r="D2205" s="36" t="str">
        <f>'DETALLE DE CONEXIONES'!E2205</f>
        <v>999XXX8450</v>
      </c>
      <c r="E2205" s="36">
        <f t="shared" si="102"/>
        <v>10</v>
      </c>
      <c r="F2205" s="36">
        <f>IFERROR(LIMPIA('DETALLE DE CONEXIONES'!N2205,1),0)</f>
        <v>2</v>
      </c>
      <c r="G2205" s="36" t="str">
        <f>LEFT('DETALLE DE CONEXIONES'!BE2205,3)</f>
        <v>NOF</v>
      </c>
      <c r="H2205" s="36" t="str">
        <f>RIGHT('DETALLE DE CONEXIONES'!AK2205,2)</f>
        <v/>
      </c>
      <c r="I2205" s="36" t="str">
        <f>LEFT('DETALLE DE CONEXIONES'!AK2205,3)</f>
        <v/>
      </c>
      <c r="J2205" s="36" t="str">
        <f>LEFT('DETALLE DE CONEXIONES'!M2205,3)</f>
        <v>1mi</v>
      </c>
      <c r="K2205" s="36" t="str">
        <f>IF(LEN('DETALLE DE CONEXIONES'!M2205)&lt;12,(RIGHT('DETALLE DE CONEXIONES'!M2205,5)),(RIGHT('DETALLE DE CONEXIONES'!M2205,6)))</f>
        <v>32seg.</v>
      </c>
      <c r="L2205" s="36">
        <f>IF(C2205="Saliente Local",(IFERROR((LIMPIA(J2205,1)),0)),0)</f>
        <v>1</v>
      </c>
      <c r="M2205" s="36">
        <f>IF(C2205="Saliente Nacional",(IFERROR((LIMPIA(J2205,1)),0)),0)</f>
        <v>0</v>
      </c>
      <c r="N2205" s="36">
        <f>IF(C2205="Saliente Internacional",(IFERROR((LIMPIA(J2205,1)),0)),0)</f>
        <v>0</v>
      </c>
      <c r="O2205" s="36">
        <f>IF(C2205="Saliente Local",(IFERROR((LIMPIA(K2205,1)),0)),0)</f>
        <v>32</v>
      </c>
      <c r="P2205" s="36">
        <f>IF(C2205="Saliente Nacional",(IFERROR((LIMPIA(K2205,1)),0)),0)</f>
        <v>0</v>
      </c>
      <c r="Q2205" s="36">
        <f>IF(C2205="Saliente Internacional",(IFERROR((LIMPIA(K2205,1)),0)),0)</f>
        <v>0</v>
      </c>
      <c r="R2205" s="36">
        <f t="shared" si="103"/>
        <v>2</v>
      </c>
      <c r="S2205" s="36">
        <f t="shared" si="104"/>
        <v>0</v>
      </c>
    </row>
    <row r="2206" spans="1:19" x14ac:dyDescent="0.25">
      <c r="A2206" s="101">
        <f>'DETALLE DE CONEXIONES'!P2206</f>
        <v>0</v>
      </c>
      <c r="B2206" s="36" t="str">
        <f>'DETALLE DE CONEXIONES'!I2206</f>
        <v>SALIENTE</v>
      </c>
      <c r="C2206" s="36" t="str">
        <f>'DETALLE DE CONEXIONES'!BB2206</f>
        <v>Saliente Local</v>
      </c>
      <c r="D2206" s="36" t="str">
        <f>'DETALLE DE CONEXIONES'!E2206</f>
        <v>999XXX0859</v>
      </c>
      <c r="E2206" s="36">
        <f t="shared" si="102"/>
        <v>10</v>
      </c>
      <c r="F2206" s="36">
        <f>IFERROR(LIMPIA('DETALLE DE CONEXIONES'!N2206,1),0)</f>
        <v>1</v>
      </c>
      <c r="G2206" s="36" t="str">
        <f>LEFT('DETALLE DE CONEXIONES'!BE2206,3)</f>
        <v>NOF</v>
      </c>
      <c r="H2206" s="36" t="str">
        <f>RIGHT('DETALLE DE CONEXIONES'!AK2206,2)</f>
        <v/>
      </c>
      <c r="I2206" s="36" t="str">
        <f>LEFT('DETALLE DE CONEXIONES'!AK2206,3)</f>
        <v/>
      </c>
      <c r="J2206" s="36" t="str">
        <f>LEFT('DETALLE DE CONEXIONES'!M2206,3)</f>
        <v>0mi</v>
      </c>
      <c r="K2206" s="36" t="str">
        <f>IF(LEN('DETALLE DE CONEXIONES'!M2206)&lt;12,(RIGHT('DETALLE DE CONEXIONES'!M2206,5)),(RIGHT('DETALLE DE CONEXIONES'!M2206,6)))</f>
        <v>37seg.</v>
      </c>
      <c r="L2206" s="36">
        <f>IF(C2206="Saliente Local",(IFERROR((LIMPIA(J2206,1)),0)),0)</f>
        <v>0</v>
      </c>
      <c r="M2206" s="36">
        <f>IF(C2206="Saliente Nacional",(IFERROR((LIMPIA(J2206,1)),0)),0)</f>
        <v>0</v>
      </c>
      <c r="N2206" s="36">
        <f>IF(C2206="Saliente Internacional",(IFERROR((LIMPIA(J2206,1)),0)),0)</f>
        <v>0</v>
      </c>
      <c r="O2206" s="36">
        <f>IF(C2206="Saliente Local",(IFERROR((LIMPIA(K2206,1)),0)),0)</f>
        <v>37</v>
      </c>
      <c r="P2206" s="36">
        <f>IF(C2206="Saliente Nacional",(IFERROR((LIMPIA(K2206,1)),0)),0)</f>
        <v>0</v>
      </c>
      <c r="Q2206" s="36">
        <f>IF(C2206="Saliente Internacional",(IFERROR((LIMPIA(K2206,1)),0)),0)</f>
        <v>0</v>
      </c>
      <c r="R2206" s="36">
        <f t="shared" si="103"/>
        <v>1</v>
      </c>
      <c r="S2206" s="36">
        <f t="shared" si="104"/>
        <v>0</v>
      </c>
    </row>
    <row r="2207" spans="1:19" x14ac:dyDescent="0.25">
      <c r="A2207" s="101">
        <f>'DETALLE DE CONEXIONES'!P2207</f>
        <v>0</v>
      </c>
      <c r="B2207" s="36" t="str">
        <f>'DETALLE DE CONEXIONES'!I2207</f>
        <v>GPRS</v>
      </c>
      <c r="C2207" s="36" t="str">
        <f>'DETALLE DE CONEXIONES'!BB2207</f>
        <v>MENSAJERO</v>
      </c>
      <c r="D2207" s="36" t="str">
        <f>'DETALLE DE CONEXIONES'!E2207</f>
        <v>internet.itelcelXXXm-3G</v>
      </c>
      <c r="E2207" s="36">
        <f t="shared" si="102"/>
        <v>23</v>
      </c>
      <c r="F2207" s="36">
        <f>IFERROR(LIMPIA('DETALLE DE CONEXIONES'!N2207,1),0)</f>
        <v>0</v>
      </c>
      <c r="G2207" s="36" t="str">
        <f>LEFT('DETALLE DE CONEXIONES'!BE2207,3)</f>
        <v/>
      </c>
      <c r="H2207" s="36" t="str">
        <f>RIGHT('DETALLE DE CONEXIONES'!AK2207,2)</f>
        <v>-0</v>
      </c>
      <c r="I2207" s="36" t="str">
        <f>LEFT('DETALLE DE CONEXIONES'!AK2207,3)</f>
        <v>MEN</v>
      </c>
      <c r="J2207" s="36" t="str">
        <f>LEFT('DETALLE DE CONEXIONES'!M2207,3)</f>
        <v>0mi</v>
      </c>
      <c r="K2207" s="36" t="str">
        <f>IF(LEN('DETALLE DE CONEXIONES'!M2207)&lt;12,(RIGHT('DETALLE DE CONEXIONES'!M2207,5)),(RIGHT('DETALLE DE CONEXIONES'!M2207,6)))</f>
        <v xml:space="preserve">min. </v>
      </c>
      <c r="L2207" s="36">
        <f>IF(C2207="Saliente Local",(IFERROR((LIMPIA(J2207,1)),0)),0)</f>
        <v>0</v>
      </c>
      <c r="M2207" s="36">
        <f>IF(C2207="Saliente Nacional",(IFERROR((LIMPIA(J2207,1)),0)),0)</f>
        <v>0</v>
      </c>
      <c r="N2207" s="36">
        <f>IF(C2207="Saliente Internacional",(IFERROR((LIMPIA(J2207,1)),0)),0)</f>
        <v>0</v>
      </c>
      <c r="O2207" s="36">
        <f>IF(C2207="Saliente Local",(IFERROR((LIMPIA(K2207,1)),0)),0)</f>
        <v>0</v>
      </c>
      <c r="P2207" s="36">
        <f>IF(C2207="Saliente Nacional",(IFERROR((LIMPIA(K2207,1)),0)),0)</f>
        <v>0</v>
      </c>
      <c r="Q2207" s="36">
        <f>IF(C2207="Saliente Internacional",(IFERROR((LIMPIA(K2207,1)),0)),0)</f>
        <v>0</v>
      </c>
      <c r="R2207" s="36">
        <f t="shared" si="103"/>
        <v>0</v>
      </c>
      <c r="S2207" s="36">
        <f t="shared" si="104"/>
        <v>0</v>
      </c>
    </row>
    <row r="2208" spans="1:19" x14ac:dyDescent="0.25">
      <c r="A2208" s="101">
        <f>'DETALLE DE CONEXIONES'!P2208</f>
        <v>0</v>
      </c>
      <c r="B2208" s="36" t="str">
        <f>'DETALLE DE CONEXIONES'!I2208</f>
        <v>GPRS</v>
      </c>
      <c r="C2208" s="36" t="str">
        <f>'DETALLE DE CONEXIONES'!BB2208</f>
        <v>RS</v>
      </c>
      <c r="D2208" s="36" t="str">
        <f>'DETALLE DE CONEXIONES'!E2208</f>
        <v>internet.itelcelXXXm-3G</v>
      </c>
      <c r="E2208" s="36">
        <f t="shared" si="102"/>
        <v>23</v>
      </c>
      <c r="F2208" s="36">
        <f>IFERROR(LIMPIA('DETALLE DE CONEXIONES'!N2208,1),0)</f>
        <v>0</v>
      </c>
      <c r="G2208" s="36" t="str">
        <f>LEFT('DETALLE DE CONEXIONES'!BE2208,3)</f>
        <v/>
      </c>
      <c r="H2208" s="36" t="str">
        <f>RIGHT('DETALLE DE CONEXIONES'!AK2208,2)</f>
        <v>-0</v>
      </c>
      <c r="I2208" s="36" t="str">
        <f>LEFT('DETALLE DE CONEXIONES'!AK2208,3)</f>
        <v>RS;</v>
      </c>
      <c r="J2208" s="36" t="str">
        <f>LEFT('DETALLE DE CONEXIONES'!M2208,3)</f>
        <v>0mi</v>
      </c>
      <c r="K2208" s="36" t="str">
        <f>IF(LEN('DETALLE DE CONEXIONES'!M2208)&lt;12,(RIGHT('DETALLE DE CONEXIONES'!M2208,5)),(RIGHT('DETALLE DE CONEXIONES'!M2208,6)))</f>
        <v xml:space="preserve">min. </v>
      </c>
      <c r="L2208" s="36">
        <f>IF(C2208="Saliente Local",(IFERROR((LIMPIA(J2208,1)),0)),0)</f>
        <v>0</v>
      </c>
      <c r="M2208" s="36">
        <f>IF(C2208="Saliente Nacional",(IFERROR((LIMPIA(J2208,1)),0)),0)</f>
        <v>0</v>
      </c>
      <c r="N2208" s="36">
        <f>IF(C2208="Saliente Internacional",(IFERROR((LIMPIA(J2208,1)),0)),0)</f>
        <v>0</v>
      </c>
      <c r="O2208" s="36">
        <f>IF(C2208="Saliente Local",(IFERROR((LIMPIA(K2208,1)),0)),0)</f>
        <v>0</v>
      </c>
      <c r="P2208" s="36">
        <f>IF(C2208="Saliente Nacional",(IFERROR((LIMPIA(K2208,1)),0)),0)</f>
        <v>0</v>
      </c>
      <c r="Q2208" s="36">
        <f>IF(C2208="Saliente Internacional",(IFERROR((LIMPIA(K2208,1)),0)),0)</f>
        <v>0</v>
      </c>
      <c r="R2208" s="36">
        <f t="shared" si="103"/>
        <v>0</v>
      </c>
      <c r="S2208" s="36">
        <f t="shared" si="104"/>
        <v>0</v>
      </c>
    </row>
    <row r="2209" spans="1:19" x14ac:dyDescent="0.25">
      <c r="A2209" s="101">
        <f>'DETALLE DE CONEXIONES'!P2209</f>
        <v>0</v>
      </c>
      <c r="B2209" s="36" t="str">
        <f>'DETALLE DE CONEXIONES'!I2209</f>
        <v>SALIENTE</v>
      </c>
      <c r="C2209" s="36" t="str">
        <f>'DETALLE DE CONEXIONES'!BB2209</f>
        <v>Saliente Local</v>
      </c>
      <c r="D2209" s="36" t="str">
        <f>'DETALLE DE CONEXIONES'!E2209</f>
        <v>999XXX8450</v>
      </c>
      <c r="E2209" s="36">
        <f t="shared" si="102"/>
        <v>10</v>
      </c>
      <c r="F2209" s="36">
        <f>IFERROR(LIMPIA('DETALLE DE CONEXIONES'!N2209,1),0)</f>
        <v>1</v>
      </c>
      <c r="G2209" s="36" t="str">
        <f>LEFT('DETALLE DE CONEXIONES'!BE2209,3)</f>
        <v>NOF</v>
      </c>
      <c r="H2209" s="36" t="str">
        <f>RIGHT('DETALLE DE CONEXIONES'!AK2209,2)</f>
        <v/>
      </c>
      <c r="I2209" s="36" t="str">
        <f>LEFT('DETALLE DE CONEXIONES'!AK2209,3)</f>
        <v/>
      </c>
      <c r="J2209" s="36" t="str">
        <f>LEFT('DETALLE DE CONEXIONES'!M2209,3)</f>
        <v>1mi</v>
      </c>
      <c r="K2209" s="36" t="str">
        <f>IF(LEN('DETALLE DE CONEXIONES'!M2209)&lt;12,(RIGHT('DETALLE DE CONEXIONES'!M2209,5)),(RIGHT('DETALLE DE CONEXIONES'!M2209,6)))</f>
        <v xml:space="preserve">min. </v>
      </c>
      <c r="L2209" s="36">
        <f>IF(C2209="Saliente Local",(IFERROR((LIMPIA(J2209,1)),0)),0)</f>
        <v>1</v>
      </c>
      <c r="M2209" s="36">
        <f>IF(C2209="Saliente Nacional",(IFERROR((LIMPIA(J2209,1)),0)),0)</f>
        <v>0</v>
      </c>
      <c r="N2209" s="36">
        <f>IF(C2209="Saliente Internacional",(IFERROR((LIMPIA(J2209,1)),0)),0)</f>
        <v>0</v>
      </c>
      <c r="O2209" s="36">
        <f>IF(C2209="Saliente Local",(IFERROR((LIMPIA(K2209,1)),0)),0)</f>
        <v>0</v>
      </c>
      <c r="P2209" s="36">
        <f>IF(C2209="Saliente Nacional",(IFERROR((LIMPIA(K2209,1)),0)),0)</f>
        <v>0</v>
      </c>
      <c r="Q2209" s="36">
        <f>IF(C2209="Saliente Internacional",(IFERROR((LIMPIA(K2209,1)),0)),0)</f>
        <v>0</v>
      </c>
      <c r="R2209" s="36">
        <f t="shared" si="103"/>
        <v>1</v>
      </c>
      <c r="S2209" s="36">
        <f t="shared" si="104"/>
        <v>0</v>
      </c>
    </row>
    <row r="2210" spans="1:19" x14ac:dyDescent="0.25">
      <c r="A2210" s="101">
        <f>'DETALLE DE CONEXIONES'!P2210</f>
        <v>0</v>
      </c>
      <c r="B2210" s="36" t="str">
        <f>'DETALLE DE CONEXIONES'!I2210</f>
        <v>TRANSFERENCIA</v>
      </c>
      <c r="C2210" s="36" t="str">
        <f>'DETALLE DE CONEXIONES'!BB2210</f>
        <v>Desvio Nacional</v>
      </c>
      <c r="D2210" s="36" t="str">
        <f>'DETALLE DE CONEXIONES'!E2210</f>
        <v>999XXX1600</v>
      </c>
      <c r="E2210" s="36">
        <f t="shared" si="102"/>
        <v>10</v>
      </c>
      <c r="F2210" s="36">
        <f>IFERROR(LIMPIA('DETALLE DE CONEXIONES'!N2210,1),0)</f>
        <v>1</v>
      </c>
      <c r="G2210" s="36" t="str">
        <f>LEFT('DETALLE DE CONEXIONES'!BE2210,3)</f>
        <v>SIU</v>
      </c>
      <c r="H2210" s="36" t="str">
        <f>RIGHT('DETALLE DE CONEXIONES'!AK2210,2)</f>
        <v/>
      </c>
      <c r="I2210" s="36" t="str">
        <f>LEFT('DETALLE DE CONEXIONES'!AK2210,3)</f>
        <v/>
      </c>
      <c r="J2210" s="36" t="str">
        <f>LEFT('DETALLE DE CONEXIONES'!M2210,3)</f>
        <v>0mi</v>
      </c>
      <c r="K2210" s="36" t="str">
        <f>IF(LEN('DETALLE DE CONEXIONES'!M2210)&lt;12,(RIGHT('DETALLE DE CONEXIONES'!M2210,5)),(RIGHT('DETALLE DE CONEXIONES'!M2210,6)))</f>
        <v>3seg.</v>
      </c>
      <c r="L2210" s="36">
        <f>IF(C2210="Saliente Local",(IFERROR((LIMPIA(J2210,1)),0)),0)</f>
        <v>0</v>
      </c>
      <c r="M2210" s="36">
        <f>IF(C2210="Saliente Nacional",(IFERROR((LIMPIA(J2210,1)),0)),0)</f>
        <v>0</v>
      </c>
      <c r="N2210" s="36">
        <f>IF(C2210="Saliente Internacional",(IFERROR((LIMPIA(J2210,1)),0)),0)</f>
        <v>0</v>
      </c>
      <c r="O2210" s="36">
        <f>IF(C2210="Saliente Local",(IFERROR((LIMPIA(K2210,1)),0)),0)</f>
        <v>0</v>
      </c>
      <c r="P2210" s="36">
        <f>IF(C2210="Saliente Nacional",(IFERROR((LIMPIA(K2210,1)),0)),0)</f>
        <v>0</v>
      </c>
      <c r="Q2210" s="36">
        <f>IF(C2210="Saliente Internacional",(IFERROR((LIMPIA(K2210,1)),0)),0)</f>
        <v>0</v>
      </c>
      <c r="R2210" s="36">
        <f t="shared" si="103"/>
        <v>0</v>
      </c>
      <c r="S2210" s="36">
        <f t="shared" si="104"/>
        <v>0</v>
      </c>
    </row>
    <row r="2211" spans="1:19" x14ac:dyDescent="0.25">
      <c r="A2211" s="101">
        <f>'DETALLE DE CONEXIONES'!P2211</f>
        <v>0</v>
      </c>
      <c r="B2211" s="36" t="str">
        <f>'DETALLE DE CONEXIONES'!I2211</f>
        <v>SALIENTE</v>
      </c>
      <c r="C2211" s="36" t="str">
        <f>'DETALLE DE CONEXIONES'!BB2211</f>
        <v>Saliente Local</v>
      </c>
      <c r="D2211" s="36" t="str">
        <f>'DETALLE DE CONEXIONES'!E2211</f>
        <v>999XXX8450</v>
      </c>
      <c r="E2211" s="36">
        <f t="shared" si="102"/>
        <v>10</v>
      </c>
      <c r="F2211" s="36">
        <f>IFERROR(LIMPIA('DETALLE DE CONEXIONES'!N2211,1),0)</f>
        <v>3</v>
      </c>
      <c r="G2211" s="36" t="str">
        <f>LEFT('DETALLE DE CONEXIONES'!BE2211,3)</f>
        <v>NOF</v>
      </c>
      <c r="H2211" s="36" t="str">
        <f>RIGHT('DETALLE DE CONEXIONES'!AK2211,2)</f>
        <v/>
      </c>
      <c r="I2211" s="36" t="str">
        <f>LEFT('DETALLE DE CONEXIONES'!AK2211,3)</f>
        <v/>
      </c>
      <c r="J2211" s="36" t="str">
        <f>LEFT('DETALLE DE CONEXIONES'!M2211,3)</f>
        <v>2mi</v>
      </c>
      <c r="K2211" s="36" t="str">
        <f>IF(LEN('DETALLE DE CONEXIONES'!M2211)&lt;12,(RIGHT('DETALLE DE CONEXIONES'!M2211,5)),(RIGHT('DETALLE DE CONEXIONES'!M2211,6)))</f>
        <v>26seg.</v>
      </c>
      <c r="L2211" s="36">
        <f>IF(C2211="Saliente Local",(IFERROR((LIMPIA(J2211,1)),0)),0)</f>
        <v>2</v>
      </c>
      <c r="M2211" s="36">
        <f>IF(C2211="Saliente Nacional",(IFERROR((LIMPIA(J2211,1)),0)),0)</f>
        <v>0</v>
      </c>
      <c r="N2211" s="36">
        <f>IF(C2211="Saliente Internacional",(IFERROR((LIMPIA(J2211,1)),0)),0)</f>
        <v>0</v>
      </c>
      <c r="O2211" s="36">
        <f>IF(C2211="Saliente Local",(IFERROR((LIMPIA(K2211,1)),0)),0)</f>
        <v>26</v>
      </c>
      <c r="P2211" s="36">
        <f>IF(C2211="Saliente Nacional",(IFERROR((LIMPIA(K2211,1)),0)),0)</f>
        <v>0</v>
      </c>
      <c r="Q2211" s="36">
        <f>IF(C2211="Saliente Internacional",(IFERROR((LIMPIA(K2211,1)),0)),0)</f>
        <v>0</v>
      </c>
      <c r="R2211" s="36">
        <f t="shared" si="103"/>
        <v>3</v>
      </c>
      <c r="S2211" s="36">
        <f t="shared" si="104"/>
        <v>0</v>
      </c>
    </row>
    <row r="2212" spans="1:19" x14ac:dyDescent="0.25">
      <c r="A2212" s="101">
        <f>'DETALLE DE CONEXIONES'!P2212</f>
        <v>0</v>
      </c>
      <c r="B2212" s="36" t="str">
        <f>'DETALLE DE CONEXIONES'!I2212</f>
        <v>SALIENTE</v>
      </c>
      <c r="C2212" s="36" t="str">
        <f>'DETALLE DE CONEXIONES'!BB2212</f>
        <v>Saliente Local</v>
      </c>
      <c r="D2212" s="36" t="str">
        <f>'DETALLE DE CONEXIONES'!E2212</f>
        <v>999XXX8450</v>
      </c>
      <c r="E2212" s="36">
        <f t="shared" si="102"/>
        <v>10</v>
      </c>
      <c r="F2212" s="36">
        <f>IFERROR(LIMPIA('DETALLE DE CONEXIONES'!N2212,1),0)</f>
        <v>2</v>
      </c>
      <c r="G2212" s="36" t="str">
        <f>LEFT('DETALLE DE CONEXIONES'!BE2212,3)</f>
        <v>NOF</v>
      </c>
      <c r="H2212" s="36" t="str">
        <f>RIGHT('DETALLE DE CONEXIONES'!AK2212,2)</f>
        <v/>
      </c>
      <c r="I2212" s="36" t="str">
        <f>LEFT('DETALLE DE CONEXIONES'!AK2212,3)</f>
        <v/>
      </c>
      <c r="J2212" s="36" t="str">
        <f>LEFT('DETALLE DE CONEXIONES'!M2212,3)</f>
        <v>1mi</v>
      </c>
      <c r="K2212" s="36" t="str">
        <f>IF(LEN('DETALLE DE CONEXIONES'!M2212)&lt;12,(RIGHT('DETALLE DE CONEXIONES'!M2212,5)),(RIGHT('DETALLE DE CONEXIONES'!M2212,6)))</f>
        <v>51seg.</v>
      </c>
      <c r="L2212" s="36">
        <f>IF(C2212="Saliente Local",(IFERROR((LIMPIA(J2212,1)),0)),0)</f>
        <v>1</v>
      </c>
      <c r="M2212" s="36">
        <f>IF(C2212="Saliente Nacional",(IFERROR((LIMPIA(J2212,1)),0)),0)</f>
        <v>0</v>
      </c>
      <c r="N2212" s="36">
        <f>IF(C2212="Saliente Internacional",(IFERROR((LIMPIA(J2212,1)),0)),0)</f>
        <v>0</v>
      </c>
      <c r="O2212" s="36">
        <f>IF(C2212="Saliente Local",(IFERROR((LIMPIA(K2212,1)),0)),0)</f>
        <v>51</v>
      </c>
      <c r="P2212" s="36">
        <f>IF(C2212="Saliente Nacional",(IFERROR((LIMPIA(K2212,1)),0)),0)</f>
        <v>0</v>
      </c>
      <c r="Q2212" s="36">
        <f>IF(C2212="Saliente Internacional",(IFERROR((LIMPIA(K2212,1)),0)),0)</f>
        <v>0</v>
      </c>
      <c r="R2212" s="36">
        <f t="shared" si="103"/>
        <v>2</v>
      </c>
      <c r="S2212" s="36">
        <f t="shared" si="104"/>
        <v>0</v>
      </c>
    </row>
    <row r="2213" spans="1:19" x14ac:dyDescent="0.25">
      <c r="A2213" s="101">
        <f>'DETALLE DE CONEXIONES'!P2213</f>
        <v>0</v>
      </c>
      <c r="B2213" s="36" t="str">
        <f>'DETALLE DE CONEXIONES'!I2213</f>
        <v>ENTRANTE</v>
      </c>
      <c r="C2213" s="36" t="str">
        <f>'DETALLE DE CONEXIONES'!BB2213</f>
        <v>Entrante Nacional</v>
      </c>
      <c r="D2213" s="36" t="str">
        <f>'DETALLE DE CONEXIONES'!E2213</f>
        <v>999XXX1600</v>
      </c>
      <c r="E2213" s="36">
        <f t="shared" si="102"/>
        <v>10</v>
      </c>
      <c r="F2213" s="36">
        <f>IFERROR(LIMPIA('DETALLE DE CONEXIONES'!N2213,1),0)</f>
        <v>2</v>
      </c>
      <c r="G2213" s="36" t="str">
        <f>LEFT('DETALLE DE CONEXIONES'!BE2213,3)</f>
        <v>NOF</v>
      </c>
      <c r="H2213" s="36" t="str">
        <f>RIGHT('DETALLE DE CONEXIONES'!AK2213,2)</f>
        <v/>
      </c>
      <c r="I2213" s="36" t="str">
        <f>LEFT('DETALLE DE CONEXIONES'!AK2213,3)</f>
        <v/>
      </c>
      <c r="J2213" s="36" t="str">
        <f>LEFT('DETALLE DE CONEXIONES'!M2213,3)</f>
        <v>1mi</v>
      </c>
      <c r="K2213" s="36" t="str">
        <f>IF(LEN('DETALLE DE CONEXIONES'!M2213)&lt;12,(RIGHT('DETALLE DE CONEXIONES'!M2213,5)),(RIGHT('DETALLE DE CONEXIONES'!M2213,6)))</f>
        <v>31seg.</v>
      </c>
      <c r="L2213" s="36">
        <f>IF(C2213="Saliente Local",(IFERROR((LIMPIA(J2213,1)),0)),0)</f>
        <v>0</v>
      </c>
      <c r="M2213" s="36">
        <f>IF(C2213="Saliente Nacional",(IFERROR((LIMPIA(J2213,1)),0)),0)</f>
        <v>0</v>
      </c>
      <c r="N2213" s="36">
        <f>IF(C2213="Saliente Internacional",(IFERROR((LIMPIA(J2213,1)),0)),0)</f>
        <v>0</v>
      </c>
      <c r="O2213" s="36">
        <f>IF(C2213="Saliente Local",(IFERROR((LIMPIA(K2213,1)),0)),0)</f>
        <v>0</v>
      </c>
      <c r="P2213" s="36">
        <f>IF(C2213="Saliente Nacional",(IFERROR((LIMPIA(K2213,1)),0)),0)</f>
        <v>0</v>
      </c>
      <c r="Q2213" s="36">
        <f>IF(C2213="Saliente Internacional",(IFERROR((LIMPIA(K2213,1)),0)),0)</f>
        <v>0</v>
      </c>
      <c r="R2213" s="36">
        <f t="shared" si="103"/>
        <v>0</v>
      </c>
      <c r="S2213" s="36">
        <f t="shared" si="104"/>
        <v>0</v>
      </c>
    </row>
    <row r="2214" spans="1:19" x14ac:dyDescent="0.25">
      <c r="A2214" s="101">
        <f>'DETALLE DE CONEXIONES'!P2214</f>
        <v>0</v>
      </c>
      <c r="B2214" s="36" t="str">
        <f>'DETALLE DE CONEXIONES'!I2214</f>
        <v>ENTRANTE</v>
      </c>
      <c r="C2214" s="36" t="str">
        <f>'DETALLE DE CONEXIONES'!BB2214</f>
        <v>Entrante Local</v>
      </c>
      <c r="D2214" s="36" t="str">
        <f>'DETALLE DE CONEXIONES'!E2214</f>
        <v>999XXX1600</v>
      </c>
      <c r="E2214" s="36">
        <f t="shared" si="102"/>
        <v>10</v>
      </c>
      <c r="F2214" s="36">
        <f>IFERROR(LIMPIA('DETALLE DE CONEXIONES'!N2214,1),0)</f>
        <v>2</v>
      </c>
      <c r="G2214" s="36" t="str">
        <f>LEFT('DETALLE DE CONEXIONES'!BE2214,3)</f>
        <v/>
      </c>
      <c r="H2214" s="36" t="str">
        <f>RIGHT('DETALLE DE CONEXIONES'!AK2214,2)</f>
        <v/>
      </c>
      <c r="I2214" s="36" t="str">
        <f>LEFT('DETALLE DE CONEXIONES'!AK2214,3)</f>
        <v/>
      </c>
      <c r="J2214" s="36" t="str">
        <f>LEFT('DETALLE DE CONEXIONES'!M2214,3)</f>
        <v>1mi</v>
      </c>
      <c r="K2214" s="36" t="str">
        <f>IF(LEN('DETALLE DE CONEXIONES'!M2214)&lt;12,(RIGHT('DETALLE DE CONEXIONES'!M2214,5)),(RIGHT('DETALLE DE CONEXIONES'!M2214,6)))</f>
        <v>31seg.</v>
      </c>
      <c r="L2214" s="36">
        <f>IF(C2214="Saliente Local",(IFERROR((LIMPIA(J2214,1)),0)),0)</f>
        <v>0</v>
      </c>
      <c r="M2214" s="36">
        <f>IF(C2214="Saliente Nacional",(IFERROR((LIMPIA(J2214,1)),0)),0)</f>
        <v>0</v>
      </c>
      <c r="N2214" s="36">
        <f>IF(C2214="Saliente Internacional",(IFERROR((LIMPIA(J2214,1)),0)),0)</f>
        <v>0</v>
      </c>
      <c r="O2214" s="36">
        <f>IF(C2214="Saliente Local",(IFERROR((LIMPIA(K2214,1)),0)),0)</f>
        <v>0</v>
      </c>
      <c r="P2214" s="36">
        <f>IF(C2214="Saliente Nacional",(IFERROR((LIMPIA(K2214,1)),0)),0)</f>
        <v>0</v>
      </c>
      <c r="Q2214" s="36">
        <f>IF(C2214="Saliente Internacional",(IFERROR((LIMPIA(K2214,1)),0)),0)</f>
        <v>0</v>
      </c>
      <c r="R2214" s="36">
        <f t="shared" si="103"/>
        <v>0</v>
      </c>
      <c r="S2214" s="36">
        <f t="shared" si="104"/>
        <v>0</v>
      </c>
    </row>
    <row r="2215" spans="1:19" x14ac:dyDescent="0.25">
      <c r="A2215" s="101">
        <f>'DETALLE DE CONEXIONES'!P2215</f>
        <v>0</v>
      </c>
      <c r="B2215" s="36" t="str">
        <f>'DETALLE DE CONEXIONES'!I2215</f>
        <v>SALIENTE</v>
      </c>
      <c r="C2215" s="36" t="str">
        <f>'DETALLE DE CONEXIONES'!BB2215</f>
        <v>Saliente Local</v>
      </c>
      <c r="D2215" s="36" t="str">
        <f>'DETALLE DE CONEXIONES'!E2215</f>
        <v>999XXX8450</v>
      </c>
      <c r="E2215" s="36">
        <f t="shared" si="102"/>
        <v>10</v>
      </c>
      <c r="F2215" s="36">
        <f>IFERROR(LIMPIA('DETALLE DE CONEXIONES'!N2215,1),0)</f>
        <v>1</v>
      </c>
      <c r="G2215" s="36" t="str">
        <f>LEFT('DETALLE DE CONEXIONES'!BE2215,3)</f>
        <v>NOF</v>
      </c>
      <c r="H2215" s="36" t="str">
        <f>RIGHT('DETALLE DE CONEXIONES'!AK2215,2)</f>
        <v/>
      </c>
      <c r="I2215" s="36" t="str">
        <f>LEFT('DETALLE DE CONEXIONES'!AK2215,3)</f>
        <v/>
      </c>
      <c r="J2215" s="36" t="str">
        <f>LEFT('DETALLE DE CONEXIONES'!M2215,3)</f>
        <v>0mi</v>
      </c>
      <c r="K2215" s="36" t="str">
        <f>IF(LEN('DETALLE DE CONEXIONES'!M2215)&lt;12,(RIGHT('DETALLE DE CONEXIONES'!M2215,5)),(RIGHT('DETALLE DE CONEXIONES'!M2215,6)))</f>
        <v>15seg.</v>
      </c>
      <c r="L2215" s="36">
        <f>IF(C2215="Saliente Local",(IFERROR((LIMPIA(J2215,1)),0)),0)</f>
        <v>0</v>
      </c>
      <c r="M2215" s="36">
        <f>IF(C2215="Saliente Nacional",(IFERROR((LIMPIA(J2215,1)),0)),0)</f>
        <v>0</v>
      </c>
      <c r="N2215" s="36">
        <f>IF(C2215="Saliente Internacional",(IFERROR((LIMPIA(J2215,1)),0)),0)</f>
        <v>0</v>
      </c>
      <c r="O2215" s="36">
        <f>IF(C2215="Saliente Local",(IFERROR((LIMPIA(K2215,1)),0)),0)</f>
        <v>15</v>
      </c>
      <c r="P2215" s="36">
        <f>IF(C2215="Saliente Nacional",(IFERROR((LIMPIA(K2215,1)),0)),0)</f>
        <v>0</v>
      </c>
      <c r="Q2215" s="36">
        <f>IF(C2215="Saliente Internacional",(IFERROR((LIMPIA(K2215,1)),0)),0)</f>
        <v>0</v>
      </c>
      <c r="R2215" s="36">
        <f t="shared" si="103"/>
        <v>1</v>
      </c>
      <c r="S2215" s="36">
        <f t="shared" si="104"/>
        <v>0</v>
      </c>
    </row>
    <row r="2216" spans="1:19" x14ac:dyDescent="0.25">
      <c r="A2216" s="101">
        <f>'DETALLE DE CONEXIONES'!P2216</f>
        <v>0</v>
      </c>
      <c r="B2216" s="36" t="str">
        <f>'DETALLE DE CONEXIONES'!I2216</f>
        <v>SALIENTE</v>
      </c>
      <c r="C2216" s="36" t="str">
        <f>'DETALLE DE CONEXIONES'!BB2216</f>
        <v>Saliente Local</v>
      </c>
      <c r="D2216" s="36" t="str">
        <f>'DETALLE DE CONEXIONES'!E2216</f>
        <v>999XXX8450</v>
      </c>
      <c r="E2216" s="36">
        <f t="shared" si="102"/>
        <v>10</v>
      </c>
      <c r="F2216" s="36">
        <f>IFERROR(LIMPIA('DETALLE DE CONEXIONES'!N2216,1),0)</f>
        <v>10</v>
      </c>
      <c r="G2216" s="36" t="str">
        <f>LEFT('DETALLE DE CONEXIONES'!BE2216,3)</f>
        <v>NOF</v>
      </c>
      <c r="H2216" s="36" t="str">
        <f>RIGHT('DETALLE DE CONEXIONES'!AK2216,2)</f>
        <v/>
      </c>
      <c r="I2216" s="36" t="str">
        <f>LEFT('DETALLE DE CONEXIONES'!AK2216,3)</f>
        <v/>
      </c>
      <c r="J2216" s="36" t="str">
        <f>LEFT('DETALLE DE CONEXIONES'!M2216,3)</f>
        <v>9mi</v>
      </c>
      <c r="K2216" s="36" t="str">
        <f>IF(LEN('DETALLE DE CONEXIONES'!M2216)&lt;12,(RIGHT('DETALLE DE CONEXIONES'!M2216,5)),(RIGHT('DETALLE DE CONEXIONES'!M2216,6)))</f>
        <v>12seg.</v>
      </c>
      <c r="L2216" s="36">
        <f>IF(C2216="Saliente Local",(IFERROR((LIMPIA(J2216,1)),0)),0)</f>
        <v>9</v>
      </c>
      <c r="M2216" s="36">
        <f>IF(C2216="Saliente Nacional",(IFERROR((LIMPIA(J2216,1)),0)),0)</f>
        <v>0</v>
      </c>
      <c r="N2216" s="36">
        <f>IF(C2216="Saliente Internacional",(IFERROR((LIMPIA(J2216,1)),0)),0)</f>
        <v>0</v>
      </c>
      <c r="O2216" s="36">
        <f>IF(C2216="Saliente Local",(IFERROR((LIMPIA(K2216,1)),0)),0)</f>
        <v>12</v>
      </c>
      <c r="P2216" s="36">
        <f>IF(C2216="Saliente Nacional",(IFERROR((LIMPIA(K2216,1)),0)),0)</f>
        <v>0</v>
      </c>
      <c r="Q2216" s="36">
        <f>IF(C2216="Saliente Internacional",(IFERROR((LIMPIA(K2216,1)),0)),0)</f>
        <v>0</v>
      </c>
      <c r="R2216" s="36">
        <f t="shared" si="103"/>
        <v>10</v>
      </c>
      <c r="S2216" s="36">
        <f t="shared" si="104"/>
        <v>0</v>
      </c>
    </row>
    <row r="2217" spans="1:19" x14ac:dyDescent="0.25">
      <c r="A2217" s="101">
        <f>'DETALLE DE CONEXIONES'!P2217</f>
        <v>0</v>
      </c>
      <c r="B2217" s="36" t="str">
        <f>'DETALLE DE CONEXIONES'!I2217</f>
        <v>GPRS</v>
      </c>
      <c r="C2217" s="36" t="str">
        <f>'DETALLE DE CONEXIONES'!BB2217</f>
        <v>MENSAJERO</v>
      </c>
      <c r="D2217" s="36" t="str">
        <f>'DETALLE DE CONEXIONES'!E2217</f>
        <v>internet.itelcelXXXm-3G</v>
      </c>
      <c r="E2217" s="36">
        <f t="shared" si="102"/>
        <v>23</v>
      </c>
      <c r="F2217" s="36">
        <f>IFERROR(LIMPIA('DETALLE DE CONEXIONES'!N2217,1),0)</f>
        <v>0</v>
      </c>
      <c r="G2217" s="36" t="str">
        <f>LEFT('DETALLE DE CONEXIONES'!BE2217,3)</f>
        <v/>
      </c>
      <c r="H2217" s="36" t="str">
        <f>RIGHT('DETALLE DE CONEXIONES'!AK2217,2)</f>
        <v>-0</v>
      </c>
      <c r="I2217" s="36" t="str">
        <f>LEFT('DETALLE DE CONEXIONES'!AK2217,3)</f>
        <v>MEN</v>
      </c>
      <c r="J2217" s="36" t="str">
        <f>LEFT('DETALLE DE CONEXIONES'!M2217,3)</f>
        <v>0mi</v>
      </c>
      <c r="K2217" s="36" t="str">
        <f>IF(LEN('DETALLE DE CONEXIONES'!M2217)&lt;12,(RIGHT('DETALLE DE CONEXIONES'!M2217,5)),(RIGHT('DETALLE DE CONEXIONES'!M2217,6)))</f>
        <v xml:space="preserve">min. </v>
      </c>
      <c r="L2217" s="36">
        <f>IF(C2217="Saliente Local",(IFERROR((LIMPIA(J2217,1)),0)),0)</f>
        <v>0</v>
      </c>
      <c r="M2217" s="36">
        <f>IF(C2217="Saliente Nacional",(IFERROR((LIMPIA(J2217,1)),0)),0)</f>
        <v>0</v>
      </c>
      <c r="N2217" s="36">
        <f>IF(C2217="Saliente Internacional",(IFERROR((LIMPIA(J2217,1)),0)),0)</f>
        <v>0</v>
      </c>
      <c r="O2217" s="36">
        <f>IF(C2217="Saliente Local",(IFERROR((LIMPIA(K2217,1)),0)),0)</f>
        <v>0</v>
      </c>
      <c r="P2217" s="36">
        <f>IF(C2217="Saliente Nacional",(IFERROR((LIMPIA(K2217,1)),0)),0)</f>
        <v>0</v>
      </c>
      <c r="Q2217" s="36">
        <f>IF(C2217="Saliente Internacional",(IFERROR((LIMPIA(K2217,1)),0)),0)</f>
        <v>0</v>
      </c>
      <c r="R2217" s="36">
        <f t="shared" si="103"/>
        <v>0</v>
      </c>
      <c r="S2217" s="36">
        <f t="shared" si="104"/>
        <v>0</v>
      </c>
    </row>
    <row r="2218" spans="1:19" x14ac:dyDescent="0.25">
      <c r="A2218" s="101">
        <f>'DETALLE DE CONEXIONES'!P2218</f>
        <v>0</v>
      </c>
      <c r="B2218" s="36" t="str">
        <f>'DETALLE DE CONEXIONES'!I2218</f>
        <v>GPRS</v>
      </c>
      <c r="C2218" s="36" t="str">
        <f>'DETALLE DE CONEXIONES'!BB2218</f>
        <v>RS</v>
      </c>
      <c r="D2218" s="36" t="str">
        <f>'DETALLE DE CONEXIONES'!E2218</f>
        <v>internet.itelcelXXXm-3G</v>
      </c>
      <c r="E2218" s="36">
        <f t="shared" si="102"/>
        <v>23</v>
      </c>
      <c r="F2218" s="36">
        <f>IFERROR(LIMPIA('DETALLE DE CONEXIONES'!N2218,1),0)</f>
        <v>0</v>
      </c>
      <c r="G2218" s="36" t="str">
        <f>LEFT('DETALLE DE CONEXIONES'!BE2218,3)</f>
        <v/>
      </c>
      <c r="H2218" s="36" t="str">
        <f>RIGHT('DETALLE DE CONEXIONES'!AK2218,2)</f>
        <v>-0</v>
      </c>
      <c r="I2218" s="36" t="str">
        <f>LEFT('DETALLE DE CONEXIONES'!AK2218,3)</f>
        <v>RS;</v>
      </c>
      <c r="J2218" s="36" t="str">
        <f>LEFT('DETALLE DE CONEXIONES'!M2218,3)</f>
        <v>0mi</v>
      </c>
      <c r="K2218" s="36" t="str">
        <f>IF(LEN('DETALLE DE CONEXIONES'!M2218)&lt;12,(RIGHT('DETALLE DE CONEXIONES'!M2218,5)),(RIGHT('DETALLE DE CONEXIONES'!M2218,6)))</f>
        <v xml:space="preserve">min. </v>
      </c>
      <c r="L2218" s="36">
        <f>IF(C2218="Saliente Local",(IFERROR((LIMPIA(J2218,1)),0)),0)</f>
        <v>0</v>
      </c>
      <c r="M2218" s="36">
        <f>IF(C2218="Saliente Nacional",(IFERROR((LIMPIA(J2218,1)),0)),0)</f>
        <v>0</v>
      </c>
      <c r="N2218" s="36">
        <f>IF(C2218="Saliente Internacional",(IFERROR((LIMPIA(J2218,1)),0)),0)</f>
        <v>0</v>
      </c>
      <c r="O2218" s="36">
        <f>IF(C2218="Saliente Local",(IFERROR((LIMPIA(K2218,1)),0)),0)</f>
        <v>0</v>
      </c>
      <c r="P2218" s="36">
        <f>IF(C2218="Saliente Nacional",(IFERROR((LIMPIA(K2218,1)),0)),0)</f>
        <v>0</v>
      </c>
      <c r="Q2218" s="36">
        <f>IF(C2218="Saliente Internacional",(IFERROR((LIMPIA(K2218,1)),0)),0)</f>
        <v>0</v>
      </c>
      <c r="R2218" s="36">
        <f t="shared" si="103"/>
        <v>0</v>
      </c>
      <c r="S2218" s="36">
        <f t="shared" si="104"/>
        <v>0</v>
      </c>
    </row>
    <row r="2219" spans="1:19" x14ac:dyDescent="0.25">
      <c r="A2219" s="101">
        <f>'DETALLE DE CONEXIONES'!P2219</f>
        <v>0</v>
      </c>
      <c r="B2219" s="36" t="str">
        <f>'DETALLE DE CONEXIONES'!I2219</f>
        <v>TRANSFERENCIA</v>
      </c>
      <c r="C2219" s="36" t="str">
        <f>'DETALLE DE CONEXIONES'!BB2219</f>
        <v>Desvio Nacional</v>
      </c>
      <c r="D2219" s="36" t="str">
        <f>'DETALLE DE CONEXIONES'!E2219</f>
        <v>999XXX1600</v>
      </c>
      <c r="E2219" s="36">
        <f t="shared" si="102"/>
        <v>10</v>
      </c>
      <c r="F2219" s="36">
        <f>IFERROR(LIMPIA('DETALLE DE CONEXIONES'!N2219,1),0)</f>
        <v>1</v>
      </c>
      <c r="G2219" s="36" t="str">
        <f>LEFT('DETALLE DE CONEXIONES'!BE2219,3)</f>
        <v>SIU</v>
      </c>
      <c r="H2219" s="36" t="str">
        <f>RIGHT('DETALLE DE CONEXIONES'!AK2219,2)</f>
        <v/>
      </c>
      <c r="I2219" s="36" t="str">
        <f>LEFT('DETALLE DE CONEXIONES'!AK2219,3)</f>
        <v/>
      </c>
      <c r="J2219" s="36" t="str">
        <f>LEFT('DETALLE DE CONEXIONES'!M2219,3)</f>
        <v>0mi</v>
      </c>
      <c r="K2219" s="36" t="str">
        <f>IF(LEN('DETALLE DE CONEXIONES'!M2219)&lt;12,(RIGHT('DETALLE DE CONEXIONES'!M2219,5)),(RIGHT('DETALLE DE CONEXIONES'!M2219,6)))</f>
        <v>7seg.</v>
      </c>
      <c r="L2219" s="36">
        <f>IF(C2219="Saliente Local",(IFERROR((LIMPIA(J2219,1)),0)),0)</f>
        <v>0</v>
      </c>
      <c r="M2219" s="36">
        <f>IF(C2219="Saliente Nacional",(IFERROR((LIMPIA(J2219,1)),0)),0)</f>
        <v>0</v>
      </c>
      <c r="N2219" s="36">
        <f>IF(C2219="Saliente Internacional",(IFERROR((LIMPIA(J2219,1)),0)),0)</f>
        <v>0</v>
      </c>
      <c r="O2219" s="36">
        <f>IF(C2219="Saliente Local",(IFERROR((LIMPIA(K2219,1)),0)),0)</f>
        <v>0</v>
      </c>
      <c r="P2219" s="36">
        <f>IF(C2219="Saliente Nacional",(IFERROR((LIMPIA(K2219,1)),0)),0)</f>
        <v>0</v>
      </c>
      <c r="Q2219" s="36">
        <f>IF(C2219="Saliente Internacional",(IFERROR((LIMPIA(K2219,1)),0)),0)</f>
        <v>0</v>
      </c>
      <c r="R2219" s="36">
        <f t="shared" si="103"/>
        <v>0</v>
      </c>
      <c r="S2219" s="36">
        <f t="shared" si="104"/>
        <v>0</v>
      </c>
    </row>
    <row r="2220" spans="1:19" x14ac:dyDescent="0.25">
      <c r="A2220" s="101">
        <f>'DETALLE DE CONEXIONES'!P2220</f>
        <v>0</v>
      </c>
      <c r="B2220" s="36" t="str">
        <f>'DETALLE DE CONEXIONES'!I2220</f>
        <v>SALIENTE</v>
      </c>
      <c r="C2220" s="36" t="str">
        <f>'DETALLE DE CONEXIONES'!BB2220</f>
        <v>Saliente Local</v>
      </c>
      <c r="D2220" s="36" t="str">
        <f>'DETALLE DE CONEXIONES'!E2220</f>
        <v>999XXX0984</v>
      </c>
      <c r="E2220" s="36">
        <f t="shared" si="102"/>
        <v>10</v>
      </c>
      <c r="F2220" s="36">
        <f>IFERROR(LIMPIA('DETALLE DE CONEXIONES'!N2220,1),0)</f>
        <v>1</v>
      </c>
      <c r="G2220" s="36" t="str">
        <f>LEFT('DETALLE DE CONEXIONES'!BE2220,3)</f>
        <v>NOF</v>
      </c>
      <c r="H2220" s="36" t="str">
        <f>RIGHT('DETALLE DE CONEXIONES'!AK2220,2)</f>
        <v/>
      </c>
      <c r="I2220" s="36" t="str">
        <f>LEFT('DETALLE DE CONEXIONES'!AK2220,3)</f>
        <v/>
      </c>
      <c r="J2220" s="36" t="str">
        <f>LEFT('DETALLE DE CONEXIONES'!M2220,3)</f>
        <v>0mi</v>
      </c>
      <c r="K2220" s="36" t="str">
        <f>IF(LEN('DETALLE DE CONEXIONES'!M2220)&lt;12,(RIGHT('DETALLE DE CONEXIONES'!M2220,5)),(RIGHT('DETALLE DE CONEXIONES'!M2220,6)))</f>
        <v>41seg.</v>
      </c>
      <c r="L2220" s="36">
        <f>IF(C2220="Saliente Local",(IFERROR((LIMPIA(J2220,1)),0)),0)</f>
        <v>0</v>
      </c>
      <c r="M2220" s="36">
        <f>IF(C2220="Saliente Nacional",(IFERROR((LIMPIA(J2220,1)),0)),0)</f>
        <v>0</v>
      </c>
      <c r="N2220" s="36">
        <f>IF(C2220="Saliente Internacional",(IFERROR((LIMPIA(J2220,1)),0)),0)</f>
        <v>0</v>
      </c>
      <c r="O2220" s="36">
        <f>IF(C2220="Saliente Local",(IFERROR((LIMPIA(K2220,1)),0)),0)</f>
        <v>41</v>
      </c>
      <c r="P2220" s="36">
        <f>IF(C2220="Saliente Nacional",(IFERROR((LIMPIA(K2220,1)),0)),0)</f>
        <v>0</v>
      </c>
      <c r="Q2220" s="36">
        <f>IF(C2220="Saliente Internacional",(IFERROR((LIMPIA(K2220,1)),0)),0)</f>
        <v>0</v>
      </c>
      <c r="R2220" s="36">
        <f t="shared" si="103"/>
        <v>1</v>
      </c>
      <c r="S2220" s="36">
        <f t="shared" si="104"/>
        <v>0</v>
      </c>
    </row>
    <row r="2221" spans="1:19" x14ac:dyDescent="0.25">
      <c r="A2221" s="101">
        <f>'DETALLE DE CONEXIONES'!P2221</f>
        <v>0</v>
      </c>
      <c r="B2221" s="36" t="str">
        <f>'DETALLE DE CONEXIONES'!I2221</f>
        <v>SALIENTE</v>
      </c>
      <c r="C2221" s="36" t="str">
        <f>'DETALLE DE CONEXIONES'!BB2221</f>
        <v>Saliente Local</v>
      </c>
      <c r="D2221" s="36" t="str">
        <f>'DETALLE DE CONEXIONES'!E2221</f>
        <v>999XXX0984</v>
      </c>
      <c r="E2221" s="36">
        <f t="shared" si="102"/>
        <v>10</v>
      </c>
      <c r="F2221" s="36">
        <f>IFERROR(LIMPIA('DETALLE DE CONEXIONES'!N2221,1),0)</f>
        <v>1</v>
      </c>
      <c r="G2221" s="36" t="str">
        <f>LEFT('DETALLE DE CONEXIONES'!BE2221,3)</f>
        <v>NOF</v>
      </c>
      <c r="H2221" s="36" t="str">
        <f>RIGHT('DETALLE DE CONEXIONES'!AK2221,2)</f>
        <v/>
      </c>
      <c r="I2221" s="36" t="str">
        <f>LEFT('DETALLE DE CONEXIONES'!AK2221,3)</f>
        <v/>
      </c>
      <c r="J2221" s="36" t="str">
        <f>LEFT('DETALLE DE CONEXIONES'!M2221,3)</f>
        <v>0mi</v>
      </c>
      <c r="K2221" s="36" t="str">
        <f>IF(LEN('DETALLE DE CONEXIONES'!M2221)&lt;12,(RIGHT('DETALLE DE CONEXIONES'!M2221,5)),(RIGHT('DETALLE DE CONEXIONES'!M2221,6)))</f>
        <v>57seg.</v>
      </c>
      <c r="L2221" s="36">
        <f>IF(C2221="Saliente Local",(IFERROR((LIMPIA(J2221,1)),0)),0)</f>
        <v>0</v>
      </c>
      <c r="M2221" s="36">
        <f>IF(C2221="Saliente Nacional",(IFERROR((LIMPIA(J2221,1)),0)),0)</f>
        <v>0</v>
      </c>
      <c r="N2221" s="36">
        <f>IF(C2221="Saliente Internacional",(IFERROR((LIMPIA(J2221,1)),0)),0)</f>
        <v>0</v>
      </c>
      <c r="O2221" s="36">
        <f>IF(C2221="Saliente Local",(IFERROR((LIMPIA(K2221,1)),0)),0)</f>
        <v>57</v>
      </c>
      <c r="P2221" s="36">
        <f>IF(C2221="Saliente Nacional",(IFERROR((LIMPIA(K2221,1)),0)),0)</f>
        <v>0</v>
      </c>
      <c r="Q2221" s="36">
        <f>IF(C2221="Saliente Internacional",(IFERROR((LIMPIA(K2221,1)),0)),0)</f>
        <v>0</v>
      </c>
      <c r="R2221" s="36">
        <f t="shared" si="103"/>
        <v>1</v>
      </c>
      <c r="S2221" s="36">
        <f t="shared" si="104"/>
        <v>0</v>
      </c>
    </row>
    <row r="2222" spans="1:19" x14ac:dyDescent="0.25">
      <c r="A2222" s="101">
        <f>'DETALLE DE CONEXIONES'!P2222</f>
        <v>0</v>
      </c>
      <c r="B2222" s="36" t="str">
        <f>'DETALLE DE CONEXIONES'!I2222</f>
        <v>SALIENTE</v>
      </c>
      <c r="C2222" s="36" t="str">
        <f>'DETALLE DE CONEXIONES'!BB2222</f>
        <v>Saliente Local</v>
      </c>
      <c r="D2222" s="36" t="str">
        <f>'DETALLE DE CONEXIONES'!E2222</f>
        <v>999XXX3420</v>
      </c>
      <c r="E2222" s="36">
        <f t="shared" si="102"/>
        <v>10</v>
      </c>
      <c r="F2222" s="36">
        <f>IFERROR(LIMPIA('DETALLE DE CONEXIONES'!N2222,1),0)</f>
        <v>3</v>
      </c>
      <c r="G2222" s="36" t="str">
        <f>LEFT('DETALLE DE CONEXIONES'!BE2222,3)</f>
        <v>NOF</v>
      </c>
      <c r="H2222" s="36" t="str">
        <f>RIGHT('DETALLE DE CONEXIONES'!AK2222,2)</f>
        <v/>
      </c>
      <c r="I2222" s="36" t="str">
        <f>LEFT('DETALLE DE CONEXIONES'!AK2222,3)</f>
        <v/>
      </c>
      <c r="J2222" s="36" t="str">
        <f>LEFT('DETALLE DE CONEXIONES'!M2222,3)</f>
        <v>2mi</v>
      </c>
      <c r="K2222" s="36" t="str">
        <f>IF(LEN('DETALLE DE CONEXIONES'!M2222)&lt;12,(RIGHT('DETALLE DE CONEXIONES'!M2222,5)),(RIGHT('DETALLE DE CONEXIONES'!M2222,6)))</f>
        <v>50seg.</v>
      </c>
      <c r="L2222" s="36">
        <f>IF(C2222="Saliente Local",(IFERROR((LIMPIA(J2222,1)),0)),0)</f>
        <v>2</v>
      </c>
      <c r="M2222" s="36">
        <f>IF(C2222="Saliente Nacional",(IFERROR((LIMPIA(J2222,1)),0)),0)</f>
        <v>0</v>
      </c>
      <c r="N2222" s="36">
        <f>IF(C2222="Saliente Internacional",(IFERROR((LIMPIA(J2222,1)),0)),0)</f>
        <v>0</v>
      </c>
      <c r="O2222" s="36">
        <f>IF(C2222="Saliente Local",(IFERROR((LIMPIA(K2222,1)),0)),0)</f>
        <v>50</v>
      </c>
      <c r="P2222" s="36">
        <f>IF(C2222="Saliente Nacional",(IFERROR((LIMPIA(K2222,1)),0)),0)</f>
        <v>0</v>
      </c>
      <c r="Q2222" s="36">
        <f>IF(C2222="Saliente Internacional",(IFERROR((LIMPIA(K2222,1)),0)),0)</f>
        <v>0</v>
      </c>
      <c r="R2222" s="36">
        <f t="shared" si="103"/>
        <v>3</v>
      </c>
      <c r="S2222" s="36">
        <f t="shared" si="104"/>
        <v>0</v>
      </c>
    </row>
    <row r="2223" spans="1:19" x14ac:dyDescent="0.25">
      <c r="A2223" s="101">
        <f>'DETALLE DE CONEXIONES'!P2223</f>
        <v>0</v>
      </c>
      <c r="B2223" s="36" t="str">
        <f>'DETALLE DE CONEXIONES'!I2223</f>
        <v>TRANSFERENCIA</v>
      </c>
      <c r="C2223" s="36" t="str">
        <f>'DETALLE DE CONEXIONES'!BB2223</f>
        <v>Desvio Nacional</v>
      </c>
      <c r="D2223" s="36" t="str">
        <f>'DETALLE DE CONEXIONES'!E2223</f>
        <v>999XXX1600</v>
      </c>
      <c r="E2223" s="36">
        <f t="shared" si="102"/>
        <v>10</v>
      </c>
      <c r="F2223" s="36">
        <f>IFERROR(LIMPIA('DETALLE DE CONEXIONES'!N2223,1),0)</f>
        <v>1</v>
      </c>
      <c r="G2223" s="36" t="str">
        <f>LEFT('DETALLE DE CONEXIONES'!BE2223,3)</f>
        <v>SIU</v>
      </c>
      <c r="H2223" s="36" t="str">
        <f>RIGHT('DETALLE DE CONEXIONES'!AK2223,2)</f>
        <v/>
      </c>
      <c r="I2223" s="36" t="str">
        <f>LEFT('DETALLE DE CONEXIONES'!AK2223,3)</f>
        <v/>
      </c>
      <c r="J2223" s="36" t="str">
        <f>LEFT('DETALLE DE CONEXIONES'!M2223,3)</f>
        <v>0mi</v>
      </c>
      <c r="K2223" s="36" t="str">
        <f>IF(LEN('DETALLE DE CONEXIONES'!M2223)&lt;12,(RIGHT('DETALLE DE CONEXIONES'!M2223,5)),(RIGHT('DETALLE DE CONEXIONES'!M2223,6)))</f>
        <v>3seg.</v>
      </c>
      <c r="L2223" s="36">
        <f>IF(C2223="Saliente Local",(IFERROR((LIMPIA(J2223,1)),0)),0)</f>
        <v>0</v>
      </c>
      <c r="M2223" s="36">
        <f>IF(C2223="Saliente Nacional",(IFERROR((LIMPIA(J2223,1)),0)),0)</f>
        <v>0</v>
      </c>
      <c r="N2223" s="36">
        <f>IF(C2223="Saliente Internacional",(IFERROR((LIMPIA(J2223,1)),0)),0)</f>
        <v>0</v>
      </c>
      <c r="O2223" s="36">
        <f>IF(C2223="Saliente Local",(IFERROR((LIMPIA(K2223,1)),0)),0)</f>
        <v>0</v>
      </c>
      <c r="P2223" s="36">
        <f>IF(C2223="Saliente Nacional",(IFERROR((LIMPIA(K2223,1)),0)),0)</f>
        <v>0</v>
      </c>
      <c r="Q2223" s="36">
        <f>IF(C2223="Saliente Internacional",(IFERROR((LIMPIA(K2223,1)),0)),0)</f>
        <v>0</v>
      </c>
      <c r="R2223" s="36">
        <f t="shared" si="103"/>
        <v>0</v>
      </c>
      <c r="S2223" s="36">
        <f t="shared" si="104"/>
        <v>0</v>
      </c>
    </row>
    <row r="2224" spans="1:19" x14ac:dyDescent="0.25">
      <c r="A2224" s="101">
        <f>'DETALLE DE CONEXIONES'!P2224</f>
        <v>0</v>
      </c>
      <c r="B2224" s="36" t="str">
        <f>'DETALLE DE CONEXIONES'!I2224</f>
        <v>ENTRANTE</v>
      </c>
      <c r="C2224" s="36" t="str">
        <f>'DETALLE DE CONEXIONES'!BB2224</f>
        <v>Entrante Local</v>
      </c>
      <c r="D2224" s="36" t="str">
        <f>'DETALLE DE CONEXIONES'!E2224</f>
        <v>999XXX1600</v>
      </c>
      <c r="E2224" s="36">
        <f t="shared" si="102"/>
        <v>10</v>
      </c>
      <c r="F2224" s="36">
        <f>IFERROR(LIMPIA('DETALLE DE CONEXIONES'!N2224,1),0)</f>
        <v>1</v>
      </c>
      <c r="G2224" s="36" t="str">
        <f>LEFT('DETALLE DE CONEXIONES'!BE2224,3)</f>
        <v>NOF</v>
      </c>
      <c r="H2224" s="36" t="str">
        <f>RIGHT('DETALLE DE CONEXIONES'!AK2224,2)</f>
        <v/>
      </c>
      <c r="I2224" s="36" t="str">
        <f>LEFT('DETALLE DE CONEXIONES'!AK2224,3)</f>
        <v/>
      </c>
      <c r="J2224" s="36" t="str">
        <f>LEFT('DETALLE DE CONEXIONES'!M2224,3)</f>
        <v>0mi</v>
      </c>
      <c r="K2224" s="36" t="str">
        <f>IF(LEN('DETALLE DE CONEXIONES'!M2224)&lt;12,(RIGHT('DETALLE DE CONEXIONES'!M2224,5)),(RIGHT('DETALLE DE CONEXIONES'!M2224,6)))</f>
        <v>48seg.</v>
      </c>
      <c r="L2224" s="36">
        <f>IF(C2224="Saliente Local",(IFERROR((LIMPIA(J2224,1)),0)),0)</f>
        <v>0</v>
      </c>
      <c r="M2224" s="36">
        <f>IF(C2224="Saliente Nacional",(IFERROR((LIMPIA(J2224,1)),0)),0)</f>
        <v>0</v>
      </c>
      <c r="N2224" s="36">
        <f>IF(C2224="Saliente Internacional",(IFERROR((LIMPIA(J2224,1)),0)),0)</f>
        <v>0</v>
      </c>
      <c r="O2224" s="36">
        <f>IF(C2224="Saliente Local",(IFERROR((LIMPIA(K2224,1)),0)),0)</f>
        <v>0</v>
      </c>
      <c r="P2224" s="36">
        <f>IF(C2224="Saliente Nacional",(IFERROR((LIMPIA(K2224,1)),0)),0)</f>
        <v>0</v>
      </c>
      <c r="Q2224" s="36">
        <f>IF(C2224="Saliente Internacional",(IFERROR((LIMPIA(K2224,1)),0)),0)</f>
        <v>0</v>
      </c>
      <c r="R2224" s="36">
        <f t="shared" si="103"/>
        <v>0</v>
      </c>
      <c r="S2224" s="36">
        <f t="shared" si="104"/>
        <v>0</v>
      </c>
    </row>
    <row r="2225" spans="1:19" x14ac:dyDescent="0.25">
      <c r="A2225" s="101">
        <f>'DETALLE DE CONEXIONES'!P2225</f>
        <v>0</v>
      </c>
      <c r="B2225" s="36" t="str">
        <f>'DETALLE DE CONEXIONES'!I2225</f>
        <v>GPRS</v>
      </c>
      <c r="C2225" s="36" t="str">
        <f>'DETALLE DE CONEXIONES'!BB2225</f>
        <v>MENSAJERO</v>
      </c>
      <c r="D2225" s="36" t="str">
        <f>'DETALLE DE CONEXIONES'!E2225</f>
        <v>internet.itelcelXXXm-3G</v>
      </c>
      <c r="E2225" s="36">
        <f t="shared" si="102"/>
        <v>23</v>
      </c>
      <c r="F2225" s="36">
        <f>IFERROR(LIMPIA('DETALLE DE CONEXIONES'!N2225,1),0)</f>
        <v>0</v>
      </c>
      <c r="G2225" s="36" t="str">
        <f>LEFT('DETALLE DE CONEXIONES'!BE2225,3)</f>
        <v/>
      </c>
      <c r="H2225" s="36" t="str">
        <f>RIGHT('DETALLE DE CONEXIONES'!AK2225,2)</f>
        <v>-1</v>
      </c>
      <c r="I2225" s="36" t="str">
        <f>LEFT('DETALLE DE CONEXIONES'!AK2225,3)</f>
        <v>MEN</v>
      </c>
      <c r="J2225" s="36" t="str">
        <f>LEFT('DETALLE DE CONEXIONES'!M2225,3)</f>
        <v>0mi</v>
      </c>
      <c r="K2225" s="36" t="str">
        <f>IF(LEN('DETALLE DE CONEXIONES'!M2225)&lt;12,(RIGHT('DETALLE DE CONEXIONES'!M2225,5)),(RIGHT('DETALLE DE CONEXIONES'!M2225,6)))</f>
        <v xml:space="preserve">min. </v>
      </c>
      <c r="L2225" s="36">
        <f>IF(C2225="Saliente Local",(IFERROR((LIMPIA(J2225,1)),0)),0)</f>
        <v>0</v>
      </c>
      <c r="M2225" s="36">
        <f>IF(C2225="Saliente Nacional",(IFERROR((LIMPIA(J2225,1)),0)),0)</f>
        <v>0</v>
      </c>
      <c r="N2225" s="36">
        <f>IF(C2225="Saliente Internacional",(IFERROR((LIMPIA(J2225,1)),0)),0)</f>
        <v>0</v>
      </c>
      <c r="O2225" s="36">
        <f>IF(C2225="Saliente Local",(IFERROR((LIMPIA(K2225,1)),0)),0)</f>
        <v>0</v>
      </c>
      <c r="P2225" s="36">
        <f>IF(C2225="Saliente Nacional",(IFERROR((LIMPIA(K2225,1)),0)),0)</f>
        <v>0</v>
      </c>
      <c r="Q2225" s="36">
        <f>IF(C2225="Saliente Internacional",(IFERROR((LIMPIA(K2225,1)),0)),0)</f>
        <v>0</v>
      </c>
      <c r="R2225" s="36">
        <f t="shared" si="103"/>
        <v>0</v>
      </c>
      <c r="S2225" s="36">
        <f t="shared" si="104"/>
        <v>0</v>
      </c>
    </row>
    <row r="2226" spans="1:19" x14ac:dyDescent="0.25">
      <c r="A2226" s="101">
        <f>'DETALLE DE CONEXIONES'!P2226</f>
        <v>0</v>
      </c>
      <c r="B2226" s="36" t="str">
        <f>'DETALLE DE CONEXIONES'!I2226</f>
        <v>GPRS</v>
      </c>
      <c r="C2226" s="36" t="str">
        <f>'DETALLE DE CONEXIONES'!BB2226</f>
        <v>RS</v>
      </c>
      <c r="D2226" s="36" t="str">
        <f>'DETALLE DE CONEXIONES'!E2226</f>
        <v>internet.itelcelXXXm-3G</v>
      </c>
      <c r="E2226" s="36">
        <f t="shared" si="102"/>
        <v>23</v>
      </c>
      <c r="F2226" s="36">
        <f>IFERROR(LIMPIA('DETALLE DE CONEXIONES'!N2226,1),0)</f>
        <v>0</v>
      </c>
      <c r="G2226" s="36" t="str">
        <f>LEFT('DETALLE DE CONEXIONES'!BE2226,3)</f>
        <v/>
      </c>
      <c r="H2226" s="36" t="str">
        <f>RIGHT('DETALLE DE CONEXIONES'!AK2226,2)</f>
        <v>-1</v>
      </c>
      <c r="I2226" s="36" t="str">
        <f>LEFT('DETALLE DE CONEXIONES'!AK2226,3)</f>
        <v>RS;</v>
      </c>
      <c r="J2226" s="36" t="str">
        <f>LEFT('DETALLE DE CONEXIONES'!M2226,3)</f>
        <v>0mi</v>
      </c>
      <c r="K2226" s="36" t="str">
        <f>IF(LEN('DETALLE DE CONEXIONES'!M2226)&lt;12,(RIGHT('DETALLE DE CONEXIONES'!M2226,5)),(RIGHT('DETALLE DE CONEXIONES'!M2226,6)))</f>
        <v xml:space="preserve">min. </v>
      </c>
      <c r="L2226" s="36">
        <f>IF(C2226="Saliente Local",(IFERROR((LIMPIA(J2226,1)),0)),0)</f>
        <v>0</v>
      </c>
      <c r="M2226" s="36">
        <f>IF(C2226="Saliente Nacional",(IFERROR((LIMPIA(J2226,1)),0)),0)</f>
        <v>0</v>
      </c>
      <c r="N2226" s="36">
        <f>IF(C2226="Saliente Internacional",(IFERROR((LIMPIA(J2226,1)),0)),0)</f>
        <v>0</v>
      </c>
      <c r="O2226" s="36">
        <f>IF(C2226="Saliente Local",(IFERROR((LIMPIA(K2226,1)),0)),0)</f>
        <v>0</v>
      </c>
      <c r="P2226" s="36">
        <f>IF(C2226="Saliente Nacional",(IFERROR((LIMPIA(K2226,1)),0)),0)</f>
        <v>0</v>
      </c>
      <c r="Q2226" s="36">
        <f>IF(C2226="Saliente Internacional",(IFERROR((LIMPIA(K2226,1)),0)),0)</f>
        <v>0</v>
      </c>
      <c r="R2226" s="36">
        <f t="shared" si="103"/>
        <v>0</v>
      </c>
      <c r="S2226" s="36">
        <f t="shared" si="104"/>
        <v>0</v>
      </c>
    </row>
    <row r="2227" spans="1:19" x14ac:dyDescent="0.25">
      <c r="A2227" s="101">
        <f>'DETALLE DE CONEXIONES'!P2227</f>
        <v>0</v>
      </c>
      <c r="B2227" s="36" t="str">
        <f>'DETALLE DE CONEXIONES'!I2227</f>
        <v>ENTRANTE</v>
      </c>
      <c r="C2227" s="36" t="str">
        <f>'DETALLE DE CONEXIONES'!BB2227</f>
        <v>Entrante Local</v>
      </c>
      <c r="D2227" s="36" t="str">
        <f>'DETALLE DE CONEXIONES'!E2227</f>
        <v>999XXX1600</v>
      </c>
      <c r="E2227" s="36">
        <f t="shared" si="102"/>
        <v>10</v>
      </c>
      <c r="F2227" s="36">
        <f>IFERROR(LIMPIA('DETALLE DE CONEXIONES'!N2227,1),0)</f>
        <v>1</v>
      </c>
      <c r="G2227" s="36" t="str">
        <f>LEFT('DETALLE DE CONEXIONES'!BE2227,3)</f>
        <v>NOF</v>
      </c>
      <c r="H2227" s="36" t="str">
        <f>RIGHT('DETALLE DE CONEXIONES'!AK2227,2)</f>
        <v/>
      </c>
      <c r="I2227" s="36" t="str">
        <f>LEFT('DETALLE DE CONEXIONES'!AK2227,3)</f>
        <v/>
      </c>
      <c r="J2227" s="36" t="str">
        <f>LEFT('DETALLE DE CONEXIONES'!M2227,3)</f>
        <v>0mi</v>
      </c>
      <c r="K2227" s="36" t="str">
        <f>IF(LEN('DETALLE DE CONEXIONES'!M2227)&lt;12,(RIGHT('DETALLE DE CONEXIONES'!M2227,5)),(RIGHT('DETALLE DE CONEXIONES'!M2227,6)))</f>
        <v>6seg.</v>
      </c>
      <c r="L2227" s="36">
        <f>IF(C2227="Saliente Local",(IFERROR((LIMPIA(J2227,1)),0)),0)</f>
        <v>0</v>
      </c>
      <c r="M2227" s="36">
        <f>IF(C2227="Saliente Nacional",(IFERROR((LIMPIA(J2227,1)),0)),0)</f>
        <v>0</v>
      </c>
      <c r="N2227" s="36">
        <f>IF(C2227="Saliente Internacional",(IFERROR((LIMPIA(J2227,1)),0)),0)</f>
        <v>0</v>
      </c>
      <c r="O2227" s="36">
        <f>IF(C2227="Saliente Local",(IFERROR((LIMPIA(K2227,1)),0)),0)</f>
        <v>0</v>
      </c>
      <c r="P2227" s="36">
        <f>IF(C2227="Saliente Nacional",(IFERROR((LIMPIA(K2227,1)),0)),0)</f>
        <v>0</v>
      </c>
      <c r="Q2227" s="36">
        <f>IF(C2227="Saliente Internacional",(IFERROR((LIMPIA(K2227,1)),0)),0)</f>
        <v>0</v>
      </c>
      <c r="R2227" s="36">
        <f t="shared" si="103"/>
        <v>0</v>
      </c>
      <c r="S2227" s="36">
        <f t="shared" si="104"/>
        <v>0</v>
      </c>
    </row>
    <row r="2228" spans="1:19" x14ac:dyDescent="0.25">
      <c r="A2228" s="101">
        <f>'DETALLE DE CONEXIONES'!P2228</f>
        <v>0</v>
      </c>
      <c r="B2228" s="36" t="str">
        <f>'DETALLE DE CONEXIONES'!I2228</f>
        <v>GPRS</v>
      </c>
      <c r="C2228" s="36" t="str">
        <f>'DETALLE DE CONEXIONES'!BB2228</f>
        <v>MENSAJERO</v>
      </c>
      <c r="D2228" s="36" t="str">
        <f>'DETALLE DE CONEXIONES'!E2228</f>
        <v>internet.itelcelXXXm-3G</v>
      </c>
      <c r="E2228" s="36">
        <f t="shared" si="102"/>
        <v>23</v>
      </c>
      <c r="F2228" s="36">
        <f>IFERROR(LIMPIA('DETALLE DE CONEXIONES'!N2228,1),0)</f>
        <v>0</v>
      </c>
      <c r="G2228" s="36" t="str">
        <f>LEFT('DETALLE DE CONEXIONES'!BE2228,3)</f>
        <v/>
      </c>
      <c r="H2228" s="36" t="str">
        <f>RIGHT('DETALLE DE CONEXIONES'!AK2228,2)</f>
        <v>-0</v>
      </c>
      <c r="I2228" s="36" t="str">
        <f>LEFT('DETALLE DE CONEXIONES'!AK2228,3)</f>
        <v>MEN</v>
      </c>
      <c r="J2228" s="36" t="str">
        <f>LEFT('DETALLE DE CONEXIONES'!M2228,3)</f>
        <v>0mi</v>
      </c>
      <c r="K2228" s="36" t="str">
        <f>IF(LEN('DETALLE DE CONEXIONES'!M2228)&lt;12,(RIGHT('DETALLE DE CONEXIONES'!M2228,5)),(RIGHT('DETALLE DE CONEXIONES'!M2228,6)))</f>
        <v xml:space="preserve">min. </v>
      </c>
      <c r="L2228" s="36">
        <f>IF(C2228="Saliente Local",(IFERROR((LIMPIA(J2228,1)),0)),0)</f>
        <v>0</v>
      </c>
      <c r="M2228" s="36">
        <f>IF(C2228="Saliente Nacional",(IFERROR((LIMPIA(J2228,1)),0)),0)</f>
        <v>0</v>
      </c>
      <c r="N2228" s="36">
        <f>IF(C2228="Saliente Internacional",(IFERROR((LIMPIA(J2228,1)),0)),0)</f>
        <v>0</v>
      </c>
      <c r="O2228" s="36">
        <f>IF(C2228="Saliente Local",(IFERROR((LIMPIA(K2228,1)),0)),0)</f>
        <v>0</v>
      </c>
      <c r="P2228" s="36">
        <f>IF(C2228="Saliente Nacional",(IFERROR((LIMPIA(K2228,1)),0)),0)</f>
        <v>0</v>
      </c>
      <c r="Q2228" s="36">
        <f>IF(C2228="Saliente Internacional",(IFERROR((LIMPIA(K2228,1)),0)),0)</f>
        <v>0</v>
      </c>
      <c r="R2228" s="36">
        <f t="shared" si="103"/>
        <v>0</v>
      </c>
      <c r="S2228" s="36">
        <f t="shared" si="104"/>
        <v>0</v>
      </c>
    </row>
    <row r="2229" spans="1:19" x14ac:dyDescent="0.25">
      <c r="A2229" s="101">
        <f>'DETALLE DE CONEXIONES'!P2229</f>
        <v>0</v>
      </c>
      <c r="B2229" s="36" t="str">
        <f>'DETALLE DE CONEXIONES'!I2229</f>
        <v>GPRS</v>
      </c>
      <c r="C2229" s="36" t="str">
        <f>'DETALLE DE CONEXIONES'!BB2229</f>
        <v>RS</v>
      </c>
      <c r="D2229" s="36" t="str">
        <f>'DETALLE DE CONEXIONES'!E2229</f>
        <v>internet.itelcelXXXm-3G</v>
      </c>
      <c r="E2229" s="36">
        <f t="shared" si="102"/>
        <v>23</v>
      </c>
      <c r="F2229" s="36">
        <f>IFERROR(LIMPIA('DETALLE DE CONEXIONES'!N2229,1),0)</f>
        <v>0</v>
      </c>
      <c r="G2229" s="36" t="str">
        <f>LEFT('DETALLE DE CONEXIONES'!BE2229,3)</f>
        <v/>
      </c>
      <c r="H2229" s="36" t="str">
        <f>RIGHT('DETALLE DE CONEXIONES'!AK2229,2)</f>
        <v>-0</v>
      </c>
      <c r="I2229" s="36" t="str">
        <f>LEFT('DETALLE DE CONEXIONES'!AK2229,3)</f>
        <v>RS;</v>
      </c>
      <c r="J2229" s="36" t="str">
        <f>LEFT('DETALLE DE CONEXIONES'!M2229,3)</f>
        <v>0mi</v>
      </c>
      <c r="K2229" s="36" t="str">
        <f>IF(LEN('DETALLE DE CONEXIONES'!M2229)&lt;12,(RIGHT('DETALLE DE CONEXIONES'!M2229,5)),(RIGHT('DETALLE DE CONEXIONES'!M2229,6)))</f>
        <v xml:space="preserve">min. </v>
      </c>
      <c r="L2229" s="36">
        <f>IF(C2229="Saliente Local",(IFERROR((LIMPIA(J2229,1)),0)),0)</f>
        <v>0</v>
      </c>
      <c r="M2229" s="36">
        <f>IF(C2229="Saliente Nacional",(IFERROR((LIMPIA(J2229,1)),0)),0)</f>
        <v>0</v>
      </c>
      <c r="N2229" s="36">
        <f>IF(C2229="Saliente Internacional",(IFERROR((LIMPIA(J2229,1)),0)),0)</f>
        <v>0</v>
      </c>
      <c r="O2229" s="36">
        <f>IF(C2229="Saliente Local",(IFERROR((LIMPIA(K2229,1)),0)),0)</f>
        <v>0</v>
      </c>
      <c r="P2229" s="36">
        <f>IF(C2229="Saliente Nacional",(IFERROR((LIMPIA(K2229,1)),0)),0)</f>
        <v>0</v>
      </c>
      <c r="Q2229" s="36">
        <f>IF(C2229="Saliente Internacional",(IFERROR((LIMPIA(K2229,1)),0)),0)</f>
        <v>0</v>
      </c>
      <c r="R2229" s="36">
        <f t="shared" si="103"/>
        <v>0</v>
      </c>
      <c r="S2229" s="36">
        <f t="shared" si="104"/>
        <v>0</v>
      </c>
    </row>
    <row r="2230" spans="1:19" x14ac:dyDescent="0.25">
      <c r="A2230" s="101">
        <f>'DETALLE DE CONEXIONES'!P2230</f>
        <v>0</v>
      </c>
      <c r="B2230" s="36" t="str">
        <f>'DETALLE DE CONEXIONES'!I2230</f>
        <v>GPRS</v>
      </c>
      <c r="C2230" s="36" t="str">
        <f>'DETALLE DE CONEXIONES'!BB2230</f>
        <v>MENSAJERO</v>
      </c>
      <c r="D2230" s="36" t="str">
        <f>'DETALLE DE CONEXIONES'!E2230</f>
        <v>internet.itelcelXXXm-3G</v>
      </c>
      <c r="E2230" s="36">
        <f t="shared" si="102"/>
        <v>23</v>
      </c>
      <c r="F2230" s="36">
        <f>IFERROR(LIMPIA('DETALLE DE CONEXIONES'!N2230,1),0)</f>
        <v>0</v>
      </c>
      <c r="G2230" s="36" t="str">
        <f>LEFT('DETALLE DE CONEXIONES'!BE2230,3)</f>
        <v/>
      </c>
      <c r="H2230" s="36" t="str">
        <f>RIGHT('DETALLE DE CONEXIONES'!AK2230,2)</f>
        <v>-1</v>
      </c>
      <c r="I2230" s="36" t="str">
        <f>LEFT('DETALLE DE CONEXIONES'!AK2230,3)</f>
        <v>MEN</v>
      </c>
      <c r="J2230" s="36" t="str">
        <f>LEFT('DETALLE DE CONEXIONES'!M2230,3)</f>
        <v>0mi</v>
      </c>
      <c r="K2230" s="36" t="str">
        <f>IF(LEN('DETALLE DE CONEXIONES'!M2230)&lt;12,(RIGHT('DETALLE DE CONEXIONES'!M2230,5)),(RIGHT('DETALLE DE CONEXIONES'!M2230,6)))</f>
        <v xml:space="preserve">min. </v>
      </c>
      <c r="L2230" s="36">
        <f>IF(C2230="Saliente Local",(IFERROR((LIMPIA(J2230,1)),0)),0)</f>
        <v>0</v>
      </c>
      <c r="M2230" s="36">
        <f>IF(C2230="Saliente Nacional",(IFERROR((LIMPIA(J2230,1)),0)),0)</f>
        <v>0</v>
      </c>
      <c r="N2230" s="36">
        <f>IF(C2230="Saliente Internacional",(IFERROR((LIMPIA(J2230,1)),0)),0)</f>
        <v>0</v>
      </c>
      <c r="O2230" s="36">
        <f>IF(C2230="Saliente Local",(IFERROR((LIMPIA(K2230,1)),0)),0)</f>
        <v>0</v>
      </c>
      <c r="P2230" s="36">
        <f>IF(C2230="Saliente Nacional",(IFERROR((LIMPIA(K2230,1)),0)),0)</f>
        <v>0</v>
      </c>
      <c r="Q2230" s="36">
        <f>IF(C2230="Saliente Internacional",(IFERROR((LIMPIA(K2230,1)),0)),0)</f>
        <v>0</v>
      </c>
      <c r="R2230" s="36">
        <f t="shared" si="103"/>
        <v>0</v>
      </c>
      <c r="S2230" s="36">
        <f t="shared" si="104"/>
        <v>0</v>
      </c>
    </row>
    <row r="2231" spans="1:19" x14ac:dyDescent="0.25">
      <c r="A2231" s="101">
        <f>'DETALLE DE CONEXIONES'!P2231</f>
        <v>0</v>
      </c>
      <c r="B2231" s="36" t="str">
        <f>'DETALLE DE CONEXIONES'!I2231</f>
        <v>GPRS</v>
      </c>
      <c r="C2231" s="36" t="str">
        <f>'DETALLE DE CONEXIONES'!BB2231</f>
        <v>RS</v>
      </c>
      <c r="D2231" s="36" t="str">
        <f>'DETALLE DE CONEXIONES'!E2231</f>
        <v>internet.itelcelXXXm-3G</v>
      </c>
      <c r="E2231" s="36">
        <f t="shared" si="102"/>
        <v>23</v>
      </c>
      <c r="F2231" s="36">
        <f>IFERROR(LIMPIA('DETALLE DE CONEXIONES'!N2231,1),0)</f>
        <v>0</v>
      </c>
      <c r="G2231" s="36" t="str">
        <f>LEFT('DETALLE DE CONEXIONES'!BE2231,3)</f>
        <v/>
      </c>
      <c r="H2231" s="36" t="str">
        <f>RIGHT('DETALLE DE CONEXIONES'!AK2231,2)</f>
        <v>-1</v>
      </c>
      <c r="I2231" s="36" t="str">
        <f>LEFT('DETALLE DE CONEXIONES'!AK2231,3)</f>
        <v>RS;</v>
      </c>
      <c r="J2231" s="36" t="str">
        <f>LEFT('DETALLE DE CONEXIONES'!M2231,3)</f>
        <v>0mi</v>
      </c>
      <c r="K2231" s="36" t="str">
        <f>IF(LEN('DETALLE DE CONEXIONES'!M2231)&lt;12,(RIGHT('DETALLE DE CONEXIONES'!M2231,5)),(RIGHT('DETALLE DE CONEXIONES'!M2231,6)))</f>
        <v xml:space="preserve">min. </v>
      </c>
      <c r="L2231" s="36">
        <f>IF(C2231="Saliente Local",(IFERROR((LIMPIA(J2231,1)),0)),0)</f>
        <v>0</v>
      </c>
      <c r="M2231" s="36">
        <f>IF(C2231="Saliente Nacional",(IFERROR((LIMPIA(J2231,1)),0)),0)</f>
        <v>0</v>
      </c>
      <c r="N2231" s="36">
        <f>IF(C2231="Saliente Internacional",(IFERROR((LIMPIA(J2231,1)),0)),0)</f>
        <v>0</v>
      </c>
      <c r="O2231" s="36">
        <f>IF(C2231="Saliente Local",(IFERROR((LIMPIA(K2231,1)),0)),0)</f>
        <v>0</v>
      </c>
      <c r="P2231" s="36">
        <f>IF(C2231="Saliente Nacional",(IFERROR((LIMPIA(K2231,1)),0)),0)</f>
        <v>0</v>
      </c>
      <c r="Q2231" s="36">
        <f>IF(C2231="Saliente Internacional",(IFERROR((LIMPIA(K2231,1)),0)),0)</f>
        <v>0</v>
      </c>
      <c r="R2231" s="36">
        <f t="shared" si="103"/>
        <v>0</v>
      </c>
      <c r="S2231" s="36">
        <f t="shared" si="104"/>
        <v>0</v>
      </c>
    </row>
    <row r="2232" spans="1:19" x14ac:dyDescent="0.25">
      <c r="A2232" s="101">
        <f>'DETALLE DE CONEXIONES'!P2232</f>
        <v>0</v>
      </c>
      <c r="B2232" s="36" t="str">
        <f>'DETALLE DE CONEXIONES'!I2232</f>
        <v>GPRS</v>
      </c>
      <c r="C2232" s="36" t="str">
        <f>'DETALLE DE CONEXIONES'!BB2232</f>
        <v>RS</v>
      </c>
      <c r="D2232" s="36" t="str">
        <f>'DETALLE DE CONEXIONES'!E2232</f>
        <v>internet.itelcelXXXm-3G</v>
      </c>
      <c r="E2232" s="36">
        <f t="shared" si="102"/>
        <v>23</v>
      </c>
      <c r="F2232" s="36">
        <f>IFERROR(LIMPIA('DETALLE DE CONEXIONES'!N2232,1),0)</f>
        <v>0</v>
      </c>
      <c r="G2232" s="36" t="str">
        <f>LEFT('DETALLE DE CONEXIONES'!BE2232,3)</f>
        <v/>
      </c>
      <c r="H2232" s="36" t="str">
        <f>RIGHT('DETALLE DE CONEXIONES'!AK2232,2)</f>
        <v>-1</v>
      </c>
      <c r="I2232" s="36" t="str">
        <f>LEFT('DETALLE DE CONEXIONES'!AK2232,3)</f>
        <v>RS;</v>
      </c>
      <c r="J2232" s="36" t="str">
        <f>LEFT('DETALLE DE CONEXIONES'!M2232,3)</f>
        <v>0mi</v>
      </c>
      <c r="K2232" s="36" t="str">
        <f>IF(LEN('DETALLE DE CONEXIONES'!M2232)&lt;12,(RIGHT('DETALLE DE CONEXIONES'!M2232,5)),(RIGHT('DETALLE DE CONEXIONES'!M2232,6)))</f>
        <v xml:space="preserve">min. </v>
      </c>
      <c r="L2232" s="36">
        <f>IF(C2232="Saliente Local",(IFERROR((LIMPIA(J2232,1)),0)),0)</f>
        <v>0</v>
      </c>
      <c r="M2232" s="36">
        <f>IF(C2232="Saliente Nacional",(IFERROR((LIMPIA(J2232,1)),0)),0)</f>
        <v>0</v>
      </c>
      <c r="N2232" s="36">
        <f>IF(C2232="Saliente Internacional",(IFERROR((LIMPIA(J2232,1)),0)),0)</f>
        <v>0</v>
      </c>
      <c r="O2232" s="36">
        <f>IF(C2232="Saliente Local",(IFERROR((LIMPIA(K2232,1)),0)),0)</f>
        <v>0</v>
      </c>
      <c r="P2232" s="36">
        <f>IF(C2232="Saliente Nacional",(IFERROR((LIMPIA(K2232,1)),0)),0)</f>
        <v>0</v>
      </c>
      <c r="Q2232" s="36">
        <f>IF(C2232="Saliente Internacional",(IFERROR((LIMPIA(K2232,1)),0)),0)</f>
        <v>0</v>
      </c>
      <c r="R2232" s="36">
        <f t="shared" si="103"/>
        <v>0</v>
      </c>
      <c r="S2232" s="36">
        <f t="shared" si="104"/>
        <v>0</v>
      </c>
    </row>
    <row r="2233" spans="1:19" x14ac:dyDescent="0.25">
      <c r="A2233" s="101">
        <f>'DETALLE DE CONEXIONES'!P2233</f>
        <v>0</v>
      </c>
      <c r="B2233" s="36" t="str">
        <f>'DETALLE DE CONEXIONES'!I2233</f>
        <v>GPRS</v>
      </c>
      <c r="C2233" s="36" t="str">
        <f>'DETALLE DE CONEXIONES'!BB2233</f>
        <v>RS</v>
      </c>
      <c r="D2233" s="36" t="str">
        <f>'DETALLE DE CONEXIONES'!E2233</f>
        <v>internet.itelcelXXXm-3G</v>
      </c>
      <c r="E2233" s="36">
        <f t="shared" si="102"/>
        <v>23</v>
      </c>
      <c r="F2233" s="36">
        <f>IFERROR(LIMPIA('DETALLE DE CONEXIONES'!N2233,1),0)</f>
        <v>0</v>
      </c>
      <c r="G2233" s="36" t="str">
        <f>LEFT('DETALLE DE CONEXIONES'!BE2233,3)</f>
        <v/>
      </c>
      <c r="H2233" s="36" t="str">
        <f>RIGHT('DETALLE DE CONEXIONES'!AK2233,2)</f>
        <v>-1</v>
      </c>
      <c r="I2233" s="36" t="str">
        <f>LEFT('DETALLE DE CONEXIONES'!AK2233,3)</f>
        <v>RS;</v>
      </c>
      <c r="J2233" s="36" t="str">
        <f>LEFT('DETALLE DE CONEXIONES'!M2233,3)</f>
        <v>0mi</v>
      </c>
      <c r="K2233" s="36" t="str">
        <f>IF(LEN('DETALLE DE CONEXIONES'!M2233)&lt;12,(RIGHT('DETALLE DE CONEXIONES'!M2233,5)),(RIGHT('DETALLE DE CONEXIONES'!M2233,6)))</f>
        <v xml:space="preserve">min. </v>
      </c>
      <c r="L2233" s="36">
        <f>IF(C2233="Saliente Local",(IFERROR((LIMPIA(J2233,1)),0)),0)</f>
        <v>0</v>
      </c>
      <c r="M2233" s="36">
        <f>IF(C2233="Saliente Nacional",(IFERROR((LIMPIA(J2233,1)),0)),0)</f>
        <v>0</v>
      </c>
      <c r="N2233" s="36">
        <f>IF(C2233="Saliente Internacional",(IFERROR((LIMPIA(J2233,1)),0)),0)</f>
        <v>0</v>
      </c>
      <c r="O2233" s="36">
        <f>IF(C2233="Saliente Local",(IFERROR((LIMPIA(K2233,1)),0)),0)</f>
        <v>0</v>
      </c>
      <c r="P2233" s="36">
        <f>IF(C2233="Saliente Nacional",(IFERROR((LIMPIA(K2233,1)),0)),0)</f>
        <v>0</v>
      </c>
      <c r="Q2233" s="36">
        <f>IF(C2233="Saliente Internacional",(IFERROR((LIMPIA(K2233,1)),0)),0)</f>
        <v>0</v>
      </c>
      <c r="R2233" s="36">
        <f t="shared" si="103"/>
        <v>0</v>
      </c>
      <c r="S2233" s="36">
        <f t="shared" si="104"/>
        <v>0</v>
      </c>
    </row>
    <row r="2234" spans="1:19" x14ac:dyDescent="0.25">
      <c r="A2234" s="101">
        <f>'DETALLE DE CONEXIONES'!P2234</f>
        <v>0</v>
      </c>
      <c r="B2234" s="36" t="str">
        <f>'DETALLE DE CONEXIONES'!I2234</f>
        <v>ENTRANTE</v>
      </c>
      <c r="C2234" s="36" t="str">
        <f>'DETALLE DE CONEXIONES'!BB2234</f>
        <v>Entrante Local</v>
      </c>
      <c r="D2234" s="36" t="str">
        <f>'DETALLE DE CONEXIONES'!E2234</f>
        <v>999XXX1600</v>
      </c>
      <c r="E2234" s="36">
        <f t="shared" si="102"/>
        <v>10</v>
      </c>
      <c r="F2234" s="36">
        <f>IFERROR(LIMPIA('DETALLE DE CONEXIONES'!N2234,1),0)</f>
        <v>1</v>
      </c>
      <c r="G2234" s="36" t="str">
        <f>LEFT('DETALLE DE CONEXIONES'!BE2234,3)</f>
        <v>NOF</v>
      </c>
      <c r="H2234" s="36" t="str">
        <f>RIGHT('DETALLE DE CONEXIONES'!AK2234,2)</f>
        <v/>
      </c>
      <c r="I2234" s="36" t="str">
        <f>LEFT('DETALLE DE CONEXIONES'!AK2234,3)</f>
        <v/>
      </c>
      <c r="J2234" s="36" t="str">
        <f>LEFT('DETALLE DE CONEXIONES'!M2234,3)</f>
        <v>0mi</v>
      </c>
      <c r="K2234" s="36" t="str">
        <f>IF(LEN('DETALLE DE CONEXIONES'!M2234)&lt;12,(RIGHT('DETALLE DE CONEXIONES'!M2234,5)),(RIGHT('DETALLE DE CONEXIONES'!M2234,6)))</f>
        <v>54seg.</v>
      </c>
      <c r="L2234" s="36">
        <f>IF(C2234="Saliente Local",(IFERROR((LIMPIA(J2234,1)),0)),0)</f>
        <v>0</v>
      </c>
      <c r="M2234" s="36">
        <f>IF(C2234="Saliente Nacional",(IFERROR((LIMPIA(J2234,1)),0)),0)</f>
        <v>0</v>
      </c>
      <c r="N2234" s="36">
        <f>IF(C2234="Saliente Internacional",(IFERROR((LIMPIA(J2234,1)),0)),0)</f>
        <v>0</v>
      </c>
      <c r="O2234" s="36">
        <f>IF(C2234="Saliente Local",(IFERROR((LIMPIA(K2234,1)),0)),0)</f>
        <v>0</v>
      </c>
      <c r="P2234" s="36">
        <f>IF(C2234="Saliente Nacional",(IFERROR((LIMPIA(K2234,1)),0)),0)</f>
        <v>0</v>
      </c>
      <c r="Q2234" s="36">
        <f>IF(C2234="Saliente Internacional",(IFERROR((LIMPIA(K2234,1)),0)),0)</f>
        <v>0</v>
      </c>
      <c r="R2234" s="36">
        <f t="shared" si="103"/>
        <v>0</v>
      </c>
      <c r="S2234" s="36">
        <f t="shared" si="104"/>
        <v>0</v>
      </c>
    </row>
    <row r="2235" spans="1:19" x14ac:dyDescent="0.25">
      <c r="A2235" s="101">
        <f>'DETALLE DE CONEXIONES'!P2235</f>
        <v>0</v>
      </c>
      <c r="B2235" s="36" t="str">
        <f>'DETALLE DE CONEXIONES'!I2235</f>
        <v>ENTRANTE</v>
      </c>
      <c r="C2235" s="36" t="str">
        <f>'DETALLE DE CONEXIONES'!BB2235</f>
        <v>Entrante Local</v>
      </c>
      <c r="D2235" s="36" t="str">
        <f>'DETALLE DE CONEXIONES'!E2235</f>
        <v>999XXX1600</v>
      </c>
      <c r="E2235" s="36">
        <f t="shared" si="102"/>
        <v>10</v>
      </c>
      <c r="F2235" s="36">
        <f>IFERROR(LIMPIA('DETALLE DE CONEXIONES'!N2235,1),0)</f>
        <v>11</v>
      </c>
      <c r="G2235" s="36" t="str">
        <f>LEFT('DETALLE DE CONEXIONES'!BE2235,3)</f>
        <v>NOF</v>
      </c>
      <c r="H2235" s="36" t="str">
        <f>RIGHT('DETALLE DE CONEXIONES'!AK2235,2)</f>
        <v/>
      </c>
      <c r="I2235" s="36" t="str">
        <f>LEFT('DETALLE DE CONEXIONES'!AK2235,3)</f>
        <v/>
      </c>
      <c r="J2235" s="36" t="str">
        <f>LEFT('DETALLE DE CONEXIONES'!M2235,3)</f>
        <v>10m</v>
      </c>
      <c r="K2235" s="36" t="str">
        <f>IF(LEN('DETALLE DE CONEXIONES'!M2235)&lt;12,(RIGHT('DETALLE DE CONEXIONES'!M2235,5)),(RIGHT('DETALLE DE CONEXIONES'!M2235,6)))</f>
        <v>10seg.</v>
      </c>
      <c r="L2235" s="36">
        <f>IF(C2235="Saliente Local",(IFERROR((LIMPIA(J2235,1)),0)),0)</f>
        <v>0</v>
      </c>
      <c r="M2235" s="36">
        <f>IF(C2235="Saliente Nacional",(IFERROR((LIMPIA(J2235,1)),0)),0)</f>
        <v>0</v>
      </c>
      <c r="N2235" s="36">
        <f>IF(C2235="Saliente Internacional",(IFERROR((LIMPIA(J2235,1)),0)),0)</f>
        <v>0</v>
      </c>
      <c r="O2235" s="36">
        <f>IF(C2235="Saliente Local",(IFERROR((LIMPIA(K2235,1)),0)),0)</f>
        <v>0</v>
      </c>
      <c r="P2235" s="36">
        <f>IF(C2235="Saliente Nacional",(IFERROR((LIMPIA(K2235,1)),0)),0)</f>
        <v>0</v>
      </c>
      <c r="Q2235" s="36">
        <f>IF(C2235="Saliente Internacional",(IFERROR((LIMPIA(K2235,1)),0)),0)</f>
        <v>0</v>
      </c>
      <c r="R2235" s="36">
        <f t="shared" si="103"/>
        <v>0</v>
      </c>
      <c r="S2235" s="36">
        <f t="shared" si="104"/>
        <v>0</v>
      </c>
    </row>
    <row r="2236" spans="1:19" x14ac:dyDescent="0.25">
      <c r="A2236" s="101">
        <f>'DETALLE DE CONEXIONES'!P2236</f>
        <v>0</v>
      </c>
      <c r="B2236" s="36" t="str">
        <f>'DETALLE DE CONEXIONES'!I2236</f>
        <v>GPRS</v>
      </c>
      <c r="C2236" s="36" t="str">
        <f>'DETALLE DE CONEXIONES'!BB2236</f>
        <v>MENSAJERO</v>
      </c>
      <c r="D2236" s="36" t="str">
        <f>'DETALLE DE CONEXIONES'!E2236</f>
        <v>internet.itelcel.coXXXGLTE</v>
      </c>
      <c r="E2236" s="36">
        <f t="shared" si="102"/>
        <v>26</v>
      </c>
      <c r="F2236" s="36">
        <f>IFERROR(LIMPIA('DETALLE DE CONEXIONES'!N2236,1),0)</f>
        <v>0</v>
      </c>
      <c r="G2236" s="36" t="str">
        <f>LEFT('DETALLE DE CONEXIONES'!BE2236,3)</f>
        <v/>
      </c>
      <c r="H2236" s="36" t="str">
        <f>RIGHT('DETALLE DE CONEXIONES'!AK2236,2)</f>
        <v>-1</v>
      </c>
      <c r="I2236" s="36" t="str">
        <f>LEFT('DETALLE DE CONEXIONES'!AK2236,3)</f>
        <v>MEN</v>
      </c>
      <c r="J2236" s="36" t="str">
        <f>LEFT('DETALLE DE CONEXIONES'!M2236,3)</f>
        <v>0mi</v>
      </c>
      <c r="K2236" s="36" t="str">
        <f>IF(LEN('DETALLE DE CONEXIONES'!M2236)&lt;12,(RIGHT('DETALLE DE CONEXIONES'!M2236,5)),(RIGHT('DETALLE DE CONEXIONES'!M2236,6)))</f>
        <v xml:space="preserve">min. </v>
      </c>
      <c r="L2236" s="36">
        <f>IF(C2236="Saliente Local",(IFERROR((LIMPIA(J2236,1)),0)),0)</f>
        <v>0</v>
      </c>
      <c r="M2236" s="36">
        <f>IF(C2236="Saliente Nacional",(IFERROR((LIMPIA(J2236,1)),0)),0)</f>
        <v>0</v>
      </c>
      <c r="N2236" s="36">
        <f>IF(C2236="Saliente Internacional",(IFERROR((LIMPIA(J2236,1)),0)),0)</f>
        <v>0</v>
      </c>
      <c r="O2236" s="36">
        <f>IF(C2236="Saliente Local",(IFERROR((LIMPIA(K2236,1)),0)),0)</f>
        <v>0</v>
      </c>
      <c r="P2236" s="36">
        <f>IF(C2236="Saliente Nacional",(IFERROR((LIMPIA(K2236,1)),0)),0)</f>
        <v>0</v>
      </c>
      <c r="Q2236" s="36">
        <f>IF(C2236="Saliente Internacional",(IFERROR((LIMPIA(K2236,1)),0)),0)</f>
        <v>0</v>
      </c>
      <c r="R2236" s="36">
        <f t="shared" si="103"/>
        <v>0</v>
      </c>
      <c r="S2236" s="36">
        <f t="shared" si="104"/>
        <v>0</v>
      </c>
    </row>
    <row r="2237" spans="1:19" x14ac:dyDescent="0.25">
      <c r="A2237" s="101">
        <f>'DETALLE DE CONEXIONES'!P2237</f>
        <v>0</v>
      </c>
      <c r="B2237" s="36" t="str">
        <f>'DETALLE DE CONEXIONES'!I2237</f>
        <v>GPRS</v>
      </c>
      <c r="C2237" s="36" t="str">
        <f>'DETALLE DE CONEXIONES'!BB2237</f>
        <v>RS</v>
      </c>
      <c r="D2237" s="36" t="str">
        <f>'DETALLE DE CONEXIONES'!E2237</f>
        <v>internet.itelcel.coXXXGLTE</v>
      </c>
      <c r="E2237" s="36">
        <f t="shared" si="102"/>
        <v>26</v>
      </c>
      <c r="F2237" s="36">
        <f>IFERROR(LIMPIA('DETALLE DE CONEXIONES'!N2237,1),0)</f>
        <v>0</v>
      </c>
      <c r="G2237" s="36" t="str">
        <f>LEFT('DETALLE DE CONEXIONES'!BE2237,3)</f>
        <v/>
      </c>
      <c r="H2237" s="36" t="str">
        <f>RIGHT('DETALLE DE CONEXIONES'!AK2237,2)</f>
        <v>-0</v>
      </c>
      <c r="I2237" s="36" t="str">
        <f>LEFT('DETALLE DE CONEXIONES'!AK2237,3)</f>
        <v>RS;</v>
      </c>
      <c r="J2237" s="36" t="str">
        <f>LEFT('DETALLE DE CONEXIONES'!M2237,3)</f>
        <v>0mi</v>
      </c>
      <c r="K2237" s="36" t="str">
        <f>IF(LEN('DETALLE DE CONEXIONES'!M2237)&lt;12,(RIGHT('DETALLE DE CONEXIONES'!M2237,5)),(RIGHT('DETALLE DE CONEXIONES'!M2237,6)))</f>
        <v xml:space="preserve">min. </v>
      </c>
      <c r="L2237" s="36">
        <f>IF(C2237="Saliente Local",(IFERROR((LIMPIA(J2237,1)),0)),0)</f>
        <v>0</v>
      </c>
      <c r="M2237" s="36">
        <f>IF(C2237="Saliente Nacional",(IFERROR((LIMPIA(J2237,1)),0)),0)</f>
        <v>0</v>
      </c>
      <c r="N2237" s="36">
        <f>IF(C2237="Saliente Internacional",(IFERROR((LIMPIA(J2237,1)),0)),0)</f>
        <v>0</v>
      </c>
      <c r="O2237" s="36">
        <f>IF(C2237="Saliente Local",(IFERROR((LIMPIA(K2237,1)),0)),0)</f>
        <v>0</v>
      </c>
      <c r="P2237" s="36">
        <f>IF(C2237="Saliente Nacional",(IFERROR((LIMPIA(K2237,1)),0)),0)</f>
        <v>0</v>
      </c>
      <c r="Q2237" s="36">
        <f>IF(C2237="Saliente Internacional",(IFERROR((LIMPIA(K2237,1)),0)),0)</f>
        <v>0</v>
      </c>
      <c r="R2237" s="36">
        <f t="shared" si="103"/>
        <v>0</v>
      </c>
      <c r="S2237" s="36">
        <f t="shared" si="104"/>
        <v>0</v>
      </c>
    </row>
    <row r="2238" spans="1:19" x14ac:dyDescent="0.25">
      <c r="A2238" s="101">
        <f>'DETALLE DE CONEXIONES'!P2238</f>
        <v>0</v>
      </c>
      <c r="B2238" s="36" t="str">
        <f>'DETALLE DE CONEXIONES'!I2238</f>
        <v>TRANSFERENCIA</v>
      </c>
      <c r="C2238" s="36" t="str">
        <f>'DETALLE DE CONEXIONES'!BB2238</f>
        <v>Desvio Nacional</v>
      </c>
      <c r="D2238" s="36" t="str">
        <f>'DETALLE DE CONEXIONES'!E2238</f>
        <v>999XXX1600</v>
      </c>
      <c r="E2238" s="36">
        <f t="shared" si="102"/>
        <v>10</v>
      </c>
      <c r="F2238" s="36">
        <f>IFERROR(LIMPIA('DETALLE DE CONEXIONES'!N2238,1),0)</f>
        <v>1</v>
      </c>
      <c r="G2238" s="36" t="str">
        <f>LEFT('DETALLE DE CONEXIONES'!BE2238,3)</f>
        <v>SIU</v>
      </c>
      <c r="H2238" s="36" t="str">
        <f>RIGHT('DETALLE DE CONEXIONES'!AK2238,2)</f>
        <v/>
      </c>
      <c r="I2238" s="36" t="str">
        <f>LEFT('DETALLE DE CONEXIONES'!AK2238,3)</f>
        <v/>
      </c>
      <c r="J2238" s="36" t="str">
        <f>LEFT('DETALLE DE CONEXIONES'!M2238,3)</f>
        <v>0mi</v>
      </c>
      <c r="K2238" s="36" t="str">
        <f>IF(LEN('DETALLE DE CONEXIONES'!M2238)&lt;12,(RIGHT('DETALLE DE CONEXIONES'!M2238,5)),(RIGHT('DETALLE DE CONEXIONES'!M2238,6)))</f>
        <v>9seg.</v>
      </c>
      <c r="L2238" s="36">
        <f>IF(C2238="Saliente Local",(IFERROR((LIMPIA(J2238,1)),0)),0)</f>
        <v>0</v>
      </c>
      <c r="M2238" s="36">
        <f>IF(C2238="Saliente Nacional",(IFERROR((LIMPIA(J2238,1)),0)),0)</f>
        <v>0</v>
      </c>
      <c r="N2238" s="36">
        <f>IF(C2238="Saliente Internacional",(IFERROR((LIMPIA(J2238,1)),0)),0)</f>
        <v>0</v>
      </c>
      <c r="O2238" s="36">
        <f>IF(C2238="Saliente Local",(IFERROR((LIMPIA(K2238,1)),0)),0)</f>
        <v>0</v>
      </c>
      <c r="P2238" s="36">
        <f>IF(C2238="Saliente Nacional",(IFERROR((LIMPIA(K2238,1)),0)),0)</f>
        <v>0</v>
      </c>
      <c r="Q2238" s="36">
        <f>IF(C2238="Saliente Internacional",(IFERROR((LIMPIA(K2238,1)),0)),0)</f>
        <v>0</v>
      </c>
      <c r="R2238" s="36">
        <f t="shared" si="103"/>
        <v>0</v>
      </c>
      <c r="S2238" s="36">
        <f t="shared" si="104"/>
        <v>0</v>
      </c>
    </row>
    <row r="2239" spans="1:19" x14ac:dyDescent="0.25">
      <c r="A2239" s="101">
        <f>'DETALLE DE CONEXIONES'!P2239</f>
        <v>0</v>
      </c>
      <c r="B2239" s="36" t="str">
        <f>'DETALLE DE CONEXIONES'!I2239</f>
        <v>GPRS</v>
      </c>
      <c r="C2239" s="36" t="str">
        <f>'DETALLE DE CONEXIONES'!BB2239</f>
        <v>MENSAJERO</v>
      </c>
      <c r="D2239" s="36" t="str">
        <f>'DETALLE DE CONEXIONES'!E2239</f>
        <v>internet.itelcelXXXm-3G</v>
      </c>
      <c r="E2239" s="36">
        <f t="shared" si="102"/>
        <v>23</v>
      </c>
      <c r="F2239" s="36">
        <f>IFERROR(LIMPIA('DETALLE DE CONEXIONES'!N2239,1),0)</f>
        <v>0</v>
      </c>
      <c r="G2239" s="36" t="str">
        <f>LEFT('DETALLE DE CONEXIONES'!BE2239,3)</f>
        <v/>
      </c>
      <c r="H2239" s="36" t="str">
        <f>RIGHT('DETALLE DE CONEXIONES'!AK2239,2)</f>
        <v>-0</v>
      </c>
      <c r="I2239" s="36" t="str">
        <f>LEFT('DETALLE DE CONEXIONES'!AK2239,3)</f>
        <v>MEN</v>
      </c>
      <c r="J2239" s="36" t="str">
        <f>LEFT('DETALLE DE CONEXIONES'!M2239,3)</f>
        <v>0mi</v>
      </c>
      <c r="K2239" s="36" t="str">
        <f>IF(LEN('DETALLE DE CONEXIONES'!M2239)&lt;12,(RIGHT('DETALLE DE CONEXIONES'!M2239,5)),(RIGHT('DETALLE DE CONEXIONES'!M2239,6)))</f>
        <v xml:space="preserve">min. </v>
      </c>
      <c r="L2239" s="36">
        <f>IF(C2239="Saliente Local",(IFERROR((LIMPIA(J2239,1)),0)),0)</f>
        <v>0</v>
      </c>
      <c r="M2239" s="36">
        <f>IF(C2239="Saliente Nacional",(IFERROR((LIMPIA(J2239,1)),0)),0)</f>
        <v>0</v>
      </c>
      <c r="N2239" s="36">
        <f>IF(C2239="Saliente Internacional",(IFERROR((LIMPIA(J2239,1)),0)),0)</f>
        <v>0</v>
      </c>
      <c r="O2239" s="36">
        <f>IF(C2239="Saliente Local",(IFERROR((LIMPIA(K2239,1)),0)),0)</f>
        <v>0</v>
      </c>
      <c r="P2239" s="36">
        <f>IF(C2239="Saliente Nacional",(IFERROR((LIMPIA(K2239,1)),0)),0)</f>
        <v>0</v>
      </c>
      <c r="Q2239" s="36">
        <f>IF(C2239="Saliente Internacional",(IFERROR((LIMPIA(K2239,1)),0)),0)</f>
        <v>0</v>
      </c>
      <c r="R2239" s="36">
        <f t="shared" si="103"/>
        <v>0</v>
      </c>
      <c r="S2239" s="36">
        <f t="shared" si="104"/>
        <v>0</v>
      </c>
    </row>
    <row r="2240" spans="1:19" x14ac:dyDescent="0.25">
      <c r="A2240" s="101">
        <f>'DETALLE DE CONEXIONES'!P2240</f>
        <v>0</v>
      </c>
      <c r="B2240" s="36" t="str">
        <f>'DETALLE DE CONEXIONES'!I2240</f>
        <v>TRANSFERENCIA</v>
      </c>
      <c r="C2240" s="36" t="str">
        <f>'DETALLE DE CONEXIONES'!BB2240</f>
        <v>Desvio Nacional</v>
      </c>
      <c r="D2240" s="36" t="str">
        <f>'DETALLE DE CONEXIONES'!E2240</f>
        <v>999XXX1600</v>
      </c>
      <c r="E2240" s="36">
        <f t="shared" si="102"/>
        <v>10</v>
      </c>
      <c r="F2240" s="36">
        <f>IFERROR(LIMPIA('DETALLE DE CONEXIONES'!N2240,1),0)</f>
        <v>1</v>
      </c>
      <c r="G2240" s="36" t="str">
        <f>LEFT('DETALLE DE CONEXIONES'!BE2240,3)</f>
        <v>SIU</v>
      </c>
      <c r="H2240" s="36" t="str">
        <f>RIGHT('DETALLE DE CONEXIONES'!AK2240,2)</f>
        <v/>
      </c>
      <c r="I2240" s="36" t="str">
        <f>LEFT('DETALLE DE CONEXIONES'!AK2240,3)</f>
        <v/>
      </c>
      <c r="J2240" s="36" t="str">
        <f>LEFT('DETALLE DE CONEXIONES'!M2240,3)</f>
        <v>0mi</v>
      </c>
      <c r="K2240" s="36" t="str">
        <f>IF(LEN('DETALLE DE CONEXIONES'!M2240)&lt;12,(RIGHT('DETALLE DE CONEXIONES'!M2240,5)),(RIGHT('DETALLE DE CONEXIONES'!M2240,6)))</f>
        <v>5seg.</v>
      </c>
      <c r="L2240" s="36">
        <f>IF(C2240="Saliente Local",(IFERROR((LIMPIA(J2240,1)),0)),0)</f>
        <v>0</v>
      </c>
      <c r="M2240" s="36">
        <f>IF(C2240="Saliente Nacional",(IFERROR((LIMPIA(J2240,1)),0)),0)</f>
        <v>0</v>
      </c>
      <c r="N2240" s="36">
        <f>IF(C2240="Saliente Internacional",(IFERROR((LIMPIA(J2240,1)),0)),0)</f>
        <v>0</v>
      </c>
      <c r="O2240" s="36">
        <f>IF(C2240="Saliente Local",(IFERROR((LIMPIA(K2240,1)),0)),0)</f>
        <v>0</v>
      </c>
      <c r="P2240" s="36">
        <f>IF(C2240="Saliente Nacional",(IFERROR((LIMPIA(K2240,1)),0)),0)</f>
        <v>0</v>
      </c>
      <c r="Q2240" s="36">
        <f>IF(C2240="Saliente Internacional",(IFERROR((LIMPIA(K2240,1)),0)),0)</f>
        <v>0</v>
      </c>
      <c r="R2240" s="36">
        <f t="shared" si="103"/>
        <v>0</v>
      </c>
      <c r="S2240" s="36">
        <f t="shared" si="104"/>
        <v>0</v>
      </c>
    </row>
    <row r="2241" spans="1:19" x14ac:dyDescent="0.25">
      <c r="A2241" s="101">
        <f>'DETALLE DE CONEXIONES'!P2241</f>
        <v>0</v>
      </c>
      <c r="B2241" s="36" t="str">
        <f>'DETALLE DE CONEXIONES'!I2241</f>
        <v>GPRS</v>
      </c>
      <c r="C2241" s="36" t="str">
        <f>'DETALLE DE CONEXIONES'!BB2241</f>
        <v>RS</v>
      </c>
      <c r="D2241" s="36" t="str">
        <f>'DETALLE DE CONEXIONES'!E2241</f>
        <v>internet.itelcelXXXm-3G</v>
      </c>
      <c r="E2241" s="36">
        <f t="shared" si="102"/>
        <v>23</v>
      </c>
      <c r="F2241" s="36">
        <f>IFERROR(LIMPIA('DETALLE DE CONEXIONES'!N2241,1),0)</f>
        <v>0</v>
      </c>
      <c r="G2241" s="36" t="str">
        <f>LEFT('DETALLE DE CONEXIONES'!BE2241,3)</f>
        <v/>
      </c>
      <c r="H2241" s="36" t="str">
        <f>RIGHT('DETALLE DE CONEXIONES'!AK2241,2)</f>
        <v>-0</v>
      </c>
      <c r="I2241" s="36" t="str">
        <f>LEFT('DETALLE DE CONEXIONES'!AK2241,3)</f>
        <v>RS;</v>
      </c>
      <c r="J2241" s="36" t="str">
        <f>LEFT('DETALLE DE CONEXIONES'!M2241,3)</f>
        <v>0mi</v>
      </c>
      <c r="K2241" s="36" t="str">
        <f>IF(LEN('DETALLE DE CONEXIONES'!M2241)&lt;12,(RIGHT('DETALLE DE CONEXIONES'!M2241,5)),(RIGHT('DETALLE DE CONEXIONES'!M2241,6)))</f>
        <v xml:space="preserve">min. </v>
      </c>
      <c r="L2241" s="36">
        <f>IF(C2241="Saliente Local",(IFERROR((LIMPIA(J2241,1)),0)),0)</f>
        <v>0</v>
      </c>
      <c r="M2241" s="36">
        <f>IF(C2241="Saliente Nacional",(IFERROR((LIMPIA(J2241,1)),0)),0)</f>
        <v>0</v>
      </c>
      <c r="N2241" s="36">
        <f>IF(C2241="Saliente Internacional",(IFERROR((LIMPIA(J2241,1)),0)),0)</f>
        <v>0</v>
      </c>
      <c r="O2241" s="36">
        <f>IF(C2241="Saliente Local",(IFERROR((LIMPIA(K2241,1)),0)),0)</f>
        <v>0</v>
      </c>
      <c r="P2241" s="36">
        <f>IF(C2241="Saliente Nacional",(IFERROR((LIMPIA(K2241,1)),0)),0)</f>
        <v>0</v>
      </c>
      <c r="Q2241" s="36">
        <f>IF(C2241="Saliente Internacional",(IFERROR((LIMPIA(K2241,1)),0)),0)</f>
        <v>0</v>
      </c>
      <c r="R2241" s="36">
        <f t="shared" si="103"/>
        <v>0</v>
      </c>
      <c r="S2241" s="36">
        <f t="shared" si="104"/>
        <v>0</v>
      </c>
    </row>
    <row r="2242" spans="1:19" x14ac:dyDescent="0.25">
      <c r="A2242" s="101">
        <f>'DETALLE DE CONEXIONES'!P2242</f>
        <v>0</v>
      </c>
      <c r="B2242" s="36" t="str">
        <f>'DETALLE DE CONEXIONES'!I2242</f>
        <v>TRANSFERENCIA</v>
      </c>
      <c r="C2242" s="36" t="str">
        <f>'DETALLE DE CONEXIONES'!BB2242</f>
        <v>Desvio Nacional</v>
      </c>
      <c r="D2242" s="36" t="str">
        <f>'DETALLE DE CONEXIONES'!E2242</f>
        <v>999XXX1600</v>
      </c>
      <c r="E2242" s="36">
        <f t="shared" si="102"/>
        <v>10</v>
      </c>
      <c r="F2242" s="36">
        <f>IFERROR(LIMPIA('DETALLE DE CONEXIONES'!N2242,1),0)</f>
        <v>1</v>
      </c>
      <c r="G2242" s="36" t="str">
        <f>LEFT('DETALLE DE CONEXIONES'!BE2242,3)</f>
        <v>SIU</v>
      </c>
      <c r="H2242" s="36" t="str">
        <f>RIGHT('DETALLE DE CONEXIONES'!AK2242,2)</f>
        <v/>
      </c>
      <c r="I2242" s="36" t="str">
        <f>LEFT('DETALLE DE CONEXIONES'!AK2242,3)</f>
        <v/>
      </c>
      <c r="J2242" s="36" t="str">
        <f>LEFT('DETALLE DE CONEXIONES'!M2242,3)</f>
        <v>0mi</v>
      </c>
      <c r="K2242" s="36" t="str">
        <f>IF(LEN('DETALLE DE CONEXIONES'!M2242)&lt;12,(RIGHT('DETALLE DE CONEXIONES'!M2242,5)),(RIGHT('DETALLE DE CONEXIONES'!M2242,6)))</f>
        <v>5seg.</v>
      </c>
      <c r="L2242" s="36">
        <f>IF(C2242="Saliente Local",(IFERROR((LIMPIA(J2242,1)),0)),0)</f>
        <v>0</v>
      </c>
      <c r="M2242" s="36">
        <f>IF(C2242="Saliente Nacional",(IFERROR((LIMPIA(J2242,1)),0)),0)</f>
        <v>0</v>
      </c>
      <c r="N2242" s="36">
        <f>IF(C2242="Saliente Internacional",(IFERROR((LIMPIA(J2242,1)),0)),0)</f>
        <v>0</v>
      </c>
      <c r="O2242" s="36">
        <f>IF(C2242="Saliente Local",(IFERROR((LIMPIA(K2242,1)),0)),0)</f>
        <v>0</v>
      </c>
      <c r="P2242" s="36">
        <f>IF(C2242="Saliente Nacional",(IFERROR((LIMPIA(K2242,1)),0)),0)</f>
        <v>0</v>
      </c>
      <c r="Q2242" s="36">
        <f>IF(C2242="Saliente Internacional",(IFERROR((LIMPIA(K2242,1)),0)),0)</f>
        <v>0</v>
      </c>
      <c r="R2242" s="36">
        <f t="shared" si="103"/>
        <v>0</v>
      </c>
      <c r="S2242" s="36">
        <f t="shared" si="104"/>
        <v>0</v>
      </c>
    </row>
    <row r="2243" spans="1:19" x14ac:dyDescent="0.25">
      <c r="A2243" s="101">
        <f>'DETALLE DE CONEXIONES'!P2243</f>
        <v>0</v>
      </c>
      <c r="B2243" s="36" t="str">
        <f>'DETALLE DE CONEXIONES'!I2243</f>
        <v>GPRS</v>
      </c>
      <c r="C2243" s="36" t="str">
        <f>'DETALLE DE CONEXIONES'!BB2243</f>
        <v>MENSAJERO</v>
      </c>
      <c r="D2243" s="36" t="str">
        <f>'DETALLE DE CONEXIONES'!E2243</f>
        <v>internet.itelcelXXXm-3G</v>
      </c>
      <c r="E2243" s="36">
        <f t="shared" ref="E2243:E2306" si="105">LEN(D2243)</f>
        <v>23</v>
      </c>
      <c r="F2243" s="36">
        <f>IFERROR(LIMPIA('DETALLE DE CONEXIONES'!N2243,1),0)</f>
        <v>0</v>
      </c>
      <c r="G2243" s="36" t="str">
        <f>LEFT('DETALLE DE CONEXIONES'!BE2243,3)</f>
        <v/>
      </c>
      <c r="H2243" s="36" t="str">
        <f>RIGHT('DETALLE DE CONEXIONES'!AK2243,2)</f>
        <v>-0</v>
      </c>
      <c r="I2243" s="36" t="str">
        <f>LEFT('DETALLE DE CONEXIONES'!AK2243,3)</f>
        <v>MEN</v>
      </c>
      <c r="J2243" s="36" t="str">
        <f>LEFT('DETALLE DE CONEXIONES'!M2243,3)</f>
        <v>0mi</v>
      </c>
      <c r="K2243" s="36" t="str">
        <f>IF(LEN('DETALLE DE CONEXIONES'!M2243)&lt;12,(RIGHT('DETALLE DE CONEXIONES'!M2243,5)),(RIGHT('DETALLE DE CONEXIONES'!M2243,6)))</f>
        <v xml:space="preserve">min. </v>
      </c>
      <c r="L2243" s="36">
        <f>IF(C2243="Saliente Local",(IFERROR((LIMPIA(J2243,1)),0)),0)</f>
        <v>0</v>
      </c>
      <c r="M2243" s="36">
        <f>IF(C2243="Saliente Nacional",(IFERROR((LIMPIA(J2243,1)),0)),0)</f>
        <v>0</v>
      </c>
      <c r="N2243" s="36">
        <f>IF(C2243="Saliente Internacional",(IFERROR((LIMPIA(J2243,1)),0)),0)</f>
        <v>0</v>
      </c>
      <c r="O2243" s="36">
        <f>IF(C2243="Saliente Local",(IFERROR((LIMPIA(K2243,1)),0)),0)</f>
        <v>0</v>
      </c>
      <c r="P2243" s="36">
        <f>IF(C2243="Saliente Nacional",(IFERROR((LIMPIA(K2243,1)),0)),0)</f>
        <v>0</v>
      </c>
      <c r="Q2243" s="36">
        <f>IF(C2243="Saliente Internacional",(IFERROR((LIMPIA(K2243,1)),0)),0)</f>
        <v>0</v>
      </c>
      <c r="R2243" s="36">
        <f t="shared" ref="R2243:R2306" si="106">IF(SUM(O2243:P2243)&gt;0,(L2243+M2243+1),(L2243+M2243))</f>
        <v>0</v>
      </c>
      <c r="S2243" s="36">
        <f t="shared" ref="S2243:S2306" si="107">IF(Q2243&gt;0,N2243+1,N2243)</f>
        <v>0</v>
      </c>
    </row>
    <row r="2244" spans="1:19" x14ac:dyDescent="0.25">
      <c r="A2244" s="101">
        <f>'DETALLE DE CONEXIONES'!P2244</f>
        <v>0</v>
      </c>
      <c r="B2244" s="36" t="str">
        <f>'DETALLE DE CONEXIONES'!I2244</f>
        <v>GPRS</v>
      </c>
      <c r="C2244" s="36" t="str">
        <f>'DETALLE DE CONEXIONES'!BB2244</f>
        <v>RS</v>
      </c>
      <c r="D2244" s="36" t="str">
        <f>'DETALLE DE CONEXIONES'!E2244</f>
        <v>internet.itelcelXXXm-3G</v>
      </c>
      <c r="E2244" s="36">
        <f t="shared" si="105"/>
        <v>23</v>
      </c>
      <c r="F2244" s="36">
        <f>IFERROR(LIMPIA('DETALLE DE CONEXIONES'!N2244,1),0)</f>
        <v>0</v>
      </c>
      <c r="G2244" s="36" t="str">
        <f>LEFT('DETALLE DE CONEXIONES'!BE2244,3)</f>
        <v/>
      </c>
      <c r="H2244" s="36" t="str">
        <f>RIGHT('DETALLE DE CONEXIONES'!AK2244,2)</f>
        <v>-0</v>
      </c>
      <c r="I2244" s="36" t="str">
        <f>LEFT('DETALLE DE CONEXIONES'!AK2244,3)</f>
        <v>RS;</v>
      </c>
      <c r="J2244" s="36" t="str">
        <f>LEFT('DETALLE DE CONEXIONES'!M2244,3)</f>
        <v>0mi</v>
      </c>
      <c r="K2244" s="36" t="str">
        <f>IF(LEN('DETALLE DE CONEXIONES'!M2244)&lt;12,(RIGHT('DETALLE DE CONEXIONES'!M2244,5)),(RIGHT('DETALLE DE CONEXIONES'!M2244,6)))</f>
        <v xml:space="preserve">min. </v>
      </c>
      <c r="L2244" s="36">
        <f>IF(C2244="Saliente Local",(IFERROR((LIMPIA(J2244,1)),0)),0)</f>
        <v>0</v>
      </c>
      <c r="M2244" s="36">
        <f>IF(C2244="Saliente Nacional",(IFERROR((LIMPIA(J2244,1)),0)),0)</f>
        <v>0</v>
      </c>
      <c r="N2244" s="36">
        <f>IF(C2244="Saliente Internacional",(IFERROR((LIMPIA(J2244,1)),0)),0)</f>
        <v>0</v>
      </c>
      <c r="O2244" s="36">
        <f>IF(C2244="Saliente Local",(IFERROR((LIMPIA(K2244,1)),0)),0)</f>
        <v>0</v>
      </c>
      <c r="P2244" s="36">
        <f>IF(C2244="Saliente Nacional",(IFERROR((LIMPIA(K2244,1)),0)),0)</f>
        <v>0</v>
      </c>
      <c r="Q2244" s="36">
        <f>IF(C2244="Saliente Internacional",(IFERROR((LIMPIA(K2244,1)),0)),0)</f>
        <v>0</v>
      </c>
      <c r="R2244" s="36">
        <f t="shared" si="106"/>
        <v>0</v>
      </c>
      <c r="S2244" s="36">
        <f t="shared" si="107"/>
        <v>0</v>
      </c>
    </row>
    <row r="2245" spans="1:19" x14ac:dyDescent="0.25">
      <c r="A2245" s="101">
        <f>'DETALLE DE CONEXIONES'!P2245</f>
        <v>0</v>
      </c>
      <c r="B2245" s="36" t="str">
        <f>'DETALLE DE CONEXIONES'!I2245</f>
        <v>GPRS</v>
      </c>
      <c r="C2245" s="36" t="str">
        <f>'DETALLE DE CONEXIONES'!BB2245</f>
        <v>MENSAJERO</v>
      </c>
      <c r="D2245" s="36" t="str">
        <f>'DETALLE DE CONEXIONES'!E2245</f>
        <v>internet.itelcelXXXm-3G</v>
      </c>
      <c r="E2245" s="36">
        <f t="shared" si="105"/>
        <v>23</v>
      </c>
      <c r="F2245" s="36">
        <f>IFERROR(LIMPIA('DETALLE DE CONEXIONES'!N2245,1),0)</f>
        <v>0</v>
      </c>
      <c r="G2245" s="36" t="str">
        <f>LEFT('DETALLE DE CONEXIONES'!BE2245,3)</f>
        <v/>
      </c>
      <c r="H2245" s="36" t="str">
        <f>RIGHT('DETALLE DE CONEXIONES'!AK2245,2)</f>
        <v>-0</v>
      </c>
      <c r="I2245" s="36" t="str">
        <f>LEFT('DETALLE DE CONEXIONES'!AK2245,3)</f>
        <v>MEN</v>
      </c>
      <c r="J2245" s="36" t="str">
        <f>LEFT('DETALLE DE CONEXIONES'!M2245,3)</f>
        <v>0mi</v>
      </c>
      <c r="K2245" s="36" t="str">
        <f>IF(LEN('DETALLE DE CONEXIONES'!M2245)&lt;12,(RIGHT('DETALLE DE CONEXIONES'!M2245,5)),(RIGHT('DETALLE DE CONEXIONES'!M2245,6)))</f>
        <v xml:space="preserve">min. </v>
      </c>
      <c r="L2245" s="36">
        <f>IF(C2245="Saliente Local",(IFERROR((LIMPIA(J2245,1)),0)),0)</f>
        <v>0</v>
      </c>
      <c r="M2245" s="36">
        <f>IF(C2245="Saliente Nacional",(IFERROR((LIMPIA(J2245,1)),0)),0)</f>
        <v>0</v>
      </c>
      <c r="N2245" s="36">
        <f>IF(C2245="Saliente Internacional",(IFERROR((LIMPIA(J2245,1)),0)),0)</f>
        <v>0</v>
      </c>
      <c r="O2245" s="36">
        <f>IF(C2245="Saliente Local",(IFERROR((LIMPIA(K2245,1)),0)),0)</f>
        <v>0</v>
      </c>
      <c r="P2245" s="36">
        <f>IF(C2245="Saliente Nacional",(IFERROR((LIMPIA(K2245,1)),0)),0)</f>
        <v>0</v>
      </c>
      <c r="Q2245" s="36">
        <f>IF(C2245="Saliente Internacional",(IFERROR((LIMPIA(K2245,1)),0)),0)</f>
        <v>0</v>
      </c>
      <c r="R2245" s="36">
        <f t="shared" si="106"/>
        <v>0</v>
      </c>
      <c r="S2245" s="36">
        <f t="shared" si="107"/>
        <v>0</v>
      </c>
    </row>
    <row r="2246" spans="1:19" x14ac:dyDescent="0.25">
      <c r="A2246" s="101">
        <f>'DETALLE DE CONEXIONES'!P2246</f>
        <v>0</v>
      </c>
      <c r="B2246" s="36" t="str">
        <f>'DETALLE DE CONEXIONES'!I2246</f>
        <v>GPRS</v>
      </c>
      <c r="C2246" s="36" t="str">
        <f>'DETALLE DE CONEXIONES'!BB2246</f>
        <v>RS</v>
      </c>
      <c r="D2246" s="36" t="str">
        <f>'DETALLE DE CONEXIONES'!E2246</f>
        <v>internet.itelcelXXXm-3G</v>
      </c>
      <c r="E2246" s="36">
        <f t="shared" si="105"/>
        <v>23</v>
      </c>
      <c r="F2246" s="36">
        <f>IFERROR(LIMPIA('DETALLE DE CONEXIONES'!N2246,1),0)</f>
        <v>0</v>
      </c>
      <c r="G2246" s="36" t="str">
        <f>LEFT('DETALLE DE CONEXIONES'!BE2246,3)</f>
        <v/>
      </c>
      <c r="H2246" s="36" t="str">
        <f>RIGHT('DETALLE DE CONEXIONES'!AK2246,2)</f>
        <v>-0</v>
      </c>
      <c r="I2246" s="36" t="str">
        <f>LEFT('DETALLE DE CONEXIONES'!AK2246,3)</f>
        <v>RS;</v>
      </c>
      <c r="J2246" s="36" t="str">
        <f>LEFT('DETALLE DE CONEXIONES'!M2246,3)</f>
        <v>0mi</v>
      </c>
      <c r="K2246" s="36" t="str">
        <f>IF(LEN('DETALLE DE CONEXIONES'!M2246)&lt;12,(RIGHT('DETALLE DE CONEXIONES'!M2246,5)),(RIGHT('DETALLE DE CONEXIONES'!M2246,6)))</f>
        <v xml:space="preserve">min. </v>
      </c>
      <c r="L2246" s="36">
        <f>IF(C2246="Saliente Local",(IFERROR((LIMPIA(J2246,1)),0)),0)</f>
        <v>0</v>
      </c>
      <c r="M2246" s="36">
        <f>IF(C2246="Saliente Nacional",(IFERROR((LIMPIA(J2246,1)),0)),0)</f>
        <v>0</v>
      </c>
      <c r="N2246" s="36">
        <f>IF(C2246="Saliente Internacional",(IFERROR((LIMPIA(J2246,1)),0)),0)</f>
        <v>0</v>
      </c>
      <c r="O2246" s="36">
        <f>IF(C2246="Saliente Local",(IFERROR((LIMPIA(K2246,1)),0)),0)</f>
        <v>0</v>
      </c>
      <c r="P2246" s="36">
        <f>IF(C2246="Saliente Nacional",(IFERROR((LIMPIA(K2246,1)),0)),0)</f>
        <v>0</v>
      </c>
      <c r="Q2246" s="36">
        <f>IF(C2246="Saliente Internacional",(IFERROR((LIMPIA(K2246,1)),0)),0)</f>
        <v>0</v>
      </c>
      <c r="R2246" s="36">
        <f t="shared" si="106"/>
        <v>0</v>
      </c>
      <c r="S2246" s="36">
        <f t="shared" si="107"/>
        <v>0</v>
      </c>
    </row>
    <row r="2247" spans="1:19" x14ac:dyDescent="0.25">
      <c r="A2247" s="101">
        <f>'DETALLE DE CONEXIONES'!P2247</f>
        <v>0</v>
      </c>
      <c r="B2247" s="36" t="str">
        <f>'DETALLE DE CONEXIONES'!I2247</f>
        <v>GPRS</v>
      </c>
      <c r="C2247" s="36" t="str">
        <f>'DETALLE DE CONEXIONES'!BB2247</f>
        <v>MENSAJERO</v>
      </c>
      <c r="D2247" s="36" t="str">
        <f>'DETALLE DE CONEXIONES'!E2247</f>
        <v>internet.itelcelXXXm-3G</v>
      </c>
      <c r="E2247" s="36">
        <f t="shared" si="105"/>
        <v>23</v>
      </c>
      <c r="F2247" s="36">
        <f>IFERROR(LIMPIA('DETALLE DE CONEXIONES'!N2247,1),0)</f>
        <v>0</v>
      </c>
      <c r="G2247" s="36" t="str">
        <f>LEFT('DETALLE DE CONEXIONES'!BE2247,3)</f>
        <v/>
      </c>
      <c r="H2247" s="36" t="str">
        <f>RIGHT('DETALLE DE CONEXIONES'!AK2247,2)</f>
        <v>-0</v>
      </c>
      <c r="I2247" s="36" t="str">
        <f>LEFT('DETALLE DE CONEXIONES'!AK2247,3)</f>
        <v>MEN</v>
      </c>
      <c r="J2247" s="36" t="str">
        <f>LEFT('DETALLE DE CONEXIONES'!M2247,3)</f>
        <v>0mi</v>
      </c>
      <c r="K2247" s="36" t="str">
        <f>IF(LEN('DETALLE DE CONEXIONES'!M2247)&lt;12,(RIGHT('DETALLE DE CONEXIONES'!M2247,5)),(RIGHT('DETALLE DE CONEXIONES'!M2247,6)))</f>
        <v xml:space="preserve">min. </v>
      </c>
      <c r="L2247" s="36">
        <f>IF(C2247="Saliente Local",(IFERROR((LIMPIA(J2247,1)),0)),0)</f>
        <v>0</v>
      </c>
      <c r="M2247" s="36">
        <f>IF(C2247="Saliente Nacional",(IFERROR((LIMPIA(J2247,1)),0)),0)</f>
        <v>0</v>
      </c>
      <c r="N2247" s="36">
        <f>IF(C2247="Saliente Internacional",(IFERROR((LIMPIA(J2247,1)),0)),0)</f>
        <v>0</v>
      </c>
      <c r="O2247" s="36">
        <f>IF(C2247="Saliente Local",(IFERROR((LIMPIA(K2247,1)),0)),0)</f>
        <v>0</v>
      </c>
      <c r="P2247" s="36">
        <f>IF(C2247="Saliente Nacional",(IFERROR((LIMPIA(K2247,1)),0)),0)</f>
        <v>0</v>
      </c>
      <c r="Q2247" s="36">
        <f>IF(C2247="Saliente Internacional",(IFERROR((LIMPIA(K2247,1)),0)),0)</f>
        <v>0</v>
      </c>
      <c r="R2247" s="36">
        <f t="shared" si="106"/>
        <v>0</v>
      </c>
      <c r="S2247" s="36">
        <f t="shared" si="107"/>
        <v>0</v>
      </c>
    </row>
    <row r="2248" spans="1:19" x14ac:dyDescent="0.25">
      <c r="A2248" s="101">
        <f>'DETALLE DE CONEXIONES'!P2248</f>
        <v>0</v>
      </c>
      <c r="B2248" s="36" t="str">
        <f>'DETALLE DE CONEXIONES'!I2248</f>
        <v>GPRS</v>
      </c>
      <c r="C2248" s="36" t="str">
        <f>'DETALLE DE CONEXIONES'!BB2248</f>
        <v>RS</v>
      </c>
      <c r="D2248" s="36" t="str">
        <f>'DETALLE DE CONEXIONES'!E2248</f>
        <v>internet.itelcelXXXm-3G</v>
      </c>
      <c r="E2248" s="36">
        <f t="shared" si="105"/>
        <v>23</v>
      </c>
      <c r="F2248" s="36">
        <f>IFERROR(LIMPIA('DETALLE DE CONEXIONES'!N2248,1),0)</f>
        <v>0</v>
      </c>
      <c r="G2248" s="36" t="str">
        <f>LEFT('DETALLE DE CONEXIONES'!BE2248,3)</f>
        <v/>
      </c>
      <c r="H2248" s="36" t="str">
        <f>RIGHT('DETALLE DE CONEXIONES'!AK2248,2)</f>
        <v>-0</v>
      </c>
      <c r="I2248" s="36" t="str">
        <f>LEFT('DETALLE DE CONEXIONES'!AK2248,3)</f>
        <v>RS;</v>
      </c>
      <c r="J2248" s="36" t="str">
        <f>LEFT('DETALLE DE CONEXIONES'!M2248,3)</f>
        <v>0mi</v>
      </c>
      <c r="K2248" s="36" t="str">
        <f>IF(LEN('DETALLE DE CONEXIONES'!M2248)&lt;12,(RIGHT('DETALLE DE CONEXIONES'!M2248,5)),(RIGHT('DETALLE DE CONEXIONES'!M2248,6)))</f>
        <v xml:space="preserve">min. </v>
      </c>
      <c r="L2248" s="36">
        <f>IF(C2248="Saliente Local",(IFERROR((LIMPIA(J2248,1)),0)),0)</f>
        <v>0</v>
      </c>
      <c r="M2248" s="36">
        <f>IF(C2248="Saliente Nacional",(IFERROR((LIMPIA(J2248,1)),0)),0)</f>
        <v>0</v>
      </c>
      <c r="N2248" s="36">
        <f>IF(C2248="Saliente Internacional",(IFERROR((LIMPIA(J2248,1)),0)),0)</f>
        <v>0</v>
      </c>
      <c r="O2248" s="36">
        <f>IF(C2248="Saliente Local",(IFERROR((LIMPIA(K2248,1)),0)),0)</f>
        <v>0</v>
      </c>
      <c r="P2248" s="36">
        <f>IF(C2248="Saliente Nacional",(IFERROR((LIMPIA(K2248,1)),0)),0)</f>
        <v>0</v>
      </c>
      <c r="Q2248" s="36">
        <f>IF(C2248="Saliente Internacional",(IFERROR((LIMPIA(K2248,1)),0)),0)</f>
        <v>0</v>
      </c>
      <c r="R2248" s="36">
        <f t="shared" si="106"/>
        <v>0</v>
      </c>
      <c r="S2248" s="36">
        <f t="shared" si="107"/>
        <v>0</v>
      </c>
    </row>
    <row r="2249" spans="1:19" x14ac:dyDescent="0.25">
      <c r="A2249" s="101">
        <f>'DETALLE DE CONEXIONES'!P2249</f>
        <v>0</v>
      </c>
      <c r="B2249" s="36" t="str">
        <f>'DETALLE DE CONEXIONES'!I2249</f>
        <v>GPRS</v>
      </c>
      <c r="C2249" s="36" t="str">
        <f>'DETALLE DE CONEXIONES'!BB2249</f>
        <v>MENSAJERO</v>
      </c>
      <c r="D2249" s="36" t="str">
        <f>'DETALLE DE CONEXIONES'!E2249</f>
        <v>internet.itelcelXXXm-3G</v>
      </c>
      <c r="E2249" s="36">
        <f t="shared" si="105"/>
        <v>23</v>
      </c>
      <c r="F2249" s="36">
        <f>IFERROR(LIMPIA('DETALLE DE CONEXIONES'!N2249,1),0)</f>
        <v>0</v>
      </c>
      <c r="G2249" s="36" t="str">
        <f>LEFT('DETALLE DE CONEXIONES'!BE2249,3)</f>
        <v/>
      </c>
      <c r="H2249" s="36" t="str">
        <f>RIGHT('DETALLE DE CONEXIONES'!AK2249,2)</f>
        <v>-1</v>
      </c>
      <c r="I2249" s="36" t="str">
        <f>LEFT('DETALLE DE CONEXIONES'!AK2249,3)</f>
        <v>MEN</v>
      </c>
      <c r="J2249" s="36" t="str">
        <f>LEFT('DETALLE DE CONEXIONES'!M2249,3)</f>
        <v>0mi</v>
      </c>
      <c r="K2249" s="36" t="str">
        <f>IF(LEN('DETALLE DE CONEXIONES'!M2249)&lt;12,(RIGHT('DETALLE DE CONEXIONES'!M2249,5)),(RIGHT('DETALLE DE CONEXIONES'!M2249,6)))</f>
        <v xml:space="preserve">min. </v>
      </c>
      <c r="L2249" s="36">
        <f>IF(C2249="Saliente Local",(IFERROR((LIMPIA(J2249,1)),0)),0)</f>
        <v>0</v>
      </c>
      <c r="M2249" s="36">
        <f>IF(C2249="Saliente Nacional",(IFERROR((LIMPIA(J2249,1)),0)),0)</f>
        <v>0</v>
      </c>
      <c r="N2249" s="36">
        <f>IF(C2249="Saliente Internacional",(IFERROR((LIMPIA(J2249,1)),0)),0)</f>
        <v>0</v>
      </c>
      <c r="O2249" s="36">
        <f>IF(C2249="Saliente Local",(IFERROR((LIMPIA(K2249,1)),0)),0)</f>
        <v>0</v>
      </c>
      <c r="P2249" s="36">
        <f>IF(C2249="Saliente Nacional",(IFERROR((LIMPIA(K2249,1)),0)),0)</f>
        <v>0</v>
      </c>
      <c r="Q2249" s="36">
        <f>IF(C2249="Saliente Internacional",(IFERROR((LIMPIA(K2249,1)),0)),0)</f>
        <v>0</v>
      </c>
      <c r="R2249" s="36">
        <f t="shared" si="106"/>
        <v>0</v>
      </c>
      <c r="S2249" s="36">
        <f t="shared" si="107"/>
        <v>0</v>
      </c>
    </row>
    <row r="2250" spans="1:19" x14ac:dyDescent="0.25">
      <c r="A2250" s="101">
        <f>'DETALLE DE CONEXIONES'!P2250</f>
        <v>0</v>
      </c>
      <c r="B2250" s="36" t="str">
        <f>'DETALLE DE CONEXIONES'!I2250</f>
        <v>GPRS</v>
      </c>
      <c r="C2250" s="36" t="str">
        <f>'DETALLE DE CONEXIONES'!BB2250</f>
        <v>RS</v>
      </c>
      <c r="D2250" s="36" t="str">
        <f>'DETALLE DE CONEXIONES'!E2250</f>
        <v>internet.itelcelXXXm-3G</v>
      </c>
      <c r="E2250" s="36">
        <f t="shared" si="105"/>
        <v>23</v>
      </c>
      <c r="F2250" s="36">
        <f>IFERROR(LIMPIA('DETALLE DE CONEXIONES'!N2250,1),0)</f>
        <v>0</v>
      </c>
      <c r="G2250" s="36" t="str">
        <f>LEFT('DETALLE DE CONEXIONES'!BE2250,3)</f>
        <v/>
      </c>
      <c r="H2250" s="36" t="str">
        <f>RIGHT('DETALLE DE CONEXIONES'!AK2250,2)</f>
        <v>-1</v>
      </c>
      <c r="I2250" s="36" t="str">
        <f>LEFT('DETALLE DE CONEXIONES'!AK2250,3)</f>
        <v>RS;</v>
      </c>
      <c r="J2250" s="36" t="str">
        <f>LEFT('DETALLE DE CONEXIONES'!M2250,3)</f>
        <v>0mi</v>
      </c>
      <c r="K2250" s="36" t="str">
        <f>IF(LEN('DETALLE DE CONEXIONES'!M2250)&lt;12,(RIGHT('DETALLE DE CONEXIONES'!M2250,5)),(RIGHT('DETALLE DE CONEXIONES'!M2250,6)))</f>
        <v xml:space="preserve">min. </v>
      </c>
      <c r="L2250" s="36">
        <f>IF(C2250="Saliente Local",(IFERROR((LIMPIA(J2250,1)),0)),0)</f>
        <v>0</v>
      </c>
      <c r="M2250" s="36">
        <f>IF(C2250="Saliente Nacional",(IFERROR((LIMPIA(J2250,1)),0)),0)</f>
        <v>0</v>
      </c>
      <c r="N2250" s="36">
        <f>IF(C2250="Saliente Internacional",(IFERROR((LIMPIA(J2250,1)),0)),0)</f>
        <v>0</v>
      </c>
      <c r="O2250" s="36">
        <f>IF(C2250="Saliente Local",(IFERROR((LIMPIA(K2250,1)),0)),0)</f>
        <v>0</v>
      </c>
      <c r="P2250" s="36">
        <f>IF(C2250="Saliente Nacional",(IFERROR((LIMPIA(K2250,1)),0)),0)</f>
        <v>0</v>
      </c>
      <c r="Q2250" s="36">
        <f>IF(C2250="Saliente Internacional",(IFERROR((LIMPIA(K2250,1)),0)),0)</f>
        <v>0</v>
      </c>
      <c r="R2250" s="36">
        <f t="shared" si="106"/>
        <v>0</v>
      </c>
      <c r="S2250" s="36">
        <f t="shared" si="107"/>
        <v>0</v>
      </c>
    </row>
    <row r="2251" spans="1:19" x14ac:dyDescent="0.25">
      <c r="A2251" s="101">
        <f>'DETALLE DE CONEXIONES'!P2251</f>
        <v>0</v>
      </c>
      <c r="B2251" s="36" t="str">
        <f>'DETALLE DE CONEXIONES'!I2251</f>
        <v>TRANSFERENCIA</v>
      </c>
      <c r="C2251" s="36" t="str">
        <f>'DETALLE DE CONEXIONES'!BB2251</f>
        <v>Desvio Nacional</v>
      </c>
      <c r="D2251" s="36" t="str">
        <f>'DETALLE DE CONEXIONES'!E2251</f>
        <v>999XXX1600</v>
      </c>
      <c r="E2251" s="36">
        <f t="shared" si="105"/>
        <v>10</v>
      </c>
      <c r="F2251" s="36">
        <f>IFERROR(LIMPIA('DETALLE DE CONEXIONES'!N2251,1),0)</f>
        <v>1</v>
      </c>
      <c r="G2251" s="36" t="str">
        <f>LEFT('DETALLE DE CONEXIONES'!BE2251,3)</f>
        <v>SIU</v>
      </c>
      <c r="H2251" s="36" t="str">
        <f>RIGHT('DETALLE DE CONEXIONES'!AK2251,2)</f>
        <v/>
      </c>
      <c r="I2251" s="36" t="str">
        <f>LEFT('DETALLE DE CONEXIONES'!AK2251,3)</f>
        <v/>
      </c>
      <c r="J2251" s="36" t="str">
        <f>LEFT('DETALLE DE CONEXIONES'!M2251,3)</f>
        <v>0mi</v>
      </c>
      <c r="K2251" s="36" t="str">
        <f>IF(LEN('DETALLE DE CONEXIONES'!M2251)&lt;12,(RIGHT('DETALLE DE CONEXIONES'!M2251,5)),(RIGHT('DETALLE DE CONEXIONES'!M2251,6)))</f>
        <v>1seg.</v>
      </c>
      <c r="L2251" s="36">
        <f>IF(C2251="Saliente Local",(IFERROR((LIMPIA(J2251,1)),0)),0)</f>
        <v>0</v>
      </c>
      <c r="M2251" s="36">
        <f>IF(C2251="Saliente Nacional",(IFERROR((LIMPIA(J2251,1)),0)),0)</f>
        <v>0</v>
      </c>
      <c r="N2251" s="36">
        <f>IF(C2251="Saliente Internacional",(IFERROR((LIMPIA(J2251,1)),0)),0)</f>
        <v>0</v>
      </c>
      <c r="O2251" s="36">
        <f>IF(C2251="Saliente Local",(IFERROR((LIMPIA(K2251,1)),0)),0)</f>
        <v>0</v>
      </c>
      <c r="P2251" s="36">
        <f>IF(C2251="Saliente Nacional",(IFERROR((LIMPIA(K2251,1)),0)),0)</f>
        <v>0</v>
      </c>
      <c r="Q2251" s="36">
        <f>IF(C2251="Saliente Internacional",(IFERROR((LIMPIA(K2251,1)),0)),0)</f>
        <v>0</v>
      </c>
      <c r="R2251" s="36">
        <f t="shared" si="106"/>
        <v>0</v>
      </c>
      <c r="S2251" s="36">
        <f t="shared" si="107"/>
        <v>0</v>
      </c>
    </row>
    <row r="2252" spans="1:19" x14ac:dyDescent="0.25">
      <c r="A2252" s="101">
        <f>'DETALLE DE CONEXIONES'!P2252</f>
        <v>0</v>
      </c>
      <c r="B2252" s="36" t="str">
        <f>'DETALLE DE CONEXIONES'!I2252</f>
        <v>GPRS</v>
      </c>
      <c r="C2252" s="36" t="str">
        <f>'DETALLE DE CONEXIONES'!BB2252</f>
        <v>MENSAJERO</v>
      </c>
      <c r="D2252" s="36" t="str">
        <f>'DETALLE DE CONEXIONES'!E2252</f>
        <v>internet.itelcelXXXm-3G</v>
      </c>
      <c r="E2252" s="36">
        <f t="shared" si="105"/>
        <v>23</v>
      </c>
      <c r="F2252" s="36">
        <f>IFERROR(LIMPIA('DETALLE DE CONEXIONES'!N2252,1),0)</f>
        <v>0</v>
      </c>
      <c r="G2252" s="36" t="str">
        <f>LEFT('DETALLE DE CONEXIONES'!BE2252,3)</f>
        <v/>
      </c>
      <c r="H2252" s="36" t="str">
        <f>RIGHT('DETALLE DE CONEXIONES'!AK2252,2)</f>
        <v>-1</v>
      </c>
      <c r="I2252" s="36" t="str">
        <f>LEFT('DETALLE DE CONEXIONES'!AK2252,3)</f>
        <v>MEN</v>
      </c>
      <c r="J2252" s="36" t="str">
        <f>LEFT('DETALLE DE CONEXIONES'!M2252,3)</f>
        <v>0mi</v>
      </c>
      <c r="K2252" s="36" t="str">
        <f>IF(LEN('DETALLE DE CONEXIONES'!M2252)&lt;12,(RIGHT('DETALLE DE CONEXIONES'!M2252,5)),(RIGHT('DETALLE DE CONEXIONES'!M2252,6)))</f>
        <v xml:space="preserve">min. </v>
      </c>
      <c r="L2252" s="36">
        <f>IF(C2252="Saliente Local",(IFERROR((LIMPIA(J2252,1)),0)),0)</f>
        <v>0</v>
      </c>
      <c r="M2252" s="36">
        <f>IF(C2252="Saliente Nacional",(IFERROR((LIMPIA(J2252,1)),0)),0)</f>
        <v>0</v>
      </c>
      <c r="N2252" s="36">
        <f>IF(C2252="Saliente Internacional",(IFERROR((LIMPIA(J2252,1)),0)),0)</f>
        <v>0</v>
      </c>
      <c r="O2252" s="36">
        <f>IF(C2252="Saliente Local",(IFERROR((LIMPIA(K2252,1)),0)),0)</f>
        <v>0</v>
      </c>
      <c r="P2252" s="36">
        <f>IF(C2252="Saliente Nacional",(IFERROR((LIMPIA(K2252,1)),0)),0)</f>
        <v>0</v>
      </c>
      <c r="Q2252" s="36">
        <f>IF(C2252="Saliente Internacional",(IFERROR((LIMPIA(K2252,1)),0)),0)</f>
        <v>0</v>
      </c>
      <c r="R2252" s="36">
        <f t="shared" si="106"/>
        <v>0</v>
      </c>
      <c r="S2252" s="36">
        <f t="shared" si="107"/>
        <v>0</v>
      </c>
    </row>
    <row r="2253" spans="1:19" x14ac:dyDescent="0.25">
      <c r="A2253" s="101">
        <f>'DETALLE DE CONEXIONES'!P2253</f>
        <v>0</v>
      </c>
      <c r="B2253" s="36" t="str">
        <f>'DETALLE DE CONEXIONES'!I2253</f>
        <v>GPRS</v>
      </c>
      <c r="C2253" s="36" t="str">
        <f>'DETALLE DE CONEXIONES'!BB2253</f>
        <v>RS</v>
      </c>
      <c r="D2253" s="36" t="str">
        <f>'DETALLE DE CONEXIONES'!E2253</f>
        <v>internet.itelcelXXXm-3G</v>
      </c>
      <c r="E2253" s="36">
        <f t="shared" si="105"/>
        <v>23</v>
      </c>
      <c r="F2253" s="36">
        <f>IFERROR(LIMPIA('DETALLE DE CONEXIONES'!N2253,1),0)</f>
        <v>0</v>
      </c>
      <c r="G2253" s="36" t="str">
        <f>LEFT('DETALLE DE CONEXIONES'!BE2253,3)</f>
        <v/>
      </c>
      <c r="H2253" s="36" t="str">
        <f>RIGHT('DETALLE DE CONEXIONES'!AK2253,2)</f>
        <v>-1</v>
      </c>
      <c r="I2253" s="36" t="str">
        <f>LEFT('DETALLE DE CONEXIONES'!AK2253,3)</f>
        <v>RS;</v>
      </c>
      <c r="J2253" s="36" t="str">
        <f>LEFT('DETALLE DE CONEXIONES'!M2253,3)</f>
        <v>0mi</v>
      </c>
      <c r="K2253" s="36" t="str">
        <f>IF(LEN('DETALLE DE CONEXIONES'!M2253)&lt;12,(RIGHT('DETALLE DE CONEXIONES'!M2253,5)),(RIGHT('DETALLE DE CONEXIONES'!M2253,6)))</f>
        <v xml:space="preserve">min. </v>
      </c>
      <c r="L2253" s="36">
        <f>IF(C2253="Saliente Local",(IFERROR((LIMPIA(J2253,1)),0)),0)</f>
        <v>0</v>
      </c>
      <c r="M2253" s="36">
        <f>IF(C2253="Saliente Nacional",(IFERROR((LIMPIA(J2253,1)),0)),0)</f>
        <v>0</v>
      </c>
      <c r="N2253" s="36">
        <f>IF(C2253="Saliente Internacional",(IFERROR((LIMPIA(J2253,1)),0)),0)</f>
        <v>0</v>
      </c>
      <c r="O2253" s="36">
        <f>IF(C2253="Saliente Local",(IFERROR((LIMPIA(K2253,1)),0)),0)</f>
        <v>0</v>
      </c>
      <c r="P2253" s="36">
        <f>IF(C2253="Saliente Nacional",(IFERROR((LIMPIA(K2253,1)),0)),0)</f>
        <v>0</v>
      </c>
      <c r="Q2253" s="36">
        <f>IF(C2253="Saliente Internacional",(IFERROR((LIMPIA(K2253,1)),0)),0)</f>
        <v>0</v>
      </c>
      <c r="R2253" s="36">
        <f t="shared" si="106"/>
        <v>0</v>
      </c>
      <c r="S2253" s="36">
        <f t="shared" si="107"/>
        <v>0</v>
      </c>
    </row>
    <row r="2254" spans="1:19" x14ac:dyDescent="0.25">
      <c r="A2254" s="101">
        <f>'DETALLE DE CONEXIONES'!P2254</f>
        <v>0</v>
      </c>
      <c r="B2254" s="36" t="str">
        <f>'DETALLE DE CONEXIONES'!I2254</f>
        <v>GPRS</v>
      </c>
      <c r="C2254" s="36" t="str">
        <f>'DETALLE DE CONEXIONES'!BB2254</f>
        <v>RS</v>
      </c>
      <c r="D2254" s="36" t="str">
        <f>'DETALLE DE CONEXIONES'!E2254</f>
        <v>internet.itelcelXXXm-3G</v>
      </c>
      <c r="E2254" s="36">
        <f t="shared" si="105"/>
        <v>23</v>
      </c>
      <c r="F2254" s="36">
        <f>IFERROR(LIMPIA('DETALLE DE CONEXIONES'!N2254,1),0)</f>
        <v>0</v>
      </c>
      <c r="G2254" s="36" t="str">
        <f>LEFT('DETALLE DE CONEXIONES'!BE2254,3)</f>
        <v/>
      </c>
      <c r="H2254" s="36" t="str">
        <f>RIGHT('DETALLE DE CONEXIONES'!AK2254,2)</f>
        <v>-1</v>
      </c>
      <c r="I2254" s="36" t="str">
        <f>LEFT('DETALLE DE CONEXIONES'!AK2254,3)</f>
        <v>RS;</v>
      </c>
      <c r="J2254" s="36" t="str">
        <f>LEFT('DETALLE DE CONEXIONES'!M2254,3)</f>
        <v>0mi</v>
      </c>
      <c r="K2254" s="36" t="str">
        <f>IF(LEN('DETALLE DE CONEXIONES'!M2254)&lt;12,(RIGHT('DETALLE DE CONEXIONES'!M2254,5)),(RIGHT('DETALLE DE CONEXIONES'!M2254,6)))</f>
        <v xml:space="preserve">min. </v>
      </c>
      <c r="L2254" s="36">
        <f>IF(C2254="Saliente Local",(IFERROR((LIMPIA(J2254,1)),0)),0)</f>
        <v>0</v>
      </c>
      <c r="M2254" s="36">
        <f>IF(C2254="Saliente Nacional",(IFERROR((LIMPIA(J2254,1)),0)),0)</f>
        <v>0</v>
      </c>
      <c r="N2254" s="36">
        <f>IF(C2254="Saliente Internacional",(IFERROR((LIMPIA(J2254,1)),0)),0)</f>
        <v>0</v>
      </c>
      <c r="O2254" s="36">
        <f>IF(C2254="Saliente Local",(IFERROR((LIMPIA(K2254,1)),0)),0)</f>
        <v>0</v>
      </c>
      <c r="P2254" s="36">
        <f>IF(C2254="Saliente Nacional",(IFERROR((LIMPIA(K2254,1)),0)),0)</f>
        <v>0</v>
      </c>
      <c r="Q2254" s="36">
        <f>IF(C2254="Saliente Internacional",(IFERROR((LIMPIA(K2254,1)),0)),0)</f>
        <v>0</v>
      </c>
      <c r="R2254" s="36">
        <f t="shared" si="106"/>
        <v>0</v>
      </c>
      <c r="S2254" s="36">
        <f t="shared" si="107"/>
        <v>0</v>
      </c>
    </row>
    <row r="2255" spans="1:19" x14ac:dyDescent="0.25">
      <c r="A2255" s="101">
        <f>'DETALLE DE CONEXIONES'!P2255</f>
        <v>0</v>
      </c>
      <c r="B2255" s="36" t="str">
        <f>'DETALLE DE CONEXIONES'!I2255</f>
        <v>GPRS</v>
      </c>
      <c r="C2255" s="36" t="str">
        <f>'DETALLE DE CONEXIONES'!BB2255</f>
        <v>MENSAJERO</v>
      </c>
      <c r="D2255" s="36" t="str">
        <f>'DETALLE DE CONEXIONES'!E2255</f>
        <v>internet.itelcelXXXm-3G</v>
      </c>
      <c r="E2255" s="36">
        <f t="shared" si="105"/>
        <v>23</v>
      </c>
      <c r="F2255" s="36">
        <f>IFERROR(LIMPIA('DETALLE DE CONEXIONES'!N2255,1),0)</f>
        <v>0</v>
      </c>
      <c r="G2255" s="36" t="str">
        <f>LEFT('DETALLE DE CONEXIONES'!BE2255,3)</f>
        <v/>
      </c>
      <c r="H2255" s="36" t="str">
        <f>RIGHT('DETALLE DE CONEXIONES'!AK2255,2)</f>
        <v>-1</v>
      </c>
      <c r="I2255" s="36" t="str">
        <f>LEFT('DETALLE DE CONEXIONES'!AK2255,3)</f>
        <v>MEN</v>
      </c>
      <c r="J2255" s="36" t="str">
        <f>LEFT('DETALLE DE CONEXIONES'!M2255,3)</f>
        <v>0mi</v>
      </c>
      <c r="K2255" s="36" t="str">
        <f>IF(LEN('DETALLE DE CONEXIONES'!M2255)&lt;12,(RIGHT('DETALLE DE CONEXIONES'!M2255,5)),(RIGHT('DETALLE DE CONEXIONES'!M2255,6)))</f>
        <v xml:space="preserve">min. </v>
      </c>
      <c r="L2255" s="36">
        <f>IF(C2255="Saliente Local",(IFERROR((LIMPIA(J2255,1)),0)),0)</f>
        <v>0</v>
      </c>
      <c r="M2255" s="36">
        <f>IF(C2255="Saliente Nacional",(IFERROR((LIMPIA(J2255,1)),0)),0)</f>
        <v>0</v>
      </c>
      <c r="N2255" s="36">
        <f>IF(C2255="Saliente Internacional",(IFERROR((LIMPIA(J2255,1)),0)),0)</f>
        <v>0</v>
      </c>
      <c r="O2255" s="36">
        <f>IF(C2255="Saliente Local",(IFERROR((LIMPIA(K2255,1)),0)),0)</f>
        <v>0</v>
      </c>
      <c r="P2255" s="36">
        <f>IF(C2255="Saliente Nacional",(IFERROR((LIMPIA(K2255,1)),0)),0)</f>
        <v>0</v>
      </c>
      <c r="Q2255" s="36">
        <f>IF(C2255="Saliente Internacional",(IFERROR((LIMPIA(K2255,1)),0)),0)</f>
        <v>0</v>
      </c>
      <c r="R2255" s="36">
        <f t="shared" si="106"/>
        <v>0</v>
      </c>
      <c r="S2255" s="36">
        <f t="shared" si="107"/>
        <v>0</v>
      </c>
    </row>
    <row r="2256" spans="1:19" x14ac:dyDescent="0.25">
      <c r="A2256" s="101">
        <f>'DETALLE DE CONEXIONES'!P2256</f>
        <v>0</v>
      </c>
      <c r="B2256" s="36" t="str">
        <f>'DETALLE DE CONEXIONES'!I2256</f>
        <v>GPRS</v>
      </c>
      <c r="C2256" s="36" t="str">
        <f>'DETALLE DE CONEXIONES'!BB2256</f>
        <v>RS</v>
      </c>
      <c r="D2256" s="36" t="str">
        <f>'DETALLE DE CONEXIONES'!E2256</f>
        <v>internet.itelcelXXXm-3G</v>
      </c>
      <c r="E2256" s="36">
        <f t="shared" si="105"/>
        <v>23</v>
      </c>
      <c r="F2256" s="36">
        <f>IFERROR(LIMPIA('DETALLE DE CONEXIONES'!N2256,1),0)</f>
        <v>0</v>
      </c>
      <c r="G2256" s="36" t="str">
        <f>LEFT('DETALLE DE CONEXIONES'!BE2256,3)</f>
        <v/>
      </c>
      <c r="H2256" s="36" t="str">
        <f>RIGHT('DETALLE DE CONEXIONES'!AK2256,2)</f>
        <v>-1</v>
      </c>
      <c r="I2256" s="36" t="str">
        <f>LEFT('DETALLE DE CONEXIONES'!AK2256,3)</f>
        <v>RS;</v>
      </c>
      <c r="J2256" s="36" t="str">
        <f>LEFT('DETALLE DE CONEXIONES'!M2256,3)</f>
        <v>0mi</v>
      </c>
      <c r="K2256" s="36" t="str">
        <f>IF(LEN('DETALLE DE CONEXIONES'!M2256)&lt;12,(RIGHT('DETALLE DE CONEXIONES'!M2256,5)),(RIGHT('DETALLE DE CONEXIONES'!M2256,6)))</f>
        <v xml:space="preserve">min. </v>
      </c>
      <c r="L2256" s="36">
        <f>IF(C2256="Saliente Local",(IFERROR((LIMPIA(J2256,1)),0)),0)</f>
        <v>0</v>
      </c>
      <c r="M2256" s="36">
        <f>IF(C2256="Saliente Nacional",(IFERROR((LIMPIA(J2256,1)),0)),0)</f>
        <v>0</v>
      </c>
      <c r="N2256" s="36">
        <f>IF(C2256="Saliente Internacional",(IFERROR((LIMPIA(J2256,1)),0)),0)</f>
        <v>0</v>
      </c>
      <c r="O2256" s="36">
        <f>IF(C2256="Saliente Local",(IFERROR((LIMPIA(K2256,1)),0)),0)</f>
        <v>0</v>
      </c>
      <c r="P2256" s="36">
        <f>IF(C2256="Saliente Nacional",(IFERROR((LIMPIA(K2256,1)),0)),0)</f>
        <v>0</v>
      </c>
      <c r="Q2256" s="36">
        <f>IF(C2256="Saliente Internacional",(IFERROR((LIMPIA(K2256,1)),0)),0)</f>
        <v>0</v>
      </c>
      <c r="R2256" s="36">
        <f t="shared" si="106"/>
        <v>0</v>
      </c>
      <c r="S2256" s="36">
        <f t="shared" si="107"/>
        <v>0</v>
      </c>
    </row>
    <row r="2257" spans="1:19" x14ac:dyDescent="0.25">
      <c r="A2257" s="101">
        <f>'DETALLE DE CONEXIONES'!P2257</f>
        <v>0</v>
      </c>
      <c r="B2257" s="36" t="str">
        <f>'DETALLE DE CONEXIONES'!I2257</f>
        <v>ENTRANTE</v>
      </c>
      <c r="C2257" s="36" t="str">
        <f>'DETALLE DE CONEXIONES'!BB2257</f>
        <v>Entrante Local</v>
      </c>
      <c r="D2257" s="36" t="str">
        <f>'DETALLE DE CONEXIONES'!E2257</f>
        <v>999XXX1600</v>
      </c>
      <c r="E2257" s="36">
        <f t="shared" si="105"/>
        <v>10</v>
      </c>
      <c r="F2257" s="36">
        <f>IFERROR(LIMPIA('DETALLE DE CONEXIONES'!N2257,1),0)</f>
        <v>2</v>
      </c>
      <c r="G2257" s="36" t="str">
        <f>LEFT('DETALLE DE CONEXIONES'!BE2257,3)</f>
        <v>NOF</v>
      </c>
      <c r="H2257" s="36" t="str">
        <f>RIGHT('DETALLE DE CONEXIONES'!AK2257,2)</f>
        <v/>
      </c>
      <c r="I2257" s="36" t="str">
        <f>LEFT('DETALLE DE CONEXIONES'!AK2257,3)</f>
        <v/>
      </c>
      <c r="J2257" s="36" t="str">
        <f>LEFT('DETALLE DE CONEXIONES'!M2257,3)</f>
        <v>1mi</v>
      </c>
      <c r="K2257" s="36" t="str">
        <f>IF(LEN('DETALLE DE CONEXIONES'!M2257)&lt;12,(RIGHT('DETALLE DE CONEXIONES'!M2257,5)),(RIGHT('DETALLE DE CONEXIONES'!M2257,6)))</f>
        <v>9seg.</v>
      </c>
      <c r="L2257" s="36">
        <f>IF(C2257="Saliente Local",(IFERROR((LIMPIA(J2257,1)),0)),0)</f>
        <v>0</v>
      </c>
      <c r="M2257" s="36">
        <f>IF(C2257="Saliente Nacional",(IFERROR((LIMPIA(J2257,1)),0)),0)</f>
        <v>0</v>
      </c>
      <c r="N2257" s="36">
        <f>IF(C2257="Saliente Internacional",(IFERROR((LIMPIA(J2257,1)),0)),0)</f>
        <v>0</v>
      </c>
      <c r="O2257" s="36">
        <f>IF(C2257="Saliente Local",(IFERROR((LIMPIA(K2257,1)),0)),0)</f>
        <v>0</v>
      </c>
      <c r="P2257" s="36">
        <f>IF(C2257="Saliente Nacional",(IFERROR((LIMPIA(K2257,1)),0)),0)</f>
        <v>0</v>
      </c>
      <c r="Q2257" s="36">
        <f>IF(C2257="Saliente Internacional",(IFERROR((LIMPIA(K2257,1)),0)),0)</f>
        <v>0</v>
      </c>
      <c r="R2257" s="36">
        <f t="shared" si="106"/>
        <v>0</v>
      </c>
      <c r="S2257" s="36">
        <f t="shared" si="107"/>
        <v>0</v>
      </c>
    </row>
    <row r="2258" spans="1:19" x14ac:dyDescent="0.25">
      <c r="A2258" s="101">
        <f>'DETALLE DE CONEXIONES'!P2258</f>
        <v>0</v>
      </c>
      <c r="B2258" s="36" t="str">
        <f>'DETALLE DE CONEXIONES'!I2258</f>
        <v>GPRS</v>
      </c>
      <c r="C2258" s="36" t="str">
        <f>'DETALLE DE CONEXIONES'!BB2258</f>
        <v>MENSAJERO</v>
      </c>
      <c r="D2258" s="36" t="str">
        <f>'DETALLE DE CONEXIONES'!E2258</f>
        <v>internet.itelcelXXXm-3G</v>
      </c>
      <c r="E2258" s="36">
        <f t="shared" si="105"/>
        <v>23</v>
      </c>
      <c r="F2258" s="36">
        <f>IFERROR(LIMPIA('DETALLE DE CONEXIONES'!N2258,1),0)</f>
        <v>0</v>
      </c>
      <c r="G2258" s="36" t="str">
        <f>LEFT('DETALLE DE CONEXIONES'!BE2258,3)</f>
        <v/>
      </c>
      <c r="H2258" s="36" t="str">
        <f>RIGHT('DETALLE DE CONEXIONES'!AK2258,2)</f>
        <v>-1</v>
      </c>
      <c r="I2258" s="36" t="str">
        <f>LEFT('DETALLE DE CONEXIONES'!AK2258,3)</f>
        <v>MEN</v>
      </c>
      <c r="J2258" s="36" t="str">
        <f>LEFT('DETALLE DE CONEXIONES'!M2258,3)</f>
        <v>0mi</v>
      </c>
      <c r="K2258" s="36" t="str">
        <f>IF(LEN('DETALLE DE CONEXIONES'!M2258)&lt;12,(RIGHT('DETALLE DE CONEXIONES'!M2258,5)),(RIGHT('DETALLE DE CONEXIONES'!M2258,6)))</f>
        <v xml:space="preserve">min. </v>
      </c>
      <c r="L2258" s="36">
        <f>IF(C2258="Saliente Local",(IFERROR((LIMPIA(J2258,1)),0)),0)</f>
        <v>0</v>
      </c>
      <c r="M2258" s="36">
        <f>IF(C2258="Saliente Nacional",(IFERROR((LIMPIA(J2258,1)),0)),0)</f>
        <v>0</v>
      </c>
      <c r="N2258" s="36">
        <f>IF(C2258="Saliente Internacional",(IFERROR((LIMPIA(J2258,1)),0)),0)</f>
        <v>0</v>
      </c>
      <c r="O2258" s="36">
        <f>IF(C2258="Saliente Local",(IFERROR((LIMPIA(K2258,1)),0)),0)</f>
        <v>0</v>
      </c>
      <c r="P2258" s="36">
        <f>IF(C2258="Saliente Nacional",(IFERROR((LIMPIA(K2258,1)),0)),0)</f>
        <v>0</v>
      </c>
      <c r="Q2258" s="36">
        <f>IF(C2258="Saliente Internacional",(IFERROR((LIMPIA(K2258,1)),0)),0)</f>
        <v>0</v>
      </c>
      <c r="R2258" s="36">
        <f t="shared" si="106"/>
        <v>0</v>
      </c>
      <c r="S2258" s="36">
        <f t="shared" si="107"/>
        <v>0</v>
      </c>
    </row>
    <row r="2259" spans="1:19" x14ac:dyDescent="0.25">
      <c r="A2259" s="101">
        <f>'DETALLE DE CONEXIONES'!P2259</f>
        <v>0</v>
      </c>
      <c r="B2259" s="36" t="str">
        <f>'DETALLE DE CONEXIONES'!I2259</f>
        <v>GPRS</v>
      </c>
      <c r="C2259" s="36" t="str">
        <f>'DETALLE DE CONEXIONES'!BB2259</f>
        <v>RS</v>
      </c>
      <c r="D2259" s="36" t="str">
        <f>'DETALLE DE CONEXIONES'!E2259</f>
        <v>internet.itelcelXXXm-3G</v>
      </c>
      <c r="E2259" s="36">
        <f t="shared" si="105"/>
        <v>23</v>
      </c>
      <c r="F2259" s="36">
        <f>IFERROR(LIMPIA('DETALLE DE CONEXIONES'!N2259,1),0)</f>
        <v>0</v>
      </c>
      <c r="G2259" s="36" t="str">
        <f>LEFT('DETALLE DE CONEXIONES'!BE2259,3)</f>
        <v/>
      </c>
      <c r="H2259" s="36" t="str">
        <f>RIGHT('DETALLE DE CONEXIONES'!AK2259,2)</f>
        <v>-1</v>
      </c>
      <c r="I2259" s="36" t="str">
        <f>LEFT('DETALLE DE CONEXIONES'!AK2259,3)</f>
        <v>RS;</v>
      </c>
      <c r="J2259" s="36" t="str">
        <f>LEFT('DETALLE DE CONEXIONES'!M2259,3)</f>
        <v>0mi</v>
      </c>
      <c r="K2259" s="36" t="str">
        <f>IF(LEN('DETALLE DE CONEXIONES'!M2259)&lt;12,(RIGHT('DETALLE DE CONEXIONES'!M2259,5)),(RIGHT('DETALLE DE CONEXIONES'!M2259,6)))</f>
        <v xml:space="preserve">min. </v>
      </c>
      <c r="L2259" s="36">
        <f>IF(C2259="Saliente Local",(IFERROR((LIMPIA(J2259,1)),0)),0)</f>
        <v>0</v>
      </c>
      <c r="M2259" s="36">
        <f>IF(C2259="Saliente Nacional",(IFERROR((LIMPIA(J2259,1)),0)),0)</f>
        <v>0</v>
      </c>
      <c r="N2259" s="36">
        <f>IF(C2259="Saliente Internacional",(IFERROR((LIMPIA(J2259,1)),0)),0)</f>
        <v>0</v>
      </c>
      <c r="O2259" s="36">
        <f>IF(C2259="Saliente Local",(IFERROR((LIMPIA(K2259,1)),0)),0)</f>
        <v>0</v>
      </c>
      <c r="P2259" s="36">
        <f>IF(C2259="Saliente Nacional",(IFERROR((LIMPIA(K2259,1)),0)),0)</f>
        <v>0</v>
      </c>
      <c r="Q2259" s="36">
        <f>IF(C2259="Saliente Internacional",(IFERROR((LIMPIA(K2259,1)),0)),0)</f>
        <v>0</v>
      </c>
      <c r="R2259" s="36">
        <f t="shared" si="106"/>
        <v>0</v>
      </c>
      <c r="S2259" s="36">
        <f t="shared" si="107"/>
        <v>0</v>
      </c>
    </row>
    <row r="2260" spans="1:19" x14ac:dyDescent="0.25">
      <c r="A2260" s="101">
        <f>'DETALLE DE CONEXIONES'!P2260</f>
        <v>0</v>
      </c>
      <c r="B2260" s="36" t="str">
        <f>'DETALLE DE CONEXIONES'!I2260</f>
        <v>GPRS</v>
      </c>
      <c r="C2260" s="36" t="str">
        <f>'DETALLE DE CONEXIONES'!BB2260</f>
        <v>MENSAJERO</v>
      </c>
      <c r="D2260" s="36" t="str">
        <f>'DETALLE DE CONEXIONES'!E2260</f>
        <v>internet.itelcelXXXm-3G</v>
      </c>
      <c r="E2260" s="36">
        <f t="shared" si="105"/>
        <v>23</v>
      </c>
      <c r="F2260" s="36">
        <f>IFERROR(LIMPIA('DETALLE DE CONEXIONES'!N2260,1),0)</f>
        <v>0</v>
      </c>
      <c r="G2260" s="36" t="str">
        <f>LEFT('DETALLE DE CONEXIONES'!BE2260,3)</f>
        <v/>
      </c>
      <c r="H2260" s="36" t="str">
        <f>RIGHT('DETALLE DE CONEXIONES'!AK2260,2)</f>
        <v>-1</v>
      </c>
      <c r="I2260" s="36" t="str">
        <f>LEFT('DETALLE DE CONEXIONES'!AK2260,3)</f>
        <v>MEN</v>
      </c>
      <c r="J2260" s="36" t="str">
        <f>LEFT('DETALLE DE CONEXIONES'!M2260,3)</f>
        <v>0mi</v>
      </c>
      <c r="K2260" s="36" t="str">
        <f>IF(LEN('DETALLE DE CONEXIONES'!M2260)&lt;12,(RIGHT('DETALLE DE CONEXIONES'!M2260,5)),(RIGHT('DETALLE DE CONEXIONES'!M2260,6)))</f>
        <v xml:space="preserve">min. </v>
      </c>
      <c r="L2260" s="36">
        <f>IF(C2260="Saliente Local",(IFERROR((LIMPIA(J2260,1)),0)),0)</f>
        <v>0</v>
      </c>
      <c r="M2260" s="36">
        <f>IF(C2260="Saliente Nacional",(IFERROR((LIMPIA(J2260,1)),0)),0)</f>
        <v>0</v>
      </c>
      <c r="N2260" s="36">
        <f>IF(C2260="Saliente Internacional",(IFERROR((LIMPIA(J2260,1)),0)),0)</f>
        <v>0</v>
      </c>
      <c r="O2260" s="36">
        <f>IF(C2260="Saliente Local",(IFERROR((LIMPIA(K2260,1)),0)),0)</f>
        <v>0</v>
      </c>
      <c r="P2260" s="36">
        <f>IF(C2260="Saliente Nacional",(IFERROR((LIMPIA(K2260,1)),0)),0)</f>
        <v>0</v>
      </c>
      <c r="Q2260" s="36">
        <f>IF(C2260="Saliente Internacional",(IFERROR((LIMPIA(K2260,1)),0)),0)</f>
        <v>0</v>
      </c>
      <c r="R2260" s="36">
        <f t="shared" si="106"/>
        <v>0</v>
      </c>
      <c r="S2260" s="36">
        <f t="shared" si="107"/>
        <v>0</v>
      </c>
    </row>
    <row r="2261" spans="1:19" x14ac:dyDescent="0.25">
      <c r="A2261" s="101">
        <f>'DETALLE DE CONEXIONES'!P2261</f>
        <v>0</v>
      </c>
      <c r="B2261" s="36" t="str">
        <f>'DETALLE DE CONEXIONES'!I2261</f>
        <v>GPRS</v>
      </c>
      <c r="C2261" s="36" t="str">
        <f>'DETALLE DE CONEXIONES'!BB2261</f>
        <v>RS</v>
      </c>
      <c r="D2261" s="36" t="str">
        <f>'DETALLE DE CONEXIONES'!E2261</f>
        <v>internet.itelcelXXXm-3G</v>
      </c>
      <c r="E2261" s="36">
        <f t="shared" si="105"/>
        <v>23</v>
      </c>
      <c r="F2261" s="36">
        <f>IFERROR(LIMPIA('DETALLE DE CONEXIONES'!N2261,1),0)</f>
        <v>0</v>
      </c>
      <c r="G2261" s="36" t="str">
        <f>LEFT('DETALLE DE CONEXIONES'!BE2261,3)</f>
        <v/>
      </c>
      <c r="H2261" s="36" t="str">
        <f>RIGHT('DETALLE DE CONEXIONES'!AK2261,2)</f>
        <v>-1</v>
      </c>
      <c r="I2261" s="36" t="str">
        <f>LEFT('DETALLE DE CONEXIONES'!AK2261,3)</f>
        <v>RS;</v>
      </c>
      <c r="J2261" s="36" t="str">
        <f>LEFT('DETALLE DE CONEXIONES'!M2261,3)</f>
        <v>0mi</v>
      </c>
      <c r="K2261" s="36" t="str">
        <f>IF(LEN('DETALLE DE CONEXIONES'!M2261)&lt;12,(RIGHT('DETALLE DE CONEXIONES'!M2261,5)),(RIGHT('DETALLE DE CONEXIONES'!M2261,6)))</f>
        <v xml:space="preserve">min. </v>
      </c>
      <c r="L2261" s="36">
        <f>IF(C2261="Saliente Local",(IFERROR((LIMPIA(J2261,1)),0)),0)</f>
        <v>0</v>
      </c>
      <c r="M2261" s="36">
        <f>IF(C2261="Saliente Nacional",(IFERROR((LIMPIA(J2261,1)),0)),0)</f>
        <v>0</v>
      </c>
      <c r="N2261" s="36">
        <f>IF(C2261="Saliente Internacional",(IFERROR((LIMPIA(J2261,1)),0)),0)</f>
        <v>0</v>
      </c>
      <c r="O2261" s="36">
        <f>IF(C2261="Saliente Local",(IFERROR((LIMPIA(K2261,1)),0)),0)</f>
        <v>0</v>
      </c>
      <c r="P2261" s="36">
        <f>IF(C2261="Saliente Nacional",(IFERROR((LIMPIA(K2261,1)),0)),0)</f>
        <v>0</v>
      </c>
      <c r="Q2261" s="36">
        <f>IF(C2261="Saliente Internacional",(IFERROR((LIMPIA(K2261,1)),0)),0)</f>
        <v>0</v>
      </c>
      <c r="R2261" s="36">
        <f t="shared" si="106"/>
        <v>0</v>
      </c>
      <c r="S2261" s="36">
        <f t="shared" si="107"/>
        <v>0</v>
      </c>
    </row>
    <row r="2262" spans="1:19" x14ac:dyDescent="0.25">
      <c r="A2262" s="101">
        <f>'DETALLE DE CONEXIONES'!P2262</f>
        <v>0</v>
      </c>
      <c r="B2262" s="36" t="str">
        <f>'DETALLE DE CONEXIONES'!I2262</f>
        <v>GPRS</v>
      </c>
      <c r="C2262" s="36" t="str">
        <f>'DETALLE DE CONEXIONES'!BB2262</f>
        <v>RS</v>
      </c>
      <c r="D2262" s="36" t="str">
        <f>'DETALLE DE CONEXIONES'!E2262</f>
        <v>internet.itelcelXXXm-3G</v>
      </c>
      <c r="E2262" s="36">
        <f t="shared" si="105"/>
        <v>23</v>
      </c>
      <c r="F2262" s="36">
        <f>IFERROR(LIMPIA('DETALLE DE CONEXIONES'!N2262,1),0)</f>
        <v>0</v>
      </c>
      <c r="G2262" s="36" t="str">
        <f>LEFT('DETALLE DE CONEXIONES'!BE2262,3)</f>
        <v/>
      </c>
      <c r="H2262" s="36" t="str">
        <f>RIGHT('DETALLE DE CONEXIONES'!AK2262,2)</f>
        <v>-1</v>
      </c>
      <c r="I2262" s="36" t="str">
        <f>LEFT('DETALLE DE CONEXIONES'!AK2262,3)</f>
        <v>RS;</v>
      </c>
      <c r="J2262" s="36" t="str">
        <f>LEFT('DETALLE DE CONEXIONES'!M2262,3)</f>
        <v>0mi</v>
      </c>
      <c r="K2262" s="36" t="str">
        <f>IF(LEN('DETALLE DE CONEXIONES'!M2262)&lt;12,(RIGHT('DETALLE DE CONEXIONES'!M2262,5)),(RIGHT('DETALLE DE CONEXIONES'!M2262,6)))</f>
        <v xml:space="preserve">min. </v>
      </c>
      <c r="L2262" s="36">
        <f>IF(C2262="Saliente Local",(IFERROR((LIMPIA(J2262,1)),0)),0)</f>
        <v>0</v>
      </c>
      <c r="M2262" s="36">
        <f>IF(C2262="Saliente Nacional",(IFERROR((LIMPIA(J2262,1)),0)),0)</f>
        <v>0</v>
      </c>
      <c r="N2262" s="36">
        <f>IF(C2262="Saliente Internacional",(IFERROR((LIMPIA(J2262,1)),0)),0)</f>
        <v>0</v>
      </c>
      <c r="O2262" s="36">
        <f>IF(C2262="Saliente Local",(IFERROR((LIMPIA(K2262,1)),0)),0)</f>
        <v>0</v>
      </c>
      <c r="P2262" s="36">
        <f>IF(C2262="Saliente Nacional",(IFERROR((LIMPIA(K2262,1)),0)),0)</f>
        <v>0</v>
      </c>
      <c r="Q2262" s="36">
        <f>IF(C2262="Saliente Internacional",(IFERROR((LIMPIA(K2262,1)),0)),0)</f>
        <v>0</v>
      </c>
      <c r="R2262" s="36">
        <f t="shared" si="106"/>
        <v>0</v>
      </c>
      <c r="S2262" s="36">
        <f t="shared" si="107"/>
        <v>0</v>
      </c>
    </row>
    <row r="2263" spans="1:19" x14ac:dyDescent="0.25">
      <c r="A2263" s="101">
        <f>'DETALLE DE CONEXIONES'!P2263</f>
        <v>0</v>
      </c>
      <c r="B2263" s="36" t="str">
        <f>'DETALLE DE CONEXIONES'!I2263</f>
        <v>SALIENTE</v>
      </c>
      <c r="C2263" s="36" t="str">
        <f>'DETALLE DE CONEXIONES'!BB2263</f>
        <v>Saliente Local</v>
      </c>
      <c r="D2263" s="36" t="str">
        <f>'DETALLE DE CONEXIONES'!E2263</f>
        <v>999XXX3420</v>
      </c>
      <c r="E2263" s="36">
        <f t="shared" si="105"/>
        <v>10</v>
      </c>
      <c r="F2263" s="36">
        <f>IFERROR(LIMPIA('DETALLE DE CONEXIONES'!N2263,1),0)</f>
        <v>3</v>
      </c>
      <c r="G2263" s="36" t="str">
        <f>LEFT('DETALLE DE CONEXIONES'!BE2263,3)</f>
        <v>NOF</v>
      </c>
      <c r="H2263" s="36" t="str">
        <f>RIGHT('DETALLE DE CONEXIONES'!AK2263,2)</f>
        <v/>
      </c>
      <c r="I2263" s="36" t="str">
        <f>LEFT('DETALLE DE CONEXIONES'!AK2263,3)</f>
        <v/>
      </c>
      <c r="J2263" s="36" t="str">
        <f>LEFT('DETALLE DE CONEXIONES'!M2263,3)</f>
        <v>2mi</v>
      </c>
      <c r="K2263" s="36" t="str">
        <f>IF(LEN('DETALLE DE CONEXIONES'!M2263)&lt;12,(RIGHT('DETALLE DE CONEXIONES'!M2263,5)),(RIGHT('DETALLE DE CONEXIONES'!M2263,6)))</f>
        <v>8seg.</v>
      </c>
      <c r="L2263" s="36">
        <f>IF(C2263="Saliente Local",(IFERROR((LIMPIA(J2263,1)),0)),0)</f>
        <v>2</v>
      </c>
      <c r="M2263" s="36">
        <f>IF(C2263="Saliente Nacional",(IFERROR((LIMPIA(J2263,1)),0)),0)</f>
        <v>0</v>
      </c>
      <c r="N2263" s="36">
        <f>IF(C2263="Saliente Internacional",(IFERROR((LIMPIA(J2263,1)),0)),0)</f>
        <v>0</v>
      </c>
      <c r="O2263" s="36">
        <f>IF(C2263="Saliente Local",(IFERROR((LIMPIA(K2263,1)),0)),0)</f>
        <v>8</v>
      </c>
      <c r="P2263" s="36">
        <f>IF(C2263="Saliente Nacional",(IFERROR((LIMPIA(K2263,1)),0)),0)</f>
        <v>0</v>
      </c>
      <c r="Q2263" s="36">
        <f>IF(C2263="Saliente Internacional",(IFERROR((LIMPIA(K2263,1)),0)),0)</f>
        <v>0</v>
      </c>
      <c r="R2263" s="36">
        <f t="shared" si="106"/>
        <v>3</v>
      </c>
      <c r="S2263" s="36">
        <f t="shared" si="107"/>
        <v>0</v>
      </c>
    </row>
    <row r="2264" spans="1:19" x14ac:dyDescent="0.25">
      <c r="A2264" s="101">
        <f>'DETALLE DE CONEXIONES'!P2264</f>
        <v>0</v>
      </c>
      <c r="B2264" s="36" t="str">
        <f>'DETALLE DE CONEXIONES'!I2264</f>
        <v>GPRS</v>
      </c>
      <c r="C2264" s="36" t="str">
        <f>'DETALLE DE CONEXIONES'!BB2264</f>
        <v>MENSAJERO</v>
      </c>
      <c r="D2264" s="36" t="str">
        <f>'DETALLE DE CONEXIONES'!E2264</f>
        <v>internet.itelcelXXXm-3G</v>
      </c>
      <c r="E2264" s="36">
        <f t="shared" si="105"/>
        <v>23</v>
      </c>
      <c r="F2264" s="36">
        <f>IFERROR(LIMPIA('DETALLE DE CONEXIONES'!N2264,1),0)</f>
        <v>0</v>
      </c>
      <c r="G2264" s="36" t="str">
        <f>LEFT('DETALLE DE CONEXIONES'!BE2264,3)</f>
        <v/>
      </c>
      <c r="H2264" s="36" t="str">
        <f>RIGHT('DETALLE DE CONEXIONES'!AK2264,2)</f>
        <v>-1</v>
      </c>
      <c r="I2264" s="36" t="str">
        <f>LEFT('DETALLE DE CONEXIONES'!AK2264,3)</f>
        <v>MEN</v>
      </c>
      <c r="J2264" s="36" t="str">
        <f>LEFT('DETALLE DE CONEXIONES'!M2264,3)</f>
        <v>0mi</v>
      </c>
      <c r="K2264" s="36" t="str">
        <f>IF(LEN('DETALLE DE CONEXIONES'!M2264)&lt;12,(RIGHT('DETALLE DE CONEXIONES'!M2264,5)),(RIGHT('DETALLE DE CONEXIONES'!M2264,6)))</f>
        <v xml:space="preserve">min. </v>
      </c>
      <c r="L2264" s="36">
        <f>IF(C2264="Saliente Local",(IFERROR((LIMPIA(J2264,1)),0)),0)</f>
        <v>0</v>
      </c>
      <c r="M2264" s="36">
        <f>IF(C2264="Saliente Nacional",(IFERROR((LIMPIA(J2264,1)),0)),0)</f>
        <v>0</v>
      </c>
      <c r="N2264" s="36">
        <f>IF(C2264="Saliente Internacional",(IFERROR((LIMPIA(J2264,1)),0)),0)</f>
        <v>0</v>
      </c>
      <c r="O2264" s="36">
        <f>IF(C2264="Saliente Local",(IFERROR((LIMPIA(K2264,1)),0)),0)</f>
        <v>0</v>
      </c>
      <c r="P2264" s="36">
        <f>IF(C2264="Saliente Nacional",(IFERROR((LIMPIA(K2264,1)),0)),0)</f>
        <v>0</v>
      </c>
      <c r="Q2264" s="36">
        <f>IF(C2264="Saliente Internacional",(IFERROR((LIMPIA(K2264,1)),0)),0)</f>
        <v>0</v>
      </c>
      <c r="R2264" s="36">
        <f t="shared" si="106"/>
        <v>0</v>
      </c>
      <c r="S2264" s="36">
        <f t="shared" si="107"/>
        <v>0</v>
      </c>
    </row>
    <row r="2265" spans="1:19" x14ac:dyDescent="0.25">
      <c r="A2265" s="101">
        <f>'DETALLE DE CONEXIONES'!P2265</f>
        <v>0</v>
      </c>
      <c r="B2265" s="36" t="str">
        <f>'DETALLE DE CONEXIONES'!I2265</f>
        <v>GPRS</v>
      </c>
      <c r="C2265" s="36" t="str">
        <f>'DETALLE DE CONEXIONES'!BB2265</f>
        <v>RS</v>
      </c>
      <c r="D2265" s="36" t="str">
        <f>'DETALLE DE CONEXIONES'!E2265</f>
        <v>internet.itelcelXXXm-3G</v>
      </c>
      <c r="E2265" s="36">
        <f t="shared" si="105"/>
        <v>23</v>
      </c>
      <c r="F2265" s="36">
        <f>IFERROR(LIMPIA('DETALLE DE CONEXIONES'!N2265,1),0)</f>
        <v>0</v>
      </c>
      <c r="G2265" s="36" t="str">
        <f>LEFT('DETALLE DE CONEXIONES'!BE2265,3)</f>
        <v/>
      </c>
      <c r="H2265" s="36" t="str">
        <f>RIGHT('DETALLE DE CONEXIONES'!AK2265,2)</f>
        <v>-1</v>
      </c>
      <c r="I2265" s="36" t="str">
        <f>LEFT('DETALLE DE CONEXIONES'!AK2265,3)</f>
        <v>RS;</v>
      </c>
      <c r="J2265" s="36" t="str">
        <f>LEFT('DETALLE DE CONEXIONES'!M2265,3)</f>
        <v>0mi</v>
      </c>
      <c r="K2265" s="36" t="str">
        <f>IF(LEN('DETALLE DE CONEXIONES'!M2265)&lt;12,(RIGHT('DETALLE DE CONEXIONES'!M2265,5)),(RIGHT('DETALLE DE CONEXIONES'!M2265,6)))</f>
        <v xml:space="preserve">min. </v>
      </c>
      <c r="L2265" s="36">
        <f>IF(C2265="Saliente Local",(IFERROR((LIMPIA(J2265,1)),0)),0)</f>
        <v>0</v>
      </c>
      <c r="M2265" s="36">
        <f>IF(C2265="Saliente Nacional",(IFERROR((LIMPIA(J2265,1)),0)),0)</f>
        <v>0</v>
      </c>
      <c r="N2265" s="36">
        <f>IF(C2265="Saliente Internacional",(IFERROR((LIMPIA(J2265,1)),0)),0)</f>
        <v>0</v>
      </c>
      <c r="O2265" s="36">
        <f>IF(C2265="Saliente Local",(IFERROR((LIMPIA(K2265,1)),0)),0)</f>
        <v>0</v>
      </c>
      <c r="P2265" s="36">
        <f>IF(C2265="Saliente Nacional",(IFERROR((LIMPIA(K2265,1)),0)),0)</f>
        <v>0</v>
      </c>
      <c r="Q2265" s="36">
        <f>IF(C2265="Saliente Internacional",(IFERROR((LIMPIA(K2265,1)),0)),0)</f>
        <v>0</v>
      </c>
      <c r="R2265" s="36">
        <f t="shared" si="106"/>
        <v>0</v>
      </c>
      <c r="S2265" s="36">
        <f t="shared" si="107"/>
        <v>0</v>
      </c>
    </row>
    <row r="2266" spans="1:19" x14ac:dyDescent="0.25">
      <c r="A2266" s="101">
        <f>'DETALLE DE CONEXIONES'!P2266</f>
        <v>0</v>
      </c>
      <c r="B2266" s="36" t="str">
        <f>'DETALLE DE CONEXIONES'!I2266</f>
        <v>TRANSFERENCIA</v>
      </c>
      <c r="C2266" s="36" t="str">
        <f>'DETALLE DE CONEXIONES'!BB2266</f>
        <v>Desvio Nacional</v>
      </c>
      <c r="D2266" s="36" t="str">
        <f>'DETALLE DE CONEXIONES'!E2266</f>
        <v>999XXX1600</v>
      </c>
      <c r="E2266" s="36">
        <f t="shared" si="105"/>
        <v>10</v>
      </c>
      <c r="F2266" s="36">
        <f>IFERROR(LIMPIA('DETALLE DE CONEXIONES'!N2266,1),0)</f>
        <v>1</v>
      </c>
      <c r="G2266" s="36" t="str">
        <f>LEFT('DETALLE DE CONEXIONES'!BE2266,3)</f>
        <v>SIU</v>
      </c>
      <c r="H2266" s="36" t="str">
        <f>RIGHT('DETALLE DE CONEXIONES'!AK2266,2)</f>
        <v/>
      </c>
      <c r="I2266" s="36" t="str">
        <f>LEFT('DETALLE DE CONEXIONES'!AK2266,3)</f>
        <v/>
      </c>
      <c r="J2266" s="36" t="str">
        <f>LEFT('DETALLE DE CONEXIONES'!M2266,3)</f>
        <v>0mi</v>
      </c>
      <c r="K2266" s="36" t="str">
        <f>IF(LEN('DETALLE DE CONEXIONES'!M2266)&lt;12,(RIGHT('DETALLE DE CONEXIONES'!M2266,5)),(RIGHT('DETALLE DE CONEXIONES'!M2266,6)))</f>
        <v>1seg.</v>
      </c>
      <c r="L2266" s="36">
        <f>IF(C2266="Saliente Local",(IFERROR((LIMPIA(J2266,1)),0)),0)</f>
        <v>0</v>
      </c>
      <c r="M2266" s="36">
        <f>IF(C2266="Saliente Nacional",(IFERROR((LIMPIA(J2266,1)),0)),0)</f>
        <v>0</v>
      </c>
      <c r="N2266" s="36">
        <f>IF(C2266="Saliente Internacional",(IFERROR((LIMPIA(J2266,1)),0)),0)</f>
        <v>0</v>
      </c>
      <c r="O2266" s="36">
        <f>IF(C2266="Saliente Local",(IFERROR((LIMPIA(K2266,1)),0)),0)</f>
        <v>0</v>
      </c>
      <c r="P2266" s="36">
        <f>IF(C2266="Saliente Nacional",(IFERROR((LIMPIA(K2266,1)),0)),0)</f>
        <v>0</v>
      </c>
      <c r="Q2266" s="36">
        <f>IF(C2266="Saliente Internacional",(IFERROR((LIMPIA(K2266,1)),0)),0)</f>
        <v>0</v>
      </c>
      <c r="R2266" s="36">
        <f t="shared" si="106"/>
        <v>0</v>
      </c>
      <c r="S2266" s="36">
        <f t="shared" si="107"/>
        <v>0</v>
      </c>
    </row>
    <row r="2267" spans="1:19" x14ac:dyDescent="0.25">
      <c r="A2267" s="101">
        <f>'DETALLE DE CONEXIONES'!P2267</f>
        <v>0</v>
      </c>
      <c r="B2267" s="36" t="str">
        <f>'DETALLE DE CONEXIONES'!I2267</f>
        <v>TRANSFERENCIA</v>
      </c>
      <c r="C2267" s="36" t="str">
        <f>'DETALLE DE CONEXIONES'!BB2267</f>
        <v>Desvio Nacional</v>
      </c>
      <c r="D2267" s="36" t="str">
        <f>'DETALLE DE CONEXIONES'!E2267</f>
        <v>999XXX1600</v>
      </c>
      <c r="E2267" s="36">
        <f t="shared" si="105"/>
        <v>10</v>
      </c>
      <c r="F2267" s="36">
        <f>IFERROR(LIMPIA('DETALLE DE CONEXIONES'!N2267,1),0)</f>
        <v>1</v>
      </c>
      <c r="G2267" s="36" t="str">
        <f>LEFT('DETALLE DE CONEXIONES'!BE2267,3)</f>
        <v>SIU</v>
      </c>
      <c r="H2267" s="36" t="str">
        <f>RIGHT('DETALLE DE CONEXIONES'!AK2267,2)</f>
        <v/>
      </c>
      <c r="I2267" s="36" t="str">
        <f>LEFT('DETALLE DE CONEXIONES'!AK2267,3)</f>
        <v/>
      </c>
      <c r="J2267" s="36" t="str">
        <f>LEFT('DETALLE DE CONEXIONES'!M2267,3)</f>
        <v>0mi</v>
      </c>
      <c r="K2267" s="36" t="str">
        <f>IF(LEN('DETALLE DE CONEXIONES'!M2267)&lt;12,(RIGHT('DETALLE DE CONEXIONES'!M2267,5)),(RIGHT('DETALLE DE CONEXIONES'!M2267,6)))</f>
        <v>45seg.</v>
      </c>
      <c r="L2267" s="36">
        <f>IF(C2267="Saliente Local",(IFERROR((LIMPIA(J2267,1)),0)),0)</f>
        <v>0</v>
      </c>
      <c r="M2267" s="36">
        <f>IF(C2267="Saliente Nacional",(IFERROR((LIMPIA(J2267,1)),0)),0)</f>
        <v>0</v>
      </c>
      <c r="N2267" s="36">
        <f>IF(C2267="Saliente Internacional",(IFERROR((LIMPIA(J2267,1)),0)),0)</f>
        <v>0</v>
      </c>
      <c r="O2267" s="36">
        <f>IF(C2267="Saliente Local",(IFERROR((LIMPIA(K2267,1)),0)),0)</f>
        <v>0</v>
      </c>
      <c r="P2267" s="36">
        <f>IF(C2267="Saliente Nacional",(IFERROR((LIMPIA(K2267,1)),0)),0)</f>
        <v>0</v>
      </c>
      <c r="Q2267" s="36">
        <f>IF(C2267="Saliente Internacional",(IFERROR((LIMPIA(K2267,1)),0)),0)</f>
        <v>0</v>
      </c>
      <c r="R2267" s="36">
        <f t="shared" si="106"/>
        <v>0</v>
      </c>
      <c r="S2267" s="36">
        <f t="shared" si="107"/>
        <v>0</v>
      </c>
    </row>
    <row r="2268" spans="1:19" x14ac:dyDescent="0.25">
      <c r="A2268" s="101">
        <f>'DETALLE DE CONEXIONES'!P2268</f>
        <v>0</v>
      </c>
      <c r="B2268" s="36" t="str">
        <f>'DETALLE DE CONEXIONES'!I2268</f>
        <v>TRANSFERENCIA</v>
      </c>
      <c r="C2268" s="36" t="str">
        <f>'DETALLE DE CONEXIONES'!BB2268</f>
        <v>Desvio Nacional</v>
      </c>
      <c r="D2268" s="36" t="str">
        <f>'DETALLE DE CONEXIONES'!E2268</f>
        <v>999XXX1600</v>
      </c>
      <c r="E2268" s="36">
        <f t="shared" si="105"/>
        <v>10</v>
      </c>
      <c r="F2268" s="36">
        <f>IFERROR(LIMPIA('DETALLE DE CONEXIONES'!N2268,1),0)</f>
        <v>1</v>
      </c>
      <c r="G2268" s="36" t="str">
        <f>LEFT('DETALLE DE CONEXIONES'!BE2268,3)</f>
        <v>SIU</v>
      </c>
      <c r="H2268" s="36" t="str">
        <f>RIGHT('DETALLE DE CONEXIONES'!AK2268,2)</f>
        <v/>
      </c>
      <c r="I2268" s="36" t="str">
        <f>LEFT('DETALLE DE CONEXIONES'!AK2268,3)</f>
        <v/>
      </c>
      <c r="J2268" s="36" t="str">
        <f>LEFT('DETALLE DE CONEXIONES'!M2268,3)</f>
        <v>0mi</v>
      </c>
      <c r="K2268" s="36" t="str">
        <f>IF(LEN('DETALLE DE CONEXIONES'!M2268)&lt;12,(RIGHT('DETALLE DE CONEXIONES'!M2268,5)),(RIGHT('DETALLE DE CONEXIONES'!M2268,6)))</f>
        <v>3seg.</v>
      </c>
      <c r="L2268" s="36">
        <f>IF(C2268="Saliente Local",(IFERROR((LIMPIA(J2268,1)),0)),0)</f>
        <v>0</v>
      </c>
      <c r="M2268" s="36">
        <f>IF(C2268="Saliente Nacional",(IFERROR((LIMPIA(J2268,1)),0)),0)</f>
        <v>0</v>
      </c>
      <c r="N2268" s="36">
        <f>IF(C2268="Saliente Internacional",(IFERROR((LIMPIA(J2268,1)),0)),0)</f>
        <v>0</v>
      </c>
      <c r="O2268" s="36">
        <f>IF(C2268="Saliente Local",(IFERROR((LIMPIA(K2268,1)),0)),0)</f>
        <v>0</v>
      </c>
      <c r="P2268" s="36">
        <f>IF(C2268="Saliente Nacional",(IFERROR((LIMPIA(K2268,1)),0)),0)</f>
        <v>0</v>
      </c>
      <c r="Q2268" s="36">
        <f>IF(C2268="Saliente Internacional",(IFERROR((LIMPIA(K2268,1)),0)),0)</f>
        <v>0</v>
      </c>
      <c r="R2268" s="36">
        <f t="shared" si="106"/>
        <v>0</v>
      </c>
      <c r="S2268" s="36">
        <f t="shared" si="107"/>
        <v>0</v>
      </c>
    </row>
    <row r="2269" spans="1:19" x14ac:dyDescent="0.25">
      <c r="A2269" s="101">
        <f>'DETALLE DE CONEXIONES'!P2269</f>
        <v>0</v>
      </c>
      <c r="B2269" s="36" t="str">
        <f>'DETALLE DE CONEXIONES'!I2269</f>
        <v>SALIENTE</v>
      </c>
      <c r="C2269" s="36" t="str">
        <f>'DETALLE DE CONEXIONES'!BB2269</f>
        <v>Saliente Local</v>
      </c>
      <c r="D2269" s="36" t="str">
        <f>'DETALLE DE CONEXIONES'!E2269</f>
        <v>999XXX0494</v>
      </c>
      <c r="E2269" s="36">
        <f t="shared" si="105"/>
        <v>10</v>
      </c>
      <c r="F2269" s="36">
        <f>IFERROR(LIMPIA('DETALLE DE CONEXIONES'!N2269,1),0)</f>
        <v>2</v>
      </c>
      <c r="G2269" s="36" t="str">
        <f>LEFT('DETALLE DE CONEXIONES'!BE2269,3)</f>
        <v>NOF</v>
      </c>
      <c r="H2269" s="36" t="str">
        <f>RIGHT('DETALLE DE CONEXIONES'!AK2269,2)</f>
        <v/>
      </c>
      <c r="I2269" s="36" t="str">
        <f>LEFT('DETALLE DE CONEXIONES'!AK2269,3)</f>
        <v/>
      </c>
      <c r="J2269" s="36" t="str">
        <f>LEFT('DETALLE DE CONEXIONES'!M2269,3)</f>
        <v>1mi</v>
      </c>
      <c r="K2269" s="36" t="str">
        <f>IF(LEN('DETALLE DE CONEXIONES'!M2269)&lt;12,(RIGHT('DETALLE DE CONEXIONES'!M2269,5)),(RIGHT('DETALLE DE CONEXIONES'!M2269,6)))</f>
        <v>22seg.</v>
      </c>
      <c r="L2269" s="36">
        <f>IF(C2269="Saliente Local",(IFERROR((LIMPIA(J2269,1)),0)),0)</f>
        <v>1</v>
      </c>
      <c r="M2269" s="36">
        <f>IF(C2269="Saliente Nacional",(IFERROR((LIMPIA(J2269,1)),0)),0)</f>
        <v>0</v>
      </c>
      <c r="N2269" s="36">
        <f>IF(C2269="Saliente Internacional",(IFERROR((LIMPIA(J2269,1)),0)),0)</f>
        <v>0</v>
      </c>
      <c r="O2269" s="36">
        <f>IF(C2269="Saliente Local",(IFERROR((LIMPIA(K2269,1)),0)),0)</f>
        <v>22</v>
      </c>
      <c r="P2269" s="36">
        <f>IF(C2269="Saliente Nacional",(IFERROR((LIMPIA(K2269,1)),0)),0)</f>
        <v>0</v>
      </c>
      <c r="Q2269" s="36">
        <f>IF(C2269="Saliente Internacional",(IFERROR((LIMPIA(K2269,1)),0)),0)</f>
        <v>0</v>
      </c>
      <c r="R2269" s="36">
        <f t="shared" si="106"/>
        <v>2</v>
      </c>
      <c r="S2269" s="36">
        <f t="shared" si="107"/>
        <v>0</v>
      </c>
    </row>
    <row r="2270" spans="1:19" x14ac:dyDescent="0.25">
      <c r="A2270" s="101">
        <f>'DETALLE DE CONEXIONES'!P2270</f>
        <v>0</v>
      </c>
      <c r="B2270" s="36" t="str">
        <f>'DETALLE DE CONEXIONES'!I2270</f>
        <v>ENTRANTE</v>
      </c>
      <c r="C2270" s="36" t="str">
        <f>'DETALLE DE CONEXIONES'!BB2270</f>
        <v>Entrante Local</v>
      </c>
      <c r="D2270" s="36" t="str">
        <f>'DETALLE DE CONEXIONES'!E2270</f>
        <v>999XXX1600</v>
      </c>
      <c r="E2270" s="36">
        <f t="shared" si="105"/>
        <v>10</v>
      </c>
      <c r="F2270" s="36">
        <f>IFERROR(LIMPIA('DETALLE DE CONEXIONES'!N2270,1),0)</f>
        <v>2</v>
      </c>
      <c r="G2270" s="36" t="str">
        <f>LEFT('DETALLE DE CONEXIONES'!BE2270,3)</f>
        <v>NOF</v>
      </c>
      <c r="H2270" s="36" t="str">
        <f>RIGHT('DETALLE DE CONEXIONES'!AK2270,2)</f>
        <v/>
      </c>
      <c r="I2270" s="36" t="str">
        <f>LEFT('DETALLE DE CONEXIONES'!AK2270,3)</f>
        <v/>
      </c>
      <c r="J2270" s="36" t="str">
        <f>LEFT('DETALLE DE CONEXIONES'!M2270,3)</f>
        <v>1mi</v>
      </c>
      <c r="K2270" s="36" t="str">
        <f>IF(LEN('DETALLE DE CONEXIONES'!M2270)&lt;12,(RIGHT('DETALLE DE CONEXIONES'!M2270,5)),(RIGHT('DETALLE DE CONEXIONES'!M2270,6)))</f>
        <v>34seg.</v>
      </c>
      <c r="L2270" s="36">
        <f>IF(C2270="Saliente Local",(IFERROR((LIMPIA(J2270,1)),0)),0)</f>
        <v>0</v>
      </c>
      <c r="M2270" s="36">
        <f>IF(C2270="Saliente Nacional",(IFERROR((LIMPIA(J2270,1)),0)),0)</f>
        <v>0</v>
      </c>
      <c r="N2270" s="36">
        <f>IF(C2270="Saliente Internacional",(IFERROR((LIMPIA(J2270,1)),0)),0)</f>
        <v>0</v>
      </c>
      <c r="O2270" s="36">
        <f>IF(C2270="Saliente Local",(IFERROR((LIMPIA(K2270,1)),0)),0)</f>
        <v>0</v>
      </c>
      <c r="P2270" s="36">
        <f>IF(C2270="Saliente Nacional",(IFERROR((LIMPIA(K2270,1)),0)),0)</f>
        <v>0</v>
      </c>
      <c r="Q2270" s="36">
        <f>IF(C2270="Saliente Internacional",(IFERROR((LIMPIA(K2270,1)),0)),0)</f>
        <v>0</v>
      </c>
      <c r="R2270" s="36">
        <f t="shared" si="106"/>
        <v>0</v>
      </c>
      <c r="S2270" s="36">
        <f t="shared" si="107"/>
        <v>0</v>
      </c>
    </row>
    <row r="2271" spans="1:19" x14ac:dyDescent="0.25">
      <c r="A2271" s="101">
        <f>'DETALLE DE CONEXIONES'!P2271</f>
        <v>0</v>
      </c>
      <c r="B2271" s="36" t="str">
        <f>'DETALLE DE CONEXIONES'!I2271</f>
        <v>ENTRANTE</v>
      </c>
      <c r="C2271" s="36" t="str">
        <f>'DETALLE DE CONEXIONES'!BB2271</f>
        <v>Entrante Local</v>
      </c>
      <c r="D2271" s="36" t="str">
        <f>'DETALLE DE CONEXIONES'!E2271</f>
        <v>999XXX1600</v>
      </c>
      <c r="E2271" s="36">
        <f t="shared" si="105"/>
        <v>10</v>
      </c>
      <c r="F2271" s="36">
        <f>IFERROR(LIMPIA('DETALLE DE CONEXIONES'!N2271,1),0)</f>
        <v>1</v>
      </c>
      <c r="G2271" s="36" t="str">
        <f>LEFT('DETALLE DE CONEXIONES'!BE2271,3)</f>
        <v>NOF</v>
      </c>
      <c r="H2271" s="36" t="str">
        <f>RIGHT('DETALLE DE CONEXIONES'!AK2271,2)</f>
        <v/>
      </c>
      <c r="I2271" s="36" t="str">
        <f>LEFT('DETALLE DE CONEXIONES'!AK2271,3)</f>
        <v/>
      </c>
      <c r="J2271" s="36" t="str">
        <f>LEFT('DETALLE DE CONEXIONES'!M2271,3)</f>
        <v>0mi</v>
      </c>
      <c r="K2271" s="36" t="str">
        <f>IF(LEN('DETALLE DE CONEXIONES'!M2271)&lt;12,(RIGHT('DETALLE DE CONEXIONES'!M2271,5)),(RIGHT('DETALLE DE CONEXIONES'!M2271,6)))</f>
        <v>59seg.</v>
      </c>
      <c r="L2271" s="36">
        <f>IF(C2271="Saliente Local",(IFERROR((LIMPIA(J2271,1)),0)),0)</f>
        <v>0</v>
      </c>
      <c r="M2271" s="36">
        <f>IF(C2271="Saliente Nacional",(IFERROR((LIMPIA(J2271,1)),0)),0)</f>
        <v>0</v>
      </c>
      <c r="N2271" s="36">
        <f>IF(C2271="Saliente Internacional",(IFERROR((LIMPIA(J2271,1)),0)),0)</f>
        <v>0</v>
      </c>
      <c r="O2271" s="36">
        <f>IF(C2271="Saliente Local",(IFERROR((LIMPIA(K2271,1)),0)),0)</f>
        <v>0</v>
      </c>
      <c r="P2271" s="36">
        <f>IF(C2271="Saliente Nacional",(IFERROR((LIMPIA(K2271,1)),0)),0)</f>
        <v>0</v>
      </c>
      <c r="Q2271" s="36">
        <f>IF(C2271="Saliente Internacional",(IFERROR((LIMPIA(K2271,1)),0)),0)</f>
        <v>0</v>
      </c>
      <c r="R2271" s="36">
        <f t="shared" si="106"/>
        <v>0</v>
      </c>
      <c r="S2271" s="36">
        <f t="shared" si="107"/>
        <v>0</v>
      </c>
    </row>
    <row r="2272" spans="1:19" x14ac:dyDescent="0.25">
      <c r="A2272" s="101">
        <f>'DETALLE DE CONEXIONES'!P2272</f>
        <v>0</v>
      </c>
      <c r="B2272" s="36" t="str">
        <f>'DETALLE DE CONEXIONES'!I2272</f>
        <v>ENTRANTE</v>
      </c>
      <c r="C2272" s="36" t="str">
        <f>'DETALLE DE CONEXIONES'!BB2272</f>
        <v>Entrante Local</v>
      </c>
      <c r="D2272" s="36" t="str">
        <f>'DETALLE DE CONEXIONES'!E2272</f>
        <v>999XXX1600</v>
      </c>
      <c r="E2272" s="36">
        <f t="shared" si="105"/>
        <v>10</v>
      </c>
      <c r="F2272" s="36">
        <f>IFERROR(LIMPIA('DETALLE DE CONEXIONES'!N2272,1),0)</f>
        <v>1</v>
      </c>
      <c r="G2272" s="36" t="str">
        <f>LEFT('DETALLE DE CONEXIONES'!BE2272,3)</f>
        <v>NOF</v>
      </c>
      <c r="H2272" s="36" t="str">
        <f>RIGHT('DETALLE DE CONEXIONES'!AK2272,2)</f>
        <v/>
      </c>
      <c r="I2272" s="36" t="str">
        <f>LEFT('DETALLE DE CONEXIONES'!AK2272,3)</f>
        <v/>
      </c>
      <c r="J2272" s="36" t="str">
        <f>LEFT('DETALLE DE CONEXIONES'!M2272,3)</f>
        <v>0mi</v>
      </c>
      <c r="K2272" s="36" t="str">
        <f>IF(LEN('DETALLE DE CONEXIONES'!M2272)&lt;12,(RIGHT('DETALLE DE CONEXIONES'!M2272,5)),(RIGHT('DETALLE DE CONEXIONES'!M2272,6)))</f>
        <v>16seg.</v>
      </c>
      <c r="L2272" s="36">
        <f>IF(C2272="Saliente Local",(IFERROR((LIMPIA(J2272,1)),0)),0)</f>
        <v>0</v>
      </c>
      <c r="M2272" s="36">
        <f>IF(C2272="Saliente Nacional",(IFERROR((LIMPIA(J2272,1)),0)),0)</f>
        <v>0</v>
      </c>
      <c r="N2272" s="36">
        <f>IF(C2272="Saliente Internacional",(IFERROR((LIMPIA(J2272,1)),0)),0)</f>
        <v>0</v>
      </c>
      <c r="O2272" s="36">
        <f>IF(C2272="Saliente Local",(IFERROR((LIMPIA(K2272,1)),0)),0)</f>
        <v>0</v>
      </c>
      <c r="P2272" s="36">
        <f>IF(C2272="Saliente Nacional",(IFERROR((LIMPIA(K2272,1)),0)),0)</f>
        <v>0</v>
      </c>
      <c r="Q2272" s="36">
        <f>IF(C2272="Saliente Internacional",(IFERROR((LIMPIA(K2272,1)),0)),0)</f>
        <v>0</v>
      </c>
      <c r="R2272" s="36">
        <f t="shared" si="106"/>
        <v>0</v>
      </c>
      <c r="S2272" s="36">
        <f t="shared" si="107"/>
        <v>0</v>
      </c>
    </row>
    <row r="2273" spans="1:19" x14ac:dyDescent="0.25">
      <c r="A2273" s="101">
        <f>'DETALLE DE CONEXIONES'!P2273</f>
        <v>0</v>
      </c>
      <c r="B2273" s="36" t="str">
        <f>'DETALLE DE CONEXIONES'!I2273</f>
        <v>ENTRANTE</v>
      </c>
      <c r="C2273" s="36" t="str">
        <f>'DETALLE DE CONEXIONES'!BB2273</f>
        <v>Entrante Local</v>
      </c>
      <c r="D2273" s="36" t="str">
        <f>'DETALLE DE CONEXIONES'!E2273</f>
        <v>999XXX1600</v>
      </c>
      <c r="E2273" s="36">
        <f t="shared" si="105"/>
        <v>10</v>
      </c>
      <c r="F2273" s="36">
        <f>IFERROR(LIMPIA('DETALLE DE CONEXIONES'!N2273,1),0)</f>
        <v>3</v>
      </c>
      <c r="G2273" s="36" t="str">
        <f>LEFT('DETALLE DE CONEXIONES'!BE2273,3)</f>
        <v>NOF</v>
      </c>
      <c r="H2273" s="36" t="str">
        <f>RIGHT('DETALLE DE CONEXIONES'!AK2273,2)</f>
        <v/>
      </c>
      <c r="I2273" s="36" t="str">
        <f>LEFT('DETALLE DE CONEXIONES'!AK2273,3)</f>
        <v/>
      </c>
      <c r="J2273" s="36" t="str">
        <f>LEFT('DETALLE DE CONEXIONES'!M2273,3)</f>
        <v>2mi</v>
      </c>
      <c r="K2273" s="36" t="str">
        <f>IF(LEN('DETALLE DE CONEXIONES'!M2273)&lt;12,(RIGHT('DETALLE DE CONEXIONES'!M2273,5)),(RIGHT('DETALLE DE CONEXIONES'!M2273,6)))</f>
        <v>35seg.</v>
      </c>
      <c r="L2273" s="36">
        <f>IF(C2273="Saliente Local",(IFERROR((LIMPIA(J2273,1)),0)),0)</f>
        <v>0</v>
      </c>
      <c r="M2273" s="36">
        <f>IF(C2273="Saliente Nacional",(IFERROR((LIMPIA(J2273,1)),0)),0)</f>
        <v>0</v>
      </c>
      <c r="N2273" s="36">
        <f>IF(C2273="Saliente Internacional",(IFERROR((LIMPIA(J2273,1)),0)),0)</f>
        <v>0</v>
      </c>
      <c r="O2273" s="36">
        <f>IF(C2273="Saliente Local",(IFERROR((LIMPIA(K2273,1)),0)),0)</f>
        <v>0</v>
      </c>
      <c r="P2273" s="36">
        <f>IF(C2273="Saliente Nacional",(IFERROR((LIMPIA(K2273,1)),0)),0)</f>
        <v>0</v>
      </c>
      <c r="Q2273" s="36">
        <f>IF(C2273="Saliente Internacional",(IFERROR((LIMPIA(K2273,1)),0)),0)</f>
        <v>0</v>
      </c>
      <c r="R2273" s="36">
        <f t="shared" si="106"/>
        <v>0</v>
      </c>
      <c r="S2273" s="36">
        <f t="shared" si="107"/>
        <v>0</v>
      </c>
    </row>
    <row r="2274" spans="1:19" x14ac:dyDescent="0.25">
      <c r="A2274" s="101">
        <f>'DETALLE DE CONEXIONES'!P2274</f>
        <v>0</v>
      </c>
      <c r="B2274" s="36" t="str">
        <f>'DETALLE DE CONEXIONES'!I2274</f>
        <v>SALIENTE</v>
      </c>
      <c r="C2274" s="36" t="str">
        <f>'DETALLE DE CONEXIONES'!BB2274</f>
        <v>Saliente Local</v>
      </c>
      <c r="D2274" s="36" t="str">
        <f>'DETALLE DE CONEXIONES'!E2274</f>
        <v>999XXX0494</v>
      </c>
      <c r="E2274" s="36">
        <f t="shared" si="105"/>
        <v>10</v>
      </c>
      <c r="F2274" s="36">
        <f>IFERROR(LIMPIA('DETALLE DE CONEXIONES'!N2274,1),0)</f>
        <v>2</v>
      </c>
      <c r="G2274" s="36" t="str">
        <f>LEFT('DETALLE DE CONEXIONES'!BE2274,3)</f>
        <v>NOF</v>
      </c>
      <c r="H2274" s="36" t="str">
        <f>RIGHT('DETALLE DE CONEXIONES'!AK2274,2)</f>
        <v/>
      </c>
      <c r="I2274" s="36" t="str">
        <f>LEFT('DETALLE DE CONEXIONES'!AK2274,3)</f>
        <v/>
      </c>
      <c r="J2274" s="36" t="str">
        <f>LEFT('DETALLE DE CONEXIONES'!M2274,3)</f>
        <v>1mi</v>
      </c>
      <c r="K2274" s="36" t="str">
        <f>IF(LEN('DETALLE DE CONEXIONES'!M2274)&lt;12,(RIGHT('DETALLE DE CONEXIONES'!M2274,5)),(RIGHT('DETALLE DE CONEXIONES'!M2274,6)))</f>
        <v>24seg.</v>
      </c>
      <c r="L2274" s="36">
        <f>IF(C2274="Saliente Local",(IFERROR((LIMPIA(J2274,1)),0)),0)</f>
        <v>1</v>
      </c>
      <c r="M2274" s="36">
        <f>IF(C2274="Saliente Nacional",(IFERROR((LIMPIA(J2274,1)),0)),0)</f>
        <v>0</v>
      </c>
      <c r="N2274" s="36">
        <f>IF(C2274="Saliente Internacional",(IFERROR((LIMPIA(J2274,1)),0)),0)</f>
        <v>0</v>
      </c>
      <c r="O2274" s="36">
        <f>IF(C2274="Saliente Local",(IFERROR((LIMPIA(K2274,1)),0)),0)</f>
        <v>24</v>
      </c>
      <c r="P2274" s="36">
        <f>IF(C2274="Saliente Nacional",(IFERROR((LIMPIA(K2274,1)),0)),0)</f>
        <v>0</v>
      </c>
      <c r="Q2274" s="36">
        <f>IF(C2274="Saliente Internacional",(IFERROR((LIMPIA(K2274,1)),0)),0)</f>
        <v>0</v>
      </c>
      <c r="R2274" s="36">
        <f t="shared" si="106"/>
        <v>2</v>
      </c>
      <c r="S2274" s="36">
        <f t="shared" si="107"/>
        <v>0</v>
      </c>
    </row>
    <row r="2275" spans="1:19" x14ac:dyDescent="0.25">
      <c r="A2275" s="101">
        <f>'DETALLE DE CONEXIONES'!P2275</f>
        <v>0</v>
      </c>
      <c r="B2275" s="36" t="str">
        <f>'DETALLE DE CONEXIONES'!I2275</f>
        <v>SALIENTE</v>
      </c>
      <c r="C2275" s="36" t="str">
        <f>'DETALLE DE CONEXIONES'!BB2275</f>
        <v>Saliente Nacional</v>
      </c>
      <c r="D2275" s="36" t="str">
        <f>'DETALLE DE CONEXIONES'!E2275</f>
        <v>554XXX0320</v>
      </c>
      <c r="E2275" s="36">
        <f t="shared" si="105"/>
        <v>10</v>
      </c>
      <c r="F2275" s="36">
        <f>IFERROR(LIMPIA('DETALLE DE CONEXIONES'!N2275,1),0)</f>
        <v>4</v>
      </c>
      <c r="G2275" s="36" t="str">
        <f>LEFT('DETALLE DE CONEXIONES'!BE2275,3)</f>
        <v>NOF</v>
      </c>
      <c r="H2275" s="36" t="str">
        <f>RIGHT('DETALLE DE CONEXIONES'!AK2275,2)</f>
        <v/>
      </c>
      <c r="I2275" s="36" t="str">
        <f>LEFT('DETALLE DE CONEXIONES'!AK2275,3)</f>
        <v/>
      </c>
      <c r="J2275" s="36" t="str">
        <f>LEFT('DETALLE DE CONEXIONES'!M2275,3)</f>
        <v>3mi</v>
      </c>
      <c r="K2275" s="36" t="str">
        <f>IF(LEN('DETALLE DE CONEXIONES'!M2275)&lt;12,(RIGHT('DETALLE DE CONEXIONES'!M2275,5)),(RIGHT('DETALLE DE CONEXIONES'!M2275,6)))</f>
        <v>2seg.</v>
      </c>
      <c r="L2275" s="36">
        <f>IF(C2275="Saliente Local",(IFERROR((LIMPIA(J2275,1)),0)),0)</f>
        <v>0</v>
      </c>
      <c r="M2275" s="36">
        <f>IF(C2275="Saliente Nacional",(IFERROR((LIMPIA(J2275,1)),0)),0)</f>
        <v>3</v>
      </c>
      <c r="N2275" s="36">
        <f>IF(C2275="Saliente Internacional",(IFERROR((LIMPIA(J2275,1)),0)),0)</f>
        <v>0</v>
      </c>
      <c r="O2275" s="36">
        <f>IF(C2275="Saliente Local",(IFERROR((LIMPIA(K2275,1)),0)),0)</f>
        <v>0</v>
      </c>
      <c r="P2275" s="36">
        <f>IF(C2275="Saliente Nacional",(IFERROR((LIMPIA(K2275,1)),0)),0)</f>
        <v>2</v>
      </c>
      <c r="Q2275" s="36">
        <f>IF(C2275="Saliente Internacional",(IFERROR((LIMPIA(K2275,1)),0)),0)</f>
        <v>0</v>
      </c>
      <c r="R2275" s="36">
        <f t="shared" si="106"/>
        <v>4</v>
      </c>
      <c r="S2275" s="36">
        <f t="shared" si="107"/>
        <v>0</v>
      </c>
    </row>
    <row r="2276" spans="1:19" x14ac:dyDescent="0.25">
      <c r="A2276" s="101">
        <f>'DETALLE DE CONEXIONES'!P2276</f>
        <v>0</v>
      </c>
      <c r="B2276" s="36" t="str">
        <f>'DETALLE DE CONEXIONES'!I2276</f>
        <v>SALIENTE</v>
      </c>
      <c r="C2276" s="36" t="str">
        <f>'DETALLE DE CONEXIONES'!BB2276</f>
        <v>Saliente Nacional</v>
      </c>
      <c r="D2276" s="36" t="str">
        <f>'DETALLE DE CONEXIONES'!E2276</f>
        <v>554XXX0320</v>
      </c>
      <c r="E2276" s="36">
        <f t="shared" si="105"/>
        <v>10</v>
      </c>
      <c r="F2276" s="36">
        <f>IFERROR(LIMPIA('DETALLE DE CONEXIONES'!N2276,1),0)</f>
        <v>2</v>
      </c>
      <c r="G2276" s="36" t="str">
        <f>LEFT('DETALLE DE CONEXIONES'!BE2276,3)</f>
        <v>NOF</v>
      </c>
      <c r="H2276" s="36" t="str">
        <f>RIGHT('DETALLE DE CONEXIONES'!AK2276,2)</f>
        <v/>
      </c>
      <c r="I2276" s="36" t="str">
        <f>LEFT('DETALLE DE CONEXIONES'!AK2276,3)</f>
        <v/>
      </c>
      <c r="J2276" s="36" t="str">
        <f>LEFT('DETALLE DE CONEXIONES'!M2276,3)</f>
        <v>1mi</v>
      </c>
      <c r="K2276" s="36" t="str">
        <f>IF(LEN('DETALLE DE CONEXIONES'!M2276)&lt;12,(RIGHT('DETALLE DE CONEXIONES'!M2276,5)),(RIGHT('DETALLE DE CONEXIONES'!M2276,6)))</f>
        <v>17seg.</v>
      </c>
      <c r="L2276" s="36">
        <f>IF(C2276="Saliente Local",(IFERROR((LIMPIA(J2276,1)),0)),0)</f>
        <v>0</v>
      </c>
      <c r="M2276" s="36">
        <f>IF(C2276="Saliente Nacional",(IFERROR((LIMPIA(J2276,1)),0)),0)</f>
        <v>1</v>
      </c>
      <c r="N2276" s="36">
        <f>IF(C2276="Saliente Internacional",(IFERROR((LIMPIA(J2276,1)),0)),0)</f>
        <v>0</v>
      </c>
      <c r="O2276" s="36">
        <f>IF(C2276="Saliente Local",(IFERROR((LIMPIA(K2276,1)),0)),0)</f>
        <v>0</v>
      </c>
      <c r="P2276" s="36">
        <f>IF(C2276="Saliente Nacional",(IFERROR((LIMPIA(K2276,1)),0)),0)</f>
        <v>17</v>
      </c>
      <c r="Q2276" s="36">
        <f>IF(C2276="Saliente Internacional",(IFERROR((LIMPIA(K2276,1)),0)),0)</f>
        <v>0</v>
      </c>
      <c r="R2276" s="36">
        <f t="shared" si="106"/>
        <v>2</v>
      </c>
      <c r="S2276" s="36">
        <f t="shared" si="107"/>
        <v>0</v>
      </c>
    </row>
    <row r="2277" spans="1:19" x14ac:dyDescent="0.25">
      <c r="A2277" s="101">
        <f>'DETALLE DE CONEXIONES'!P2277</f>
        <v>0</v>
      </c>
      <c r="B2277" s="36" t="str">
        <f>'DETALLE DE CONEXIONES'!I2277</f>
        <v>ENTRANTE</v>
      </c>
      <c r="C2277" s="36" t="str">
        <f>'DETALLE DE CONEXIONES'!BB2277</f>
        <v>Entrante Local</v>
      </c>
      <c r="D2277" s="36" t="str">
        <f>'DETALLE DE CONEXIONES'!E2277</f>
        <v>999XXX1600</v>
      </c>
      <c r="E2277" s="36">
        <f t="shared" si="105"/>
        <v>10</v>
      </c>
      <c r="F2277" s="36">
        <f>IFERROR(LIMPIA('DETALLE DE CONEXIONES'!N2277,1),0)</f>
        <v>2</v>
      </c>
      <c r="G2277" s="36" t="str">
        <f>LEFT('DETALLE DE CONEXIONES'!BE2277,3)</f>
        <v>NOF</v>
      </c>
      <c r="H2277" s="36" t="str">
        <f>RIGHT('DETALLE DE CONEXIONES'!AK2277,2)</f>
        <v/>
      </c>
      <c r="I2277" s="36" t="str">
        <f>LEFT('DETALLE DE CONEXIONES'!AK2277,3)</f>
        <v/>
      </c>
      <c r="J2277" s="36" t="str">
        <f>LEFT('DETALLE DE CONEXIONES'!M2277,3)</f>
        <v>1mi</v>
      </c>
      <c r="K2277" s="36" t="str">
        <f>IF(LEN('DETALLE DE CONEXIONES'!M2277)&lt;12,(RIGHT('DETALLE DE CONEXIONES'!M2277,5)),(RIGHT('DETALLE DE CONEXIONES'!M2277,6)))</f>
        <v>7seg.</v>
      </c>
      <c r="L2277" s="36">
        <f>IF(C2277="Saliente Local",(IFERROR((LIMPIA(J2277,1)),0)),0)</f>
        <v>0</v>
      </c>
      <c r="M2277" s="36">
        <f>IF(C2277="Saliente Nacional",(IFERROR((LIMPIA(J2277,1)),0)),0)</f>
        <v>0</v>
      </c>
      <c r="N2277" s="36">
        <f>IF(C2277="Saliente Internacional",(IFERROR((LIMPIA(J2277,1)),0)),0)</f>
        <v>0</v>
      </c>
      <c r="O2277" s="36">
        <f>IF(C2277="Saliente Local",(IFERROR((LIMPIA(K2277,1)),0)),0)</f>
        <v>0</v>
      </c>
      <c r="P2277" s="36">
        <f>IF(C2277="Saliente Nacional",(IFERROR((LIMPIA(K2277,1)),0)),0)</f>
        <v>0</v>
      </c>
      <c r="Q2277" s="36">
        <f>IF(C2277="Saliente Internacional",(IFERROR((LIMPIA(K2277,1)),0)),0)</f>
        <v>0</v>
      </c>
      <c r="R2277" s="36">
        <f t="shared" si="106"/>
        <v>0</v>
      </c>
      <c r="S2277" s="36">
        <f t="shared" si="107"/>
        <v>0</v>
      </c>
    </row>
    <row r="2278" spans="1:19" x14ac:dyDescent="0.25">
      <c r="A2278" s="101">
        <f>'DETALLE DE CONEXIONES'!P2278</f>
        <v>0</v>
      </c>
      <c r="B2278" s="36" t="str">
        <f>'DETALLE DE CONEXIONES'!I2278</f>
        <v>SALIENTE</v>
      </c>
      <c r="C2278" s="36" t="str">
        <f>'DETALLE DE CONEXIONES'!BB2278</f>
        <v>Saliente Local</v>
      </c>
      <c r="D2278" s="36" t="str">
        <f>'DETALLE DE CONEXIONES'!E2278</f>
        <v>999XXX3420</v>
      </c>
      <c r="E2278" s="36">
        <f t="shared" si="105"/>
        <v>10</v>
      </c>
      <c r="F2278" s="36">
        <f>IFERROR(LIMPIA('DETALLE DE CONEXIONES'!N2278,1),0)</f>
        <v>2</v>
      </c>
      <c r="G2278" s="36" t="str">
        <f>LEFT('DETALLE DE CONEXIONES'!BE2278,3)</f>
        <v>NOF</v>
      </c>
      <c r="H2278" s="36" t="str">
        <f>RIGHT('DETALLE DE CONEXIONES'!AK2278,2)</f>
        <v/>
      </c>
      <c r="I2278" s="36" t="str">
        <f>LEFT('DETALLE DE CONEXIONES'!AK2278,3)</f>
        <v/>
      </c>
      <c r="J2278" s="36" t="str">
        <f>LEFT('DETALLE DE CONEXIONES'!M2278,3)</f>
        <v>1mi</v>
      </c>
      <c r="K2278" s="36" t="str">
        <f>IF(LEN('DETALLE DE CONEXIONES'!M2278)&lt;12,(RIGHT('DETALLE DE CONEXIONES'!M2278,5)),(RIGHT('DETALLE DE CONEXIONES'!M2278,6)))</f>
        <v>26seg.</v>
      </c>
      <c r="L2278" s="36">
        <f>IF(C2278="Saliente Local",(IFERROR((LIMPIA(J2278,1)),0)),0)</f>
        <v>1</v>
      </c>
      <c r="M2278" s="36">
        <f>IF(C2278="Saliente Nacional",(IFERROR((LIMPIA(J2278,1)),0)),0)</f>
        <v>0</v>
      </c>
      <c r="N2278" s="36">
        <f>IF(C2278="Saliente Internacional",(IFERROR((LIMPIA(J2278,1)),0)),0)</f>
        <v>0</v>
      </c>
      <c r="O2278" s="36">
        <f>IF(C2278="Saliente Local",(IFERROR((LIMPIA(K2278,1)),0)),0)</f>
        <v>26</v>
      </c>
      <c r="P2278" s="36">
        <f>IF(C2278="Saliente Nacional",(IFERROR((LIMPIA(K2278,1)),0)),0)</f>
        <v>0</v>
      </c>
      <c r="Q2278" s="36">
        <f>IF(C2278="Saliente Internacional",(IFERROR((LIMPIA(K2278,1)),0)),0)</f>
        <v>0</v>
      </c>
      <c r="R2278" s="36">
        <f t="shared" si="106"/>
        <v>2</v>
      </c>
      <c r="S2278" s="36">
        <f t="shared" si="107"/>
        <v>0</v>
      </c>
    </row>
    <row r="2279" spans="1:19" x14ac:dyDescent="0.25">
      <c r="A2279" s="101">
        <f>'DETALLE DE CONEXIONES'!P2279</f>
        <v>0</v>
      </c>
      <c r="B2279" s="36" t="str">
        <f>'DETALLE DE CONEXIONES'!I2279</f>
        <v>SALIENTE</v>
      </c>
      <c r="C2279" s="36" t="str">
        <f>'DETALLE DE CONEXIONES'!BB2279</f>
        <v>Saliente Local</v>
      </c>
      <c r="D2279" s="36" t="str">
        <f>'DETALLE DE CONEXIONES'!E2279</f>
        <v>999XXX3420</v>
      </c>
      <c r="E2279" s="36">
        <f t="shared" si="105"/>
        <v>10</v>
      </c>
      <c r="F2279" s="36">
        <f>IFERROR(LIMPIA('DETALLE DE CONEXIONES'!N2279,1),0)</f>
        <v>2</v>
      </c>
      <c r="G2279" s="36" t="str">
        <f>LEFT('DETALLE DE CONEXIONES'!BE2279,3)</f>
        <v>NOF</v>
      </c>
      <c r="H2279" s="36" t="str">
        <f>RIGHT('DETALLE DE CONEXIONES'!AK2279,2)</f>
        <v/>
      </c>
      <c r="I2279" s="36" t="str">
        <f>LEFT('DETALLE DE CONEXIONES'!AK2279,3)</f>
        <v/>
      </c>
      <c r="J2279" s="36" t="str">
        <f>LEFT('DETALLE DE CONEXIONES'!M2279,3)</f>
        <v>1mi</v>
      </c>
      <c r="K2279" s="36" t="str">
        <f>IF(LEN('DETALLE DE CONEXIONES'!M2279)&lt;12,(RIGHT('DETALLE DE CONEXIONES'!M2279,5)),(RIGHT('DETALLE DE CONEXIONES'!M2279,6)))</f>
        <v>20seg.</v>
      </c>
      <c r="L2279" s="36">
        <f>IF(C2279="Saliente Local",(IFERROR((LIMPIA(J2279,1)),0)),0)</f>
        <v>1</v>
      </c>
      <c r="M2279" s="36">
        <f>IF(C2279="Saliente Nacional",(IFERROR((LIMPIA(J2279,1)),0)),0)</f>
        <v>0</v>
      </c>
      <c r="N2279" s="36">
        <f>IF(C2279="Saliente Internacional",(IFERROR((LIMPIA(J2279,1)),0)),0)</f>
        <v>0</v>
      </c>
      <c r="O2279" s="36">
        <f>IF(C2279="Saliente Local",(IFERROR((LIMPIA(K2279,1)),0)),0)</f>
        <v>20</v>
      </c>
      <c r="P2279" s="36">
        <f>IF(C2279="Saliente Nacional",(IFERROR((LIMPIA(K2279,1)),0)),0)</f>
        <v>0</v>
      </c>
      <c r="Q2279" s="36">
        <f>IF(C2279="Saliente Internacional",(IFERROR((LIMPIA(K2279,1)),0)),0)</f>
        <v>0</v>
      </c>
      <c r="R2279" s="36">
        <f t="shared" si="106"/>
        <v>2</v>
      </c>
      <c r="S2279" s="36">
        <f t="shared" si="107"/>
        <v>0</v>
      </c>
    </row>
    <row r="2280" spans="1:19" x14ac:dyDescent="0.25">
      <c r="A2280" s="101">
        <f>'DETALLE DE CONEXIONES'!P2280</f>
        <v>0</v>
      </c>
      <c r="B2280" s="36" t="str">
        <f>'DETALLE DE CONEXIONES'!I2280</f>
        <v>SALIENTE</v>
      </c>
      <c r="C2280" s="36" t="str">
        <f>'DETALLE DE CONEXIONES'!BB2280</f>
        <v>Saliente Local</v>
      </c>
      <c r="D2280" s="36" t="str">
        <f>'DETALLE DE CONEXIONES'!E2280</f>
        <v>999XXX5359</v>
      </c>
      <c r="E2280" s="36">
        <f t="shared" si="105"/>
        <v>10</v>
      </c>
      <c r="F2280" s="36">
        <f>IFERROR(LIMPIA('DETALLE DE CONEXIONES'!N2280,1),0)</f>
        <v>3</v>
      </c>
      <c r="G2280" s="36" t="str">
        <f>LEFT('DETALLE DE CONEXIONES'!BE2280,3)</f>
        <v>NOF</v>
      </c>
      <c r="H2280" s="36" t="str">
        <f>RIGHT('DETALLE DE CONEXIONES'!AK2280,2)</f>
        <v/>
      </c>
      <c r="I2280" s="36" t="str">
        <f>LEFT('DETALLE DE CONEXIONES'!AK2280,3)</f>
        <v/>
      </c>
      <c r="J2280" s="36" t="str">
        <f>LEFT('DETALLE DE CONEXIONES'!M2280,3)</f>
        <v>2mi</v>
      </c>
      <c r="K2280" s="36" t="str">
        <f>IF(LEN('DETALLE DE CONEXIONES'!M2280)&lt;12,(RIGHT('DETALLE DE CONEXIONES'!M2280,5)),(RIGHT('DETALLE DE CONEXIONES'!M2280,6)))</f>
        <v>41seg.</v>
      </c>
      <c r="L2280" s="36">
        <f>IF(C2280="Saliente Local",(IFERROR((LIMPIA(J2280,1)),0)),0)</f>
        <v>2</v>
      </c>
      <c r="M2280" s="36">
        <f>IF(C2280="Saliente Nacional",(IFERROR((LIMPIA(J2280,1)),0)),0)</f>
        <v>0</v>
      </c>
      <c r="N2280" s="36">
        <f>IF(C2280="Saliente Internacional",(IFERROR((LIMPIA(J2280,1)),0)),0)</f>
        <v>0</v>
      </c>
      <c r="O2280" s="36">
        <f>IF(C2280="Saliente Local",(IFERROR((LIMPIA(K2280,1)),0)),0)</f>
        <v>41</v>
      </c>
      <c r="P2280" s="36">
        <f>IF(C2280="Saliente Nacional",(IFERROR((LIMPIA(K2280,1)),0)),0)</f>
        <v>0</v>
      </c>
      <c r="Q2280" s="36">
        <f>IF(C2280="Saliente Internacional",(IFERROR((LIMPIA(K2280,1)),0)),0)</f>
        <v>0</v>
      </c>
      <c r="R2280" s="36">
        <f t="shared" si="106"/>
        <v>3</v>
      </c>
      <c r="S2280" s="36">
        <f t="shared" si="107"/>
        <v>0</v>
      </c>
    </row>
    <row r="2281" spans="1:19" x14ac:dyDescent="0.25">
      <c r="A2281" s="101">
        <f>'DETALLE DE CONEXIONES'!P2281</f>
        <v>0</v>
      </c>
      <c r="B2281" s="36" t="str">
        <f>'DETALLE DE CONEXIONES'!I2281</f>
        <v>TRANSFERENCIA</v>
      </c>
      <c r="C2281" s="36" t="str">
        <f>'DETALLE DE CONEXIONES'!BB2281</f>
        <v>Desvio Nacional</v>
      </c>
      <c r="D2281" s="36" t="str">
        <f>'DETALLE DE CONEXIONES'!E2281</f>
        <v>999XXX1600</v>
      </c>
      <c r="E2281" s="36">
        <f t="shared" si="105"/>
        <v>10</v>
      </c>
      <c r="F2281" s="36">
        <f>IFERROR(LIMPIA('DETALLE DE CONEXIONES'!N2281,1),0)</f>
        <v>1</v>
      </c>
      <c r="G2281" s="36" t="str">
        <f>LEFT('DETALLE DE CONEXIONES'!BE2281,3)</f>
        <v>SIU</v>
      </c>
      <c r="H2281" s="36" t="str">
        <f>RIGHT('DETALLE DE CONEXIONES'!AK2281,2)</f>
        <v/>
      </c>
      <c r="I2281" s="36" t="str">
        <f>LEFT('DETALLE DE CONEXIONES'!AK2281,3)</f>
        <v/>
      </c>
      <c r="J2281" s="36" t="str">
        <f>LEFT('DETALLE DE CONEXIONES'!M2281,3)</f>
        <v>0mi</v>
      </c>
      <c r="K2281" s="36" t="str">
        <f>IF(LEN('DETALLE DE CONEXIONES'!M2281)&lt;12,(RIGHT('DETALLE DE CONEXIONES'!M2281,5)),(RIGHT('DETALLE DE CONEXIONES'!M2281,6)))</f>
        <v>5seg.</v>
      </c>
      <c r="L2281" s="36">
        <f>IF(C2281="Saliente Local",(IFERROR((LIMPIA(J2281,1)),0)),0)</f>
        <v>0</v>
      </c>
      <c r="M2281" s="36">
        <f>IF(C2281="Saliente Nacional",(IFERROR((LIMPIA(J2281,1)),0)),0)</f>
        <v>0</v>
      </c>
      <c r="N2281" s="36">
        <f>IF(C2281="Saliente Internacional",(IFERROR((LIMPIA(J2281,1)),0)),0)</f>
        <v>0</v>
      </c>
      <c r="O2281" s="36">
        <f>IF(C2281="Saliente Local",(IFERROR((LIMPIA(K2281,1)),0)),0)</f>
        <v>0</v>
      </c>
      <c r="P2281" s="36">
        <f>IF(C2281="Saliente Nacional",(IFERROR((LIMPIA(K2281,1)),0)),0)</f>
        <v>0</v>
      </c>
      <c r="Q2281" s="36">
        <f>IF(C2281="Saliente Internacional",(IFERROR((LIMPIA(K2281,1)),0)),0)</f>
        <v>0</v>
      </c>
      <c r="R2281" s="36">
        <f t="shared" si="106"/>
        <v>0</v>
      </c>
      <c r="S2281" s="36">
        <f t="shared" si="107"/>
        <v>0</v>
      </c>
    </row>
    <row r="2282" spans="1:19" x14ac:dyDescent="0.25">
      <c r="A2282" s="101">
        <f>'DETALLE DE CONEXIONES'!P2282</f>
        <v>0</v>
      </c>
      <c r="B2282" s="36" t="str">
        <f>'DETALLE DE CONEXIONES'!I2282</f>
        <v>SALIENTE</v>
      </c>
      <c r="C2282" s="36" t="str">
        <f>'DETALLE DE CONEXIONES'!BB2282</f>
        <v>Saliente Local</v>
      </c>
      <c r="D2282" s="36" t="str">
        <f>'DETALLE DE CONEXIONES'!E2282</f>
        <v>999XXX0494</v>
      </c>
      <c r="E2282" s="36">
        <f t="shared" si="105"/>
        <v>10</v>
      </c>
      <c r="F2282" s="36">
        <f>IFERROR(LIMPIA('DETALLE DE CONEXIONES'!N2282,1),0)</f>
        <v>1</v>
      </c>
      <c r="G2282" s="36" t="str">
        <f>LEFT('DETALLE DE CONEXIONES'!BE2282,3)</f>
        <v>NOF</v>
      </c>
      <c r="H2282" s="36" t="str">
        <f>RIGHT('DETALLE DE CONEXIONES'!AK2282,2)</f>
        <v/>
      </c>
      <c r="I2282" s="36" t="str">
        <f>LEFT('DETALLE DE CONEXIONES'!AK2282,3)</f>
        <v/>
      </c>
      <c r="J2282" s="36" t="str">
        <f>LEFT('DETALLE DE CONEXIONES'!M2282,3)</f>
        <v>0mi</v>
      </c>
      <c r="K2282" s="36" t="str">
        <f>IF(LEN('DETALLE DE CONEXIONES'!M2282)&lt;12,(RIGHT('DETALLE DE CONEXIONES'!M2282,5)),(RIGHT('DETALLE DE CONEXIONES'!M2282,6)))</f>
        <v>24seg.</v>
      </c>
      <c r="L2282" s="36">
        <f>IF(C2282="Saliente Local",(IFERROR((LIMPIA(J2282,1)),0)),0)</f>
        <v>0</v>
      </c>
      <c r="M2282" s="36">
        <f>IF(C2282="Saliente Nacional",(IFERROR((LIMPIA(J2282,1)),0)),0)</f>
        <v>0</v>
      </c>
      <c r="N2282" s="36">
        <f>IF(C2282="Saliente Internacional",(IFERROR((LIMPIA(J2282,1)),0)),0)</f>
        <v>0</v>
      </c>
      <c r="O2282" s="36">
        <f>IF(C2282="Saliente Local",(IFERROR((LIMPIA(K2282,1)),0)),0)</f>
        <v>24</v>
      </c>
      <c r="P2282" s="36">
        <f>IF(C2282="Saliente Nacional",(IFERROR((LIMPIA(K2282,1)),0)),0)</f>
        <v>0</v>
      </c>
      <c r="Q2282" s="36">
        <f>IF(C2282="Saliente Internacional",(IFERROR((LIMPIA(K2282,1)),0)),0)</f>
        <v>0</v>
      </c>
      <c r="R2282" s="36">
        <f t="shared" si="106"/>
        <v>1</v>
      </c>
      <c r="S2282" s="36">
        <f t="shared" si="107"/>
        <v>0</v>
      </c>
    </row>
    <row r="2283" spans="1:19" x14ac:dyDescent="0.25">
      <c r="A2283" s="101">
        <f>'DETALLE DE CONEXIONES'!P2283</f>
        <v>0</v>
      </c>
      <c r="B2283" s="36" t="str">
        <f>'DETALLE DE CONEXIONES'!I2283</f>
        <v>ENTRANTE</v>
      </c>
      <c r="C2283" s="36" t="str">
        <f>'DETALLE DE CONEXIONES'!BB2283</f>
        <v>Entrante Local</v>
      </c>
      <c r="D2283" s="36" t="str">
        <f>'DETALLE DE CONEXIONES'!E2283</f>
        <v>999XXX1600</v>
      </c>
      <c r="E2283" s="36">
        <f t="shared" si="105"/>
        <v>10</v>
      </c>
      <c r="F2283" s="36">
        <f>IFERROR(LIMPIA('DETALLE DE CONEXIONES'!N2283,1),0)</f>
        <v>1</v>
      </c>
      <c r="G2283" s="36" t="str">
        <f>LEFT('DETALLE DE CONEXIONES'!BE2283,3)</f>
        <v>NOF</v>
      </c>
      <c r="H2283" s="36" t="str">
        <f>RIGHT('DETALLE DE CONEXIONES'!AK2283,2)</f>
        <v/>
      </c>
      <c r="I2283" s="36" t="str">
        <f>LEFT('DETALLE DE CONEXIONES'!AK2283,3)</f>
        <v/>
      </c>
      <c r="J2283" s="36" t="str">
        <f>LEFT('DETALLE DE CONEXIONES'!M2283,3)</f>
        <v>0mi</v>
      </c>
      <c r="K2283" s="36" t="str">
        <f>IF(LEN('DETALLE DE CONEXIONES'!M2283)&lt;12,(RIGHT('DETALLE DE CONEXIONES'!M2283,5)),(RIGHT('DETALLE DE CONEXIONES'!M2283,6)))</f>
        <v>8seg.</v>
      </c>
      <c r="L2283" s="36">
        <f>IF(C2283="Saliente Local",(IFERROR((LIMPIA(J2283,1)),0)),0)</f>
        <v>0</v>
      </c>
      <c r="M2283" s="36">
        <f>IF(C2283="Saliente Nacional",(IFERROR((LIMPIA(J2283,1)),0)),0)</f>
        <v>0</v>
      </c>
      <c r="N2283" s="36">
        <f>IF(C2283="Saliente Internacional",(IFERROR((LIMPIA(J2283,1)),0)),0)</f>
        <v>0</v>
      </c>
      <c r="O2283" s="36">
        <f>IF(C2283="Saliente Local",(IFERROR((LIMPIA(K2283,1)),0)),0)</f>
        <v>0</v>
      </c>
      <c r="P2283" s="36">
        <f>IF(C2283="Saliente Nacional",(IFERROR((LIMPIA(K2283,1)),0)),0)</f>
        <v>0</v>
      </c>
      <c r="Q2283" s="36">
        <f>IF(C2283="Saliente Internacional",(IFERROR((LIMPIA(K2283,1)),0)),0)</f>
        <v>0</v>
      </c>
      <c r="R2283" s="36">
        <f t="shared" si="106"/>
        <v>0</v>
      </c>
      <c r="S2283" s="36">
        <f t="shared" si="107"/>
        <v>0</v>
      </c>
    </row>
    <row r="2284" spans="1:19" x14ac:dyDescent="0.25">
      <c r="A2284" s="101">
        <f>'DETALLE DE CONEXIONES'!P2284</f>
        <v>0</v>
      </c>
      <c r="B2284" s="36" t="str">
        <f>'DETALLE DE CONEXIONES'!I2284</f>
        <v>ENTRANTE</v>
      </c>
      <c r="C2284" s="36" t="str">
        <f>'DETALLE DE CONEXIONES'!BB2284</f>
        <v>Entrante Local</v>
      </c>
      <c r="D2284" s="36" t="str">
        <f>'DETALLE DE CONEXIONES'!E2284</f>
        <v>999XXX1600</v>
      </c>
      <c r="E2284" s="36">
        <f t="shared" si="105"/>
        <v>10</v>
      </c>
      <c r="F2284" s="36">
        <f>IFERROR(LIMPIA('DETALLE DE CONEXIONES'!N2284,1),0)</f>
        <v>2</v>
      </c>
      <c r="G2284" s="36" t="str">
        <f>LEFT('DETALLE DE CONEXIONES'!BE2284,3)</f>
        <v>NOF</v>
      </c>
      <c r="H2284" s="36" t="str">
        <f>RIGHT('DETALLE DE CONEXIONES'!AK2284,2)</f>
        <v/>
      </c>
      <c r="I2284" s="36" t="str">
        <f>LEFT('DETALLE DE CONEXIONES'!AK2284,3)</f>
        <v/>
      </c>
      <c r="J2284" s="36" t="str">
        <f>LEFT('DETALLE DE CONEXIONES'!M2284,3)</f>
        <v>1mi</v>
      </c>
      <c r="K2284" s="36" t="str">
        <f>IF(LEN('DETALLE DE CONEXIONES'!M2284)&lt;12,(RIGHT('DETALLE DE CONEXIONES'!M2284,5)),(RIGHT('DETALLE DE CONEXIONES'!M2284,6)))</f>
        <v>5seg.</v>
      </c>
      <c r="L2284" s="36">
        <f>IF(C2284="Saliente Local",(IFERROR((LIMPIA(J2284,1)),0)),0)</f>
        <v>0</v>
      </c>
      <c r="M2284" s="36">
        <f>IF(C2284="Saliente Nacional",(IFERROR((LIMPIA(J2284,1)),0)),0)</f>
        <v>0</v>
      </c>
      <c r="N2284" s="36">
        <f>IF(C2284="Saliente Internacional",(IFERROR((LIMPIA(J2284,1)),0)),0)</f>
        <v>0</v>
      </c>
      <c r="O2284" s="36">
        <f>IF(C2284="Saliente Local",(IFERROR((LIMPIA(K2284,1)),0)),0)</f>
        <v>0</v>
      </c>
      <c r="P2284" s="36">
        <f>IF(C2284="Saliente Nacional",(IFERROR((LIMPIA(K2284,1)),0)),0)</f>
        <v>0</v>
      </c>
      <c r="Q2284" s="36">
        <f>IF(C2284="Saliente Internacional",(IFERROR((LIMPIA(K2284,1)),0)),0)</f>
        <v>0</v>
      </c>
      <c r="R2284" s="36">
        <f t="shared" si="106"/>
        <v>0</v>
      </c>
      <c r="S2284" s="36">
        <f t="shared" si="107"/>
        <v>0</v>
      </c>
    </row>
    <row r="2285" spans="1:19" x14ac:dyDescent="0.25">
      <c r="A2285" s="101">
        <f>'DETALLE DE CONEXIONES'!P2285</f>
        <v>0</v>
      </c>
      <c r="B2285" s="36" t="str">
        <f>'DETALLE DE CONEXIONES'!I2285</f>
        <v>GPRS</v>
      </c>
      <c r="C2285" s="36" t="str">
        <f>'DETALLE DE CONEXIONES'!BB2285</f>
        <v>MENSAJERO</v>
      </c>
      <c r="D2285" s="36" t="str">
        <f>'DETALLE DE CONEXIONES'!E2285</f>
        <v>internet.itelcelXXXm-3G</v>
      </c>
      <c r="E2285" s="36">
        <f t="shared" si="105"/>
        <v>23</v>
      </c>
      <c r="F2285" s="36">
        <f>IFERROR(LIMPIA('DETALLE DE CONEXIONES'!N2285,1),0)</f>
        <v>0</v>
      </c>
      <c r="G2285" s="36" t="str">
        <f>LEFT('DETALLE DE CONEXIONES'!BE2285,3)</f>
        <v/>
      </c>
      <c r="H2285" s="36" t="str">
        <f>RIGHT('DETALLE DE CONEXIONES'!AK2285,2)</f>
        <v>-1</v>
      </c>
      <c r="I2285" s="36" t="str">
        <f>LEFT('DETALLE DE CONEXIONES'!AK2285,3)</f>
        <v>MEN</v>
      </c>
      <c r="J2285" s="36" t="str">
        <f>LEFT('DETALLE DE CONEXIONES'!M2285,3)</f>
        <v>0mi</v>
      </c>
      <c r="K2285" s="36" t="str">
        <f>IF(LEN('DETALLE DE CONEXIONES'!M2285)&lt;12,(RIGHT('DETALLE DE CONEXIONES'!M2285,5)),(RIGHT('DETALLE DE CONEXIONES'!M2285,6)))</f>
        <v xml:space="preserve">min. </v>
      </c>
      <c r="L2285" s="36">
        <f>IF(C2285="Saliente Local",(IFERROR((LIMPIA(J2285,1)),0)),0)</f>
        <v>0</v>
      </c>
      <c r="M2285" s="36">
        <f>IF(C2285="Saliente Nacional",(IFERROR((LIMPIA(J2285,1)),0)),0)</f>
        <v>0</v>
      </c>
      <c r="N2285" s="36">
        <f>IF(C2285="Saliente Internacional",(IFERROR((LIMPIA(J2285,1)),0)),0)</f>
        <v>0</v>
      </c>
      <c r="O2285" s="36">
        <f>IF(C2285="Saliente Local",(IFERROR((LIMPIA(K2285,1)),0)),0)</f>
        <v>0</v>
      </c>
      <c r="P2285" s="36">
        <f>IF(C2285="Saliente Nacional",(IFERROR((LIMPIA(K2285,1)),0)),0)</f>
        <v>0</v>
      </c>
      <c r="Q2285" s="36">
        <f>IF(C2285="Saliente Internacional",(IFERROR((LIMPIA(K2285,1)),0)),0)</f>
        <v>0</v>
      </c>
      <c r="R2285" s="36">
        <f t="shared" si="106"/>
        <v>0</v>
      </c>
      <c r="S2285" s="36">
        <f t="shared" si="107"/>
        <v>0</v>
      </c>
    </row>
    <row r="2286" spans="1:19" x14ac:dyDescent="0.25">
      <c r="A2286" s="101">
        <f>'DETALLE DE CONEXIONES'!P2286</f>
        <v>0</v>
      </c>
      <c r="B2286" s="36" t="str">
        <f>'DETALLE DE CONEXIONES'!I2286</f>
        <v>GPRS</v>
      </c>
      <c r="C2286" s="36" t="str">
        <f>'DETALLE DE CONEXIONES'!BB2286</f>
        <v>RS</v>
      </c>
      <c r="D2286" s="36" t="str">
        <f>'DETALLE DE CONEXIONES'!E2286</f>
        <v>internet.itelcelXXXm-3G</v>
      </c>
      <c r="E2286" s="36">
        <f t="shared" si="105"/>
        <v>23</v>
      </c>
      <c r="F2286" s="36">
        <f>IFERROR(LIMPIA('DETALLE DE CONEXIONES'!N2286,1),0)</f>
        <v>0</v>
      </c>
      <c r="G2286" s="36" t="str">
        <f>LEFT('DETALLE DE CONEXIONES'!BE2286,3)</f>
        <v/>
      </c>
      <c r="H2286" s="36" t="str">
        <f>RIGHT('DETALLE DE CONEXIONES'!AK2286,2)</f>
        <v>-1</v>
      </c>
      <c r="I2286" s="36" t="str">
        <f>LEFT('DETALLE DE CONEXIONES'!AK2286,3)</f>
        <v>RS;</v>
      </c>
      <c r="J2286" s="36" t="str">
        <f>LEFT('DETALLE DE CONEXIONES'!M2286,3)</f>
        <v>0mi</v>
      </c>
      <c r="K2286" s="36" t="str">
        <f>IF(LEN('DETALLE DE CONEXIONES'!M2286)&lt;12,(RIGHT('DETALLE DE CONEXIONES'!M2286,5)),(RIGHT('DETALLE DE CONEXIONES'!M2286,6)))</f>
        <v xml:space="preserve">min. </v>
      </c>
      <c r="L2286" s="36">
        <f>IF(C2286="Saliente Local",(IFERROR((LIMPIA(J2286,1)),0)),0)</f>
        <v>0</v>
      </c>
      <c r="M2286" s="36">
        <f>IF(C2286="Saliente Nacional",(IFERROR((LIMPIA(J2286,1)),0)),0)</f>
        <v>0</v>
      </c>
      <c r="N2286" s="36">
        <f>IF(C2286="Saliente Internacional",(IFERROR((LIMPIA(J2286,1)),0)),0)</f>
        <v>0</v>
      </c>
      <c r="O2286" s="36">
        <f>IF(C2286="Saliente Local",(IFERROR((LIMPIA(K2286,1)),0)),0)</f>
        <v>0</v>
      </c>
      <c r="P2286" s="36">
        <f>IF(C2286="Saliente Nacional",(IFERROR((LIMPIA(K2286,1)),0)),0)</f>
        <v>0</v>
      </c>
      <c r="Q2286" s="36">
        <f>IF(C2286="Saliente Internacional",(IFERROR((LIMPIA(K2286,1)),0)),0)</f>
        <v>0</v>
      </c>
      <c r="R2286" s="36">
        <f t="shared" si="106"/>
        <v>0</v>
      </c>
      <c r="S2286" s="36">
        <f t="shared" si="107"/>
        <v>0</v>
      </c>
    </row>
    <row r="2287" spans="1:19" x14ac:dyDescent="0.25">
      <c r="A2287" s="101">
        <f>'DETALLE DE CONEXIONES'!P2287</f>
        <v>0</v>
      </c>
      <c r="B2287" s="36" t="str">
        <f>'DETALLE DE CONEXIONES'!I2287</f>
        <v>SALIENTE</v>
      </c>
      <c r="C2287" s="36" t="str">
        <f>'DETALLE DE CONEXIONES'!BB2287</f>
        <v>Saliente Local</v>
      </c>
      <c r="D2287" s="36" t="str">
        <f>'DETALLE DE CONEXIONES'!E2287</f>
        <v>999XXX7896</v>
      </c>
      <c r="E2287" s="36">
        <f t="shared" si="105"/>
        <v>10</v>
      </c>
      <c r="F2287" s="36">
        <f>IFERROR(LIMPIA('DETALLE DE CONEXIONES'!N2287,1),0)</f>
        <v>3</v>
      </c>
      <c r="G2287" s="36" t="str">
        <f>LEFT('DETALLE DE CONEXIONES'!BE2287,3)</f>
        <v>NOF</v>
      </c>
      <c r="H2287" s="36" t="str">
        <f>RIGHT('DETALLE DE CONEXIONES'!AK2287,2)</f>
        <v/>
      </c>
      <c r="I2287" s="36" t="str">
        <f>LEFT('DETALLE DE CONEXIONES'!AK2287,3)</f>
        <v/>
      </c>
      <c r="J2287" s="36" t="str">
        <f>LEFT('DETALLE DE CONEXIONES'!M2287,3)</f>
        <v>2mi</v>
      </c>
      <c r="K2287" s="36" t="str">
        <f>IF(LEN('DETALLE DE CONEXIONES'!M2287)&lt;12,(RIGHT('DETALLE DE CONEXIONES'!M2287,5)),(RIGHT('DETALLE DE CONEXIONES'!M2287,6)))</f>
        <v>17seg.</v>
      </c>
      <c r="L2287" s="36">
        <f>IF(C2287="Saliente Local",(IFERROR((LIMPIA(J2287,1)),0)),0)</f>
        <v>2</v>
      </c>
      <c r="M2287" s="36">
        <f>IF(C2287="Saliente Nacional",(IFERROR((LIMPIA(J2287,1)),0)),0)</f>
        <v>0</v>
      </c>
      <c r="N2287" s="36">
        <f>IF(C2287="Saliente Internacional",(IFERROR((LIMPIA(J2287,1)),0)),0)</f>
        <v>0</v>
      </c>
      <c r="O2287" s="36">
        <f>IF(C2287="Saliente Local",(IFERROR((LIMPIA(K2287,1)),0)),0)</f>
        <v>17</v>
      </c>
      <c r="P2287" s="36">
        <f>IF(C2287="Saliente Nacional",(IFERROR((LIMPIA(K2287,1)),0)),0)</f>
        <v>0</v>
      </c>
      <c r="Q2287" s="36">
        <f>IF(C2287="Saliente Internacional",(IFERROR((LIMPIA(K2287,1)),0)),0)</f>
        <v>0</v>
      </c>
      <c r="R2287" s="36">
        <f t="shared" si="106"/>
        <v>3</v>
      </c>
      <c r="S2287" s="36">
        <f t="shared" si="107"/>
        <v>0</v>
      </c>
    </row>
    <row r="2288" spans="1:19" x14ac:dyDescent="0.25">
      <c r="A2288" s="101">
        <f>'DETALLE DE CONEXIONES'!P2288</f>
        <v>0</v>
      </c>
      <c r="B2288" s="36" t="str">
        <f>'DETALLE DE CONEXIONES'!I2288</f>
        <v>SALIENTE</v>
      </c>
      <c r="C2288" s="36" t="str">
        <f>'DETALLE DE CONEXIONES'!BB2288</f>
        <v>Saliente Local</v>
      </c>
      <c r="D2288" s="36" t="str">
        <f>'DETALLE DE CONEXIONES'!E2288</f>
        <v>999XXX0494</v>
      </c>
      <c r="E2288" s="36">
        <f t="shared" si="105"/>
        <v>10</v>
      </c>
      <c r="F2288" s="36">
        <f>IFERROR(LIMPIA('DETALLE DE CONEXIONES'!N2288,1),0)</f>
        <v>7</v>
      </c>
      <c r="G2288" s="36" t="str">
        <f>LEFT('DETALLE DE CONEXIONES'!BE2288,3)</f>
        <v>NOF</v>
      </c>
      <c r="H2288" s="36" t="str">
        <f>RIGHT('DETALLE DE CONEXIONES'!AK2288,2)</f>
        <v/>
      </c>
      <c r="I2288" s="36" t="str">
        <f>LEFT('DETALLE DE CONEXIONES'!AK2288,3)</f>
        <v/>
      </c>
      <c r="J2288" s="36" t="str">
        <f>LEFT('DETALLE DE CONEXIONES'!M2288,3)</f>
        <v>6mi</v>
      </c>
      <c r="K2288" s="36" t="str">
        <f>IF(LEN('DETALLE DE CONEXIONES'!M2288)&lt;12,(RIGHT('DETALLE DE CONEXIONES'!M2288,5)),(RIGHT('DETALLE DE CONEXIONES'!M2288,6)))</f>
        <v>1seg.</v>
      </c>
      <c r="L2288" s="36">
        <f>IF(C2288="Saliente Local",(IFERROR((LIMPIA(J2288,1)),0)),0)</f>
        <v>6</v>
      </c>
      <c r="M2288" s="36">
        <f>IF(C2288="Saliente Nacional",(IFERROR((LIMPIA(J2288,1)),0)),0)</f>
        <v>0</v>
      </c>
      <c r="N2288" s="36">
        <f>IF(C2288="Saliente Internacional",(IFERROR((LIMPIA(J2288,1)),0)),0)</f>
        <v>0</v>
      </c>
      <c r="O2288" s="36">
        <f>IF(C2288="Saliente Local",(IFERROR((LIMPIA(K2288,1)),0)),0)</f>
        <v>1</v>
      </c>
      <c r="P2288" s="36">
        <f>IF(C2288="Saliente Nacional",(IFERROR((LIMPIA(K2288,1)),0)),0)</f>
        <v>0</v>
      </c>
      <c r="Q2288" s="36">
        <f>IF(C2288="Saliente Internacional",(IFERROR((LIMPIA(K2288,1)),0)),0)</f>
        <v>0</v>
      </c>
      <c r="R2288" s="36">
        <f t="shared" si="106"/>
        <v>7</v>
      </c>
      <c r="S2288" s="36">
        <f t="shared" si="107"/>
        <v>0</v>
      </c>
    </row>
    <row r="2289" spans="1:19" x14ac:dyDescent="0.25">
      <c r="A2289" s="101">
        <f>'DETALLE DE CONEXIONES'!P2289</f>
        <v>0</v>
      </c>
      <c r="B2289" s="36" t="str">
        <f>'DETALLE DE CONEXIONES'!I2289</f>
        <v>SALIENTE</v>
      </c>
      <c r="C2289" s="36" t="str">
        <f>'DETALLE DE CONEXIONES'!BB2289</f>
        <v>Saliente Local</v>
      </c>
      <c r="D2289" s="36" t="str">
        <f>'DETALLE DE CONEXIONES'!E2289</f>
        <v>999XXX7896</v>
      </c>
      <c r="E2289" s="36">
        <f t="shared" si="105"/>
        <v>10</v>
      </c>
      <c r="F2289" s="36">
        <f>IFERROR(LIMPIA('DETALLE DE CONEXIONES'!N2289,1),0)</f>
        <v>20</v>
      </c>
      <c r="G2289" s="36" t="str">
        <f>LEFT('DETALLE DE CONEXIONES'!BE2289,3)</f>
        <v>NOF</v>
      </c>
      <c r="H2289" s="36" t="str">
        <f>RIGHT('DETALLE DE CONEXIONES'!AK2289,2)</f>
        <v/>
      </c>
      <c r="I2289" s="36" t="str">
        <f>LEFT('DETALLE DE CONEXIONES'!AK2289,3)</f>
        <v/>
      </c>
      <c r="J2289" s="36" t="str">
        <f>LEFT('DETALLE DE CONEXIONES'!M2289,3)</f>
        <v>19m</v>
      </c>
      <c r="K2289" s="36" t="str">
        <f>IF(LEN('DETALLE DE CONEXIONES'!M2289)&lt;12,(RIGHT('DETALLE DE CONEXIONES'!M2289,5)),(RIGHT('DETALLE DE CONEXIONES'!M2289,6)))</f>
        <v>43seg.</v>
      </c>
      <c r="L2289" s="36">
        <f>IF(C2289="Saliente Local",(IFERROR((LIMPIA(J2289,1)),0)),0)</f>
        <v>19</v>
      </c>
      <c r="M2289" s="36">
        <f>IF(C2289="Saliente Nacional",(IFERROR((LIMPIA(J2289,1)),0)),0)</f>
        <v>0</v>
      </c>
      <c r="N2289" s="36">
        <f>IF(C2289="Saliente Internacional",(IFERROR((LIMPIA(J2289,1)),0)),0)</f>
        <v>0</v>
      </c>
      <c r="O2289" s="36">
        <f>IF(C2289="Saliente Local",(IFERROR((LIMPIA(K2289,1)),0)),0)</f>
        <v>43</v>
      </c>
      <c r="P2289" s="36">
        <f>IF(C2289="Saliente Nacional",(IFERROR((LIMPIA(K2289,1)),0)),0)</f>
        <v>0</v>
      </c>
      <c r="Q2289" s="36">
        <f>IF(C2289="Saliente Internacional",(IFERROR((LIMPIA(K2289,1)),0)),0)</f>
        <v>0</v>
      </c>
      <c r="R2289" s="36">
        <f t="shared" si="106"/>
        <v>20</v>
      </c>
      <c r="S2289" s="36">
        <f t="shared" si="107"/>
        <v>0</v>
      </c>
    </row>
    <row r="2290" spans="1:19" x14ac:dyDescent="0.25">
      <c r="A2290" s="101">
        <f>'DETALLE DE CONEXIONES'!P2290</f>
        <v>0</v>
      </c>
      <c r="B2290" s="36" t="str">
        <f>'DETALLE DE CONEXIONES'!I2290</f>
        <v>SALIENTE</v>
      </c>
      <c r="C2290" s="36" t="str">
        <f>'DETALLE DE CONEXIONES'!BB2290</f>
        <v>Saliente Local</v>
      </c>
      <c r="D2290" s="36" t="str">
        <f>'DETALLE DE CONEXIONES'!E2290</f>
        <v>999XXX0494</v>
      </c>
      <c r="E2290" s="36">
        <f t="shared" si="105"/>
        <v>10</v>
      </c>
      <c r="F2290" s="36">
        <f>IFERROR(LIMPIA('DETALLE DE CONEXIONES'!N2290,1),0)</f>
        <v>3</v>
      </c>
      <c r="G2290" s="36" t="str">
        <f>LEFT('DETALLE DE CONEXIONES'!BE2290,3)</f>
        <v>NOF</v>
      </c>
      <c r="H2290" s="36" t="str">
        <f>RIGHT('DETALLE DE CONEXIONES'!AK2290,2)</f>
        <v/>
      </c>
      <c r="I2290" s="36" t="str">
        <f>LEFT('DETALLE DE CONEXIONES'!AK2290,3)</f>
        <v/>
      </c>
      <c r="J2290" s="36" t="str">
        <f>LEFT('DETALLE DE CONEXIONES'!M2290,3)</f>
        <v>2mi</v>
      </c>
      <c r="K2290" s="36" t="str">
        <f>IF(LEN('DETALLE DE CONEXIONES'!M2290)&lt;12,(RIGHT('DETALLE DE CONEXIONES'!M2290,5)),(RIGHT('DETALLE DE CONEXIONES'!M2290,6)))</f>
        <v>7seg.</v>
      </c>
      <c r="L2290" s="36">
        <f>IF(C2290="Saliente Local",(IFERROR((LIMPIA(J2290,1)),0)),0)</f>
        <v>2</v>
      </c>
      <c r="M2290" s="36">
        <f>IF(C2290="Saliente Nacional",(IFERROR((LIMPIA(J2290,1)),0)),0)</f>
        <v>0</v>
      </c>
      <c r="N2290" s="36">
        <f>IF(C2290="Saliente Internacional",(IFERROR((LIMPIA(J2290,1)),0)),0)</f>
        <v>0</v>
      </c>
      <c r="O2290" s="36">
        <f>IF(C2290="Saliente Local",(IFERROR((LIMPIA(K2290,1)),0)),0)</f>
        <v>7</v>
      </c>
      <c r="P2290" s="36">
        <f>IF(C2290="Saliente Nacional",(IFERROR((LIMPIA(K2290,1)),0)),0)</f>
        <v>0</v>
      </c>
      <c r="Q2290" s="36">
        <f>IF(C2290="Saliente Internacional",(IFERROR((LIMPIA(K2290,1)),0)),0)</f>
        <v>0</v>
      </c>
      <c r="R2290" s="36">
        <f t="shared" si="106"/>
        <v>3</v>
      </c>
      <c r="S2290" s="36">
        <f t="shared" si="107"/>
        <v>0</v>
      </c>
    </row>
    <row r="2291" spans="1:19" x14ac:dyDescent="0.25">
      <c r="A2291" s="101">
        <f>'DETALLE DE CONEXIONES'!P2291</f>
        <v>0</v>
      </c>
      <c r="B2291" s="36" t="str">
        <f>'DETALLE DE CONEXIONES'!I2291</f>
        <v>GPRS</v>
      </c>
      <c r="C2291" s="36" t="str">
        <f>'DETALLE DE CONEXIONES'!BB2291</f>
        <v>RS</v>
      </c>
      <c r="D2291" s="36" t="str">
        <f>'DETALLE DE CONEXIONES'!E2291</f>
        <v>internet.itelcelXXXm-3G</v>
      </c>
      <c r="E2291" s="36">
        <f t="shared" si="105"/>
        <v>23</v>
      </c>
      <c r="F2291" s="36">
        <f>IFERROR(LIMPIA('DETALLE DE CONEXIONES'!N2291,1),0)</f>
        <v>0</v>
      </c>
      <c r="G2291" s="36" t="str">
        <f>LEFT('DETALLE DE CONEXIONES'!BE2291,3)</f>
        <v/>
      </c>
      <c r="H2291" s="36" t="str">
        <f>RIGHT('DETALLE DE CONEXIONES'!AK2291,2)</f>
        <v>-0</v>
      </c>
      <c r="I2291" s="36" t="str">
        <f>LEFT('DETALLE DE CONEXIONES'!AK2291,3)</f>
        <v>RS;</v>
      </c>
      <c r="J2291" s="36" t="str">
        <f>LEFT('DETALLE DE CONEXIONES'!M2291,3)</f>
        <v>0mi</v>
      </c>
      <c r="K2291" s="36" t="str">
        <f>IF(LEN('DETALLE DE CONEXIONES'!M2291)&lt;12,(RIGHT('DETALLE DE CONEXIONES'!M2291,5)),(RIGHT('DETALLE DE CONEXIONES'!M2291,6)))</f>
        <v xml:space="preserve">min. </v>
      </c>
      <c r="L2291" s="36">
        <f>IF(C2291="Saliente Local",(IFERROR((LIMPIA(J2291,1)),0)),0)</f>
        <v>0</v>
      </c>
      <c r="M2291" s="36">
        <f>IF(C2291="Saliente Nacional",(IFERROR((LIMPIA(J2291,1)),0)),0)</f>
        <v>0</v>
      </c>
      <c r="N2291" s="36">
        <f>IF(C2291="Saliente Internacional",(IFERROR((LIMPIA(J2291,1)),0)),0)</f>
        <v>0</v>
      </c>
      <c r="O2291" s="36">
        <f>IF(C2291="Saliente Local",(IFERROR((LIMPIA(K2291,1)),0)),0)</f>
        <v>0</v>
      </c>
      <c r="P2291" s="36">
        <f>IF(C2291="Saliente Nacional",(IFERROR((LIMPIA(K2291,1)),0)),0)</f>
        <v>0</v>
      </c>
      <c r="Q2291" s="36">
        <f>IF(C2291="Saliente Internacional",(IFERROR((LIMPIA(K2291,1)),0)),0)</f>
        <v>0</v>
      </c>
      <c r="R2291" s="36">
        <f t="shared" si="106"/>
        <v>0</v>
      </c>
      <c r="S2291" s="36">
        <f t="shared" si="107"/>
        <v>0</v>
      </c>
    </row>
    <row r="2292" spans="1:19" x14ac:dyDescent="0.25">
      <c r="A2292" s="101">
        <f>'DETALLE DE CONEXIONES'!P2292</f>
        <v>0</v>
      </c>
      <c r="B2292" s="36" t="str">
        <f>'DETALLE DE CONEXIONES'!I2292</f>
        <v>GPRS</v>
      </c>
      <c r="C2292" s="36" t="str">
        <f>'DETALLE DE CONEXIONES'!BB2292</f>
        <v>MENSAJERO</v>
      </c>
      <c r="D2292" s="36" t="str">
        <f>'DETALLE DE CONEXIONES'!E2292</f>
        <v>internet.itelcelXXXm-3G</v>
      </c>
      <c r="E2292" s="36">
        <f t="shared" si="105"/>
        <v>23</v>
      </c>
      <c r="F2292" s="36">
        <f>IFERROR(LIMPIA('DETALLE DE CONEXIONES'!N2292,1),0)</f>
        <v>0</v>
      </c>
      <c r="G2292" s="36" t="str">
        <f>LEFT('DETALLE DE CONEXIONES'!BE2292,3)</f>
        <v/>
      </c>
      <c r="H2292" s="36" t="str">
        <f>RIGHT('DETALLE DE CONEXIONES'!AK2292,2)</f>
        <v>-0</v>
      </c>
      <c r="I2292" s="36" t="str">
        <f>LEFT('DETALLE DE CONEXIONES'!AK2292,3)</f>
        <v>MEN</v>
      </c>
      <c r="J2292" s="36" t="str">
        <f>LEFT('DETALLE DE CONEXIONES'!M2292,3)</f>
        <v>0mi</v>
      </c>
      <c r="K2292" s="36" t="str">
        <f>IF(LEN('DETALLE DE CONEXIONES'!M2292)&lt;12,(RIGHT('DETALLE DE CONEXIONES'!M2292,5)),(RIGHT('DETALLE DE CONEXIONES'!M2292,6)))</f>
        <v xml:space="preserve">min. </v>
      </c>
      <c r="L2292" s="36">
        <f>IF(C2292="Saliente Local",(IFERROR((LIMPIA(J2292,1)),0)),0)</f>
        <v>0</v>
      </c>
      <c r="M2292" s="36">
        <f>IF(C2292="Saliente Nacional",(IFERROR((LIMPIA(J2292,1)),0)),0)</f>
        <v>0</v>
      </c>
      <c r="N2292" s="36">
        <f>IF(C2292="Saliente Internacional",(IFERROR((LIMPIA(J2292,1)),0)),0)</f>
        <v>0</v>
      </c>
      <c r="O2292" s="36">
        <f>IF(C2292="Saliente Local",(IFERROR((LIMPIA(K2292,1)),0)),0)</f>
        <v>0</v>
      </c>
      <c r="P2292" s="36">
        <f>IF(C2292="Saliente Nacional",(IFERROR((LIMPIA(K2292,1)),0)),0)</f>
        <v>0</v>
      </c>
      <c r="Q2292" s="36">
        <f>IF(C2292="Saliente Internacional",(IFERROR((LIMPIA(K2292,1)),0)),0)</f>
        <v>0</v>
      </c>
      <c r="R2292" s="36">
        <f t="shared" si="106"/>
        <v>0</v>
      </c>
      <c r="S2292" s="36">
        <f t="shared" si="107"/>
        <v>0</v>
      </c>
    </row>
    <row r="2293" spans="1:19" x14ac:dyDescent="0.25">
      <c r="A2293" s="101">
        <f>'DETALLE DE CONEXIONES'!P2293</f>
        <v>0</v>
      </c>
      <c r="B2293" s="36" t="str">
        <f>'DETALLE DE CONEXIONES'!I2293</f>
        <v>ENTRANTE</v>
      </c>
      <c r="C2293" s="36" t="str">
        <f>'DETALLE DE CONEXIONES'!BB2293</f>
        <v>Entrante Local</v>
      </c>
      <c r="D2293" s="36" t="str">
        <f>'DETALLE DE CONEXIONES'!E2293</f>
        <v>999XXX1600</v>
      </c>
      <c r="E2293" s="36">
        <f t="shared" si="105"/>
        <v>10</v>
      </c>
      <c r="F2293" s="36">
        <f>IFERROR(LIMPIA('DETALLE DE CONEXIONES'!N2293,1),0)</f>
        <v>1</v>
      </c>
      <c r="G2293" s="36" t="str">
        <f>LEFT('DETALLE DE CONEXIONES'!BE2293,3)</f>
        <v>NOF</v>
      </c>
      <c r="H2293" s="36" t="str">
        <f>RIGHT('DETALLE DE CONEXIONES'!AK2293,2)</f>
        <v/>
      </c>
      <c r="I2293" s="36" t="str">
        <f>LEFT('DETALLE DE CONEXIONES'!AK2293,3)</f>
        <v/>
      </c>
      <c r="J2293" s="36" t="str">
        <f>LEFT('DETALLE DE CONEXIONES'!M2293,3)</f>
        <v>0mi</v>
      </c>
      <c r="K2293" s="36" t="str">
        <f>IF(LEN('DETALLE DE CONEXIONES'!M2293)&lt;12,(RIGHT('DETALLE DE CONEXIONES'!M2293,5)),(RIGHT('DETALLE DE CONEXIONES'!M2293,6)))</f>
        <v>21seg.</v>
      </c>
      <c r="L2293" s="36">
        <f>IF(C2293="Saliente Local",(IFERROR((LIMPIA(J2293,1)),0)),0)</f>
        <v>0</v>
      </c>
      <c r="M2293" s="36">
        <f>IF(C2293="Saliente Nacional",(IFERROR((LIMPIA(J2293,1)),0)),0)</f>
        <v>0</v>
      </c>
      <c r="N2293" s="36">
        <f>IF(C2293="Saliente Internacional",(IFERROR((LIMPIA(J2293,1)),0)),0)</f>
        <v>0</v>
      </c>
      <c r="O2293" s="36">
        <f>IF(C2293="Saliente Local",(IFERROR((LIMPIA(K2293,1)),0)),0)</f>
        <v>0</v>
      </c>
      <c r="P2293" s="36">
        <f>IF(C2293="Saliente Nacional",(IFERROR((LIMPIA(K2293,1)),0)),0)</f>
        <v>0</v>
      </c>
      <c r="Q2293" s="36">
        <f>IF(C2293="Saliente Internacional",(IFERROR((LIMPIA(K2293,1)),0)),0)</f>
        <v>0</v>
      </c>
      <c r="R2293" s="36">
        <f t="shared" si="106"/>
        <v>0</v>
      </c>
      <c r="S2293" s="36">
        <f t="shared" si="107"/>
        <v>0</v>
      </c>
    </row>
    <row r="2294" spans="1:19" x14ac:dyDescent="0.25">
      <c r="A2294" s="101">
        <f>'DETALLE DE CONEXIONES'!P2294</f>
        <v>0</v>
      </c>
      <c r="B2294" s="36" t="str">
        <f>'DETALLE DE CONEXIONES'!I2294</f>
        <v>GPRS</v>
      </c>
      <c r="C2294" s="36" t="str">
        <f>'DETALLE DE CONEXIONES'!BB2294</f>
        <v>RS</v>
      </c>
      <c r="D2294" s="36" t="str">
        <f>'DETALLE DE CONEXIONES'!E2294</f>
        <v>internet.itelcel.coXXXGLTE</v>
      </c>
      <c r="E2294" s="36">
        <f t="shared" si="105"/>
        <v>26</v>
      </c>
      <c r="F2294" s="36">
        <f>IFERROR(LIMPIA('DETALLE DE CONEXIONES'!N2294,1),0)</f>
        <v>0</v>
      </c>
      <c r="G2294" s="36" t="str">
        <f>LEFT('DETALLE DE CONEXIONES'!BE2294,3)</f>
        <v/>
      </c>
      <c r="H2294" s="36" t="str">
        <f>RIGHT('DETALLE DE CONEXIONES'!AK2294,2)</f>
        <v>-0</v>
      </c>
      <c r="I2294" s="36" t="str">
        <f>LEFT('DETALLE DE CONEXIONES'!AK2294,3)</f>
        <v>RS;</v>
      </c>
      <c r="J2294" s="36" t="str">
        <f>LEFT('DETALLE DE CONEXIONES'!M2294,3)</f>
        <v>0mi</v>
      </c>
      <c r="K2294" s="36" t="str">
        <f>IF(LEN('DETALLE DE CONEXIONES'!M2294)&lt;12,(RIGHT('DETALLE DE CONEXIONES'!M2294,5)),(RIGHT('DETALLE DE CONEXIONES'!M2294,6)))</f>
        <v xml:space="preserve">min. </v>
      </c>
      <c r="L2294" s="36">
        <f>IF(C2294="Saliente Local",(IFERROR((LIMPIA(J2294,1)),0)),0)</f>
        <v>0</v>
      </c>
      <c r="M2294" s="36">
        <f>IF(C2294="Saliente Nacional",(IFERROR((LIMPIA(J2294,1)),0)),0)</f>
        <v>0</v>
      </c>
      <c r="N2294" s="36">
        <f>IF(C2294="Saliente Internacional",(IFERROR((LIMPIA(J2294,1)),0)),0)</f>
        <v>0</v>
      </c>
      <c r="O2294" s="36">
        <f>IF(C2294="Saliente Local",(IFERROR((LIMPIA(K2294,1)),0)),0)</f>
        <v>0</v>
      </c>
      <c r="P2294" s="36">
        <f>IF(C2294="Saliente Nacional",(IFERROR((LIMPIA(K2294,1)),0)),0)</f>
        <v>0</v>
      </c>
      <c r="Q2294" s="36">
        <f>IF(C2294="Saliente Internacional",(IFERROR((LIMPIA(K2294,1)),0)),0)</f>
        <v>0</v>
      </c>
      <c r="R2294" s="36">
        <f t="shared" si="106"/>
        <v>0</v>
      </c>
      <c r="S2294" s="36">
        <f t="shared" si="107"/>
        <v>0</v>
      </c>
    </row>
    <row r="2295" spans="1:19" x14ac:dyDescent="0.25">
      <c r="A2295" s="101">
        <f>'DETALLE DE CONEXIONES'!P2295</f>
        <v>0</v>
      </c>
      <c r="B2295" s="36" t="str">
        <f>'DETALLE DE CONEXIONES'!I2295</f>
        <v>GPRS</v>
      </c>
      <c r="C2295" s="36" t="str">
        <f>'DETALLE DE CONEXIONES'!BB2295</f>
        <v>MENSAJERO</v>
      </c>
      <c r="D2295" s="36" t="str">
        <f>'DETALLE DE CONEXIONES'!E2295</f>
        <v>internet.itelcel.coXXXGLTE</v>
      </c>
      <c r="E2295" s="36">
        <f t="shared" si="105"/>
        <v>26</v>
      </c>
      <c r="F2295" s="36">
        <f>IFERROR(LIMPIA('DETALLE DE CONEXIONES'!N2295,1),0)</f>
        <v>0</v>
      </c>
      <c r="G2295" s="36" t="str">
        <f>LEFT('DETALLE DE CONEXIONES'!BE2295,3)</f>
        <v/>
      </c>
      <c r="H2295" s="36" t="str">
        <f>RIGHT('DETALLE DE CONEXIONES'!AK2295,2)</f>
        <v>-0</v>
      </c>
      <c r="I2295" s="36" t="str">
        <f>LEFT('DETALLE DE CONEXIONES'!AK2295,3)</f>
        <v>MEN</v>
      </c>
      <c r="J2295" s="36" t="str">
        <f>LEFT('DETALLE DE CONEXIONES'!M2295,3)</f>
        <v>0mi</v>
      </c>
      <c r="K2295" s="36" t="str">
        <f>IF(LEN('DETALLE DE CONEXIONES'!M2295)&lt;12,(RIGHT('DETALLE DE CONEXIONES'!M2295,5)),(RIGHT('DETALLE DE CONEXIONES'!M2295,6)))</f>
        <v xml:space="preserve">min. </v>
      </c>
      <c r="L2295" s="36">
        <f>IF(C2295="Saliente Local",(IFERROR((LIMPIA(J2295,1)),0)),0)</f>
        <v>0</v>
      </c>
      <c r="M2295" s="36">
        <f>IF(C2295="Saliente Nacional",(IFERROR((LIMPIA(J2295,1)),0)),0)</f>
        <v>0</v>
      </c>
      <c r="N2295" s="36">
        <f>IF(C2295="Saliente Internacional",(IFERROR((LIMPIA(J2295,1)),0)),0)</f>
        <v>0</v>
      </c>
      <c r="O2295" s="36">
        <f>IF(C2295="Saliente Local",(IFERROR((LIMPIA(K2295,1)),0)),0)</f>
        <v>0</v>
      </c>
      <c r="P2295" s="36">
        <f>IF(C2295="Saliente Nacional",(IFERROR((LIMPIA(K2295,1)),0)),0)</f>
        <v>0</v>
      </c>
      <c r="Q2295" s="36">
        <f>IF(C2295="Saliente Internacional",(IFERROR((LIMPIA(K2295,1)),0)),0)</f>
        <v>0</v>
      </c>
      <c r="R2295" s="36">
        <f t="shared" si="106"/>
        <v>0</v>
      </c>
      <c r="S2295" s="36">
        <f t="shared" si="107"/>
        <v>0</v>
      </c>
    </row>
    <row r="2296" spans="1:19" x14ac:dyDescent="0.25">
      <c r="A2296" s="101">
        <f>'DETALLE DE CONEXIONES'!P2296</f>
        <v>0</v>
      </c>
      <c r="B2296" s="36" t="str">
        <f>'DETALLE DE CONEXIONES'!I2296</f>
        <v>GPRS</v>
      </c>
      <c r="C2296" s="36" t="str">
        <f>'DETALLE DE CONEXIONES'!BB2296</f>
        <v>RS</v>
      </c>
      <c r="D2296" s="36" t="str">
        <f>'DETALLE DE CONEXIONES'!E2296</f>
        <v>internet.itelcel.coXXXGLTE</v>
      </c>
      <c r="E2296" s="36">
        <f t="shared" si="105"/>
        <v>26</v>
      </c>
      <c r="F2296" s="36">
        <f>IFERROR(LIMPIA('DETALLE DE CONEXIONES'!N2296,1),0)</f>
        <v>0</v>
      </c>
      <c r="G2296" s="36" t="str">
        <f>LEFT('DETALLE DE CONEXIONES'!BE2296,3)</f>
        <v/>
      </c>
      <c r="H2296" s="36" t="str">
        <f>RIGHT('DETALLE DE CONEXIONES'!AK2296,2)</f>
        <v>-0</v>
      </c>
      <c r="I2296" s="36" t="str">
        <f>LEFT('DETALLE DE CONEXIONES'!AK2296,3)</f>
        <v>RS;</v>
      </c>
      <c r="J2296" s="36" t="str">
        <f>LEFT('DETALLE DE CONEXIONES'!M2296,3)</f>
        <v>0mi</v>
      </c>
      <c r="K2296" s="36" t="str">
        <f>IF(LEN('DETALLE DE CONEXIONES'!M2296)&lt;12,(RIGHT('DETALLE DE CONEXIONES'!M2296,5)),(RIGHT('DETALLE DE CONEXIONES'!M2296,6)))</f>
        <v xml:space="preserve">min. </v>
      </c>
      <c r="L2296" s="36">
        <f>IF(C2296="Saliente Local",(IFERROR((LIMPIA(J2296,1)),0)),0)</f>
        <v>0</v>
      </c>
      <c r="M2296" s="36">
        <f>IF(C2296="Saliente Nacional",(IFERROR((LIMPIA(J2296,1)),0)),0)</f>
        <v>0</v>
      </c>
      <c r="N2296" s="36">
        <f>IF(C2296="Saliente Internacional",(IFERROR((LIMPIA(J2296,1)),0)),0)</f>
        <v>0</v>
      </c>
      <c r="O2296" s="36">
        <f>IF(C2296="Saliente Local",(IFERROR((LIMPIA(K2296,1)),0)),0)</f>
        <v>0</v>
      </c>
      <c r="P2296" s="36">
        <f>IF(C2296="Saliente Nacional",(IFERROR((LIMPIA(K2296,1)),0)),0)</f>
        <v>0</v>
      </c>
      <c r="Q2296" s="36">
        <f>IF(C2296="Saliente Internacional",(IFERROR((LIMPIA(K2296,1)),0)),0)</f>
        <v>0</v>
      </c>
      <c r="R2296" s="36">
        <f t="shared" si="106"/>
        <v>0</v>
      </c>
      <c r="S2296" s="36">
        <f t="shared" si="107"/>
        <v>0</v>
      </c>
    </row>
    <row r="2297" spans="1:19" x14ac:dyDescent="0.25">
      <c r="A2297" s="101">
        <f>'DETALLE DE CONEXIONES'!P2297</f>
        <v>0</v>
      </c>
      <c r="B2297" s="36" t="str">
        <f>'DETALLE DE CONEXIONES'!I2297</f>
        <v>GPRS</v>
      </c>
      <c r="C2297" s="36" t="str">
        <f>'DETALLE DE CONEXIONES'!BB2297</f>
        <v>MENSAJERO</v>
      </c>
      <c r="D2297" s="36" t="str">
        <f>'DETALLE DE CONEXIONES'!E2297</f>
        <v>internet.itelcel.coXXXGLTE</v>
      </c>
      <c r="E2297" s="36">
        <f t="shared" si="105"/>
        <v>26</v>
      </c>
      <c r="F2297" s="36">
        <f>IFERROR(LIMPIA('DETALLE DE CONEXIONES'!N2297,1),0)</f>
        <v>0</v>
      </c>
      <c r="G2297" s="36" t="str">
        <f>LEFT('DETALLE DE CONEXIONES'!BE2297,3)</f>
        <v/>
      </c>
      <c r="H2297" s="36" t="str">
        <f>RIGHT('DETALLE DE CONEXIONES'!AK2297,2)</f>
        <v>-0</v>
      </c>
      <c r="I2297" s="36" t="str">
        <f>LEFT('DETALLE DE CONEXIONES'!AK2297,3)</f>
        <v>MEN</v>
      </c>
      <c r="J2297" s="36" t="str">
        <f>LEFT('DETALLE DE CONEXIONES'!M2297,3)</f>
        <v>0mi</v>
      </c>
      <c r="K2297" s="36" t="str">
        <f>IF(LEN('DETALLE DE CONEXIONES'!M2297)&lt;12,(RIGHT('DETALLE DE CONEXIONES'!M2297,5)),(RIGHT('DETALLE DE CONEXIONES'!M2297,6)))</f>
        <v xml:space="preserve">min. </v>
      </c>
      <c r="L2297" s="36">
        <f>IF(C2297="Saliente Local",(IFERROR((LIMPIA(J2297,1)),0)),0)</f>
        <v>0</v>
      </c>
      <c r="M2297" s="36">
        <f>IF(C2297="Saliente Nacional",(IFERROR((LIMPIA(J2297,1)),0)),0)</f>
        <v>0</v>
      </c>
      <c r="N2297" s="36">
        <f>IF(C2297="Saliente Internacional",(IFERROR((LIMPIA(J2297,1)),0)),0)</f>
        <v>0</v>
      </c>
      <c r="O2297" s="36">
        <f>IF(C2297="Saliente Local",(IFERROR((LIMPIA(K2297,1)),0)),0)</f>
        <v>0</v>
      </c>
      <c r="P2297" s="36">
        <f>IF(C2297="Saliente Nacional",(IFERROR((LIMPIA(K2297,1)),0)),0)</f>
        <v>0</v>
      </c>
      <c r="Q2297" s="36">
        <f>IF(C2297="Saliente Internacional",(IFERROR((LIMPIA(K2297,1)),0)),0)</f>
        <v>0</v>
      </c>
      <c r="R2297" s="36">
        <f t="shared" si="106"/>
        <v>0</v>
      </c>
      <c r="S2297" s="36">
        <f t="shared" si="107"/>
        <v>0</v>
      </c>
    </row>
    <row r="2298" spans="1:19" x14ac:dyDescent="0.25">
      <c r="A2298" s="101">
        <f>'DETALLE DE CONEXIONES'!P2298</f>
        <v>0</v>
      </c>
      <c r="B2298" s="36" t="str">
        <f>'DETALLE DE CONEXIONES'!I2298</f>
        <v>GPRS</v>
      </c>
      <c r="C2298" s="36" t="str">
        <f>'DETALLE DE CONEXIONES'!BB2298</f>
        <v>MENSAJERO</v>
      </c>
      <c r="D2298" s="36" t="str">
        <f>'DETALLE DE CONEXIONES'!E2298</f>
        <v>internet.itelcelXXXm-3G</v>
      </c>
      <c r="E2298" s="36">
        <f t="shared" si="105"/>
        <v>23</v>
      </c>
      <c r="F2298" s="36">
        <f>IFERROR(LIMPIA('DETALLE DE CONEXIONES'!N2298,1),0)</f>
        <v>0</v>
      </c>
      <c r="G2298" s="36" t="str">
        <f>LEFT('DETALLE DE CONEXIONES'!BE2298,3)</f>
        <v/>
      </c>
      <c r="H2298" s="36" t="str">
        <f>RIGHT('DETALLE DE CONEXIONES'!AK2298,2)</f>
        <v>-0</v>
      </c>
      <c r="I2298" s="36" t="str">
        <f>LEFT('DETALLE DE CONEXIONES'!AK2298,3)</f>
        <v>MEN</v>
      </c>
      <c r="J2298" s="36" t="str">
        <f>LEFT('DETALLE DE CONEXIONES'!M2298,3)</f>
        <v>0mi</v>
      </c>
      <c r="K2298" s="36" t="str">
        <f>IF(LEN('DETALLE DE CONEXIONES'!M2298)&lt;12,(RIGHT('DETALLE DE CONEXIONES'!M2298,5)),(RIGHT('DETALLE DE CONEXIONES'!M2298,6)))</f>
        <v xml:space="preserve">min. </v>
      </c>
      <c r="L2298" s="36">
        <f>IF(C2298="Saliente Local",(IFERROR((LIMPIA(J2298,1)),0)),0)</f>
        <v>0</v>
      </c>
      <c r="M2298" s="36">
        <f>IF(C2298="Saliente Nacional",(IFERROR((LIMPIA(J2298,1)),0)),0)</f>
        <v>0</v>
      </c>
      <c r="N2298" s="36">
        <f>IF(C2298="Saliente Internacional",(IFERROR((LIMPIA(J2298,1)),0)),0)</f>
        <v>0</v>
      </c>
      <c r="O2298" s="36">
        <f>IF(C2298="Saliente Local",(IFERROR((LIMPIA(K2298,1)),0)),0)</f>
        <v>0</v>
      </c>
      <c r="P2298" s="36">
        <f>IF(C2298="Saliente Nacional",(IFERROR((LIMPIA(K2298,1)),0)),0)</f>
        <v>0</v>
      </c>
      <c r="Q2298" s="36">
        <f>IF(C2298="Saliente Internacional",(IFERROR((LIMPIA(K2298,1)),0)),0)</f>
        <v>0</v>
      </c>
      <c r="R2298" s="36">
        <f t="shared" si="106"/>
        <v>0</v>
      </c>
      <c r="S2298" s="36">
        <f t="shared" si="107"/>
        <v>0</v>
      </c>
    </row>
    <row r="2299" spans="1:19" x14ac:dyDescent="0.25">
      <c r="A2299" s="101">
        <f>'DETALLE DE CONEXIONES'!P2299</f>
        <v>0</v>
      </c>
      <c r="B2299" s="36" t="str">
        <f>'DETALLE DE CONEXIONES'!I2299</f>
        <v>GPRS</v>
      </c>
      <c r="C2299" s="36" t="str">
        <f>'DETALLE DE CONEXIONES'!BB2299</f>
        <v>RS</v>
      </c>
      <c r="D2299" s="36" t="str">
        <f>'DETALLE DE CONEXIONES'!E2299</f>
        <v>internet.itelcelXXXm-3G</v>
      </c>
      <c r="E2299" s="36">
        <f t="shared" si="105"/>
        <v>23</v>
      </c>
      <c r="F2299" s="36">
        <f>IFERROR(LIMPIA('DETALLE DE CONEXIONES'!N2299,1),0)</f>
        <v>0</v>
      </c>
      <c r="G2299" s="36" t="str">
        <f>LEFT('DETALLE DE CONEXIONES'!BE2299,3)</f>
        <v/>
      </c>
      <c r="H2299" s="36" t="str">
        <f>RIGHT('DETALLE DE CONEXIONES'!AK2299,2)</f>
        <v>-0</v>
      </c>
      <c r="I2299" s="36" t="str">
        <f>LEFT('DETALLE DE CONEXIONES'!AK2299,3)</f>
        <v>RS;</v>
      </c>
      <c r="J2299" s="36" t="str">
        <f>LEFT('DETALLE DE CONEXIONES'!M2299,3)</f>
        <v>0mi</v>
      </c>
      <c r="K2299" s="36" t="str">
        <f>IF(LEN('DETALLE DE CONEXIONES'!M2299)&lt;12,(RIGHT('DETALLE DE CONEXIONES'!M2299,5)),(RIGHT('DETALLE DE CONEXIONES'!M2299,6)))</f>
        <v xml:space="preserve">min. </v>
      </c>
      <c r="L2299" s="36">
        <f>IF(C2299="Saliente Local",(IFERROR((LIMPIA(J2299,1)),0)),0)</f>
        <v>0</v>
      </c>
      <c r="M2299" s="36">
        <f>IF(C2299="Saliente Nacional",(IFERROR((LIMPIA(J2299,1)),0)),0)</f>
        <v>0</v>
      </c>
      <c r="N2299" s="36">
        <f>IF(C2299="Saliente Internacional",(IFERROR((LIMPIA(J2299,1)),0)),0)</f>
        <v>0</v>
      </c>
      <c r="O2299" s="36">
        <f>IF(C2299="Saliente Local",(IFERROR((LIMPIA(K2299,1)),0)),0)</f>
        <v>0</v>
      </c>
      <c r="P2299" s="36">
        <f>IF(C2299="Saliente Nacional",(IFERROR((LIMPIA(K2299,1)),0)),0)</f>
        <v>0</v>
      </c>
      <c r="Q2299" s="36">
        <f>IF(C2299="Saliente Internacional",(IFERROR((LIMPIA(K2299,1)),0)),0)</f>
        <v>0</v>
      </c>
      <c r="R2299" s="36">
        <f t="shared" si="106"/>
        <v>0</v>
      </c>
      <c r="S2299" s="36">
        <f t="shared" si="107"/>
        <v>0</v>
      </c>
    </row>
    <row r="2300" spans="1:19" x14ac:dyDescent="0.25">
      <c r="A2300" s="101">
        <f>'DETALLE DE CONEXIONES'!P2300</f>
        <v>0</v>
      </c>
      <c r="B2300" s="36" t="str">
        <f>'DETALLE DE CONEXIONES'!I2300</f>
        <v>GPRS</v>
      </c>
      <c r="C2300" s="36" t="str">
        <f>'DETALLE DE CONEXIONES'!BB2300</f>
        <v>MENSAJERO</v>
      </c>
      <c r="D2300" s="36" t="str">
        <f>'DETALLE DE CONEXIONES'!E2300</f>
        <v>internet.itelcelXXXm-3G</v>
      </c>
      <c r="E2300" s="36">
        <f t="shared" si="105"/>
        <v>23</v>
      </c>
      <c r="F2300" s="36">
        <f>IFERROR(LIMPIA('DETALLE DE CONEXIONES'!N2300,1),0)</f>
        <v>0</v>
      </c>
      <c r="G2300" s="36" t="str">
        <f>LEFT('DETALLE DE CONEXIONES'!BE2300,3)</f>
        <v/>
      </c>
      <c r="H2300" s="36" t="str">
        <f>RIGHT('DETALLE DE CONEXIONES'!AK2300,2)</f>
        <v>-0</v>
      </c>
      <c r="I2300" s="36" t="str">
        <f>LEFT('DETALLE DE CONEXIONES'!AK2300,3)</f>
        <v>MEN</v>
      </c>
      <c r="J2300" s="36" t="str">
        <f>LEFT('DETALLE DE CONEXIONES'!M2300,3)</f>
        <v>0mi</v>
      </c>
      <c r="K2300" s="36" t="str">
        <f>IF(LEN('DETALLE DE CONEXIONES'!M2300)&lt;12,(RIGHT('DETALLE DE CONEXIONES'!M2300,5)),(RIGHT('DETALLE DE CONEXIONES'!M2300,6)))</f>
        <v xml:space="preserve">min. </v>
      </c>
      <c r="L2300" s="36">
        <f>IF(C2300="Saliente Local",(IFERROR((LIMPIA(J2300,1)),0)),0)</f>
        <v>0</v>
      </c>
      <c r="M2300" s="36">
        <f>IF(C2300="Saliente Nacional",(IFERROR((LIMPIA(J2300,1)),0)),0)</f>
        <v>0</v>
      </c>
      <c r="N2300" s="36">
        <f>IF(C2300="Saliente Internacional",(IFERROR((LIMPIA(J2300,1)),0)),0)</f>
        <v>0</v>
      </c>
      <c r="O2300" s="36">
        <f>IF(C2300="Saliente Local",(IFERROR((LIMPIA(K2300,1)),0)),0)</f>
        <v>0</v>
      </c>
      <c r="P2300" s="36">
        <f>IF(C2300="Saliente Nacional",(IFERROR((LIMPIA(K2300,1)),0)),0)</f>
        <v>0</v>
      </c>
      <c r="Q2300" s="36">
        <f>IF(C2300="Saliente Internacional",(IFERROR((LIMPIA(K2300,1)),0)),0)</f>
        <v>0</v>
      </c>
      <c r="R2300" s="36">
        <f t="shared" si="106"/>
        <v>0</v>
      </c>
      <c r="S2300" s="36">
        <f t="shared" si="107"/>
        <v>0</v>
      </c>
    </row>
    <row r="2301" spans="1:19" x14ac:dyDescent="0.25">
      <c r="A2301" s="101">
        <f>'DETALLE DE CONEXIONES'!P2301</f>
        <v>0</v>
      </c>
      <c r="B2301" s="36" t="str">
        <f>'DETALLE DE CONEXIONES'!I2301</f>
        <v>GPRS</v>
      </c>
      <c r="C2301" s="36" t="str">
        <f>'DETALLE DE CONEXIONES'!BB2301</f>
        <v>RS</v>
      </c>
      <c r="D2301" s="36" t="str">
        <f>'DETALLE DE CONEXIONES'!E2301</f>
        <v>internet.itelcelXXXm-3G</v>
      </c>
      <c r="E2301" s="36">
        <f t="shared" si="105"/>
        <v>23</v>
      </c>
      <c r="F2301" s="36">
        <f>IFERROR(LIMPIA('DETALLE DE CONEXIONES'!N2301,1),0)</f>
        <v>0</v>
      </c>
      <c r="G2301" s="36" t="str">
        <f>LEFT('DETALLE DE CONEXIONES'!BE2301,3)</f>
        <v/>
      </c>
      <c r="H2301" s="36" t="str">
        <f>RIGHT('DETALLE DE CONEXIONES'!AK2301,2)</f>
        <v>-0</v>
      </c>
      <c r="I2301" s="36" t="str">
        <f>LEFT('DETALLE DE CONEXIONES'!AK2301,3)</f>
        <v>RS;</v>
      </c>
      <c r="J2301" s="36" t="str">
        <f>LEFT('DETALLE DE CONEXIONES'!M2301,3)</f>
        <v>0mi</v>
      </c>
      <c r="K2301" s="36" t="str">
        <f>IF(LEN('DETALLE DE CONEXIONES'!M2301)&lt;12,(RIGHT('DETALLE DE CONEXIONES'!M2301,5)),(RIGHT('DETALLE DE CONEXIONES'!M2301,6)))</f>
        <v xml:space="preserve">min. </v>
      </c>
      <c r="L2301" s="36">
        <f>IF(C2301="Saliente Local",(IFERROR((LIMPIA(J2301,1)),0)),0)</f>
        <v>0</v>
      </c>
      <c r="M2301" s="36">
        <f>IF(C2301="Saliente Nacional",(IFERROR((LIMPIA(J2301,1)),0)),0)</f>
        <v>0</v>
      </c>
      <c r="N2301" s="36">
        <f>IF(C2301="Saliente Internacional",(IFERROR((LIMPIA(J2301,1)),0)),0)</f>
        <v>0</v>
      </c>
      <c r="O2301" s="36">
        <f>IF(C2301="Saliente Local",(IFERROR((LIMPIA(K2301,1)),0)),0)</f>
        <v>0</v>
      </c>
      <c r="P2301" s="36">
        <f>IF(C2301="Saliente Nacional",(IFERROR((LIMPIA(K2301,1)),0)),0)</f>
        <v>0</v>
      </c>
      <c r="Q2301" s="36">
        <f>IF(C2301="Saliente Internacional",(IFERROR((LIMPIA(K2301,1)),0)),0)</f>
        <v>0</v>
      </c>
      <c r="R2301" s="36">
        <f t="shared" si="106"/>
        <v>0</v>
      </c>
      <c r="S2301" s="36">
        <f t="shared" si="107"/>
        <v>0</v>
      </c>
    </row>
    <row r="2302" spans="1:19" x14ac:dyDescent="0.25">
      <c r="A2302" s="101">
        <f>'DETALLE DE CONEXIONES'!P2302</f>
        <v>0</v>
      </c>
      <c r="B2302" s="36" t="str">
        <f>'DETALLE DE CONEXIONES'!I2302</f>
        <v>ENTRANTE</v>
      </c>
      <c r="C2302" s="36" t="str">
        <f>'DETALLE DE CONEXIONES'!BB2302</f>
        <v>Entrante Local</v>
      </c>
      <c r="D2302" s="36" t="str">
        <f>'DETALLE DE CONEXIONES'!E2302</f>
        <v>999XXX1600</v>
      </c>
      <c r="E2302" s="36">
        <f t="shared" si="105"/>
        <v>10</v>
      </c>
      <c r="F2302" s="36">
        <f>IFERROR(LIMPIA('DETALLE DE CONEXIONES'!N2302,1),0)</f>
        <v>1</v>
      </c>
      <c r="G2302" s="36" t="str">
        <f>LEFT('DETALLE DE CONEXIONES'!BE2302,3)</f>
        <v>NOF</v>
      </c>
      <c r="H2302" s="36" t="str">
        <f>RIGHT('DETALLE DE CONEXIONES'!AK2302,2)</f>
        <v/>
      </c>
      <c r="I2302" s="36" t="str">
        <f>LEFT('DETALLE DE CONEXIONES'!AK2302,3)</f>
        <v/>
      </c>
      <c r="J2302" s="36" t="str">
        <f>LEFT('DETALLE DE CONEXIONES'!M2302,3)</f>
        <v>0mi</v>
      </c>
      <c r="K2302" s="36" t="str">
        <f>IF(LEN('DETALLE DE CONEXIONES'!M2302)&lt;12,(RIGHT('DETALLE DE CONEXIONES'!M2302,5)),(RIGHT('DETALLE DE CONEXIONES'!M2302,6)))</f>
        <v>27seg.</v>
      </c>
      <c r="L2302" s="36">
        <f>IF(C2302="Saliente Local",(IFERROR((LIMPIA(J2302,1)),0)),0)</f>
        <v>0</v>
      </c>
      <c r="M2302" s="36">
        <f>IF(C2302="Saliente Nacional",(IFERROR((LIMPIA(J2302,1)),0)),0)</f>
        <v>0</v>
      </c>
      <c r="N2302" s="36">
        <f>IF(C2302="Saliente Internacional",(IFERROR((LIMPIA(J2302,1)),0)),0)</f>
        <v>0</v>
      </c>
      <c r="O2302" s="36">
        <f>IF(C2302="Saliente Local",(IFERROR((LIMPIA(K2302,1)),0)),0)</f>
        <v>0</v>
      </c>
      <c r="P2302" s="36">
        <f>IF(C2302="Saliente Nacional",(IFERROR((LIMPIA(K2302,1)),0)),0)</f>
        <v>0</v>
      </c>
      <c r="Q2302" s="36">
        <f>IF(C2302="Saliente Internacional",(IFERROR((LIMPIA(K2302,1)),0)),0)</f>
        <v>0</v>
      </c>
      <c r="R2302" s="36">
        <f t="shared" si="106"/>
        <v>0</v>
      </c>
      <c r="S2302" s="36">
        <f t="shared" si="107"/>
        <v>0</v>
      </c>
    </row>
    <row r="2303" spans="1:19" x14ac:dyDescent="0.25">
      <c r="A2303" s="101">
        <f>'DETALLE DE CONEXIONES'!P2303</f>
        <v>0</v>
      </c>
      <c r="B2303" s="36" t="str">
        <f>'DETALLE DE CONEXIONES'!I2303</f>
        <v>ENTRANTE</v>
      </c>
      <c r="C2303" s="36" t="str">
        <f>'DETALLE DE CONEXIONES'!BB2303</f>
        <v>Entrante Local</v>
      </c>
      <c r="D2303" s="36" t="str">
        <f>'DETALLE DE CONEXIONES'!E2303</f>
        <v>999XXX1600</v>
      </c>
      <c r="E2303" s="36">
        <f t="shared" si="105"/>
        <v>10</v>
      </c>
      <c r="F2303" s="36">
        <f>IFERROR(LIMPIA('DETALLE DE CONEXIONES'!N2303,1),0)</f>
        <v>1</v>
      </c>
      <c r="G2303" s="36" t="str">
        <f>LEFT('DETALLE DE CONEXIONES'!BE2303,3)</f>
        <v>NOF</v>
      </c>
      <c r="H2303" s="36" t="str">
        <f>RIGHT('DETALLE DE CONEXIONES'!AK2303,2)</f>
        <v/>
      </c>
      <c r="I2303" s="36" t="str">
        <f>LEFT('DETALLE DE CONEXIONES'!AK2303,3)</f>
        <v/>
      </c>
      <c r="J2303" s="36" t="str">
        <f>LEFT('DETALLE DE CONEXIONES'!M2303,3)</f>
        <v>0mi</v>
      </c>
      <c r="K2303" s="36" t="str">
        <f>IF(LEN('DETALLE DE CONEXIONES'!M2303)&lt;12,(RIGHT('DETALLE DE CONEXIONES'!M2303,5)),(RIGHT('DETALLE DE CONEXIONES'!M2303,6)))</f>
        <v>30seg.</v>
      </c>
      <c r="L2303" s="36">
        <f>IF(C2303="Saliente Local",(IFERROR((LIMPIA(J2303,1)),0)),0)</f>
        <v>0</v>
      </c>
      <c r="M2303" s="36">
        <f>IF(C2303="Saliente Nacional",(IFERROR((LIMPIA(J2303,1)),0)),0)</f>
        <v>0</v>
      </c>
      <c r="N2303" s="36">
        <f>IF(C2303="Saliente Internacional",(IFERROR((LIMPIA(J2303,1)),0)),0)</f>
        <v>0</v>
      </c>
      <c r="O2303" s="36">
        <f>IF(C2303="Saliente Local",(IFERROR((LIMPIA(K2303,1)),0)),0)</f>
        <v>0</v>
      </c>
      <c r="P2303" s="36">
        <f>IF(C2303="Saliente Nacional",(IFERROR((LIMPIA(K2303,1)),0)),0)</f>
        <v>0</v>
      </c>
      <c r="Q2303" s="36">
        <f>IF(C2303="Saliente Internacional",(IFERROR((LIMPIA(K2303,1)),0)),0)</f>
        <v>0</v>
      </c>
      <c r="R2303" s="36">
        <f t="shared" si="106"/>
        <v>0</v>
      </c>
      <c r="S2303" s="36">
        <f t="shared" si="107"/>
        <v>0</v>
      </c>
    </row>
    <row r="2304" spans="1:19" x14ac:dyDescent="0.25">
      <c r="A2304" s="101">
        <f>'DETALLE DE CONEXIONES'!P2304</f>
        <v>0</v>
      </c>
      <c r="B2304" s="36" t="str">
        <f>'DETALLE DE CONEXIONES'!I2304</f>
        <v>ENTRANTE</v>
      </c>
      <c r="C2304" s="36" t="str">
        <f>'DETALLE DE CONEXIONES'!BB2304</f>
        <v>Entrante Local</v>
      </c>
      <c r="D2304" s="36" t="str">
        <f>'DETALLE DE CONEXIONES'!E2304</f>
        <v>999XXX1600</v>
      </c>
      <c r="E2304" s="36">
        <f t="shared" si="105"/>
        <v>10</v>
      </c>
      <c r="F2304" s="36">
        <f>IFERROR(LIMPIA('DETALLE DE CONEXIONES'!N2304,1),0)</f>
        <v>1</v>
      </c>
      <c r="G2304" s="36" t="str">
        <f>LEFT('DETALLE DE CONEXIONES'!BE2304,3)</f>
        <v>NOF</v>
      </c>
      <c r="H2304" s="36" t="str">
        <f>RIGHT('DETALLE DE CONEXIONES'!AK2304,2)</f>
        <v/>
      </c>
      <c r="I2304" s="36" t="str">
        <f>LEFT('DETALLE DE CONEXIONES'!AK2304,3)</f>
        <v/>
      </c>
      <c r="J2304" s="36" t="str">
        <f>LEFT('DETALLE DE CONEXIONES'!M2304,3)</f>
        <v>0mi</v>
      </c>
      <c r="K2304" s="36" t="str">
        <f>IF(LEN('DETALLE DE CONEXIONES'!M2304)&lt;12,(RIGHT('DETALLE DE CONEXIONES'!M2304,5)),(RIGHT('DETALLE DE CONEXIONES'!M2304,6)))</f>
        <v>18seg.</v>
      </c>
      <c r="L2304" s="36">
        <f>IF(C2304="Saliente Local",(IFERROR((LIMPIA(J2304,1)),0)),0)</f>
        <v>0</v>
      </c>
      <c r="M2304" s="36">
        <f>IF(C2304="Saliente Nacional",(IFERROR((LIMPIA(J2304,1)),0)),0)</f>
        <v>0</v>
      </c>
      <c r="N2304" s="36">
        <f>IF(C2304="Saliente Internacional",(IFERROR((LIMPIA(J2304,1)),0)),0)</f>
        <v>0</v>
      </c>
      <c r="O2304" s="36">
        <f>IF(C2304="Saliente Local",(IFERROR((LIMPIA(K2304,1)),0)),0)</f>
        <v>0</v>
      </c>
      <c r="P2304" s="36">
        <f>IF(C2304="Saliente Nacional",(IFERROR((LIMPIA(K2304,1)),0)),0)</f>
        <v>0</v>
      </c>
      <c r="Q2304" s="36">
        <f>IF(C2304="Saliente Internacional",(IFERROR((LIMPIA(K2304,1)),0)),0)</f>
        <v>0</v>
      </c>
      <c r="R2304" s="36">
        <f t="shared" si="106"/>
        <v>0</v>
      </c>
      <c r="S2304" s="36">
        <f t="shared" si="107"/>
        <v>0</v>
      </c>
    </row>
    <row r="2305" spans="1:19" x14ac:dyDescent="0.25">
      <c r="A2305" s="101">
        <f>'DETALLE DE CONEXIONES'!P2305</f>
        <v>0</v>
      </c>
      <c r="B2305" s="36" t="str">
        <f>'DETALLE DE CONEXIONES'!I2305</f>
        <v>GPRS</v>
      </c>
      <c r="C2305" s="36" t="str">
        <f>'DETALLE DE CONEXIONES'!BB2305</f>
        <v>MENSAJERO</v>
      </c>
      <c r="D2305" s="36" t="str">
        <f>'DETALLE DE CONEXIONES'!E2305</f>
        <v>internet.itelcelXXXm-3G</v>
      </c>
      <c r="E2305" s="36">
        <f t="shared" si="105"/>
        <v>23</v>
      </c>
      <c r="F2305" s="36">
        <f>IFERROR(LIMPIA('DETALLE DE CONEXIONES'!N2305,1),0)</f>
        <v>0</v>
      </c>
      <c r="G2305" s="36" t="str">
        <f>LEFT('DETALLE DE CONEXIONES'!BE2305,3)</f>
        <v/>
      </c>
      <c r="H2305" s="36" t="str">
        <f>RIGHT('DETALLE DE CONEXIONES'!AK2305,2)</f>
        <v>-0</v>
      </c>
      <c r="I2305" s="36" t="str">
        <f>LEFT('DETALLE DE CONEXIONES'!AK2305,3)</f>
        <v>MEN</v>
      </c>
      <c r="J2305" s="36" t="str">
        <f>LEFT('DETALLE DE CONEXIONES'!M2305,3)</f>
        <v>0mi</v>
      </c>
      <c r="K2305" s="36" t="str">
        <f>IF(LEN('DETALLE DE CONEXIONES'!M2305)&lt;12,(RIGHT('DETALLE DE CONEXIONES'!M2305,5)),(RIGHT('DETALLE DE CONEXIONES'!M2305,6)))</f>
        <v xml:space="preserve">min. </v>
      </c>
      <c r="L2305" s="36">
        <f>IF(C2305="Saliente Local",(IFERROR((LIMPIA(J2305,1)),0)),0)</f>
        <v>0</v>
      </c>
      <c r="M2305" s="36">
        <f>IF(C2305="Saliente Nacional",(IFERROR((LIMPIA(J2305,1)),0)),0)</f>
        <v>0</v>
      </c>
      <c r="N2305" s="36">
        <f>IF(C2305="Saliente Internacional",(IFERROR((LIMPIA(J2305,1)),0)),0)</f>
        <v>0</v>
      </c>
      <c r="O2305" s="36">
        <f>IF(C2305="Saliente Local",(IFERROR((LIMPIA(K2305,1)),0)),0)</f>
        <v>0</v>
      </c>
      <c r="P2305" s="36">
        <f>IF(C2305="Saliente Nacional",(IFERROR((LIMPIA(K2305,1)),0)),0)</f>
        <v>0</v>
      </c>
      <c r="Q2305" s="36">
        <f>IF(C2305="Saliente Internacional",(IFERROR((LIMPIA(K2305,1)),0)),0)</f>
        <v>0</v>
      </c>
      <c r="R2305" s="36">
        <f t="shared" si="106"/>
        <v>0</v>
      </c>
      <c r="S2305" s="36">
        <f t="shared" si="107"/>
        <v>0</v>
      </c>
    </row>
    <row r="2306" spans="1:19" x14ac:dyDescent="0.25">
      <c r="A2306" s="101">
        <f>'DETALLE DE CONEXIONES'!P2306</f>
        <v>0</v>
      </c>
      <c r="B2306" s="36" t="str">
        <f>'DETALLE DE CONEXIONES'!I2306</f>
        <v>GPRS</v>
      </c>
      <c r="C2306" s="36" t="str">
        <f>'DETALLE DE CONEXIONES'!BB2306</f>
        <v>RS</v>
      </c>
      <c r="D2306" s="36" t="str">
        <f>'DETALLE DE CONEXIONES'!E2306</f>
        <v>internet.itelcelXXXm-3G</v>
      </c>
      <c r="E2306" s="36">
        <f t="shared" si="105"/>
        <v>23</v>
      </c>
      <c r="F2306" s="36">
        <f>IFERROR(LIMPIA('DETALLE DE CONEXIONES'!N2306,1),0)</f>
        <v>0</v>
      </c>
      <c r="G2306" s="36" t="str">
        <f>LEFT('DETALLE DE CONEXIONES'!BE2306,3)</f>
        <v/>
      </c>
      <c r="H2306" s="36" t="str">
        <f>RIGHT('DETALLE DE CONEXIONES'!AK2306,2)</f>
        <v>-0</v>
      </c>
      <c r="I2306" s="36" t="str">
        <f>LEFT('DETALLE DE CONEXIONES'!AK2306,3)</f>
        <v>RS;</v>
      </c>
      <c r="J2306" s="36" t="str">
        <f>LEFT('DETALLE DE CONEXIONES'!M2306,3)</f>
        <v>0mi</v>
      </c>
      <c r="K2306" s="36" t="str">
        <f>IF(LEN('DETALLE DE CONEXIONES'!M2306)&lt;12,(RIGHT('DETALLE DE CONEXIONES'!M2306,5)),(RIGHT('DETALLE DE CONEXIONES'!M2306,6)))</f>
        <v xml:space="preserve">min. </v>
      </c>
      <c r="L2306" s="36">
        <f>IF(C2306="Saliente Local",(IFERROR((LIMPIA(J2306,1)),0)),0)</f>
        <v>0</v>
      </c>
      <c r="M2306" s="36">
        <f>IF(C2306="Saliente Nacional",(IFERROR((LIMPIA(J2306,1)),0)),0)</f>
        <v>0</v>
      </c>
      <c r="N2306" s="36">
        <f>IF(C2306="Saliente Internacional",(IFERROR((LIMPIA(J2306,1)),0)),0)</f>
        <v>0</v>
      </c>
      <c r="O2306" s="36">
        <f>IF(C2306="Saliente Local",(IFERROR((LIMPIA(K2306,1)),0)),0)</f>
        <v>0</v>
      </c>
      <c r="P2306" s="36">
        <f>IF(C2306="Saliente Nacional",(IFERROR((LIMPIA(K2306,1)),0)),0)</f>
        <v>0</v>
      </c>
      <c r="Q2306" s="36">
        <f>IF(C2306="Saliente Internacional",(IFERROR((LIMPIA(K2306,1)),0)),0)</f>
        <v>0</v>
      </c>
      <c r="R2306" s="36">
        <f t="shared" si="106"/>
        <v>0</v>
      </c>
      <c r="S2306" s="36">
        <f t="shared" si="107"/>
        <v>0</v>
      </c>
    </row>
    <row r="2307" spans="1:19" x14ac:dyDescent="0.25">
      <c r="A2307" s="101">
        <f>'DETALLE DE CONEXIONES'!P2307</f>
        <v>0</v>
      </c>
      <c r="B2307" s="36" t="str">
        <f>'DETALLE DE CONEXIONES'!I2307</f>
        <v>GPRS</v>
      </c>
      <c r="C2307" s="36" t="str">
        <f>'DETALLE DE CONEXIONES'!BB2307</f>
        <v>MENSAJERO</v>
      </c>
      <c r="D2307" s="36" t="str">
        <f>'DETALLE DE CONEXIONES'!E2307</f>
        <v>internet.itelcelXXXm-3G</v>
      </c>
      <c r="E2307" s="36">
        <f t="shared" ref="E2307:E2370" si="108">LEN(D2307)</f>
        <v>23</v>
      </c>
      <c r="F2307" s="36">
        <f>IFERROR(LIMPIA('DETALLE DE CONEXIONES'!N2307,1),0)</f>
        <v>0</v>
      </c>
      <c r="G2307" s="36" t="str">
        <f>LEFT('DETALLE DE CONEXIONES'!BE2307,3)</f>
        <v/>
      </c>
      <c r="H2307" s="36" t="str">
        <f>RIGHT('DETALLE DE CONEXIONES'!AK2307,2)</f>
        <v>-1</v>
      </c>
      <c r="I2307" s="36" t="str">
        <f>LEFT('DETALLE DE CONEXIONES'!AK2307,3)</f>
        <v>MEN</v>
      </c>
      <c r="J2307" s="36" t="str">
        <f>LEFT('DETALLE DE CONEXIONES'!M2307,3)</f>
        <v>0mi</v>
      </c>
      <c r="K2307" s="36" t="str">
        <f>IF(LEN('DETALLE DE CONEXIONES'!M2307)&lt;12,(RIGHT('DETALLE DE CONEXIONES'!M2307,5)),(RIGHT('DETALLE DE CONEXIONES'!M2307,6)))</f>
        <v xml:space="preserve">min. </v>
      </c>
      <c r="L2307" s="36">
        <f>IF(C2307="Saliente Local",(IFERROR((LIMPIA(J2307,1)),0)),0)</f>
        <v>0</v>
      </c>
      <c r="M2307" s="36">
        <f>IF(C2307="Saliente Nacional",(IFERROR((LIMPIA(J2307,1)),0)),0)</f>
        <v>0</v>
      </c>
      <c r="N2307" s="36">
        <f>IF(C2307="Saliente Internacional",(IFERROR((LIMPIA(J2307,1)),0)),0)</f>
        <v>0</v>
      </c>
      <c r="O2307" s="36">
        <f>IF(C2307="Saliente Local",(IFERROR((LIMPIA(K2307,1)),0)),0)</f>
        <v>0</v>
      </c>
      <c r="P2307" s="36">
        <f>IF(C2307="Saliente Nacional",(IFERROR((LIMPIA(K2307,1)),0)),0)</f>
        <v>0</v>
      </c>
      <c r="Q2307" s="36">
        <f>IF(C2307="Saliente Internacional",(IFERROR((LIMPIA(K2307,1)),0)),0)</f>
        <v>0</v>
      </c>
      <c r="R2307" s="36">
        <f t="shared" ref="R2307:R2370" si="109">IF(SUM(O2307:P2307)&gt;0,(L2307+M2307+1),(L2307+M2307))</f>
        <v>0</v>
      </c>
      <c r="S2307" s="36">
        <f t="shared" ref="S2307:S2370" si="110">IF(Q2307&gt;0,N2307+1,N2307)</f>
        <v>0</v>
      </c>
    </row>
    <row r="2308" spans="1:19" x14ac:dyDescent="0.25">
      <c r="A2308" s="101">
        <f>'DETALLE DE CONEXIONES'!P2308</f>
        <v>0</v>
      </c>
      <c r="B2308" s="36" t="str">
        <f>'DETALLE DE CONEXIONES'!I2308</f>
        <v>GPRS</v>
      </c>
      <c r="C2308" s="36" t="str">
        <f>'DETALLE DE CONEXIONES'!BB2308</f>
        <v>RS</v>
      </c>
      <c r="D2308" s="36" t="str">
        <f>'DETALLE DE CONEXIONES'!E2308</f>
        <v>internet.itelcelXXXm-3G</v>
      </c>
      <c r="E2308" s="36">
        <f t="shared" si="108"/>
        <v>23</v>
      </c>
      <c r="F2308" s="36">
        <f>IFERROR(LIMPIA('DETALLE DE CONEXIONES'!N2308,1),0)</f>
        <v>0</v>
      </c>
      <c r="G2308" s="36" t="str">
        <f>LEFT('DETALLE DE CONEXIONES'!BE2308,3)</f>
        <v/>
      </c>
      <c r="H2308" s="36" t="str">
        <f>RIGHT('DETALLE DE CONEXIONES'!AK2308,2)</f>
        <v>-1</v>
      </c>
      <c r="I2308" s="36" t="str">
        <f>LEFT('DETALLE DE CONEXIONES'!AK2308,3)</f>
        <v>RS;</v>
      </c>
      <c r="J2308" s="36" t="str">
        <f>LEFT('DETALLE DE CONEXIONES'!M2308,3)</f>
        <v>0mi</v>
      </c>
      <c r="K2308" s="36" t="str">
        <f>IF(LEN('DETALLE DE CONEXIONES'!M2308)&lt;12,(RIGHT('DETALLE DE CONEXIONES'!M2308,5)),(RIGHT('DETALLE DE CONEXIONES'!M2308,6)))</f>
        <v xml:space="preserve">min. </v>
      </c>
      <c r="L2308" s="36">
        <f>IF(C2308="Saliente Local",(IFERROR((LIMPIA(J2308,1)),0)),0)</f>
        <v>0</v>
      </c>
      <c r="M2308" s="36">
        <f>IF(C2308="Saliente Nacional",(IFERROR((LIMPIA(J2308,1)),0)),0)</f>
        <v>0</v>
      </c>
      <c r="N2308" s="36">
        <f>IF(C2308="Saliente Internacional",(IFERROR((LIMPIA(J2308,1)),0)),0)</f>
        <v>0</v>
      </c>
      <c r="O2308" s="36">
        <f>IF(C2308="Saliente Local",(IFERROR((LIMPIA(K2308,1)),0)),0)</f>
        <v>0</v>
      </c>
      <c r="P2308" s="36">
        <f>IF(C2308="Saliente Nacional",(IFERROR((LIMPIA(K2308,1)),0)),0)</f>
        <v>0</v>
      </c>
      <c r="Q2308" s="36">
        <f>IF(C2308="Saliente Internacional",(IFERROR((LIMPIA(K2308,1)),0)),0)</f>
        <v>0</v>
      </c>
      <c r="R2308" s="36">
        <f t="shared" si="109"/>
        <v>0</v>
      </c>
      <c r="S2308" s="36">
        <f t="shared" si="110"/>
        <v>0</v>
      </c>
    </row>
    <row r="2309" spans="1:19" x14ac:dyDescent="0.25">
      <c r="A2309" s="101">
        <f>'DETALLE DE CONEXIONES'!P2309</f>
        <v>0</v>
      </c>
      <c r="B2309" s="36" t="str">
        <f>'DETALLE DE CONEXIONES'!I2309</f>
        <v>SALIENTE</v>
      </c>
      <c r="C2309" s="36" t="str">
        <f>'DETALLE DE CONEXIONES'!BB2309</f>
        <v>Saliente Local</v>
      </c>
      <c r="D2309" s="36" t="str">
        <f>'DETALLE DE CONEXIONES'!E2309</f>
        <v>999XXX0328</v>
      </c>
      <c r="E2309" s="36">
        <f t="shared" si="108"/>
        <v>10</v>
      </c>
      <c r="F2309" s="36">
        <f>IFERROR(LIMPIA('DETALLE DE CONEXIONES'!N2309,1),0)</f>
        <v>2</v>
      </c>
      <c r="G2309" s="36" t="str">
        <f>LEFT('DETALLE DE CONEXIONES'!BE2309,3)</f>
        <v>NOF</v>
      </c>
      <c r="H2309" s="36" t="str">
        <f>RIGHT('DETALLE DE CONEXIONES'!AK2309,2)</f>
        <v/>
      </c>
      <c r="I2309" s="36" t="str">
        <f>LEFT('DETALLE DE CONEXIONES'!AK2309,3)</f>
        <v/>
      </c>
      <c r="J2309" s="36" t="str">
        <f>LEFT('DETALLE DE CONEXIONES'!M2309,3)</f>
        <v>1mi</v>
      </c>
      <c r="K2309" s="36" t="str">
        <f>IF(LEN('DETALLE DE CONEXIONES'!M2309)&lt;12,(RIGHT('DETALLE DE CONEXIONES'!M2309,5)),(RIGHT('DETALLE DE CONEXIONES'!M2309,6)))</f>
        <v>21seg.</v>
      </c>
      <c r="L2309" s="36">
        <f>IF(C2309="Saliente Local",(IFERROR((LIMPIA(J2309,1)),0)),0)</f>
        <v>1</v>
      </c>
      <c r="M2309" s="36">
        <f>IF(C2309="Saliente Nacional",(IFERROR((LIMPIA(J2309,1)),0)),0)</f>
        <v>0</v>
      </c>
      <c r="N2309" s="36">
        <f>IF(C2309="Saliente Internacional",(IFERROR((LIMPIA(J2309,1)),0)),0)</f>
        <v>0</v>
      </c>
      <c r="O2309" s="36">
        <f>IF(C2309="Saliente Local",(IFERROR((LIMPIA(K2309,1)),0)),0)</f>
        <v>21</v>
      </c>
      <c r="P2309" s="36">
        <f>IF(C2309="Saliente Nacional",(IFERROR((LIMPIA(K2309,1)),0)),0)</f>
        <v>0</v>
      </c>
      <c r="Q2309" s="36">
        <f>IF(C2309="Saliente Internacional",(IFERROR((LIMPIA(K2309,1)),0)),0)</f>
        <v>0</v>
      </c>
      <c r="R2309" s="36">
        <f t="shared" si="109"/>
        <v>2</v>
      </c>
      <c r="S2309" s="36">
        <f t="shared" si="110"/>
        <v>0</v>
      </c>
    </row>
    <row r="2310" spans="1:19" x14ac:dyDescent="0.25">
      <c r="A2310" s="101">
        <f>'DETALLE DE CONEXIONES'!P2310</f>
        <v>0</v>
      </c>
      <c r="B2310" s="36" t="str">
        <f>'DETALLE DE CONEXIONES'!I2310</f>
        <v>TRANSFERENCIA</v>
      </c>
      <c r="C2310" s="36" t="str">
        <f>'DETALLE DE CONEXIONES'!BB2310</f>
        <v>Desvio Nacional</v>
      </c>
      <c r="D2310" s="36" t="str">
        <f>'DETALLE DE CONEXIONES'!E2310</f>
        <v>999XXX1600</v>
      </c>
      <c r="E2310" s="36">
        <f t="shared" si="108"/>
        <v>10</v>
      </c>
      <c r="F2310" s="36">
        <f>IFERROR(LIMPIA('DETALLE DE CONEXIONES'!N2310,1),0)</f>
        <v>1</v>
      </c>
      <c r="G2310" s="36" t="str">
        <f>LEFT('DETALLE DE CONEXIONES'!BE2310,3)</f>
        <v>SIU</v>
      </c>
      <c r="H2310" s="36" t="str">
        <f>RIGHT('DETALLE DE CONEXIONES'!AK2310,2)</f>
        <v/>
      </c>
      <c r="I2310" s="36" t="str">
        <f>LEFT('DETALLE DE CONEXIONES'!AK2310,3)</f>
        <v/>
      </c>
      <c r="J2310" s="36" t="str">
        <f>LEFT('DETALLE DE CONEXIONES'!M2310,3)</f>
        <v>0mi</v>
      </c>
      <c r="K2310" s="36" t="str">
        <f>IF(LEN('DETALLE DE CONEXIONES'!M2310)&lt;12,(RIGHT('DETALLE DE CONEXIONES'!M2310,5)),(RIGHT('DETALLE DE CONEXIONES'!M2310,6)))</f>
        <v>1seg.</v>
      </c>
      <c r="L2310" s="36">
        <f>IF(C2310="Saliente Local",(IFERROR((LIMPIA(J2310,1)),0)),0)</f>
        <v>0</v>
      </c>
      <c r="M2310" s="36">
        <f>IF(C2310="Saliente Nacional",(IFERROR((LIMPIA(J2310,1)),0)),0)</f>
        <v>0</v>
      </c>
      <c r="N2310" s="36">
        <f>IF(C2310="Saliente Internacional",(IFERROR((LIMPIA(J2310,1)),0)),0)</f>
        <v>0</v>
      </c>
      <c r="O2310" s="36">
        <f>IF(C2310="Saliente Local",(IFERROR((LIMPIA(K2310,1)),0)),0)</f>
        <v>0</v>
      </c>
      <c r="P2310" s="36">
        <f>IF(C2310="Saliente Nacional",(IFERROR((LIMPIA(K2310,1)),0)),0)</f>
        <v>0</v>
      </c>
      <c r="Q2310" s="36">
        <f>IF(C2310="Saliente Internacional",(IFERROR((LIMPIA(K2310,1)),0)),0)</f>
        <v>0</v>
      </c>
      <c r="R2310" s="36">
        <f t="shared" si="109"/>
        <v>0</v>
      </c>
      <c r="S2310" s="36">
        <f t="shared" si="110"/>
        <v>0</v>
      </c>
    </row>
    <row r="2311" spans="1:19" x14ac:dyDescent="0.25">
      <c r="A2311" s="101">
        <f>'DETALLE DE CONEXIONES'!P2311</f>
        <v>0</v>
      </c>
      <c r="B2311" s="36" t="str">
        <f>'DETALLE DE CONEXIONES'!I2311</f>
        <v>SALIENTE</v>
      </c>
      <c r="C2311" s="36" t="str">
        <f>'DETALLE DE CONEXIONES'!BB2311</f>
        <v>Saliente Local</v>
      </c>
      <c r="D2311" s="36" t="str">
        <f>'DETALLE DE CONEXIONES'!E2311</f>
        <v>999XXX0328</v>
      </c>
      <c r="E2311" s="36">
        <f t="shared" si="108"/>
        <v>10</v>
      </c>
      <c r="F2311" s="36">
        <f>IFERROR(LIMPIA('DETALLE DE CONEXIONES'!N2311,1),0)</f>
        <v>2</v>
      </c>
      <c r="G2311" s="36" t="str">
        <f>LEFT('DETALLE DE CONEXIONES'!BE2311,3)</f>
        <v>NOF</v>
      </c>
      <c r="H2311" s="36" t="str">
        <f>RIGHT('DETALLE DE CONEXIONES'!AK2311,2)</f>
        <v/>
      </c>
      <c r="I2311" s="36" t="str">
        <f>LEFT('DETALLE DE CONEXIONES'!AK2311,3)</f>
        <v/>
      </c>
      <c r="J2311" s="36" t="str">
        <f>LEFT('DETALLE DE CONEXIONES'!M2311,3)</f>
        <v>1mi</v>
      </c>
      <c r="K2311" s="36" t="str">
        <f>IF(LEN('DETALLE DE CONEXIONES'!M2311)&lt;12,(RIGHT('DETALLE DE CONEXIONES'!M2311,5)),(RIGHT('DETALLE DE CONEXIONES'!M2311,6)))</f>
        <v>26seg.</v>
      </c>
      <c r="L2311" s="36">
        <f>IF(C2311="Saliente Local",(IFERROR((LIMPIA(J2311,1)),0)),0)</f>
        <v>1</v>
      </c>
      <c r="M2311" s="36">
        <f>IF(C2311="Saliente Nacional",(IFERROR((LIMPIA(J2311,1)),0)),0)</f>
        <v>0</v>
      </c>
      <c r="N2311" s="36">
        <f>IF(C2311="Saliente Internacional",(IFERROR((LIMPIA(J2311,1)),0)),0)</f>
        <v>0</v>
      </c>
      <c r="O2311" s="36">
        <f>IF(C2311="Saliente Local",(IFERROR((LIMPIA(K2311,1)),0)),0)</f>
        <v>26</v>
      </c>
      <c r="P2311" s="36">
        <f>IF(C2311="Saliente Nacional",(IFERROR((LIMPIA(K2311,1)),0)),0)</f>
        <v>0</v>
      </c>
      <c r="Q2311" s="36">
        <f>IF(C2311="Saliente Internacional",(IFERROR((LIMPIA(K2311,1)),0)),0)</f>
        <v>0</v>
      </c>
      <c r="R2311" s="36">
        <f t="shared" si="109"/>
        <v>2</v>
      </c>
      <c r="S2311" s="36">
        <f t="shared" si="110"/>
        <v>0</v>
      </c>
    </row>
    <row r="2312" spans="1:19" x14ac:dyDescent="0.25">
      <c r="A2312" s="101">
        <f>'DETALLE DE CONEXIONES'!P2312</f>
        <v>0</v>
      </c>
      <c r="B2312" s="36" t="str">
        <f>'DETALLE DE CONEXIONES'!I2312</f>
        <v>SALIENTE</v>
      </c>
      <c r="C2312" s="36" t="str">
        <f>'DETALLE DE CONEXIONES'!BB2312</f>
        <v>Saliente Local</v>
      </c>
      <c r="D2312" s="36" t="str">
        <f>'DETALLE DE CONEXIONES'!E2312</f>
        <v>999XXX3420</v>
      </c>
      <c r="E2312" s="36">
        <f t="shared" si="108"/>
        <v>10</v>
      </c>
      <c r="F2312" s="36">
        <f>IFERROR(LIMPIA('DETALLE DE CONEXIONES'!N2312,1),0)</f>
        <v>4</v>
      </c>
      <c r="G2312" s="36" t="str">
        <f>LEFT('DETALLE DE CONEXIONES'!BE2312,3)</f>
        <v>NOF</v>
      </c>
      <c r="H2312" s="36" t="str">
        <f>RIGHT('DETALLE DE CONEXIONES'!AK2312,2)</f>
        <v/>
      </c>
      <c r="I2312" s="36" t="str">
        <f>LEFT('DETALLE DE CONEXIONES'!AK2312,3)</f>
        <v/>
      </c>
      <c r="J2312" s="36" t="str">
        <f>LEFT('DETALLE DE CONEXIONES'!M2312,3)</f>
        <v>3mi</v>
      </c>
      <c r="K2312" s="36" t="str">
        <f>IF(LEN('DETALLE DE CONEXIONES'!M2312)&lt;12,(RIGHT('DETALLE DE CONEXIONES'!M2312,5)),(RIGHT('DETALLE DE CONEXIONES'!M2312,6)))</f>
        <v>14seg.</v>
      </c>
      <c r="L2312" s="36">
        <f>IF(C2312="Saliente Local",(IFERROR((LIMPIA(J2312,1)),0)),0)</f>
        <v>3</v>
      </c>
      <c r="M2312" s="36">
        <f>IF(C2312="Saliente Nacional",(IFERROR((LIMPIA(J2312,1)),0)),0)</f>
        <v>0</v>
      </c>
      <c r="N2312" s="36">
        <f>IF(C2312="Saliente Internacional",(IFERROR((LIMPIA(J2312,1)),0)),0)</f>
        <v>0</v>
      </c>
      <c r="O2312" s="36">
        <f>IF(C2312="Saliente Local",(IFERROR((LIMPIA(K2312,1)),0)),0)</f>
        <v>14</v>
      </c>
      <c r="P2312" s="36">
        <f>IF(C2312="Saliente Nacional",(IFERROR((LIMPIA(K2312,1)),0)),0)</f>
        <v>0</v>
      </c>
      <c r="Q2312" s="36">
        <f>IF(C2312="Saliente Internacional",(IFERROR((LIMPIA(K2312,1)),0)),0)</f>
        <v>0</v>
      </c>
      <c r="R2312" s="36">
        <f t="shared" si="109"/>
        <v>4</v>
      </c>
      <c r="S2312" s="36">
        <f t="shared" si="110"/>
        <v>0</v>
      </c>
    </row>
    <row r="2313" spans="1:19" x14ac:dyDescent="0.25">
      <c r="A2313" s="101">
        <f>'DETALLE DE CONEXIONES'!P2313</f>
        <v>0</v>
      </c>
      <c r="B2313" s="36" t="str">
        <f>'DETALLE DE CONEXIONES'!I2313</f>
        <v>SALIENTE</v>
      </c>
      <c r="C2313" s="36" t="str">
        <f>'DETALLE DE CONEXIONES'!BB2313</f>
        <v>Saliente Local</v>
      </c>
      <c r="D2313" s="36" t="str">
        <f>'DETALLE DE CONEXIONES'!E2313</f>
        <v>999XXX3420</v>
      </c>
      <c r="E2313" s="36">
        <f t="shared" si="108"/>
        <v>10</v>
      </c>
      <c r="F2313" s="36">
        <f>IFERROR(LIMPIA('DETALLE DE CONEXIONES'!N2313,1),0)</f>
        <v>1</v>
      </c>
      <c r="G2313" s="36" t="str">
        <f>LEFT('DETALLE DE CONEXIONES'!BE2313,3)</f>
        <v>NOF</v>
      </c>
      <c r="H2313" s="36" t="str">
        <f>RIGHT('DETALLE DE CONEXIONES'!AK2313,2)</f>
        <v/>
      </c>
      <c r="I2313" s="36" t="str">
        <f>LEFT('DETALLE DE CONEXIONES'!AK2313,3)</f>
        <v/>
      </c>
      <c r="J2313" s="36" t="str">
        <f>LEFT('DETALLE DE CONEXIONES'!M2313,3)</f>
        <v>0mi</v>
      </c>
      <c r="K2313" s="36" t="str">
        <f>IF(LEN('DETALLE DE CONEXIONES'!M2313)&lt;12,(RIGHT('DETALLE DE CONEXIONES'!M2313,5)),(RIGHT('DETALLE DE CONEXIONES'!M2313,6)))</f>
        <v>26seg.</v>
      </c>
      <c r="L2313" s="36">
        <f>IF(C2313="Saliente Local",(IFERROR((LIMPIA(J2313,1)),0)),0)</f>
        <v>0</v>
      </c>
      <c r="M2313" s="36">
        <f>IF(C2313="Saliente Nacional",(IFERROR((LIMPIA(J2313,1)),0)),0)</f>
        <v>0</v>
      </c>
      <c r="N2313" s="36">
        <f>IF(C2313="Saliente Internacional",(IFERROR((LIMPIA(J2313,1)),0)),0)</f>
        <v>0</v>
      </c>
      <c r="O2313" s="36">
        <f>IF(C2313="Saliente Local",(IFERROR((LIMPIA(K2313,1)),0)),0)</f>
        <v>26</v>
      </c>
      <c r="P2313" s="36">
        <f>IF(C2313="Saliente Nacional",(IFERROR((LIMPIA(K2313,1)),0)),0)</f>
        <v>0</v>
      </c>
      <c r="Q2313" s="36">
        <f>IF(C2313="Saliente Internacional",(IFERROR((LIMPIA(K2313,1)),0)),0)</f>
        <v>0</v>
      </c>
      <c r="R2313" s="36">
        <f t="shared" si="109"/>
        <v>1</v>
      </c>
      <c r="S2313" s="36">
        <f t="shared" si="110"/>
        <v>0</v>
      </c>
    </row>
    <row r="2314" spans="1:19" x14ac:dyDescent="0.25">
      <c r="A2314" s="101">
        <f>'DETALLE DE CONEXIONES'!P2314</f>
        <v>0</v>
      </c>
      <c r="B2314" s="36" t="str">
        <f>'DETALLE DE CONEXIONES'!I2314</f>
        <v>TRANSFERENCIA</v>
      </c>
      <c r="C2314" s="36" t="str">
        <f>'DETALLE DE CONEXIONES'!BB2314</f>
        <v>Desvio Nacional</v>
      </c>
      <c r="D2314" s="36" t="str">
        <f>'DETALLE DE CONEXIONES'!E2314</f>
        <v>999XXX1600</v>
      </c>
      <c r="E2314" s="36">
        <f t="shared" si="108"/>
        <v>10</v>
      </c>
      <c r="F2314" s="36">
        <f>IFERROR(LIMPIA('DETALLE DE CONEXIONES'!N2314,1),0)</f>
        <v>1</v>
      </c>
      <c r="G2314" s="36" t="str">
        <f>LEFT('DETALLE DE CONEXIONES'!BE2314,3)</f>
        <v>SIU</v>
      </c>
      <c r="H2314" s="36" t="str">
        <f>RIGHT('DETALLE DE CONEXIONES'!AK2314,2)</f>
        <v/>
      </c>
      <c r="I2314" s="36" t="str">
        <f>LEFT('DETALLE DE CONEXIONES'!AK2314,3)</f>
        <v/>
      </c>
      <c r="J2314" s="36" t="str">
        <f>LEFT('DETALLE DE CONEXIONES'!M2314,3)</f>
        <v>0mi</v>
      </c>
      <c r="K2314" s="36" t="str">
        <f>IF(LEN('DETALLE DE CONEXIONES'!M2314)&lt;12,(RIGHT('DETALLE DE CONEXIONES'!M2314,5)),(RIGHT('DETALLE DE CONEXIONES'!M2314,6)))</f>
        <v>3seg.</v>
      </c>
      <c r="L2314" s="36">
        <f>IF(C2314="Saliente Local",(IFERROR((LIMPIA(J2314,1)),0)),0)</f>
        <v>0</v>
      </c>
      <c r="M2314" s="36">
        <f>IF(C2314="Saliente Nacional",(IFERROR((LIMPIA(J2314,1)),0)),0)</f>
        <v>0</v>
      </c>
      <c r="N2314" s="36">
        <f>IF(C2314="Saliente Internacional",(IFERROR((LIMPIA(J2314,1)),0)),0)</f>
        <v>0</v>
      </c>
      <c r="O2314" s="36">
        <f>IF(C2314="Saliente Local",(IFERROR((LIMPIA(K2314,1)),0)),0)</f>
        <v>0</v>
      </c>
      <c r="P2314" s="36">
        <f>IF(C2314="Saliente Nacional",(IFERROR((LIMPIA(K2314,1)),0)),0)</f>
        <v>0</v>
      </c>
      <c r="Q2314" s="36">
        <f>IF(C2314="Saliente Internacional",(IFERROR((LIMPIA(K2314,1)),0)),0)</f>
        <v>0</v>
      </c>
      <c r="R2314" s="36">
        <f t="shared" si="109"/>
        <v>0</v>
      </c>
      <c r="S2314" s="36">
        <f t="shared" si="110"/>
        <v>0</v>
      </c>
    </row>
    <row r="2315" spans="1:19" x14ac:dyDescent="0.25">
      <c r="A2315" s="101">
        <f>'DETALLE DE CONEXIONES'!P2315</f>
        <v>0</v>
      </c>
      <c r="B2315" s="36" t="str">
        <f>'DETALLE DE CONEXIONES'!I2315</f>
        <v>TRANSFERENCIA</v>
      </c>
      <c r="C2315" s="36" t="str">
        <f>'DETALLE DE CONEXIONES'!BB2315</f>
        <v>Desvio Nacional</v>
      </c>
      <c r="D2315" s="36" t="str">
        <f>'DETALLE DE CONEXIONES'!E2315</f>
        <v>999XXX1600</v>
      </c>
      <c r="E2315" s="36">
        <f t="shared" si="108"/>
        <v>10</v>
      </c>
      <c r="F2315" s="36">
        <f>IFERROR(LIMPIA('DETALLE DE CONEXIONES'!N2315,1),0)</f>
        <v>1</v>
      </c>
      <c r="G2315" s="36" t="str">
        <f>LEFT('DETALLE DE CONEXIONES'!BE2315,3)</f>
        <v>SIU</v>
      </c>
      <c r="H2315" s="36" t="str">
        <f>RIGHT('DETALLE DE CONEXIONES'!AK2315,2)</f>
        <v/>
      </c>
      <c r="I2315" s="36" t="str">
        <f>LEFT('DETALLE DE CONEXIONES'!AK2315,3)</f>
        <v/>
      </c>
      <c r="J2315" s="36" t="str">
        <f>LEFT('DETALLE DE CONEXIONES'!M2315,3)</f>
        <v>0mi</v>
      </c>
      <c r="K2315" s="36" t="str">
        <f>IF(LEN('DETALLE DE CONEXIONES'!M2315)&lt;12,(RIGHT('DETALLE DE CONEXIONES'!M2315,5)),(RIGHT('DETALLE DE CONEXIONES'!M2315,6)))</f>
        <v>3seg.</v>
      </c>
      <c r="L2315" s="36">
        <f>IF(C2315="Saliente Local",(IFERROR((LIMPIA(J2315,1)),0)),0)</f>
        <v>0</v>
      </c>
      <c r="M2315" s="36">
        <f>IF(C2315="Saliente Nacional",(IFERROR((LIMPIA(J2315,1)),0)),0)</f>
        <v>0</v>
      </c>
      <c r="N2315" s="36">
        <f>IF(C2315="Saliente Internacional",(IFERROR((LIMPIA(J2315,1)),0)),0)</f>
        <v>0</v>
      </c>
      <c r="O2315" s="36">
        <f>IF(C2315="Saliente Local",(IFERROR((LIMPIA(K2315,1)),0)),0)</f>
        <v>0</v>
      </c>
      <c r="P2315" s="36">
        <f>IF(C2315="Saliente Nacional",(IFERROR((LIMPIA(K2315,1)),0)),0)</f>
        <v>0</v>
      </c>
      <c r="Q2315" s="36">
        <f>IF(C2315="Saliente Internacional",(IFERROR((LIMPIA(K2315,1)),0)),0)</f>
        <v>0</v>
      </c>
      <c r="R2315" s="36">
        <f t="shared" si="109"/>
        <v>0</v>
      </c>
      <c r="S2315" s="36">
        <f t="shared" si="110"/>
        <v>0</v>
      </c>
    </row>
    <row r="2316" spans="1:19" x14ac:dyDescent="0.25">
      <c r="A2316" s="101">
        <f>'DETALLE DE CONEXIONES'!P2316</f>
        <v>0</v>
      </c>
      <c r="B2316" s="36" t="str">
        <f>'DETALLE DE CONEXIONES'!I2316</f>
        <v>TRANSFERENCIA</v>
      </c>
      <c r="C2316" s="36" t="str">
        <f>'DETALLE DE CONEXIONES'!BB2316</f>
        <v>Desvio Nacional</v>
      </c>
      <c r="D2316" s="36" t="str">
        <f>'DETALLE DE CONEXIONES'!E2316</f>
        <v>999XXX1600</v>
      </c>
      <c r="E2316" s="36">
        <f t="shared" si="108"/>
        <v>10</v>
      </c>
      <c r="F2316" s="36">
        <f>IFERROR(LIMPIA('DETALLE DE CONEXIONES'!N2316,1),0)</f>
        <v>1</v>
      </c>
      <c r="G2316" s="36" t="str">
        <f>LEFT('DETALLE DE CONEXIONES'!BE2316,3)</f>
        <v>SIU</v>
      </c>
      <c r="H2316" s="36" t="str">
        <f>RIGHT('DETALLE DE CONEXIONES'!AK2316,2)</f>
        <v/>
      </c>
      <c r="I2316" s="36" t="str">
        <f>LEFT('DETALLE DE CONEXIONES'!AK2316,3)</f>
        <v/>
      </c>
      <c r="J2316" s="36" t="str">
        <f>LEFT('DETALLE DE CONEXIONES'!M2316,3)</f>
        <v>0mi</v>
      </c>
      <c r="K2316" s="36" t="str">
        <f>IF(LEN('DETALLE DE CONEXIONES'!M2316)&lt;12,(RIGHT('DETALLE DE CONEXIONES'!M2316,5)),(RIGHT('DETALLE DE CONEXIONES'!M2316,6)))</f>
        <v>4seg.</v>
      </c>
      <c r="L2316" s="36">
        <f>IF(C2316="Saliente Local",(IFERROR((LIMPIA(J2316,1)),0)),0)</f>
        <v>0</v>
      </c>
      <c r="M2316" s="36">
        <f>IF(C2316="Saliente Nacional",(IFERROR((LIMPIA(J2316,1)),0)),0)</f>
        <v>0</v>
      </c>
      <c r="N2316" s="36">
        <f>IF(C2316="Saliente Internacional",(IFERROR((LIMPIA(J2316,1)),0)),0)</f>
        <v>0</v>
      </c>
      <c r="O2316" s="36">
        <f>IF(C2316="Saliente Local",(IFERROR((LIMPIA(K2316,1)),0)),0)</f>
        <v>0</v>
      </c>
      <c r="P2316" s="36">
        <f>IF(C2316="Saliente Nacional",(IFERROR((LIMPIA(K2316,1)),0)),0)</f>
        <v>0</v>
      </c>
      <c r="Q2316" s="36">
        <f>IF(C2316="Saliente Internacional",(IFERROR((LIMPIA(K2316,1)),0)),0)</f>
        <v>0</v>
      </c>
      <c r="R2316" s="36">
        <f t="shared" si="109"/>
        <v>0</v>
      </c>
      <c r="S2316" s="36">
        <f t="shared" si="110"/>
        <v>0</v>
      </c>
    </row>
    <row r="2317" spans="1:19" x14ac:dyDescent="0.25">
      <c r="A2317" s="101">
        <f>'DETALLE DE CONEXIONES'!P2317</f>
        <v>0</v>
      </c>
      <c r="B2317" s="36" t="str">
        <f>'DETALLE DE CONEXIONES'!I2317</f>
        <v>GPRS</v>
      </c>
      <c r="C2317" s="36" t="str">
        <f>'DETALLE DE CONEXIONES'!BB2317</f>
        <v>MENSAJERO</v>
      </c>
      <c r="D2317" s="36" t="str">
        <f>'DETALLE DE CONEXIONES'!E2317</f>
        <v>internet.itelcelXXXm-3G</v>
      </c>
      <c r="E2317" s="36">
        <f t="shared" si="108"/>
        <v>23</v>
      </c>
      <c r="F2317" s="36">
        <f>IFERROR(LIMPIA('DETALLE DE CONEXIONES'!N2317,1),0)</f>
        <v>0</v>
      </c>
      <c r="G2317" s="36" t="str">
        <f>LEFT('DETALLE DE CONEXIONES'!BE2317,3)</f>
        <v/>
      </c>
      <c r="H2317" s="36" t="str">
        <f>RIGHT('DETALLE DE CONEXIONES'!AK2317,2)</f>
        <v>-1</v>
      </c>
      <c r="I2317" s="36" t="str">
        <f>LEFT('DETALLE DE CONEXIONES'!AK2317,3)</f>
        <v>MEN</v>
      </c>
      <c r="J2317" s="36" t="str">
        <f>LEFT('DETALLE DE CONEXIONES'!M2317,3)</f>
        <v>0mi</v>
      </c>
      <c r="K2317" s="36" t="str">
        <f>IF(LEN('DETALLE DE CONEXIONES'!M2317)&lt;12,(RIGHT('DETALLE DE CONEXIONES'!M2317,5)),(RIGHT('DETALLE DE CONEXIONES'!M2317,6)))</f>
        <v xml:space="preserve">min. </v>
      </c>
      <c r="L2317" s="36">
        <f>IF(C2317="Saliente Local",(IFERROR((LIMPIA(J2317,1)),0)),0)</f>
        <v>0</v>
      </c>
      <c r="M2317" s="36">
        <f>IF(C2317="Saliente Nacional",(IFERROR((LIMPIA(J2317,1)),0)),0)</f>
        <v>0</v>
      </c>
      <c r="N2317" s="36">
        <f>IF(C2317="Saliente Internacional",(IFERROR((LIMPIA(J2317,1)),0)),0)</f>
        <v>0</v>
      </c>
      <c r="O2317" s="36">
        <f>IF(C2317="Saliente Local",(IFERROR((LIMPIA(K2317,1)),0)),0)</f>
        <v>0</v>
      </c>
      <c r="P2317" s="36">
        <f>IF(C2317="Saliente Nacional",(IFERROR((LIMPIA(K2317,1)),0)),0)</f>
        <v>0</v>
      </c>
      <c r="Q2317" s="36">
        <f>IF(C2317="Saliente Internacional",(IFERROR((LIMPIA(K2317,1)),0)),0)</f>
        <v>0</v>
      </c>
      <c r="R2317" s="36">
        <f t="shared" si="109"/>
        <v>0</v>
      </c>
      <c r="S2317" s="36">
        <f t="shared" si="110"/>
        <v>0</v>
      </c>
    </row>
    <row r="2318" spans="1:19" x14ac:dyDescent="0.25">
      <c r="A2318" s="101">
        <f>'DETALLE DE CONEXIONES'!P2318</f>
        <v>0</v>
      </c>
      <c r="B2318" s="36" t="str">
        <f>'DETALLE DE CONEXIONES'!I2318</f>
        <v>GPRS</v>
      </c>
      <c r="C2318" s="36" t="str">
        <f>'DETALLE DE CONEXIONES'!BB2318</f>
        <v>RS</v>
      </c>
      <c r="D2318" s="36" t="str">
        <f>'DETALLE DE CONEXIONES'!E2318</f>
        <v>internet.itelcelXXXm-3G</v>
      </c>
      <c r="E2318" s="36">
        <f t="shared" si="108"/>
        <v>23</v>
      </c>
      <c r="F2318" s="36">
        <f>IFERROR(LIMPIA('DETALLE DE CONEXIONES'!N2318,1),0)</f>
        <v>0</v>
      </c>
      <c r="G2318" s="36" t="str">
        <f>LEFT('DETALLE DE CONEXIONES'!BE2318,3)</f>
        <v/>
      </c>
      <c r="H2318" s="36" t="str">
        <f>RIGHT('DETALLE DE CONEXIONES'!AK2318,2)</f>
        <v>-1</v>
      </c>
      <c r="I2318" s="36" t="str">
        <f>LEFT('DETALLE DE CONEXIONES'!AK2318,3)</f>
        <v>RS;</v>
      </c>
      <c r="J2318" s="36" t="str">
        <f>LEFT('DETALLE DE CONEXIONES'!M2318,3)</f>
        <v>0mi</v>
      </c>
      <c r="K2318" s="36" t="str">
        <f>IF(LEN('DETALLE DE CONEXIONES'!M2318)&lt;12,(RIGHT('DETALLE DE CONEXIONES'!M2318,5)),(RIGHT('DETALLE DE CONEXIONES'!M2318,6)))</f>
        <v xml:space="preserve">min. </v>
      </c>
      <c r="L2318" s="36">
        <f>IF(C2318="Saliente Local",(IFERROR((LIMPIA(J2318,1)),0)),0)</f>
        <v>0</v>
      </c>
      <c r="M2318" s="36">
        <f>IF(C2318="Saliente Nacional",(IFERROR((LIMPIA(J2318,1)),0)),0)</f>
        <v>0</v>
      </c>
      <c r="N2318" s="36">
        <f>IF(C2318="Saliente Internacional",(IFERROR((LIMPIA(J2318,1)),0)),0)</f>
        <v>0</v>
      </c>
      <c r="O2318" s="36">
        <f>IF(C2318="Saliente Local",(IFERROR((LIMPIA(K2318,1)),0)),0)</f>
        <v>0</v>
      </c>
      <c r="P2318" s="36">
        <f>IF(C2318="Saliente Nacional",(IFERROR((LIMPIA(K2318,1)),0)),0)</f>
        <v>0</v>
      </c>
      <c r="Q2318" s="36">
        <f>IF(C2318="Saliente Internacional",(IFERROR((LIMPIA(K2318,1)),0)),0)</f>
        <v>0</v>
      </c>
      <c r="R2318" s="36">
        <f t="shared" si="109"/>
        <v>0</v>
      </c>
      <c r="S2318" s="36">
        <f t="shared" si="110"/>
        <v>0</v>
      </c>
    </row>
    <row r="2319" spans="1:19" x14ac:dyDescent="0.25">
      <c r="A2319" s="101">
        <f>'DETALLE DE CONEXIONES'!P2319</f>
        <v>0</v>
      </c>
      <c r="B2319" s="36" t="str">
        <f>'DETALLE DE CONEXIONES'!I2319</f>
        <v>SALIENTE</v>
      </c>
      <c r="C2319" s="36" t="str">
        <f>'DETALLE DE CONEXIONES'!BB2319</f>
        <v>Saliente Local</v>
      </c>
      <c r="D2319" s="36" t="str">
        <f>'DETALLE DE CONEXIONES'!E2319</f>
        <v>999XXX6253</v>
      </c>
      <c r="E2319" s="36">
        <f t="shared" si="108"/>
        <v>10</v>
      </c>
      <c r="F2319" s="36">
        <f>IFERROR(LIMPIA('DETALLE DE CONEXIONES'!N2319,1),0)</f>
        <v>1</v>
      </c>
      <c r="G2319" s="36" t="str">
        <f>LEFT('DETALLE DE CONEXIONES'!BE2319,3)</f>
        <v>NOF</v>
      </c>
      <c r="H2319" s="36" t="str">
        <f>RIGHT('DETALLE DE CONEXIONES'!AK2319,2)</f>
        <v/>
      </c>
      <c r="I2319" s="36" t="str">
        <f>LEFT('DETALLE DE CONEXIONES'!AK2319,3)</f>
        <v/>
      </c>
      <c r="J2319" s="36" t="str">
        <f>LEFT('DETALLE DE CONEXIONES'!M2319,3)</f>
        <v>0mi</v>
      </c>
      <c r="K2319" s="36" t="str">
        <f>IF(LEN('DETALLE DE CONEXIONES'!M2319)&lt;12,(RIGHT('DETALLE DE CONEXIONES'!M2319,5)),(RIGHT('DETALLE DE CONEXIONES'!M2319,6)))</f>
        <v>56seg.</v>
      </c>
      <c r="L2319" s="36">
        <f>IF(C2319="Saliente Local",(IFERROR((LIMPIA(J2319,1)),0)),0)</f>
        <v>0</v>
      </c>
      <c r="M2319" s="36">
        <f>IF(C2319="Saliente Nacional",(IFERROR((LIMPIA(J2319,1)),0)),0)</f>
        <v>0</v>
      </c>
      <c r="N2319" s="36">
        <f>IF(C2319="Saliente Internacional",(IFERROR((LIMPIA(J2319,1)),0)),0)</f>
        <v>0</v>
      </c>
      <c r="O2319" s="36">
        <f>IF(C2319="Saliente Local",(IFERROR((LIMPIA(K2319,1)),0)),0)</f>
        <v>56</v>
      </c>
      <c r="P2319" s="36">
        <f>IF(C2319="Saliente Nacional",(IFERROR((LIMPIA(K2319,1)),0)),0)</f>
        <v>0</v>
      </c>
      <c r="Q2319" s="36">
        <f>IF(C2319="Saliente Internacional",(IFERROR((LIMPIA(K2319,1)),0)),0)</f>
        <v>0</v>
      </c>
      <c r="R2319" s="36">
        <f t="shared" si="109"/>
        <v>1</v>
      </c>
      <c r="S2319" s="36">
        <f t="shared" si="110"/>
        <v>0</v>
      </c>
    </row>
    <row r="2320" spans="1:19" x14ac:dyDescent="0.25">
      <c r="A2320" s="101">
        <f>'DETALLE DE CONEXIONES'!P2320</f>
        <v>0</v>
      </c>
      <c r="B2320" s="36" t="str">
        <f>'DETALLE DE CONEXIONES'!I2320</f>
        <v>GPRS</v>
      </c>
      <c r="C2320" s="36" t="str">
        <f>'DETALLE DE CONEXIONES'!BB2320</f>
        <v>MENSAJERO</v>
      </c>
      <c r="D2320" s="36" t="str">
        <f>'DETALLE DE CONEXIONES'!E2320</f>
        <v>internet.itelcelXXXm-3G</v>
      </c>
      <c r="E2320" s="36">
        <f t="shared" si="108"/>
        <v>23</v>
      </c>
      <c r="F2320" s="36">
        <f>IFERROR(LIMPIA('DETALLE DE CONEXIONES'!N2320,1),0)</f>
        <v>0</v>
      </c>
      <c r="G2320" s="36" t="str">
        <f>LEFT('DETALLE DE CONEXIONES'!BE2320,3)</f>
        <v/>
      </c>
      <c r="H2320" s="36" t="str">
        <f>RIGHT('DETALLE DE CONEXIONES'!AK2320,2)</f>
        <v>-1</v>
      </c>
      <c r="I2320" s="36" t="str">
        <f>LEFT('DETALLE DE CONEXIONES'!AK2320,3)</f>
        <v>MEN</v>
      </c>
      <c r="J2320" s="36" t="str">
        <f>LEFT('DETALLE DE CONEXIONES'!M2320,3)</f>
        <v>0mi</v>
      </c>
      <c r="K2320" s="36" t="str">
        <f>IF(LEN('DETALLE DE CONEXIONES'!M2320)&lt;12,(RIGHT('DETALLE DE CONEXIONES'!M2320,5)),(RIGHT('DETALLE DE CONEXIONES'!M2320,6)))</f>
        <v xml:space="preserve">min. </v>
      </c>
      <c r="L2320" s="36">
        <f>IF(C2320="Saliente Local",(IFERROR((LIMPIA(J2320,1)),0)),0)</f>
        <v>0</v>
      </c>
      <c r="M2320" s="36">
        <f>IF(C2320="Saliente Nacional",(IFERROR((LIMPIA(J2320,1)),0)),0)</f>
        <v>0</v>
      </c>
      <c r="N2320" s="36">
        <f>IF(C2320="Saliente Internacional",(IFERROR((LIMPIA(J2320,1)),0)),0)</f>
        <v>0</v>
      </c>
      <c r="O2320" s="36">
        <f>IF(C2320="Saliente Local",(IFERROR((LIMPIA(K2320,1)),0)),0)</f>
        <v>0</v>
      </c>
      <c r="P2320" s="36">
        <f>IF(C2320="Saliente Nacional",(IFERROR((LIMPIA(K2320,1)),0)),0)</f>
        <v>0</v>
      </c>
      <c r="Q2320" s="36">
        <f>IF(C2320="Saliente Internacional",(IFERROR((LIMPIA(K2320,1)),0)),0)</f>
        <v>0</v>
      </c>
      <c r="R2320" s="36">
        <f t="shared" si="109"/>
        <v>0</v>
      </c>
      <c r="S2320" s="36">
        <f t="shared" si="110"/>
        <v>0</v>
      </c>
    </row>
    <row r="2321" spans="1:19" x14ac:dyDescent="0.25">
      <c r="A2321" s="101">
        <f>'DETALLE DE CONEXIONES'!P2321</f>
        <v>0</v>
      </c>
      <c r="B2321" s="36" t="str">
        <f>'DETALLE DE CONEXIONES'!I2321</f>
        <v>GPRS</v>
      </c>
      <c r="C2321" s="36" t="str">
        <f>'DETALLE DE CONEXIONES'!BB2321</f>
        <v>RS</v>
      </c>
      <c r="D2321" s="36" t="str">
        <f>'DETALLE DE CONEXIONES'!E2321</f>
        <v>internet.itelcelXXXm-3G</v>
      </c>
      <c r="E2321" s="36">
        <f t="shared" si="108"/>
        <v>23</v>
      </c>
      <c r="F2321" s="36">
        <f>IFERROR(LIMPIA('DETALLE DE CONEXIONES'!N2321,1),0)</f>
        <v>0</v>
      </c>
      <c r="G2321" s="36" t="str">
        <f>LEFT('DETALLE DE CONEXIONES'!BE2321,3)</f>
        <v/>
      </c>
      <c r="H2321" s="36" t="str">
        <f>RIGHT('DETALLE DE CONEXIONES'!AK2321,2)</f>
        <v>-1</v>
      </c>
      <c r="I2321" s="36" t="str">
        <f>LEFT('DETALLE DE CONEXIONES'!AK2321,3)</f>
        <v>RS;</v>
      </c>
      <c r="J2321" s="36" t="str">
        <f>LEFT('DETALLE DE CONEXIONES'!M2321,3)</f>
        <v>0mi</v>
      </c>
      <c r="K2321" s="36" t="str">
        <f>IF(LEN('DETALLE DE CONEXIONES'!M2321)&lt;12,(RIGHT('DETALLE DE CONEXIONES'!M2321,5)),(RIGHT('DETALLE DE CONEXIONES'!M2321,6)))</f>
        <v xml:space="preserve">min. </v>
      </c>
      <c r="L2321" s="36">
        <f>IF(C2321="Saliente Local",(IFERROR((LIMPIA(J2321,1)),0)),0)</f>
        <v>0</v>
      </c>
      <c r="M2321" s="36">
        <f>IF(C2321="Saliente Nacional",(IFERROR((LIMPIA(J2321,1)),0)),0)</f>
        <v>0</v>
      </c>
      <c r="N2321" s="36">
        <f>IF(C2321="Saliente Internacional",(IFERROR((LIMPIA(J2321,1)),0)),0)</f>
        <v>0</v>
      </c>
      <c r="O2321" s="36">
        <f>IF(C2321="Saliente Local",(IFERROR((LIMPIA(K2321,1)),0)),0)</f>
        <v>0</v>
      </c>
      <c r="P2321" s="36">
        <f>IF(C2321="Saliente Nacional",(IFERROR((LIMPIA(K2321,1)),0)),0)</f>
        <v>0</v>
      </c>
      <c r="Q2321" s="36">
        <f>IF(C2321="Saliente Internacional",(IFERROR((LIMPIA(K2321,1)),0)),0)</f>
        <v>0</v>
      </c>
      <c r="R2321" s="36">
        <f t="shared" si="109"/>
        <v>0</v>
      </c>
      <c r="S2321" s="36">
        <f t="shared" si="110"/>
        <v>0</v>
      </c>
    </row>
    <row r="2322" spans="1:19" x14ac:dyDescent="0.25">
      <c r="A2322" s="101">
        <f>'DETALLE DE CONEXIONES'!P2322</f>
        <v>0</v>
      </c>
      <c r="B2322" s="36" t="str">
        <f>'DETALLE DE CONEXIONES'!I2322</f>
        <v>GPRS</v>
      </c>
      <c r="C2322" s="36" t="str">
        <f>'DETALLE DE CONEXIONES'!BB2322</f>
        <v>MENSAJERO</v>
      </c>
      <c r="D2322" s="36" t="str">
        <f>'DETALLE DE CONEXIONES'!E2322</f>
        <v>internet.itelcelXXXm-3G</v>
      </c>
      <c r="E2322" s="36">
        <f t="shared" si="108"/>
        <v>23</v>
      </c>
      <c r="F2322" s="36">
        <f>IFERROR(LIMPIA('DETALLE DE CONEXIONES'!N2322,1),0)</f>
        <v>0</v>
      </c>
      <c r="G2322" s="36" t="str">
        <f>LEFT('DETALLE DE CONEXIONES'!BE2322,3)</f>
        <v/>
      </c>
      <c r="H2322" s="36" t="str">
        <f>RIGHT('DETALLE DE CONEXIONES'!AK2322,2)</f>
        <v>-1</v>
      </c>
      <c r="I2322" s="36" t="str">
        <f>LEFT('DETALLE DE CONEXIONES'!AK2322,3)</f>
        <v>MEN</v>
      </c>
      <c r="J2322" s="36" t="str">
        <f>LEFT('DETALLE DE CONEXIONES'!M2322,3)</f>
        <v>0mi</v>
      </c>
      <c r="K2322" s="36" t="str">
        <f>IF(LEN('DETALLE DE CONEXIONES'!M2322)&lt;12,(RIGHT('DETALLE DE CONEXIONES'!M2322,5)),(RIGHT('DETALLE DE CONEXIONES'!M2322,6)))</f>
        <v xml:space="preserve">min. </v>
      </c>
      <c r="L2322" s="36">
        <f>IF(C2322="Saliente Local",(IFERROR((LIMPIA(J2322,1)),0)),0)</f>
        <v>0</v>
      </c>
      <c r="M2322" s="36">
        <f>IF(C2322="Saliente Nacional",(IFERROR((LIMPIA(J2322,1)),0)),0)</f>
        <v>0</v>
      </c>
      <c r="N2322" s="36">
        <f>IF(C2322="Saliente Internacional",(IFERROR((LIMPIA(J2322,1)),0)),0)</f>
        <v>0</v>
      </c>
      <c r="O2322" s="36">
        <f>IF(C2322="Saliente Local",(IFERROR((LIMPIA(K2322,1)),0)),0)</f>
        <v>0</v>
      </c>
      <c r="P2322" s="36">
        <f>IF(C2322="Saliente Nacional",(IFERROR((LIMPIA(K2322,1)),0)),0)</f>
        <v>0</v>
      </c>
      <c r="Q2322" s="36">
        <f>IF(C2322="Saliente Internacional",(IFERROR((LIMPIA(K2322,1)),0)),0)</f>
        <v>0</v>
      </c>
      <c r="R2322" s="36">
        <f t="shared" si="109"/>
        <v>0</v>
      </c>
      <c r="S2322" s="36">
        <f t="shared" si="110"/>
        <v>0</v>
      </c>
    </row>
    <row r="2323" spans="1:19" x14ac:dyDescent="0.25">
      <c r="A2323" s="101">
        <f>'DETALLE DE CONEXIONES'!P2323</f>
        <v>0</v>
      </c>
      <c r="B2323" s="36" t="str">
        <f>'DETALLE DE CONEXIONES'!I2323</f>
        <v>GPRS</v>
      </c>
      <c r="C2323" s="36" t="str">
        <f>'DETALLE DE CONEXIONES'!BB2323</f>
        <v>RS</v>
      </c>
      <c r="D2323" s="36" t="str">
        <f>'DETALLE DE CONEXIONES'!E2323</f>
        <v>internet.itelcelXXXm-3G</v>
      </c>
      <c r="E2323" s="36">
        <f t="shared" si="108"/>
        <v>23</v>
      </c>
      <c r="F2323" s="36">
        <f>IFERROR(LIMPIA('DETALLE DE CONEXIONES'!N2323,1),0)</f>
        <v>0</v>
      </c>
      <c r="G2323" s="36" t="str">
        <f>LEFT('DETALLE DE CONEXIONES'!BE2323,3)</f>
        <v/>
      </c>
      <c r="H2323" s="36" t="str">
        <f>RIGHT('DETALLE DE CONEXIONES'!AK2323,2)</f>
        <v>-1</v>
      </c>
      <c r="I2323" s="36" t="str">
        <f>LEFT('DETALLE DE CONEXIONES'!AK2323,3)</f>
        <v>RS;</v>
      </c>
      <c r="J2323" s="36" t="str">
        <f>LEFT('DETALLE DE CONEXIONES'!M2323,3)</f>
        <v>0mi</v>
      </c>
      <c r="K2323" s="36" t="str">
        <f>IF(LEN('DETALLE DE CONEXIONES'!M2323)&lt;12,(RIGHT('DETALLE DE CONEXIONES'!M2323,5)),(RIGHT('DETALLE DE CONEXIONES'!M2323,6)))</f>
        <v xml:space="preserve">min. </v>
      </c>
      <c r="L2323" s="36">
        <f>IF(C2323="Saliente Local",(IFERROR((LIMPIA(J2323,1)),0)),0)</f>
        <v>0</v>
      </c>
      <c r="M2323" s="36">
        <f>IF(C2323="Saliente Nacional",(IFERROR((LIMPIA(J2323,1)),0)),0)</f>
        <v>0</v>
      </c>
      <c r="N2323" s="36">
        <f>IF(C2323="Saliente Internacional",(IFERROR((LIMPIA(J2323,1)),0)),0)</f>
        <v>0</v>
      </c>
      <c r="O2323" s="36">
        <f>IF(C2323="Saliente Local",(IFERROR((LIMPIA(K2323,1)),0)),0)</f>
        <v>0</v>
      </c>
      <c r="P2323" s="36">
        <f>IF(C2323="Saliente Nacional",(IFERROR((LIMPIA(K2323,1)),0)),0)</f>
        <v>0</v>
      </c>
      <c r="Q2323" s="36">
        <f>IF(C2323="Saliente Internacional",(IFERROR((LIMPIA(K2323,1)),0)),0)</f>
        <v>0</v>
      </c>
      <c r="R2323" s="36">
        <f t="shared" si="109"/>
        <v>0</v>
      </c>
      <c r="S2323" s="36">
        <f t="shared" si="110"/>
        <v>0</v>
      </c>
    </row>
    <row r="2324" spans="1:19" x14ac:dyDescent="0.25">
      <c r="A2324" s="101">
        <f>'DETALLE DE CONEXIONES'!P2324</f>
        <v>0</v>
      </c>
      <c r="B2324" s="36" t="str">
        <f>'DETALLE DE CONEXIONES'!I2324</f>
        <v>GPRS</v>
      </c>
      <c r="C2324" s="36" t="str">
        <f>'DETALLE DE CONEXIONES'!BB2324</f>
        <v>MENSAJERO</v>
      </c>
      <c r="D2324" s="36" t="str">
        <f>'DETALLE DE CONEXIONES'!E2324</f>
        <v>internet.itelcelXXXm-3G</v>
      </c>
      <c r="E2324" s="36">
        <f t="shared" si="108"/>
        <v>23</v>
      </c>
      <c r="F2324" s="36">
        <f>IFERROR(LIMPIA('DETALLE DE CONEXIONES'!N2324,1),0)</f>
        <v>0</v>
      </c>
      <c r="G2324" s="36" t="str">
        <f>LEFT('DETALLE DE CONEXIONES'!BE2324,3)</f>
        <v/>
      </c>
      <c r="H2324" s="36" t="str">
        <f>RIGHT('DETALLE DE CONEXIONES'!AK2324,2)</f>
        <v>-1</v>
      </c>
      <c r="I2324" s="36" t="str">
        <f>LEFT('DETALLE DE CONEXIONES'!AK2324,3)</f>
        <v>MEN</v>
      </c>
      <c r="J2324" s="36" t="str">
        <f>LEFT('DETALLE DE CONEXIONES'!M2324,3)</f>
        <v>0mi</v>
      </c>
      <c r="K2324" s="36" t="str">
        <f>IF(LEN('DETALLE DE CONEXIONES'!M2324)&lt;12,(RIGHT('DETALLE DE CONEXIONES'!M2324,5)),(RIGHT('DETALLE DE CONEXIONES'!M2324,6)))</f>
        <v xml:space="preserve">min. </v>
      </c>
      <c r="L2324" s="36">
        <f>IF(C2324="Saliente Local",(IFERROR((LIMPIA(J2324,1)),0)),0)</f>
        <v>0</v>
      </c>
      <c r="M2324" s="36">
        <f>IF(C2324="Saliente Nacional",(IFERROR((LIMPIA(J2324,1)),0)),0)</f>
        <v>0</v>
      </c>
      <c r="N2324" s="36">
        <f>IF(C2324="Saliente Internacional",(IFERROR((LIMPIA(J2324,1)),0)),0)</f>
        <v>0</v>
      </c>
      <c r="O2324" s="36">
        <f>IF(C2324="Saliente Local",(IFERROR((LIMPIA(K2324,1)),0)),0)</f>
        <v>0</v>
      </c>
      <c r="P2324" s="36">
        <f>IF(C2324="Saliente Nacional",(IFERROR((LIMPIA(K2324,1)),0)),0)</f>
        <v>0</v>
      </c>
      <c r="Q2324" s="36">
        <f>IF(C2324="Saliente Internacional",(IFERROR((LIMPIA(K2324,1)),0)),0)</f>
        <v>0</v>
      </c>
      <c r="R2324" s="36">
        <f t="shared" si="109"/>
        <v>0</v>
      </c>
      <c r="S2324" s="36">
        <f t="shared" si="110"/>
        <v>0</v>
      </c>
    </row>
    <row r="2325" spans="1:19" x14ac:dyDescent="0.25">
      <c r="A2325" s="101">
        <f>'DETALLE DE CONEXIONES'!P2325</f>
        <v>0</v>
      </c>
      <c r="B2325" s="36" t="str">
        <f>'DETALLE DE CONEXIONES'!I2325</f>
        <v>GPRS</v>
      </c>
      <c r="C2325" s="36" t="str">
        <f>'DETALLE DE CONEXIONES'!BB2325</f>
        <v>RS</v>
      </c>
      <c r="D2325" s="36" t="str">
        <f>'DETALLE DE CONEXIONES'!E2325</f>
        <v>internet.itelcelXXXm-3G</v>
      </c>
      <c r="E2325" s="36">
        <f t="shared" si="108"/>
        <v>23</v>
      </c>
      <c r="F2325" s="36">
        <f>IFERROR(LIMPIA('DETALLE DE CONEXIONES'!N2325,1),0)</f>
        <v>0</v>
      </c>
      <c r="G2325" s="36" t="str">
        <f>LEFT('DETALLE DE CONEXIONES'!BE2325,3)</f>
        <v/>
      </c>
      <c r="H2325" s="36" t="str">
        <f>RIGHT('DETALLE DE CONEXIONES'!AK2325,2)</f>
        <v>-1</v>
      </c>
      <c r="I2325" s="36" t="str">
        <f>LEFT('DETALLE DE CONEXIONES'!AK2325,3)</f>
        <v>RS;</v>
      </c>
      <c r="J2325" s="36" t="str">
        <f>LEFT('DETALLE DE CONEXIONES'!M2325,3)</f>
        <v>0mi</v>
      </c>
      <c r="K2325" s="36" t="str">
        <f>IF(LEN('DETALLE DE CONEXIONES'!M2325)&lt;12,(RIGHT('DETALLE DE CONEXIONES'!M2325,5)),(RIGHT('DETALLE DE CONEXIONES'!M2325,6)))</f>
        <v xml:space="preserve">min. </v>
      </c>
      <c r="L2325" s="36">
        <f>IF(C2325="Saliente Local",(IFERROR((LIMPIA(J2325,1)),0)),0)</f>
        <v>0</v>
      </c>
      <c r="M2325" s="36">
        <f>IF(C2325="Saliente Nacional",(IFERROR((LIMPIA(J2325,1)),0)),0)</f>
        <v>0</v>
      </c>
      <c r="N2325" s="36">
        <f>IF(C2325="Saliente Internacional",(IFERROR((LIMPIA(J2325,1)),0)),0)</f>
        <v>0</v>
      </c>
      <c r="O2325" s="36">
        <f>IF(C2325="Saliente Local",(IFERROR((LIMPIA(K2325,1)),0)),0)</f>
        <v>0</v>
      </c>
      <c r="P2325" s="36">
        <f>IF(C2325="Saliente Nacional",(IFERROR((LIMPIA(K2325,1)),0)),0)</f>
        <v>0</v>
      </c>
      <c r="Q2325" s="36">
        <f>IF(C2325="Saliente Internacional",(IFERROR((LIMPIA(K2325,1)),0)),0)</f>
        <v>0</v>
      </c>
      <c r="R2325" s="36">
        <f t="shared" si="109"/>
        <v>0</v>
      </c>
      <c r="S2325" s="36">
        <f t="shared" si="110"/>
        <v>0</v>
      </c>
    </row>
    <row r="2326" spans="1:19" x14ac:dyDescent="0.25">
      <c r="A2326" s="101">
        <f>'DETALLE DE CONEXIONES'!P2326</f>
        <v>0</v>
      </c>
      <c r="B2326" s="36" t="str">
        <f>'DETALLE DE CONEXIONES'!I2326</f>
        <v>ENTRANTE</v>
      </c>
      <c r="C2326" s="36" t="str">
        <f>'DETALLE DE CONEXIONES'!BB2326</f>
        <v>Entrante Local</v>
      </c>
      <c r="D2326" s="36" t="str">
        <f>'DETALLE DE CONEXIONES'!E2326</f>
        <v>999XXX1600</v>
      </c>
      <c r="E2326" s="36">
        <f t="shared" si="108"/>
        <v>10</v>
      </c>
      <c r="F2326" s="36">
        <f>IFERROR(LIMPIA('DETALLE DE CONEXIONES'!N2326,1),0)</f>
        <v>2</v>
      </c>
      <c r="G2326" s="36" t="str">
        <f>LEFT('DETALLE DE CONEXIONES'!BE2326,3)</f>
        <v>NOF</v>
      </c>
      <c r="H2326" s="36" t="str">
        <f>RIGHT('DETALLE DE CONEXIONES'!AK2326,2)</f>
        <v/>
      </c>
      <c r="I2326" s="36" t="str">
        <f>LEFT('DETALLE DE CONEXIONES'!AK2326,3)</f>
        <v/>
      </c>
      <c r="J2326" s="36" t="str">
        <f>LEFT('DETALLE DE CONEXIONES'!M2326,3)</f>
        <v>1mi</v>
      </c>
      <c r="K2326" s="36" t="str">
        <f>IF(LEN('DETALLE DE CONEXIONES'!M2326)&lt;12,(RIGHT('DETALLE DE CONEXIONES'!M2326,5)),(RIGHT('DETALLE DE CONEXIONES'!M2326,6)))</f>
        <v>34seg.</v>
      </c>
      <c r="L2326" s="36">
        <f>IF(C2326="Saliente Local",(IFERROR((LIMPIA(J2326,1)),0)),0)</f>
        <v>0</v>
      </c>
      <c r="M2326" s="36">
        <f>IF(C2326="Saliente Nacional",(IFERROR((LIMPIA(J2326,1)),0)),0)</f>
        <v>0</v>
      </c>
      <c r="N2326" s="36">
        <f>IF(C2326="Saliente Internacional",(IFERROR((LIMPIA(J2326,1)),0)),0)</f>
        <v>0</v>
      </c>
      <c r="O2326" s="36">
        <f>IF(C2326="Saliente Local",(IFERROR((LIMPIA(K2326,1)),0)),0)</f>
        <v>0</v>
      </c>
      <c r="P2326" s="36">
        <f>IF(C2326="Saliente Nacional",(IFERROR((LIMPIA(K2326,1)),0)),0)</f>
        <v>0</v>
      </c>
      <c r="Q2326" s="36">
        <f>IF(C2326="Saliente Internacional",(IFERROR((LIMPIA(K2326,1)),0)),0)</f>
        <v>0</v>
      </c>
      <c r="R2326" s="36">
        <f t="shared" si="109"/>
        <v>0</v>
      </c>
      <c r="S2326" s="36">
        <f t="shared" si="110"/>
        <v>0</v>
      </c>
    </row>
    <row r="2327" spans="1:19" x14ac:dyDescent="0.25">
      <c r="A2327" s="101">
        <f>'DETALLE DE CONEXIONES'!P2327</f>
        <v>0</v>
      </c>
      <c r="B2327" s="36" t="str">
        <f>'DETALLE DE CONEXIONES'!I2327</f>
        <v>SALIENTE</v>
      </c>
      <c r="C2327" s="36" t="str">
        <f>'DETALLE DE CONEXIONES'!BB2327</f>
        <v>Saliente Local</v>
      </c>
      <c r="D2327" s="36" t="str">
        <f>'DETALLE DE CONEXIONES'!E2327</f>
        <v>999XXX8450</v>
      </c>
      <c r="E2327" s="36">
        <f t="shared" si="108"/>
        <v>10</v>
      </c>
      <c r="F2327" s="36">
        <f>IFERROR(LIMPIA('DETALLE DE CONEXIONES'!N2327,1),0)</f>
        <v>2</v>
      </c>
      <c r="G2327" s="36" t="str">
        <f>LEFT('DETALLE DE CONEXIONES'!BE2327,3)</f>
        <v>NOF</v>
      </c>
      <c r="H2327" s="36" t="str">
        <f>RIGHT('DETALLE DE CONEXIONES'!AK2327,2)</f>
        <v/>
      </c>
      <c r="I2327" s="36" t="str">
        <f>LEFT('DETALLE DE CONEXIONES'!AK2327,3)</f>
        <v/>
      </c>
      <c r="J2327" s="36" t="str">
        <f>LEFT('DETALLE DE CONEXIONES'!M2327,3)</f>
        <v>1mi</v>
      </c>
      <c r="K2327" s="36" t="str">
        <f>IF(LEN('DETALLE DE CONEXIONES'!M2327)&lt;12,(RIGHT('DETALLE DE CONEXIONES'!M2327,5)),(RIGHT('DETALLE DE CONEXIONES'!M2327,6)))</f>
        <v>31seg.</v>
      </c>
      <c r="L2327" s="36">
        <f>IF(C2327="Saliente Local",(IFERROR((LIMPIA(J2327,1)),0)),0)</f>
        <v>1</v>
      </c>
      <c r="M2327" s="36">
        <f>IF(C2327="Saliente Nacional",(IFERROR((LIMPIA(J2327,1)),0)),0)</f>
        <v>0</v>
      </c>
      <c r="N2327" s="36">
        <f>IF(C2327="Saliente Internacional",(IFERROR((LIMPIA(J2327,1)),0)),0)</f>
        <v>0</v>
      </c>
      <c r="O2327" s="36">
        <f>IF(C2327="Saliente Local",(IFERROR((LIMPIA(K2327,1)),0)),0)</f>
        <v>31</v>
      </c>
      <c r="P2327" s="36">
        <f>IF(C2327="Saliente Nacional",(IFERROR((LIMPIA(K2327,1)),0)),0)</f>
        <v>0</v>
      </c>
      <c r="Q2327" s="36">
        <f>IF(C2327="Saliente Internacional",(IFERROR((LIMPIA(K2327,1)),0)),0)</f>
        <v>0</v>
      </c>
      <c r="R2327" s="36">
        <f t="shared" si="109"/>
        <v>2</v>
      </c>
      <c r="S2327" s="36">
        <f t="shared" si="110"/>
        <v>0</v>
      </c>
    </row>
    <row r="2328" spans="1:19" x14ac:dyDescent="0.25">
      <c r="A2328" s="101">
        <f>'DETALLE DE CONEXIONES'!P2328</f>
        <v>0</v>
      </c>
      <c r="B2328" s="36" t="str">
        <f>'DETALLE DE CONEXIONES'!I2328</f>
        <v>ENTRANTE</v>
      </c>
      <c r="C2328" s="36" t="str">
        <f>'DETALLE DE CONEXIONES'!BB2328</f>
        <v>Entrante Local</v>
      </c>
      <c r="D2328" s="36" t="str">
        <f>'DETALLE DE CONEXIONES'!E2328</f>
        <v>999XXX1600</v>
      </c>
      <c r="E2328" s="36">
        <f t="shared" si="108"/>
        <v>10</v>
      </c>
      <c r="F2328" s="36">
        <f>IFERROR(LIMPIA('DETALLE DE CONEXIONES'!N2328,1),0)</f>
        <v>1</v>
      </c>
      <c r="G2328" s="36" t="str">
        <f>LEFT('DETALLE DE CONEXIONES'!BE2328,3)</f>
        <v>NOF</v>
      </c>
      <c r="H2328" s="36" t="str">
        <f>RIGHT('DETALLE DE CONEXIONES'!AK2328,2)</f>
        <v/>
      </c>
      <c r="I2328" s="36" t="str">
        <f>LEFT('DETALLE DE CONEXIONES'!AK2328,3)</f>
        <v/>
      </c>
      <c r="J2328" s="36" t="str">
        <f>LEFT('DETALLE DE CONEXIONES'!M2328,3)</f>
        <v>0mi</v>
      </c>
      <c r="K2328" s="36" t="str">
        <f>IF(LEN('DETALLE DE CONEXIONES'!M2328)&lt;12,(RIGHT('DETALLE DE CONEXIONES'!M2328,5)),(RIGHT('DETALLE DE CONEXIONES'!M2328,6)))</f>
        <v>14seg.</v>
      </c>
      <c r="L2328" s="36">
        <f>IF(C2328="Saliente Local",(IFERROR((LIMPIA(J2328,1)),0)),0)</f>
        <v>0</v>
      </c>
      <c r="M2328" s="36">
        <f>IF(C2328="Saliente Nacional",(IFERROR((LIMPIA(J2328,1)),0)),0)</f>
        <v>0</v>
      </c>
      <c r="N2328" s="36">
        <f>IF(C2328="Saliente Internacional",(IFERROR((LIMPIA(J2328,1)),0)),0)</f>
        <v>0</v>
      </c>
      <c r="O2328" s="36">
        <f>IF(C2328="Saliente Local",(IFERROR((LIMPIA(K2328,1)),0)),0)</f>
        <v>0</v>
      </c>
      <c r="P2328" s="36">
        <f>IF(C2328="Saliente Nacional",(IFERROR((LIMPIA(K2328,1)),0)),0)</f>
        <v>0</v>
      </c>
      <c r="Q2328" s="36">
        <f>IF(C2328="Saliente Internacional",(IFERROR((LIMPIA(K2328,1)),0)),0)</f>
        <v>0</v>
      </c>
      <c r="R2328" s="36">
        <f t="shared" si="109"/>
        <v>0</v>
      </c>
      <c r="S2328" s="36">
        <f t="shared" si="110"/>
        <v>0</v>
      </c>
    </row>
    <row r="2329" spans="1:19" x14ac:dyDescent="0.25">
      <c r="A2329" s="101">
        <f>'DETALLE DE CONEXIONES'!P2329</f>
        <v>0</v>
      </c>
      <c r="B2329" s="36" t="str">
        <f>'DETALLE DE CONEXIONES'!I2329</f>
        <v>SALIENTE</v>
      </c>
      <c r="C2329" s="36" t="str">
        <f>'DETALLE DE CONEXIONES'!BB2329</f>
        <v>Saliente Local</v>
      </c>
      <c r="D2329" s="36" t="str">
        <f>'DETALLE DE CONEXIONES'!E2329</f>
        <v>999XXX4516</v>
      </c>
      <c r="E2329" s="36">
        <f t="shared" si="108"/>
        <v>10</v>
      </c>
      <c r="F2329" s="36">
        <f>IFERROR(LIMPIA('DETALLE DE CONEXIONES'!N2329,1),0)</f>
        <v>3</v>
      </c>
      <c r="G2329" s="36" t="str">
        <f>LEFT('DETALLE DE CONEXIONES'!BE2329,3)</f>
        <v>NOF</v>
      </c>
      <c r="H2329" s="36" t="str">
        <f>RIGHT('DETALLE DE CONEXIONES'!AK2329,2)</f>
        <v/>
      </c>
      <c r="I2329" s="36" t="str">
        <f>LEFT('DETALLE DE CONEXIONES'!AK2329,3)</f>
        <v/>
      </c>
      <c r="J2329" s="36" t="str">
        <f>LEFT('DETALLE DE CONEXIONES'!M2329,3)</f>
        <v>2mi</v>
      </c>
      <c r="K2329" s="36" t="str">
        <f>IF(LEN('DETALLE DE CONEXIONES'!M2329)&lt;12,(RIGHT('DETALLE DE CONEXIONES'!M2329,5)),(RIGHT('DETALLE DE CONEXIONES'!M2329,6)))</f>
        <v>23seg.</v>
      </c>
      <c r="L2329" s="36">
        <f>IF(C2329="Saliente Local",(IFERROR((LIMPIA(J2329,1)),0)),0)</f>
        <v>2</v>
      </c>
      <c r="M2329" s="36">
        <f>IF(C2329="Saliente Nacional",(IFERROR((LIMPIA(J2329,1)),0)),0)</f>
        <v>0</v>
      </c>
      <c r="N2329" s="36">
        <f>IF(C2329="Saliente Internacional",(IFERROR((LIMPIA(J2329,1)),0)),0)</f>
        <v>0</v>
      </c>
      <c r="O2329" s="36">
        <f>IF(C2329="Saliente Local",(IFERROR((LIMPIA(K2329,1)),0)),0)</f>
        <v>23</v>
      </c>
      <c r="P2329" s="36">
        <f>IF(C2329="Saliente Nacional",(IFERROR((LIMPIA(K2329,1)),0)),0)</f>
        <v>0</v>
      </c>
      <c r="Q2329" s="36">
        <f>IF(C2329="Saliente Internacional",(IFERROR((LIMPIA(K2329,1)),0)),0)</f>
        <v>0</v>
      </c>
      <c r="R2329" s="36">
        <f t="shared" si="109"/>
        <v>3</v>
      </c>
      <c r="S2329" s="36">
        <f t="shared" si="110"/>
        <v>0</v>
      </c>
    </row>
    <row r="2330" spans="1:19" x14ac:dyDescent="0.25">
      <c r="A2330" s="101">
        <f>'DETALLE DE CONEXIONES'!P2330</f>
        <v>0</v>
      </c>
      <c r="B2330" s="36" t="str">
        <f>'DETALLE DE CONEXIONES'!I2330</f>
        <v>SALIENTE</v>
      </c>
      <c r="C2330" s="36" t="str">
        <f>'DETALLE DE CONEXIONES'!BB2330</f>
        <v>Saliente Local</v>
      </c>
      <c r="D2330" s="36" t="str">
        <f>'DETALLE DE CONEXIONES'!E2330</f>
        <v>999XXX7896</v>
      </c>
      <c r="E2330" s="36">
        <f t="shared" si="108"/>
        <v>10</v>
      </c>
      <c r="F2330" s="36">
        <f>IFERROR(LIMPIA('DETALLE DE CONEXIONES'!N2330,1),0)</f>
        <v>1</v>
      </c>
      <c r="G2330" s="36" t="str">
        <f>LEFT('DETALLE DE CONEXIONES'!BE2330,3)</f>
        <v>NOF</v>
      </c>
      <c r="H2330" s="36" t="str">
        <f>RIGHT('DETALLE DE CONEXIONES'!AK2330,2)</f>
        <v/>
      </c>
      <c r="I2330" s="36" t="str">
        <f>LEFT('DETALLE DE CONEXIONES'!AK2330,3)</f>
        <v/>
      </c>
      <c r="J2330" s="36" t="str">
        <f>LEFT('DETALLE DE CONEXIONES'!M2330,3)</f>
        <v>0mi</v>
      </c>
      <c r="K2330" s="36" t="str">
        <f>IF(LEN('DETALLE DE CONEXIONES'!M2330)&lt;12,(RIGHT('DETALLE DE CONEXIONES'!M2330,5)),(RIGHT('DETALLE DE CONEXIONES'!M2330,6)))</f>
        <v>36seg.</v>
      </c>
      <c r="L2330" s="36">
        <f>IF(C2330="Saliente Local",(IFERROR((LIMPIA(J2330,1)),0)),0)</f>
        <v>0</v>
      </c>
      <c r="M2330" s="36">
        <f>IF(C2330="Saliente Nacional",(IFERROR((LIMPIA(J2330,1)),0)),0)</f>
        <v>0</v>
      </c>
      <c r="N2330" s="36">
        <f>IF(C2330="Saliente Internacional",(IFERROR((LIMPIA(J2330,1)),0)),0)</f>
        <v>0</v>
      </c>
      <c r="O2330" s="36">
        <f>IF(C2330="Saliente Local",(IFERROR((LIMPIA(K2330,1)),0)),0)</f>
        <v>36</v>
      </c>
      <c r="P2330" s="36">
        <f>IF(C2330="Saliente Nacional",(IFERROR((LIMPIA(K2330,1)),0)),0)</f>
        <v>0</v>
      </c>
      <c r="Q2330" s="36">
        <f>IF(C2330="Saliente Internacional",(IFERROR((LIMPIA(K2330,1)),0)),0)</f>
        <v>0</v>
      </c>
      <c r="R2330" s="36">
        <f t="shared" si="109"/>
        <v>1</v>
      </c>
      <c r="S2330" s="36">
        <f t="shared" si="110"/>
        <v>0</v>
      </c>
    </row>
    <row r="2331" spans="1:19" x14ac:dyDescent="0.25">
      <c r="A2331" s="101">
        <f>'DETALLE DE CONEXIONES'!P2331</f>
        <v>0</v>
      </c>
      <c r="B2331" s="36" t="str">
        <f>'DETALLE DE CONEXIONES'!I2331</f>
        <v>ENTRANTE</v>
      </c>
      <c r="C2331" s="36" t="str">
        <f>'DETALLE DE CONEXIONES'!BB2331</f>
        <v>Entrante Local</v>
      </c>
      <c r="D2331" s="36" t="str">
        <f>'DETALLE DE CONEXIONES'!E2331</f>
        <v>999XXX1600</v>
      </c>
      <c r="E2331" s="36">
        <f t="shared" si="108"/>
        <v>10</v>
      </c>
      <c r="F2331" s="36">
        <f>IFERROR(LIMPIA('DETALLE DE CONEXIONES'!N2331,1),0)</f>
        <v>2</v>
      </c>
      <c r="G2331" s="36" t="str">
        <f>LEFT('DETALLE DE CONEXIONES'!BE2331,3)</f>
        <v>NOF</v>
      </c>
      <c r="H2331" s="36" t="str">
        <f>RIGHT('DETALLE DE CONEXIONES'!AK2331,2)</f>
        <v/>
      </c>
      <c r="I2331" s="36" t="str">
        <f>LEFT('DETALLE DE CONEXIONES'!AK2331,3)</f>
        <v/>
      </c>
      <c r="J2331" s="36" t="str">
        <f>LEFT('DETALLE DE CONEXIONES'!M2331,3)</f>
        <v>1mi</v>
      </c>
      <c r="K2331" s="36" t="str">
        <f>IF(LEN('DETALLE DE CONEXIONES'!M2331)&lt;12,(RIGHT('DETALLE DE CONEXIONES'!M2331,5)),(RIGHT('DETALLE DE CONEXIONES'!M2331,6)))</f>
        <v>5seg.</v>
      </c>
      <c r="L2331" s="36">
        <f>IF(C2331="Saliente Local",(IFERROR((LIMPIA(J2331,1)),0)),0)</f>
        <v>0</v>
      </c>
      <c r="M2331" s="36">
        <f>IF(C2331="Saliente Nacional",(IFERROR((LIMPIA(J2331,1)),0)),0)</f>
        <v>0</v>
      </c>
      <c r="N2331" s="36">
        <f>IF(C2331="Saliente Internacional",(IFERROR((LIMPIA(J2331,1)),0)),0)</f>
        <v>0</v>
      </c>
      <c r="O2331" s="36">
        <f>IF(C2331="Saliente Local",(IFERROR((LIMPIA(K2331,1)),0)),0)</f>
        <v>0</v>
      </c>
      <c r="P2331" s="36">
        <f>IF(C2331="Saliente Nacional",(IFERROR((LIMPIA(K2331,1)),0)),0)</f>
        <v>0</v>
      </c>
      <c r="Q2331" s="36">
        <f>IF(C2331="Saliente Internacional",(IFERROR((LIMPIA(K2331,1)),0)),0)</f>
        <v>0</v>
      </c>
      <c r="R2331" s="36">
        <f t="shared" si="109"/>
        <v>0</v>
      </c>
      <c r="S2331" s="36">
        <f t="shared" si="110"/>
        <v>0</v>
      </c>
    </row>
    <row r="2332" spans="1:19" x14ac:dyDescent="0.25">
      <c r="A2332" s="101">
        <f>'DETALLE DE CONEXIONES'!P2332</f>
        <v>0</v>
      </c>
      <c r="B2332" s="36" t="str">
        <f>'DETALLE DE CONEXIONES'!I2332</f>
        <v>TRANSFERENCIA</v>
      </c>
      <c r="C2332" s="36" t="str">
        <f>'DETALLE DE CONEXIONES'!BB2332</f>
        <v>Desvio Nacional</v>
      </c>
      <c r="D2332" s="36" t="str">
        <f>'DETALLE DE CONEXIONES'!E2332</f>
        <v>999XXX1600</v>
      </c>
      <c r="E2332" s="36">
        <f t="shared" si="108"/>
        <v>10</v>
      </c>
      <c r="F2332" s="36">
        <f>IFERROR(LIMPIA('DETALLE DE CONEXIONES'!N2332,1),0)</f>
        <v>1</v>
      </c>
      <c r="G2332" s="36" t="str">
        <f>LEFT('DETALLE DE CONEXIONES'!BE2332,3)</f>
        <v>SIU</v>
      </c>
      <c r="H2332" s="36" t="str">
        <f>RIGHT('DETALLE DE CONEXIONES'!AK2332,2)</f>
        <v/>
      </c>
      <c r="I2332" s="36" t="str">
        <f>LEFT('DETALLE DE CONEXIONES'!AK2332,3)</f>
        <v/>
      </c>
      <c r="J2332" s="36" t="str">
        <f>LEFT('DETALLE DE CONEXIONES'!M2332,3)</f>
        <v>0mi</v>
      </c>
      <c r="K2332" s="36" t="str">
        <f>IF(LEN('DETALLE DE CONEXIONES'!M2332)&lt;12,(RIGHT('DETALLE DE CONEXIONES'!M2332,5)),(RIGHT('DETALLE DE CONEXIONES'!M2332,6)))</f>
        <v>10seg.</v>
      </c>
      <c r="L2332" s="36">
        <f>IF(C2332="Saliente Local",(IFERROR((LIMPIA(J2332,1)),0)),0)</f>
        <v>0</v>
      </c>
      <c r="M2332" s="36">
        <f>IF(C2332="Saliente Nacional",(IFERROR((LIMPIA(J2332,1)),0)),0)</f>
        <v>0</v>
      </c>
      <c r="N2332" s="36">
        <f>IF(C2332="Saliente Internacional",(IFERROR((LIMPIA(J2332,1)),0)),0)</f>
        <v>0</v>
      </c>
      <c r="O2332" s="36">
        <f>IF(C2332="Saliente Local",(IFERROR((LIMPIA(K2332,1)),0)),0)</f>
        <v>0</v>
      </c>
      <c r="P2332" s="36">
        <f>IF(C2332="Saliente Nacional",(IFERROR((LIMPIA(K2332,1)),0)),0)</f>
        <v>0</v>
      </c>
      <c r="Q2332" s="36">
        <f>IF(C2332="Saliente Internacional",(IFERROR((LIMPIA(K2332,1)),0)),0)</f>
        <v>0</v>
      </c>
      <c r="R2332" s="36">
        <f t="shared" si="109"/>
        <v>0</v>
      </c>
      <c r="S2332" s="36">
        <f t="shared" si="110"/>
        <v>0</v>
      </c>
    </row>
    <row r="2333" spans="1:19" x14ac:dyDescent="0.25">
      <c r="A2333" s="101">
        <f>'DETALLE DE CONEXIONES'!P2333</f>
        <v>0</v>
      </c>
      <c r="B2333" s="36" t="str">
        <f>'DETALLE DE CONEXIONES'!I2333</f>
        <v>SALIENTE</v>
      </c>
      <c r="C2333" s="36" t="str">
        <f>'DETALLE DE CONEXIONES'!BB2333</f>
        <v>Saliente Local</v>
      </c>
      <c r="D2333" s="36" t="str">
        <f>'DETALLE DE CONEXIONES'!E2333</f>
        <v>999XXX8450</v>
      </c>
      <c r="E2333" s="36">
        <f t="shared" si="108"/>
        <v>10</v>
      </c>
      <c r="F2333" s="36">
        <f>IFERROR(LIMPIA('DETALLE DE CONEXIONES'!N2333,1),0)</f>
        <v>2</v>
      </c>
      <c r="G2333" s="36" t="str">
        <f>LEFT('DETALLE DE CONEXIONES'!BE2333,3)</f>
        <v>NOF</v>
      </c>
      <c r="H2333" s="36" t="str">
        <f>RIGHT('DETALLE DE CONEXIONES'!AK2333,2)</f>
        <v/>
      </c>
      <c r="I2333" s="36" t="str">
        <f>LEFT('DETALLE DE CONEXIONES'!AK2333,3)</f>
        <v/>
      </c>
      <c r="J2333" s="36" t="str">
        <f>LEFT('DETALLE DE CONEXIONES'!M2333,3)</f>
        <v>1mi</v>
      </c>
      <c r="K2333" s="36" t="str">
        <f>IF(LEN('DETALLE DE CONEXIONES'!M2333)&lt;12,(RIGHT('DETALLE DE CONEXIONES'!M2333,5)),(RIGHT('DETALLE DE CONEXIONES'!M2333,6)))</f>
        <v>17seg.</v>
      </c>
      <c r="L2333" s="36">
        <f>IF(C2333="Saliente Local",(IFERROR((LIMPIA(J2333,1)),0)),0)</f>
        <v>1</v>
      </c>
      <c r="M2333" s="36">
        <f>IF(C2333="Saliente Nacional",(IFERROR((LIMPIA(J2333,1)),0)),0)</f>
        <v>0</v>
      </c>
      <c r="N2333" s="36">
        <f>IF(C2333="Saliente Internacional",(IFERROR((LIMPIA(J2333,1)),0)),0)</f>
        <v>0</v>
      </c>
      <c r="O2333" s="36">
        <f>IF(C2333="Saliente Local",(IFERROR((LIMPIA(K2333,1)),0)),0)</f>
        <v>17</v>
      </c>
      <c r="P2333" s="36">
        <f>IF(C2333="Saliente Nacional",(IFERROR((LIMPIA(K2333,1)),0)),0)</f>
        <v>0</v>
      </c>
      <c r="Q2333" s="36">
        <f>IF(C2333="Saliente Internacional",(IFERROR((LIMPIA(K2333,1)),0)),0)</f>
        <v>0</v>
      </c>
      <c r="R2333" s="36">
        <f t="shared" si="109"/>
        <v>2</v>
      </c>
      <c r="S2333" s="36">
        <f t="shared" si="110"/>
        <v>0</v>
      </c>
    </row>
    <row r="2334" spans="1:19" x14ac:dyDescent="0.25">
      <c r="A2334" s="101">
        <f>'DETALLE DE CONEXIONES'!P2334</f>
        <v>0</v>
      </c>
      <c r="B2334" s="36" t="str">
        <f>'DETALLE DE CONEXIONES'!I2334</f>
        <v>GPRS</v>
      </c>
      <c r="C2334" s="36" t="str">
        <f>'DETALLE DE CONEXIONES'!BB2334</f>
        <v>MENSAJERO</v>
      </c>
      <c r="D2334" s="36" t="str">
        <f>'DETALLE DE CONEXIONES'!E2334</f>
        <v>internet.itelcelXXXm-3G</v>
      </c>
      <c r="E2334" s="36">
        <f t="shared" si="108"/>
        <v>23</v>
      </c>
      <c r="F2334" s="36">
        <f>IFERROR(LIMPIA('DETALLE DE CONEXIONES'!N2334,1),0)</f>
        <v>0</v>
      </c>
      <c r="G2334" s="36" t="str">
        <f>LEFT('DETALLE DE CONEXIONES'!BE2334,3)</f>
        <v/>
      </c>
      <c r="H2334" s="36" t="str">
        <f>RIGHT('DETALLE DE CONEXIONES'!AK2334,2)</f>
        <v>-1</v>
      </c>
      <c r="I2334" s="36" t="str">
        <f>LEFT('DETALLE DE CONEXIONES'!AK2334,3)</f>
        <v>MEN</v>
      </c>
      <c r="J2334" s="36" t="str">
        <f>LEFT('DETALLE DE CONEXIONES'!M2334,3)</f>
        <v>0mi</v>
      </c>
      <c r="K2334" s="36" t="str">
        <f>IF(LEN('DETALLE DE CONEXIONES'!M2334)&lt;12,(RIGHT('DETALLE DE CONEXIONES'!M2334,5)),(RIGHT('DETALLE DE CONEXIONES'!M2334,6)))</f>
        <v xml:space="preserve">min. </v>
      </c>
      <c r="L2334" s="36">
        <f>IF(C2334="Saliente Local",(IFERROR((LIMPIA(J2334,1)),0)),0)</f>
        <v>0</v>
      </c>
      <c r="M2334" s="36">
        <f>IF(C2334="Saliente Nacional",(IFERROR((LIMPIA(J2334,1)),0)),0)</f>
        <v>0</v>
      </c>
      <c r="N2334" s="36">
        <f>IF(C2334="Saliente Internacional",(IFERROR((LIMPIA(J2334,1)),0)),0)</f>
        <v>0</v>
      </c>
      <c r="O2334" s="36">
        <f>IF(C2334="Saliente Local",(IFERROR((LIMPIA(K2334,1)),0)),0)</f>
        <v>0</v>
      </c>
      <c r="P2334" s="36">
        <f>IF(C2334="Saliente Nacional",(IFERROR((LIMPIA(K2334,1)),0)),0)</f>
        <v>0</v>
      </c>
      <c r="Q2334" s="36">
        <f>IF(C2334="Saliente Internacional",(IFERROR((LIMPIA(K2334,1)),0)),0)</f>
        <v>0</v>
      </c>
      <c r="R2334" s="36">
        <f t="shared" si="109"/>
        <v>0</v>
      </c>
      <c r="S2334" s="36">
        <f t="shared" si="110"/>
        <v>0</v>
      </c>
    </row>
    <row r="2335" spans="1:19" x14ac:dyDescent="0.25">
      <c r="A2335" s="101">
        <f>'DETALLE DE CONEXIONES'!P2335</f>
        <v>0</v>
      </c>
      <c r="B2335" s="36" t="str">
        <f>'DETALLE DE CONEXIONES'!I2335</f>
        <v>GPRS</v>
      </c>
      <c r="C2335" s="36" t="str">
        <f>'DETALLE DE CONEXIONES'!BB2335</f>
        <v>RS</v>
      </c>
      <c r="D2335" s="36" t="str">
        <f>'DETALLE DE CONEXIONES'!E2335</f>
        <v>internet.itelcelXXXm-3G</v>
      </c>
      <c r="E2335" s="36">
        <f t="shared" si="108"/>
        <v>23</v>
      </c>
      <c r="F2335" s="36">
        <f>IFERROR(LIMPIA('DETALLE DE CONEXIONES'!N2335,1),0)</f>
        <v>0</v>
      </c>
      <c r="G2335" s="36" t="str">
        <f>LEFT('DETALLE DE CONEXIONES'!BE2335,3)</f>
        <v/>
      </c>
      <c r="H2335" s="36" t="str">
        <f>RIGHT('DETALLE DE CONEXIONES'!AK2335,2)</f>
        <v>-1</v>
      </c>
      <c r="I2335" s="36" t="str">
        <f>LEFT('DETALLE DE CONEXIONES'!AK2335,3)</f>
        <v>RS;</v>
      </c>
      <c r="J2335" s="36" t="str">
        <f>LEFT('DETALLE DE CONEXIONES'!M2335,3)</f>
        <v>0mi</v>
      </c>
      <c r="K2335" s="36" t="str">
        <f>IF(LEN('DETALLE DE CONEXIONES'!M2335)&lt;12,(RIGHT('DETALLE DE CONEXIONES'!M2335,5)),(RIGHT('DETALLE DE CONEXIONES'!M2335,6)))</f>
        <v xml:space="preserve">min. </v>
      </c>
      <c r="L2335" s="36">
        <f>IF(C2335="Saliente Local",(IFERROR((LIMPIA(J2335,1)),0)),0)</f>
        <v>0</v>
      </c>
      <c r="M2335" s="36">
        <f>IF(C2335="Saliente Nacional",(IFERROR((LIMPIA(J2335,1)),0)),0)</f>
        <v>0</v>
      </c>
      <c r="N2335" s="36">
        <f>IF(C2335="Saliente Internacional",(IFERROR((LIMPIA(J2335,1)),0)),0)</f>
        <v>0</v>
      </c>
      <c r="O2335" s="36">
        <f>IF(C2335="Saliente Local",(IFERROR((LIMPIA(K2335,1)),0)),0)</f>
        <v>0</v>
      </c>
      <c r="P2335" s="36">
        <f>IF(C2335="Saliente Nacional",(IFERROR((LIMPIA(K2335,1)),0)),0)</f>
        <v>0</v>
      </c>
      <c r="Q2335" s="36">
        <f>IF(C2335="Saliente Internacional",(IFERROR((LIMPIA(K2335,1)),0)),0)</f>
        <v>0</v>
      </c>
      <c r="R2335" s="36">
        <f t="shared" si="109"/>
        <v>0</v>
      </c>
      <c r="S2335" s="36">
        <f t="shared" si="110"/>
        <v>0</v>
      </c>
    </row>
    <row r="2336" spans="1:19" x14ac:dyDescent="0.25">
      <c r="A2336" s="101">
        <f>'DETALLE DE CONEXIONES'!P2336</f>
        <v>0</v>
      </c>
      <c r="B2336" s="36" t="str">
        <f>'DETALLE DE CONEXIONES'!I2336</f>
        <v>GPRS</v>
      </c>
      <c r="C2336" s="36" t="str">
        <f>'DETALLE DE CONEXIONES'!BB2336</f>
        <v>MENSAJERO</v>
      </c>
      <c r="D2336" s="36" t="str">
        <f>'DETALLE DE CONEXIONES'!E2336</f>
        <v>internet.itelcelXXXm-3G</v>
      </c>
      <c r="E2336" s="36">
        <f t="shared" si="108"/>
        <v>23</v>
      </c>
      <c r="F2336" s="36">
        <f>IFERROR(LIMPIA('DETALLE DE CONEXIONES'!N2336,1),0)</f>
        <v>0</v>
      </c>
      <c r="G2336" s="36" t="str">
        <f>LEFT('DETALLE DE CONEXIONES'!BE2336,3)</f>
        <v/>
      </c>
      <c r="H2336" s="36" t="str">
        <f>RIGHT('DETALLE DE CONEXIONES'!AK2336,2)</f>
        <v>-0</v>
      </c>
      <c r="I2336" s="36" t="str">
        <f>LEFT('DETALLE DE CONEXIONES'!AK2336,3)</f>
        <v>MEN</v>
      </c>
      <c r="J2336" s="36" t="str">
        <f>LEFT('DETALLE DE CONEXIONES'!M2336,3)</f>
        <v>0mi</v>
      </c>
      <c r="K2336" s="36" t="str">
        <f>IF(LEN('DETALLE DE CONEXIONES'!M2336)&lt;12,(RIGHT('DETALLE DE CONEXIONES'!M2336,5)),(RIGHT('DETALLE DE CONEXIONES'!M2336,6)))</f>
        <v xml:space="preserve">min. </v>
      </c>
      <c r="L2336" s="36">
        <f>IF(C2336="Saliente Local",(IFERROR((LIMPIA(J2336,1)),0)),0)</f>
        <v>0</v>
      </c>
      <c r="M2336" s="36">
        <f>IF(C2336="Saliente Nacional",(IFERROR((LIMPIA(J2336,1)),0)),0)</f>
        <v>0</v>
      </c>
      <c r="N2336" s="36">
        <f>IF(C2336="Saliente Internacional",(IFERROR((LIMPIA(J2336,1)),0)),0)</f>
        <v>0</v>
      </c>
      <c r="O2336" s="36">
        <f>IF(C2336="Saliente Local",(IFERROR((LIMPIA(K2336,1)),0)),0)</f>
        <v>0</v>
      </c>
      <c r="P2336" s="36">
        <f>IF(C2336="Saliente Nacional",(IFERROR((LIMPIA(K2336,1)),0)),0)</f>
        <v>0</v>
      </c>
      <c r="Q2336" s="36">
        <f>IF(C2336="Saliente Internacional",(IFERROR((LIMPIA(K2336,1)),0)),0)</f>
        <v>0</v>
      </c>
      <c r="R2336" s="36">
        <f t="shared" si="109"/>
        <v>0</v>
      </c>
      <c r="S2336" s="36">
        <f t="shared" si="110"/>
        <v>0</v>
      </c>
    </row>
    <row r="2337" spans="1:19" x14ac:dyDescent="0.25">
      <c r="A2337" s="101">
        <f>'DETALLE DE CONEXIONES'!P2337</f>
        <v>0</v>
      </c>
      <c r="B2337" s="36" t="str">
        <f>'DETALLE DE CONEXIONES'!I2337</f>
        <v>GPRS</v>
      </c>
      <c r="C2337" s="36" t="str">
        <f>'DETALLE DE CONEXIONES'!BB2337</f>
        <v>RS</v>
      </c>
      <c r="D2337" s="36" t="str">
        <f>'DETALLE DE CONEXIONES'!E2337</f>
        <v>internet.itelcelXXXm-3G</v>
      </c>
      <c r="E2337" s="36">
        <f t="shared" si="108"/>
        <v>23</v>
      </c>
      <c r="F2337" s="36">
        <f>IFERROR(LIMPIA('DETALLE DE CONEXIONES'!N2337,1),0)</f>
        <v>0</v>
      </c>
      <c r="G2337" s="36" t="str">
        <f>LEFT('DETALLE DE CONEXIONES'!BE2337,3)</f>
        <v/>
      </c>
      <c r="H2337" s="36" t="str">
        <f>RIGHT('DETALLE DE CONEXIONES'!AK2337,2)</f>
        <v>-0</v>
      </c>
      <c r="I2337" s="36" t="str">
        <f>LEFT('DETALLE DE CONEXIONES'!AK2337,3)</f>
        <v>RS;</v>
      </c>
      <c r="J2337" s="36" t="str">
        <f>LEFT('DETALLE DE CONEXIONES'!M2337,3)</f>
        <v>0mi</v>
      </c>
      <c r="K2337" s="36" t="str">
        <f>IF(LEN('DETALLE DE CONEXIONES'!M2337)&lt;12,(RIGHT('DETALLE DE CONEXIONES'!M2337,5)),(RIGHT('DETALLE DE CONEXIONES'!M2337,6)))</f>
        <v xml:space="preserve">min. </v>
      </c>
      <c r="L2337" s="36">
        <f>IF(C2337="Saliente Local",(IFERROR((LIMPIA(J2337,1)),0)),0)</f>
        <v>0</v>
      </c>
      <c r="M2337" s="36">
        <f>IF(C2337="Saliente Nacional",(IFERROR((LIMPIA(J2337,1)),0)),0)</f>
        <v>0</v>
      </c>
      <c r="N2337" s="36">
        <f>IF(C2337="Saliente Internacional",(IFERROR((LIMPIA(J2337,1)),0)),0)</f>
        <v>0</v>
      </c>
      <c r="O2337" s="36">
        <f>IF(C2337="Saliente Local",(IFERROR((LIMPIA(K2337,1)),0)),0)</f>
        <v>0</v>
      </c>
      <c r="P2337" s="36">
        <f>IF(C2337="Saliente Nacional",(IFERROR((LIMPIA(K2337,1)),0)),0)</f>
        <v>0</v>
      </c>
      <c r="Q2337" s="36">
        <f>IF(C2337="Saliente Internacional",(IFERROR((LIMPIA(K2337,1)),0)),0)</f>
        <v>0</v>
      </c>
      <c r="R2337" s="36">
        <f t="shared" si="109"/>
        <v>0</v>
      </c>
      <c r="S2337" s="36">
        <f t="shared" si="110"/>
        <v>0</v>
      </c>
    </row>
    <row r="2338" spans="1:19" x14ac:dyDescent="0.25">
      <c r="A2338" s="101">
        <f>'DETALLE DE CONEXIONES'!P2338</f>
        <v>0</v>
      </c>
      <c r="B2338" s="36" t="str">
        <f>'DETALLE DE CONEXIONES'!I2338</f>
        <v>MENS.SALIENTE</v>
      </c>
      <c r="C2338" s="36" t="str">
        <f>'DETALLE DE CONEXIONES'!BB2338</f>
        <v>SMS Enviado</v>
      </c>
      <c r="D2338" s="36">
        <f>'DETALLE DE CONEXIONES'!E2338</f>
        <v>660910</v>
      </c>
      <c r="E2338" s="36">
        <f t="shared" si="108"/>
        <v>6</v>
      </c>
      <c r="F2338" s="36">
        <f>IFERROR(LIMPIA('DETALLE DE CONEXIONES'!N2338,1),0)</f>
        <v>0</v>
      </c>
      <c r="G2338" s="36" t="str">
        <f>LEFT('DETALLE DE CONEXIONES'!BE2338,3)</f>
        <v>0</v>
      </c>
      <c r="H2338" s="36" t="str">
        <f>RIGHT('DETALLE DE CONEXIONES'!AK2338,2)</f>
        <v/>
      </c>
      <c r="I2338" s="36" t="str">
        <f>LEFT('DETALLE DE CONEXIONES'!AK2338,3)</f>
        <v/>
      </c>
      <c r="J2338" s="36" t="str">
        <f>LEFT('DETALLE DE CONEXIONES'!M2338,3)</f>
        <v>0mi</v>
      </c>
      <c r="K2338" s="36" t="str">
        <f>IF(LEN('DETALLE DE CONEXIONES'!M2338)&lt;12,(RIGHT('DETALLE DE CONEXIONES'!M2338,5)),(RIGHT('DETALLE DE CONEXIONES'!M2338,6)))</f>
        <v xml:space="preserve">min. </v>
      </c>
      <c r="L2338" s="36">
        <f>IF(C2338="Saliente Local",(IFERROR((LIMPIA(J2338,1)),0)),0)</f>
        <v>0</v>
      </c>
      <c r="M2338" s="36">
        <f>IF(C2338="Saliente Nacional",(IFERROR((LIMPIA(J2338,1)),0)),0)</f>
        <v>0</v>
      </c>
      <c r="N2338" s="36">
        <f>IF(C2338="Saliente Internacional",(IFERROR((LIMPIA(J2338,1)),0)),0)</f>
        <v>0</v>
      </c>
      <c r="O2338" s="36">
        <f>IF(C2338="Saliente Local",(IFERROR((LIMPIA(K2338,1)),0)),0)</f>
        <v>0</v>
      </c>
      <c r="P2338" s="36">
        <f>IF(C2338="Saliente Nacional",(IFERROR((LIMPIA(K2338,1)),0)),0)</f>
        <v>0</v>
      </c>
      <c r="Q2338" s="36">
        <f>IF(C2338="Saliente Internacional",(IFERROR((LIMPIA(K2338,1)),0)),0)</f>
        <v>0</v>
      </c>
      <c r="R2338" s="36">
        <f t="shared" si="109"/>
        <v>0</v>
      </c>
      <c r="S2338" s="36">
        <f t="shared" si="110"/>
        <v>0</v>
      </c>
    </row>
    <row r="2339" spans="1:19" x14ac:dyDescent="0.25">
      <c r="A2339" s="101">
        <f>'DETALLE DE CONEXIONES'!P2339</f>
        <v>0</v>
      </c>
      <c r="B2339" s="36" t="str">
        <f>'DETALLE DE CONEXIONES'!I2339</f>
        <v>ENTRANTE</v>
      </c>
      <c r="C2339" s="36" t="str">
        <f>'DETALLE DE CONEXIONES'!BB2339</f>
        <v>Entrante Local</v>
      </c>
      <c r="D2339" s="36" t="str">
        <f>'DETALLE DE CONEXIONES'!E2339</f>
        <v>999XXX1600</v>
      </c>
      <c r="E2339" s="36">
        <f t="shared" si="108"/>
        <v>10</v>
      </c>
      <c r="F2339" s="36">
        <f>IFERROR(LIMPIA('DETALLE DE CONEXIONES'!N2339,1),0)</f>
        <v>1</v>
      </c>
      <c r="G2339" s="36" t="str">
        <f>LEFT('DETALLE DE CONEXIONES'!BE2339,3)</f>
        <v>NOF</v>
      </c>
      <c r="H2339" s="36" t="str">
        <f>RIGHT('DETALLE DE CONEXIONES'!AK2339,2)</f>
        <v/>
      </c>
      <c r="I2339" s="36" t="str">
        <f>LEFT('DETALLE DE CONEXIONES'!AK2339,3)</f>
        <v/>
      </c>
      <c r="J2339" s="36" t="str">
        <f>LEFT('DETALLE DE CONEXIONES'!M2339,3)</f>
        <v>0mi</v>
      </c>
      <c r="K2339" s="36" t="str">
        <f>IF(LEN('DETALLE DE CONEXIONES'!M2339)&lt;12,(RIGHT('DETALLE DE CONEXIONES'!M2339,5)),(RIGHT('DETALLE DE CONEXIONES'!M2339,6)))</f>
        <v>31seg.</v>
      </c>
      <c r="L2339" s="36">
        <f>IF(C2339="Saliente Local",(IFERROR((LIMPIA(J2339,1)),0)),0)</f>
        <v>0</v>
      </c>
      <c r="M2339" s="36">
        <f>IF(C2339="Saliente Nacional",(IFERROR((LIMPIA(J2339,1)),0)),0)</f>
        <v>0</v>
      </c>
      <c r="N2339" s="36">
        <f>IF(C2339="Saliente Internacional",(IFERROR((LIMPIA(J2339,1)),0)),0)</f>
        <v>0</v>
      </c>
      <c r="O2339" s="36">
        <f>IF(C2339="Saliente Local",(IFERROR((LIMPIA(K2339,1)),0)),0)</f>
        <v>0</v>
      </c>
      <c r="P2339" s="36">
        <f>IF(C2339="Saliente Nacional",(IFERROR((LIMPIA(K2339,1)),0)),0)</f>
        <v>0</v>
      </c>
      <c r="Q2339" s="36">
        <f>IF(C2339="Saliente Internacional",(IFERROR((LIMPIA(K2339,1)),0)),0)</f>
        <v>0</v>
      </c>
      <c r="R2339" s="36">
        <f t="shared" si="109"/>
        <v>0</v>
      </c>
      <c r="S2339" s="36">
        <f t="shared" si="110"/>
        <v>0</v>
      </c>
    </row>
    <row r="2340" spans="1:19" x14ac:dyDescent="0.25">
      <c r="A2340" s="101">
        <f>'DETALLE DE CONEXIONES'!P2340</f>
        <v>0</v>
      </c>
      <c r="B2340" s="36" t="str">
        <f>'DETALLE DE CONEXIONES'!I2340</f>
        <v>TRANSFERENCIA</v>
      </c>
      <c r="C2340" s="36" t="str">
        <f>'DETALLE DE CONEXIONES'!BB2340</f>
        <v>Desvio Nacional</v>
      </c>
      <c r="D2340" s="36" t="str">
        <f>'DETALLE DE CONEXIONES'!E2340</f>
        <v>999XXX1600</v>
      </c>
      <c r="E2340" s="36">
        <f t="shared" si="108"/>
        <v>10</v>
      </c>
      <c r="F2340" s="36">
        <f>IFERROR(LIMPIA('DETALLE DE CONEXIONES'!N2340,1),0)</f>
        <v>1</v>
      </c>
      <c r="G2340" s="36" t="str">
        <f>LEFT('DETALLE DE CONEXIONES'!BE2340,3)</f>
        <v>SIU</v>
      </c>
      <c r="H2340" s="36" t="str">
        <f>RIGHT('DETALLE DE CONEXIONES'!AK2340,2)</f>
        <v/>
      </c>
      <c r="I2340" s="36" t="str">
        <f>LEFT('DETALLE DE CONEXIONES'!AK2340,3)</f>
        <v/>
      </c>
      <c r="J2340" s="36" t="str">
        <f>LEFT('DETALLE DE CONEXIONES'!M2340,3)</f>
        <v>0mi</v>
      </c>
      <c r="K2340" s="36" t="str">
        <f>IF(LEN('DETALLE DE CONEXIONES'!M2340)&lt;12,(RIGHT('DETALLE DE CONEXIONES'!M2340,5)),(RIGHT('DETALLE DE CONEXIONES'!M2340,6)))</f>
        <v>6seg.</v>
      </c>
      <c r="L2340" s="36">
        <f>IF(C2340="Saliente Local",(IFERROR((LIMPIA(J2340,1)),0)),0)</f>
        <v>0</v>
      </c>
      <c r="M2340" s="36">
        <f>IF(C2340="Saliente Nacional",(IFERROR((LIMPIA(J2340,1)),0)),0)</f>
        <v>0</v>
      </c>
      <c r="N2340" s="36">
        <f>IF(C2340="Saliente Internacional",(IFERROR((LIMPIA(J2340,1)),0)),0)</f>
        <v>0</v>
      </c>
      <c r="O2340" s="36">
        <f>IF(C2340="Saliente Local",(IFERROR((LIMPIA(K2340,1)),0)),0)</f>
        <v>0</v>
      </c>
      <c r="P2340" s="36">
        <f>IF(C2340="Saliente Nacional",(IFERROR((LIMPIA(K2340,1)),0)),0)</f>
        <v>0</v>
      </c>
      <c r="Q2340" s="36">
        <f>IF(C2340="Saliente Internacional",(IFERROR((LIMPIA(K2340,1)),0)),0)</f>
        <v>0</v>
      </c>
      <c r="R2340" s="36">
        <f t="shared" si="109"/>
        <v>0</v>
      </c>
      <c r="S2340" s="36">
        <f t="shared" si="110"/>
        <v>0</v>
      </c>
    </row>
    <row r="2341" spans="1:19" x14ac:dyDescent="0.25">
      <c r="A2341" s="101">
        <f>'DETALLE DE CONEXIONES'!P2341</f>
        <v>0</v>
      </c>
      <c r="B2341" s="36" t="str">
        <f>'DETALLE DE CONEXIONES'!I2341</f>
        <v>SALIENTE</v>
      </c>
      <c r="C2341" s="36" t="str">
        <f>'DETALLE DE CONEXIONES'!BB2341</f>
        <v>Saliente Local</v>
      </c>
      <c r="D2341" s="36" t="str">
        <f>'DETALLE DE CONEXIONES'!E2341</f>
        <v>999XXX5581</v>
      </c>
      <c r="E2341" s="36">
        <f t="shared" si="108"/>
        <v>10</v>
      </c>
      <c r="F2341" s="36">
        <f>IFERROR(LIMPIA('DETALLE DE CONEXIONES'!N2341,1),0)</f>
        <v>4</v>
      </c>
      <c r="G2341" s="36" t="str">
        <f>LEFT('DETALLE DE CONEXIONES'!BE2341,3)</f>
        <v>NOF</v>
      </c>
      <c r="H2341" s="36" t="str">
        <f>RIGHT('DETALLE DE CONEXIONES'!AK2341,2)</f>
        <v/>
      </c>
      <c r="I2341" s="36" t="str">
        <f>LEFT('DETALLE DE CONEXIONES'!AK2341,3)</f>
        <v/>
      </c>
      <c r="J2341" s="36" t="str">
        <f>LEFT('DETALLE DE CONEXIONES'!M2341,3)</f>
        <v>3mi</v>
      </c>
      <c r="K2341" s="36" t="str">
        <f>IF(LEN('DETALLE DE CONEXIONES'!M2341)&lt;12,(RIGHT('DETALLE DE CONEXIONES'!M2341,5)),(RIGHT('DETALLE DE CONEXIONES'!M2341,6)))</f>
        <v>36seg.</v>
      </c>
      <c r="L2341" s="36">
        <f>IF(C2341="Saliente Local",(IFERROR((LIMPIA(J2341,1)),0)),0)</f>
        <v>3</v>
      </c>
      <c r="M2341" s="36">
        <f>IF(C2341="Saliente Nacional",(IFERROR((LIMPIA(J2341,1)),0)),0)</f>
        <v>0</v>
      </c>
      <c r="N2341" s="36">
        <f>IF(C2341="Saliente Internacional",(IFERROR((LIMPIA(J2341,1)),0)),0)</f>
        <v>0</v>
      </c>
      <c r="O2341" s="36">
        <f>IF(C2341="Saliente Local",(IFERROR((LIMPIA(K2341,1)),0)),0)</f>
        <v>36</v>
      </c>
      <c r="P2341" s="36">
        <f>IF(C2341="Saliente Nacional",(IFERROR((LIMPIA(K2341,1)),0)),0)</f>
        <v>0</v>
      </c>
      <c r="Q2341" s="36">
        <f>IF(C2341="Saliente Internacional",(IFERROR((LIMPIA(K2341,1)),0)),0)</f>
        <v>0</v>
      </c>
      <c r="R2341" s="36">
        <f t="shared" si="109"/>
        <v>4</v>
      </c>
      <c r="S2341" s="36">
        <f t="shared" si="110"/>
        <v>0</v>
      </c>
    </row>
    <row r="2342" spans="1:19" x14ac:dyDescent="0.25">
      <c r="A2342" s="101">
        <f>'DETALLE DE CONEXIONES'!P2342</f>
        <v>0</v>
      </c>
      <c r="B2342" s="36" t="str">
        <f>'DETALLE DE CONEXIONES'!I2342</f>
        <v>GPRS</v>
      </c>
      <c r="C2342" s="36" t="str">
        <f>'DETALLE DE CONEXIONES'!BB2342</f>
        <v>MENSAJERO</v>
      </c>
      <c r="D2342" s="36" t="str">
        <f>'DETALLE DE CONEXIONES'!E2342</f>
        <v>internet.itelcel.coXXXGLTE</v>
      </c>
      <c r="E2342" s="36">
        <f t="shared" si="108"/>
        <v>26</v>
      </c>
      <c r="F2342" s="36">
        <f>IFERROR(LIMPIA('DETALLE DE CONEXIONES'!N2342,1),0)</f>
        <v>0</v>
      </c>
      <c r="G2342" s="36" t="str">
        <f>LEFT('DETALLE DE CONEXIONES'!BE2342,3)</f>
        <v/>
      </c>
      <c r="H2342" s="36" t="str">
        <f>RIGHT('DETALLE DE CONEXIONES'!AK2342,2)</f>
        <v>-1</v>
      </c>
      <c r="I2342" s="36" t="str">
        <f>LEFT('DETALLE DE CONEXIONES'!AK2342,3)</f>
        <v>MEN</v>
      </c>
      <c r="J2342" s="36" t="str">
        <f>LEFT('DETALLE DE CONEXIONES'!M2342,3)</f>
        <v>0mi</v>
      </c>
      <c r="K2342" s="36" t="str">
        <f>IF(LEN('DETALLE DE CONEXIONES'!M2342)&lt;12,(RIGHT('DETALLE DE CONEXIONES'!M2342,5)),(RIGHT('DETALLE DE CONEXIONES'!M2342,6)))</f>
        <v xml:space="preserve">min. </v>
      </c>
      <c r="L2342" s="36">
        <f>IF(C2342="Saliente Local",(IFERROR((LIMPIA(J2342,1)),0)),0)</f>
        <v>0</v>
      </c>
      <c r="M2342" s="36">
        <f>IF(C2342="Saliente Nacional",(IFERROR((LIMPIA(J2342,1)),0)),0)</f>
        <v>0</v>
      </c>
      <c r="N2342" s="36">
        <f>IF(C2342="Saliente Internacional",(IFERROR((LIMPIA(J2342,1)),0)),0)</f>
        <v>0</v>
      </c>
      <c r="O2342" s="36">
        <f>IF(C2342="Saliente Local",(IFERROR((LIMPIA(K2342,1)),0)),0)</f>
        <v>0</v>
      </c>
      <c r="P2342" s="36">
        <f>IF(C2342="Saliente Nacional",(IFERROR((LIMPIA(K2342,1)),0)),0)</f>
        <v>0</v>
      </c>
      <c r="Q2342" s="36">
        <f>IF(C2342="Saliente Internacional",(IFERROR((LIMPIA(K2342,1)),0)),0)</f>
        <v>0</v>
      </c>
      <c r="R2342" s="36">
        <f t="shared" si="109"/>
        <v>0</v>
      </c>
      <c r="S2342" s="36">
        <f t="shared" si="110"/>
        <v>0</v>
      </c>
    </row>
    <row r="2343" spans="1:19" x14ac:dyDescent="0.25">
      <c r="A2343" s="101">
        <f>'DETALLE DE CONEXIONES'!P2343</f>
        <v>0</v>
      </c>
      <c r="B2343" s="36" t="str">
        <f>'DETALLE DE CONEXIONES'!I2343</f>
        <v>GPRS</v>
      </c>
      <c r="C2343" s="36" t="str">
        <f>'DETALLE DE CONEXIONES'!BB2343</f>
        <v>RS</v>
      </c>
      <c r="D2343" s="36" t="str">
        <f>'DETALLE DE CONEXIONES'!E2343</f>
        <v>internet.itelcel.coXXXGLTE</v>
      </c>
      <c r="E2343" s="36">
        <f t="shared" si="108"/>
        <v>26</v>
      </c>
      <c r="F2343" s="36">
        <f>IFERROR(LIMPIA('DETALLE DE CONEXIONES'!N2343,1),0)</f>
        <v>0</v>
      </c>
      <c r="G2343" s="36" t="str">
        <f>LEFT('DETALLE DE CONEXIONES'!BE2343,3)</f>
        <v/>
      </c>
      <c r="H2343" s="36" t="str">
        <f>RIGHT('DETALLE DE CONEXIONES'!AK2343,2)</f>
        <v>-1</v>
      </c>
      <c r="I2343" s="36" t="str">
        <f>LEFT('DETALLE DE CONEXIONES'!AK2343,3)</f>
        <v>RS;</v>
      </c>
      <c r="J2343" s="36" t="str">
        <f>LEFT('DETALLE DE CONEXIONES'!M2343,3)</f>
        <v>0mi</v>
      </c>
      <c r="K2343" s="36" t="str">
        <f>IF(LEN('DETALLE DE CONEXIONES'!M2343)&lt;12,(RIGHT('DETALLE DE CONEXIONES'!M2343,5)),(RIGHT('DETALLE DE CONEXIONES'!M2343,6)))</f>
        <v xml:space="preserve">min. </v>
      </c>
      <c r="L2343" s="36">
        <f>IF(C2343="Saliente Local",(IFERROR((LIMPIA(J2343,1)),0)),0)</f>
        <v>0</v>
      </c>
      <c r="M2343" s="36">
        <f>IF(C2343="Saliente Nacional",(IFERROR((LIMPIA(J2343,1)),0)),0)</f>
        <v>0</v>
      </c>
      <c r="N2343" s="36">
        <f>IF(C2343="Saliente Internacional",(IFERROR((LIMPIA(J2343,1)),0)),0)</f>
        <v>0</v>
      </c>
      <c r="O2343" s="36">
        <f>IF(C2343="Saliente Local",(IFERROR((LIMPIA(K2343,1)),0)),0)</f>
        <v>0</v>
      </c>
      <c r="P2343" s="36">
        <f>IF(C2343="Saliente Nacional",(IFERROR((LIMPIA(K2343,1)),0)),0)</f>
        <v>0</v>
      </c>
      <c r="Q2343" s="36">
        <f>IF(C2343="Saliente Internacional",(IFERROR((LIMPIA(K2343,1)),0)),0)</f>
        <v>0</v>
      </c>
      <c r="R2343" s="36">
        <f t="shared" si="109"/>
        <v>0</v>
      </c>
      <c r="S2343" s="36">
        <f t="shared" si="110"/>
        <v>0</v>
      </c>
    </row>
    <row r="2344" spans="1:19" x14ac:dyDescent="0.25">
      <c r="A2344" s="101">
        <f>'DETALLE DE CONEXIONES'!P2344</f>
        <v>0</v>
      </c>
      <c r="B2344" s="36" t="str">
        <f>'DETALLE DE CONEXIONES'!I2344</f>
        <v>TRANSFERENCIA</v>
      </c>
      <c r="C2344" s="36" t="str">
        <f>'DETALLE DE CONEXIONES'!BB2344</f>
        <v>Desvio Nacional</v>
      </c>
      <c r="D2344" s="36" t="str">
        <f>'DETALLE DE CONEXIONES'!E2344</f>
        <v>999XXX1600</v>
      </c>
      <c r="E2344" s="36">
        <f t="shared" si="108"/>
        <v>10</v>
      </c>
      <c r="F2344" s="36">
        <f>IFERROR(LIMPIA('DETALLE DE CONEXIONES'!N2344,1),0)</f>
        <v>1</v>
      </c>
      <c r="G2344" s="36" t="str">
        <f>LEFT('DETALLE DE CONEXIONES'!BE2344,3)</f>
        <v>SIU</v>
      </c>
      <c r="H2344" s="36" t="str">
        <f>RIGHT('DETALLE DE CONEXIONES'!AK2344,2)</f>
        <v/>
      </c>
      <c r="I2344" s="36" t="str">
        <f>LEFT('DETALLE DE CONEXIONES'!AK2344,3)</f>
        <v/>
      </c>
      <c r="J2344" s="36" t="str">
        <f>LEFT('DETALLE DE CONEXIONES'!M2344,3)</f>
        <v>0mi</v>
      </c>
      <c r="K2344" s="36" t="str">
        <f>IF(LEN('DETALLE DE CONEXIONES'!M2344)&lt;12,(RIGHT('DETALLE DE CONEXIONES'!M2344,5)),(RIGHT('DETALLE DE CONEXIONES'!M2344,6)))</f>
        <v>1seg.</v>
      </c>
      <c r="L2344" s="36">
        <f>IF(C2344="Saliente Local",(IFERROR((LIMPIA(J2344,1)),0)),0)</f>
        <v>0</v>
      </c>
      <c r="M2344" s="36">
        <f>IF(C2344="Saliente Nacional",(IFERROR((LIMPIA(J2344,1)),0)),0)</f>
        <v>0</v>
      </c>
      <c r="N2344" s="36">
        <f>IF(C2344="Saliente Internacional",(IFERROR((LIMPIA(J2344,1)),0)),0)</f>
        <v>0</v>
      </c>
      <c r="O2344" s="36">
        <f>IF(C2344="Saliente Local",(IFERROR((LIMPIA(K2344,1)),0)),0)</f>
        <v>0</v>
      </c>
      <c r="P2344" s="36">
        <f>IF(C2344="Saliente Nacional",(IFERROR((LIMPIA(K2344,1)),0)),0)</f>
        <v>0</v>
      </c>
      <c r="Q2344" s="36">
        <f>IF(C2344="Saliente Internacional",(IFERROR((LIMPIA(K2344,1)),0)),0)</f>
        <v>0</v>
      </c>
      <c r="R2344" s="36">
        <f t="shared" si="109"/>
        <v>0</v>
      </c>
      <c r="S2344" s="36">
        <f t="shared" si="110"/>
        <v>0</v>
      </c>
    </row>
    <row r="2345" spans="1:19" x14ac:dyDescent="0.25">
      <c r="A2345" s="101">
        <f>'DETALLE DE CONEXIONES'!P2345</f>
        <v>0</v>
      </c>
      <c r="B2345" s="36" t="str">
        <f>'DETALLE DE CONEXIONES'!I2345</f>
        <v>TRANSFERENCIA</v>
      </c>
      <c r="C2345" s="36" t="str">
        <f>'DETALLE DE CONEXIONES'!BB2345</f>
        <v>Desvio Nacional</v>
      </c>
      <c r="D2345" s="36" t="str">
        <f>'DETALLE DE CONEXIONES'!E2345</f>
        <v>999XXX1600</v>
      </c>
      <c r="E2345" s="36">
        <f t="shared" si="108"/>
        <v>10</v>
      </c>
      <c r="F2345" s="36">
        <f>IFERROR(LIMPIA('DETALLE DE CONEXIONES'!N2345,1),0)</f>
        <v>1</v>
      </c>
      <c r="G2345" s="36" t="str">
        <f>LEFT('DETALLE DE CONEXIONES'!BE2345,3)</f>
        <v>SIU</v>
      </c>
      <c r="H2345" s="36" t="str">
        <f>RIGHT('DETALLE DE CONEXIONES'!AK2345,2)</f>
        <v/>
      </c>
      <c r="I2345" s="36" t="str">
        <f>LEFT('DETALLE DE CONEXIONES'!AK2345,3)</f>
        <v/>
      </c>
      <c r="J2345" s="36" t="str">
        <f>LEFT('DETALLE DE CONEXIONES'!M2345,3)</f>
        <v>0mi</v>
      </c>
      <c r="K2345" s="36" t="str">
        <f>IF(LEN('DETALLE DE CONEXIONES'!M2345)&lt;12,(RIGHT('DETALLE DE CONEXIONES'!M2345,5)),(RIGHT('DETALLE DE CONEXIONES'!M2345,6)))</f>
        <v>2seg.</v>
      </c>
      <c r="L2345" s="36">
        <f>IF(C2345="Saliente Local",(IFERROR((LIMPIA(J2345,1)),0)),0)</f>
        <v>0</v>
      </c>
      <c r="M2345" s="36">
        <f>IF(C2345="Saliente Nacional",(IFERROR((LIMPIA(J2345,1)),0)),0)</f>
        <v>0</v>
      </c>
      <c r="N2345" s="36">
        <f>IF(C2345="Saliente Internacional",(IFERROR((LIMPIA(J2345,1)),0)),0)</f>
        <v>0</v>
      </c>
      <c r="O2345" s="36">
        <f>IF(C2345="Saliente Local",(IFERROR((LIMPIA(K2345,1)),0)),0)</f>
        <v>0</v>
      </c>
      <c r="P2345" s="36">
        <f>IF(C2345="Saliente Nacional",(IFERROR((LIMPIA(K2345,1)),0)),0)</f>
        <v>0</v>
      </c>
      <c r="Q2345" s="36">
        <f>IF(C2345="Saliente Internacional",(IFERROR((LIMPIA(K2345,1)),0)),0)</f>
        <v>0</v>
      </c>
      <c r="R2345" s="36">
        <f t="shared" si="109"/>
        <v>0</v>
      </c>
      <c r="S2345" s="36">
        <f t="shared" si="110"/>
        <v>0</v>
      </c>
    </row>
    <row r="2346" spans="1:19" x14ac:dyDescent="0.25">
      <c r="A2346" s="101">
        <f>'DETALLE DE CONEXIONES'!P2346</f>
        <v>0</v>
      </c>
      <c r="B2346" s="36" t="str">
        <f>'DETALLE DE CONEXIONES'!I2346</f>
        <v>TRANSFERENCIA</v>
      </c>
      <c r="C2346" s="36" t="str">
        <f>'DETALLE DE CONEXIONES'!BB2346</f>
        <v>Desvio Nacional</v>
      </c>
      <c r="D2346" s="36" t="str">
        <f>'DETALLE DE CONEXIONES'!E2346</f>
        <v>999XXX1600</v>
      </c>
      <c r="E2346" s="36">
        <f t="shared" si="108"/>
        <v>10</v>
      </c>
      <c r="F2346" s="36">
        <f>IFERROR(LIMPIA('DETALLE DE CONEXIONES'!N2346,1),0)</f>
        <v>1</v>
      </c>
      <c r="G2346" s="36" t="str">
        <f>LEFT('DETALLE DE CONEXIONES'!BE2346,3)</f>
        <v>SIU</v>
      </c>
      <c r="H2346" s="36" t="str">
        <f>RIGHT('DETALLE DE CONEXIONES'!AK2346,2)</f>
        <v/>
      </c>
      <c r="I2346" s="36" t="str">
        <f>LEFT('DETALLE DE CONEXIONES'!AK2346,3)</f>
        <v/>
      </c>
      <c r="J2346" s="36" t="str">
        <f>LEFT('DETALLE DE CONEXIONES'!M2346,3)</f>
        <v>0mi</v>
      </c>
      <c r="K2346" s="36" t="str">
        <f>IF(LEN('DETALLE DE CONEXIONES'!M2346)&lt;12,(RIGHT('DETALLE DE CONEXIONES'!M2346,5)),(RIGHT('DETALLE DE CONEXIONES'!M2346,6)))</f>
        <v>3seg.</v>
      </c>
      <c r="L2346" s="36">
        <f>IF(C2346="Saliente Local",(IFERROR((LIMPIA(J2346,1)),0)),0)</f>
        <v>0</v>
      </c>
      <c r="M2346" s="36">
        <f>IF(C2346="Saliente Nacional",(IFERROR((LIMPIA(J2346,1)),0)),0)</f>
        <v>0</v>
      </c>
      <c r="N2346" s="36">
        <f>IF(C2346="Saliente Internacional",(IFERROR((LIMPIA(J2346,1)),0)),0)</f>
        <v>0</v>
      </c>
      <c r="O2346" s="36">
        <f>IF(C2346="Saliente Local",(IFERROR((LIMPIA(K2346,1)),0)),0)</f>
        <v>0</v>
      </c>
      <c r="P2346" s="36">
        <f>IF(C2346="Saliente Nacional",(IFERROR((LIMPIA(K2346,1)),0)),0)</f>
        <v>0</v>
      </c>
      <c r="Q2346" s="36">
        <f>IF(C2346="Saliente Internacional",(IFERROR((LIMPIA(K2346,1)),0)),0)</f>
        <v>0</v>
      </c>
      <c r="R2346" s="36">
        <f t="shared" si="109"/>
        <v>0</v>
      </c>
      <c r="S2346" s="36">
        <f t="shared" si="110"/>
        <v>0</v>
      </c>
    </row>
    <row r="2347" spans="1:19" x14ac:dyDescent="0.25">
      <c r="A2347" s="101">
        <f>'DETALLE DE CONEXIONES'!P2347</f>
        <v>0</v>
      </c>
      <c r="B2347" s="36" t="str">
        <f>'DETALLE DE CONEXIONES'!I2347</f>
        <v>SALIENTE</v>
      </c>
      <c r="C2347" s="36" t="str">
        <f>'DETALLE DE CONEXIONES'!BB2347</f>
        <v>Saliente Local</v>
      </c>
      <c r="D2347" s="36" t="str">
        <f>'DETALLE DE CONEXIONES'!E2347</f>
        <v>999XXX3420</v>
      </c>
      <c r="E2347" s="36">
        <f t="shared" si="108"/>
        <v>10</v>
      </c>
      <c r="F2347" s="36">
        <f>IFERROR(LIMPIA('DETALLE DE CONEXIONES'!N2347,1),0)</f>
        <v>1</v>
      </c>
      <c r="G2347" s="36" t="str">
        <f>LEFT('DETALLE DE CONEXIONES'!BE2347,3)</f>
        <v>NOF</v>
      </c>
      <c r="H2347" s="36" t="str">
        <f>RIGHT('DETALLE DE CONEXIONES'!AK2347,2)</f>
        <v/>
      </c>
      <c r="I2347" s="36" t="str">
        <f>LEFT('DETALLE DE CONEXIONES'!AK2347,3)</f>
        <v/>
      </c>
      <c r="J2347" s="36" t="str">
        <f>LEFT('DETALLE DE CONEXIONES'!M2347,3)</f>
        <v>0mi</v>
      </c>
      <c r="K2347" s="36" t="str">
        <f>IF(LEN('DETALLE DE CONEXIONES'!M2347)&lt;12,(RIGHT('DETALLE DE CONEXIONES'!M2347,5)),(RIGHT('DETALLE DE CONEXIONES'!M2347,6)))</f>
        <v>21seg.</v>
      </c>
      <c r="L2347" s="36">
        <f>IF(C2347="Saliente Local",(IFERROR((LIMPIA(J2347,1)),0)),0)</f>
        <v>0</v>
      </c>
      <c r="M2347" s="36">
        <f>IF(C2347="Saliente Nacional",(IFERROR((LIMPIA(J2347,1)),0)),0)</f>
        <v>0</v>
      </c>
      <c r="N2347" s="36">
        <f>IF(C2347="Saliente Internacional",(IFERROR((LIMPIA(J2347,1)),0)),0)</f>
        <v>0</v>
      </c>
      <c r="O2347" s="36">
        <f>IF(C2347="Saliente Local",(IFERROR((LIMPIA(K2347,1)),0)),0)</f>
        <v>21</v>
      </c>
      <c r="P2347" s="36">
        <f>IF(C2347="Saliente Nacional",(IFERROR((LIMPIA(K2347,1)),0)),0)</f>
        <v>0</v>
      </c>
      <c r="Q2347" s="36">
        <f>IF(C2347="Saliente Internacional",(IFERROR((LIMPIA(K2347,1)),0)),0)</f>
        <v>0</v>
      </c>
      <c r="R2347" s="36">
        <f t="shared" si="109"/>
        <v>1</v>
      </c>
      <c r="S2347" s="36">
        <f t="shared" si="110"/>
        <v>0</v>
      </c>
    </row>
    <row r="2348" spans="1:19" x14ac:dyDescent="0.25">
      <c r="A2348" s="101">
        <f>'DETALLE DE CONEXIONES'!P2348</f>
        <v>0</v>
      </c>
      <c r="B2348" s="36" t="str">
        <f>'DETALLE DE CONEXIONES'!I2348</f>
        <v>GPRS</v>
      </c>
      <c r="C2348" s="36" t="str">
        <f>'DETALLE DE CONEXIONES'!BB2348</f>
        <v>VIDEO</v>
      </c>
      <c r="D2348" s="36" t="str">
        <f>'DETALLE DE CONEXIONES'!E2348</f>
        <v>internet.itelcelXXXm-3G</v>
      </c>
      <c r="E2348" s="36">
        <f t="shared" si="108"/>
        <v>23</v>
      </c>
      <c r="F2348" s="36">
        <f>IFERROR(LIMPIA('DETALLE DE CONEXIONES'!N2348,1),0)</f>
        <v>0</v>
      </c>
      <c r="G2348" s="36" t="str">
        <f>LEFT('DETALLE DE CONEXIONES'!BE2348,3)</f>
        <v/>
      </c>
      <c r="H2348" s="36" t="str">
        <f>RIGHT('DETALLE DE CONEXIONES'!AK2348,2)</f>
        <v>-1</v>
      </c>
      <c r="I2348" s="36" t="str">
        <f>LEFT('DETALLE DE CONEXIONES'!AK2348,3)</f>
        <v>VID</v>
      </c>
      <c r="J2348" s="36" t="str">
        <f>LEFT('DETALLE DE CONEXIONES'!M2348,3)</f>
        <v>0mi</v>
      </c>
      <c r="K2348" s="36" t="str">
        <f>IF(LEN('DETALLE DE CONEXIONES'!M2348)&lt;12,(RIGHT('DETALLE DE CONEXIONES'!M2348,5)),(RIGHT('DETALLE DE CONEXIONES'!M2348,6)))</f>
        <v xml:space="preserve">min. </v>
      </c>
      <c r="L2348" s="36">
        <f>IF(C2348="Saliente Local",(IFERROR((LIMPIA(J2348,1)),0)),0)</f>
        <v>0</v>
      </c>
      <c r="M2348" s="36">
        <f>IF(C2348="Saliente Nacional",(IFERROR((LIMPIA(J2348,1)),0)),0)</f>
        <v>0</v>
      </c>
      <c r="N2348" s="36">
        <f>IF(C2348="Saliente Internacional",(IFERROR((LIMPIA(J2348,1)),0)),0)</f>
        <v>0</v>
      </c>
      <c r="O2348" s="36">
        <f>IF(C2348="Saliente Local",(IFERROR((LIMPIA(K2348,1)),0)),0)</f>
        <v>0</v>
      </c>
      <c r="P2348" s="36">
        <f>IF(C2348="Saliente Nacional",(IFERROR((LIMPIA(K2348,1)),0)),0)</f>
        <v>0</v>
      </c>
      <c r="Q2348" s="36">
        <f>IF(C2348="Saliente Internacional",(IFERROR((LIMPIA(K2348,1)),0)),0)</f>
        <v>0</v>
      </c>
      <c r="R2348" s="36">
        <f t="shared" si="109"/>
        <v>0</v>
      </c>
      <c r="S2348" s="36">
        <f t="shared" si="110"/>
        <v>0</v>
      </c>
    </row>
    <row r="2349" spans="1:19" x14ac:dyDescent="0.25">
      <c r="A2349" s="101">
        <f>'DETALLE DE CONEXIONES'!P2349</f>
        <v>0</v>
      </c>
      <c r="B2349" s="36" t="str">
        <f>'DETALLE DE CONEXIONES'!I2349</f>
        <v>GPRS</v>
      </c>
      <c r="C2349" s="36" t="str">
        <f>'DETALLE DE CONEXIONES'!BB2349</f>
        <v>RS</v>
      </c>
      <c r="D2349" s="36" t="str">
        <f>'DETALLE DE CONEXIONES'!E2349</f>
        <v>internet.itelcelXXXm-3G</v>
      </c>
      <c r="E2349" s="36">
        <f t="shared" si="108"/>
        <v>23</v>
      </c>
      <c r="F2349" s="36">
        <f>IFERROR(LIMPIA('DETALLE DE CONEXIONES'!N2349,1),0)</f>
        <v>0</v>
      </c>
      <c r="G2349" s="36" t="str">
        <f>LEFT('DETALLE DE CONEXIONES'!BE2349,3)</f>
        <v/>
      </c>
      <c r="H2349" s="36" t="str">
        <f>RIGHT('DETALLE DE CONEXIONES'!AK2349,2)</f>
        <v>-0</v>
      </c>
      <c r="I2349" s="36" t="str">
        <f>LEFT('DETALLE DE CONEXIONES'!AK2349,3)</f>
        <v>RS;</v>
      </c>
      <c r="J2349" s="36" t="str">
        <f>LEFT('DETALLE DE CONEXIONES'!M2349,3)</f>
        <v>0mi</v>
      </c>
      <c r="K2349" s="36" t="str">
        <f>IF(LEN('DETALLE DE CONEXIONES'!M2349)&lt;12,(RIGHT('DETALLE DE CONEXIONES'!M2349,5)),(RIGHT('DETALLE DE CONEXIONES'!M2349,6)))</f>
        <v xml:space="preserve">min. </v>
      </c>
      <c r="L2349" s="36">
        <f>IF(C2349="Saliente Local",(IFERROR((LIMPIA(J2349,1)),0)),0)</f>
        <v>0</v>
      </c>
      <c r="M2349" s="36">
        <f>IF(C2349="Saliente Nacional",(IFERROR((LIMPIA(J2349,1)),0)),0)</f>
        <v>0</v>
      </c>
      <c r="N2349" s="36">
        <f>IF(C2349="Saliente Internacional",(IFERROR((LIMPIA(J2349,1)),0)),0)</f>
        <v>0</v>
      </c>
      <c r="O2349" s="36">
        <f>IF(C2349="Saliente Local",(IFERROR((LIMPIA(K2349,1)),0)),0)</f>
        <v>0</v>
      </c>
      <c r="P2349" s="36">
        <f>IF(C2349="Saliente Nacional",(IFERROR((LIMPIA(K2349,1)),0)),0)</f>
        <v>0</v>
      </c>
      <c r="Q2349" s="36">
        <f>IF(C2349="Saliente Internacional",(IFERROR((LIMPIA(K2349,1)),0)),0)</f>
        <v>0</v>
      </c>
      <c r="R2349" s="36">
        <f t="shared" si="109"/>
        <v>0</v>
      </c>
      <c r="S2349" s="36">
        <f t="shared" si="110"/>
        <v>0</v>
      </c>
    </row>
    <row r="2350" spans="1:19" x14ac:dyDescent="0.25">
      <c r="A2350" s="101">
        <f>'DETALLE DE CONEXIONES'!P2350</f>
        <v>0</v>
      </c>
      <c r="B2350" s="36" t="str">
        <f>'DETALLE DE CONEXIONES'!I2350</f>
        <v>SALIENTE</v>
      </c>
      <c r="C2350" s="36" t="str">
        <f>'DETALLE DE CONEXIONES'!BB2350</f>
        <v>Saliente Local</v>
      </c>
      <c r="D2350" s="36" t="str">
        <f>'DETALLE DE CONEXIONES'!E2350</f>
        <v>999XXX3420</v>
      </c>
      <c r="E2350" s="36">
        <f t="shared" si="108"/>
        <v>10</v>
      </c>
      <c r="F2350" s="36">
        <f>IFERROR(LIMPIA('DETALLE DE CONEXIONES'!N2350,1),0)</f>
        <v>1</v>
      </c>
      <c r="G2350" s="36" t="str">
        <f>LEFT('DETALLE DE CONEXIONES'!BE2350,3)</f>
        <v>NOF</v>
      </c>
      <c r="H2350" s="36" t="str">
        <f>RIGHT('DETALLE DE CONEXIONES'!AK2350,2)</f>
        <v/>
      </c>
      <c r="I2350" s="36" t="str">
        <f>LEFT('DETALLE DE CONEXIONES'!AK2350,3)</f>
        <v/>
      </c>
      <c r="J2350" s="36" t="str">
        <f>LEFT('DETALLE DE CONEXIONES'!M2350,3)</f>
        <v>0mi</v>
      </c>
      <c r="K2350" s="36" t="str">
        <f>IF(LEN('DETALLE DE CONEXIONES'!M2350)&lt;12,(RIGHT('DETALLE DE CONEXIONES'!M2350,5)),(RIGHT('DETALLE DE CONEXIONES'!M2350,6)))</f>
        <v>51seg.</v>
      </c>
      <c r="L2350" s="36">
        <f>IF(C2350="Saliente Local",(IFERROR((LIMPIA(J2350,1)),0)),0)</f>
        <v>0</v>
      </c>
      <c r="M2350" s="36">
        <f>IF(C2350="Saliente Nacional",(IFERROR((LIMPIA(J2350,1)),0)),0)</f>
        <v>0</v>
      </c>
      <c r="N2350" s="36">
        <f>IF(C2350="Saliente Internacional",(IFERROR((LIMPIA(J2350,1)),0)),0)</f>
        <v>0</v>
      </c>
      <c r="O2350" s="36">
        <f>IF(C2350="Saliente Local",(IFERROR((LIMPIA(K2350,1)),0)),0)</f>
        <v>51</v>
      </c>
      <c r="P2350" s="36">
        <f>IF(C2350="Saliente Nacional",(IFERROR((LIMPIA(K2350,1)),0)),0)</f>
        <v>0</v>
      </c>
      <c r="Q2350" s="36">
        <f>IF(C2350="Saliente Internacional",(IFERROR((LIMPIA(K2350,1)),0)),0)</f>
        <v>0</v>
      </c>
      <c r="R2350" s="36">
        <f t="shared" si="109"/>
        <v>1</v>
      </c>
      <c r="S2350" s="36">
        <f t="shared" si="110"/>
        <v>0</v>
      </c>
    </row>
    <row r="2351" spans="1:19" x14ac:dyDescent="0.25">
      <c r="A2351" s="101">
        <f>'DETALLE DE CONEXIONES'!P2351</f>
        <v>0</v>
      </c>
      <c r="B2351" s="36" t="str">
        <f>'DETALLE DE CONEXIONES'!I2351</f>
        <v>SALIENTE</v>
      </c>
      <c r="C2351" s="36" t="str">
        <f>'DETALLE DE CONEXIONES'!BB2351</f>
        <v>Saliente Local</v>
      </c>
      <c r="D2351" s="36" t="str">
        <f>'DETALLE DE CONEXIONES'!E2351</f>
        <v>999XXX3420</v>
      </c>
      <c r="E2351" s="36">
        <f t="shared" si="108"/>
        <v>10</v>
      </c>
      <c r="F2351" s="36">
        <f>IFERROR(LIMPIA('DETALLE DE CONEXIONES'!N2351,1),0)</f>
        <v>1</v>
      </c>
      <c r="G2351" s="36" t="str">
        <f>LEFT('DETALLE DE CONEXIONES'!BE2351,3)</f>
        <v>NOF</v>
      </c>
      <c r="H2351" s="36" t="str">
        <f>RIGHT('DETALLE DE CONEXIONES'!AK2351,2)</f>
        <v/>
      </c>
      <c r="I2351" s="36" t="str">
        <f>LEFT('DETALLE DE CONEXIONES'!AK2351,3)</f>
        <v/>
      </c>
      <c r="J2351" s="36" t="str">
        <f>LEFT('DETALLE DE CONEXIONES'!M2351,3)</f>
        <v>0mi</v>
      </c>
      <c r="K2351" s="36" t="str">
        <f>IF(LEN('DETALLE DE CONEXIONES'!M2351)&lt;12,(RIGHT('DETALLE DE CONEXIONES'!M2351,5)),(RIGHT('DETALLE DE CONEXIONES'!M2351,6)))</f>
        <v>28seg.</v>
      </c>
      <c r="L2351" s="36">
        <f>IF(C2351="Saliente Local",(IFERROR((LIMPIA(J2351,1)),0)),0)</f>
        <v>0</v>
      </c>
      <c r="M2351" s="36">
        <f>IF(C2351="Saliente Nacional",(IFERROR((LIMPIA(J2351,1)),0)),0)</f>
        <v>0</v>
      </c>
      <c r="N2351" s="36">
        <f>IF(C2351="Saliente Internacional",(IFERROR((LIMPIA(J2351,1)),0)),0)</f>
        <v>0</v>
      </c>
      <c r="O2351" s="36">
        <f>IF(C2351="Saliente Local",(IFERROR((LIMPIA(K2351,1)),0)),0)</f>
        <v>28</v>
      </c>
      <c r="P2351" s="36">
        <f>IF(C2351="Saliente Nacional",(IFERROR((LIMPIA(K2351,1)),0)),0)</f>
        <v>0</v>
      </c>
      <c r="Q2351" s="36">
        <f>IF(C2351="Saliente Internacional",(IFERROR((LIMPIA(K2351,1)),0)),0)</f>
        <v>0</v>
      </c>
      <c r="R2351" s="36">
        <f t="shared" si="109"/>
        <v>1</v>
      </c>
      <c r="S2351" s="36">
        <f t="shared" si="110"/>
        <v>0</v>
      </c>
    </row>
    <row r="2352" spans="1:19" x14ac:dyDescent="0.25">
      <c r="A2352" s="101">
        <f>'DETALLE DE CONEXIONES'!P2352</f>
        <v>0</v>
      </c>
      <c r="B2352" s="36" t="str">
        <f>'DETALLE DE CONEXIONES'!I2352</f>
        <v>SALIENTE</v>
      </c>
      <c r="C2352" s="36" t="str">
        <f>'DETALLE DE CONEXIONES'!BB2352</f>
        <v>Saliente Local</v>
      </c>
      <c r="D2352" s="36" t="str">
        <f>'DETALLE DE CONEXIONES'!E2352</f>
        <v>999XXX0328</v>
      </c>
      <c r="E2352" s="36">
        <f t="shared" si="108"/>
        <v>10</v>
      </c>
      <c r="F2352" s="36">
        <f>IFERROR(LIMPIA('DETALLE DE CONEXIONES'!N2352,1),0)</f>
        <v>1</v>
      </c>
      <c r="G2352" s="36" t="str">
        <f>LEFT('DETALLE DE CONEXIONES'!BE2352,3)</f>
        <v>NOF</v>
      </c>
      <c r="H2352" s="36" t="str">
        <f>RIGHT('DETALLE DE CONEXIONES'!AK2352,2)</f>
        <v/>
      </c>
      <c r="I2352" s="36" t="str">
        <f>LEFT('DETALLE DE CONEXIONES'!AK2352,3)</f>
        <v/>
      </c>
      <c r="J2352" s="36" t="str">
        <f>LEFT('DETALLE DE CONEXIONES'!M2352,3)</f>
        <v>0mi</v>
      </c>
      <c r="K2352" s="36" t="str">
        <f>IF(LEN('DETALLE DE CONEXIONES'!M2352)&lt;12,(RIGHT('DETALLE DE CONEXIONES'!M2352,5)),(RIGHT('DETALLE DE CONEXIONES'!M2352,6)))</f>
        <v>32seg.</v>
      </c>
      <c r="L2352" s="36">
        <f>IF(C2352="Saliente Local",(IFERROR((LIMPIA(J2352,1)),0)),0)</f>
        <v>0</v>
      </c>
      <c r="M2352" s="36">
        <f>IF(C2352="Saliente Nacional",(IFERROR((LIMPIA(J2352,1)),0)),0)</f>
        <v>0</v>
      </c>
      <c r="N2352" s="36">
        <f>IF(C2352="Saliente Internacional",(IFERROR((LIMPIA(J2352,1)),0)),0)</f>
        <v>0</v>
      </c>
      <c r="O2352" s="36">
        <f>IF(C2352="Saliente Local",(IFERROR((LIMPIA(K2352,1)),0)),0)</f>
        <v>32</v>
      </c>
      <c r="P2352" s="36">
        <f>IF(C2352="Saliente Nacional",(IFERROR((LIMPIA(K2352,1)),0)),0)</f>
        <v>0</v>
      </c>
      <c r="Q2352" s="36">
        <f>IF(C2352="Saliente Internacional",(IFERROR((LIMPIA(K2352,1)),0)),0)</f>
        <v>0</v>
      </c>
      <c r="R2352" s="36">
        <f t="shared" si="109"/>
        <v>1</v>
      </c>
      <c r="S2352" s="36">
        <f t="shared" si="110"/>
        <v>0</v>
      </c>
    </row>
    <row r="2353" spans="1:19" x14ac:dyDescent="0.25">
      <c r="A2353" s="101">
        <f>'DETALLE DE CONEXIONES'!P2353</f>
        <v>0</v>
      </c>
      <c r="B2353" s="36" t="str">
        <f>'DETALLE DE CONEXIONES'!I2353</f>
        <v>SALIENTE</v>
      </c>
      <c r="C2353" s="36" t="str">
        <f>'DETALLE DE CONEXIONES'!BB2353</f>
        <v>Saliente Local</v>
      </c>
      <c r="D2353" s="36" t="str">
        <f>'DETALLE DE CONEXIONES'!E2353</f>
        <v>999XXX0328</v>
      </c>
      <c r="E2353" s="36">
        <f t="shared" si="108"/>
        <v>10</v>
      </c>
      <c r="F2353" s="36">
        <f>IFERROR(LIMPIA('DETALLE DE CONEXIONES'!N2353,1),0)</f>
        <v>2</v>
      </c>
      <c r="G2353" s="36" t="str">
        <f>LEFT('DETALLE DE CONEXIONES'!BE2353,3)</f>
        <v>NOF</v>
      </c>
      <c r="H2353" s="36" t="str">
        <f>RIGHT('DETALLE DE CONEXIONES'!AK2353,2)</f>
        <v/>
      </c>
      <c r="I2353" s="36" t="str">
        <f>LEFT('DETALLE DE CONEXIONES'!AK2353,3)</f>
        <v/>
      </c>
      <c r="J2353" s="36" t="str">
        <f>LEFT('DETALLE DE CONEXIONES'!M2353,3)</f>
        <v>1mi</v>
      </c>
      <c r="K2353" s="36" t="str">
        <f>IF(LEN('DETALLE DE CONEXIONES'!M2353)&lt;12,(RIGHT('DETALLE DE CONEXIONES'!M2353,5)),(RIGHT('DETALLE DE CONEXIONES'!M2353,6)))</f>
        <v>50seg.</v>
      </c>
      <c r="L2353" s="36">
        <f>IF(C2353="Saliente Local",(IFERROR((LIMPIA(J2353,1)),0)),0)</f>
        <v>1</v>
      </c>
      <c r="M2353" s="36">
        <f>IF(C2353="Saliente Nacional",(IFERROR((LIMPIA(J2353,1)),0)),0)</f>
        <v>0</v>
      </c>
      <c r="N2353" s="36">
        <f>IF(C2353="Saliente Internacional",(IFERROR((LIMPIA(J2353,1)),0)),0)</f>
        <v>0</v>
      </c>
      <c r="O2353" s="36">
        <f>IF(C2353="Saliente Local",(IFERROR((LIMPIA(K2353,1)),0)),0)</f>
        <v>50</v>
      </c>
      <c r="P2353" s="36">
        <f>IF(C2353="Saliente Nacional",(IFERROR((LIMPIA(K2353,1)),0)),0)</f>
        <v>0</v>
      </c>
      <c r="Q2353" s="36">
        <f>IF(C2353="Saliente Internacional",(IFERROR((LIMPIA(K2353,1)),0)),0)</f>
        <v>0</v>
      </c>
      <c r="R2353" s="36">
        <f t="shared" si="109"/>
        <v>2</v>
      </c>
      <c r="S2353" s="36">
        <f t="shared" si="110"/>
        <v>0</v>
      </c>
    </row>
    <row r="2354" spans="1:19" x14ac:dyDescent="0.25">
      <c r="A2354" s="101">
        <f>'DETALLE DE CONEXIONES'!P2354</f>
        <v>0</v>
      </c>
      <c r="B2354" s="36" t="str">
        <f>'DETALLE DE CONEXIONES'!I2354</f>
        <v>GPRS</v>
      </c>
      <c r="C2354" s="36" t="str">
        <f>'DETALLE DE CONEXIONES'!BB2354</f>
        <v>VIDEO</v>
      </c>
      <c r="D2354" s="36" t="str">
        <f>'DETALLE DE CONEXIONES'!E2354</f>
        <v>internet.itelcelXXXm-3G</v>
      </c>
      <c r="E2354" s="36">
        <f t="shared" si="108"/>
        <v>23</v>
      </c>
      <c r="F2354" s="36">
        <f>IFERROR(LIMPIA('DETALLE DE CONEXIONES'!N2354,1),0)</f>
        <v>0</v>
      </c>
      <c r="G2354" s="36" t="str">
        <f>LEFT('DETALLE DE CONEXIONES'!BE2354,3)</f>
        <v/>
      </c>
      <c r="H2354" s="36" t="str">
        <f>RIGHT('DETALLE DE CONEXIONES'!AK2354,2)</f>
        <v>-1</v>
      </c>
      <c r="I2354" s="36" t="str">
        <f>LEFT('DETALLE DE CONEXIONES'!AK2354,3)</f>
        <v>VID</v>
      </c>
      <c r="J2354" s="36" t="str">
        <f>LEFT('DETALLE DE CONEXIONES'!M2354,3)</f>
        <v>0mi</v>
      </c>
      <c r="K2354" s="36" t="str">
        <f>IF(LEN('DETALLE DE CONEXIONES'!M2354)&lt;12,(RIGHT('DETALLE DE CONEXIONES'!M2354,5)),(RIGHT('DETALLE DE CONEXIONES'!M2354,6)))</f>
        <v xml:space="preserve">min. </v>
      </c>
      <c r="L2354" s="36">
        <f>IF(C2354="Saliente Local",(IFERROR((LIMPIA(J2354,1)),0)),0)</f>
        <v>0</v>
      </c>
      <c r="M2354" s="36">
        <f>IF(C2354="Saliente Nacional",(IFERROR((LIMPIA(J2354,1)),0)),0)</f>
        <v>0</v>
      </c>
      <c r="N2354" s="36">
        <f>IF(C2354="Saliente Internacional",(IFERROR((LIMPIA(J2354,1)),0)),0)</f>
        <v>0</v>
      </c>
      <c r="O2354" s="36">
        <f>IF(C2354="Saliente Local",(IFERROR((LIMPIA(K2354,1)),0)),0)</f>
        <v>0</v>
      </c>
      <c r="P2354" s="36">
        <f>IF(C2354="Saliente Nacional",(IFERROR((LIMPIA(K2354,1)),0)),0)</f>
        <v>0</v>
      </c>
      <c r="Q2354" s="36">
        <f>IF(C2354="Saliente Internacional",(IFERROR((LIMPIA(K2354,1)),0)),0)</f>
        <v>0</v>
      </c>
      <c r="R2354" s="36">
        <f t="shared" si="109"/>
        <v>0</v>
      </c>
      <c r="S2354" s="36">
        <f t="shared" si="110"/>
        <v>0</v>
      </c>
    </row>
    <row r="2355" spans="1:19" x14ac:dyDescent="0.25">
      <c r="A2355" s="101">
        <f>'DETALLE DE CONEXIONES'!P2355</f>
        <v>0</v>
      </c>
      <c r="B2355" s="36" t="str">
        <f>'DETALLE DE CONEXIONES'!I2355</f>
        <v>GPRS</v>
      </c>
      <c r="C2355" s="36" t="str">
        <f>'DETALLE DE CONEXIONES'!BB2355</f>
        <v>MENSAJERO</v>
      </c>
      <c r="D2355" s="36" t="str">
        <f>'DETALLE DE CONEXIONES'!E2355</f>
        <v>internet.itelcelXXXm-3G</v>
      </c>
      <c r="E2355" s="36">
        <f t="shared" si="108"/>
        <v>23</v>
      </c>
      <c r="F2355" s="36">
        <f>IFERROR(LIMPIA('DETALLE DE CONEXIONES'!N2355,1),0)</f>
        <v>0</v>
      </c>
      <c r="G2355" s="36" t="str">
        <f>LEFT('DETALLE DE CONEXIONES'!BE2355,3)</f>
        <v/>
      </c>
      <c r="H2355" s="36" t="str">
        <f>RIGHT('DETALLE DE CONEXIONES'!AK2355,2)</f>
        <v>-1</v>
      </c>
      <c r="I2355" s="36" t="str">
        <f>LEFT('DETALLE DE CONEXIONES'!AK2355,3)</f>
        <v>MEN</v>
      </c>
      <c r="J2355" s="36" t="str">
        <f>LEFT('DETALLE DE CONEXIONES'!M2355,3)</f>
        <v>0mi</v>
      </c>
      <c r="K2355" s="36" t="str">
        <f>IF(LEN('DETALLE DE CONEXIONES'!M2355)&lt;12,(RIGHT('DETALLE DE CONEXIONES'!M2355,5)),(RIGHT('DETALLE DE CONEXIONES'!M2355,6)))</f>
        <v xml:space="preserve">min. </v>
      </c>
      <c r="L2355" s="36">
        <f>IF(C2355="Saliente Local",(IFERROR((LIMPIA(J2355,1)),0)),0)</f>
        <v>0</v>
      </c>
      <c r="M2355" s="36">
        <f>IF(C2355="Saliente Nacional",(IFERROR((LIMPIA(J2355,1)),0)),0)</f>
        <v>0</v>
      </c>
      <c r="N2355" s="36">
        <f>IF(C2355="Saliente Internacional",(IFERROR((LIMPIA(J2355,1)),0)),0)</f>
        <v>0</v>
      </c>
      <c r="O2355" s="36">
        <f>IF(C2355="Saliente Local",(IFERROR((LIMPIA(K2355,1)),0)),0)</f>
        <v>0</v>
      </c>
      <c r="P2355" s="36">
        <f>IF(C2355="Saliente Nacional",(IFERROR((LIMPIA(K2355,1)),0)),0)</f>
        <v>0</v>
      </c>
      <c r="Q2355" s="36">
        <f>IF(C2355="Saliente Internacional",(IFERROR((LIMPIA(K2355,1)),0)),0)</f>
        <v>0</v>
      </c>
      <c r="R2355" s="36">
        <f t="shared" si="109"/>
        <v>0</v>
      </c>
      <c r="S2355" s="36">
        <f t="shared" si="110"/>
        <v>0</v>
      </c>
    </row>
    <row r="2356" spans="1:19" x14ac:dyDescent="0.25">
      <c r="A2356" s="101">
        <f>'DETALLE DE CONEXIONES'!P2356</f>
        <v>0</v>
      </c>
      <c r="B2356" s="36" t="str">
        <f>'DETALLE DE CONEXIONES'!I2356</f>
        <v>SALIENTE</v>
      </c>
      <c r="C2356" s="36" t="str">
        <f>'DETALLE DE CONEXIONES'!BB2356</f>
        <v>Saliente Local</v>
      </c>
      <c r="D2356" s="36" t="str">
        <f>'DETALLE DE CONEXIONES'!E2356</f>
        <v>999XXX0328</v>
      </c>
      <c r="E2356" s="36">
        <f t="shared" si="108"/>
        <v>10</v>
      </c>
      <c r="F2356" s="36">
        <f>IFERROR(LIMPIA('DETALLE DE CONEXIONES'!N2356,1),0)</f>
        <v>5</v>
      </c>
      <c r="G2356" s="36" t="str">
        <f>LEFT('DETALLE DE CONEXIONES'!BE2356,3)</f>
        <v>NOF</v>
      </c>
      <c r="H2356" s="36" t="str">
        <f>RIGHT('DETALLE DE CONEXIONES'!AK2356,2)</f>
        <v/>
      </c>
      <c r="I2356" s="36" t="str">
        <f>LEFT('DETALLE DE CONEXIONES'!AK2356,3)</f>
        <v/>
      </c>
      <c r="J2356" s="36" t="str">
        <f>LEFT('DETALLE DE CONEXIONES'!M2356,3)</f>
        <v>4mi</v>
      </c>
      <c r="K2356" s="36" t="str">
        <f>IF(LEN('DETALLE DE CONEXIONES'!M2356)&lt;12,(RIGHT('DETALLE DE CONEXIONES'!M2356,5)),(RIGHT('DETALLE DE CONEXIONES'!M2356,6)))</f>
        <v>21seg.</v>
      </c>
      <c r="L2356" s="36">
        <f>IF(C2356="Saliente Local",(IFERROR((LIMPIA(J2356,1)),0)),0)</f>
        <v>4</v>
      </c>
      <c r="M2356" s="36">
        <f>IF(C2356="Saliente Nacional",(IFERROR((LIMPIA(J2356,1)),0)),0)</f>
        <v>0</v>
      </c>
      <c r="N2356" s="36">
        <f>IF(C2356="Saliente Internacional",(IFERROR((LIMPIA(J2356,1)),0)),0)</f>
        <v>0</v>
      </c>
      <c r="O2356" s="36">
        <f>IF(C2356="Saliente Local",(IFERROR((LIMPIA(K2356,1)),0)),0)</f>
        <v>21</v>
      </c>
      <c r="P2356" s="36">
        <f>IF(C2356="Saliente Nacional",(IFERROR((LIMPIA(K2356,1)),0)),0)</f>
        <v>0</v>
      </c>
      <c r="Q2356" s="36">
        <f>IF(C2356="Saliente Internacional",(IFERROR((LIMPIA(K2356,1)),0)),0)</f>
        <v>0</v>
      </c>
      <c r="R2356" s="36">
        <f t="shared" si="109"/>
        <v>5</v>
      </c>
      <c r="S2356" s="36">
        <f t="shared" si="110"/>
        <v>0</v>
      </c>
    </row>
    <row r="2357" spans="1:19" x14ac:dyDescent="0.25">
      <c r="A2357" s="101">
        <f>'DETALLE DE CONEXIONES'!P2357</f>
        <v>0</v>
      </c>
      <c r="B2357" s="36" t="str">
        <f>'DETALLE DE CONEXIONES'!I2357</f>
        <v>GPRS</v>
      </c>
      <c r="C2357" s="36" t="str">
        <f>'DETALLE DE CONEXIONES'!BB2357</f>
        <v>RS</v>
      </c>
      <c r="D2357" s="36" t="str">
        <f>'DETALLE DE CONEXIONES'!E2357</f>
        <v>internet.itelcel.coXXXGLTE</v>
      </c>
      <c r="E2357" s="36">
        <f t="shared" si="108"/>
        <v>26</v>
      </c>
      <c r="F2357" s="36">
        <f>IFERROR(LIMPIA('DETALLE DE CONEXIONES'!N2357,1),0)</f>
        <v>0</v>
      </c>
      <c r="G2357" s="36" t="str">
        <f>LEFT('DETALLE DE CONEXIONES'!BE2357,3)</f>
        <v/>
      </c>
      <c r="H2357" s="36" t="str">
        <f>RIGHT('DETALLE DE CONEXIONES'!AK2357,2)</f>
        <v>-1</v>
      </c>
      <c r="I2357" s="36" t="str">
        <f>LEFT('DETALLE DE CONEXIONES'!AK2357,3)</f>
        <v>RS;</v>
      </c>
      <c r="J2357" s="36" t="str">
        <f>LEFT('DETALLE DE CONEXIONES'!M2357,3)</f>
        <v>0mi</v>
      </c>
      <c r="K2357" s="36" t="str">
        <f>IF(LEN('DETALLE DE CONEXIONES'!M2357)&lt;12,(RIGHT('DETALLE DE CONEXIONES'!M2357,5)),(RIGHT('DETALLE DE CONEXIONES'!M2357,6)))</f>
        <v xml:space="preserve">min. </v>
      </c>
      <c r="L2357" s="36">
        <f>IF(C2357="Saliente Local",(IFERROR((LIMPIA(J2357,1)),0)),0)</f>
        <v>0</v>
      </c>
      <c r="M2357" s="36">
        <f>IF(C2357="Saliente Nacional",(IFERROR((LIMPIA(J2357,1)),0)),0)</f>
        <v>0</v>
      </c>
      <c r="N2357" s="36">
        <f>IF(C2357="Saliente Internacional",(IFERROR((LIMPIA(J2357,1)),0)),0)</f>
        <v>0</v>
      </c>
      <c r="O2357" s="36">
        <f>IF(C2357="Saliente Local",(IFERROR((LIMPIA(K2357,1)),0)),0)</f>
        <v>0</v>
      </c>
      <c r="P2357" s="36">
        <f>IF(C2357="Saliente Nacional",(IFERROR((LIMPIA(K2357,1)),0)),0)</f>
        <v>0</v>
      </c>
      <c r="Q2357" s="36">
        <f>IF(C2357="Saliente Internacional",(IFERROR((LIMPIA(K2357,1)),0)),0)</f>
        <v>0</v>
      </c>
      <c r="R2357" s="36">
        <f t="shared" si="109"/>
        <v>0</v>
      </c>
      <c r="S2357" s="36">
        <f t="shared" si="110"/>
        <v>0</v>
      </c>
    </row>
    <row r="2358" spans="1:19" x14ac:dyDescent="0.25">
      <c r="A2358" s="101">
        <f>'DETALLE DE CONEXIONES'!P2358</f>
        <v>0</v>
      </c>
      <c r="B2358" s="36" t="str">
        <f>'DETALLE DE CONEXIONES'!I2358</f>
        <v>GPRS</v>
      </c>
      <c r="C2358" s="36" t="str">
        <f>'DETALLE DE CONEXIONES'!BB2358</f>
        <v>VIDEO</v>
      </c>
      <c r="D2358" s="36" t="str">
        <f>'DETALLE DE CONEXIONES'!E2358</f>
        <v>internet.itelcel.coXXXGLTE</v>
      </c>
      <c r="E2358" s="36">
        <f t="shared" si="108"/>
        <v>26</v>
      </c>
      <c r="F2358" s="36">
        <f>IFERROR(LIMPIA('DETALLE DE CONEXIONES'!N2358,1),0)</f>
        <v>0</v>
      </c>
      <c r="G2358" s="36" t="str">
        <f>LEFT('DETALLE DE CONEXIONES'!BE2358,3)</f>
        <v/>
      </c>
      <c r="H2358" s="36" t="str">
        <f>RIGHT('DETALLE DE CONEXIONES'!AK2358,2)</f>
        <v>-1</v>
      </c>
      <c r="I2358" s="36" t="str">
        <f>LEFT('DETALLE DE CONEXIONES'!AK2358,3)</f>
        <v>VID</v>
      </c>
      <c r="J2358" s="36" t="str">
        <f>LEFT('DETALLE DE CONEXIONES'!M2358,3)</f>
        <v>0mi</v>
      </c>
      <c r="K2358" s="36" t="str">
        <f>IF(LEN('DETALLE DE CONEXIONES'!M2358)&lt;12,(RIGHT('DETALLE DE CONEXIONES'!M2358,5)),(RIGHT('DETALLE DE CONEXIONES'!M2358,6)))</f>
        <v xml:space="preserve">min. </v>
      </c>
      <c r="L2358" s="36">
        <f>IF(C2358="Saliente Local",(IFERROR((LIMPIA(J2358,1)),0)),0)</f>
        <v>0</v>
      </c>
      <c r="M2358" s="36">
        <f>IF(C2358="Saliente Nacional",(IFERROR((LIMPIA(J2358,1)),0)),0)</f>
        <v>0</v>
      </c>
      <c r="N2358" s="36">
        <f>IF(C2358="Saliente Internacional",(IFERROR((LIMPIA(J2358,1)),0)),0)</f>
        <v>0</v>
      </c>
      <c r="O2358" s="36">
        <f>IF(C2358="Saliente Local",(IFERROR((LIMPIA(K2358,1)),0)),0)</f>
        <v>0</v>
      </c>
      <c r="P2358" s="36">
        <f>IF(C2358="Saliente Nacional",(IFERROR((LIMPIA(K2358,1)),0)),0)</f>
        <v>0</v>
      </c>
      <c r="Q2358" s="36">
        <f>IF(C2358="Saliente Internacional",(IFERROR((LIMPIA(K2358,1)),0)),0)</f>
        <v>0</v>
      </c>
      <c r="R2358" s="36">
        <f t="shared" si="109"/>
        <v>0</v>
      </c>
      <c r="S2358" s="36">
        <f t="shared" si="110"/>
        <v>0</v>
      </c>
    </row>
    <row r="2359" spans="1:19" x14ac:dyDescent="0.25">
      <c r="A2359" s="101">
        <f>'DETALLE DE CONEXIONES'!P2359</f>
        <v>0</v>
      </c>
      <c r="B2359" s="36" t="str">
        <f>'DETALLE DE CONEXIONES'!I2359</f>
        <v>SALIENTE</v>
      </c>
      <c r="C2359" s="36" t="str">
        <f>'DETALLE DE CONEXIONES'!BB2359</f>
        <v>Saliente Local</v>
      </c>
      <c r="D2359" s="36" t="str">
        <f>'DETALLE DE CONEXIONES'!E2359</f>
        <v>999XXX0859</v>
      </c>
      <c r="E2359" s="36">
        <f t="shared" si="108"/>
        <v>10</v>
      </c>
      <c r="F2359" s="36">
        <f>IFERROR(LIMPIA('DETALLE DE CONEXIONES'!N2359,1),0)</f>
        <v>2</v>
      </c>
      <c r="G2359" s="36" t="str">
        <f>LEFT('DETALLE DE CONEXIONES'!BE2359,3)</f>
        <v>NOF</v>
      </c>
      <c r="H2359" s="36" t="str">
        <f>RIGHT('DETALLE DE CONEXIONES'!AK2359,2)</f>
        <v/>
      </c>
      <c r="I2359" s="36" t="str">
        <f>LEFT('DETALLE DE CONEXIONES'!AK2359,3)</f>
        <v/>
      </c>
      <c r="J2359" s="36" t="str">
        <f>LEFT('DETALLE DE CONEXIONES'!M2359,3)</f>
        <v>1mi</v>
      </c>
      <c r="K2359" s="36" t="str">
        <f>IF(LEN('DETALLE DE CONEXIONES'!M2359)&lt;12,(RIGHT('DETALLE DE CONEXIONES'!M2359,5)),(RIGHT('DETALLE DE CONEXIONES'!M2359,6)))</f>
        <v>37seg.</v>
      </c>
      <c r="L2359" s="36">
        <f>IF(C2359="Saliente Local",(IFERROR((LIMPIA(J2359,1)),0)),0)</f>
        <v>1</v>
      </c>
      <c r="M2359" s="36">
        <f>IF(C2359="Saliente Nacional",(IFERROR((LIMPIA(J2359,1)),0)),0)</f>
        <v>0</v>
      </c>
      <c r="N2359" s="36">
        <f>IF(C2359="Saliente Internacional",(IFERROR((LIMPIA(J2359,1)),0)),0)</f>
        <v>0</v>
      </c>
      <c r="O2359" s="36">
        <f>IF(C2359="Saliente Local",(IFERROR((LIMPIA(K2359,1)),0)),0)</f>
        <v>37</v>
      </c>
      <c r="P2359" s="36">
        <f>IF(C2359="Saliente Nacional",(IFERROR((LIMPIA(K2359,1)),0)),0)</f>
        <v>0</v>
      </c>
      <c r="Q2359" s="36">
        <f>IF(C2359="Saliente Internacional",(IFERROR((LIMPIA(K2359,1)),0)),0)</f>
        <v>0</v>
      </c>
      <c r="R2359" s="36">
        <f t="shared" si="109"/>
        <v>2</v>
      </c>
      <c r="S2359" s="36">
        <f t="shared" si="110"/>
        <v>0</v>
      </c>
    </row>
    <row r="2360" spans="1:19" x14ac:dyDescent="0.25">
      <c r="A2360" s="101">
        <f>'DETALLE DE CONEXIONES'!P2360</f>
        <v>0</v>
      </c>
      <c r="B2360" s="36" t="str">
        <f>'DETALLE DE CONEXIONES'!I2360</f>
        <v>GPRS</v>
      </c>
      <c r="C2360" s="36" t="str">
        <f>'DETALLE DE CONEXIONES'!BB2360</f>
        <v>MENSAJERO</v>
      </c>
      <c r="D2360" s="36" t="str">
        <f>'DETALLE DE CONEXIONES'!E2360</f>
        <v>internet.itelcelXXXm-3G</v>
      </c>
      <c r="E2360" s="36">
        <f t="shared" si="108"/>
        <v>23</v>
      </c>
      <c r="F2360" s="36">
        <f>IFERROR(LIMPIA('DETALLE DE CONEXIONES'!N2360,1),0)</f>
        <v>0</v>
      </c>
      <c r="G2360" s="36" t="str">
        <f>LEFT('DETALLE DE CONEXIONES'!BE2360,3)</f>
        <v/>
      </c>
      <c r="H2360" s="36" t="str">
        <f>RIGHT('DETALLE DE CONEXIONES'!AK2360,2)</f>
        <v>-1</v>
      </c>
      <c r="I2360" s="36" t="str">
        <f>LEFT('DETALLE DE CONEXIONES'!AK2360,3)</f>
        <v>MEN</v>
      </c>
      <c r="J2360" s="36" t="str">
        <f>LEFT('DETALLE DE CONEXIONES'!M2360,3)</f>
        <v>0mi</v>
      </c>
      <c r="K2360" s="36" t="str">
        <f>IF(LEN('DETALLE DE CONEXIONES'!M2360)&lt;12,(RIGHT('DETALLE DE CONEXIONES'!M2360,5)),(RIGHT('DETALLE DE CONEXIONES'!M2360,6)))</f>
        <v xml:space="preserve">min. </v>
      </c>
      <c r="L2360" s="36">
        <f>IF(C2360="Saliente Local",(IFERROR((LIMPIA(J2360,1)),0)),0)</f>
        <v>0</v>
      </c>
      <c r="M2360" s="36">
        <f>IF(C2360="Saliente Nacional",(IFERROR((LIMPIA(J2360,1)),0)),0)</f>
        <v>0</v>
      </c>
      <c r="N2360" s="36">
        <f>IF(C2360="Saliente Internacional",(IFERROR((LIMPIA(J2360,1)),0)),0)</f>
        <v>0</v>
      </c>
      <c r="O2360" s="36">
        <f>IF(C2360="Saliente Local",(IFERROR((LIMPIA(K2360,1)),0)),0)</f>
        <v>0</v>
      </c>
      <c r="P2360" s="36">
        <f>IF(C2360="Saliente Nacional",(IFERROR((LIMPIA(K2360,1)),0)),0)</f>
        <v>0</v>
      </c>
      <c r="Q2360" s="36">
        <f>IF(C2360="Saliente Internacional",(IFERROR((LIMPIA(K2360,1)),0)),0)</f>
        <v>0</v>
      </c>
      <c r="R2360" s="36">
        <f t="shared" si="109"/>
        <v>0</v>
      </c>
      <c r="S2360" s="36">
        <f t="shared" si="110"/>
        <v>0</v>
      </c>
    </row>
    <row r="2361" spans="1:19" x14ac:dyDescent="0.25">
      <c r="A2361" s="101">
        <f>'DETALLE DE CONEXIONES'!P2361</f>
        <v>0</v>
      </c>
      <c r="B2361" s="36" t="str">
        <f>'DETALLE DE CONEXIONES'!I2361</f>
        <v>TRANSFERENCIA</v>
      </c>
      <c r="C2361" s="36" t="str">
        <f>'DETALLE DE CONEXIONES'!BB2361</f>
        <v>Desvio Nacional</v>
      </c>
      <c r="D2361" s="36" t="str">
        <f>'DETALLE DE CONEXIONES'!E2361</f>
        <v>999XXX1600</v>
      </c>
      <c r="E2361" s="36">
        <f t="shared" si="108"/>
        <v>10</v>
      </c>
      <c r="F2361" s="36">
        <f>IFERROR(LIMPIA('DETALLE DE CONEXIONES'!N2361,1),0)</f>
        <v>1</v>
      </c>
      <c r="G2361" s="36" t="str">
        <f>LEFT('DETALLE DE CONEXIONES'!BE2361,3)</f>
        <v>SIU</v>
      </c>
      <c r="H2361" s="36" t="str">
        <f>RIGHT('DETALLE DE CONEXIONES'!AK2361,2)</f>
        <v/>
      </c>
      <c r="I2361" s="36" t="str">
        <f>LEFT('DETALLE DE CONEXIONES'!AK2361,3)</f>
        <v/>
      </c>
      <c r="J2361" s="36" t="str">
        <f>LEFT('DETALLE DE CONEXIONES'!M2361,3)</f>
        <v>0mi</v>
      </c>
      <c r="K2361" s="36" t="str">
        <f>IF(LEN('DETALLE DE CONEXIONES'!M2361)&lt;12,(RIGHT('DETALLE DE CONEXIONES'!M2361,5)),(RIGHT('DETALLE DE CONEXIONES'!M2361,6)))</f>
        <v>51seg.</v>
      </c>
      <c r="L2361" s="36">
        <f>IF(C2361="Saliente Local",(IFERROR((LIMPIA(J2361,1)),0)),0)</f>
        <v>0</v>
      </c>
      <c r="M2361" s="36">
        <f>IF(C2361="Saliente Nacional",(IFERROR((LIMPIA(J2361,1)),0)),0)</f>
        <v>0</v>
      </c>
      <c r="N2361" s="36">
        <f>IF(C2361="Saliente Internacional",(IFERROR((LIMPIA(J2361,1)),0)),0)</f>
        <v>0</v>
      </c>
      <c r="O2361" s="36">
        <f>IF(C2361="Saliente Local",(IFERROR((LIMPIA(K2361,1)),0)),0)</f>
        <v>0</v>
      </c>
      <c r="P2361" s="36">
        <f>IF(C2361="Saliente Nacional",(IFERROR((LIMPIA(K2361,1)),0)),0)</f>
        <v>0</v>
      </c>
      <c r="Q2361" s="36">
        <f>IF(C2361="Saliente Internacional",(IFERROR((LIMPIA(K2361,1)),0)),0)</f>
        <v>0</v>
      </c>
      <c r="R2361" s="36">
        <f t="shared" si="109"/>
        <v>0</v>
      </c>
      <c r="S2361" s="36">
        <f t="shared" si="110"/>
        <v>0</v>
      </c>
    </row>
    <row r="2362" spans="1:19" x14ac:dyDescent="0.25">
      <c r="A2362" s="101">
        <f>'DETALLE DE CONEXIONES'!P2362</f>
        <v>0</v>
      </c>
      <c r="B2362" s="36" t="str">
        <f>'DETALLE DE CONEXIONES'!I2362</f>
        <v>GPRS</v>
      </c>
      <c r="C2362" s="36" t="str">
        <f>'DETALLE DE CONEXIONES'!BB2362</f>
        <v>VIDEO</v>
      </c>
      <c r="D2362" s="36" t="str">
        <f>'DETALLE DE CONEXIONES'!E2362</f>
        <v>internet.itelcel.coXXXGLTE</v>
      </c>
      <c r="E2362" s="36">
        <f t="shared" si="108"/>
        <v>26</v>
      </c>
      <c r="F2362" s="36">
        <f>IFERROR(LIMPIA('DETALLE DE CONEXIONES'!N2362,1),0)</f>
        <v>0</v>
      </c>
      <c r="G2362" s="36" t="str">
        <f>LEFT('DETALLE DE CONEXIONES'!BE2362,3)</f>
        <v/>
      </c>
      <c r="H2362" s="36" t="str">
        <f>RIGHT('DETALLE DE CONEXIONES'!AK2362,2)</f>
        <v>-1</v>
      </c>
      <c r="I2362" s="36" t="str">
        <f>LEFT('DETALLE DE CONEXIONES'!AK2362,3)</f>
        <v>VID</v>
      </c>
      <c r="J2362" s="36" t="str">
        <f>LEFT('DETALLE DE CONEXIONES'!M2362,3)</f>
        <v>0mi</v>
      </c>
      <c r="K2362" s="36" t="str">
        <f>IF(LEN('DETALLE DE CONEXIONES'!M2362)&lt;12,(RIGHT('DETALLE DE CONEXIONES'!M2362,5)),(RIGHT('DETALLE DE CONEXIONES'!M2362,6)))</f>
        <v xml:space="preserve">min. </v>
      </c>
      <c r="L2362" s="36">
        <f>IF(C2362="Saliente Local",(IFERROR((LIMPIA(J2362,1)),0)),0)</f>
        <v>0</v>
      </c>
      <c r="M2362" s="36">
        <f>IF(C2362="Saliente Nacional",(IFERROR((LIMPIA(J2362,1)),0)),0)</f>
        <v>0</v>
      </c>
      <c r="N2362" s="36">
        <f>IF(C2362="Saliente Internacional",(IFERROR((LIMPIA(J2362,1)),0)),0)</f>
        <v>0</v>
      </c>
      <c r="O2362" s="36">
        <f>IF(C2362="Saliente Local",(IFERROR((LIMPIA(K2362,1)),0)),0)</f>
        <v>0</v>
      </c>
      <c r="P2362" s="36">
        <f>IF(C2362="Saliente Nacional",(IFERROR((LIMPIA(K2362,1)),0)),0)</f>
        <v>0</v>
      </c>
      <c r="Q2362" s="36">
        <f>IF(C2362="Saliente Internacional",(IFERROR((LIMPIA(K2362,1)),0)),0)</f>
        <v>0</v>
      </c>
      <c r="R2362" s="36">
        <f t="shared" si="109"/>
        <v>0</v>
      </c>
      <c r="S2362" s="36">
        <f t="shared" si="110"/>
        <v>0</v>
      </c>
    </row>
    <row r="2363" spans="1:19" x14ac:dyDescent="0.25">
      <c r="A2363" s="101">
        <f>'DETALLE DE CONEXIONES'!P2363</f>
        <v>0</v>
      </c>
      <c r="B2363" s="36" t="str">
        <f>'DETALLE DE CONEXIONES'!I2363</f>
        <v>SALIENTE</v>
      </c>
      <c r="C2363" s="36" t="str">
        <f>'DETALLE DE CONEXIONES'!BB2363</f>
        <v>Saliente Local</v>
      </c>
      <c r="D2363" s="36" t="str">
        <f>'DETALLE DE CONEXIONES'!E2363</f>
        <v>999XXX8450</v>
      </c>
      <c r="E2363" s="36">
        <f t="shared" si="108"/>
        <v>10</v>
      </c>
      <c r="F2363" s="36">
        <f>IFERROR(LIMPIA('DETALLE DE CONEXIONES'!N2363,1),0)</f>
        <v>2</v>
      </c>
      <c r="G2363" s="36" t="str">
        <f>LEFT('DETALLE DE CONEXIONES'!BE2363,3)</f>
        <v>NOF</v>
      </c>
      <c r="H2363" s="36" t="str">
        <f>RIGHT('DETALLE DE CONEXIONES'!AK2363,2)</f>
        <v/>
      </c>
      <c r="I2363" s="36" t="str">
        <f>LEFT('DETALLE DE CONEXIONES'!AK2363,3)</f>
        <v/>
      </c>
      <c r="J2363" s="36" t="str">
        <f>LEFT('DETALLE DE CONEXIONES'!M2363,3)</f>
        <v>1mi</v>
      </c>
      <c r="K2363" s="36" t="str">
        <f>IF(LEN('DETALLE DE CONEXIONES'!M2363)&lt;12,(RIGHT('DETALLE DE CONEXIONES'!M2363,5)),(RIGHT('DETALLE DE CONEXIONES'!M2363,6)))</f>
        <v>21seg.</v>
      </c>
      <c r="L2363" s="36">
        <f>IF(C2363="Saliente Local",(IFERROR((LIMPIA(J2363,1)),0)),0)</f>
        <v>1</v>
      </c>
      <c r="M2363" s="36">
        <f>IF(C2363="Saliente Nacional",(IFERROR((LIMPIA(J2363,1)),0)),0)</f>
        <v>0</v>
      </c>
      <c r="N2363" s="36">
        <f>IF(C2363="Saliente Internacional",(IFERROR((LIMPIA(J2363,1)),0)),0)</f>
        <v>0</v>
      </c>
      <c r="O2363" s="36">
        <f>IF(C2363="Saliente Local",(IFERROR((LIMPIA(K2363,1)),0)),0)</f>
        <v>21</v>
      </c>
      <c r="P2363" s="36">
        <f>IF(C2363="Saliente Nacional",(IFERROR((LIMPIA(K2363,1)),0)),0)</f>
        <v>0</v>
      </c>
      <c r="Q2363" s="36">
        <f>IF(C2363="Saliente Internacional",(IFERROR((LIMPIA(K2363,1)),0)),0)</f>
        <v>0</v>
      </c>
      <c r="R2363" s="36">
        <f t="shared" si="109"/>
        <v>2</v>
      </c>
      <c r="S2363" s="36">
        <f t="shared" si="110"/>
        <v>0</v>
      </c>
    </row>
    <row r="2364" spans="1:19" x14ac:dyDescent="0.25">
      <c r="A2364" s="101">
        <f>'DETALLE DE CONEXIONES'!P2364</f>
        <v>0</v>
      </c>
      <c r="B2364" s="36" t="str">
        <f>'DETALLE DE CONEXIONES'!I2364</f>
        <v>SALIENTE</v>
      </c>
      <c r="C2364" s="36" t="str">
        <f>'DETALLE DE CONEXIONES'!BB2364</f>
        <v>Saliente Local</v>
      </c>
      <c r="D2364" s="36" t="str">
        <f>'DETALLE DE CONEXIONES'!E2364</f>
        <v>999XXX8450</v>
      </c>
      <c r="E2364" s="36">
        <f t="shared" si="108"/>
        <v>10</v>
      </c>
      <c r="F2364" s="36">
        <f>IFERROR(LIMPIA('DETALLE DE CONEXIONES'!N2364,1),0)</f>
        <v>2</v>
      </c>
      <c r="G2364" s="36" t="str">
        <f>LEFT('DETALLE DE CONEXIONES'!BE2364,3)</f>
        <v>NOF</v>
      </c>
      <c r="H2364" s="36" t="str">
        <f>RIGHT('DETALLE DE CONEXIONES'!AK2364,2)</f>
        <v/>
      </c>
      <c r="I2364" s="36" t="str">
        <f>LEFT('DETALLE DE CONEXIONES'!AK2364,3)</f>
        <v/>
      </c>
      <c r="J2364" s="36" t="str">
        <f>LEFT('DETALLE DE CONEXIONES'!M2364,3)</f>
        <v>1mi</v>
      </c>
      <c r="K2364" s="36" t="str">
        <f>IF(LEN('DETALLE DE CONEXIONES'!M2364)&lt;12,(RIGHT('DETALLE DE CONEXIONES'!M2364,5)),(RIGHT('DETALLE DE CONEXIONES'!M2364,6)))</f>
        <v>30seg.</v>
      </c>
      <c r="L2364" s="36">
        <f>IF(C2364="Saliente Local",(IFERROR((LIMPIA(J2364,1)),0)),0)</f>
        <v>1</v>
      </c>
      <c r="M2364" s="36">
        <f>IF(C2364="Saliente Nacional",(IFERROR((LIMPIA(J2364,1)),0)),0)</f>
        <v>0</v>
      </c>
      <c r="N2364" s="36">
        <f>IF(C2364="Saliente Internacional",(IFERROR((LIMPIA(J2364,1)),0)),0)</f>
        <v>0</v>
      </c>
      <c r="O2364" s="36">
        <f>IF(C2364="Saliente Local",(IFERROR((LIMPIA(K2364,1)),0)),0)</f>
        <v>30</v>
      </c>
      <c r="P2364" s="36">
        <f>IF(C2364="Saliente Nacional",(IFERROR((LIMPIA(K2364,1)),0)),0)</f>
        <v>0</v>
      </c>
      <c r="Q2364" s="36">
        <f>IF(C2364="Saliente Internacional",(IFERROR((LIMPIA(K2364,1)),0)),0)</f>
        <v>0</v>
      </c>
      <c r="R2364" s="36">
        <f t="shared" si="109"/>
        <v>2</v>
      </c>
      <c r="S2364" s="36">
        <f t="shared" si="110"/>
        <v>0</v>
      </c>
    </row>
    <row r="2365" spans="1:19" x14ac:dyDescent="0.25">
      <c r="A2365" s="101">
        <f>'DETALLE DE CONEXIONES'!P2365</f>
        <v>0</v>
      </c>
      <c r="B2365" s="36" t="str">
        <f>'DETALLE DE CONEXIONES'!I2365</f>
        <v>TRANSFERENCIA</v>
      </c>
      <c r="C2365" s="36" t="str">
        <f>'DETALLE DE CONEXIONES'!BB2365</f>
        <v>Desvio Nacional</v>
      </c>
      <c r="D2365" s="36" t="str">
        <f>'DETALLE DE CONEXIONES'!E2365</f>
        <v>999XXX1600</v>
      </c>
      <c r="E2365" s="36">
        <f t="shared" si="108"/>
        <v>10</v>
      </c>
      <c r="F2365" s="36">
        <f>IFERROR(LIMPIA('DETALLE DE CONEXIONES'!N2365,1),0)</f>
        <v>1</v>
      </c>
      <c r="G2365" s="36" t="str">
        <f>LEFT('DETALLE DE CONEXIONES'!BE2365,3)</f>
        <v>SIU</v>
      </c>
      <c r="H2365" s="36" t="str">
        <f>RIGHT('DETALLE DE CONEXIONES'!AK2365,2)</f>
        <v/>
      </c>
      <c r="I2365" s="36" t="str">
        <f>LEFT('DETALLE DE CONEXIONES'!AK2365,3)</f>
        <v/>
      </c>
      <c r="J2365" s="36" t="str">
        <f>LEFT('DETALLE DE CONEXIONES'!M2365,3)</f>
        <v>0mi</v>
      </c>
      <c r="K2365" s="36" t="str">
        <f>IF(LEN('DETALLE DE CONEXIONES'!M2365)&lt;12,(RIGHT('DETALLE DE CONEXIONES'!M2365,5)),(RIGHT('DETALLE DE CONEXIONES'!M2365,6)))</f>
        <v>7seg.</v>
      </c>
      <c r="L2365" s="36">
        <f>IF(C2365="Saliente Local",(IFERROR((LIMPIA(J2365,1)),0)),0)</f>
        <v>0</v>
      </c>
      <c r="M2365" s="36">
        <f>IF(C2365="Saliente Nacional",(IFERROR((LIMPIA(J2365,1)),0)),0)</f>
        <v>0</v>
      </c>
      <c r="N2365" s="36">
        <f>IF(C2365="Saliente Internacional",(IFERROR((LIMPIA(J2365,1)),0)),0)</f>
        <v>0</v>
      </c>
      <c r="O2365" s="36">
        <f>IF(C2365="Saliente Local",(IFERROR((LIMPIA(K2365,1)),0)),0)</f>
        <v>0</v>
      </c>
      <c r="P2365" s="36">
        <f>IF(C2365="Saliente Nacional",(IFERROR((LIMPIA(K2365,1)),0)),0)</f>
        <v>0</v>
      </c>
      <c r="Q2365" s="36">
        <f>IF(C2365="Saliente Internacional",(IFERROR((LIMPIA(K2365,1)),0)),0)</f>
        <v>0</v>
      </c>
      <c r="R2365" s="36">
        <f t="shared" si="109"/>
        <v>0</v>
      </c>
      <c r="S2365" s="36">
        <f t="shared" si="110"/>
        <v>0</v>
      </c>
    </row>
    <row r="2366" spans="1:19" x14ac:dyDescent="0.25">
      <c r="A2366" s="101">
        <f>'DETALLE DE CONEXIONES'!P2366</f>
        <v>0</v>
      </c>
      <c r="B2366" s="36" t="str">
        <f>'DETALLE DE CONEXIONES'!I2366</f>
        <v>GPRS</v>
      </c>
      <c r="C2366" s="36" t="str">
        <f>'DETALLE DE CONEXIONES'!BB2366</f>
        <v>MENSAJERO</v>
      </c>
      <c r="D2366" s="36" t="str">
        <f>'DETALLE DE CONEXIONES'!E2366</f>
        <v>internet.itelcelXXXm-3G</v>
      </c>
      <c r="E2366" s="36">
        <f t="shared" si="108"/>
        <v>23</v>
      </c>
      <c r="F2366" s="36">
        <f>IFERROR(LIMPIA('DETALLE DE CONEXIONES'!N2366,1),0)</f>
        <v>0</v>
      </c>
      <c r="G2366" s="36" t="str">
        <f>LEFT('DETALLE DE CONEXIONES'!BE2366,3)</f>
        <v/>
      </c>
      <c r="H2366" s="36" t="str">
        <f>RIGHT('DETALLE DE CONEXIONES'!AK2366,2)</f>
        <v>-0</v>
      </c>
      <c r="I2366" s="36" t="str">
        <f>LEFT('DETALLE DE CONEXIONES'!AK2366,3)</f>
        <v>MEN</v>
      </c>
      <c r="J2366" s="36" t="str">
        <f>LEFT('DETALLE DE CONEXIONES'!M2366,3)</f>
        <v>0mi</v>
      </c>
      <c r="K2366" s="36" t="str">
        <f>IF(LEN('DETALLE DE CONEXIONES'!M2366)&lt;12,(RIGHT('DETALLE DE CONEXIONES'!M2366,5)),(RIGHT('DETALLE DE CONEXIONES'!M2366,6)))</f>
        <v xml:space="preserve">min. </v>
      </c>
      <c r="L2366" s="36">
        <f>IF(C2366="Saliente Local",(IFERROR((LIMPIA(J2366,1)),0)),0)</f>
        <v>0</v>
      </c>
      <c r="M2366" s="36">
        <f>IF(C2366="Saliente Nacional",(IFERROR((LIMPIA(J2366,1)),0)),0)</f>
        <v>0</v>
      </c>
      <c r="N2366" s="36">
        <f>IF(C2366="Saliente Internacional",(IFERROR((LIMPIA(J2366,1)),0)),0)</f>
        <v>0</v>
      </c>
      <c r="O2366" s="36">
        <f>IF(C2366="Saliente Local",(IFERROR((LIMPIA(K2366,1)),0)),0)</f>
        <v>0</v>
      </c>
      <c r="P2366" s="36">
        <f>IF(C2366="Saliente Nacional",(IFERROR((LIMPIA(K2366,1)),0)),0)</f>
        <v>0</v>
      </c>
      <c r="Q2366" s="36">
        <f>IF(C2366="Saliente Internacional",(IFERROR((LIMPIA(K2366,1)),0)),0)</f>
        <v>0</v>
      </c>
      <c r="R2366" s="36">
        <f t="shared" si="109"/>
        <v>0</v>
      </c>
      <c r="S2366" s="36">
        <f t="shared" si="110"/>
        <v>0</v>
      </c>
    </row>
    <row r="2367" spans="1:19" x14ac:dyDescent="0.25">
      <c r="A2367" s="101">
        <f>'DETALLE DE CONEXIONES'!P2367</f>
        <v>0</v>
      </c>
      <c r="B2367" s="36" t="str">
        <f>'DETALLE DE CONEXIONES'!I2367</f>
        <v>GPRS</v>
      </c>
      <c r="C2367" s="36" t="str">
        <f>'DETALLE DE CONEXIONES'!BB2367</f>
        <v>RS</v>
      </c>
      <c r="D2367" s="36" t="str">
        <f>'DETALLE DE CONEXIONES'!E2367</f>
        <v>internet.itelcelXXXm-3G</v>
      </c>
      <c r="E2367" s="36">
        <f t="shared" si="108"/>
        <v>23</v>
      </c>
      <c r="F2367" s="36">
        <f>IFERROR(LIMPIA('DETALLE DE CONEXIONES'!N2367,1),0)</f>
        <v>0</v>
      </c>
      <c r="G2367" s="36" t="str">
        <f>LEFT('DETALLE DE CONEXIONES'!BE2367,3)</f>
        <v/>
      </c>
      <c r="H2367" s="36" t="str">
        <f>RIGHT('DETALLE DE CONEXIONES'!AK2367,2)</f>
        <v>-1</v>
      </c>
      <c r="I2367" s="36" t="str">
        <f>LEFT('DETALLE DE CONEXIONES'!AK2367,3)</f>
        <v>RS;</v>
      </c>
      <c r="J2367" s="36" t="str">
        <f>LEFT('DETALLE DE CONEXIONES'!M2367,3)</f>
        <v>0mi</v>
      </c>
      <c r="K2367" s="36" t="str">
        <f>IF(LEN('DETALLE DE CONEXIONES'!M2367)&lt;12,(RIGHT('DETALLE DE CONEXIONES'!M2367,5)),(RIGHT('DETALLE DE CONEXIONES'!M2367,6)))</f>
        <v xml:space="preserve">min. </v>
      </c>
      <c r="L2367" s="36">
        <f>IF(C2367="Saliente Local",(IFERROR((LIMPIA(J2367,1)),0)),0)</f>
        <v>0</v>
      </c>
      <c r="M2367" s="36">
        <f>IF(C2367="Saliente Nacional",(IFERROR((LIMPIA(J2367,1)),0)),0)</f>
        <v>0</v>
      </c>
      <c r="N2367" s="36">
        <f>IF(C2367="Saliente Internacional",(IFERROR((LIMPIA(J2367,1)),0)),0)</f>
        <v>0</v>
      </c>
      <c r="O2367" s="36">
        <f>IF(C2367="Saliente Local",(IFERROR((LIMPIA(K2367,1)),0)),0)</f>
        <v>0</v>
      </c>
      <c r="P2367" s="36">
        <f>IF(C2367="Saliente Nacional",(IFERROR((LIMPIA(K2367,1)),0)),0)</f>
        <v>0</v>
      </c>
      <c r="Q2367" s="36">
        <f>IF(C2367="Saliente Internacional",(IFERROR((LIMPIA(K2367,1)),0)),0)</f>
        <v>0</v>
      </c>
      <c r="R2367" s="36">
        <f t="shared" si="109"/>
        <v>0</v>
      </c>
      <c r="S2367" s="36">
        <f t="shared" si="110"/>
        <v>0</v>
      </c>
    </row>
    <row r="2368" spans="1:19" x14ac:dyDescent="0.25">
      <c r="A2368" s="101">
        <f>'DETALLE DE CONEXIONES'!P2368</f>
        <v>0</v>
      </c>
      <c r="B2368" s="36" t="str">
        <f>'DETALLE DE CONEXIONES'!I2368</f>
        <v>SALIENTE</v>
      </c>
      <c r="C2368" s="36" t="str">
        <f>'DETALLE DE CONEXIONES'!BB2368</f>
        <v>Saliente Local</v>
      </c>
      <c r="D2368" s="36" t="str">
        <f>'DETALLE DE CONEXIONES'!E2368</f>
        <v>999XXX8450</v>
      </c>
      <c r="E2368" s="36">
        <f t="shared" si="108"/>
        <v>10</v>
      </c>
      <c r="F2368" s="36">
        <f>IFERROR(LIMPIA('DETALLE DE CONEXIONES'!N2368,1),0)</f>
        <v>8</v>
      </c>
      <c r="G2368" s="36" t="str">
        <f>LEFT('DETALLE DE CONEXIONES'!BE2368,3)</f>
        <v>NOF</v>
      </c>
      <c r="H2368" s="36" t="str">
        <f>RIGHT('DETALLE DE CONEXIONES'!AK2368,2)</f>
        <v/>
      </c>
      <c r="I2368" s="36" t="str">
        <f>LEFT('DETALLE DE CONEXIONES'!AK2368,3)</f>
        <v/>
      </c>
      <c r="J2368" s="36" t="str">
        <f>LEFT('DETALLE DE CONEXIONES'!M2368,3)</f>
        <v>7mi</v>
      </c>
      <c r="K2368" s="36" t="str">
        <f>IF(LEN('DETALLE DE CONEXIONES'!M2368)&lt;12,(RIGHT('DETALLE DE CONEXIONES'!M2368,5)),(RIGHT('DETALLE DE CONEXIONES'!M2368,6)))</f>
        <v>29seg.</v>
      </c>
      <c r="L2368" s="36">
        <f>IF(C2368="Saliente Local",(IFERROR((LIMPIA(J2368,1)),0)),0)</f>
        <v>7</v>
      </c>
      <c r="M2368" s="36">
        <f>IF(C2368="Saliente Nacional",(IFERROR((LIMPIA(J2368,1)),0)),0)</f>
        <v>0</v>
      </c>
      <c r="N2368" s="36">
        <f>IF(C2368="Saliente Internacional",(IFERROR((LIMPIA(J2368,1)),0)),0)</f>
        <v>0</v>
      </c>
      <c r="O2368" s="36">
        <f>IF(C2368="Saliente Local",(IFERROR((LIMPIA(K2368,1)),0)),0)</f>
        <v>29</v>
      </c>
      <c r="P2368" s="36">
        <f>IF(C2368="Saliente Nacional",(IFERROR((LIMPIA(K2368,1)),0)),0)</f>
        <v>0</v>
      </c>
      <c r="Q2368" s="36">
        <f>IF(C2368="Saliente Internacional",(IFERROR((LIMPIA(K2368,1)),0)),0)</f>
        <v>0</v>
      </c>
      <c r="R2368" s="36">
        <f t="shared" si="109"/>
        <v>8</v>
      </c>
      <c r="S2368" s="36">
        <f t="shared" si="110"/>
        <v>0</v>
      </c>
    </row>
    <row r="2369" spans="1:19" x14ac:dyDescent="0.25">
      <c r="A2369" s="101">
        <f>'DETALLE DE CONEXIONES'!P2369</f>
        <v>0</v>
      </c>
      <c r="B2369" s="36" t="str">
        <f>'DETALLE DE CONEXIONES'!I2369</f>
        <v>SALIENTE</v>
      </c>
      <c r="C2369" s="36" t="str">
        <f>'DETALLE DE CONEXIONES'!BB2369</f>
        <v>Saliente Local</v>
      </c>
      <c r="D2369" s="36" t="str">
        <f>'DETALLE DE CONEXIONES'!E2369</f>
        <v>999XXX0328</v>
      </c>
      <c r="E2369" s="36">
        <f t="shared" si="108"/>
        <v>10</v>
      </c>
      <c r="F2369" s="36">
        <f>IFERROR(LIMPIA('DETALLE DE CONEXIONES'!N2369,1),0)</f>
        <v>1</v>
      </c>
      <c r="G2369" s="36" t="str">
        <f>LEFT('DETALLE DE CONEXIONES'!BE2369,3)</f>
        <v>NOF</v>
      </c>
      <c r="H2369" s="36" t="str">
        <f>RIGHT('DETALLE DE CONEXIONES'!AK2369,2)</f>
        <v/>
      </c>
      <c r="I2369" s="36" t="str">
        <f>LEFT('DETALLE DE CONEXIONES'!AK2369,3)</f>
        <v/>
      </c>
      <c r="J2369" s="36" t="str">
        <f>LEFT('DETALLE DE CONEXIONES'!M2369,3)</f>
        <v>0mi</v>
      </c>
      <c r="K2369" s="36" t="str">
        <f>IF(LEN('DETALLE DE CONEXIONES'!M2369)&lt;12,(RIGHT('DETALLE DE CONEXIONES'!M2369,5)),(RIGHT('DETALLE DE CONEXIONES'!M2369,6)))</f>
        <v>54seg.</v>
      </c>
      <c r="L2369" s="36">
        <f>IF(C2369="Saliente Local",(IFERROR((LIMPIA(J2369,1)),0)),0)</f>
        <v>0</v>
      </c>
      <c r="M2369" s="36">
        <f>IF(C2369="Saliente Nacional",(IFERROR((LIMPIA(J2369,1)),0)),0)</f>
        <v>0</v>
      </c>
      <c r="N2369" s="36">
        <f>IF(C2369="Saliente Internacional",(IFERROR((LIMPIA(J2369,1)),0)),0)</f>
        <v>0</v>
      </c>
      <c r="O2369" s="36">
        <f>IF(C2369="Saliente Local",(IFERROR((LIMPIA(K2369,1)),0)),0)</f>
        <v>54</v>
      </c>
      <c r="P2369" s="36">
        <f>IF(C2369="Saliente Nacional",(IFERROR((LIMPIA(K2369,1)),0)),0)</f>
        <v>0</v>
      </c>
      <c r="Q2369" s="36">
        <f>IF(C2369="Saliente Internacional",(IFERROR((LIMPIA(K2369,1)),0)),0)</f>
        <v>0</v>
      </c>
      <c r="R2369" s="36">
        <f t="shared" si="109"/>
        <v>1</v>
      </c>
      <c r="S2369" s="36">
        <f t="shared" si="110"/>
        <v>0</v>
      </c>
    </row>
    <row r="2370" spans="1:19" x14ac:dyDescent="0.25">
      <c r="A2370" s="101">
        <f>'DETALLE DE CONEXIONES'!P2370</f>
        <v>0</v>
      </c>
      <c r="B2370" s="36" t="str">
        <f>'DETALLE DE CONEXIONES'!I2370</f>
        <v>SALIENTE</v>
      </c>
      <c r="C2370" s="36" t="str">
        <f>'DETALLE DE CONEXIONES'!BB2370</f>
        <v>Saliente Local</v>
      </c>
      <c r="D2370" s="36" t="str">
        <f>'DETALLE DE CONEXIONES'!E2370</f>
        <v>999XXX0984</v>
      </c>
      <c r="E2370" s="36">
        <f t="shared" si="108"/>
        <v>10</v>
      </c>
      <c r="F2370" s="36">
        <f>IFERROR(LIMPIA('DETALLE DE CONEXIONES'!N2370,1),0)</f>
        <v>13</v>
      </c>
      <c r="G2370" s="36" t="str">
        <f>LEFT('DETALLE DE CONEXIONES'!BE2370,3)</f>
        <v>NOF</v>
      </c>
      <c r="H2370" s="36" t="str">
        <f>RIGHT('DETALLE DE CONEXIONES'!AK2370,2)</f>
        <v/>
      </c>
      <c r="I2370" s="36" t="str">
        <f>LEFT('DETALLE DE CONEXIONES'!AK2370,3)</f>
        <v/>
      </c>
      <c r="J2370" s="36" t="str">
        <f>LEFT('DETALLE DE CONEXIONES'!M2370,3)</f>
        <v>12m</v>
      </c>
      <c r="K2370" s="36" t="str">
        <f>IF(LEN('DETALLE DE CONEXIONES'!M2370)&lt;12,(RIGHT('DETALLE DE CONEXIONES'!M2370,5)),(RIGHT('DETALLE DE CONEXIONES'!M2370,6)))</f>
        <v>58seg.</v>
      </c>
      <c r="L2370" s="36">
        <f>IF(C2370="Saliente Local",(IFERROR((LIMPIA(J2370,1)),0)),0)</f>
        <v>12</v>
      </c>
      <c r="M2370" s="36">
        <f>IF(C2370="Saliente Nacional",(IFERROR((LIMPIA(J2370,1)),0)),0)</f>
        <v>0</v>
      </c>
      <c r="N2370" s="36">
        <f>IF(C2370="Saliente Internacional",(IFERROR((LIMPIA(J2370,1)),0)),0)</f>
        <v>0</v>
      </c>
      <c r="O2370" s="36">
        <f>IF(C2370="Saliente Local",(IFERROR((LIMPIA(K2370,1)),0)),0)</f>
        <v>58</v>
      </c>
      <c r="P2370" s="36">
        <f>IF(C2370="Saliente Nacional",(IFERROR((LIMPIA(K2370,1)),0)),0)</f>
        <v>0</v>
      </c>
      <c r="Q2370" s="36">
        <f>IF(C2370="Saliente Internacional",(IFERROR((LIMPIA(K2370,1)),0)),0)</f>
        <v>0</v>
      </c>
      <c r="R2370" s="36">
        <f t="shared" si="109"/>
        <v>13</v>
      </c>
      <c r="S2370" s="36">
        <f t="shared" si="110"/>
        <v>0</v>
      </c>
    </row>
    <row r="2371" spans="1:19" x14ac:dyDescent="0.25">
      <c r="A2371" s="101">
        <f>'DETALLE DE CONEXIONES'!P2371</f>
        <v>0</v>
      </c>
      <c r="B2371" s="36" t="str">
        <f>'DETALLE DE CONEXIONES'!I2371</f>
        <v>SALIENTE</v>
      </c>
      <c r="C2371" s="36" t="str">
        <f>'DETALLE DE CONEXIONES'!BB2371</f>
        <v>Saliente Local</v>
      </c>
      <c r="D2371" s="36" t="str">
        <f>'DETALLE DE CONEXIONES'!E2371</f>
        <v>999XXX1792</v>
      </c>
      <c r="E2371" s="36">
        <f t="shared" ref="E2371:E2434" si="111">LEN(D2371)</f>
        <v>10</v>
      </c>
      <c r="F2371" s="36">
        <f>IFERROR(LIMPIA('DETALLE DE CONEXIONES'!N2371,1),0)</f>
        <v>4</v>
      </c>
      <c r="G2371" s="36" t="str">
        <f>LEFT('DETALLE DE CONEXIONES'!BE2371,3)</f>
        <v>NOF</v>
      </c>
      <c r="H2371" s="36" t="str">
        <f>RIGHT('DETALLE DE CONEXIONES'!AK2371,2)</f>
        <v/>
      </c>
      <c r="I2371" s="36" t="str">
        <f>LEFT('DETALLE DE CONEXIONES'!AK2371,3)</f>
        <v/>
      </c>
      <c r="J2371" s="36" t="str">
        <f>LEFT('DETALLE DE CONEXIONES'!M2371,3)</f>
        <v>3mi</v>
      </c>
      <c r="K2371" s="36" t="str">
        <f>IF(LEN('DETALLE DE CONEXIONES'!M2371)&lt;12,(RIGHT('DETALLE DE CONEXIONES'!M2371,5)),(RIGHT('DETALLE DE CONEXIONES'!M2371,6)))</f>
        <v>4seg.</v>
      </c>
      <c r="L2371" s="36">
        <f>IF(C2371="Saliente Local",(IFERROR((LIMPIA(J2371,1)),0)),0)</f>
        <v>3</v>
      </c>
      <c r="M2371" s="36">
        <f>IF(C2371="Saliente Nacional",(IFERROR((LIMPIA(J2371,1)),0)),0)</f>
        <v>0</v>
      </c>
      <c r="N2371" s="36">
        <f>IF(C2371="Saliente Internacional",(IFERROR((LIMPIA(J2371,1)),0)),0)</f>
        <v>0</v>
      </c>
      <c r="O2371" s="36">
        <f>IF(C2371="Saliente Local",(IFERROR((LIMPIA(K2371,1)),0)),0)</f>
        <v>4</v>
      </c>
      <c r="P2371" s="36">
        <f>IF(C2371="Saliente Nacional",(IFERROR((LIMPIA(K2371,1)),0)),0)</f>
        <v>0</v>
      </c>
      <c r="Q2371" s="36">
        <f>IF(C2371="Saliente Internacional",(IFERROR((LIMPIA(K2371,1)),0)),0)</f>
        <v>0</v>
      </c>
      <c r="R2371" s="36">
        <f t="shared" ref="R2371:R2434" si="112">IF(SUM(O2371:P2371)&gt;0,(L2371+M2371+1),(L2371+M2371))</f>
        <v>4</v>
      </c>
      <c r="S2371" s="36">
        <f t="shared" ref="S2371:S2434" si="113">IF(Q2371&gt;0,N2371+1,N2371)</f>
        <v>0</v>
      </c>
    </row>
    <row r="2372" spans="1:19" x14ac:dyDescent="0.25">
      <c r="A2372" s="101">
        <f>'DETALLE DE CONEXIONES'!P2372</f>
        <v>0</v>
      </c>
      <c r="B2372" s="36" t="str">
        <f>'DETALLE DE CONEXIONES'!I2372</f>
        <v>ENTRANTE</v>
      </c>
      <c r="C2372" s="36" t="str">
        <f>'DETALLE DE CONEXIONES'!BB2372</f>
        <v>Entrante Local</v>
      </c>
      <c r="D2372" s="36" t="str">
        <f>'DETALLE DE CONEXIONES'!E2372</f>
        <v>999XXX1600</v>
      </c>
      <c r="E2372" s="36">
        <f t="shared" si="111"/>
        <v>10</v>
      </c>
      <c r="F2372" s="36">
        <f>IFERROR(LIMPIA('DETALLE DE CONEXIONES'!N2372,1),0)</f>
        <v>2</v>
      </c>
      <c r="G2372" s="36" t="str">
        <f>LEFT('DETALLE DE CONEXIONES'!BE2372,3)</f>
        <v>NOF</v>
      </c>
      <c r="H2372" s="36" t="str">
        <f>RIGHT('DETALLE DE CONEXIONES'!AK2372,2)</f>
        <v/>
      </c>
      <c r="I2372" s="36" t="str">
        <f>LEFT('DETALLE DE CONEXIONES'!AK2372,3)</f>
        <v/>
      </c>
      <c r="J2372" s="36" t="str">
        <f>LEFT('DETALLE DE CONEXIONES'!M2372,3)</f>
        <v>1mi</v>
      </c>
      <c r="K2372" s="36" t="str">
        <f>IF(LEN('DETALLE DE CONEXIONES'!M2372)&lt;12,(RIGHT('DETALLE DE CONEXIONES'!M2372,5)),(RIGHT('DETALLE DE CONEXIONES'!M2372,6)))</f>
        <v>43seg.</v>
      </c>
      <c r="L2372" s="36">
        <f>IF(C2372="Saliente Local",(IFERROR((LIMPIA(J2372,1)),0)),0)</f>
        <v>0</v>
      </c>
      <c r="M2372" s="36">
        <f>IF(C2372="Saliente Nacional",(IFERROR((LIMPIA(J2372,1)),0)),0)</f>
        <v>0</v>
      </c>
      <c r="N2372" s="36">
        <f>IF(C2372="Saliente Internacional",(IFERROR((LIMPIA(J2372,1)),0)),0)</f>
        <v>0</v>
      </c>
      <c r="O2372" s="36">
        <f>IF(C2372="Saliente Local",(IFERROR((LIMPIA(K2372,1)),0)),0)</f>
        <v>0</v>
      </c>
      <c r="P2372" s="36">
        <f>IF(C2372="Saliente Nacional",(IFERROR((LIMPIA(K2372,1)),0)),0)</f>
        <v>0</v>
      </c>
      <c r="Q2372" s="36">
        <f>IF(C2372="Saliente Internacional",(IFERROR((LIMPIA(K2372,1)),0)),0)</f>
        <v>0</v>
      </c>
      <c r="R2372" s="36">
        <f t="shared" si="112"/>
        <v>0</v>
      </c>
      <c r="S2372" s="36">
        <f t="shared" si="113"/>
        <v>0</v>
      </c>
    </row>
    <row r="2373" spans="1:19" x14ac:dyDescent="0.25">
      <c r="A2373" s="101">
        <f>'DETALLE DE CONEXIONES'!P2373</f>
        <v>0</v>
      </c>
      <c r="B2373" s="36" t="str">
        <f>'DETALLE DE CONEXIONES'!I2373</f>
        <v>TRANSFERENCIA</v>
      </c>
      <c r="C2373" s="36" t="str">
        <f>'DETALLE DE CONEXIONES'!BB2373</f>
        <v>Desvio Nacional</v>
      </c>
      <c r="D2373" s="36" t="str">
        <f>'DETALLE DE CONEXIONES'!E2373</f>
        <v>999XXX1600</v>
      </c>
      <c r="E2373" s="36">
        <f t="shared" si="111"/>
        <v>10</v>
      </c>
      <c r="F2373" s="36">
        <f>IFERROR(LIMPIA('DETALLE DE CONEXIONES'!N2373,1),0)</f>
        <v>1</v>
      </c>
      <c r="G2373" s="36" t="str">
        <f>LEFT('DETALLE DE CONEXIONES'!BE2373,3)</f>
        <v>SIU</v>
      </c>
      <c r="H2373" s="36" t="str">
        <f>RIGHT('DETALLE DE CONEXIONES'!AK2373,2)</f>
        <v/>
      </c>
      <c r="I2373" s="36" t="str">
        <f>LEFT('DETALLE DE CONEXIONES'!AK2373,3)</f>
        <v/>
      </c>
      <c r="J2373" s="36" t="str">
        <f>LEFT('DETALLE DE CONEXIONES'!M2373,3)</f>
        <v>0mi</v>
      </c>
      <c r="K2373" s="36" t="str">
        <f>IF(LEN('DETALLE DE CONEXIONES'!M2373)&lt;12,(RIGHT('DETALLE DE CONEXIONES'!M2373,5)),(RIGHT('DETALLE DE CONEXIONES'!M2373,6)))</f>
        <v>5seg.</v>
      </c>
      <c r="L2373" s="36">
        <f>IF(C2373="Saliente Local",(IFERROR((LIMPIA(J2373,1)),0)),0)</f>
        <v>0</v>
      </c>
      <c r="M2373" s="36">
        <f>IF(C2373="Saliente Nacional",(IFERROR((LIMPIA(J2373,1)),0)),0)</f>
        <v>0</v>
      </c>
      <c r="N2373" s="36">
        <f>IF(C2373="Saliente Internacional",(IFERROR((LIMPIA(J2373,1)),0)),0)</f>
        <v>0</v>
      </c>
      <c r="O2373" s="36">
        <f>IF(C2373="Saliente Local",(IFERROR((LIMPIA(K2373,1)),0)),0)</f>
        <v>0</v>
      </c>
      <c r="P2373" s="36">
        <f>IF(C2373="Saliente Nacional",(IFERROR((LIMPIA(K2373,1)),0)),0)</f>
        <v>0</v>
      </c>
      <c r="Q2373" s="36">
        <f>IF(C2373="Saliente Internacional",(IFERROR((LIMPIA(K2373,1)),0)),0)</f>
        <v>0</v>
      </c>
      <c r="R2373" s="36">
        <f t="shared" si="112"/>
        <v>0</v>
      </c>
      <c r="S2373" s="36">
        <f t="shared" si="113"/>
        <v>0</v>
      </c>
    </row>
    <row r="2374" spans="1:19" x14ac:dyDescent="0.25">
      <c r="A2374" s="101">
        <f>'DETALLE DE CONEXIONES'!P2374</f>
        <v>0</v>
      </c>
      <c r="B2374" s="36" t="str">
        <f>'DETALLE DE CONEXIONES'!I2374</f>
        <v>TRANSFERENCIA</v>
      </c>
      <c r="C2374" s="36" t="str">
        <f>'DETALLE DE CONEXIONES'!BB2374</f>
        <v>Desvio Nacional</v>
      </c>
      <c r="D2374" s="36" t="str">
        <f>'DETALLE DE CONEXIONES'!E2374</f>
        <v>999XXX1600</v>
      </c>
      <c r="E2374" s="36">
        <f t="shared" si="111"/>
        <v>10</v>
      </c>
      <c r="F2374" s="36">
        <f>IFERROR(LIMPIA('DETALLE DE CONEXIONES'!N2374,1),0)</f>
        <v>1</v>
      </c>
      <c r="G2374" s="36" t="str">
        <f>LEFT('DETALLE DE CONEXIONES'!BE2374,3)</f>
        <v>SIU</v>
      </c>
      <c r="H2374" s="36" t="str">
        <f>RIGHT('DETALLE DE CONEXIONES'!AK2374,2)</f>
        <v/>
      </c>
      <c r="I2374" s="36" t="str">
        <f>LEFT('DETALLE DE CONEXIONES'!AK2374,3)</f>
        <v/>
      </c>
      <c r="J2374" s="36" t="str">
        <f>LEFT('DETALLE DE CONEXIONES'!M2374,3)</f>
        <v>0mi</v>
      </c>
      <c r="K2374" s="36" t="str">
        <f>IF(LEN('DETALLE DE CONEXIONES'!M2374)&lt;12,(RIGHT('DETALLE DE CONEXIONES'!M2374,5)),(RIGHT('DETALLE DE CONEXIONES'!M2374,6)))</f>
        <v>8seg.</v>
      </c>
      <c r="L2374" s="36">
        <f>IF(C2374="Saliente Local",(IFERROR((LIMPIA(J2374,1)),0)),0)</f>
        <v>0</v>
      </c>
      <c r="M2374" s="36">
        <f>IF(C2374="Saliente Nacional",(IFERROR((LIMPIA(J2374,1)),0)),0)</f>
        <v>0</v>
      </c>
      <c r="N2374" s="36">
        <f>IF(C2374="Saliente Internacional",(IFERROR((LIMPIA(J2374,1)),0)),0)</f>
        <v>0</v>
      </c>
      <c r="O2374" s="36">
        <f>IF(C2374="Saliente Local",(IFERROR((LIMPIA(K2374,1)),0)),0)</f>
        <v>0</v>
      </c>
      <c r="P2374" s="36">
        <f>IF(C2374="Saliente Nacional",(IFERROR((LIMPIA(K2374,1)),0)),0)</f>
        <v>0</v>
      </c>
      <c r="Q2374" s="36">
        <f>IF(C2374="Saliente Internacional",(IFERROR((LIMPIA(K2374,1)),0)),0)</f>
        <v>0</v>
      </c>
      <c r="R2374" s="36">
        <f t="shared" si="112"/>
        <v>0</v>
      </c>
      <c r="S2374" s="36">
        <f t="shared" si="113"/>
        <v>0</v>
      </c>
    </row>
    <row r="2375" spans="1:19" x14ac:dyDescent="0.25">
      <c r="A2375" s="101">
        <f>'DETALLE DE CONEXIONES'!P2375</f>
        <v>0</v>
      </c>
      <c r="B2375" s="36" t="str">
        <f>'DETALLE DE CONEXIONES'!I2375</f>
        <v>SALIENTE</v>
      </c>
      <c r="C2375" s="36" t="str">
        <f>'DETALLE DE CONEXIONES'!BB2375</f>
        <v>Saliente Local</v>
      </c>
      <c r="D2375" s="36" t="str">
        <f>'DETALLE DE CONEXIONES'!E2375</f>
        <v>999XXX7896</v>
      </c>
      <c r="E2375" s="36">
        <f t="shared" si="111"/>
        <v>10</v>
      </c>
      <c r="F2375" s="36">
        <f>IFERROR(LIMPIA('DETALLE DE CONEXIONES'!N2375,1),0)</f>
        <v>5</v>
      </c>
      <c r="G2375" s="36" t="str">
        <f>LEFT('DETALLE DE CONEXIONES'!BE2375,3)</f>
        <v>NOF</v>
      </c>
      <c r="H2375" s="36" t="str">
        <f>RIGHT('DETALLE DE CONEXIONES'!AK2375,2)</f>
        <v/>
      </c>
      <c r="I2375" s="36" t="str">
        <f>LEFT('DETALLE DE CONEXIONES'!AK2375,3)</f>
        <v/>
      </c>
      <c r="J2375" s="36" t="str">
        <f>LEFT('DETALLE DE CONEXIONES'!M2375,3)</f>
        <v>4mi</v>
      </c>
      <c r="K2375" s="36" t="str">
        <f>IF(LEN('DETALLE DE CONEXIONES'!M2375)&lt;12,(RIGHT('DETALLE DE CONEXIONES'!M2375,5)),(RIGHT('DETALLE DE CONEXIONES'!M2375,6)))</f>
        <v>42seg.</v>
      </c>
      <c r="L2375" s="36">
        <f>IF(C2375="Saliente Local",(IFERROR((LIMPIA(J2375,1)),0)),0)</f>
        <v>4</v>
      </c>
      <c r="M2375" s="36">
        <f>IF(C2375="Saliente Nacional",(IFERROR((LIMPIA(J2375,1)),0)),0)</f>
        <v>0</v>
      </c>
      <c r="N2375" s="36">
        <f>IF(C2375="Saliente Internacional",(IFERROR((LIMPIA(J2375,1)),0)),0)</f>
        <v>0</v>
      </c>
      <c r="O2375" s="36">
        <f>IF(C2375="Saliente Local",(IFERROR((LIMPIA(K2375,1)),0)),0)</f>
        <v>42</v>
      </c>
      <c r="P2375" s="36">
        <f>IF(C2375="Saliente Nacional",(IFERROR((LIMPIA(K2375,1)),0)),0)</f>
        <v>0</v>
      </c>
      <c r="Q2375" s="36">
        <f>IF(C2375="Saliente Internacional",(IFERROR((LIMPIA(K2375,1)),0)),0)</f>
        <v>0</v>
      </c>
      <c r="R2375" s="36">
        <f t="shared" si="112"/>
        <v>5</v>
      </c>
      <c r="S2375" s="36">
        <f t="shared" si="113"/>
        <v>0</v>
      </c>
    </row>
    <row r="2376" spans="1:19" x14ac:dyDescent="0.25">
      <c r="A2376" s="101">
        <f>'DETALLE DE CONEXIONES'!P2376</f>
        <v>0</v>
      </c>
      <c r="B2376" s="36" t="str">
        <f>'DETALLE DE CONEXIONES'!I2376</f>
        <v>SALIENTE</v>
      </c>
      <c r="C2376" s="36" t="str">
        <f>'DETALLE DE CONEXIONES'!BB2376</f>
        <v>Saliente Local</v>
      </c>
      <c r="D2376" s="36" t="str">
        <f>'DETALLE DE CONEXIONES'!E2376</f>
        <v>999XXX5581</v>
      </c>
      <c r="E2376" s="36">
        <f t="shared" si="111"/>
        <v>10</v>
      </c>
      <c r="F2376" s="36">
        <f>IFERROR(LIMPIA('DETALLE DE CONEXIONES'!N2376,1),0)</f>
        <v>2</v>
      </c>
      <c r="G2376" s="36" t="str">
        <f>LEFT('DETALLE DE CONEXIONES'!BE2376,3)</f>
        <v>NOF</v>
      </c>
      <c r="H2376" s="36" t="str">
        <f>RIGHT('DETALLE DE CONEXIONES'!AK2376,2)</f>
        <v/>
      </c>
      <c r="I2376" s="36" t="str">
        <f>LEFT('DETALLE DE CONEXIONES'!AK2376,3)</f>
        <v/>
      </c>
      <c r="J2376" s="36" t="str">
        <f>LEFT('DETALLE DE CONEXIONES'!M2376,3)</f>
        <v>1mi</v>
      </c>
      <c r="K2376" s="36" t="str">
        <f>IF(LEN('DETALLE DE CONEXIONES'!M2376)&lt;12,(RIGHT('DETALLE DE CONEXIONES'!M2376,5)),(RIGHT('DETALLE DE CONEXIONES'!M2376,6)))</f>
        <v>32seg.</v>
      </c>
      <c r="L2376" s="36">
        <f>IF(C2376="Saliente Local",(IFERROR((LIMPIA(J2376,1)),0)),0)</f>
        <v>1</v>
      </c>
      <c r="M2376" s="36">
        <f>IF(C2376="Saliente Nacional",(IFERROR((LIMPIA(J2376,1)),0)),0)</f>
        <v>0</v>
      </c>
      <c r="N2376" s="36">
        <f>IF(C2376="Saliente Internacional",(IFERROR((LIMPIA(J2376,1)),0)),0)</f>
        <v>0</v>
      </c>
      <c r="O2376" s="36">
        <f>IF(C2376="Saliente Local",(IFERROR((LIMPIA(K2376,1)),0)),0)</f>
        <v>32</v>
      </c>
      <c r="P2376" s="36">
        <f>IF(C2376="Saliente Nacional",(IFERROR((LIMPIA(K2376,1)),0)),0)</f>
        <v>0</v>
      </c>
      <c r="Q2376" s="36">
        <f>IF(C2376="Saliente Internacional",(IFERROR((LIMPIA(K2376,1)),0)),0)</f>
        <v>0</v>
      </c>
      <c r="R2376" s="36">
        <f t="shared" si="112"/>
        <v>2</v>
      </c>
      <c r="S2376" s="36">
        <f t="shared" si="113"/>
        <v>0</v>
      </c>
    </row>
    <row r="2377" spans="1:19" x14ac:dyDescent="0.25">
      <c r="A2377" s="101">
        <f>'DETALLE DE CONEXIONES'!P2377</f>
        <v>0</v>
      </c>
      <c r="B2377" s="36" t="str">
        <f>'DETALLE DE CONEXIONES'!I2377</f>
        <v>SALIENTE</v>
      </c>
      <c r="C2377" s="36" t="str">
        <f>'DETALLE DE CONEXIONES'!BB2377</f>
        <v>Saliente Local</v>
      </c>
      <c r="D2377" s="36" t="str">
        <f>'DETALLE DE CONEXIONES'!E2377</f>
        <v>999XXX8560</v>
      </c>
      <c r="E2377" s="36">
        <f t="shared" si="111"/>
        <v>10</v>
      </c>
      <c r="F2377" s="36">
        <f>IFERROR(LIMPIA('DETALLE DE CONEXIONES'!N2377,1),0)</f>
        <v>1</v>
      </c>
      <c r="G2377" s="36" t="str">
        <f>LEFT('DETALLE DE CONEXIONES'!BE2377,3)</f>
        <v>NOF</v>
      </c>
      <c r="H2377" s="36" t="str">
        <f>RIGHT('DETALLE DE CONEXIONES'!AK2377,2)</f>
        <v/>
      </c>
      <c r="I2377" s="36" t="str">
        <f>LEFT('DETALLE DE CONEXIONES'!AK2377,3)</f>
        <v/>
      </c>
      <c r="J2377" s="36" t="str">
        <f>LEFT('DETALLE DE CONEXIONES'!M2377,3)</f>
        <v>0mi</v>
      </c>
      <c r="K2377" s="36" t="str">
        <f>IF(LEN('DETALLE DE CONEXIONES'!M2377)&lt;12,(RIGHT('DETALLE DE CONEXIONES'!M2377,5)),(RIGHT('DETALLE DE CONEXIONES'!M2377,6)))</f>
        <v>59seg.</v>
      </c>
      <c r="L2377" s="36">
        <f>IF(C2377="Saliente Local",(IFERROR((LIMPIA(J2377,1)),0)),0)</f>
        <v>0</v>
      </c>
      <c r="M2377" s="36">
        <f>IF(C2377="Saliente Nacional",(IFERROR((LIMPIA(J2377,1)),0)),0)</f>
        <v>0</v>
      </c>
      <c r="N2377" s="36">
        <f>IF(C2377="Saliente Internacional",(IFERROR((LIMPIA(J2377,1)),0)),0)</f>
        <v>0</v>
      </c>
      <c r="O2377" s="36">
        <f>IF(C2377="Saliente Local",(IFERROR((LIMPIA(K2377,1)),0)),0)</f>
        <v>59</v>
      </c>
      <c r="P2377" s="36">
        <f>IF(C2377="Saliente Nacional",(IFERROR((LIMPIA(K2377,1)),0)),0)</f>
        <v>0</v>
      </c>
      <c r="Q2377" s="36">
        <f>IF(C2377="Saliente Internacional",(IFERROR((LIMPIA(K2377,1)),0)),0)</f>
        <v>0</v>
      </c>
      <c r="R2377" s="36">
        <f t="shared" si="112"/>
        <v>1</v>
      </c>
      <c r="S2377" s="36">
        <f t="shared" si="113"/>
        <v>0</v>
      </c>
    </row>
    <row r="2378" spans="1:19" x14ac:dyDescent="0.25">
      <c r="A2378" s="101">
        <f>'DETALLE DE CONEXIONES'!P2378</f>
        <v>0</v>
      </c>
      <c r="B2378" s="36" t="str">
        <f>'DETALLE DE CONEXIONES'!I2378</f>
        <v>GPRS</v>
      </c>
      <c r="C2378" s="36" t="str">
        <f>'DETALLE DE CONEXIONES'!BB2378</f>
        <v>VIDEO</v>
      </c>
      <c r="D2378" s="36" t="str">
        <f>'DETALLE DE CONEXIONES'!E2378</f>
        <v>internet.itelcel.coXXXGLTE</v>
      </c>
      <c r="E2378" s="36">
        <f t="shared" si="111"/>
        <v>26</v>
      </c>
      <c r="F2378" s="36">
        <f>IFERROR(LIMPIA('DETALLE DE CONEXIONES'!N2378,1),0)</f>
        <v>0</v>
      </c>
      <c r="G2378" s="36" t="str">
        <f>LEFT('DETALLE DE CONEXIONES'!BE2378,3)</f>
        <v/>
      </c>
      <c r="H2378" s="36" t="str">
        <f>RIGHT('DETALLE DE CONEXIONES'!AK2378,2)</f>
        <v>-1</v>
      </c>
      <c r="I2378" s="36" t="str">
        <f>LEFT('DETALLE DE CONEXIONES'!AK2378,3)</f>
        <v>VID</v>
      </c>
      <c r="J2378" s="36" t="str">
        <f>LEFT('DETALLE DE CONEXIONES'!M2378,3)</f>
        <v>0mi</v>
      </c>
      <c r="K2378" s="36" t="str">
        <f>IF(LEN('DETALLE DE CONEXIONES'!M2378)&lt;12,(RIGHT('DETALLE DE CONEXIONES'!M2378,5)),(RIGHT('DETALLE DE CONEXIONES'!M2378,6)))</f>
        <v xml:space="preserve">min. </v>
      </c>
      <c r="L2378" s="36">
        <f>IF(C2378="Saliente Local",(IFERROR((LIMPIA(J2378,1)),0)),0)</f>
        <v>0</v>
      </c>
      <c r="M2378" s="36">
        <f>IF(C2378="Saliente Nacional",(IFERROR((LIMPIA(J2378,1)),0)),0)</f>
        <v>0</v>
      </c>
      <c r="N2378" s="36">
        <f>IF(C2378="Saliente Internacional",(IFERROR((LIMPIA(J2378,1)),0)),0)</f>
        <v>0</v>
      </c>
      <c r="O2378" s="36">
        <f>IF(C2378="Saliente Local",(IFERROR((LIMPIA(K2378,1)),0)),0)</f>
        <v>0</v>
      </c>
      <c r="P2378" s="36">
        <f>IF(C2378="Saliente Nacional",(IFERROR((LIMPIA(K2378,1)),0)),0)</f>
        <v>0</v>
      </c>
      <c r="Q2378" s="36">
        <f>IF(C2378="Saliente Internacional",(IFERROR((LIMPIA(K2378,1)),0)),0)</f>
        <v>0</v>
      </c>
      <c r="R2378" s="36">
        <f t="shared" si="112"/>
        <v>0</v>
      </c>
      <c r="S2378" s="36">
        <f t="shared" si="113"/>
        <v>0</v>
      </c>
    </row>
    <row r="2379" spans="1:19" x14ac:dyDescent="0.25">
      <c r="A2379" s="101">
        <f>'DETALLE DE CONEXIONES'!P2379</f>
        <v>0</v>
      </c>
      <c r="B2379" s="36" t="str">
        <f>'DETALLE DE CONEXIONES'!I2379</f>
        <v>SALIENTE</v>
      </c>
      <c r="C2379" s="36" t="str">
        <f>'DETALLE DE CONEXIONES'!BB2379</f>
        <v>Saliente Local</v>
      </c>
      <c r="D2379" s="36" t="str">
        <f>'DETALLE DE CONEXIONES'!E2379</f>
        <v>999XXX7896</v>
      </c>
      <c r="E2379" s="36">
        <f t="shared" si="111"/>
        <v>10</v>
      </c>
      <c r="F2379" s="36">
        <f>IFERROR(LIMPIA('DETALLE DE CONEXIONES'!N2379,1),0)</f>
        <v>1</v>
      </c>
      <c r="G2379" s="36" t="str">
        <f>LEFT('DETALLE DE CONEXIONES'!BE2379,3)</f>
        <v>NOF</v>
      </c>
      <c r="H2379" s="36" t="str">
        <f>RIGHT('DETALLE DE CONEXIONES'!AK2379,2)</f>
        <v/>
      </c>
      <c r="I2379" s="36" t="str">
        <f>LEFT('DETALLE DE CONEXIONES'!AK2379,3)</f>
        <v/>
      </c>
      <c r="J2379" s="36" t="str">
        <f>LEFT('DETALLE DE CONEXIONES'!M2379,3)</f>
        <v>0mi</v>
      </c>
      <c r="K2379" s="36" t="str">
        <f>IF(LEN('DETALLE DE CONEXIONES'!M2379)&lt;12,(RIGHT('DETALLE DE CONEXIONES'!M2379,5)),(RIGHT('DETALLE DE CONEXIONES'!M2379,6)))</f>
        <v>13seg.</v>
      </c>
      <c r="L2379" s="36">
        <f>IF(C2379="Saliente Local",(IFERROR((LIMPIA(J2379,1)),0)),0)</f>
        <v>0</v>
      </c>
      <c r="M2379" s="36">
        <f>IF(C2379="Saliente Nacional",(IFERROR((LIMPIA(J2379,1)),0)),0)</f>
        <v>0</v>
      </c>
      <c r="N2379" s="36">
        <f>IF(C2379="Saliente Internacional",(IFERROR((LIMPIA(J2379,1)),0)),0)</f>
        <v>0</v>
      </c>
      <c r="O2379" s="36">
        <f>IF(C2379="Saliente Local",(IFERROR((LIMPIA(K2379,1)),0)),0)</f>
        <v>13</v>
      </c>
      <c r="P2379" s="36">
        <f>IF(C2379="Saliente Nacional",(IFERROR((LIMPIA(K2379,1)),0)),0)</f>
        <v>0</v>
      </c>
      <c r="Q2379" s="36">
        <f>IF(C2379="Saliente Internacional",(IFERROR((LIMPIA(K2379,1)),0)),0)</f>
        <v>0</v>
      </c>
      <c r="R2379" s="36">
        <f t="shared" si="112"/>
        <v>1</v>
      </c>
      <c r="S2379" s="36">
        <f t="shared" si="113"/>
        <v>0</v>
      </c>
    </row>
    <row r="2380" spans="1:19" x14ac:dyDescent="0.25">
      <c r="A2380" s="101">
        <f>'DETALLE DE CONEXIONES'!P2380</f>
        <v>0</v>
      </c>
      <c r="B2380" s="36" t="str">
        <f>'DETALLE DE CONEXIONES'!I2380</f>
        <v>SALIENTE</v>
      </c>
      <c r="C2380" s="36" t="str">
        <f>'DETALLE DE CONEXIONES'!BB2380</f>
        <v>Saliente Local</v>
      </c>
      <c r="D2380" s="36" t="str">
        <f>'DETALLE DE CONEXIONES'!E2380</f>
        <v>999XXX7896</v>
      </c>
      <c r="E2380" s="36">
        <f t="shared" si="111"/>
        <v>10</v>
      </c>
      <c r="F2380" s="36">
        <f>IFERROR(LIMPIA('DETALLE DE CONEXIONES'!N2380,1),0)</f>
        <v>1</v>
      </c>
      <c r="G2380" s="36" t="str">
        <f>LEFT('DETALLE DE CONEXIONES'!BE2380,3)</f>
        <v>NOF</v>
      </c>
      <c r="H2380" s="36" t="str">
        <f>RIGHT('DETALLE DE CONEXIONES'!AK2380,2)</f>
        <v/>
      </c>
      <c r="I2380" s="36" t="str">
        <f>LEFT('DETALLE DE CONEXIONES'!AK2380,3)</f>
        <v/>
      </c>
      <c r="J2380" s="36" t="str">
        <f>LEFT('DETALLE DE CONEXIONES'!M2380,3)</f>
        <v>0mi</v>
      </c>
      <c r="K2380" s="36" t="str">
        <f>IF(LEN('DETALLE DE CONEXIONES'!M2380)&lt;12,(RIGHT('DETALLE DE CONEXIONES'!M2380,5)),(RIGHT('DETALLE DE CONEXIONES'!M2380,6)))</f>
        <v>13seg.</v>
      </c>
      <c r="L2380" s="36">
        <f>IF(C2380="Saliente Local",(IFERROR((LIMPIA(J2380,1)),0)),0)</f>
        <v>0</v>
      </c>
      <c r="M2380" s="36">
        <f>IF(C2380="Saliente Nacional",(IFERROR((LIMPIA(J2380,1)),0)),0)</f>
        <v>0</v>
      </c>
      <c r="N2380" s="36">
        <f>IF(C2380="Saliente Internacional",(IFERROR((LIMPIA(J2380,1)),0)),0)</f>
        <v>0</v>
      </c>
      <c r="O2380" s="36">
        <f>IF(C2380="Saliente Local",(IFERROR((LIMPIA(K2380,1)),0)),0)</f>
        <v>13</v>
      </c>
      <c r="P2380" s="36">
        <f>IF(C2380="Saliente Nacional",(IFERROR((LIMPIA(K2380,1)),0)),0)</f>
        <v>0</v>
      </c>
      <c r="Q2380" s="36">
        <f>IF(C2380="Saliente Internacional",(IFERROR((LIMPIA(K2380,1)),0)),0)</f>
        <v>0</v>
      </c>
      <c r="R2380" s="36">
        <f t="shared" si="112"/>
        <v>1</v>
      </c>
      <c r="S2380" s="36">
        <f t="shared" si="113"/>
        <v>0</v>
      </c>
    </row>
    <row r="2381" spans="1:19" x14ac:dyDescent="0.25">
      <c r="A2381" s="101">
        <f>'DETALLE DE CONEXIONES'!P2381</f>
        <v>0</v>
      </c>
      <c r="B2381" s="36" t="str">
        <f>'DETALLE DE CONEXIONES'!I2381</f>
        <v>SALIENTE</v>
      </c>
      <c r="C2381" s="36" t="str">
        <f>'DETALLE DE CONEXIONES'!BB2381</f>
        <v>Saliente Local</v>
      </c>
      <c r="D2381" s="36" t="str">
        <f>'DETALLE DE CONEXIONES'!E2381</f>
        <v>999XXX7896</v>
      </c>
      <c r="E2381" s="36">
        <f t="shared" si="111"/>
        <v>10</v>
      </c>
      <c r="F2381" s="36">
        <f>IFERROR(LIMPIA('DETALLE DE CONEXIONES'!N2381,1),0)</f>
        <v>1</v>
      </c>
      <c r="G2381" s="36" t="str">
        <f>LEFT('DETALLE DE CONEXIONES'!BE2381,3)</f>
        <v>NOF</v>
      </c>
      <c r="H2381" s="36" t="str">
        <f>RIGHT('DETALLE DE CONEXIONES'!AK2381,2)</f>
        <v/>
      </c>
      <c r="I2381" s="36" t="str">
        <f>LEFT('DETALLE DE CONEXIONES'!AK2381,3)</f>
        <v/>
      </c>
      <c r="J2381" s="36" t="str">
        <f>LEFT('DETALLE DE CONEXIONES'!M2381,3)</f>
        <v>0mi</v>
      </c>
      <c r="K2381" s="36" t="str">
        <f>IF(LEN('DETALLE DE CONEXIONES'!M2381)&lt;12,(RIGHT('DETALLE DE CONEXIONES'!M2381,5)),(RIGHT('DETALLE DE CONEXIONES'!M2381,6)))</f>
        <v>14seg.</v>
      </c>
      <c r="L2381" s="36">
        <f>IF(C2381="Saliente Local",(IFERROR((LIMPIA(J2381,1)),0)),0)</f>
        <v>0</v>
      </c>
      <c r="M2381" s="36">
        <f>IF(C2381="Saliente Nacional",(IFERROR((LIMPIA(J2381,1)),0)),0)</f>
        <v>0</v>
      </c>
      <c r="N2381" s="36">
        <f>IF(C2381="Saliente Internacional",(IFERROR((LIMPIA(J2381,1)),0)),0)</f>
        <v>0</v>
      </c>
      <c r="O2381" s="36">
        <f>IF(C2381="Saliente Local",(IFERROR((LIMPIA(K2381,1)),0)),0)</f>
        <v>14</v>
      </c>
      <c r="P2381" s="36">
        <f>IF(C2381="Saliente Nacional",(IFERROR((LIMPIA(K2381,1)),0)),0)</f>
        <v>0</v>
      </c>
      <c r="Q2381" s="36">
        <f>IF(C2381="Saliente Internacional",(IFERROR((LIMPIA(K2381,1)),0)),0)</f>
        <v>0</v>
      </c>
      <c r="R2381" s="36">
        <f t="shared" si="112"/>
        <v>1</v>
      </c>
      <c r="S2381" s="36">
        <f t="shared" si="113"/>
        <v>0</v>
      </c>
    </row>
    <row r="2382" spans="1:19" x14ac:dyDescent="0.25">
      <c r="A2382" s="101">
        <f>'DETALLE DE CONEXIONES'!P2382</f>
        <v>0</v>
      </c>
      <c r="B2382" s="36" t="str">
        <f>'DETALLE DE CONEXIONES'!I2382</f>
        <v>GPRS</v>
      </c>
      <c r="C2382" s="36" t="str">
        <f>'DETALLE DE CONEXIONES'!BB2382</f>
        <v>MENSAJERO</v>
      </c>
      <c r="D2382" s="36" t="str">
        <f>'DETALLE DE CONEXIONES'!E2382</f>
        <v>internet.itelcelXXXm-3G</v>
      </c>
      <c r="E2382" s="36">
        <f t="shared" si="111"/>
        <v>23</v>
      </c>
      <c r="F2382" s="36">
        <f>IFERROR(LIMPIA('DETALLE DE CONEXIONES'!N2382,1),0)</f>
        <v>0</v>
      </c>
      <c r="G2382" s="36" t="str">
        <f>LEFT('DETALLE DE CONEXIONES'!BE2382,3)</f>
        <v/>
      </c>
      <c r="H2382" s="36" t="str">
        <f>RIGHT('DETALLE DE CONEXIONES'!AK2382,2)</f>
        <v>-0</v>
      </c>
      <c r="I2382" s="36" t="str">
        <f>LEFT('DETALLE DE CONEXIONES'!AK2382,3)</f>
        <v>MEN</v>
      </c>
      <c r="J2382" s="36" t="str">
        <f>LEFT('DETALLE DE CONEXIONES'!M2382,3)</f>
        <v>0mi</v>
      </c>
      <c r="K2382" s="36" t="str">
        <f>IF(LEN('DETALLE DE CONEXIONES'!M2382)&lt;12,(RIGHT('DETALLE DE CONEXIONES'!M2382,5)),(RIGHT('DETALLE DE CONEXIONES'!M2382,6)))</f>
        <v xml:space="preserve">min. </v>
      </c>
      <c r="L2382" s="36">
        <f>IF(C2382="Saliente Local",(IFERROR((LIMPIA(J2382,1)),0)),0)</f>
        <v>0</v>
      </c>
      <c r="M2382" s="36">
        <f>IF(C2382="Saliente Nacional",(IFERROR((LIMPIA(J2382,1)),0)),0)</f>
        <v>0</v>
      </c>
      <c r="N2382" s="36">
        <f>IF(C2382="Saliente Internacional",(IFERROR((LIMPIA(J2382,1)),0)),0)</f>
        <v>0</v>
      </c>
      <c r="O2382" s="36">
        <f>IF(C2382="Saliente Local",(IFERROR((LIMPIA(K2382,1)),0)),0)</f>
        <v>0</v>
      </c>
      <c r="P2382" s="36">
        <f>IF(C2382="Saliente Nacional",(IFERROR((LIMPIA(K2382,1)),0)),0)</f>
        <v>0</v>
      </c>
      <c r="Q2382" s="36">
        <f>IF(C2382="Saliente Internacional",(IFERROR((LIMPIA(K2382,1)),0)),0)</f>
        <v>0</v>
      </c>
      <c r="R2382" s="36">
        <f t="shared" si="112"/>
        <v>0</v>
      </c>
      <c r="S2382" s="36">
        <f t="shared" si="113"/>
        <v>0</v>
      </c>
    </row>
    <row r="2383" spans="1:19" x14ac:dyDescent="0.25">
      <c r="A2383" s="101">
        <f>'DETALLE DE CONEXIONES'!P2383</f>
        <v>0</v>
      </c>
      <c r="B2383" s="36" t="str">
        <f>'DETALLE DE CONEXIONES'!I2383</f>
        <v>GPRS</v>
      </c>
      <c r="C2383" s="36" t="str">
        <f>'DETALLE DE CONEXIONES'!BB2383</f>
        <v>RS</v>
      </c>
      <c r="D2383" s="36" t="str">
        <f>'DETALLE DE CONEXIONES'!E2383</f>
        <v>internet.itelcelXXXm-3G</v>
      </c>
      <c r="E2383" s="36">
        <f t="shared" si="111"/>
        <v>23</v>
      </c>
      <c r="F2383" s="36">
        <f>IFERROR(LIMPIA('DETALLE DE CONEXIONES'!N2383,1),0)</f>
        <v>0</v>
      </c>
      <c r="G2383" s="36" t="str">
        <f>LEFT('DETALLE DE CONEXIONES'!BE2383,3)</f>
        <v/>
      </c>
      <c r="H2383" s="36" t="str">
        <f>RIGHT('DETALLE DE CONEXIONES'!AK2383,2)</f>
        <v>-0</v>
      </c>
      <c r="I2383" s="36" t="str">
        <f>LEFT('DETALLE DE CONEXIONES'!AK2383,3)</f>
        <v>RS;</v>
      </c>
      <c r="J2383" s="36" t="str">
        <f>LEFT('DETALLE DE CONEXIONES'!M2383,3)</f>
        <v>0mi</v>
      </c>
      <c r="K2383" s="36" t="str">
        <f>IF(LEN('DETALLE DE CONEXIONES'!M2383)&lt;12,(RIGHT('DETALLE DE CONEXIONES'!M2383,5)),(RIGHT('DETALLE DE CONEXIONES'!M2383,6)))</f>
        <v xml:space="preserve">min. </v>
      </c>
      <c r="L2383" s="36">
        <f>IF(C2383="Saliente Local",(IFERROR((LIMPIA(J2383,1)),0)),0)</f>
        <v>0</v>
      </c>
      <c r="M2383" s="36">
        <f>IF(C2383="Saliente Nacional",(IFERROR((LIMPIA(J2383,1)),0)),0)</f>
        <v>0</v>
      </c>
      <c r="N2383" s="36">
        <f>IF(C2383="Saliente Internacional",(IFERROR((LIMPIA(J2383,1)),0)),0)</f>
        <v>0</v>
      </c>
      <c r="O2383" s="36">
        <f>IF(C2383="Saliente Local",(IFERROR((LIMPIA(K2383,1)),0)),0)</f>
        <v>0</v>
      </c>
      <c r="P2383" s="36">
        <f>IF(C2383="Saliente Nacional",(IFERROR((LIMPIA(K2383,1)),0)),0)</f>
        <v>0</v>
      </c>
      <c r="Q2383" s="36">
        <f>IF(C2383="Saliente Internacional",(IFERROR((LIMPIA(K2383,1)),0)),0)</f>
        <v>0</v>
      </c>
      <c r="R2383" s="36">
        <f t="shared" si="112"/>
        <v>0</v>
      </c>
      <c r="S2383" s="36">
        <f t="shared" si="113"/>
        <v>0</v>
      </c>
    </row>
    <row r="2384" spans="1:19" x14ac:dyDescent="0.25">
      <c r="A2384" s="101">
        <f>'DETALLE DE CONEXIONES'!P2384</f>
        <v>0</v>
      </c>
      <c r="B2384" s="36" t="str">
        <f>'DETALLE DE CONEXIONES'!I2384</f>
        <v>ENTRANTE</v>
      </c>
      <c r="C2384" s="36" t="str">
        <f>'DETALLE DE CONEXIONES'!BB2384</f>
        <v>Entrante Local</v>
      </c>
      <c r="D2384" s="36" t="str">
        <f>'DETALLE DE CONEXIONES'!E2384</f>
        <v>999XXX1600</v>
      </c>
      <c r="E2384" s="36">
        <f t="shared" si="111"/>
        <v>10</v>
      </c>
      <c r="F2384" s="36">
        <f>IFERROR(LIMPIA('DETALLE DE CONEXIONES'!N2384,1),0)</f>
        <v>3</v>
      </c>
      <c r="G2384" s="36" t="str">
        <f>LEFT('DETALLE DE CONEXIONES'!BE2384,3)</f>
        <v>NOF</v>
      </c>
      <c r="H2384" s="36" t="str">
        <f>RIGHT('DETALLE DE CONEXIONES'!AK2384,2)</f>
        <v/>
      </c>
      <c r="I2384" s="36" t="str">
        <f>LEFT('DETALLE DE CONEXIONES'!AK2384,3)</f>
        <v/>
      </c>
      <c r="J2384" s="36" t="str">
        <f>LEFT('DETALLE DE CONEXIONES'!M2384,3)</f>
        <v>2mi</v>
      </c>
      <c r="K2384" s="36" t="str">
        <f>IF(LEN('DETALLE DE CONEXIONES'!M2384)&lt;12,(RIGHT('DETALLE DE CONEXIONES'!M2384,5)),(RIGHT('DETALLE DE CONEXIONES'!M2384,6)))</f>
        <v>16seg.</v>
      </c>
      <c r="L2384" s="36">
        <f>IF(C2384="Saliente Local",(IFERROR((LIMPIA(J2384,1)),0)),0)</f>
        <v>0</v>
      </c>
      <c r="M2384" s="36">
        <f>IF(C2384="Saliente Nacional",(IFERROR((LIMPIA(J2384,1)),0)),0)</f>
        <v>0</v>
      </c>
      <c r="N2384" s="36">
        <f>IF(C2384="Saliente Internacional",(IFERROR((LIMPIA(J2384,1)),0)),0)</f>
        <v>0</v>
      </c>
      <c r="O2384" s="36">
        <f>IF(C2384="Saliente Local",(IFERROR((LIMPIA(K2384,1)),0)),0)</f>
        <v>0</v>
      </c>
      <c r="P2384" s="36">
        <f>IF(C2384="Saliente Nacional",(IFERROR((LIMPIA(K2384,1)),0)),0)</f>
        <v>0</v>
      </c>
      <c r="Q2384" s="36">
        <f>IF(C2384="Saliente Internacional",(IFERROR((LIMPIA(K2384,1)),0)),0)</f>
        <v>0</v>
      </c>
      <c r="R2384" s="36">
        <f t="shared" si="112"/>
        <v>0</v>
      </c>
      <c r="S2384" s="36">
        <f t="shared" si="113"/>
        <v>0</v>
      </c>
    </row>
    <row r="2385" spans="1:19" x14ac:dyDescent="0.25">
      <c r="A2385" s="101">
        <f>'DETALLE DE CONEXIONES'!P2385</f>
        <v>1.5942000000000001</v>
      </c>
      <c r="B2385" s="36" t="str">
        <f>'DETALLE DE CONEXIONES'!I2385</f>
        <v>GPRS</v>
      </c>
      <c r="C2385" s="36" t="str">
        <f>'DETALLE DE CONEXIONES'!BB2385</f>
        <v>INTERNET</v>
      </c>
      <c r="D2385" s="36" t="str">
        <f>'DETALLE DE CONEXIONES'!E2385</f>
        <v>internet.itelcel.coXXXGLTE</v>
      </c>
      <c r="E2385" s="36">
        <f t="shared" si="111"/>
        <v>26</v>
      </c>
      <c r="F2385" s="36">
        <f>IFERROR(LIMPIA('DETALLE DE CONEXIONES'!N2385,1),0)</f>
        <v>0</v>
      </c>
      <c r="G2385" s="36" t="str">
        <f>LEFT('DETALLE DE CONEXIONES'!BE2385,3)</f>
        <v/>
      </c>
      <c r="H2385" s="36" t="str">
        <f>RIGHT('DETALLE DE CONEXIONES'!AK2385,2)</f>
        <v>-1</v>
      </c>
      <c r="I2385" s="36" t="str">
        <f>LEFT('DETALLE DE CONEXIONES'!AK2385,3)</f>
        <v>INT</v>
      </c>
      <c r="J2385" s="36" t="str">
        <f>LEFT('DETALLE DE CONEXIONES'!M2385,3)</f>
        <v>0mi</v>
      </c>
      <c r="K2385" s="36" t="str">
        <f>IF(LEN('DETALLE DE CONEXIONES'!M2385)&lt;12,(RIGHT('DETALLE DE CONEXIONES'!M2385,5)),(RIGHT('DETALLE DE CONEXIONES'!M2385,6)))</f>
        <v xml:space="preserve">min. </v>
      </c>
      <c r="L2385" s="36">
        <f>IF(C2385="Saliente Local",(IFERROR((LIMPIA(J2385,1)),0)),0)</f>
        <v>0</v>
      </c>
      <c r="M2385" s="36">
        <f>IF(C2385="Saliente Nacional",(IFERROR((LIMPIA(J2385,1)),0)),0)</f>
        <v>0</v>
      </c>
      <c r="N2385" s="36">
        <f>IF(C2385="Saliente Internacional",(IFERROR((LIMPIA(J2385,1)),0)),0)</f>
        <v>0</v>
      </c>
      <c r="O2385" s="36">
        <f>IF(C2385="Saliente Local",(IFERROR((LIMPIA(K2385,1)),0)),0)</f>
        <v>0</v>
      </c>
      <c r="P2385" s="36">
        <f>IF(C2385="Saliente Nacional",(IFERROR((LIMPIA(K2385,1)),0)),0)</f>
        <v>0</v>
      </c>
      <c r="Q2385" s="36">
        <f>IF(C2385="Saliente Internacional",(IFERROR((LIMPIA(K2385,1)),0)),0)</f>
        <v>0</v>
      </c>
      <c r="R2385" s="36">
        <f t="shared" si="112"/>
        <v>0</v>
      </c>
      <c r="S2385" s="36">
        <f t="shared" si="113"/>
        <v>0</v>
      </c>
    </row>
    <row r="2386" spans="1:19" x14ac:dyDescent="0.25">
      <c r="A2386" s="101">
        <f>'DETALLE DE CONEXIONES'!P2386</f>
        <v>0</v>
      </c>
      <c r="B2386" s="36" t="str">
        <f>'DETALLE DE CONEXIONES'!I2386</f>
        <v>SALIENTE</v>
      </c>
      <c r="C2386" s="36" t="str">
        <f>'DETALLE DE CONEXIONES'!BB2386</f>
        <v>Saliente Local</v>
      </c>
      <c r="D2386" s="36" t="str">
        <f>'DETALLE DE CONEXIONES'!E2386</f>
        <v>999XXX4570</v>
      </c>
      <c r="E2386" s="36">
        <f t="shared" si="111"/>
        <v>10</v>
      </c>
      <c r="F2386" s="36">
        <f>IFERROR(LIMPIA('DETALLE DE CONEXIONES'!N2386,1),0)</f>
        <v>5</v>
      </c>
      <c r="G2386" s="36" t="str">
        <f>LEFT('DETALLE DE CONEXIONES'!BE2386,3)</f>
        <v>NOF</v>
      </c>
      <c r="H2386" s="36" t="str">
        <f>RIGHT('DETALLE DE CONEXIONES'!AK2386,2)</f>
        <v/>
      </c>
      <c r="I2386" s="36" t="str">
        <f>LEFT('DETALLE DE CONEXIONES'!AK2386,3)</f>
        <v/>
      </c>
      <c r="J2386" s="36" t="str">
        <f>LEFT('DETALLE DE CONEXIONES'!M2386,3)</f>
        <v>4mi</v>
      </c>
      <c r="K2386" s="36" t="str">
        <f>IF(LEN('DETALLE DE CONEXIONES'!M2386)&lt;12,(RIGHT('DETALLE DE CONEXIONES'!M2386,5)),(RIGHT('DETALLE DE CONEXIONES'!M2386,6)))</f>
        <v>53seg.</v>
      </c>
      <c r="L2386" s="36">
        <f>IF(C2386="Saliente Local",(IFERROR((LIMPIA(J2386,1)),0)),0)</f>
        <v>4</v>
      </c>
      <c r="M2386" s="36">
        <f>IF(C2386="Saliente Nacional",(IFERROR((LIMPIA(J2386,1)),0)),0)</f>
        <v>0</v>
      </c>
      <c r="N2386" s="36">
        <f>IF(C2386="Saliente Internacional",(IFERROR((LIMPIA(J2386,1)),0)),0)</f>
        <v>0</v>
      </c>
      <c r="O2386" s="36">
        <f>IF(C2386="Saliente Local",(IFERROR((LIMPIA(K2386,1)),0)),0)</f>
        <v>53</v>
      </c>
      <c r="P2386" s="36">
        <f>IF(C2386="Saliente Nacional",(IFERROR((LIMPIA(K2386,1)),0)),0)</f>
        <v>0</v>
      </c>
      <c r="Q2386" s="36">
        <f>IF(C2386="Saliente Internacional",(IFERROR((LIMPIA(K2386,1)),0)),0)</f>
        <v>0</v>
      </c>
      <c r="R2386" s="36">
        <f t="shared" si="112"/>
        <v>5</v>
      </c>
      <c r="S2386" s="36">
        <f t="shared" si="113"/>
        <v>0</v>
      </c>
    </row>
    <row r="2387" spans="1:19" x14ac:dyDescent="0.25">
      <c r="A2387" s="101">
        <f>'DETALLE DE CONEXIONES'!P2387</f>
        <v>0</v>
      </c>
      <c r="B2387" s="36" t="str">
        <f>'DETALLE DE CONEXIONES'!I2387</f>
        <v>GPRS</v>
      </c>
      <c r="C2387" s="36" t="str">
        <f>'DETALLE DE CONEXIONES'!BB2387</f>
        <v>VIDEO</v>
      </c>
      <c r="D2387" s="36" t="str">
        <f>'DETALLE DE CONEXIONES'!E2387</f>
        <v>internet.itelcelXXXm-3G</v>
      </c>
      <c r="E2387" s="36">
        <f t="shared" si="111"/>
        <v>23</v>
      </c>
      <c r="F2387" s="36">
        <f>IFERROR(LIMPIA('DETALLE DE CONEXIONES'!N2387,1),0)</f>
        <v>0</v>
      </c>
      <c r="G2387" s="36" t="str">
        <f>LEFT('DETALLE DE CONEXIONES'!BE2387,3)</f>
        <v/>
      </c>
      <c r="H2387" s="36" t="str">
        <f>RIGHT('DETALLE DE CONEXIONES'!AK2387,2)</f>
        <v>-1</v>
      </c>
      <c r="I2387" s="36" t="str">
        <f>LEFT('DETALLE DE CONEXIONES'!AK2387,3)</f>
        <v>VID</v>
      </c>
      <c r="J2387" s="36" t="str">
        <f>LEFT('DETALLE DE CONEXIONES'!M2387,3)</f>
        <v>0mi</v>
      </c>
      <c r="K2387" s="36" t="str">
        <f>IF(LEN('DETALLE DE CONEXIONES'!M2387)&lt;12,(RIGHT('DETALLE DE CONEXIONES'!M2387,5)),(RIGHT('DETALLE DE CONEXIONES'!M2387,6)))</f>
        <v xml:space="preserve">min. </v>
      </c>
      <c r="L2387" s="36">
        <f>IF(C2387="Saliente Local",(IFERROR((LIMPIA(J2387,1)),0)),0)</f>
        <v>0</v>
      </c>
      <c r="M2387" s="36">
        <f>IF(C2387="Saliente Nacional",(IFERROR((LIMPIA(J2387,1)),0)),0)</f>
        <v>0</v>
      </c>
      <c r="N2387" s="36">
        <f>IF(C2387="Saliente Internacional",(IFERROR((LIMPIA(J2387,1)),0)),0)</f>
        <v>0</v>
      </c>
      <c r="O2387" s="36">
        <f>IF(C2387="Saliente Local",(IFERROR((LIMPIA(K2387,1)),0)),0)</f>
        <v>0</v>
      </c>
      <c r="P2387" s="36">
        <f>IF(C2387="Saliente Nacional",(IFERROR((LIMPIA(K2387,1)),0)),0)</f>
        <v>0</v>
      </c>
      <c r="Q2387" s="36">
        <f>IF(C2387="Saliente Internacional",(IFERROR((LIMPIA(K2387,1)),0)),0)</f>
        <v>0</v>
      </c>
      <c r="R2387" s="36">
        <f t="shared" si="112"/>
        <v>0</v>
      </c>
      <c r="S2387" s="36">
        <f t="shared" si="113"/>
        <v>0</v>
      </c>
    </row>
    <row r="2388" spans="1:19" x14ac:dyDescent="0.25">
      <c r="A2388" s="101">
        <f>'DETALLE DE CONEXIONES'!P2388</f>
        <v>0</v>
      </c>
      <c r="B2388" s="36" t="str">
        <f>'DETALLE DE CONEXIONES'!I2388</f>
        <v>GPRS</v>
      </c>
      <c r="C2388" s="36" t="str">
        <f>'DETALLE DE CONEXIONES'!BB2388</f>
        <v>MENSAJERO</v>
      </c>
      <c r="D2388" s="36" t="str">
        <f>'DETALLE DE CONEXIONES'!E2388</f>
        <v>internet.itelcel.coXXXGLTE</v>
      </c>
      <c r="E2388" s="36">
        <f t="shared" si="111"/>
        <v>26</v>
      </c>
      <c r="F2388" s="36">
        <f>IFERROR(LIMPIA('DETALLE DE CONEXIONES'!N2388,1),0)</f>
        <v>0</v>
      </c>
      <c r="G2388" s="36" t="str">
        <f>LEFT('DETALLE DE CONEXIONES'!BE2388,3)</f>
        <v/>
      </c>
      <c r="H2388" s="36" t="str">
        <f>RIGHT('DETALLE DE CONEXIONES'!AK2388,2)</f>
        <v>-0</v>
      </c>
      <c r="I2388" s="36" t="str">
        <f>LEFT('DETALLE DE CONEXIONES'!AK2388,3)</f>
        <v>MEN</v>
      </c>
      <c r="J2388" s="36" t="str">
        <f>LEFT('DETALLE DE CONEXIONES'!M2388,3)</f>
        <v>0mi</v>
      </c>
      <c r="K2388" s="36" t="str">
        <f>IF(LEN('DETALLE DE CONEXIONES'!M2388)&lt;12,(RIGHT('DETALLE DE CONEXIONES'!M2388,5)),(RIGHT('DETALLE DE CONEXIONES'!M2388,6)))</f>
        <v xml:space="preserve">min. </v>
      </c>
      <c r="L2388" s="36">
        <f>IF(C2388="Saliente Local",(IFERROR((LIMPIA(J2388,1)),0)),0)</f>
        <v>0</v>
      </c>
      <c r="M2388" s="36">
        <f>IF(C2388="Saliente Nacional",(IFERROR((LIMPIA(J2388,1)),0)),0)</f>
        <v>0</v>
      </c>
      <c r="N2388" s="36">
        <f>IF(C2388="Saliente Internacional",(IFERROR((LIMPIA(J2388,1)),0)),0)</f>
        <v>0</v>
      </c>
      <c r="O2388" s="36">
        <f>IF(C2388="Saliente Local",(IFERROR((LIMPIA(K2388,1)),0)),0)</f>
        <v>0</v>
      </c>
      <c r="P2388" s="36">
        <f>IF(C2388="Saliente Nacional",(IFERROR((LIMPIA(K2388,1)),0)),0)</f>
        <v>0</v>
      </c>
      <c r="Q2388" s="36">
        <f>IF(C2388="Saliente Internacional",(IFERROR((LIMPIA(K2388,1)),0)),0)</f>
        <v>0</v>
      </c>
      <c r="R2388" s="36">
        <f t="shared" si="112"/>
        <v>0</v>
      </c>
      <c r="S2388" s="36">
        <f t="shared" si="113"/>
        <v>0</v>
      </c>
    </row>
    <row r="2389" spans="1:19" x14ac:dyDescent="0.25">
      <c r="A2389" s="101">
        <f>'DETALLE DE CONEXIONES'!P2389</f>
        <v>0</v>
      </c>
      <c r="B2389" s="36" t="str">
        <f>'DETALLE DE CONEXIONES'!I2389</f>
        <v>GPRS</v>
      </c>
      <c r="C2389" s="36" t="str">
        <f>'DETALLE DE CONEXIONES'!BB2389</f>
        <v>RS</v>
      </c>
      <c r="D2389" s="36" t="str">
        <f>'DETALLE DE CONEXIONES'!E2389</f>
        <v>internet.itelcel.coXXXGLTE</v>
      </c>
      <c r="E2389" s="36">
        <f t="shared" si="111"/>
        <v>26</v>
      </c>
      <c r="F2389" s="36">
        <f>IFERROR(LIMPIA('DETALLE DE CONEXIONES'!N2389,1),0)</f>
        <v>0</v>
      </c>
      <c r="G2389" s="36" t="str">
        <f>LEFT('DETALLE DE CONEXIONES'!BE2389,3)</f>
        <v/>
      </c>
      <c r="H2389" s="36" t="str">
        <f>RIGHT('DETALLE DE CONEXIONES'!AK2389,2)</f>
        <v>-0</v>
      </c>
      <c r="I2389" s="36" t="str">
        <f>LEFT('DETALLE DE CONEXIONES'!AK2389,3)</f>
        <v>RS;</v>
      </c>
      <c r="J2389" s="36" t="str">
        <f>LEFT('DETALLE DE CONEXIONES'!M2389,3)</f>
        <v>0mi</v>
      </c>
      <c r="K2389" s="36" t="str">
        <f>IF(LEN('DETALLE DE CONEXIONES'!M2389)&lt;12,(RIGHT('DETALLE DE CONEXIONES'!M2389,5)),(RIGHT('DETALLE DE CONEXIONES'!M2389,6)))</f>
        <v xml:space="preserve">min. </v>
      </c>
      <c r="L2389" s="36">
        <f>IF(C2389="Saliente Local",(IFERROR((LIMPIA(J2389,1)),0)),0)</f>
        <v>0</v>
      </c>
      <c r="M2389" s="36">
        <f>IF(C2389="Saliente Nacional",(IFERROR((LIMPIA(J2389,1)),0)),0)</f>
        <v>0</v>
      </c>
      <c r="N2389" s="36">
        <f>IF(C2389="Saliente Internacional",(IFERROR((LIMPIA(J2389,1)),0)),0)</f>
        <v>0</v>
      </c>
      <c r="O2389" s="36">
        <f>IF(C2389="Saliente Local",(IFERROR((LIMPIA(K2389,1)),0)),0)</f>
        <v>0</v>
      </c>
      <c r="P2389" s="36">
        <f>IF(C2389="Saliente Nacional",(IFERROR((LIMPIA(K2389,1)),0)),0)</f>
        <v>0</v>
      </c>
      <c r="Q2389" s="36">
        <f>IF(C2389="Saliente Internacional",(IFERROR((LIMPIA(K2389,1)),0)),0)</f>
        <v>0</v>
      </c>
      <c r="R2389" s="36">
        <f t="shared" si="112"/>
        <v>0</v>
      </c>
      <c r="S2389" s="36">
        <f t="shared" si="113"/>
        <v>0</v>
      </c>
    </row>
    <row r="2390" spans="1:19" x14ac:dyDescent="0.25">
      <c r="A2390" s="101">
        <f>'DETALLE DE CONEXIONES'!P2390</f>
        <v>8.4044000000000008</v>
      </c>
      <c r="B2390" s="36" t="str">
        <f>'DETALLE DE CONEXIONES'!I2390</f>
        <v>GPRS</v>
      </c>
      <c r="C2390" s="36" t="str">
        <f>'DETALLE DE CONEXIONES'!BB2390</f>
        <v>INTERNET</v>
      </c>
      <c r="D2390" s="36" t="str">
        <f>'DETALLE DE CONEXIONES'!E2390</f>
        <v>internet.itelcel.coXXXGLTE</v>
      </c>
      <c r="E2390" s="36">
        <f t="shared" si="111"/>
        <v>26</v>
      </c>
      <c r="F2390" s="36">
        <f>IFERROR(LIMPIA('DETALLE DE CONEXIONES'!N2390,1),0)</f>
        <v>0</v>
      </c>
      <c r="G2390" s="36" t="str">
        <f>LEFT('DETALLE DE CONEXIONES'!BE2390,3)</f>
        <v/>
      </c>
      <c r="H2390" s="36" t="str">
        <f>RIGHT('DETALLE DE CONEXIONES'!AK2390,2)</f>
        <v>-1</v>
      </c>
      <c r="I2390" s="36" t="str">
        <f>LEFT('DETALLE DE CONEXIONES'!AK2390,3)</f>
        <v>INT</v>
      </c>
      <c r="J2390" s="36" t="str">
        <f>LEFT('DETALLE DE CONEXIONES'!M2390,3)</f>
        <v>0mi</v>
      </c>
      <c r="K2390" s="36" t="str">
        <f>IF(LEN('DETALLE DE CONEXIONES'!M2390)&lt;12,(RIGHT('DETALLE DE CONEXIONES'!M2390,5)),(RIGHT('DETALLE DE CONEXIONES'!M2390,6)))</f>
        <v xml:space="preserve">min. </v>
      </c>
      <c r="L2390" s="36">
        <f>IF(C2390="Saliente Local",(IFERROR((LIMPIA(J2390,1)),0)),0)</f>
        <v>0</v>
      </c>
      <c r="M2390" s="36">
        <f>IF(C2390="Saliente Nacional",(IFERROR((LIMPIA(J2390,1)),0)),0)</f>
        <v>0</v>
      </c>
      <c r="N2390" s="36">
        <f>IF(C2390="Saliente Internacional",(IFERROR((LIMPIA(J2390,1)),0)),0)</f>
        <v>0</v>
      </c>
      <c r="O2390" s="36">
        <f>IF(C2390="Saliente Local",(IFERROR((LIMPIA(K2390,1)),0)),0)</f>
        <v>0</v>
      </c>
      <c r="P2390" s="36">
        <f>IF(C2390="Saliente Nacional",(IFERROR((LIMPIA(K2390,1)),0)),0)</f>
        <v>0</v>
      </c>
      <c r="Q2390" s="36">
        <f>IF(C2390="Saliente Internacional",(IFERROR((LIMPIA(K2390,1)),0)),0)</f>
        <v>0</v>
      </c>
      <c r="R2390" s="36">
        <f t="shared" si="112"/>
        <v>0</v>
      </c>
      <c r="S2390" s="36">
        <f t="shared" si="113"/>
        <v>0</v>
      </c>
    </row>
    <row r="2391" spans="1:19" x14ac:dyDescent="0.25">
      <c r="A2391" s="101">
        <f>'DETALLE DE CONEXIONES'!P2391</f>
        <v>0</v>
      </c>
      <c r="B2391" s="36" t="str">
        <f>'DETALLE DE CONEXIONES'!I2391</f>
        <v>GPRS</v>
      </c>
      <c r="C2391" s="36" t="str">
        <f>'DETALLE DE CONEXIONES'!BB2391</f>
        <v>VIDEO</v>
      </c>
      <c r="D2391" s="36" t="str">
        <f>'DETALLE DE CONEXIONES'!E2391</f>
        <v>internet.itelcelXXXm-3G</v>
      </c>
      <c r="E2391" s="36">
        <f t="shared" si="111"/>
        <v>23</v>
      </c>
      <c r="F2391" s="36">
        <f>IFERROR(LIMPIA('DETALLE DE CONEXIONES'!N2391,1),0)</f>
        <v>0</v>
      </c>
      <c r="G2391" s="36" t="str">
        <f>LEFT('DETALLE DE CONEXIONES'!BE2391,3)</f>
        <v/>
      </c>
      <c r="H2391" s="36" t="str">
        <f>RIGHT('DETALLE DE CONEXIONES'!AK2391,2)</f>
        <v>-1</v>
      </c>
      <c r="I2391" s="36" t="str">
        <f>LEFT('DETALLE DE CONEXIONES'!AK2391,3)</f>
        <v>VID</v>
      </c>
      <c r="J2391" s="36" t="str">
        <f>LEFT('DETALLE DE CONEXIONES'!M2391,3)</f>
        <v>0mi</v>
      </c>
      <c r="K2391" s="36" t="str">
        <f>IF(LEN('DETALLE DE CONEXIONES'!M2391)&lt;12,(RIGHT('DETALLE DE CONEXIONES'!M2391,5)),(RIGHT('DETALLE DE CONEXIONES'!M2391,6)))</f>
        <v xml:space="preserve">min. </v>
      </c>
      <c r="L2391" s="36">
        <f>IF(C2391="Saliente Local",(IFERROR((LIMPIA(J2391,1)),0)),0)</f>
        <v>0</v>
      </c>
      <c r="M2391" s="36">
        <f>IF(C2391="Saliente Nacional",(IFERROR((LIMPIA(J2391,1)),0)),0)</f>
        <v>0</v>
      </c>
      <c r="N2391" s="36">
        <f>IF(C2391="Saliente Internacional",(IFERROR((LIMPIA(J2391,1)),0)),0)</f>
        <v>0</v>
      </c>
      <c r="O2391" s="36">
        <f>IF(C2391="Saliente Local",(IFERROR((LIMPIA(K2391,1)),0)),0)</f>
        <v>0</v>
      </c>
      <c r="P2391" s="36">
        <f>IF(C2391="Saliente Nacional",(IFERROR((LIMPIA(K2391,1)),0)),0)</f>
        <v>0</v>
      </c>
      <c r="Q2391" s="36">
        <f>IF(C2391="Saliente Internacional",(IFERROR((LIMPIA(K2391,1)),0)),0)</f>
        <v>0</v>
      </c>
      <c r="R2391" s="36">
        <f t="shared" si="112"/>
        <v>0</v>
      </c>
      <c r="S2391" s="36">
        <f t="shared" si="113"/>
        <v>0</v>
      </c>
    </row>
    <row r="2392" spans="1:19" x14ac:dyDescent="0.25">
      <c r="A2392" s="101">
        <f>'DETALLE DE CONEXIONES'!P2392</f>
        <v>0</v>
      </c>
      <c r="B2392" s="36" t="str">
        <f>'DETALLE DE CONEXIONES'!I2392</f>
        <v>GPRS</v>
      </c>
      <c r="C2392" s="36" t="str">
        <f>'DETALLE DE CONEXIONES'!BB2392</f>
        <v>INTERNET</v>
      </c>
      <c r="D2392" s="36" t="str">
        <f>'DETALLE DE CONEXIONES'!E2392</f>
        <v>internet.itelcelXXXm-3G</v>
      </c>
      <c r="E2392" s="36">
        <f t="shared" si="111"/>
        <v>23</v>
      </c>
      <c r="F2392" s="36">
        <f>IFERROR(LIMPIA('DETALLE DE CONEXIONES'!N2392,1),0)</f>
        <v>0</v>
      </c>
      <c r="G2392" s="36" t="str">
        <f>LEFT('DETALLE DE CONEXIONES'!BE2392,3)</f>
        <v/>
      </c>
      <c r="H2392" s="36" t="str">
        <f>RIGHT('DETALLE DE CONEXIONES'!AK2392,2)</f>
        <v>-1</v>
      </c>
      <c r="I2392" s="36" t="str">
        <f>LEFT('DETALLE DE CONEXIONES'!AK2392,3)</f>
        <v>INT</v>
      </c>
      <c r="J2392" s="36" t="str">
        <f>LEFT('DETALLE DE CONEXIONES'!M2392,3)</f>
        <v>0mi</v>
      </c>
      <c r="K2392" s="36" t="str">
        <f>IF(LEN('DETALLE DE CONEXIONES'!M2392)&lt;12,(RIGHT('DETALLE DE CONEXIONES'!M2392,5)),(RIGHT('DETALLE DE CONEXIONES'!M2392,6)))</f>
        <v xml:space="preserve">min. </v>
      </c>
      <c r="L2392" s="36">
        <f>IF(C2392="Saliente Local",(IFERROR((LIMPIA(J2392,1)),0)),0)</f>
        <v>0</v>
      </c>
      <c r="M2392" s="36">
        <f>IF(C2392="Saliente Nacional",(IFERROR((LIMPIA(J2392,1)),0)),0)</f>
        <v>0</v>
      </c>
      <c r="N2392" s="36">
        <f>IF(C2392="Saliente Internacional",(IFERROR((LIMPIA(J2392,1)),0)),0)</f>
        <v>0</v>
      </c>
      <c r="O2392" s="36">
        <f>IF(C2392="Saliente Local",(IFERROR((LIMPIA(K2392,1)),0)),0)</f>
        <v>0</v>
      </c>
      <c r="P2392" s="36">
        <f>IF(C2392="Saliente Nacional",(IFERROR((LIMPIA(K2392,1)),0)),0)</f>
        <v>0</v>
      </c>
      <c r="Q2392" s="36">
        <f>IF(C2392="Saliente Internacional",(IFERROR((LIMPIA(K2392,1)),0)),0)</f>
        <v>0</v>
      </c>
      <c r="R2392" s="36">
        <f t="shared" si="112"/>
        <v>0</v>
      </c>
      <c r="S2392" s="36">
        <f t="shared" si="113"/>
        <v>0</v>
      </c>
    </row>
    <row r="2393" spans="1:19" x14ac:dyDescent="0.25">
      <c r="A2393" s="101">
        <f>'DETALLE DE CONEXIONES'!P2393</f>
        <v>0</v>
      </c>
      <c r="B2393" s="36" t="str">
        <f>'DETALLE DE CONEXIONES'!I2393</f>
        <v>GPRS</v>
      </c>
      <c r="C2393" s="36" t="str">
        <f>'DETALLE DE CONEXIONES'!BB2393</f>
        <v>VIDEO</v>
      </c>
      <c r="D2393" s="36" t="str">
        <f>'DETALLE DE CONEXIONES'!E2393</f>
        <v>internet.itelcel.coXXXGLTE</v>
      </c>
      <c r="E2393" s="36">
        <f t="shared" si="111"/>
        <v>26</v>
      </c>
      <c r="F2393" s="36">
        <f>IFERROR(LIMPIA('DETALLE DE CONEXIONES'!N2393,1),0)</f>
        <v>0</v>
      </c>
      <c r="G2393" s="36" t="str">
        <f>LEFT('DETALLE DE CONEXIONES'!BE2393,3)</f>
        <v/>
      </c>
      <c r="H2393" s="36" t="str">
        <f>RIGHT('DETALLE DE CONEXIONES'!AK2393,2)</f>
        <v>-1</v>
      </c>
      <c r="I2393" s="36" t="str">
        <f>LEFT('DETALLE DE CONEXIONES'!AK2393,3)</f>
        <v>VID</v>
      </c>
      <c r="J2393" s="36" t="str">
        <f>LEFT('DETALLE DE CONEXIONES'!M2393,3)</f>
        <v>0mi</v>
      </c>
      <c r="K2393" s="36" t="str">
        <f>IF(LEN('DETALLE DE CONEXIONES'!M2393)&lt;12,(RIGHT('DETALLE DE CONEXIONES'!M2393,5)),(RIGHT('DETALLE DE CONEXIONES'!M2393,6)))</f>
        <v xml:space="preserve">min. </v>
      </c>
      <c r="L2393" s="36">
        <f>IF(C2393="Saliente Local",(IFERROR((LIMPIA(J2393,1)),0)),0)</f>
        <v>0</v>
      </c>
      <c r="M2393" s="36">
        <f>IF(C2393="Saliente Nacional",(IFERROR((LIMPIA(J2393,1)),0)),0)</f>
        <v>0</v>
      </c>
      <c r="N2393" s="36">
        <f>IF(C2393="Saliente Internacional",(IFERROR((LIMPIA(J2393,1)),0)),0)</f>
        <v>0</v>
      </c>
      <c r="O2393" s="36">
        <f>IF(C2393="Saliente Local",(IFERROR((LIMPIA(K2393,1)),0)),0)</f>
        <v>0</v>
      </c>
      <c r="P2393" s="36">
        <f>IF(C2393="Saliente Nacional",(IFERROR((LIMPIA(K2393,1)),0)),0)</f>
        <v>0</v>
      </c>
      <c r="Q2393" s="36">
        <f>IF(C2393="Saliente Internacional",(IFERROR((LIMPIA(K2393,1)),0)),0)</f>
        <v>0</v>
      </c>
      <c r="R2393" s="36">
        <f t="shared" si="112"/>
        <v>0</v>
      </c>
      <c r="S2393" s="36">
        <f t="shared" si="113"/>
        <v>0</v>
      </c>
    </row>
    <row r="2394" spans="1:19" x14ac:dyDescent="0.25">
      <c r="A2394" s="101">
        <f>'DETALLE DE CONEXIONES'!P2394</f>
        <v>0</v>
      </c>
      <c r="B2394" s="36" t="str">
        <f>'DETALLE DE CONEXIONES'!I2394</f>
        <v>GPRS</v>
      </c>
      <c r="C2394" s="36" t="str">
        <f>'DETALLE DE CONEXIONES'!BB2394</f>
        <v>MENSAJERO</v>
      </c>
      <c r="D2394" s="36" t="str">
        <f>'DETALLE DE CONEXIONES'!E2394</f>
        <v>internet.itelcelXXXm-3G</v>
      </c>
      <c r="E2394" s="36">
        <f t="shared" si="111"/>
        <v>23</v>
      </c>
      <c r="F2394" s="36">
        <f>IFERROR(LIMPIA('DETALLE DE CONEXIONES'!N2394,1),0)</f>
        <v>0</v>
      </c>
      <c r="G2394" s="36" t="str">
        <f>LEFT('DETALLE DE CONEXIONES'!BE2394,3)</f>
        <v/>
      </c>
      <c r="H2394" s="36" t="str">
        <f>RIGHT('DETALLE DE CONEXIONES'!AK2394,2)</f>
        <v>-1</v>
      </c>
      <c r="I2394" s="36" t="str">
        <f>LEFT('DETALLE DE CONEXIONES'!AK2394,3)</f>
        <v>MEN</v>
      </c>
      <c r="J2394" s="36" t="str">
        <f>LEFT('DETALLE DE CONEXIONES'!M2394,3)</f>
        <v>0mi</v>
      </c>
      <c r="K2394" s="36" t="str">
        <f>IF(LEN('DETALLE DE CONEXIONES'!M2394)&lt;12,(RIGHT('DETALLE DE CONEXIONES'!M2394,5)),(RIGHT('DETALLE DE CONEXIONES'!M2394,6)))</f>
        <v xml:space="preserve">min. </v>
      </c>
      <c r="L2394" s="36">
        <f>IF(C2394="Saliente Local",(IFERROR((LIMPIA(J2394,1)),0)),0)</f>
        <v>0</v>
      </c>
      <c r="M2394" s="36">
        <f>IF(C2394="Saliente Nacional",(IFERROR((LIMPIA(J2394,1)),0)),0)</f>
        <v>0</v>
      </c>
      <c r="N2394" s="36">
        <f>IF(C2394="Saliente Internacional",(IFERROR((LIMPIA(J2394,1)),0)),0)</f>
        <v>0</v>
      </c>
      <c r="O2394" s="36">
        <f>IF(C2394="Saliente Local",(IFERROR((LIMPIA(K2394,1)),0)),0)</f>
        <v>0</v>
      </c>
      <c r="P2394" s="36">
        <f>IF(C2394="Saliente Nacional",(IFERROR((LIMPIA(K2394,1)),0)),0)</f>
        <v>0</v>
      </c>
      <c r="Q2394" s="36">
        <f>IF(C2394="Saliente Internacional",(IFERROR((LIMPIA(K2394,1)),0)),0)</f>
        <v>0</v>
      </c>
      <c r="R2394" s="36">
        <f t="shared" si="112"/>
        <v>0</v>
      </c>
      <c r="S2394" s="36">
        <f t="shared" si="113"/>
        <v>0</v>
      </c>
    </row>
    <row r="2395" spans="1:19" x14ac:dyDescent="0.25">
      <c r="A2395" s="101">
        <f>'DETALLE DE CONEXIONES'!P2395</f>
        <v>0</v>
      </c>
      <c r="B2395" s="36" t="str">
        <f>'DETALLE DE CONEXIONES'!I2395</f>
        <v>GPRS</v>
      </c>
      <c r="C2395" s="36" t="str">
        <f>'DETALLE DE CONEXIONES'!BB2395</f>
        <v>RS</v>
      </c>
      <c r="D2395" s="36" t="str">
        <f>'DETALLE DE CONEXIONES'!E2395</f>
        <v>internet.itelcelXXXm-3G</v>
      </c>
      <c r="E2395" s="36">
        <f t="shared" si="111"/>
        <v>23</v>
      </c>
      <c r="F2395" s="36">
        <f>IFERROR(LIMPIA('DETALLE DE CONEXIONES'!N2395,1),0)</f>
        <v>0</v>
      </c>
      <c r="G2395" s="36" t="str">
        <f>LEFT('DETALLE DE CONEXIONES'!BE2395,3)</f>
        <v/>
      </c>
      <c r="H2395" s="36" t="str">
        <f>RIGHT('DETALLE DE CONEXIONES'!AK2395,2)</f>
        <v>-1</v>
      </c>
      <c r="I2395" s="36" t="str">
        <f>LEFT('DETALLE DE CONEXIONES'!AK2395,3)</f>
        <v>RS;</v>
      </c>
      <c r="J2395" s="36" t="str">
        <f>LEFT('DETALLE DE CONEXIONES'!M2395,3)</f>
        <v>0mi</v>
      </c>
      <c r="K2395" s="36" t="str">
        <f>IF(LEN('DETALLE DE CONEXIONES'!M2395)&lt;12,(RIGHT('DETALLE DE CONEXIONES'!M2395,5)),(RIGHT('DETALLE DE CONEXIONES'!M2395,6)))</f>
        <v xml:space="preserve">min. </v>
      </c>
      <c r="L2395" s="36">
        <f>IF(C2395="Saliente Local",(IFERROR((LIMPIA(J2395,1)),0)),0)</f>
        <v>0</v>
      </c>
      <c r="M2395" s="36">
        <f>IF(C2395="Saliente Nacional",(IFERROR((LIMPIA(J2395,1)),0)),0)</f>
        <v>0</v>
      </c>
      <c r="N2395" s="36">
        <f>IF(C2395="Saliente Internacional",(IFERROR((LIMPIA(J2395,1)),0)),0)</f>
        <v>0</v>
      </c>
      <c r="O2395" s="36">
        <f>IF(C2395="Saliente Local",(IFERROR((LIMPIA(K2395,1)),0)),0)</f>
        <v>0</v>
      </c>
      <c r="P2395" s="36">
        <f>IF(C2395="Saliente Nacional",(IFERROR((LIMPIA(K2395,1)),0)),0)</f>
        <v>0</v>
      </c>
      <c r="Q2395" s="36">
        <f>IF(C2395="Saliente Internacional",(IFERROR((LIMPIA(K2395,1)),0)),0)</f>
        <v>0</v>
      </c>
      <c r="R2395" s="36">
        <f t="shared" si="112"/>
        <v>0</v>
      </c>
      <c r="S2395" s="36">
        <f t="shared" si="113"/>
        <v>0</v>
      </c>
    </row>
    <row r="2396" spans="1:19" x14ac:dyDescent="0.25">
      <c r="A2396" s="101">
        <f>'DETALLE DE CONEXIONES'!P2396</f>
        <v>0</v>
      </c>
      <c r="B2396" s="36" t="str">
        <f>'DETALLE DE CONEXIONES'!I2396</f>
        <v>SALIENTE</v>
      </c>
      <c r="C2396" s="36" t="str">
        <f>'DETALLE DE CONEXIONES'!BB2396</f>
        <v>Saliente Local</v>
      </c>
      <c r="D2396" s="36" t="str">
        <f>'DETALLE DE CONEXIONES'!E2396</f>
        <v>999XXX3420</v>
      </c>
      <c r="E2396" s="36">
        <f t="shared" si="111"/>
        <v>10</v>
      </c>
      <c r="F2396" s="36">
        <f>IFERROR(LIMPIA('DETALLE DE CONEXIONES'!N2396,1),0)</f>
        <v>1</v>
      </c>
      <c r="G2396" s="36" t="str">
        <f>LEFT('DETALLE DE CONEXIONES'!BE2396,3)</f>
        <v>NOF</v>
      </c>
      <c r="H2396" s="36" t="str">
        <f>RIGHT('DETALLE DE CONEXIONES'!AK2396,2)</f>
        <v/>
      </c>
      <c r="I2396" s="36" t="str">
        <f>LEFT('DETALLE DE CONEXIONES'!AK2396,3)</f>
        <v/>
      </c>
      <c r="J2396" s="36" t="str">
        <f>LEFT('DETALLE DE CONEXIONES'!M2396,3)</f>
        <v>0mi</v>
      </c>
      <c r="K2396" s="36" t="str">
        <f>IF(LEN('DETALLE DE CONEXIONES'!M2396)&lt;12,(RIGHT('DETALLE DE CONEXIONES'!M2396,5)),(RIGHT('DETALLE DE CONEXIONES'!M2396,6)))</f>
        <v>33seg.</v>
      </c>
      <c r="L2396" s="36">
        <f>IF(C2396="Saliente Local",(IFERROR((LIMPIA(J2396,1)),0)),0)</f>
        <v>0</v>
      </c>
      <c r="M2396" s="36">
        <f>IF(C2396="Saliente Nacional",(IFERROR((LIMPIA(J2396,1)),0)),0)</f>
        <v>0</v>
      </c>
      <c r="N2396" s="36">
        <f>IF(C2396="Saliente Internacional",(IFERROR((LIMPIA(J2396,1)),0)),0)</f>
        <v>0</v>
      </c>
      <c r="O2396" s="36">
        <f>IF(C2396="Saliente Local",(IFERROR((LIMPIA(K2396,1)),0)),0)</f>
        <v>33</v>
      </c>
      <c r="P2396" s="36">
        <f>IF(C2396="Saliente Nacional",(IFERROR((LIMPIA(K2396,1)),0)),0)</f>
        <v>0</v>
      </c>
      <c r="Q2396" s="36">
        <f>IF(C2396="Saliente Internacional",(IFERROR((LIMPIA(K2396,1)),0)),0)</f>
        <v>0</v>
      </c>
      <c r="R2396" s="36">
        <f t="shared" si="112"/>
        <v>1</v>
      </c>
      <c r="S2396" s="36">
        <f t="shared" si="113"/>
        <v>0</v>
      </c>
    </row>
    <row r="2397" spans="1:19" x14ac:dyDescent="0.25">
      <c r="A2397" s="101">
        <f>'DETALLE DE CONEXIONES'!P2397</f>
        <v>0</v>
      </c>
      <c r="B2397" s="36" t="str">
        <f>'DETALLE DE CONEXIONES'!I2397</f>
        <v>SALIENTE</v>
      </c>
      <c r="C2397" s="36" t="str">
        <f>'DETALLE DE CONEXIONES'!BB2397</f>
        <v>Saliente Local</v>
      </c>
      <c r="D2397" s="36" t="str">
        <f>'DETALLE DE CONEXIONES'!E2397</f>
        <v>999XXX3420</v>
      </c>
      <c r="E2397" s="36">
        <f t="shared" si="111"/>
        <v>10</v>
      </c>
      <c r="F2397" s="36">
        <f>IFERROR(LIMPIA('DETALLE DE CONEXIONES'!N2397,1),0)</f>
        <v>1</v>
      </c>
      <c r="G2397" s="36" t="str">
        <f>LEFT('DETALLE DE CONEXIONES'!BE2397,3)</f>
        <v>NOF</v>
      </c>
      <c r="H2397" s="36" t="str">
        <f>RIGHT('DETALLE DE CONEXIONES'!AK2397,2)</f>
        <v/>
      </c>
      <c r="I2397" s="36" t="str">
        <f>LEFT('DETALLE DE CONEXIONES'!AK2397,3)</f>
        <v/>
      </c>
      <c r="J2397" s="36" t="str">
        <f>LEFT('DETALLE DE CONEXIONES'!M2397,3)</f>
        <v>0mi</v>
      </c>
      <c r="K2397" s="36" t="str">
        <f>IF(LEN('DETALLE DE CONEXIONES'!M2397)&lt;12,(RIGHT('DETALLE DE CONEXIONES'!M2397,5)),(RIGHT('DETALLE DE CONEXIONES'!M2397,6)))</f>
        <v>50seg.</v>
      </c>
      <c r="L2397" s="36">
        <f>IF(C2397="Saliente Local",(IFERROR((LIMPIA(J2397,1)),0)),0)</f>
        <v>0</v>
      </c>
      <c r="M2397" s="36">
        <f>IF(C2397="Saliente Nacional",(IFERROR((LIMPIA(J2397,1)),0)),0)</f>
        <v>0</v>
      </c>
      <c r="N2397" s="36">
        <f>IF(C2397="Saliente Internacional",(IFERROR((LIMPIA(J2397,1)),0)),0)</f>
        <v>0</v>
      </c>
      <c r="O2397" s="36">
        <f>IF(C2397="Saliente Local",(IFERROR((LIMPIA(K2397,1)),0)),0)</f>
        <v>50</v>
      </c>
      <c r="P2397" s="36">
        <f>IF(C2397="Saliente Nacional",(IFERROR((LIMPIA(K2397,1)),0)),0)</f>
        <v>0</v>
      </c>
      <c r="Q2397" s="36">
        <f>IF(C2397="Saliente Internacional",(IFERROR((LIMPIA(K2397,1)),0)),0)</f>
        <v>0</v>
      </c>
      <c r="R2397" s="36">
        <f t="shared" si="112"/>
        <v>1</v>
      </c>
      <c r="S2397" s="36">
        <f t="shared" si="113"/>
        <v>0</v>
      </c>
    </row>
    <row r="2398" spans="1:19" x14ac:dyDescent="0.25">
      <c r="A2398" s="101">
        <f>'DETALLE DE CONEXIONES'!P2398</f>
        <v>0</v>
      </c>
      <c r="B2398" s="36" t="str">
        <f>'DETALLE DE CONEXIONES'!I2398</f>
        <v>SALIENTE</v>
      </c>
      <c r="C2398" s="36" t="str">
        <f>'DETALLE DE CONEXIONES'!BB2398</f>
        <v>Saliente Local</v>
      </c>
      <c r="D2398" s="36" t="str">
        <f>'DETALLE DE CONEXIONES'!E2398</f>
        <v>999XXX5581</v>
      </c>
      <c r="E2398" s="36">
        <f t="shared" si="111"/>
        <v>10</v>
      </c>
      <c r="F2398" s="36">
        <f>IFERROR(LIMPIA('DETALLE DE CONEXIONES'!N2398,1),0)</f>
        <v>1</v>
      </c>
      <c r="G2398" s="36" t="str">
        <f>LEFT('DETALLE DE CONEXIONES'!BE2398,3)</f>
        <v>NOF</v>
      </c>
      <c r="H2398" s="36" t="str">
        <f>RIGHT('DETALLE DE CONEXIONES'!AK2398,2)</f>
        <v/>
      </c>
      <c r="I2398" s="36" t="str">
        <f>LEFT('DETALLE DE CONEXIONES'!AK2398,3)</f>
        <v/>
      </c>
      <c r="J2398" s="36" t="str">
        <f>LEFT('DETALLE DE CONEXIONES'!M2398,3)</f>
        <v>0mi</v>
      </c>
      <c r="K2398" s="36" t="str">
        <f>IF(LEN('DETALLE DE CONEXIONES'!M2398)&lt;12,(RIGHT('DETALLE DE CONEXIONES'!M2398,5)),(RIGHT('DETALLE DE CONEXIONES'!M2398,6)))</f>
        <v>26seg.</v>
      </c>
      <c r="L2398" s="36">
        <f>IF(C2398="Saliente Local",(IFERROR((LIMPIA(J2398,1)),0)),0)</f>
        <v>0</v>
      </c>
      <c r="M2398" s="36">
        <f>IF(C2398="Saliente Nacional",(IFERROR((LIMPIA(J2398,1)),0)),0)</f>
        <v>0</v>
      </c>
      <c r="N2398" s="36">
        <f>IF(C2398="Saliente Internacional",(IFERROR((LIMPIA(J2398,1)),0)),0)</f>
        <v>0</v>
      </c>
      <c r="O2398" s="36">
        <f>IF(C2398="Saliente Local",(IFERROR((LIMPIA(K2398,1)),0)),0)</f>
        <v>26</v>
      </c>
      <c r="P2398" s="36">
        <f>IF(C2398="Saliente Nacional",(IFERROR((LIMPIA(K2398,1)),0)),0)</f>
        <v>0</v>
      </c>
      <c r="Q2398" s="36">
        <f>IF(C2398="Saliente Internacional",(IFERROR((LIMPIA(K2398,1)),0)),0)</f>
        <v>0</v>
      </c>
      <c r="R2398" s="36">
        <f t="shared" si="112"/>
        <v>1</v>
      </c>
      <c r="S2398" s="36">
        <f t="shared" si="113"/>
        <v>0</v>
      </c>
    </row>
    <row r="2399" spans="1:19" x14ac:dyDescent="0.25">
      <c r="A2399" s="101">
        <f>'DETALLE DE CONEXIONES'!P2399</f>
        <v>0</v>
      </c>
      <c r="B2399" s="36" t="str">
        <f>'DETALLE DE CONEXIONES'!I2399</f>
        <v>GPRS</v>
      </c>
      <c r="C2399" s="36" t="str">
        <f>'DETALLE DE CONEXIONES'!BB2399</f>
        <v>VIDEO</v>
      </c>
      <c r="D2399" s="36" t="str">
        <f>'DETALLE DE CONEXIONES'!E2399</f>
        <v>internet.itelcel.coXXXGLTE</v>
      </c>
      <c r="E2399" s="36">
        <f t="shared" si="111"/>
        <v>26</v>
      </c>
      <c r="F2399" s="36">
        <f>IFERROR(LIMPIA('DETALLE DE CONEXIONES'!N2399,1),0)</f>
        <v>0</v>
      </c>
      <c r="G2399" s="36" t="str">
        <f>LEFT('DETALLE DE CONEXIONES'!BE2399,3)</f>
        <v/>
      </c>
      <c r="H2399" s="36" t="str">
        <f>RIGHT('DETALLE DE CONEXIONES'!AK2399,2)</f>
        <v>-1</v>
      </c>
      <c r="I2399" s="36" t="str">
        <f>LEFT('DETALLE DE CONEXIONES'!AK2399,3)</f>
        <v>VID</v>
      </c>
      <c r="J2399" s="36" t="str">
        <f>LEFT('DETALLE DE CONEXIONES'!M2399,3)</f>
        <v>0mi</v>
      </c>
      <c r="K2399" s="36" t="str">
        <f>IF(LEN('DETALLE DE CONEXIONES'!M2399)&lt;12,(RIGHT('DETALLE DE CONEXIONES'!M2399,5)),(RIGHT('DETALLE DE CONEXIONES'!M2399,6)))</f>
        <v xml:space="preserve">min. </v>
      </c>
      <c r="L2399" s="36">
        <f>IF(C2399="Saliente Local",(IFERROR((LIMPIA(J2399,1)),0)),0)</f>
        <v>0</v>
      </c>
      <c r="M2399" s="36">
        <f>IF(C2399="Saliente Nacional",(IFERROR((LIMPIA(J2399,1)),0)),0)</f>
        <v>0</v>
      </c>
      <c r="N2399" s="36">
        <f>IF(C2399="Saliente Internacional",(IFERROR((LIMPIA(J2399,1)),0)),0)</f>
        <v>0</v>
      </c>
      <c r="O2399" s="36">
        <f>IF(C2399="Saliente Local",(IFERROR((LIMPIA(K2399,1)),0)),0)</f>
        <v>0</v>
      </c>
      <c r="P2399" s="36">
        <f>IF(C2399="Saliente Nacional",(IFERROR((LIMPIA(K2399,1)),0)),0)</f>
        <v>0</v>
      </c>
      <c r="Q2399" s="36">
        <f>IF(C2399="Saliente Internacional",(IFERROR((LIMPIA(K2399,1)),0)),0)</f>
        <v>0</v>
      </c>
      <c r="R2399" s="36">
        <f t="shared" si="112"/>
        <v>0</v>
      </c>
      <c r="S2399" s="36">
        <f t="shared" si="113"/>
        <v>0</v>
      </c>
    </row>
    <row r="2400" spans="1:19" x14ac:dyDescent="0.25">
      <c r="A2400" s="101">
        <f>'DETALLE DE CONEXIONES'!P2400</f>
        <v>0</v>
      </c>
      <c r="B2400" s="36" t="str">
        <f>'DETALLE DE CONEXIONES'!I2400</f>
        <v>GPRS</v>
      </c>
      <c r="C2400" s="36" t="str">
        <f>'DETALLE DE CONEXIONES'!BB2400</f>
        <v>MENSAJERO</v>
      </c>
      <c r="D2400" s="36" t="str">
        <f>'DETALLE DE CONEXIONES'!E2400</f>
        <v>internet.itelcel.coXXXGLTE</v>
      </c>
      <c r="E2400" s="36">
        <f t="shared" si="111"/>
        <v>26</v>
      </c>
      <c r="F2400" s="36">
        <f>IFERROR(LIMPIA('DETALLE DE CONEXIONES'!N2400,1),0)</f>
        <v>0</v>
      </c>
      <c r="G2400" s="36" t="str">
        <f>LEFT('DETALLE DE CONEXIONES'!BE2400,3)</f>
        <v/>
      </c>
      <c r="H2400" s="36" t="str">
        <f>RIGHT('DETALLE DE CONEXIONES'!AK2400,2)</f>
        <v>-0</v>
      </c>
      <c r="I2400" s="36" t="str">
        <f>LEFT('DETALLE DE CONEXIONES'!AK2400,3)</f>
        <v>MEN</v>
      </c>
      <c r="J2400" s="36" t="str">
        <f>LEFT('DETALLE DE CONEXIONES'!M2400,3)</f>
        <v>0mi</v>
      </c>
      <c r="K2400" s="36" t="str">
        <f>IF(LEN('DETALLE DE CONEXIONES'!M2400)&lt;12,(RIGHT('DETALLE DE CONEXIONES'!M2400,5)),(RIGHT('DETALLE DE CONEXIONES'!M2400,6)))</f>
        <v xml:space="preserve">min. </v>
      </c>
      <c r="L2400" s="36">
        <f>IF(C2400="Saliente Local",(IFERROR((LIMPIA(J2400,1)),0)),0)</f>
        <v>0</v>
      </c>
      <c r="M2400" s="36">
        <f>IF(C2400="Saliente Nacional",(IFERROR((LIMPIA(J2400,1)),0)),0)</f>
        <v>0</v>
      </c>
      <c r="N2400" s="36">
        <f>IF(C2400="Saliente Internacional",(IFERROR((LIMPIA(J2400,1)),0)),0)</f>
        <v>0</v>
      </c>
      <c r="O2400" s="36">
        <f>IF(C2400="Saliente Local",(IFERROR((LIMPIA(K2400,1)),0)),0)</f>
        <v>0</v>
      </c>
      <c r="P2400" s="36">
        <f>IF(C2400="Saliente Nacional",(IFERROR((LIMPIA(K2400,1)),0)),0)</f>
        <v>0</v>
      </c>
      <c r="Q2400" s="36">
        <f>IF(C2400="Saliente Internacional",(IFERROR((LIMPIA(K2400,1)),0)),0)</f>
        <v>0</v>
      </c>
      <c r="R2400" s="36">
        <f t="shared" si="112"/>
        <v>0</v>
      </c>
      <c r="S2400" s="36">
        <f t="shared" si="113"/>
        <v>0</v>
      </c>
    </row>
    <row r="2401" spans="1:19" x14ac:dyDescent="0.25">
      <c r="A2401" s="101">
        <f>'DETALLE DE CONEXIONES'!P2401</f>
        <v>0</v>
      </c>
      <c r="B2401" s="36" t="str">
        <f>'DETALLE DE CONEXIONES'!I2401</f>
        <v>GPRS</v>
      </c>
      <c r="C2401" s="36" t="str">
        <f>'DETALLE DE CONEXIONES'!BB2401</f>
        <v>RS</v>
      </c>
      <c r="D2401" s="36" t="str">
        <f>'DETALLE DE CONEXIONES'!E2401</f>
        <v>internet.itelcelXXXm-3G</v>
      </c>
      <c r="E2401" s="36">
        <f t="shared" si="111"/>
        <v>23</v>
      </c>
      <c r="F2401" s="36">
        <f>IFERROR(LIMPIA('DETALLE DE CONEXIONES'!N2401,1),0)</f>
        <v>0</v>
      </c>
      <c r="G2401" s="36" t="str">
        <f>LEFT('DETALLE DE CONEXIONES'!BE2401,3)</f>
        <v/>
      </c>
      <c r="H2401" s="36" t="str">
        <f>RIGHT('DETALLE DE CONEXIONES'!AK2401,2)</f>
        <v>-0</v>
      </c>
      <c r="I2401" s="36" t="str">
        <f>LEFT('DETALLE DE CONEXIONES'!AK2401,3)</f>
        <v>RS;</v>
      </c>
      <c r="J2401" s="36" t="str">
        <f>LEFT('DETALLE DE CONEXIONES'!M2401,3)</f>
        <v>0mi</v>
      </c>
      <c r="K2401" s="36" t="str">
        <f>IF(LEN('DETALLE DE CONEXIONES'!M2401)&lt;12,(RIGHT('DETALLE DE CONEXIONES'!M2401,5)),(RIGHT('DETALLE DE CONEXIONES'!M2401,6)))</f>
        <v xml:space="preserve">min. </v>
      </c>
      <c r="L2401" s="36">
        <f>IF(C2401="Saliente Local",(IFERROR((LIMPIA(J2401,1)),0)),0)</f>
        <v>0</v>
      </c>
      <c r="M2401" s="36">
        <f>IF(C2401="Saliente Nacional",(IFERROR((LIMPIA(J2401,1)),0)),0)</f>
        <v>0</v>
      </c>
      <c r="N2401" s="36">
        <f>IF(C2401="Saliente Internacional",(IFERROR((LIMPIA(J2401,1)),0)),0)</f>
        <v>0</v>
      </c>
      <c r="O2401" s="36">
        <f>IF(C2401="Saliente Local",(IFERROR((LIMPIA(K2401,1)),0)),0)</f>
        <v>0</v>
      </c>
      <c r="P2401" s="36">
        <f>IF(C2401="Saliente Nacional",(IFERROR((LIMPIA(K2401,1)),0)),0)</f>
        <v>0</v>
      </c>
      <c r="Q2401" s="36">
        <f>IF(C2401="Saliente Internacional",(IFERROR((LIMPIA(K2401,1)),0)),0)</f>
        <v>0</v>
      </c>
      <c r="R2401" s="36">
        <f t="shared" si="112"/>
        <v>0</v>
      </c>
      <c r="S2401" s="36">
        <f t="shared" si="113"/>
        <v>0</v>
      </c>
    </row>
    <row r="2402" spans="1:19" x14ac:dyDescent="0.25">
      <c r="A2402" s="101">
        <f>'DETALLE DE CONEXIONES'!P2402</f>
        <v>0</v>
      </c>
      <c r="B2402" s="36" t="str">
        <f>'DETALLE DE CONEXIONES'!I2402</f>
        <v>GPRS</v>
      </c>
      <c r="C2402" s="36" t="str">
        <f>'DETALLE DE CONEXIONES'!BB2402</f>
        <v>INTERNET</v>
      </c>
      <c r="D2402" s="36" t="str">
        <f>'DETALLE DE CONEXIONES'!E2402</f>
        <v>internet.itelcelXXXm-3G</v>
      </c>
      <c r="E2402" s="36">
        <f t="shared" si="111"/>
        <v>23</v>
      </c>
      <c r="F2402" s="36">
        <f>IFERROR(LIMPIA('DETALLE DE CONEXIONES'!N2402,1),0)</f>
        <v>0</v>
      </c>
      <c r="G2402" s="36" t="str">
        <f>LEFT('DETALLE DE CONEXIONES'!BE2402,3)</f>
        <v/>
      </c>
      <c r="H2402" s="36" t="str">
        <f>RIGHT('DETALLE DE CONEXIONES'!AK2402,2)</f>
        <v>-1</v>
      </c>
      <c r="I2402" s="36" t="str">
        <f>LEFT('DETALLE DE CONEXIONES'!AK2402,3)</f>
        <v>INT</v>
      </c>
      <c r="J2402" s="36" t="str">
        <f>LEFT('DETALLE DE CONEXIONES'!M2402,3)</f>
        <v>0mi</v>
      </c>
      <c r="K2402" s="36" t="str">
        <f>IF(LEN('DETALLE DE CONEXIONES'!M2402)&lt;12,(RIGHT('DETALLE DE CONEXIONES'!M2402,5)),(RIGHT('DETALLE DE CONEXIONES'!M2402,6)))</f>
        <v xml:space="preserve">min. </v>
      </c>
      <c r="L2402" s="36">
        <f>IF(C2402="Saliente Local",(IFERROR((LIMPIA(J2402,1)),0)),0)</f>
        <v>0</v>
      </c>
      <c r="M2402" s="36">
        <f>IF(C2402="Saliente Nacional",(IFERROR((LIMPIA(J2402,1)),0)),0)</f>
        <v>0</v>
      </c>
      <c r="N2402" s="36">
        <f>IF(C2402="Saliente Internacional",(IFERROR((LIMPIA(J2402,1)),0)),0)</f>
        <v>0</v>
      </c>
      <c r="O2402" s="36">
        <f>IF(C2402="Saliente Local",(IFERROR((LIMPIA(K2402,1)),0)),0)</f>
        <v>0</v>
      </c>
      <c r="P2402" s="36">
        <f>IF(C2402="Saliente Nacional",(IFERROR((LIMPIA(K2402,1)),0)),0)</f>
        <v>0</v>
      </c>
      <c r="Q2402" s="36">
        <f>IF(C2402="Saliente Internacional",(IFERROR((LIMPIA(K2402,1)),0)),0)</f>
        <v>0</v>
      </c>
      <c r="R2402" s="36">
        <f t="shared" si="112"/>
        <v>0</v>
      </c>
      <c r="S2402" s="36">
        <f t="shared" si="113"/>
        <v>0</v>
      </c>
    </row>
    <row r="2403" spans="1:19" x14ac:dyDescent="0.25">
      <c r="A2403" s="101">
        <f>'DETALLE DE CONEXIONES'!P2403</f>
        <v>0</v>
      </c>
      <c r="B2403" s="36" t="str">
        <f>'DETALLE DE CONEXIONES'!I2403</f>
        <v>SALIENTE</v>
      </c>
      <c r="C2403" s="36" t="str">
        <f>'DETALLE DE CONEXIONES'!BB2403</f>
        <v>Saliente Local</v>
      </c>
      <c r="D2403" s="36" t="str">
        <f>'DETALLE DE CONEXIONES'!E2403</f>
        <v>999XXX6420</v>
      </c>
      <c r="E2403" s="36">
        <f t="shared" si="111"/>
        <v>10</v>
      </c>
      <c r="F2403" s="36">
        <f>IFERROR(LIMPIA('DETALLE DE CONEXIONES'!N2403,1),0)</f>
        <v>3</v>
      </c>
      <c r="G2403" s="36" t="str">
        <f>LEFT('DETALLE DE CONEXIONES'!BE2403,3)</f>
        <v>NOF</v>
      </c>
      <c r="H2403" s="36" t="str">
        <f>RIGHT('DETALLE DE CONEXIONES'!AK2403,2)</f>
        <v/>
      </c>
      <c r="I2403" s="36" t="str">
        <f>LEFT('DETALLE DE CONEXIONES'!AK2403,3)</f>
        <v/>
      </c>
      <c r="J2403" s="36" t="str">
        <f>LEFT('DETALLE DE CONEXIONES'!M2403,3)</f>
        <v>2mi</v>
      </c>
      <c r="K2403" s="36" t="str">
        <f>IF(LEN('DETALLE DE CONEXIONES'!M2403)&lt;12,(RIGHT('DETALLE DE CONEXIONES'!M2403,5)),(RIGHT('DETALLE DE CONEXIONES'!M2403,6)))</f>
        <v>20seg.</v>
      </c>
      <c r="L2403" s="36">
        <f>IF(C2403="Saliente Local",(IFERROR((LIMPIA(J2403,1)),0)),0)</f>
        <v>2</v>
      </c>
      <c r="M2403" s="36">
        <f>IF(C2403="Saliente Nacional",(IFERROR((LIMPIA(J2403,1)),0)),0)</f>
        <v>0</v>
      </c>
      <c r="N2403" s="36">
        <f>IF(C2403="Saliente Internacional",(IFERROR((LIMPIA(J2403,1)),0)),0)</f>
        <v>0</v>
      </c>
      <c r="O2403" s="36">
        <f>IF(C2403="Saliente Local",(IFERROR((LIMPIA(K2403,1)),0)),0)</f>
        <v>20</v>
      </c>
      <c r="P2403" s="36">
        <f>IF(C2403="Saliente Nacional",(IFERROR((LIMPIA(K2403,1)),0)),0)</f>
        <v>0</v>
      </c>
      <c r="Q2403" s="36">
        <f>IF(C2403="Saliente Internacional",(IFERROR((LIMPIA(K2403,1)),0)),0)</f>
        <v>0</v>
      </c>
      <c r="R2403" s="36">
        <f t="shared" si="112"/>
        <v>3</v>
      </c>
      <c r="S2403" s="36">
        <f t="shared" si="113"/>
        <v>0</v>
      </c>
    </row>
    <row r="2404" spans="1:19" x14ac:dyDescent="0.25">
      <c r="A2404" s="101">
        <f>'DETALLE DE CONEXIONES'!P2404</f>
        <v>0</v>
      </c>
      <c r="B2404" s="36" t="str">
        <f>'DETALLE DE CONEXIONES'!I2404</f>
        <v>ENTRANTE</v>
      </c>
      <c r="C2404" s="36" t="str">
        <f>'DETALLE DE CONEXIONES'!BB2404</f>
        <v>Entrante Local</v>
      </c>
      <c r="D2404" s="36" t="str">
        <f>'DETALLE DE CONEXIONES'!E2404</f>
        <v>999XXX1600</v>
      </c>
      <c r="E2404" s="36">
        <f t="shared" si="111"/>
        <v>10</v>
      </c>
      <c r="F2404" s="36">
        <f>IFERROR(LIMPIA('DETALLE DE CONEXIONES'!N2404,1),0)</f>
        <v>1</v>
      </c>
      <c r="G2404" s="36" t="str">
        <f>LEFT('DETALLE DE CONEXIONES'!BE2404,3)</f>
        <v>NOF</v>
      </c>
      <c r="H2404" s="36" t="str">
        <f>RIGHT('DETALLE DE CONEXIONES'!AK2404,2)</f>
        <v/>
      </c>
      <c r="I2404" s="36" t="str">
        <f>LEFT('DETALLE DE CONEXIONES'!AK2404,3)</f>
        <v/>
      </c>
      <c r="J2404" s="36" t="str">
        <f>LEFT('DETALLE DE CONEXIONES'!M2404,3)</f>
        <v>0mi</v>
      </c>
      <c r="K2404" s="36" t="str">
        <f>IF(LEN('DETALLE DE CONEXIONES'!M2404)&lt;12,(RIGHT('DETALLE DE CONEXIONES'!M2404,5)),(RIGHT('DETALLE DE CONEXIONES'!M2404,6)))</f>
        <v>55seg.</v>
      </c>
      <c r="L2404" s="36">
        <f>IF(C2404="Saliente Local",(IFERROR((LIMPIA(J2404,1)),0)),0)</f>
        <v>0</v>
      </c>
      <c r="M2404" s="36">
        <f>IF(C2404="Saliente Nacional",(IFERROR((LIMPIA(J2404,1)),0)),0)</f>
        <v>0</v>
      </c>
      <c r="N2404" s="36">
        <f>IF(C2404="Saliente Internacional",(IFERROR((LIMPIA(J2404,1)),0)),0)</f>
        <v>0</v>
      </c>
      <c r="O2404" s="36">
        <f>IF(C2404="Saliente Local",(IFERROR((LIMPIA(K2404,1)),0)),0)</f>
        <v>0</v>
      </c>
      <c r="P2404" s="36">
        <f>IF(C2404="Saliente Nacional",(IFERROR((LIMPIA(K2404,1)),0)),0)</f>
        <v>0</v>
      </c>
      <c r="Q2404" s="36">
        <f>IF(C2404="Saliente Internacional",(IFERROR((LIMPIA(K2404,1)),0)),0)</f>
        <v>0</v>
      </c>
      <c r="R2404" s="36">
        <f t="shared" si="112"/>
        <v>0</v>
      </c>
      <c r="S2404" s="36">
        <f t="shared" si="113"/>
        <v>0</v>
      </c>
    </row>
    <row r="2405" spans="1:19" x14ac:dyDescent="0.25">
      <c r="A2405" s="101">
        <f>'DETALLE DE CONEXIONES'!P2405</f>
        <v>0</v>
      </c>
      <c r="B2405" s="36" t="str">
        <f>'DETALLE DE CONEXIONES'!I2405</f>
        <v>TRANSFERENCIA</v>
      </c>
      <c r="C2405" s="36" t="str">
        <f>'DETALLE DE CONEXIONES'!BB2405</f>
        <v>Desvio Nacional</v>
      </c>
      <c r="D2405" s="36" t="str">
        <f>'DETALLE DE CONEXIONES'!E2405</f>
        <v>999XXX1600</v>
      </c>
      <c r="E2405" s="36">
        <f t="shared" si="111"/>
        <v>10</v>
      </c>
      <c r="F2405" s="36">
        <f>IFERROR(LIMPIA('DETALLE DE CONEXIONES'!N2405,1),0)</f>
        <v>1</v>
      </c>
      <c r="G2405" s="36" t="str">
        <f>LEFT('DETALLE DE CONEXIONES'!BE2405,3)</f>
        <v>SIU</v>
      </c>
      <c r="H2405" s="36" t="str">
        <f>RIGHT('DETALLE DE CONEXIONES'!AK2405,2)</f>
        <v/>
      </c>
      <c r="I2405" s="36" t="str">
        <f>LEFT('DETALLE DE CONEXIONES'!AK2405,3)</f>
        <v/>
      </c>
      <c r="J2405" s="36" t="str">
        <f>LEFT('DETALLE DE CONEXIONES'!M2405,3)</f>
        <v>0mi</v>
      </c>
      <c r="K2405" s="36" t="str">
        <f>IF(LEN('DETALLE DE CONEXIONES'!M2405)&lt;12,(RIGHT('DETALLE DE CONEXIONES'!M2405,5)),(RIGHT('DETALLE DE CONEXIONES'!M2405,6)))</f>
        <v>6seg.</v>
      </c>
      <c r="L2405" s="36">
        <f>IF(C2405="Saliente Local",(IFERROR((LIMPIA(J2405,1)),0)),0)</f>
        <v>0</v>
      </c>
      <c r="M2405" s="36">
        <f>IF(C2405="Saliente Nacional",(IFERROR((LIMPIA(J2405,1)),0)),0)</f>
        <v>0</v>
      </c>
      <c r="N2405" s="36">
        <f>IF(C2405="Saliente Internacional",(IFERROR((LIMPIA(J2405,1)),0)),0)</f>
        <v>0</v>
      </c>
      <c r="O2405" s="36">
        <f>IF(C2405="Saliente Local",(IFERROR((LIMPIA(K2405,1)),0)),0)</f>
        <v>0</v>
      </c>
      <c r="P2405" s="36">
        <f>IF(C2405="Saliente Nacional",(IFERROR((LIMPIA(K2405,1)),0)),0)</f>
        <v>0</v>
      </c>
      <c r="Q2405" s="36">
        <f>IF(C2405="Saliente Internacional",(IFERROR((LIMPIA(K2405,1)),0)),0)</f>
        <v>0</v>
      </c>
      <c r="R2405" s="36">
        <f t="shared" si="112"/>
        <v>0</v>
      </c>
      <c r="S2405" s="36">
        <f t="shared" si="113"/>
        <v>0</v>
      </c>
    </row>
    <row r="2406" spans="1:19" x14ac:dyDescent="0.25">
      <c r="A2406" s="101">
        <f>'DETALLE DE CONEXIONES'!P2406</f>
        <v>0</v>
      </c>
      <c r="B2406" s="36" t="str">
        <f>'DETALLE DE CONEXIONES'!I2406</f>
        <v>SALIENTE</v>
      </c>
      <c r="C2406" s="36" t="str">
        <f>'DETALLE DE CONEXIONES'!BB2406</f>
        <v>Saliente Local</v>
      </c>
      <c r="D2406" s="36" t="str">
        <f>'DETALLE DE CONEXIONES'!E2406</f>
        <v>999XXX9515</v>
      </c>
      <c r="E2406" s="36">
        <f t="shared" si="111"/>
        <v>10</v>
      </c>
      <c r="F2406" s="36">
        <f>IFERROR(LIMPIA('DETALLE DE CONEXIONES'!N2406,1),0)</f>
        <v>3</v>
      </c>
      <c r="G2406" s="36" t="str">
        <f>LEFT('DETALLE DE CONEXIONES'!BE2406,3)</f>
        <v>NOF</v>
      </c>
      <c r="H2406" s="36" t="str">
        <f>RIGHT('DETALLE DE CONEXIONES'!AK2406,2)</f>
        <v/>
      </c>
      <c r="I2406" s="36" t="str">
        <f>LEFT('DETALLE DE CONEXIONES'!AK2406,3)</f>
        <v/>
      </c>
      <c r="J2406" s="36" t="str">
        <f>LEFT('DETALLE DE CONEXIONES'!M2406,3)</f>
        <v>2mi</v>
      </c>
      <c r="K2406" s="36" t="str">
        <f>IF(LEN('DETALLE DE CONEXIONES'!M2406)&lt;12,(RIGHT('DETALLE DE CONEXIONES'!M2406,5)),(RIGHT('DETALLE DE CONEXIONES'!M2406,6)))</f>
        <v>7seg.</v>
      </c>
      <c r="L2406" s="36">
        <f>IF(C2406="Saliente Local",(IFERROR((LIMPIA(J2406,1)),0)),0)</f>
        <v>2</v>
      </c>
      <c r="M2406" s="36">
        <f>IF(C2406="Saliente Nacional",(IFERROR((LIMPIA(J2406,1)),0)),0)</f>
        <v>0</v>
      </c>
      <c r="N2406" s="36">
        <f>IF(C2406="Saliente Internacional",(IFERROR((LIMPIA(J2406,1)),0)),0)</f>
        <v>0</v>
      </c>
      <c r="O2406" s="36">
        <f>IF(C2406="Saliente Local",(IFERROR((LIMPIA(K2406,1)),0)),0)</f>
        <v>7</v>
      </c>
      <c r="P2406" s="36">
        <f>IF(C2406="Saliente Nacional",(IFERROR((LIMPIA(K2406,1)),0)),0)</f>
        <v>0</v>
      </c>
      <c r="Q2406" s="36">
        <f>IF(C2406="Saliente Internacional",(IFERROR((LIMPIA(K2406,1)),0)),0)</f>
        <v>0</v>
      </c>
      <c r="R2406" s="36">
        <f t="shared" si="112"/>
        <v>3</v>
      </c>
      <c r="S2406" s="36">
        <f t="shared" si="113"/>
        <v>0</v>
      </c>
    </row>
    <row r="2407" spans="1:19" x14ac:dyDescent="0.25">
      <c r="A2407" s="101">
        <f>'DETALLE DE CONEXIONES'!P2407</f>
        <v>0</v>
      </c>
      <c r="B2407" s="36" t="str">
        <f>'DETALLE DE CONEXIONES'!I2407</f>
        <v>GPRS</v>
      </c>
      <c r="C2407" s="36" t="str">
        <f>'DETALLE DE CONEXIONES'!BB2407</f>
        <v>VIDEO</v>
      </c>
      <c r="D2407" s="36" t="str">
        <f>'DETALLE DE CONEXIONES'!E2407</f>
        <v>internet.itelcelXXXm-3G</v>
      </c>
      <c r="E2407" s="36">
        <f t="shared" si="111"/>
        <v>23</v>
      </c>
      <c r="F2407" s="36">
        <f>IFERROR(LIMPIA('DETALLE DE CONEXIONES'!N2407,1),0)</f>
        <v>0</v>
      </c>
      <c r="G2407" s="36" t="str">
        <f>LEFT('DETALLE DE CONEXIONES'!BE2407,3)</f>
        <v/>
      </c>
      <c r="H2407" s="36" t="str">
        <f>RIGHT('DETALLE DE CONEXIONES'!AK2407,2)</f>
        <v>-1</v>
      </c>
      <c r="I2407" s="36" t="str">
        <f>LEFT('DETALLE DE CONEXIONES'!AK2407,3)</f>
        <v>VID</v>
      </c>
      <c r="J2407" s="36" t="str">
        <f>LEFT('DETALLE DE CONEXIONES'!M2407,3)</f>
        <v>0mi</v>
      </c>
      <c r="K2407" s="36" t="str">
        <f>IF(LEN('DETALLE DE CONEXIONES'!M2407)&lt;12,(RIGHT('DETALLE DE CONEXIONES'!M2407,5)),(RIGHT('DETALLE DE CONEXIONES'!M2407,6)))</f>
        <v xml:space="preserve">min. </v>
      </c>
      <c r="L2407" s="36">
        <f>IF(C2407="Saliente Local",(IFERROR((LIMPIA(J2407,1)),0)),0)</f>
        <v>0</v>
      </c>
      <c r="M2407" s="36">
        <f>IF(C2407="Saliente Nacional",(IFERROR((LIMPIA(J2407,1)),0)),0)</f>
        <v>0</v>
      </c>
      <c r="N2407" s="36">
        <f>IF(C2407="Saliente Internacional",(IFERROR((LIMPIA(J2407,1)),0)),0)</f>
        <v>0</v>
      </c>
      <c r="O2407" s="36">
        <f>IF(C2407="Saliente Local",(IFERROR((LIMPIA(K2407,1)),0)),0)</f>
        <v>0</v>
      </c>
      <c r="P2407" s="36">
        <f>IF(C2407="Saliente Nacional",(IFERROR((LIMPIA(K2407,1)),0)),0)</f>
        <v>0</v>
      </c>
      <c r="Q2407" s="36">
        <f>IF(C2407="Saliente Internacional",(IFERROR((LIMPIA(K2407,1)),0)),0)</f>
        <v>0</v>
      </c>
      <c r="R2407" s="36">
        <f t="shared" si="112"/>
        <v>0</v>
      </c>
      <c r="S2407" s="36">
        <f t="shared" si="113"/>
        <v>0</v>
      </c>
    </row>
    <row r="2408" spans="1:19" x14ac:dyDescent="0.25">
      <c r="A2408" s="101">
        <f>'DETALLE DE CONEXIONES'!P2408</f>
        <v>0</v>
      </c>
      <c r="B2408" s="36" t="str">
        <f>'DETALLE DE CONEXIONES'!I2408</f>
        <v>GPRS</v>
      </c>
      <c r="C2408" s="36" t="str">
        <f>'DETALLE DE CONEXIONES'!BB2408</f>
        <v>MENSAJERO</v>
      </c>
      <c r="D2408" s="36" t="str">
        <f>'DETALLE DE CONEXIONES'!E2408</f>
        <v>internet.itelcelXXXm-3G</v>
      </c>
      <c r="E2408" s="36">
        <f t="shared" si="111"/>
        <v>23</v>
      </c>
      <c r="F2408" s="36">
        <f>IFERROR(LIMPIA('DETALLE DE CONEXIONES'!N2408,1),0)</f>
        <v>0</v>
      </c>
      <c r="G2408" s="36" t="str">
        <f>LEFT('DETALLE DE CONEXIONES'!BE2408,3)</f>
        <v/>
      </c>
      <c r="H2408" s="36" t="str">
        <f>RIGHT('DETALLE DE CONEXIONES'!AK2408,2)</f>
        <v>-1</v>
      </c>
      <c r="I2408" s="36" t="str">
        <f>LEFT('DETALLE DE CONEXIONES'!AK2408,3)</f>
        <v>MEN</v>
      </c>
      <c r="J2408" s="36" t="str">
        <f>LEFT('DETALLE DE CONEXIONES'!M2408,3)</f>
        <v>0mi</v>
      </c>
      <c r="K2408" s="36" t="str">
        <f>IF(LEN('DETALLE DE CONEXIONES'!M2408)&lt;12,(RIGHT('DETALLE DE CONEXIONES'!M2408,5)),(RIGHT('DETALLE DE CONEXIONES'!M2408,6)))</f>
        <v xml:space="preserve">min. </v>
      </c>
      <c r="L2408" s="36">
        <f>IF(C2408="Saliente Local",(IFERROR((LIMPIA(J2408,1)),0)),0)</f>
        <v>0</v>
      </c>
      <c r="M2408" s="36">
        <f>IF(C2408="Saliente Nacional",(IFERROR((LIMPIA(J2408,1)),0)),0)</f>
        <v>0</v>
      </c>
      <c r="N2408" s="36">
        <f>IF(C2408="Saliente Internacional",(IFERROR((LIMPIA(J2408,1)),0)),0)</f>
        <v>0</v>
      </c>
      <c r="O2408" s="36">
        <f>IF(C2408="Saliente Local",(IFERROR((LIMPIA(K2408,1)),0)),0)</f>
        <v>0</v>
      </c>
      <c r="P2408" s="36">
        <f>IF(C2408="Saliente Nacional",(IFERROR((LIMPIA(K2408,1)),0)),0)</f>
        <v>0</v>
      </c>
      <c r="Q2408" s="36">
        <f>IF(C2408="Saliente Internacional",(IFERROR((LIMPIA(K2408,1)),0)),0)</f>
        <v>0</v>
      </c>
      <c r="R2408" s="36">
        <f t="shared" si="112"/>
        <v>0</v>
      </c>
      <c r="S2408" s="36">
        <f t="shared" si="113"/>
        <v>0</v>
      </c>
    </row>
    <row r="2409" spans="1:19" x14ac:dyDescent="0.25">
      <c r="A2409" s="101">
        <f>'DETALLE DE CONEXIONES'!P2409</f>
        <v>0</v>
      </c>
      <c r="B2409" s="36" t="str">
        <f>'DETALLE DE CONEXIONES'!I2409</f>
        <v>GPRS</v>
      </c>
      <c r="C2409" s="36" t="str">
        <f>'DETALLE DE CONEXIONES'!BB2409</f>
        <v>RS</v>
      </c>
      <c r="D2409" s="36" t="str">
        <f>'DETALLE DE CONEXIONES'!E2409</f>
        <v>internet.itelcelXXXm-3G</v>
      </c>
      <c r="E2409" s="36">
        <f t="shared" si="111"/>
        <v>23</v>
      </c>
      <c r="F2409" s="36">
        <f>IFERROR(LIMPIA('DETALLE DE CONEXIONES'!N2409,1),0)</f>
        <v>0</v>
      </c>
      <c r="G2409" s="36" t="str">
        <f>LEFT('DETALLE DE CONEXIONES'!BE2409,3)</f>
        <v/>
      </c>
      <c r="H2409" s="36" t="str">
        <f>RIGHT('DETALLE DE CONEXIONES'!AK2409,2)</f>
        <v>-1</v>
      </c>
      <c r="I2409" s="36" t="str">
        <f>LEFT('DETALLE DE CONEXIONES'!AK2409,3)</f>
        <v>RS;</v>
      </c>
      <c r="J2409" s="36" t="str">
        <f>LEFT('DETALLE DE CONEXIONES'!M2409,3)</f>
        <v>0mi</v>
      </c>
      <c r="K2409" s="36" t="str">
        <f>IF(LEN('DETALLE DE CONEXIONES'!M2409)&lt;12,(RIGHT('DETALLE DE CONEXIONES'!M2409,5)),(RIGHT('DETALLE DE CONEXIONES'!M2409,6)))</f>
        <v xml:space="preserve">min. </v>
      </c>
      <c r="L2409" s="36">
        <f>IF(C2409="Saliente Local",(IFERROR((LIMPIA(J2409,1)),0)),0)</f>
        <v>0</v>
      </c>
      <c r="M2409" s="36">
        <f>IF(C2409="Saliente Nacional",(IFERROR((LIMPIA(J2409,1)),0)),0)</f>
        <v>0</v>
      </c>
      <c r="N2409" s="36">
        <f>IF(C2409="Saliente Internacional",(IFERROR((LIMPIA(J2409,1)),0)),0)</f>
        <v>0</v>
      </c>
      <c r="O2409" s="36">
        <f>IF(C2409="Saliente Local",(IFERROR((LIMPIA(K2409,1)),0)),0)</f>
        <v>0</v>
      </c>
      <c r="P2409" s="36">
        <f>IF(C2409="Saliente Nacional",(IFERROR((LIMPIA(K2409,1)),0)),0)</f>
        <v>0</v>
      </c>
      <c r="Q2409" s="36">
        <f>IF(C2409="Saliente Internacional",(IFERROR((LIMPIA(K2409,1)),0)),0)</f>
        <v>0</v>
      </c>
      <c r="R2409" s="36">
        <f t="shared" si="112"/>
        <v>0</v>
      </c>
      <c r="S2409" s="36">
        <f t="shared" si="113"/>
        <v>0</v>
      </c>
    </row>
    <row r="2410" spans="1:19" x14ac:dyDescent="0.25">
      <c r="A2410" s="101">
        <f>'DETALLE DE CONEXIONES'!P2410</f>
        <v>0</v>
      </c>
      <c r="B2410" s="36" t="str">
        <f>'DETALLE DE CONEXIONES'!I2410</f>
        <v>TRANSFERENCIA</v>
      </c>
      <c r="C2410" s="36" t="str">
        <f>'DETALLE DE CONEXIONES'!BB2410</f>
        <v>Desvio Nacional</v>
      </c>
      <c r="D2410" s="36" t="str">
        <f>'DETALLE DE CONEXIONES'!E2410</f>
        <v>999XXX1600</v>
      </c>
      <c r="E2410" s="36">
        <f t="shared" si="111"/>
        <v>10</v>
      </c>
      <c r="F2410" s="36">
        <f>IFERROR(LIMPIA('DETALLE DE CONEXIONES'!N2410,1),0)</f>
        <v>1</v>
      </c>
      <c r="G2410" s="36" t="str">
        <f>LEFT('DETALLE DE CONEXIONES'!BE2410,3)</f>
        <v>SIU</v>
      </c>
      <c r="H2410" s="36" t="str">
        <f>RIGHT('DETALLE DE CONEXIONES'!AK2410,2)</f>
        <v/>
      </c>
      <c r="I2410" s="36" t="str">
        <f>LEFT('DETALLE DE CONEXIONES'!AK2410,3)</f>
        <v/>
      </c>
      <c r="J2410" s="36" t="str">
        <f>LEFT('DETALLE DE CONEXIONES'!M2410,3)</f>
        <v>0mi</v>
      </c>
      <c r="K2410" s="36" t="str">
        <f>IF(LEN('DETALLE DE CONEXIONES'!M2410)&lt;12,(RIGHT('DETALLE DE CONEXIONES'!M2410,5)),(RIGHT('DETALLE DE CONEXIONES'!M2410,6)))</f>
        <v>51seg.</v>
      </c>
      <c r="L2410" s="36">
        <f>IF(C2410="Saliente Local",(IFERROR((LIMPIA(J2410,1)),0)),0)</f>
        <v>0</v>
      </c>
      <c r="M2410" s="36">
        <f>IF(C2410="Saliente Nacional",(IFERROR((LIMPIA(J2410,1)),0)),0)</f>
        <v>0</v>
      </c>
      <c r="N2410" s="36">
        <f>IF(C2410="Saliente Internacional",(IFERROR((LIMPIA(J2410,1)),0)),0)</f>
        <v>0</v>
      </c>
      <c r="O2410" s="36">
        <f>IF(C2410="Saliente Local",(IFERROR((LIMPIA(K2410,1)),0)),0)</f>
        <v>0</v>
      </c>
      <c r="P2410" s="36">
        <f>IF(C2410="Saliente Nacional",(IFERROR((LIMPIA(K2410,1)),0)),0)</f>
        <v>0</v>
      </c>
      <c r="Q2410" s="36">
        <f>IF(C2410="Saliente Internacional",(IFERROR((LIMPIA(K2410,1)),0)),0)</f>
        <v>0</v>
      </c>
      <c r="R2410" s="36">
        <f t="shared" si="112"/>
        <v>0</v>
      </c>
      <c r="S2410" s="36">
        <f t="shared" si="113"/>
        <v>0</v>
      </c>
    </row>
    <row r="2411" spans="1:19" x14ac:dyDescent="0.25">
      <c r="A2411" s="101">
        <f>'DETALLE DE CONEXIONES'!P2411</f>
        <v>0</v>
      </c>
      <c r="B2411" s="36" t="str">
        <f>'DETALLE DE CONEXIONES'!I2411</f>
        <v>SALIENTE</v>
      </c>
      <c r="C2411" s="36" t="str">
        <f>'DETALLE DE CONEXIONES'!BB2411</f>
        <v>Saliente Local</v>
      </c>
      <c r="D2411" s="36" t="str">
        <f>'DETALLE DE CONEXIONES'!E2411</f>
        <v>999XXX4201</v>
      </c>
      <c r="E2411" s="36">
        <f t="shared" si="111"/>
        <v>10</v>
      </c>
      <c r="F2411" s="36">
        <f>IFERROR(LIMPIA('DETALLE DE CONEXIONES'!N2411,1),0)</f>
        <v>5</v>
      </c>
      <c r="G2411" s="36" t="str">
        <f>LEFT('DETALLE DE CONEXIONES'!BE2411,3)</f>
        <v>NOF</v>
      </c>
      <c r="H2411" s="36" t="str">
        <f>RIGHT('DETALLE DE CONEXIONES'!AK2411,2)</f>
        <v/>
      </c>
      <c r="I2411" s="36" t="str">
        <f>LEFT('DETALLE DE CONEXIONES'!AK2411,3)</f>
        <v/>
      </c>
      <c r="J2411" s="36" t="str">
        <f>LEFT('DETALLE DE CONEXIONES'!M2411,3)</f>
        <v>4mi</v>
      </c>
      <c r="K2411" s="36" t="str">
        <f>IF(LEN('DETALLE DE CONEXIONES'!M2411)&lt;12,(RIGHT('DETALLE DE CONEXIONES'!M2411,5)),(RIGHT('DETALLE DE CONEXIONES'!M2411,6)))</f>
        <v>20seg.</v>
      </c>
      <c r="L2411" s="36">
        <f>IF(C2411="Saliente Local",(IFERROR((LIMPIA(J2411,1)),0)),0)</f>
        <v>4</v>
      </c>
      <c r="M2411" s="36">
        <f>IF(C2411="Saliente Nacional",(IFERROR((LIMPIA(J2411,1)),0)),0)</f>
        <v>0</v>
      </c>
      <c r="N2411" s="36">
        <f>IF(C2411="Saliente Internacional",(IFERROR((LIMPIA(J2411,1)),0)),0)</f>
        <v>0</v>
      </c>
      <c r="O2411" s="36">
        <f>IF(C2411="Saliente Local",(IFERROR((LIMPIA(K2411,1)),0)),0)</f>
        <v>20</v>
      </c>
      <c r="P2411" s="36">
        <f>IF(C2411="Saliente Nacional",(IFERROR((LIMPIA(K2411,1)),0)),0)</f>
        <v>0</v>
      </c>
      <c r="Q2411" s="36">
        <f>IF(C2411="Saliente Internacional",(IFERROR((LIMPIA(K2411,1)),0)),0)</f>
        <v>0</v>
      </c>
      <c r="R2411" s="36">
        <f t="shared" si="112"/>
        <v>5</v>
      </c>
      <c r="S2411" s="36">
        <f t="shared" si="113"/>
        <v>0</v>
      </c>
    </row>
    <row r="2412" spans="1:19" x14ac:dyDescent="0.25">
      <c r="A2412" s="101">
        <f>'DETALLE DE CONEXIONES'!P2412</f>
        <v>0</v>
      </c>
      <c r="B2412" s="36" t="str">
        <f>'DETALLE DE CONEXIONES'!I2412</f>
        <v>GPRS</v>
      </c>
      <c r="C2412" s="36" t="str">
        <f>'DETALLE DE CONEXIONES'!BB2412</f>
        <v>INTERNET</v>
      </c>
      <c r="D2412" s="36" t="str">
        <f>'DETALLE DE CONEXIONES'!E2412</f>
        <v>internet.itelcel.coXXXGLTE</v>
      </c>
      <c r="E2412" s="36">
        <f t="shared" si="111"/>
        <v>26</v>
      </c>
      <c r="F2412" s="36">
        <f>IFERROR(LIMPIA('DETALLE DE CONEXIONES'!N2412,1),0)</f>
        <v>0</v>
      </c>
      <c r="G2412" s="36" t="str">
        <f>LEFT('DETALLE DE CONEXIONES'!BE2412,3)</f>
        <v/>
      </c>
      <c r="H2412" s="36" t="str">
        <f>RIGHT('DETALLE DE CONEXIONES'!AK2412,2)</f>
        <v>-1</v>
      </c>
      <c r="I2412" s="36" t="str">
        <f>LEFT('DETALLE DE CONEXIONES'!AK2412,3)</f>
        <v>INT</v>
      </c>
      <c r="J2412" s="36" t="str">
        <f>LEFT('DETALLE DE CONEXIONES'!M2412,3)</f>
        <v>0mi</v>
      </c>
      <c r="K2412" s="36" t="str">
        <f>IF(LEN('DETALLE DE CONEXIONES'!M2412)&lt;12,(RIGHT('DETALLE DE CONEXIONES'!M2412,5)),(RIGHT('DETALLE DE CONEXIONES'!M2412,6)))</f>
        <v xml:space="preserve">min. </v>
      </c>
      <c r="L2412" s="36">
        <f>IF(C2412="Saliente Local",(IFERROR((LIMPIA(J2412,1)),0)),0)</f>
        <v>0</v>
      </c>
      <c r="M2412" s="36">
        <f>IF(C2412="Saliente Nacional",(IFERROR((LIMPIA(J2412,1)),0)),0)</f>
        <v>0</v>
      </c>
      <c r="N2412" s="36">
        <f>IF(C2412="Saliente Internacional",(IFERROR((LIMPIA(J2412,1)),0)),0)</f>
        <v>0</v>
      </c>
      <c r="O2412" s="36">
        <f>IF(C2412="Saliente Local",(IFERROR((LIMPIA(K2412,1)),0)),0)</f>
        <v>0</v>
      </c>
      <c r="P2412" s="36">
        <f>IF(C2412="Saliente Nacional",(IFERROR((LIMPIA(K2412,1)),0)),0)</f>
        <v>0</v>
      </c>
      <c r="Q2412" s="36">
        <f>IF(C2412="Saliente Internacional",(IFERROR((LIMPIA(K2412,1)),0)),0)</f>
        <v>0</v>
      </c>
      <c r="R2412" s="36">
        <f t="shared" si="112"/>
        <v>0</v>
      </c>
      <c r="S2412" s="36">
        <f t="shared" si="113"/>
        <v>0</v>
      </c>
    </row>
    <row r="2413" spans="1:19" x14ac:dyDescent="0.25">
      <c r="A2413" s="101">
        <f>'DETALLE DE CONEXIONES'!P2413</f>
        <v>0</v>
      </c>
      <c r="B2413" s="36" t="str">
        <f>'DETALLE DE CONEXIONES'!I2413</f>
        <v>TRANSFERENCIA</v>
      </c>
      <c r="C2413" s="36" t="str">
        <f>'DETALLE DE CONEXIONES'!BB2413</f>
        <v>Desvio Nacional</v>
      </c>
      <c r="D2413" s="36" t="str">
        <f>'DETALLE DE CONEXIONES'!E2413</f>
        <v>999XXX1600</v>
      </c>
      <c r="E2413" s="36">
        <f t="shared" si="111"/>
        <v>10</v>
      </c>
      <c r="F2413" s="36">
        <f>IFERROR(LIMPIA('DETALLE DE CONEXIONES'!N2413,1),0)</f>
        <v>1</v>
      </c>
      <c r="G2413" s="36" t="str">
        <f>LEFT('DETALLE DE CONEXIONES'!BE2413,3)</f>
        <v>SIU</v>
      </c>
      <c r="H2413" s="36" t="str">
        <f>RIGHT('DETALLE DE CONEXIONES'!AK2413,2)</f>
        <v/>
      </c>
      <c r="I2413" s="36" t="str">
        <f>LEFT('DETALLE DE CONEXIONES'!AK2413,3)</f>
        <v/>
      </c>
      <c r="J2413" s="36" t="str">
        <f>LEFT('DETALLE DE CONEXIONES'!M2413,3)</f>
        <v>0mi</v>
      </c>
      <c r="K2413" s="36" t="str">
        <f>IF(LEN('DETALLE DE CONEXIONES'!M2413)&lt;12,(RIGHT('DETALLE DE CONEXIONES'!M2413,5)),(RIGHT('DETALLE DE CONEXIONES'!M2413,6)))</f>
        <v>4seg.</v>
      </c>
      <c r="L2413" s="36">
        <f>IF(C2413="Saliente Local",(IFERROR((LIMPIA(J2413,1)),0)),0)</f>
        <v>0</v>
      </c>
      <c r="M2413" s="36">
        <f>IF(C2413="Saliente Nacional",(IFERROR((LIMPIA(J2413,1)),0)),0)</f>
        <v>0</v>
      </c>
      <c r="N2413" s="36">
        <f>IF(C2413="Saliente Internacional",(IFERROR((LIMPIA(J2413,1)),0)),0)</f>
        <v>0</v>
      </c>
      <c r="O2413" s="36">
        <f>IF(C2413="Saliente Local",(IFERROR((LIMPIA(K2413,1)),0)),0)</f>
        <v>0</v>
      </c>
      <c r="P2413" s="36">
        <f>IF(C2413="Saliente Nacional",(IFERROR((LIMPIA(K2413,1)),0)),0)</f>
        <v>0</v>
      </c>
      <c r="Q2413" s="36">
        <f>IF(C2413="Saliente Internacional",(IFERROR((LIMPIA(K2413,1)),0)),0)</f>
        <v>0</v>
      </c>
      <c r="R2413" s="36">
        <f t="shared" si="112"/>
        <v>0</v>
      </c>
      <c r="S2413" s="36">
        <f t="shared" si="113"/>
        <v>0</v>
      </c>
    </row>
    <row r="2414" spans="1:19" x14ac:dyDescent="0.25">
      <c r="A2414" s="101">
        <f>'DETALLE DE CONEXIONES'!P2414</f>
        <v>0</v>
      </c>
      <c r="B2414" s="36" t="str">
        <f>'DETALLE DE CONEXIONES'!I2414</f>
        <v>TRANSFERENCIA</v>
      </c>
      <c r="C2414" s="36" t="str">
        <f>'DETALLE DE CONEXIONES'!BB2414</f>
        <v>Desvio Nacional</v>
      </c>
      <c r="D2414" s="36" t="str">
        <f>'DETALLE DE CONEXIONES'!E2414</f>
        <v>999XXX1600</v>
      </c>
      <c r="E2414" s="36">
        <f t="shared" si="111"/>
        <v>10</v>
      </c>
      <c r="F2414" s="36">
        <f>IFERROR(LIMPIA('DETALLE DE CONEXIONES'!N2414,1),0)</f>
        <v>1</v>
      </c>
      <c r="G2414" s="36" t="str">
        <f>LEFT('DETALLE DE CONEXIONES'!BE2414,3)</f>
        <v>SIU</v>
      </c>
      <c r="H2414" s="36" t="str">
        <f>RIGHT('DETALLE DE CONEXIONES'!AK2414,2)</f>
        <v/>
      </c>
      <c r="I2414" s="36" t="str">
        <f>LEFT('DETALLE DE CONEXIONES'!AK2414,3)</f>
        <v/>
      </c>
      <c r="J2414" s="36" t="str">
        <f>LEFT('DETALLE DE CONEXIONES'!M2414,3)</f>
        <v>0mi</v>
      </c>
      <c r="K2414" s="36" t="str">
        <f>IF(LEN('DETALLE DE CONEXIONES'!M2414)&lt;12,(RIGHT('DETALLE DE CONEXIONES'!M2414,5)),(RIGHT('DETALLE DE CONEXIONES'!M2414,6)))</f>
        <v>3seg.</v>
      </c>
      <c r="L2414" s="36">
        <f>IF(C2414="Saliente Local",(IFERROR((LIMPIA(J2414,1)),0)),0)</f>
        <v>0</v>
      </c>
      <c r="M2414" s="36">
        <f>IF(C2414="Saliente Nacional",(IFERROR((LIMPIA(J2414,1)),0)),0)</f>
        <v>0</v>
      </c>
      <c r="N2414" s="36">
        <f>IF(C2414="Saliente Internacional",(IFERROR((LIMPIA(J2414,1)),0)),0)</f>
        <v>0</v>
      </c>
      <c r="O2414" s="36">
        <f>IF(C2414="Saliente Local",(IFERROR((LIMPIA(K2414,1)),0)),0)</f>
        <v>0</v>
      </c>
      <c r="P2414" s="36">
        <f>IF(C2414="Saliente Nacional",(IFERROR((LIMPIA(K2414,1)),0)),0)</f>
        <v>0</v>
      </c>
      <c r="Q2414" s="36">
        <f>IF(C2414="Saliente Internacional",(IFERROR((LIMPIA(K2414,1)),0)),0)</f>
        <v>0</v>
      </c>
      <c r="R2414" s="36">
        <f t="shared" si="112"/>
        <v>0</v>
      </c>
      <c r="S2414" s="36">
        <f t="shared" si="113"/>
        <v>0</v>
      </c>
    </row>
    <row r="2415" spans="1:19" x14ac:dyDescent="0.25">
      <c r="A2415" s="101">
        <f>'DETALLE DE CONEXIONES'!P2415</f>
        <v>0</v>
      </c>
      <c r="B2415" s="36" t="str">
        <f>'DETALLE DE CONEXIONES'!I2415</f>
        <v>GPRS</v>
      </c>
      <c r="C2415" s="36" t="str">
        <f>'DETALLE DE CONEXIONES'!BB2415</f>
        <v>VIDEO</v>
      </c>
      <c r="D2415" s="36" t="str">
        <f>'DETALLE DE CONEXIONES'!E2415</f>
        <v>internet.itelcel.coXXXGLTE</v>
      </c>
      <c r="E2415" s="36">
        <f t="shared" si="111"/>
        <v>26</v>
      </c>
      <c r="F2415" s="36">
        <f>IFERROR(LIMPIA('DETALLE DE CONEXIONES'!N2415,1),0)</f>
        <v>0</v>
      </c>
      <c r="G2415" s="36" t="str">
        <f>LEFT('DETALLE DE CONEXIONES'!BE2415,3)</f>
        <v/>
      </c>
      <c r="H2415" s="36" t="str">
        <f>RIGHT('DETALLE DE CONEXIONES'!AK2415,2)</f>
        <v>-1</v>
      </c>
      <c r="I2415" s="36" t="str">
        <f>LEFT('DETALLE DE CONEXIONES'!AK2415,3)</f>
        <v>VID</v>
      </c>
      <c r="J2415" s="36" t="str">
        <f>LEFT('DETALLE DE CONEXIONES'!M2415,3)</f>
        <v>0mi</v>
      </c>
      <c r="K2415" s="36" t="str">
        <f>IF(LEN('DETALLE DE CONEXIONES'!M2415)&lt;12,(RIGHT('DETALLE DE CONEXIONES'!M2415,5)),(RIGHT('DETALLE DE CONEXIONES'!M2415,6)))</f>
        <v xml:space="preserve">min. </v>
      </c>
      <c r="L2415" s="36">
        <f>IF(C2415="Saliente Local",(IFERROR((LIMPIA(J2415,1)),0)),0)</f>
        <v>0</v>
      </c>
      <c r="M2415" s="36">
        <f>IF(C2415="Saliente Nacional",(IFERROR((LIMPIA(J2415,1)),0)),0)</f>
        <v>0</v>
      </c>
      <c r="N2415" s="36">
        <f>IF(C2415="Saliente Internacional",(IFERROR((LIMPIA(J2415,1)),0)),0)</f>
        <v>0</v>
      </c>
      <c r="O2415" s="36">
        <f>IF(C2415="Saliente Local",(IFERROR((LIMPIA(K2415,1)),0)),0)</f>
        <v>0</v>
      </c>
      <c r="P2415" s="36">
        <f>IF(C2415="Saliente Nacional",(IFERROR((LIMPIA(K2415,1)),0)),0)</f>
        <v>0</v>
      </c>
      <c r="Q2415" s="36">
        <f>IF(C2415="Saliente Internacional",(IFERROR((LIMPIA(K2415,1)),0)),0)</f>
        <v>0</v>
      </c>
      <c r="R2415" s="36">
        <f t="shared" si="112"/>
        <v>0</v>
      </c>
      <c r="S2415" s="36">
        <f t="shared" si="113"/>
        <v>0</v>
      </c>
    </row>
    <row r="2416" spans="1:19" x14ac:dyDescent="0.25">
      <c r="A2416" s="101">
        <f>'DETALLE DE CONEXIONES'!P2416</f>
        <v>0</v>
      </c>
      <c r="B2416" s="36" t="str">
        <f>'DETALLE DE CONEXIONES'!I2416</f>
        <v>GPRS</v>
      </c>
      <c r="C2416" s="36" t="str">
        <f>'DETALLE DE CONEXIONES'!BB2416</f>
        <v>RS</v>
      </c>
      <c r="D2416" s="36" t="str">
        <f>'DETALLE DE CONEXIONES'!E2416</f>
        <v>internet.itelcel.coXXXGLTE</v>
      </c>
      <c r="E2416" s="36">
        <f t="shared" si="111"/>
        <v>26</v>
      </c>
      <c r="F2416" s="36">
        <f>IFERROR(LIMPIA('DETALLE DE CONEXIONES'!N2416,1),0)</f>
        <v>0</v>
      </c>
      <c r="G2416" s="36" t="str">
        <f>LEFT('DETALLE DE CONEXIONES'!BE2416,3)</f>
        <v/>
      </c>
      <c r="H2416" s="36" t="str">
        <f>RIGHT('DETALLE DE CONEXIONES'!AK2416,2)</f>
        <v>-1</v>
      </c>
      <c r="I2416" s="36" t="str">
        <f>LEFT('DETALLE DE CONEXIONES'!AK2416,3)</f>
        <v>RS;</v>
      </c>
      <c r="J2416" s="36" t="str">
        <f>LEFT('DETALLE DE CONEXIONES'!M2416,3)</f>
        <v>0mi</v>
      </c>
      <c r="K2416" s="36" t="str">
        <f>IF(LEN('DETALLE DE CONEXIONES'!M2416)&lt;12,(RIGHT('DETALLE DE CONEXIONES'!M2416,5)),(RIGHT('DETALLE DE CONEXIONES'!M2416,6)))</f>
        <v xml:space="preserve">min. </v>
      </c>
      <c r="L2416" s="36">
        <f>IF(C2416="Saliente Local",(IFERROR((LIMPIA(J2416,1)),0)),0)</f>
        <v>0</v>
      </c>
      <c r="M2416" s="36">
        <f>IF(C2416="Saliente Nacional",(IFERROR((LIMPIA(J2416,1)),0)),0)</f>
        <v>0</v>
      </c>
      <c r="N2416" s="36">
        <f>IF(C2416="Saliente Internacional",(IFERROR((LIMPIA(J2416,1)),0)),0)</f>
        <v>0</v>
      </c>
      <c r="O2416" s="36">
        <f>IF(C2416="Saliente Local",(IFERROR((LIMPIA(K2416,1)),0)),0)</f>
        <v>0</v>
      </c>
      <c r="P2416" s="36">
        <f>IF(C2416="Saliente Nacional",(IFERROR((LIMPIA(K2416,1)),0)),0)</f>
        <v>0</v>
      </c>
      <c r="Q2416" s="36">
        <f>IF(C2416="Saliente Internacional",(IFERROR((LIMPIA(K2416,1)),0)),0)</f>
        <v>0</v>
      </c>
      <c r="R2416" s="36">
        <f t="shared" si="112"/>
        <v>0</v>
      </c>
      <c r="S2416" s="36">
        <f t="shared" si="113"/>
        <v>0</v>
      </c>
    </row>
    <row r="2417" spans="1:19" x14ac:dyDescent="0.25">
      <c r="A2417" s="101">
        <f>'DETALLE DE CONEXIONES'!P2417</f>
        <v>0</v>
      </c>
      <c r="B2417" s="36" t="str">
        <f>'DETALLE DE CONEXIONES'!I2417</f>
        <v>GPRS</v>
      </c>
      <c r="C2417" s="36" t="str">
        <f>'DETALLE DE CONEXIONES'!BB2417</f>
        <v>MENSAJERO</v>
      </c>
      <c r="D2417" s="36" t="str">
        <f>'DETALLE DE CONEXIONES'!E2417</f>
        <v>internet.itelcel.coXXXGLTE</v>
      </c>
      <c r="E2417" s="36">
        <f t="shared" si="111"/>
        <v>26</v>
      </c>
      <c r="F2417" s="36">
        <f>IFERROR(LIMPIA('DETALLE DE CONEXIONES'!N2417,1),0)</f>
        <v>0</v>
      </c>
      <c r="G2417" s="36" t="str">
        <f>LEFT('DETALLE DE CONEXIONES'!BE2417,3)</f>
        <v/>
      </c>
      <c r="H2417" s="36" t="str">
        <f>RIGHT('DETALLE DE CONEXIONES'!AK2417,2)</f>
        <v>-1</v>
      </c>
      <c r="I2417" s="36" t="str">
        <f>LEFT('DETALLE DE CONEXIONES'!AK2417,3)</f>
        <v>MEN</v>
      </c>
      <c r="J2417" s="36" t="str">
        <f>LEFT('DETALLE DE CONEXIONES'!M2417,3)</f>
        <v>0mi</v>
      </c>
      <c r="K2417" s="36" t="str">
        <f>IF(LEN('DETALLE DE CONEXIONES'!M2417)&lt;12,(RIGHT('DETALLE DE CONEXIONES'!M2417,5)),(RIGHT('DETALLE DE CONEXIONES'!M2417,6)))</f>
        <v xml:space="preserve">min. </v>
      </c>
      <c r="L2417" s="36">
        <f>IF(C2417="Saliente Local",(IFERROR((LIMPIA(J2417,1)),0)),0)</f>
        <v>0</v>
      </c>
      <c r="M2417" s="36">
        <f>IF(C2417="Saliente Nacional",(IFERROR((LIMPIA(J2417,1)),0)),0)</f>
        <v>0</v>
      </c>
      <c r="N2417" s="36">
        <f>IF(C2417="Saliente Internacional",(IFERROR((LIMPIA(J2417,1)),0)),0)</f>
        <v>0</v>
      </c>
      <c r="O2417" s="36">
        <f>IF(C2417="Saliente Local",(IFERROR((LIMPIA(K2417,1)),0)),0)</f>
        <v>0</v>
      </c>
      <c r="P2417" s="36">
        <f>IF(C2417="Saliente Nacional",(IFERROR((LIMPIA(K2417,1)),0)),0)</f>
        <v>0</v>
      </c>
      <c r="Q2417" s="36">
        <f>IF(C2417="Saliente Internacional",(IFERROR((LIMPIA(K2417,1)),0)),0)</f>
        <v>0</v>
      </c>
      <c r="R2417" s="36">
        <f t="shared" si="112"/>
        <v>0</v>
      </c>
      <c r="S2417" s="36">
        <f t="shared" si="113"/>
        <v>0</v>
      </c>
    </row>
    <row r="2418" spans="1:19" x14ac:dyDescent="0.25">
      <c r="A2418" s="101">
        <f>'DETALLE DE CONEXIONES'!P2418</f>
        <v>0</v>
      </c>
      <c r="B2418" s="36" t="str">
        <f>'DETALLE DE CONEXIONES'!I2418</f>
        <v>GPRS</v>
      </c>
      <c r="C2418" s="36" t="str">
        <f>'DETALLE DE CONEXIONES'!BB2418</f>
        <v>INTERNET</v>
      </c>
      <c r="D2418" s="36" t="str">
        <f>'DETALLE DE CONEXIONES'!E2418</f>
        <v>internet.itelcel.coXXXGLTE</v>
      </c>
      <c r="E2418" s="36">
        <f t="shared" si="111"/>
        <v>26</v>
      </c>
      <c r="F2418" s="36">
        <f>IFERROR(LIMPIA('DETALLE DE CONEXIONES'!N2418,1),0)</f>
        <v>0</v>
      </c>
      <c r="G2418" s="36" t="str">
        <f>LEFT('DETALLE DE CONEXIONES'!BE2418,3)</f>
        <v/>
      </c>
      <c r="H2418" s="36" t="str">
        <f>RIGHT('DETALLE DE CONEXIONES'!AK2418,2)</f>
        <v>-1</v>
      </c>
      <c r="I2418" s="36" t="str">
        <f>LEFT('DETALLE DE CONEXIONES'!AK2418,3)</f>
        <v>INT</v>
      </c>
      <c r="J2418" s="36" t="str">
        <f>LEFT('DETALLE DE CONEXIONES'!M2418,3)</f>
        <v>0mi</v>
      </c>
      <c r="K2418" s="36" t="str">
        <f>IF(LEN('DETALLE DE CONEXIONES'!M2418)&lt;12,(RIGHT('DETALLE DE CONEXIONES'!M2418,5)),(RIGHT('DETALLE DE CONEXIONES'!M2418,6)))</f>
        <v xml:space="preserve">min. </v>
      </c>
      <c r="L2418" s="36">
        <f>IF(C2418="Saliente Local",(IFERROR((LIMPIA(J2418,1)),0)),0)</f>
        <v>0</v>
      </c>
      <c r="M2418" s="36">
        <f>IF(C2418="Saliente Nacional",(IFERROR((LIMPIA(J2418,1)),0)),0)</f>
        <v>0</v>
      </c>
      <c r="N2418" s="36">
        <f>IF(C2418="Saliente Internacional",(IFERROR((LIMPIA(J2418,1)),0)),0)</f>
        <v>0</v>
      </c>
      <c r="O2418" s="36">
        <f>IF(C2418="Saliente Local",(IFERROR((LIMPIA(K2418,1)),0)),0)</f>
        <v>0</v>
      </c>
      <c r="P2418" s="36">
        <f>IF(C2418="Saliente Nacional",(IFERROR((LIMPIA(K2418,1)),0)),0)</f>
        <v>0</v>
      </c>
      <c r="Q2418" s="36">
        <f>IF(C2418="Saliente Internacional",(IFERROR((LIMPIA(K2418,1)),0)),0)</f>
        <v>0</v>
      </c>
      <c r="R2418" s="36">
        <f t="shared" si="112"/>
        <v>0</v>
      </c>
      <c r="S2418" s="36">
        <f t="shared" si="113"/>
        <v>0</v>
      </c>
    </row>
    <row r="2419" spans="1:19" x14ac:dyDescent="0.25">
      <c r="A2419" s="101">
        <f>'DETALLE DE CONEXIONES'!P2419</f>
        <v>0</v>
      </c>
      <c r="B2419" s="36" t="str">
        <f>'DETALLE DE CONEXIONES'!I2419</f>
        <v>TRANSFERENCIA</v>
      </c>
      <c r="C2419" s="36" t="str">
        <f>'DETALLE DE CONEXIONES'!BB2419</f>
        <v>Desvio Nacional</v>
      </c>
      <c r="D2419" s="36" t="str">
        <f>'DETALLE DE CONEXIONES'!E2419</f>
        <v>999XXX1600</v>
      </c>
      <c r="E2419" s="36">
        <f t="shared" si="111"/>
        <v>10</v>
      </c>
      <c r="F2419" s="36">
        <f>IFERROR(LIMPIA('DETALLE DE CONEXIONES'!N2419,1),0)</f>
        <v>1</v>
      </c>
      <c r="G2419" s="36" t="str">
        <f>LEFT('DETALLE DE CONEXIONES'!BE2419,3)</f>
        <v>SIU</v>
      </c>
      <c r="H2419" s="36" t="str">
        <f>RIGHT('DETALLE DE CONEXIONES'!AK2419,2)</f>
        <v/>
      </c>
      <c r="I2419" s="36" t="str">
        <f>LEFT('DETALLE DE CONEXIONES'!AK2419,3)</f>
        <v/>
      </c>
      <c r="J2419" s="36" t="str">
        <f>LEFT('DETALLE DE CONEXIONES'!M2419,3)</f>
        <v>0mi</v>
      </c>
      <c r="K2419" s="36" t="str">
        <f>IF(LEN('DETALLE DE CONEXIONES'!M2419)&lt;12,(RIGHT('DETALLE DE CONEXIONES'!M2419,5)),(RIGHT('DETALLE DE CONEXIONES'!M2419,6)))</f>
        <v>3seg.</v>
      </c>
      <c r="L2419" s="36">
        <f>IF(C2419="Saliente Local",(IFERROR((LIMPIA(J2419,1)),0)),0)</f>
        <v>0</v>
      </c>
      <c r="M2419" s="36">
        <f>IF(C2419="Saliente Nacional",(IFERROR((LIMPIA(J2419,1)),0)),0)</f>
        <v>0</v>
      </c>
      <c r="N2419" s="36">
        <f>IF(C2419="Saliente Internacional",(IFERROR((LIMPIA(J2419,1)),0)),0)</f>
        <v>0</v>
      </c>
      <c r="O2419" s="36">
        <f>IF(C2419="Saliente Local",(IFERROR((LIMPIA(K2419,1)),0)),0)</f>
        <v>0</v>
      </c>
      <c r="P2419" s="36">
        <f>IF(C2419="Saliente Nacional",(IFERROR((LIMPIA(K2419,1)),0)),0)</f>
        <v>0</v>
      </c>
      <c r="Q2419" s="36">
        <f>IF(C2419="Saliente Internacional",(IFERROR((LIMPIA(K2419,1)),0)),0)</f>
        <v>0</v>
      </c>
      <c r="R2419" s="36">
        <f t="shared" si="112"/>
        <v>0</v>
      </c>
      <c r="S2419" s="36">
        <f t="shared" si="113"/>
        <v>0</v>
      </c>
    </row>
    <row r="2420" spans="1:19" x14ac:dyDescent="0.25">
      <c r="A2420" s="101">
        <f>'DETALLE DE CONEXIONES'!P2420</f>
        <v>0</v>
      </c>
      <c r="B2420" s="36" t="str">
        <f>'DETALLE DE CONEXIONES'!I2420</f>
        <v>TRANSFERENCIA</v>
      </c>
      <c r="C2420" s="36" t="str">
        <f>'DETALLE DE CONEXIONES'!BB2420</f>
        <v>Desvio Nacional</v>
      </c>
      <c r="D2420" s="36" t="str">
        <f>'DETALLE DE CONEXIONES'!E2420</f>
        <v>999XXX1600</v>
      </c>
      <c r="E2420" s="36">
        <f t="shared" si="111"/>
        <v>10</v>
      </c>
      <c r="F2420" s="36">
        <f>IFERROR(LIMPIA('DETALLE DE CONEXIONES'!N2420,1),0)</f>
        <v>1</v>
      </c>
      <c r="G2420" s="36" t="str">
        <f>LEFT('DETALLE DE CONEXIONES'!BE2420,3)</f>
        <v>SIU</v>
      </c>
      <c r="H2420" s="36" t="str">
        <f>RIGHT('DETALLE DE CONEXIONES'!AK2420,2)</f>
        <v/>
      </c>
      <c r="I2420" s="36" t="str">
        <f>LEFT('DETALLE DE CONEXIONES'!AK2420,3)</f>
        <v/>
      </c>
      <c r="J2420" s="36" t="str">
        <f>LEFT('DETALLE DE CONEXIONES'!M2420,3)</f>
        <v>0mi</v>
      </c>
      <c r="K2420" s="36" t="str">
        <f>IF(LEN('DETALLE DE CONEXIONES'!M2420)&lt;12,(RIGHT('DETALLE DE CONEXIONES'!M2420,5)),(RIGHT('DETALLE DE CONEXIONES'!M2420,6)))</f>
        <v>4seg.</v>
      </c>
      <c r="L2420" s="36">
        <f>IF(C2420="Saliente Local",(IFERROR((LIMPIA(J2420,1)),0)),0)</f>
        <v>0</v>
      </c>
      <c r="M2420" s="36">
        <f>IF(C2420="Saliente Nacional",(IFERROR((LIMPIA(J2420,1)),0)),0)</f>
        <v>0</v>
      </c>
      <c r="N2420" s="36">
        <f>IF(C2420="Saliente Internacional",(IFERROR((LIMPIA(J2420,1)),0)),0)</f>
        <v>0</v>
      </c>
      <c r="O2420" s="36">
        <f>IF(C2420="Saliente Local",(IFERROR((LIMPIA(K2420,1)),0)),0)</f>
        <v>0</v>
      </c>
      <c r="P2420" s="36">
        <f>IF(C2420="Saliente Nacional",(IFERROR((LIMPIA(K2420,1)),0)),0)</f>
        <v>0</v>
      </c>
      <c r="Q2420" s="36">
        <f>IF(C2420="Saliente Internacional",(IFERROR((LIMPIA(K2420,1)),0)),0)</f>
        <v>0</v>
      </c>
      <c r="R2420" s="36">
        <f t="shared" si="112"/>
        <v>0</v>
      </c>
      <c r="S2420" s="36">
        <f t="shared" si="113"/>
        <v>0</v>
      </c>
    </row>
    <row r="2421" spans="1:19" x14ac:dyDescent="0.25">
      <c r="A2421" s="101">
        <f>'DETALLE DE CONEXIONES'!P2421</f>
        <v>0</v>
      </c>
      <c r="B2421" s="36" t="str">
        <f>'DETALLE DE CONEXIONES'!I2421</f>
        <v>SALIENTE</v>
      </c>
      <c r="C2421" s="36" t="str">
        <f>'DETALLE DE CONEXIONES'!BB2421</f>
        <v>Saliente Local</v>
      </c>
      <c r="D2421" s="36" t="str">
        <f>'DETALLE DE CONEXIONES'!E2421</f>
        <v>999XXX8450</v>
      </c>
      <c r="E2421" s="36">
        <f t="shared" si="111"/>
        <v>10</v>
      </c>
      <c r="F2421" s="36">
        <f>IFERROR(LIMPIA('DETALLE DE CONEXIONES'!N2421,1),0)</f>
        <v>3</v>
      </c>
      <c r="G2421" s="36" t="str">
        <f>LEFT('DETALLE DE CONEXIONES'!BE2421,3)</f>
        <v>NOF</v>
      </c>
      <c r="H2421" s="36" t="str">
        <f>RIGHT('DETALLE DE CONEXIONES'!AK2421,2)</f>
        <v/>
      </c>
      <c r="I2421" s="36" t="str">
        <f>LEFT('DETALLE DE CONEXIONES'!AK2421,3)</f>
        <v/>
      </c>
      <c r="J2421" s="36" t="str">
        <f>LEFT('DETALLE DE CONEXIONES'!M2421,3)</f>
        <v>2mi</v>
      </c>
      <c r="K2421" s="36" t="str">
        <f>IF(LEN('DETALLE DE CONEXIONES'!M2421)&lt;12,(RIGHT('DETALLE DE CONEXIONES'!M2421,5)),(RIGHT('DETALLE DE CONEXIONES'!M2421,6)))</f>
        <v>24seg.</v>
      </c>
      <c r="L2421" s="36">
        <f>IF(C2421="Saliente Local",(IFERROR((LIMPIA(J2421,1)),0)),0)</f>
        <v>2</v>
      </c>
      <c r="M2421" s="36">
        <f>IF(C2421="Saliente Nacional",(IFERROR((LIMPIA(J2421,1)),0)),0)</f>
        <v>0</v>
      </c>
      <c r="N2421" s="36">
        <f>IF(C2421="Saliente Internacional",(IFERROR((LIMPIA(J2421,1)),0)),0)</f>
        <v>0</v>
      </c>
      <c r="O2421" s="36">
        <f>IF(C2421="Saliente Local",(IFERROR((LIMPIA(K2421,1)),0)),0)</f>
        <v>24</v>
      </c>
      <c r="P2421" s="36">
        <f>IF(C2421="Saliente Nacional",(IFERROR((LIMPIA(K2421,1)),0)),0)</f>
        <v>0</v>
      </c>
      <c r="Q2421" s="36">
        <f>IF(C2421="Saliente Internacional",(IFERROR((LIMPIA(K2421,1)),0)),0)</f>
        <v>0</v>
      </c>
      <c r="R2421" s="36">
        <f t="shared" si="112"/>
        <v>3</v>
      </c>
      <c r="S2421" s="36">
        <f t="shared" si="113"/>
        <v>0</v>
      </c>
    </row>
    <row r="2422" spans="1:19" x14ac:dyDescent="0.25">
      <c r="A2422" s="101">
        <f>'DETALLE DE CONEXIONES'!P2422</f>
        <v>0</v>
      </c>
      <c r="B2422" s="36" t="str">
        <f>'DETALLE DE CONEXIONES'!I2422</f>
        <v>GPRS</v>
      </c>
      <c r="C2422" s="36" t="str">
        <f>'DETALLE DE CONEXIONES'!BB2422</f>
        <v>VIDEO</v>
      </c>
      <c r="D2422" s="36" t="str">
        <f>'DETALLE DE CONEXIONES'!E2422</f>
        <v>internet.itelcel.coXXXGLTE</v>
      </c>
      <c r="E2422" s="36">
        <f t="shared" si="111"/>
        <v>26</v>
      </c>
      <c r="F2422" s="36">
        <f>IFERROR(LIMPIA('DETALLE DE CONEXIONES'!N2422,1),0)</f>
        <v>0</v>
      </c>
      <c r="G2422" s="36" t="str">
        <f>LEFT('DETALLE DE CONEXIONES'!BE2422,3)</f>
        <v/>
      </c>
      <c r="H2422" s="36" t="str">
        <f>RIGHT('DETALLE DE CONEXIONES'!AK2422,2)</f>
        <v>-1</v>
      </c>
      <c r="I2422" s="36" t="str">
        <f>LEFT('DETALLE DE CONEXIONES'!AK2422,3)</f>
        <v>VID</v>
      </c>
      <c r="J2422" s="36" t="str">
        <f>LEFT('DETALLE DE CONEXIONES'!M2422,3)</f>
        <v>0mi</v>
      </c>
      <c r="K2422" s="36" t="str">
        <f>IF(LEN('DETALLE DE CONEXIONES'!M2422)&lt;12,(RIGHT('DETALLE DE CONEXIONES'!M2422,5)),(RIGHT('DETALLE DE CONEXIONES'!M2422,6)))</f>
        <v xml:space="preserve">min. </v>
      </c>
      <c r="L2422" s="36">
        <f>IF(C2422="Saliente Local",(IFERROR((LIMPIA(J2422,1)),0)),0)</f>
        <v>0</v>
      </c>
      <c r="M2422" s="36">
        <f>IF(C2422="Saliente Nacional",(IFERROR((LIMPIA(J2422,1)),0)),0)</f>
        <v>0</v>
      </c>
      <c r="N2422" s="36">
        <f>IF(C2422="Saliente Internacional",(IFERROR((LIMPIA(J2422,1)),0)),0)</f>
        <v>0</v>
      </c>
      <c r="O2422" s="36">
        <f>IF(C2422="Saliente Local",(IFERROR((LIMPIA(K2422,1)),0)),0)</f>
        <v>0</v>
      </c>
      <c r="P2422" s="36">
        <f>IF(C2422="Saliente Nacional",(IFERROR((LIMPIA(K2422,1)),0)),0)</f>
        <v>0</v>
      </c>
      <c r="Q2422" s="36">
        <f>IF(C2422="Saliente Internacional",(IFERROR((LIMPIA(K2422,1)),0)),0)</f>
        <v>0</v>
      </c>
      <c r="R2422" s="36">
        <f t="shared" si="112"/>
        <v>0</v>
      </c>
      <c r="S2422" s="36">
        <f t="shared" si="113"/>
        <v>0</v>
      </c>
    </row>
    <row r="2423" spans="1:19" x14ac:dyDescent="0.25">
      <c r="A2423" s="101">
        <f>'DETALLE DE CONEXIONES'!P2423</f>
        <v>0</v>
      </c>
      <c r="B2423" s="36" t="str">
        <f>'DETALLE DE CONEXIONES'!I2423</f>
        <v>GPRS</v>
      </c>
      <c r="C2423" s="36" t="str">
        <f>'DETALLE DE CONEXIONES'!BB2423</f>
        <v>VIDEO</v>
      </c>
      <c r="D2423" s="36" t="str">
        <f>'DETALLE DE CONEXIONES'!E2423</f>
        <v>internet.itelcelXXXm-3G</v>
      </c>
      <c r="E2423" s="36">
        <f t="shared" si="111"/>
        <v>23</v>
      </c>
      <c r="F2423" s="36">
        <f>IFERROR(LIMPIA('DETALLE DE CONEXIONES'!N2423,1),0)</f>
        <v>0</v>
      </c>
      <c r="G2423" s="36" t="str">
        <f>LEFT('DETALLE DE CONEXIONES'!BE2423,3)</f>
        <v/>
      </c>
      <c r="H2423" s="36" t="str">
        <f>RIGHT('DETALLE DE CONEXIONES'!AK2423,2)</f>
        <v>-1</v>
      </c>
      <c r="I2423" s="36" t="str">
        <f>LEFT('DETALLE DE CONEXIONES'!AK2423,3)</f>
        <v>VID</v>
      </c>
      <c r="J2423" s="36" t="str">
        <f>LEFT('DETALLE DE CONEXIONES'!M2423,3)</f>
        <v>0mi</v>
      </c>
      <c r="K2423" s="36" t="str">
        <f>IF(LEN('DETALLE DE CONEXIONES'!M2423)&lt;12,(RIGHT('DETALLE DE CONEXIONES'!M2423,5)),(RIGHT('DETALLE DE CONEXIONES'!M2423,6)))</f>
        <v xml:space="preserve">min. </v>
      </c>
      <c r="L2423" s="36">
        <f>IF(C2423="Saliente Local",(IFERROR((LIMPIA(J2423,1)),0)),0)</f>
        <v>0</v>
      </c>
      <c r="M2423" s="36">
        <f>IF(C2423="Saliente Nacional",(IFERROR((LIMPIA(J2423,1)),0)),0)</f>
        <v>0</v>
      </c>
      <c r="N2423" s="36">
        <f>IF(C2423="Saliente Internacional",(IFERROR((LIMPIA(J2423,1)),0)),0)</f>
        <v>0</v>
      </c>
      <c r="O2423" s="36">
        <f>IF(C2423="Saliente Local",(IFERROR((LIMPIA(K2423,1)),0)),0)</f>
        <v>0</v>
      </c>
      <c r="P2423" s="36">
        <f>IF(C2423="Saliente Nacional",(IFERROR((LIMPIA(K2423,1)),0)),0)</f>
        <v>0</v>
      </c>
      <c r="Q2423" s="36">
        <f>IF(C2423="Saliente Internacional",(IFERROR((LIMPIA(K2423,1)),0)),0)</f>
        <v>0</v>
      </c>
      <c r="R2423" s="36">
        <f t="shared" si="112"/>
        <v>0</v>
      </c>
      <c r="S2423" s="36">
        <f t="shared" si="113"/>
        <v>0</v>
      </c>
    </row>
    <row r="2424" spans="1:19" x14ac:dyDescent="0.25">
      <c r="A2424" s="101">
        <f>'DETALLE DE CONEXIONES'!P2424</f>
        <v>0</v>
      </c>
      <c r="B2424" s="36" t="str">
        <f>'DETALLE DE CONEXIONES'!I2424</f>
        <v>SALIENTE</v>
      </c>
      <c r="C2424" s="36" t="str">
        <f>'DETALLE DE CONEXIONES'!BB2424</f>
        <v>Saliente Local</v>
      </c>
      <c r="D2424" s="36" t="str">
        <f>'DETALLE DE CONEXIONES'!E2424</f>
        <v>999XXX8450</v>
      </c>
      <c r="E2424" s="36">
        <f t="shared" si="111"/>
        <v>10</v>
      </c>
      <c r="F2424" s="36">
        <f>IFERROR(LIMPIA('DETALLE DE CONEXIONES'!N2424,1),0)</f>
        <v>5</v>
      </c>
      <c r="G2424" s="36" t="str">
        <f>LEFT('DETALLE DE CONEXIONES'!BE2424,3)</f>
        <v>NOF</v>
      </c>
      <c r="H2424" s="36" t="str">
        <f>RIGHT('DETALLE DE CONEXIONES'!AK2424,2)</f>
        <v/>
      </c>
      <c r="I2424" s="36" t="str">
        <f>LEFT('DETALLE DE CONEXIONES'!AK2424,3)</f>
        <v/>
      </c>
      <c r="J2424" s="36" t="str">
        <f>LEFT('DETALLE DE CONEXIONES'!M2424,3)</f>
        <v>4mi</v>
      </c>
      <c r="K2424" s="36" t="str">
        <f>IF(LEN('DETALLE DE CONEXIONES'!M2424)&lt;12,(RIGHT('DETALLE DE CONEXIONES'!M2424,5)),(RIGHT('DETALLE DE CONEXIONES'!M2424,6)))</f>
        <v>22seg.</v>
      </c>
      <c r="L2424" s="36">
        <f>IF(C2424="Saliente Local",(IFERROR((LIMPIA(J2424,1)),0)),0)</f>
        <v>4</v>
      </c>
      <c r="M2424" s="36">
        <f>IF(C2424="Saliente Nacional",(IFERROR((LIMPIA(J2424,1)),0)),0)</f>
        <v>0</v>
      </c>
      <c r="N2424" s="36">
        <f>IF(C2424="Saliente Internacional",(IFERROR((LIMPIA(J2424,1)),0)),0)</f>
        <v>0</v>
      </c>
      <c r="O2424" s="36">
        <f>IF(C2424="Saliente Local",(IFERROR((LIMPIA(K2424,1)),0)),0)</f>
        <v>22</v>
      </c>
      <c r="P2424" s="36">
        <f>IF(C2424="Saliente Nacional",(IFERROR((LIMPIA(K2424,1)),0)),0)</f>
        <v>0</v>
      </c>
      <c r="Q2424" s="36">
        <f>IF(C2424="Saliente Internacional",(IFERROR((LIMPIA(K2424,1)),0)),0)</f>
        <v>0</v>
      </c>
      <c r="R2424" s="36">
        <f t="shared" si="112"/>
        <v>5</v>
      </c>
      <c r="S2424" s="36">
        <f t="shared" si="113"/>
        <v>0</v>
      </c>
    </row>
    <row r="2425" spans="1:19" x14ac:dyDescent="0.25">
      <c r="A2425" s="101">
        <f>'DETALLE DE CONEXIONES'!P2425</f>
        <v>0</v>
      </c>
      <c r="B2425" s="36" t="str">
        <f>'DETALLE DE CONEXIONES'!I2425</f>
        <v>GPRS</v>
      </c>
      <c r="C2425" s="36" t="str">
        <f>'DETALLE DE CONEXIONES'!BB2425</f>
        <v>MENSAJERO</v>
      </c>
      <c r="D2425" s="36" t="str">
        <f>'DETALLE DE CONEXIONES'!E2425</f>
        <v>internet.itelcelXXXm-3G</v>
      </c>
      <c r="E2425" s="36">
        <f t="shared" si="111"/>
        <v>23</v>
      </c>
      <c r="F2425" s="36">
        <f>IFERROR(LIMPIA('DETALLE DE CONEXIONES'!N2425,1),0)</f>
        <v>0</v>
      </c>
      <c r="G2425" s="36" t="str">
        <f>LEFT('DETALLE DE CONEXIONES'!BE2425,3)</f>
        <v/>
      </c>
      <c r="H2425" s="36" t="str">
        <f>RIGHT('DETALLE DE CONEXIONES'!AK2425,2)</f>
        <v>-1</v>
      </c>
      <c r="I2425" s="36" t="str">
        <f>LEFT('DETALLE DE CONEXIONES'!AK2425,3)</f>
        <v>MEN</v>
      </c>
      <c r="J2425" s="36" t="str">
        <f>LEFT('DETALLE DE CONEXIONES'!M2425,3)</f>
        <v>0mi</v>
      </c>
      <c r="K2425" s="36" t="str">
        <f>IF(LEN('DETALLE DE CONEXIONES'!M2425)&lt;12,(RIGHT('DETALLE DE CONEXIONES'!M2425,5)),(RIGHT('DETALLE DE CONEXIONES'!M2425,6)))</f>
        <v xml:space="preserve">min. </v>
      </c>
      <c r="L2425" s="36">
        <f>IF(C2425="Saliente Local",(IFERROR((LIMPIA(J2425,1)),0)),0)</f>
        <v>0</v>
      </c>
      <c r="M2425" s="36">
        <f>IF(C2425="Saliente Nacional",(IFERROR((LIMPIA(J2425,1)),0)),0)</f>
        <v>0</v>
      </c>
      <c r="N2425" s="36">
        <f>IF(C2425="Saliente Internacional",(IFERROR((LIMPIA(J2425,1)),0)),0)</f>
        <v>0</v>
      </c>
      <c r="O2425" s="36">
        <f>IF(C2425="Saliente Local",(IFERROR((LIMPIA(K2425,1)),0)),0)</f>
        <v>0</v>
      </c>
      <c r="P2425" s="36">
        <f>IF(C2425="Saliente Nacional",(IFERROR((LIMPIA(K2425,1)),0)),0)</f>
        <v>0</v>
      </c>
      <c r="Q2425" s="36">
        <f>IF(C2425="Saliente Internacional",(IFERROR((LIMPIA(K2425,1)),0)),0)</f>
        <v>0</v>
      </c>
      <c r="R2425" s="36">
        <f t="shared" si="112"/>
        <v>0</v>
      </c>
      <c r="S2425" s="36">
        <f t="shared" si="113"/>
        <v>0</v>
      </c>
    </row>
    <row r="2426" spans="1:19" x14ac:dyDescent="0.25">
      <c r="A2426" s="101">
        <f>'DETALLE DE CONEXIONES'!P2426</f>
        <v>0</v>
      </c>
      <c r="B2426" s="36" t="str">
        <f>'DETALLE DE CONEXIONES'!I2426</f>
        <v>GPRS</v>
      </c>
      <c r="C2426" s="36" t="str">
        <f>'DETALLE DE CONEXIONES'!BB2426</f>
        <v>RS</v>
      </c>
      <c r="D2426" s="36" t="str">
        <f>'DETALLE DE CONEXIONES'!E2426</f>
        <v>internet.itelcelXXXm-3G</v>
      </c>
      <c r="E2426" s="36">
        <f t="shared" si="111"/>
        <v>23</v>
      </c>
      <c r="F2426" s="36">
        <f>IFERROR(LIMPIA('DETALLE DE CONEXIONES'!N2426,1),0)</f>
        <v>0</v>
      </c>
      <c r="G2426" s="36" t="str">
        <f>LEFT('DETALLE DE CONEXIONES'!BE2426,3)</f>
        <v/>
      </c>
      <c r="H2426" s="36" t="str">
        <f>RIGHT('DETALLE DE CONEXIONES'!AK2426,2)</f>
        <v>-1</v>
      </c>
      <c r="I2426" s="36" t="str">
        <f>LEFT('DETALLE DE CONEXIONES'!AK2426,3)</f>
        <v>RS;</v>
      </c>
      <c r="J2426" s="36" t="str">
        <f>LEFT('DETALLE DE CONEXIONES'!M2426,3)</f>
        <v>0mi</v>
      </c>
      <c r="K2426" s="36" t="str">
        <f>IF(LEN('DETALLE DE CONEXIONES'!M2426)&lt;12,(RIGHT('DETALLE DE CONEXIONES'!M2426,5)),(RIGHT('DETALLE DE CONEXIONES'!M2426,6)))</f>
        <v xml:space="preserve">min. </v>
      </c>
      <c r="L2426" s="36">
        <f>IF(C2426="Saliente Local",(IFERROR((LIMPIA(J2426,1)),0)),0)</f>
        <v>0</v>
      </c>
      <c r="M2426" s="36">
        <f>IF(C2426="Saliente Nacional",(IFERROR((LIMPIA(J2426,1)),0)),0)</f>
        <v>0</v>
      </c>
      <c r="N2426" s="36">
        <f>IF(C2426="Saliente Internacional",(IFERROR((LIMPIA(J2426,1)),0)),0)</f>
        <v>0</v>
      </c>
      <c r="O2426" s="36">
        <f>IF(C2426="Saliente Local",(IFERROR((LIMPIA(K2426,1)),0)),0)</f>
        <v>0</v>
      </c>
      <c r="P2426" s="36">
        <f>IF(C2426="Saliente Nacional",(IFERROR((LIMPIA(K2426,1)),0)),0)</f>
        <v>0</v>
      </c>
      <c r="Q2426" s="36">
        <f>IF(C2426="Saliente Internacional",(IFERROR((LIMPIA(K2426,1)),0)),0)</f>
        <v>0</v>
      </c>
      <c r="R2426" s="36">
        <f t="shared" si="112"/>
        <v>0</v>
      </c>
      <c r="S2426" s="36">
        <f t="shared" si="113"/>
        <v>0</v>
      </c>
    </row>
    <row r="2427" spans="1:19" x14ac:dyDescent="0.25">
      <c r="A2427" s="101">
        <f>'DETALLE DE CONEXIONES'!P2427</f>
        <v>0</v>
      </c>
      <c r="B2427" s="36" t="str">
        <f>'DETALLE DE CONEXIONES'!I2427</f>
        <v>GPRS</v>
      </c>
      <c r="C2427" s="36" t="str">
        <f>'DETALLE DE CONEXIONES'!BB2427</f>
        <v>INTERNET</v>
      </c>
      <c r="D2427" s="36" t="str">
        <f>'DETALLE DE CONEXIONES'!E2427</f>
        <v>internet.itelcelXXXm-3G</v>
      </c>
      <c r="E2427" s="36">
        <f t="shared" si="111"/>
        <v>23</v>
      </c>
      <c r="F2427" s="36">
        <f>IFERROR(LIMPIA('DETALLE DE CONEXIONES'!N2427,1),0)</f>
        <v>0</v>
      </c>
      <c r="G2427" s="36" t="str">
        <f>LEFT('DETALLE DE CONEXIONES'!BE2427,3)</f>
        <v/>
      </c>
      <c r="H2427" s="36" t="str">
        <f>RIGHT('DETALLE DE CONEXIONES'!AK2427,2)</f>
        <v>-1</v>
      </c>
      <c r="I2427" s="36" t="str">
        <f>LEFT('DETALLE DE CONEXIONES'!AK2427,3)</f>
        <v>INT</v>
      </c>
      <c r="J2427" s="36" t="str">
        <f>LEFT('DETALLE DE CONEXIONES'!M2427,3)</f>
        <v>0mi</v>
      </c>
      <c r="K2427" s="36" t="str">
        <f>IF(LEN('DETALLE DE CONEXIONES'!M2427)&lt;12,(RIGHT('DETALLE DE CONEXIONES'!M2427,5)),(RIGHT('DETALLE DE CONEXIONES'!M2427,6)))</f>
        <v xml:space="preserve">min. </v>
      </c>
      <c r="L2427" s="36">
        <f>IF(C2427="Saliente Local",(IFERROR((LIMPIA(J2427,1)),0)),0)</f>
        <v>0</v>
      </c>
      <c r="M2427" s="36">
        <f>IF(C2427="Saliente Nacional",(IFERROR((LIMPIA(J2427,1)),0)),0)</f>
        <v>0</v>
      </c>
      <c r="N2427" s="36">
        <f>IF(C2427="Saliente Internacional",(IFERROR((LIMPIA(J2427,1)),0)),0)</f>
        <v>0</v>
      </c>
      <c r="O2427" s="36">
        <f>IF(C2427="Saliente Local",(IFERROR((LIMPIA(K2427,1)),0)),0)</f>
        <v>0</v>
      </c>
      <c r="P2427" s="36">
        <f>IF(C2427="Saliente Nacional",(IFERROR((LIMPIA(K2427,1)),0)),0)</f>
        <v>0</v>
      </c>
      <c r="Q2427" s="36">
        <f>IF(C2427="Saliente Internacional",(IFERROR((LIMPIA(K2427,1)),0)),0)</f>
        <v>0</v>
      </c>
      <c r="R2427" s="36">
        <f t="shared" si="112"/>
        <v>0</v>
      </c>
      <c r="S2427" s="36">
        <f t="shared" si="113"/>
        <v>0</v>
      </c>
    </row>
    <row r="2428" spans="1:19" x14ac:dyDescent="0.25">
      <c r="A2428" s="101">
        <f>'DETALLE DE CONEXIONES'!P2428</f>
        <v>0</v>
      </c>
      <c r="B2428" s="36" t="str">
        <f>'DETALLE DE CONEXIONES'!I2428</f>
        <v>SALIENTE</v>
      </c>
      <c r="C2428" s="36" t="str">
        <f>'DETALLE DE CONEXIONES'!BB2428</f>
        <v>Saliente Local</v>
      </c>
      <c r="D2428" s="36" t="str">
        <f>'DETALLE DE CONEXIONES'!E2428</f>
        <v>999XXX5581</v>
      </c>
      <c r="E2428" s="36">
        <f t="shared" si="111"/>
        <v>10</v>
      </c>
      <c r="F2428" s="36">
        <f>IFERROR(LIMPIA('DETALLE DE CONEXIONES'!N2428,1),0)</f>
        <v>1</v>
      </c>
      <c r="G2428" s="36" t="str">
        <f>LEFT('DETALLE DE CONEXIONES'!BE2428,3)</f>
        <v>NOF</v>
      </c>
      <c r="H2428" s="36" t="str">
        <f>RIGHT('DETALLE DE CONEXIONES'!AK2428,2)</f>
        <v/>
      </c>
      <c r="I2428" s="36" t="str">
        <f>LEFT('DETALLE DE CONEXIONES'!AK2428,3)</f>
        <v/>
      </c>
      <c r="J2428" s="36" t="str">
        <f>LEFT('DETALLE DE CONEXIONES'!M2428,3)</f>
        <v>0mi</v>
      </c>
      <c r="K2428" s="36" t="str">
        <f>IF(LEN('DETALLE DE CONEXIONES'!M2428)&lt;12,(RIGHT('DETALLE DE CONEXIONES'!M2428,5)),(RIGHT('DETALLE DE CONEXIONES'!M2428,6)))</f>
        <v>47seg.</v>
      </c>
      <c r="L2428" s="36">
        <f>IF(C2428="Saliente Local",(IFERROR((LIMPIA(J2428,1)),0)),0)</f>
        <v>0</v>
      </c>
      <c r="M2428" s="36">
        <f>IF(C2428="Saliente Nacional",(IFERROR((LIMPIA(J2428,1)),0)),0)</f>
        <v>0</v>
      </c>
      <c r="N2428" s="36">
        <f>IF(C2428="Saliente Internacional",(IFERROR((LIMPIA(J2428,1)),0)),0)</f>
        <v>0</v>
      </c>
      <c r="O2428" s="36">
        <f>IF(C2428="Saliente Local",(IFERROR((LIMPIA(K2428,1)),0)),0)</f>
        <v>47</v>
      </c>
      <c r="P2428" s="36">
        <f>IF(C2428="Saliente Nacional",(IFERROR((LIMPIA(K2428,1)),0)),0)</f>
        <v>0</v>
      </c>
      <c r="Q2428" s="36">
        <f>IF(C2428="Saliente Internacional",(IFERROR((LIMPIA(K2428,1)),0)),0)</f>
        <v>0</v>
      </c>
      <c r="R2428" s="36">
        <f t="shared" si="112"/>
        <v>1</v>
      </c>
      <c r="S2428" s="36">
        <f t="shared" si="113"/>
        <v>0</v>
      </c>
    </row>
    <row r="2429" spans="1:19" x14ac:dyDescent="0.25">
      <c r="A2429" s="101">
        <f>'DETALLE DE CONEXIONES'!P2429</f>
        <v>0</v>
      </c>
      <c r="B2429" s="36" t="str">
        <f>'DETALLE DE CONEXIONES'!I2429</f>
        <v>ENTRANTE</v>
      </c>
      <c r="C2429" s="36" t="str">
        <f>'DETALLE DE CONEXIONES'!BB2429</f>
        <v>Entrante Local</v>
      </c>
      <c r="D2429" s="36" t="str">
        <f>'DETALLE DE CONEXIONES'!E2429</f>
        <v>999XXX1600</v>
      </c>
      <c r="E2429" s="36">
        <f t="shared" si="111"/>
        <v>10</v>
      </c>
      <c r="F2429" s="36">
        <f>IFERROR(LIMPIA('DETALLE DE CONEXIONES'!N2429,1),0)</f>
        <v>7</v>
      </c>
      <c r="G2429" s="36" t="str">
        <f>LEFT('DETALLE DE CONEXIONES'!BE2429,3)</f>
        <v>NOF</v>
      </c>
      <c r="H2429" s="36" t="str">
        <f>RIGHT('DETALLE DE CONEXIONES'!AK2429,2)</f>
        <v/>
      </c>
      <c r="I2429" s="36" t="str">
        <f>LEFT('DETALLE DE CONEXIONES'!AK2429,3)</f>
        <v/>
      </c>
      <c r="J2429" s="36" t="str">
        <f>LEFT('DETALLE DE CONEXIONES'!M2429,3)</f>
        <v>6mi</v>
      </c>
      <c r="K2429" s="36" t="str">
        <f>IF(LEN('DETALLE DE CONEXIONES'!M2429)&lt;12,(RIGHT('DETALLE DE CONEXIONES'!M2429,5)),(RIGHT('DETALLE DE CONEXIONES'!M2429,6)))</f>
        <v>42seg.</v>
      </c>
      <c r="L2429" s="36">
        <f>IF(C2429="Saliente Local",(IFERROR((LIMPIA(J2429,1)),0)),0)</f>
        <v>0</v>
      </c>
      <c r="M2429" s="36">
        <f>IF(C2429="Saliente Nacional",(IFERROR((LIMPIA(J2429,1)),0)),0)</f>
        <v>0</v>
      </c>
      <c r="N2429" s="36">
        <f>IF(C2429="Saliente Internacional",(IFERROR((LIMPIA(J2429,1)),0)),0)</f>
        <v>0</v>
      </c>
      <c r="O2429" s="36">
        <f>IF(C2429="Saliente Local",(IFERROR((LIMPIA(K2429,1)),0)),0)</f>
        <v>0</v>
      </c>
      <c r="P2429" s="36">
        <f>IF(C2429="Saliente Nacional",(IFERROR((LIMPIA(K2429,1)),0)),0)</f>
        <v>0</v>
      </c>
      <c r="Q2429" s="36">
        <f>IF(C2429="Saliente Internacional",(IFERROR((LIMPIA(K2429,1)),0)),0)</f>
        <v>0</v>
      </c>
      <c r="R2429" s="36">
        <f t="shared" si="112"/>
        <v>0</v>
      </c>
      <c r="S2429" s="36">
        <f t="shared" si="113"/>
        <v>0</v>
      </c>
    </row>
    <row r="2430" spans="1:19" x14ac:dyDescent="0.25">
      <c r="A2430" s="101">
        <f>'DETALLE DE CONEXIONES'!P2430</f>
        <v>0</v>
      </c>
      <c r="B2430" s="36" t="str">
        <f>'DETALLE DE CONEXIONES'!I2430</f>
        <v>TRANSFERENCIA</v>
      </c>
      <c r="C2430" s="36" t="str">
        <f>'DETALLE DE CONEXIONES'!BB2430</f>
        <v>Desvio Nacional</v>
      </c>
      <c r="D2430" s="36" t="str">
        <f>'DETALLE DE CONEXIONES'!E2430</f>
        <v>999XXX1600</v>
      </c>
      <c r="E2430" s="36">
        <f t="shared" si="111"/>
        <v>10</v>
      </c>
      <c r="F2430" s="36">
        <f>IFERROR(LIMPIA('DETALLE DE CONEXIONES'!N2430,1),0)</f>
        <v>1</v>
      </c>
      <c r="G2430" s="36" t="str">
        <f>LEFT('DETALLE DE CONEXIONES'!BE2430,3)</f>
        <v>SIU</v>
      </c>
      <c r="H2430" s="36" t="str">
        <f>RIGHT('DETALLE DE CONEXIONES'!AK2430,2)</f>
        <v/>
      </c>
      <c r="I2430" s="36" t="str">
        <f>LEFT('DETALLE DE CONEXIONES'!AK2430,3)</f>
        <v/>
      </c>
      <c r="J2430" s="36" t="str">
        <f>LEFT('DETALLE DE CONEXIONES'!M2430,3)</f>
        <v>0mi</v>
      </c>
      <c r="K2430" s="36" t="str">
        <f>IF(LEN('DETALLE DE CONEXIONES'!M2430)&lt;12,(RIGHT('DETALLE DE CONEXIONES'!M2430,5)),(RIGHT('DETALLE DE CONEXIONES'!M2430,6)))</f>
        <v>5seg.</v>
      </c>
      <c r="L2430" s="36">
        <f>IF(C2430="Saliente Local",(IFERROR((LIMPIA(J2430,1)),0)),0)</f>
        <v>0</v>
      </c>
      <c r="M2430" s="36">
        <f>IF(C2430="Saliente Nacional",(IFERROR((LIMPIA(J2430,1)),0)),0)</f>
        <v>0</v>
      </c>
      <c r="N2430" s="36">
        <f>IF(C2430="Saliente Internacional",(IFERROR((LIMPIA(J2430,1)),0)),0)</f>
        <v>0</v>
      </c>
      <c r="O2430" s="36">
        <f>IF(C2430="Saliente Local",(IFERROR((LIMPIA(K2430,1)),0)),0)</f>
        <v>0</v>
      </c>
      <c r="P2430" s="36">
        <f>IF(C2430="Saliente Nacional",(IFERROR((LIMPIA(K2430,1)),0)),0)</f>
        <v>0</v>
      </c>
      <c r="Q2430" s="36">
        <f>IF(C2430="Saliente Internacional",(IFERROR((LIMPIA(K2430,1)),0)),0)</f>
        <v>0</v>
      </c>
      <c r="R2430" s="36">
        <f t="shared" si="112"/>
        <v>0</v>
      </c>
      <c r="S2430" s="36">
        <f t="shared" si="113"/>
        <v>0</v>
      </c>
    </row>
    <row r="2431" spans="1:19" x14ac:dyDescent="0.25">
      <c r="A2431" s="101">
        <f>'DETALLE DE CONEXIONES'!P2431</f>
        <v>0</v>
      </c>
      <c r="B2431" s="36" t="str">
        <f>'DETALLE DE CONEXIONES'!I2431</f>
        <v>ENTRANTE</v>
      </c>
      <c r="C2431" s="36" t="str">
        <f>'DETALLE DE CONEXIONES'!BB2431</f>
        <v>Entrante</v>
      </c>
      <c r="D2431" s="36" t="str">
        <f>'DETALLE DE CONEXIONES'!E2431</f>
        <v>999XXX1600</v>
      </c>
      <c r="E2431" s="36">
        <f t="shared" si="111"/>
        <v>10</v>
      </c>
      <c r="F2431" s="36">
        <f>IFERROR(LIMPIA('DETALLE DE CONEXIONES'!N2431,1),0)</f>
        <v>2</v>
      </c>
      <c r="G2431" s="36" t="str">
        <f>LEFT('DETALLE DE CONEXIONES'!BE2431,3)</f>
        <v>NOF</v>
      </c>
      <c r="H2431" s="36" t="str">
        <f>RIGHT('DETALLE DE CONEXIONES'!AK2431,2)</f>
        <v/>
      </c>
      <c r="I2431" s="36" t="str">
        <f>LEFT('DETALLE DE CONEXIONES'!AK2431,3)</f>
        <v/>
      </c>
      <c r="J2431" s="36" t="str">
        <f>LEFT('DETALLE DE CONEXIONES'!M2431,3)</f>
        <v>1mi</v>
      </c>
      <c r="K2431" s="36" t="str">
        <f>IF(LEN('DETALLE DE CONEXIONES'!M2431)&lt;12,(RIGHT('DETALLE DE CONEXIONES'!M2431,5)),(RIGHT('DETALLE DE CONEXIONES'!M2431,6)))</f>
        <v>7seg.</v>
      </c>
      <c r="L2431" s="36">
        <f>IF(C2431="Saliente Local",(IFERROR((LIMPIA(J2431,1)),0)),0)</f>
        <v>0</v>
      </c>
      <c r="M2431" s="36">
        <f>IF(C2431="Saliente Nacional",(IFERROR((LIMPIA(J2431,1)),0)),0)</f>
        <v>0</v>
      </c>
      <c r="N2431" s="36">
        <f>IF(C2431="Saliente Internacional",(IFERROR((LIMPIA(J2431,1)),0)),0)</f>
        <v>0</v>
      </c>
      <c r="O2431" s="36">
        <f>IF(C2431="Saliente Local",(IFERROR((LIMPIA(K2431,1)),0)),0)</f>
        <v>0</v>
      </c>
      <c r="P2431" s="36">
        <f>IF(C2431="Saliente Nacional",(IFERROR((LIMPIA(K2431,1)),0)),0)</f>
        <v>0</v>
      </c>
      <c r="Q2431" s="36">
        <f>IF(C2431="Saliente Internacional",(IFERROR((LIMPIA(K2431,1)),0)),0)</f>
        <v>0</v>
      </c>
      <c r="R2431" s="36">
        <f t="shared" si="112"/>
        <v>0</v>
      </c>
      <c r="S2431" s="36">
        <f t="shared" si="113"/>
        <v>0</v>
      </c>
    </row>
    <row r="2432" spans="1:19" x14ac:dyDescent="0.25">
      <c r="A2432" s="101">
        <f>'DETALLE DE CONEXIONES'!P2432</f>
        <v>0</v>
      </c>
      <c r="B2432" s="36" t="str">
        <f>'DETALLE DE CONEXIONES'!I2432</f>
        <v>SALIENTE</v>
      </c>
      <c r="C2432" s="36" t="str">
        <f>'DETALLE DE CONEXIONES'!BB2432</f>
        <v>Saliente Local</v>
      </c>
      <c r="D2432" s="36" t="str">
        <f>'DETALLE DE CONEXIONES'!E2432</f>
        <v>999XXX2889</v>
      </c>
      <c r="E2432" s="36">
        <f t="shared" si="111"/>
        <v>10</v>
      </c>
      <c r="F2432" s="36">
        <f>IFERROR(LIMPIA('DETALLE DE CONEXIONES'!N2432,1),0)</f>
        <v>2</v>
      </c>
      <c r="G2432" s="36" t="str">
        <f>LEFT('DETALLE DE CONEXIONES'!BE2432,3)</f>
        <v>NOF</v>
      </c>
      <c r="H2432" s="36" t="str">
        <f>RIGHT('DETALLE DE CONEXIONES'!AK2432,2)</f>
        <v/>
      </c>
      <c r="I2432" s="36" t="str">
        <f>LEFT('DETALLE DE CONEXIONES'!AK2432,3)</f>
        <v/>
      </c>
      <c r="J2432" s="36" t="str">
        <f>LEFT('DETALLE DE CONEXIONES'!M2432,3)</f>
        <v>1mi</v>
      </c>
      <c r="K2432" s="36" t="str">
        <f>IF(LEN('DETALLE DE CONEXIONES'!M2432)&lt;12,(RIGHT('DETALLE DE CONEXIONES'!M2432,5)),(RIGHT('DETALLE DE CONEXIONES'!M2432,6)))</f>
        <v>9seg.</v>
      </c>
      <c r="L2432" s="36">
        <f>IF(C2432="Saliente Local",(IFERROR((LIMPIA(J2432,1)),0)),0)</f>
        <v>1</v>
      </c>
      <c r="M2432" s="36">
        <f>IF(C2432="Saliente Nacional",(IFERROR((LIMPIA(J2432,1)),0)),0)</f>
        <v>0</v>
      </c>
      <c r="N2432" s="36">
        <f>IF(C2432="Saliente Internacional",(IFERROR((LIMPIA(J2432,1)),0)),0)</f>
        <v>0</v>
      </c>
      <c r="O2432" s="36">
        <f>IF(C2432="Saliente Local",(IFERROR((LIMPIA(K2432,1)),0)),0)</f>
        <v>9</v>
      </c>
      <c r="P2432" s="36">
        <f>IF(C2432="Saliente Nacional",(IFERROR((LIMPIA(K2432,1)),0)),0)</f>
        <v>0</v>
      </c>
      <c r="Q2432" s="36">
        <f>IF(C2432="Saliente Internacional",(IFERROR((LIMPIA(K2432,1)),0)),0)</f>
        <v>0</v>
      </c>
      <c r="R2432" s="36">
        <f t="shared" si="112"/>
        <v>2</v>
      </c>
      <c r="S2432" s="36">
        <f t="shared" si="113"/>
        <v>0</v>
      </c>
    </row>
    <row r="2433" spans="1:19" x14ac:dyDescent="0.25">
      <c r="A2433" s="101">
        <f>'DETALLE DE CONEXIONES'!P2433</f>
        <v>0</v>
      </c>
      <c r="B2433" s="36" t="str">
        <f>'DETALLE DE CONEXIONES'!I2433</f>
        <v>GPRS</v>
      </c>
      <c r="C2433" s="36" t="str">
        <f>'DETALLE DE CONEXIONES'!BB2433</f>
        <v>VIDEO</v>
      </c>
      <c r="D2433" s="36" t="str">
        <f>'DETALLE DE CONEXIONES'!E2433</f>
        <v>internet.itelcel.coXXXGLTE</v>
      </c>
      <c r="E2433" s="36">
        <f t="shared" si="111"/>
        <v>26</v>
      </c>
      <c r="F2433" s="36">
        <f>IFERROR(LIMPIA('DETALLE DE CONEXIONES'!N2433,1),0)</f>
        <v>0</v>
      </c>
      <c r="G2433" s="36" t="str">
        <f>LEFT('DETALLE DE CONEXIONES'!BE2433,3)</f>
        <v/>
      </c>
      <c r="H2433" s="36" t="str">
        <f>RIGHT('DETALLE DE CONEXIONES'!AK2433,2)</f>
        <v>-1</v>
      </c>
      <c r="I2433" s="36" t="str">
        <f>LEFT('DETALLE DE CONEXIONES'!AK2433,3)</f>
        <v>VID</v>
      </c>
      <c r="J2433" s="36" t="str">
        <f>LEFT('DETALLE DE CONEXIONES'!M2433,3)</f>
        <v>0mi</v>
      </c>
      <c r="K2433" s="36" t="str">
        <f>IF(LEN('DETALLE DE CONEXIONES'!M2433)&lt;12,(RIGHT('DETALLE DE CONEXIONES'!M2433,5)),(RIGHT('DETALLE DE CONEXIONES'!M2433,6)))</f>
        <v xml:space="preserve">min. </v>
      </c>
      <c r="L2433" s="36">
        <f>IF(C2433="Saliente Local",(IFERROR((LIMPIA(J2433,1)),0)),0)</f>
        <v>0</v>
      </c>
      <c r="M2433" s="36">
        <f>IF(C2433="Saliente Nacional",(IFERROR((LIMPIA(J2433,1)),0)),0)</f>
        <v>0</v>
      </c>
      <c r="N2433" s="36">
        <f>IF(C2433="Saliente Internacional",(IFERROR((LIMPIA(J2433,1)),0)),0)</f>
        <v>0</v>
      </c>
      <c r="O2433" s="36">
        <f>IF(C2433="Saliente Local",(IFERROR((LIMPIA(K2433,1)),0)),0)</f>
        <v>0</v>
      </c>
      <c r="P2433" s="36">
        <f>IF(C2433="Saliente Nacional",(IFERROR((LIMPIA(K2433,1)),0)),0)</f>
        <v>0</v>
      </c>
      <c r="Q2433" s="36">
        <f>IF(C2433="Saliente Internacional",(IFERROR((LIMPIA(K2433,1)),0)),0)</f>
        <v>0</v>
      </c>
      <c r="R2433" s="36">
        <f t="shared" si="112"/>
        <v>0</v>
      </c>
      <c r="S2433" s="36">
        <f t="shared" si="113"/>
        <v>0</v>
      </c>
    </row>
    <row r="2434" spans="1:19" x14ac:dyDescent="0.25">
      <c r="A2434" s="101">
        <f>'DETALLE DE CONEXIONES'!P2434</f>
        <v>0</v>
      </c>
      <c r="B2434" s="36" t="str">
        <f>'DETALLE DE CONEXIONES'!I2434</f>
        <v>GPRS</v>
      </c>
      <c r="C2434" s="36" t="str">
        <f>'DETALLE DE CONEXIONES'!BB2434</f>
        <v>RS</v>
      </c>
      <c r="D2434" s="36" t="str">
        <f>'DETALLE DE CONEXIONES'!E2434</f>
        <v>internet.itelcel.coXXXGLTE</v>
      </c>
      <c r="E2434" s="36">
        <f t="shared" si="111"/>
        <v>26</v>
      </c>
      <c r="F2434" s="36">
        <f>IFERROR(LIMPIA('DETALLE DE CONEXIONES'!N2434,1),0)</f>
        <v>0</v>
      </c>
      <c r="G2434" s="36" t="str">
        <f>LEFT('DETALLE DE CONEXIONES'!BE2434,3)</f>
        <v/>
      </c>
      <c r="H2434" s="36" t="str">
        <f>RIGHT('DETALLE DE CONEXIONES'!AK2434,2)</f>
        <v>-1</v>
      </c>
      <c r="I2434" s="36" t="str">
        <f>LEFT('DETALLE DE CONEXIONES'!AK2434,3)</f>
        <v>RS;</v>
      </c>
      <c r="J2434" s="36" t="str">
        <f>LEFT('DETALLE DE CONEXIONES'!M2434,3)</f>
        <v>0mi</v>
      </c>
      <c r="K2434" s="36" t="str">
        <f>IF(LEN('DETALLE DE CONEXIONES'!M2434)&lt;12,(RIGHT('DETALLE DE CONEXIONES'!M2434,5)),(RIGHT('DETALLE DE CONEXIONES'!M2434,6)))</f>
        <v xml:space="preserve">min. </v>
      </c>
      <c r="L2434" s="36">
        <f>IF(C2434="Saliente Local",(IFERROR((LIMPIA(J2434,1)),0)),0)</f>
        <v>0</v>
      </c>
      <c r="M2434" s="36">
        <f>IF(C2434="Saliente Nacional",(IFERROR((LIMPIA(J2434,1)),0)),0)</f>
        <v>0</v>
      </c>
      <c r="N2434" s="36">
        <f>IF(C2434="Saliente Internacional",(IFERROR((LIMPIA(J2434,1)),0)),0)</f>
        <v>0</v>
      </c>
      <c r="O2434" s="36">
        <f>IF(C2434="Saliente Local",(IFERROR((LIMPIA(K2434,1)),0)),0)</f>
        <v>0</v>
      </c>
      <c r="P2434" s="36">
        <f>IF(C2434="Saliente Nacional",(IFERROR((LIMPIA(K2434,1)),0)),0)</f>
        <v>0</v>
      </c>
      <c r="Q2434" s="36">
        <f>IF(C2434="Saliente Internacional",(IFERROR((LIMPIA(K2434,1)),0)),0)</f>
        <v>0</v>
      </c>
      <c r="R2434" s="36">
        <f t="shared" si="112"/>
        <v>0</v>
      </c>
      <c r="S2434" s="36">
        <f t="shared" si="113"/>
        <v>0</v>
      </c>
    </row>
    <row r="2435" spans="1:19" x14ac:dyDescent="0.25">
      <c r="A2435" s="101">
        <f>'DETALLE DE CONEXIONES'!P2435</f>
        <v>0</v>
      </c>
      <c r="B2435" s="36" t="str">
        <f>'DETALLE DE CONEXIONES'!I2435</f>
        <v>GPRS</v>
      </c>
      <c r="C2435" s="36" t="str">
        <f>'DETALLE DE CONEXIONES'!BB2435</f>
        <v>MENSAJERO</v>
      </c>
      <c r="D2435" s="36" t="str">
        <f>'DETALLE DE CONEXIONES'!E2435</f>
        <v>internet.itelcel.coXXXGLTE</v>
      </c>
      <c r="E2435" s="36">
        <f t="shared" ref="E2435:E2498" si="114">LEN(D2435)</f>
        <v>26</v>
      </c>
      <c r="F2435" s="36">
        <f>IFERROR(LIMPIA('DETALLE DE CONEXIONES'!N2435,1),0)</f>
        <v>0</v>
      </c>
      <c r="G2435" s="36" t="str">
        <f>LEFT('DETALLE DE CONEXIONES'!BE2435,3)</f>
        <v/>
      </c>
      <c r="H2435" s="36" t="str">
        <f>RIGHT('DETALLE DE CONEXIONES'!AK2435,2)</f>
        <v>-1</v>
      </c>
      <c r="I2435" s="36" t="str">
        <f>LEFT('DETALLE DE CONEXIONES'!AK2435,3)</f>
        <v>MEN</v>
      </c>
      <c r="J2435" s="36" t="str">
        <f>LEFT('DETALLE DE CONEXIONES'!M2435,3)</f>
        <v>0mi</v>
      </c>
      <c r="K2435" s="36" t="str">
        <f>IF(LEN('DETALLE DE CONEXIONES'!M2435)&lt;12,(RIGHT('DETALLE DE CONEXIONES'!M2435,5)),(RIGHT('DETALLE DE CONEXIONES'!M2435,6)))</f>
        <v xml:space="preserve">min. </v>
      </c>
      <c r="L2435" s="36">
        <f>IF(C2435="Saliente Local",(IFERROR((LIMPIA(J2435,1)),0)),0)</f>
        <v>0</v>
      </c>
      <c r="M2435" s="36">
        <f>IF(C2435="Saliente Nacional",(IFERROR((LIMPIA(J2435,1)),0)),0)</f>
        <v>0</v>
      </c>
      <c r="N2435" s="36">
        <f>IF(C2435="Saliente Internacional",(IFERROR((LIMPIA(J2435,1)),0)),0)</f>
        <v>0</v>
      </c>
      <c r="O2435" s="36">
        <f>IF(C2435="Saliente Local",(IFERROR((LIMPIA(K2435,1)),0)),0)</f>
        <v>0</v>
      </c>
      <c r="P2435" s="36">
        <f>IF(C2435="Saliente Nacional",(IFERROR((LIMPIA(K2435,1)),0)),0)</f>
        <v>0</v>
      </c>
      <c r="Q2435" s="36">
        <f>IF(C2435="Saliente Internacional",(IFERROR((LIMPIA(K2435,1)),0)),0)</f>
        <v>0</v>
      </c>
      <c r="R2435" s="36">
        <f t="shared" ref="R2435:R2498" si="115">IF(SUM(O2435:P2435)&gt;0,(L2435+M2435+1),(L2435+M2435))</f>
        <v>0</v>
      </c>
      <c r="S2435" s="36">
        <f t="shared" ref="S2435:S2498" si="116">IF(Q2435&gt;0,N2435+1,N2435)</f>
        <v>0</v>
      </c>
    </row>
    <row r="2436" spans="1:19" x14ac:dyDescent="0.25">
      <c r="A2436" s="101">
        <f>'DETALLE DE CONEXIONES'!P2436</f>
        <v>0</v>
      </c>
      <c r="B2436" s="36" t="str">
        <f>'DETALLE DE CONEXIONES'!I2436</f>
        <v>GPRS</v>
      </c>
      <c r="C2436" s="36" t="str">
        <f>'DETALLE DE CONEXIONES'!BB2436</f>
        <v>INTERNET</v>
      </c>
      <c r="D2436" s="36" t="str">
        <f>'DETALLE DE CONEXIONES'!E2436</f>
        <v>internet.itelcel.coXXXGLTE</v>
      </c>
      <c r="E2436" s="36">
        <f t="shared" si="114"/>
        <v>26</v>
      </c>
      <c r="F2436" s="36">
        <f>IFERROR(LIMPIA('DETALLE DE CONEXIONES'!N2436,1),0)</f>
        <v>0</v>
      </c>
      <c r="G2436" s="36" t="str">
        <f>LEFT('DETALLE DE CONEXIONES'!BE2436,3)</f>
        <v/>
      </c>
      <c r="H2436" s="36" t="str">
        <f>RIGHT('DETALLE DE CONEXIONES'!AK2436,2)</f>
        <v>-1</v>
      </c>
      <c r="I2436" s="36" t="str">
        <f>LEFT('DETALLE DE CONEXIONES'!AK2436,3)</f>
        <v>INT</v>
      </c>
      <c r="J2436" s="36" t="str">
        <f>LEFT('DETALLE DE CONEXIONES'!M2436,3)</f>
        <v>0mi</v>
      </c>
      <c r="K2436" s="36" t="str">
        <f>IF(LEN('DETALLE DE CONEXIONES'!M2436)&lt;12,(RIGHT('DETALLE DE CONEXIONES'!M2436,5)),(RIGHT('DETALLE DE CONEXIONES'!M2436,6)))</f>
        <v xml:space="preserve">min. </v>
      </c>
      <c r="L2436" s="36">
        <f>IF(C2436="Saliente Local",(IFERROR((LIMPIA(J2436,1)),0)),0)</f>
        <v>0</v>
      </c>
      <c r="M2436" s="36">
        <f>IF(C2436="Saliente Nacional",(IFERROR((LIMPIA(J2436,1)),0)),0)</f>
        <v>0</v>
      </c>
      <c r="N2436" s="36">
        <f>IF(C2436="Saliente Internacional",(IFERROR((LIMPIA(J2436,1)),0)),0)</f>
        <v>0</v>
      </c>
      <c r="O2436" s="36">
        <f>IF(C2436="Saliente Local",(IFERROR((LIMPIA(K2436,1)),0)),0)</f>
        <v>0</v>
      </c>
      <c r="P2436" s="36">
        <f>IF(C2436="Saliente Nacional",(IFERROR((LIMPIA(K2436,1)),0)),0)</f>
        <v>0</v>
      </c>
      <c r="Q2436" s="36">
        <f>IF(C2436="Saliente Internacional",(IFERROR((LIMPIA(K2436,1)),0)),0)</f>
        <v>0</v>
      </c>
      <c r="R2436" s="36">
        <f t="shared" si="115"/>
        <v>0</v>
      </c>
      <c r="S2436" s="36">
        <f t="shared" si="116"/>
        <v>0</v>
      </c>
    </row>
    <row r="2437" spans="1:19" x14ac:dyDescent="0.25">
      <c r="A2437" s="101">
        <f>'DETALLE DE CONEXIONES'!P2437</f>
        <v>0</v>
      </c>
      <c r="B2437" s="36" t="str">
        <f>'DETALLE DE CONEXIONES'!I2437</f>
        <v>GPRS</v>
      </c>
      <c r="C2437" s="36" t="str">
        <f>'DETALLE DE CONEXIONES'!BB2437</f>
        <v>VIDEO</v>
      </c>
      <c r="D2437" s="36" t="str">
        <f>'DETALLE DE CONEXIONES'!E2437</f>
        <v>internet.itelcelXXXm-3G</v>
      </c>
      <c r="E2437" s="36">
        <f t="shared" si="114"/>
        <v>23</v>
      </c>
      <c r="F2437" s="36">
        <f>IFERROR(LIMPIA('DETALLE DE CONEXIONES'!N2437,1),0)</f>
        <v>0</v>
      </c>
      <c r="G2437" s="36" t="str">
        <f>LEFT('DETALLE DE CONEXIONES'!BE2437,3)</f>
        <v/>
      </c>
      <c r="H2437" s="36" t="str">
        <f>RIGHT('DETALLE DE CONEXIONES'!AK2437,2)</f>
        <v>-1</v>
      </c>
      <c r="I2437" s="36" t="str">
        <f>LEFT('DETALLE DE CONEXIONES'!AK2437,3)</f>
        <v>VID</v>
      </c>
      <c r="J2437" s="36" t="str">
        <f>LEFT('DETALLE DE CONEXIONES'!M2437,3)</f>
        <v>0mi</v>
      </c>
      <c r="K2437" s="36" t="str">
        <f>IF(LEN('DETALLE DE CONEXIONES'!M2437)&lt;12,(RIGHT('DETALLE DE CONEXIONES'!M2437,5)),(RIGHT('DETALLE DE CONEXIONES'!M2437,6)))</f>
        <v xml:space="preserve">min. </v>
      </c>
      <c r="L2437" s="36">
        <f>IF(C2437="Saliente Local",(IFERROR((LIMPIA(J2437,1)),0)),0)</f>
        <v>0</v>
      </c>
      <c r="M2437" s="36">
        <f>IF(C2437="Saliente Nacional",(IFERROR((LIMPIA(J2437,1)),0)),0)</f>
        <v>0</v>
      </c>
      <c r="N2437" s="36">
        <f>IF(C2437="Saliente Internacional",(IFERROR((LIMPIA(J2437,1)),0)),0)</f>
        <v>0</v>
      </c>
      <c r="O2437" s="36">
        <f>IF(C2437="Saliente Local",(IFERROR((LIMPIA(K2437,1)),0)),0)</f>
        <v>0</v>
      </c>
      <c r="P2437" s="36">
        <f>IF(C2437="Saliente Nacional",(IFERROR((LIMPIA(K2437,1)),0)),0)</f>
        <v>0</v>
      </c>
      <c r="Q2437" s="36">
        <f>IF(C2437="Saliente Internacional",(IFERROR((LIMPIA(K2437,1)),0)),0)</f>
        <v>0</v>
      </c>
      <c r="R2437" s="36">
        <f t="shared" si="115"/>
        <v>0</v>
      </c>
      <c r="S2437" s="36">
        <f t="shared" si="116"/>
        <v>0</v>
      </c>
    </row>
    <row r="2438" spans="1:19" x14ac:dyDescent="0.25">
      <c r="A2438" s="101">
        <f>'DETALLE DE CONEXIONES'!P2438</f>
        <v>0</v>
      </c>
      <c r="B2438" s="36" t="str">
        <f>'DETALLE DE CONEXIONES'!I2438</f>
        <v>GPRS</v>
      </c>
      <c r="C2438" s="36" t="str">
        <f>'DETALLE DE CONEXIONES'!BB2438</f>
        <v>INTERNET</v>
      </c>
      <c r="D2438" s="36" t="str">
        <f>'DETALLE DE CONEXIONES'!E2438</f>
        <v>internet.itelcelXXXm-3G</v>
      </c>
      <c r="E2438" s="36">
        <f t="shared" si="114"/>
        <v>23</v>
      </c>
      <c r="F2438" s="36">
        <f>IFERROR(LIMPIA('DETALLE DE CONEXIONES'!N2438,1),0)</f>
        <v>0</v>
      </c>
      <c r="G2438" s="36" t="str">
        <f>LEFT('DETALLE DE CONEXIONES'!BE2438,3)</f>
        <v/>
      </c>
      <c r="H2438" s="36" t="str">
        <f>RIGHT('DETALLE DE CONEXIONES'!AK2438,2)</f>
        <v>-1</v>
      </c>
      <c r="I2438" s="36" t="str">
        <f>LEFT('DETALLE DE CONEXIONES'!AK2438,3)</f>
        <v>INT</v>
      </c>
      <c r="J2438" s="36" t="str">
        <f>LEFT('DETALLE DE CONEXIONES'!M2438,3)</f>
        <v>0mi</v>
      </c>
      <c r="K2438" s="36" t="str">
        <f>IF(LEN('DETALLE DE CONEXIONES'!M2438)&lt;12,(RIGHT('DETALLE DE CONEXIONES'!M2438,5)),(RIGHT('DETALLE DE CONEXIONES'!M2438,6)))</f>
        <v xml:space="preserve">min. </v>
      </c>
      <c r="L2438" s="36">
        <f>IF(C2438="Saliente Local",(IFERROR((LIMPIA(J2438,1)),0)),0)</f>
        <v>0</v>
      </c>
      <c r="M2438" s="36">
        <f>IF(C2438="Saliente Nacional",(IFERROR((LIMPIA(J2438,1)),0)),0)</f>
        <v>0</v>
      </c>
      <c r="N2438" s="36">
        <f>IF(C2438="Saliente Internacional",(IFERROR((LIMPIA(J2438,1)),0)),0)</f>
        <v>0</v>
      </c>
      <c r="O2438" s="36">
        <f>IF(C2438="Saliente Local",(IFERROR((LIMPIA(K2438,1)),0)),0)</f>
        <v>0</v>
      </c>
      <c r="P2438" s="36">
        <f>IF(C2438="Saliente Nacional",(IFERROR((LIMPIA(K2438,1)),0)),0)</f>
        <v>0</v>
      </c>
      <c r="Q2438" s="36">
        <f>IF(C2438="Saliente Internacional",(IFERROR((LIMPIA(K2438,1)),0)),0)</f>
        <v>0</v>
      </c>
      <c r="R2438" s="36">
        <f t="shared" si="115"/>
        <v>0</v>
      </c>
      <c r="S2438" s="36">
        <f t="shared" si="116"/>
        <v>0</v>
      </c>
    </row>
    <row r="2439" spans="1:19" x14ac:dyDescent="0.25">
      <c r="A2439" s="101">
        <f>'DETALLE DE CONEXIONES'!P2439</f>
        <v>0</v>
      </c>
      <c r="B2439" s="36" t="str">
        <f>'DETALLE DE CONEXIONES'!I2439</f>
        <v>ENTRANTE</v>
      </c>
      <c r="C2439" s="36" t="str">
        <f>'DETALLE DE CONEXIONES'!BB2439</f>
        <v>Entrante Local</v>
      </c>
      <c r="D2439" s="36" t="str">
        <f>'DETALLE DE CONEXIONES'!E2439</f>
        <v>999XXX1600</v>
      </c>
      <c r="E2439" s="36">
        <f t="shared" si="114"/>
        <v>10</v>
      </c>
      <c r="F2439" s="36">
        <f>IFERROR(LIMPIA('DETALLE DE CONEXIONES'!N2439,1),0)</f>
        <v>6</v>
      </c>
      <c r="G2439" s="36" t="str">
        <f>LEFT('DETALLE DE CONEXIONES'!BE2439,3)</f>
        <v>NOF</v>
      </c>
      <c r="H2439" s="36" t="str">
        <f>RIGHT('DETALLE DE CONEXIONES'!AK2439,2)</f>
        <v/>
      </c>
      <c r="I2439" s="36" t="str">
        <f>LEFT('DETALLE DE CONEXIONES'!AK2439,3)</f>
        <v/>
      </c>
      <c r="J2439" s="36" t="str">
        <f>LEFT('DETALLE DE CONEXIONES'!M2439,3)</f>
        <v>5mi</v>
      </c>
      <c r="K2439" s="36" t="str">
        <f>IF(LEN('DETALLE DE CONEXIONES'!M2439)&lt;12,(RIGHT('DETALLE DE CONEXIONES'!M2439,5)),(RIGHT('DETALLE DE CONEXIONES'!M2439,6)))</f>
        <v>50seg.</v>
      </c>
      <c r="L2439" s="36">
        <f>IF(C2439="Saliente Local",(IFERROR((LIMPIA(J2439,1)),0)),0)</f>
        <v>0</v>
      </c>
      <c r="M2439" s="36">
        <f>IF(C2439="Saliente Nacional",(IFERROR((LIMPIA(J2439,1)),0)),0)</f>
        <v>0</v>
      </c>
      <c r="N2439" s="36">
        <f>IF(C2439="Saliente Internacional",(IFERROR((LIMPIA(J2439,1)),0)),0)</f>
        <v>0</v>
      </c>
      <c r="O2439" s="36">
        <f>IF(C2439="Saliente Local",(IFERROR((LIMPIA(K2439,1)),0)),0)</f>
        <v>0</v>
      </c>
      <c r="P2439" s="36">
        <f>IF(C2439="Saliente Nacional",(IFERROR((LIMPIA(K2439,1)),0)),0)</f>
        <v>0</v>
      </c>
      <c r="Q2439" s="36">
        <f>IF(C2439="Saliente Internacional",(IFERROR((LIMPIA(K2439,1)),0)),0)</f>
        <v>0</v>
      </c>
      <c r="R2439" s="36">
        <f t="shared" si="115"/>
        <v>0</v>
      </c>
      <c r="S2439" s="36">
        <f t="shared" si="116"/>
        <v>0</v>
      </c>
    </row>
    <row r="2440" spans="1:19" x14ac:dyDescent="0.25">
      <c r="A2440" s="101">
        <f>'DETALLE DE CONEXIONES'!P2440</f>
        <v>0</v>
      </c>
      <c r="B2440" s="36" t="str">
        <f>'DETALLE DE CONEXIONES'!I2440</f>
        <v>SALIENTE</v>
      </c>
      <c r="C2440" s="36" t="str">
        <f>'DETALLE DE CONEXIONES'!BB2440</f>
        <v>Saliente Local</v>
      </c>
      <c r="D2440" s="36" t="str">
        <f>'DETALLE DE CONEXIONES'!E2440</f>
        <v>999XXX0187</v>
      </c>
      <c r="E2440" s="36">
        <f t="shared" si="114"/>
        <v>10</v>
      </c>
      <c r="F2440" s="36">
        <f>IFERROR(LIMPIA('DETALLE DE CONEXIONES'!N2440,1),0)</f>
        <v>2</v>
      </c>
      <c r="G2440" s="36" t="str">
        <f>LEFT('DETALLE DE CONEXIONES'!BE2440,3)</f>
        <v>NOF</v>
      </c>
      <c r="H2440" s="36" t="str">
        <f>RIGHT('DETALLE DE CONEXIONES'!AK2440,2)</f>
        <v/>
      </c>
      <c r="I2440" s="36" t="str">
        <f>LEFT('DETALLE DE CONEXIONES'!AK2440,3)</f>
        <v/>
      </c>
      <c r="J2440" s="36" t="str">
        <f>LEFT('DETALLE DE CONEXIONES'!M2440,3)</f>
        <v>1mi</v>
      </c>
      <c r="K2440" s="36" t="str">
        <f>IF(LEN('DETALLE DE CONEXIONES'!M2440)&lt;12,(RIGHT('DETALLE DE CONEXIONES'!M2440,5)),(RIGHT('DETALLE DE CONEXIONES'!M2440,6)))</f>
        <v>40seg.</v>
      </c>
      <c r="L2440" s="36">
        <f>IF(C2440="Saliente Local",(IFERROR((LIMPIA(J2440,1)),0)),0)</f>
        <v>1</v>
      </c>
      <c r="M2440" s="36">
        <f>IF(C2440="Saliente Nacional",(IFERROR((LIMPIA(J2440,1)),0)),0)</f>
        <v>0</v>
      </c>
      <c r="N2440" s="36">
        <f>IF(C2440="Saliente Internacional",(IFERROR((LIMPIA(J2440,1)),0)),0)</f>
        <v>0</v>
      </c>
      <c r="O2440" s="36">
        <f>IF(C2440="Saliente Local",(IFERROR((LIMPIA(K2440,1)),0)),0)</f>
        <v>40</v>
      </c>
      <c r="P2440" s="36">
        <f>IF(C2440="Saliente Nacional",(IFERROR((LIMPIA(K2440,1)),0)),0)</f>
        <v>0</v>
      </c>
      <c r="Q2440" s="36">
        <f>IF(C2440="Saliente Internacional",(IFERROR((LIMPIA(K2440,1)),0)),0)</f>
        <v>0</v>
      </c>
      <c r="R2440" s="36">
        <f t="shared" si="115"/>
        <v>2</v>
      </c>
      <c r="S2440" s="36">
        <f t="shared" si="116"/>
        <v>0</v>
      </c>
    </row>
    <row r="2441" spans="1:19" x14ac:dyDescent="0.25">
      <c r="A2441" s="101">
        <f>'DETALLE DE CONEXIONES'!P2441</f>
        <v>0</v>
      </c>
      <c r="B2441" s="36" t="str">
        <f>'DETALLE DE CONEXIONES'!I2441</f>
        <v>SALIENTE</v>
      </c>
      <c r="C2441" s="36" t="str">
        <f>'DETALLE DE CONEXIONES'!BB2441</f>
        <v>Saliente Local</v>
      </c>
      <c r="D2441" s="36" t="str">
        <f>'DETALLE DE CONEXIONES'!E2441</f>
        <v>999XXX4516</v>
      </c>
      <c r="E2441" s="36">
        <f t="shared" si="114"/>
        <v>10</v>
      </c>
      <c r="F2441" s="36">
        <f>IFERROR(LIMPIA('DETALLE DE CONEXIONES'!N2441,1),0)</f>
        <v>4</v>
      </c>
      <c r="G2441" s="36" t="str">
        <f>LEFT('DETALLE DE CONEXIONES'!BE2441,3)</f>
        <v>NOF</v>
      </c>
      <c r="H2441" s="36" t="str">
        <f>RIGHT('DETALLE DE CONEXIONES'!AK2441,2)</f>
        <v/>
      </c>
      <c r="I2441" s="36" t="str">
        <f>LEFT('DETALLE DE CONEXIONES'!AK2441,3)</f>
        <v/>
      </c>
      <c r="J2441" s="36" t="str">
        <f>LEFT('DETALLE DE CONEXIONES'!M2441,3)</f>
        <v>3mi</v>
      </c>
      <c r="K2441" s="36" t="str">
        <f>IF(LEN('DETALLE DE CONEXIONES'!M2441)&lt;12,(RIGHT('DETALLE DE CONEXIONES'!M2441,5)),(RIGHT('DETALLE DE CONEXIONES'!M2441,6)))</f>
        <v>31seg.</v>
      </c>
      <c r="L2441" s="36">
        <f>IF(C2441="Saliente Local",(IFERROR((LIMPIA(J2441,1)),0)),0)</f>
        <v>3</v>
      </c>
      <c r="M2441" s="36">
        <f>IF(C2441="Saliente Nacional",(IFERROR((LIMPIA(J2441,1)),0)),0)</f>
        <v>0</v>
      </c>
      <c r="N2441" s="36">
        <f>IF(C2441="Saliente Internacional",(IFERROR((LIMPIA(J2441,1)),0)),0)</f>
        <v>0</v>
      </c>
      <c r="O2441" s="36">
        <f>IF(C2441="Saliente Local",(IFERROR((LIMPIA(K2441,1)),0)),0)</f>
        <v>31</v>
      </c>
      <c r="P2441" s="36">
        <f>IF(C2441="Saliente Nacional",(IFERROR((LIMPIA(K2441,1)),0)),0)</f>
        <v>0</v>
      </c>
      <c r="Q2441" s="36">
        <f>IF(C2441="Saliente Internacional",(IFERROR((LIMPIA(K2441,1)),0)),0)</f>
        <v>0</v>
      </c>
      <c r="R2441" s="36">
        <f t="shared" si="115"/>
        <v>4</v>
      </c>
      <c r="S2441" s="36">
        <f t="shared" si="116"/>
        <v>0</v>
      </c>
    </row>
    <row r="2442" spans="1:19" x14ac:dyDescent="0.25">
      <c r="A2442" s="101">
        <f>'DETALLE DE CONEXIONES'!P2442</f>
        <v>0</v>
      </c>
      <c r="B2442" s="36" t="str">
        <f>'DETALLE DE CONEXIONES'!I2442</f>
        <v>GPRS</v>
      </c>
      <c r="C2442" s="36" t="str">
        <f>'DETALLE DE CONEXIONES'!BB2442</f>
        <v>MENSAJERO</v>
      </c>
      <c r="D2442" s="36" t="str">
        <f>'DETALLE DE CONEXIONES'!E2442</f>
        <v>internet.itelcelXXXm-3G</v>
      </c>
      <c r="E2442" s="36">
        <f t="shared" si="114"/>
        <v>23</v>
      </c>
      <c r="F2442" s="36">
        <f>IFERROR(LIMPIA('DETALLE DE CONEXIONES'!N2442,1),0)</f>
        <v>0</v>
      </c>
      <c r="G2442" s="36" t="str">
        <f>LEFT('DETALLE DE CONEXIONES'!BE2442,3)</f>
        <v/>
      </c>
      <c r="H2442" s="36" t="str">
        <f>RIGHT('DETALLE DE CONEXIONES'!AK2442,2)</f>
        <v>-1</v>
      </c>
      <c r="I2442" s="36" t="str">
        <f>LEFT('DETALLE DE CONEXIONES'!AK2442,3)</f>
        <v>MEN</v>
      </c>
      <c r="J2442" s="36" t="str">
        <f>LEFT('DETALLE DE CONEXIONES'!M2442,3)</f>
        <v>0mi</v>
      </c>
      <c r="K2442" s="36" t="str">
        <f>IF(LEN('DETALLE DE CONEXIONES'!M2442)&lt;12,(RIGHT('DETALLE DE CONEXIONES'!M2442,5)),(RIGHT('DETALLE DE CONEXIONES'!M2442,6)))</f>
        <v xml:space="preserve">min. </v>
      </c>
      <c r="L2442" s="36">
        <f>IF(C2442="Saliente Local",(IFERROR((LIMPIA(J2442,1)),0)),0)</f>
        <v>0</v>
      </c>
      <c r="M2442" s="36">
        <f>IF(C2442="Saliente Nacional",(IFERROR((LIMPIA(J2442,1)),0)),0)</f>
        <v>0</v>
      </c>
      <c r="N2442" s="36">
        <f>IF(C2442="Saliente Internacional",(IFERROR((LIMPIA(J2442,1)),0)),0)</f>
        <v>0</v>
      </c>
      <c r="O2442" s="36">
        <f>IF(C2442="Saliente Local",(IFERROR((LIMPIA(K2442,1)),0)),0)</f>
        <v>0</v>
      </c>
      <c r="P2442" s="36">
        <f>IF(C2442="Saliente Nacional",(IFERROR((LIMPIA(K2442,1)),0)),0)</f>
        <v>0</v>
      </c>
      <c r="Q2442" s="36">
        <f>IF(C2442="Saliente Internacional",(IFERROR((LIMPIA(K2442,1)),0)),0)</f>
        <v>0</v>
      </c>
      <c r="R2442" s="36">
        <f t="shared" si="115"/>
        <v>0</v>
      </c>
      <c r="S2442" s="36">
        <f t="shared" si="116"/>
        <v>0</v>
      </c>
    </row>
    <row r="2443" spans="1:19" x14ac:dyDescent="0.25">
      <c r="A2443" s="101">
        <f>'DETALLE DE CONEXIONES'!P2443</f>
        <v>0</v>
      </c>
      <c r="B2443" s="36" t="str">
        <f>'DETALLE DE CONEXIONES'!I2443</f>
        <v>GPRS</v>
      </c>
      <c r="C2443" s="36" t="str">
        <f>'DETALLE DE CONEXIONES'!BB2443</f>
        <v>RS</v>
      </c>
      <c r="D2443" s="36" t="str">
        <f>'DETALLE DE CONEXIONES'!E2443</f>
        <v>internet.itelcelXXXm-3G</v>
      </c>
      <c r="E2443" s="36">
        <f t="shared" si="114"/>
        <v>23</v>
      </c>
      <c r="F2443" s="36">
        <f>IFERROR(LIMPIA('DETALLE DE CONEXIONES'!N2443,1),0)</f>
        <v>0</v>
      </c>
      <c r="G2443" s="36" t="str">
        <f>LEFT('DETALLE DE CONEXIONES'!BE2443,3)</f>
        <v/>
      </c>
      <c r="H2443" s="36" t="str">
        <f>RIGHT('DETALLE DE CONEXIONES'!AK2443,2)</f>
        <v>-1</v>
      </c>
      <c r="I2443" s="36" t="str">
        <f>LEFT('DETALLE DE CONEXIONES'!AK2443,3)</f>
        <v>RS;</v>
      </c>
      <c r="J2443" s="36" t="str">
        <f>LEFT('DETALLE DE CONEXIONES'!M2443,3)</f>
        <v>0mi</v>
      </c>
      <c r="K2443" s="36" t="str">
        <f>IF(LEN('DETALLE DE CONEXIONES'!M2443)&lt;12,(RIGHT('DETALLE DE CONEXIONES'!M2443,5)),(RIGHT('DETALLE DE CONEXIONES'!M2443,6)))</f>
        <v xml:space="preserve">min. </v>
      </c>
      <c r="L2443" s="36">
        <f>IF(C2443="Saliente Local",(IFERROR((LIMPIA(J2443,1)),0)),0)</f>
        <v>0</v>
      </c>
      <c r="M2443" s="36">
        <f>IF(C2443="Saliente Nacional",(IFERROR((LIMPIA(J2443,1)),0)),0)</f>
        <v>0</v>
      </c>
      <c r="N2443" s="36">
        <f>IF(C2443="Saliente Internacional",(IFERROR((LIMPIA(J2443,1)),0)),0)</f>
        <v>0</v>
      </c>
      <c r="O2443" s="36">
        <f>IF(C2443="Saliente Local",(IFERROR((LIMPIA(K2443,1)),0)),0)</f>
        <v>0</v>
      </c>
      <c r="P2443" s="36">
        <f>IF(C2443="Saliente Nacional",(IFERROR((LIMPIA(K2443,1)),0)),0)</f>
        <v>0</v>
      </c>
      <c r="Q2443" s="36">
        <f>IF(C2443="Saliente Internacional",(IFERROR((LIMPIA(K2443,1)),0)),0)</f>
        <v>0</v>
      </c>
      <c r="R2443" s="36">
        <f t="shared" si="115"/>
        <v>0</v>
      </c>
      <c r="S2443" s="36">
        <f t="shared" si="116"/>
        <v>0</v>
      </c>
    </row>
    <row r="2444" spans="1:19" x14ac:dyDescent="0.25">
      <c r="A2444" s="101">
        <f>'DETALLE DE CONEXIONES'!P2444</f>
        <v>0</v>
      </c>
      <c r="B2444" s="36" t="str">
        <f>'DETALLE DE CONEXIONES'!I2444</f>
        <v>GPRS</v>
      </c>
      <c r="C2444" s="36" t="str">
        <f>'DETALLE DE CONEXIONES'!BB2444</f>
        <v>INTERNET</v>
      </c>
      <c r="D2444" s="36" t="str">
        <f>'DETALLE DE CONEXIONES'!E2444</f>
        <v>internet.itelcel.coXXXGLTE</v>
      </c>
      <c r="E2444" s="36">
        <f t="shared" si="114"/>
        <v>26</v>
      </c>
      <c r="F2444" s="36">
        <f>IFERROR(LIMPIA('DETALLE DE CONEXIONES'!N2444,1),0)</f>
        <v>0</v>
      </c>
      <c r="G2444" s="36" t="str">
        <f>LEFT('DETALLE DE CONEXIONES'!BE2444,3)</f>
        <v/>
      </c>
      <c r="H2444" s="36" t="str">
        <f>RIGHT('DETALLE DE CONEXIONES'!AK2444,2)</f>
        <v>-1</v>
      </c>
      <c r="I2444" s="36" t="str">
        <f>LEFT('DETALLE DE CONEXIONES'!AK2444,3)</f>
        <v>INT</v>
      </c>
      <c r="J2444" s="36" t="str">
        <f>LEFT('DETALLE DE CONEXIONES'!M2444,3)</f>
        <v>0mi</v>
      </c>
      <c r="K2444" s="36" t="str">
        <f>IF(LEN('DETALLE DE CONEXIONES'!M2444)&lt;12,(RIGHT('DETALLE DE CONEXIONES'!M2444,5)),(RIGHT('DETALLE DE CONEXIONES'!M2444,6)))</f>
        <v xml:space="preserve">min. </v>
      </c>
      <c r="L2444" s="36">
        <f>IF(C2444="Saliente Local",(IFERROR((LIMPIA(J2444,1)),0)),0)</f>
        <v>0</v>
      </c>
      <c r="M2444" s="36">
        <f>IF(C2444="Saliente Nacional",(IFERROR((LIMPIA(J2444,1)),0)),0)</f>
        <v>0</v>
      </c>
      <c r="N2444" s="36">
        <f>IF(C2444="Saliente Internacional",(IFERROR((LIMPIA(J2444,1)),0)),0)</f>
        <v>0</v>
      </c>
      <c r="O2444" s="36">
        <f>IF(C2444="Saliente Local",(IFERROR((LIMPIA(K2444,1)),0)),0)</f>
        <v>0</v>
      </c>
      <c r="P2444" s="36">
        <f>IF(C2444="Saliente Nacional",(IFERROR((LIMPIA(K2444,1)),0)),0)</f>
        <v>0</v>
      </c>
      <c r="Q2444" s="36">
        <f>IF(C2444="Saliente Internacional",(IFERROR((LIMPIA(K2444,1)),0)),0)</f>
        <v>0</v>
      </c>
      <c r="R2444" s="36">
        <f t="shared" si="115"/>
        <v>0</v>
      </c>
      <c r="S2444" s="36">
        <f t="shared" si="116"/>
        <v>0</v>
      </c>
    </row>
    <row r="2445" spans="1:19" x14ac:dyDescent="0.25">
      <c r="A2445" s="101">
        <f>'DETALLE DE CONEXIONES'!P2445</f>
        <v>0</v>
      </c>
      <c r="B2445" s="36" t="str">
        <f>'DETALLE DE CONEXIONES'!I2445</f>
        <v>SALIENTE</v>
      </c>
      <c r="C2445" s="36" t="str">
        <f>'DETALLE DE CONEXIONES'!BB2445</f>
        <v>Saliente Local</v>
      </c>
      <c r="D2445" s="36" t="str">
        <f>'DETALLE DE CONEXIONES'!E2445</f>
        <v>999XXX7896</v>
      </c>
      <c r="E2445" s="36">
        <f t="shared" si="114"/>
        <v>10</v>
      </c>
      <c r="F2445" s="36">
        <f>IFERROR(LIMPIA('DETALLE DE CONEXIONES'!N2445,1),0)</f>
        <v>2</v>
      </c>
      <c r="G2445" s="36" t="str">
        <f>LEFT('DETALLE DE CONEXIONES'!BE2445,3)</f>
        <v>NOF</v>
      </c>
      <c r="H2445" s="36" t="str">
        <f>RIGHT('DETALLE DE CONEXIONES'!AK2445,2)</f>
        <v/>
      </c>
      <c r="I2445" s="36" t="str">
        <f>LEFT('DETALLE DE CONEXIONES'!AK2445,3)</f>
        <v/>
      </c>
      <c r="J2445" s="36" t="str">
        <f>LEFT('DETALLE DE CONEXIONES'!M2445,3)</f>
        <v>1mi</v>
      </c>
      <c r="K2445" s="36" t="str">
        <f>IF(LEN('DETALLE DE CONEXIONES'!M2445)&lt;12,(RIGHT('DETALLE DE CONEXIONES'!M2445,5)),(RIGHT('DETALLE DE CONEXIONES'!M2445,6)))</f>
        <v>38seg.</v>
      </c>
      <c r="L2445" s="36">
        <f>IF(C2445="Saliente Local",(IFERROR((LIMPIA(J2445,1)),0)),0)</f>
        <v>1</v>
      </c>
      <c r="M2445" s="36">
        <f>IF(C2445="Saliente Nacional",(IFERROR((LIMPIA(J2445,1)),0)),0)</f>
        <v>0</v>
      </c>
      <c r="N2445" s="36">
        <f>IF(C2445="Saliente Internacional",(IFERROR((LIMPIA(J2445,1)),0)),0)</f>
        <v>0</v>
      </c>
      <c r="O2445" s="36">
        <f>IF(C2445="Saliente Local",(IFERROR((LIMPIA(K2445,1)),0)),0)</f>
        <v>38</v>
      </c>
      <c r="P2445" s="36">
        <f>IF(C2445="Saliente Nacional",(IFERROR((LIMPIA(K2445,1)),0)),0)</f>
        <v>0</v>
      </c>
      <c r="Q2445" s="36">
        <f>IF(C2445="Saliente Internacional",(IFERROR((LIMPIA(K2445,1)),0)),0)</f>
        <v>0</v>
      </c>
      <c r="R2445" s="36">
        <f t="shared" si="115"/>
        <v>2</v>
      </c>
      <c r="S2445" s="36">
        <f t="shared" si="116"/>
        <v>0</v>
      </c>
    </row>
    <row r="2446" spans="1:19" x14ac:dyDescent="0.25">
      <c r="A2446" s="101">
        <f>'DETALLE DE CONEXIONES'!P2446</f>
        <v>0</v>
      </c>
      <c r="B2446" s="36" t="str">
        <f>'DETALLE DE CONEXIONES'!I2446</f>
        <v>SALIENTE</v>
      </c>
      <c r="C2446" s="36" t="str">
        <f>'DETALLE DE CONEXIONES'!BB2446</f>
        <v>Saliente Local</v>
      </c>
      <c r="D2446" s="36" t="str">
        <f>'DETALLE DE CONEXIONES'!E2446</f>
        <v>999XXX7896</v>
      </c>
      <c r="E2446" s="36">
        <f t="shared" si="114"/>
        <v>10</v>
      </c>
      <c r="F2446" s="36">
        <f>IFERROR(LIMPIA('DETALLE DE CONEXIONES'!N2446,1),0)</f>
        <v>1</v>
      </c>
      <c r="G2446" s="36" t="str">
        <f>LEFT('DETALLE DE CONEXIONES'!BE2446,3)</f>
        <v>NOF</v>
      </c>
      <c r="H2446" s="36" t="str">
        <f>RIGHT('DETALLE DE CONEXIONES'!AK2446,2)</f>
        <v/>
      </c>
      <c r="I2446" s="36" t="str">
        <f>LEFT('DETALLE DE CONEXIONES'!AK2446,3)</f>
        <v/>
      </c>
      <c r="J2446" s="36" t="str">
        <f>LEFT('DETALLE DE CONEXIONES'!M2446,3)</f>
        <v>0mi</v>
      </c>
      <c r="K2446" s="36" t="str">
        <f>IF(LEN('DETALLE DE CONEXIONES'!M2446)&lt;12,(RIGHT('DETALLE DE CONEXIONES'!M2446,5)),(RIGHT('DETALLE DE CONEXIONES'!M2446,6)))</f>
        <v>14seg.</v>
      </c>
      <c r="L2446" s="36">
        <f>IF(C2446="Saliente Local",(IFERROR((LIMPIA(J2446,1)),0)),0)</f>
        <v>0</v>
      </c>
      <c r="M2446" s="36">
        <f>IF(C2446="Saliente Nacional",(IFERROR((LIMPIA(J2446,1)),0)),0)</f>
        <v>0</v>
      </c>
      <c r="N2446" s="36">
        <f>IF(C2446="Saliente Internacional",(IFERROR((LIMPIA(J2446,1)),0)),0)</f>
        <v>0</v>
      </c>
      <c r="O2446" s="36">
        <f>IF(C2446="Saliente Local",(IFERROR((LIMPIA(K2446,1)),0)),0)</f>
        <v>14</v>
      </c>
      <c r="P2446" s="36">
        <f>IF(C2446="Saliente Nacional",(IFERROR((LIMPIA(K2446,1)),0)),0)</f>
        <v>0</v>
      </c>
      <c r="Q2446" s="36">
        <f>IF(C2446="Saliente Internacional",(IFERROR((LIMPIA(K2446,1)),0)),0)</f>
        <v>0</v>
      </c>
      <c r="R2446" s="36">
        <f t="shared" si="115"/>
        <v>1</v>
      </c>
      <c r="S2446" s="36">
        <f t="shared" si="116"/>
        <v>0</v>
      </c>
    </row>
    <row r="2447" spans="1:19" x14ac:dyDescent="0.25">
      <c r="A2447" s="101">
        <f>'DETALLE DE CONEXIONES'!P2447</f>
        <v>0</v>
      </c>
      <c r="B2447" s="36" t="str">
        <f>'DETALLE DE CONEXIONES'!I2447</f>
        <v>TRANSFERENCIA</v>
      </c>
      <c r="C2447" s="36" t="str">
        <f>'DETALLE DE CONEXIONES'!BB2447</f>
        <v>Desvio Nacional</v>
      </c>
      <c r="D2447" s="36" t="str">
        <f>'DETALLE DE CONEXIONES'!E2447</f>
        <v>999XXX1600</v>
      </c>
      <c r="E2447" s="36">
        <f t="shared" si="114"/>
        <v>10</v>
      </c>
      <c r="F2447" s="36">
        <f>IFERROR(LIMPIA('DETALLE DE CONEXIONES'!N2447,1),0)</f>
        <v>1</v>
      </c>
      <c r="G2447" s="36" t="str">
        <f>LEFT('DETALLE DE CONEXIONES'!BE2447,3)</f>
        <v>SIU</v>
      </c>
      <c r="H2447" s="36" t="str">
        <f>RIGHT('DETALLE DE CONEXIONES'!AK2447,2)</f>
        <v/>
      </c>
      <c r="I2447" s="36" t="str">
        <f>LEFT('DETALLE DE CONEXIONES'!AK2447,3)</f>
        <v/>
      </c>
      <c r="J2447" s="36" t="str">
        <f>LEFT('DETALLE DE CONEXIONES'!M2447,3)</f>
        <v>0mi</v>
      </c>
      <c r="K2447" s="36" t="str">
        <f>IF(LEN('DETALLE DE CONEXIONES'!M2447)&lt;12,(RIGHT('DETALLE DE CONEXIONES'!M2447,5)),(RIGHT('DETALLE DE CONEXIONES'!M2447,6)))</f>
        <v>5seg.</v>
      </c>
      <c r="L2447" s="36">
        <f>IF(C2447="Saliente Local",(IFERROR((LIMPIA(J2447,1)),0)),0)</f>
        <v>0</v>
      </c>
      <c r="M2447" s="36">
        <f>IF(C2447="Saliente Nacional",(IFERROR((LIMPIA(J2447,1)),0)),0)</f>
        <v>0</v>
      </c>
      <c r="N2447" s="36">
        <f>IF(C2447="Saliente Internacional",(IFERROR((LIMPIA(J2447,1)),0)),0)</f>
        <v>0</v>
      </c>
      <c r="O2447" s="36">
        <f>IF(C2447="Saliente Local",(IFERROR((LIMPIA(K2447,1)),0)),0)</f>
        <v>0</v>
      </c>
      <c r="P2447" s="36">
        <f>IF(C2447="Saliente Nacional",(IFERROR((LIMPIA(K2447,1)),0)),0)</f>
        <v>0</v>
      </c>
      <c r="Q2447" s="36">
        <f>IF(C2447="Saliente Internacional",(IFERROR((LIMPIA(K2447,1)),0)),0)</f>
        <v>0</v>
      </c>
      <c r="R2447" s="36">
        <f t="shared" si="115"/>
        <v>0</v>
      </c>
      <c r="S2447" s="36">
        <f t="shared" si="116"/>
        <v>0</v>
      </c>
    </row>
    <row r="2448" spans="1:19" x14ac:dyDescent="0.25">
      <c r="A2448" s="101">
        <f>'DETALLE DE CONEXIONES'!P2448</f>
        <v>0</v>
      </c>
      <c r="B2448" s="36" t="str">
        <f>'DETALLE DE CONEXIONES'!I2448</f>
        <v>TRANSFERENCIA</v>
      </c>
      <c r="C2448" s="36" t="str">
        <f>'DETALLE DE CONEXIONES'!BB2448</f>
        <v>Desvio Nacional</v>
      </c>
      <c r="D2448" s="36" t="str">
        <f>'DETALLE DE CONEXIONES'!E2448</f>
        <v>999XXX1600</v>
      </c>
      <c r="E2448" s="36">
        <f t="shared" si="114"/>
        <v>10</v>
      </c>
      <c r="F2448" s="36">
        <f>IFERROR(LIMPIA('DETALLE DE CONEXIONES'!N2448,1),0)</f>
        <v>1</v>
      </c>
      <c r="G2448" s="36" t="str">
        <f>LEFT('DETALLE DE CONEXIONES'!BE2448,3)</f>
        <v>SIU</v>
      </c>
      <c r="H2448" s="36" t="str">
        <f>RIGHT('DETALLE DE CONEXIONES'!AK2448,2)</f>
        <v/>
      </c>
      <c r="I2448" s="36" t="str">
        <f>LEFT('DETALLE DE CONEXIONES'!AK2448,3)</f>
        <v/>
      </c>
      <c r="J2448" s="36" t="str">
        <f>LEFT('DETALLE DE CONEXIONES'!M2448,3)</f>
        <v>0mi</v>
      </c>
      <c r="K2448" s="36" t="str">
        <f>IF(LEN('DETALLE DE CONEXIONES'!M2448)&lt;12,(RIGHT('DETALLE DE CONEXIONES'!M2448,5)),(RIGHT('DETALLE DE CONEXIONES'!M2448,6)))</f>
        <v>8seg.</v>
      </c>
      <c r="L2448" s="36">
        <f>IF(C2448="Saliente Local",(IFERROR((LIMPIA(J2448,1)),0)),0)</f>
        <v>0</v>
      </c>
      <c r="M2448" s="36">
        <f>IF(C2448="Saliente Nacional",(IFERROR((LIMPIA(J2448,1)),0)),0)</f>
        <v>0</v>
      </c>
      <c r="N2448" s="36">
        <f>IF(C2448="Saliente Internacional",(IFERROR((LIMPIA(J2448,1)),0)),0)</f>
        <v>0</v>
      </c>
      <c r="O2448" s="36">
        <f>IF(C2448="Saliente Local",(IFERROR((LIMPIA(K2448,1)),0)),0)</f>
        <v>0</v>
      </c>
      <c r="P2448" s="36">
        <f>IF(C2448="Saliente Nacional",(IFERROR((LIMPIA(K2448,1)),0)),0)</f>
        <v>0</v>
      </c>
      <c r="Q2448" s="36">
        <f>IF(C2448="Saliente Internacional",(IFERROR((LIMPIA(K2448,1)),0)),0)</f>
        <v>0</v>
      </c>
      <c r="R2448" s="36">
        <f t="shared" si="115"/>
        <v>0</v>
      </c>
      <c r="S2448" s="36">
        <f t="shared" si="116"/>
        <v>0</v>
      </c>
    </row>
    <row r="2449" spans="1:19" x14ac:dyDescent="0.25">
      <c r="A2449" s="101">
        <f>'DETALLE DE CONEXIONES'!P2449</f>
        <v>0</v>
      </c>
      <c r="B2449" s="36" t="str">
        <f>'DETALLE DE CONEXIONES'!I2449</f>
        <v>TRANSFERENCIA</v>
      </c>
      <c r="C2449" s="36" t="str">
        <f>'DETALLE DE CONEXIONES'!BB2449</f>
        <v>Desvio Nacional</v>
      </c>
      <c r="D2449" s="36" t="str">
        <f>'DETALLE DE CONEXIONES'!E2449</f>
        <v>999XXX1600</v>
      </c>
      <c r="E2449" s="36">
        <f t="shared" si="114"/>
        <v>10</v>
      </c>
      <c r="F2449" s="36">
        <f>IFERROR(LIMPIA('DETALLE DE CONEXIONES'!N2449,1),0)</f>
        <v>1</v>
      </c>
      <c r="G2449" s="36" t="str">
        <f>LEFT('DETALLE DE CONEXIONES'!BE2449,3)</f>
        <v>SIU</v>
      </c>
      <c r="H2449" s="36" t="str">
        <f>RIGHT('DETALLE DE CONEXIONES'!AK2449,2)</f>
        <v/>
      </c>
      <c r="I2449" s="36" t="str">
        <f>LEFT('DETALLE DE CONEXIONES'!AK2449,3)</f>
        <v/>
      </c>
      <c r="J2449" s="36" t="str">
        <f>LEFT('DETALLE DE CONEXIONES'!M2449,3)</f>
        <v>0mi</v>
      </c>
      <c r="K2449" s="36" t="str">
        <f>IF(LEN('DETALLE DE CONEXIONES'!M2449)&lt;12,(RIGHT('DETALLE DE CONEXIONES'!M2449,5)),(RIGHT('DETALLE DE CONEXIONES'!M2449,6)))</f>
        <v>6seg.</v>
      </c>
      <c r="L2449" s="36">
        <f>IF(C2449="Saliente Local",(IFERROR((LIMPIA(J2449,1)),0)),0)</f>
        <v>0</v>
      </c>
      <c r="M2449" s="36">
        <f>IF(C2449="Saliente Nacional",(IFERROR((LIMPIA(J2449,1)),0)),0)</f>
        <v>0</v>
      </c>
      <c r="N2449" s="36">
        <f>IF(C2449="Saliente Internacional",(IFERROR((LIMPIA(J2449,1)),0)),0)</f>
        <v>0</v>
      </c>
      <c r="O2449" s="36">
        <f>IF(C2449="Saliente Local",(IFERROR((LIMPIA(K2449,1)),0)),0)</f>
        <v>0</v>
      </c>
      <c r="P2449" s="36">
        <f>IF(C2449="Saliente Nacional",(IFERROR((LIMPIA(K2449,1)),0)),0)</f>
        <v>0</v>
      </c>
      <c r="Q2449" s="36">
        <f>IF(C2449="Saliente Internacional",(IFERROR((LIMPIA(K2449,1)),0)),0)</f>
        <v>0</v>
      </c>
      <c r="R2449" s="36">
        <f t="shared" si="115"/>
        <v>0</v>
      </c>
      <c r="S2449" s="36">
        <f t="shared" si="116"/>
        <v>0</v>
      </c>
    </row>
    <row r="2450" spans="1:19" x14ac:dyDescent="0.25">
      <c r="A2450" s="101">
        <f>'DETALLE DE CONEXIONES'!P2450</f>
        <v>0</v>
      </c>
      <c r="B2450" s="36" t="str">
        <f>'DETALLE DE CONEXIONES'!I2450</f>
        <v>GPRS</v>
      </c>
      <c r="C2450" s="36" t="str">
        <f>'DETALLE DE CONEXIONES'!BB2450</f>
        <v>VIDEO</v>
      </c>
      <c r="D2450" s="36" t="str">
        <f>'DETALLE DE CONEXIONES'!E2450</f>
        <v>internet.itelcel.coXXXGLTE</v>
      </c>
      <c r="E2450" s="36">
        <f t="shared" si="114"/>
        <v>26</v>
      </c>
      <c r="F2450" s="36">
        <f>IFERROR(LIMPIA('DETALLE DE CONEXIONES'!N2450,1),0)</f>
        <v>0</v>
      </c>
      <c r="G2450" s="36" t="str">
        <f>LEFT('DETALLE DE CONEXIONES'!BE2450,3)</f>
        <v/>
      </c>
      <c r="H2450" s="36" t="str">
        <f>RIGHT('DETALLE DE CONEXIONES'!AK2450,2)</f>
        <v>-1</v>
      </c>
      <c r="I2450" s="36" t="str">
        <f>LEFT('DETALLE DE CONEXIONES'!AK2450,3)</f>
        <v>VID</v>
      </c>
      <c r="J2450" s="36" t="str">
        <f>LEFT('DETALLE DE CONEXIONES'!M2450,3)</f>
        <v>0mi</v>
      </c>
      <c r="K2450" s="36" t="str">
        <f>IF(LEN('DETALLE DE CONEXIONES'!M2450)&lt;12,(RIGHT('DETALLE DE CONEXIONES'!M2450,5)),(RIGHT('DETALLE DE CONEXIONES'!M2450,6)))</f>
        <v xml:space="preserve">min. </v>
      </c>
      <c r="L2450" s="36">
        <f>IF(C2450="Saliente Local",(IFERROR((LIMPIA(J2450,1)),0)),0)</f>
        <v>0</v>
      </c>
      <c r="M2450" s="36">
        <f>IF(C2450="Saliente Nacional",(IFERROR((LIMPIA(J2450,1)),0)),0)</f>
        <v>0</v>
      </c>
      <c r="N2450" s="36">
        <f>IF(C2450="Saliente Internacional",(IFERROR((LIMPIA(J2450,1)),0)),0)</f>
        <v>0</v>
      </c>
      <c r="O2450" s="36">
        <f>IF(C2450="Saliente Local",(IFERROR((LIMPIA(K2450,1)),0)),0)</f>
        <v>0</v>
      </c>
      <c r="P2450" s="36">
        <f>IF(C2450="Saliente Nacional",(IFERROR((LIMPIA(K2450,1)),0)),0)</f>
        <v>0</v>
      </c>
      <c r="Q2450" s="36">
        <f>IF(C2450="Saliente Internacional",(IFERROR((LIMPIA(K2450,1)),0)),0)</f>
        <v>0</v>
      </c>
      <c r="R2450" s="36">
        <f t="shared" si="115"/>
        <v>0</v>
      </c>
      <c r="S2450" s="36">
        <f t="shared" si="116"/>
        <v>0</v>
      </c>
    </row>
    <row r="2451" spans="1:19" x14ac:dyDescent="0.25">
      <c r="A2451" s="101">
        <f>'DETALLE DE CONEXIONES'!P2451</f>
        <v>0</v>
      </c>
      <c r="B2451" s="36" t="str">
        <f>'DETALLE DE CONEXIONES'!I2451</f>
        <v>GPRS</v>
      </c>
      <c r="C2451" s="36" t="str">
        <f>'DETALLE DE CONEXIONES'!BB2451</f>
        <v>MENSAJERO</v>
      </c>
      <c r="D2451" s="36" t="str">
        <f>'DETALLE DE CONEXIONES'!E2451</f>
        <v>internet.itelcel.coXXXGLTE</v>
      </c>
      <c r="E2451" s="36">
        <f t="shared" si="114"/>
        <v>26</v>
      </c>
      <c r="F2451" s="36">
        <f>IFERROR(LIMPIA('DETALLE DE CONEXIONES'!N2451,1),0)</f>
        <v>0</v>
      </c>
      <c r="G2451" s="36" t="str">
        <f>LEFT('DETALLE DE CONEXIONES'!BE2451,3)</f>
        <v/>
      </c>
      <c r="H2451" s="36" t="str">
        <f>RIGHT('DETALLE DE CONEXIONES'!AK2451,2)</f>
        <v>-1</v>
      </c>
      <c r="I2451" s="36" t="str">
        <f>LEFT('DETALLE DE CONEXIONES'!AK2451,3)</f>
        <v>MEN</v>
      </c>
      <c r="J2451" s="36" t="str">
        <f>LEFT('DETALLE DE CONEXIONES'!M2451,3)</f>
        <v>0mi</v>
      </c>
      <c r="K2451" s="36" t="str">
        <f>IF(LEN('DETALLE DE CONEXIONES'!M2451)&lt;12,(RIGHT('DETALLE DE CONEXIONES'!M2451,5)),(RIGHT('DETALLE DE CONEXIONES'!M2451,6)))</f>
        <v xml:space="preserve">min. </v>
      </c>
      <c r="L2451" s="36">
        <f>IF(C2451="Saliente Local",(IFERROR((LIMPIA(J2451,1)),0)),0)</f>
        <v>0</v>
      </c>
      <c r="M2451" s="36">
        <f>IF(C2451="Saliente Nacional",(IFERROR((LIMPIA(J2451,1)),0)),0)</f>
        <v>0</v>
      </c>
      <c r="N2451" s="36">
        <f>IF(C2451="Saliente Internacional",(IFERROR((LIMPIA(J2451,1)),0)),0)</f>
        <v>0</v>
      </c>
      <c r="O2451" s="36">
        <f>IF(C2451="Saliente Local",(IFERROR((LIMPIA(K2451,1)),0)),0)</f>
        <v>0</v>
      </c>
      <c r="P2451" s="36">
        <f>IF(C2451="Saliente Nacional",(IFERROR((LIMPIA(K2451,1)),0)),0)</f>
        <v>0</v>
      </c>
      <c r="Q2451" s="36">
        <f>IF(C2451="Saliente Internacional",(IFERROR((LIMPIA(K2451,1)),0)),0)</f>
        <v>0</v>
      </c>
      <c r="R2451" s="36">
        <f t="shared" si="115"/>
        <v>0</v>
      </c>
      <c r="S2451" s="36">
        <f t="shared" si="116"/>
        <v>0</v>
      </c>
    </row>
    <row r="2452" spans="1:19" x14ac:dyDescent="0.25">
      <c r="A2452" s="101">
        <f>'DETALLE DE CONEXIONES'!P2452</f>
        <v>0</v>
      </c>
      <c r="B2452" s="36" t="str">
        <f>'DETALLE DE CONEXIONES'!I2452</f>
        <v>GPRS</v>
      </c>
      <c r="C2452" s="36" t="str">
        <f>'DETALLE DE CONEXIONES'!BB2452</f>
        <v>RS</v>
      </c>
      <c r="D2452" s="36" t="str">
        <f>'DETALLE DE CONEXIONES'!E2452</f>
        <v>internet.itelcel.coXXXGLTE</v>
      </c>
      <c r="E2452" s="36">
        <f t="shared" si="114"/>
        <v>26</v>
      </c>
      <c r="F2452" s="36">
        <f>IFERROR(LIMPIA('DETALLE DE CONEXIONES'!N2452,1),0)</f>
        <v>0</v>
      </c>
      <c r="G2452" s="36" t="str">
        <f>LEFT('DETALLE DE CONEXIONES'!BE2452,3)</f>
        <v/>
      </c>
      <c r="H2452" s="36" t="str">
        <f>RIGHT('DETALLE DE CONEXIONES'!AK2452,2)</f>
        <v>-1</v>
      </c>
      <c r="I2452" s="36" t="str">
        <f>LEFT('DETALLE DE CONEXIONES'!AK2452,3)</f>
        <v>RS;</v>
      </c>
      <c r="J2452" s="36" t="str">
        <f>LEFT('DETALLE DE CONEXIONES'!M2452,3)</f>
        <v>0mi</v>
      </c>
      <c r="K2452" s="36" t="str">
        <f>IF(LEN('DETALLE DE CONEXIONES'!M2452)&lt;12,(RIGHT('DETALLE DE CONEXIONES'!M2452,5)),(RIGHT('DETALLE DE CONEXIONES'!M2452,6)))</f>
        <v xml:space="preserve">min. </v>
      </c>
      <c r="L2452" s="36">
        <f>IF(C2452="Saliente Local",(IFERROR((LIMPIA(J2452,1)),0)),0)</f>
        <v>0</v>
      </c>
      <c r="M2452" s="36">
        <f>IF(C2452="Saliente Nacional",(IFERROR((LIMPIA(J2452,1)),0)),0)</f>
        <v>0</v>
      </c>
      <c r="N2452" s="36">
        <f>IF(C2452="Saliente Internacional",(IFERROR((LIMPIA(J2452,1)),0)),0)</f>
        <v>0</v>
      </c>
      <c r="O2452" s="36">
        <f>IF(C2452="Saliente Local",(IFERROR((LIMPIA(K2452,1)),0)),0)</f>
        <v>0</v>
      </c>
      <c r="P2452" s="36">
        <f>IF(C2452="Saliente Nacional",(IFERROR((LIMPIA(K2452,1)),0)),0)</f>
        <v>0</v>
      </c>
      <c r="Q2452" s="36">
        <f>IF(C2452="Saliente Internacional",(IFERROR((LIMPIA(K2452,1)),0)),0)</f>
        <v>0</v>
      </c>
      <c r="R2452" s="36">
        <f t="shared" si="115"/>
        <v>0</v>
      </c>
      <c r="S2452" s="36">
        <f t="shared" si="116"/>
        <v>0</v>
      </c>
    </row>
    <row r="2453" spans="1:19" x14ac:dyDescent="0.25">
      <c r="A2453" s="101">
        <f>'DETALLE DE CONEXIONES'!P2453</f>
        <v>0</v>
      </c>
      <c r="B2453" s="36" t="str">
        <f>'DETALLE DE CONEXIONES'!I2453</f>
        <v>GPRS</v>
      </c>
      <c r="C2453" s="36" t="str">
        <f>'DETALLE DE CONEXIONES'!BB2453</f>
        <v>INTERNET</v>
      </c>
      <c r="D2453" s="36" t="str">
        <f>'DETALLE DE CONEXIONES'!E2453</f>
        <v>internet.itelcel.coXXXGLTE</v>
      </c>
      <c r="E2453" s="36">
        <f t="shared" si="114"/>
        <v>26</v>
      </c>
      <c r="F2453" s="36">
        <f>IFERROR(LIMPIA('DETALLE DE CONEXIONES'!N2453,1),0)</f>
        <v>0</v>
      </c>
      <c r="G2453" s="36" t="str">
        <f>LEFT('DETALLE DE CONEXIONES'!BE2453,3)</f>
        <v/>
      </c>
      <c r="H2453" s="36" t="str">
        <f>RIGHT('DETALLE DE CONEXIONES'!AK2453,2)</f>
        <v>-1</v>
      </c>
      <c r="I2453" s="36" t="str">
        <f>LEFT('DETALLE DE CONEXIONES'!AK2453,3)</f>
        <v>INT</v>
      </c>
      <c r="J2453" s="36" t="str">
        <f>LEFT('DETALLE DE CONEXIONES'!M2453,3)</f>
        <v>0mi</v>
      </c>
      <c r="K2453" s="36" t="str">
        <f>IF(LEN('DETALLE DE CONEXIONES'!M2453)&lt;12,(RIGHT('DETALLE DE CONEXIONES'!M2453,5)),(RIGHT('DETALLE DE CONEXIONES'!M2453,6)))</f>
        <v xml:space="preserve">min. </v>
      </c>
      <c r="L2453" s="36">
        <f>IF(C2453="Saliente Local",(IFERROR((LIMPIA(J2453,1)),0)),0)</f>
        <v>0</v>
      </c>
      <c r="M2453" s="36">
        <f>IF(C2453="Saliente Nacional",(IFERROR((LIMPIA(J2453,1)),0)),0)</f>
        <v>0</v>
      </c>
      <c r="N2453" s="36">
        <f>IF(C2453="Saliente Internacional",(IFERROR((LIMPIA(J2453,1)),0)),0)</f>
        <v>0</v>
      </c>
      <c r="O2453" s="36">
        <f>IF(C2453="Saliente Local",(IFERROR((LIMPIA(K2453,1)),0)),0)</f>
        <v>0</v>
      </c>
      <c r="P2453" s="36">
        <f>IF(C2453="Saliente Nacional",(IFERROR((LIMPIA(K2453,1)),0)),0)</f>
        <v>0</v>
      </c>
      <c r="Q2453" s="36">
        <f>IF(C2453="Saliente Internacional",(IFERROR((LIMPIA(K2453,1)),0)),0)</f>
        <v>0</v>
      </c>
      <c r="R2453" s="36">
        <f t="shared" si="115"/>
        <v>0</v>
      </c>
      <c r="S2453" s="36">
        <f t="shared" si="116"/>
        <v>0</v>
      </c>
    </row>
    <row r="2454" spans="1:19" x14ac:dyDescent="0.25">
      <c r="A2454" s="101">
        <f>'DETALLE DE CONEXIONES'!P2454</f>
        <v>0</v>
      </c>
      <c r="B2454" s="36" t="str">
        <f>'DETALLE DE CONEXIONES'!I2454</f>
        <v>GPRS</v>
      </c>
      <c r="C2454" s="36" t="str">
        <f>'DETALLE DE CONEXIONES'!BB2454</f>
        <v>MENSAJERO</v>
      </c>
      <c r="D2454" s="36" t="str">
        <f>'DETALLE DE CONEXIONES'!E2454</f>
        <v>internet.itelcel.coXXXGLTE</v>
      </c>
      <c r="E2454" s="36">
        <f t="shared" si="114"/>
        <v>26</v>
      </c>
      <c r="F2454" s="36">
        <f>IFERROR(LIMPIA('DETALLE DE CONEXIONES'!N2454,1),0)</f>
        <v>0</v>
      </c>
      <c r="G2454" s="36" t="str">
        <f>LEFT('DETALLE DE CONEXIONES'!BE2454,3)</f>
        <v/>
      </c>
      <c r="H2454" s="36" t="str">
        <f>RIGHT('DETALLE DE CONEXIONES'!AK2454,2)</f>
        <v>-0</v>
      </c>
      <c r="I2454" s="36" t="str">
        <f>LEFT('DETALLE DE CONEXIONES'!AK2454,3)</f>
        <v>MEN</v>
      </c>
      <c r="J2454" s="36" t="str">
        <f>LEFT('DETALLE DE CONEXIONES'!M2454,3)</f>
        <v>0mi</v>
      </c>
      <c r="K2454" s="36" t="str">
        <f>IF(LEN('DETALLE DE CONEXIONES'!M2454)&lt;12,(RIGHT('DETALLE DE CONEXIONES'!M2454,5)),(RIGHT('DETALLE DE CONEXIONES'!M2454,6)))</f>
        <v xml:space="preserve">min. </v>
      </c>
      <c r="L2454" s="36">
        <f>IF(C2454="Saliente Local",(IFERROR((LIMPIA(J2454,1)),0)),0)</f>
        <v>0</v>
      </c>
      <c r="M2454" s="36">
        <f>IF(C2454="Saliente Nacional",(IFERROR((LIMPIA(J2454,1)),0)),0)</f>
        <v>0</v>
      </c>
      <c r="N2454" s="36">
        <f>IF(C2454="Saliente Internacional",(IFERROR((LIMPIA(J2454,1)),0)),0)</f>
        <v>0</v>
      </c>
      <c r="O2454" s="36">
        <f>IF(C2454="Saliente Local",(IFERROR((LIMPIA(K2454,1)),0)),0)</f>
        <v>0</v>
      </c>
      <c r="P2454" s="36">
        <f>IF(C2454="Saliente Nacional",(IFERROR((LIMPIA(K2454,1)),0)),0)</f>
        <v>0</v>
      </c>
      <c r="Q2454" s="36">
        <f>IF(C2454="Saliente Internacional",(IFERROR((LIMPIA(K2454,1)),0)),0)</f>
        <v>0</v>
      </c>
      <c r="R2454" s="36">
        <f t="shared" si="115"/>
        <v>0</v>
      </c>
      <c r="S2454" s="36">
        <f t="shared" si="116"/>
        <v>0</v>
      </c>
    </row>
    <row r="2455" spans="1:19" x14ac:dyDescent="0.25">
      <c r="A2455" s="101">
        <f>'DETALLE DE CONEXIONES'!P2455</f>
        <v>0</v>
      </c>
      <c r="B2455" s="36" t="str">
        <f>'DETALLE DE CONEXIONES'!I2455</f>
        <v>SALIENTE</v>
      </c>
      <c r="C2455" s="36" t="str">
        <f>'DETALLE DE CONEXIONES'!BB2455</f>
        <v>Saliente Local</v>
      </c>
      <c r="D2455" s="36" t="str">
        <f>'DETALLE DE CONEXIONES'!E2455</f>
        <v>999XXX8450</v>
      </c>
      <c r="E2455" s="36">
        <f t="shared" si="114"/>
        <v>10</v>
      </c>
      <c r="F2455" s="36">
        <f>IFERROR(LIMPIA('DETALLE DE CONEXIONES'!N2455,1),0)</f>
        <v>1</v>
      </c>
      <c r="G2455" s="36" t="str">
        <f>LEFT('DETALLE DE CONEXIONES'!BE2455,3)</f>
        <v>NOF</v>
      </c>
      <c r="H2455" s="36" t="str">
        <f>RIGHT('DETALLE DE CONEXIONES'!AK2455,2)</f>
        <v/>
      </c>
      <c r="I2455" s="36" t="str">
        <f>LEFT('DETALLE DE CONEXIONES'!AK2455,3)</f>
        <v/>
      </c>
      <c r="J2455" s="36" t="str">
        <f>LEFT('DETALLE DE CONEXIONES'!M2455,3)</f>
        <v>0mi</v>
      </c>
      <c r="K2455" s="36" t="str">
        <f>IF(LEN('DETALLE DE CONEXIONES'!M2455)&lt;12,(RIGHT('DETALLE DE CONEXIONES'!M2455,5)),(RIGHT('DETALLE DE CONEXIONES'!M2455,6)))</f>
        <v>19seg.</v>
      </c>
      <c r="L2455" s="36">
        <f>IF(C2455="Saliente Local",(IFERROR((LIMPIA(J2455,1)),0)),0)</f>
        <v>0</v>
      </c>
      <c r="M2455" s="36">
        <f>IF(C2455="Saliente Nacional",(IFERROR((LIMPIA(J2455,1)),0)),0)</f>
        <v>0</v>
      </c>
      <c r="N2455" s="36">
        <f>IF(C2455="Saliente Internacional",(IFERROR((LIMPIA(J2455,1)),0)),0)</f>
        <v>0</v>
      </c>
      <c r="O2455" s="36">
        <f>IF(C2455="Saliente Local",(IFERROR((LIMPIA(K2455,1)),0)),0)</f>
        <v>19</v>
      </c>
      <c r="P2455" s="36">
        <f>IF(C2455="Saliente Nacional",(IFERROR((LIMPIA(K2455,1)),0)),0)</f>
        <v>0</v>
      </c>
      <c r="Q2455" s="36">
        <f>IF(C2455="Saliente Internacional",(IFERROR((LIMPIA(K2455,1)),0)),0)</f>
        <v>0</v>
      </c>
      <c r="R2455" s="36">
        <f t="shared" si="115"/>
        <v>1</v>
      </c>
      <c r="S2455" s="36">
        <f t="shared" si="116"/>
        <v>0</v>
      </c>
    </row>
    <row r="2456" spans="1:19" x14ac:dyDescent="0.25">
      <c r="A2456" s="101">
        <f>'DETALLE DE CONEXIONES'!P2456</f>
        <v>0</v>
      </c>
      <c r="B2456" s="36" t="str">
        <f>'DETALLE DE CONEXIONES'!I2456</f>
        <v>SALIENTE</v>
      </c>
      <c r="C2456" s="36" t="str">
        <f>'DETALLE DE CONEXIONES'!BB2456</f>
        <v>Saliente Local</v>
      </c>
      <c r="D2456" s="36" t="str">
        <f>'DETALLE DE CONEXIONES'!E2456</f>
        <v>999XXX8450</v>
      </c>
      <c r="E2456" s="36">
        <f t="shared" si="114"/>
        <v>10</v>
      </c>
      <c r="F2456" s="36">
        <f>IFERROR(LIMPIA('DETALLE DE CONEXIONES'!N2456,1),0)</f>
        <v>1</v>
      </c>
      <c r="G2456" s="36" t="str">
        <f>LEFT('DETALLE DE CONEXIONES'!BE2456,3)</f>
        <v>NOF</v>
      </c>
      <c r="H2456" s="36" t="str">
        <f>RIGHT('DETALLE DE CONEXIONES'!AK2456,2)</f>
        <v/>
      </c>
      <c r="I2456" s="36" t="str">
        <f>LEFT('DETALLE DE CONEXIONES'!AK2456,3)</f>
        <v/>
      </c>
      <c r="J2456" s="36" t="str">
        <f>LEFT('DETALLE DE CONEXIONES'!M2456,3)</f>
        <v>0mi</v>
      </c>
      <c r="K2456" s="36" t="str">
        <f>IF(LEN('DETALLE DE CONEXIONES'!M2456)&lt;12,(RIGHT('DETALLE DE CONEXIONES'!M2456,5)),(RIGHT('DETALLE DE CONEXIONES'!M2456,6)))</f>
        <v>50seg.</v>
      </c>
      <c r="L2456" s="36">
        <f>IF(C2456="Saliente Local",(IFERROR((LIMPIA(J2456,1)),0)),0)</f>
        <v>0</v>
      </c>
      <c r="M2456" s="36">
        <f>IF(C2456="Saliente Nacional",(IFERROR((LIMPIA(J2456,1)),0)),0)</f>
        <v>0</v>
      </c>
      <c r="N2456" s="36">
        <f>IF(C2456="Saliente Internacional",(IFERROR((LIMPIA(J2456,1)),0)),0)</f>
        <v>0</v>
      </c>
      <c r="O2456" s="36">
        <f>IF(C2456="Saliente Local",(IFERROR((LIMPIA(K2456,1)),0)),0)</f>
        <v>50</v>
      </c>
      <c r="P2456" s="36">
        <f>IF(C2456="Saliente Nacional",(IFERROR((LIMPIA(K2456,1)),0)),0)</f>
        <v>0</v>
      </c>
      <c r="Q2456" s="36">
        <f>IF(C2456="Saliente Internacional",(IFERROR((LIMPIA(K2456,1)),0)),0)</f>
        <v>0</v>
      </c>
      <c r="R2456" s="36">
        <f t="shared" si="115"/>
        <v>1</v>
      </c>
      <c r="S2456" s="36">
        <f t="shared" si="116"/>
        <v>0</v>
      </c>
    </row>
    <row r="2457" spans="1:19" x14ac:dyDescent="0.25">
      <c r="A2457" s="101">
        <f>'DETALLE DE CONEXIONES'!P2457</f>
        <v>0</v>
      </c>
      <c r="B2457" s="36" t="str">
        <f>'DETALLE DE CONEXIONES'!I2457</f>
        <v>GPRS</v>
      </c>
      <c r="C2457" s="36" t="str">
        <f>'DETALLE DE CONEXIONES'!BB2457</f>
        <v>VIDEO</v>
      </c>
      <c r="D2457" s="36" t="str">
        <f>'DETALLE DE CONEXIONES'!E2457</f>
        <v>internet.itelcel.coXXXGLTE</v>
      </c>
      <c r="E2457" s="36">
        <f t="shared" si="114"/>
        <v>26</v>
      </c>
      <c r="F2457" s="36">
        <f>IFERROR(LIMPIA('DETALLE DE CONEXIONES'!N2457,1),0)</f>
        <v>0</v>
      </c>
      <c r="G2457" s="36" t="str">
        <f>LEFT('DETALLE DE CONEXIONES'!BE2457,3)</f>
        <v/>
      </c>
      <c r="H2457" s="36" t="str">
        <f>RIGHT('DETALLE DE CONEXIONES'!AK2457,2)</f>
        <v>-1</v>
      </c>
      <c r="I2457" s="36" t="str">
        <f>LEFT('DETALLE DE CONEXIONES'!AK2457,3)</f>
        <v>VID</v>
      </c>
      <c r="J2457" s="36" t="str">
        <f>LEFT('DETALLE DE CONEXIONES'!M2457,3)</f>
        <v>0mi</v>
      </c>
      <c r="K2457" s="36" t="str">
        <f>IF(LEN('DETALLE DE CONEXIONES'!M2457)&lt;12,(RIGHT('DETALLE DE CONEXIONES'!M2457,5)),(RIGHT('DETALLE DE CONEXIONES'!M2457,6)))</f>
        <v xml:space="preserve">min. </v>
      </c>
      <c r="L2457" s="36">
        <f>IF(C2457="Saliente Local",(IFERROR((LIMPIA(J2457,1)),0)),0)</f>
        <v>0</v>
      </c>
      <c r="M2457" s="36">
        <f>IF(C2457="Saliente Nacional",(IFERROR((LIMPIA(J2457,1)),0)),0)</f>
        <v>0</v>
      </c>
      <c r="N2457" s="36">
        <f>IF(C2457="Saliente Internacional",(IFERROR((LIMPIA(J2457,1)),0)),0)</f>
        <v>0</v>
      </c>
      <c r="O2457" s="36">
        <f>IF(C2457="Saliente Local",(IFERROR((LIMPIA(K2457,1)),0)),0)</f>
        <v>0</v>
      </c>
      <c r="P2457" s="36">
        <f>IF(C2457="Saliente Nacional",(IFERROR((LIMPIA(K2457,1)),0)),0)</f>
        <v>0</v>
      </c>
      <c r="Q2457" s="36">
        <f>IF(C2457="Saliente Internacional",(IFERROR((LIMPIA(K2457,1)),0)),0)</f>
        <v>0</v>
      </c>
      <c r="R2457" s="36">
        <f t="shared" si="115"/>
        <v>0</v>
      </c>
      <c r="S2457" s="36">
        <f t="shared" si="116"/>
        <v>0</v>
      </c>
    </row>
    <row r="2458" spans="1:19" x14ac:dyDescent="0.25">
      <c r="A2458" s="101">
        <f>'DETALLE DE CONEXIONES'!P2458</f>
        <v>0</v>
      </c>
      <c r="B2458" s="36" t="str">
        <f>'DETALLE DE CONEXIONES'!I2458</f>
        <v>SALIENTE</v>
      </c>
      <c r="C2458" s="36" t="str">
        <f>'DETALLE DE CONEXIONES'!BB2458</f>
        <v>Saliente Local</v>
      </c>
      <c r="D2458" s="36" t="str">
        <f>'DETALLE DE CONEXIONES'!E2458</f>
        <v>999XXX8450</v>
      </c>
      <c r="E2458" s="36">
        <f t="shared" si="114"/>
        <v>10</v>
      </c>
      <c r="F2458" s="36">
        <f>IFERROR(LIMPIA('DETALLE DE CONEXIONES'!N2458,1),0)</f>
        <v>3</v>
      </c>
      <c r="G2458" s="36" t="str">
        <f>LEFT('DETALLE DE CONEXIONES'!BE2458,3)</f>
        <v>NOF</v>
      </c>
      <c r="H2458" s="36" t="str">
        <f>RIGHT('DETALLE DE CONEXIONES'!AK2458,2)</f>
        <v/>
      </c>
      <c r="I2458" s="36" t="str">
        <f>LEFT('DETALLE DE CONEXIONES'!AK2458,3)</f>
        <v/>
      </c>
      <c r="J2458" s="36" t="str">
        <f>LEFT('DETALLE DE CONEXIONES'!M2458,3)</f>
        <v>2mi</v>
      </c>
      <c r="K2458" s="36" t="str">
        <f>IF(LEN('DETALLE DE CONEXIONES'!M2458)&lt;12,(RIGHT('DETALLE DE CONEXIONES'!M2458,5)),(RIGHT('DETALLE DE CONEXIONES'!M2458,6)))</f>
        <v>39seg.</v>
      </c>
      <c r="L2458" s="36">
        <f>IF(C2458="Saliente Local",(IFERROR((LIMPIA(J2458,1)),0)),0)</f>
        <v>2</v>
      </c>
      <c r="M2458" s="36">
        <f>IF(C2458="Saliente Nacional",(IFERROR((LIMPIA(J2458,1)),0)),0)</f>
        <v>0</v>
      </c>
      <c r="N2458" s="36">
        <f>IF(C2458="Saliente Internacional",(IFERROR((LIMPIA(J2458,1)),0)),0)</f>
        <v>0</v>
      </c>
      <c r="O2458" s="36">
        <f>IF(C2458="Saliente Local",(IFERROR((LIMPIA(K2458,1)),0)),0)</f>
        <v>39</v>
      </c>
      <c r="P2458" s="36">
        <f>IF(C2458="Saliente Nacional",(IFERROR((LIMPIA(K2458,1)),0)),0)</f>
        <v>0</v>
      </c>
      <c r="Q2458" s="36">
        <f>IF(C2458="Saliente Internacional",(IFERROR((LIMPIA(K2458,1)),0)),0)</f>
        <v>0</v>
      </c>
      <c r="R2458" s="36">
        <f t="shared" si="115"/>
        <v>3</v>
      </c>
      <c r="S2458" s="36">
        <f t="shared" si="116"/>
        <v>0</v>
      </c>
    </row>
    <row r="2459" spans="1:19" x14ac:dyDescent="0.25">
      <c r="A2459" s="101">
        <f>'DETALLE DE CONEXIONES'!P2459</f>
        <v>0</v>
      </c>
      <c r="B2459" s="36" t="str">
        <f>'DETALLE DE CONEXIONES'!I2459</f>
        <v>SALIENTE</v>
      </c>
      <c r="C2459" s="36" t="str">
        <f>'DETALLE DE CONEXIONES'!BB2459</f>
        <v>Saliente Local</v>
      </c>
      <c r="D2459" s="36" t="str">
        <f>'DETALLE DE CONEXIONES'!E2459</f>
        <v>999XXX7896</v>
      </c>
      <c r="E2459" s="36">
        <f t="shared" si="114"/>
        <v>10</v>
      </c>
      <c r="F2459" s="36">
        <f>IFERROR(LIMPIA('DETALLE DE CONEXIONES'!N2459,1),0)</f>
        <v>1</v>
      </c>
      <c r="G2459" s="36" t="str">
        <f>LEFT('DETALLE DE CONEXIONES'!BE2459,3)</f>
        <v>NOF</v>
      </c>
      <c r="H2459" s="36" t="str">
        <f>RIGHT('DETALLE DE CONEXIONES'!AK2459,2)</f>
        <v/>
      </c>
      <c r="I2459" s="36" t="str">
        <f>LEFT('DETALLE DE CONEXIONES'!AK2459,3)</f>
        <v/>
      </c>
      <c r="J2459" s="36" t="str">
        <f>LEFT('DETALLE DE CONEXIONES'!M2459,3)</f>
        <v>0mi</v>
      </c>
      <c r="K2459" s="36" t="str">
        <f>IF(LEN('DETALLE DE CONEXIONES'!M2459)&lt;12,(RIGHT('DETALLE DE CONEXIONES'!M2459,5)),(RIGHT('DETALLE DE CONEXIONES'!M2459,6)))</f>
        <v>53seg.</v>
      </c>
      <c r="L2459" s="36">
        <f>IF(C2459="Saliente Local",(IFERROR((LIMPIA(J2459,1)),0)),0)</f>
        <v>0</v>
      </c>
      <c r="M2459" s="36">
        <f>IF(C2459="Saliente Nacional",(IFERROR((LIMPIA(J2459,1)),0)),0)</f>
        <v>0</v>
      </c>
      <c r="N2459" s="36">
        <f>IF(C2459="Saliente Internacional",(IFERROR((LIMPIA(J2459,1)),0)),0)</f>
        <v>0</v>
      </c>
      <c r="O2459" s="36">
        <f>IF(C2459="Saliente Local",(IFERROR((LIMPIA(K2459,1)),0)),0)</f>
        <v>53</v>
      </c>
      <c r="P2459" s="36">
        <f>IF(C2459="Saliente Nacional",(IFERROR((LIMPIA(K2459,1)),0)),0)</f>
        <v>0</v>
      </c>
      <c r="Q2459" s="36">
        <f>IF(C2459="Saliente Internacional",(IFERROR((LIMPIA(K2459,1)),0)),0)</f>
        <v>0</v>
      </c>
      <c r="R2459" s="36">
        <f t="shared" si="115"/>
        <v>1</v>
      </c>
      <c r="S2459" s="36">
        <f t="shared" si="116"/>
        <v>0</v>
      </c>
    </row>
    <row r="2460" spans="1:19" x14ac:dyDescent="0.25">
      <c r="A2460" s="101">
        <f>'DETALLE DE CONEXIONES'!P2460</f>
        <v>0</v>
      </c>
      <c r="B2460" s="36" t="str">
        <f>'DETALLE DE CONEXIONES'!I2460</f>
        <v>GPRS</v>
      </c>
      <c r="C2460" s="36" t="str">
        <f>'DETALLE DE CONEXIONES'!BB2460</f>
        <v>MENSAJERO</v>
      </c>
      <c r="D2460" s="36" t="str">
        <f>'DETALLE DE CONEXIONES'!E2460</f>
        <v>internet.itelcel.coXXXGLTE</v>
      </c>
      <c r="E2460" s="36">
        <f t="shared" si="114"/>
        <v>26</v>
      </c>
      <c r="F2460" s="36">
        <f>IFERROR(LIMPIA('DETALLE DE CONEXIONES'!N2460,1),0)</f>
        <v>0</v>
      </c>
      <c r="G2460" s="36" t="str">
        <f>LEFT('DETALLE DE CONEXIONES'!BE2460,3)</f>
        <v/>
      </c>
      <c r="H2460" s="36" t="str">
        <f>RIGHT('DETALLE DE CONEXIONES'!AK2460,2)</f>
        <v>-0</v>
      </c>
      <c r="I2460" s="36" t="str">
        <f>LEFT('DETALLE DE CONEXIONES'!AK2460,3)</f>
        <v>MEN</v>
      </c>
      <c r="J2460" s="36" t="str">
        <f>LEFT('DETALLE DE CONEXIONES'!M2460,3)</f>
        <v>0mi</v>
      </c>
      <c r="K2460" s="36" t="str">
        <f>IF(LEN('DETALLE DE CONEXIONES'!M2460)&lt;12,(RIGHT('DETALLE DE CONEXIONES'!M2460,5)),(RIGHT('DETALLE DE CONEXIONES'!M2460,6)))</f>
        <v xml:space="preserve">min. </v>
      </c>
      <c r="L2460" s="36">
        <f>IF(C2460="Saliente Local",(IFERROR((LIMPIA(J2460,1)),0)),0)</f>
        <v>0</v>
      </c>
      <c r="M2460" s="36">
        <f>IF(C2460="Saliente Nacional",(IFERROR((LIMPIA(J2460,1)),0)),0)</f>
        <v>0</v>
      </c>
      <c r="N2460" s="36">
        <f>IF(C2460="Saliente Internacional",(IFERROR((LIMPIA(J2460,1)),0)),0)</f>
        <v>0</v>
      </c>
      <c r="O2460" s="36">
        <f>IF(C2460="Saliente Local",(IFERROR((LIMPIA(K2460,1)),0)),0)</f>
        <v>0</v>
      </c>
      <c r="P2460" s="36">
        <f>IF(C2460="Saliente Nacional",(IFERROR((LIMPIA(K2460,1)),0)),0)</f>
        <v>0</v>
      </c>
      <c r="Q2460" s="36">
        <f>IF(C2460="Saliente Internacional",(IFERROR((LIMPIA(K2460,1)),0)),0)</f>
        <v>0</v>
      </c>
      <c r="R2460" s="36">
        <f t="shared" si="115"/>
        <v>0</v>
      </c>
      <c r="S2460" s="36">
        <f t="shared" si="116"/>
        <v>0</v>
      </c>
    </row>
    <row r="2461" spans="1:19" x14ac:dyDescent="0.25">
      <c r="A2461" s="101">
        <f>'DETALLE DE CONEXIONES'!P2461</f>
        <v>0</v>
      </c>
      <c r="B2461" s="36" t="str">
        <f>'DETALLE DE CONEXIONES'!I2461</f>
        <v>GPRS</v>
      </c>
      <c r="C2461" s="36" t="str">
        <f>'DETALLE DE CONEXIONES'!BB2461</f>
        <v>RS</v>
      </c>
      <c r="D2461" s="36" t="str">
        <f>'DETALLE DE CONEXIONES'!E2461</f>
        <v>internet.itelcel.coXXXGLTE</v>
      </c>
      <c r="E2461" s="36">
        <f t="shared" si="114"/>
        <v>26</v>
      </c>
      <c r="F2461" s="36">
        <f>IFERROR(LIMPIA('DETALLE DE CONEXIONES'!N2461,1),0)</f>
        <v>0</v>
      </c>
      <c r="G2461" s="36" t="str">
        <f>LEFT('DETALLE DE CONEXIONES'!BE2461,3)</f>
        <v/>
      </c>
      <c r="H2461" s="36" t="str">
        <f>RIGHT('DETALLE DE CONEXIONES'!AK2461,2)</f>
        <v>-1</v>
      </c>
      <c r="I2461" s="36" t="str">
        <f>LEFT('DETALLE DE CONEXIONES'!AK2461,3)</f>
        <v>RS;</v>
      </c>
      <c r="J2461" s="36" t="str">
        <f>LEFT('DETALLE DE CONEXIONES'!M2461,3)</f>
        <v>0mi</v>
      </c>
      <c r="K2461" s="36" t="str">
        <f>IF(LEN('DETALLE DE CONEXIONES'!M2461)&lt;12,(RIGHT('DETALLE DE CONEXIONES'!M2461,5)),(RIGHT('DETALLE DE CONEXIONES'!M2461,6)))</f>
        <v xml:space="preserve">min. </v>
      </c>
      <c r="L2461" s="36">
        <f>IF(C2461="Saliente Local",(IFERROR((LIMPIA(J2461,1)),0)),0)</f>
        <v>0</v>
      </c>
      <c r="M2461" s="36">
        <f>IF(C2461="Saliente Nacional",(IFERROR((LIMPIA(J2461,1)),0)),0)</f>
        <v>0</v>
      </c>
      <c r="N2461" s="36">
        <f>IF(C2461="Saliente Internacional",(IFERROR((LIMPIA(J2461,1)),0)),0)</f>
        <v>0</v>
      </c>
      <c r="O2461" s="36">
        <f>IF(C2461="Saliente Local",(IFERROR((LIMPIA(K2461,1)),0)),0)</f>
        <v>0</v>
      </c>
      <c r="P2461" s="36">
        <f>IF(C2461="Saliente Nacional",(IFERROR((LIMPIA(K2461,1)),0)),0)</f>
        <v>0</v>
      </c>
      <c r="Q2461" s="36">
        <f>IF(C2461="Saliente Internacional",(IFERROR((LIMPIA(K2461,1)),0)),0)</f>
        <v>0</v>
      </c>
      <c r="R2461" s="36">
        <f t="shared" si="115"/>
        <v>0</v>
      </c>
      <c r="S2461" s="36">
        <f t="shared" si="116"/>
        <v>0</v>
      </c>
    </row>
    <row r="2462" spans="1:19" x14ac:dyDescent="0.25">
      <c r="A2462" s="101">
        <f>'DETALLE DE CONEXIONES'!P2462</f>
        <v>0</v>
      </c>
      <c r="B2462" s="36" t="str">
        <f>'DETALLE DE CONEXIONES'!I2462</f>
        <v>TRANSFERENCIA</v>
      </c>
      <c r="C2462" s="36" t="str">
        <f>'DETALLE DE CONEXIONES'!BB2462</f>
        <v>Desvio Nacional</v>
      </c>
      <c r="D2462" s="36" t="str">
        <f>'DETALLE DE CONEXIONES'!E2462</f>
        <v>999XXX1600</v>
      </c>
      <c r="E2462" s="36">
        <f t="shared" si="114"/>
        <v>10</v>
      </c>
      <c r="F2462" s="36">
        <f>IFERROR(LIMPIA('DETALLE DE CONEXIONES'!N2462,1),0)</f>
        <v>1</v>
      </c>
      <c r="G2462" s="36" t="str">
        <f>LEFT('DETALLE DE CONEXIONES'!BE2462,3)</f>
        <v>SIU</v>
      </c>
      <c r="H2462" s="36" t="str">
        <f>RIGHT('DETALLE DE CONEXIONES'!AK2462,2)</f>
        <v/>
      </c>
      <c r="I2462" s="36" t="str">
        <f>LEFT('DETALLE DE CONEXIONES'!AK2462,3)</f>
        <v/>
      </c>
      <c r="J2462" s="36" t="str">
        <f>LEFT('DETALLE DE CONEXIONES'!M2462,3)</f>
        <v>0mi</v>
      </c>
      <c r="K2462" s="36" t="str">
        <f>IF(LEN('DETALLE DE CONEXIONES'!M2462)&lt;12,(RIGHT('DETALLE DE CONEXIONES'!M2462,5)),(RIGHT('DETALLE DE CONEXIONES'!M2462,6)))</f>
        <v>4seg.</v>
      </c>
      <c r="L2462" s="36">
        <f>IF(C2462="Saliente Local",(IFERROR((LIMPIA(J2462,1)),0)),0)</f>
        <v>0</v>
      </c>
      <c r="M2462" s="36">
        <f>IF(C2462="Saliente Nacional",(IFERROR((LIMPIA(J2462,1)),0)),0)</f>
        <v>0</v>
      </c>
      <c r="N2462" s="36">
        <f>IF(C2462="Saliente Internacional",(IFERROR((LIMPIA(J2462,1)),0)),0)</f>
        <v>0</v>
      </c>
      <c r="O2462" s="36">
        <f>IF(C2462="Saliente Local",(IFERROR((LIMPIA(K2462,1)),0)),0)</f>
        <v>0</v>
      </c>
      <c r="P2462" s="36">
        <f>IF(C2462="Saliente Nacional",(IFERROR((LIMPIA(K2462,1)),0)),0)</f>
        <v>0</v>
      </c>
      <c r="Q2462" s="36">
        <f>IF(C2462="Saliente Internacional",(IFERROR((LIMPIA(K2462,1)),0)),0)</f>
        <v>0</v>
      </c>
      <c r="R2462" s="36">
        <f t="shared" si="115"/>
        <v>0</v>
      </c>
      <c r="S2462" s="36">
        <f t="shared" si="116"/>
        <v>0</v>
      </c>
    </row>
    <row r="2463" spans="1:19" x14ac:dyDescent="0.25">
      <c r="A2463" s="101">
        <f>'DETALLE DE CONEXIONES'!P2463</f>
        <v>0</v>
      </c>
      <c r="B2463" s="36" t="str">
        <f>'DETALLE DE CONEXIONES'!I2463</f>
        <v>TRANSFERENCIA</v>
      </c>
      <c r="C2463" s="36" t="str">
        <f>'DETALLE DE CONEXIONES'!BB2463</f>
        <v>Desvio Nacional</v>
      </c>
      <c r="D2463" s="36" t="str">
        <f>'DETALLE DE CONEXIONES'!E2463</f>
        <v>999XXX1600</v>
      </c>
      <c r="E2463" s="36">
        <f t="shared" si="114"/>
        <v>10</v>
      </c>
      <c r="F2463" s="36">
        <f>IFERROR(LIMPIA('DETALLE DE CONEXIONES'!N2463,1),0)</f>
        <v>1</v>
      </c>
      <c r="G2463" s="36" t="str">
        <f>LEFT('DETALLE DE CONEXIONES'!BE2463,3)</f>
        <v>SIU</v>
      </c>
      <c r="H2463" s="36" t="str">
        <f>RIGHT('DETALLE DE CONEXIONES'!AK2463,2)</f>
        <v/>
      </c>
      <c r="I2463" s="36" t="str">
        <f>LEFT('DETALLE DE CONEXIONES'!AK2463,3)</f>
        <v/>
      </c>
      <c r="J2463" s="36" t="str">
        <f>LEFT('DETALLE DE CONEXIONES'!M2463,3)</f>
        <v>0mi</v>
      </c>
      <c r="K2463" s="36" t="str">
        <f>IF(LEN('DETALLE DE CONEXIONES'!M2463)&lt;12,(RIGHT('DETALLE DE CONEXIONES'!M2463,5)),(RIGHT('DETALLE DE CONEXIONES'!M2463,6)))</f>
        <v>4seg.</v>
      </c>
      <c r="L2463" s="36">
        <f>IF(C2463="Saliente Local",(IFERROR((LIMPIA(J2463,1)),0)),0)</f>
        <v>0</v>
      </c>
      <c r="M2463" s="36">
        <f>IF(C2463="Saliente Nacional",(IFERROR((LIMPIA(J2463,1)),0)),0)</f>
        <v>0</v>
      </c>
      <c r="N2463" s="36">
        <f>IF(C2463="Saliente Internacional",(IFERROR((LIMPIA(J2463,1)),0)),0)</f>
        <v>0</v>
      </c>
      <c r="O2463" s="36">
        <f>IF(C2463="Saliente Local",(IFERROR((LIMPIA(K2463,1)),0)),0)</f>
        <v>0</v>
      </c>
      <c r="P2463" s="36">
        <f>IF(C2463="Saliente Nacional",(IFERROR((LIMPIA(K2463,1)),0)),0)</f>
        <v>0</v>
      </c>
      <c r="Q2463" s="36">
        <f>IF(C2463="Saliente Internacional",(IFERROR((LIMPIA(K2463,1)),0)),0)</f>
        <v>0</v>
      </c>
      <c r="R2463" s="36">
        <f t="shared" si="115"/>
        <v>0</v>
      </c>
      <c r="S2463" s="36">
        <f t="shared" si="116"/>
        <v>0</v>
      </c>
    </row>
    <row r="2464" spans="1:19" x14ac:dyDescent="0.25">
      <c r="A2464" s="101">
        <f>'DETALLE DE CONEXIONES'!P2464</f>
        <v>0</v>
      </c>
      <c r="B2464" s="36" t="str">
        <f>'DETALLE DE CONEXIONES'!I2464</f>
        <v>TRANSFERENCIA</v>
      </c>
      <c r="C2464" s="36" t="str">
        <f>'DETALLE DE CONEXIONES'!BB2464</f>
        <v>Desvio Nacional</v>
      </c>
      <c r="D2464" s="36" t="str">
        <f>'DETALLE DE CONEXIONES'!E2464</f>
        <v>999XXX1600</v>
      </c>
      <c r="E2464" s="36">
        <f t="shared" si="114"/>
        <v>10</v>
      </c>
      <c r="F2464" s="36">
        <f>IFERROR(LIMPIA('DETALLE DE CONEXIONES'!N2464,1),0)</f>
        <v>1</v>
      </c>
      <c r="G2464" s="36" t="str">
        <f>LEFT('DETALLE DE CONEXIONES'!BE2464,3)</f>
        <v>SIU</v>
      </c>
      <c r="H2464" s="36" t="str">
        <f>RIGHT('DETALLE DE CONEXIONES'!AK2464,2)</f>
        <v/>
      </c>
      <c r="I2464" s="36" t="str">
        <f>LEFT('DETALLE DE CONEXIONES'!AK2464,3)</f>
        <v/>
      </c>
      <c r="J2464" s="36" t="str">
        <f>LEFT('DETALLE DE CONEXIONES'!M2464,3)</f>
        <v>0mi</v>
      </c>
      <c r="K2464" s="36" t="str">
        <f>IF(LEN('DETALLE DE CONEXIONES'!M2464)&lt;12,(RIGHT('DETALLE DE CONEXIONES'!M2464,5)),(RIGHT('DETALLE DE CONEXIONES'!M2464,6)))</f>
        <v>6seg.</v>
      </c>
      <c r="L2464" s="36">
        <f>IF(C2464="Saliente Local",(IFERROR((LIMPIA(J2464,1)),0)),0)</f>
        <v>0</v>
      </c>
      <c r="M2464" s="36">
        <f>IF(C2464="Saliente Nacional",(IFERROR((LIMPIA(J2464,1)),0)),0)</f>
        <v>0</v>
      </c>
      <c r="N2464" s="36">
        <f>IF(C2464="Saliente Internacional",(IFERROR((LIMPIA(J2464,1)),0)),0)</f>
        <v>0</v>
      </c>
      <c r="O2464" s="36">
        <f>IF(C2464="Saliente Local",(IFERROR((LIMPIA(K2464,1)),0)),0)</f>
        <v>0</v>
      </c>
      <c r="P2464" s="36">
        <f>IF(C2464="Saliente Nacional",(IFERROR((LIMPIA(K2464,1)),0)),0)</f>
        <v>0</v>
      </c>
      <c r="Q2464" s="36">
        <f>IF(C2464="Saliente Internacional",(IFERROR((LIMPIA(K2464,1)),0)),0)</f>
        <v>0</v>
      </c>
      <c r="R2464" s="36">
        <f t="shared" si="115"/>
        <v>0</v>
      </c>
      <c r="S2464" s="36">
        <f t="shared" si="116"/>
        <v>0</v>
      </c>
    </row>
    <row r="2465" spans="1:19" x14ac:dyDescent="0.25">
      <c r="A2465" s="101">
        <f>'DETALLE DE CONEXIONES'!P2465</f>
        <v>0</v>
      </c>
      <c r="B2465" s="36" t="str">
        <f>'DETALLE DE CONEXIONES'!I2465</f>
        <v>GPRS</v>
      </c>
      <c r="C2465" s="36" t="str">
        <f>'DETALLE DE CONEXIONES'!BB2465</f>
        <v>INTERNET</v>
      </c>
      <c r="D2465" s="36" t="str">
        <f>'DETALLE DE CONEXIONES'!E2465</f>
        <v>internet.itelcel.coXXXGLTE</v>
      </c>
      <c r="E2465" s="36">
        <f t="shared" si="114"/>
        <v>26</v>
      </c>
      <c r="F2465" s="36">
        <f>IFERROR(LIMPIA('DETALLE DE CONEXIONES'!N2465,1),0)</f>
        <v>0</v>
      </c>
      <c r="G2465" s="36" t="str">
        <f>LEFT('DETALLE DE CONEXIONES'!BE2465,3)</f>
        <v/>
      </c>
      <c r="H2465" s="36" t="str">
        <f>RIGHT('DETALLE DE CONEXIONES'!AK2465,2)</f>
        <v>-1</v>
      </c>
      <c r="I2465" s="36" t="str">
        <f>LEFT('DETALLE DE CONEXIONES'!AK2465,3)</f>
        <v>INT</v>
      </c>
      <c r="J2465" s="36" t="str">
        <f>LEFT('DETALLE DE CONEXIONES'!M2465,3)</f>
        <v>0mi</v>
      </c>
      <c r="K2465" s="36" t="str">
        <f>IF(LEN('DETALLE DE CONEXIONES'!M2465)&lt;12,(RIGHT('DETALLE DE CONEXIONES'!M2465,5)),(RIGHT('DETALLE DE CONEXIONES'!M2465,6)))</f>
        <v xml:space="preserve">min. </v>
      </c>
      <c r="L2465" s="36">
        <f>IF(C2465="Saliente Local",(IFERROR((LIMPIA(J2465,1)),0)),0)</f>
        <v>0</v>
      </c>
      <c r="M2465" s="36">
        <f>IF(C2465="Saliente Nacional",(IFERROR((LIMPIA(J2465,1)),0)),0)</f>
        <v>0</v>
      </c>
      <c r="N2465" s="36">
        <f>IF(C2465="Saliente Internacional",(IFERROR((LIMPIA(J2465,1)),0)),0)</f>
        <v>0</v>
      </c>
      <c r="O2465" s="36">
        <f>IF(C2465="Saliente Local",(IFERROR((LIMPIA(K2465,1)),0)),0)</f>
        <v>0</v>
      </c>
      <c r="P2465" s="36">
        <f>IF(C2465="Saliente Nacional",(IFERROR((LIMPIA(K2465,1)),0)),0)</f>
        <v>0</v>
      </c>
      <c r="Q2465" s="36">
        <f>IF(C2465="Saliente Internacional",(IFERROR((LIMPIA(K2465,1)),0)),0)</f>
        <v>0</v>
      </c>
      <c r="R2465" s="36">
        <f t="shared" si="115"/>
        <v>0</v>
      </c>
      <c r="S2465" s="36">
        <f t="shared" si="116"/>
        <v>0</v>
      </c>
    </row>
    <row r="2466" spans="1:19" x14ac:dyDescent="0.25">
      <c r="A2466" s="101">
        <f>'DETALLE DE CONEXIONES'!P2466</f>
        <v>0</v>
      </c>
      <c r="B2466" s="36" t="str">
        <f>'DETALLE DE CONEXIONES'!I2466</f>
        <v>GPRS</v>
      </c>
      <c r="C2466" s="36" t="str">
        <f>'DETALLE DE CONEXIONES'!BB2466</f>
        <v>INTERNET</v>
      </c>
      <c r="D2466" s="36" t="str">
        <f>'DETALLE DE CONEXIONES'!E2466</f>
        <v>internet.itelcelXXXm-3G</v>
      </c>
      <c r="E2466" s="36">
        <f t="shared" si="114"/>
        <v>23</v>
      </c>
      <c r="F2466" s="36">
        <f>IFERROR(LIMPIA('DETALLE DE CONEXIONES'!N2466,1),0)</f>
        <v>0</v>
      </c>
      <c r="G2466" s="36" t="str">
        <f>LEFT('DETALLE DE CONEXIONES'!BE2466,3)</f>
        <v/>
      </c>
      <c r="H2466" s="36" t="str">
        <f>RIGHT('DETALLE DE CONEXIONES'!AK2466,2)</f>
        <v>-0</v>
      </c>
      <c r="I2466" s="36" t="str">
        <f>LEFT('DETALLE DE CONEXIONES'!AK2466,3)</f>
        <v>INT</v>
      </c>
      <c r="J2466" s="36" t="str">
        <f>LEFT('DETALLE DE CONEXIONES'!M2466,3)</f>
        <v>0mi</v>
      </c>
      <c r="K2466" s="36" t="str">
        <f>IF(LEN('DETALLE DE CONEXIONES'!M2466)&lt;12,(RIGHT('DETALLE DE CONEXIONES'!M2466,5)),(RIGHT('DETALLE DE CONEXIONES'!M2466,6)))</f>
        <v xml:space="preserve">min. </v>
      </c>
      <c r="L2466" s="36">
        <f>IF(C2466="Saliente Local",(IFERROR((LIMPIA(J2466,1)),0)),0)</f>
        <v>0</v>
      </c>
      <c r="M2466" s="36">
        <f>IF(C2466="Saliente Nacional",(IFERROR((LIMPIA(J2466,1)),0)),0)</f>
        <v>0</v>
      </c>
      <c r="N2466" s="36">
        <f>IF(C2466="Saliente Internacional",(IFERROR((LIMPIA(J2466,1)),0)),0)</f>
        <v>0</v>
      </c>
      <c r="O2466" s="36">
        <f>IF(C2466="Saliente Local",(IFERROR((LIMPIA(K2466,1)),0)),0)</f>
        <v>0</v>
      </c>
      <c r="P2466" s="36">
        <f>IF(C2466="Saliente Nacional",(IFERROR((LIMPIA(K2466,1)),0)),0)</f>
        <v>0</v>
      </c>
      <c r="Q2466" s="36">
        <f>IF(C2466="Saliente Internacional",(IFERROR((LIMPIA(K2466,1)),0)),0)</f>
        <v>0</v>
      </c>
      <c r="R2466" s="36">
        <f t="shared" si="115"/>
        <v>0</v>
      </c>
      <c r="S2466" s="36">
        <f t="shared" si="116"/>
        <v>0</v>
      </c>
    </row>
    <row r="2467" spans="1:19" x14ac:dyDescent="0.25">
      <c r="A2467" s="101">
        <f>'DETALLE DE CONEXIONES'!P2467</f>
        <v>0</v>
      </c>
      <c r="B2467" s="36" t="str">
        <f>'DETALLE DE CONEXIONES'!I2467</f>
        <v>GPRS</v>
      </c>
      <c r="C2467" s="36" t="str">
        <f>'DETALLE DE CONEXIONES'!BB2467</f>
        <v>VIDEO</v>
      </c>
      <c r="D2467" s="36" t="str">
        <f>'DETALLE DE CONEXIONES'!E2467</f>
        <v>internet.itelcelXXXm-3G</v>
      </c>
      <c r="E2467" s="36">
        <f t="shared" si="114"/>
        <v>23</v>
      </c>
      <c r="F2467" s="36">
        <f>IFERROR(LIMPIA('DETALLE DE CONEXIONES'!N2467,1),0)</f>
        <v>0</v>
      </c>
      <c r="G2467" s="36" t="str">
        <f>LEFT('DETALLE DE CONEXIONES'!BE2467,3)</f>
        <v/>
      </c>
      <c r="H2467" s="36" t="str">
        <f>RIGHT('DETALLE DE CONEXIONES'!AK2467,2)</f>
        <v>-1</v>
      </c>
      <c r="I2467" s="36" t="str">
        <f>LEFT('DETALLE DE CONEXIONES'!AK2467,3)</f>
        <v>VID</v>
      </c>
      <c r="J2467" s="36" t="str">
        <f>LEFT('DETALLE DE CONEXIONES'!M2467,3)</f>
        <v>0mi</v>
      </c>
      <c r="K2467" s="36" t="str">
        <f>IF(LEN('DETALLE DE CONEXIONES'!M2467)&lt;12,(RIGHT('DETALLE DE CONEXIONES'!M2467,5)),(RIGHT('DETALLE DE CONEXIONES'!M2467,6)))</f>
        <v xml:space="preserve">min. </v>
      </c>
      <c r="L2467" s="36">
        <f>IF(C2467="Saliente Local",(IFERROR((LIMPIA(J2467,1)),0)),0)</f>
        <v>0</v>
      </c>
      <c r="M2467" s="36">
        <f>IF(C2467="Saliente Nacional",(IFERROR((LIMPIA(J2467,1)),0)),0)</f>
        <v>0</v>
      </c>
      <c r="N2467" s="36">
        <f>IF(C2467="Saliente Internacional",(IFERROR((LIMPIA(J2467,1)),0)),0)</f>
        <v>0</v>
      </c>
      <c r="O2467" s="36">
        <f>IF(C2467="Saliente Local",(IFERROR((LIMPIA(K2467,1)),0)),0)</f>
        <v>0</v>
      </c>
      <c r="P2467" s="36">
        <f>IF(C2467="Saliente Nacional",(IFERROR((LIMPIA(K2467,1)),0)),0)</f>
        <v>0</v>
      </c>
      <c r="Q2467" s="36">
        <f>IF(C2467="Saliente Internacional",(IFERROR((LIMPIA(K2467,1)),0)),0)</f>
        <v>0</v>
      </c>
      <c r="R2467" s="36">
        <f t="shared" si="115"/>
        <v>0</v>
      </c>
      <c r="S2467" s="36">
        <f t="shared" si="116"/>
        <v>0</v>
      </c>
    </row>
    <row r="2468" spans="1:19" x14ac:dyDescent="0.25">
      <c r="A2468" s="101">
        <f>'DETALLE DE CONEXIONES'!P2468</f>
        <v>0</v>
      </c>
      <c r="B2468" s="36" t="str">
        <f>'DETALLE DE CONEXIONES'!I2468</f>
        <v>SALIENTE</v>
      </c>
      <c r="C2468" s="36" t="str">
        <f>'DETALLE DE CONEXIONES'!BB2468</f>
        <v>Saliente Local</v>
      </c>
      <c r="D2468" s="36" t="str">
        <f>'DETALLE DE CONEXIONES'!E2468</f>
        <v>999XXX7896</v>
      </c>
      <c r="E2468" s="36">
        <f t="shared" si="114"/>
        <v>10</v>
      </c>
      <c r="F2468" s="36">
        <f>IFERROR(LIMPIA('DETALLE DE CONEXIONES'!N2468,1),0)</f>
        <v>4</v>
      </c>
      <c r="G2468" s="36" t="str">
        <f>LEFT('DETALLE DE CONEXIONES'!BE2468,3)</f>
        <v>NOF</v>
      </c>
      <c r="H2468" s="36" t="str">
        <f>RIGHT('DETALLE DE CONEXIONES'!AK2468,2)</f>
        <v/>
      </c>
      <c r="I2468" s="36" t="str">
        <f>LEFT('DETALLE DE CONEXIONES'!AK2468,3)</f>
        <v/>
      </c>
      <c r="J2468" s="36" t="str">
        <f>LEFT('DETALLE DE CONEXIONES'!M2468,3)</f>
        <v>3mi</v>
      </c>
      <c r="K2468" s="36" t="str">
        <f>IF(LEN('DETALLE DE CONEXIONES'!M2468)&lt;12,(RIGHT('DETALLE DE CONEXIONES'!M2468,5)),(RIGHT('DETALLE DE CONEXIONES'!M2468,6)))</f>
        <v>14seg.</v>
      </c>
      <c r="L2468" s="36">
        <f>IF(C2468="Saliente Local",(IFERROR((LIMPIA(J2468,1)),0)),0)</f>
        <v>3</v>
      </c>
      <c r="M2468" s="36">
        <f>IF(C2468="Saliente Nacional",(IFERROR((LIMPIA(J2468,1)),0)),0)</f>
        <v>0</v>
      </c>
      <c r="N2468" s="36">
        <f>IF(C2468="Saliente Internacional",(IFERROR((LIMPIA(J2468,1)),0)),0)</f>
        <v>0</v>
      </c>
      <c r="O2468" s="36">
        <f>IF(C2468="Saliente Local",(IFERROR((LIMPIA(K2468,1)),0)),0)</f>
        <v>14</v>
      </c>
      <c r="P2468" s="36">
        <f>IF(C2468="Saliente Nacional",(IFERROR((LIMPIA(K2468,1)),0)),0)</f>
        <v>0</v>
      </c>
      <c r="Q2468" s="36">
        <f>IF(C2468="Saliente Internacional",(IFERROR((LIMPIA(K2468,1)),0)),0)</f>
        <v>0</v>
      </c>
      <c r="R2468" s="36">
        <f t="shared" si="115"/>
        <v>4</v>
      </c>
      <c r="S2468" s="36">
        <f t="shared" si="116"/>
        <v>0</v>
      </c>
    </row>
    <row r="2469" spans="1:19" x14ac:dyDescent="0.25">
      <c r="A2469" s="101">
        <f>'DETALLE DE CONEXIONES'!P2469</f>
        <v>0</v>
      </c>
      <c r="B2469" s="36" t="str">
        <f>'DETALLE DE CONEXIONES'!I2469</f>
        <v>SALIENTE</v>
      </c>
      <c r="C2469" s="36" t="str">
        <f>'DETALLE DE CONEXIONES'!BB2469</f>
        <v>Saliente Local</v>
      </c>
      <c r="D2469" s="36" t="str">
        <f>'DETALLE DE CONEXIONES'!E2469</f>
        <v>999XXX7896</v>
      </c>
      <c r="E2469" s="36">
        <f t="shared" si="114"/>
        <v>10</v>
      </c>
      <c r="F2469" s="36">
        <f>IFERROR(LIMPIA('DETALLE DE CONEXIONES'!N2469,1),0)</f>
        <v>1</v>
      </c>
      <c r="G2469" s="36" t="str">
        <f>LEFT('DETALLE DE CONEXIONES'!BE2469,3)</f>
        <v>NOF</v>
      </c>
      <c r="H2469" s="36" t="str">
        <f>RIGHT('DETALLE DE CONEXIONES'!AK2469,2)</f>
        <v/>
      </c>
      <c r="I2469" s="36" t="str">
        <f>LEFT('DETALLE DE CONEXIONES'!AK2469,3)</f>
        <v/>
      </c>
      <c r="J2469" s="36" t="str">
        <f>LEFT('DETALLE DE CONEXIONES'!M2469,3)</f>
        <v>0mi</v>
      </c>
      <c r="K2469" s="36" t="str">
        <f>IF(LEN('DETALLE DE CONEXIONES'!M2469)&lt;12,(RIGHT('DETALLE DE CONEXIONES'!M2469,5)),(RIGHT('DETALLE DE CONEXIONES'!M2469,6)))</f>
        <v>13seg.</v>
      </c>
      <c r="L2469" s="36">
        <f>IF(C2469="Saliente Local",(IFERROR((LIMPIA(J2469,1)),0)),0)</f>
        <v>0</v>
      </c>
      <c r="M2469" s="36">
        <f>IF(C2469="Saliente Nacional",(IFERROR((LIMPIA(J2469,1)),0)),0)</f>
        <v>0</v>
      </c>
      <c r="N2469" s="36">
        <f>IF(C2469="Saliente Internacional",(IFERROR((LIMPIA(J2469,1)),0)),0)</f>
        <v>0</v>
      </c>
      <c r="O2469" s="36">
        <f>IF(C2469="Saliente Local",(IFERROR((LIMPIA(K2469,1)),0)),0)</f>
        <v>13</v>
      </c>
      <c r="P2469" s="36">
        <f>IF(C2469="Saliente Nacional",(IFERROR((LIMPIA(K2469,1)),0)),0)</f>
        <v>0</v>
      </c>
      <c r="Q2469" s="36">
        <f>IF(C2469="Saliente Internacional",(IFERROR((LIMPIA(K2469,1)),0)),0)</f>
        <v>0</v>
      </c>
      <c r="R2469" s="36">
        <f t="shared" si="115"/>
        <v>1</v>
      </c>
      <c r="S2469" s="36">
        <f t="shared" si="116"/>
        <v>0</v>
      </c>
    </row>
    <row r="2470" spans="1:19" x14ac:dyDescent="0.25">
      <c r="A2470" s="101">
        <f>'DETALLE DE CONEXIONES'!P2470</f>
        <v>0</v>
      </c>
      <c r="B2470" s="36" t="str">
        <f>'DETALLE DE CONEXIONES'!I2470</f>
        <v>TRANSFERENCIA</v>
      </c>
      <c r="C2470" s="36" t="str">
        <f>'DETALLE DE CONEXIONES'!BB2470</f>
        <v>Desvio Nacional</v>
      </c>
      <c r="D2470" s="36" t="str">
        <f>'DETALLE DE CONEXIONES'!E2470</f>
        <v>999XXX1600</v>
      </c>
      <c r="E2470" s="36">
        <f t="shared" si="114"/>
        <v>10</v>
      </c>
      <c r="F2470" s="36">
        <f>IFERROR(LIMPIA('DETALLE DE CONEXIONES'!N2470,1),0)</f>
        <v>1</v>
      </c>
      <c r="G2470" s="36" t="str">
        <f>LEFT('DETALLE DE CONEXIONES'!BE2470,3)</f>
        <v>SIU</v>
      </c>
      <c r="H2470" s="36" t="str">
        <f>RIGHT('DETALLE DE CONEXIONES'!AK2470,2)</f>
        <v/>
      </c>
      <c r="I2470" s="36" t="str">
        <f>LEFT('DETALLE DE CONEXIONES'!AK2470,3)</f>
        <v/>
      </c>
      <c r="J2470" s="36" t="str">
        <f>LEFT('DETALLE DE CONEXIONES'!M2470,3)</f>
        <v>0mi</v>
      </c>
      <c r="K2470" s="36" t="str">
        <f>IF(LEN('DETALLE DE CONEXIONES'!M2470)&lt;12,(RIGHT('DETALLE DE CONEXIONES'!M2470,5)),(RIGHT('DETALLE DE CONEXIONES'!M2470,6)))</f>
        <v>1seg.</v>
      </c>
      <c r="L2470" s="36">
        <f>IF(C2470="Saliente Local",(IFERROR((LIMPIA(J2470,1)),0)),0)</f>
        <v>0</v>
      </c>
      <c r="M2470" s="36">
        <f>IF(C2470="Saliente Nacional",(IFERROR((LIMPIA(J2470,1)),0)),0)</f>
        <v>0</v>
      </c>
      <c r="N2470" s="36">
        <f>IF(C2470="Saliente Internacional",(IFERROR((LIMPIA(J2470,1)),0)),0)</f>
        <v>0</v>
      </c>
      <c r="O2470" s="36">
        <f>IF(C2470="Saliente Local",(IFERROR((LIMPIA(K2470,1)),0)),0)</f>
        <v>0</v>
      </c>
      <c r="P2470" s="36">
        <f>IF(C2470="Saliente Nacional",(IFERROR((LIMPIA(K2470,1)),0)),0)</f>
        <v>0</v>
      </c>
      <c r="Q2470" s="36">
        <f>IF(C2470="Saliente Internacional",(IFERROR((LIMPIA(K2470,1)),0)),0)</f>
        <v>0</v>
      </c>
      <c r="R2470" s="36">
        <f t="shared" si="115"/>
        <v>0</v>
      </c>
      <c r="S2470" s="36">
        <f t="shared" si="116"/>
        <v>0</v>
      </c>
    </row>
    <row r="2471" spans="1:19" x14ac:dyDescent="0.25">
      <c r="A2471" s="101">
        <f>'DETALLE DE CONEXIONES'!P2471</f>
        <v>0</v>
      </c>
      <c r="B2471" s="36" t="str">
        <f>'DETALLE DE CONEXIONES'!I2471</f>
        <v>ENTRANTE</v>
      </c>
      <c r="C2471" s="36" t="str">
        <f>'DETALLE DE CONEXIONES'!BB2471</f>
        <v>Entrante Local</v>
      </c>
      <c r="D2471" s="36" t="str">
        <f>'DETALLE DE CONEXIONES'!E2471</f>
        <v>999XXX1600</v>
      </c>
      <c r="E2471" s="36">
        <f t="shared" si="114"/>
        <v>10</v>
      </c>
      <c r="F2471" s="36">
        <f>IFERROR(LIMPIA('DETALLE DE CONEXIONES'!N2471,1),0)</f>
        <v>1</v>
      </c>
      <c r="G2471" s="36" t="str">
        <f>LEFT('DETALLE DE CONEXIONES'!BE2471,3)</f>
        <v>NOF</v>
      </c>
      <c r="H2471" s="36" t="str">
        <f>RIGHT('DETALLE DE CONEXIONES'!AK2471,2)</f>
        <v/>
      </c>
      <c r="I2471" s="36" t="str">
        <f>LEFT('DETALLE DE CONEXIONES'!AK2471,3)</f>
        <v/>
      </c>
      <c r="J2471" s="36" t="str">
        <f>LEFT('DETALLE DE CONEXIONES'!M2471,3)</f>
        <v>0mi</v>
      </c>
      <c r="K2471" s="36" t="str">
        <f>IF(LEN('DETALLE DE CONEXIONES'!M2471)&lt;12,(RIGHT('DETALLE DE CONEXIONES'!M2471,5)),(RIGHT('DETALLE DE CONEXIONES'!M2471,6)))</f>
        <v>4seg.</v>
      </c>
      <c r="L2471" s="36">
        <f>IF(C2471="Saliente Local",(IFERROR((LIMPIA(J2471,1)),0)),0)</f>
        <v>0</v>
      </c>
      <c r="M2471" s="36">
        <f>IF(C2471="Saliente Nacional",(IFERROR((LIMPIA(J2471,1)),0)),0)</f>
        <v>0</v>
      </c>
      <c r="N2471" s="36">
        <f>IF(C2471="Saliente Internacional",(IFERROR((LIMPIA(J2471,1)),0)),0)</f>
        <v>0</v>
      </c>
      <c r="O2471" s="36">
        <f>IF(C2471="Saliente Local",(IFERROR((LIMPIA(K2471,1)),0)),0)</f>
        <v>0</v>
      </c>
      <c r="P2471" s="36">
        <f>IF(C2471="Saliente Nacional",(IFERROR((LIMPIA(K2471,1)),0)),0)</f>
        <v>0</v>
      </c>
      <c r="Q2471" s="36">
        <f>IF(C2471="Saliente Internacional",(IFERROR((LIMPIA(K2471,1)),0)),0)</f>
        <v>0</v>
      </c>
      <c r="R2471" s="36">
        <f t="shared" si="115"/>
        <v>0</v>
      </c>
      <c r="S2471" s="36">
        <f t="shared" si="116"/>
        <v>0</v>
      </c>
    </row>
    <row r="2472" spans="1:19" x14ac:dyDescent="0.25">
      <c r="A2472" s="101">
        <f>'DETALLE DE CONEXIONES'!P2472</f>
        <v>0</v>
      </c>
      <c r="B2472" s="36" t="str">
        <f>'DETALLE DE CONEXIONES'!I2472</f>
        <v>GPRS</v>
      </c>
      <c r="C2472" s="36" t="str">
        <f>'DETALLE DE CONEXIONES'!BB2472</f>
        <v>MENSAJERO</v>
      </c>
      <c r="D2472" s="36" t="str">
        <f>'DETALLE DE CONEXIONES'!E2472</f>
        <v>internet.itelcelXXXm-3G</v>
      </c>
      <c r="E2472" s="36">
        <f t="shared" si="114"/>
        <v>23</v>
      </c>
      <c r="F2472" s="36">
        <f>IFERROR(LIMPIA('DETALLE DE CONEXIONES'!N2472,1),0)</f>
        <v>0</v>
      </c>
      <c r="G2472" s="36" t="str">
        <f>LEFT('DETALLE DE CONEXIONES'!BE2472,3)</f>
        <v/>
      </c>
      <c r="H2472" s="36" t="str">
        <f>RIGHT('DETALLE DE CONEXIONES'!AK2472,2)</f>
        <v>-0</v>
      </c>
      <c r="I2472" s="36" t="str">
        <f>LEFT('DETALLE DE CONEXIONES'!AK2472,3)</f>
        <v>MEN</v>
      </c>
      <c r="J2472" s="36" t="str">
        <f>LEFT('DETALLE DE CONEXIONES'!M2472,3)</f>
        <v>0mi</v>
      </c>
      <c r="K2472" s="36" t="str">
        <f>IF(LEN('DETALLE DE CONEXIONES'!M2472)&lt;12,(RIGHT('DETALLE DE CONEXIONES'!M2472,5)),(RIGHT('DETALLE DE CONEXIONES'!M2472,6)))</f>
        <v xml:space="preserve">min. </v>
      </c>
      <c r="L2472" s="36">
        <f>IF(C2472="Saliente Local",(IFERROR((LIMPIA(J2472,1)),0)),0)</f>
        <v>0</v>
      </c>
      <c r="M2472" s="36">
        <f>IF(C2472="Saliente Nacional",(IFERROR((LIMPIA(J2472,1)),0)),0)</f>
        <v>0</v>
      </c>
      <c r="N2472" s="36">
        <f>IF(C2472="Saliente Internacional",(IFERROR((LIMPIA(J2472,1)),0)),0)</f>
        <v>0</v>
      </c>
      <c r="O2472" s="36">
        <f>IF(C2472="Saliente Local",(IFERROR((LIMPIA(K2472,1)),0)),0)</f>
        <v>0</v>
      </c>
      <c r="P2472" s="36">
        <f>IF(C2472="Saliente Nacional",(IFERROR((LIMPIA(K2472,1)),0)),0)</f>
        <v>0</v>
      </c>
      <c r="Q2472" s="36">
        <f>IF(C2472="Saliente Internacional",(IFERROR((LIMPIA(K2472,1)),0)),0)</f>
        <v>0</v>
      </c>
      <c r="R2472" s="36">
        <f t="shared" si="115"/>
        <v>0</v>
      </c>
      <c r="S2472" s="36">
        <f t="shared" si="116"/>
        <v>0</v>
      </c>
    </row>
    <row r="2473" spans="1:19" x14ac:dyDescent="0.25">
      <c r="A2473" s="101">
        <f>'DETALLE DE CONEXIONES'!P2473</f>
        <v>0</v>
      </c>
      <c r="B2473" s="36" t="str">
        <f>'DETALLE DE CONEXIONES'!I2473</f>
        <v>GPRS</v>
      </c>
      <c r="C2473" s="36" t="str">
        <f>'DETALLE DE CONEXIONES'!BB2473</f>
        <v>RS</v>
      </c>
      <c r="D2473" s="36" t="str">
        <f>'DETALLE DE CONEXIONES'!E2473</f>
        <v>internet.itelcelXXXm-3G</v>
      </c>
      <c r="E2473" s="36">
        <f t="shared" si="114"/>
        <v>23</v>
      </c>
      <c r="F2473" s="36">
        <f>IFERROR(LIMPIA('DETALLE DE CONEXIONES'!N2473,1),0)</f>
        <v>0</v>
      </c>
      <c r="G2473" s="36" t="str">
        <f>LEFT('DETALLE DE CONEXIONES'!BE2473,3)</f>
        <v/>
      </c>
      <c r="H2473" s="36" t="str">
        <f>RIGHT('DETALLE DE CONEXIONES'!AK2473,2)</f>
        <v>-0</v>
      </c>
      <c r="I2473" s="36" t="str">
        <f>LEFT('DETALLE DE CONEXIONES'!AK2473,3)</f>
        <v>RS;</v>
      </c>
      <c r="J2473" s="36" t="str">
        <f>LEFT('DETALLE DE CONEXIONES'!M2473,3)</f>
        <v>0mi</v>
      </c>
      <c r="K2473" s="36" t="str">
        <f>IF(LEN('DETALLE DE CONEXIONES'!M2473)&lt;12,(RIGHT('DETALLE DE CONEXIONES'!M2473,5)),(RIGHT('DETALLE DE CONEXIONES'!M2473,6)))</f>
        <v xml:space="preserve">min. </v>
      </c>
      <c r="L2473" s="36">
        <f>IF(C2473="Saliente Local",(IFERROR((LIMPIA(J2473,1)),0)),0)</f>
        <v>0</v>
      </c>
      <c r="M2473" s="36">
        <f>IF(C2473="Saliente Nacional",(IFERROR((LIMPIA(J2473,1)),0)),0)</f>
        <v>0</v>
      </c>
      <c r="N2473" s="36">
        <f>IF(C2473="Saliente Internacional",(IFERROR((LIMPIA(J2473,1)),0)),0)</f>
        <v>0</v>
      </c>
      <c r="O2473" s="36">
        <f>IF(C2473="Saliente Local",(IFERROR((LIMPIA(K2473,1)),0)),0)</f>
        <v>0</v>
      </c>
      <c r="P2473" s="36">
        <f>IF(C2473="Saliente Nacional",(IFERROR((LIMPIA(K2473,1)),0)),0)</f>
        <v>0</v>
      </c>
      <c r="Q2473" s="36">
        <f>IF(C2473="Saliente Internacional",(IFERROR((LIMPIA(K2473,1)),0)),0)</f>
        <v>0</v>
      </c>
      <c r="R2473" s="36">
        <f t="shared" si="115"/>
        <v>0</v>
      </c>
      <c r="S2473" s="36">
        <f t="shared" si="116"/>
        <v>0</v>
      </c>
    </row>
    <row r="2474" spans="1:19" x14ac:dyDescent="0.25">
      <c r="A2474" s="101">
        <f>'DETALLE DE CONEXIONES'!P2474</f>
        <v>0</v>
      </c>
      <c r="B2474" s="36" t="str">
        <f>'DETALLE DE CONEXIONES'!I2474</f>
        <v>TRANSFERENCIA</v>
      </c>
      <c r="C2474" s="36" t="str">
        <f>'DETALLE DE CONEXIONES'!BB2474</f>
        <v>Desvio Nacional</v>
      </c>
      <c r="D2474" s="36" t="str">
        <f>'DETALLE DE CONEXIONES'!E2474</f>
        <v>999XXX1600</v>
      </c>
      <c r="E2474" s="36">
        <f t="shared" si="114"/>
        <v>10</v>
      </c>
      <c r="F2474" s="36">
        <f>IFERROR(LIMPIA('DETALLE DE CONEXIONES'!N2474,1),0)</f>
        <v>1</v>
      </c>
      <c r="G2474" s="36" t="str">
        <f>LEFT('DETALLE DE CONEXIONES'!BE2474,3)</f>
        <v>SIU</v>
      </c>
      <c r="H2474" s="36" t="str">
        <f>RIGHT('DETALLE DE CONEXIONES'!AK2474,2)</f>
        <v/>
      </c>
      <c r="I2474" s="36" t="str">
        <f>LEFT('DETALLE DE CONEXIONES'!AK2474,3)</f>
        <v/>
      </c>
      <c r="J2474" s="36" t="str">
        <f>LEFT('DETALLE DE CONEXIONES'!M2474,3)</f>
        <v>0mi</v>
      </c>
      <c r="K2474" s="36" t="str">
        <f>IF(LEN('DETALLE DE CONEXIONES'!M2474)&lt;12,(RIGHT('DETALLE DE CONEXIONES'!M2474,5)),(RIGHT('DETALLE DE CONEXIONES'!M2474,6)))</f>
        <v>5seg.</v>
      </c>
      <c r="L2474" s="36">
        <f>IF(C2474="Saliente Local",(IFERROR((LIMPIA(J2474,1)),0)),0)</f>
        <v>0</v>
      </c>
      <c r="M2474" s="36">
        <f>IF(C2474="Saliente Nacional",(IFERROR((LIMPIA(J2474,1)),0)),0)</f>
        <v>0</v>
      </c>
      <c r="N2474" s="36">
        <f>IF(C2474="Saliente Internacional",(IFERROR((LIMPIA(J2474,1)),0)),0)</f>
        <v>0</v>
      </c>
      <c r="O2474" s="36">
        <f>IF(C2474="Saliente Local",(IFERROR((LIMPIA(K2474,1)),0)),0)</f>
        <v>0</v>
      </c>
      <c r="P2474" s="36">
        <f>IF(C2474="Saliente Nacional",(IFERROR((LIMPIA(K2474,1)),0)),0)</f>
        <v>0</v>
      </c>
      <c r="Q2474" s="36">
        <f>IF(C2474="Saliente Internacional",(IFERROR((LIMPIA(K2474,1)),0)),0)</f>
        <v>0</v>
      </c>
      <c r="R2474" s="36">
        <f t="shared" si="115"/>
        <v>0</v>
      </c>
      <c r="S2474" s="36">
        <f t="shared" si="116"/>
        <v>0</v>
      </c>
    </row>
    <row r="2475" spans="1:19" x14ac:dyDescent="0.25">
      <c r="A2475" s="101">
        <f>'DETALLE DE CONEXIONES'!P2475</f>
        <v>0</v>
      </c>
      <c r="B2475" s="36" t="str">
        <f>'DETALLE DE CONEXIONES'!I2475</f>
        <v>SALIENTE</v>
      </c>
      <c r="C2475" s="36" t="str">
        <f>'DETALLE DE CONEXIONES'!BB2475</f>
        <v>Saliente Local</v>
      </c>
      <c r="D2475" s="36" t="str">
        <f>'DETALLE DE CONEXIONES'!E2475</f>
        <v>999XXX4516</v>
      </c>
      <c r="E2475" s="36">
        <f t="shared" si="114"/>
        <v>10</v>
      </c>
      <c r="F2475" s="36">
        <f>IFERROR(LIMPIA('DETALLE DE CONEXIONES'!N2475,1),0)</f>
        <v>2</v>
      </c>
      <c r="G2475" s="36" t="str">
        <f>LEFT('DETALLE DE CONEXIONES'!BE2475,3)</f>
        <v>NOF</v>
      </c>
      <c r="H2475" s="36" t="str">
        <f>RIGHT('DETALLE DE CONEXIONES'!AK2475,2)</f>
        <v/>
      </c>
      <c r="I2475" s="36" t="str">
        <f>LEFT('DETALLE DE CONEXIONES'!AK2475,3)</f>
        <v/>
      </c>
      <c r="J2475" s="36" t="str">
        <f>LEFT('DETALLE DE CONEXIONES'!M2475,3)</f>
        <v>1mi</v>
      </c>
      <c r="K2475" s="36" t="str">
        <f>IF(LEN('DETALLE DE CONEXIONES'!M2475)&lt;12,(RIGHT('DETALLE DE CONEXIONES'!M2475,5)),(RIGHT('DETALLE DE CONEXIONES'!M2475,6)))</f>
        <v>9seg.</v>
      </c>
      <c r="L2475" s="36">
        <f>IF(C2475="Saliente Local",(IFERROR((LIMPIA(J2475,1)),0)),0)</f>
        <v>1</v>
      </c>
      <c r="M2475" s="36">
        <f>IF(C2475="Saliente Nacional",(IFERROR((LIMPIA(J2475,1)),0)),0)</f>
        <v>0</v>
      </c>
      <c r="N2475" s="36">
        <f>IF(C2475="Saliente Internacional",(IFERROR((LIMPIA(J2475,1)),0)),0)</f>
        <v>0</v>
      </c>
      <c r="O2475" s="36">
        <f>IF(C2475="Saliente Local",(IFERROR((LIMPIA(K2475,1)),0)),0)</f>
        <v>9</v>
      </c>
      <c r="P2475" s="36">
        <f>IF(C2475="Saliente Nacional",(IFERROR((LIMPIA(K2475,1)),0)),0)</f>
        <v>0</v>
      </c>
      <c r="Q2475" s="36">
        <f>IF(C2475="Saliente Internacional",(IFERROR((LIMPIA(K2475,1)),0)),0)</f>
        <v>0</v>
      </c>
      <c r="R2475" s="36">
        <f t="shared" si="115"/>
        <v>2</v>
      </c>
      <c r="S2475" s="36">
        <f t="shared" si="116"/>
        <v>0</v>
      </c>
    </row>
    <row r="2476" spans="1:19" x14ac:dyDescent="0.25">
      <c r="A2476" s="101">
        <f>'DETALLE DE CONEXIONES'!P2476</f>
        <v>0</v>
      </c>
      <c r="B2476" s="36" t="str">
        <f>'DETALLE DE CONEXIONES'!I2476</f>
        <v>GPRS</v>
      </c>
      <c r="C2476" s="36" t="str">
        <f>'DETALLE DE CONEXIONES'!BB2476</f>
        <v>MENSAJERO</v>
      </c>
      <c r="D2476" s="36" t="str">
        <f>'DETALLE DE CONEXIONES'!E2476</f>
        <v>internet.itelcel.coXXXGLTE</v>
      </c>
      <c r="E2476" s="36">
        <f t="shared" si="114"/>
        <v>26</v>
      </c>
      <c r="F2476" s="36">
        <f>IFERROR(LIMPIA('DETALLE DE CONEXIONES'!N2476,1),0)</f>
        <v>0</v>
      </c>
      <c r="G2476" s="36" t="str">
        <f>LEFT('DETALLE DE CONEXIONES'!BE2476,3)</f>
        <v/>
      </c>
      <c r="H2476" s="36" t="str">
        <f>RIGHT('DETALLE DE CONEXIONES'!AK2476,2)</f>
        <v>-0</v>
      </c>
      <c r="I2476" s="36" t="str">
        <f>LEFT('DETALLE DE CONEXIONES'!AK2476,3)</f>
        <v>MEN</v>
      </c>
      <c r="J2476" s="36" t="str">
        <f>LEFT('DETALLE DE CONEXIONES'!M2476,3)</f>
        <v>0mi</v>
      </c>
      <c r="K2476" s="36" t="str">
        <f>IF(LEN('DETALLE DE CONEXIONES'!M2476)&lt;12,(RIGHT('DETALLE DE CONEXIONES'!M2476,5)),(RIGHT('DETALLE DE CONEXIONES'!M2476,6)))</f>
        <v xml:space="preserve">min. </v>
      </c>
      <c r="L2476" s="36">
        <f>IF(C2476="Saliente Local",(IFERROR((LIMPIA(J2476,1)),0)),0)</f>
        <v>0</v>
      </c>
      <c r="M2476" s="36">
        <f>IF(C2476="Saliente Nacional",(IFERROR((LIMPIA(J2476,1)),0)),0)</f>
        <v>0</v>
      </c>
      <c r="N2476" s="36">
        <f>IF(C2476="Saliente Internacional",(IFERROR((LIMPIA(J2476,1)),0)),0)</f>
        <v>0</v>
      </c>
      <c r="O2476" s="36">
        <f>IF(C2476="Saliente Local",(IFERROR((LIMPIA(K2476,1)),0)),0)</f>
        <v>0</v>
      </c>
      <c r="P2476" s="36">
        <f>IF(C2476="Saliente Nacional",(IFERROR((LIMPIA(K2476,1)),0)),0)</f>
        <v>0</v>
      </c>
      <c r="Q2476" s="36">
        <f>IF(C2476="Saliente Internacional",(IFERROR((LIMPIA(K2476,1)),0)),0)</f>
        <v>0</v>
      </c>
      <c r="R2476" s="36">
        <f t="shared" si="115"/>
        <v>0</v>
      </c>
      <c r="S2476" s="36">
        <f t="shared" si="116"/>
        <v>0</v>
      </c>
    </row>
    <row r="2477" spans="1:19" x14ac:dyDescent="0.25">
      <c r="A2477" s="101">
        <f>'DETALLE DE CONEXIONES'!P2477</f>
        <v>0</v>
      </c>
      <c r="B2477" s="36" t="str">
        <f>'DETALLE DE CONEXIONES'!I2477</f>
        <v>GPRS</v>
      </c>
      <c r="C2477" s="36" t="str">
        <f>'DETALLE DE CONEXIONES'!BB2477</f>
        <v>RS</v>
      </c>
      <c r="D2477" s="36" t="str">
        <f>'DETALLE DE CONEXIONES'!E2477</f>
        <v>internet.itelcel.coXXXGLTE</v>
      </c>
      <c r="E2477" s="36">
        <f t="shared" si="114"/>
        <v>26</v>
      </c>
      <c r="F2477" s="36">
        <f>IFERROR(LIMPIA('DETALLE DE CONEXIONES'!N2477,1),0)</f>
        <v>0</v>
      </c>
      <c r="G2477" s="36" t="str">
        <f>LEFT('DETALLE DE CONEXIONES'!BE2477,3)</f>
        <v/>
      </c>
      <c r="H2477" s="36" t="str">
        <f>RIGHT('DETALLE DE CONEXIONES'!AK2477,2)</f>
        <v>-0</v>
      </c>
      <c r="I2477" s="36" t="str">
        <f>LEFT('DETALLE DE CONEXIONES'!AK2477,3)</f>
        <v>RS;</v>
      </c>
      <c r="J2477" s="36" t="str">
        <f>LEFT('DETALLE DE CONEXIONES'!M2477,3)</f>
        <v>0mi</v>
      </c>
      <c r="K2477" s="36" t="str">
        <f>IF(LEN('DETALLE DE CONEXIONES'!M2477)&lt;12,(RIGHT('DETALLE DE CONEXIONES'!M2477,5)),(RIGHT('DETALLE DE CONEXIONES'!M2477,6)))</f>
        <v xml:space="preserve">min. </v>
      </c>
      <c r="L2477" s="36">
        <f>IF(C2477="Saliente Local",(IFERROR((LIMPIA(J2477,1)),0)),0)</f>
        <v>0</v>
      </c>
      <c r="M2477" s="36">
        <f>IF(C2477="Saliente Nacional",(IFERROR((LIMPIA(J2477,1)),0)),0)</f>
        <v>0</v>
      </c>
      <c r="N2477" s="36">
        <f>IF(C2477="Saliente Internacional",(IFERROR((LIMPIA(J2477,1)),0)),0)</f>
        <v>0</v>
      </c>
      <c r="O2477" s="36">
        <f>IF(C2477="Saliente Local",(IFERROR((LIMPIA(K2477,1)),0)),0)</f>
        <v>0</v>
      </c>
      <c r="P2477" s="36">
        <f>IF(C2477="Saliente Nacional",(IFERROR((LIMPIA(K2477,1)),0)),0)</f>
        <v>0</v>
      </c>
      <c r="Q2477" s="36">
        <f>IF(C2477="Saliente Internacional",(IFERROR((LIMPIA(K2477,1)),0)),0)</f>
        <v>0</v>
      </c>
      <c r="R2477" s="36">
        <f t="shared" si="115"/>
        <v>0</v>
      </c>
      <c r="S2477" s="36">
        <f t="shared" si="116"/>
        <v>0</v>
      </c>
    </row>
    <row r="2478" spans="1:19" x14ac:dyDescent="0.25">
      <c r="A2478" s="101">
        <f>'DETALLE DE CONEXIONES'!P2478</f>
        <v>0</v>
      </c>
      <c r="B2478" s="36" t="str">
        <f>'DETALLE DE CONEXIONES'!I2478</f>
        <v>GPRS</v>
      </c>
      <c r="C2478" s="36" t="str">
        <f>'DETALLE DE CONEXIONES'!BB2478</f>
        <v>VIDEO</v>
      </c>
      <c r="D2478" s="36" t="str">
        <f>'DETALLE DE CONEXIONES'!E2478</f>
        <v>internet.itelcel.coXXXGLTE</v>
      </c>
      <c r="E2478" s="36">
        <f t="shared" si="114"/>
        <v>26</v>
      </c>
      <c r="F2478" s="36">
        <f>IFERROR(LIMPIA('DETALLE DE CONEXIONES'!N2478,1),0)</f>
        <v>0</v>
      </c>
      <c r="G2478" s="36" t="str">
        <f>LEFT('DETALLE DE CONEXIONES'!BE2478,3)</f>
        <v/>
      </c>
      <c r="H2478" s="36" t="str">
        <f>RIGHT('DETALLE DE CONEXIONES'!AK2478,2)</f>
        <v>-1</v>
      </c>
      <c r="I2478" s="36" t="str">
        <f>LEFT('DETALLE DE CONEXIONES'!AK2478,3)</f>
        <v>VID</v>
      </c>
      <c r="J2478" s="36" t="str">
        <f>LEFT('DETALLE DE CONEXIONES'!M2478,3)</f>
        <v>0mi</v>
      </c>
      <c r="K2478" s="36" t="str">
        <f>IF(LEN('DETALLE DE CONEXIONES'!M2478)&lt;12,(RIGHT('DETALLE DE CONEXIONES'!M2478,5)),(RIGHT('DETALLE DE CONEXIONES'!M2478,6)))</f>
        <v xml:space="preserve">min. </v>
      </c>
      <c r="L2478" s="36">
        <f>IF(C2478="Saliente Local",(IFERROR((LIMPIA(J2478,1)),0)),0)</f>
        <v>0</v>
      </c>
      <c r="M2478" s="36">
        <f>IF(C2478="Saliente Nacional",(IFERROR((LIMPIA(J2478,1)),0)),0)</f>
        <v>0</v>
      </c>
      <c r="N2478" s="36">
        <f>IF(C2478="Saliente Internacional",(IFERROR((LIMPIA(J2478,1)),0)),0)</f>
        <v>0</v>
      </c>
      <c r="O2478" s="36">
        <f>IF(C2478="Saliente Local",(IFERROR((LIMPIA(K2478,1)),0)),0)</f>
        <v>0</v>
      </c>
      <c r="P2478" s="36">
        <f>IF(C2478="Saliente Nacional",(IFERROR((LIMPIA(K2478,1)),0)),0)</f>
        <v>0</v>
      </c>
      <c r="Q2478" s="36">
        <f>IF(C2478="Saliente Internacional",(IFERROR((LIMPIA(K2478,1)),0)),0)</f>
        <v>0</v>
      </c>
      <c r="R2478" s="36">
        <f t="shared" si="115"/>
        <v>0</v>
      </c>
      <c r="S2478" s="36">
        <f t="shared" si="116"/>
        <v>0</v>
      </c>
    </row>
    <row r="2479" spans="1:19" x14ac:dyDescent="0.25">
      <c r="A2479" s="101">
        <f>'DETALLE DE CONEXIONES'!P2479</f>
        <v>0</v>
      </c>
      <c r="B2479" s="36" t="str">
        <f>'DETALLE DE CONEXIONES'!I2479</f>
        <v>GPRS</v>
      </c>
      <c r="C2479" s="36" t="str">
        <f>'DETALLE DE CONEXIONES'!BB2479</f>
        <v>INTERNET</v>
      </c>
      <c r="D2479" s="36" t="str">
        <f>'DETALLE DE CONEXIONES'!E2479</f>
        <v>internet.itelcel.coXXXGLTE</v>
      </c>
      <c r="E2479" s="36">
        <f t="shared" si="114"/>
        <v>26</v>
      </c>
      <c r="F2479" s="36">
        <f>IFERROR(LIMPIA('DETALLE DE CONEXIONES'!N2479,1),0)</f>
        <v>0</v>
      </c>
      <c r="G2479" s="36" t="str">
        <f>LEFT('DETALLE DE CONEXIONES'!BE2479,3)</f>
        <v/>
      </c>
      <c r="H2479" s="36" t="str">
        <f>RIGHT('DETALLE DE CONEXIONES'!AK2479,2)</f>
        <v>-1</v>
      </c>
      <c r="I2479" s="36" t="str">
        <f>LEFT('DETALLE DE CONEXIONES'!AK2479,3)</f>
        <v>INT</v>
      </c>
      <c r="J2479" s="36" t="str">
        <f>LEFT('DETALLE DE CONEXIONES'!M2479,3)</f>
        <v>0mi</v>
      </c>
      <c r="K2479" s="36" t="str">
        <f>IF(LEN('DETALLE DE CONEXIONES'!M2479)&lt;12,(RIGHT('DETALLE DE CONEXIONES'!M2479,5)),(RIGHT('DETALLE DE CONEXIONES'!M2479,6)))</f>
        <v xml:space="preserve">min. </v>
      </c>
      <c r="L2479" s="36">
        <f>IF(C2479="Saliente Local",(IFERROR((LIMPIA(J2479,1)),0)),0)</f>
        <v>0</v>
      </c>
      <c r="M2479" s="36">
        <f>IF(C2479="Saliente Nacional",(IFERROR((LIMPIA(J2479,1)),0)),0)</f>
        <v>0</v>
      </c>
      <c r="N2479" s="36">
        <f>IF(C2479="Saliente Internacional",(IFERROR((LIMPIA(J2479,1)),0)),0)</f>
        <v>0</v>
      </c>
      <c r="O2479" s="36">
        <f>IF(C2479="Saliente Local",(IFERROR((LIMPIA(K2479,1)),0)),0)</f>
        <v>0</v>
      </c>
      <c r="P2479" s="36">
        <f>IF(C2479="Saliente Nacional",(IFERROR((LIMPIA(K2479,1)),0)),0)</f>
        <v>0</v>
      </c>
      <c r="Q2479" s="36">
        <f>IF(C2479="Saliente Internacional",(IFERROR((LIMPIA(K2479,1)),0)),0)</f>
        <v>0</v>
      </c>
      <c r="R2479" s="36">
        <f t="shared" si="115"/>
        <v>0</v>
      </c>
      <c r="S2479" s="36">
        <f t="shared" si="116"/>
        <v>0</v>
      </c>
    </row>
    <row r="2480" spans="1:19" x14ac:dyDescent="0.25">
      <c r="A2480" s="101">
        <f>'DETALLE DE CONEXIONES'!P2480</f>
        <v>0</v>
      </c>
      <c r="B2480" s="36" t="str">
        <f>'DETALLE DE CONEXIONES'!I2480</f>
        <v>TRANSFERENCIA</v>
      </c>
      <c r="C2480" s="36" t="str">
        <f>'DETALLE DE CONEXIONES'!BB2480</f>
        <v>Desvio Nacional</v>
      </c>
      <c r="D2480" s="36" t="str">
        <f>'DETALLE DE CONEXIONES'!E2480</f>
        <v>999XXX1600</v>
      </c>
      <c r="E2480" s="36">
        <f t="shared" si="114"/>
        <v>10</v>
      </c>
      <c r="F2480" s="36">
        <f>IFERROR(LIMPIA('DETALLE DE CONEXIONES'!N2480,1),0)</f>
        <v>1</v>
      </c>
      <c r="G2480" s="36" t="str">
        <f>LEFT('DETALLE DE CONEXIONES'!BE2480,3)</f>
        <v>SIU</v>
      </c>
      <c r="H2480" s="36" t="str">
        <f>RIGHT('DETALLE DE CONEXIONES'!AK2480,2)</f>
        <v/>
      </c>
      <c r="I2480" s="36" t="str">
        <f>LEFT('DETALLE DE CONEXIONES'!AK2480,3)</f>
        <v/>
      </c>
      <c r="J2480" s="36" t="str">
        <f>LEFT('DETALLE DE CONEXIONES'!M2480,3)</f>
        <v>0mi</v>
      </c>
      <c r="K2480" s="36" t="str">
        <f>IF(LEN('DETALLE DE CONEXIONES'!M2480)&lt;12,(RIGHT('DETALLE DE CONEXIONES'!M2480,5)),(RIGHT('DETALLE DE CONEXIONES'!M2480,6)))</f>
        <v>6seg.</v>
      </c>
      <c r="L2480" s="36">
        <f>IF(C2480="Saliente Local",(IFERROR((LIMPIA(J2480,1)),0)),0)</f>
        <v>0</v>
      </c>
      <c r="M2480" s="36">
        <f>IF(C2480="Saliente Nacional",(IFERROR((LIMPIA(J2480,1)),0)),0)</f>
        <v>0</v>
      </c>
      <c r="N2480" s="36">
        <f>IF(C2480="Saliente Internacional",(IFERROR((LIMPIA(J2480,1)),0)),0)</f>
        <v>0</v>
      </c>
      <c r="O2480" s="36">
        <f>IF(C2480="Saliente Local",(IFERROR((LIMPIA(K2480,1)),0)),0)</f>
        <v>0</v>
      </c>
      <c r="P2480" s="36">
        <f>IF(C2480="Saliente Nacional",(IFERROR((LIMPIA(K2480,1)),0)),0)</f>
        <v>0</v>
      </c>
      <c r="Q2480" s="36">
        <f>IF(C2480="Saliente Internacional",(IFERROR((LIMPIA(K2480,1)),0)),0)</f>
        <v>0</v>
      </c>
      <c r="R2480" s="36">
        <f t="shared" si="115"/>
        <v>0</v>
      </c>
      <c r="S2480" s="36">
        <f t="shared" si="116"/>
        <v>0</v>
      </c>
    </row>
    <row r="2481" spans="1:19" x14ac:dyDescent="0.25">
      <c r="A2481" s="101">
        <f>'DETALLE DE CONEXIONES'!P2481</f>
        <v>0</v>
      </c>
      <c r="B2481" s="36" t="str">
        <f>'DETALLE DE CONEXIONES'!I2481</f>
        <v>GPRS</v>
      </c>
      <c r="C2481" s="36" t="str">
        <f>'DETALLE DE CONEXIONES'!BB2481</f>
        <v>VIDEO</v>
      </c>
      <c r="D2481" s="36" t="str">
        <f>'DETALLE DE CONEXIONES'!E2481</f>
        <v>internet.itelcel.coXXXGLTE</v>
      </c>
      <c r="E2481" s="36">
        <f t="shared" si="114"/>
        <v>26</v>
      </c>
      <c r="F2481" s="36">
        <f>IFERROR(LIMPIA('DETALLE DE CONEXIONES'!N2481,1),0)</f>
        <v>0</v>
      </c>
      <c r="G2481" s="36" t="str">
        <f>LEFT('DETALLE DE CONEXIONES'!BE2481,3)</f>
        <v/>
      </c>
      <c r="H2481" s="36" t="str">
        <f>RIGHT('DETALLE DE CONEXIONES'!AK2481,2)</f>
        <v>-1</v>
      </c>
      <c r="I2481" s="36" t="str">
        <f>LEFT('DETALLE DE CONEXIONES'!AK2481,3)</f>
        <v>VID</v>
      </c>
      <c r="J2481" s="36" t="str">
        <f>LEFT('DETALLE DE CONEXIONES'!M2481,3)</f>
        <v>0mi</v>
      </c>
      <c r="K2481" s="36" t="str">
        <f>IF(LEN('DETALLE DE CONEXIONES'!M2481)&lt;12,(RIGHT('DETALLE DE CONEXIONES'!M2481,5)),(RIGHT('DETALLE DE CONEXIONES'!M2481,6)))</f>
        <v xml:space="preserve">min. </v>
      </c>
      <c r="L2481" s="36">
        <f>IF(C2481="Saliente Local",(IFERROR((LIMPIA(J2481,1)),0)),0)</f>
        <v>0</v>
      </c>
      <c r="M2481" s="36">
        <f>IF(C2481="Saliente Nacional",(IFERROR((LIMPIA(J2481,1)),0)),0)</f>
        <v>0</v>
      </c>
      <c r="N2481" s="36">
        <f>IF(C2481="Saliente Internacional",(IFERROR((LIMPIA(J2481,1)),0)),0)</f>
        <v>0</v>
      </c>
      <c r="O2481" s="36">
        <f>IF(C2481="Saliente Local",(IFERROR((LIMPIA(K2481,1)),0)),0)</f>
        <v>0</v>
      </c>
      <c r="P2481" s="36">
        <f>IF(C2481="Saliente Nacional",(IFERROR((LIMPIA(K2481,1)),0)),0)</f>
        <v>0</v>
      </c>
      <c r="Q2481" s="36">
        <f>IF(C2481="Saliente Internacional",(IFERROR((LIMPIA(K2481,1)),0)),0)</f>
        <v>0</v>
      </c>
      <c r="R2481" s="36">
        <f t="shared" si="115"/>
        <v>0</v>
      </c>
      <c r="S2481" s="36">
        <f t="shared" si="116"/>
        <v>0</v>
      </c>
    </row>
    <row r="2482" spans="1:19" x14ac:dyDescent="0.25">
      <c r="A2482" s="101">
        <f>'DETALLE DE CONEXIONES'!P2482</f>
        <v>0</v>
      </c>
      <c r="B2482" s="36" t="str">
        <f>'DETALLE DE CONEXIONES'!I2482</f>
        <v>GPRS</v>
      </c>
      <c r="C2482" s="36" t="str">
        <f>'DETALLE DE CONEXIONES'!BB2482</f>
        <v>INTERNET</v>
      </c>
      <c r="D2482" s="36" t="str">
        <f>'DETALLE DE CONEXIONES'!E2482</f>
        <v>internet.itelcel.coXXXGLTE</v>
      </c>
      <c r="E2482" s="36">
        <f t="shared" si="114"/>
        <v>26</v>
      </c>
      <c r="F2482" s="36">
        <f>IFERROR(LIMPIA('DETALLE DE CONEXIONES'!N2482,1),0)</f>
        <v>0</v>
      </c>
      <c r="G2482" s="36" t="str">
        <f>LEFT('DETALLE DE CONEXIONES'!BE2482,3)</f>
        <v/>
      </c>
      <c r="H2482" s="36" t="str">
        <f>RIGHT('DETALLE DE CONEXIONES'!AK2482,2)</f>
        <v>-1</v>
      </c>
      <c r="I2482" s="36" t="str">
        <f>LEFT('DETALLE DE CONEXIONES'!AK2482,3)</f>
        <v>INT</v>
      </c>
      <c r="J2482" s="36" t="str">
        <f>LEFT('DETALLE DE CONEXIONES'!M2482,3)</f>
        <v>0mi</v>
      </c>
      <c r="K2482" s="36" t="str">
        <f>IF(LEN('DETALLE DE CONEXIONES'!M2482)&lt;12,(RIGHT('DETALLE DE CONEXIONES'!M2482,5)),(RIGHT('DETALLE DE CONEXIONES'!M2482,6)))</f>
        <v xml:space="preserve">min. </v>
      </c>
      <c r="L2482" s="36">
        <f>IF(C2482="Saliente Local",(IFERROR((LIMPIA(J2482,1)),0)),0)</f>
        <v>0</v>
      </c>
      <c r="M2482" s="36">
        <f>IF(C2482="Saliente Nacional",(IFERROR((LIMPIA(J2482,1)),0)),0)</f>
        <v>0</v>
      </c>
      <c r="N2482" s="36">
        <f>IF(C2482="Saliente Internacional",(IFERROR((LIMPIA(J2482,1)),0)),0)</f>
        <v>0</v>
      </c>
      <c r="O2482" s="36">
        <f>IF(C2482="Saliente Local",(IFERROR((LIMPIA(K2482,1)),0)),0)</f>
        <v>0</v>
      </c>
      <c r="P2482" s="36">
        <f>IF(C2482="Saliente Nacional",(IFERROR((LIMPIA(K2482,1)),0)),0)</f>
        <v>0</v>
      </c>
      <c r="Q2482" s="36">
        <f>IF(C2482="Saliente Internacional",(IFERROR((LIMPIA(K2482,1)),0)),0)</f>
        <v>0</v>
      </c>
      <c r="R2482" s="36">
        <f t="shared" si="115"/>
        <v>0</v>
      </c>
      <c r="S2482" s="36">
        <f t="shared" si="116"/>
        <v>0</v>
      </c>
    </row>
    <row r="2483" spans="1:19" x14ac:dyDescent="0.25">
      <c r="A2483" s="101">
        <f>'DETALLE DE CONEXIONES'!P2483</f>
        <v>0</v>
      </c>
      <c r="B2483" s="36" t="str">
        <f>'DETALLE DE CONEXIONES'!I2483</f>
        <v>GPRS</v>
      </c>
      <c r="C2483" s="36" t="str">
        <f>'DETALLE DE CONEXIONES'!BB2483</f>
        <v>MENSAJERO</v>
      </c>
      <c r="D2483" s="36" t="str">
        <f>'DETALLE DE CONEXIONES'!E2483</f>
        <v>internet.itelcel.coXXXGLTE</v>
      </c>
      <c r="E2483" s="36">
        <f t="shared" si="114"/>
        <v>26</v>
      </c>
      <c r="F2483" s="36">
        <f>IFERROR(LIMPIA('DETALLE DE CONEXIONES'!N2483,1),0)</f>
        <v>0</v>
      </c>
      <c r="G2483" s="36" t="str">
        <f>LEFT('DETALLE DE CONEXIONES'!BE2483,3)</f>
        <v/>
      </c>
      <c r="H2483" s="36" t="str">
        <f>RIGHT('DETALLE DE CONEXIONES'!AK2483,2)</f>
        <v>-1</v>
      </c>
      <c r="I2483" s="36" t="str">
        <f>LEFT('DETALLE DE CONEXIONES'!AK2483,3)</f>
        <v>MEN</v>
      </c>
      <c r="J2483" s="36" t="str">
        <f>LEFT('DETALLE DE CONEXIONES'!M2483,3)</f>
        <v>0mi</v>
      </c>
      <c r="K2483" s="36" t="str">
        <f>IF(LEN('DETALLE DE CONEXIONES'!M2483)&lt;12,(RIGHT('DETALLE DE CONEXIONES'!M2483,5)),(RIGHT('DETALLE DE CONEXIONES'!M2483,6)))</f>
        <v xml:space="preserve">min. </v>
      </c>
      <c r="L2483" s="36">
        <f>IF(C2483="Saliente Local",(IFERROR((LIMPIA(J2483,1)),0)),0)</f>
        <v>0</v>
      </c>
      <c r="M2483" s="36">
        <f>IF(C2483="Saliente Nacional",(IFERROR((LIMPIA(J2483,1)),0)),0)</f>
        <v>0</v>
      </c>
      <c r="N2483" s="36">
        <f>IF(C2483="Saliente Internacional",(IFERROR((LIMPIA(J2483,1)),0)),0)</f>
        <v>0</v>
      </c>
      <c r="O2483" s="36">
        <f>IF(C2483="Saliente Local",(IFERROR((LIMPIA(K2483,1)),0)),0)</f>
        <v>0</v>
      </c>
      <c r="P2483" s="36">
        <f>IF(C2483="Saliente Nacional",(IFERROR((LIMPIA(K2483,1)),0)),0)</f>
        <v>0</v>
      </c>
      <c r="Q2483" s="36">
        <f>IF(C2483="Saliente Internacional",(IFERROR((LIMPIA(K2483,1)),0)),0)</f>
        <v>0</v>
      </c>
      <c r="R2483" s="36">
        <f t="shared" si="115"/>
        <v>0</v>
      </c>
      <c r="S2483" s="36">
        <f t="shared" si="116"/>
        <v>0</v>
      </c>
    </row>
    <row r="2484" spans="1:19" x14ac:dyDescent="0.25">
      <c r="A2484" s="101">
        <f>'DETALLE DE CONEXIONES'!P2484</f>
        <v>0</v>
      </c>
      <c r="B2484" s="36" t="str">
        <f>'DETALLE DE CONEXIONES'!I2484</f>
        <v>GPRS</v>
      </c>
      <c r="C2484" s="36" t="str">
        <f>'DETALLE DE CONEXIONES'!BB2484</f>
        <v>RS</v>
      </c>
      <c r="D2484" s="36" t="str">
        <f>'DETALLE DE CONEXIONES'!E2484</f>
        <v>internet.itelcel.coXXXGLTE</v>
      </c>
      <c r="E2484" s="36">
        <f t="shared" si="114"/>
        <v>26</v>
      </c>
      <c r="F2484" s="36">
        <f>IFERROR(LIMPIA('DETALLE DE CONEXIONES'!N2484,1),0)</f>
        <v>0</v>
      </c>
      <c r="G2484" s="36" t="str">
        <f>LEFT('DETALLE DE CONEXIONES'!BE2484,3)</f>
        <v/>
      </c>
      <c r="H2484" s="36" t="str">
        <f>RIGHT('DETALLE DE CONEXIONES'!AK2484,2)</f>
        <v>-1</v>
      </c>
      <c r="I2484" s="36" t="str">
        <f>LEFT('DETALLE DE CONEXIONES'!AK2484,3)</f>
        <v>RS;</v>
      </c>
      <c r="J2484" s="36" t="str">
        <f>LEFT('DETALLE DE CONEXIONES'!M2484,3)</f>
        <v>0mi</v>
      </c>
      <c r="K2484" s="36" t="str">
        <f>IF(LEN('DETALLE DE CONEXIONES'!M2484)&lt;12,(RIGHT('DETALLE DE CONEXIONES'!M2484,5)),(RIGHT('DETALLE DE CONEXIONES'!M2484,6)))</f>
        <v xml:space="preserve">min. </v>
      </c>
      <c r="L2484" s="36">
        <f>IF(C2484="Saliente Local",(IFERROR((LIMPIA(J2484,1)),0)),0)</f>
        <v>0</v>
      </c>
      <c r="M2484" s="36">
        <f>IF(C2484="Saliente Nacional",(IFERROR((LIMPIA(J2484,1)),0)),0)</f>
        <v>0</v>
      </c>
      <c r="N2484" s="36">
        <f>IF(C2484="Saliente Internacional",(IFERROR((LIMPIA(J2484,1)),0)),0)</f>
        <v>0</v>
      </c>
      <c r="O2484" s="36">
        <f>IF(C2484="Saliente Local",(IFERROR((LIMPIA(K2484,1)),0)),0)</f>
        <v>0</v>
      </c>
      <c r="P2484" s="36">
        <f>IF(C2484="Saliente Nacional",(IFERROR((LIMPIA(K2484,1)),0)),0)</f>
        <v>0</v>
      </c>
      <c r="Q2484" s="36">
        <f>IF(C2484="Saliente Internacional",(IFERROR((LIMPIA(K2484,1)),0)),0)</f>
        <v>0</v>
      </c>
      <c r="R2484" s="36">
        <f t="shared" si="115"/>
        <v>0</v>
      </c>
      <c r="S2484" s="36">
        <f t="shared" si="116"/>
        <v>0</v>
      </c>
    </row>
    <row r="2485" spans="1:19" x14ac:dyDescent="0.25">
      <c r="A2485" s="101">
        <f>'DETALLE DE CONEXIONES'!P2485</f>
        <v>0</v>
      </c>
      <c r="B2485" s="36" t="str">
        <f>'DETALLE DE CONEXIONES'!I2485</f>
        <v>GPRS</v>
      </c>
      <c r="C2485" s="36" t="str">
        <f>'DETALLE DE CONEXIONES'!BB2485</f>
        <v>VIDEO</v>
      </c>
      <c r="D2485" s="36" t="str">
        <f>'DETALLE DE CONEXIONES'!E2485</f>
        <v>internet.itelcelXXXm-3G</v>
      </c>
      <c r="E2485" s="36">
        <f t="shared" si="114"/>
        <v>23</v>
      </c>
      <c r="F2485" s="36">
        <f>IFERROR(LIMPIA('DETALLE DE CONEXIONES'!N2485,1),0)</f>
        <v>0</v>
      </c>
      <c r="G2485" s="36" t="str">
        <f>LEFT('DETALLE DE CONEXIONES'!BE2485,3)</f>
        <v/>
      </c>
      <c r="H2485" s="36" t="str">
        <f>RIGHT('DETALLE DE CONEXIONES'!AK2485,2)</f>
        <v>-1</v>
      </c>
      <c r="I2485" s="36" t="str">
        <f>LEFT('DETALLE DE CONEXIONES'!AK2485,3)</f>
        <v>VID</v>
      </c>
      <c r="J2485" s="36" t="str">
        <f>LEFT('DETALLE DE CONEXIONES'!M2485,3)</f>
        <v>0mi</v>
      </c>
      <c r="K2485" s="36" t="str">
        <f>IF(LEN('DETALLE DE CONEXIONES'!M2485)&lt;12,(RIGHT('DETALLE DE CONEXIONES'!M2485,5)),(RIGHT('DETALLE DE CONEXIONES'!M2485,6)))</f>
        <v xml:space="preserve">min. </v>
      </c>
      <c r="L2485" s="36">
        <f>IF(C2485="Saliente Local",(IFERROR((LIMPIA(J2485,1)),0)),0)</f>
        <v>0</v>
      </c>
      <c r="M2485" s="36">
        <f>IF(C2485="Saliente Nacional",(IFERROR((LIMPIA(J2485,1)),0)),0)</f>
        <v>0</v>
      </c>
      <c r="N2485" s="36">
        <f>IF(C2485="Saliente Internacional",(IFERROR((LIMPIA(J2485,1)),0)),0)</f>
        <v>0</v>
      </c>
      <c r="O2485" s="36">
        <f>IF(C2485="Saliente Local",(IFERROR((LIMPIA(K2485,1)),0)),0)</f>
        <v>0</v>
      </c>
      <c r="P2485" s="36">
        <f>IF(C2485="Saliente Nacional",(IFERROR((LIMPIA(K2485,1)),0)),0)</f>
        <v>0</v>
      </c>
      <c r="Q2485" s="36">
        <f>IF(C2485="Saliente Internacional",(IFERROR((LIMPIA(K2485,1)),0)),0)</f>
        <v>0</v>
      </c>
      <c r="R2485" s="36">
        <f t="shared" si="115"/>
        <v>0</v>
      </c>
      <c r="S2485" s="36">
        <f t="shared" si="116"/>
        <v>0</v>
      </c>
    </row>
    <row r="2486" spans="1:19" x14ac:dyDescent="0.25">
      <c r="A2486" s="101">
        <f>'DETALLE DE CONEXIONES'!P2486</f>
        <v>0</v>
      </c>
      <c r="B2486" s="36" t="str">
        <f>'DETALLE DE CONEXIONES'!I2486</f>
        <v>GPRS</v>
      </c>
      <c r="C2486" s="36" t="str">
        <f>'DETALLE DE CONEXIONES'!BB2486</f>
        <v>INTERNET</v>
      </c>
      <c r="D2486" s="36" t="str">
        <f>'DETALLE DE CONEXIONES'!E2486</f>
        <v>internet.itelcelXXXm-3G</v>
      </c>
      <c r="E2486" s="36">
        <f t="shared" si="114"/>
        <v>23</v>
      </c>
      <c r="F2486" s="36">
        <f>IFERROR(LIMPIA('DETALLE DE CONEXIONES'!N2486,1),0)</f>
        <v>0</v>
      </c>
      <c r="G2486" s="36" t="str">
        <f>LEFT('DETALLE DE CONEXIONES'!BE2486,3)</f>
        <v/>
      </c>
      <c r="H2486" s="36" t="str">
        <f>RIGHT('DETALLE DE CONEXIONES'!AK2486,2)</f>
        <v>-1</v>
      </c>
      <c r="I2486" s="36" t="str">
        <f>LEFT('DETALLE DE CONEXIONES'!AK2486,3)</f>
        <v>INT</v>
      </c>
      <c r="J2486" s="36" t="str">
        <f>LEFT('DETALLE DE CONEXIONES'!M2486,3)</f>
        <v>0mi</v>
      </c>
      <c r="K2486" s="36" t="str">
        <f>IF(LEN('DETALLE DE CONEXIONES'!M2486)&lt;12,(RIGHT('DETALLE DE CONEXIONES'!M2486,5)),(RIGHT('DETALLE DE CONEXIONES'!M2486,6)))</f>
        <v xml:space="preserve">min. </v>
      </c>
      <c r="L2486" s="36">
        <f>IF(C2486="Saliente Local",(IFERROR((LIMPIA(J2486,1)),0)),0)</f>
        <v>0</v>
      </c>
      <c r="M2486" s="36">
        <f>IF(C2486="Saliente Nacional",(IFERROR((LIMPIA(J2486,1)),0)),0)</f>
        <v>0</v>
      </c>
      <c r="N2486" s="36">
        <f>IF(C2486="Saliente Internacional",(IFERROR((LIMPIA(J2486,1)),0)),0)</f>
        <v>0</v>
      </c>
      <c r="O2486" s="36">
        <f>IF(C2486="Saliente Local",(IFERROR((LIMPIA(K2486,1)),0)),0)</f>
        <v>0</v>
      </c>
      <c r="P2486" s="36">
        <f>IF(C2486="Saliente Nacional",(IFERROR((LIMPIA(K2486,1)),0)),0)</f>
        <v>0</v>
      </c>
      <c r="Q2486" s="36">
        <f>IF(C2486="Saliente Internacional",(IFERROR((LIMPIA(K2486,1)),0)),0)</f>
        <v>0</v>
      </c>
      <c r="R2486" s="36">
        <f t="shared" si="115"/>
        <v>0</v>
      </c>
      <c r="S2486" s="36">
        <f t="shared" si="116"/>
        <v>0</v>
      </c>
    </row>
    <row r="2487" spans="1:19" x14ac:dyDescent="0.25">
      <c r="A2487" s="101">
        <f>'DETALLE DE CONEXIONES'!P2487</f>
        <v>0</v>
      </c>
      <c r="B2487" s="36" t="str">
        <f>'DETALLE DE CONEXIONES'!I2487</f>
        <v>SALIENTE</v>
      </c>
      <c r="C2487" s="36" t="str">
        <f>'DETALLE DE CONEXIONES'!BB2487</f>
        <v>Saliente Local</v>
      </c>
      <c r="D2487" s="36" t="str">
        <f>'DETALLE DE CONEXIONES'!E2487</f>
        <v>999XXX5938</v>
      </c>
      <c r="E2487" s="36">
        <f t="shared" si="114"/>
        <v>10</v>
      </c>
      <c r="F2487" s="36">
        <f>IFERROR(LIMPIA('DETALLE DE CONEXIONES'!N2487,1),0)</f>
        <v>1</v>
      </c>
      <c r="G2487" s="36" t="str">
        <f>LEFT('DETALLE DE CONEXIONES'!BE2487,3)</f>
        <v>NOF</v>
      </c>
      <c r="H2487" s="36" t="str">
        <f>RIGHT('DETALLE DE CONEXIONES'!AK2487,2)</f>
        <v/>
      </c>
      <c r="I2487" s="36" t="str">
        <f>LEFT('DETALLE DE CONEXIONES'!AK2487,3)</f>
        <v/>
      </c>
      <c r="J2487" s="36" t="str">
        <f>LEFT('DETALLE DE CONEXIONES'!M2487,3)</f>
        <v>0mi</v>
      </c>
      <c r="K2487" s="36" t="str">
        <f>IF(LEN('DETALLE DE CONEXIONES'!M2487)&lt;12,(RIGHT('DETALLE DE CONEXIONES'!M2487,5)),(RIGHT('DETALLE DE CONEXIONES'!M2487,6)))</f>
        <v>59seg.</v>
      </c>
      <c r="L2487" s="36">
        <f>IF(C2487="Saliente Local",(IFERROR((LIMPIA(J2487,1)),0)),0)</f>
        <v>0</v>
      </c>
      <c r="M2487" s="36">
        <f>IF(C2487="Saliente Nacional",(IFERROR((LIMPIA(J2487,1)),0)),0)</f>
        <v>0</v>
      </c>
      <c r="N2487" s="36">
        <f>IF(C2487="Saliente Internacional",(IFERROR((LIMPIA(J2487,1)),0)),0)</f>
        <v>0</v>
      </c>
      <c r="O2487" s="36">
        <f>IF(C2487="Saliente Local",(IFERROR((LIMPIA(K2487,1)),0)),0)</f>
        <v>59</v>
      </c>
      <c r="P2487" s="36">
        <f>IF(C2487="Saliente Nacional",(IFERROR((LIMPIA(K2487,1)),0)),0)</f>
        <v>0</v>
      </c>
      <c r="Q2487" s="36">
        <f>IF(C2487="Saliente Internacional",(IFERROR((LIMPIA(K2487,1)),0)),0)</f>
        <v>0</v>
      </c>
      <c r="R2487" s="36">
        <f t="shared" si="115"/>
        <v>1</v>
      </c>
      <c r="S2487" s="36">
        <f t="shared" si="116"/>
        <v>0</v>
      </c>
    </row>
    <row r="2488" spans="1:19" x14ac:dyDescent="0.25">
      <c r="A2488" s="101">
        <f>'DETALLE DE CONEXIONES'!P2488</f>
        <v>0</v>
      </c>
      <c r="B2488" s="36" t="str">
        <f>'DETALLE DE CONEXIONES'!I2488</f>
        <v>SALIENTE</v>
      </c>
      <c r="C2488" s="36" t="str">
        <f>'DETALLE DE CONEXIONES'!BB2488</f>
        <v>Saliente Local</v>
      </c>
      <c r="D2488" s="36" t="str">
        <f>'DETALLE DE CONEXIONES'!E2488</f>
        <v>999XXX5707</v>
      </c>
      <c r="E2488" s="36">
        <f t="shared" si="114"/>
        <v>10</v>
      </c>
      <c r="F2488" s="36">
        <f>IFERROR(LIMPIA('DETALLE DE CONEXIONES'!N2488,1),0)</f>
        <v>5</v>
      </c>
      <c r="G2488" s="36" t="str">
        <f>LEFT('DETALLE DE CONEXIONES'!BE2488,3)</f>
        <v>NOF</v>
      </c>
      <c r="H2488" s="36" t="str">
        <f>RIGHT('DETALLE DE CONEXIONES'!AK2488,2)</f>
        <v/>
      </c>
      <c r="I2488" s="36" t="str">
        <f>LEFT('DETALLE DE CONEXIONES'!AK2488,3)</f>
        <v/>
      </c>
      <c r="J2488" s="36" t="str">
        <f>LEFT('DETALLE DE CONEXIONES'!M2488,3)</f>
        <v>4mi</v>
      </c>
      <c r="K2488" s="36" t="str">
        <f>IF(LEN('DETALLE DE CONEXIONES'!M2488)&lt;12,(RIGHT('DETALLE DE CONEXIONES'!M2488,5)),(RIGHT('DETALLE DE CONEXIONES'!M2488,6)))</f>
        <v>9seg.</v>
      </c>
      <c r="L2488" s="36">
        <f>IF(C2488="Saliente Local",(IFERROR((LIMPIA(J2488,1)),0)),0)</f>
        <v>4</v>
      </c>
      <c r="M2488" s="36">
        <f>IF(C2488="Saliente Nacional",(IFERROR((LIMPIA(J2488,1)),0)),0)</f>
        <v>0</v>
      </c>
      <c r="N2488" s="36">
        <f>IF(C2488="Saliente Internacional",(IFERROR((LIMPIA(J2488,1)),0)),0)</f>
        <v>0</v>
      </c>
      <c r="O2488" s="36">
        <f>IF(C2488="Saliente Local",(IFERROR((LIMPIA(K2488,1)),0)),0)</f>
        <v>9</v>
      </c>
      <c r="P2488" s="36">
        <f>IF(C2488="Saliente Nacional",(IFERROR((LIMPIA(K2488,1)),0)),0)</f>
        <v>0</v>
      </c>
      <c r="Q2488" s="36">
        <f>IF(C2488="Saliente Internacional",(IFERROR((LIMPIA(K2488,1)),0)),0)</f>
        <v>0</v>
      </c>
      <c r="R2488" s="36">
        <f t="shared" si="115"/>
        <v>5</v>
      </c>
      <c r="S2488" s="36">
        <f t="shared" si="116"/>
        <v>0</v>
      </c>
    </row>
    <row r="2489" spans="1:19" x14ac:dyDescent="0.25">
      <c r="A2489" s="101">
        <f>'DETALLE DE CONEXIONES'!P2489</f>
        <v>0</v>
      </c>
      <c r="B2489" s="36" t="str">
        <f>'DETALLE DE CONEXIONES'!I2489</f>
        <v>GPRS</v>
      </c>
      <c r="C2489" s="36" t="str">
        <f>'DETALLE DE CONEXIONES'!BB2489</f>
        <v>MENSAJERO</v>
      </c>
      <c r="D2489" s="36" t="str">
        <f>'DETALLE DE CONEXIONES'!E2489</f>
        <v>internet.itelcelXXXm-3G</v>
      </c>
      <c r="E2489" s="36">
        <f t="shared" si="114"/>
        <v>23</v>
      </c>
      <c r="F2489" s="36">
        <f>IFERROR(LIMPIA('DETALLE DE CONEXIONES'!N2489,1),0)</f>
        <v>0</v>
      </c>
      <c r="G2489" s="36" t="str">
        <f>LEFT('DETALLE DE CONEXIONES'!BE2489,3)</f>
        <v/>
      </c>
      <c r="H2489" s="36" t="str">
        <f>RIGHT('DETALLE DE CONEXIONES'!AK2489,2)</f>
        <v>-0</v>
      </c>
      <c r="I2489" s="36" t="str">
        <f>LEFT('DETALLE DE CONEXIONES'!AK2489,3)</f>
        <v>MEN</v>
      </c>
      <c r="J2489" s="36" t="str">
        <f>LEFT('DETALLE DE CONEXIONES'!M2489,3)</f>
        <v>0mi</v>
      </c>
      <c r="K2489" s="36" t="str">
        <f>IF(LEN('DETALLE DE CONEXIONES'!M2489)&lt;12,(RIGHT('DETALLE DE CONEXIONES'!M2489,5)),(RIGHT('DETALLE DE CONEXIONES'!M2489,6)))</f>
        <v xml:space="preserve">min. </v>
      </c>
      <c r="L2489" s="36">
        <f>IF(C2489="Saliente Local",(IFERROR((LIMPIA(J2489,1)),0)),0)</f>
        <v>0</v>
      </c>
      <c r="M2489" s="36">
        <f>IF(C2489="Saliente Nacional",(IFERROR((LIMPIA(J2489,1)),0)),0)</f>
        <v>0</v>
      </c>
      <c r="N2489" s="36">
        <f>IF(C2489="Saliente Internacional",(IFERROR((LIMPIA(J2489,1)),0)),0)</f>
        <v>0</v>
      </c>
      <c r="O2489" s="36">
        <f>IF(C2489="Saliente Local",(IFERROR((LIMPIA(K2489,1)),0)),0)</f>
        <v>0</v>
      </c>
      <c r="P2489" s="36">
        <f>IF(C2489="Saliente Nacional",(IFERROR((LIMPIA(K2489,1)),0)),0)</f>
        <v>0</v>
      </c>
      <c r="Q2489" s="36">
        <f>IF(C2489="Saliente Internacional",(IFERROR((LIMPIA(K2489,1)),0)),0)</f>
        <v>0</v>
      </c>
      <c r="R2489" s="36">
        <f t="shared" si="115"/>
        <v>0</v>
      </c>
      <c r="S2489" s="36">
        <f t="shared" si="116"/>
        <v>0</v>
      </c>
    </row>
    <row r="2490" spans="1:19" x14ac:dyDescent="0.25">
      <c r="A2490" s="101">
        <f>'DETALLE DE CONEXIONES'!P2490</f>
        <v>0</v>
      </c>
      <c r="B2490" s="36" t="str">
        <f>'DETALLE DE CONEXIONES'!I2490</f>
        <v>GPRS</v>
      </c>
      <c r="C2490" s="36" t="str">
        <f>'DETALLE DE CONEXIONES'!BB2490</f>
        <v>RS</v>
      </c>
      <c r="D2490" s="36" t="str">
        <f>'DETALLE DE CONEXIONES'!E2490</f>
        <v>internet.itelcelXXXm-3G</v>
      </c>
      <c r="E2490" s="36">
        <f t="shared" si="114"/>
        <v>23</v>
      </c>
      <c r="F2490" s="36">
        <f>IFERROR(LIMPIA('DETALLE DE CONEXIONES'!N2490,1),0)</f>
        <v>0</v>
      </c>
      <c r="G2490" s="36" t="str">
        <f>LEFT('DETALLE DE CONEXIONES'!BE2490,3)</f>
        <v/>
      </c>
      <c r="H2490" s="36" t="str">
        <f>RIGHT('DETALLE DE CONEXIONES'!AK2490,2)</f>
        <v>-0</v>
      </c>
      <c r="I2490" s="36" t="str">
        <f>LEFT('DETALLE DE CONEXIONES'!AK2490,3)</f>
        <v>RS;</v>
      </c>
      <c r="J2490" s="36" t="str">
        <f>LEFT('DETALLE DE CONEXIONES'!M2490,3)</f>
        <v>0mi</v>
      </c>
      <c r="K2490" s="36" t="str">
        <f>IF(LEN('DETALLE DE CONEXIONES'!M2490)&lt;12,(RIGHT('DETALLE DE CONEXIONES'!M2490,5)),(RIGHT('DETALLE DE CONEXIONES'!M2490,6)))</f>
        <v xml:space="preserve">min. </v>
      </c>
      <c r="L2490" s="36">
        <f>IF(C2490="Saliente Local",(IFERROR((LIMPIA(J2490,1)),0)),0)</f>
        <v>0</v>
      </c>
      <c r="M2490" s="36">
        <f>IF(C2490="Saliente Nacional",(IFERROR((LIMPIA(J2490,1)),0)),0)</f>
        <v>0</v>
      </c>
      <c r="N2490" s="36">
        <f>IF(C2490="Saliente Internacional",(IFERROR((LIMPIA(J2490,1)),0)),0)</f>
        <v>0</v>
      </c>
      <c r="O2490" s="36">
        <f>IF(C2490="Saliente Local",(IFERROR((LIMPIA(K2490,1)),0)),0)</f>
        <v>0</v>
      </c>
      <c r="P2490" s="36">
        <f>IF(C2490="Saliente Nacional",(IFERROR((LIMPIA(K2490,1)),0)),0)</f>
        <v>0</v>
      </c>
      <c r="Q2490" s="36">
        <f>IF(C2490="Saliente Internacional",(IFERROR((LIMPIA(K2490,1)),0)),0)</f>
        <v>0</v>
      </c>
      <c r="R2490" s="36">
        <f t="shared" si="115"/>
        <v>0</v>
      </c>
      <c r="S2490" s="36">
        <f t="shared" si="116"/>
        <v>0</v>
      </c>
    </row>
    <row r="2491" spans="1:19" x14ac:dyDescent="0.25">
      <c r="A2491" s="101">
        <f>'DETALLE DE CONEXIONES'!P2491</f>
        <v>0</v>
      </c>
      <c r="B2491" s="36" t="str">
        <f>'DETALLE DE CONEXIONES'!I2491</f>
        <v>SALIENTE</v>
      </c>
      <c r="C2491" s="36" t="str">
        <f>'DETALLE DE CONEXIONES'!BB2491</f>
        <v>Saliente Local</v>
      </c>
      <c r="D2491" s="36" t="str">
        <f>'DETALLE DE CONEXIONES'!E2491</f>
        <v>999XXX7896</v>
      </c>
      <c r="E2491" s="36">
        <f t="shared" si="114"/>
        <v>10</v>
      </c>
      <c r="F2491" s="36">
        <f>IFERROR(LIMPIA('DETALLE DE CONEXIONES'!N2491,1),0)</f>
        <v>2</v>
      </c>
      <c r="G2491" s="36" t="str">
        <f>LEFT('DETALLE DE CONEXIONES'!BE2491,3)</f>
        <v>NOF</v>
      </c>
      <c r="H2491" s="36" t="str">
        <f>RIGHT('DETALLE DE CONEXIONES'!AK2491,2)</f>
        <v/>
      </c>
      <c r="I2491" s="36" t="str">
        <f>LEFT('DETALLE DE CONEXIONES'!AK2491,3)</f>
        <v/>
      </c>
      <c r="J2491" s="36" t="str">
        <f>LEFT('DETALLE DE CONEXIONES'!M2491,3)</f>
        <v>1mi</v>
      </c>
      <c r="K2491" s="36" t="str">
        <f>IF(LEN('DETALLE DE CONEXIONES'!M2491)&lt;12,(RIGHT('DETALLE DE CONEXIONES'!M2491,5)),(RIGHT('DETALLE DE CONEXIONES'!M2491,6)))</f>
        <v>3seg.</v>
      </c>
      <c r="L2491" s="36">
        <f>IF(C2491="Saliente Local",(IFERROR((LIMPIA(J2491,1)),0)),0)</f>
        <v>1</v>
      </c>
      <c r="M2491" s="36">
        <f>IF(C2491="Saliente Nacional",(IFERROR((LIMPIA(J2491,1)),0)),0)</f>
        <v>0</v>
      </c>
      <c r="N2491" s="36">
        <f>IF(C2491="Saliente Internacional",(IFERROR((LIMPIA(J2491,1)),0)),0)</f>
        <v>0</v>
      </c>
      <c r="O2491" s="36">
        <f>IF(C2491="Saliente Local",(IFERROR((LIMPIA(K2491,1)),0)),0)</f>
        <v>3</v>
      </c>
      <c r="P2491" s="36">
        <f>IF(C2491="Saliente Nacional",(IFERROR((LIMPIA(K2491,1)),0)),0)</f>
        <v>0</v>
      </c>
      <c r="Q2491" s="36">
        <f>IF(C2491="Saliente Internacional",(IFERROR((LIMPIA(K2491,1)),0)),0)</f>
        <v>0</v>
      </c>
      <c r="R2491" s="36">
        <f t="shared" si="115"/>
        <v>2</v>
      </c>
      <c r="S2491" s="36">
        <f t="shared" si="116"/>
        <v>0</v>
      </c>
    </row>
    <row r="2492" spans="1:19" x14ac:dyDescent="0.25">
      <c r="A2492" s="101">
        <f>'DETALLE DE CONEXIONES'!P2492</f>
        <v>0</v>
      </c>
      <c r="B2492" s="36" t="str">
        <f>'DETALLE DE CONEXIONES'!I2492</f>
        <v>SALIENTE</v>
      </c>
      <c r="C2492" s="36" t="str">
        <f>'DETALLE DE CONEXIONES'!BB2492</f>
        <v>Saliente Local</v>
      </c>
      <c r="D2492" s="36" t="str">
        <f>'DETALLE DE CONEXIONES'!E2492</f>
        <v>999XXX7896</v>
      </c>
      <c r="E2492" s="36">
        <f t="shared" si="114"/>
        <v>10</v>
      </c>
      <c r="F2492" s="36">
        <f>IFERROR(LIMPIA('DETALLE DE CONEXIONES'!N2492,1),0)</f>
        <v>7</v>
      </c>
      <c r="G2492" s="36" t="str">
        <f>LEFT('DETALLE DE CONEXIONES'!BE2492,3)</f>
        <v>NOF</v>
      </c>
      <c r="H2492" s="36" t="str">
        <f>RIGHT('DETALLE DE CONEXIONES'!AK2492,2)</f>
        <v/>
      </c>
      <c r="I2492" s="36" t="str">
        <f>LEFT('DETALLE DE CONEXIONES'!AK2492,3)</f>
        <v/>
      </c>
      <c r="J2492" s="36" t="str">
        <f>LEFT('DETALLE DE CONEXIONES'!M2492,3)</f>
        <v>6mi</v>
      </c>
      <c r="K2492" s="36" t="str">
        <f>IF(LEN('DETALLE DE CONEXIONES'!M2492)&lt;12,(RIGHT('DETALLE DE CONEXIONES'!M2492,5)),(RIGHT('DETALLE DE CONEXIONES'!M2492,6)))</f>
        <v>44seg.</v>
      </c>
      <c r="L2492" s="36">
        <f>IF(C2492="Saliente Local",(IFERROR((LIMPIA(J2492,1)),0)),0)</f>
        <v>6</v>
      </c>
      <c r="M2492" s="36">
        <f>IF(C2492="Saliente Nacional",(IFERROR((LIMPIA(J2492,1)),0)),0)</f>
        <v>0</v>
      </c>
      <c r="N2492" s="36">
        <f>IF(C2492="Saliente Internacional",(IFERROR((LIMPIA(J2492,1)),0)),0)</f>
        <v>0</v>
      </c>
      <c r="O2492" s="36">
        <f>IF(C2492="Saliente Local",(IFERROR((LIMPIA(K2492,1)),0)),0)</f>
        <v>44</v>
      </c>
      <c r="P2492" s="36">
        <f>IF(C2492="Saliente Nacional",(IFERROR((LIMPIA(K2492,1)),0)),0)</f>
        <v>0</v>
      </c>
      <c r="Q2492" s="36">
        <f>IF(C2492="Saliente Internacional",(IFERROR((LIMPIA(K2492,1)),0)),0)</f>
        <v>0</v>
      </c>
      <c r="R2492" s="36">
        <f t="shared" si="115"/>
        <v>7</v>
      </c>
      <c r="S2492" s="36">
        <f t="shared" si="116"/>
        <v>0</v>
      </c>
    </row>
    <row r="2493" spans="1:19" x14ac:dyDescent="0.25">
      <c r="A2493" s="101">
        <f>'DETALLE DE CONEXIONES'!P2493</f>
        <v>0</v>
      </c>
      <c r="B2493" s="36" t="str">
        <f>'DETALLE DE CONEXIONES'!I2493</f>
        <v>TRANSFERENCIA</v>
      </c>
      <c r="C2493" s="36" t="str">
        <f>'DETALLE DE CONEXIONES'!BB2493</f>
        <v>Desvio Nacional</v>
      </c>
      <c r="D2493" s="36" t="str">
        <f>'DETALLE DE CONEXIONES'!E2493</f>
        <v>999XXX1600</v>
      </c>
      <c r="E2493" s="36">
        <f t="shared" si="114"/>
        <v>10</v>
      </c>
      <c r="F2493" s="36">
        <f>IFERROR(LIMPIA('DETALLE DE CONEXIONES'!N2493,1),0)</f>
        <v>1</v>
      </c>
      <c r="G2493" s="36" t="str">
        <f>LEFT('DETALLE DE CONEXIONES'!BE2493,3)</f>
        <v>SIU</v>
      </c>
      <c r="H2493" s="36" t="str">
        <f>RIGHT('DETALLE DE CONEXIONES'!AK2493,2)</f>
        <v/>
      </c>
      <c r="I2493" s="36" t="str">
        <f>LEFT('DETALLE DE CONEXIONES'!AK2493,3)</f>
        <v/>
      </c>
      <c r="J2493" s="36" t="str">
        <f>LEFT('DETALLE DE CONEXIONES'!M2493,3)</f>
        <v>0mi</v>
      </c>
      <c r="K2493" s="36" t="str">
        <f>IF(LEN('DETALLE DE CONEXIONES'!M2493)&lt;12,(RIGHT('DETALLE DE CONEXIONES'!M2493,5)),(RIGHT('DETALLE DE CONEXIONES'!M2493,6)))</f>
        <v>5seg.</v>
      </c>
      <c r="L2493" s="36">
        <f>IF(C2493="Saliente Local",(IFERROR((LIMPIA(J2493,1)),0)),0)</f>
        <v>0</v>
      </c>
      <c r="M2493" s="36">
        <f>IF(C2493="Saliente Nacional",(IFERROR((LIMPIA(J2493,1)),0)),0)</f>
        <v>0</v>
      </c>
      <c r="N2493" s="36">
        <f>IF(C2493="Saliente Internacional",(IFERROR((LIMPIA(J2493,1)),0)),0)</f>
        <v>0</v>
      </c>
      <c r="O2493" s="36">
        <f>IF(C2493="Saliente Local",(IFERROR((LIMPIA(K2493,1)),0)),0)</f>
        <v>0</v>
      </c>
      <c r="P2493" s="36">
        <f>IF(C2493="Saliente Nacional",(IFERROR((LIMPIA(K2493,1)),0)),0)</f>
        <v>0</v>
      </c>
      <c r="Q2493" s="36">
        <f>IF(C2493="Saliente Internacional",(IFERROR((LIMPIA(K2493,1)),0)),0)</f>
        <v>0</v>
      </c>
      <c r="R2493" s="36">
        <f t="shared" si="115"/>
        <v>0</v>
      </c>
      <c r="S2493" s="36">
        <f t="shared" si="116"/>
        <v>0</v>
      </c>
    </row>
    <row r="2494" spans="1:19" x14ac:dyDescent="0.25">
      <c r="A2494" s="101">
        <f>'DETALLE DE CONEXIONES'!P2494</f>
        <v>0</v>
      </c>
      <c r="B2494" s="36" t="str">
        <f>'DETALLE DE CONEXIONES'!I2494</f>
        <v>GPRS</v>
      </c>
      <c r="C2494" s="36" t="str">
        <f>'DETALLE DE CONEXIONES'!BB2494</f>
        <v>RS</v>
      </c>
      <c r="D2494" s="36" t="str">
        <f>'DETALLE DE CONEXIONES'!E2494</f>
        <v>internet.itelcel.coXXXGLTE</v>
      </c>
      <c r="E2494" s="36">
        <f t="shared" si="114"/>
        <v>26</v>
      </c>
      <c r="F2494" s="36">
        <f>IFERROR(LIMPIA('DETALLE DE CONEXIONES'!N2494,1),0)</f>
        <v>0</v>
      </c>
      <c r="G2494" s="36" t="str">
        <f>LEFT('DETALLE DE CONEXIONES'!BE2494,3)</f>
        <v/>
      </c>
      <c r="H2494" s="36" t="str">
        <f>RIGHT('DETALLE DE CONEXIONES'!AK2494,2)</f>
        <v>-0</v>
      </c>
      <c r="I2494" s="36" t="str">
        <f>LEFT('DETALLE DE CONEXIONES'!AK2494,3)</f>
        <v>RS;</v>
      </c>
      <c r="J2494" s="36" t="str">
        <f>LEFT('DETALLE DE CONEXIONES'!M2494,3)</f>
        <v>0mi</v>
      </c>
      <c r="K2494" s="36" t="str">
        <f>IF(LEN('DETALLE DE CONEXIONES'!M2494)&lt;12,(RIGHT('DETALLE DE CONEXIONES'!M2494,5)),(RIGHT('DETALLE DE CONEXIONES'!M2494,6)))</f>
        <v xml:space="preserve">min. </v>
      </c>
      <c r="L2494" s="36">
        <f>IF(C2494="Saliente Local",(IFERROR((LIMPIA(J2494,1)),0)),0)</f>
        <v>0</v>
      </c>
      <c r="M2494" s="36">
        <f>IF(C2494="Saliente Nacional",(IFERROR((LIMPIA(J2494,1)),0)),0)</f>
        <v>0</v>
      </c>
      <c r="N2494" s="36">
        <f>IF(C2494="Saliente Internacional",(IFERROR((LIMPIA(J2494,1)),0)),0)</f>
        <v>0</v>
      </c>
      <c r="O2494" s="36">
        <f>IF(C2494="Saliente Local",(IFERROR((LIMPIA(K2494,1)),0)),0)</f>
        <v>0</v>
      </c>
      <c r="P2494" s="36">
        <f>IF(C2494="Saliente Nacional",(IFERROR((LIMPIA(K2494,1)),0)),0)</f>
        <v>0</v>
      </c>
      <c r="Q2494" s="36">
        <f>IF(C2494="Saliente Internacional",(IFERROR((LIMPIA(K2494,1)),0)),0)</f>
        <v>0</v>
      </c>
      <c r="R2494" s="36">
        <f t="shared" si="115"/>
        <v>0</v>
      </c>
      <c r="S2494" s="36">
        <f t="shared" si="116"/>
        <v>0</v>
      </c>
    </row>
    <row r="2495" spans="1:19" x14ac:dyDescent="0.25">
      <c r="A2495" s="101">
        <f>'DETALLE DE CONEXIONES'!P2495</f>
        <v>0</v>
      </c>
      <c r="B2495" s="36" t="str">
        <f>'DETALLE DE CONEXIONES'!I2495</f>
        <v>GPRS</v>
      </c>
      <c r="C2495" s="36" t="str">
        <f>'DETALLE DE CONEXIONES'!BB2495</f>
        <v>VIDEO</v>
      </c>
      <c r="D2495" s="36" t="str">
        <f>'DETALLE DE CONEXIONES'!E2495</f>
        <v>internet.itelcel.coXXXGLTE</v>
      </c>
      <c r="E2495" s="36">
        <f t="shared" si="114"/>
        <v>26</v>
      </c>
      <c r="F2495" s="36">
        <f>IFERROR(LIMPIA('DETALLE DE CONEXIONES'!N2495,1),0)</f>
        <v>0</v>
      </c>
      <c r="G2495" s="36" t="str">
        <f>LEFT('DETALLE DE CONEXIONES'!BE2495,3)</f>
        <v/>
      </c>
      <c r="H2495" s="36" t="str">
        <f>RIGHT('DETALLE DE CONEXIONES'!AK2495,2)</f>
        <v>-1</v>
      </c>
      <c r="I2495" s="36" t="str">
        <f>LEFT('DETALLE DE CONEXIONES'!AK2495,3)</f>
        <v>VID</v>
      </c>
      <c r="J2495" s="36" t="str">
        <f>LEFT('DETALLE DE CONEXIONES'!M2495,3)</f>
        <v>0mi</v>
      </c>
      <c r="K2495" s="36" t="str">
        <f>IF(LEN('DETALLE DE CONEXIONES'!M2495)&lt;12,(RIGHT('DETALLE DE CONEXIONES'!M2495,5)),(RIGHT('DETALLE DE CONEXIONES'!M2495,6)))</f>
        <v xml:space="preserve">min. </v>
      </c>
      <c r="L2495" s="36">
        <f>IF(C2495="Saliente Local",(IFERROR((LIMPIA(J2495,1)),0)),0)</f>
        <v>0</v>
      </c>
      <c r="M2495" s="36">
        <f>IF(C2495="Saliente Nacional",(IFERROR((LIMPIA(J2495,1)),0)),0)</f>
        <v>0</v>
      </c>
      <c r="N2495" s="36">
        <f>IF(C2495="Saliente Internacional",(IFERROR((LIMPIA(J2495,1)),0)),0)</f>
        <v>0</v>
      </c>
      <c r="O2495" s="36">
        <f>IF(C2495="Saliente Local",(IFERROR((LIMPIA(K2495,1)),0)),0)</f>
        <v>0</v>
      </c>
      <c r="P2495" s="36">
        <f>IF(C2495="Saliente Nacional",(IFERROR((LIMPIA(K2495,1)),0)),0)</f>
        <v>0</v>
      </c>
      <c r="Q2495" s="36">
        <f>IF(C2495="Saliente Internacional",(IFERROR((LIMPIA(K2495,1)),0)),0)</f>
        <v>0</v>
      </c>
      <c r="R2495" s="36">
        <f t="shared" si="115"/>
        <v>0</v>
      </c>
      <c r="S2495" s="36">
        <f t="shared" si="116"/>
        <v>0</v>
      </c>
    </row>
    <row r="2496" spans="1:19" x14ac:dyDescent="0.25">
      <c r="A2496" s="101">
        <f>'DETALLE DE CONEXIONES'!P2496</f>
        <v>0</v>
      </c>
      <c r="B2496" s="36" t="str">
        <f>'DETALLE DE CONEXIONES'!I2496</f>
        <v>GPRS</v>
      </c>
      <c r="C2496" s="36" t="str">
        <f>'DETALLE DE CONEXIONES'!BB2496</f>
        <v>INTERNET</v>
      </c>
      <c r="D2496" s="36" t="str">
        <f>'DETALLE DE CONEXIONES'!E2496</f>
        <v>internet.itelcel.coXXXGLTE</v>
      </c>
      <c r="E2496" s="36">
        <f t="shared" si="114"/>
        <v>26</v>
      </c>
      <c r="F2496" s="36">
        <f>IFERROR(LIMPIA('DETALLE DE CONEXIONES'!N2496,1),0)</f>
        <v>0</v>
      </c>
      <c r="G2496" s="36" t="str">
        <f>LEFT('DETALLE DE CONEXIONES'!BE2496,3)</f>
        <v/>
      </c>
      <c r="H2496" s="36" t="str">
        <f>RIGHT('DETALLE DE CONEXIONES'!AK2496,2)</f>
        <v>-1</v>
      </c>
      <c r="I2496" s="36" t="str">
        <f>LEFT('DETALLE DE CONEXIONES'!AK2496,3)</f>
        <v>INT</v>
      </c>
      <c r="J2496" s="36" t="str">
        <f>LEFT('DETALLE DE CONEXIONES'!M2496,3)</f>
        <v>0mi</v>
      </c>
      <c r="K2496" s="36" t="str">
        <f>IF(LEN('DETALLE DE CONEXIONES'!M2496)&lt;12,(RIGHT('DETALLE DE CONEXIONES'!M2496,5)),(RIGHT('DETALLE DE CONEXIONES'!M2496,6)))</f>
        <v xml:space="preserve">min. </v>
      </c>
      <c r="L2496" s="36">
        <f>IF(C2496="Saliente Local",(IFERROR((LIMPIA(J2496,1)),0)),0)</f>
        <v>0</v>
      </c>
      <c r="M2496" s="36">
        <f>IF(C2496="Saliente Nacional",(IFERROR((LIMPIA(J2496,1)),0)),0)</f>
        <v>0</v>
      </c>
      <c r="N2496" s="36">
        <f>IF(C2496="Saliente Internacional",(IFERROR((LIMPIA(J2496,1)),0)),0)</f>
        <v>0</v>
      </c>
      <c r="O2496" s="36">
        <f>IF(C2496="Saliente Local",(IFERROR((LIMPIA(K2496,1)),0)),0)</f>
        <v>0</v>
      </c>
      <c r="P2496" s="36">
        <f>IF(C2496="Saliente Nacional",(IFERROR((LIMPIA(K2496,1)),0)),0)</f>
        <v>0</v>
      </c>
      <c r="Q2496" s="36">
        <f>IF(C2496="Saliente Internacional",(IFERROR((LIMPIA(K2496,1)),0)),0)</f>
        <v>0</v>
      </c>
      <c r="R2496" s="36">
        <f t="shared" si="115"/>
        <v>0</v>
      </c>
      <c r="S2496" s="36">
        <f t="shared" si="116"/>
        <v>0</v>
      </c>
    </row>
    <row r="2497" spans="1:19" x14ac:dyDescent="0.25">
      <c r="A2497" s="101">
        <f>'DETALLE DE CONEXIONES'!P2497</f>
        <v>0</v>
      </c>
      <c r="B2497" s="36" t="str">
        <f>'DETALLE DE CONEXIONES'!I2497</f>
        <v>SALIENTE</v>
      </c>
      <c r="C2497" s="36" t="str">
        <f>'DETALLE DE CONEXIONES'!BB2497</f>
        <v>Saliente Local</v>
      </c>
      <c r="D2497" s="36" t="str">
        <f>'DETALLE DE CONEXIONES'!E2497</f>
        <v>999XXX5707</v>
      </c>
      <c r="E2497" s="36">
        <f t="shared" si="114"/>
        <v>10</v>
      </c>
      <c r="F2497" s="36">
        <f>IFERROR(LIMPIA('DETALLE DE CONEXIONES'!N2497,1),0)</f>
        <v>1</v>
      </c>
      <c r="G2497" s="36" t="str">
        <f>LEFT('DETALLE DE CONEXIONES'!BE2497,3)</f>
        <v>NOF</v>
      </c>
      <c r="H2497" s="36" t="str">
        <f>RIGHT('DETALLE DE CONEXIONES'!AK2497,2)</f>
        <v/>
      </c>
      <c r="I2497" s="36" t="str">
        <f>LEFT('DETALLE DE CONEXIONES'!AK2497,3)</f>
        <v/>
      </c>
      <c r="J2497" s="36" t="str">
        <f>LEFT('DETALLE DE CONEXIONES'!M2497,3)</f>
        <v>0mi</v>
      </c>
      <c r="K2497" s="36" t="str">
        <f>IF(LEN('DETALLE DE CONEXIONES'!M2497)&lt;12,(RIGHT('DETALLE DE CONEXIONES'!M2497,5)),(RIGHT('DETALLE DE CONEXIONES'!M2497,6)))</f>
        <v>53seg.</v>
      </c>
      <c r="L2497" s="36">
        <f>IF(C2497="Saliente Local",(IFERROR((LIMPIA(J2497,1)),0)),0)</f>
        <v>0</v>
      </c>
      <c r="M2497" s="36">
        <f>IF(C2497="Saliente Nacional",(IFERROR((LIMPIA(J2497,1)),0)),0)</f>
        <v>0</v>
      </c>
      <c r="N2497" s="36">
        <f>IF(C2497="Saliente Internacional",(IFERROR((LIMPIA(J2497,1)),0)),0)</f>
        <v>0</v>
      </c>
      <c r="O2497" s="36">
        <f>IF(C2497="Saliente Local",(IFERROR((LIMPIA(K2497,1)),0)),0)</f>
        <v>53</v>
      </c>
      <c r="P2497" s="36">
        <f>IF(C2497="Saliente Nacional",(IFERROR((LIMPIA(K2497,1)),0)),0)</f>
        <v>0</v>
      </c>
      <c r="Q2497" s="36">
        <f>IF(C2497="Saliente Internacional",(IFERROR((LIMPIA(K2497,1)),0)),0)</f>
        <v>0</v>
      </c>
      <c r="R2497" s="36">
        <f t="shared" si="115"/>
        <v>1</v>
      </c>
      <c r="S2497" s="36">
        <f t="shared" si="116"/>
        <v>0</v>
      </c>
    </row>
    <row r="2498" spans="1:19" x14ac:dyDescent="0.25">
      <c r="A2498" s="101">
        <f>'DETALLE DE CONEXIONES'!P2498</f>
        <v>0</v>
      </c>
      <c r="B2498" s="36" t="str">
        <f>'DETALLE DE CONEXIONES'!I2498</f>
        <v>GPRS</v>
      </c>
      <c r="C2498" s="36" t="str">
        <f>'DETALLE DE CONEXIONES'!BB2498</f>
        <v>MENSAJERO</v>
      </c>
      <c r="D2498" s="36" t="str">
        <f>'DETALLE DE CONEXIONES'!E2498</f>
        <v>internet.itelcel.coXXXGLTE</v>
      </c>
      <c r="E2498" s="36">
        <f t="shared" si="114"/>
        <v>26</v>
      </c>
      <c r="F2498" s="36">
        <f>IFERROR(LIMPIA('DETALLE DE CONEXIONES'!N2498,1),0)</f>
        <v>0</v>
      </c>
      <c r="G2498" s="36" t="str">
        <f>LEFT('DETALLE DE CONEXIONES'!BE2498,3)</f>
        <v/>
      </c>
      <c r="H2498" s="36" t="str">
        <f>RIGHT('DETALLE DE CONEXIONES'!AK2498,2)</f>
        <v>-1</v>
      </c>
      <c r="I2498" s="36" t="str">
        <f>LEFT('DETALLE DE CONEXIONES'!AK2498,3)</f>
        <v>MEN</v>
      </c>
      <c r="J2498" s="36" t="str">
        <f>LEFT('DETALLE DE CONEXIONES'!M2498,3)</f>
        <v>0mi</v>
      </c>
      <c r="K2498" s="36" t="str">
        <f>IF(LEN('DETALLE DE CONEXIONES'!M2498)&lt;12,(RIGHT('DETALLE DE CONEXIONES'!M2498,5)),(RIGHT('DETALLE DE CONEXIONES'!M2498,6)))</f>
        <v xml:space="preserve">min. </v>
      </c>
      <c r="L2498" s="36">
        <f>IF(C2498="Saliente Local",(IFERROR((LIMPIA(J2498,1)),0)),0)</f>
        <v>0</v>
      </c>
      <c r="M2498" s="36">
        <f>IF(C2498="Saliente Nacional",(IFERROR((LIMPIA(J2498,1)),0)),0)</f>
        <v>0</v>
      </c>
      <c r="N2498" s="36">
        <f>IF(C2498="Saliente Internacional",(IFERROR((LIMPIA(J2498,1)),0)),0)</f>
        <v>0</v>
      </c>
      <c r="O2498" s="36">
        <f>IF(C2498="Saliente Local",(IFERROR((LIMPIA(K2498,1)),0)),0)</f>
        <v>0</v>
      </c>
      <c r="P2498" s="36">
        <f>IF(C2498="Saliente Nacional",(IFERROR((LIMPIA(K2498,1)),0)),0)</f>
        <v>0</v>
      </c>
      <c r="Q2498" s="36">
        <f>IF(C2498="Saliente Internacional",(IFERROR((LIMPIA(K2498,1)),0)),0)</f>
        <v>0</v>
      </c>
      <c r="R2498" s="36">
        <f t="shared" si="115"/>
        <v>0</v>
      </c>
      <c r="S2498" s="36">
        <f t="shared" si="116"/>
        <v>0</v>
      </c>
    </row>
    <row r="2499" spans="1:19" x14ac:dyDescent="0.25">
      <c r="A2499" s="101">
        <f>'DETALLE DE CONEXIONES'!P2499</f>
        <v>0</v>
      </c>
      <c r="B2499" s="36" t="str">
        <f>'DETALLE DE CONEXIONES'!I2499</f>
        <v>ENTRANTE</v>
      </c>
      <c r="C2499" s="36" t="str">
        <f>'DETALLE DE CONEXIONES'!BB2499</f>
        <v>Entrante Local</v>
      </c>
      <c r="D2499" s="36" t="str">
        <f>'DETALLE DE CONEXIONES'!E2499</f>
        <v>999XXX1600</v>
      </c>
      <c r="E2499" s="36">
        <f t="shared" ref="E2499:E2562" si="117">LEN(D2499)</f>
        <v>10</v>
      </c>
      <c r="F2499" s="36">
        <f>IFERROR(LIMPIA('DETALLE DE CONEXIONES'!N2499,1),0)</f>
        <v>2</v>
      </c>
      <c r="G2499" s="36" t="str">
        <f>LEFT('DETALLE DE CONEXIONES'!BE2499,3)</f>
        <v>NOF</v>
      </c>
      <c r="H2499" s="36" t="str">
        <f>RIGHT('DETALLE DE CONEXIONES'!AK2499,2)</f>
        <v/>
      </c>
      <c r="I2499" s="36" t="str">
        <f>LEFT('DETALLE DE CONEXIONES'!AK2499,3)</f>
        <v/>
      </c>
      <c r="J2499" s="36" t="str">
        <f>LEFT('DETALLE DE CONEXIONES'!M2499,3)</f>
        <v>1mi</v>
      </c>
      <c r="K2499" s="36" t="str">
        <f>IF(LEN('DETALLE DE CONEXIONES'!M2499)&lt;12,(RIGHT('DETALLE DE CONEXIONES'!M2499,5)),(RIGHT('DETALLE DE CONEXIONES'!M2499,6)))</f>
        <v>22seg.</v>
      </c>
      <c r="L2499" s="36">
        <f>IF(C2499="Saliente Local",(IFERROR((LIMPIA(J2499,1)),0)),0)</f>
        <v>0</v>
      </c>
      <c r="M2499" s="36">
        <f>IF(C2499="Saliente Nacional",(IFERROR((LIMPIA(J2499,1)),0)),0)</f>
        <v>0</v>
      </c>
      <c r="N2499" s="36">
        <f>IF(C2499="Saliente Internacional",(IFERROR((LIMPIA(J2499,1)),0)),0)</f>
        <v>0</v>
      </c>
      <c r="O2499" s="36">
        <f>IF(C2499="Saliente Local",(IFERROR((LIMPIA(K2499,1)),0)),0)</f>
        <v>0</v>
      </c>
      <c r="P2499" s="36">
        <f>IF(C2499="Saliente Nacional",(IFERROR((LIMPIA(K2499,1)),0)),0)</f>
        <v>0</v>
      </c>
      <c r="Q2499" s="36">
        <f>IF(C2499="Saliente Internacional",(IFERROR((LIMPIA(K2499,1)),0)),0)</f>
        <v>0</v>
      </c>
      <c r="R2499" s="36">
        <f t="shared" ref="R2499:R2562" si="118">IF(SUM(O2499:P2499)&gt;0,(L2499+M2499+1),(L2499+M2499))</f>
        <v>0</v>
      </c>
      <c r="S2499" s="36">
        <f t="shared" ref="S2499:S2562" si="119">IF(Q2499&gt;0,N2499+1,N2499)</f>
        <v>0</v>
      </c>
    </row>
    <row r="2500" spans="1:19" x14ac:dyDescent="0.25">
      <c r="A2500" s="101">
        <f>'DETALLE DE CONEXIONES'!P2500</f>
        <v>0</v>
      </c>
      <c r="B2500" s="36" t="str">
        <f>'DETALLE DE CONEXIONES'!I2500</f>
        <v>SALIENTE</v>
      </c>
      <c r="C2500" s="36" t="str">
        <f>'DETALLE DE CONEXIONES'!BB2500</f>
        <v>Saliente Local</v>
      </c>
      <c r="D2500" s="36" t="str">
        <f>'DETALLE DE CONEXIONES'!E2500</f>
        <v>999XXX4516</v>
      </c>
      <c r="E2500" s="36">
        <f t="shared" si="117"/>
        <v>10</v>
      </c>
      <c r="F2500" s="36">
        <f>IFERROR(LIMPIA('DETALLE DE CONEXIONES'!N2500,1),0)</f>
        <v>2</v>
      </c>
      <c r="G2500" s="36" t="str">
        <f>LEFT('DETALLE DE CONEXIONES'!BE2500,3)</f>
        <v>NOF</v>
      </c>
      <c r="H2500" s="36" t="str">
        <f>RIGHT('DETALLE DE CONEXIONES'!AK2500,2)</f>
        <v/>
      </c>
      <c r="I2500" s="36" t="str">
        <f>LEFT('DETALLE DE CONEXIONES'!AK2500,3)</f>
        <v/>
      </c>
      <c r="J2500" s="36" t="str">
        <f>LEFT('DETALLE DE CONEXIONES'!M2500,3)</f>
        <v>1mi</v>
      </c>
      <c r="K2500" s="36" t="str">
        <f>IF(LEN('DETALLE DE CONEXIONES'!M2500)&lt;12,(RIGHT('DETALLE DE CONEXIONES'!M2500,5)),(RIGHT('DETALLE DE CONEXIONES'!M2500,6)))</f>
        <v>27seg.</v>
      </c>
      <c r="L2500" s="36">
        <f>IF(C2500="Saliente Local",(IFERROR((LIMPIA(J2500,1)),0)),0)</f>
        <v>1</v>
      </c>
      <c r="M2500" s="36">
        <f>IF(C2500="Saliente Nacional",(IFERROR((LIMPIA(J2500,1)),0)),0)</f>
        <v>0</v>
      </c>
      <c r="N2500" s="36">
        <f>IF(C2500="Saliente Internacional",(IFERROR((LIMPIA(J2500,1)),0)),0)</f>
        <v>0</v>
      </c>
      <c r="O2500" s="36">
        <f>IF(C2500="Saliente Local",(IFERROR((LIMPIA(K2500,1)),0)),0)</f>
        <v>27</v>
      </c>
      <c r="P2500" s="36">
        <f>IF(C2500="Saliente Nacional",(IFERROR((LIMPIA(K2500,1)),0)),0)</f>
        <v>0</v>
      </c>
      <c r="Q2500" s="36">
        <f>IF(C2500="Saliente Internacional",(IFERROR((LIMPIA(K2500,1)),0)),0)</f>
        <v>0</v>
      </c>
      <c r="R2500" s="36">
        <f t="shared" si="118"/>
        <v>2</v>
      </c>
      <c r="S2500" s="36">
        <f t="shared" si="119"/>
        <v>0</v>
      </c>
    </row>
    <row r="2501" spans="1:19" x14ac:dyDescent="0.25">
      <c r="A2501" s="101">
        <f>'DETALLE DE CONEXIONES'!P2501</f>
        <v>0</v>
      </c>
      <c r="B2501" s="36" t="str">
        <f>'DETALLE DE CONEXIONES'!I2501</f>
        <v>SALIENTE</v>
      </c>
      <c r="C2501" s="36" t="str">
        <f>'DETALLE DE CONEXIONES'!BB2501</f>
        <v>Saliente Local</v>
      </c>
      <c r="D2501" s="36" t="str">
        <f>'DETALLE DE CONEXIONES'!E2501</f>
        <v>999XXX9860</v>
      </c>
      <c r="E2501" s="36">
        <f t="shared" si="117"/>
        <v>10</v>
      </c>
      <c r="F2501" s="36">
        <f>IFERROR(LIMPIA('DETALLE DE CONEXIONES'!N2501,1),0)</f>
        <v>1</v>
      </c>
      <c r="G2501" s="36" t="str">
        <f>LEFT('DETALLE DE CONEXIONES'!BE2501,3)</f>
        <v>NOF</v>
      </c>
      <c r="H2501" s="36" t="str">
        <f>RIGHT('DETALLE DE CONEXIONES'!AK2501,2)</f>
        <v/>
      </c>
      <c r="I2501" s="36" t="str">
        <f>LEFT('DETALLE DE CONEXIONES'!AK2501,3)</f>
        <v/>
      </c>
      <c r="J2501" s="36" t="str">
        <f>LEFT('DETALLE DE CONEXIONES'!M2501,3)</f>
        <v>0mi</v>
      </c>
      <c r="K2501" s="36" t="str">
        <f>IF(LEN('DETALLE DE CONEXIONES'!M2501)&lt;12,(RIGHT('DETALLE DE CONEXIONES'!M2501,5)),(RIGHT('DETALLE DE CONEXIONES'!M2501,6)))</f>
        <v>51seg.</v>
      </c>
      <c r="L2501" s="36">
        <f>IF(C2501="Saliente Local",(IFERROR((LIMPIA(J2501,1)),0)),0)</f>
        <v>0</v>
      </c>
      <c r="M2501" s="36">
        <f>IF(C2501="Saliente Nacional",(IFERROR((LIMPIA(J2501,1)),0)),0)</f>
        <v>0</v>
      </c>
      <c r="N2501" s="36">
        <f>IF(C2501="Saliente Internacional",(IFERROR((LIMPIA(J2501,1)),0)),0)</f>
        <v>0</v>
      </c>
      <c r="O2501" s="36">
        <f>IF(C2501="Saliente Local",(IFERROR((LIMPIA(K2501,1)),0)),0)</f>
        <v>51</v>
      </c>
      <c r="P2501" s="36">
        <f>IF(C2501="Saliente Nacional",(IFERROR((LIMPIA(K2501,1)),0)),0)</f>
        <v>0</v>
      </c>
      <c r="Q2501" s="36">
        <f>IF(C2501="Saliente Internacional",(IFERROR((LIMPIA(K2501,1)),0)),0)</f>
        <v>0</v>
      </c>
      <c r="R2501" s="36">
        <f t="shared" si="118"/>
        <v>1</v>
      </c>
      <c r="S2501" s="36">
        <f t="shared" si="119"/>
        <v>0</v>
      </c>
    </row>
    <row r="2502" spans="1:19" x14ac:dyDescent="0.25">
      <c r="A2502" s="101">
        <f>'DETALLE DE CONEXIONES'!P2502</f>
        <v>0</v>
      </c>
      <c r="B2502" s="36" t="str">
        <f>'DETALLE DE CONEXIONES'!I2502</f>
        <v>GPRS</v>
      </c>
      <c r="C2502" s="36" t="str">
        <f>'DETALLE DE CONEXIONES'!BB2502</f>
        <v>VIDEO</v>
      </c>
      <c r="D2502" s="36" t="str">
        <f>'DETALLE DE CONEXIONES'!E2502</f>
        <v>internet.itelcel.coXXXGLTE</v>
      </c>
      <c r="E2502" s="36">
        <f t="shared" si="117"/>
        <v>26</v>
      </c>
      <c r="F2502" s="36">
        <f>IFERROR(LIMPIA('DETALLE DE CONEXIONES'!N2502,1),0)</f>
        <v>0</v>
      </c>
      <c r="G2502" s="36" t="str">
        <f>LEFT('DETALLE DE CONEXIONES'!BE2502,3)</f>
        <v/>
      </c>
      <c r="H2502" s="36" t="str">
        <f>RIGHT('DETALLE DE CONEXIONES'!AK2502,2)</f>
        <v>-1</v>
      </c>
      <c r="I2502" s="36" t="str">
        <f>LEFT('DETALLE DE CONEXIONES'!AK2502,3)</f>
        <v>VID</v>
      </c>
      <c r="J2502" s="36" t="str">
        <f>LEFT('DETALLE DE CONEXIONES'!M2502,3)</f>
        <v>0mi</v>
      </c>
      <c r="K2502" s="36" t="str">
        <f>IF(LEN('DETALLE DE CONEXIONES'!M2502)&lt;12,(RIGHT('DETALLE DE CONEXIONES'!M2502,5)),(RIGHT('DETALLE DE CONEXIONES'!M2502,6)))</f>
        <v xml:space="preserve">min. </v>
      </c>
      <c r="L2502" s="36">
        <f>IF(C2502="Saliente Local",(IFERROR((LIMPIA(J2502,1)),0)),0)</f>
        <v>0</v>
      </c>
      <c r="M2502" s="36">
        <f>IF(C2502="Saliente Nacional",(IFERROR((LIMPIA(J2502,1)),0)),0)</f>
        <v>0</v>
      </c>
      <c r="N2502" s="36">
        <f>IF(C2502="Saliente Internacional",(IFERROR((LIMPIA(J2502,1)),0)),0)</f>
        <v>0</v>
      </c>
      <c r="O2502" s="36">
        <f>IF(C2502="Saliente Local",(IFERROR((LIMPIA(K2502,1)),0)),0)</f>
        <v>0</v>
      </c>
      <c r="P2502" s="36">
        <f>IF(C2502="Saliente Nacional",(IFERROR((LIMPIA(K2502,1)),0)),0)</f>
        <v>0</v>
      </c>
      <c r="Q2502" s="36">
        <f>IF(C2502="Saliente Internacional",(IFERROR((LIMPIA(K2502,1)),0)),0)</f>
        <v>0</v>
      </c>
      <c r="R2502" s="36">
        <f t="shared" si="118"/>
        <v>0</v>
      </c>
      <c r="S2502" s="36">
        <f t="shared" si="119"/>
        <v>0</v>
      </c>
    </row>
    <row r="2503" spans="1:19" x14ac:dyDescent="0.25">
      <c r="A2503" s="101">
        <f>'DETALLE DE CONEXIONES'!P2503</f>
        <v>0</v>
      </c>
      <c r="B2503" s="36" t="str">
        <f>'DETALLE DE CONEXIONES'!I2503</f>
        <v>SALIENTE</v>
      </c>
      <c r="C2503" s="36" t="str">
        <f>'DETALLE DE CONEXIONES'!BB2503</f>
        <v>Saliente Local</v>
      </c>
      <c r="D2503" s="36" t="str">
        <f>'DETALLE DE CONEXIONES'!E2503</f>
        <v>999XXX9860</v>
      </c>
      <c r="E2503" s="36">
        <f t="shared" si="117"/>
        <v>10</v>
      </c>
      <c r="F2503" s="36">
        <f>IFERROR(LIMPIA('DETALLE DE CONEXIONES'!N2503,1),0)</f>
        <v>2</v>
      </c>
      <c r="G2503" s="36" t="str">
        <f>LEFT('DETALLE DE CONEXIONES'!BE2503,3)</f>
        <v>NOF</v>
      </c>
      <c r="H2503" s="36" t="str">
        <f>RIGHT('DETALLE DE CONEXIONES'!AK2503,2)</f>
        <v/>
      </c>
      <c r="I2503" s="36" t="str">
        <f>LEFT('DETALLE DE CONEXIONES'!AK2503,3)</f>
        <v/>
      </c>
      <c r="J2503" s="36" t="str">
        <f>LEFT('DETALLE DE CONEXIONES'!M2503,3)</f>
        <v>1mi</v>
      </c>
      <c r="K2503" s="36" t="str">
        <f>IF(LEN('DETALLE DE CONEXIONES'!M2503)&lt;12,(RIGHT('DETALLE DE CONEXIONES'!M2503,5)),(RIGHT('DETALLE DE CONEXIONES'!M2503,6)))</f>
        <v>39seg.</v>
      </c>
      <c r="L2503" s="36">
        <f>IF(C2503="Saliente Local",(IFERROR((LIMPIA(J2503,1)),0)),0)</f>
        <v>1</v>
      </c>
      <c r="M2503" s="36">
        <f>IF(C2503="Saliente Nacional",(IFERROR((LIMPIA(J2503,1)),0)),0)</f>
        <v>0</v>
      </c>
      <c r="N2503" s="36">
        <f>IF(C2503="Saliente Internacional",(IFERROR((LIMPIA(J2503,1)),0)),0)</f>
        <v>0</v>
      </c>
      <c r="O2503" s="36">
        <f>IF(C2503="Saliente Local",(IFERROR((LIMPIA(K2503,1)),0)),0)</f>
        <v>39</v>
      </c>
      <c r="P2503" s="36">
        <f>IF(C2503="Saliente Nacional",(IFERROR((LIMPIA(K2503,1)),0)),0)</f>
        <v>0</v>
      </c>
      <c r="Q2503" s="36">
        <f>IF(C2503="Saliente Internacional",(IFERROR((LIMPIA(K2503,1)),0)),0)</f>
        <v>0</v>
      </c>
      <c r="R2503" s="36">
        <f t="shared" si="118"/>
        <v>2</v>
      </c>
      <c r="S2503" s="36">
        <f t="shared" si="119"/>
        <v>0</v>
      </c>
    </row>
    <row r="2504" spans="1:19" x14ac:dyDescent="0.25">
      <c r="A2504" s="101">
        <f>'DETALLE DE CONEXIONES'!P2504</f>
        <v>0</v>
      </c>
      <c r="B2504" s="36" t="str">
        <f>'DETALLE DE CONEXIONES'!I2504</f>
        <v>SALIENTE</v>
      </c>
      <c r="C2504" s="36" t="str">
        <f>'DETALLE DE CONEXIONES'!BB2504</f>
        <v>Saliente Local</v>
      </c>
      <c r="D2504" s="36" t="str">
        <f>'DETALLE DE CONEXIONES'!E2504</f>
        <v>999XXX3420</v>
      </c>
      <c r="E2504" s="36">
        <f t="shared" si="117"/>
        <v>10</v>
      </c>
      <c r="F2504" s="36">
        <f>IFERROR(LIMPIA('DETALLE DE CONEXIONES'!N2504,1),0)</f>
        <v>1</v>
      </c>
      <c r="G2504" s="36" t="str">
        <f>LEFT('DETALLE DE CONEXIONES'!BE2504,3)</f>
        <v>NOF</v>
      </c>
      <c r="H2504" s="36" t="str">
        <f>RIGHT('DETALLE DE CONEXIONES'!AK2504,2)</f>
        <v/>
      </c>
      <c r="I2504" s="36" t="str">
        <f>LEFT('DETALLE DE CONEXIONES'!AK2504,3)</f>
        <v/>
      </c>
      <c r="J2504" s="36" t="str">
        <f>LEFT('DETALLE DE CONEXIONES'!M2504,3)</f>
        <v>0mi</v>
      </c>
      <c r="K2504" s="36" t="str">
        <f>IF(LEN('DETALLE DE CONEXIONES'!M2504)&lt;12,(RIGHT('DETALLE DE CONEXIONES'!M2504,5)),(RIGHT('DETALLE DE CONEXIONES'!M2504,6)))</f>
        <v>30seg.</v>
      </c>
      <c r="L2504" s="36">
        <f>IF(C2504="Saliente Local",(IFERROR((LIMPIA(J2504,1)),0)),0)</f>
        <v>0</v>
      </c>
      <c r="M2504" s="36">
        <f>IF(C2504="Saliente Nacional",(IFERROR((LIMPIA(J2504,1)),0)),0)</f>
        <v>0</v>
      </c>
      <c r="N2504" s="36">
        <f>IF(C2504="Saliente Internacional",(IFERROR((LIMPIA(J2504,1)),0)),0)</f>
        <v>0</v>
      </c>
      <c r="O2504" s="36">
        <f>IF(C2504="Saliente Local",(IFERROR((LIMPIA(K2504,1)),0)),0)</f>
        <v>30</v>
      </c>
      <c r="P2504" s="36">
        <f>IF(C2504="Saliente Nacional",(IFERROR((LIMPIA(K2504,1)),0)),0)</f>
        <v>0</v>
      </c>
      <c r="Q2504" s="36">
        <f>IF(C2504="Saliente Internacional",(IFERROR((LIMPIA(K2504,1)),0)),0)</f>
        <v>0</v>
      </c>
      <c r="R2504" s="36">
        <f t="shared" si="118"/>
        <v>1</v>
      </c>
      <c r="S2504" s="36">
        <f t="shared" si="119"/>
        <v>0</v>
      </c>
    </row>
    <row r="2505" spans="1:19" x14ac:dyDescent="0.25">
      <c r="A2505" s="101">
        <f>'DETALLE DE CONEXIONES'!P2505</f>
        <v>0</v>
      </c>
      <c r="B2505" s="36" t="str">
        <f>'DETALLE DE CONEXIONES'!I2505</f>
        <v>TRANSFERENCIA</v>
      </c>
      <c r="C2505" s="36" t="str">
        <f>'DETALLE DE CONEXIONES'!BB2505</f>
        <v>Desvio Nacional</v>
      </c>
      <c r="D2505" s="36" t="str">
        <f>'DETALLE DE CONEXIONES'!E2505</f>
        <v>999XXX1600</v>
      </c>
      <c r="E2505" s="36">
        <f t="shared" si="117"/>
        <v>10</v>
      </c>
      <c r="F2505" s="36">
        <f>IFERROR(LIMPIA('DETALLE DE CONEXIONES'!N2505,1),0)</f>
        <v>1</v>
      </c>
      <c r="G2505" s="36" t="str">
        <f>LEFT('DETALLE DE CONEXIONES'!BE2505,3)</f>
        <v>SIU</v>
      </c>
      <c r="H2505" s="36" t="str">
        <f>RIGHT('DETALLE DE CONEXIONES'!AK2505,2)</f>
        <v/>
      </c>
      <c r="I2505" s="36" t="str">
        <f>LEFT('DETALLE DE CONEXIONES'!AK2505,3)</f>
        <v/>
      </c>
      <c r="J2505" s="36" t="str">
        <f>LEFT('DETALLE DE CONEXIONES'!M2505,3)</f>
        <v>0mi</v>
      </c>
      <c r="K2505" s="36" t="str">
        <f>IF(LEN('DETALLE DE CONEXIONES'!M2505)&lt;12,(RIGHT('DETALLE DE CONEXIONES'!M2505,5)),(RIGHT('DETALLE DE CONEXIONES'!M2505,6)))</f>
        <v>17seg.</v>
      </c>
      <c r="L2505" s="36">
        <f>IF(C2505="Saliente Local",(IFERROR((LIMPIA(J2505,1)),0)),0)</f>
        <v>0</v>
      </c>
      <c r="M2505" s="36">
        <f>IF(C2505="Saliente Nacional",(IFERROR((LIMPIA(J2505,1)),0)),0)</f>
        <v>0</v>
      </c>
      <c r="N2505" s="36">
        <f>IF(C2505="Saliente Internacional",(IFERROR((LIMPIA(J2505,1)),0)),0)</f>
        <v>0</v>
      </c>
      <c r="O2505" s="36">
        <f>IF(C2505="Saliente Local",(IFERROR((LIMPIA(K2505,1)),0)),0)</f>
        <v>0</v>
      </c>
      <c r="P2505" s="36">
        <f>IF(C2505="Saliente Nacional",(IFERROR((LIMPIA(K2505,1)),0)),0)</f>
        <v>0</v>
      </c>
      <c r="Q2505" s="36">
        <f>IF(C2505="Saliente Internacional",(IFERROR((LIMPIA(K2505,1)),0)),0)</f>
        <v>0</v>
      </c>
      <c r="R2505" s="36">
        <f t="shared" si="118"/>
        <v>0</v>
      </c>
      <c r="S2505" s="36">
        <f t="shared" si="119"/>
        <v>0</v>
      </c>
    </row>
    <row r="2506" spans="1:19" x14ac:dyDescent="0.25">
      <c r="A2506" s="101">
        <f>'DETALLE DE CONEXIONES'!P2506</f>
        <v>0</v>
      </c>
      <c r="B2506" s="36" t="str">
        <f>'DETALLE DE CONEXIONES'!I2506</f>
        <v>TRANSFERENCIA</v>
      </c>
      <c r="C2506" s="36" t="str">
        <f>'DETALLE DE CONEXIONES'!BB2506</f>
        <v>Desvio Nacional</v>
      </c>
      <c r="D2506" s="36" t="str">
        <f>'DETALLE DE CONEXIONES'!E2506</f>
        <v>999XXX1600</v>
      </c>
      <c r="E2506" s="36">
        <f t="shared" si="117"/>
        <v>10</v>
      </c>
      <c r="F2506" s="36">
        <f>IFERROR(LIMPIA('DETALLE DE CONEXIONES'!N2506,1),0)</f>
        <v>1</v>
      </c>
      <c r="G2506" s="36" t="str">
        <f>LEFT('DETALLE DE CONEXIONES'!BE2506,3)</f>
        <v>SIU</v>
      </c>
      <c r="H2506" s="36" t="str">
        <f>RIGHT('DETALLE DE CONEXIONES'!AK2506,2)</f>
        <v/>
      </c>
      <c r="I2506" s="36" t="str">
        <f>LEFT('DETALLE DE CONEXIONES'!AK2506,3)</f>
        <v/>
      </c>
      <c r="J2506" s="36" t="str">
        <f>LEFT('DETALLE DE CONEXIONES'!M2506,3)</f>
        <v>0mi</v>
      </c>
      <c r="K2506" s="36" t="str">
        <f>IF(LEN('DETALLE DE CONEXIONES'!M2506)&lt;12,(RIGHT('DETALLE DE CONEXIONES'!M2506,5)),(RIGHT('DETALLE DE CONEXIONES'!M2506,6)))</f>
        <v>7seg.</v>
      </c>
      <c r="L2506" s="36">
        <f>IF(C2506="Saliente Local",(IFERROR((LIMPIA(J2506,1)),0)),0)</f>
        <v>0</v>
      </c>
      <c r="M2506" s="36">
        <f>IF(C2506="Saliente Nacional",(IFERROR((LIMPIA(J2506,1)),0)),0)</f>
        <v>0</v>
      </c>
      <c r="N2506" s="36">
        <f>IF(C2506="Saliente Internacional",(IFERROR((LIMPIA(J2506,1)),0)),0)</f>
        <v>0</v>
      </c>
      <c r="O2506" s="36">
        <f>IF(C2506="Saliente Local",(IFERROR((LIMPIA(K2506,1)),0)),0)</f>
        <v>0</v>
      </c>
      <c r="P2506" s="36">
        <f>IF(C2506="Saliente Nacional",(IFERROR((LIMPIA(K2506,1)),0)),0)</f>
        <v>0</v>
      </c>
      <c r="Q2506" s="36">
        <f>IF(C2506="Saliente Internacional",(IFERROR((LIMPIA(K2506,1)),0)),0)</f>
        <v>0</v>
      </c>
      <c r="R2506" s="36">
        <f t="shared" si="118"/>
        <v>0</v>
      </c>
      <c r="S2506" s="36">
        <f t="shared" si="119"/>
        <v>0</v>
      </c>
    </row>
    <row r="2507" spans="1:19" x14ac:dyDescent="0.25">
      <c r="A2507" s="101">
        <f>'DETALLE DE CONEXIONES'!P2507</f>
        <v>0</v>
      </c>
      <c r="B2507" s="36" t="str">
        <f>'DETALLE DE CONEXIONES'!I2507</f>
        <v>SALIENTE</v>
      </c>
      <c r="C2507" s="36" t="str">
        <f>'DETALLE DE CONEXIONES'!BB2507</f>
        <v>Saliente Local</v>
      </c>
      <c r="D2507" s="36" t="str">
        <f>'DETALLE DE CONEXIONES'!E2507</f>
        <v>999XXX5707</v>
      </c>
      <c r="E2507" s="36">
        <f t="shared" si="117"/>
        <v>10</v>
      </c>
      <c r="F2507" s="36">
        <f>IFERROR(LIMPIA('DETALLE DE CONEXIONES'!N2507,1),0)</f>
        <v>2</v>
      </c>
      <c r="G2507" s="36" t="str">
        <f>LEFT('DETALLE DE CONEXIONES'!BE2507,3)</f>
        <v>NOF</v>
      </c>
      <c r="H2507" s="36" t="str">
        <f>RIGHT('DETALLE DE CONEXIONES'!AK2507,2)</f>
        <v/>
      </c>
      <c r="I2507" s="36" t="str">
        <f>LEFT('DETALLE DE CONEXIONES'!AK2507,3)</f>
        <v/>
      </c>
      <c r="J2507" s="36" t="str">
        <f>LEFT('DETALLE DE CONEXIONES'!M2507,3)</f>
        <v>1mi</v>
      </c>
      <c r="K2507" s="36" t="str">
        <f>IF(LEN('DETALLE DE CONEXIONES'!M2507)&lt;12,(RIGHT('DETALLE DE CONEXIONES'!M2507,5)),(RIGHT('DETALLE DE CONEXIONES'!M2507,6)))</f>
        <v>50seg.</v>
      </c>
      <c r="L2507" s="36">
        <f>IF(C2507="Saliente Local",(IFERROR((LIMPIA(J2507,1)),0)),0)</f>
        <v>1</v>
      </c>
      <c r="M2507" s="36">
        <f>IF(C2507="Saliente Nacional",(IFERROR((LIMPIA(J2507,1)),0)),0)</f>
        <v>0</v>
      </c>
      <c r="N2507" s="36">
        <f>IF(C2507="Saliente Internacional",(IFERROR((LIMPIA(J2507,1)),0)),0)</f>
        <v>0</v>
      </c>
      <c r="O2507" s="36">
        <f>IF(C2507="Saliente Local",(IFERROR((LIMPIA(K2507,1)),0)),0)</f>
        <v>50</v>
      </c>
      <c r="P2507" s="36">
        <f>IF(C2507="Saliente Nacional",(IFERROR((LIMPIA(K2507,1)),0)),0)</f>
        <v>0</v>
      </c>
      <c r="Q2507" s="36">
        <f>IF(C2507="Saliente Internacional",(IFERROR((LIMPIA(K2507,1)),0)),0)</f>
        <v>0</v>
      </c>
      <c r="R2507" s="36">
        <f t="shared" si="118"/>
        <v>2</v>
      </c>
      <c r="S2507" s="36">
        <f t="shared" si="119"/>
        <v>0</v>
      </c>
    </row>
    <row r="2508" spans="1:19" x14ac:dyDescent="0.25">
      <c r="A2508" s="101">
        <f>'DETALLE DE CONEXIONES'!P2508</f>
        <v>0</v>
      </c>
      <c r="B2508" s="36" t="str">
        <f>'DETALLE DE CONEXIONES'!I2508</f>
        <v>GPRS</v>
      </c>
      <c r="C2508" s="36" t="str">
        <f>'DETALLE DE CONEXIONES'!BB2508</f>
        <v>RS</v>
      </c>
      <c r="D2508" s="36" t="str">
        <f>'DETALLE DE CONEXIONES'!E2508</f>
        <v>internet.itelcel.coXXXGLTE</v>
      </c>
      <c r="E2508" s="36">
        <f t="shared" si="117"/>
        <v>26</v>
      </c>
      <c r="F2508" s="36">
        <f>IFERROR(LIMPIA('DETALLE DE CONEXIONES'!N2508,1),0)</f>
        <v>0</v>
      </c>
      <c r="G2508" s="36" t="str">
        <f>LEFT('DETALLE DE CONEXIONES'!BE2508,3)</f>
        <v/>
      </c>
      <c r="H2508" s="36" t="str">
        <f>RIGHT('DETALLE DE CONEXIONES'!AK2508,2)</f>
        <v>-1</v>
      </c>
      <c r="I2508" s="36" t="str">
        <f>LEFT('DETALLE DE CONEXIONES'!AK2508,3)</f>
        <v>RS;</v>
      </c>
      <c r="J2508" s="36" t="str">
        <f>LEFT('DETALLE DE CONEXIONES'!M2508,3)</f>
        <v>0mi</v>
      </c>
      <c r="K2508" s="36" t="str">
        <f>IF(LEN('DETALLE DE CONEXIONES'!M2508)&lt;12,(RIGHT('DETALLE DE CONEXIONES'!M2508,5)),(RIGHT('DETALLE DE CONEXIONES'!M2508,6)))</f>
        <v xml:space="preserve">min. </v>
      </c>
      <c r="L2508" s="36">
        <f>IF(C2508="Saliente Local",(IFERROR((LIMPIA(J2508,1)),0)),0)</f>
        <v>0</v>
      </c>
      <c r="M2508" s="36">
        <f>IF(C2508="Saliente Nacional",(IFERROR((LIMPIA(J2508,1)),0)),0)</f>
        <v>0</v>
      </c>
      <c r="N2508" s="36">
        <f>IF(C2508="Saliente Internacional",(IFERROR((LIMPIA(J2508,1)),0)),0)</f>
        <v>0</v>
      </c>
      <c r="O2508" s="36">
        <f>IF(C2508="Saliente Local",(IFERROR((LIMPIA(K2508,1)),0)),0)</f>
        <v>0</v>
      </c>
      <c r="P2508" s="36">
        <f>IF(C2508="Saliente Nacional",(IFERROR((LIMPIA(K2508,1)),0)),0)</f>
        <v>0</v>
      </c>
      <c r="Q2508" s="36">
        <f>IF(C2508="Saliente Internacional",(IFERROR((LIMPIA(K2508,1)),0)),0)</f>
        <v>0</v>
      </c>
      <c r="R2508" s="36">
        <f t="shared" si="118"/>
        <v>0</v>
      </c>
      <c r="S2508" s="36">
        <f t="shared" si="119"/>
        <v>0</v>
      </c>
    </row>
    <row r="2509" spans="1:19" x14ac:dyDescent="0.25">
      <c r="A2509" s="101">
        <f>'DETALLE DE CONEXIONES'!P2509</f>
        <v>0</v>
      </c>
      <c r="B2509" s="36" t="str">
        <f>'DETALLE DE CONEXIONES'!I2509</f>
        <v>TRANSFERENCIA</v>
      </c>
      <c r="C2509" s="36" t="str">
        <f>'DETALLE DE CONEXIONES'!BB2509</f>
        <v>Desvio Nacional</v>
      </c>
      <c r="D2509" s="36" t="str">
        <f>'DETALLE DE CONEXIONES'!E2509</f>
        <v>999XXX1600</v>
      </c>
      <c r="E2509" s="36">
        <f t="shared" si="117"/>
        <v>10</v>
      </c>
      <c r="F2509" s="36">
        <f>IFERROR(LIMPIA('DETALLE DE CONEXIONES'!N2509,1),0)</f>
        <v>1</v>
      </c>
      <c r="G2509" s="36" t="str">
        <f>LEFT('DETALLE DE CONEXIONES'!BE2509,3)</f>
        <v>SIU</v>
      </c>
      <c r="H2509" s="36" t="str">
        <f>RIGHT('DETALLE DE CONEXIONES'!AK2509,2)</f>
        <v/>
      </c>
      <c r="I2509" s="36" t="str">
        <f>LEFT('DETALLE DE CONEXIONES'!AK2509,3)</f>
        <v/>
      </c>
      <c r="J2509" s="36" t="str">
        <f>LEFT('DETALLE DE CONEXIONES'!M2509,3)</f>
        <v>0mi</v>
      </c>
      <c r="K2509" s="36" t="str">
        <f>IF(LEN('DETALLE DE CONEXIONES'!M2509)&lt;12,(RIGHT('DETALLE DE CONEXIONES'!M2509,5)),(RIGHT('DETALLE DE CONEXIONES'!M2509,6)))</f>
        <v>2seg.</v>
      </c>
      <c r="L2509" s="36">
        <f>IF(C2509="Saliente Local",(IFERROR((LIMPIA(J2509,1)),0)),0)</f>
        <v>0</v>
      </c>
      <c r="M2509" s="36">
        <f>IF(C2509="Saliente Nacional",(IFERROR((LIMPIA(J2509,1)),0)),0)</f>
        <v>0</v>
      </c>
      <c r="N2509" s="36">
        <f>IF(C2509="Saliente Internacional",(IFERROR((LIMPIA(J2509,1)),0)),0)</f>
        <v>0</v>
      </c>
      <c r="O2509" s="36">
        <f>IF(C2509="Saliente Local",(IFERROR((LIMPIA(K2509,1)),0)),0)</f>
        <v>0</v>
      </c>
      <c r="P2509" s="36">
        <f>IF(C2509="Saliente Nacional",(IFERROR((LIMPIA(K2509,1)),0)),0)</f>
        <v>0</v>
      </c>
      <c r="Q2509" s="36">
        <f>IF(C2509="Saliente Internacional",(IFERROR((LIMPIA(K2509,1)),0)),0)</f>
        <v>0</v>
      </c>
      <c r="R2509" s="36">
        <f t="shared" si="118"/>
        <v>0</v>
      </c>
      <c r="S2509" s="36">
        <f t="shared" si="119"/>
        <v>0</v>
      </c>
    </row>
    <row r="2510" spans="1:19" x14ac:dyDescent="0.25">
      <c r="A2510" s="101">
        <f>'DETALLE DE CONEXIONES'!P2510</f>
        <v>0</v>
      </c>
      <c r="B2510" s="36" t="str">
        <f>'DETALLE DE CONEXIONES'!I2510</f>
        <v>SALIENTE</v>
      </c>
      <c r="C2510" s="36" t="str">
        <f>'DETALLE DE CONEXIONES'!BB2510</f>
        <v>Saliente Nacional</v>
      </c>
      <c r="D2510" s="36" t="str">
        <f>'DETALLE DE CONEXIONES'!E2510</f>
        <v>555XXX9911</v>
      </c>
      <c r="E2510" s="36">
        <f t="shared" si="117"/>
        <v>10</v>
      </c>
      <c r="F2510" s="36">
        <f>IFERROR(LIMPIA('DETALLE DE CONEXIONES'!N2510,1),0)</f>
        <v>1</v>
      </c>
      <c r="G2510" s="36" t="str">
        <f>LEFT('DETALLE DE CONEXIONES'!BE2510,3)</f>
        <v>NOF</v>
      </c>
      <c r="H2510" s="36" t="str">
        <f>RIGHT('DETALLE DE CONEXIONES'!AK2510,2)</f>
        <v/>
      </c>
      <c r="I2510" s="36" t="str">
        <f>LEFT('DETALLE DE CONEXIONES'!AK2510,3)</f>
        <v/>
      </c>
      <c r="J2510" s="36" t="str">
        <f>LEFT('DETALLE DE CONEXIONES'!M2510,3)</f>
        <v>0mi</v>
      </c>
      <c r="K2510" s="36" t="str">
        <f>IF(LEN('DETALLE DE CONEXIONES'!M2510)&lt;12,(RIGHT('DETALLE DE CONEXIONES'!M2510,5)),(RIGHT('DETALLE DE CONEXIONES'!M2510,6)))</f>
        <v>41seg.</v>
      </c>
      <c r="L2510" s="36">
        <f>IF(C2510="Saliente Local",(IFERROR((LIMPIA(J2510,1)),0)),0)</f>
        <v>0</v>
      </c>
      <c r="M2510" s="36">
        <f>IF(C2510="Saliente Nacional",(IFERROR((LIMPIA(J2510,1)),0)),0)</f>
        <v>0</v>
      </c>
      <c r="N2510" s="36">
        <f>IF(C2510="Saliente Internacional",(IFERROR((LIMPIA(J2510,1)),0)),0)</f>
        <v>0</v>
      </c>
      <c r="O2510" s="36">
        <f>IF(C2510="Saliente Local",(IFERROR((LIMPIA(K2510,1)),0)),0)</f>
        <v>0</v>
      </c>
      <c r="P2510" s="36">
        <f>IF(C2510="Saliente Nacional",(IFERROR((LIMPIA(K2510,1)),0)),0)</f>
        <v>41</v>
      </c>
      <c r="Q2510" s="36">
        <f>IF(C2510="Saliente Internacional",(IFERROR((LIMPIA(K2510,1)),0)),0)</f>
        <v>0</v>
      </c>
      <c r="R2510" s="36">
        <f t="shared" si="118"/>
        <v>1</v>
      </c>
      <c r="S2510" s="36">
        <f t="shared" si="119"/>
        <v>0</v>
      </c>
    </row>
    <row r="2511" spans="1:19" x14ac:dyDescent="0.25">
      <c r="A2511" s="101">
        <f>'DETALLE DE CONEXIONES'!P2511</f>
        <v>0</v>
      </c>
      <c r="B2511" s="36" t="str">
        <f>'DETALLE DE CONEXIONES'!I2511</f>
        <v>TRANSFERENCIA</v>
      </c>
      <c r="C2511" s="36" t="str">
        <f>'DETALLE DE CONEXIONES'!BB2511</f>
        <v>Desvio Nacional</v>
      </c>
      <c r="D2511" s="36" t="str">
        <f>'DETALLE DE CONEXIONES'!E2511</f>
        <v>999XXX1600</v>
      </c>
      <c r="E2511" s="36">
        <f t="shared" si="117"/>
        <v>10</v>
      </c>
      <c r="F2511" s="36">
        <f>IFERROR(LIMPIA('DETALLE DE CONEXIONES'!N2511,1),0)</f>
        <v>1</v>
      </c>
      <c r="G2511" s="36" t="str">
        <f>LEFT('DETALLE DE CONEXIONES'!BE2511,3)</f>
        <v>SIU</v>
      </c>
      <c r="H2511" s="36" t="str">
        <f>RIGHT('DETALLE DE CONEXIONES'!AK2511,2)</f>
        <v/>
      </c>
      <c r="I2511" s="36" t="str">
        <f>LEFT('DETALLE DE CONEXIONES'!AK2511,3)</f>
        <v/>
      </c>
      <c r="J2511" s="36" t="str">
        <f>LEFT('DETALLE DE CONEXIONES'!M2511,3)</f>
        <v>0mi</v>
      </c>
      <c r="K2511" s="36" t="str">
        <f>IF(LEN('DETALLE DE CONEXIONES'!M2511)&lt;12,(RIGHT('DETALLE DE CONEXIONES'!M2511,5)),(RIGHT('DETALLE DE CONEXIONES'!M2511,6)))</f>
        <v>51seg.</v>
      </c>
      <c r="L2511" s="36">
        <f>IF(C2511="Saliente Local",(IFERROR((LIMPIA(J2511,1)),0)),0)</f>
        <v>0</v>
      </c>
      <c r="M2511" s="36">
        <f>IF(C2511="Saliente Nacional",(IFERROR((LIMPIA(J2511,1)),0)),0)</f>
        <v>0</v>
      </c>
      <c r="N2511" s="36">
        <f>IF(C2511="Saliente Internacional",(IFERROR((LIMPIA(J2511,1)),0)),0)</f>
        <v>0</v>
      </c>
      <c r="O2511" s="36">
        <f>IF(C2511="Saliente Local",(IFERROR((LIMPIA(K2511,1)),0)),0)</f>
        <v>0</v>
      </c>
      <c r="P2511" s="36">
        <f>IF(C2511="Saliente Nacional",(IFERROR((LIMPIA(K2511,1)),0)),0)</f>
        <v>0</v>
      </c>
      <c r="Q2511" s="36">
        <f>IF(C2511="Saliente Internacional",(IFERROR((LIMPIA(K2511,1)),0)),0)</f>
        <v>0</v>
      </c>
      <c r="R2511" s="36">
        <f t="shared" si="118"/>
        <v>0</v>
      </c>
      <c r="S2511" s="36">
        <f t="shared" si="119"/>
        <v>0</v>
      </c>
    </row>
    <row r="2512" spans="1:19" x14ac:dyDescent="0.25">
      <c r="A2512" s="101">
        <f>'DETALLE DE CONEXIONES'!P2512</f>
        <v>0</v>
      </c>
      <c r="B2512" s="36" t="str">
        <f>'DETALLE DE CONEXIONES'!I2512</f>
        <v>SALIENTE</v>
      </c>
      <c r="C2512" s="36" t="str">
        <f>'DETALLE DE CONEXIONES'!BB2512</f>
        <v>Saliente Local</v>
      </c>
      <c r="D2512" s="36" t="str">
        <f>'DETALLE DE CONEXIONES'!E2512</f>
        <v>999XXX3420</v>
      </c>
      <c r="E2512" s="36">
        <f t="shared" si="117"/>
        <v>10</v>
      </c>
      <c r="F2512" s="36">
        <f>IFERROR(LIMPIA('DETALLE DE CONEXIONES'!N2512,1),0)</f>
        <v>3</v>
      </c>
      <c r="G2512" s="36" t="str">
        <f>LEFT('DETALLE DE CONEXIONES'!BE2512,3)</f>
        <v>NOF</v>
      </c>
      <c r="H2512" s="36" t="str">
        <f>RIGHT('DETALLE DE CONEXIONES'!AK2512,2)</f>
        <v/>
      </c>
      <c r="I2512" s="36" t="str">
        <f>LEFT('DETALLE DE CONEXIONES'!AK2512,3)</f>
        <v/>
      </c>
      <c r="J2512" s="36" t="str">
        <f>LEFT('DETALLE DE CONEXIONES'!M2512,3)</f>
        <v>2mi</v>
      </c>
      <c r="K2512" s="36" t="str">
        <f>IF(LEN('DETALLE DE CONEXIONES'!M2512)&lt;12,(RIGHT('DETALLE DE CONEXIONES'!M2512,5)),(RIGHT('DETALLE DE CONEXIONES'!M2512,6)))</f>
        <v>34seg.</v>
      </c>
      <c r="L2512" s="36">
        <f>IF(C2512="Saliente Local",(IFERROR((LIMPIA(J2512,1)),0)),0)</f>
        <v>2</v>
      </c>
      <c r="M2512" s="36">
        <f>IF(C2512="Saliente Nacional",(IFERROR((LIMPIA(J2512,1)),0)),0)</f>
        <v>0</v>
      </c>
      <c r="N2512" s="36">
        <f>IF(C2512="Saliente Internacional",(IFERROR((LIMPIA(J2512,1)),0)),0)</f>
        <v>0</v>
      </c>
      <c r="O2512" s="36">
        <f>IF(C2512="Saliente Local",(IFERROR((LIMPIA(K2512,1)),0)),0)</f>
        <v>34</v>
      </c>
      <c r="P2512" s="36">
        <f>IF(C2512="Saliente Nacional",(IFERROR((LIMPIA(K2512,1)),0)),0)</f>
        <v>0</v>
      </c>
      <c r="Q2512" s="36">
        <f>IF(C2512="Saliente Internacional",(IFERROR((LIMPIA(K2512,1)),0)),0)</f>
        <v>0</v>
      </c>
      <c r="R2512" s="36">
        <f t="shared" si="118"/>
        <v>3</v>
      </c>
      <c r="S2512" s="36">
        <f t="shared" si="119"/>
        <v>0</v>
      </c>
    </row>
    <row r="2513" spans="1:19" x14ac:dyDescent="0.25">
      <c r="A2513" s="101">
        <f>'DETALLE DE CONEXIONES'!P2513</f>
        <v>0</v>
      </c>
      <c r="B2513" s="36" t="str">
        <f>'DETALLE DE CONEXIONES'!I2513</f>
        <v>ENTRANTE</v>
      </c>
      <c r="C2513" s="36" t="str">
        <f>'DETALLE DE CONEXIONES'!BB2513</f>
        <v>Entrante Local</v>
      </c>
      <c r="D2513" s="36" t="str">
        <f>'DETALLE DE CONEXIONES'!E2513</f>
        <v>999XXX1600</v>
      </c>
      <c r="E2513" s="36">
        <f t="shared" si="117"/>
        <v>10</v>
      </c>
      <c r="F2513" s="36">
        <f>IFERROR(LIMPIA('DETALLE DE CONEXIONES'!N2513,1),0)</f>
        <v>2</v>
      </c>
      <c r="G2513" s="36" t="str">
        <f>LEFT('DETALLE DE CONEXIONES'!BE2513,3)</f>
        <v>NOF</v>
      </c>
      <c r="H2513" s="36" t="str">
        <f>RIGHT('DETALLE DE CONEXIONES'!AK2513,2)</f>
        <v/>
      </c>
      <c r="I2513" s="36" t="str">
        <f>LEFT('DETALLE DE CONEXIONES'!AK2513,3)</f>
        <v/>
      </c>
      <c r="J2513" s="36" t="str">
        <f>LEFT('DETALLE DE CONEXIONES'!M2513,3)</f>
        <v>1mi</v>
      </c>
      <c r="K2513" s="36" t="str">
        <f>IF(LEN('DETALLE DE CONEXIONES'!M2513)&lt;12,(RIGHT('DETALLE DE CONEXIONES'!M2513,5)),(RIGHT('DETALLE DE CONEXIONES'!M2513,6)))</f>
        <v>12seg.</v>
      </c>
      <c r="L2513" s="36">
        <f>IF(C2513="Saliente Local",(IFERROR((LIMPIA(J2513,1)),0)),0)</f>
        <v>0</v>
      </c>
      <c r="M2513" s="36">
        <f>IF(C2513="Saliente Nacional",(IFERROR((LIMPIA(J2513,1)),0)),0)</f>
        <v>0</v>
      </c>
      <c r="N2513" s="36">
        <f>IF(C2513="Saliente Internacional",(IFERROR((LIMPIA(J2513,1)),0)),0)</f>
        <v>0</v>
      </c>
      <c r="O2513" s="36">
        <f>IF(C2513="Saliente Local",(IFERROR((LIMPIA(K2513,1)),0)),0)</f>
        <v>0</v>
      </c>
      <c r="P2513" s="36">
        <f>IF(C2513="Saliente Nacional",(IFERROR((LIMPIA(K2513,1)),0)),0)</f>
        <v>0</v>
      </c>
      <c r="Q2513" s="36">
        <f>IF(C2513="Saliente Internacional",(IFERROR((LIMPIA(K2513,1)),0)),0)</f>
        <v>0</v>
      </c>
      <c r="R2513" s="36">
        <f t="shared" si="118"/>
        <v>0</v>
      </c>
      <c r="S2513" s="36">
        <f t="shared" si="119"/>
        <v>0</v>
      </c>
    </row>
    <row r="2514" spans="1:19" x14ac:dyDescent="0.25">
      <c r="A2514" s="101">
        <f>'DETALLE DE CONEXIONES'!P2514</f>
        <v>0</v>
      </c>
      <c r="B2514" s="36" t="str">
        <f>'DETALLE DE CONEXIONES'!I2514</f>
        <v>ENTRANTE</v>
      </c>
      <c r="C2514" s="36" t="str">
        <f>'DETALLE DE CONEXIONES'!BB2514</f>
        <v>Entrante</v>
      </c>
      <c r="D2514" s="36" t="str">
        <f>'DETALLE DE CONEXIONES'!E2514</f>
        <v>999XXX1600</v>
      </c>
      <c r="E2514" s="36">
        <f t="shared" si="117"/>
        <v>10</v>
      </c>
      <c r="F2514" s="36">
        <f>IFERROR(LIMPIA('DETALLE DE CONEXIONES'!N2514,1),0)</f>
        <v>3</v>
      </c>
      <c r="G2514" s="36" t="str">
        <f>LEFT('DETALLE DE CONEXIONES'!BE2514,3)</f>
        <v>NOF</v>
      </c>
      <c r="H2514" s="36" t="str">
        <f>RIGHT('DETALLE DE CONEXIONES'!AK2514,2)</f>
        <v/>
      </c>
      <c r="I2514" s="36" t="str">
        <f>LEFT('DETALLE DE CONEXIONES'!AK2514,3)</f>
        <v/>
      </c>
      <c r="J2514" s="36" t="str">
        <f>LEFT('DETALLE DE CONEXIONES'!M2514,3)</f>
        <v>2mi</v>
      </c>
      <c r="K2514" s="36" t="str">
        <f>IF(LEN('DETALLE DE CONEXIONES'!M2514)&lt;12,(RIGHT('DETALLE DE CONEXIONES'!M2514,5)),(RIGHT('DETALLE DE CONEXIONES'!M2514,6)))</f>
        <v>39seg.</v>
      </c>
      <c r="L2514" s="36">
        <f>IF(C2514="Saliente Local",(IFERROR((LIMPIA(J2514,1)),0)),0)</f>
        <v>0</v>
      </c>
      <c r="M2514" s="36">
        <f>IF(C2514="Saliente Nacional",(IFERROR((LIMPIA(J2514,1)),0)),0)</f>
        <v>0</v>
      </c>
      <c r="N2514" s="36">
        <f>IF(C2514="Saliente Internacional",(IFERROR((LIMPIA(J2514,1)),0)),0)</f>
        <v>0</v>
      </c>
      <c r="O2514" s="36">
        <f>IF(C2514="Saliente Local",(IFERROR((LIMPIA(K2514,1)),0)),0)</f>
        <v>0</v>
      </c>
      <c r="P2514" s="36">
        <f>IF(C2514="Saliente Nacional",(IFERROR((LIMPIA(K2514,1)),0)),0)</f>
        <v>0</v>
      </c>
      <c r="Q2514" s="36">
        <f>IF(C2514="Saliente Internacional",(IFERROR((LIMPIA(K2514,1)),0)),0)</f>
        <v>0</v>
      </c>
      <c r="R2514" s="36">
        <f t="shared" si="118"/>
        <v>0</v>
      </c>
      <c r="S2514" s="36">
        <f t="shared" si="119"/>
        <v>0</v>
      </c>
    </row>
    <row r="2515" spans="1:19" x14ac:dyDescent="0.25">
      <c r="A2515" s="101">
        <f>'DETALLE DE CONEXIONES'!P2515</f>
        <v>0</v>
      </c>
      <c r="B2515" s="36" t="str">
        <f>'DETALLE DE CONEXIONES'!I2515</f>
        <v>SALIENTE</v>
      </c>
      <c r="C2515" s="36" t="str">
        <f>'DETALLE DE CONEXIONES'!BB2515</f>
        <v>Saliente Local</v>
      </c>
      <c r="D2515" s="36" t="str">
        <f>'DETALLE DE CONEXIONES'!E2515</f>
        <v>999XXX1604</v>
      </c>
      <c r="E2515" s="36">
        <f t="shared" si="117"/>
        <v>10</v>
      </c>
      <c r="F2515" s="36">
        <f>IFERROR(LIMPIA('DETALLE DE CONEXIONES'!N2515,1),0)</f>
        <v>3</v>
      </c>
      <c r="G2515" s="36" t="str">
        <f>LEFT('DETALLE DE CONEXIONES'!BE2515,3)</f>
        <v>NOF</v>
      </c>
      <c r="H2515" s="36" t="str">
        <f>RIGHT('DETALLE DE CONEXIONES'!AK2515,2)</f>
        <v/>
      </c>
      <c r="I2515" s="36" t="str">
        <f>LEFT('DETALLE DE CONEXIONES'!AK2515,3)</f>
        <v/>
      </c>
      <c r="J2515" s="36" t="str">
        <f>LEFT('DETALLE DE CONEXIONES'!M2515,3)</f>
        <v>2mi</v>
      </c>
      <c r="K2515" s="36" t="str">
        <f>IF(LEN('DETALLE DE CONEXIONES'!M2515)&lt;12,(RIGHT('DETALLE DE CONEXIONES'!M2515,5)),(RIGHT('DETALLE DE CONEXIONES'!M2515,6)))</f>
        <v>50seg.</v>
      </c>
      <c r="L2515" s="36">
        <f>IF(C2515="Saliente Local",(IFERROR((LIMPIA(J2515,1)),0)),0)</f>
        <v>2</v>
      </c>
      <c r="M2515" s="36">
        <f>IF(C2515="Saliente Nacional",(IFERROR((LIMPIA(J2515,1)),0)),0)</f>
        <v>0</v>
      </c>
      <c r="N2515" s="36">
        <f>IF(C2515="Saliente Internacional",(IFERROR((LIMPIA(J2515,1)),0)),0)</f>
        <v>0</v>
      </c>
      <c r="O2515" s="36">
        <f>IF(C2515="Saliente Local",(IFERROR((LIMPIA(K2515,1)),0)),0)</f>
        <v>50</v>
      </c>
      <c r="P2515" s="36">
        <f>IF(C2515="Saliente Nacional",(IFERROR((LIMPIA(K2515,1)),0)),0)</f>
        <v>0</v>
      </c>
      <c r="Q2515" s="36">
        <f>IF(C2515="Saliente Internacional",(IFERROR((LIMPIA(K2515,1)),0)),0)</f>
        <v>0</v>
      </c>
      <c r="R2515" s="36">
        <f t="shared" si="118"/>
        <v>3</v>
      </c>
      <c r="S2515" s="36">
        <f t="shared" si="119"/>
        <v>0</v>
      </c>
    </row>
    <row r="2516" spans="1:19" x14ac:dyDescent="0.25">
      <c r="A2516" s="101">
        <f>'DETALLE DE CONEXIONES'!P2516</f>
        <v>0</v>
      </c>
      <c r="B2516" s="36" t="str">
        <f>'DETALLE DE CONEXIONES'!I2516</f>
        <v>SALIENTE</v>
      </c>
      <c r="C2516" s="36" t="str">
        <f>'DETALLE DE CONEXIONES'!BB2516</f>
        <v>Saliente Local</v>
      </c>
      <c r="D2516" s="36" t="str">
        <f>'DETALLE DE CONEXIONES'!E2516</f>
        <v>999XXX3420</v>
      </c>
      <c r="E2516" s="36">
        <f t="shared" si="117"/>
        <v>10</v>
      </c>
      <c r="F2516" s="36">
        <f>IFERROR(LIMPIA('DETALLE DE CONEXIONES'!N2516,1),0)</f>
        <v>4</v>
      </c>
      <c r="G2516" s="36" t="str">
        <f>LEFT('DETALLE DE CONEXIONES'!BE2516,3)</f>
        <v>NOF</v>
      </c>
      <c r="H2516" s="36" t="str">
        <f>RIGHT('DETALLE DE CONEXIONES'!AK2516,2)</f>
        <v/>
      </c>
      <c r="I2516" s="36" t="str">
        <f>LEFT('DETALLE DE CONEXIONES'!AK2516,3)</f>
        <v/>
      </c>
      <c r="J2516" s="36" t="str">
        <f>LEFT('DETALLE DE CONEXIONES'!M2516,3)</f>
        <v>3mi</v>
      </c>
      <c r="K2516" s="36" t="str">
        <f>IF(LEN('DETALLE DE CONEXIONES'!M2516)&lt;12,(RIGHT('DETALLE DE CONEXIONES'!M2516,5)),(RIGHT('DETALLE DE CONEXIONES'!M2516,6)))</f>
        <v>20seg.</v>
      </c>
      <c r="L2516" s="36">
        <f>IF(C2516="Saliente Local",(IFERROR((LIMPIA(J2516,1)),0)),0)</f>
        <v>3</v>
      </c>
      <c r="M2516" s="36">
        <f>IF(C2516="Saliente Nacional",(IFERROR((LIMPIA(J2516,1)),0)),0)</f>
        <v>0</v>
      </c>
      <c r="N2516" s="36">
        <f>IF(C2516="Saliente Internacional",(IFERROR((LIMPIA(J2516,1)),0)),0)</f>
        <v>0</v>
      </c>
      <c r="O2516" s="36">
        <f>IF(C2516="Saliente Local",(IFERROR((LIMPIA(K2516,1)),0)),0)</f>
        <v>20</v>
      </c>
      <c r="P2516" s="36">
        <f>IF(C2516="Saliente Nacional",(IFERROR((LIMPIA(K2516,1)),0)),0)</f>
        <v>0</v>
      </c>
      <c r="Q2516" s="36">
        <f>IF(C2516="Saliente Internacional",(IFERROR((LIMPIA(K2516,1)),0)),0)</f>
        <v>0</v>
      </c>
      <c r="R2516" s="36">
        <f t="shared" si="118"/>
        <v>4</v>
      </c>
      <c r="S2516" s="36">
        <f t="shared" si="119"/>
        <v>0</v>
      </c>
    </row>
    <row r="2517" spans="1:19" x14ac:dyDescent="0.25">
      <c r="A2517" s="101">
        <f>'DETALLE DE CONEXIONES'!P2517</f>
        <v>0</v>
      </c>
      <c r="B2517" s="36" t="str">
        <f>'DETALLE DE CONEXIONES'!I2517</f>
        <v>GPRS</v>
      </c>
      <c r="C2517" s="36" t="str">
        <f>'DETALLE DE CONEXIONES'!BB2517</f>
        <v>INTERNET</v>
      </c>
      <c r="D2517" s="36" t="str">
        <f>'DETALLE DE CONEXIONES'!E2517</f>
        <v>internet.itelcelXXXm-3G</v>
      </c>
      <c r="E2517" s="36">
        <f t="shared" si="117"/>
        <v>23</v>
      </c>
      <c r="F2517" s="36">
        <f>IFERROR(LIMPIA('DETALLE DE CONEXIONES'!N2517,1),0)</f>
        <v>0</v>
      </c>
      <c r="G2517" s="36" t="str">
        <f>LEFT('DETALLE DE CONEXIONES'!BE2517,3)</f>
        <v/>
      </c>
      <c r="H2517" s="36" t="str">
        <f>RIGHT('DETALLE DE CONEXIONES'!AK2517,2)</f>
        <v>-1</v>
      </c>
      <c r="I2517" s="36" t="str">
        <f>LEFT('DETALLE DE CONEXIONES'!AK2517,3)</f>
        <v>INT</v>
      </c>
      <c r="J2517" s="36" t="str">
        <f>LEFT('DETALLE DE CONEXIONES'!M2517,3)</f>
        <v>0mi</v>
      </c>
      <c r="K2517" s="36" t="str">
        <f>IF(LEN('DETALLE DE CONEXIONES'!M2517)&lt;12,(RIGHT('DETALLE DE CONEXIONES'!M2517,5)),(RIGHT('DETALLE DE CONEXIONES'!M2517,6)))</f>
        <v xml:space="preserve">min. </v>
      </c>
      <c r="L2517" s="36">
        <f>IF(C2517="Saliente Local",(IFERROR((LIMPIA(J2517,1)),0)),0)</f>
        <v>0</v>
      </c>
      <c r="M2517" s="36">
        <f>IF(C2517="Saliente Nacional",(IFERROR((LIMPIA(J2517,1)),0)),0)</f>
        <v>0</v>
      </c>
      <c r="N2517" s="36">
        <f>IF(C2517="Saliente Internacional",(IFERROR((LIMPIA(J2517,1)),0)),0)</f>
        <v>0</v>
      </c>
      <c r="O2517" s="36">
        <f>IF(C2517="Saliente Local",(IFERROR((LIMPIA(K2517,1)),0)),0)</f>
        <v>0</v>
      </c>
      <c r="P2517" s="36">
        <f>IF(C2517="Saliente Nacional",(IFERROR((LIMPIA(K2517,1)),0)),0)</f>
        <v>0</v>
      </c>
      <c r="Q2517" s="36">
        <f>IF(C2517="Saliente Internacional",(IFERROR((LIMPIA(K2517,1)),0)),0)</f>
        <v>0</v>
      </c>
      <c r="R2517" s="36">
        <f t="shared" si="118"/>
        <v>0</v>
      </c>
      <c r="S2517" s="36">
        <f t="shared" si="119"/>
        <v>0</v>
      </c>
    </row>
    <row r="2518" spans="1:19" x14ac:dyDescent="0.25">
      <c r="A2518" s="101">
        <f>'DETALLE DE CONEXIONES'!P2518</f>
        <v>0</v>
      </c>
      <c r="B2518" s="36" t="str">
        <f>'DETALLE DE CONEXIONES'!I2518</f>
        <v>ENTRANTE</v>
      </c>
      <c r="C2518" s="36" t="str">
        <f>'DETALLE DE CONEXIONES'!BB2518</f>
        <v>Entrante</v>
      </c>
      <c r="D2518" s="36" t="str">
        <f>'DETALLE DE CONEXIONES'!E2518</f>
        <v>999XXX1600</v>
      </c>
      <c r="E2518" s="36">
        <f t="shared" si="117"/>
        <v>10</v>
      </c>
      <c r="F2518" s="36">
        <f>IFERROR(LIMPIA('DETALLE DE CONEXIONES'!N2518,1),0)</f>
        <v>5</v>
      </c>
      <c r="G2518" s="36" t="str">
        <f>LEFT('DETALLE DE CONEXIONES'!BE2518,3)</f>
        <v>NOF</v>
      </c>
      <c r="H2518" s="36" t="str">
        <f>RIGHT('DETALLE DE CONEXIONES'!AK2518,2)</f>
        <v/>
      </c>
      <c r="I2518" s="36" t="str">
        <f>LEFT('DETALLE DE CONEXIONES'!AK2518,3)</f>
        <v/>
      </c>
      <c r="J2518" s="36" t="str">
        <f>LEFT('DETALLE DE CONEXIONES'!M2518,3)</f>
        <v>4mi</v>
      </c>
      <c r="K2518" s="36" t="str">
        <f>IF(LEN('DETALLE DE CONEXIONES'!M2518)&lt;12,(RIGHT('DETALLE DE CONEXIONES'!M2518,5)),(RIGHT('DETALLE DE CONEXIONES'!M2518,6)))</f>
        <v>37seg.</v>
      </c>
      <c r="L2518" s="36">
        <f>IF(C2518="Saliente Local",(IFERROR((LIMPIA(J2518,1)),0)),0)</f>
        <v>0</v>
      </c>
      <c r="M2518" s="36">
        <f>IF(C2518="Saliente Nacional",(IFERROR((LIMPIA(J2518,1)),0)),0)</f>
        <v>0</v>
      </c>
      <c r="N2518" s="36">
        <f>IF(C2518="Saliente Internacional",(IFERROR((LIMPIA(J2518,1)),0)),0)</f>
        <v>0</v>
      </c>
      <c r="O2518" s="36">
        <f>IF(C2518="Saliente Local",(IFERROR((LIMPIA(K2518,1)),0)),0)</f>
        <v>0</v>
      </c>
      <c r="P2518" s="36">
        <f>IF(C2518="Saliente Nacional",(IFERROR((LIMPIA(K2518,1)),0)),0)</f>
        <v>0</v>
      </c>
      <c r="Q2518" s="36">
        <f>IF(C2518="Saliente Internacional",(IFERROR((LIMPIA(K2518,1)),0)),0)</f>
        <v>0</v>
      </c>
      <c r="R2518" s="36">
        <f t="shared" si="118"/>
        <v>0</v>
      </c>
      <c r="S2518" s="36">
        <f t="shared" si="119"/>
        <v>0</v>
      </c>
    </row>
    <row r="2519" spans="1:19" x14ac:dyDescent="0.25">
      <c r="A2519" s="101">
        <f>'DETALLE DE CONEXIONES'!P2519</f>
        <v>0</v>
      </c>
      <c r="B2519" s="36" t="str">
        <f>'DETALLE DE CONEXIONES'!I2519</f>
        <v>GPRS</v>
      </c>
      <c r="C2519" s="36" t="str">
        <f>'DETALLE DE CONEXIONES'!BB2519</f>
        <v>MENSAJERO</v>
      </c>
      <c r="D2519" s="36" t="str">
        <f>'DETALLE DE CONEXIONES'!E2519</f>
        <v>internet.itelcelXXXm-3G</v>
      </c>
      <c r="E2519" s="36">
        <f t="shared" si="117"/>
        <v>23</v>
      </c>
      <c r="F2519" s="36">
        <f>IFERROR(LIMPIA('DETALLE DE CONEXIONES'!N2519,1),0)</f>
        <v>0</v>
      </c>
      <c r="G2519" s="36" t="str">
        <f>LEFT('DETALLE DE CONEXIONES'!BE2519,3)</f>
        <v/>
      </c>
      <c r="H2519" s="36" t="str">
        <f>RIGHT('DETALLE DE CONEXIONES'!AK2519,2)</f>
        <v>-1</v>
      </c>
      <c r="I2519" s="36" t="str">
        <f>LEFT('DETALLE DE CONEXIONES'!AK2519,3)</f>
        <v>MEN</v>
      </c>
      <c r="J2519" s="36" t="str">
        <f>LEFT('DETALLE DE CONEXIONES'!M2519,3)</f>
        <v>0mi</v>
      </c>
      <c r="K2519" s="36" t="str">
        <f>IF(LEN('DETALLE DE CONEXIONES'!M2519)&lt;12,(RIGHT('DETALLE DE CONEXIONES'!M2519,5)),(RIGHT('DETALLE DE CONEXIONES'!M2519,6)))</f>
        <v xml:space="preserve">min. </v>
      </c>
      <c r="L2519" s="36">
        <f>IF(C2519="Saliente Local",(IFERROR((LIMPIA(J2519,1)),0)),0)</f>
        <v>0</v>
      </c>
      <c r="M2519" s="36">
        <f>IF(C2519="Saliente Nacional",(IFERROR((LIMPIA(J2519,1)),0)),0)</f>
        <v>0</v>
      </c>
      <c r="N2519" s="36">
        <f>IF(C2519="Saliente Internacional",(IFERROR((LIMPIA(J2519,1)),0)),0)</f>
        <v>0</v>
      </c>
      <c r="O2519" s="36">
        <f>IF(C2519="Saliente Local",(IFERROR((LIMPIA(K2519,1)),0)),0)</f>
        <v>0</v>
      </c>
      <c r="P2519" s="36">
        <f>IF(C2519="Saliente Nacional",(IFERROR((LIMPIA(K2519,1)),0)),0)</f>
        <v>0</v>
      </c>
      <c r="Q2519" s="36">
        <f>IF(C2519="Saliente Internacional",(IFERROR((LIMPIA(K2519,1)),0)),0)</f>
        <v>0</v>
      </c>
      <c r="R2519" s="36">
        <f t="shared" si="118"/>
        <v>0</v>
      </c>
      <c r="S2519" s="36">
        <f t="shared" si="119"/>
        <v>0</v>
      </c>
    </row>
    <row r="2520" spans="1:19" x14ac:dyDescent="0.25">
      <c r="A2520" s="101">
        <f>'DETALLE DE CONEXIONES'!P2520</f>
        <v>0</v>
      </c>
      <c r="B2520" s="36" t="str">
        <f>'DETALLE DE CONEXIONES'!I2520</f>
        <v>ENTRANTE</v>
      </c>
      <c r="C2520" s="36" t="str">
        <f>'DETALLE DE CONEXIONES'!BB2520</f>
        <v>Entrante Local</v>
      </c>
      <c r="D2520" s="36" t="str">
        <f>'DETALLE DE CONEXIONES'!E2520</f>
        <v>999XXX1600</v>
      </c>
      <c r="E2520" s="36">
        <f t="shared" si="117"/>
        <v>10</v>
      </c>
      <c r="F2520" s="36">
        <f>IFERROR(LIMPIA('DETALLE DE CONEXIONES'!N2520,1),0)</f>
        <v>9</v>
      </c>
      <c r="G2520" s="36" t="str">
        <f>LEFT('DETALLE DE CONEXIONES'!BE2520,3)</f>
        <v>NOF</v>
      </c>
      <c r="H2520" s="36" t="str">
        <f>RIGHT('DETALLE DE CONEXIONES'!AK2520,2)</f>
        <v/>
      </c>
      <c r="I2520" s="36" t="str">
        <f>LEFT('DETALLE DE CONEXIONES'!AK2520,3)</f>
        <v/>
      </c>
      <c r="J2520" s="36" t="str">
        <f>LEFT('DETALLE DE CONEXIONES'!M2520,3)</f>
        <v>8mi</v>
      </c>
      <c r="K2520" s="36" t="str">
        <f>IF(LEN('DETALLE DE CONEXIONES'!M2520)&lt;12,(RIGHT('DETALLE DE CONEXIONES'!M2520,5)),(RIGHT('DETALLE DE CONEXIONES'!M2520,6)))</f>
        <v>36seg.</v>
      </c>
      <c r="L2520" s="36">
        <f>IF(C2520="Saliente Local",(IFERROR((LIMPIA(J2520,1)),0)),0)</f>
        <v>0</v>
      </c>
      <c r="M2520" s="36">
        <f>IF(C2520="Saliente Nacional",(IFERROR((LIMPIA(J2520,1)),0)),0)</f>
        <v>0</v>
      </c>
      <c r="N2520" s="36">
        <f>IF(C2520="Saliente Internacional",(IFERROR((LIMPIA(J2520,1)),0)),0)</f>
        <v>0</v>
      </c>
      <c r="O2520" s="36">
        <f>IF(C2520="Saliente Local",(IFERROR((LIMPIA(K2520,1)),0)),0)</f>
        <v>0</v>
      </c>
      <c r="P2520" s="36">
        <f>IF(C2520="Saliente Nacional",(IFERROR((LIMPIA(K2520,1)),0)),0)</f>
        <v>0</v>
      </c>
      <c r="Q2520" s="36">
        <f>IF(C2520="Saliente Internacional",(IFERROR((LIMPIA(K2520,1)),0)),0)</f>
        <v>0</v>
      </c>
      <c r="R2520" s="36">
        <f t="shared" si="118"/>
        <v>0</v>
      </c>
      <c r="S2520" s="36">
        <f t="shared" si="119"/>
        <v>0</v>
      </c>
    </row>
    <row r="2521" spans="1:19" x14ac:dyDescent="0.25">
      <c r="A2521" s="101">
        <f>'DETALLE DE CONEXIONES'!P2521</f>
        <v>0</v>
      </c>
      <c r="B2521" s="36" t="str">
        <f>'DETALLE DE CONEXIONES'!I2521</f>
        <v>ENTRANTE</v>
      </c>
      <c r="C2521" s="36" t="str">
        <f>'DETALLE DE CONEXIONES'!BB2521</f>
        <v>Entrante Local</v>
      </c>
      <c r="D2521" s="36" t="str">
        <f>'DETALLE DE CONEXIONES'!E2521</f>
        <v>999XXX1600</v>
      </c>
      <c r="E2521" s="36">
        <f t="shared" si="117"/>
        <v>10</v>
      </c>
      <c r="F2521" s="36">
        <f>IFERROR(LIMPIA('DETALLE DE CONEXIONES'!N2521,1),0)</f>
        <v>3</v>
      </c>
      <c r="G2521" s="36" t="str">
        <f>LEFT('DETALLE DE CONEXIONES'!BE2521,3)</f>
        <v>NOF</v>
      </c>
      <c r="H2521" s="36" t="str">
        <f>RIGHT('DETALLE DE CONEXIONES'!AK2521,2)</f>
        <v/>
      </c>
      <c r="I2521" s="36" t="str">
        <f>LEFT('DETALLE DE CONEXIONES'!AK2521,3)</f>
        <v/>
      </c>
      <c r="J2521" s="36" t="str">
        <f>LEFT('DETALLE DE CONEXIONES'!M2521,3)</f>
        <v>2mi</v>
      </c>
      <c r="K2521" s="36" t="str">
        <f>IF(LEN('DETALLE DE CONEXIONES'!M2521)&lt;12,(RIGHT('DETALLE DE CONEXIONES'!M2521,5)),(RIGHT('DETALLE DE CONEXIONES'!M2521,6)))</f>
        <v>7seg.</v>
      </c>
      <c r="L2521" s="36">
        <f>IF(C2521="Saliente Local",(IFERROR((LIMPIA(J2521,1)),0)),0)</f>
        <v>0</v>
      </c>
      <c r="M2521" s="36">
        <f>IF(C2521="Saliente Nacional",(IFERROR((LIMPIA(J2521,1)),0)),0)</f>
        <v>0</v>
      </c>
      <c r="N2521" s="36">
        <f>IF(C2521="Saliente Internacional",(IFERROR((LIMPIA(J2521,1)),0)),0)</f>
        <v>0</v>
      </c>
      <c r="O2521" s="36">
        <f>IF(C2521="Saliente Local",(IFERROR((LIMPIA(K2521,1)),0)),0)</f>
        <v>0</v>
      </c>
      <c r="P2521" s="36">
        <f>IF(C2521="Saliente Nacional",(IFERROR((LIMPIA(K2521,1)),0)),0)</f>
        <v>0</v>
      </c>
      <c r="Q2521" s="36">
        <f>IF(C2521="Saliente Internacional",(IFERROR((LIMPIA(K2521,1)),0)),0)</f>
        <v>0</v>
      </c>
      <c r="R2521" s="36">
        <f t="shared" si="118"/>
        <v>0</v>
      </c>
      <c r="S2521" s="36">
        <f t="shared" si="119"/>
        <v>0</v>
      </c>
    </row>
    <row r="2522" spans="1:19" x14ac:dyDescent="0.25">
      <c r="A2522" s="101">
        <f>'DETALLE DE CONEXIONES'!P2522</f>
        <v>0</v>
      </c>
      <c r="B2522" s="36" t="str">
        <f>'DETALLE DE CONEXIONES'!I2522</f>
        <v>TRANSFERENCIA</v>
      </c>
      <c r="C2522" s="36" t="str">
        <f>'DETALLE DE CONEXIONES'!BB2522</f>
        <v>Desvio Nacional</v>
      </c>
      <c r="D2522" s="36" t="str">
        <f>'DETALLE DE CONEXIONES'!E2522</f>
        <v>999XXX1600</v>
      </c>
      <c r="E2522" s="36">
        <f t="shared" si="117"/>
        <v>10</v>
      </c>
      <c r="F2522" s="36">
        <f>IFERROR(LIMPIA('DETALLE DE CONEXIONES'!N2522,1),0)</f>
        <v>1</v>
      </c>
      <c r="G2522" s="36" t="str">
        <f>LEFT('DETALLE DE CONEXIONES'!BE2522,3)</f>
        <v>SIU</v>
      </c>
      <c r="H2522" s="36" t="str">
        <f>RIGHT('DETALLE DE CONEXIONES'!AK2522,2)</f>
        <v/>
      </c>
      <c r="I2522" s="36" t="str">
        <f>LEFT('DETALLE DE CONEXIONES'!AK2522,3)</f>
        <v/>
      </c>
      <c r="J2522" s="36" t="str">
        <f>LEFT('DETALLE DE CONEXIONES'!M2522,3)</f>
        <v>0mi</v>
      </c>
      <c r="K2522" s="36" t="str">
        <f>IF(LEN('DETALLE DE CONEXIONES'!M2522)&lt;12,(RIGHT('DETALLE DE CONEXIONES'!M2522,5)),(RIGHT('DETALLE DE CONEXIONES'!M2522,6)))</f>
        <v>5seg.</v>
      </c>
      <c r="L2522" s="36">
        <f>IF(C2522="Saliente Local",(IFERROR((LIMPIA(J2522,1)),0)),0)</f>
        <v>0</v>
      </c>
      <c r="M2522" s="36">
        <f>IF(C2522="Saliente Nacional",(IFERROR((LIMPIA(J2522,1)),0)),0)</f>
        <v>0</v>
      </c>
      <c r="N2522" s="36">
        <f>IF(C2522="Saliente Internacional",(IFERROR((LIMPIA(J2522,1)),0)),0)</f>
        <v>0</v>
      </c>
      <c r="O2522" s="36">
        <f>IF(C2522="Saliente Local",(IFERROR((LIMPIA(K2522,1)),0)),0)</f>
        <v>0</v>
      </c>
      <c r="P2522" s="36">
        <f>IF(C2522="Saliente Nacional",(IFERROR((LIMPIA(K2522,1)),0)),0)</f>
        <v>0</v>
      </c>
      <c r="Q2522" s="36">
        <f>IF(C2522="Saliente Internacional",(IFERROR((LIMPIA(K2522,1)),0)),0)</f>
        <v>0</v>
      </c>
      <c r="R2522" s="36">
        <f t="shared" si="118"/>
        <v>0</v>
      </c>
      <c r="S2522" s="36">
        <f t="shared" si="119"/>
        <v>0</v>
      </c>
    </row>
    <row r="2523" spans="1:19" x14ac:dyDescent="0.25">
      <c r="A2523" s="101">
        <f>'DETALLE DE CONEXIONES'!P2523</f>
        <v>0</v>
      </c>
      <c r="B2523" s="36" t="str">
        <f>'DETALLE DE CONEXIONES'!I2523</f>
        <v>TRANSFERENCIA</v>
      </c>
      <c r="C2523" s="36" t="str">
        <f>'DETALLE DE CONEXIONES'!BB2523</f>
        <v>Desvio Nacional</v>
      </c>
      <c r="D2523" s="36" t="str">
        <f>'DETALLE DE CONEXIONES'!E2523</f>
        <v>999XXX1600</v>
      </c>
      <c r="E2523" s="36">
        <f t="shared" si="117"/>
        <v>10</v>
      </c>
      <c r="F2523" s="36">
        <f>IFERROR(LIMPIA('DETALLE DE CONEXIONES'!N2523,1),0)</f>
        <v>1</v>
      </c>
      <c r="G2523" s="36" t="str">
        <f>LEFT('DETALLE DE CONEXIONES'!BE2523,3)</f>
        <v>SIU</v>
      </c>
      <c r="H2523" s="36" t="str">
        <f>RIGHT('DETALLE DE CONEXIONES'!AK2523,2)</f>
        <v/>
      </c>
      <c r="I2523" s="36" t="str">
        <f>LEFT('DETALLE DE CONEXIONES'!AK2523,3)</f>
        <v/>
      </c>
      <c r="J2523" s="36" t="str">
        <f>LEFT('DETALLE DE CONEXIONES'!M2523,3)</f>
        <v>0mi</v>
      </c>
      <c r="K2523" s="36" t="str">
        <f>IF(LEN('DETALLE DE CONEXIONES'!M2523)&lt;12,(RIGHT('DETALLE DE CONEXIONES'!M2523,5)),(RIGHT('DETALLE DE CONEXIONES'!M2523,6)))</f>
        <v>4seg.</v>
      </c>
      <c r="L2523" s="36">
        <f>IF(C2523="Saliente Local",(IFERROR((LIMPIA(J2523,1)),0)),0)</f>
        <v>0</v>
      </c>
      <c r="M2523" s="36">
        <f>IF(C2523="Saliente Nacional",(IFERROR((LIMPIA(J2523,1)),0)),0)</f>
        <v>0</v>
      </c>
      <c r="N2523" s="36">
        <f>IF(C2523="Saliente Internacional",(IFERROR((LIMPIA(J2523,1)),0)),0)</f>
        <v>0</v>
      </c>
      <c r="O2523" s="36">
        <f>IF(C2523="Saliente Local",(IFERROR((LIMPIA(K2523,1)),0)),0)</f>
        <v>0</v>
      </c>
      <c r="P2523" s="36">
        <f>IF(C2523="Saliente Nacional",(IFERROR((LIMPIA(K2523,1)),0)),0)</f>
        <v>0</v>
      </c>
      <c r="Q2523" s="36">
        <f>IF(C2523="Saliente Internacional",(IFERROR((LIMPIA(K2523,1)),0)),0)</f>
        <v>0</v>
      </c>
      <c r="R2523" s="36">
        <f t="shared" si="118"/>
        <v>0</v>
      </c>
      <c r="S2523" s="36">
        <f t="shared" si="119"/>
        <v>0</v>
      </c>
    </row>
    <row r="2524" spans="1:19" x14ac:dyDescent="0.25">
      <c r="A2524" s="101">
        <f>'DETALLE DE CONEXIONES'!P2524</f>
        <v>0</v>
      </c>
      <c r="B2524" s="36" t="str">
        <f>'DETALLE DE CONEXIONES'!I2524</f>
        <v>ENTRANTE</v>
      </c>
      <c r="C2524" s="36" t="str">
        <f>'DETALLE DE CONEXIONES'!BB2524</f>
        <v>Entrante Local</v>
      </c>
      <c r="D2524" s="36" t="str">
        <f>'DETALLE DE CONEXIONES'!E2524</f>
        <v>999XXX1600</v>
      </c>
      <c r="E2524" s="36">
        <f t="shared" si="117"/>
        <v>10</v>
      </c>
      <c r="F2524" s="36">
        <f>IFERROR(LIMPIA('DETALLE DE CONEXIONES'!N2524,1),0)</f>
        <v>11</v>
      </c>
      <c r="G2524" s="36" t="str">
        <f>LEFT('DETALLE DE CONEXIONES'!BE2524,3)</f>
        <v>NOF</v>
      </c>
      <c r="H2524" s="36" t="str">
        <f>RIGHT('DETALLE DE CONEXIONES'!AK2524,2)</f>
        <v/>
      </c>
      <c r="I2524" s="36" t="str">
        <f>LEFT('DETALLE DE CONEXIONES'!AK2524,3)</f>
        <v/>
      </c>
      <c r="J2524" s="36" t="str">
        <f>LEFT('DETALLE DE CONEXIONES'!M2524,3)</f>
        <v>10m</v>
      </c>
      <c r="K2524" s="36" t="str">
        <f>IF(LEN('DETALLE DE CONEXIONES'!M2524)&lt;12,(RIGHT('DETALLE DE CONEXIONES'!M2524,5)),(RIGHT('DETALLE DE CONEXIONES'!M2524,6)))</f>
        <v>41seg.</v>
      </c>
      <c r="L2524" s="36">
        <f>IF(C2524="Saliente Local",(IFERROR((LIMPIA(J2524,1)),0)),0)</f>
        <v>0</v>
      </c>
      <c r="M2524" s="36">
        <f>IF(C2524="Saliente Nacional",(IFERROR((LIMPIA(J2524,1)),0)),0)</f>
        <v>0</v>
      </c>
      <c r="N2524" s="36">
        <f>IF(C2524="Saliente Internacional",(IFERROR((LIMPIA(J2524,1)),0)),0)</f>
        <v>0</v>
      </c>
      <c r="O2524" s="36">
        <f>IF(C2524="Saliente Local",(IFERROR((LIMPIA(K2524,1)),0)),0)</f>
        <v>0</v>
      </c>
      <c r="P2524" s="36">
        <f>IF(C2524="Saliente Nacional",(IFERROR((LIMPIA(K2524,1)),0)),0)</f>
        <v>0</v>
      </c>
      <c r="Q2524" s="36">
        <f>IF(C2524="Saliente Internacional",(IFERROR((LIMPIA(K2524,1)),0)),0)</f>
        <v>0</v>
      </c>
      <c r="R2524" s="36">
        <f t="shared" si="118"/>
        <v>0</v>
      </c>
      <c r="S2524" s="36">
        <f t="shared" si="119"/>
        <v>0</v>
      </c>
    </row>
    <row r="2525" spans="1:19" x14ac:dyDescent="0.25">
      <c r="A2525" s="101">
        <f>'DETALLE DE CONEXIONES'!P2525</f>
        <v>0</v>
      </c>
      <c r="B2525" s="36" t="str">
        <f>'DETALLE DE CONEXIONES'!I2525</f>
        <v>TRANSFERENCIA</v>
      </c>
      <c r="C2525" s="36" t="str">
        <f>'DETALLE DE CONEXIONES'!BB2525</f>
        <v>Desvio Nacional</v>
      </c>
      <c r="D2525" s="36" t="str">
        <f>'DETALLE DE CONEXIONES'!E2525</f>
        <v>999XXX1600</v>
      </c>
      <c r="E2525" s="36">
        <f t="shared" si="117"/>
        <v>10</v>
      </c>
      <c r="F2525" s="36">
        <f>IFERROR(LIMPIA('DETALLE DE CONEXIONES'!N2525,1),0)</f>
        <v>1</v>
      </c>
      <c r="G2525" s="36" t="str">
        <f>LEFT('DETALLE DE CONEXIONES'!BE2525,3)</f>
        <v>SIU</v>
      </c>
      <c r="H2525" s="36" t="str">
        <f>RIGHT('DETALLE DE CONEXIONES'!AK2525,2)</f>
        <v/>
      </c>
      <c r="I2525" s="36" t="str">
        <f>LEFT('DETALLE DE CONEXIONES'!AK2525,3)</f>
        <v/>
      </c>
      <c r="J2525" s="36" t="str">
        <f>LEFT('DETALLE DE CONEXIONES'!M2525,3)</f>
        <v>0mi</v>
      </c>
      <c r="K2525" s="36" t="str">
        <f>IF(LEN('DETALLE DE CONEXIONES'!M2525)&lt;12,(RIGHT('DETALLE DE CONEXIONES'!M2525,5)),(RIGHT('DETALLE DE CONEXIONES'!M2525,6)))</f>
        <v>3seg.</v>
      </c>
      <c r="L2525" s="36">
        <f>IF(C2525="Saliente Local",(IFERROR((LIMPIA(J2525,1)),0)),0)</f>
        <v>0</v>
      </c>
      <c r="M2525" s="36">
        <f>IF(C2525="Saliente Nacional",(IFERROR((LIMPIA(J2525,1)),0)),0)</f>
        <v>0</v>
      </c>
      <c r="N2525" s="36">
        <f>IF(C2525="Saliente Internacional",(IFERROR((LIMPIA(J2525,1)),0)),0)</f>
        <v>0</v>
      </c>
      <c r="O2525" s="36">
        <f>IF(C2525="Saliente Local",(IFERROR((LIMPIA(K2525,1)),0)),0)</f>
        <v>0</v>
      </c>
      <c r="P2525" s="36">
        <f>IF(C2525="Saliente Nacional",(IFERROR((LIMPIA(K2525,1)),0)),0)</f>
        <v>0</v>
      </c>
      <c r="Q2525" s="36">
        <f>IF(C2525="Saliente Internacional",(IFERROR((LIMPIA(K2525,1)),0)),0)</f>
        <v>0</v>
      </c>
      <c r="R2525" s="36">
        <f t="shared" si="118"/>
        <v>0</v>
      </c>
      <c r="S2525" s="36">
        <f t="shared" si="119"/>
        <v>0</v>
      </c>
    </row>
    <row r="2526" spans="1:19" x14ac:dyDescent="0.25">
      <c r="A2526" s="101">
        <f>'DETALLE DE CONEXIONES'!P2526</f>
        <v>0</v>
      </c>
      <c r="B2526" s="36" t="str">
        <f>'DETALLE DE CONEXIONES'!I2526</f>
        <v>GPRS</v>
      </c>
      <c r="C2526" s="36" t="str">
        <f>'DETALLE DE CONEXIONES'!BB2526</f>
        <v>MENSAJERO</v>
      </c>
      <c r="D2526" s="36" t="str">
        <f>'DETALLE DE CONEXIONES'!E2526</f>
        <v>internet.itelcelXXXm-3G</v>
      </c>
      <c r="E2526" s="36">
        <f t="shared" si="117"/>
        <v>23</v>
      </c>
      <c r="F2526" s="36">
        <f>IFERROR(LIMPIA('DETALLE DE CONEXIONES'!N2526,1),0)</f>
        <v>0</v>
      </c>
      <c r="G2526" s="36" t="str">
        <f>LEFT('DETALLE DE CONEXIONES'!BE2526,3)</f>
        <v/>
      </c>
      <c r="H2526" s="36" t="str">
        <f>RIGHT('DETALLE DE CONEXIONES'!AK2526,2)</f>
        <v>-1</v>
      </c>
      <c r="I2526" s="36" t="str">
        <f>LEFT('DETALLE DE CONEXIONES'!AK2526,3)</f>
        <v>MEN</v>
      </c>
      <c r="J2526" s="36" t="str">
        <f>LEFT('DETALLE DE CONEXIONES'!M2526,3)</f>
        <v>0mi</v>
      </c>
      <c r="K2526" s="36" t="str">
        <f>IF(LEN('DETALLE DE CONEXIONES'!M2526)&lt;12,(RIGHT('DETALLE DE CONEXIONES'!M2526,5)),(RIGHT('DETALLE DE CONEXIONES'!M2526,6)))</f>
        <v xml:space="preserve">min. </v>
      </c>
      <c r="L2526" s="36">
        <f>IF(C2526="Saliente Local",(IFERROR((LIMPIA(J2526,1)),0)),0)</f>
        <v>0</v>
      </c>
      <c r="M2526" s="36">
        <f>IF(C2526="Saliente Nacional",(IFERROR((LIMPIA(J2526,1)),0)),0)</f>
        <v>0</v>
      </c>
      <c r="N2526" s="36">
        <f>IF(C2526="Saliente Internacional",(IFERROR((LIMPIA(J2526,1)),0)),0)</f>
        <v>0</v>
      </c>
      <c r="O2526" s="36">
        <f>IF(C2526="Saliente Local",(IFERROR((LIMPIA(K2526,1)),0)),0)</f>
        <v>0</v>
      </c>
      <c r="P2526" s="36">
        <f>IF(C2526="Saliente Nacional",(IFERROR((LIMPIA(K2526,1)),0)),0)</f>
        <v>0</v>
      </c>
      <c r="Q2526" s="36">
        <f>IF(C2526="Saliente Internacional",(IFERROR((LIMPIA(K2526,1)),0)),0)</f>
        <v>0</v>
      </c>
      <c r="R2526" s="36">
        <f t="shared" si="118"/>
        <v>0</v>
      </c>
      <c r="S2526" s="36">
        <f t="shared" si="119"/>
        <v>0</v>
      </c>
    </row>
    <row r="2527" spans="1:19" x14ac:dyDescent="0.25">
      <c r="A2527" s="101">
        <f>'DETALLE DE CONEXIONES'!P2527</f>
        <v>0</v>
      </c>
      <c r="B2527" s="36" t="str">
        <f>'DETALLE DE CONEXIONES'!I2527</f>
        <v>GPRS</v>
      </c>
      <c r="C2527" s="36" t="str">
        <f>'DETALLE DE CONEXIONES'!BB2527</f>
        <v>RS</v>
      </c>
      <c r="D2527" s="36" t="str">
        <f>'DETALLE DE CONEXIONES'!E2527</f>
        <v>internet.itelcelXXXm-3G</v>
      </c>
      <c r="E2527" s="36">
        <f t="shared" si="117"/>
        <v>23</v>
      </c>
      <c r="F2527" s="36">
        <f>IFERROR(LIMPIA('DETALLE DE CONEXIONES'!N2527,1),0)</f>
        <v>0</v>
      </c>
      <c r="G2527" s="36" t="str">
        <f>LEFT('DETALLE DE CONEXIONES'!BE2527,3)</f>
        <v/>
      </c>
      <c r="H2527" s="36" t="str">
        <f>RIGHT('DETALLE DE CONEXIONES'!AK2527,2)</f>
        <v>-0</v>
      </c>
      <c r="I2527" s="36" t="str">
        <f>LEFT('DETALLE DE CONEXIONES'!AK2527,3)</f>
        <v>RS;</v>
      </c>
      <c r="J2527" s="36" t="str">
        <f>LEFT('DETALLE DE CONEXIONES'!M2527,3)</f>
        <v>0mi</v>
      </c>
      <c r="K2527" s="36" t="str">
        <f>IF(LEN('DETALLE DE CONEXIONES'!M2527)&lt;12,(RIGHT('DETALLE DE CONEXIONES'!M2527,5)),(RIGHT('DETALLE DE CONEXIONES'!M2527,6)))</f>
        <v xml:space="preserve">min. </v>
      </c>
      <c r="L2527" s="36">
        <f>IF(C2527="Saliente Local",(IFERROR((LIMPIA(J2527,1)),0)),0)</f>
        <v>0</v>
      </c>
      <c r="M2527" s="36">
        <f>IF(C2527="Saliente Nacional",(IFERROR((LIMPIA(J2527,1)),0)),0)</f>
        <v>0</v>
      </c>
      <c r="N2527" s="36">
        <f>IF(C2527="Saliente Internacional",(IFERROR((LIMPIA(J2527,1)),0)),0)</f>
        <v>0</v>
      </c>
      <c r="O2527" s="36">
        <f>IF(C2527="Saliente Local",(IFERROR((LIMPIA(K2527,1)),0)),0)</f>
        <v>0</v>
      </c>
      <c r="P2527" s="36">
        <f>IF(C2527="Saliente Nacional",(IFERROR((LIMPIA(K2527,1)),0)),0)</f>
        <v>0</v>
      </c>
      <c r="Q2527" s="36">
        <f>IF(C2527="Saliente Internacional",(IFERROR((LIMPIA(K2527,1)),0)),0)</f>
        <v>0</v>
      </c>
      <c r="R2527" s="36">
        <f t="shared" si="118"/>
        <v>0</v>
      </c>
      <c r="S2527" s="36">
        <f t="shared" si="119"/>
        <v>0</v>
      </c>
    </row>
    <row r="2528" spans="1:19" x14ac:dyDescent="0.25">
      <c r="A2528" s="101">
        <f>'DETALLE DE CONEXIONES'!P2528</f>
        <v>0</v>
      </c>
      <c r="B2528" s="36" t="str">
        <f>'DETALLE DE CONEXIONES'!I2528</f>
        <v>GPRS</v>
      </c>
      <c r="C2528" s="36" t="str">
        <f>'DETALLE DE CONEXIONES'!BB2528</f>
        <v>MENSAJERO</v>
      </c>
      <c r="D2528" s="36" t="str">
        <f>'DETALLE DE CONEXIONES'!E2528</f>
        <v>internet.itelcelXXXm-3G</v>
      </c>
      <c r="E2528" s="36">
        <f t="shared" si="117"/>
        <v>23</v>
      </c>
      <c r="F2528" s="36">
        <f>IFERROR(LIMPIA('DETALLE DE CONEXIONES'!N2528,1),0)</f>
        <v>0</v>
      </c>
      <c r="G2528" s="36" t="str">
        <f>LEFT('DETALLE DE CONEXIONES'!BE2528,3)</f>
        <v/>
      </c>
      <c r="H2528" s="36" t="str">
        <f>RIGHT('DETALLE DE CONEXIONES'!AK2528,2)</f>
        <v>-1</v>
      </c>
      <c r="I2528" s="36" t="str">
        <f>LEFT('DETALLE DE CONEXIONES'!AK2528,3)</f>
        <v>MEN</v>
      </c>
      <c r="J2528" s="36" t="str">
        <f>LEFT('DETALLE DE CONEXIONES'!M2528,3)</f>
        <v>0mi</v>
      </c>
      <c r="K2528" s="36" t="str">
        <f>IF(LEN('DETALLE DE CONEXIONES'!M2528)&lt;12,(RIGHT('DETALLE DE CONEXIONES'!M2528,5)),(RIGHT('DETALLE DE CONEXIONES'!M2528,6)))</f>
        <v xml:space="preserve">min. </v>
      </c>
      <c r="L2528" s="36">
        <f>IF(C2528="Saliente Local",(IFERROR((LIMPIA(J2528,1)),0)),0)</f>
        <v>0</v>
      </c>
      <c r="M2528" s="36">
        <f>IF(C2528="Saliente Nacional",(IFERROR((LIMPIA(J2528,1)),0)),0)</f>
        <v>0</v>
      </c>
      <c r="N2528" s="36">
        <f>IF(C2528="Saliente Internacional",(IFERROR((LIMPIA(J2528,1)),0)),0)</f>
        <v>0</v>
      </c>
      <c r="O2528" s="36">
        <f>IF(C2528="Saliente Local",(IFERROR((LIMPIA(K2528,1)),0)),0)</f>
        <v>0</v>
      </c>
      <c r="P2528" s="36">
        <f>IF(C2528="Saliente Nacional",(IFERROR((LIMPIA(K2528,1)),0)),0)</f>
        <v>0</v>
      </c>
      <c r="Q2528" s="36">
        <f>IF(C2528="Saliente Internacional",(IFERROR((LIMPIA(K2528,1)),0)),0)</f>
        <v>0</v>
      </c>
      <c r="R2528" s="36">
        <f t="shared" si="118"/>
        <v>0</v>
      </c>
      <c r="S2528" s="36">
        <f t="shared" si="119"/>
        <v>0</v>
      </c>
    </row>
    <row r="2529" spans="1:19" x14ac:dyDescent="0.25">
      <c r="A2529" s="101">
        <f>'DETALLE DE CONEXIONES'!P2529</f>
        <v>0</v>
      </c>
      <c r="B2529" s="36" t="str">
        <f>'DETALLE DE CONEXIONES'!I2529</f>
        <v>GPRS</v>
      </c>
      <c r="C2529" s="36" t="str">
        <f>'DETALLE DE CONEXIONES'!BB2529</f>
        <v>RS</v>
      </c>
      <c r="D2529" s="36" t="str">
        <f>'DETALLE DE CONEXIONES'!E2529</f>
        <v>internet.itelcelXXXm-3G</v>
      </c>
      <c r="E2529" s="36">
        <f t="shared" si="117"/>
        <v>23</v>
      </c>
      <c r="F2529" s="36">
        <f>IFERROR(LIMPIA('DETALLE DE CONEXIONES'!N2529,1),0)</f>
        <v>0</v>
      </c>
      <c r="G2529" s="36" t="str">
        <f>LEFT('DETALLE DE CONEXIONES'!BE2529,3)</f>
        <v/>
      </c>
      <c r="H2529" s="36" t="str">
        <f>RIGHT('DETALLE DE CONEXIONES'!AK2529,2)</f>
        <v>-1</v>
      </c>
      <c r="I2529" s="36" t="str">
        <f>LEFT('DETALLE DE CONEXIONES'!AK2529,3)</f>
        <v>RS;</v>
      </c>
      <c r="J2529" s="36" t="str">
        <f>LEFT('DETALLE DE CONEXIONES'!M2529,3)</f>
        <v>0mi</v>
      </c>
      <c r="K2529" s="36" t="str">
        <f>IF(LEN('DETALLE DE CONEXIONES'!M2529)&lt;12,(RIGHT('DETALLE DE CONEXIONES'!M2529,5)),(RIGHT('DETALLE DE CONEXIONES'!M2529,6)))</f>
        <v xml:space="preserve">min. </v>
      </c>
      <c r="L2529" s="36">
        <f>IF(C2529="Saliente Local",(IFERROR((LIMPIA(J2529,1)),0)),0)</f>
        <v>0</v>
      </c>
      <c r="M2529" s="36">
        <f>IF(C2529="Saliente Nacional",(IFERROR((LIMPIA(J2529,1)),0)),0)</f>
        <v>0</v>
      </c>
      <c r="N2529" s="36">
        <f>IF(C2529="Saliente Internacional",(IFERROR((LIMPIA(J2529,1)),0)),0)</f>
        <v>0</v>
      </c>
      <c r="O2529" s="36">
        <f>IF(C2529="Saliente Local",(IFERROR((LIMPIA(K2529,1)),0)),0)</f>
        <v>0</v>
      </c>
      <c r="P2529" s="36">
        <f>IF(C2529="Saliente Nacional",(IFERROR((LIMPIA(K2529,1)),0)),0)</f>
        <v>0</v>
      </c>
      <c r="Q2529" s="36">
        <f>IF(C2529="Saliente Internacional",(IFERROR((LIMPIA(K2529,1)),0)),0)</f>
        <v>0</v>
      </c>
      <c r="R2529" s="36">
        <f t="shared" si="118"/>
        <v>0</v>
      </c>
      <c r="S2529" s="36">
        <f t="shared" si="119"/>
        <v>0</v>
      </c>
    </row>
    <row r="2530" spans="1:19" x14ac:dyDescent="0.25">
      <c r="A2530" s="101">
        <f>'DETALLE DE CONEXIONES'!P2530</f>
        <v>0</v>
      </c>
      <c r="B2530" s="36" t="str">
        <f>'DETALLE DE CONEXIONES'!I2530</f>
        <v>GPRS</v>
      </c>
      <c r="C2530" s="36" t="str">
        <f>'DETALLE DE CONEXIONES'!BB2530</f>
        <v>RS</v>
      </c>
      <c r="D2530" s="36" t="str">
        <f>'DETALLE DE CONEXIONES'!E2530</f>
        <v>internet.itelcelXXXm-3G</v>
      </c>
      <c r="E2530" s="36">
        <f t="shared" si="117"/>
        <v>23</v>
      </c>
      <c r="F2530" s="36">
        <f>IFERROR(LIMPIA('DETALLE DE CONEXIONES'!N2530,1),0)</f>
        <v>0</v>
      </c>
      <c r="G2530" s="36" t="str">
        <f>LEFT('DETALLE DE CONEXIONES'!BE2530,3)</f>
        <v/>
      </c>
      <c r="H2530" s="36" t="str">
        <f>RIGHT('DETALLE DE CONEXIONES'!AK2530,2)</f>
        <v>-0</v>
      </c>
      <c r="I2530" s="36" t="str">
        <f>LEFT('DETALLE DE CONEXIONES'!AK2530,3)</f>
        <v>RS;</v>
      </c>
      <c r="J2530" s="36" t="str">
        <f>LEFT('DETALLE DE CONEXIONES'!M2530,3)</f>
        <v>0mi</v>
      </c>
      <c r="K2530" s="36" t="str">
        <f>IF(LEN('DETALLE DE CONEXIONES'!M2530)&lt;12,(RIGHT('DETALLE DE CONEXIONES'!M2530,5)),(RIGHT('DETALLE DE CONEXIONES'!M2530,6)))</f>
        <v xml:space="preserve">min. </v>
      </c>
      <c r="L2530" s="36">
        <f>IF(C2530="Saliente Local",(IFERROR((LIMPIA(J2530,1)),0)),0)</f>
        <v>0</v>
      </c>
      <c r="M2530" s="36">
        <f>IF(C2530="Saliente Nacional",(IFERROR((LIMPIA(J2530,1)),0)),0)</f>
        <v>0</v>
      </c>
      <c r="N2530" s="36">
        <f>IF(C2530="Saliente Internacional",(IFERROR((LIMPIA(J2530,1)),0)),0)</f>
        <v>0</v>
      </c>
      <c r="O2530" s="36">
        <f>IF(C2530="Saliente Local",(IFERROR((LIMPIA(K2530,1)),0)),0)</f>
        <v>0</v>
      </c>
      <c r="P2530" s="36">
        <f>IF(C2530="Saliente Nacional",(IFERROR((LIMPIA(K2530,1)),0)),0)</f>
        <v>0</v>
      </c>
      <c r="Q2530" s="36">
        <f>IF(C2530="Saliente Internacional",(IFERROR((LIMPIA(K2530,1)),0)),0)</f>
        <v>0</v>
      </c>
      <c r="R2530" s="36">
        <f t="shared" si="118"/>
        <v>0</v>
      </c>
      <c r="S2530" s="36">
        <f t="shared" si="119"/>
        <v>0</v>
      </c>
    </row>
    <row r="2531" spans="1:19" x14ac:dyDescent="0.25">
      <c r="A2531" s="101">
        <f>'DETALLE DE CONEXIONES'!P2531</f>
        <v>0</v>
      </c>
      <c r="B2531" s="36" t="str">
        <f>'DETALLE DE CONEXIONES'!I2531</f>
        <v>GPRS</v>
      </c>
      <c r="C2531" s="36" t="str">
        <f>'DETALLE DE CONEXIONES'!BB2531</f>
        <v>MENSAJERO</v>
      </c>
      <c r="D2531" s="36" t="str">
        <f>'DETALLE DE CONEXIONES'!E2531</f>
        <v>internet.itelcelXXXm-3G</v>
      </c>
      <c r="E2531" s="36">
        <f t="shared" si="117"/>
        <v>23</v>
      </c>
      <c r="F2531" s="36">
        <f>IFERROR(LIMPIA('DETALLE DE CONEXIONES'!N2531,1),0)</f>
        <v>0</v>
      </c>
      <c r="G2531" s="36" t="str">
        <f>LEFT('DETALLE DE CONEXIONES'!BE2531,3)</f>
        <v/>
      </c>
      <c r="H2531" s="36" t="str">
        <f>RIGHT('DETALLE DE CONEXIONES'!AK2531,2)</f>
        <v>-0</v>
      </c>
      <c r="I2531" s="36" t="str">
        <f>LEFT('DETALLE DE CONEXIONES'!AK2531,3)</f>
        <v>MEN</v>
      </c>
      <c r="J2531" s="36" t="str">
        <f>LEFT('DETALLE DE CONEXIONES'!M2531,3)</f>
        <v>0mi</v>
      </c>
      <c r="K2531" s="36" t="str">
        <f>IF(LEN('DETALLE DE CONEXIONES'!M2531)&lt;12,(RIGHT('DETALLE DE CONEXIONES'!M2531,5)),(RIGHT('DETALLE DE CONEXIONES'!M2531,6)))</f>
        <v xml:space="preserve">min. </v>
      </c>
      <c r="L2531" s="36">
        <f>IF(C2531="Saliente Local",(IFERROR((LIMPIA(J2531,1)),0)),0)</f>
        <v>0</v>
      </c>
      <c r="M2531" s="36">
        <f>IF(C2531="Saliente Nacional",(IFERROR((LIMPIA(J2531,1)),0)),0)</f>
        <v>0</v>
      </c>
      <c r="N2531" s="36">
        <f>IF(C2531="Saliente Internacional",(IFERROR((LIMPIA(J2531,1)),0)),0)</f>
        <v>0</v>
      </c>
      <c r="O2531" s="36">
        <f>IF(C2531="Saliente Local",(IFERROR((LIMPIA(K2531,1)),0)),0)</f>
        <v>0</v>
      </c>
      <c r="P2531" s="36">
        <f>IF(C2531="Saliente Nacional",(IFERROR((LIMPIA(K2531,1)),0)),0)</f>
        <v>0</v>
      </c>
      <c r="Q2531" s="36">
        <f>IF(C2531="Saliente Internacional",(IFERROR((LIMPIA(K2531,1)),0)),0)</f>
        <v>0</v>
      </c>
      <c r="R2531" s="36">
        <f t="shared" si="118"/>
        <v>0</v>
      </c>
      <c r="S2531" s="36">
        <f t="shared" si="119"/>
        <v>0</v>
      </c>
    </row>
    <row r="2532" spans="1:19" x14ac:dyDescent="0.25">
      <c r="A2532" s="101">
        <f>'DETALLE DE CONEXIONES'!P2532</f>
        <v>0</v>
      </c>
      <c r="B2532" s="36" t="str">
        <f>'DETALLE DE CONEXIONES'!I2532</f>
        <v>GPRS</v>
      </c>
      <c r="C2532" s="36" t="str">
        <f>'DETALLE DE CONEXIONES'!BB2532</f>
        <v>RS</v>
      </c>
      <c r="D2532" s="36" t="str">
        <f>'DETALLE DE CONEXIONES'!E2532</f>
        <v>internet.itelcelXXXm-3G</v>
      </c>
      <c r="E2532" s="36">
        <f t="shared" si="117"/>
        <v>23</v>
      </c>
      <c r="F2532" s="36">
        <f>IFERROR(LIMPIA('DETALLE DE CONEXIONES'!N2532,1),0)</f>
        <v>0</v>
      </c>
      <c r="G2532" s="36" t="str">
        <f>LEFT('DETALLE DE CONEXIONES'!BE2532,3)</f>
        <v/>
      </c>
      <c r="H2532" s="36" t="str">
        <f>RIGHT('DETALLE DE CONEXIONES'!AK2532,2)</f>
        <v>-1</v>
      </c>
      <c r="I2532" s="36" t="str">
        <f>LEFT('DETALLE DE CONEXIONES'!AK2532,3)</f>
        <v>RS;</v>
      </c>
      <c r="J2532" s="36" t="str">
        <f>LEFT('DETALLE DE CONEXIONES'!M2532,3)</f>
        <v>0mi</v>
      </c>
      <c r="K2532" s="36" t="str">
        <f>IF(LEN('DETALLE DE CONEXIONES'!M2532)&lt;12,(RIGHT('DETALLE DE CONEXIONES'!M2532,5)),(RIGHT('DETALLE DE CONEXIONES'!M2532,6)))</f>
        <v xml:space="preserve">min. </v>
      </c>
      <c r="L2532" s="36">
        <f>IF(C2532="Saliente Local",(IFERROR((LIMPIA(J2532,1)),0)),0)</f>
        <v>0</v>
      </c>
      <c r="M2532" s="36">
        <f>IF(C2532="Saliente Nacional",(IFERROR((LIMPIA(J2532,1)),0)),0)</f>
        <v>0</v>
      </c>
      <c r="N2532" s="36">
        <f>IF(C2532="Saliente Internacional",(IFERROR((LIMPIA(J2532,1)),0)),0)</f>
        <v>0</v>
      </c>
      <c r="O2532" s="36">
        <f>IF(C2532="Saliente Local",(IFERROR((LIMPIA(K2532,1)),0)),0)</f>
        <v>0</v>
      </c>
      <c r="P2532" s="36">
        <f>IF(C2532="Saliente Nacional",(IFERROR((LIMPIA(K2532,1)),0)),0)</f>
        <v>0</v>
      </c>
      <c r="Q2532" s="36">
        <f>IF(C2532="Saliente Internacional",(IFERROR((LIMPIA(K2532,1)),0)),0)</f>
        <v>0</v>
      </c>
      <c r="R2532" s="36">
        <f t="shared" si="118"/>
        <v>0</v>
      </c>
      <c r="S2532" s="36">
        <f t="shared" si="119"/>
        <v>0</v>
      </c>
    </row>
    <row r="2533" spans="1:19" x14ac:dyDescent="0.25">
      <c r="A2533" s="101">
        <f>'DETALLE DE CONEXIONES'!P2533</f>
        <v>0</v>
      </c>
      <c r="B2533" s="36" t="str">
        <f>'DETALLE DE CONEXIONES'!I2533</f>
        <v>GPRS</v>
      </c>
      <c r="C2533" s="36" t="str">
        <f>'DETALLE DE CONEXIONES'!BB2533</f>
        <v>MENSAJERO</v>
      </c>
      <c r="D2533" s="36" t="str">
        <f>'DETALLE DE CONEXIONES'!E2533</f>
        <v>internet.itelcelXXXm-3G</v>
      </c>
      <c r="E2533" s="36">
        <f t="shared" si="117"/>
        <v>23</v>
      </c>
      <c r="F2533" s="36">
        <f>IFERROR(LIMPIA('DETALLE DE CONEXIONES'!N2533,1),0)</f>
        <v>0</v>
      </c>
      <c r="G2533" s="36" t="str">
        <f>LEFT('DETALLE DE CONEXIONES'!BE2533,3)</f>
        <v/>
      </c>
      <c r="H2533" s="36" t="str">
        <f>RIGHT('DETALLE DE CONEXIONES'!AK2533,2)</f>
        <v>-1</v>
      </c>
      <c r="I2533" s="36" t="str">
        <f>LEFT('DETALLE DE CONEXIONES'!AK2533,3)</f>
        <v>MEN</v>
      </c>
      <c r="J2533" s="36" t="str">
        <f>LEFT('DETALLE DE CONEXIONES'!M2533,3)</f>
        <v>0mi</v>
      </c>
      <c r="K2533" s="36" t="str">
        <f>IF(LEN('DETALLE DE CONEXIONES'!M2533)&lt;12,(RIGHT('DETALLE DE CONEXIONES'!M2533,5)),(RIGHT('DETALLE DE CONEXIONES'!M2533,6)))</f>
        <v xml:space="preserve">min. </v>
      </c>
      <c r="L2533" s="36">
        <f>IF(C2533="Saliente Local",(IFERROR((LIMPIA(J2533,1)),0)),0)</f>
        <v>0</v>
      </c>
      <c r="M2533" s="36">
        <f>IF(C2533="Saliente Nacional",(IFERROR((LIMPIA(J2533,1)),0)),0)</f>
        <v>0</v>
      </c>
      <c r="N2533" s="36">
        <f>IF(C2533="Saliente Internacional",(IFERROR((LIMPIA(J2533,1)),0)),0)</f>
        <v>0</v>
      </c>
      <c r="O2533" s="36">
        <f>IF(C2533="Saliente Local",(IFERROR((LIMPIA(K2533,1)),0)),0)</f>
        <v>0</v>
      </c>
      <c r="P2533" s="36">
        <f>IF(C2533="Saliente Nacional",(IFERROR((LIMPIA(K2533,1)),0)),0)</f>
        <v>0</v>
      </c>
      <c r="Q2533" s="36">
        <f>IF(C2533="Saliente Internacional",(IFERROR((LIMPIA(K2533,1)),0)),0)</f>
        <v>0</v>
      </c>
      <c r="R2533" s="36">
        <f t="shared" si="118"/>
        <v>0</v>
      </c>
      <c r="S2533" s="36">
        <f t="shared" si="119"/>
        <v>0</v>
      </c>
    </row>
    <row r="2534" spans="1:19" x14ac:dyDescent="0.25">
      <c r="A2534" s="101">
        <f>'DETALLE DE CONEXIONES'!P2534</f>
        <v>0</v>
      </c>
      <c r="B2534" s="36" t="str">
        <f>'DETALLE DE CONEXIONES'!I2534</f>
        <v>GPRS</v>
      </c>
      <c r="C2534" s="36" t="str">
        <f>'DETALLE DE CONEXIONES'!BB2534</f>
        <v>RS</v>
      </c>
      <c r="D2534" s="36" t="str">
        <f>'DETALLE DE CONEXIONES'!E2534</f>
        <v>internet.itelcelXXXm-3G</v>
      </c>
      <c r="E2534" s="36">
        <f t="shared" si="117"/>
        <v>23</v>
      </c>
      <c r="F2534" s="36">
        <f>IFERROR(LIMPIA('DETALLE DE CONEXIONES'!N2534,1),0)</f>
        <v>0</v>
      </c>
      <c r="G2534" s="36" t="str">
        <f>LEFT('DETALLE DE CONEXIONES'!BE2534,3)</f>
        <v/>
      </c>
      <c r="H2534" s="36" t="str">
        <f>RIGHT('DETALLE DE CONEXIONES'!AK2534,2)</f>
        <v>-1</v>
      </c>
      <c r="I2534" s="36" t="str">
        <f>LEFT('DETALLE DE CONEXIONES'!AK2534,3)</f>
        <v>RS;</v>
      </c>
      <c r="J2534" s="36" t="str">
        <f>LEFT('DETALLE DE CONEXIONES'!M2534,3)</f>
        <v>0mi</v>
      </c>
      <c r="K2534" s="36" t="str">
        <f>IF(LEN('DETALLE DE CONEXIONES'!M2534)&lt;12,(RIGHT('DETALLE DE CONEXIONES'!M2534,5)),(RIGHT('DETALLE DE CONEXIONES'!M2534,6)))</f>
        <v xml:space="preserve">min. </v>
      </c>
      <c r="L2534" s="36">
        <f>IF(C2534="Saliente Local",(IFERROR((LIMPIA(J2534,1)),0)),0)</f>
        <v>0</v>
      </c>
      <c r="M2534" s="36">
        <f>IF(C2534="Saliente Nacional",(IFERROR((LIMPIA(J2534,1)),0)),0)</f>
        <v>0</v>
      </c>
      <c r="N2534" s="36">
        <f>IF(C2534="Saliente Internacional",(IFERROR((LIMPIA(J2534,1)),0)),0)</f>
        <v>0</v>
      </c>
      <c r="O2534" s="36">
        <f>IF(C2534="Saliente Local",(IFERROR((LIMPIA(K2534,1)),0)),0)</f>
        <v>0</v>
      </c>
      <c r="P2534" s="36">
        <f>IF(C2534="Saliente Nacional",(IFERROR((LIMPIA(K2534,1)),0)),0)</f>
        <v>0</v>
      </c>
      <c r="Q2534" s="36">
        <f>IF(C2534="Saliente Internacional",(IFERROR((LIMPIA(K2534,1)),0)),0)</f>
        <v>0</v>
      </c>
      <c r="R2534" s="36">
        <f t="shared" si="118"/>
        <v>0</v>
      </c>
      <c r="S2534" s="36">
        <f t="shared" si="119"/>
        <v>0</v>
      </c>
    </row>
    <row r="2535" spans="1:19" x14ac:dyDescent="0.25">
      <c r="A2535" s="101">
        <f>'DETALLE DE CONEXIONES'!P2535</f>
        <v>0</v>
      </c>
      <c r="B2535" s="36" t="str">
        <f>'DETALLE DE CONEXIONES'!I2535</f>
        <v>GPRS</v>
      </c>
      <c r="C2535" s="36" t="str">
        <f>'DETALLE DE CONEXIONES'!BB2535</f>
        <v>RS</v>
      </c>
      <c r="D2535" s="36" t="str">
        <f>'DETALLE DE CONEXIONES'!E2535</f>
        <v>internet.itelcel.coXXXGLTE</v>
      </c>
      <c r="E2535" s="36">
        <f t="shared" si="117"/>
        <v>26</v>
      </c>
      <c r="F2535" s="36">
        <f>IFERROR(LIMPIA('DETALLE DE CONEXIONES'!N2535,1),0)</f>
        <v>0</v>
      </c>
      <c r="G2535" s="36" t="str">
        <f>LEFT('DETALLE DE CONEXIONES'!BE2535,3)</f>
        <v/>
      </c>
      <c r="H2535" s="36" t="str">
        <f>RIGHT('DETALLE DE CONEXIONES'!AK2535,2)</f>
        <v>-1</v>
      </c>
      <c r="I2535" s="36" t="str">
        <f>LEFT('DETALLE DE CONEXIONES'!AK2535,3)</f>
        <v>RS;</v>
      </c>
      <c r="J2535" s="36" t="str">
        <f>LEFT('DETALLE DE CONEXIONES'!M2535,3)</f>
        <v>0mi</v>
      </c>
      <c r="K2535" s="36" t="str">
        <f>IF(LEN('DETALLE DE CONEXIONES'!M2535)&lt;12,(RIGHT('DETALLE DE CONEXIONES'!M2535,5)),(RIGHT('DETALLE DE CONEXIONES'!M2535,6)))</f>
        <v xml:space="preserve">min. </v>
      </c>
      <c r="L2535" s="36">
        <f>IF(C2535="Saliente Local",(IFERROR((LIMPIA(J2535,1)),0)),0)</f>
        <v>0</v>
      </c>
      <c r="M2535" s="36">
        <f>IF(C2535="Saliente Nacional",(IFERROR((LIMPIA(J2535,1)),0)),0)</f>
        <v>0</v>
      </c>
      <c r="N2535" s="36">
        <f>IF(C2535="Saliente Internacional",(IFERROR((LIMPIA(J2535,1)),0)),0)</f>
        <v>0</v>
      </c>
      <c r="O2535" s="36">
        <f>IF(C2535="Saliente Local",(IFERROR((LIMPIA(K2535,1)),0)),0)</f>
        <v>0</v>
      </c>
      <c r="P2535" s="36">
        <f>IF(C2535="Saliente Nacional",(IFERROR((LIMPIA(K2535,1)),0)),0)</f>
        <v>0</v>
      </c>
      <c r="Q2535" s="36">
        <f>IF(C2535="Saliente Internacional",(IFERROR((LIMPIA(K2535,1)),0)),0)</f>
        <v>0</v>
      </c>
      <c r="R2535" s="36">
        <f t="shared" si="118"/>
        <v>0</v>
      </c>
      <c r="S2535" s="36">
        <f t="shared" si="119"/>
        <v>0</v>
      </c>
    </row>
    <row r="2536" spans="1:19" x14ac:dyDescent="0.25">
      <c r="A2536" s="101">
        <f>'DETALLE DE CONEXIONES'!P2536</f>
        <v>0</v>
      </c>
      <c r="B2536" s="36" t="str">
        <f>'DETALLE DE CONEXIONES'!I2536</f>
        <v>GPRS</v>
      </c>
      <c r="C2536" s="36" t="str">
        <f>'DETALLE DE CONEXIONES'!BB2536</f>
        <v>MENSAJERO</v>
      </c>
      <c r="D2536" s="36" t="str">
        <f>'DETALLE DE CONEXIONES'!E2536</f>
        <v>internet.itelcel.coXXXGLTE</v>
      </c>
      <c r="E2536" s="36">
        <f t="shared" si="117"/>
        <v>26</v>
      </c>
      <c r="F2536" s="36">
        <f>IFERROR(LIMPIA('DETALLE DE CONEXIONES'!N2536,1),0)</f>
        <v>0</v>
      </c>
      <c r="G2536" s="36" t="str">
        <f>LEFT('DETALLE DE CONEXIONES'!BE2536,3)</f>
        <v/>
      </c>
      <c r="H2536" s="36" t="str">
        <f>RIGHT('DETALLE DE CONEXIONES'!AK2536,2)</f>
        <v>-1</v>
      </c>
      <c r="I2536" s="36" t="str">
        <f>LEFT('DETALLE DE CONEXIONES'!AK2536,3)</f>
        <v>MEN</v>
      </c>
      <c r="J2536" s="36" t="str">
        <f>LEFT('DETALLE DE CONEXIONES'!M2536,3)</f>
        <v>0mi</v>
      </c>
      <c r="K2536" s="36" t="str">
        <f>IF(LEN('DETALLE DE CONEXIONES'!M2536)&lt;12,(RIGHT('DETALLE DE CONEXIONES'!M2536,5)),(RIGHT('DETALLE DE CONEXIONES'!M2536,6)))</f>
        <v xml:space="preserve">min. </v>
      </c>
      <c r="L2536" s="36">
        <f>IF(C2536="Saliente Local",(IFERROR((LIMPIA(J2536,1)),0)),0)</f>
        <v>0</v>
      </c>
      <c r="M2536" s="36">
        <f>IF(C2536="Saliente Nacional",(IFERROR((LIMPIA(J2536,1)),0)),0)</f>
        <v>0</v>
      </c>
      <c r="N2536" s="36">
        <f>IF(C2536="Saliente Internacional",(IFERROR((LIMPIA(J2536,1)),0)),0)</f>
        <v>0</v>
      </c>
      <c r="O2536" s="36">
        <f>IF(C2536="Saliente Local",(IFERROR((LIMPIA(K2536,1)),0)),0)</f>
        <v>0</v>
      </c>
      <c r="P2536" s="36">
        <f>IF(C2536="Saliente Nacional",(IFERROR((LIMPIA(K2536,1)),0)),0)</f>
        <v>0</v>
      </c>
      <c r="Q2536" s="36">
        <f>IF(C2536="Saliente Internacional",(IFERROR((LIMPIA(K2536,1)),0)),0)</f>
        <v>0</v>
      </c>
      <c r="R2536" s="36">
        <f t="shared" si="118"/>
        <v>0</v>
      </c>
      <c r="S2536" s="36">
        <f t="shared" si="119"/>
        <v>0</v>
      </c>
    </row>
    <row r="2537" spans="1:19" x14ac:dyDescent="0.25">
      <c r="A2537" s="101">
        <f>'DETALLE DE CONEXIONES'!P2537</f>
        <v>0</v>
      </c>
      <c r="B2537" s="36" t="str">
        <f>'DETALLE DE CONEXIONES'!I2537</f>
        <v>GPRS</v>
      </c>
      <c r="C2537" s="36" t="str">
        <f>'DETALLE DE CONEXIONES'!BB2537</f>
        <v>RS</v>
      </c>
      <c r="D2537" s="36" t="str">
        <f>'DETALLE DE CONEXIONES'!E2537</f>
        <v>internet.itelcel.coXXXGLTE</v>
      </c>
      <c r="E2537" s="36">
        <f t="shared" si="117"/>
        <v>26</v>
      </c>
      <c r="F2537" s="36">
        <f>IFERROR(LIMPIA('DETALLE DE CONEXIONES'!N2537,1),0)</f>
        <v>0</v>
      </c>
      <c r="G2537" s="36" t="str">
        <f>LEFT('DETALLE DE CONEXIONES'!BE2537,3)</f>
        <v/>
      </c>
      <c r="H2537" s="36" t="str">
        <f>RIGHT('DETALLE DE CONEXIONES'!AK2537,2)</f>
        <v>-1</v>
      </c>
      <c r="I2537" s="36" t="str">
        <f>LEFT('DETALLE DE CONEXIONES'!AK2537,3)</f>
        <v>RS;</v>
      </c>
      <c r="J2537" s="36" t="str">
        <f>LEFT('DETALLE DE CONEXIONES'!M2537,3)</f>
        <v>0mi</v>
      </c>
      <c r="K2537" s="36" t="str">
        <f>IF(LEN('DETALLE DE CONEXIONES'!M2537)&lt;12,(RIGHT('DETALLE DE CONEXIONES'!M2537,5)),(RIGHT('DETALLE DE CONEXIONES'!M2537,6)))</f>
        <v xml:space="preserve">min. </v>
      </c>
      <c r="L2537" s="36">
        <f>IF(C2537="Saliente Local",(IFERROR((LIMPIA(J2537,1)),0)),0)</f>
        <v>0</v>
      </c>
      <c r="M2537" s="36">
        <f>IF(C2537="Saliente Nacional",(IFERROR((LIMPIA(J2537,1)),0)),0)</f>
        <v>0</v>
      </c>
      <c r="N2537" s="36">
        <f>IF(C2537="Saliente Internacional",(IFERROR((LIMPIA(J2537,1)),0)),0)</f>
        <v>0</v>
      </c>
      <c r="O2537" s="36">
        <f>IF(C2537="Saliente Local",(IFERROR((LIMPIA(K2537,1)),0)),0)</f>
        <v>0</v>
      </c>
      <c r="P2537" s="36">
        <f>IF(C2537="Saliente Nacional",(IFERROR((LIMPIA(K2537,1)),0)),0)</f>
        <v>0</v>
      </c>
      <c r="Q2537" s="36">
        <f>IF(C2537="Saliente Internacional",(IFERROR((LIMPIA(K2537,1)),0)),0)</f>
        <v>0</v>
      </c>
      <c r="R2537" s="36">
        <f t="shared" si="118"/>
        <v>0</v>
      </c>
      <c r="S2537" s="36">
        <f t="shared" si="119"/>
        <v>0</v>
      </c>
    </row>
    <row r="2538" spans="1:19" x14ac:dyDescent="0.25">
      <c r="A2538" s="101">
        <f>'DETALLE DE CONEXIONES'!P2538</f>
        <v>0</v>
      </c>
      <c r="B2538" s="36" t="str">
        <f>'DETALLE DE CONEXIONES'!I2538</f>
        <v>TRANSFERENCIA</v>
      </c>
      <c r="C2538" s="36" t="str">
        <f>'DETALLE DE CONEXIONES'!BB2538</f>
        <v>Desvio Nacional</v>
      </c>
      <c r="D2538" s="36" t="str">
        <f>'DETALLE DE CONEXIONES'!E2538</f>
        <v>999XXX1600</v>
      </c>
      <c r="E2538" s="36">
        <f t="shared" si="117"/>
        <v>10</v>
      </c>
      <c r="F2538" s="36">
        <f>IFERROR(LIMPIA('DETALLE DE CONEXIONES'!N2538,1),0)</f>
        <v>1</v>
      </c>
      <c r="G2538" s="36" t="str">
        <f>LEFT('DETALLE DE CONEXIONES'!BE2538,3)</f>
        <v>SIU</v>
      </c>
      <c r="H2538" s="36" t="str">
        <f>RIGHT('DETALLE DE CONEXIONES'!AK2538,2)</f>
        <v/>
      </c>
      <c r="I2538" s="36" t="str">
        <f>LEFT('DETALLE DE CONEXIONES'!AK2538,3)</f>
        <v/>
      </c>
      <c r="J2538" s="36" t="str">
        <f>LEFT('DETALLE DE CONEXIONES'!M2538,3)</f>
        <v>0mi</v>
      </c>
      <c r="K2538" s="36" t="str">
        <f>IF(LEN('DETALLE DE CONEXIONES'!M2538)&lt;12,(RIGHT('DETALLE DE CONEXIONES'!M2538,5)),(RIGHT('DETALLE DE CONEXIONES'!M2538,6)))</f>
        <v>5seg.</v>
      </c>
      <c r="L2538" s="36">
        <f>IF(C2538="Saliente Local",(IFERROR((LIMPIA(J2538,1)),0)),0)</f>
        <v>0</v>
      </c>
      <c r="M2538" s="36">
        <f>IF(C2538="Saliente Nacional",(IFERROR((LIMPIA(J2538,1)),0)),0)</f>
        <v>0</v>
      </c>
      <c r="N2538" s="36">
        <f>IF(C2538="Saliente Internacional",(IFERROR((LIMPIA(J2538,1)),0)),0)</f>
        <v>0</v>
      </c>
      <c r="O2538" s="36">
        <f>IF(C2538="Saliente Local",(IFERROR((LIMPIA(K2538,1)),0)),0)</f>
        <v>0</v>
      </c>
      <c r="P2538" s="36">
        <f>IF(C2538="Saliente Nacional",(IFERROR((LIMPIA(K2538,1)),0)),0)</f>
        <v>0</v>
      </c>
      <c r="Q2538" s="36">
        <f>IF(C2538="Saliente Internacional",(IFERROR((LIMPIA(K2538,1)),0)),0)</f>
        <v>0</v>
      </c>
      <c r="R2538" s="36">
        <f t="shared" si="118"/>
        <v>0</v>
      </c>
      <c r="S2538" s="36">
        <f t="shared" si="119"/>
        <v>0</v>
      </c>
    </row>
    <row r="2539" spans="1:19" x14ac:dyDescent="0.25">
      <c r="A2539" s="101">
        <f>'DETALLE DE CONEXIONES'!P2539</f>
        <v>0</v>
      </c>
      <c r="B2539" s="36" t="str">
        <f>'DETALLE DE CONEXIONES'!I2539</f>
        <v>TRANSFERENCIA</v>
      </c>
      <c r="C2539" s="36" t="str">
        <f>'DETALLE DE CONEXIONES'!BB2539</f>
        <v>Desvio Nacional</v>
      </c>
      <c r="D2539" s="36" t="str">
        <f>'DETALLE DE CONEXIONES'!E2539</f>
        <v>999XXX1600</v>
      </c>
      <c r="E2539" s="36">
        <f t="shared" si="117"/>
        <v>10</v>
      </c>
      <c r="F2539" s="36">
        <f>IFERROR(LIMPIA('DETALLE DE CONEXIONES'!N2539,1),0)</f>
        <v>1</v>
      </c>
      <c r="G2539" s="36" t="str">
        <f>LEFT('DETALLE DE CONEXIONES'!BE2539,3)</f>
        <v>SIU</v>
      </c>
      <c r="H2539" s="36" t="str">
        <f>RIGHT('DETALLE DE CONEXIONES'!AK2539,2)</f>
        <v/>
      </c>
      <c r="I2539" s="36" t="str">
        <f>LEFT('DETALLE DE CONEXIONES'!AK2539,3)</f>
        <v/>
      </c>
      <c r="J2539" s="36" t="str">
        <f>LEFT('DETALLE DE CONEXIONES'!M2539,3)</f>
        <v>0mi</v>
      </c>
      <c r="K2539" s="36" t="str">
        <f>IF(LEN('DETALLE DE CONEXIONES'!M2539)&lt;12,(RIGHT('DETALLE DE CONEXIONES'!M2539,5)),(RIGHT('DETALLE DE CONEXIONES'!M2539,6)))</f>
        <v>1seg.</v>
      </c>
      <c r="L2539" s="36">
        <f>IF(C2539="Saliente Local",(IFERROR((LIMPIA(J2539,1)),0)),0)</f>
        <v>0</v>
      </c>
      <c r="M2539" s="36">
        <f>IF(C2539="Saliente Nacional",(IFERROR((LIMPIA(J2539,1)),0)),0)</f>
        <v>0</v>
      </c>
      <c r="N2539" s="36">
        <f>IF(C2539="Saliente Internacional",(IFERROR((LIMPIA(J2539,1)),0)),0)</f>
        <v>0</v>
      </c>
      <c r="O2539" s="36">
        <f>IF(C2539="Saliente Local",(IFERROR((LIMPIA(K2539,1)),0)),0)</f>
        <v>0</v>
      </c>
      <c r="P2539" s="36">
        <f>IF(C2539="Saliente Nacional",(IFERROR((LIMPIA(K2539,1)),0)),0)</f>
        <v>0</v>
      </c>
      <c r="Q2539" s="36">
        <f>IF(C2539="Saliente Internacional",(IFERROR((LIMPIA(K2539,1)),0)),0)</f>
        <v>0</v>
      </c>
      <c r="R2539" s="36">
        <f t="shared" si="118"/>
        <v>0</v>
      </c>
      <c r="S2539" s="36">
        <f t="shared" si="119"/>
        <v>0</v>
      </c>
    </row>
    <row r="2540" spans="1:19" x14ac:dyDescent="0.25">
      <c r="A2540" s="101">
        <f>'DETALLE DE CONEXIONES'!P2540</f>
        <v>0</v>
      </c>
      <c r="B2540" s="36" t="str">
        <f>'DETALLE DE CONEXIONES'!I2540</f>
        <v>TRANSFERENCIA</v>
      </c>
      <c r="C2540" s="36" t="str">
        <f>'DETALLE DE CONEXIONES'!BB2540</f>
        <v>Desvio Nacional</v>
      </c>
      <c r="D2540" s="36" t="str">
        <f>'DETALLE DE CONEXIONES'!E2540</f>
        <v>999XXX1600</v>
      </c>
      <c r="E2540" s="36">
        <f t="shared" si="117"/>
        <v>10</v>
      </c>
      <c r="F2540" s="36">
        <f>IFERROR(LIMPIA('DETALLE DE CONEXIONES'!N2540,1),0)</f>
        <v>1</v>
      </c>
      <c r="G2540" s="36" t="str">
        <f>LEFT('DETALLE DE CONEXIONES'!BE2540,3)</f>
        <v>SIU</v>
      </c>
      <c r="H2540" s="36" t="str">
        <f>RIGHT('DETALLE DE CONEXIONES'!AK2540,2)</f>
        <v/>
      </c>
      <c r="I2540" s="36" t="str">
        <f>LEFT('DETALLE DE CONEXIONES'!AK2540,3)</f>
        <v/>
      </c>
      <c r="J2540" s="36" t="str">
        <f>LEFT('DETALLE DE CONEXIONES'!M2540,3)</f>
        <v>0mi</v>
      </c>
      <c r="K2540" s="36" t="str">
        <f>IF(LEN('DETALLE DE CONEXIONES'!M2540)&lt;12,(RIGHT('DETALLE DE CONEXIONES'!M2540,5)),(RIGHT('DETALLE DE CONEXIONES'!M2540,6)))</f>
        <v>3seg.</v>
      </c>
      <c r="L2540" s="36">
        <f>IF(C2540="Saliente Local",(IFERROR((LIMPIA(J2540,1)),0)),0)</f>
        <v>0</v>
      </c>
      <c r="M2540" s="36">
        <f>IF(C2540="Saliente Nacional",(IFERROR((LIMPIA(J2540,1)),0)),0)</f>
        <v>0</v>
      </c>
      <c r="N2540" s="36">
        <f>IF(C2540="Saliente Internacional",(IFERROR((LIMPIA(J2540,1)),0)),0)</f>
        <v>0</v>
      </c>
      <c r="O2540" s="36">
        <f>IF(C2540="Saliente Local",(IFERROR((LIMPIA(K2540,1)),0)),0)</f>
        <v>0</v>
      </c>
      <c r="P2540" s="36">
        <f>IF(C2540="Saliente Nacional",(IFERROR((LIMPIA(K2540,1)),0)),0)</f>
        <v>0</v>
      </c>
      <c r="Q2540" s="36">
        <f>IF(C2540="Saliente Internacional",(IFERROR((LIMPIA(K2540,1)),0)),0)</f>
        <v>0</v>
      </c>
      <c r="R2540" s="36">
        <f t="shared" si="118"/>
        <v>0</v>
      </c>
      <c r="S2540" s="36">
        <f t="shared" si="119"/>
        <v>0</v>
      </c>
    </row>
    <row r="2541" spans="1:19" x14ac:dyDescent="0.25">
      <c r="A2541" s="101">
        <f>'DETALLE DE CONEXIONES'!P2541</f>
        <v>0</v>
      </c>
      <c r="B2541" s="36" t="str">
        <f>'DETALLE DE CONEXIONES'!I2541</f>
        <v>TRANSFERENCIA</v>
      </c>
      <c r="C2541" s="36" t="str">
        <f>'DETALLE DE CONEXIONES'!BB2541</f>
        <v>Desvio Nacional</v>
      </c>
      <c r="D2541" s="36" t="str">
        <f>'DETALLE DE CONEXIONES'!E2541</f>
        <v>999XXX1600</v>
      </c>
      <c r="E2541" s="36">
        <f t="shared" si="117"/>
        <v>10</v>
      </c>
      <c r="F2541" s="36">
        <f>IFERROR(LIMPIA('DETALLE DE CONEXIONES'!N2541,1),0)</f>
        <v>1</v>
      </c>
      <c r="G2541" s="36" t="str">
        <f>LEFT('DETALLE DE CONEXIONES'!BE2541,3)</f>
        <v>SIU</v>
      </c>
      <c r="H2541" s="36" t="str">
        <f>RIGHT('DETALLE DE CONEXIONES'!AK2541,2)</f>
        <v/>
      </c>
      <c r="I2541" s="36" t="str">
        <f>LEFT('DETALLE DE CONEXIONES'!AK2541,3)</f>
        <v/>
      </c>
      <c r="J2541" s="36" t="str">
        <f>LEFT('DETALLE DE CONEXIONES'!M2541,3)</f>
        <v>0mi</v>
      </c>
      <c r="K2541" s="36" t="str">
        <f>IF(LEN('DETALLE DE CONEXIONES'!M2541)&lt;12,(RIGHT('DETALLE DE CONEXIONES'!M2541,5)),(RIGHT('DETALLE DE CONEXIONES'!M2541,6)))</f>
        <v>3seg.</v>
      </c>
      <c r="L2541" s="36">
        <f>IF(C2541="Saliente Local",(IFERROR((LIMPIA(J2541,1)),0)),0)</f>
        <v>0</v>
      </c>
      <c r="M2541" s="36">
        <f>IF(C2541="Saliente Nacional",(IFERROR((LIMPIA(J2541,1)),0)),0)</f>
        <v>0</v>
      </c>
      <c r="N2541" s="36">
        <f>IF(C2541="Saliente Internacional",(IFERROR((LIMPIA(J2541,1)),0)),0)</f>
        <v>0</v>
      </c>
      <c r="O2541" s="36">
        <f>IF(C2541="Saliente Local",(IFERROR((LIMPIA(K2541,1)),0)),0)</f>
        <v>0</v>
      </c>
      <c r="P2541" s="36">
        <f>IF(C2541="Saliente Nacional",(IFERROR((LIMPIA(K2541,1)),0)),0)</f>
        <v>0</v>
      </c>
      <c r="Q2541" s="36">
        <f>IF(C2541="Saliente Internacional",(IFERROR((LIMPIA(K2541,1)),0)),0)</f>
        <v>0</v>
      </c>
      <c r="R2541" s="36">
        <f t="shared" si="118"/>
        <v>0</v>
      </c>
      <c r="S2541" s="36">
        <f t="shared" si="119"/>
        <v>0</v>
      </c>
    </row>
    <row r="2542" spans="1:19" x14ac:dyDescent="0.25">
      <c r="A2542" s="101">
        <f>'DETALLE DE CONEXIONES'!P2542</f>
        <v>0</v>
      </c>
      <c r="B2542" s="36" t="str">
        <f>'DETALLE DE CONEXIONES'!I2542</f>
        <v>TRANSFERENCIA</v>
      </c>
      <c r="C2542" s="36" t="str">
        <f>'DETALLE DE CONEXIONES'!BB2542</f>
        <v>Desvio Nacional</v>
      </c>
      <c r="D2542" s="36" t="str">
        <f>'DETALLE DE CONEXIONES'!E2542</f>
        <v>999XXX1600</v>
      </c>
      <c r="E2542" s="36">
        <f t="shared" si="117"/>
        <v>10</v>
      </c>
      <c r="F2542" s="36">
        <f>IFERROR(LIMPIA('DETALLE DE CONEXIONES'!N2542,1),0)</f>
        <v>1</v>
      </c>
      <c r="G2542" s="36" t="str">
        <f>LEFT('DETALLE DE CONEXIONES'!BE2542,3)</f>
        <v>SIU</v>
      </c>
      <c r="H2542" s="36" t="str">
        <f>RIGHT('DETALLE DE CONEXIONES'!AK2542,2)</f>
        <v/>
      </c>
      <c r="I2542" s="36" t="str">
        <f>LEFT('DETALLE DE CONEXIONES'!AK2542,3)</f>
        <v/>
      </c>
      <c r="J2542" s="36" t="str">
        <f>LEFT('DETALLE DE CONEXIONES'!M2542,3)</f>
        <v>0mi</v>
      </c>
      <c r="K2542" s="36" t="str">
        <f>IF(LEN('DETALLE DE CONEXIONES'!M2542)&lt;12,(RIGHT('DETALLE DE CONEXIONES'!M2542,5)),(RIGHT('DETALLE DE CONEXIONES'!M2542,6)))</f>
        <v>3seg.</v>
      </c>
      <c r="L2542" s="36">
        <f>IF(C2542="Saliente Local",(IFERROR((LIMPIA(J2542,1)),0)),0)</f>
        <v>0</v>
      </c>
      <c r="M2542" s="36">
        <f>IF(C2542="Saliente Nacional",(IFERROR((LIMPIA(J2542,1)),0)),0)</f>
        <v>0</v>
      </c>
      <c r="N2542" s="36">
        <f>IF(C2542="Saliente Internacional",(IFERROR((LIMPIA(J2542,1)),0)),0)</f>
        <v>0</v>
      </c>
      <c r="O2542" s="36">
        <f>IF(C2542="Saliente Local",(IFERROR((LIMPIA(K2542,1)),0)),0)</f>
        <v>0</v>
      </c>
      <c r="P2542" s="36">
        <f>IF(C2542="Saliente Nacional",(IFERROR((LIMPIA(K2542,1)),0)),0)</f>
        <v>0</v>
      </c>
      <c r="Q2542" s="36">
        <f>IF(C2542="Saliente Internacional",(IFERROR((LIMPIA(K2542,1)),0)),0)</f>
        <v>0</v>
      </c>
      <c r="R2542" s="36">
        <f t="shared" si="118"/>
        <v>0</v>
      </c>
      <c r="S2542" s="36">
        <f t="shared" si="119"/>
        <v>0</v>
      </c>
    </row>
    <row r="2543" spans="1:19" x14ac:dyDescent="0.25">
      <c r="A2543" s="101">
        <f>'DETALLE DE CONEXIONES'!P2543</f>
        <v>0</v>
      </c>
      <c r="B2543" s="36" t="str">
        <f>'DETALLE DE CONEXIONES'!I2543</f>
        <v>GPRS</v>
      </c>
      <c r="C2543" s="36" t="str">
        <f>'DETALLE DE CONEXIONES'!BB2543</f>
        <v>MENSAJERO</v>
      </c>
      <c r="D2543" s="36" t="str">
        <f>'DETALLE DE CONEXIONES'!E2543</f>
        <v>internet.itelcelXXXm-3G</v>
      </c>
      <c r="E2543" s="36">
        <f t="shared" si="117"/>
        <v>23</v>
      </c>
      <c r="F2543" s="36">
        <f>IFERROR(LIMPIA('DETALLE DE CONEXIONES'!N2543,1),0)</f>
        <v>0</v>
      </c>
      <c r="G2543" s="36" t="str">
        <f>LEFT('DETALLE DE CONEXIONES'!BE2543,3)</f>
        <v/>
      </c>
      <c r="H2543" s="36" t="str">
        <f>RIGHT('DETALLE DE CONEXIONES'!AK2543,2)</f>
        <v>-1</v>
      </c>
      <c r="I2543" s="36" t="str">
        <f>LEFT('DETALLE DE CONEXIONES'!AK2543,3)</f>
        <v>MEN</v>
      </c>
      <c r="J2543" s="36" t="str">
        <f>LEFT('DETALLE DE CONEXIONES'!M2543,3)</f>
        <v>0mi</v>
      </c>
      <c r="K2543" s="36" t="str">
        <f>IF(LEN('DETALLE DE CONEXIONES'!M2543)&lt;12,(RIGHT('DETALLE DE CONEXIONES'!M2543,5)),(RIGHT('DETALLE DE CONEXIONES'!M2543,6)))</f>
        <v xml:space="preserve">min. </v>
      </c>
      <c r="L2543" s="36">
        <f>IF(C2543="Saliente Local",(IFERROR((LIMPIA(J2543,1)),0)),0)</f>
        <v>0</v>
      </c>
      <c r="M2543" s="36">
        <f>IF(C2543="Saliente Nacional",(IFERROR((LIMPIA(J2543,1)),0)),0)</f>
        <v>0</v>
      </c>
      <c r="N2543" s="36">
        <f>IF(C2543="Saliente Internacional",(IFERROR((LIMPIA(J2543,1)),0)),0)</f>
        <v>0</v>
      </c>
      <c r="O2543" s="36">
        <f>IF(C2543="Saliente Local",(IFERROR((LIMPIA(K2543,1)),0)),0)</f>
        <v>0</v>
      </c>
      <c r="P2543" s="36">
        <f>IF(C2543="Saliente Nacional",(IFERROR((LIMPIA(K2543,1)),0)),0)</f>
        <v>0</v>
      </c>
      <c r="Q2543" s="36">
        <f>IF(C2543="Saliente Internacional",(IFERROR((LIMPIA(K2543,1)),0)),0)</f>
        <v>0</v>
      </c>
      <c r="R2543" s="36">
        <f t="shared" si="118"/>
        <v>0</v>
      </c>
      <c r="S2543" s="36">
        <f t="shared" si="119"/>
        <v>0</v>
      </c>
    </row>
    <row r="2544" spans="1:19" x14ac:dyDescent="0.25">
      <c r="A2544" s="101">
        <f>'DETALLE DE CONEXIONES'!P2544</f>
        <v>0</v>
      </c>
      <c r="B2544" s="36" t="str">
        <f>'DETALLE DE CONEXIONES'!I2544</f>
        <v>GPRS</v>
      </c>
      <c r="C2544" s="36" t="str">
        <f>'DETALLE DE CONEXIONES'!BB2544</f>
        <v>RS</v>
      </c>
      <c r="D2544" s="36" t="str">
        <f>'DETALLE DE CONEXIONES'!E2544</f>
        <v>internet.itelcelXXXm-3G</v>
      </c>
      <c r="E2544" s="36">
        <f t="shared" si="117"/>
        <v>23</v>
      </c>
      <c r="F2544" s="36">
        <f>IFERROR(LIMPIA('DETALLE DE CONEXIONES'!N2544,1),0)</f>
        <v>0</v>
      </c>
      <c r="G2544" s="36" t="str">
        <f>LEFT('DETALLE DE CONEXIONES'!BE2544,3)</f>
        <v/>
      </c>
      <c r="H2544" s="36" t="str">
        <f>RIGHT('DETALLE DE CONEXIONES'!AK2544,2)</f>
        <v>-1</v>
      </c>
      <c r="I2544" s="36" t="str">
        <f>LEFT('DETALLE DE CONEXIONES'!AK2544,3)</f>
        <v>RS;</v>
      </c>
      <c r="J2544" s="36" t="str">
        <f>LEFT('DETALLE DE CONEXIONES'!M2544,3)</f>
        <v>0mi</v>
      </c>
      <c r="K2544" s="36" t="str">
        <f>IF(LEN('DETALLE DE CONEXIONES'!M2544)&lt;12,(RIGHT('DETALLE DE CONEXIONES'!M2544,5)),(RIGHT('DETALLE DE CONEXIONES'!M2544,6)))</f>
        <v xml:space="preserve">min. </v>
      </c>
      <c r="L2544" s="36">
        <f>IF(C2544="Saliente Local",(IFERROR((LIMPIA(J2544,1)),0)),0)</f>
        <v>0</v>
      </c>
      <c r="M2544" s="36">
        <f>IF(C2544="Saliente Nacional",(IFERROR((LIMPIA(J2544,1)),0)),0)</f>
        <v>0</v>
      </c>
      <c r="N2544" s="36">
        <f>IF(C2544="Saliente Internacional",(IFERROR((LIMPIA(J2544,1)),0)),0)</f>
        <v>0</v>
      </c>
      <c r="O2544" s="36">
        <f>IF(C2544="Saliente Local",(IFERROR((LIMPIA(K2544,1)),0)),0)</f>
        <v>0</v>
      </c>
      <c r="P2544" s="36">
        <f>IF(C2544="Saliente Nacional",(IFERROR((LIMPIA(K2544,1)),0)),0)</f>
        <v>0</v>
      </c>
      <c r="Q2544" s="36">
        <f>IF(C2544="Saliente Internacional",(IFERROR((LIMPIA(K2544,1)),0)),0)</f>
        <v>0</v>
      </c>
      <c r="R2544" s="36">
        <f t="shared" si="118"/>
        <v>0</v>
      </c>
      <c r="S2544" s="36">
        <f t="shared" si="119"/>
        <v>0</v>
      </c>
    </row>
    <row r="2545" spans="1:19" x14ac:dyDescent="0.25">
      <c r="A2545" s="101">
        <f>'DETALLE DE CONEXIONES'!P2545</f>
        <v>0</v>
      </c>
      <c r="B2545" s="36" t="str">
        <f>'DETALLE DE CONEXIONES'!I2545</f>
        <v>GPRS</v>
      </c>
      <c r="C2545" s="36" t="str">
        <f>'DETALLE DE CONEXIONES'!BB2545</f>
        <v>MENSAJERO</v>
      </c>
      <c r="D2545" s="36" t="str">
        <f>'DETALLE DE CONEXIONES'!E2545</f>
        <v>internet.itelcelXXXm-3G</v>
      </c>
      <c r="E2545" s="36">
        <f t="shared" si="117"/>
        <v>23</v>
      </c>
      <c r="F2545" s="36">
        <f>IFERROR(LIMPIA('DETALLE DE CONEXIONES'!N2545,1),0)</f>
        <v>0</v>
      </c>
      <c r="G2545" s="36" t="str">
        <f>LEFT('DETALLE DE CONEXIONES'!BE2545,3)</f>
        <v/>
      </c>
      <c r="H2545" s="36" t="str">
        <f>RIGHT('DETALLE DE CONEXIONES'!AK2545,2)</f>
        <v>-1</v>
      </c>
      <c r="I2545" s="36" t="str">
        <f>LEFT('DETALLE DE CONEXIONES'!AK2545,3)</f>
        <v>MEN</v>
      </c>
      <c r="J2545" s="36" t="str">
        <f>LEFT('DETALLE DE CONEXIONES'!M2545,3)</f>
        <v>0mi</v>
      </c>
      <c r="K2545" s="36" t="str">
        <f>IF(LEN('DETALLE DE CONEXIONES'!M2545)&lt;12,(RIGHT('DETALLE DE CONEXIONES'!M2545,5)),(RIGHT('DETALLE DE CONEXIONES'!M2545,6)))</f>
        <v xml:space="preserve">min. </v>
      </c>
      <c r="L2545" s="36">
        <f>IF(C2545="Saliente Local",(IFERROR((LIMPIA(J2545,1)),0)),0)</f>
        <v>0</v>
      </c>
      <c r="M2545" s="36">
        <f>IF(C2545="Saliente Nacional",(IFERROR((LIMPIA(J2545,1)),0)),0)</f>
        <v>0</v>
      </c>
      <c r="N2545" s="36">
        <f>IF(C2545="Saliente Internacional",(IFERROR((LIMPIA(J2545,1)),0)),0)</f>
        <v>0</v>
      </c>
      <c r="O2545" s="36">
        <f>IF(C2545="Saliente Local",(IFERROR((LIMPIA(K2545,1)),0)),0)</f>
        <v>0</v>
      </c>
      <c r="P2545" s="36">
        <f>IF(C2545="Saliente Nacional",(IFERROR((LIMPIA(K2545,1)),0)),0)</f>
        <v>0</v>
      </c>
      <c r="Q2545" s="36">
        <f>IF(C2545="Saliente Internacional",(IFERROR((LIMPIA(K2545,1)),0)),0)</f>
        <v>0</v>
      </c>
      <c r="R2545" s="36">
        <f t="shared" si="118"/>
        <v>0</v>
      </c>
      <c r="S2545" s="36">
        <f t="shared" si="119"/>
        <v>0</v>
      </c>
    </row>
    <row r="2546" spans="1:19" x14ac:dyDescent="0.25">
      <c r="A2546" s="101">
        <f>'DETALLE DE CONEXIONES'!P2546</f>
        <v>0</v>
      </c>
      <c r="B2546" s="36" t="str">
        <f>'DETALLE DE CONEXIONES'!I2546</f>
        <v>GPRS</v>
      </c>
      <c r="C2546" s="36" t="str">
        <f>'DETALLE DE CONEXIONES'!BB2546</f>
        <v>RS</v>
      </c>
      <c r="D2546" s="36" t="str">
        <f>'DETALLE DE CONEXIONES'!E2546</f>
        <v>internet.itelcelXXXm-3G</v>
      </c>
      <c r="E2546" s="36">
        <f t="shared" si="117"/>
        <v>23</v>
      </c>
      <c r="F2546" s="36">
        <f>IFERROR(LIMPIA('DETALLE DE CONEXIONES'!N2546,1),0)</f>
        <v>0</v>
      </c>
      <c r="G2546" s="36" t="str">
        <f>LEFT('DETALLE DE CONEXIONES'!BE2546,3)</f>
        <v/>
      </c>
      <c r="H2546" s="36" t="str">
        <f>RIGHT('DETALLE DE CONEXIONES'!AK2546,2)</f>
        <v>-1</v>
      </c>
      <c r="I2546" s="36" t="str">
        <f>LEFT('DETALLE DE CONEXIONES'!AK2546,3)</f>
        <v>RS;</v>
      </c>
      <c r="J2546" s="36" t="str">
        <f>LEFT('DETALLE DE CONEXIONES'!M2546,3)</f>
        <v>0mi</v>
      </c>
      <c r="K2546" s="36" t="str">
        <f>IF(LEN('DETALLE DE CONEXIONES'!M2546)&lt;12,(RIGHT('DETALLE DE CONEXIONES'!M2546,5)),(RIGHT('DETALLE DE CONEXIONES'!M2546,6)))</f>
        <v xml:space="preserve">min. </v>
      </c>
      <c r="L2546" s="36">
        <f>IF(C2546="Saliente Local",(IFERROR((LIMPIA(J2546,1)),0)),0)</f>
        <v>0</v>
      </c>
      <c r="M2546" s="36">
        <f>IF(C2546="Saliente Nacional",(IFERROR((LIMPIA(J2546,1)),0)),0)</f>
        <v>0</v>
      </c>
      <c r="N2546" s="36">
        <f>IF(C2546="Saliente Internacional",(IFERROR((LIMPIA(J2546,1)),0)),0)</f>
        <v>0</v>
      </c>
      <c r="O2546" s="36">
        <f>IF(C2546="Saliente Local",(IFERROR((LIMPIA(K2546,1)),0)),0)</f>
        <v>0</v>
      </c>
      <c r="P2546" s="36">
        <f>IF(C2546="Saliente Nacional",(IFERROR((LIMPIA(K2546,1)),0)),0)</f>
        <v>0</v>
      </c>
      <c r="Q2546" s="36">
        <f>IF(C2546="Saliente Internacional",(IFERROR((LIMPIA(K2546,1)),0)),0)</f>
        <v>0</v>
      </c>
      <c r="R2546" s="36">
        <f t="shared" si="118"/>
        <v>0</v>
      </c>
      <c r="S2546" s="36">
        <f t="shared" si="119"/>
        <v>0</v>
      </c>
    </row>
    <row r="2547" spans="1:19" x14ac:dyDescent="0.25">
      <c r="A2547" s="101">
        <f>'DETALLE DE CONEXIONES'!P2547</f>
        <v>0</v>
      </c>
      <c r="B2547" s="36" t="str">
        <f>'DETALLE DE CONEXIONES'!I2547</f>
        <v>GPRS</v>
      </c>
      <c r="C2547" s="36" t="str">
        <f>'DETALLE DE CONEXIONES'!BB2547</f>
        <v>RS</v>
      </c>
      <c r="D2547" s="36" t="str">
        <f>'DETALLE DE CONEXIONES'!E2547</f>
        <v>internet.itelcelXXXm-3G</v>
      </c>
      <c r="E2547" s="36">
        <f t="shared" si="117"/>
        <v>23</v>
      </c>
      <c r="F2547" s="36">
        <f>IFERROR(LIMPIA('DETALLE DE CONEXIONES'!N2547,1),0)</f>
        <v>0</v>
      </c>
      <c r="G2547" s="36" t="str">
        <f>LEFT('DETALLE DE CONEXIONES'!BE2547,3)</f>
        <v/>
      </c>
      <c r="H2547" s="36" t="str">
        <f>RIGHT('DETALLE DE CONEXIONES'!AK2547,2)</f>
        <v>-1</v>
      </c>
      <c r="I2547" s="36" t="str">
        <f>LEFT('DETALLE DE CONEXIONES'!AK2547,3)</f>
        <v>RS;</v>
      </c>
      <c r="J2547" s="36" t="str">
        <f>LEFT('DETALLE DE CONEXIONES'!M2547,3)</f>
        <v>0mi</v>
      </c>
      <c r="K2547" s="36" t="str">
        <f>IF(LEN('DETALLE DE CONEXIONES'!M2547)&lt;12,(RIGHT('DETALLE DE CONEXIONES'!M2547,5)),(RIGHT('DETALLE DE CONEXIONES'!M2547,6)))</f>
        <v xml:space="preserve">min. </v>
      </c>
      <c r="L2547" s="36">
        <f>IF(C2547="Saliente Local",(IFERROR((LIMPIA(J2547,1)),0)),0)</f>
        <v>0</v>
      </c>
      <c r="M2547" s="36">
        <f>IF(C2547="Saliente Nacional",(IFERROR((LIMPIA(J2547,1)),0)),0)</f>
        <v>0</v>
      </c>
      <c r="N2547" s="36">
        <f>IF(C2547="Saliente Internacional",(IFERROR((LIMPIA(J2547,1)),0)),0)</f>
        <v>0</v>
      </c>
      <c r="O2547" s="36">
        <f>IF(C2547="Saliente Local",(IFERROR((LIMPIA(K2547,1)),0)),0)</f>
        <v>0</v>
      </c>
      <c r="P2547" s="36">
        <f>IF(C2547="Saliente Nacional",(IFERROR((LIMPIA(K2547,1)),0)),0)</f>
        <v>0</v>
      </c>
      <c r="Q2547" s="36">
        <f>IF(C2547="Saliente Internacional",(IFERROR((LIMPIA(K2547,1)),0)),0)</f>
        <v>0</v>
      </c>
      <c r="R2547" s="36">
        <f t="shared" si="118"/>
        <v>0</v>
      </c>
      <c r="S2547" s="36">
        <f t="shared" si="119"/>
        <v>0</v>
      </c>
    </row>
    <row r="2548" spans="1:19" x14ac:dyDescent="0.25">
      <c r="A2548" s="101">
        <f>'DETALLE DE CONEXIONES'!P2548</f>
        <v>0</v>
      </c>
      <c r="B2548" s="36" t="str">
        <f>'DETALLE DE CONEXIONES'!I2548</f>
        <v>ENTRANTE</v>
      </c>
      <c r="C2548" s="36" t="str">
        <f>'DETALLE DE CONEXIONES'!BB2548</f>
        <v>Entrante Local</v>
      </c>
      <c r="D2548" s="36" t="str">
        <f>'DETALLE DE CONEXIONES'!E2548</f>
        <v>999XXX1600</v>
      </c>
      <c r="E2548" s="36">
        <f t="shared" si="117"/>
        <v>10</v>
      </c>
      <c r="F2548" s="36">
        <f>IFERROR(LIMPIA('DETALLE DE CONEXIONES'!N2548,1),0)</f>
        <v>9</v>
      </c>
      <c r="G2548" s="36" t="str">
        <f>LEFT('DETALLE DE CONEXIONES'!BE2548,3)</f>
        <v>NOF</v>
      </c>
      <c r="H2548" s="36" t="str">
        <f>RIGHT('DETALLE DE CONEXIONES'!AK2548,2)</f>
        <v/>
      </c>
      <c r="I2548" s="36" t="str">
        <f>LEFT('DETALLE DE CONEXIONES'!AK2548,3)</f>
        <v/>
      </c>
      <c r="J2548" s="36" t="str">
        <f>LEFT('DETALLE DE CONEXIONES'!M2548,3)</f>
        <v>9mi</v>
      </c>
      <c r="K2548" s="36" t="str">
        <f>IF(LEN('DETALLE DE CONEXIONES'!M2548)&lt;12,(RIGHT('DETALLE DE CONEXIONES'!M2548,5)),(RIGHT('DETALLE DE CONEXIONES'!M2548,6)))</f>
        <v xml:space="preserve">min. </v>
      </c>
      <c r="L2548" s="36">
        <f>IF(C2548="Saliente Local",(IFERROR((LIMPIA(J2548,1)),0)),0)</f>
        <v>0</v>
      </c>
      <c r="M2548" s="36">
        <f>IF(C2548="Saliente Nacional",(IFERROR((LIMPIA(J2548,1)),0)),0)</f>
        <v>0</v>
      </c>
      <c r="N2548" s="36">
        <f>IF(C2548="Saliente Internacional",(IFERROR((LIMPIA(J2548,1)),0)),0)</f>
        <v>0</v>
      </c>
      <c r="O2548" s="36">
        <f>IF(C2548="Saliente Local",(IFERROR((LIMPIA(K2548,1)),0)),0)</f>
        <v>0</v>
      </c>
      <c r="P2548" s="36">
        <f>IF(C2548="Saliente Nacional",(IFERROR((LIMPIA(K2548,1)),0)),0)</f>
        <v>0</v>
      </c>
      <c r="Q2548" s="36">
        <f>IF(C2548="Saliente Internacional",(IFERROR((LIMPIA(K2548,1)),0)),0)</f>
        <v>0</v>
      </c>
      <c r="R2548" s="36">
        <f t="shared" si="118"/>
        <v>0</v>
      </c>
      <c r="S2548" s="36">
        <f t="shared" si="119"/>
        <v>0</v>
      </c>
    </row>
    <row r="2549" spans="1:19" x14ac:dyDescent="0.25">
      <c r="A2549" s="101">
        <f>'DETALLE DE CONEXIONES'!P2549</f>
        <v>0</v>
      </c>
      <c r="B2549" s="36" t="str">
        <f>'DETALLE DE CONEXIONES'!I2549</f>
        <v>GPRS</v>
      </c>
      <c r="C2549" s="36" t="str">
        <f>'DETALLE DE CONEXIONES'!BB2549</f>
        <v>MENSAJERO</v>
      </c>
      <c r="D2549" s="36" t="str">
        <f>'DETALLE DE CONEXIONES'!E2549</f>
        <v>internet.itelcelXXXm-3G</v>
      </c>
      <c r="E2549" s="36">
        <f t="shared" si="117"/>
        <v>23</v>
      </c>
      <c r="F2549" s="36">
        <f>IFERROR(LIMPIA('DETALLE DE CONEXIONES'!N2549,1),0)</f>
        <v>0</v>
      </c>
      <c r="G2549" s="36" t="str">
        <f>LEFT('DETALLE DE CONEXIONES'!BE2549,3)</f>
        <v/>
      </c>
      <c r="H2549" s="36" t="str">
        <f>RIGHT('DETALLE DE CONEXIONES'!AK2549,2)</f>
        <v>-1</v>
      </c>
      <c r="I2549" s="36" t="str">
        <f>LEFT('DETALLE DE CONEXIONES'!AK2549,3)</f>
        <v>MEN</v>
      </c>
      <c r="J2549" s="36" t="str">
        <f>LEFT('DETALLE DE CONEXIONES'!M2549,3)</f>
        <v>0mi</v>
      </c>
      <c r="K2549" s="36" t="str">
        <f>IF(LEN('DETALLE DE CONEXIONES'!M2549)&lt;12,(RIGHT('DETALLE DE CONEXIONES'!M2549,5)),(RIGHT('DETALLE DE CONEXIONES'!M2549,6)))</f>
        <v xml:space="preserve">min. </v>
      </c>
      <c r="L2549" s="36">
        <f>IF(C2549="Saliente Local",(IFERROR((LIMPIA(J2549,1)),0)),0)</f>
        <v>0</v>
      </c>
      <c r="M2549" s="36">
        <f>IF(C2549="Saliente Nacional",(IFERROR((LIMPIA(J2549,1)),0)),0)</f>
        <v>0</v>
      </c>
      <c r="N2549" s="36">
        <f>IF(C2549="Saliente Internacional",(IFERROR((LIMPIA(J2549,1)),0)),0)</f>
        <v>0</v>
      </c>
      <c r="O2549" s="36">
        <f>IF(C2549="Saliente Local",(IFERROR((LIMPIA(K2549,1)),0)),0)</f>
        <v>0</v>
      </c>
      <c r="P2549" s="36">
        <f>IF(C2549="Saliente Nacional",(IFERROR((LIMPIA(K2549,1)),0)),0)</f>
        <v>0</v>
      </c>
      <c r="Q2549" s="36">
        <f>IF(C2549="Saliente Internacional",(IFERROR((LIMPIA(K2549,1)),0)),0)</f>
        <v>0</v>
      </c>
      <c r="R2549" s="36">
        <f t="shared" si="118"/>
        <v>0</v>
      </c>
      <c r="S2549" s="36">
        <f t="shared" si="119"/>
        <v>0</v>
      </c>
    </row>
    <row r="2550" spans="1:19" x14ac:dyDescent="0.25">
      <c r="A2550" s="101">
        <f>'DETALLE DE CONEXIONES'!P2550</f>
        <v>0</v>
      </c>
      <c r="B2550" s="36" t="str">
        <f>'DETALLE DE CONEXIONES'!I2550</f>
        <v>GPRS</v>
      </c>
      <c r="C2550" s="36" t="str">
        <f>'DETALLE DE CONEXIONES'!BB2550</f>
        <v>RS</v>
      </c>
      <c r="D2550" s="36" t="str">
        <f>'DETALLE DE CONEXIONES'!E2550</f>
        <v>internet.itelcelXXXm-3G</v>
      </c>
      <c r="E2550" s="36">
        <f t="shared" si="117"/>
        <v>23</v>
      </c>
      <c r="F2550" s="36">
        <f>IFERROR(LIMPIA('DETALLE DE CONEXIONES'!N2550,1),0)</f>
        <v>0</v>
      </c>
      <c r="G2550" s="36" t="str">
        <f>LEFT('DETALLE DE CONEXIONES'!BE2550,3)</f>
        <v/>
      </c>
      <c r="H2550" s="36" t="str">
        <f>RIGHT('DETALLE DE CONEXIONES'!AK2550,2)</f>
        <v>-1</v>
      </c>
      <c r="I2550" s="36" t="str">
        <f>LEFT('DETALLE DE CONEXIONES'!AK2550,3)</f>
        <v>RS;</v>
      </c>
      <c r="J2550" s="36" t="str">
        <f>LEFT('DETALLE DE CONEXIONES'!M2550,3)</f>
        <v>0mi</v>
      </c>
      <c r="K2550" s="36" t="str">
        <f>IF(LEN('DETALLE DE CONEXIONES'!M2550)&lt;12,(RIGHT('DETALLE DE CONEXIONES'!M2550,5)),(RIGHT('DETALLE DE CONEXIONES'!M2550,6)))</f>
        <v xml:space="preserve">min. </v>
      </c>
      <c r="L2550" s="36">
        <f>IF(C2550="Saliente Local",(IFERROR((LIMPIA(J2550,1)),0)),0)</f>
        <v>0</v>
      </c>
      <c r="M2550" s="36">
        <f>IF(C2550="Saliente Nacional",(IFERROR((LIMPIA(J2550,1)),0)),0)</f>
        <v>0</v>
      </c>
      <c r="N2550" s="36">
        <f>IF(C2550="Saliente Internacional",(IFERROR((LIMPIA(J2550,1)),0)),0)</f>
        <v>0</v>
      </c>
      <c r="O2550" s="36">
        <f>IF(C2550="Saliente Local",(IFERROR((LIMPIA(K2550,1)),0)),0)</f>
        <v>0</v>
      </c>
      <c r="P2550" s="36">
        <f>IF(C2550="Saliente Nacional",(IFERROR((LIMPIA(K2550,1)),0)),0)</f>
        <v>0</v>
      </c>
      <c r="Q2550" s="36">
        <f>IF(C2550="Saliente Internacional",(IFERROR((LIMPIA(K2550,1)),0)),0)</f>
        <v>0</v>
      </c>
      <c r="R2550" s="36">
        <f t="shared" si="118"/>
        <v>0</v>
      </c>
      <c r="S2550" s="36">
        <f t="shared" si="119"/>
        <v>0</v>
      </c>
    </row>
    <row r="2551" spans="1:19" x14ac:dyDescent="0.25">
      <c r="A2551" s="101">
        <f>'DETALLE DE CONEXIONES'!P2551</f>
        <v>0</v>
      </c>
      <c r="B2551" s="36" t="str">
        <f>'DETALLE DE CONEXIONES'!I2551</f>
        <v>ENTRANTE</v>
      </c>
      <c r="C2551" s="36" t="str">
        <f>'DETALLE DE CONEXIONES'!BB2551</f>
        <v>Entrante Local</v>
      </c>
      <c r="D2551" s="36" t="str">
        <f>'DETALLE DE CONEXIONES'!E2551</f>
        <v>999XXX1600</v>
      </c>
      <c r="E2551" s="36">
        <f t="shared" si="117"/>
        <v>10</v>
      </c>
      <c r="F2551" s="36">
        <f>IFERROR(LIMPIA('DETALLE DE CONEXIONES'!N2551,1),0)</f>
        <v>4</v>
      </c>
      <c r="G2551" s="36" t="str">
        <f>LEFT('DETALLE DE CONEXIONES'!BE2551,3)</f>
        <v>NOF</v>
      </c>
      <c r="H2551" s="36" t="str">
        <f>RIGHT('DETALLE DE CONEXIONES'!AK2551,2)</f>
        <v/>
      </c>
      <c r="I2551" s="36" t="str">
        <f>LEFT('DETALLE DE CONEXIONES'!AK2551,3)</f>
        <v/>
      </c>
      <c r="J2551" s="36" t="str">
        <f>LEFT('DETALLE DE CONEXIONES'!M2551,3)</f>
        <v>4mi</v>
      </c>
      <c r="K2551" s="36" t="str">
        <f>IF(LEN('DETALLE DE CONEXIONES'!M2551)&lt;12,(RIGHT('DETALLE DE CONEXIONES'!M2551,5)),(RIGHT('DETALLE DE CONEXIONES'!M2551,6)))</f>
        <v xml:space="preserve">min. </v>
      </c>
      <c r="L2551" s="36">
        <f>IF(C2551="Saliente Local",(IFERROR((LIMPIA(J2551,1)),0)),0)</f>
        <v>0</v>
      </c>
      <c r="M2551" s="36">
        <f>IF(C2551="Saliente Nacional",(IFERROR((LIMPIA(J2551,1)),0)),0)</f>
        <v>0</v>
      </c>
      <c r="N2551" s="36">
        <f>IF(C2551="Saliente Internacional",(IFERROR((LIMPIA(J2551,1)),0)),0)</f>
        <v>0</v>
      </c>
      <c r="O2551" s="36">
        <f>IF(C2551="Saliente Local",(IFERROR((LIMPIA(K2551,1)),0)),0)</f>
        <v>0</v>
      </c>
      <c r="P2551" s="36">
        <f>IF(C2551="Saliente Nacional",(IFERROR((LIMPIA(K2551,1)),0)),0)</f>
        <v>0</v>
      </c>
      <c r="Q2551" s="36">
        <f>IF(C2551="Saliente Internacional",(IFERROR((LIMPIA(K2551,1)),0)),0)</f>
        <v>0</v>
      </c>
      <c r="R2551" s="36">
        <f t="shared" si="118"/>
        <v>0</v>
      </c>
      <c r="S2551" s="36">
        <f t="shared" si="119"/>
        <v>0</v>
      </c>
    </row>
    <row r="2552" spans="1:19" x14ac:dyDescent="0.25">
      <c r="A2552" s="101">
        <f>'DETALLE DE CONEXIONES'!P2552</f>
        <v>0</v>
      </c>
      <c r="B2552" s="36" t="str">
        <f>'DETALLE DE CONEXIONES'!I2552</f>
        <v>GPRS</v>
      </c>
      <c r="C2552" s="36" t="str">
        <f>'DETALLE DE CONEXIONES'!BB2552</f>
        <v>RS</v>
      </c>
      <c r="D2552" s="36" t="str">
        <f>'DETALLE DE CONEXIONES'!E2552</f>
        <v>internet.itelcelXXXm-3G</v>
      </c>
      <c r="E2552" s="36">
        <f t="shared" si="117"/>
        <v>23</v>
      </c>
      <c r="F2552" s="36">
        <f>IFERROR(LIMPIA('DETALLE DE CONEXIONES'!N2552,1),0)</f>
        <v>0</v>
      </c>
      <c r="G2552" s="36" t="str">
        <f>LEFT('DETALLE DE CONEXIONES'!BE2552,3)</f>
        <v/>
      </c>
      <c r="H2552" s="36" t="str">
        <f>RIGHT('DETALLE DE CONEXIONES'!AK2552,2)</f>
        <v>-1</v>
      </c>
      <c r="I2552" s="36" t="str">
        <f>LEFT('DETALLE DE CONEXIONES'!AK2552,3)</f>
        <v>RS;</v>
      </c>
      <c r="J2552" s="36" t="str">
        <f>LEFT('DETALLE DE CONEXIONES'!M2552,3)</f>
        <v>0mi</v>
      </c>
      <c r="K2552" s="36" t="str">
        <f>IF(LEN('DETALLE DE CONEXIONES'!M2552)&lt;12,(RIGHT('DETALLE DE CONEXIONES'!M2552,5)),(RIGHT('DETALLE DE CONEXIONES'!M2552,6)))</f>
        <v xml:space="preserve">min. </v>
      </c>
      <c r="L2552" s="36">
        <f>IF(C2552="Saliente Local",(IFERROR((LIMPIA(J2552,1)),0)),0)</f>
        <v>0</v>
      </c>
      <c r="M2552" s="36">
        <f>IF(C2552="Saliente Nacional",(IFERROR((LIMPIA(J2552,1)),0)),0)</f>
        <v>0</v>
      </c>
      <c r="N2552" s="36">
        <f>IF(C2552="Saliente Internacional",(IFERROR((LIMPIA(J2552,1)),0)),0)</f>
        <v>0</v>
      </c>
      <c r="O2552" s="36">
        <f>IF(C2552="Saliente Local",(IFERROR((LIMPIA(K2552,1)),0)),0)</f>
        <v>0</v>
      </c>
      <c r="P2552" s="36">
        <f>IF(C2552="Saliente Nacional",(IFERROR((LIMPIA(K2552,1)),0)),0)</f>
        <v>0</v>
      </c>
      <c r="Q2552" s="36">
        <f>IF(C2552="Saliente Internacional",(IFERROR((LIMPIA(K2552,1)),0)),0)</f>
        <v>0</v>
      </c>
      <c r="R2552" s="36">
        <f t="shared" si="118"/>
        <v>0</v>
      </c>
      <c r="S2552" s="36">
        <f t="shared" si="119"/>
        <v>0</v>
      </c>
    </row>
    <row r="2553" spans="1:19" x14ac:dyDescent="0.25">
      <c r="A2553" s="101">
        <f>'DETALLE DE CONEXIONES'!P2553</f>
        <v>0</v>
      </c>
      <c r="B2553" s="36" t="str">
        <f>'DETALLE DE CONEXIONES'!I2553</f>
        <v>ENTRANTE</v>
      </c>
      <c r="C2553" s="36" t="str">
        <f>'DETALLE DE CONEXIONES'!BB2553</f>
        <v>Entrante Local</v>
      </c>
      <c r="D2553" s="36" t="str">
        <f>'DETALLE DE CONEXIONES'!E2553</f>
        <v>999XXX1600</v>
      </c>
      <c r="E2553" s="36">
        <f t="shared" si="117"/>
        <v>10</v>
      </c>
      <c r="F2553" s="36">
        <f>IFERROR(LIMPIA('DETALLE DE CONEXIONES'!N2553,1),0)</f>
        <v>1</v>
      </c>
      <c r="G2553" s="36" t="str">
        <f>LEFT('DETALLE DE CONEXIONES'!BE2553,3)</f>
        <v>NOF</v>
      </c>
      <c r="H2553" s="36" t="str">
        <f>RIGHT('DETALLE DE CONEXIONES'!AK2553,2)</f>
        <v/>
      </c>
      <c r="I2553" s="36" t="str">
        <f>LEFT('DETALLE DE CONEXIONES'!AK2553,3)</f>
        <v/>
      </c>
      <c r="J2553" s="36" t="str">
        <f>LEFT('DETALLE DE CONEXIONES'!M2553,3)</f>
        <v>0mi</v>
      </c>
      <c r="K2553" s="36" t="str">
        <f>IF(LEN('DETALLE DE CONEXIONES'!M2553)&lt;12,(RIGHT('DETALLE DE CONEXIONES'!M2553,5)),(RIGHT('DETALLE DE CONEXIONES'!M2553,6)))</f>
        <v>40seg.</v>
      </c>
      <c r="L2553" s="36">
        <f>IF(C2553="Saliente Local",(IFERROR((LIMPIA(J2553,1)),0)),0)</f>
        <v>0</v>
      </c>
      <c r="M2553" s="36">
        <f>IF(C2553="Saliente Nacional",(IFERROR((LIMPIA(J2553,1)),0)),0)</f>
        <v>0</v>
      </c>
      <c r="N2553" s="36">
        <f>IF(C2553="Saliente Internacional",(IFERROR((LIMPIA(J2553,1)),0)),0)</f>
        <v>0</v>
      </c>
      <c r="O2553" s="36">
        <f>IF(C2553="Saliente Local",(IFERROR((LIMPIA(K2553,1)),0)),0)</f>
        <v>0</v>
      </c>
      <c r="P2553" s="36">
        <f>IF(C2553="Saliente Nacional",(IFERROR((LIMPIA(K2553,1)),0)),0)</f>
        <v>0</v>
      </c>
      <c r="Q2553" s="36">
        <f>IF(C2553="Saliente Internacional",(IFERROR((LIMPIA(K2553,1)),0)),0)</f>
        <v>0</v>
      </c>
      <c r="R2553" s="36">
        <f t="shared" si="118"/>
        <v>0</v>
      </c>
      <c r="S2553" s="36">
        <f t="shared" si="119"/>
        <v>0</v>
      </c>
    </row>
    <row r="2554" spans="1:19" x14ac:dyDescent="0.25">
      <c r="A2554" s="101">
        <f>'DETALLE DE CONEXIONES'!P2554</f>
        <v>0</v>
      </c>
      <c r="B2554" s="36" t="str">
        <f>'DETALLE DE CONEXIONES'!I2554</f>
        <v>GPRS</v>
      </c>
      <c r="C2554" s="36" t="str">
        <f>'DETALLE DE CONEXIONES'!BB2554</f>
        <v>RS</v>
      </c>
      <c r="D2554" s="36" t="str">
        <f>'DETALLE DE CONEXIONES'!E2554</f>
        <v>internet.itelcelXXXm-3G</v>
      </c>
      <c r="E2554" s="36">
        <f t="shared" si="117"/>
        <v>23</v>
      </c>
      <c r="F2554" s="36">
        <f>IFERROR(LIMPIA('DETALLE DE CONEXIONES'!N2554,1),0)</f>
        <v>0</v>
      </c>
      <c r="G2554" s="36" t="str">
        <f>LEFT('DETALLE DE CONEXIONES'!BE2554,3)</f>
        <v/>
      </c>
      <c r="H2554" s="36" t="str">
        <f>RIGHT('DETALLE DE CONEXIONES'!AK2554,2)</f>
        <v>-1</v>
      </c>
      <c r="I2554" s="36" t="str">
        <f>LEFT('DETALLE DE CONEXIONES'!AK2554,3)</f>
        <v>RS;</v>
      </c>
      <c r="J2554" s="36" t="str">
        <f>LEFT('DETALLE DE CONEXIONES'!M2554,3)</f>
        <v>0mi</v>
      </c>
      <c r="K2554" s="36" t="str">
        <f>IF(LEN('DETALLE DE CONEXIONES'!M2554)&lt;12,(RIGHT('DETALLE DE CONEXIONES'!M2554,5)),(RIGHT('DETALLE DE CONEXIONES'!M2554,6)))</f>
        <v xml:space="preserve">min. </v>
      </c>
      <c r="L2554" s="36">
        <f>IF(C2554="Saliente Local",(IFERROR((LIMPIA(J2554,1)),0)),0)</f>
        <v>0</v>
      </c>
      <c r="M2554" s="36">
        <f>IF(C2554="Saliente Nacional",(IFERROR((LIMPIA(J2554,1)),0)),0)</f>
        <v>0</v>
      </c>
      <c r="N2554" s="36">
        <f>IF(C2554="Saliente Internacional",(IFERROR((LIMPIA(J2554,1)),0)),0)</f>
        <v>0</v>
      </c>
      <c r="O2554" s="36">
        <f>IF(C2554="Saliente Local",(IFERROR((LIMPIA(K2554,1)),0)),0)</f>
        <v>0</v>
      </c>
      <c r="P2554" s="36">
        <f>IF(C2554="Saliente Nacional",(IFERROR((LIMPIA(K2554,1)),0)),0)</f>
        <v>0</v>
      </c>
      <c r="Q2554" s="36">
        <f>IF(C2554="Saliente Internacional",(IFERROR((LIMPIA(K2554,1)),0)),0)</f>
        <v>0</v>
      </c>
      <c r="R2554" s="36">
        <f t="shared" si="118"/>
        <v>0</v>
      </c>
      <c r="S2554" s="36">
        <f t="shared" si="119"/>
        <v>0</v>
      </c>
    </row>
    <row r="2555" spans="1:19" x14ac:dyDescent="0.25">
      <c r="A2555" s="101">
        <f>'DETALLE DE CONEXIONES'!P2555</f>
        <v>0</v>
      </c>
      <c r="B2555" s="36" t="str">
        <f>'DETALLE DE CONEXIONES'!I2555</f>
        <v>GPRS</v>
      </c>
      <c r="C2555" s="36" t="str">
        <f>'DETALLE DE CONEXIONES'!BB2555</f>
        <v>MENSAJERO</v>
      </c>
      <c r="D2555" s="36" t="str">
        <f>'DETALLE DE CONEXIONES'!E2555</f>
        <v>internet.itelcelXXXm-3G</v>
      </c>
      <c r="E2555" s="36">
        <f t="shared" si="117"/>
        <v>23</v>
      </c>
      <c r="F2555" s="36">
        <f>IFERROR(LIMPIA('DETALLE DE CONEXIONES'!N2555,1),0)</f>
        <v>0</v>
      </c>
      <c r="G2555" s="36" t="str">
        <f>LEFT('DETALLE DE CONEXIONES'!BE2555,3)</f>
        <v/>
      </c>
      <c r="H2555" s="36" t="str">
        <f>RIGHT('DETALLE DE CONEXIONES'!AK2555,2)</f>
        <v>-1</v>
      </c>
      <c r="I2555" s="36" t="str">
        <f>LEFT('DETALLE DE CONEXIONES'!AK2555,3)</f>
        <v>MEN</v>
      </c>
      <c r="J2555" s="36" t="str">
        <f>LEFT('DETALLE DE CONEXIONES'!M2555,3)</f>
        <v>0mi</v>
      </c>
      <c r="K2555" s="36" t="str">
        <f>IF(LEN('DETALLE DE CONEXIONES'!M2555)&lt;12,(RIGHT('DETALLE DE CONEXIONES'!M2555,5)),(RIGHT('DETALLE DE CONEXIONES'!M2555,6)))</f>
        <v xml:space="preserve">min. </v>
      </c>
      <c r="L2555" s="36">
        <f>IF(C2555="Saliente Local",(IFERROR((LIMPIA(J2555,1)),0)),0)</f>
        <v>0</v>
      </c>
      <c r="M2555" s="36">
        <f>IF(C2555="Saliente Nacional",(IFERROR((LIMPIA(J2555,1)),0)),0)</f>
        <v>0</v>
      </c>
      <c r="N2555" s="36">
        <f>IF(C2555="Saliente Internacional",(IFERROR((LIMPIA(J2555,1)),0)),0)</f>
        <v>0</v>
      </c>
      <c r="O2555" s="36">
        <f>IF(C2555="Saliente Local",(IFERROR((LIMPIA(K2555,1)),0)),0)</f>
        <v>0</v>
      </c>
      <c r="P2555" s="36">
        <f>IF(C2555="Saliente Nacional",(IFERROR((LIMPIA(K2555,1)),0)),0)</f>
        <v>0</v>
      </c>
      <c r="Q2555" s="36">
        <f>IF(C2555="Saliente Internacional",(IFERROR((LIMPIA(K2555,1)),0)),0)</f>
        <v>0</v>
      </c>
      <c r="R2555" s="36">
        <f t="shared" si="118"/>
        <v>0</v>
      </c>
      <c r="S2555" s="36">
        <f t="shared" si="119"/>
        <v>0</v>
      </c>
    </row>
    <row r="2556" spans="1:19" x14ac:dyDescent="0.25">
      <c r="A2556" s="101">
        <f>'DETALLE DE CONEXIONES'!P2556</f>
        <v>0</v>
      </c>
      <c r="B2556" s="36" t="str">
        <f>'DETALLE DE CONEXIONES'!I2556</f>
        <v>TRANSFERENCIA</v>
      </c>
      <c r="C2556" s="36" t="str">
        <f>'DETALLE DE CONEXIONES'!BB2556</f>
        <v>Desvio Nacional</v>
      </c>
      <c r="D2556" s="36" t="str">
        <f>'DETALLE DE CONEXIONES'!E2556</f>
        <v>999XXX1600</v>
      </c>
      <c r="E2556" s="36">
        <f t="shared" si="117"/>
        <v>10</v>
      </c>
      <c r="F2556" s="36">
        <f>IFERROR(LIMPIA('DETALLE DE CONEXIONES'!N2556,1),0)</f>
        <v>1</v>
      </c>
      <c r="G2556" s="36" t="str">
        <f>LEFT('DETALLE DE CONEXIONES'!BE2556,3)</f>
        <v>SIU</v>
      </c>
      <c r="H2556" s="36" t="str">
        <f>RIGHT('DETALLE DE CONEXIONES'!AK2556,2)</f>
        <v/>
      </c>
      <c r="I2556" s="36" t="str">
        <f>LEFT('DETALLE DE CONEXIONES'!AK2556,3)</f>
        <v/>
      </c>
      <c r="J2556" s="36" t="str">
        <f>LEFT('DETALLE DE CONEXIONES'!M2556,3)</f>
        <v>0mi</v>
      </c>
      <c r="K2556" s="36" t="str">
        <f>IF(LEN('DETALLE DE CONEXIONES'!M2556)&lt;12,(RIGHT('DETALLE DE CONEXIONES'!M2556,5)),(RIGHT('DETALLE DE CONEXIONES'!M2556,6)))</f>
        <v>2seg.</v>
      </c>
      <c r="L2556" s="36">
        <f>IF(C2556="Saliente Local",(IFERROR((LIMPIA(J2556,1)),0)),0)</f>
        <v>0</v>
      </c>
      <c r="M2556" s="36">
        <f>IF(C2556="Saliente Nacional",(IFERROR((LIMPIA(J2556,1)),0)),0)</f>
        <v>0</v>
      </c>
      <c r="N2556" s="36">
        <f>IF(C2556="Saliente Internacional",(IFERROR((LIMPIA(J2556,1)),0)),0)</f>
        <v>0</v>
      </c>
      <c r="O2556" s="36">
        <f>IF(C2556="Saliente Local",(IFERROR((LIMPIA(K2556,1)),0)),0)</f>
        <v>0</v>
      </c>
      <c r="P2556" s="36">
        <f>IF(C2556="Saliente Nacional",(IFERROR((LIMPIA(K2556,1)),0)),0)</f>
        <v>0</v>
      </c>
      <c r="Q2556" s="36">
        <f>IF(C2556="Saliente Internacional",(IFERROR((LIMPIA(K2556,1)),0)),0)</f>
        <v>0</v>
      </c>
      <c r="R2556" s="36">
        <f t="shared" si="118"/>
        <v>0</v>
      </c>
      <c r="S2556" s="36">
        <f t="shared" si="119"/>
        <v>0</v>
      </c>
    </row>
    <row r="2557" spans="1:19" x14ac:dyDescent="0.25">
      <c r="A2557" s="101">
        <f>'DETALLE DE CONEXIONES'!P2557</f>
        <v>0</v>
      </c>
      <c r="B2557" s="36" t="str">
        <f>'DETALLE DE CONEXIONES'!I2557</f>
        <v>TRANSFERENCIA</v>
      </c>
      <c r="C2557" s="36" t="str">
        <f>'DETALLE DE CONEXIONES'!BB2557</f>
        <v>Desvio Nacional</v>
      </c>
      <c r="D2557" s="36" t="str">
        <f>'DETALLE DE CONEXIONES'!E2557</f>
        <v>999XXX1600</v>
      </c>
      <c r="E2557" s="36">
        <f t="shared" si="117"/>
        <v>10</v>
      </c>
      <c r="F2557" s="36">
        <f>IFERROR(LIMPIA('DETALLE DE CONEXIONES'!N2557,1),0)</f>
        <v>1</v>
      </c>
      <c r="G2557" s="36" t="str">
        <f>LEFT('DETALLE DE CONEXIONES'!BE2557,3)</f>
        <v>SIU</v>
      </c>
      <c r="H2557" s="36" t="str">
        <f>RIGHT('DETALLE DE CONEXIONES'!AK2557,2)</f>
        <v/>
      </c>
      <c r="I2557" s="36" t="str">
        <f>LEFT('DETALLE DE CONEXIONES'!AK2557,3)</f>
        <v/>
      </c>
      <c r="J2557" s="36" t="str">
        <f>LEFT('DETALLE DE CONEXIONES'!M2557,3)</f>
        <v>0mi</v>
      </c>
      <c r="K2557" s="36" t="str">
        <f>IF(LEN('DETALLE DE CONEXIONES'!M2557)&lt;12,(RIGHT('DETALLE DE CONEXIONES'!M2557,5)),(RIGHT('DETALLE DE CONEXIONES'!M2557,6)))</f>
        <v>5seg.</v>
      </c>
      <c r="L2557" s="36">
        <f>IF(C2557="Saliente Local",(IFERROR((LIMPIA(J2557,1)),0)),0)</f>
        <v>0</v>
      </c>
      <c r="M2557" s="36">
        <f>IF(C2557="Saliente Nacional",(IFERROR((LIMPIA(J2557,1)),0)),0)</f>
        <v>0</v>
      </c>
      <c r="N2557" s="36">
        <f>IF(C2557="Saliente Internacional",(IFERROR((LIMPIA(J2557,1)),0)),0)</f>
        <v>0</v>
      </c>
      <c r="O2557" s="36">
        <f>IF(C2557="Saliente Local",(IFERROR((LIMPIA(K2557,1)),0)),0)</f>
        <v>0</v>
      </c>
      <c r="P2557" s="36">
        <f>IF(C2557="Saliente Nacional",(IFERROR((LIMPIA(K2557,1)),0)),0)</f>
        <v>0</v>
      </c>
      <c r="Q2557" s="36">
        <f>IF(C2557="Saliente Internacional",(IFERROR((LIMPIA(K2557,1)),0)),0)</f>
        <v>0</v>
      </c>
      <c r="R2557" s="36">
        <f t="shared" si="118"/>
        <v>0</v>
      </c>
      <c r="S2557" s="36">
        <f t="shared" si="119"/>
        <v>0</v>
      </c>
    </row>
    <row r="2558" spans="1:19" x14ac:dyDescent="0.25">
      <c r="A2558" s="101">
        <f>'DETALLE DE CONEXIONES'!P2558</f>
        <v>0</v>
      </c>
      <c r="B2558" s="36" t="str">
        <f>'DETALLE DE CONEXIONES'!I2558</f>
        <v>TRANSFERENCIA</v>
      </c>
      <c r="C2558" s="36" t="str">
        <f>'DETALLE DE CONEXIONES'!BB2558</f>
        <v>Desvio Nacional</v>
      </c>
      <c r="D2558" s="36" t="str">
        <f>'DETALLE DE CONEXIONES'!E2558</f>
        <v>999XXX1600</v>
      </c>
      <c r="E2558" s="36">
        <f t="shared" si="117"/>
        <v>10</v>
      </c>
      <c r="F2558" s="36">
        <f>IFERROR(LIMPIA('DETALLE DE CONEXIONES'!N2558,1),0)</f>
        <v>1</v>
      </c>
      <c r="G2558" s="36" t="str">
        <f>LEFT('DETALLE DE CONEXIONES'!BE2558,3)</f>
        <v>SIU</v>
      </c>
      <c r="H2558" s="36" t="str">
        <f>RIGHT('DETALLE DE CONEXIONES'!AK2558,2)</f>
        <v/>
      </c>
      <c r="I2558" s="36" t="str">
        <f>LEFT('DETALLE DE CONEXIONES'!AK2558,3)</f>
        <v/>
      </c>
      <c r="J2558" s="36" t="str">
        <f>LEFT('DETALLE DE CONEXIONES'!M2558,3)</f>
        <v>0mi</v>
      </c>
      <c r="K2558" s="36" t="str">
        <f>IF(LEN('DETALLE DE CONEXIONES'!M2558)&lt;12,(RIGHT('DETALLE DE CONEXIONES'!M2558,5)),(RIGHT('DETALLE DE CONEXIONES'!M2558,6)))</f>
        <v>3seg.</v>
      </c>
      <c r="L2558" s="36">
        <f>IF(C2558="Saliente Local",(IFERROR((LIMPIA(J2558,1)),0)),0)</f>
        <v>0</v>
      </c>
      <c r="M2558" s="36">
        <f>IF(C2558="Saliente Nacional",(IFERROR((LIMPIA(J2558,1)),0)),0)</f>
        <v>0</v>
      </c>
      <c r="N2558" s="36">
        <f>IF(C2558="Saliente Internacional",(IFERROR((LIMPIA(J2558,1)),0)),0)</f>
        <v>0</v>
      </c>
      <c r="O2558" s="36">
        <f>IF(C2558="Saliente Local",(IFERROR((LIMPIA(K2558,1)),0)),0)</f>
        <v>0</v>
      </c>
      <c r="P2558" s="36">
        <f>IF(C2558="Saliente Nacional",(IFERROR((LIMPIA(K2558,1)),0)),0)</f>
        <v>0</v>
      </c>
      <c r="Q2558" s="36">
        <f>IF(C2558="Saliente Internacional",(IFERROR((LIMPIA(K2558,1)),0)),0)</f>
        <v>0</v>
      </c>
      <c r="R2558" s="36">
        <f t="shared" si="118"/>
        <v>0</v>
      </c>
      <c r="S2558" s="36">
        <f t="shared" si="119"/>
        <v>0</v>
      </c>
    </row>
    <row r="2559" spans="1:19" x14ac:dyDescent="0.25">
      <c r="A2559" s="101">
        <f>'DETALLE DE CONEXIONES'!P2559</f>
        <v>0</v>
      </c>
      <c r="B2559" s="36" t="str">
        <f>'DETALLE DE CONEXIONES'!I2559</f>
        <v>GPRS</v>
      </c>
      <c r="C2559" s="36" t="str">
        <f>'DETALLE DE CONEXIONES'!BB2559</f>
        <v>MENSAJERO</v>
      </c>
      <c r="D2559" s="36" t="str">
        <f>'DETALLE DE CONEXIONES'!E2559</f>
        <v>internet.itelcelXXXm-3G</v>
      </c>
      <c r="E2559" s="36">
        <f t="shared" si="117"/>
        <v>23</v>
      </c>
      <c r="F2559" s="36">
        <f>IFERROR(LIMPIA('DETALLE DE CONEXIONES'!N2559,1),0)</f>
        <v>0</v>
      </c>
      <c r="G2559" s="36" t="str">
        <f>LEFT('DETALLE DE CONEXIONES'!BE2559,3)</f>
        <v/>
      </c>
      <c r="H2559" s="36" t="str">
        <f>RIGHT('DETALLE DE CONEXIONES'!AK2559,2)</f>
        <v>-1</v>
      </c>
      <c r="I2559" s="36" t="str">
        <f>LEFT('DETALLE DE CONEXIONES'!AK2559,3)</f>
        <v>MEN</v>
      </c>
      <c r="J2559" s="36" t="str">
        <f>LEFT('DETALLE DE CONEXIONES'!M2559,3)</f>
        <v>0mi</v>
      </c>
      <c r="K2559" s="36" t="str">
        <f>IF(LEN('DETALLE DE CONEXIONES'!M2559)&lt;12,(RIGHT('DETALLE DE CONEXIONES'!M2559,5)),(RIGHT('DETALLE DE CONEXIONES'!M2559,6)))</f>
        <v xml:space="preserve">min. </v>
      </c>
      <c r="L2559" s="36">
        <f>IF(C2559="Saliente Local",(IFERROR((LIMPIA(J2559,1)),0)),0)</f>
        <v>0</v>
      </c>
      <c r="M2559" s="36">
        <f>IF(C2559="Saliente Nacional",(IFERROR((LIMPIA(J2559,1)),0)),0)</f>
        <v>0</v>
      </c>
      <c r="N2559" s="36">
        <f>IF(C2559="Saliente Internacional",(IFERROR((LIMPIA(J2559,1)),0)),0)</f>
        <v>0</v>
      </c>
      <c r="O2559" s="36">
        <f>IF(C2559="Saliente Local",(IFERROR((LIMPIA(K2559,1)),0)),0)</f>
        <v>0</v>
      </c>
      <c r="P2559" s="36">
        <f>IF(C2559="Saliente Nacional",(IFERROR((LIMPIA(K2559,1)),0)),0)</f>
        <v>0</v>
      </c>
      <c r="Q2559" s="36">
        <f>IF(C2559="Saliente Internacional",(IFERROR((LIMPIA(K2559,1)),0)),0)</f>
        <v>0</v>
      </c>
      <c r="R2559" s="36">
        <f t="shared" si="118"/>
        <v>0</v>
      </c>
      <c r="S2559" s="36">
        <f t="shared" si="119"/>
        <v>0</v>
      </c>
    </row>
    <row r="2560" spans="1:19" x14ac:dyDescent="0.25">
      <c r="A2560" s="101">
        <f>'DETALLE DE CONEXIONES'!P2560</f>
        <v>0</v>
      </c>
      <c r="B2560" s="36" t="str">
        <f>'DETALLE DE CONEXIONES'!I2560</f>
        <v>GPRS</v>
      </c>
      <c r="C2560" s="36" t="str">
        <f>'DETALLE DE CONEXIONES'!BB2560</f>
        <v>RS</v>
      </c>
      <c r="D2560" s="36" t="str">
        <f>'DETALLE DE CONEXIONES'!E2560</f>
        <v>internet.itelcelXXXm-3G</v>
      </c>
      <c r="E2560" s="36">
        <f t="shared" si="117"/>
        <v>23</v>
      </c>
      <c r="F2560" s="36">
        <f>IFERROR(LIMPIA('DETALLE DE CONEXIONES'!N2560,1),0)</f>
        <v>0</v>
      </c>
      <c r="G2560" s="36" t="str">
        <f>LEFT('DETALLE DE CONEXIONES'!BE2560,3)</f>
        <v/>
      </c>
      <c r="H2560" s="36" t="str">
        <f>RIGHT('DETALLE DE CONEXIONES'!AK2560,2)</f>
        <v>-1</v>
      </c>
      <c r="I2560" s="36" t="str">
        <f>LEFT('DETALLE DE CONEXIONES'!AK2560,3)</f>
        <v>RS;</v>
      </c>
      <c r="J2560" s="36" t="str">
        <f>LEFT('DETALLE DE CONEXIONES'!M2560,3)</f>
        <v>0mi</v>
      </c>
      <c r="K2560" s="36" t="str">
        <f>IF(LEN('DETALLE DE CONEXIONES'!M2560)&lt;12,(RIGHT('DETALLE DE CONEXIONES'!M2560,5)),(RIGHT('DETALLE DE CONEXIONES'!M2560,6)))</f>
        <v xml:space="preserve">min. </v>
      </c>
      <c r="L2560" s="36">
        <f>IF(C2560="Saliente Local",(IFERROR((LIMPIA(J2560,1)),0)),0)</f>
        <v>0</v>
      </c>
      <c r="M2560" s="36">
        <f>IF(C2560="Saliente Nacional",(IFERROR((LIMPIA(J2560,1)),0)),0)</f>
        <v>0</v>
      </c>
      <c r="N2560" s="36">
        <f>IF(C2560="Saliente Internacional",(IFERROR((LIMPIA(J2560,1)),0)),0)</f>
        <v>0</v>
      </c>
      <c r="O2560" s="36">
        <f>IF(C2560="Saliente Local",(IFERROR((LIMPIA(K2560,1)),0)),0)</f>
        <v>0</v>
      </c>
      <c r="P2560" s="36">
        <f>IF(C2560="Saliente Nacional",(IFERROR((LIMPIA(K2560,1)),0)),0)</f>
        <v>0</v>
      </c>
      <c r="Q2560" s="36">
        <f>IF(C2560="Saliente Internacional",(IFERROR((LIMPIA(K2560,1)),0)),0)</f>
        <v>0</v>
      </c>
      <c r="R2560" s="36">
        <f t="shared" si="118"/>
        <v>0</v>
      </c>
      <c r="S2560" s="36">
        <f t="shared" si="119"/>
        <v>0</v>
      </c>
    </row>
    <row r="2561" spans="1:19" x14ac:dyDescent="0.25">
      <c r="A2561" s="101">
        <f>'DETALLE DE CONEXIONES'!P2561</f>
        <v>0</v>
      </c>
      <c r="B2561" s="36" t="str">
        <f>'DETALLE DE CONEXIONES'!I2561</f>
        <v>TRANSFERENCIA</v>
      </c>
      <c r="C2561" s="36" t="str">
        <f>'DETALLE DE CONEXIONES'!BB2561</f>
        <v>Desvio Nacional</v>
      </c>
      <c r="D2561" s="36" t="str">
        <f>'DETALLE DE CONEXIONES'!E2561</f>
        <v>999XXX1600</v>
      </c>
      <c r="E2561" s="36">
        <f t="shared" si="117"/>
        <v>10</v>
      </c>
      <c r="F2561" s="36">
        <f>IFERROR(LIMPIA('DETALLE DE CONEXIONES'!N2561,1),0)</f>
        <v>1</v>
      </c>
      <c r="G2561" s="36" t="str">
        <f>LEFT('DETALLE DE CONEXIONES'!BE2561,3)</f>
        <v>SIU</v>
      </c>
      <c r="H2561" s="36" t="str">
        <f>RIGHT('DETALLE DE CONEXIONES'!AK2561,2)</f>
        <v/>
      </c>
      <c r="I2561" s="36" t="str">
        <f>LEFT('DETALLE DE CONEXIONES'!AK2561,3)</f>
        <v/>
      </c>
      <c r="J2561" s="36" t="str">
        <f>LEFT('DETALLE DE CONEXIONES'!M2561,3)</f>
        <v>0mi</v>
      </c>
      <c r="K2561" s="36" t="str">
        <f>IF(LEN('DETALLE DE CONEXIONES'!M2561)&lt;12,(RIGHT('DETALLE DE CONEXIONES'!M2561,5)),(RIGHT('DETALLE DE CONEXIONES'!M2561,6)))</f>
        <v>6seg.</v>
      </c>
      <c r="L2561" s="36">
        <f>IF(C2561="Saliente Local",(IFERROR((LIMPIA(J2561,1)),0)),0)</f>
        <v>0</v>
      </c>
      <c r="M2561" s="36">
        <f>IF(C2561="Saliente Nacional",(IFERROR((LIMPIA(J2561,1)),0)),0)</f>
        <v>0</v>
      </c>
      <c r="N2561" s="36">
        <f>IF(C2561="Saliente Internacional",(IFERROR((LIMPIA(J2561,1)),0)),0)</f>
        <v>0</v>
      </c>
      <c r="O2561" s="36">
        <f>IF(C2561="Saliente Local",(IFERROR((LIMPIA(K2561,1)),0)),0)</f>
        <v>0</v>
      </c>
      <c r="P2561" s="36">
        <f>IF(C2561="Saliente Nacional",(IFERROR((LIMPIA(K2561,1)),0)),0)</f>
        <v>0</v>
      </c>
      <c r="Q2561" s="36">
        <f>IF(C2561="Saliente Internacional",(IFERROR((LIMPIA(K2561,1)),0)),0)</f>
        <v>0</v>
      </c>
      <c r="R2561" s="36">
        <f t="shared" si="118"/>
        <v>0</v>
      </c>
      <c r="S2561" s="36">
        <f t="shared" si="119"/>
        <v>0</v>
      </c>
    </row>
    <row r="2562" spans="1:19" x14ac:dyDescent="0.25">
      <c r="A2562" s="101">
        <f>'DETALLE DE CONEXIONES'!P2562</f>
        <v>0</v>
      </c>
      <c r="B2562" s="36" t="str">
        <f>'DETALLE DE CONEXIONES'!I2562</f>
        <v>TRANSFERENCIA</v>
      </c>
      <c r="C2562" s="36" t="str">
        <f>'DETALLE DE CONEXIONES'!BB2562</f>
        <v>Desvio Nacional</v>
      </c>
      <c r="D2562" s="36" t="str">
        <f>'DETALLE DE CONEXIONES'!E2562</f>
        <v>999XXX1600</v>
      </c>
      <c r="E2562" s="36">
        <f t="shared" si="117"/>
        <v>10</v>
      </c>
      <c r="F2562" s="36">
        <f>IFERROR(LIMPIA('DETALLE DE CONEXIONES'!N2562,1),0)</f>
        <v>1</v>
      </c>
      <c r="G2562" s="36" t="str">
        <f>LEFT('DETALLE DE CONEXIONES'!BE2562,3)</f>
        <v>SIU</v>
      </c>
      <c r="H2562" s="36" t="str">
        <f>RIGHT('DETALLE DE CONEXIONES'!AK2562,2)</f>
        <v/>
      </c>
      <c r="I2562" s="36" t="str">
        <f>LEFT('DETALLE DE CONEXIONES'!AK2562,3)</f>
        <v/>
      </c>
      <c r="J2562" s="36" t="str">
        <f>LEFT('DETALLE DE CONEXIONES'!M2562,3)</f>
        <v>0mi</v>
      </c>
      <c r="K2562" s="36" t="str">
        <f>IF(LEN('DETALLE DE CONEXIONES'!M2562)&lt;12,(RIGHT('DETALLE DE CONEXIONES'!M2562,5)),(RIGHT('DETALLE DE CONEXIONES'!M2562,6)))</f>
        <v>6seg.</v>
      </c>
      <c r="L2562" s="36">
        <f>IF(C2562="Saliente Local",(IFERROR((LIMPIA(J2562,1)),0)),0)</f>
        <v>0</v>
      </c>
      <c r="M2562" s="36">
        <f>IF(C2562="Saliente Nacional",(IFERROR((LIMPIA(J2562,1)),0)),0)</f>
        <v>0</v>
      </c>
      <c r="N2562" s="36">
        <f>IF(C2562="Saliente Internacional",(IFERROR((LIMPIA(J2562,1)),0)),0)</f>
        <v>0</v>
      </c>
      <c r="O2562" s="36">
        <f>IF(C2562="Saliente Local",(IFERROR((LIMPIA(K2562,1)),0)),0)</f>
        <v>0</v>
      </c>
      <c r="P2562" s="36">
        <f>IF(C2562="Saliente Nacional",(IFERROR((LIMPIA(K2562,1)),0)),0)</f>
        <v>0</v>
      </c>
      <c r="Q2562" s="36">
        <f>IF(C2562="Saliente Internacional",(IFERROR((LIMPIA(K2562,1)),0)),0)</f>
        <v>0</v>
      </c>
      <c r="R2562" s="36">
        <f t="shared" si="118"/>
        <v>0</v>
      </c>
      <c r="S2562" s="36">
        <f t="shared" si="119"/>
        <v>0</v>
      </c>
    </row>
    <row r="2563" spans="1:19" x14ac:dyDescent="0.25">
      <c r="A2563" s="101">
        <f>'DETALLE DE CONEXIONES'!P2563</f>
        <v>0</v>
      </c>
      <c r="B2563" s="36" t="str">
        <f>'DETALLE DE CONEXIONES'!I2563</f>
        <v>TRANSFERENCIA</v>
      </c>
      <c r="C2563" s="36" t="str">
        <f>'DETALLE DE CONEXIONES'!BB2563</f>
        <v>Desvio Nacional</v>
      </c>
      <c r="D2563" s="36" t="str">
        <f>'DETALLE DE CONEXIONES'!E2563</f>
        <v>999XXX1600</v>
      </c>
      <c r="E2563" s="36">
        <f t="shared" ref="E2563:E2626" si="120">LEN(D2563)</f>
        <v>10</v>
      </c>
      <c r="F2563" s="36">
        <f>IFERROR(LIMPIA('DETALLE DE CONEXIONES'!N2563,1),0)</f>
        <v>1</v>
      </c>
      <c r="G2563" s="36" t="str">
        <f>LEFT('DETALLE DE CONEXIONES'!BE2563,3)</f>
        <v>SIU</v>
      </c>
      <c r="H2563" s="36" t="str">
        <f>RIGHT('DETALLE DE CONEXIONES'!AK2563,2)</f>
        <v/>
      </c>
      <c r="I2563" s="36" t="str">
        <f>LEFT('DETALLE DE CONEXIONES'!AK2563,3)</f>
        <v/>
      </c>
      <c r="J2563" s="36" t="str">
        <f>LEFT('DETALLE DE CONEXIONES'!M2563,3)</f>
        <v>0mi</v>
      </c>
      <c r="K2563" s="36" t="str">
        <f>IF(LEN('DETALLE DE CONEXIONES'!M2563)&lt;12,(RIGHT('DETALLE DE CONEXIONES'!M2563,5)),(RIGHT('DETALLE DE CONEXIONES'!M2563,6)))</f>
        <v>4seg.</v>
      </c>
      <c r="L2563" s="36">
        <f>IF(C2563="Saliente Local",(IFERROR((LIMPIA(J2563,1)),0)),0)</f>
        <v>0</v>
      </c>
      <c r="M2563" s="36">
        <f>IF(C2563="Saliente Nacional",(IFERROR((LIMPIA(J2563,1)),0)),0)</f>
        <v>0</v>
      </c>
      <c r="N2563" s="36">
        <f>IF(C2563="Saliente Internacional",(IFERROR((LIMPIA(J2563,1)),0)),0)</f>
        <v>0</v>
      </c>
      <c r="O2563" s="36">
        <f>IF(C2563="Saliente Local",(IFERROR((LIMPIA(K2563,1)),0)),0)</f>
        <v>0</v>
      </c>
      <c r="P2563" s="36">
        <f>IF(C2563="Saliente Nacional",(IFERROR((LIMPIA(K2563,1)),0)),0)</f>
        <v>0</v>
      </c>
      <c r="Q2563" s="36">
        <f>IF(C2563="Saliente Internacional",(IFERROR((LIMPIA(K2563,1)),0)),0)</f>
        <v>0</v>
      </c>
      <c r="R2563" s="36">
        <f t="shared" ref="R2563:R2626" si="121">IF(SUM(O2563:P2563)&gt;0,(L2563+M2563+1),(L2563+M2563))</f>
        <v>0</v>
      </c>
      <c r="S2563" s="36">
        <f t="shared" ref="S2563:S2626" si="122">IF(Q2563&gt;0,N2563+1,N2563)</f>
        <v>0</v>
      </c>
    </row>
    <row r="2564" spans="1:19" x14ac:dyDescent="0.25">
      <c r="A2564" s="101">
        <f>'DETALLE DE CONEXIONES'!P2564</f>
        <v>0</v>
      </c>
      <c r="B2564" s="36" t="str">
        <f>'DETALLE DE CONEXIONES'!I2564</f>
        <v>TRANSFERENCIA</v>
      </c>
      <c r="C2564" s="36" t="str">
        <f>'DETALLE DE CONEXIONES'!BB2564</f>
        <v>Desvio Nacional</v>
      </c>
      <c r="D2564" s="36" t="str">
        <f>'DETALLE DE CONEXIONES'!E2564</f>
        <v>999XXX1600</v>
      </c>
      <c r="E2564" s="36">
        <f t="shared" si="120"/>
        <v>10</v>
      </c>
      <c r="F2564" s="36">
        <f>IFERROR(LIMPIA('DETALLE DE CONEXIONES'!N2564,1),0)</f>
        <v>1</v>
      </c>
      <c r="G2564" s="36" t="str">
        <f>LEFT('DETALLE DE CONEXIONES'!BE2564,3)</f>
        <v>SIU</v>
      </c>
      <c r="H2564" s="36" t="str">
        <f>RIGHT('DETALLE DE CONEXIONES'!AK2564,2)</f>
        <v/>
      </c>
      <c r="I2564" s="36" t="str">
        <f>LEFT('DETALLE DE CONEXIONES'!AK2564,3)</f>
        <v/>
      </c>
      <c r="J2564" s="36" t="str">
        <f>LEFT('DETALLE DE CONEXIONES'!M2564,3)</f>
        <v>0mi</v>
      </c>
      <c r="K2564" s="36" t="str">
        <f>IF(LEN('DETALLE DE CONEXIONES'!M2564)&lt;12,(RIGHT('DETALLE DE CONEXIONES'!M2564,5)),(RIGHT('DETALLE DE CONEXIONES'!M2564,6)))</f>
        <v>5seg.</v>
      </c>
      <c r="L2564" s="36">
        <f>IF(C2564="Saliente Local",(IFERROR((LIMPIA(J2564,1)),0)),0)</f>
        <v>0</v>
      </c>
      <c r="M2564" s="36">
        <f>IF(C2564="Saliente Nacional",(IFERROR((LIMPIA(J2564,1)),0)),0)</f>
        <v>0</v>
      </c>
      <c r="N2564" s="36">
        <f>IF(C2564="Saliente Internacional",(IFERROR((LIMPIA(J2564,1)),0)),0)</f>
        <v>0</v>
      </c>
      <c r="O2564" s="36">
        <f>IF(C2564="Saliente Local",(IFERROR((LIMPIA(K2564,1)),0)),0)</f>
        <v>0</v>
      </c>
      <c r="P2564" s="36">
        <f>IF(C2564="Saliente Nacional",(IFERROR((LIMPIA(K2564,1)),0)),0)</f>
        <v>0</v>
      </c>
      <c r="Q2564" s="36">
        <f>IF(C2564="Saliente Internacional",(IFERROR((LIMPIA(K2564,1)),0)),0)</f>
        <v>0</v>
      </c>
      <c r="R2564" s="36">
        <f t="shared" si="121"/>
        <v>0</v>
      </c>
      <c r="S2564" s="36">
        <f t="shared" si="122"/>
        <v>0</v>
      </c>
    </row>
    <row r="2565" spans="1:19" x14ac:dyDescent="0.25">
      <c r="A2565" s="101">
        <f>'DETALLE DE CONEXIONES'!P2565</f>
        <v>0</v>
      </c>
      <c r="B2565" s="36" t="str">
        <f>'DETALLE DE CONEXIONES'!I2565</f>
        <v>TRANSFERENCIA</v>
      </c>
      <c r="C2565" s="36" t="str">
        <f>'DETALLE DE CONEXIONES'!BB2565</f>
        <v>Desvio Nacional</v>
      </c>
      <c r="D2565" s="36" t="str">
        <f>'DETALLE DE CONEXIONES'!E2565</f>
        <v>999XXX1600</v>
      </c>
      <c r="E2565" s="36">
        <f t="shared" si="120"/>
        <v>10</v>
      </c>
      <c r="F2565" s="36">
        <f>IFERROR(LIMPIA('DETALLE DE CONEXIONES'!N2565,1),0)</f>
        <v>1</v>
      </c>
      <c r="G2565" s="36" t="str">
        <f>LEFT('DETALLE DE CONEXIONES'!BE2565,3)</f>
        <v>SIU</v>
      </c>
      <c r="H2565" s="36" t="str">
        <f>RIGHT('DETALLE DE CONEXIONES'!AK2565,2)</f>
        <v/>
      </c>
      <c r="I2565" s="36" t="str">
        <f>LEFT('DETALLE DE CONEXIONES'!AK2565,3)</f>
        <v/>
      </c>
      <c r="J2565" s="36" t="str">
        <f>LEFT('DETALLE DE CONEXIONES'!M2565,3)</f>
        <v>0mi</v>
      </c>
      <c r="K2565" s="36" t="str">
        <f>IF(LEN('DETALLE DE CONEXIONES'!M2565)&lt;12,(RIGHT('DETALLE DE CONEXIONES'!M2565,5)),(RIGHT('DETALLE DE CONEXIONES'!M2565,6)))</f>
        <v>4seg.</v>
      </c>
      <c r="L2565" s="36">
        <f>IF(C2565="Saliente Local",(IFERROR((LIMPIA(J2565,1)),0)),0)</f>
        <v>0</v>
      </c>
      <c r="M2565" s="36">
        <f>IF(C2565="Saliente Nacional",(IFERROR((LIMPIA(J2565,1)),0)),0)</f>
        <v>0</v>
      </c>
      <c r="N2565" s="36">
        <f>IF(C2565="Saliente Internacional",(IFERROR((LIMPIA(J2565,1)),0)),0)</f>
        <v>0</v>
      </c>
      <c r="O2565" s="36">
        <f>IF(C2565="Saliente Local",(IFERROR((LIMPIA(K2565,1)),0)),0)</f>
        <v>0</v>
      </c>
      <c r="P2565" s="36">
        <f>IF(C2565="Saliente Nacional",(IFERROR((LIMPIA(K2565,1)),0)),0)</f>
        <v>0</v>
      </c>
      <c r="Q2565" s="36">
        <f>IF(C2565="Saliente Internacional",(IFERROR((LIMPIA(K2565,1)),0)),0)</f>
        <v>0</v>
      </c>
      <c r="R2565" s="36">
        <f t="shared" si="121"/>
        <v>0</v>
      </c>
      <c r="S2565" s="36">
        <f t="shared" si="122"/>
        <v>0</v>
      </c>
    </row>
    <row r="2566" spans="1:19" x14ac:dyDescent="0.25">
      <c r="A2566" s="101">
        <f>'DETALLE DE CONEXIONES'!P2566</f>
        <v>0</v>
      </c>
      <c r="B2566" s="36" t="str">
        <f>'DETALLE DE CONEXIONES'!I2566</f>
        <v>TRANSFERENCIA</v>
      </c>
      <c r="C2566" s="36" t="str">
        <f>'DETALLE DE CONEXIONES'!BB2566</f>
        <v>Desvio Nacional</v>
      </c>
      <c r="D2566" s="36" t="str">
        <f>'DETALLE DE CONEXIONES'!E2566</f>
        <v>999XXX1600</v>
      </c>
      <c r="E2566" s="36">
        <f t="shared" si="120"/>
        <v>10</v>
      </c>
      <c r="F2566" s="36">
        <f>IFERROR(LIMPIA('DETALLE DE CONEXIONES'!N2566,1),0)</f>
        <v>1</v>
      </c>
      <c r="G2566" s="36" t="str">
        <f>LEFT('DETALLE DE CONEXIONES'!BE2566,3)</f>
        <v>SIU</v>
      </c>
      <c r="H2566" s="36" t="str">
        <f>RIGHT('DETALLE DE CONEXIONES'!AK2566,2)</f>
        <v/>
      </c>
      <c r="I2566" s="36" t="str">
        <f>LEFT('DETALLE DE CONEXIONES'!AK2566,3)</f>
        <v/>
      </c>
      <c r="J2566" s="36" t="str">
        <f>LEFT('DETALLE DE CONEXIONES'!M2566,3)</f>
        <v>0mi</v>
      </c>
      <c r="K2566" s="36" t="str">
        <f>IF(LEN('DETALLE DE CONEXIONES'!M2566)&lt;12,(RIGHT('DETALLE DE CONEXIONES'!M2566,5)),(RIGHT('DETALLE DE CONEXIONES'!M2566,6)))</f>
        <v>3seg.</v>
      </c>
      <c r="L2566" s="36">
        <f>IF(C2566="Saliente Local",(IFERROR((LIMPIA(J2566,1)),0)),0)</f>
        <v>0</v>
      </c>
      <c r="M2566" s="36">
        <f>IF(C2566="Saliente Nacional",(IFERROR((LIMPIA(J2566,1)),0)),0)</f>
        <v>0</v>
      </c>
      <c r="N2566" s="36">
        <f>IF(C2566="Saliente Internacional",(IFERROR((LIMPIA(J2566,1)),0)),0)</f>
        <v>0</v>
      </c>
      <c r="O2566" s="36">
        <f>IF(C2566="Saliente Local",(IFERROR((LIMPIA(K2566,1)),0)),0)</f>
        <v>0</v>
      </c>
      <c r="P2566" s="36">
        <f>IF(C2566="Saliente Nacional",(IFERROR((LIMPIA(K2566,1)),0)),0)</f>
        <v>0</v>
      </c>
      <c r="Q2566" s="36">
        <f>IF(C2566="Saliente Internacional",(IFERROR((LIMPIA(K2566,1)),0)),0)</f>
        <v>0</v>
      </c>
      <c r="R2566" s="36">
        <f t="shared" si="121"/>
        <v>0</v>
      </c>
      <c r="S2566" s="36">
        <f t="shared" si="122"/>
        <v>0</v>
      </c>
    </row>
    <row r="2567" spans="1:19" x14ac:dyDescent="0.25">
      <c r="A2567" s="101">
        <f>'DETALLE DE CONEXIONES'!P2567</f>
        <v>0</v>
      </c>
      <c r="B2567" s="36" t="str">
        <f>'DETALLE DE CONEXIONES'!I2567</f>
        <v>TRANSFERENCIA</v>
      </c>
      <c r="C2567" s="36" t="str">
        <f>'DETALLE DE CONEXIONES'!BB2567</f>
        <v>Desvio Nacional</v>
      </c>
      <c r="D2567" s="36" t="str">
        <f>'DETALLE DE CONEXIONES'!E2567</f>
        <v>999XXX1600</v>
      </c>
      <c r="E2567" s="36">
        <f t="shared" si="120"/>
        <v>10</v>
      </c>
      <c r="F2567" s="36">
        <f>IFERROR(LIMPIA('DETALLE DE CONEXIONES'!N2567,1),0)</f>
        <v>1</v>
      </c>
      <c r="G2567" s="36" t="str">
        <f>LEFT('DETALLE DE CONEXIONES'!BE2567,3)</f>
        <v>SIU</v>
      </c>
      <c r="H2567" s="36" t="str">
        <f>RIGHT('DETALLE DE CONEXIONES'!AK2567,2)</f>
        <v/>
      </c>
      <c r="I2567" s="36" t="str">
        <f>LEFT('DETALLE DE CONEXIONES'!AK2567,3)</f>
        <v/>
      </c>
      <c r="J2567" s="36" t="str">
        <f>LEFT('DETALLE DE CONEXIONES'!M2567,3)</f>
        <v>0mi</v>
      </c>
      <c r="K2567" s="36" t="str">
        <f>IF(LEN('DETALLE DE CONEXIONES'!M2567)&lt;12,(RIGHT('DETALLE DE CONEXIONES'!M2567,5)),(RIGHT('DETALLE DE CONEXIONES'!M2567,6)))</f>
        <v>4seg.</v>
      </c>
      <c r="L2567" s="36">
        <f>IF(C2567="Saliente Local",(IFERROR((LIMPIA(J2567,1)),0)),0)</f>
        <v>0</v>
      </c>
      <c r="M2567" s="36">
        <f>IF(C2567="Saliente Nacional",(IFERROR((LIMPIA(J2567,1)),0)),0)</f>
        <v>0</v>
      </c>
      <c r="N2567" s="36">
        <f>IF(C2567="Saliente Internacional",(IFERROR((LIMPIA(J2567,1)),0)),0)</f>
        <v>0</v>
      </c>
      <c r="O2567" s="36">
        <f>IF(C2567="Saliente Local",(IFERROR((LIMPIA(K2567,1)),0)),0)</f>
        <v>0</v>
      </c>
      <c r="P2567" s="36">
        <f>IF(C2567="Saliente Nacional",(IFERROR((LIMPIA(K2567,1)),0)),0)</f>
        <v>0</v>
      </c>
      <c r="Q2567" s="36">
        <f>IF(C2567="Saliente Internacional",(IFERROR((LIMPIA(K2567,1)),0)),0)</f>
        <v>0</v>
      </c>
      <c r="R2567" s="36">
        <f t="shared" si="121"/>
        <v>0</v>
      </c>
      <c r="S2567" s="36">
        <f t="shared" si="122"/>
        <v>0</v>
      </c>
    </row>
    <row r="2568" spans="1:19" x14ac:dyDescent="0.25">
      <c r="A2568" s="101">
        <f>'DETALLE DE CONEXIONES'!P2568</f>
        <v>0</v>
      </c>
      <c r="B2568" s="36" t="str">
        <f>'DETALLE DE CONEXIONES'!I2568</f>
        <v>TRANSFERENCIA</v>
      </c>
      <c r="C2568" s="36" t="str">
        <f>'DETALLE DE CONEXIONES'!BB2568</f>
        <v>Desvio Nacional</v>
      </c>
      <c r="D2568" s="36" t="str">
        <f>'DETALLE DE CONEXIONES'!E2568</f>
        <v>999XXX1600</v>
      </c>
      <c r="E2568" s="36">
        <f t="shared" si="120"/>
        <v>10</v>
      </c>
      <c r="F2568" s="36">
        <f>IFERROR(LIMPIA('DETALLE DE CONEXIONES'!N2568,1),0)</f>
        <v>1</v>
      </c>
      <c r="G2568" s="36" t="str">
        <f>LEFT('DETALLE DE CONEXIONES'!BE2568,3)</f>
        <v>SIU</v>
      </c>
      <c r="H2568" s="36" t="str">
        <f>RIGHT('DETALLE DE CONEXIONES'!AK2568,2)</f>
        <v/>
      </c>
      <c r="I2568" s="36" t="str">
        <f>LEFT('DETALLE DE CONEXIONES'!AK2568,3)</f>
        <v/>
      </c>
      <c r="J2568" s="36" t="str">
        <f>LEFT('DETALLE DE CONEXIONES'!M2568,3)</f>
        <v>0mi</v>
      </c>
      <c r="K2568" s="36" t="str">
        <f>IF(LEN('DETALLE DE CONEXIONES'!M2568)&lt;12,(RIGHT('DETALLE DE CONEXIONES'!M2568,5)),(RIGHT('DETALLE DE CONEXIONES'!M2568,6)))</f>
        <v>4seg.</v>
      </c>
      <c r="L2568" s="36">
        <f>IF(C2568="Saliente Local",(IFERROR((LIMPIA(J2568,1)),0)),0)</f>
        <v>0</v>
      </c>
      <c r="M2568" s="36">
        <f>IF(C2568="Saliente Nacional",(IFERROR((LIMPIA(J2568,1)),0)),0)</f>
        <v>0</v>
      </c>
      <c r="N2568" s="36">
        <f>IF(C2568="Saliente Internacional",(IFERROR((LIMPIA(J2568,1)),0)),0)</f>
        <v>0</v>
      </c>
      <c r="O2568" s="36">
        <f>IF(C2568="Saliente Local",(IFERROR((LIMPIA(K2568,1)),0)),0)</f>
        <v>0</v>
      </c>
      <c r="P2568" s="36">
        <f>IF(C2568="Saliente Nacional",(IFERROR((LIMPIA(K2568,1)),0)),0)</f>
        <v>0</v>
      </c>
      <c r="Q2568" s="36">
        <f>IF(C2568="Saliente Internacional",(IFERROR((LIMPIA(K2568,1)),0)),0)</f>
        <v>0</v>
      </c>
      <c r="R2568" s="36">
        <f t="shared" si="121"/>
        <v>0</v>
      </c>
      <c r="S2568" s="36">
        <f t="shared" si="122"/>
        <v>0</v>
      </c>
    </row>
    <row r="2569" spans="1:19" x14ac:dyDescent="0.25">
      <c r="A2569" s="101">
        <f>'DETALLE DE CONEXIONES'!P2569</f>
        <v>0</v>
      </c>
      <c r="B2569" s="36" t="str">
        <f>'DETALLE DE CONEXIONES'!I2569</f>
        <v>TRANSFERENCIA</v>
      </c>
      <c r="C2569" s="36" t="str">
        <f>'DETALLE DE CONEXIONES'!BB2569</f>
        <v>Desvio Nacional</v>
      </c>
      <c r="D2569" s="36" t="str">
        <f>'DETALLE DE CONEXIONES'!E2569</f>
        <v>999XXX1600</v>
      </c>
      <c r="E2569" s="36">
        <f t="shared" si="120"/>
        <v>10</v>
      </c>
      <c r="F2569" s="36">
        <f>IFERROR(LIMPIA('DETALLE DE CONEXIONES'!N2569,1),0)</f>
        <v>1</v>
      </c>
      <c r="G2569" s="36" t="str">
        <f>LEFT('DETALLE DE CONEXIONES'!BE2569,3)</f>
        <v>SIU</v>
      </c>
      <c r="H2569" s="36" t="str">
        <f>RIGHT('DETALLE DE CONEXIONES'!AK2569,2)</f>
        <v/>
      </c>
      <c r="I2569" s="36" t="str">
        <f>LEFT('DETALLE DE CONEXIONES'!AK2569,3)</f>
        <v/>
      </c>
      <c r="J2569" s="36" t="str">
        <f>LEFT('DETALLE DE CONEXIONES'!M2569,3)</f>
        <v>0mi</v>
      </c>
      <c r="K2569" s="36" t="str">
        <f>IF(LEN('DETALLE DE CONEXIONES'!M2569)&lt;12,(RIGHT('DETALLE DE CONEXIONES'!M2569,5)),(RIGHT('DETALLE DE CONEXIONES'!M2569,6)))</f>
        <v>4seg.</v>
      </c>
      <c r="L2569" s="36">
        <f>IF(C2569="Saliente Local",(IFERROR((LIMPIA(J2569,1)),0)),0)</f>
        <v>0</v>
      </c>
      <c r="M2569" s="36">
        <f>IF(C2569="Saliente Nacional",(IFERROR((LIMPIA(J2569,1)),0)),0)</f>
        <v>0</v>
      </c>
      <c r="N2569" s="36">
        <f>IF(C2569="Saliente Internacional",(IFERROR((LIMPIA(J2569,1)),0)),0)</f>
        <v>0</v>
      </c>
      <c r="O2569" s="36">
        <f>IF(C2569="Saliente Local",(IFERROR((LIMPIA(K2569,1)),0)),0)</f>
        <v>0</v>
      </c>
      <c r="P2569" s="36">
        <f>IF(C2569="Saliente Nacional",(IFERROR((LIMPIA(K2569,1)),0)),0)</f>
        <v>0</v>
      </c>
      <c r="Q2569" s="36">
        <f>IF(C2569="Saliente Internacional",(IFERROR((LIMPIA(K2569,1)),0)),0)</f>
        <v>0</v>
      </c>
      <c r="R2569" s="36">
        <f t="shared" si="121"/>
        <v>0</v>
      </c>
      <c r="S2569" s="36">
        <f t="shared" si="122"/>
        <v>0</v>
      </c>
    </row>
    <row r="2570" spans="1:19" x14ac:dyDescent="0.25">
      <c r="A2570" s="101">
        <f>'DETALLE DE CONEXIONES'!P2570</f>
        <v>0</v>
      </c>
      <c r="B2570" s="36" t="str">
        <f>'DETALLE DE CONEXIONES'!I2570</f>
        <v>TRANSFERENCIA</v>
      </c>
      <c r="C2570" s="36" t="str">
        <f>'DETALLE DE CONEXIONES'!BB2570</f>
        <v>Desvio Nacional</v>
      </c>
      <c r="D2570" s="36" t="str">
        <f>'DETALLE DE CONEXIONES'!E2570</f>
        <v>999XXX1600</v>
      </c>
      <c r="E2570" s="36">
        <f t="shared" si="120"/>
        <v>10</v>
      </c>
      <c r="F2570" s="36">
        <f>IFERROR(LIMPIA('DETALLE DE CONEXIONES'!N2570,1),0)</f>
        <v>1</v>
      </c>
      <c r="G2570" s="36" t="str">
        <f>LEFT('DETALLE DE CONEXIONES'!BE2570,3)</f>
        <v>SIU</v>
      </c>
      <c r="H2570" s="36" t="str">
        <f>RIGHT('DETALLE DE CONEXIONES'!AK2570,2)</f>
        <v/>
      </c>
      <c r="I2570" s="36" t="str">
        <f>LEFT('DETALLE DE CONEXIONES'!AK2570,3)</f>
        <v/>
      </c>
      <c r="J2570" s="36" t="str">
        <f>LEFT('DETALLE DE CONEXIONES'!M2570,3)</f>
        <v>0mi</v>
      </c>
      <c r="K2570" s="36" t="str">
        <f>IF(LEN('DETALLE DE CONEXIONES'!M2570)&lt;12,(RIGHT('DETALLE DE CONEXIONES'!M2570,5)),(RIGHT('DETALLE DE CONEXIONES'!M2570,6)))</f>
        <v>4seg.</v>
      </c>
      <c r="L2570" s="36">
        <f>IF(C2570="Saliente Local",(IFERROR((LIMPIA(J2570,1)),0)),0)</f>
        <v>0</v>
      </c>
      <c r="M2570" s="36">
        <f>IF(C2570="Saliente Nacional",(IFERROR((LIMPIA(J2570,1)),0)),0)</f>
        <v>0</v>
      </c>
      <c r="N2570" s="36">
        <f>IF(C2570="Saliente Internacional",(IFERROR((LIMPIA(J2570,1)),0)),0)</f>
        <v>0</v>
      </c>
      <c r="O2570" s="36">
        <f>IF(C2570="Saliente Local",(IFERROR((LIMPIA(K2570,1)),0)),0)</f>
        <v>0</v>
      </c>
      <c r="P2570" s="36">
        <f>IF(C2570="Saliente Nacional",(IFERROR((LIMPIA(K2570,1)),0)),0)</f>
        <v>0</v>
      </c>
      <c r="Q2570" s="36">
        <f>IF(C2570="Saliente Internacional",(IFERROR((LIMPIA(K2570,1)),0)),0)</f>
        <v>0</v>
      </c>
      <c r="R2570" s="36">
        <f t="shared" si="121"/>
        <v>0</v>
      </c>
      <c r="S2570" s="36">
        <f t="shared" si="122"/>
        <v>0</v>
      </c>
    </row>
    <row r="2571" spans="1:19" x14ac:dyDescent="0.25">
      <c r="A2571" s="101">
        <f>'DETALLE DE CONEXIONES'!P2571</f>
        <v>0</v>
      </c>
      <c r="B2571" s="36" t="str">
        <f>'DETALLE DE CONEXIONES'!I2571</f>
        <v>GPRS</v>
      </c>
      <c r="C2571" s="36" t="str">
        <f>'DETALLE DE CONEXIONES'!BB2571</f>
        <v>MENSAJERO</v>
      </c>
      <c r="D2571" s="36" t="str">
        <f>'DETALLE DE CONEXIONES'!E2571</f>
        <v>internet.itelcelXXXm-3G</v>
      </c>
      <c r="E2571" s="36">
        <f t="shared" si="120"/>
        <v>23</v>
      </c>
      <c r="F2571" s="36">
        <f>IFERROR(LIMPIA('DETALLE DE CONEXIONES'!N2571,1),0)</f>
        <v>0</v>
      </c>
      <c r="G2571" s="36" t="str">
        <f>LEFT('DETALLE DE CONEXIONES'!BE2571,3)</f>
        <v/>
      </c>
      <c r="H2571" s="36" t="str">
        <f>RIGHT('DETALLE DE CONEXIONES'!AK2571,2)</f>
        <v>-1</v>
      </c>
      <c r="I2571" s="36" t="str">
        <f>LEFT('DETALLE DE CONEXIONES'!AK2571,3)</f>
        <v>MEN</v>
      </c>
      <c r="J2571" s="36" t="str">
        <f>LEFT('DETALLE DE CONEXIONES'!M2571,3)</f>
        <v>0mi</v>
      </c>
      <c r="K2571" s="36" t="str">
        <f>IF(LEN('DETALLE DE CONEXIONES'!M2571)&lt;12,(RIGHT('DETALLE DE CONEXIONES'!M2571,5)),(RIGHT('DETALLE DE CONEXIONES'!M2571,6)))</f>
        <v xml:space="preserve">min. </v>
      </c>
      <c r="L2571" s="36">
        <f>IF(C2571="Saliente Local",(IFERROR((LIMPIA(J2571,1)),0)),0)</f>
        <v>0</v>
      </c>
      <c r="M2571" s="36">
        <f>IF(C2571="Saliente Nacional",(IFERROR((LIMPIA(J2571,1)),0)),0)</f>
        <v>0</v>
      </c>
      <c r="N2571" s="36">
        <f>IF(C2571="Saliente Internacional",(IFERROR((LIMPIA(J2571,1)),0)),0)</f>
        <v>0</v>
      </c>
      <c r="O2571" s="36">
        <f>IF(C2571="Saliente Local",(IFERROR((LIMPIA(K2571,1)),0)),0)</f>
        <v>0</v>
      </c>
      <c r="P2571" s="36">
        <f>IF(C2571="Saliente Nacional",(IFERROR((LIMPIA(K2571,1)),0)),0)</f>
        <v>0</v>
      </c>
      <c r="Q2571" s="36">
        <f>IF(C2571="Saliente Internacional",(IFERROR((LIMPIA(K2571,1)),0)),0)</f>
        <v>0</v>
      </c>
      <c r="R2571" s="36">
        <f t="shared" si="121"/>
        <v>0</v>
      </c>
      <c r="S2571" s="36">
        <f t="shared" si="122"/>
        <v>0</v>
      </c>
    </row>
    <row r="2572" spans="1:19" x14ac:dyDescent="0.25">
      <c r="A2572" s="101">
        <f>'DETALLE DE CONEXIONES'!P2572</f>
        <v>0</v>
      </c>
      <c r="B2572" s="36" t="str">
        <f>'DETALLE DE CONEXIONES'!I2572</f>
        <v>GPRS</v>
      </c>
      <c r="C2572" s="36" t="str">
        <f>'DETALLE DE CONEXIONES'!BB2572</f>
        <v>RS</v>
      </c>
      <c r="D2572" s="36" t="str">
        <f>'DETALLE DE CONEXIONES'!E2572</f>
        <v>internet.itelcelXXXm-3G</v>
      </c>
      <c r="E2572" s="36">
        <f t="shared" si="120"/>
        <v>23</v>
      </c>
      <c r="F2572" s="36">
        <f>IFERROR(LIMPIA('DETALLE DE CONEXIONES'!N2572,1),0)</f>
        <v>0</v>
      </c>
      <c r="G2572" s="36" t="str">
        <f>LEFT('DETALLE DE CONEXIONES'!BE2572,3)</f>
        <v/>
      </c>
      <c r="H2572" s="36" t="str">
        <f>RIGHT('DETALLE DE CONEXIONES'!AK2572,2)</f>
        <v>-1</v>
      </c>
      <c r="I2572" s="36" t="str">
        <f>LEFT('DETALLE DE CONEXIONES'!AK2572,3)</f>
        <v>RS;</v>
      </c>
      <c r="J2572" s="36" t="str">
        <f>LEFT('DETALLE DE CONEXIONES'!M2572,3)</f>
        <v>0mi</v>
      </c>
      <c r="K2572" s="36" t="str">
        <f>IF(LEN('DETALLE DE CONEXIONES'!M2572)&lt;12,(RIGHT('DETALLE DE CONEXIONES'!M2572,5)),(RIGHT('DETALLE DE CONEXIONES'!M2572,6)))</f>
        <v xml:space="preserve">min. </v>
      </c>
      <c r="L2572" s="36">
        <f>IF(C2572="Saliente Local",(IFERROR((LIMPIA(J2572,1)),0)),0)</f>
        <v>0</v>
      </c>
      <c r="M2572" s="36">
        <f>IF(C2572="Saliente Nacional",(IFERROR((LIMPIA(J2572,1)),0)),0)</f>
        <v>0</v>
      </c>
      <c r="N2572" s="36">
        <f>IF(C2572="Saliente Internacional",(IFERROR((LIMPIA(J2572,1)),0)),0)</f>
        <v>0</v>
      </c>
      <c r="O2572" s="36">
        <f>IF(C2572="Saliente Local",(IFERROR((LIMPIA(K2572,1)),0)),0)</f>
        <v>0</v>
      </c>
      <c r="P2572" s="36">
        <f>IF(C2572="Saliente Nacional",(IFERROR((LIMPIA(K2572,1)),0)),0)</f>
        <v>0</v>
      </c>
      <c r="Q2572" s="36">
        <f>IF(C2572="Saliente Internacional",(IFERROR((LIMPIA(K2572,1)),0)),0)</f>
        <v>0</v>
      </c>
      <c r="R2572" s="36">
        <f t="shared" si="121"/>
        <v>0</v>
      </c>
      <c r="S2572" s="36">
        <f t="shared" si="122"/>
        <v>0</v>
      </c>
    </row>
    <row r="2573" spans="1:19" x14ac:dyDescent="0.25">
      <c r="A2573" s="101">
        <f>'DETALLE DE CONEXIONES'!P2573</f>
        <v>0</v>
      </c>
      <c r="B2573" s="36" t="str">
        <f>'DETALLE DE CONEXIONES'!I2573</f>
        <v>GPRS</v>
      </c>
      <c r="C2573" s="36" t="str">
        <f>'DETALLE DE CONEXIONES'!BB2573</f>
        <v>RS</v>
      </c>
      <c r="D2573" s="36" t="str">
        <f>'DETALLE DE CONEXIONES'!E2573</f>
        <v>internet.itelcelXXXm-3G</v>
      </c>
      <c r="E2573" s="36">
        <f t="shared" si="120"/>
        <v>23</v>
      </c>
      <c r="F2573" s="36">
        <f>IFERROR(LIMPIA('DETALLE DE CONEXIONES'!N2573,1),0)</f>
        <v>0</v>
      </c>
      <c r="G2573" s="36" t="str">
        <f>LEFT('DETALLE DE CONEXIONES'!BE2573,3)</f>
        <v/>
      </c>
      <c r="H2573" s="36" t="str">
        <f>RIGHT('DETALLE DE CONEXIONES'!AK2573,2)</f>
        <v>-1</v>
      </c>
      <c r="I2573" s="36" t="str">
        <f>LEFT('DETALLE DE CONEXIONES'!AK2573,3)</f>
        <v>RS;</v>
      </c>
      <c r="J2573" s="36" t="str">
        <f>LEFT('DETALLE DE CONEXIONES'!M2573,3)</f>
        <v>0mi</v>
      </c>
      <c r="K2573" s="36" t="str">
        <f>IF(LEN('DETALLE DE CONEXIONES'!M2573)&lt;12,(RIGHT('DETALLE DE CONEXIONES'!M2573,5)),(RIGHT('DETALLE DE CONEXIONES'!M2573,6)))</f>
        <v xml:space="preserve">min. </v>
      </c>
      <c r="L2573" s="36">
        <f>IF(C2573="Saliente Local",(IFERROR((LIMPIA(J2573,1)),0)),0)</f>
        <v>0</v>
      </c>
      <c r="M2573" s="36">
        <f>IF(C2573="Saliente Nacional",(IFERROR((LIMPIA(J2573,1)),0)),0)</f>
        <v>0</v>
      </c>
      <c r="N2573" s="36">
        <f>IF(C2573="Saliente Internacional",(IFERROR((LIMPIA(J2573,1)),0)),0)</f>
        <v>0</v>
      </c>
      <c r="O2573" s="36">
        <f>IF(C2573="Saliente Local",(IFERROR((LIMPIA(K2573,1)),0)),0)</f>
        <v>0</v>
      </c>
      <c r="P2573" s="36">
        <f>IF(C2573="Saliente Nacional",(IFERROR((LIMPIA(K2573,1)),0)),0)</f>
        <v>0</v>
      </c>
      <c r="Q2573" s="36">
        <f>IF(C2573="Saliente Internacional",(IFERROR((LIMPIA(K2573,1)),0)),0)</f>
        <v>0</v>
      </c>
      <c r="R2573" s="36">
        <f t="shared" si="121"/>
        <v>0</v>
      </c>
      <c r="S2573" s="36">
        <f t="shared" si="122"/>
        <v>0</v>
      </c>
    </row>
    <row r="2574" spans="1:19" x14ac:dyDescent="0.25">
      <c r="A2574" s="101">
        <f>'DETALLE DE CONEXIONES'!P2574</f>
        <v>0</v>
      </c>
      <c r="B2574" s="36" t="str">
        <f>'DETALLE DE CONEXIONES'!I2574</f>
        <v>GPRS</v>
      </c>
      <c r="C2574" s="36" t="str">
        <f>'DETALLE DE CONEXIONES'!BB2574</f>
        <v>MENSAJERO</v>
      </c>
      <c r="D2574" s="36" t="str">
        <f>'DETALLE DE CONEXIONES'!E2574</f>
        <v>internet.itelcelXXXm-3G</v>
      </c>
      <c r="E2574" s="36">
        <f t="shared" si="120"/>
        <v>23</v>
      </c>
      <c r="F2574" s="36">
        <f>IFERROR(LIMPIA('DETALLE DE CONEXIONES'!N2574,1),0)</f>
        <v>0</v>
      </c>
      <c r="G2574" s="36" t="str">
        <f>LEFT('DETALLE DE CONEXIONES'!BE2574,3)</f>
        <v/>
      </c>
      <c r="H2574" s="36" t="str">
        <f>RIGHT('DETALLE DE CONEXIONES'!AK2574,2)</f>
        <v>-1</v>
      </c>
      <c r="I2574" s="36" t="str">
        <f>LEFT('DETALLE DE CONEXIONES'!AK2574,3)</f>
        <v>MEN</v>
      </c>
      <c r="J2574" s="36" t="str">
        <f>LEFT('DETALLE DE CONEXIONES'!M2574,3)</f>
        <v>0mi</v>
      </c>
      <c r="K2574" s="36" t="str">
        <f>IF(LEN('DETALLE DE CONEXIONES'!M2574)&lt;12,(RIGHT('DETALLE DE CONEXIONES'!M2574,5)),(RIGHT('DETALLE DE CONEXIONES'!M2574,6)))</f>
        <v xml:space="preserve">min. </v>
      </c>
      <c r="L2574" s="36">
        <f>IF(C2574="Saliente Local",(IFERROR((LIMPIA(J2574,1)),0)),0)</f>
        <v>0</v>
      </c>
      <c r="M2574" s="36">
        <f>IF(C2574="Saliente Nacional",(IFERROR((LIMPIA(J2574,1)),0)),0)</f>
        <v>0</v>
      </c>
      <c r="N2574" s="36">
        <f>IF(C2574="Saliente Internacional",(IFERROR((LIMPIA(J2574,1)),0)),0)</f>
        <v>0</v>
      </c>
      <c r="O2574" s="36">
        <f>IF(C2574="Saliente Local",(IFERROR((LIMPIA(K2574,1)),0)),0)</f>
        <v>0</v>
      </c>
      <c r="P2574" s="36">
        <f>IF(C2574="Saliente Nacional",(IFERROR((LIMPIA(K2574,1)),0)),0)</f>
        <v>0</v>
      </c>
      <c r="Q2574" s="36">
        <f>IF(C2574="Saliente Internacional",(IFERROR((LIMPIA(K2574,1)),0)),0)</f>
        <v>0</v>
      </c>
      <c r="R2574" s="36">
        <f t="shared" si="121"/>
        <v>0</v>
      </c>
      <c r="S2574" s="36">
        <f t="shared" si="122"/>
        <v>0</v>
      </c>
    </row>
    <row r="2575" spans="1:19" x14ac:dyDescent="0.25">
      <c r="A2575" s="101">
        <f>'DETALLE DE CONEXIONES'!P2575</f>
        <v>0</v>
      </c>
      <c r="B2575" s="36" t="str">
        <f>'DETALLE DE CONEXIONES'!I2575</f>
        <v>GPRS</v>
      </c>
      <c r="C2575" s="36" t="str">
        <f>'DETALLE DE CONEXIONES'!BB2575</f>
        <v>RS</v>
      </c>
      <c r="D2575" s="36" t="str">
        <f>'DETALLE DE CONEXIONES'!E2575</f>
        <v>internet.itelcelXXXm-3G</v>
      </c>
      <c r="E2575" s="36">
        <f t="shared" si="120"/>
        <v>23</v>
      </c>
      <c r="F2575" s="36">
        <f>IFERROR(LIMPIA('DETALLE DE CONEXIONES'!N2575,1),0)</f>
        <v>0</v>
      </c>
      <c r="G2575" s="36" t="str">
        <f>LEFT('DETALLE DE CONEXIONES'!BE2575,3)</f>
        <v/>
      </c>
      <c r="H2575" s="36" t="str">
        <f>RIGHT('DETALLE DE CONEXIONES'!AK2575,2)</f>
        <v>-1</v>
      </c>
      <c r="I2575" s="36" t="str">
        <f>LEFT('DETALLE DE CONEXIONES'!AK2575,3)</f>
        <v>RS;</v>
      </c>
      <c r="J2575" s="36" t="str">
        <f>LEFT('DETALLE DE CONEXIONES'!M2575,3)</f>
        <v>0mi</v>
      </c>
      <c r="K2575" s="36" t="str">
        <f>IF(LEN('DETALLE DE CONEXIONES'!M2575)&lt;12,(RIGHT('DETALLE DE CONEXIONES'!M2575,5)),(RIGHT('DETALLE DE CONEXIONES'!M2575,6)))</f>
        <v xml:space="preserve">min. </v>
      </c>
      <c r="L2575" s="36">
        <f>IF(C2575="Saliente Local",(IFERROR((LIMPIA(J2575,1)),0)),0)</f>
        <v>0</v>
      </c>
      <c r="M2575" s="36">
        <f>IF(C2575="Saliente Nacional",(IFERROR((LIMPIA(J2575,1)),0)),0)</f>
        <v>0</v>
      </c>
      <c r="N2575" s="36">
        <f>IF(C2575="Saliente Internacional",(IFERROR((LIMPIA(J2575,1)),0)),0)</f>
        <v>0</v>
      </c>
      <c r="O2575" s="36">
        <f>IF(C2575="Saliente Local",(IFERROR((LIMPIA(K2575,1)),0)),0)</f>
        <v>0</v>
      </c>
      <c r="P2575" s="36">
        <f>IF(C2575="Saliente Nacional",(IFERROR((LIMPIA(K2575,1)),0)),0)</f>
        <v>0</v>
      </c>
      <c r="Q2575" s="36">
        <f>IF(C2575="Saliente Internacional",(IFERROR((LIMPIA(K2575,1)),0)),0)</f>
        <v>0</v>
      </c>
      <c r="R2575" s="36">
        <f t="shared" si="121"/>
        <v>0</v>
      </c>
      <c r="S2575" s="36">
        <f t="shared" si="122"/>
        <v>0</v>
      </c>
    </row>
    <row r="2576" spans="1:19" x14ac:dyDescent="0.25">
      <c r="A2576" s="101">
        <f>'DETALLE DE CONEXIONES'!P2576</f>
        <v>0</v>
      </c>
      <c r="B2576" s="36" t="str">
        <f>'DETALLE DE CONEXIONES'!I2576</f>
        <v>SALIENTE</v>
      </c>
      <c r="C2576" s="36" t="str">
        <f>'DETALLE DE CONEXIONES'!BB2576</f>
        <v>Saliente Local</v>
      </c>
      <c r="D2576" s="36" t="str">
        <f>'DETALLE DE CONEXIONES'!E2576</f>
        <v>999XXX3420</v>
      </c>
      <c r="E2576" s="36">
        <f t="shared" si="120"/>
        <v>10</v>
      </c>
      <c r="F2576" s="36">
        <f>IFERROR(LIMPIA('DETALLE DE CONEXIONES'!N2576,1),0)</f>
        <v>2</v>
      </c>
      <c r="G2576" s="36" t="str">
        <f>LEFT('DETALLE DE CONEXIONES'!BE2576,3)</f>
        <v>NOF</v>
      </c>
      <c r="H2576" s="36" t="str">
        <f>RIGHT('DETALLE DE CONEXIONES'!AK2576,2)</f>
        <v/>
      </c>
      <c r="I2576" s="36" t="str">
        <f>LEFT('DETALLE DE CONEXIONES'!AK2576,3)</f>
        <v/>
      </c>
      <c r="J2576" s="36" t="str">
        <f>LEFT('DETALLE DE CONEXIONES'!M2576,3)</f>
        <v>1mi</v>
      </c>
      <c r="K2576" s="36" t="str">
        <f>IF(LEN('DETALLE DE CONEXIONES'!M2576)&lt;12,(RIGHT('DETALLE DE CONEXIONES'!M2576,5)),(RIGHT('DETALLE DE CONEXIONES'!M2576,6)))</f>
        <v>52seg.</v>
      </c>
      <c r="L2576" s="36">
        <f>IF(C2576="Saliente Local",(IFERROR((LIMPIA(J2576,1)),0)),0)</f>
        <v>1</v>
      </c>
      <c r="M2576" s="36">
        <f>IF(C2576="Saliente Nacional",(IFERROR((LIMPIA(J2576,1)),0)),0)</f>
        <v>0</v>
      </c>
      <c r="N2576" s="36">
        <f>IF(C2576="Saliente Internacional",(IFERROR((LIMPIA(J2576,1)),0)),0)</f>
        <v>0</v>
      </c>
      <c r="O2576" s="36">
        <f>IF(C2576="Saliente Local",(IFERROR((LIMPIA(K2576,1)),0)),0)</f>
        <v>52</v>
      </c>
      <c r="P2576" s="36">
        <f>IF(C2576="Saliente Nacional",(IFERROR((LIMPIA(K2576,1)),0)),0)</f>
        <v>0</v>
      </c>
      <c r="Q2576" s="36">
        <f>IF(C2576="Saliente Internacional",(IFERROR((LIMPIA(K2576,1)),0)),0)</f>
        <v>0</v>
      </c>
      <c r="R2576" s="36">
        <f t="shared" si="121"/>
        <v>2</v>
      </c>
      <c r="S2576" s="36">
        <f t="shared" si="122"/>
        <v>0</v>
      </c>
    </row>
    <row r="2577" spans="1:19" x14ac:dyDescent="0.25">
      <c r="A2577" s="101">
        <f>'DETALLE DE CONEXIONES'!P2577</f>
        <v>0</v>
      </c>
      <c r="B2577" s="36" t="str">
        <f>'DETALLE DE CONEXIONES'!I2577</f>
        <v>ENTRANTE</v>
      </c>
      <c r="C2577" s="36" t="str">
        <f>'DETALLE DE CONEXIONES'!BB2577</f>
        <v>Entrante Local</v>
      </c>
      <c r="D2577" s="36" t="str">
        <f>'DETALLE DE CONEXIONES'!E2577</f>
        <v>999XXX1600</v>
      </c>
      <c r="E2577" s="36">
        <f t="shared" si="120"/>
        <v>10</v>
      </c>
      <c r="F2577" s="36">
        <f>IFERROR(LIMPIA('DETALLE DE CONEXIONES'!N2577,1),0)</f>
        <v>1</v>
      </c>
      <c r="G2577" s="36" t="str">
        <f>LEFT('DETALLE DE CONEXIONES'!BE2577,3)</f>
        <v>NOF</v>
      </c>
      <c r="H2577" s="36" t="str">
        <f>RIGHT('DETALLE DE CONEXIONES'!AK2577,2)</f>
        <v/>
      </c>
      <c r="I2577" s="36" t="str">
        <f>LEFT('DETALLE DE CONEXIONES'!AK2577,3)</f>
        <v/>
      </c>
      <c r="J2577" s="36" t="str">
        <f>LEFT('DETALLE DE CONEXIONES'!M2577,3)</f>
        <v>0mi</v>
      </c>
      <c r="K2577" s="36" t="str">
        <f>IF(LEN('DETALLE DE CONEXIONES'!M2577)&lt;12,(RIGHT('DETALLE DE CONEXIONES'!M2577,5)),(RIGHT('DETALLE DE CONEXIONES'!M2577,6)))</f>
        <v>36seg.</v>
      </c>
      <c r="L2577" s="36">
        <f>IF(C2577="Saliente Local",(IFERROR((LIMPIA(J2577,1)),0)),0)</f>
        <v>0</v>
      </c>
      <c r="M2577" s="36">
        <f>IF(C2577="Saliente Nacional",(IFERROR((LIMPIA(J2577,1)),0)),0)</f>
        <v>0</v>
      </c>
      <c r="N2577" s="36">
        <f>IF(C2577="Saliente Internacional",(IFERROR((LIMPIA(J2577,1)),0)),0)</f>
        <v>0</v>
      </c>
      <c r="O2577" s="36">
        <f>IF(C2577="Saliente Local",(IFERROR((LIMPIA(K2577,1)),0)),0)</f>
        <v>0</v>
      </c>
      <c r="P2577" s="36">
        <f>IF(C2577="Saliente Nacional",(IFERROR((LIMPIA(K2577,1)),0)),0)</f>
        <v>0</v>
      </c>
      <c r="Q2577" s="36">
        <f>IF(C2577="Saliente Internacional",(IFERROR((LIMPIA(K2577,1)),0)),0)</f>
        <v>0</v>
      </c>
      <c r="R2577" s="36">
        <f t="shared" si="121"/>
        <v>0</v>
      </c>
      <c r="S2577" s="36">
        <f t="shared" si="122"/>
        <v>0</v>
      </c>
    </row>
    <row r="2578" spans="1:19" x14ac:dyDescent="0.25">
      <c r="A2578" s="101">
        <f>'DETALLE DE CONEXIONES'!P2578</f>
        <v>0</v>
      </c>
      <c r="B2578" s="36" t="str">
        <f>'DETALLE DE CONEXIONES'!I2578</f>
        <v>GPRS</v>
      </c>
      <c r="C2578" s="36" t="str">
        <f>'DETALLE DE CONEXIONES'!BB2578</f>
        <v>MENSAJERO</v>
      </c>
      <c r="D2578" s="36" t="str">
        <f>'DETALLE DE CONEXIONES'!E2578</f>
        <v>internet.itelcel.coXXXGLTE</v>
      </c>
      <c r="E2578" s="36">
        <f t="shared" si="120"/>
        <v>26</v>
      </c>
      <c r="F2578" s="36">
        <f>IFERROR(LIMPIA('DETALLE DE CONEXIONES'!N2578,1),0)</f>
        <v>0</v>
      </c>
      <c r="G2578" s="36" t="str">
        <f>LEFT('DETALLE DE CONEXIONES'!BE2578,3)</f>
        <v/>
      </c>
      <c r="H2578" s="36" t="str">
        <f>RIGHT('DETALLE DE CONEXIONES'!AK2578,2)</f>
        <v>-0</v>
      </c>
      <c r="I2578" s="36" t="str">
        <f>LEFT('DETALLE DE CONEXIONES'!AK2578,3)</f>
        <v>MEN</v>
      </c>
      <c r="J2578" s="36" t="str">
        <f>LEFT('DETALLE DE CONEXIONES'!M2578,3)</f>
        <v>0mi</v>
      </c>
      <c r="K2578" s="36" t="str">
        <f>IF(LEN('DETALLE DE CONEXIONES'!M2578)&lt;12,(RIGHT('DETALLE DE CONEXIONES'!M2578,5)),(RIGHT('DETALLE DE CONEXIONES'!M2578,6)))</f>
        <v xml:space="preserve">min. </v>
      </c>
      <c r="L2578" s="36">
        <f>IF(C2578="Saliente Local",(IFERROR((LIMPIA(J2578,1)),0)),0)</f>
        <v>0</v>
      </c>
      <c r="M2578" s="36">
        <f>IF(C2578="Saliente Nacional",(IFERROR((LIMPIA(J2578,1)),0)),0)</f>
        <v>0</v>
      </c>
      <c r="N2578" s="36">
        <f>IF(C2578="Saliente Internacional",(IFERROR((LIMPIA(J2578,1)),0)),0)</f>
        <v>0</v>
      </c>
      <c r="O2578" s="36">
        <f>IF(C2578="Saliente Local",(IFERROR((LIMPIA(K2578,1)),0)),0)</f>
        <v>0</v>
      </c>
      <c r="P2578" s="36">
        <f>IF(C2578="Saliente Nacional",(IFERROR((LIMPIA(K2578,1)),0)),0)</f>
        <v>0</v>
      </c>
      <c r="Q2578" s="36">
        <f>IF(C2578="Saliente Internacional",(IFERROR((LIMPIA(K2578,1)),0)),0)</f>
        <v>0</v>
      </c>
      <c r="R2578" s="36">
        <f t="shared" si="121"/>
        <v>0</v>
      </c>
      <c r="S2578" s="36">
        <f t="shared" si="122"/>
        <v>0</v>
      </c>
    </row>
    <row r="2579" spans="1:19" x14ac:dyDescent="0.25">
      <c r="A2579" s="101">
        <f>'DETALLE DE CONEXIONES'!P2579</f>
        <v>0</v>
      </c>
      <c r="B2579" s="36" t="str">
        <f>'DETALLE DE CONEXIONES'!I2579</f>
        <v>GPRS</v>
      </c>
      <c r="C2579" s="36" t="str">
        <f>'DETALLE DE CONEXIONES'!BB2579</f>
        <v>RS</v>
      </c>
      <c r="D2579" s="36" t="str">
        <f>'DETALLE DE CONEXIONES'!E2579</f>
        <v>internet.itelcel.coXXXGLTE</v>
      </c>
      <c r="E2579" s="36">
        <f t="shared" si="120"/>
        <v>26</v>
      </c>
      <c r="F2579" s="36">
        <f>IFERROR(LIMPIA('DETALLE DE CONEXIONES'!N2579,1),0)</f>
        <v>0</v>
      </c>
      <c r="G2579" s="36" t="str">
        <f>LEFT('DETALLE DE CONEXIONES'!BE2579,3)</f>
        <v/>
      </c>
      <c r="H2579" s="36" t="str">
        <f>RIGHT('DETALLE DE CONEXIONES'!AK2579,2)</f>
        <v>-0</v>
      </c>
      <c r="I2579" s="36" t="str">
        <f>LEFT('DETALLE DE CONEXIONES'!AK2579,3)</f>
        <v>RS;</v>
      </c>
      <c r="J2579" s="36" t="str">
        <f>LEFT('DETALLE DE CONEXIONES'!M2579,3)</f>
        <v>0mi</v>
      </c>
      <c r="K2579" s="36" t="str">
        <f>IF(LEN('DETALLE DE CONEXIONES'!M2579)&lt;12,(RIGHT('DETALLE DE CONEXIONES'!M2579,5)),(RIGHT('DETALLE DE CONEXIONES'!M2579,6)))</f>
        <v xml:space="preserve">min. </v>
      </c>
      <c r="L2579" s="36">
        <f>IF(C2579="Saliente Local",(IFERROR((LIMPIA(J2579,1)),0)),0)</f>
        <v>0</v>
      </c>
      <c r="M2579" s="36">
        <f>IF(C2579="Saliente Nacional",(IFERROR((LIMPIA(J2579,1)),0)),0)</f>
        <v>0</v>
      </c>
      <c r="N2579" s="36">
        <f>IF(C2579="Saliente Internacional",(IFERROR((LIMPIA(J2579,1)),0)),0)</f>
        <v>0</v>
      </c>
      <c r="O2579" s="36">
        <f>IF(C2579="Saliente Local",(IFERROR((LIMPIA(K2579,1)),0)),0)</f>
        <v>0</v>
      </c>
      <c r="P2579" s="36">
        <f>IF(C2579="Saliente Nacional",(IFERROR((LIMPIA(K2579,1)),0)),0)</f>
        <v>0</v>
      </c>
      <c r="Q2579" s="36">
        <f>IF(C2579="Saliente Internacional",(IFERROR((LIMPIA(K2579,1)),0)),0)</f>
        <v>0</v>
      </c>
      <c r="R2579" s="36">
        <f t="shared" si="121"/>
        <v>0</v>
      </c>
      <c r="S2579" s="36">
        <f t="shared" si="122"/>
        <v>0</v>
      </c>
    </row>
    <row r="2580" spans="1:19" x14ac:dyDescent="0.25">
      <c r="A2580" s="101">
        <f>'DETALLE DE CONEXIONES'!P2580</f>
        <v>0</v>
      </c>
      <c r="B2580" s="36" t="str">
        <f>'DETALLE DE CONEXIONES'!I2580</f>
        <v>GPRS</v>
      </c>
      <c r="C2580" s="36" t="str">
        <f>'DETALLE DE CONEXIONES'!BB2580</f>
        <v>MENSAJERO</v>
      </c>
      <c r="D2580" s="36" t="str">
        <f>'DETALLE DE CONEXIONES'!E2580</f>
        <v>internet.itelcelXXXm-3G</v>
      </c>
      <c r="E2580" s="36">
        <f t="shared" si="120"/>
        <v>23</v>
      </c>
      <c r="F2580" s="36">
        <f>IFERROR(LIMPIA('DETALLE DE CONEXIONES'!N2580,1),0)</f>
        <v>0</v>
      </c>
      <c r="G2580" s="36" t="str">
        <f>LEFT('DETALLE DE CONEXIONES'!BE2580,3)</f>
        <v/>
      </c>
      <c r="H2580" s="36" t="str">
        <f>RIGHT('DETALLE DE CONEXIONES'!AK2580,2)</f>
        <v>-1</v>
      </c>
      <c r="I2580" s="36" t="str">
        <f>LEFT('DETALLE DE CONEXIONES'!AK2580,3)</f>
        <v>MEN</v>
      </c>
      <c r="J2580" s="36" t="str">
        <f>LEFT('DETALLE DE CONEXIONES'!M2580,3)</f>
        <v>0mi</v>
      </c>
      <c r="K2580" s="36" t="str">
        <f>IF(LEN('DETALLE DE CONEXIONES'!M2580)&lt;12,(RIGHT('DETALLE DE CONEXIONES'!M2580,5)),(RIGHT('DETALLE DE CONEXIONES'!M2580,6)))</f>
        <v xml:space="preserve">min. </v>
      </c>
      <c r="L2580" s="36">
        <f>IF(C2580="Saliente Local",(IFERROR((LIMPIA(J2580,1)),0)),0)</f>
        <v>0</v>
      </c>
      <c r="M2580" s="36">
        <f>IF(C2580="Saliente Nacional",(IFERROR((LIMPIA(J2580,1)),0)),0)</f>
        <v>0</v>
      </c>
      <c r="N2580" s="36">
        <f>IF(C2580="Saliente Internacional",(IFERROR((LIMPIA(J2580,1)),0)),0)</f>
        <v>0</v>
      </c>
      <c r="O2580" s="36">
        <f>IF(C2580="Saliente Local",(IFERROR((LIMPIA(K2580,1)),0)),0)</f>
        <v>0</v>
      </c>
      <c r="P2580" s="36">
        <f>IF(C2580="Saliente Nacional",(IFERROR((LIMPIA(K2580,1)),0)),0)</f>
        <v>0</v>
      </c>
      <c r="Q2580" s="36">
        <f>IF(C2580="Saliente Internacional",(IFERROR((LIMPIA(K2580,1)),0)),0)</f>
        <v>0</v>
      </c>
      <c r="R2580" s="36">
        <f t="shared" si="121"/>
        <v>0</v>
      </c>
      <c r="S2580" s="36">
        <f t="shared" si="122"/>
        <v>0</v>
      </c>
    </row>
    <row r="2581" spans="1:19" x14ac:dyDescent="0.25">
      <c r="A2581" s="101">
        <f>'DETALLE DE CONEXIONES'!P2581</f>
        <v>0</v>
      </c>
      <c r="B2581" s="36" t="str">
        <f>'DETALLE DE CONEXIONES'!I2581</f>
        <v>GPRS</v>
      </c>
      <c r="C2581" s="36" t="str">
        <f>'DETALLE DE CONEXIONES'!BB2581</f>
        <v>RS</v>
      </c>
      <c r="D2581" s="36" t="str">
        <f>'DETALLE DE CONEXIONES'!E2581</f>
        <v>internet.itelcelXXXm-3G</v>
      </c>
      <c r="E2581" s="36">
        <f t="shared" si="120"/>
        <v>23</v>
      </c>
      <c r="F2581" s="36">
        <f>IFERROR(LIMPIA('DETALLE DE CONEXIONES'!N2581,1),0)</f>
        <v>0</v>
      </c>
      <c r="G2581" s="36" t="str">
        <f>LEFT('DETALLE DE CONEXIONES'!BE2581,3)</f>
        <v/>
      </c>
      <c r="H2581" s="36" t="str">
        <f>RIGHT('DETALLE DE CONEXIONES'!AK2581,2)</f>
        <v>-1</v>
      </c>
      <c r="I2581" s="36" t="str">
        <f>LEFT('DETALLE DE CONEXIONES'!AK2581,3)</f>
        <v>RS;</v>
      </c>
      <c r="J2581" s="36" t="str">
        <f>LEFT('DETALLE DE CONEXIONES'!M2581,3)</f>
        <v>0mi</v>
      </c>
      <c r="K2581" s="36" t="str">
        <f>IF(LEN('DETALLE DE CONEXIONES'!M2581)&lt;12,(RIGHT('DETALLE DE CONEXIONES'!M2581,5)),(RIGHT('DETALLE DE CONEXIONES'!M2581,6)))</f>
        <v xml:space="preserve">min. </v>
      </c>
      <c r="L2581" s="36">
        <f>IF(C2581="Saliente Local",(IFERROR((LIMPIA(J2581,1)),0)),0)</f>
        <v>0</v>
      </c>
      <c r="M2581" s="36">
        <f>IF(C2581="Saliente Nacional",(IFERROR((LIMPIA(J2581,1)),0)),0)</f>
        <v>0</v>
      </c>
      <c r="N2581" s="36">
        <f>IF(C2581="Saliente Internacional",(IFERROR((LIMPIA(J2581,1)),0)),0)</f>
        <v>0</v>
      </c>
      <c r="O2581" s="36">
        <f>IF(C2581="Saliente Local",(IFERROR((LIMPIA(K2581,1)),0)),0)</f>
        <v>0</v>
      </c>
      <c r="P2581" s="36">
        <f>IF(C2581="Saliente Nacional",(IFERROR((LIMPIA(K2581,1)),0)),0)</f>
        <v>0</v>
      </c>
      <c r="Q2581" s="36">
        <f>IF(C2581="Saliente Internacional",(IFERROR((LIMPIA(K2581,1)),0)),0)</f>
        <v>0</v>
      </c>
      <c r="R2581" s="36">
        <f t="shared" si="121"/>
        <v>0</v>
      </c>
      <c r="S2581" s="36">
        <f t="shared" si="122"/>
        <v>0</v>
      </c>
    </row>
    <row r="2582" spans="1:19" x14ac:dyDescent="0.25">
      <c r="A2582" s="101">
        <f>'DETALLE DE CONEXIONES'!P2582</f>
        <v>0</v>
      </c>
      <c r="B2582" s="36" t="str">
        <f>'DETALLE DE CONEXIONES'!I2582</f>
        <v>GPRS</v>
      </c>
      <c r="C2582" s="36" t="str">
        <f>'DETALLE DE CONEXIONES'!BB2582</f>
        <v>RS</v>
      </c>
      <c r="D2582" s="36" t="str">
        <f>'DETALLE DE CONEXIONES'!E2582</f>
        <v>internet.itelcelXXXm-3G</v>
      </c>
      <c r="E2582" s="36">
        <f t="shared" si="120"/>
        <v>23</v>
      </c>
      <c r="F2582" s="36">
        <f>IFERROR(LIMPIA('DETALLE DE CONEXIONES'!N2582,1),0)</f>
        <v>0</v>
      </c>
      <c r="G2582" s="36" t="str">
        <f>LEFT('DETALLE DE CONEXIONES'!BE2582,3)</f>
        <v/>
      </c>
      <c r="H2582" s="36" t="str">
        <f>RIGHT('DETALLE DE CONEXIONES'!AK2582,2)</f>
        <v>-1</v>
      </c>
      <c r="I2582" s="36" t="str">
        <f>LEFT('DETALLE DE CONEXIONES'!AK2582,3)</f>
        <v>RS;</v>
      </c>
      <c r="J2582" s="36" t="str">
        <f>LEFT('DETALLE DE CONEXIONES'!M2582,3)</f>
        <v>0mi</v>
      </c>
      <c r="K2582" s="36" t="str">
        <f>IF(LEN('DETALLE DE CONEXIONES'!M2582)&lt;12,(RIGHT('DETALLE DE CONEXIONES'!M2582,5)),(RIGHT('DETALLE DE CONEXIONES'!M2582,6)))</f>
        <v xml:space="preserve">min. </v>
      </c>
      <c r="L2582" s="36">
        <f>IF(C2582="Saliente Local",(IFERROR((LIMPIA(J2582,1)),0)),0)</f>
        <v>0</v>
      </c>
      <c r="M2582" s="36">
        <f>IF(C2582="Saliente Nacional",(IFERROR((LIMPIA(J2582,1)),0)),0)</f>
        <v>0</v>
      </c>
      <c r="N2582" s="36">
        <f>IF(C2582="Saliente Internacional",(IFERROR((LIMPIA(J2582,1)),0)),0)</f>
        <v>0</v>
      </c>
      <c r="O2582" s="36">
        <f>IF(C2582="Saliente Local",(IFERROR((LIMPIA(K2582,1)),0)),0)</f>
        <v>0</v>
      </c>
      <c r="P2582" s="36">
        <f>IF(C2582="Saliente Nacional",(IFERROR((LIMPIA(K2582,1)),0)),0)</f>
        <v>0</v>
      </c>
      <c r="Q2582" s="36">
        <f>IF(C2582="Saliente Internacional",(IFERROR((LIMPIA(K2582,1)),0)),0)</f>
        <v>0</v>
      </c>
      <c r="R2582" s="36">
        <f t="shared" si="121"/>
        <v>0</v>
      </c>
      <c r="S2582" s="36">
        <f t="shared" si="122"/>
        <v>0</v>
      </c>
    </row>
    <row r="2583" spans="1:19" x14ac:dyDescent="0.25">
      <c r="A2583" s="101">
        <f>'DETALLE DE CONEXIONES'!P2583</f>
        <v>0</v>
      </c>
      <c r="B2583" s="36" t="str">
        <f>'DETALLE DE CONEXIONES'!I2583</f>
        <v>GPRS</v>
      </c>
      <c r="C2583" s="36" t="str">
        <f>'DETALLE DE CONEXIONES'!BB2583</f>
        <v>MENSAJERO</v>
      </c>
      <c r="D2583" s="36" t="str">
        <f>'DETALLE DE CONEXIONES'!E2583</f>
        <v>internet.itelcelXXXm-3G</v>
      </c>
      <c r="E2583" s="36">
        <f t="shared" si="120"/>
        <v>23</v>
      </c>
      <c r="F2583" s="36">
        <f>IFERROR(LIMPIA('DETALLE DE CONEXIONES'!N2583,1),0)</f>
        <v>0</v>
      </c>
      <c r="G2583" s="36" t="str">
        <f>LEFT('DETALLE DE CONEXIONES'!BE2583,3)</f>
        <v/>
      </c>
      <c r="H2583" s="36" t="str">
        <f>RIGHT('DETALLE DE CONEXIONES'!AK2583,2)</f>
        <v>-1</v>
      </c>
      <c r="I2583" s="36" t="str">
        <f>LEFT('DETALLE DE CONEXIONES'!AK2583,3)</f>
        <v>MEN</v>
      </c>
      <c r="J2583" s="36" t="str">
        <f>LEFT('DETALLE DE CONEXIONES'!M2583,3)</f>
        <v>0mi</v>
      </c>
      <c r="K2583" s="36" t="str">
        <f>IF(LEN('DETALLE DE CONEXIONES'!M2583)&lt;12,(RIGHT('DETALLE DE CONEXIONES'!M2583,5)),(RIGHT('DETALLE DE CONEXIONES'!M2583,6)))</f>
        <v xml:space="preserve">min. </v>
      </c>
      <c r="L2583" s="36">
        <f>IF(C2583="Saliente Local",(IFERROR((LIMPIA(J2583,1)),0)),0)</f>
        <v>0</v>
      </c>
      <c r="M2583" s="36">
        <f>IF(C2583="Saliente Nacional",(IFERROR((LIMPIA(J2583,1)),0)),0)</f>
        <v>0</v>
      </c>
      <c r="N2583" s="36">
        <f>IF(C2583="Saliente Internacional",(IFERROR((LIMPIA(J2583,1)),0)),0)</f>
        <v>0</v>
      </c>
      <c r="O2583" s="36">
        <f>IF(C2583="Saliente Local",(IFERROR((LIMPIA(K2583,1)),0)),0)</f>
        <v>0</v>
      </c>
      <c r="P2583" s="36">
        <f>IF(C2583="Saliente Nacional",(IFERROR((LIMPIA(K2583,1)),0)),0)</f>
        <v>0</v>
      </c>
      <c r="Q2583" s="36">
        <f>IF(C2583="Saliente Internacional",(IFERROR((LIMPIA(K2583,1)),0)),0)</f>
        <v>0</v>
      </c>
      <c r="R2583" s="36">
        <f t="shared" si="121"/>
        <v>0</v>
      </c>
      <c r="S2583" s="36">
        <f t="shared" si="122"/>
        <v>0</v>
      </c>
    </row>
    <row r="2584" spans="1:19" x14ac:dyDescent="0.25">
      <c r="A2584" s="101">
        <f>'DETALLE DE CONEXIONES'!P2584</f>
        <v>0</v>
      </c>
      <c r="B2584" s="36" t="str">
        <f>'DETALLE DE CONEXIONES'!I2584</f>
        <v>SALIENTE</v>
      </c>
      <c r="C2584" s="36" t="str">
        <f>'DETALLE DE CONEXIONES'!BB2584</f>
        <v>Saliente Local</v>
      </c>
      <c r="D2584" s="36" t="str">
        <f>'DETALLE DE CONEXIONES'!E2584</f>
        <v>999XXX3420</v>
      </c>
      <c r="E2584" s="36">
        <f t="shared" si="120"/>
        <v>10</v>
      </c>
      <c r="F2584" s="36">
        <f>IFERROR(LIMPIA('DETALLE DE CONEXIONES'!N2584,1),0)</f>
        <v>2</v>
      </c>
      <c r="G2584" s="36" t="str">
        <f>LEFT('DETALLE DE CONEXIONES'!BE2584,3)</f>
        <v>NOF</v>
      </c>
      <c r="H2584" s="36" t="str">
        <f>RIGHT('DETALLE DE CONEXIONES'!AK2584,2)</f>
        <v/>
      </c>
      <c r="I2584" s="36" t="str">
        <f>LEFT('DETALLE DE CONEXIONES'!AK2584,3)</f>
        <v/>
      </c>
      <c r="J2584" s="36" t="str">
        <f>LEFT('DETALLE DE CONEXIONES'!M2584,3)</f>
        <v>1mi</v>
      </c>
      <c r="K2584" s="36" t="str">
        <f>IF(LEN('DETALLE DE CONEXIONES'!M2584)&lt;12,(RIGHT('DETALLE DE CONEXIONES'!M2584,5)),(RIGHT('DETALLE DE CONEXIONES'!M2584,6)))</f>
        <v>1seg.</v>
      </c>
      <c r="L2584" s="36">
        <f>IF(C2584="Saliente Local",(IFERROR((LIMPIA(J2584,1)),0)),0)</f>
        <v>1</v>
      </c>
      <c r="M2584" s="36">
        <f>IF(C2584="Saliente Nacional",(IFERROR((LIMPIA(J2584,1)),0)),0)</f>
        <v>0</v>
      </c>
      <c r="N2584" s="36">
        <f>IF(C2584="Saliente Internacional",(IFERROR((LIMPIA(J2584,1)),0)),0)</f>
        <v>0</v>
      </c>
      <c r="O2584" s="36">
        <f>IF(C2584="Saliente Local",(IFERROR((LIMPIA(K2584,1)),0)),0)</f>
        <v>1</v>
      </c>
      <c r="P2584" s="36">
        <f>IF(C2584="Saliente Nacional",(IFERROR((LIMPIA(K2584,1)),0)),0)</f>
        <v>0</v>
      </c>
      <c r="Q2584" s="36">
        <f>IF(C2584="Saliente Internacional",(IFERROR((LIMPIA(K2584,1)),0)),0)</f>
        <v>0</v>
      </c>
      <c r="R2584" s="36">
        <f t="shared" si="121"/>
        <v>2</v>
      </c>
      <c r="S2584" s="36">
        <f t="shared" si="122"/>
        <v>0</v>
      </c>
    </row>
    <row r="2585" spans="1:19" x14ac:dyDescent="0.25">
      <c r="A2585" s="101">
        <f>'DETALLE DE CONEXIONES'!P2585</f>
        <v>0</v>
      </c>
      <c r="B2585" s="36" t="str">
        <f>'DETALLE DE CONEXIONES'!I2585</f>
        <v>GPRS</v>
      </c>
      <c r="C2585" s="36" t="str">
        <f>'DETALLE DE CONEXIONES'!BB2585</f>
        <v>MENSAJERO</v>
      </c>
      <c r="D2585" s="36" t="str">
        <f>'DETALLE DE CONEXIONES'!E2585</f>
        <v>internet.itelcelXXXm-3G</v>
      </c>
      <c r="E2585" s="36">
        <f t="shared" si="120"/>
        <v>23</v>
      </c>
      <c r="F2585" s="36">
        <f>IFERROR(LIMPIA('DETALLE DE CONEXIONES'!N2585,1),0)</f>
        <v>0</v>
      </c>
      <c r="G2585" s="36" t="str">
        <f>LEFT('DETALLE DE CONEXIONES'!BE2585,3)</f>
        <v/>
      </c>
      <c r="H2585" s="36" t="str">
        <f>RIGHT('DETALLE DE CONEXIONES'!AK2585,2)</f>
        <v>-0</v>
      </c>
      <c r="I2585" s="36" t="str">
        <f>LEFT('DETALLE DE CONEXIONES'!AK2585,3)</f>
        <v>MEN</v>
      </c>
      <c r="J2585" s="36" t="str">
        <f>LEFT('DETALLE DE CONEXIONES'!M2585,3)</f>
        <v>0mi</v>
      </c>
      <c r="K2585" s="36" t="str">
        <f>IF(LEN('DETALLE DE CONEXIONES'!M2585)&lt;12,(RIGHT('DETALLE DE CONEXIONES'!M2585,5)),(RIGHT('DETALLE DE CONEXIONES'!M2585,6)))</f>
        <v xml:space="preserve">min. </v>
      </c>
      <c r="L2585" s="36">
        <f>IF(C2585="Saliente Local",(IFERROR((LIMPIA(J2585,1)),0)),0)</f>
        <v>0</v>
      </c>
      <c r="M2585" s="36">
        <f>IF(C2585="Saliente Nacional",(IFERROR((LIMPIA(J2585,1)),0)),0)</f>
        <v>0</v>
      </c>
      <c r="N2585" s="36">
        <f>IF(C2585="Saliente Internacional",(IFERROR((LIMPIA(J2585,1)),0)),0)</f>
        <v>0</v>
      </c>
      <c r="O2585" s="36">
        <f>IF(C2585="Saliente Local",(IFERROR((LIMPIA(K2585,1)),0)),0)</f>
        <v>0</v>
      </c>
      <c r="P2585" s="36">
        <f>IF(C2585="Saliente Nacional",(IFERROR((LIMPIA(K2585,1)),0)),0)</f>
        <v>0</v>
      </c>
      <c r="Q2585" s="36">
        <f>IF(C2585="Saliente Internacional",(IFERROR((LIMPIA(K2585,1)),0)),0)</f>
        <v>0</v>
      </c>
      <c r="R2585" s="36">
        <f t="shared" si="121"/>
        <v>0</v>
      </c>
      <c r="S2585" s="36">
        <f t="shared" si="122"/>
        <v>0</v>
      </c>
    </row>
    <row r="2586" spans="1:19" x14ac:dyDescent="0.25">
      <c r="A2586" s="101">
        <f>'DETALLE DE CONEXIONES'!P2586</f>
        <v>0</v>
      </c>
      <c r="B2586" s="36" t="str">
        <f>'DETALLE DE CONEXIONES'!I2586</f>
        <v>GPRS</v>
      </c>
      <c r="C2586" s="36" t="str">
        <f>'DETALLE DE CONEXIONES'!BB2586</f>
        <v>RS</v>
      </c>
      <c r="D2586" s="36" t="str">
        <f>'DETALLE DE CONEXIONES'!E2586</f>
        <v>internet.itelcelXXXm-3G</v>
      </c>
      <c r="E2586" s="36">
        <f t="shared" si="120"/>
        <v>23</v>
      </c>
      <c r="F2586" s="36">
        <f>IFERROR(LIMPIA('DETALLE DE CONEXIONES'!N2586,1),0)</f>
        <v>0</v>
      </c>
      <c r="G2586" s="36" t="str">
        <f>LEFT('DETALLE DE CONEXIONES'!BE2586,3)</f>
        <v/>
      </c>
      <c r="H2586" s="36" t="str">
        <f>RIGHT('DETALLE DE CONEXIONES'!AK2586,2)</f>
        <v>-1</v>
      </c>
      <c r="I2586" s="36" t="str">
        <f>LEFT('DETALLE DE CONEXIONES'!AK2586,3)</f>
        <v>RS;</v>
      </c>
      <c r="J2586" s="36" t="str">
        <f>LEFT('DETALLE DE CONEXIONES'!M2586,3)</f>
        <v>0mi</v>
      </c>
      <c r="K2586" s="36" t="str">
        <f>IF(LEN('DETALLE DE CONEXIONES'!M2586)&lt;12,(RIGHT('DETALLE DE CONEXIONES'!M2586,5)),(RIGHT('DETALLE DE CONEXIONES'!M2586,6)))</f>
        <v xml:space="preserve">min. </v>
      </c>
      <c r="L2586" s="36">
        <f>IF(C2586="Saliente Local",(IFERROR((LIMPIA(J2586,1)),0)),0)</f>
        <v>0</v>
      </c>
      <c r="M2586" s="36">
        <f>IF(C2586="Saliente Nacional",(IFERROR((LIMPIA(J2586,1)),0)),0)</f>
        <v>0</v>
      </c>
      <c r="N2586" s="36">
        <f>IF(C2586="Saliente Internacional",(IFERROR((LIMPIA(J2586,1)),0)),0)</f>
        <v>0</v>
      </c>
      <c r="O2586" s="36">
        <f>IF(C2586="Saliente Local",(IFERROR((LIMPIA(K2586,1)),0)),0)</f>
        <v>0</v>
      </c>
      <c r="P2586" s="36">
        <f>IF(C2586="Saliente Nacional",(IFERROR((LIMPIA(K2586,1)),0)),0)</f>
        <v>0</v>
      </c>
      <c r="Q2586" s="36">
        <f>IF(C2586="Saliente Internacional",(IFERROR((LIMPIA(K2586,1)),0)),0)</f>
        <v>0</v>
      </c>
      <c r="R2586" s="36">
        <f t="shared" si="121"/>
        <v>0</v>
      </c>
      <c r="S2586" s="36">
        <f t="shared" si="122"/>
        <v>0</v>
      </c>
    </row>
    <row r="2587" spans="1:19" x14ac:dyDescent="0.25">
      <c r="A2587" s="101">
        <f>'DETALLE DE CONEXIONES'!P2587</f>
        <v>0</v>
      </c>
      <c r="B2587" s="36" t="str">
        <f>'DETALLE DE CONEXIONES'!I2587</f>
        <v>SALIENTE</v>
      </c>
      <c r="C2587" s="36" t="str">
        <f>'DETALLE DE CONEXIONES'!BB2587</f>
        <v>Saliente Local</v>
      </c>
      <c r="D2587" s="36" t="str">
        <f>'DETALLE DE CONEXIONES'!E2587</f>
        <v>999XXX3420</v>
      </c>
      <c r="E2587" s="36">
        <f t="shared" si="120"/>
        <v>10</v>
      </c>
      <c r="F2587" s="36">
        <f>IFERROR(LIMPIA('DETALLE DE CONEXIONES'!N2587,1),0)</f>
        <v>2</v>
      </c>
      <c r="G2587" s="36" t="str">
        <f>LEFT('DETALLE DE CONEXIONES'!BE2587,3)</f>
        <v>NOF</v>
      </c>
      <c r="H2587" s="36" t="str">
        <f>RIGHT('DETALLE DE CONEXIONES'!AK2587,2)</f>
        <v/>
      </c>
      <c r="I2587" s="36" t="str">
        <f>LEFT('DETALLE DE CONEXIONES'!AK2587,3)</f>
        <v/>
      </c>
      <c r="J2587" s="36" t="str">
        <f>LEFT('DETALLE DE CONEXIONES'!M2587,3)</f>
        <v>1mi</v>
      </c>
      <c r="K2587" s="36" t="str">
        <f>IF(LEN('DETALLE DE CONEXIONES'!M2587)&lt;12,(RIGHT('DETALLE DE CONEXIONES'!M2587,5)),(RIGHT('DETALLE DE CONEXIONES'!M2587,6)))</f>
        <v>15seg.</v>
      </c>
      <c r="L2587" s="36">
        <f>IF(C2587="Saliente Local",(IFERROR((LIMPIA(J2587,1)),0)),0)</f>
        <v>1</v>
      </c>
      <c r="M2587" s="36">
        <f>IF(C2587="Saliente Nacional",(IFERROR((LIMPIA(J2587,1)),0)),0)</f>
        <v>0</v>
      </c>
      <c r="N2587" s="36">
        <f>IF(C2587="Saliente Internacional",(IFERROR((LIMPIA(J2587,1)),0)),0)</f>
        <v>0</v>
      </c>
      <c r="O2587" s="36">
        <f>IF(C2587="Saliente Local",(IFERROR((LIMPIA(K2587,1)),0)),0)</f>
        <v>15</v>
      </c>
      <c r="P2587" s="36">
        <f>IF(C2587="Saliente Nacional",(IFERROR((LIMPIA(K2587,1)),0)),0)</f>
        <v>0</v>
      </c>
      <c r="Q2587" s="36">
        <f>IF(C2587="Saliente Internacional",(IFERROR((LIMPIA(K2587,1)),0)),0)</f>
        <v>0</v>
      </c>
      <c r="R2587" s="36">
        <f t="shared" si="121"/>
        <v>2</v>
      </c>
      <c r="S2587" s="36">
        <f t="shared" si="122"/>
        <v>0</v>
      </c>
    </row>
    <row r="2588" spans="1:19" x14ac:dyDescent="0.25">
      <c r="A2588" s="101">
        <f>'DETALLE DE CONEXIONES'!P2588</f>
        <v>0</v>
      </c>
      <c r="B2588" s="36" t="str">
        <f>'DETALLE DE CONEXIONES'!I2588</f>
        <v>SALIENTE</v>
      </c>
      <c r="C2588" s="36" t="str">
        <f>'DETALLE DE CONEXIONES'!BB2588</f>
        <v>Saliente Local</v>
      </c>
      <c r="D2588" s="36" t="str">
        <f>'DETALLE DE CONEXIONES'!E2588</f>
        <v>999XXX4516</v>
      </c>
      <c r="E2588" s="36">
        <f t="shared" si="120"/>
        <v>10</v>
      </c>
      <c r="F2588" s="36">
        <f>IFERROR(LIMPIA('DETALLE DE CONEXIONES'!N2588,1),0)</f>
        <v>18</v>
      </c>
      <c r="G2588" s="36" t="str">
        <f>LEFT('DETALLE DE CONEXIONES'!BE2588,3)</f>
        <v>NOF</v>
      </c>
      <c r="H2588" s="36" t="str">
        <f>RIGHT('DETALLE DE CONEXIONES'!AK2588,2)</f>
        <v/>
      </c>
      <c r="I2588" s="36" t="str">
        <f>LEFT('DETALLE DE CONEXIONES'!AK2588,3)</f>
        <v/>
      </c>
      <c r="J2588" s="36" t="str">
        <f>LEFT('DETALLE DE CONEXIONES'!M2588,3)</f>
        <v>17m</v>
      </c>
      <c r="K2588" s="36" t="str">
        <f>IF(LEN('DETALLE DE CONEXIONES'!M2588)&lt;12,(RIGHT('DETALLE DE CONEXIONES'!M2588,5)),(RIGHT('DETALLE DE CONEXIONES'!M2588,6)))</f>
        <v>56seg.</v>
      </c>
      <c r="L2588" s="36">
        <f>IF(C2588="Saliente Local",(IFERROR((LIMPIA(J2588,1)),0)),0)</f>
        <v>17</v>
      </c>
      <c r="M2588" s="36">
        <f>IF(C2588="Saliente Nacional",(IFERROR((LIMPIA(J2588,1)),0)),0)</f>
        <v>0</v>
      </c>
      <c r="N2588" s="36">
        <f>IF(C2588="Saliente Internacional",(IFERROR((LIMPIA(J2588,1)),0)),0)</f>
        <v>0</v>
      </c>
      <c r="O2588" s="36">
        <f>IF(C2588="Saliente Local",(IFERROR((LIMPIA(K2588,1)),0)),0)</f>
        <v>56</v>
      </c>
      <c r="P2588" s="36">
        <f>IF(C2588="Saliente Nacional",(IFERROR((LIMPIA(K2588,1)),0)),0)</f>
        <v>0</v>
      </c>
      <c r="Q2588" s="36">
        <f>IF(C2588="Saliente Internacional",(IFERROR((LIMPIA(K2588,1)),0)),0)</f>
        <v>0</v>
      </c>
      <c r="R2588" s="36">
        <f t="shared" si="121"/>
        <v>18</v>
      </c>
      <c r="S2588" s="36">
        <f t="shared" si="122"/>
        <v>0</v>
      </c>
    </row>
    <row r="2589" spans="1:19" x14ac:dyDescent="0.25">
      <c r="A2589" s="101">
        <f>'DETALLE DE CONEXIONES'!P2589</f>
        <v>0</v>
      </c>
      <c r="B2589" s="36" t="str">
        <f>'DETALLE DE CONEXIONES'!I2589</f>
        <v>GPRS</v>
      </c>
      <c r="C2589" s="36" t="str">
        <f>'DETALLE DE CONEXIONES'!BB2589</f>
        <v>MENSAJERO</v>
      </c>
      <c r="D2589" s="36" t="str">
        <f>'DETALLE DE CONEXIONES'!E2589</f>
        <v>internet.itelcel.coXXXGLTE</v>
      </c>
      <c r="E2589" s="36">
        <f t="shared" si="120"/>
        <v>26</v>
      </c>
      <c r="F2589" s="36">
        <f>IFERROR(LIMPIA('DETALLE DE CONEXIONES'!N2589,1),0)</f>
        <v>0</v>
      </c>
      <c r="G2589" s="36" t="str">
        <f>LEFT('DETALLE DE CONEXIONES'!BE2589,3)</f>
        <v/>
      </c>
      <c r="H2589" s="36" t="str">
        <f>RIGHT('DETALLE DE CONEXIONES'!AK2589,2)</f>
        <v>-1</v>
      </c>
      <c r="I2589" s="36" t="str">
        <f>LEFT('DETALLE DE CONEXIONES'!AK2589,3)</f>
        <v>MEN</v>
      </c>
      <c r="J2589" s="36" t="str">
        <f>LEFT('DETALLE DE CONEXIONES'!M2589,3)</f>
        <v>0mi</v>
      </c>
      <c r="K2589" s="36" t="str">
        <f>IF(LEN('DETALLE DE CONEXIONES'!M2589)&lt;12,(RIGHT('DETALLE DE CONEXIONES'!M2589,5)),(RIGHT('DETALLE DE CONEXIONES'!M2589,6)))</f>
        <v xml:space="preserve">min. </v>
      </c>
      <c r="L2589" s="36">
        <f>IF(C2589="Saliente Local",(IFERROR((LIMPIA(J2589,1)),0)),0)</f>
        <v>0</v>
      </c>
      <c r="M2589" s="36">
        <f>IF(C2589="Saliente Nacional",(IFERROR((LIMPIA(J2589,1)),0)),0)</f>
        <v>0</v>
      </c>
      <c r="N2589" s="36">
        <f>IF(C2589="Saliente Internacional",(IFERROR((LIMPIA(J2589,1)),0)),0)</f>
        <v>0</v>
      </c>
      <c r="O2589" s="36">
        <f>IF(C2589="Saliente Local",(IFERROR((LIMPIA(K2589,1)),0)),0)</f>
        <v>0</v>
      </c>
      <c r="P2589" s="36">
        <f>IF(C2589="Saliente Nacional",(IFERROR((LIMPIA(K2589,1)),0)),0)</f>
        <v>0</v>
      </c>
      <c r="Q2589" s="36">
        <f>IF(C2589="Saliente Internacional",(IFERROR((LIMPIA(K2589,1)),0)),0)</f>
        <v>0</v>
      </c>
      <c r="R2589" s="36">
        <f t="shared" si="121"/>
        <v>0</v>
      </c>
      <c r="S2589" s="36">
        <f t="shared" si="122"/>
        <v>0</v>
      </c>
    </row>
    <row r="2590" spans="1:19" x14ac:dyDescent="0.25">
      <c r="A2590" s="101">
        <f>'DETALLE DE CONEXIONES'!P2590</f>
        <v>0</v>
      </c>
      <c r="B2590" s="36" t="str">
        <f>'DETALLE DE CONEXIONES'!I2590</f>
        <v>GPRS</v>
      </c>
      <c r="C2590" s="36" t="str">
        <f>'DETALLE DE CONEXIONES'!BB2590</f>
        <v>RS</v>
      </c>
      <c r="D2590" s="36" t="str">
        <f>'DETALLE DE CONEXIONES'!E2590</f>
        <v>internet.itelcel.coXXXGLTE</v>
      </c>
      <c r="E2590" s="36">
        <f t="shared" si="120"/>
        <v>26</v>
      </c>
      <c r="F2590" s="36">
        <f>IFERROR(LIMPIA('DETALLE DE CONEXIONES'!N2590,1),0)</f>
        <v>0</v>
      </c>
      <c r="G2590" s="36" t="str">
        <f>LEFT('DETALLE DE CONEXIONES'!BE2590,3)</f>
        <v/>
      </c>
      <c r="H2590" s="36" t="str">
        <f>RIGHT('DETALLE DE CONEXIONES'!AK2590,2)</f>
        <v>-0</v>
      </c>
      <c r="I2590" s="36" t="str">
        <f>LEFT('DETALLE DE CONEXIONES'!AK2590,3)</f>
        <v>RS;</v>
      </c>
      <c r="J2590" s="36" t="str">
        <f>LEFT('DETALLE DE CONEXIONES'!M2590,3)</f>
        <v>0mi</v>
      </c>
      <c r="K2590" s="36" t="str">
        <f>IF(LEN('DETALLE DE CONEXIONES'!M2590)&lt;12,(RIGHT('DETALLE DE CONEXIONES'!M2590,5)),(RIGHT('DETALLE DE CONEXIONES'!M2590,6)))</f>
        <v xml:space="preserve">min. </v>
      </c>
      <c r="L2590" s="36">
        <f>IF(C2590="Saliente Local",(IFERROR((LIMPIA(J2590,1)),0)),0)</f>
        <v>0</v>
      </c>
      <c r="M2590" s="36">
        <f>IF(C2590="Saliente Nacional",(IFERROR((LIMPIA(J2590,1)),0)),0)</f>
        <v>0</v>
      </c>
      <c r="N2590" s="36">
        <f>IF(C2590="Saliente Internacional",(IFERROR((LIMPIA(J2590,1)),0)),0)</f>
        <v>0</v>
      </c>
      <c r="O2590" s="36">
        <f>IF(C2590="Saliente Local",(IFERROR((LIMPIA(K2590,1)),0)),0)</f>
        <v>0</v>
      </c>
      <c r="P2590" s="36">
        <f>IF(C2590="Saliente Nacional",(IFERROR((LIMPIA(K2590,1)),0)),0)</f>
        <v>0</v>
      </c>
      <c r="Q2590" s="36">
        <f>IF(C2590="Saliente Internacional",(IFERROR((LIMPIA(K2590,1)),0)),0)</f>
        <v>0</v>
      </c>
      <c r="R2590" s="36">
        <f t="shared" si="121"/>
        <v>0</v>
      </c>
      <c r="S2590" s="36">
        <f t="shared" si="122"/>
        <v>0</v>
      </c>
    </row>
    <row r="2591" spans="1:19" x14ac:dyDescent="0.25">
      <c r="A2591" s="101">
        <f>'DETALLE DE CONEXIONES'!P2591</f>
        <v>0</v>
      </c>
      <c r="B2591" s="36" t="str">
        <f>'DETALLE DE CONEXIONES'!I2591</f>
        <v>SALIENTE</v>
      </c>
      <c r="C2591" s="36" t="str">
        <f>'DETALLE DE CONEXIONES'!BB2591</f>
        <v>Saliente Local</v>
      </c>
      <c r="D2591" s="36" t="str">
        <f>'DETALLE DE CONEXIONES'!E2591</f>
        <v>999XXX9097</v>
      </c>
      <c r="E2591" s="36">
        <f t="shared" si="120"/>
        <v>10</v>
      </c>
      <c r="F2591" s="36">
        <f>IFERROR(LIMPIA('DETALLE DE CONEXIONES'!N2591,1),0)</f>
        <v>3</v>
      </c>
      <c r="G2591" s="36" t="str">
        <f>LEFT('DETALLE DE CONEXIONES'!BE2591,3)</f>
        <v>NOF</v>
      </c>
      <c r="H2591" s="36" t="str">
        <f>RIGHT('DETALLE DE CONEXIONES'!AK2591,2)</f>
        <v/>
      </c>
      <c r="I2591" s="36" t="str">
        <f>LEFT('DETALLE DE CONEXIONES'!AK2591,3)</f>
        <v/>
      </c>
      <c r="J2591" s="36" t="str">
        <f>LEFT('DETALLE DE CONEXIONES'!M2591,3)</f>
        <v>2mi</v>
      </c>
      <c r="K2591" s="36" t="str">
        <f>IF(LEN('DETALLE DE CONEXIONES'!M2591)&lt;12,(RIGHT('DETALLE DE CONEXIONES'!M2591,5)),(RIGHT('DETALLE DE CONEXIONES'!M2591,6)))</f>
        <v>31seg.</v>
      </c>
      <c r="L2591" s="36">
        <f>IF(C2591="Saliente Local",(IFERROR((LIMPIA(J2591,1)),0)),0)</f>
        <v>2</v>
      </c>
      <c r="M2591" s="36">
        <f>IF(C2591="Saliente Nacional",(IFERROR((LIMPIA(J2591,1)),0)),0)</f>
        <v>0</v>
      </c>
      <c r="N2591" s="36">
        <f>IF(C2591="Saliente Internacional",(IFERROR((LIMPIA(J2591,1)),0)),0)</f>
        <v>0</v>
      </c>
      <c r="O2591" s="36">
        <f>IF(C2591="Saliente Local",(IFERROR((LIMPIA(K2591,1)),0)),0)</f>
        <v>31</v>
      </c>
      <c r="P2591" s="36">
        <f>IF(C2591="Saliente Nacional",(IFERROR((LIMPIA(K2591,1)),0)),0)</f>
        <v>0</v>
      </c>
      <c r="Q2591" s="36">
        <f>IF(C2591="Saliente Internacional",(IFERROR((LIMPIA(K2591,1)),0)),0)</f>
        <v>0</v>
      </c>
      <c r="R2591" s="36">
        <f t="shared" si="121"/>
        <v>3</v>
      </c>
      <c r="S2591" s="36">
        <f t="shared" si="122"/>
        <v>0</v>
      </c>
    </row>
    <row r="2592" spans="1:19" x14ac:dyDescent="0.25">
      <c r="A2592" s="101">
        <f>'DETALLE DE CONEXIONES'!P2592</f>
        <v>0</v>
      </c>
      <c r="B2592" s="36" t="str">
        <f>'DETALLE DE CONEXIONES'!I2592</f>
        <v>GPRS</v>
      </c>
      <c r="C2592" s="36" t="str">
        <f>'DETALLE DE CONEXIONES'!BB2592</f>
        <v>MENSAJERO</v>
      </c>
      <c r="D2592" s="36" t="str">
        <f>'DETALLE DE CONEXIONES'!E2592</f>
        <v>internet.itelcelXXXm-3G</v>
      </c>
      <c r="E2592" s="36">
        <f t="shared" si="120"/>
        <v>23</v>
      </c>
      <c r="F2592" s="36">
        <f>IFERROR(LIMPIA('DETALLE DE CONEXIONES'!N2592,1),0)</f>
        <v>0</v>
      </c>
      <c r="G2592" s="36" t="str">
        <f>LEFT('DETALLE DE CONEXIONES'!BE2592,3)</f>
        <v/>
      </c>
      <c r="H2592" s="36" t="str">
        <f>RIGHT('DETALLE DE CONEXIONES'!AK2592,2)</f>
        <v>-0</v>
      </c>
      <c r="I2592" s="36" t="str">
        <f>LEFT('DETALLE DE CONEXIONES'!AK2592,3)</f>
        <v>MEN</v>
      </c>
      <c r="J2592" s="36" t="str">
        <f>LEFT('DETALLE DE CONEXIONES'!M2592,3)</f>
        <v>0mi</v>
      </c>
      <c r="K2592" s="36" t="str">
        <f>IF(LEN('DETALLE DE CONEXIONES'!M2592)&lt;12,(RIGHT('DETALLE DE CONEXIONES'!M2592,5)),(RIGHT('DETALLE DE CONEXIONES'!M2592,6)))</f>
        <v xml:space="preserve">min. </v>
      </c>
      <c r="L2592" s="36">
        <f>IF(C2592="Saliente Local",(IFERROR((LIMPIA(J2592,1)),0)),0)</f>
        <v>0</v>
      </c>
      <c r="M2592" s="36">
        <f>IF(C2592="Saliente Nacional",(IFERROR((LIMPIA(J2592,1)),0)),0)</f>
        <v>0</v>
      </c>
      <c r="N2592" s="36">
        <f>IF(C2592="Saliente Internacional",(IFERROR((LIMPIA(J2592,1)),0)),0)</f>
        <v>0</v>
      </c>
      <c r="O2592" s="36">
        <f>IF(C2592="Saliente Local",(IFERROR((LIMPIA(K2592,1)),0)),0)</f>
        <v>0</v>
      </c>
      <c r="P2592" s="36">
        <f>IF(C2592="Saliente Nacional",(IFERROR((LIMPIA(K2592,1)),0)),0)</f>
        <v>0</v>
      </c>
      <c r="Q2592" s="36">
        <f>IF(C2592="Saliente Internacional",(IFERROR((LIMPIA(K2592,1)),0)),0)</f>
        <v>0</v>
      </c>
      <c r="R2592" s="36">
        <f t="shared" si="121"/>
        <v>0</v>
      </c>
      <c r="S2592" s="36">
        <f t="shared" si="122"/>
        <v>0</v>
      </c>
    </row>
    <row r="2593" spans="1:19" x14ac:dyDescent="0.25">
      <c r="A2593" s="101">
        <f>'DETALLE DE CONEXIONES'!P2593</f>
        <v>0</v>
      </c>
      <c r="B2593" s="36" t="str">
        <f>'DETALLE DE CONEXIONES'!I2593</f>
        <v>GPRS</v>
      </c>
      <c r="C2593" s="36" t="str">
        <f>'DETALLE DE CONEXIONES'!BB2593</f>
        <v>RS</v>
      </c>
      <c r="D2593" s="36" t="str">
        <f>'DETALLE DE CONEXIONES'!E2593</f>
        <v>internet.itelcelXXXm-3G</v>
      </c>
      <c r="E2593" s="36">
        <f t="shared" si="120"/>
        <v>23</v>
      </c>
      <c r="F2593" s="36">
        <f>IFERROR(LIMPIA('DETALLE DE CONEXIONES'!N2593,1),0)</f>
        <v>0</v>
      </c>
      <c r="G2593" s="36" t="str">
        <f>LEFT('DETALLE DE CONEXIONES'!BE2593,3)</f>
        <v/>
      </c>
      <c r="H2593" s="36" t="str">
        <f>RIGHT('DETALLE DE CONEXIONES'!AK2593,2)</f>
        <v>-0</v>
      </c>
      <c r="I2593" s="36" t="str">
        <f>LEFT('DETALLE DE CONEXIONES'!AK2593,3)</f>
        <v>RS;</v>
      </c>
      <c r="J2593" s="36" t="str">
        <f>LEFT('DETALLE DE CONEXIONES'!M2593,3)</f>
        <v>0mi</v>
      </c>
      <c r="K2593" s="36" t="str">
        <f>IF(LEN('DETALLE DE CONEXIONES'!M2593)&lt;12,(RIGHT('DETALLE DE CONEXIONES'!M2593,5)),(RIGHT('DETALLE DE CONEXIONES'!M2593,6)))</f>
        <v xml:space="preserve">min. </v>
      </c>
      <c r="L2593" s="36">
        <f>IF(C2593="Saliente Local",(IFERROR((LIMPIA(J2593,1)),0)),0)</f>
        <v>0</v>
      </c>
      <c r="M2593" s="36">
        <f>IF(C2593="Saliente Nacional",(IFERROR((LIMPIA(J2593,1)),0)),0)</f>
        <v>0</v>
      </c>
      <c r="N2593" s="36">
        <f>IF(C2593="Saliente Internacional",(IFERROR((LIMPIA(J2593,1)),0)),0)</f>
        <v>0</v>
      </c>
      <c r="O2593" s="36">
        <f>IF(C2593="Saliente Local",(IFERROR((LIMPIA(K2593,1)),0)),0)</f>
        <v>0</v>
      </c>
      <c r="P2593" s="36">
        <f>IF(C2593="Saliente Nacional",(IFERROR((LIMPIA(K2593,1)),0)),0)</f>
        <v>0</v>
      </c>
      <c r="Q2593" s="36">
        <f>IF(C2593="Saliente Internacional",(IFERROR((LIMPIA(K2593,1)),0)),0)</f>
        <v>0</v>
      </c>
      <c r="R2593" s="36">
        <f t="shared" si="121"/>
        <v>0</v>
      </c>
      <c r="S2593" s="36">
        <f t="shared" si="122"/>
        <v>0</v>
      </c>
    </row>
    <row r="2594" spans="1:19" x14ac:dyDescent="0.25">
      <c r="A2594" s="101">
        <f>'DETALLE DE CONEXIONES'!P2594</f>
        <v>0</v>
      </c>
      <c r="B2594" s="36" t="str">
        <f>'DETALLE DE CONEXIONES'!I2594</f>
        <v>TRANSFERENCIA</v>
      </c>
      <c r="C2594" s="36" t="str">
        <f>'DETALLE DE CONEXIONES'!BB2594</f>
        <v>Desvio Nacional</v>
      </c>
      <c r="D2594" s="36" t="str">
        <f>'DETALLE DE CONEXIONES'!E2594</f>
        <v>999XXX1600</v>
      </c>
      <c r="E2594" s="36">
        <f t="shared" si="120"/>
        <v>10</v>
      </c>
      <c r="F2594" s="36">
        <f>IFERROR(LIMPIA('DETALLE DE CONEXIONES'!N2594,1),0)</f>
        <v>1</v>
      </c>
      <c r="G2594" s="36" t="str">
        <f>LEFT('DETALLE DE CONEXIONES'!BE2594,3)</f>
        <v>SIU</v>
      </c>
      <c r="H2594" s="36" t="str">
        <f>RIGHT('DETALLE DE CONEXIONES'!AK2594,2)</f>
        <v/>
      </c>
      <c r="I2594" s="36" t="str">
        <f>LEFT('DETALLE DE CONEXIONES'!AK2594,3)</f>
        <v/>
      </c>
      <c r="J2594" s="36" t="str">
        <f>LEFT('DETALLE DE CONEXIONES'!M2594,3)</f>
        <v>0mi</v>
      </c>
      <c r="K2594" s="36" t="str">
        <f>IF(LEN('DETALLE DE CONEXIONES'!M2594)&lt;12,(RIGHT('DETALLE DE CONEXIONES'!M2594,5)),(RIGHT('DETALLE DE CONEXIONES'!M2594,6)))</f>
        <v>3seg.</v>
      </c>
      <c r="L2594" s="36">
        <f>IF(C2594="Saliente Local",(IFERROR((LIMPIA(J2594,1)),0)),0)</f>
        <v>0</v>
      </c>
      <c r="M2594" s="36">
        <f>IF(C2594="Saliente Nacional",(IFERROR((LIMPIA(J2594,1)),0)),0)</f>
        <v>0</v>
      </c>
      <c r="N2594" s="36">
        <f>IF(C2594="Saliente Internacional",(IFERROR((LIMPIA(J2594,1)),0)),0)</f>
        <v>0</v>
      </c>
      <c r="O2594" s="36">
        <f>IF(C2594="Saliente Local",(IFERROR((LIMPIA(K2594,1)),0)),0)</f>
        <v>0</v>
      </c>
      <c r="P2594" s="36">
        <f>IF(C2594="Saliente Nacional",(IFERROR((LIMPIA(K2594,1)),0)),0)</f>
        <v>0</v>
      </c>
      <c r="Q2594" s="36">
        <f>IF(C2594="Saliente Internacional",(IFERROR((LIMPIA(K2594,1)),0)),0)</f>
        <v>0</v>
      </c>
      <c r="R2594" s="36">
        <f t="shared" si="121"/>
        <v>0</v>
      </c>
      <c r="S2594" s="36">
        <f t="shared" si="122"/>
        <v>0</v>
      </c>
    </row>
    <row r="2595" spans="1:19" x14ac:dyDescent="0.25">
      <c r="A2595" s="101">
        <f>'DETALLE DE CONEXIONES'!P2595</f>
        <v>0</v>
      </c>
      <c r="B2595" s="36" t="str">
        <f>'DETALLE DE CONEXIONES'!I2595</f>
        <v>TRANSFERENCIA</v>
      </c>
      <c r="C2595" s="36" t="str">
        <f>'DETALLE DE CONEXIONES'!BB2595</f>
        <v>Desvio Nacional</v>
      </c>
      <c r="D2595" s="36" t="str">
        <f>'DETALLE DE CONEXIONES'!E2595</f>
        <v>999XXX1600</v>
      </c>
      <c r="E2595" s="36">
        <f t="shared" si="120"/>
        <v>10</v>
      </c>
      <c r="F2595" s="36">
        <f>IFERROR(LIMPIA('DETALLE DE CONEXIONES'!N2595,1),0)</f>
        <v>1</v>
      </c>
      <c r="G2595" s="36" t="str">
        <f>LEFT('DETALLE DE CONEXIONES'!BE2595,3)</f>
        <v>SIU</v>
      </c>
      <c r="H2595" s="36" t="str">
        <f>RIGHT('DETALLE DE CONEXIONES'!AK2595,2)</f>
        <v/>
      </c>
      <c r="I2595" s="36" t="str">
        <f>LEFT('DETALLE DE CONEXIONES'!AK2595,3)</f>
        <v/>
      </c>
      <c r="J2595" s="36" t="str">
        <f>LEFT('DETALLE DE CONEXIONES'!M2595,3)</f>
        <v>0mi</v>
      </c>
      <c r="K2595" s="36" t="str">
        <f>IF(LEN('DETALLE DE CONEXIONES'!M2595)&lt;12,(RIGHT('DETALLE DE CONEXIONES'!M2595,5)),(RIGHT('DETALLE DE CONEXIONES'!M2595,6)))</f>
        <v>4seg.</v>
      </c>
      <c r="L2595" s="36">
        <f>IF(C2595="Saliente Local",(IFERROR((LIMPIA(J2595,1)),0)),0)</f>
        <v>0</v>
      </c>
      <c r="M2595" s="36">
        <f>IF(C2595="Saliente Nacional",(IFERROR((LIMPIA(J2595,1)),0)),0)</f>
        <v>0</v>
      </c>
      <c r="N2595" s="36">
        <f>IF(C2595="Saliente Internacional",(IFERROR((LIMPIA(J2595,1)),0)),0)</f>
        <v>0</v>
      </c>
      <c r="O2595" s="36">
        <f>IF(C2595="Saliente Local",(IFERROR((LIMPIA(K2595,1)),0)),0)</f>
        <v>0</v>
      </c>
      <c r="P2595" s="36">
        <f>IF(C2595="Saliente Nacional",(IFERROR((LIMPIA(K2595,1)),0)),0)</f>
        <v>0</v>
      </c>
      <c r="Q2595" s="36">
        <f>IF(C2595="Saliente Internacional",(IFERROR((LIMPIA(K2595,1)),0)),0)</f>
        <v>0</v>
      </c>
      <c r="R2595" s="36">
        <f t="shared" si="121"/>
        <v>0</v>
      </c>
      <c r="S2595" s="36">
        <f t="shared" si="122"/>
        <v>0</v>
      </c>
    </row>
    <row r="2596" spans="1:19" x14ac:dyDescent="0.25">
      <c r="A2596" s="101">
        <f>'DETALLE DE CONEXIONES'!P2596</f>
        <v>0</v>
      </c>
      <c r="B2596" s="36" t="str">
        <f>'DETALLE DE CONEXIONES'!I2596</f>
        <v>TRANSFERENCIA</v>
      </c>
      <c r="C2596" s="36" t="str">
        <f>'DETALLE DE CONEXIONES'!BB2596</f>
        <v>Desvio Nacional</v>
      </c>
      <c r="D2596" s="36" t="str">
        <f>'DETALLE DE CONEXIONES'!E2596</f>
        <v>999XXX1600</v>
      </c>
      <c r="E2596" s="36">
        <f t="shared" si="120"/>
        <v>10</v>
      </c>
      <c r="F2596" s="36">
        <f>IFERROR(LIMPIA('DETALLE DE CONEXIONES'!N2596,1),0)</f>
        <v>1</v>
      </c>
      <c r="G2596" s="36" t="str">
        <f>LEFT('DETALLE DE CONEXIONES'!BE2596,3)</f>
        <v>SIU</v>
      </c>
      <c r="H2596" s="36" t="str">
        <f>RIGHT('DETALLE DE CONEXIONES'!AK2596,2)</f>
        <v/>
      </c>
      <c r="I2596" s="36" t="str">
        <f>LEFT('DETALLE DE CONEXIONES'!AK2596,3)</f>
        <v/>
      </c>
      <c r="J2596" s="36" t="str">
        <f>LEFT('DETALLE DE CONEXIONES'!M2596,3)</f>
        <v>0mi</v>
      </c>
      <c r="K2596" s="36" t="str">
        <f>IF(LEN('DETALLE DE CONEXIONES'!M2596)&lt;12,(RIGHT('DETALLE DE CONEXIONES'!M2596,5)),(RIGHT('DETALLE DE CONEXIONES'!M2596,6)))</f>
        <v>5seg.</v>
      </c>
      <c r="L2596" s="36">
        <f>IF(C2596="Saliente Local",(IFERROR((LIMPIA(J2596,1)),0)),0)</f>
        <v>0</v>
      </c>
      <c r="M2596" s="36">
        <f>IF(C2596="Saliente Nacional",(IFERROR((LIMPIA(J2596,1)),0)),0)</f>
        <v>0</v>
      </c>
      <c r="N2596" s="36">
        <f>IF(C2596="Saliente Internacional",(IFERROR((LIMPIA(J2596,1)),0)),0)</f>
        <v>0</v>
      </c>
      <c r="O2596" s="36">
        <f>IF(C2596="Saliente Local",(IFERROR((LIMPIA(K2596,1)),0)),0)</f>
        <v>0</v>
      </c>
      <c r="P2596" s="36">
        <f>IF(C2596="Saliente Nacional",(IFERROR((LIMPIA(K2596,1)),0)),0)</f>
        <v>0</v>
      </c>
      <c r="Q2596" s="36">
        <f>IF(C2596="Saliente Internacional",(IFERROR((LIMPIA(K2596,1)),0)),0)</f>
        <v>0</v>
      </c>
      <c r="R2596" s="36">
        <f t="shared" si="121"/>
        <v>0</v>
      </c>
      <c r="S2596" s="36">
        <f t="shared" si="122"/>
        <v>0</v>
      </c>
    </row>
    <row r="2597" spans="1:19" x14ac:dyDescent="0.25">
      <c r="A2597" s="101">
        <f>'DETALLE DE CONEXIONES'!P2597</f>
        <v>0</v>
      </c>
      <c r="B2597" s="36" t="str">
        <f>'DETALLE DE CONEXIONES'!I2597</f>
        <v>GPRS</v>
      </c>
      <c r="C2597" s="36" t="str">
        <f>'DETALLE DE CONEXIONES'!BB2597</f>
        <v>MENSAJERO</v>
      </c>
      <c r="D2597" s="36" t="str">
        <f>'DETALLE DE CONEXIONES'!E2597</f>
        <v>internet.itelcelXXXm-3G</v>
      </c>
      <c r="E2597" s="36">
        <f t="shared" si="120"/>
        <v>23</v>
      </c>
      <c r="F2597" s="36">
        <f>IFERROR(LIMPIA('DETALLE DE CONEXIONES'!N2597,1),0)</f>
        <v>0</v>
      </c>
      <c r="G2597" s="36" t="str">
        <f>LEFT('DETALLE DE CONEXIONES'!BE2597,3)</f>
        <v/>
      </c>
      <c r="H2597" s="36" t="str">
        <f>RIGHT('DETALLE DE CONEXIONES'!AK2597,2)</f>
        <v>-1</v>
      </c>
      <c r="I2597" s="36" t="str">
        <f>LEFT('DETALLE DE CONEXIONES'!AK2597,3)</f>
        <v>MEN</v>
      </c>
      <c r="J2597" s="36" t="str">
        <f>LEFT('DETALLE DE CONEXIONES'!M2597,3)</f>
        <v>0mi</v>
      </c>
      <c r="K2597" s="36" t="str">
        <f>IF(LEN('DETALLE DE CONEXIONES'!M2597)&lt;12,(RIGHT('DETALLE DE CONEXIONES'!M2597,5)),(RIGHT('DETALLE DE CONEXIONES'!M2597,6)))</f>
        <v xml:space="preserve">min. </v>
      </c>
      <c r="L2597" s="36">
        <f>IF(C2597="Saliente Local",(IFERROR((LIMPIA(J2597,1)),0)),0)</f>
        <v>0</v>
      </c>
      <c r="M2597" s="36">
        <f>IF(C2597="Saliente Nacional",(IFERROR((LIMPIA(J2597,1)),0)),0)</f>
        <v>0</v>
      </c>
      <c r="N2597" s="36">
        <f>IF(C2597="Saliente Internacional",(IFERROR((LIMPIA(J2597,1)),0)),0)</f>
        <v>0</v>
      </c>
      <c r="O2597" s="36">
        <f>IF(C2597="Saliente Local",(IFERROR((LIMPIA(K2597,1)),0)),0)</f>
        <v>0</v>
      </c>
      <c r="P2597" s="36">
        <f>IF(C2597="Saliente Nacional",(IFERROR((LIMPIA(K2597,1)),0)),0)</f>
        <v>0</v>
      </c>
      <c r="Q2597" s="36">
        <f>IF(C2597="Saliente Internacional",(IFERROR((LIMPIA(K2597,1)),0)),0)</f>
        <v>0</v>
      </c>
      <c r="R2597" s="36">
        <f t="shared" si="121"/>
        <v>0</v>
      </c>
      <c r="S2597" s="36">
        <f t="shared" si="122"/>
        <v>0</v>
      </c>
    </row>
    <row r="2598" spans="1:19" x14ac:dyDescent="0.25">
      <c r="A2598" s="101">
        <f>'DETALLE DE CONEXIONES'!P2598</f>
        <v>0</v>
      </c>
      <c r="B2598" s="36" t="str">
        <f>'DETALLE DE CONEXIONES'!I2598</f>
        <v>GPRS</v>
      </c>
      <c r="C2598" s="36" t="str">
        <f>'DETALLE DE CONEXIONES'!BB2598</f>
        <v>RS</v>
      </c>
      <c r="D2598" s="36" t="str">
        <f>'DETALLE DE CONEXIONES'!E2598</f>
        <v>internet.itelcelXXXm-3G</v>
      </c>
      <c r="E2598" s="36">
        <f t="shared" si="120"/>
        <v>23</v>
      </c>
      <c r="F2598" s="36">
        <f>IFERROR(LIMPIA('DETALLE DE CONEXIONES'!N2598,1),0)</f>
        <v>0</v>
      </c>
      <c r="G2598" s="36" t="str">
        <f>LEFT('DETALLE DE CONEXIONES'!BE2598,3)</f>
        <v/>
      </c>
      <c r="H2598" s="36" t="str">
        <f>RIGHT('DETALLE DE CONEXIONES'!AK2598,2)</f>
        <v>-1</v>
      </c>
      <c r="I2598" s="36" t="str">
        <f>LEFT('DETALLE DE CONEXIONES'!AK2598,3)</f>
        <v>RS;</v>
      </c>
      <c r="J2598" s="36" t="str">
        <f>LEFT('DETALLE DE CONEXIONES'!M2598,3)</f>
        <v>0mi</v>
      </c>
      <c r="K2598" s="36" t="str">
        <f>IF(LEN('DETALLE DE CONEXIONES'!M2598)&lt;12,(RIGHT('DETALLE DE CONEXIONES'!M2598,5)),(RIGHT('DETALLE DE CONEXIONES'!M2598,6)))</f>
        <v xml:space="preserve">min. </v>
      </c>
      <c r="L2598" s="36">
        <f>IF(C2598="Saliente Local",(IFERROR((LIMPIA(J2598,1)),0)),0)</f>
        <v>0</v>
      </c>
      <c r="M2598" s="36">
        <f>IF(C2598="Saliente Nacional",(IFERROR((LIMPIA(J2598,1)),0)),0)</f>
        <v>0</v>
      </c>
      <c r="N2598" s="36">
        <f>IF(C2598="Saliente Internacional",(IFERROR((LIMPIA(J2598,1)),0)),0)</f>
        <v>0</v>
      </c>
      <c r="O2598" s="36">
        <f>IF(C2598="Saliente Local",(IFERROR((LIMPIA(K2598,1)),0)),0)</f>
        <v>0</v>
      </c>
      <c r="P2598" s="36">
        <f>IF(C2598="Saliente Nacional",(IFERROR((LIMPIA(K2598,1)),0)),0)</f>
        <v>0</v>
      </c>
      <c r="Q2598" s="36">
        <f>IF(C2598="Saliente Internacional",(IFERROR((LIMPIA(K2598,1)),0)),0)</f>
        <v>0</v>
      </c>
      <c r="R2598" s="36">
        <f t="shared" si="121"/>
        <v>0</v>
      </c>
      <c r="S2598" s="36">
        <f t="shared" si="122"/>
        <v>0</v>
      </c>
    </row>
    <row r="2599" spans="1:19" x14ac:dyDescent="0.25">
      <c r="A2599" s="101">
        <f>'DETALLE DE CONEXIONES'!P2599</f>
        <v>0</v>
      </c>
      <c r="B2599" s="36" t="str">
        <f>'DETALLE DE CONEXIONES'!I2599</f>
        <v>TRANSFERENCIA</v>
      </c>
      <c r="C2599" s="36" t="str">
        <f>'DETALLE DE CONEXIONES'!BB2599</f>
        <v>Desvio Nacional</v>
      </c>
      <c r="D2599" s="36" t="str">
        <f>'DETALLE DE CONEXIONES'!E2599</f>
        <v>999XXX1600</v>
      </c>
      <c r="E2599" s="36">
        <f t="shared" si="120"/>
        <v>10</v>
      </c>
      <c r="F2599" s="36">
        <f>IFERROR(LIMPIA('DETALLE DE CONEXIONES'!N2599,1),0)</f>
        <v>1</v>
      </c>
      <c r="G2599" s="36" t="str">
        <f>LEFT('DETALLE DE CONEXIONES'!BE2599,3)</f>
        <v>SIU</v>
      </c>
      <c r="H2599" s="36" t="str">
        <f>RIGHT('DETALLE DE CONEXIONES'!AK2599,2)</f>
        <v/>
      </c>
      <c r="I2599" s="36" t="str">
        <f>LEFT('DETALLE DE CONEXIONES'!AK2599,3)</f>
        <v/>
      </c>
      <c r="J2599" s="36" t="str">
        <f>LEFT('DETALLE DE CONEXIONES'!M2599,3)</f>
        <v>0mi</v>
      </c>
      <c r="K2599" s="36" t="str">
        <f>IF(LEN('DETALLE DE CONEXIONES'!M2599)&lt;12,(RIGHT('DETALLE DE CONEXIONES'!M2599,5)),(RIGHT('DETALLE DE CONEXIONES'!M2599,6)))</f>
        <v>36seg.</v>
      </c>
      <c r="L2599" s="36">
        <f>IF(C2599="Saliente Local",(IFERROR((LIMPIA(J2599,1)),0)),0)</f>
        <v>0</v>
      </c>
      <c r="M2599" s="36">
        <f>IF(C2599="Saliente Nacional",(IFERROR((LIMPIA(J2599,1)),0)),0)</f>
        <v>0</v>
      </c>
      <c r="N2599" s="36">
        <f>IF(C2599="Saliente Internacional",(IFERROR((LIMPIA(J2599,1)),0)),0)</f>
        <v>0</v>
      </c>
      <c r="O2599" s="36">
        <f>IF(C2599="Saliente Local",(IFERROR((LIMPIA(K2599,1)),0)),0)</f>
        <v>0</v>
      </c>
      <c r="P2599" s="36">
        <f>IF(C2599="Saliente Nacional",(IFERROR((LIMPIA(K2599,1)),0)),0)</f>
        <v>0</v>
      </c>
      <c r="Q2599" s="36">
        <f>IF(C2599="Saliente Internacional",(IFERROR((LIMPIA(K2599,1)),0)),0)</f>
        <v>0</v>
      </c>
      <c r="R2599" s="36">
        <f t="shared" si="121"/>
        <v>0</v>
      </c>
      <c r="S2599" s="36">
        <f t="shared" si="122"/>
        <v>0</v>
      </c>
    </row>
    <row r="2600" spans="1:19" x14ac:dyDescent="0.25">
      <c r="A2600" s="101">
        <f>'DETALLE DE CONEXIONES'!P2600</f>
        <v>0</v>
      </c>
      <c r="B2600" s="36" t="str">
        <f>'DETALLE DE CONEXIONES'!I2600</f>
        <v>TRANSFERENCIA</v>
      </c>
      <c r="C2600" s="36" t="str">
        <f>'DETALLE DE CONEXIONES'!BB2600</f>
        <v>Desvio Nacional</v>
      </c>
      <c r="D2600" s="36" t="str">
        <f>'DETALLE DE CONEXIONES'!E2600</f>
        <v>999XXX1600</v>
      </c>
      <c r="E2600" s="36">
        <f t="shared" si="120"/>
        <v>10</v>
      </c>
      <c r="F2600" s="36">
        <f>IFERROR(LIMPIA('DETALLE DE CONEXIONES'!N2600,1),0)</f>
        <v>1</v>
      </c>
      <c r="G2600" s="36" t="str">
        <f>LEFT('DETALLE DE CONEXIONES'!BE2600,3)</f>
        <v>SIU</v>
      </c>
      <c r="H2600" s="36" t="str">
        <f>RIGHT('DETALLE DE CONEXIONES'!AK2600,2)</f>
        <v/>
      </c>
      <c r="I2600" s="36" t="str">
        <f>LEFT('DETALLE DE CONEXIONES'!AK2600,3)</f>
        <v/>
      </c>
      <c r="J2600" s="36" t="str">
        <f>LEFT('DETALLE DE CONEXIONES'!M2600,3)</f>
        <v>0mi</v>
      </c>
      <c r="K2600" s="36" t="str">
        <f>IF(LEN('DETALLE DE CONEXIONES'!M2600)&lt;12,(RIGHT('DETALLE DE CONEXIONES'!M2600,5)),(RIGHT('DETALLE DE CONEXIONES'!M2600,6)))</f>
        <v>1seg.</v>
      </c>
      <c r="L2600" s="36">
        <f>IF(C2600="Saliente Local",(IFERROR((LIMPIA(J2600,1)),0)),0)</f>
        <v>0</v>
      </c>
      <c r="M2600" s="36">
        <f>IF(C2600="Saliente Nacional",(IFERROR((LIMPIA(J2600,1)),0)),0)</f>
        <v>0</v>
      </c>
      <c r="N2600" s="36">
        <f>IF(C2600="Saliente Internacional",(IFERROR((LIMPIA(J2600,1)),0)),0)</f>
        <v>0</v>
      </c>
      <c r="O2600" s="36">
        <f>IF(C2600="Saliente Local",(IFERROR((LIMPIA(K2600,1)),0)),0)</f>
        <v>0</v>
      </c>
      <c r="P2600" s="36">
        <f>IF(C2600="Saliente Nacional",(IFERROR((LIMPIA(K2600,1)),0)),0)</f>
        <v>0</v>
      </c>
      <c r="Q2600" s="36">
        <f>IF(C2600="Saliente Internacional",(IFERROR((LIMPIA(K2600,1)),0)),0)</f>
        <v>0</v>
      </c>
      <c r="R2600" s="36">
        <f t="shared" si="121"/>
        <v>0</v>
      </c>
      <c r="S2600" s="36">
        <f t="shared" si="122"/>
        <v>0</v>
      </c>
    </row>
    <row r="2601" spans="1:19" x14ac:dyDescent="0.25">
      <c r="A2601" s="101">
        <f>'DETALLE DE CONEXIONES'!P2601</f>
        <v>0</v>
      </c>
      <c r="B2601" s="36" t="str">
        <f>'DETALLE DE CONEXIONES'!I2601</f>
        <v>TRANSFERENCIA</v>
      </c>
      <c r="C2601" s="36" t="str">
        <f>'DETALLE DE CONEXIONES'!BB2601</f>
        <v>Desvio Nacional</v>
      </c>
      <c r="D2601" s="36" t="str">
        <f>'DETALLE DE CONEXIONES'!E2601</f>
        <v>999XXX1600</v>
      </c>
      <c r="E2601" s="36">
        <f t="shared" si="120"/>
        <v>10</v>
      </c>
      <c r="F2601" s="36">
        <f>IFERROR(LIMPIA('DETALLE DE CONEXIONES'!N2601,1),0)</f>
        <v>1</v>
      </c>
      <c r="G2601" s="36" t="str">
        <f>LEFT('DETALLE DE CONEXIONES'!BE2601,3)</f>
        <v>SIU</v>
      </c>
      <c r="H2601" s="36" t="str">
        <f>RIGHT('DETALLE DE CONEXIONES'!AK2601,2)</f>
        <v/>
      </c>
      <c r="I2601" s="36" t="str">
        <f>LEFT('DETALLE DE CONEXIONES'!AK2601,3)</f>
        <v/>
      </c>
      <c r="J2601" s="36" t="str">
        <f>LEFT('DETALLE DE CONEXIONES'!M2601,3)</f>
        <v>0mi</v>
      </c>
      <c r="K2601" s="36" t="str">
        <f>IF(LEN('DETALLE DE CONEXIONES'!M2601)&lt;12,(RIGHT('DETALLE DE CONEXIONES'!M2601,5)),(RIGHT('DETALLE DE CONEXIONES'!M2601,6)))</f>
        <v>6seg.</v>
      </c>
      <c r="L2601" s="36">
        <f>IF(C2601="Saliente Local",(IFERROR((LIMPIA(J2601,1)),0)),0)</f>
        <v>0</v>
      </c>
      <c r="M2601" s="36">
        <f>IF(C2601="Saliente Nacional",(IFERROR((LIMPIA(J2601,1)),0)),0)</f>
        <v>0</v>
      </c>
      <c r="N2601" s="36">
        <f>IF(C2601="Saliente Internacional",(IFERROR((LIMPIA(J2601,1)),0)),0)</f>
        <v>0</v>
      </c>
      <c r="O2601" s="36">
        <f>IF(C2601="Saliente Local",(IFERROR((LIMPIA(K2601,1)),0)),0)</f>
        <v>0</v>
      </c>
      <c r="P2601" s="36">
        <f>IF(C2601="Saliente Nacional",(IFERROR((LIMPIA(K2601,1)),0)),0)</f>
        <v>0</v>
      </c>
      <c r="Q2601" s="36">
        <f>IF(C2601="Saliente Internacional",(IFERROR((LIMPIA(K2601,1)),0)),0)</f>
        <v>0</v>
      </c>
      <c r="R2601" s="36">
        <f t="shared" si="121"/>
        <v>0</v>
      </c>
      <c r="S2601" s="36">
        <f t="shared" si="122"/>
        <v>0</v>
      </c>
    </row>
    <row r="2602" spans="1:19" x14ac:dyDescent="0.25">
      <c r="A2602" s="101">
        <f>'DETALLE DE CONEXIONES'!P2602</f>
        <v>0</v>
      </c>
      <c r="B2602" s="36" t="str">
        <f>'DETALLE DE CONEXIONES'!I2602</f>
        <v>SALIENTE</v>
      </c>
      <c r="C2602" s="36" t="str">
        <f>'DETALLE DE CONEXIONES'!BB2602</f>
        <v>Saliente Local</v>
      </c>
      <c r="D2602" s="36" t="str">
        <f>'DETALLE DE CONEXIONES'!E2602</f>
        <v>999XXX3420</v>
      </c>
      <c r="E2602" s="36">
        <f t="shared" si="120"/>
        <v>10</v>
      </c>
      <c r="F2602" s="36">
        <f>IFERROR(LIMPIA('DETALLE DE CONEXIONES'!N2602,1),0)</f>
        <v>2</v>
      </c>
      <c r="G2602" s="36" t="str">
        <f>LEFT('DETALLE DE CONEXIONES'!BE2602,3)</f>
        <v>NOF</v>
      </c>
      <c r="H2602" s="36" t="str">
        <f>RIGHT('DETALLE DE CONEXIONES'!AK2602,2)</f>
        <v/>
      </c>
      <c r="I2602" s="36" t="str">
        <f>LEFT('DETALLE DE CONEXIONES'!AK2602,3)</f>
        <v/>
      </c>
      <c r="J2602" s="36" t="str">
        <f>LEFT('DETALLE DE CONEXIONES'!M2602,3)</f>
        <v>1mi</v>
      </c>
      <c r="K2602" s="36" t="str">
        <f>IF(LEN('DETALLE DE CONEXIONES'!M2602)&lt;12,(RIGHT('DETALLE DE CONEXIONES'!M2602,5)),(RIGHT('DETALLE DE CONEXIONES'!M2602,6)))</f>
        <v>6seg.</v>
      </c>
      <c r="L2602" s="36">
        <f>IF(C2602="Saliente Local",(IFERROR((LIMPIA(J2602,1)),0)),0)</f>
        <v>1</v>
      </c>
      <c r="M2602" s="36">
        <f>IF(C2602="Saliente Nacional",(IFERROR((LIMPIA(J2602,1)),0)),0)</f>
        <v>0</v>
      </c>
      <c r="N2602" s="36">
        <f>IF(C2602="Saliente Internacional",(IFERROR((LIMPIA(J2602,1)),0)),0)</f>
        <v>0</v>
      </c>
      <c r="O2602" s="36">
        <f>IF(C2602="Saliente Local",(IFERROR((LIMPIA(K2602,1)),0)),0)</f>
        <v>6</v>
      </c>
      <c r="P2602" s="36">
        <f>IF(C2602="Saliente Nacional",(IFERROR((LIMPIA(K2602,1)),0)),0)</f>
        <v>0</v>
      </c>
      <c r="Q2602" s="36">
        <f>IF(C2602="Saliente Internacional",(IFERROR((LIMPIA(K2602,1)),0)),0)</f>
        <v>0</v>
      </c>
      <c r="R2602" s="36">
        <f t="shared" si="121"/>
        <v>2</v>
      </c>
      <c r="S2602" s="36">
        <f t="shared" si="122"/>
        <v>0</v>
      </c>
    </row>
    <row r="2603" spans="1:19" x14ac:dyDescent="0.25">
      <c r="A2603" s="101">
        <f>'DETALLE DE CONEXIONES'!P2603</f>
        <v>0</v>
      </c>
      <c r="B2603" s="36" t="str">
        <f>'DETALLE DE CONEXIONES'!I2603</f>
        <v>TRANSFERENCIA</v>
      </c>
      <c r="C2603" s="36" t="str">
        <f>'DETALLE DE CONEXIONES'!BB2603</f>
        <v>Desvio Nacional</v>
      </c>
      <c r="D2603" s="36" t="str">
        <f>'DETALLE DE CONEXIONES'!E2603</f>
        <v>999XXX1600</v>
      </c>
      <c r="E2603" s="36">
        <f t="shared" si="120"/>
        <v>10</v>
      </c>
      <c r="F2603" s="36">
        <f>IFERROR(LIMPIA('DETALLE DE CONEXIONES'!N2603,1),0)</f>
        <v>1</v>
      </c>
      <c r="G2603" s="36" t="str">
        <f>LEFT('DETALLE DE CONEXIONES'!BE2603,3)</f>
        <v>SIU</v>
      </c>
      <c r="H2603" s="36" t="str">
        <f>RIGHT('DETALLE DE CONEXIONES'!AK2603,2)</f>
        <v/>
      </c>
      <c r="I2603" s="36" t="str">
        <f>LEFT('DETALLE DE CONEXIONES'!AK2603,3)</f>
        <v/>
      </c>
      <c r="J2603" s="36" t="str">
        <f>LEFT('DETALLE DE CONEXIONES'!M2603,3)</f>
        <v>0mi</v>
      </c>
      <c r="K2603" s="36" t="str">
        <f>IF(LEN('DETALLE DE CONEXIONES'!M2603)&lt;12,(RIGHT('DETALLE DE CONEXIONES'!M2603,5)),(RIGHT('DETALLE DE CONEXIONES'!M2603,6)))</f>
        <v>5seg.</v>
      </c>
      <c r="L2603" s="36">
        <f>IF(C2603="Saliente Local",(IFERROR((LIMPIA(J2603,1)),0)),0)</f>
        <v>0</v>
      </c>
      <c r="M2603" s="36">
        <f>IF(C2603="Saliente Nacional",(IFERROR((LIMPIA(J2603,1)),0)),0)</f>
        <v>0</v>
      </c>
      <c r="N2603" s="36">
        <f>IF(C2603="Saliente Internacional",(IFERROR((LIMPIA(J2603,1)),0)),0)</f>
        <v>0</v>
      </c>
      <c r="O2603" s="36">
        <f>IF(C2603="Saliente Local",(IFERROR((LIMPIA(K2603,1)),0)),0)</f>
        <v>0</v>
      </c>
      <c r="P2603" s="36">
        <f>IF(C2603="Saliente Nacional",(IFERROR((LIMPIA(K2603,1)),0)),0)</f>
        <v>0</v>
      </c>
      <c r="Q2603" s="36">
        <f>IF(C2603="Saliente Internacional",(IFERROR((LIMPIA(K2603,1)),0)),0)</f>
        <v>0</v>
      </c>
      <c r="R2603" s="36">
        <f t="shared" si="121"/>
        <v>0</v>
      </c>
      <c r="S2603" s="36">
        <f t="shared" si="122"/>
        <v>0</v>
      </c>
    </row>
    <row r="2604" spans="1:19" x14ac:dyDescent="0.25">
      <c r="A2604" s="101">
        <f>'DETALLE DE CONEXIONES'!P2604</f>
        <v>0</v>
      </c>
      <c r="B2604" s="36" t="str">
        <f>'DETALLE DE CONEXIONES'!I2604</f>
        <v>GPRS</v>
      </c>
      <c r="C2604" s="36" t="str">
        <f>'DETALLE DE CONEXIONES'!BB2604</f>
        <v>MENSAJERO</v>
      </c>
      <c r="D2604" s="36" t="str">
        <f>'DETALLE DE CONEXIONES'!E2604</f>
        <v>internet.itelcelXXXm-3G</v>
      </c>
      <c r="E2604" s="36">
        <f t="shared" si="120"/>
        <v>23</v>
      </c>
      <c r="F2604" s="36">
        <f>IFERROR(LIMPIA('DETALLE DE CONEXIONES'!N2604,1),0)</f>
        <v>0</v>
      </c>
      <c r="G2604" s="36" t="str">
        <f>LEFT('DETALLE DE CONEXIONES'!BE2604,3)</f>
        <v/>
      </c>
      <c r="H2604" s="36" t="str">
        <f>RIGHT('DETALLE DE CONEXIONES'!AK2604,2)</f>
        <v>-1</v>
      </c>
      <c r="I2604" s="36" t="str">
        <f>LEFT('DETALLE DE CONEXIONES'!AK2604,3)</f>
        <v>MEN</v>
      </c>
      <c r="J2604" s="36" t="str">
        <f>LEFT('DETALLE DE CONEXIONES'!M2604,3)</f>
        <v>0mi</v>
      </c>
      <c r="K2604" s="36" t="str">
        <f>IF(LEN('DETALLE DE CONEXIONES'!M2604)&lt;12,(RIGHT('DETALLE DE CONEXIONES'!M2604,5)),(RIGHT('DETALLE DE CONEXIONES'!M2604,6)))</f>
        <v xml:space="preserve">min. </v>
      </c>
      <c r="L2604" s="36">
        <f>IF(C2604="Saliente Local",(IFERROR((LIMPIA(J2604,1)),0)),0)</f>
        <v>0</v>
      </c>
      <c r="M2604" s="36">
        <f>IF(C2604="Saliente Nacional",(IFERROR((LIMPIA(J2604,1)),0)),0)</f>
        <v>0</v>
      </c>
      <c r="N2604" s="36">
        <f>IF(C2604="Saliente Internacional",(IFERROR((LIMPIA(J2604,1)),0)),0)</f>
        <v>0</v>
      </c>
      <c r="O2604" s="36">
        <f>IF(C2604="Saliente Local",(IFERROR((LIMPIA(K2604,1)),0)),0)</f>
        <v>0</v>
      </c>
      <c r="P2604" s="36">
        <f>IF(C2604="Saliente Nacional",(IFERROR((LIMPIA(K2604,1)),0)),0)</f>
        <v>0</v>
      </c>
      <c r="Q2604" s="36">
        <f>IF(C2604="Saliente Internacional",(IFERROR((LIMPIA(K2604,1)),0)),0)</f>
        <v>0</v>
      </c>
      <c r="R2604" s="36">
        <f t="shared" si="121"/>
        <v>0</v>
      </c>
      <c r="S2604" s="36">
        <f t="shared" si="122"/>
        <v>0</v>
      </c>
    </row>
    <row r="2605" spans="1:19" x14ac:dyDescent="0.25">
      <c r="A2605" s="101">
        <f>'DETALLE DE CONEXIONES'!P2605</f>
        <v>0</v>
      </c>
      <c r="B2605" s="36" t="str">
        <f>'DETALLE DE CONEXIONES'!I2605</f>
        <v>GPRS</v>
      </c>
      <c r="C2605" s="36" t="str">
        <f>'DETALLE DE CONEXIONES'!BB2605</f>
        <v>RS</v>
      </c>
      <c r="D2605" s="36" t="str">
        <f>'DETALLE DE CONEXIONES'!E2605</f>
        <v>internet.itelcelXXXm-3G</v>
      </c>
      <c r="E2605" s="36">
        <f t="shared" si="120"/>
        <v>23</v>
      </c>
      <c r="F2605" s="36">
        <f>IFERROR(LIMPIA('DETALLE DE CONEXIONES'!N2605,1),0)</f>
        <v>0</v>
      </c>
      <c r="G2605" s="36" t="str">
        <f>LEFT('DETALLE DE CONEXIONES'!BE2605,3)</f>
        <v/>
      </c>
      <c r="H2605" s="36" t="str">
        <f>RIGHT('DETALLE DE CONEXIONES'!AK2605,2)</f>
        <v>-1</v>
      </c>
      <c r="I2605" s="36" t="str">
        <f>LEFT('DETALLE DE CONEXIONES'!AK2605,3)</f>
        <v>RS;</v>
      </c>
      <c r="J2605" s="36" t="str">
        <f>LEFT('DETALLE DE CONEXIONES'!M2605,3)</f>
        <v>0mi</v>
      </c>
      <c r="K2605" s="36" t="str">
        <f>IF(LEN('DETALLE DE CONEXIONES'!M2605)&lt;12,(RIGHT('DETALLE DE CONEXIONES'!M2605,5)),(RIGHT('DETALLE DE CONEXIONES'!M2605,6)))</f>
        <v xml:space="preserve">min. </v>
      </c>
      <c r="L2605" s="36">
        <f>IF(C2605="Saliente Local",(IFERROR((LIMPIA(J2605,1)),0)),0)</f>
        <v>0</v>
      </c>
      <c r="M2605" s="36">
        <f>IF(C2605="Saliente Nacional",(IFERROR((LIMPIA(J2605,1)),0)),0)</f>
        <v>0</v>
      </c>
      <c r="N2605" s="36">
        <f>IF(C2605="Saliente Internacional",(IFERROR((LIMPIA(J2605,1)),0)),0)</f>
        <v>0</v>
      </c>
      <c r="O2605" s="36">
        <f>IF(C2605="Saliente Local",(IFERROR((LIMPIA(K2605,1)),0)),0)</f>
        <v>0</v>
      </c>
      <c r="P2605" s="36">
        <f>IF(C2605="Saliente Nacional",(IFERROR((LIMPIA(K2605,1)),0)),0)</f>
        <v>0</v>
      </c>
      <c r="Q2605" s="36">
        <f>IF(C2605="Saliente Internacional",(IFERROR((LIMPIA(K2605,1)),0)),0)</f>
        <v>0</v>
      </c>
      <c r="R2605" s="36">
        <f t="shared" si="121"/>
        <v>0</v>
      </c>
      <c r="S2605" s="36">
        <f t="shared" si="122"/>
        <v>0</v>
      </c>
    </row>
    <row r="2606" spans="1:19" x14ac:dyDescent="0.25">
      <c r="A2606" s="101">
        <f>'DETALLE DE CONEXIONES'!P2606</f>
        <v>0</v>
      </c>
      <c r="B2606" s="36" t="str">
        <f>'DETALLE DE CONEXIONES'!I2606</f>
        <v>GPRS</v>
      </c>
      <c r="C2606" s="36" t="str">
        <f>'DETALLE DE CONEXIONES'!BB2606</f>
        <v>MENSAJERO</v>
      </c>
      <c r="D2606" s="36" t="str">
        <f>'DETALLE DE CONEXIONES'!E2606</f>
        <v>internet.itelcelXXXm-3G</v>
      </c>
      <c r="E2606" s="36">
        <f t="shared" si="120"/>
        <v>23</v>
      </c>
      <c r="F2606" s="36">
        <f>IFERROR(LIMPIA('DETALLE DE CONEXIONES'!N2606,1),0)</f>
        <v>0</v>
      </c>
      <c r="G2606" s="36" t="str">
        <f>LEFT('DETALLE DE CONEXIONES'!BE2606,3)</f>
        <v/>
      </c>
      <c r="H2606" s="36" t="str">
        <f>RIGHT('DETALLE DE CONEXIONES'!AK2606,2)</f>
        <v>-1</v>
      </c>
      <c r="I2606" s="36" t="str">
        <f>LEFT('DETALLE DE CONEXIONES'!AK2606,3)</f>
        <v>MEN</v>
      </c>
      <c r="J2606" s="36" t="str">
        <f>LEFT('DETALLE DE CONEXIONES'!M2606,3)</f>
        <v>0mi</v>
      </c>
      <c r="K2606" s="36" t="str">
        <f>IF(LEN('DETALLE DE CONEXIONES'!M2606)&lt;12,(RIGHT('DETALLE DE CONEXIONES'!M2606,5)),(RIGHT('DETALLE DE CONEXIONES'!M2606,6)))</f>
        <v xml:space="preserve">min. </v>
      </c>
      <c r="L2606" s="36">
        <f>IF(C2606="Saliente Local",(IFERROR((LIMPIA(J2606,1)),0)),0)</f>
        <v>0</v>
      </c>
      <c r="M2606" s="36">
        <f>IF(C2606="Saliente Nacional",(IFERROR((LIMPIA(J2606,1)),0)),0)</f>
        <v>0</v>
      </c>
      <c r="N2606" s="36">
        <f>IF(C2606="Saliente Internacional",(IFERROR((LIMPIA(J2606,1)),0)),0)</f>
        <v>0</v>
      </c>
      <c r="O2606" s="36">
        <f>IF(C2606="Saliente Local",(IFERROR((LIMPIA(K2606,1)),0)),0)</f>
        <v>0</v>
      </c>
      <c r="P2606" s="36">
        <f>IF(C2606="Saliente Nacional",(IFERROR((LIMPIA(K2606,1)),0)),0)</f>
        <v>0</v>
      </c>
      <c r="Q2606" s="36">
        <f>IF(C2606="Saliente Internacional",(IFERROR((LIMPIA(K2606,1)),0)),0)</f>
        <v>0</v>
      </c>
      <c r="R2606" s="36">
        <f t="shared" si="121"/>
        <v>0</v>
      </c>
      <c r="S2606" s="36">
        <f t="shared" si="122"/>
        <v>0</v>
      </c>
    </row>
    <row r="2607" spans="1:19" x14ac:dyDescent="0.25">
      <c r="A2607" s="101">
        <f>'DETALLE DE CONEXIONES'!P2607</f>
        <v>0</v>
      </c>
      <c r="B2607" s="36" t="str">
        <f>'DETALLE DE CONEXIONES'!I2607</f>
        <v>GPRS</v>
      </c>
      <c r="C2607" s="36" t="str">
        <f>'DETALLE DE CONEXIONES'!BB2607</f>
        <v>RS</v>
      </c>
      <c r="D2607" s="36" t="str">
        <f>'DETALLE DE CONEXIONES'!E2607</f>
        <v>internet.itelcelXXXm-3G</v>
      </c>
      <c r="E2607" s="36">
        <f t="shared" si="120"/>
        <v>23</v>
      </c>
      <c r="F2607" s="36">
        <f>IFERROR(LIMPIA('DETALLE DE CONEXIONES'!N2607,1),0)</f>
        <v>0</v>
      </c>
      <c r="G2607" s="36" t="str">
        <f>LEFT('DETALLE DE CONEXIONES'!BE2607,3)</f>
        <v/>
      </c>
      <c r="H2607" s="36" t="str">
        <f>RIGHT('DETALLE DE CONEXIONES'!AK2607,2)</f>
        <v>-1</v>
      </c>
      <c r="I2607" s="36" t="str">
        <f>LEFT('DETALLE DE CONEXIONES'!AK2607,3)</f>
        <v>RS;</v>
      </c>
      <c r="J2607" s="36" t="str">
        <f>LEFT('DETALLE DE CONEXIONES'!M2607,3)</f>
        <v>0mi</v>
      </c>
      <c r="K2607" s="36" t="str">
        <f>IF(LEN('DETALLE DE CONEXIONES'!M2607)&lt;12,(RIGHT('DETALLE DE CONEXIONES'!M2607,5)),(RIGHT('DETALLE DE CONEXIONES'!M2607,6)))</f>
        <v xml:space="preserve">min. </v>
      </c>
      <c r="L2607" s="36">
        <f>IF(C2607="Saliente Local",(IFERROR((LIMPIA(J2607,1)),0)),0)</f>
        <v>0</v>
      </c>
      <c r="M2607" s="36">
        <f>IF(C2607="Saliente Nacional",(IFERROR((LIMPIA(J2607,1)),0)),0)</f>
        <v>0</v>
      </c>
      <c r="N2607" s="36">
        <f>IF(C2607="Saliente Internacional",(IFERROR((LIMPIA(J2607,1)),0)),0)</f>
        <v>0</v>
      </c>
      <c r="O2607" s="36">
        <f>IF(C2607="Saliente Local",(IFERROR((LIMPIA(K2607,1)),0)),0)</f>
        <v>0</v>
      </c>
      <c r="P2607" s="36">
        <f>IF(C2607="Saliente Nacional",(IFERROR((LIMPIA(K2607,1)),0)),0)</f>
        <v>0</v>
      </c>
      <c r="Q2607" s="36">
        <f>IF(C2607="Saliente Internacional",(IFERROR((LIMPIA(K2607,1)),0)),0)</f>
        <v>0</v>
      </c>
      <c r="R2607" s="36">
        <f t="shared" si="121"/>
        <v>0</v>
      </c>
      <c r="S2607" s="36">
        <f t="shared" si="122"/>
        <v>0</v>
      </c>
    </row>
    <row r="2608" spans="1:19" x14ac:dyDescent="0.25">
      <c r="A2608" s="101">
        <f>'DETALLE DE CONEXIONES'!P2608</f>
        <v>0</v>
      </c>
      <c r="B2608" s="36" t="str">
        <f>'DETALLE DE CONEXIONES'!I2608</f>
        <v>SALIENTE</v>
      </c>
      <c r="C2608" s="36" t="str">
        <f>'DETALLE DE CONEXIONES'!BB2608</f>
        <v>Saliente Local</v>
      </c>
      <c r="D2608" s="36" t="str">
        <f>'DETALLE DE CONEXIONES'!E2608</f>
        <v>999XXX3420</v>
      </c>
      <c r="E2608" s="36">
        <f t="shared" si="120"/>
        <v>10</v>
      </c>
      <c r="F2608" s="36">
        <f>IFERROR(LIMPIA('DETALLE DE CONEXIONES'!N2608,1),0)</f>
        <v>1</v>
      </c>
      <c r="G2608" s="36" t="str">
        <f>LEFT('DETALLE DE CONEXIONES'!BE2608,3)</f>
        <v>NOF</v>
      </c>
      <c r="H2608" s="36" t="str">
        <f>RIGHT('DETALLE DE CONEXIONES'!AK2608,2)</f>
        <v/>
      </c>
      <c r="I2608" s="36" t="str">
        <f>LEFT('DETALLE DE CONEXIONES'!AK2608,3)</f>
        <v/>
      </c>
      <c r="J2608" s="36" t="str">
        <f>LEFT('DETALLE DE CONEXIONES'!M2608,3)</f>
        <v>0mi</v>
      </c>
      <c r="K2608" s="36" t="str">
        <f>IF(LEN('DETALLE DE CONEXIONES'!M2608)&lt;12,(RIGHT('DETALLE DE CONEXIONES'!M2608,5)),(RIGHT('DETALLE DE CONEXIONES'!M2608,6)))</f>
        <v>25seg.</v>
      </c>
      <c r="L2608" s="36">
        <f>IF(C2608="Saliente Local",(IFERROR((LIMPIA(J2608,1)),0)),0)</f>
        <v>0</v>
      </c>
      <c r="M2608" s="36">
        <f>IF(C2608="Saliente Nacional",(IFERROR((LIMPIA(J2608,1)),0)),0)</f>
        <v>0</v>
      </c>
      <c r="N2608" s="36">
        <f>IF(C2608="Saliente Internacional",(IFERROR((LIMPIA(J2608,1)),0)),0)</f>
        <v>0</v>
      </c>
      <c r="O2608" s="36">
        <f>IF(C2608="Saliente Local",(IFERROR((LIMPIA(K2608,1)),0)),0)</f>
        <v>25</v>
      </c>
      <c r="P2608" s="36">
        <f>IF(C2608="Saliente Nacional",(IFERROR((LIMPIA(K2608,1)),0)),0)</f>
        <v>0</v>
      </c>
      <c r="Q2608" s="36">
        <f>IF(C2608="Saliente Internacional",(IFERROR((LIMPIA(K2608,1)),0)),0)</f>
        <v>0</v>
      </c>
      <c r="R2608" s="36">
        <f t="shared" si="121"/>
        <v>1</v>
      </c>
      <c r="S2608" s="36">
        <f t="shared" si="122"/>
        <v>0</v>
      </c>
    </row>
    <row r="2609" spans="1:19" x14ac:dyDescent="0.25">
      <c r="A2609" s="101">
        <f>'DETALLE DE CONEXIONES'!P2609</f>
        <v>0</v>
      </c>
      <c r="B2609" s="36" t="str">
        <f>'DETALLE DE CONEXIONES'!I2609</f>
        <v>SALIENTE</v>
      </c>
      <c r="C2609" s="36" t="str">
        <f>'DETALLE DE CONEXIONES'!BB2609</f>
        <v>Saliente Local</v>
      </c>
      <c r="D2609" s="36" t="str">
        <f>'DETALLE DE CONEXIONES'!E2609</f>
        <v>999XXX3420</v>
      </c>
      <c r="E2609" s="36">
        <f t="shared" si="120"/>
        <v>10</v>
      </c>
      <c r="F2609" s="36">
        <f>IFERROR(LIMPIA('DETALLE DE CONEXIONES'!N2609,1),0)</f>
        <v>1</v>
      </c>
      <c r="G2609" s="36" t="str">
        <f>LEFT('DETALLE DE CONEXIONES'!BE2609,3)</f>
        <v>NOF</v>
      </c>
      <c r="H2609" s="36" t="str">
        <f>RIGHT('DETALLE DE CONEXIONES'!AK2609,2)</f>
        <v/>
      </c>
      <c r="I2609" s="36" t="str">
        <f>LEFT('DETALLE DE CONEXIONES'!AK2609,3)</f>
        <v/>
      </c>
      <c r="J2609" s="36" t="str">
        <f>LEFT('DETALLE DE CONEXIONES'!M2609,3)</f>
        <v>0mi</v>
      </c>
      <c r="K2609" s="36" t="str">
        <f>IF(LEN('DETALLE DE CONEXIONES'!M2609)&lt;12,(RIGHT('DETALLE DE CONEXIONES'!M2609,5)),(RIGHT('DETALLE DE CONEXIONES'!M2609,6)))</f>
        <v>26seg.</v>
      </c>
      <c r="L2609" s="36">
        <f>IF(C2609="Saliente Local",(IFERROR((LIMPIA(J2609,1)),0)),0)</f>
        <v>0</v>
      </c>
      <c r="M2609" s="36">
        <f>IF(C2609="Saliente Nacional",(IFERROR((LIMPIA(J2609,1)),0)),0)</f>
        <v>0</v>
      </c>
      <c r="N2609" s="36">
        <f>IF(C2609="Saliente Internacional",(IFERROR((LIMPIA(J2609,1)),0)),0)</f>
        <v>0</v>
      </c>
      <c r="O2609" s="36">
        <f>IF(C2609="Saliente Local",(IFERROR((LIMPIA(K2609,1)),0)),0)</f>
        <v>26</v>
      </c>
      <c r="P2609" s="36">
        <f>IF(C2609="Saliente Nacional",(IFERROR((LIMPIA(K2609,1)),0)),0)</f>
        <v>0</v>
      </c>
      <c r="Q2609" s="36">
        <f>IF(C2609="Saliente Internacional",(IFERROR((LIMPIA(K2609,1)),0)),0)</f>
        <v>0</v>
      </c>
      <c r="R2609" s="36">
        <f t="shared" si="121"/>
        <v>1</v>
      </c>
      <c r="S2609" s="36">
        <f t="shared" si="122"/>
        <v>0</v>
      </c>
    </row>
    <row r="2610" spans="1:19" x14ac:dyDescent="0.25">
      <c r="A2610" s="101">
        <f>'DETALLE DE CONEXIONES'!P2610</f>
        <v>0</v>
      </c>
      <c r="B2610" s="36" t="str">
        <f>'DETALLE DE CONEXIONES'!I2610</f>
        <v>TRANSFERENCIA</v>
      </c>
      <c r="C2610" s="36" t="str">
        <f>'DETALLE DE CONEXIONES'!BB2610</f>
        <v>Desvio Nacional</v>
      </c>
      <c r="D2610" s="36" t="str">
        <f>'DETALLE DE CONEXIONES'!E2610</f>
        <v>999XXX1600</v>
      </c>
      <c r="E2610" s="36">
        <f t="shared" si="120"/>
        <v>10</v>
      </c>
      <c r="F2610" s="36">
        <f>IFERROR(LIMPIA('DETALLE DE CONEXIONES'!N2610,1),0)</f>
        <v>1</v>
      </c>
      <c r="G2610" s="36" t="str">
        <f>LEFT('DETALLE DE CONEXIONES'!BE2610,3)</f>
        <v>SIU</v>
      </c>
      <c r="H2610" s="36" t="str">
        <f>RIGHT('DETALLE DE CONEXIONES'!AK2610,2)</f>
        <v/>
      </c>
      <c r="I2610" s="36" t="str">
        <f>LEFT('DETALLE DE CONEXIONES'!AK2610,3)</f>
        <v/>
      </c>
      <c r="J2610" s="36" t="str">
        <f>LEFT('DETALLE DE CONEXIONES'!M2610,3)</f>
        <v>0mi</v>
      </c>
      <c r="K2610" s="36" t="str">
        <f>IF(LEN('DETALLE DE CONEXIONES'!M2610)&lt;12,(RIGHT('DETALLE DE CONEXIONES'!M2610,5)),(RIGHT('DETALLE DE CONEXIONES'!M2610,6)))</f>
        <v>3seg.</v>
      </c>
      <c r="L2610" s="36">
        <f>IF(C2610="Saliente Local",(IFERROR((LIMPIA(J2610,1)),0)),0)</f>
        <v>0</v>
      </c>
      <c r="M2610" s="36">
        <f>IF(C2610="Saliente Nacional",(IFERROR((LIMPIA(J2610,1)),0)),0)</f>
        <v>0</v>
      </c>
      <c r="N2610" s="36">
        <f>IF(C2610="Saliente Internacional",(IFERROR((LIMPIA(J2610,1)),0)),0)</f>
        <v>0</v>
      </c>
      <c r="O2610" s="36">
        <f>IF(C2610="Saliente Local",(IFERROR((LIMPIA(K2610,1)),0)),0)</f>
        <v>0</v>
      </c>
      <c r="P2610" s="36">
        <f>IF(C2610="Saliente Nacional",(IFERROR((LIMPIA(K2610,1)),0)),0)</f>
        <v>0</v>
      </c>
      <c r="Q2610" s="36">
        <f>IF(C2610="Saliente Internacional",(IFERROR((LIMPIA(K2610,1)),0)),0)</f>
        <v>0</v>
      </c>
      <c r="R2610" s="36">
        <f t="shared" si="121"/>
        <v>0</v>
      </c>
      <c r="S2610" s="36">
        <f t="shared" si="122"/>
        <v>0</v>
      </c>
    </row>
    <row r="2611" spans="1:19" x14ac:dyDescent="0.25">
      <c r="A2611" s="101">
        <f>'DETALLE DE CONEXIONES'!P2611</f>
        <v>0</v>
      </c>
      <c r="B2611" s="36" t="str">
        <f>'DETALLE DE CONEXIONES'!I2611</f>
        <v>GPRS</v>
      </c>
      <c r="C2611" s="36" t="str">
        <f>'DETALLE DE CONEXIONES'!BB2611</f>
        <v>MENSAJERO</v>
      </c>
      <c r="D2611" s="36" t="str">
        <f>'DETALLE DE CONEXIONES'!E2611</f>
        <v>internet.itelcelXXXm-3G</v>
      </c>
      <c r="E2611" s="36">
        <f t="shared" si="120"/>
        <v>23</v>
      </c>
      <c r="F2611" s="36">
        <f>IFERROR(LIMPIA('DETALLE DE CONEXIONES'!N2611,1),0)</f>
        <v>0</v>
      </c>
      <c r="G2611" s="36" t="str">
        <f>LEFT('DETALLE DE CONEXIONES'!BE2611,3)</f>
        <v/>
      </c>
      <c r="H2611" s="36" t="str">
        <f>RIGHT('DETALLE DE CONEXIONES'!AK2611,2)</f>
        <v>-1</v>
      </c>
      <c r="I2611" s="36" t="str">
        <f>LEFT('DETALLE DE CONEXIONES'!AK2611,3)</f>
        <v>MEN</v>
      </c>
      <c r="J2611" s="36" t="str">
        <f>LEFT('DETALLE DE CONEXIONES'!M2611,3)</f>
        <v>0mi</v>
      </c>
      <c r="K2611" s="36" t="str">
        <f>IF(LEN('DETALLE DE CONEXIONES'!M2611)&lt;12,(RIGHT('DETALLE DE CONEXIONES'!M2611,5)),(RIGHT('DETALLE DE CONEXIONES'!M2611,6)))</f>
        <v xml:space="preserve">min. </v>
      </c>
      <c r="L2611" s="36">
        <f>IF(C2611="Saliente Local",(IFERROR((LIMPIA(J2611,1)),0)),0)</f>
        <v>0</v>
      </c>
      <c r="M2611" s="36">
        <f>IF(C2611="Saliente Nacional",(IFERROR((LIMPIA(J2611,1)),0)),0)</f>
        <v>0</v>
      </c>
      <c r="N2611" s="36">
        <f>IF(C2611="Saliente Internacional",(IFERROR((LIMPIA(J2611,1)),0)),0)</f>
        <v>0</v>
      </c>
      <c r="O2611" s="36">
        <f>IF(C2611="Saliente Local",(IFERROR((LIMPIA(K2611,1)),0)),0)</f>
        <v>0</v>
      </c>
      <c r="P2611" s="36">
        <f>IF(C2611="Saliente Nacional",(IFERROR((LIMPIA(K2611,1)),0)),0)</f>
        <v>0</v>
      </c>
      <c r="Q2611" s="36">
        <f>IF(C2611="Saliente Internacional",(IFERROR((LIMPIA(K2611,1)),0)),0)</f>
        <v>0</v>
      </c>
      <c r="R2611" s="36">
        <f t="shared" si="121"/>
        <v>0</v>
      </c>
      <c r="S2611" s="36">
        <f t="shared" si="122"/>
        <v>0</v>
      </c>
    </row>
    <row r="2612" spans="1:19" x14ac:dyDescent="0.25">
      <c r="A2612" s="101">
        <f>'DETALLE DE CONEXIONES'!P2612</f>
        <v>0</v>
      </c>
      <c r="B2612" s="36" t="str">
        <f>'DETALLE DE CONEXIONES'!I2612</f>
        <v>GPRS</v>
      </c>
      <c r="C2612" s="36" t="str">
        <f>'DETALLE DE CONEXIONES'!BB2612</f>
        <v>RS</v>
      </c>
      <c r="D2612" s="36" t="str">
        <f>'DETALLE DE CONEXIONES'!E2612</f>
        <v>internet.itelcelXXXm-3G</v>
      </c>
      <c r="E2612" s="36">
        <f t="shared" si="120"/>
        <v>23</v>
      </c>
      <c r="F2612" s="36">
        <f>IFERROR(LIMPIA('DETALLE DE CONEXIONES'!N2612,1),0)</f>
        <v>0</v>
      </c>
      <c r="G2612" s="36" t="str">
        <f>LEFT('DETALLE DE CONEXIONES'!BE2612,3)</f>
        <v/>
      </c>
      <c r="H2612" s="36" t="str">
        <f>RIGHT('DETALLE DE CONEXIONES'!AK2612,2)</f>
        <v>-1</v>
      </c>
      <c r="I2612" s="36" t="str">
        <f>LEFT('DETALLE DE CONEXIONES'!AK2612,3)</f>
        <v>RS;</v>
      </c>
      <c r="J2612" s="36" t="str">
        <f>LEFT('DETALLE DE CONEXIONES'!M2612,3)</f>
        <v>0mi</v>
      </c>
      <c r="K2612" s="36" t="str">
        <f>IF(LEN('DETALLE DE CONEXIONES'!M2612)&lt;12,(RIGHT('DETALLE DE CONEXIONES'!M2612,5)),(RIGHT('DETALLE DE CONEXIONES'!M2612,6)))</f>
        <v xml:space="preserve">min. </v>
      </c>
      <c r="L2612" s="36">
        <f>IF(C2612="Saliente Local",(IFERROR((LIMPIA(J2612,1)),0)),0)</f>
        <v>0</v>
      </c>
      <c r="M2612" s="36">
        <f>IF(C2612="Saliente Nacional",(IFERROR((LIMPIA(J2612,1)),0)),0)</f>
        <v>0</v>
      </c>
      <c r="N2612" s="36">
        <f>IF(C2612="Saliente Internacional",(IFERROR((LIMPIA(J2612,1)),0)),0)</f>
        <v>0</v>
      </c>
      <c r="O2612" s="36">
        <f>IF(C2612="Saliente Local",(IFERROR((LIMPIA(K2612,1)),0)),0)</f>
        <v>0</v>
      </c>
      <c r="P2612" s="36">
        <f>IF(C2612="Saliente Nacional",(IFERROR((LIMPIA(K2612,1)),0)),0)</f>
        <v>0</v>
      </c>
      <c r="Q2612" s="36">
        <f>IF(C2612="Saliente Internacional",(IFERROR((LIMPIA(K2612,1)),0)),0)</f>
        <v>0</v>
      </c>
      <c r="R2612" s="36">
        <f t="shared" si="121"/>
        <v>0</v>
      </c>
      <c r="S2612" s="36">
        <f t="shared" si="122"/>
        <v>0</v>
      </c>
    </row>
    <row r="2613" spans="1:19" x14ac:dyDescent="0.25">
      <c r="A2613" s="101">
        <f>'DETALLE DE CONEXIONES'!P2613</f>
        <v>0</v>
      </c>
      <c r="B2613" s="36" t="str">
        <f>'DETALLE DE CONEXIONES'!I2613</f>
        <v>GPRS</v>
      </c>
      <c r="C2613" s="36" t="str">
        <f>'DETALLE DE CONEXIONES'!BB2613</f>
        <v>RS</v>
      </c>
      <c r="D2613" s="36" t="str">
        <f>'DETALLE DE CONEXIONES'!E2613</f>
        <v>internet.itelcelXXXm-3G</v>
      </c>
      <c r="E2613" s="36">
        <f t="shared" si="120"/>
        <v>23</v>
      </c>
      <c r="F2613" s="36">
        <f>IFERROR(LIMPIA('DETALLE DE CONEXIONES'!N2613,1),0)</f>
        <v>0</v>
      </c>
      <c r="G2613" s="36" t="str">
        <f>LEFT('DETALLE DE CONEXIONES'!BE2613,3)</f>
        <v/>
      </c>
      <c r="H2613" s="36" t="str">
        <f>RIGHT('DETALLE DE CONEXIONES'!AK2613,2)</f>
        <v>-1</v>
      </c>
      <c r="I2613" s="36" t="str">
        <f>LEFT('DETALLE DE CONEXIONES'!AK2613,3)</f>
        <v>RS;</v>
      </c>
      <c r="J2613" s="36" t="str">
        <f>LEFT('DETALLE DE CONEXIONES'!M2613,3)</f>
        <v>0mi</v>
      </c>
      <c r="K2613" s="36" t="str">
        <f>IF(LEN('DETALLE DE CONEXIONES'!M2613)&lt;12,(RIGHT('DETALLE DE CONEXIONES'!M2613,5)),(RIGHT('DETALLE DE CONEXIONES'!M2613,6)))</f>
        <v xml:space="preserve">min. </v>
      </c>
      <c r="L2613" s="36">
        <f>IF(C2613="Saliente Local",(IFERROR((LIMPIA(J2613,1)),0)),0)</f>
        <v>0</v>
      </c>
      <c r="M2613" s="36">
        <f>IF(C2613="Saliente Nacional",(IFERROR((LIMPIA(J2613,1)),0)),0)</f>
        <v>0</v>
      </c>
      <c r="N2613" s="36">
        <f>IF(C2613="Saliente Internacional",(IFERROR((LIMPIA(J2613,1)),0)),0)</f>
        <v>0</v>
      </c>
      <c r="O2613" s="36">
        <f>IF(C2613="Saliente Local",(IFERROR((LIMPIA(K2613,1)),0)),0)</f>
        <v>0</v>
      </c>
      <c r="P2613" s="36">
        <f>IF(C2613="Saliente Nacional",(IFERROR((LIMPIA(K2613,1)),0)),0)</f>
        <v>0</v>
      </c>
      <c r="Q2613" s="36">
        <f>IF(C2613="Saliente Internacional",(IFERROR((LIMPIA(K2613,1)),0)),0)</f>
        <v>0</v>
      </c>
      <c r="R2613" s="36">
        <f t="shared" si="121"/>
        <v>0</v>
      </c>
      <c r="S2613" s="36">
        <f t="shared" si="122"/>
        <v>0</v>
      </c>
    </row>
    <row r="2614" spans="1:19" x14ac:dyDescent="0.25">
      <c r="A2614" s="101">
        <f>'DETALLE DE CONEXIONES'!P2614</f>
        <v>0</v>
      </c>
      <c r="B2614" s="36" t="str">
        <f>'DETALLE DE CONEXIONES'!I2614</f>
        <v>GPRS</v>
      </c>
      <c r="C2614" s="36" t="str">
        <f>'DETALLE DE CONEXIONES'!BB2614</f>
        <v>MENSAJERO</v>
      </c>
      <c r="D2614" s="36" t="str">
        <f>'DETALLE DE CONEXIONES'!E2614</f>
        <v>internet.itelcelXXXm-3G</v>
      </c>
      <c r="E2614" s="36">
        <f t="shared" si="120"/>
        <v>23</v>
      </c>
      <c r="F2614" s="36">
        <f>IFERROR(LIMPIA('DETALLE DE CONEXIONES'!N2614,1),0)</f>
        <v>0</v>
      </c>
      <c r="G2614" s="36" t="str">
        <f>LEFT('DETALLE DE CONEXIONES'!BE2614,3)</f>
        <v/>
      </c>
      <c r="H2614" s="36" t="str">
        <f>RIGHT('DETALLE DE CONEXIONES'!AK2614,2)</f>
        <v>-1</v>
      </c>
      <c r="I2614" s="36" t="str">
        <f>LEFT('DETALLE DE CONEXIONES'!AK2614,3)</f>
        <v>MEN</v>
      </c>
      <c r="J2614" s="36" t="str">
        <f>LEFT('DETALLE DE CONEXIONES'!M2614,3)</f>
        <v>0mi</v>
      </c>
      <c r="K2614" s="36" t="str">
        <f>IF(LEN('DETALLE DE CONEXIONES'!M2614)&lt;12,(RIGHT('DETALLE DE CONEXIONES'!M2614,5)),(RIGHT('DETALLE DE CONEXIONES'!M2614,6)))</f>
        <v xml:space="preserve">min. </v>
      </c>
      <c r="L2614" s="36">
        <f>IF(C2614="Saliente Local",(IFERROR((LIMPIA(J2614,1)),0)),0)</f>
        <v>0</v>
      </c>
      <c r="M2614" s="36">
        <f>IF(C2614="Saliente Nacional",(IFERROR((LIMPIA(J2614,1)),0)),0)</f>
        <v>0</v>
      </c>
      <c r="N2614" s="36">
        <f>IF(C2614="Saliente Internacional",(IFERROR((LIMPIA(J2614,1)),0)),0)</f>
        <v>0</v>
      </c>
      <c r="O2614" s="36">
        <f>IF(C2614="Saliente Local",(IFERROR((LIMPIA(K2614,1)),0)),0)</f>
        <v>0</v>
      </c>
      <c r="P2614" s="36">
        <f>IF(C2614="Saliente Nacional",(IFERROR((LIMPIA(K2614,1)),0)),0)</f>
        <v>0</v>
      </c>
      <c r="Q2614" s="36">
        <f>IF(C2614="Saliente Internacional",(IFERROR((LIMPIA(K2614,1)),0)),0)</f>
        <v>0</v>
      </c>
      <c r="R2614" s="36">
        <f t="shared" si="121"/>
        <v>0</v>
      </c>
      <c r="S2614" s="36">
        <f t="shared" si="122"/>
        <v>0</v>
      </c>
    </row>
    <row r="2615" spans="1:19" x14ac:dyDescent="0.25">
      <c r="A2615" s="101">
        <f>'DETALLE DE CONEXIONES'!P2615</f>
        <v>0</v>
      </c>
      <c r="B2615" s="36" t="str">
        <f>'DETALLE DE CONEXIONES'!I2615</f>
        <v>SALIENTE</v>
      </c>
      <c r="C2615" s="36" t="str">
        <f>'DETALLE DE CONEXIONES'!BB2615</f>
        <v>Saliente Local</v>
      </c>
      <c r="D2615" s="36" t="str">
        <f>'DETALLE DE CONEXIONES'!E2615</f>
        <v>999XXX3420</v>
      </c>
      <c r="E2615" s="36">
        <f t="shared" si="120"/>
        <v>10</v>
      </c>
      <c r="F2615" s="36">
        <f>IFERROR(LIMPIA('DETALLE DE CONEXIONES'!N2615,1),0)</f>
        <v>2</v>
      </c>
      <c r="G2615" s="36" t="str">
        <f>LEFT('DETALLE DE CONEXIONES'!BE2615,3)</f>
        <v>NOF</v>
      </c>
      <c r="H2615" s="36" t="str">
        <f>RIGHT('DETALLE DE CONEXIONES'!AK2615,2)</f>
        <v/>
      </c>
      <c r="I2615" s="36" t="str">
        <f>LEFT('DETALLE DE CONEXIONES'!AK2615,3)</f>
        <v/>
      </c>
      <c r="J2615" s="36" t="str">
        <f>LEFT('DETALLE DE CONEXIONES'!M2615,3)</f>
        <v>1mi</v>
      </c>
      <c r="K2615" s="36" t="str">
        <f>IF(LEN('DETALLE DE CONEXIONES'!M2615)&lt;12,(RIGHT('DETALLE DE CONEXIONES'!M2615,5)),(RIGHT('DETALLE DE CONEXIONES'!M2615,6)))</f>
        <v>20seg.</v>
      </c>
      <c r="L2615" s="36">
        <f>IF(C2615="Saliente Local",(IFERROR((LIMPIA(J2615,1)),0)),0)</f>
        <v>1</v>
      </c>
      <c r="M2615" s="36">
        <f>IF(C2615="Saliente Nacional",(IFERROR((LIMPIA(J2615,1)),0)),0)</f>
        <v>0</v>
      </c>
      <c r="N2615" s="36">
        <f>IF(C2615="Saliente Internacional",(IFERROR((LIMPIA(J2615,1)),0)),0)</f>
        <v>0</v>
      </c>
      <c r="O2615" s="36">
        <f>IF(C2615="Saliente Local",(IFERROR((LIMPIA(K2615,1)),0)),0)</f>
        <v>20</v>
      </c>
      <c r="P2615" s="36">
        <f>IF(C2615="Saliente Nacional",(IFERROR((LIMPIA(K2615,1)),0)),0)</f>
        <v>0</v>
      </c>
      <c r="Q2615" s="36">
        <f>IF(C2615="Saliente Internacional",(IFERROR((LIMPIA(K2615,1)),0)),0)</f>
        <v>0</v>
      </c>
      <c r="R2615" s="36">
        <f t="shared" si="121"/>
        <v>2</v>
      </c>
      <c r="S2615" s="36">
        <f t="shared" si="122"/>
        <v>0</v>
      </c>
    </row>
    <row r="2616" spans="1:19" x14ac:dyDescent="0.25">
      <c r="A2616" s="101">
        <f>'DETALLE DE CONEXIONES'!P2616</f>
        <v>0</v>
      </c>
      <c r="B2616" s="36" t="str">
        <f>'DETALLE DE CONEXIONES'!I2616</f>
        <v>GPRS</v>
      </c>
      <c r="C2616" s="36" t="str">
        <f>'DETALLE DE CONEXIONES'!BB2616</f>
        <v>MENSAJERO</v>
      </c>
      <c r="D2616" s="36" t="str">
        <f>'DETALLE DE CONEXIONES'!E2616</f>
        <v>internet.itelcel.coXXXGLTE</v>
      </c>
      <c r="E2616" s="36">
        <f t="shared" si="120"/>
        <v>26</v>
      </c>
      <c r="F2616" s="36">
        <f>IFERROR(LIMPIA('DETALLE DE CONEXIONES'!N2616,1),0)</f>
        <v>0</v>
      </c>
      <c r="G2616" s="36" t="str">
        <f>LEFT('DETALLE DE CONEXIONES'!BE2616,3)</f>
        <v/>
      </c>
      <c r="H2616" s="36" t="str">
        <f>RIGHT('DETALLE DE CONEXIONES'!AK2616,2)</f>
        <v>-1</v>
      </c>
      <c r="I2616" s="36" t="str">
        <f>LEFT('DETALLE DE CONEXIONES'!AK2616,3)</f>
        <v>MEN</v>
      </c>
      <c r="J2616" s="36" t="str">
        <f>LEFT('DETALLE DE CONEXIONES'!M2616,3)</f>
        <v>0mi</v>
      </c>
      <c r="K2616" s="36" t="str">
        <f>IF(LEN('DETALLE DE CONEXIONES'!M2616)&lt;12,(RIGHT('DETALLE DE CONEXIONES'!M2616,5)),(RIGHT('DETALLE DE CONEXIONES'!M2616,6)))</f>
        <v xml:space="preserve">min. </v>
      </c>
      <c r="L2616" s="36">
        <f>IF(C2616="Saliente Local",(IFERROR((LIMPIA(J2616,1)),0)),0)</f>
        <v>0</v>
      </c>
      <c r="M2616" s="36">
        <f>IF(C2616="Saliente Nacional",(IFERROR((LIMPIA(J2616,1)),0)),0)</f>
        <v>0</v>
      </c>
      <c r="N2616" s="36">
        <f>IF(C2616="Saliente Internacional",(IFERROR((LIMPIA(J2616,1)),0)),0)</f>
        <v>0</v>
      </c>
      <c r="O2616" s="36">
        <f>IF(C2616="Saliente Local",(IFERROR((LIMPIA(K2616,1)),0)),0)</f>
        <v>0</v>
      </c>
      <c r="P2616" s="36">
        <f>IF(C2616="Saliente Nacional",(IFERROR((LIMPIA(K2616,1)),0)),0)</f>
        <v>0</v>
      </c>
      <c r="Q2616" s="36">
        <f>IF(C2616="Saliente Internacional",(IFERROR((LIMPIA(K2616,1)),0)),0)</f>
        <v>0</v>
      </c>
      <c r="R2616" s="36">
        <f t="shared" si="121"/>
        <v>0</v>
      </c>
      <c r="S2616" s="36">
        <f t="shared" si="122"/>
        <v>0</v>
      </c>
    </row>
    <row r="2617" spans="1:19" x14ac:dyDescent="0.25">
      <c r="A2617" s="101">
        <f>'DETALLE DE CONEXIONES'!P2617</f>
        <v>0</v>
      </c>
      <c r="B2617" s="36" t="str">
        <f>'DETALLE DE CONEXIONES'!I2617</f>
        <v>SALIENTE</v>
      </c>
      <c r="C2617" s="36" t="str">
        <f>'DETALLE DE CONEXIONES'!BB2617</f>
        <v>Saliente Local</v>
      </c>
      <c r="D2617" s="36" t="str">
        <f>'DETALLE DE CONEXIONES'!E2617</f>
        <v>999XXX3420</v>
      </c>
      <c r="E2617" s="36">
        <f t="shared" si="120"/>
        <v>10</v>
      </c>
      <c r="F2617" s="36">
        <f>IFERROR(LIMPIA('DETALLE DE CONEXIONES'!N2617,1),0)</f>
        <v>1</v>
      </c>
      <c r="G2617" s="36" t="str">
        <f>LEFT('DETALLE DE CONEXIONES'!BE2617,3)</f>
        <v>NOF</v>
      </c>
      <c r="H2617" s="36" t="str">
        <f>RIGHT('DETALLE DE CONEXIONES'!AK2617,2)</f>
        <v/>
      </c>
      <c r="I2617" s="36" t="str">
        <f>LEFT('DETALLE DE CONEXIONES'!AK2617,3)</f>
        <v/>
      </c>
      <c r="J2617" s="36" t="str">
        <f>LEFT('DETALLE DE CONEXIONES'!M2617,3)</f>
        <v>0mi</v>
      </c>
      <c r="K2617" s="36" t="str">
        <f>IF(LEN('DETALLE DE CONEXIONES'!M2617)&lt;12,(RIGHT('DETALLE DE CONEXIONES'!M2617,5)),(RIGHT('DETALLE DE CONEXIONES'!M2617,6)))</f>
        <v>32seg.</v>
      </c>
      <c r="L2617" s="36">
        <f>IF(C2617="Saliente Local",(IFERROR((LIMPIA(J2617,1)),0)),0)</f>
        <v>0</v>
      </c>
      <c r="M2617" s="36">
        <f>IF(C2617="Saliente Nacional",(IFERROR((LIMPIA(J2617,1)),0)),0)</f>
        <v>0</v>
      </c>
      <c r="N2617" s="36">
        <f>IF(C2617="Saliente Internacional",(IFERROR((LIMPIA(J2617,1)),0)),0)</f>
        <v>0</v>
      </c>
      <c r="O2617" s="36">
        <f>IF(C2617="Saliente Local",(IFERROR((LIMPIA(K2617,1)),0)),0)</f>
        <v>32</v>
      </c>
      <c r="P2617" s="36">
        <f>IF(C2617="Saliente Nacional",(IFERROR((LIMPIA(K2617,1)),0)),0)</f>
        <v>0</v>
      </c>
      <c r="Q2617" s="36">
        <f>IF(C2617="Saliente Internacional",(IFERROR((LIMPIA(K2617,1)),0)),0)</f>
        <v>0</v>
      </c>
      <c r="R2617" s="36">
        <f t="shared" si="121"/>
        <v>1</v>
      </c>
      <c r="S2617" s="36">
        <f t="shared" si="122"/>
        <v>0</v>
      </c>
    </row>
    <row r="2618" spans="1:19" x14ac:dyDescent="0.25">
      <c r="A2618" s="101">
        <f>'DETALLE DE CONEXIONES'!P2618</f>
        <v>0</v>
      </c>
      <c r="B2618" s="36" t="str">
        <f>'DETALLE DE CONEXIONES'!I2618</f>
        <v>ENTRANTE</v>
      </c>
      <c r="C2618" s="36" t="str">
        <f>'DETALLE DE CONEXIONES'!BB2618</f>
        <v>Entrante Local</v>
      </c>
      <c r="D2618" s="36" t="str">
        <f>'DETALLE DE CONEXIONES'!E2618</f>
        <v>999XXX1600</v>
      </c>
      <c r="E2618" s="36">
        <f t="shared" si="120"/>
        <v>10</v>
      </c>
      <c r="F2618" s="36">
        <f>IFERROR(LIMPIA('DETALLE DE CONEXIONES'!N2618,1),0)</f>
        <v>4</v>
      </c>
      <c r="G2618" s="36" t="str">
        <f>LEFT('DETALLE DE CONEXIONES'!BE2618,3)</f>
        <v>NOF</v>
      </c>
      <c r="H2618" s="36" t="str">
        <f>RIGHT('DETALLE DE CONEXIONES'!AK2618,2)</f>
        <v/>
      </c>
      <c r="I2618" s="36" t="str">
        <f>LEFT('DETALLE DE CONEXIONES'!AK2618,3)</f>
        <v/>
      </c>
      <c r="J2618" s="36" t="str">
        <f>LEFT('DETALLE DE CONEXIONES'!M2618,3)</f>
        <v>3mi</v>
      </c>
      <c r="K2618" s="36" t="str">
        <f>IF(LEN('DETALLE DE CONEXIONES'!M2618)&lt;12,(RIGHT('DETALLE DE CONEXIONES'!M2618,5)),(RIGHT('DETALLE DE CONEXIONES'!M2618,6)))</f>
        <v>7seg.</v>
      </c>
      <c r="L2618" s="36">
        <f>IF(C2618="Saliente Local",(IFERROR((LIMPIA(J2618,1)),0)),0)</f>
        <v>0</v>
      </c>
      <c r="M2618" s="36">
        <f>IF(C2618="Saliente Nacional",(IFERROR((LIMPIA(J2618,1)),0)),0)</f>
        <v>0</v>
      </c>
      <c r="N2618" s="36">
        <f>IF(C2618="Saliente Internacional",(IFERROR((LIMPIA(J2618,1)),0)),0)</f>
        <v>0</v>
      </c>
      <c r="O2618" s="36">
        <f>IF(C2618="Saliente Local",(IFERROR((LIMPIA(K2618,1)),0)),0)</f>
        <v>0</v>
      </c>
      <c r="P2618" s="36">
        <f>IF(C2618="Saliente Nacional",(IFERROR((LIMPIA(K2618,1)),0)),0)</f>
        <v>0</v>
      </c>
      <c r="Q2618" s="36">
        <f>IF(C2618="Saliente Internacional",(IFERROR((LIMPIA(K2618,1)),0)),0)</f>
        <v>0</v>
      </c>
      <c r="R2618" s="36">
        <f t="shared" si="121"/>
        <v>0</v>
      </c>
      <c r="S2618" s="36">
        <f t="shared" si="122"/>
        <v>0</v>
      </c>
    </row>
    <row r="2619" spans="1:19" x14ac:dyDescent="0.25">
      <c r="A2619" s="101">
        <f>'DETALLE DE CONEXIONES'!P2619</f>
        <v>0</v>
      </c>
      <c r="B2619" s="36" t="str">
        <f>'DETALLE DE CONEXIONES'!I2619</f>
        <v>GPRS</v>
      </c>
      <c r="C2619" s="36" t="str">
        <f>'DETALLE DE CONEXIONES'!BB2619</f>
        <v>MENSAJERO</v>
      </c>
      <c r="D2619" s="36" t="str">
        <f>'DETALLE DE CONEXIONES'!E2619</f>
        <v>internet.itelcel.coXXXGLTE</v>
      </c>
      <c r="E2619" s="36">
        <f t="shared" si="120"/>
        <v>26</v>
      </c>
      <c r="F2619" s="36">
        <f>IFERROR(LIMPIA('DETALLE DE CONEXIONES'!N2619,1),0)</f>
        <v>0</v>
      </c>
      <c r="G2619" s="36" t="str">
        <f>LEFT('DETALLE DE CONEXIONES'!BE2619,3)</f>
        <v/>
      </c>
      <c r="H2619" s="36" t="str">
        <f>RIGHT('DETALLE DE CONEXIONES'!AK2619,2)</f>
        <v>-0</v>
      </c>
      <c r="I2619" s="36" t="str">
        <f>LEFT('DETALLE DE CONEXIONES'!AK2619,3)</f>
        <v>MEN</v>
      </c>
      <c r="J2619" s="36" t="str">
        <f>LEFT('DETALLE DE CONEXIONES'!M2619,3)</f>
        <v>0mi</v>
      </c>
      <c r="K2619" s="36" t="str">
        <f>IF(LEN('DETALLE DE CONEXIONES'!M2619)&lt;12,(RIGHT('DETALLE DE CONEXIONES'!M2619,5)),(RIGHT('DETALLE DE CONEXIONES'!M2619,6)))</f>
        <v xml:space="preserve">min. </v>
      </c>
      <c r="L2619" s="36">
        <f>IF(C2619="Saliente Local",(IFERROR((LIMPIA(J2619,1)),0)),0)</f>
        <v>0</v>
      </c>
      <c r="M2619" s="36">
        <f>IF(C2619="Saliente Nacional",(IFERROR((LIMPIA(J2619,1)),0)),0)</f>
        <v>0</v>
      </c>
      <c r="N2619" s="36">
        <f>IF(C2619="Saliente Internacional",(IFERROR((LIMPIA(J2619,1)),0)),0)</f>
        <v>0</v>
      </c>
      <c r="O2619" s="36">
        <f>IF(C2619="Saliente Local",(IFERROR((LIMPIA(K2619,1)),0)),0)</f>
        <v>0</v>
      </c>
      <c r="P2619" s="36">
        <f>IF(C2619="Saliente Nacional",(IFERROR((LIMPIA(K2619,1)),0)),0)</f>
        <v>0</v>
      </c>
      <c r="Q2619" s="36">
        <f>IF(C2619="Saliente Internacional",(IFERROR((LIMPIA(K2619,1)),0)),0)</f>
        <v>0</v>
      </c>
      <c r="R2619" s="36">
        <f t="shared" si="121"/>
        <v>0</v>
      </c>
      <c r="S2619" s="36">
        <f t="shared" si="122"/>
        <v>0</v>
      </c>
    </row>
    <row r="2620" spans="1:19" x14ac:dyDescent="0.25">
      <c r="A2620" s="101">
        <f>'DETALLE DE CONEXIONES'!P2620</f>
        <v>0</v>
      </c>
      <c r="B2620" s="36" t="str">
        <f>'DETALLE DE CONEXIONES'!I2620</f>
        <v>GPRS</v>
      </c>
      <c r="C2620" s="36" t="str">
        <f>'DETALLE DE CONEXIONES'!BB2620</f>
        <v>RS</v>
      </c>
      <c r="D2620" s="36" t="str">
        <f>'DETALLE DE CONEXIONES'!E2620</f>
        <v>internet.itelcel.coXXXGLTE</v>
      </c>
      <c r="E2620" s="36">
        <f t="shared" si="120"/>
        <v>26</v>
      </c>
      <c r="F2620" s="36">
        <f>IFERROR(LIMPIA('DETALLE DE CONEXIONES'!N2620,1),0)</f>
        <v>0</v>
      </c>
      <c r="G2620" s="36" t="str">
        <f>LEFT('DETALLE DE CONEXIONES'!BE2620,3)</f>
        <v/>
      </c>
      <c r="H2620" s="36" t="str">
        <f>RIGHT('DETALLE DE CONEXIONES'!AK2620,2)</f>
        <v>-1</v>
      </c>
      <c r="I2620" s="36" t="str">
        <f>LEFT('DETALLE DE CONEXIONES'!AK2620,3)</f>
        <v>RS;</v>
      </c>
      <c r="J2620" s="36" t="str">
        <f>LEFT('DETALLE DE CONEXIONES'!M2620,3)</f>
        <v>0mi</v>
      </c>
      <c r="K2620" s="36" t="str">
        <f>IF(LEN('DETALLE DE CONEXIONES'!M2620)&lt;12,(RIGHT('DETALLE DE CONEXIONES'!M2620,5)),(RIGHT('DETALLE DE CONEXIONES'!M2620,6)))</f>
        <v xml:space="preserve">min. </v>
      </c>
      <c r="L2620" s="36">
        <f>IF(C2620="Saliente Local",(IFERROR((LIMPIA(J2620,1)),0)),0)</f>
        <v>0</v>
      </c>
      <c r="M2620" s="36">
        <f>IF(C2620="Saliente Nacional",(IFERROR((LIMPIA(J2620,1)),0)),0)</f>
        <v>0</v>
      </c>
      <c r="N2620" s="36">
        <f>IF(C2620="Saliente Internacional",(IFERROR((LIMPIA(J2620,1)),0)),0)</f>
        <v>0</v>
      </c>
      <c r="O2620" s="36">
        <f>IF(C2620="Saliente Local",(IFERROR((LIMPIA(K2620,1)),0)),0)</f>
        <v>0</v>
      </c>
      <c r="P2620" s="36">
        <f>IF(C2620="Saliente Nacional",(IFERROR((LIMPIA(K2620,1)),0)),0)</f>
        <v>0</v>
      </c>
      <c r="Q2620" s="36">
        <f>IF(C2620="Saliente Internacional",(IFERROR((LIMPIA(K2620,1)),0)),0)</f>
        <v>0</v>
      </c>
      <c r="R2620" s="36">
        <f t="shared" si="121"/>
        <v>0</v>
      </c>
      <c r="S2620" s="36">
        <f t="shared" si="122"/>
        <v>0</v>
      </c>
    </row>
    <row r="2621" spans="1:19" x14ac:dyDescent="0.25">
      <c r="A2621" s="101">
        <f>'DETALLE DE CONEXIONES'!P2621</f>
        <v>0</v>
      </c>
      <c r="B2621" s="36" t="str">
        <f>'DETALLE DE CONEXIONES'!I2621</f>
        <v>GPRS</v>
      </c>
      <c r="C2621" s="36" t="str">
        <f>'DETALLE DE CONEXIONES'!BB2621</f>
        <v>MENSAJERO</v>
      </c>
      <c r="D2621" s="36" t="str">
        <f>'DETALLE DE CONEXIONES'!E2621</f>
        <v>internet.itelcel.coXXXGLTE</v>
      </c>
      <c r="E2621" s="36">
        <f t="shared" si="120"/>
        <v>26</v>
      </c>
      <c r="F2621" s="36">
        <f>IFERROR(LIMPIA('DETALLE DE CONEXIONES'!N2621,1),0)</f>
        <v>0</v>
      </c>
      <c r="G2621" s="36" t="str">
        <f>LEFT('DETALLE DE CONEXIONES'!BE2621,3)</f>
        <v/>
      </c>
      <c r="H2621" s="36" t="str">
        <f>RIGHT('DETALLE DE CONEXIONES'!AK2621,2)</f>
        <v>-0</v>
      </c>
      <c r="I2621" s="36" t="str">
        <f>LEFT('DETALLE DE CONEXIONES'!AK2621,3)</f>
        <v>MEN</v>
      </c>
      <c r="J2621" s="36" t="str">
        <f>LEFT('DETALLE DE CONEXIONES'!M2621,3)</f>
        <v>0mi</v>
      </c>
      <c r="K2621" s="36" t="str">
        <f>IF(LEN('DETALLE DE CONEXIONES'!M2621)&lt;12,(RIGHT('DETALLE DE CONEXIONES'!M2621,5)),(RIGHT('DETALLE DE CONEXIONES'!M2621,6)))</f>
        <v xml:space="preserve">min. </v>
      </c>
      <c r="L2621" s="36">
        <f>IF(C2621="Saliente Local",(IFERROR((LIMPIA(J2621,1)),0)),0)</f>
        <v>0</v>
      </c>
      <c r="M2621" s="36">
        <f>IF(C2621="Saliente Nacional",(IFERROR((LIMPIA(J2621,1)),0)),0)</f>
        <v>0</v>
      </c>
      <c r="N2621" s="36">
        <f>IF(C2621="Saliente Internacional",(IFERROR((LIMPIA(J2621,1)),0)),0)</f>
        <v>0</v>
      </c>
      <c r="O2621" s="36">
        <f>IF(C2621="Saliente Local",(IFERROR((LIMPIA(K2621,1)),0)),0)</f>
        <v>0</v>
      </c>
      <c r="P2621" s="36">
        <f>IF(C2621="Saliente Nacional",(IFERROR((LIMPIA(K2621,1)),0)),0)</f>
        <v>0</v>
      </c>
      <c r="Q2621" s="36">
        <f>IF(C2621="Saliente Internacional",(IFERROR((LIMPIA(K2621,1)),0)),0)</f>
        <v>0</v>
      </c>
      <c r="R2621" s="36">
        <f t="shared" si="121"/>
        <v>0</v>
      </c>
      <c r="S2621" s="36">
        <f t="shared" si="122"/>
        <v>0</v>
      </c>
    </row>
    <row r="2622" spans="1:19" x14ac:dyDescent="0.25">
      <c r="A2622" s="101">
        <f>'DETALLE DE CONEXIONES'!P2622</f>
        <v>0</v>
      </c>
      <c r="B2622" s="36" t="str">
        <f>'DETALLE DE CONEXIONES'!I2622</f>
        <v>GPRS</v>
      </c>
      <c r="C2622" s="36" t="str">
        <f>'DETALLE DE CONEXIONES'!BB2622</f>
        <v>RS</v>
      </c>
      <c r="D2622" s="36" t="str">
        <f>'DETALLE DE CONEXIONES'!E2622</f>
        <v>internet.itelcel.coXXXGLTE</v>
      </c>
      <c r="E2622" s="36">
        <f t="shared" si="120"/>
        <v>26</v>
      </c>
      <c r="F2622" s="36">
        <f>IFERROR(LIMPIA('DETALLE DE CONEXIONES'!N2622,1),0)</f>
        <v>0</v>
      </c>
      <c r="G2622" s="36" t="str">
        <f>LEFT('DETALLE DE CONEXIONES'!BE2622,3)</f>
        <v/>
      </c>
      <c r="H2622" s="36" t="str">
        <f>RIGHT('DETALLE DE CONEXIONES'!AK2622,2)</f>
        <v>-0</v>
      </c>
      <c r="I2622" s="36" t="str">
        <f>LEFT('DETALLE DE CONEXIONES'!AK2622,3)</f>
        <v>RS;</v>
      </c>
      <c r="J2622" s="36" t="str">
        <f>LEFT('DETALLE DE CONEXIONES'!M2622,3)</f>
        <v>0mi</v>
      </c>
      <c r="K2622" s="36" t="str">
        <f>IF(LEN('DETALLE DE CONEXIONES'!M2622)&lt;12,(RIGHT('DETALLE DE CONEXIONES'!M2622,5)),(RIGHT('DETALLE DE CONEXIONES'!M2622,6)))</f>
        <v xml:space="preserve">min. </v>
      </c>
      <c r="L2622" s="36">
        <f>IF(C2622="Saliente Local",(IFERROR((LIMPIA(J2622,1)),0)),0)</f>
        <v>0</v>
      </c>
      <c r="M2622" s="36">
        <f>IF(C2622="Saliente Nacional",(IFERROR((LIMPIA(J2622,1)),0)),0)</f>
        <v>0</v>
      </c>
      <c r="N2622" s="36">
        <f>IF(C2622="Saliente Internacional",(IFERROR((LIMPIA(J2622,1)),0)),0)</f>
        <v>0</v>
      </c>
      <c r="O2622" s="36">
        <f>IF(C2622="Saliente Local",(IFERROR((LIMPIA(K2622,1)),0)),0)</f>
        <v>0</v>
      </c>
      <c r="P2622" s="36">
        <f>IF(C2622="Saliente Nacional",(IFERROR((LIMPIA(K2622,1)),0)),0)</f>
        <v>0</v>
      </c>
      <c r="Q2622" s="36">
        <f>IF(C2622="Saliente Internacional",(IFERROR((LIMPIA(K2622,1)),0)),0)</f>
        <v>0</v>
      </c>
      <c r="R2622" s="36">
        <f t="shared" si="121"/>
        <v>0</v>
      </c>
      <c r="S2622" s="36">
        <f t="shared" si="122"/>
        <v>0</v>
      </c>
    </row>
    <row r="2623" spans="1:19" x14ac:dyDescent="0.25">
      <c r="A2623" s="101">
        <f>'DETALLE DE CONEXIONES'!P2623</f>
        <v>0</v>
      </c>
      <c r="B2623" s="36" t="str">
        <f>'DETALLE DE CONEXIONES'!I2623</f>
        <v>GPRS</v>
      </c>
      <c r="C2623" s="36" t="str">
        <f>'DETALLE DE CONEXIONES'!BB2623</f>
        <v>MENSAJERO</v>
      </c>
      <c r="D2623" s="36" t="str">
        <f>'DETALLE DE CONEXIONES'!E2623</f>
        <v>internet.itelcel.coXXXGLTE</v>
      </c>
      <c r="E2623" s="36">
        <f t="shared" si="120"/>
        <v>26</v>
      </c>
      <c r="F2623" s="36">
        <f>IFERROR(LIMPIA('DETALLE DE CONEXIONES'!N2623,1),0)</f>
        <v>0</v>
      </c>
      <c r="G2623" s="36" t="str">
        <f>LEFT('DETALLE DE CONEXIONES'!BE2623,3)</f>
        <v/>
      </c>
      <c r="H2623" s="36" t="str">
        <f>RIGHT('DETALLE DE CONEXIONES'!AK2623,2)</f>
        <v>-0</v>
      </c>
      <c r="I2623" s="36" t="str">
        <f>LEFT('DETALLE DE CONEXIONES'!AK2623,3)</f>
        <v>MEN</v>
      </c>
      <c r="J2623" s="36" t="str">
        <f>LEFT('DETALLE DE CONEXIONES'!M2623,3)</f>
        <v>0mi</v>
      </c>
      <c r="K2623" s="36" t="str">
        <f>IF(LEN('DETALLE DE CONEXIONES'!M2623)&lt;12,(RIGHT('DETALLE DE CONEXIONES'!M2623,5)),(RIGHT('DETALLE DE CONEXIONES'!M2623,6)))</f>
        <v xml:space="preserve">min. </v>
      </c>
      <c r="L2623" s="36">
        <f>IF(C2623="Saliente Local",(IFERROR((LIMPIA(J2623,1)),0)),0)</f>
        <v>0</v>
      </c>
      <c r="M2623" s="36">
        <f>IF(C2623="Saliente Nacional",(IFERROR((LIMPIA(J2623,1)),0)),0)</f>
        <v>0</v>
      </c>
      <c r="N2623" s="36">
        <f>IF(C2623="Saliente Internacional",(IFERROR((LIMPIA(J2623,1)),0)),0)</f>
        <v>0</v>
      </c>
      <c r="O2623" s="36">
        <f>IF(C2623="Saliente Local",(IFERROR((LIMPIA(K2623,1)),0)),0)</f>
        <v>0</v>
      </c>
      <c r="P2623" s="36">
        <f>IF(C2623="Saliente Nacional",(IFERROR((LIMPIA(K2623,1)),0)),0)</f>
        <v>0</v>
      </c>
      <c r="Q2623" s="36">
        <f>IF(C2623="Saliente Internacional",(IFERROR((LIMPIA(K2623,1)),0)),0)</f>
        <v>0</v>
      </c>
      <c r="R2623" s="36">
        <f t="shared" si="121"/>
        <v>0</v>
      </c>
      <c r="S2623" s="36">
        <f t="shared" si="122"/>
        <v>0</v>
      </c>
    </row>
    <row r="2624" spans="1:19" x14ac:dyDescent="0.25">
      <c r="A2624" s="101">
        <f>'DETALLE DE CONEXIONES'!P2624</f>
        <v>0</v>
      </c>
      <c r="B2624" s="36" t="str">
        <f>'DETALLE DE CONEXIONES'!I2624</f>
        <v>GPRS</v>
      </c>
      <c r="C2624" s="36" t="str">
        <f>'DETALLE DE CONEXIONES'!BB2624</f>
        <v>RS</v>
      </c>
      <c r="D2624" s="36" t="str">
        <f>'DETALLE DE CONEXIONES'!E2624</f>
        <v>internet.itelcel.coXXXGLTE</v>
      </c>
      <c r="E2624" s="36">
        <f t="shared" si="120"/>
        <v>26</v>
      </c>
      <c r="F2624" s="36">
        <f>IFERROR(LIMPIA('DETALLE DE CONEXIONES'!N2624,1),0)</f>
        <v>0</v>
      </c>
      <c r="G2624" s="36" t="str">
        <f>LEFT('DETALLE DE CONEXIONES'!BE2624,3)</f>
        <v/>
      </c>
      <c r="H2624" s="36" t="str">
        <f>RIGHT('DETALLE DE CONEXIONES'!AK2624,2)</f>
        <v>-0</v>
      </c>
      <c r="I2624" s="36" t="str">
        <f>LEFT('DETALLE DE CONEXIONES'!AK2624,3)</f>
        <v>RS;</v>
      </c>
      <c r="J2624" s="36" t="str">
        <f>LEFT('DETALLE DE CONEXIONES'!M2624,3)</f>
        <v>0mi</v>
      </c>
      <c r="K2624" s="36" t="str">
        <f>IF(LEN('DETALLE DE CONEXIONES'!M2624)&lt;12,(RIGHT('DETALLE DE CONEXIONES'!M2624,5)),(RIGHT('DETALLE DE CONEXIONES'!M2624,6)))</f>
        <v xml:space="preserve">min. </v>
      </c>
      <c r="L2624" s="36">
        <f>IF(C2624="Saliente Local",(IFERROR((LIMPIA(J2624,1)),0)),0)</f>
        <v>0</v>
      </c>
      <c r="M2624" s="36">
        <f>IF(C2624="Saliente Nacional",(IFERROR((LIMPIA(J2624,1)),0)),0)</f>
        <v>0</v>
      </c>
      <c r="N2624" s="36">
        <f>IF(C2624="Saliente Internacional",(IFERROR((LIMPIA(J2624,1)),0)),0)</f>
        <v>0</v>
      </c>
      <c r="O2624" s="36">
        <f>IF(C2624="Saliente Local",(IFERROR((LIMPIA(K2624,1)),0)),0)</f>
        <v>0</v>
      </c>
      <c r="P2624" s="36">
        <f>IF(C2624="Saliente Nacional",(IFERROR((LIMPIA(K2624,1)),0)),0)</f>
        <v>0</v>
      </c>
      <c r="Q2624" s="36">
        <f>IF(C2624="Saliente Internacional",(IFERROR((LIMPIA(K2624,1)),0)),0)</f>
        <v>0</v>
      </c>
      <c r="R2624" s="36">
        <f t="shared" si="121"/>
        <v>0</v>
      </c>
      <c r="S2624" s="36">
        <f t="shared" si="122"/>
        <v>0</v>
      </c>
    </row>
    <row r="2625" spans="1:19" x14ac:dyDescent="0.25">
      <c r="A2625" s="101">
        <f>'DETALLE DE CONEXIONES'!P2625</f>
        <v>0</v>
      </c>
      <c r="B2625" s="36" t="str">
        <f>'DETALLE DE CONEXIONES'!I2625</f>
        <v>GPRS</v>
      </c>
      <c r="C2625" s="36" t="str">
        <f>'DETALLE DE CONEXIONES'!BB2625</f>
        <v>MENSAJERO</v>
      </c>
      <c r="D2625" s="36" t="str">
        <f>'DETALLE DE CONEXIONES'!E2625</f>
        <v>internet.itelcelXXXm-3G</v>
      </c>
      <c r="E2625" s="36">
        <f t="shared" si="120"/>
        <v>23</v>
      </c>
      <c r="F2625" s="36">
        <f>IFERROR(LIMPIA('DETALLE DE CONEXIONES'!N2625,1),0)</f>
        <v>0</v>
      </c>
      <c r="G2625" s="36" t="str">
        <f>LEFT('DETALLE DE CONEXIONES'!BE2625,3)</f>
        <v/>
      </c>
      <c r="H2625" s="36" t="str">
        <f>RIGHT('DETALLE DE CONEXIONES'!AK2625,2)</f>
        <v>-1</v>
      </c>
      <c r="I2625" s="36" t="str">
        <f>LEFT('DETALLE DE CONEXIONES'!AK2625,3)</f>
        <v>MEN</v>
      </c>
      <c r="J2625" s="36" t="str">
        <f>LEFT('DETALLE DE CONEXIONES'!M2625,3)</f>
        <v>0mi</v>
      </c>
      <c r="K2625" s="36" t="str">
        <f>IF(LEN('DETALLE DE CONEXIONES'!M2625)&lt;12,(RIGHT('DETALLE DE CONEXIONES'!M2625,5)),(RIGHT('DETALLE DE CONEXIONES'!M2625,6)))</f>
        <v xml:space="preserve">min. </v>
      </c>
      <c r="L2625" s="36">
        <f>IF(C2625="Saliente Local",(IFERROR((LIMPIA(J2625,1)),0)),0)</f>
        <v>0</v>
      </c>
      <c r="M2625" s="36">
        <f>IF(C2625="Saliente Nacional",(IFERROR((LIMPIA(J2625,1)),0)),0)</f>
        <v>0</v>
      </c>
      <c r="N2625" s="36">
        <f>IF(C2625="Saliente Internacional",(IFERROR((LIMPIA(J2625,1)),0)),0)</f>
        <v>0</v>
      </c>
      <c r="O2625" s="36">
        <f>IF(C2625="Saliente Local",(IFERROR((LIMPIA(K2625,1)),0)),0)</f>
        <v>0</v>
      </c>
      <c r="P2625" s="36">
        <f>IF(C2625="Saliente Nacional",(IFERROR((LIMPIA(K2625,1)),0)),0)</f>
        <v>0</v>
      </c>
      <c r="Q2625" s="36">
        <f>IF(C2625="Saliente Internacional",(IFERROR((LIMPIA(K2625,1)),0)),0)</f>
        <v>0</v>
      </c>
      <c r="R2625" s="36">
        <f t="shared" si="121"/>
        <v>0</v>
      </c>
      <c r="S2625" s="36">
        <f t="shared" si="122"/>
        <v>0</v>
      </c>
    </row>
    <row r="2626" spans="1:19" x14ac:dyDescent="0.25">
      <c r="A2626" s="101">
        <f>'DETALLE DE CONEXIONES'!P2626</f>
        <v>0</v>
      </c>
      <c r="B2626" s="36" t="str">
        <f>'DETALLE DE CONEXIONES'!I2626</f>
        <v>GPRS</v>
      </c>
      <c r="C2626" s="36" t="str">
        <f>'DETALLE DE CONEXIONES'!BB2626</f>
        <v>RS</v>
      </c>
      <c r="D2626" s="36" t="str">
        <f>'DETALLE DE CONEXIONES'!E2626</f>
        <v>internet.itelcelXXXm-3G</v>
      </c>
      <c r="E2626" s="36">
        <f t="shared" si="120"/>
        <v>23</v>
      </c>
      <c r="F2626" s="36">
        <f>IFERROR(LIMPIA('DETALLE DE CONEXIONES'!N2626,1),0)</f>
        <v>0</v>
      </c>
      <c r="G2626" s="36" t="str">
        <f>LEFT('DETALLE DE CONEXIONES'!BE2626,3)</f>
        <v/>
      </c>
      <c r="H2626" s="36" t="str">
        <f>RIGHT('DETALLE DE CONEXIONES'!AK2626,2)</f>
        <v>-1</v>
      </c>
      <c r="I2626" s="36" t="str">
        <f>LEFT('DETALLE DE CONEXIONES'!AK2626,3)</f>
        <v>RS;</v>
      </c>
      <c r="J2626" s="36" t="str">
        <f>LEFT('DETALLE DE CONEXIONES'!M2626,3)</f>
        <v>0mi</v>
      </c>
      <c r="K2626" s="36" t="str">
        <f>IF(LEN('DETALLE DE CONEXIONES'!M2626)&lt;12,(RIGHT('DETALLE DE CONEXIONES'!M2626,5)),(RIGHT('DETALLE DE CONEXIONES'!M2626,6)))</f>
        <v xml:space="preserve">min. </v>
      </c>
      <c r="L2626" s="36">
        <f>IF(C2626="Saliente Local",(IFERROR((LIMPIA(J2626,1)),0)),0)</f>
        <v>0</v>
      </c>
      <c r="M2626" s="36">
        <f>IF(C2626="Saliente Nacional",(IFERROR((LIMPIA(J2626,1)),0)),0)</f>
        <v>0</v>
      </c>
      <c r="N2626" s="36">
        <f>IF(C2626="Saliente Internacional",(IFERROR((LIMPIA(J2626,1)),0)),0)</f>
        <v>0</v>
      </c>
      <c r="O2626" s="36">
        <f>IF(C2626="Saliente Local",(IFERROR((LIMPIA(K2626,1)),0)),0)</f>
        <v>0</v>
      </c>
      <c r="P2626" s="36">
        <f>IF(C2626="Saliente Nacional",(IFERROR((LIMPIA(K2626,1)),0)),0)</f>
        <v>0</v>
      </c>
      <c r="Q2626" s="36">
        <f>IF(C2626="Saliente Internacional",(IFERROR((LIMPIA(K2626,1)),0)),0)</f>
        <v>0</v>
      </c>
      <c r="R2626" s="36">
        <f t="shared" si="121"/>
        <v>0</v>
      </c>
      <c r="S2626" s="36">
        <f t="shared" si="122"/>
        <v>0</v>
      </c>
    </row>
    <row r="2627" spans="1:19" x14ac:dyDescent="0.25">
      <c r="A2627" s="101">
        <f>'DETALLE DE CONEXIONES'!P2627</f>
        <v>0</v>
      </c>
      <c r="B2627" s="36" t="str">
        <f>'DETALLE DE CONEXIONES'!I2627</f>
        <v>GPRS</v>
      </c>
      <c r="C2627" s="36" t="str">
        <f>'DETALLE DE CONEXIONES'!BB2627</f>
        <v>MENSAJERO</v>
      </c>
      <c r="D2627" s="36" t="str">
        <f>'DETALLE DE CONEXIONES'!E2627</f>
        <v>internet.itelcel.coXXXGLTE</v>
      </c>
      <c r="E2627" s="36">
        <f t="shared" ref="E2627:E2690" si="123">LEN(D2627)</f>
        <v>26</v>
      </c>
      <c r="F2627" s="36">
        <f>IFERROR(LIMPIA('DETALLE DE CONEXIONES'!N2627,1),0)</f>
        <v>0</v>
      </c>
      <c r="G2627" s="36" t="str">
        <f>LEFT('DETALLE DE CONEXIONES'!BE2627,3)</f>
        <v/>
      </c>
      <c r="H2627" s="36" t="str">
        <f>RIGHT('DETALLE DE CONEXIONES'!AK2627,2)</f>
        <v>-1</v>
      </c>
      <c r="I2627" s="36" t="str">
        <f>LEFT('DETALLE DE CONEXIONES'!AK2627,3)</f>
        <v>MEN</v>
      </c>
      <c r="J2627" s="36" t="str">
        <f>LEFT('DETALLE DE CONEXIONES'!M2627,3)</f>
        <v>0mi</v>
      </c>
      <c r="K2627" s="36" t="str">
        <f>IF(LEN('DETALLE DE CONEXIONES'!M2627)&lt;12,(RIGHT('DETALLE DE CONEXIONES'!M2627,5)),(RIGHT('DETALLE DE CONEXIONES'!M2627,6)))</f>
        <v xml:space="preserve">min. </v>
      </c>
      <c r="L2627" s="36">
        <f>IF(C2627="Saliente Local",(IFERROR((LIMPIA(J2627,1)),0)),0)</f>
        <v>0</v>
      </c>
      <c r="M2627" s="36">
        <f>IF(C2627="Saliente Nacional",(IFERROR((LIMPIA(J2627,1)),0)),0)</f>
        <v>0</v>
      </c>
      <c r="N2627" s="36">
        <f>IF(C2627="Saliente Internacional",(IFERROR((LIMPIA(J2627,1)),0)),0)</f>
        <v>0</v>
      </c>
      <c r="O2627" s="36">
        <f>IF(C2627="Saliente Local",(IFERROR((LIMPIA(K2627,1)),0)),0)</f>
        <v>0</v>
      </c>
      <c r="P2627" s="36">
        <f>IF(C2627="Saliente Nacional",(IFERROR((LIMPIA(K2627,1)),0)),0)</f>
        <v>0</v>
      </c>
      <c r="Q2627" s="36">
        <f>IF(C2627="Saliente Internacional",(IFERROR((LIMPIA(K2627,1)),0)),0)</f>
        <v>0</v>
      </c>
      <c r="R2627" s="36">
        <f t="shared" ref="R2627:R2690" si="124">IF(SUM(O2627:P2627)&gt;0,(L2627+M2627+1),(L2627+M2627))</f>
        <v>0</v>
      </c>
      <c r="S2627" s="36">
        <f t="shared" ref="S2627:S2690" si="125">IF(Q2627&gt;0,N2627+1,N2627)</f>
        <v>0</v>
      </c>
    </row>
    <row r="2628" spans="1:19" x14ac:dyDescent="0.25">
      <c r="A2628" s="101">
        <f>'DETALLE DE CONEXIONES'!P2628</f>
        <v>0</v>
      </c>
      <c r="B2628" s="36" t="str">
        <f>'DETALLE DE CONEXIONES'!I2628</f>
        <v>GPRS</v>
      </c>
      <c r="C2628" s="36" t="str">
        <f>'DETALLE DE CONEXIONES'!BB2628</f>
        <v>RS</v>
      </c>
      <c r="D2628" s="36" t="str">
        <f>'DETALLE DE CONEXIONES'!E2628</f>
        <v>internet.itelcel.coXXXGLTE</v>
      </c>
      <c r="E2628" s="36">
        <f t="shared" si="123"/>
        <v>26</v>
      </c>
      <c r="F2628" s="36">
        <f>IFERROR(LIMPIA('DETALLE DE CONEXIONES'!N2628,1),0)</f>
        <v>0</v>
      </c>
      <c r="G2628" s="36" t="str">
        <f>LEFT('DETALLE DE CONEXIONES'!BE2628,3)</f>
        <v/>
      </c>
      <c r="H2628" s="36" t="str">
        <f>RIGHT('DETALLE DE CONEXIONES'!AK2628,2)</f>
        <v>-1</v>
      </c>
      <c r="I2628" s="36" t="str">
        <f>LEFT('DETALLE DE CONEXIONES'!AK2628,3)</f>
        <v>RS;</v>
      </c>
      <c r="J2628" s="36" t="str">
        <f>LEFT('DETALLE DE CONEXIONES'!M2628,3)</f>
        <v>0mi</v>
      </c>
      <c r="K2628" s="36" t="str">
        <f>IF(LEN('DETALLE DE CONEXIONES'!M2628)&lt;12,(RIGHT('DETALLE DE CONEXIONES'!M2628,5)),(RIGHT('DETALLE DE CONEXIONES'!M2628,6)))</f>
        <v xml:space="preserve">min. </v>
      </c>
      <c r="L2628" s="36">
        <f>IF(C2628="Saliente Local",(IFERROR((LIMPIA(J2628,1)),0)),0)</f>
        <v>0</v>
      </c>
      <c r="M2628" s="36">
        <f>IF(C2628="Saliente Nacional",(IFERROR((LIMPIA(J2628,1)),0)),0)</f>
        <v>0</v>
      </c>
      <c r="N2628" s="36">
        <f>IF(C2628="Saliente Internacional",(IFERROR((LIMPIA(J2628,1)),0)),0)</f>
        <v>0</v>
      </c>
      <c r="O2628" s="36">
        <f>IF(C2628="Saliente Local",(IFERROR((LIMPIA(K2628,1)),0)),0)</f>
        <v>0</v>
      </c>
      <c r="P2628" s="36">
        <f>IF(C2628="Saliente Nacional",(IFERROR((LIMPIA(K2628,1)),0)),0)</f>
        <v>0</v>
      </c>
      <c r="Q2628" s="36">
        <f>IF(C2628="Saliente Internacional",(IFERROR((LIMPIA(K2628,1)),0)),0)</f>
        <v>0</v>
      </c>
      <c r="R2628" s="36">
        <f t="shared" si="124"/>
        <v>0</v>
      </c>
      <c r="S2628" s="36">
        <f t="shared" si="125"/>
        <v>0</v>
      </c>
    </row>
    <row r="2629" spans="1:19" x14ac:dyDescent="0.25">
      <c r="A2629" s="101">
        <f>'DETALLE DE CONEXIONES'!P2629</f>
        <v>0</v>
      </c>
      <c r="B2629" s="36" t="str">
        <f>'DETALLE DE CONEXIONES'!I2629</f>
        <v>GPRS</v>
      </c>
      <c r="C2629" s="36" t="str">
        <f>'DETALLE DE CONEXIONES'!BB2629</f>
        <v>MENSAJERO</v>
      </c>
      <c r="D2629" s="36" t="str">
        <f>'DETALLE DE CONEXIONES'!E2629</f>
        <v>internet.itelcel.coXXXGLTE</v>
      </c>
      <c r="E2629" s="36">
        <f t="shared" si="123"/>
        <v>26</v>
      </c>
      <c r="F2629" s="36">
        <f>IFERROR(LIMPIA('DETALLE DE CONEXIONES'!N2629,1),0)</f>
        <v>0</v>
      </c>
      <c r="G2629" s="36" t="str">
        <f>LEFT('DETALLE DE CONEXIONES'!BE2629,3)</f>
        <v/>
      </c>
      <c r="H2629" s="36" t="str">
        <f>RIGHT('DETALLE DE CONEXIONES'!AK2629,2)</f>
        <v>-0</v>
      </c>
      <c r="I2629" s="36" t="str">
        <f>LEFT('DETALLE DE CONEXIONES'!AK2629,3)</f>
        <v>MEN</v>
      </c>
      <c r="J2629" s="36" t="str">
        <f>LEFT('DETALLE DE CONEXIONES'!M2629,3)</f>
        <v>0mi</v>
      </c>
      <c r="K2629" s="36" t="str">
        <f>IF(LEN('DETALLE DE CONEXIONES'!M2629)&lt;12,(RIGHT('DETALLE DE CONEXIONES'!M2629,5)),(RIGHT('DETALLE DE CONEXIONES'!M2629,6)))</f>
        <v xml:space="preserve">min. </v>
      </c>
      <c r="L2629" s="36">
        <f>IF(C2629="Saliente Local",(IFERROR((LIMPIA(J2629,1)),0)),0)</f>
        <v>0</v>
      </c>
      <c r="M2629" s="36">
        <f>IF(C2629="Saliente Nacional",(IFERROR((LIMPIA(J2629,1)),0)),0)</f>
        <v>0</v>
      </c>
      <c r="N2629" s="36">
        <f>IF(C2629="Saliente Internacional",(IFERROR((LIMPIA(J2629,1)),0)),0)</f>
        <v>0</v>
      </c>
      <c r="O2629" s="36">
        <f>IF(C2629="Saliente Local",(IFERROR((LIMPIA(K2629,1)),0)),0)</f>
        <v>0</v>
      </c>
      <c r="P2629" s="36">
        <f>IF(C2629="Saliente Nacional",(IFERROR((LIMPIA(K2629,1)),0)),0)</f>
        <v>0</v>
      </c>
      <c r="Q2629" s="36">
        <f>IF(C2629="Saliente Internacional",(IFERROR((LIMPIA(K2629,1)),0)),0)</f>
        <v>0</v>
      </c>
      <c r="R2629" s="36">
        <f t="shared" si="124"/>
        <v>0</v>
      </c>
      <c r="S2629" s="36">
        <f t="shared" si="125"/>
        <v>0</v>
      </c>
    </row>
    <row r="2630" spans="1:19" x14ac:dyDescent="0.25">
      <c r="A2630" s="101">
        <f>'DETALLE DE CONEXIONES'!P2630</f>
        <v>0</v>
      </c>
      <c r="B2630" s="36" t="str">
        <f>'DETALLE DE CONEXIONES'!I2630</f>
        <v>GPRS</v>
      </c>
      <c r="C2630" s="36" t="str">
        <f>'DETALLE DE CONEXIONES'!BB2630</f>
        <v>RS</v>
      </c>
      <c r="D2630" s="36" t="str">
        <f>'DETALLE DE CONEXIONES'!E2630</f>
        <v>internet.itelcel.coXXXGLTE</v>
      </c>
      <c r="E2630" s="36">
        <f t="shared" si="123"/>
        <v>26</v>
      </c>
      <c r="F2630" s="36">
        <f>IFERROR(LIMPIA('DETALLE DE CONEXIONES'!N2630,1),0)</f>
        <v>0</v>
      </c>
      <c r="G2630" s="36" t="str">
        <f>LEFT('DETALLE DE CONEXIONES'!BE2630,3)</f>
        <v/>
      </c>
      <c r="H2630" s="36" t="str">
        <f>RIGHT('DETALLE DE CONEXIONES'!AK2630,2)</f>
        <v>-0</v>
      </c>
      <c r="I2630" s="36" t="str">
        <f>LEFT('DETALLE DE CONEXIONES'!AK2630,3)</f>
        <v>RS;</v>
      </c>
      <c r="J2630" s="36" t="str">
        <f>LEFT('DETALLE DE CONEXIONES'!M2630,3)</f>
        <v>0mi</v>
      </c>
      <c r="K2630" s="36" t="str">
        <f>IF(LEN('DETALLE DE CONEXIONES'!M2630)&lt;12,(RIGHT('DETALLE DE CONEXIONES'!M2630,5)),(RIGHT('DETALLE DE CONEXIONES'!M2630,6)))</f>
        <v xml:space="preserve">min. </v>
      </c>
      <c r="L2630" s="36">
        <f>IF(C2630="Saliente Local",(IFERROR((LIMPIA(J2630,1)),0)),0)</f>
        <v>0</v>
      </c>
      <c r="M2630" s="36">
        <f>IF(C2630="Saliente Nacional",(IFERROR((LIMPIA(J2630,1)),0)),0)</f>
        <v>0</v>
      </c>
      <c r="N2630" s="36">
        <f>IF(C2630="Saliente Internacional",(IFERROR((LIMPIA(J2630,1)),0)),0)</f>
        <v>0</v>
      </c>
      <c r="O2630" s="36">
        <f>IF(C2630="Saliente Local",(IFERROR((LIMPIA(K2630,1)),0)),0)</f>
        <v>0</v>
      </c>
      <c r="P2630" s="36">
        <f>IF(C2630="Saliente Nacional",(IFERROR((LIMPIA(K2630,1)),0)),0)</f>
        <v>0</v>
      </c>
      <c r="Q2630" s="36">
        <f>IF(C2630="Saliente Internacional",(IFERROR((LIMPIA(K2630,1)),0)),0)</f>
        <v>0</v>
      </c>
      <c r="R2630" s="36">
        <f t="shared" si="124"/>
        <v>0</v>
      </c>
      <c r="S2630" s="36">
        <f t="shared" si="125"/>
        <v>0</v>
      </c>
    </row>
    <row r="2631" spans="1:19" x14ac:dyDescent="0.25">
      <c r="A2631" s="101">
        <f>'DETALLE DE CONEXIONES'!P2631</f>
        <v>0</v>
      </c>
      <c r="B2631" s="36" t="str">
        <f>'DETALLE DE CONEXIONES'!I2631</f>
        <v>SALIENTE</v>
      </c>
      <c r="C2631" s="36" t="str">
        <f>'DETALLE DE CONEXIONES'!BB2631</f>
        <v>Saliente Local</v>
      </c>
      <c r="D2631" s="36" t="str">
        <f>'DETALLE DE CONEXIONES'!E2631</f>
        <v>999XXX4914</v>
      </c>
      <c r="E2631" s="36">
        <f t="shared" si="123"/>
        <v>10</v>
      </c>
      <c r="F2631" s="36">
        <f>IFERROR(LIMPIA('DETALLE DE CONEXIONES'!N2631,1),0)</f>
        <v>1</v>
      </c>
      <c r="G2631" s="36" t="str">
        <f>LEFT('DETALLE DE CONEXIONES'!BE2631,3)</f>
        <v>NOF</v>
      </c>
      <c r="H2631" s="36" t="str">
        <f>RIGHT('DETALLE DE CONEXIONES'!AK2631,2)</f>
        <v/>
      </c>
      <c r="I2631" s="36" t="str">
        <f>LEFT('DETALLE DE CONEXIONES'!AK2631,3)</f>
        <v/>
      </c>
      <c r="J2631" s="36" t="str">
        <f>LEFT('DETALLE DE CONEXIONES'!M2631,3)</f>
        <v>0mi</v>
      </c>
      <c r="K2631" s="36" t="str">
        <f>IF(LEN('DETALLE DE CONEXIONES'!M2631)&lt;12,(RIGHT('DETALLE DE CONEXIONES'!M2631,5)),(RIGHT('DETALLE DE CONEXIONES'!M2631,6)))</f>
        <v>39seg.</v>
      </c>
      <c r="L2631" s="36">
        <f>IF(C2631="Saliente Local",(IFERROR((LIMPIA(J2631,1)),0)),0)</f>
        <v>0</v>
      </c>
      <c r="M2631" s="36">
        <f>IF(C2631="Saliente Nacional",(IFERROR((LIMPIA(J2631,1)),0)),0)</f>
        <v>0</v>
      </c>
      <c r="N2631" s="36">
        <f>IF(C2631="Saliente Internacional",(IFERROR((LIMPIA(J2631,1)),0)),0)</f>
        <v>0</v>
      </c>
      <c r="O2631" s="36">
        <f>IF(C2631="Saliente Local",(IFERROR((LIMPIA(K2631,1)),0)),0)</f>
        <v>39</v>
      </c>
      <c r="P2631" s="36">
        <f>IF(C2631="Saliente Nacional",(IFERROR((LIMPIA(K2631,1)),0)),0)</f>
        <v>0</v>
      </c>
      <c r="Q2631" s="36">
        <f>IF(C2631="Saliente Internacional",(IFERROR((LIMPIA(K2631,1)),0)),0)</f>
        <v>0</v>
      </c>
      <c r="R2631" s="36">
        <f t="shared" si="124"/>
        <v>1</v>
      </c>
      <c r="S2631" s="36">
        <f t="shared" si="125"/>
        <v>0</v>
      </c>
    </row>
    <row r="2632" spans="1:19" x14ac:dyDescent="0.25">
      <c r="A2632" s="101">
        <f>'DETALLE DE CONEXIONES'!P2632</f>
        <v>0</v>
      </c>
      <c r="B2632" s="36" t="str">
        <f>'DETALLE DE CONEXIONES'!I2632</f>
        <v>TRANSFERENCIA</v>
      </c>
      <c r="C2632" s="36" t="str">
        <f>'DETALLE DE CONEXIONES'!BB2632</f>
        <v>Desvio Nacional</v>
      </c>
      <c r="D2632" s="36" t="str">
        <f>'DETALLE DE CONEXIONES'!E2632</f>
        <v>999XXX1600</v>
      </c>
      <c r="E2632" s="36">
        <f t="shared" si="123"/>
        <v>10</v>
      </c>
      <c r="F2632" s="36">
        <f>IFERROR(LIMPIA('DETALLE DE CONEXIONES'!N2632,1),0)</f>
        <v>1</v>
      </c>
      <c r="G2632" s="36" t="str">
        <f>LEFT('DETALLE DE CONEXIONES'!BE2632,3)</f>
        <v>SIU</v>
      </c>
      <c r="H2632" s="36" t="str">
        <f>RIGHT('DETALLE DE CONEXIONES'!AK2632,2)</f>
        <v/>
      </c>
      <c r="I2632" s="36" t="str">
        <f>LEFT('DETALLE DE CONEXIONES'!AK2632,3)</f>
        <v/>
      </c>
      <c r="J2632" s="36" t="str">
        <f>LEFT('DETALLE DE CONEXIONES'!M2632,3)</f>
        <v>0mi</v>
      </c>
      <c r="K2632" s="36" t="str">
        <f>IF(LEN('DETALLE DE CONEXIONES'!M2632)&lt;12,(RIGHT('DETALLE DE CONEXIONES'!M2632,5)),(RIGHT('DETALLE DE CONEXIONES'!M2632,6)))</f>
        <v>4seg.</v>
      </c>
      <c r="L2632" s="36">
        <f>IF(C2632="Saliente Local",(IFERROR((LIMPIA(J2632,1)),0)),0)</f>
        <v>0</v>
      </c>
      <c r="M2632" s="36">
        <f>IF(C2632="Saliente Nacional",(IFERROR((LIMPIA(J2632,1)),0)),0)</f>
        <v>0</v>
      </c>
      <c r="N2632" s="36">
        <f>IF(C2632="Saliente Internacional",(IFERROR((LIMPIA(J2632,1)),0)),0)</f>
        <v>0</v>
      </c>
      <c r="O2632" s="36">
        <f>IF(C2632="Saliente Local",(IFERROR((LIMPIA(K2632,1)),0)),0)</f>
        <v>0</v>
      </c>
      <c r="P2632" s="36">
        <f>IF(C2632="Saliente Nacional",(IFERROR((LIMPIA(K2632,1)),0)),0)</f>
        <v>0</v>
      </c>
      <c r="Q2632" s="36">
        <f>IF(C2632="Saliente Internacional",(IFERROR((LIMPIA(K2632,1)),0)),0)</f>
        <v>0</v>
      </c>
      <c r="R2632" s="36">
        <f t="shared" si="124"/>
        <v>0</v>
      </c>
      <c r="S2632" s="36">
        <f t="shared" si="125"/>
        <v>0</v>
      </c>
    </row>
    <row r="2633" spans="1:19" x14ac:dyDescent="0.25">
      <c r="A2633" s="101">
        <f>'DETALLE DE CONEXIONES'!P2633</f>
        <v>0</v>
      </c>
      <c r="B2633" s="36" t="str">
        <f>'DETALLE DE CONEXIONES'!I2633</f>
        <v>SALIENTE</v>
      </c>
      <c r="C2633" s="36" t="str">
        <f>'DETALLE DE CONEXIONES'!BB2633</f>
        <v>Saliente Nacional</v>
      </c>
      <c r="D2633" s="36" t="str">
        <f>'DETALLE DE CONEXIONES'!E2633</f>
        <v>554XXX0320</v>
      </c>
      <c r="E2633" s="36">
        <f t="shared" si="123"/>
        <v>10</v>
      </c>
      <c r="F2633" s="36">
        <f>IFERROR(LIMPIA('DETALLE DE CONEXIONES'!N2633,1),0)</f>
        <v>5</v>
      </c>
      <c r="G2633" s="36" t="str">
        <f>LEFT('DETALLE DE CONEXIONES'!BE2633,3)</f>
        <v>NOF</v>
      </c>
      <c r="H2633" s="36" t="str">
        <f>RIGHT('DETALLE DE CONEXIONES'!AK2633,2)</f>
        <v/>
      </c>
      <c r="I2633" s="36" t="str">
        <f>LEFT('DETALLE DE CONEXIONES'!AK2633,3)</f>
        <v/>
      </c>
      <c r="J2633" s="36" t="str">
        <f>LEFT('DETALLE DE CONEXIONES'!M2633,3)</f>
        <v>4mi</v>
      </c>
      <c r="K2633" s="36" t="str">
        <f>IF(LEN('DETALLE DE CONEXIONES'!M2633)&lt;12,(RIGHT('DETALLE DE CONEXIONES'!M2633,5)),(RIGHT('DETALLE DE CONEXIONES'!M2633,6)))</f>
        <v>2seg.</v>
      </c>
      <c r="L2633" s="36">
        <f>IF(C2633="Saliente Local",(IFERROR((LIMPIA(J2633,1)),0)),0)</f>
        <v>0</v>
      </c>
      <c r="M2633" s="36">
        <f>IF(C2633="Saliente Nacional",(IFERROR((LIMPIA(J2633,1)),0)),0)</f>
        <v>4</v>
      </c>
      <c r="N2633" s="36">
        <f>IF(C2633="Saliente Internacional",(IFERROR((LIMPIA(J2633,1)),0)),0)</f>
        <v>0</v>
      </c>
      <c r="O2633" s="36">
        <f>IF(C2633="Saliente Local",(IFERROR((LIMPIA(K2633,1)),0)),0)</f>
        <v>0</v>
      </c>
      <c r="P2633" s="36">
        <f>IF(C2633="Saliente Nacional",(IFERROR((LIMPIA(K2633,1)),0)),0)</f>
        <v>2</v>
      </c>
      <c r="Q2633" s="36">
        <f>IF(C2633="Saliente Internacional",(IFERROR((LIMPIA(K2633,1)),0)),0)</f>
        <v>0</v>
      </c>
      <c r="R2633" s="36">
        <f t="shared" si="124"/>
        <v>5</v>
      </c>
      <c r="S2633" s="36">
        <f t="shared" si="125"/>
        <v>0</v>
      </c>
    </row>
    <row r="2634" spans="1:19" x14ac:dyDescent="0.25">
      <c r="A2634" s="101">
        <f>'DETALLE DE CONEXIONES'!P2634</f>
        <v>0</v>
      </c>
      <c r="B2634" s="36" t="str">
        <f>'DETALLE DE CONEXIONES'!I2634</f>
        <v>SALIENTE</v>
      </c>
      <c r="C2634" s="36" t="str">
        <f>'DETALLE DE CONEXIONES'!BB2634</f>
        <v>Saliente Nacional</v>
      </c>
      <c r="D2634" s="36" t="str">
        <f>'DETALLE DE CONEXIONES'!E2634</f>
        <v>554XXX0320</v>
      </c>
      <c r="E2634" s="36">
        <f t="shared" si="123"/>
        <v>10</v>
      </c>
      <c r="F2634" s="36">
        <f>IFERROR(LIMPIA('DETALLE DE CONEXIONES'!N2634,1),0)</f>
        <v>4</v>
      </c>
      <c r="G2634" s="36" t="str">
        <f>LEFT('DETALLE DE CONEXIONES'!BE2634,3)</f>
        <v>NOF</v>
      </c>
      <c r="H2634" s="36" t="str">
        <f>RIGHT('DETALLE DE CONEXIONES'!AK2634,2)</f>
        <v/>
      </c>
      <c r="I2634" s="36" t="str">
        <f>LEFT('DETALLE DE CONEXIONES'!AK2634,3)</f>
        <v/>
      </c>
      <c r="J2634" s="36" t="str">
        <f>LEFT('DETALLE DE CONEXIONES'!M2634,3)</f>
        <v>3mi</v>
      </c>
      <c r="K2634" s="36" t="str">
        <f>IF(LEN('DETALLE DE CONEXIONES'!M2634)&lt;12,(RIGHT('DETALLE DE CONEXIONES'!M2634,5)),(RIGHT('DETALLE DE CONEXIONES'!M2634,6)))</f>
        <v>53seg.</v>
      </c>
      <c r="L2634" s="36">
        <f>IF(C2634="Saliente Local",(IFERROR((LIMPIA(J2634,1)),0)),0)</f>
        <v>0</v>
      </c>
      <c r="M2634" s="36">
        <f>IF(C2634="Saliente Nacional",(IFERROR((LIMPIA(J2634,1)),0)),0)</f>
        <v>3</v>
      </c>
      <c r="N2634" s="36">
        <f>IF(C2634="Saliente Internacional",(IFERROR((LIMPIA(J2634,1)),0)),0)</f>
        <v>0</v>
      </c>
      <c r="O2634" s="36">
        <f>IF(C2634="Saliente Local",(IFERROR((LIMPIA(K2634,1)),0)),0)</f>
        <v>0</v>
      </c>
      <c r="P2634" s="36">
        <f>IF(C2634="Saliente Nacional",(IFERROR((LIMPIA(K2634,1)),0)),0)</f>
        <v>53</v>
      </c>
      <c r="Q2634" s="36">
        <f>IF(C2634="Saliente Internacional",(IFERROR((LIMPIA(K2634,1)),0)),0)</f>
        <v>0</v>
      </c>
      <c r="R2634" s="36">
        <f t="shared" si="124"/>
        <v>4</v>
      </c>
      <c r="S2634" s="36">
        <f t="shared" si="125"/>
        <v>0</v>
      </c>
    </row>
    <row r="2635" spans="1:19" x14ac:dyDescent="0.25">
      <c r="A2635" s="101">
        <f>'DETALLE DE CONEXIONES'!P2635</f>
        <v>0</v>
      </c>
      <c r="B2635" s="36" t="str">
        <f>'DETALLE DE CONEXIONES'!I2635</f>
        <v>GPRS</v>
      </c>
      <c r="C2635" s="36" t="str">
        <f>'DETALLE DE CONEXIONES'!BB2635</f>
        <v>MENSAJERO</v>
      </c>
      <c r="D2635" s="36" t="str">
        <f>'DETALLE DE CONEXIONES'!E2635</f>
        <v>internet.itelcel.coXXXGLTE</v>
      </c>
      <c r="E2635" s="36">
        <f t="shared" si="123"/>
        <v>26</v>
      </c>
      <c r="F2635" s="36">
        <f>IFERROR(LIMPIA('DETALLE DE CONEXIONES'!N2635,1),0)</f>
        <v>0</v>
      </c>
      <c r="G2635" s="36" t="str">
        <f>LEFT('DETALLE DE CONEXIONES'!BE2635,3)</f>
        <v/>
      </c>
      <c r="H2635" s="36" t="str">
        <f>RIGHT('DETALLE DE CONEXIONES'!AK2635,2)</f>
        <v>-1</v>
      </c>
      <c r="I2635" s="36" t="str">
        <f>LEFT('DETALLE DE CONEXIONES'!AK2635,3)</f>
        <v>MEN</v>
      </c>
      <c r="J2635" s="36" t="str">
        <f>LEFT('DETALLE DE CONEXIONES'!M2635,3)</f>
        <v>0mi</v>
      </c>
      <c r="K2635" s="36" t="str">
        <f>IF(LEN('DETALLE DE CONEXIONES'!M2635)&lt;12,(RIGHT('DETALLE DE CONEXIONES'!M2635,5)),(RIGHT('DETALLE DE CONEXIONES'!M2635,6)))</f>
        <v xml:space="preserve">min. </v>
      </c>
      <c r="L2635" s="36">
        <f>IF(C2635="Saliente Local",(IFERROR((LIMPIA(J2635,1)),0)),0)</f>
        <v>0</v>
      </c>
      <c r="M2635" s="36">
        <f>IF(C2635="Saliente Nacional",(IFERROR((LIMPIA(J2635,1)),0)),0)</f>
        <v>0</v>
      </c>
      <c r="N2635" s="36">
        <f>IF(C2635="Saliente Internacional",(IFERROR((LIMPIA(J2635,1)),0)),0)</f>
        <v>0</v>
      </c>
      <c r="O2635" s="36">
        <f>IF(C2635="Saliente Local",(IFERROR((LIMPIA(K2635,1)),0)),0)</f>
        <v>0</v>
      </c>
      <c r="P2635" s="36">
        <f>IF(C2635="Saliente Nacional",(IFERROR((LIMPIA(K2635,1)),0)),0)</f>
        <v>0</v>
      </c>
      <c r="Q2635" s="36">
        <f>IF(C2635="Saliente Internacional",(IFERROR((LIMPIA(K2635,1)),0)),0)</f>
        <v>0</v>
      </c>
      <c r="R2635" s="36">
        <f t="shared" si="124"/>
        <v>0</v>
      </c>
      <c r="S2635" s="36">
        <f t="shared" si="125"/>
        <v>0</v>
      </c>
    </row>
    <row r="2636" spans="1:19" x14ac:dyDescent="0.25">
      <c r="A2636" s="101">
        <f>'DETALLE DE CONEXIONES'!P2636</f>
        <v>0</v>
      </c>
      <c r="B2636" s="36" t="str">
        <f>'DETALLE DE CONEXIONES'!I2636</f>
        <v>GPRS</v>
      </c>
      <c r="C2636" s="36" t="str">
        <f>'DETALLE DE CONEXIONES'!BB2636</f>
        <v>RS</v>
      </c>
      <c r="D2636" s="36" t="str">
        <f>'DETALLE DE CONEXIONES'!E2636</f>
        <v>internet.itelcel.coXXXGLTE</v>
      </c>
      <c r="E2636" s="36">
        <f t="shared" si="123"/>
        <v>26</v>
      </c>
      <c r="F2636" s="36">
        <f>IFERROR(LIMPIA('DETALLE DE CONEXIONES'!N2636,1),0)</f>
        <v>0</v>
      </c>
      <c r="G2636" s="36" t="str">
        <f>LEFT('DETALLE DE CONEXIONES'!BE2636,3)</f>
        <v/>
      </c>
      <c r="H2636" s="36" t="str">
        <f>RIGHT('DETALLE DE CONEXIONES'!AK2636,2)</f>
        <v>-1</v>
      </c>
      <c r="I2636" s="36" t="str">
        <f>LEFT('DETALLE DE CONEXIONES'!AK2636,3)</f>
        <v>RS;</v>
      </c>
      <c r="J2636" s="36" t="str">
        <f>LEFT('DETALLE DE CONEXIONES'!M2636,3)</f>
        <v>0mi</v>
      </c>
      <c r="K2636" s="36" t="str">
        <f>IF(LEN('DETALLE DE CONEXIONES'!M2636)&lt;12,(RIGHT('DETALLE DE CONEXIONES'!M2636,5)),(RIGHT('DETALLE DE CONEXIONES'!M2636,6)))</f>
        <v xml:space="preserve">min. </v>
      </c>
      <c r="L2636" s="36">
        <f>IF(C2636="Saliente Local",(IFERROR((LIMPIA(J2636,1)),0)),0)</f>
        <v>0</v>
      </c>
      <c r="M2636" s="36">
        <f>IF(C2636="Saliente Nacional",(IFERROR((LIMPIA(J2636,1)),0)),0)</f>
        <v>0</v>
      </c>
      <c r="N2636" s="36">
        <f>IF(C2636="Saliente Internacional",(IFERROR((LIMPIA(J2636,1)),0)),0)</f>
        <v>0</v>
      </c>
      <c r="O2636" s="36">
        <f>IF(C2636="Saliente Local",(IFERROR((LIMPIA(K2636,1)),0)),0)</f>
        <v>0</v>
      </c>
      <c r="P2636" s="36">
        <f>IF(C2636="Saliente Nacional",(IFERROR((LIMPIA(K2636,1)),0)),0)</f>
        <v>0</v>
      </c>
      <c r="Q2636" s="36">
        <f>IF(C2636="Saliente Internacional",(IFERROR((LIMPIA(K2636,1)),0)),0)</f>
        <v>0</v>
      </c>
      <c r="R2636" s="36">
        <f t="shared" si="124"/>
        <v>0</v>
      </c>
      <c r="S2636" s="36">
        <f t="shared" si="125"/>
        <v>0</v>
      </c>
    </row>
    <row r="2637" spans="1:19" x14ac:dyDescent="0.25">
      <c r="A2637" s="101">
        <f>'DETALLE DE CONEXIONES'!P2637</f>
        <v>0</v>
      </c>
      <c r="B2637" s="36" t="str">
        <f>'DETALLE DE CONEXIONES'!I2637</f>
        <v>GPRS</v>
      </c>
      <c r="C2637" s="36" t="str">
        <f>'DETALLE DE CONEXIONES'!BB2637</f>
        <v>MENSAJERO</v>
      </c>
      <c r="D2637" s="36" t="str">
        <f>'DETALLE DE CONEXIONES'!E2637</f>
        <v>internet.itelcelXXXm-3G</v>
      </c>
      <c r="E2637" s="36">
        <f t="shared" si="123"/>
        <v>23</v>
      </c>
      <c r="F2637" s="36">
        <f>IFERROR(LIMPIA('DETALLE DE CONEXIONES'!N2637,1),0)</f>
        <v>0</v>
      </c>
      <c r="G2637" s="36" t="str">
        <f>LEFT('DETALLE DE CONEXIONES'!BE2637,3)</f>
        <v/>
      </c>
      <c r="H2637" s="36" t="str">
        <f>RIGHT('DETALLE DE CONEXIONES'!AK2637,2)</f>
        <v>-1</v>
      </c>
      <c r="I2637" s="36" t="str">
        <f>LEFT('DETALLE DE CONEXIONES'!AK2637,3)</f>
        <v>MEN</v>
      </c>
      <c r="J2637" s="36" t="str">
        <f>LEFT('DETALLE DE CONEXIONES'!M2637,3)</f>
        <v>0mi</v>
      </c>
      <c r="K2637" s="36" t="str">
        <f>IF(LEN('DETALLE DE CONEXIONES'!M2637)&lt;12,(RIGHT('DETALLE DE CONEXIONES'!M2637,5)),(RIGHT('DETALLE DE CONEXIONES'!M2637,6)))</f>
        <v xml:space="preserve">min. </v>
      </c>
      <c r="L2637" s="36">
        <f>IF(C2637="Saliente Local",(IFERROR((LIMPIA(J2637,1)),0)),0)</f>
        <v>0</v>
      </c>
      <c r="M2637" s="36">
        <f>IF(C2637="Saliente Nacional",(IFERROR((LIMPIA(J2637,1)),0)),0)</f>
        <v>0</v>
      </c>
      <c r="N2637" s="36">
        <f>IF(C2637="Saliente Internacional",(IFERROR((LIMPIA(J2637,1)),0)),0)</f>
        <v>0</v>
      </c>
      <c r="O2637" s="36">
        <f>IF(C2637="Saliente Local",(IFERROR((LIMPIA(K2637,1)),0)),0)</f>
        <v>0</v>
      </c>
      <c r="P2637" s="36">
        <f>IF(C2637="Saliente Nacional",(IFERROR((LIMPIA(K2637,1)),0)),0)</f>
        <v>0</v>
      </c>
      <c r="Q2637" s="36">
        <f>IF(C2637="Saliente Internacional",(IFERROR((LIMPIA(K2637,1)),0)),0)</f>
        <v>0</v>
      </c>
      <c r="R2637" s="36">
        <f t="shared" si="124"/>
        <v>0</v>
      </c>
      <c r="S2637" s="36">
        <f t="shared" si="125"/>
        <v>0</v>
      </c>
    </row>
    <row r="2638" spans="1:19" x14ac:dyDescent="0.25">
      <c r="A2638" s="101">
        <f>'DETALLE DE CONEXIONES'!P2638</f>
        <v>0</v>
      </c>
      <c r="B2638" s="36" t="str">
        <f>'DETALLE DE CONEXIONES'!I2638</f>
        <v>GPRS</v>
      </c>
      <c r="C2638" s="36" t="str">
        <f>'DETALLE DE CONEXIONES'!BB2638</f>
        <v>RS</v>
      </c>
      <c r="D2638" s="36" t="str">
        <f>'DETALLE DE CONEXIONES'!E2638</f>
        <v>internet.itelcelXXXm-3G</v>
      </c>
      <c r="E2638" s="36">
        <f t="shared" si="123"/>
        <v>23</v>
      </c>
      <c r="F2638" s="36">
        <f>IFERROR(LIMPIA('DETALLE DE CONEXIONES'!N2638,1),0)</f>
        <v>0</v>
      </c>
      <c r="G2638" s="36" t="str">
        <f>LEFT('DETALLE DE CONEXIONES'!BE2638,3)</f>
        <v/>
      </c>
      <c r="H2638" s="36" t="str">
        <f>RIGHT('DETALLE DE CONEXIONES'!AK2638,2)</f>
        <v>-1</v>
      </c>
      <c r="I2638" s="36" t="str">
        <f>LEFT('DETALLE DE CONEXIONES'!AK2638,3)</f>
        <v>RS;</v>
      </c>
      <c r="J2638" s="36" t="str">
        <f>LEFT('DETALLE DE CONEXIONES'!M2638,3)</f>
        <v>0mi</v>
      </c>
      <c r="K2638" s="36" t="str">
        <f>IF(LEN('DETALLE DE CONEXIONES'!M2638)&lt;12,(RIGHT('DETALLE DE CONEXIONES'!M2638,5)),(RIGHT('DETALLE DE CONEXIONES'!M2638,6)))</f>
        <v xml:space="preserve">min. </v>
      </c>
      <c r="L2638" s="36">
        <f>IF(C2638="Saliente Local",(IFERROR((LIMPIA(J2638,1)),0)),0)</f>
        <v>0</v>
      </c>
      <c r="M2638" s="36">
        <f>IF(C2638="Saliente Nacional",(IFERROR((LIMPIA(J2638,1)),0)),0)</f>
        <v>0</v>
      </c>
      <c r="N2638" s="36">
        <f>IF(C2638="Saliente Internacional",(IFERROR((LIMPIA(J2638,1)),0)),0)</f>
        <v>0</v>
      </c>
      <c r="O2638" s="36">
        <f>IF(C2638="Saliente Local",(IFERROR((LIMPIA(K2638,1)),0)),0)</f>
        <v>0</v>
      </c>
      <c r="P2638" s="36">
        <f>IF(C2638="Saliente Nacional",(IFERROR((LIMPIA(K2638,1)),0)),0)</f>
        <v>0</v>
      </c>
      <c r="Q2638" s="36">
        <f>IF(C2638="Saliente Internacional",(IFERROR((LIMPIA(K2638,1)),0)),0)</f>
        <v>0</v>
      </c>
      <c r="R2638" s="36">
        <f t="shared" si="124"/>
        <v>0</v>
      </c>
      <c r="S2638" s="36">
        <f t="shared" si="125"/>
        <v>0</v>
      </c>
    </row>
    <row r="2639" spans="1:19" x14ac:dyDescent="0.25">
      <c r="A2639" s="101">
        <f>'DETALLE DE CONEXIONES'!P2639</f>
        <v>0</v>
      </c>
      <c r="B2639" s="36" t="str">
        <f>'DETALLE DE CONEXIONES'!I2639</f>
        <v>TRANSFERENCIA</v>
      </c>
      <c r="C2639" s="36" t="str">
        <f>'DETALLE DE CONEXIONES'!BB2639</f>
        <v>Desvio Nacional</v>
      </c>
      <c r="D2639" s="36" t="str">
        <f>'DETALLE DE CONEXIONES'!E2639</f>
        <v>999XXX1600</v>
      </c>
      <c r="E2639" s="36">
        <f t="shared" si="123"/>
        <v>10</v>
      </c>
      <c r="F2639" s="36">
        <f>IFERROR(LIMPIA('DETALLE DE CONEXIONES'!N2639,1),0)</f>
        <v>1</v>
      </c>
      <c r="G2639" s="36" t="str">
        <f>LEFT('DETALLE DE CONEXIONES'!BE2639,3)</f>
        <v>SIU</v>
      </c>
      <c r="H2639" s="36" t="str">
        <f>RIGHT('DETALLE DE CONEXIONES'!AK2639,2)</f>
        <v/>
      </c>
      <c r="I2639" s="36" t="str">
        <f>LEFT('DETALLE DE CONEXIONES'!AK2639,3)</f>
        <v/>
      </c>
      <c r="J2639" s="36" t="str">
        <f>LEFT('DETALLE DE CONEXIONES'!M2639,3)</f>
        <v>0mi</v>
      </c>
      <c r="K2639" s="36" t="str">
        <f>IF(LEN('DETALLE DE CONEXIONES'!M2639)&lt;12,(RIGHT('DETALLE DE CONEXIONES'!M2639,5)),(RIGHT('DETALLE DE CONEXIONES'!M2639,6)))</f>
        <v>5seg.</v>
      </c>
      <c r="L2639" s="36">
        <f>IF(C2639="Saliente Local",(IFERROR((LIMPIA(J2639,1)),0)),0)</f>
        <v>0</v>
      </c>
      <c r="M2639" s="36">
        <f>IF(C2639="Saliente Nacional",(IFERROR((LIMPIA(J2639,1)),0)),0)</f>
        <v>0</v>
      </c>
      <c r="N2639" s="36">
        <f>IF(C2639="Saliente Internacional",(IFERROR((LIMPIA(J2639,1)),0)),0)</f>
        <v>0</v>
      </c>
      <c r="O2639" s="36">
        <f>IF(C2639="Saliente Local",(IFERROR((LIMPIA(K2639,1)),0)),0)</f>
        <v>0</v>
      </c>
      <c r="P2639" s="36">
        <f>IF(C2639="Saliente Nacional",(IFERROR((LIMPIA(K2639,1)),0)),0)</f>
        <v>0</v>
      </c>
      <c r="Q2639" s="36">
        <f>IF(C2639="Saliente Internacional",(IFERROR((LIMPIA(K2639,1)),0)),0)</f>
        <v>0</v>
      </c>
      <c r="R2639" s="36">
        <f t="shared" si="124"/>
        <v>0</v>
      </c>
      <c r="S2639" s="36">
        <f t="shared" si="125"/>
        <v>0</v>
      </c>
    </row>
    <row r="2640" spans="1:19" x14ac:dyDescent="0.25">
      <c r="A2640" s="101">
        <f>'DETALLE DE CONEXIONES'!P2640</f>
        <v>0</v>
      </c>
      <c r="B2640" s="36" t="str">
        <f>'DETALLE DE CONEXIONES'!I2640</f>
        <v>SALIENTE</v>
      </c>
      <c r="C2640" s="36" t="str">
        <f>'DETALLE DE CONEXIONES'!BB2640</f>
        <v>Saliente Local</v>
      </c>
      <c r="D2640" s="36" t="str">
        <f>'DETALLE DE CONEXIONES'!E2640</f>
        <v>999XXX1025</v>
      </c>
      <c r="E2640" s="36">
        <f t="shared" si="123"/>
        <v>10</v>
      </c>
      <c r="F2640" s="36">
        <f>IFERROR(LIMPIA('DETALLE DE CONEXIONES'!N2640,1),0)</f>
        <v>2</v>
      </c>
      <c r="G2640" s="36" t="str">
        <f>LEFT('DETALLE DE CONEXIONES'!BE2640,3)</f>
        <v>NOF</v>
      </c>
      <c r="H2640" s="36" t="str">
        <f>RIGHT('DETALLE DE CONEXIONES'!AK2640,2)</f>
        <v/>
      </c>
      <c r="I2640" s="36" t="str">
        <f>LEFT('DETALLE DE CONEXIONES'!AK2640,3)</f>
        <v/>
      </c>
      <c r="J2640" s="36" t="str">
        <f>LEFT('DETALLE DE CONEXIONES'!M2640,3)</f>
        <v>1mi</v>
      </c>
      <c r="K2640" s="36" t="str">
        <f>IF(LEN('DETALLE DE CONEXIONES'!M2640)&lt;12,(RIGHT('DETALLE DE CONEXIONES'!M2640,5)),(RIGHT('DETALLE DE CONEXIONES'!M2640,6)))</f>
        <v>31seg.</v>
      </c>
      <c r="L2640" s="36">
        <f>IF(C2640="Saliente Local",(IFERROR((LIMPIA(J2640,1)),0)),0)</f>
        <v>1</v>
      </c>
      <c r="M2640" s="36">
        <f>IF(C2640="Saliente Nacional",(IFERROR((LIMPIA(J2640,1)),0)),0)</f>
        <v>0</v>
      </c>
      <c r="N2640" s="36">
        <f>IF(C2640="Saliente Internacional",(IFERROR((LIMPIA(J2640,1)),0)),0)</f>
        <v>0</v>
      </c>
      <c r="O2640" s="36">
        <f>IF(C2640="Saliente Local",(IFERROR((LIMPIA(K2640,1)),0)),0)</f>
        <v>31</v>
      </c>
      <c r="P2640" s="36">
        <f>IF(C2640="Saliente Nacional",(IFERROR((LIMPIA(K2640,1)),0)),0)</f>
        <v>0</v>
      </c>
      <c r="Q2640" s="36">
        <f>IF(C2640="Saliente Internacional",(IFERROR((LIMPIA(K2640,1)),0)),0)</f>
        <v>0</v>
      </c>
      <c r="R2640" s="36">
        <f t="shared" si="124"/>
        <v>2</v>
      </c>
      <c r="S2640" s="36">
        <f t="shared" si="125"/>
        <v>0</v>
      </c>
    </row>
    <row r="2641" spans="1:19" x14ac:dyDescent="0.25">
      <c r="A2641" s="101">
        <f>'DETALLE DE CONEXIONES'!P2641</f>
        <v>0</v>
      </c>
      <c r="B2641" s="36" t="str">
        <f>'DETALLE DE CONEXIONES'!I2641</f>
        <v>SALIENTE</v>
      </c>
      <c r="C2641" s="36" t="str">
        <f>'DETALLE DE CONEXIONES'!BB2641</f>
        <v>Saliente Local</v>
      </c>
      <c r="D2641" s="36" t="str">
        <f>'DETALLE DE CONEXIONES'!E2641</f>
        <v>999XXX9203</v>
      </c>
      <c r="E2641" s="36">
        <f t="shared" si="123"/>
        <v>10</v>
      </c>
      <c r="F2641" s="36">
        <f>IFERROR(LIMPIA('DETALLE DE CONEXIONES'!N2641,1),0)</f>
        <v>3</v>
      </c>
      <c r="G2641" s="36" t="str">
        <f>LEFT('DETALLE DE CONEXIONES'!BE2641,3)</f>
        <v>NOF</v>
      </c>
      <c r="H2641" s="36" t="str">
        <f>RIGHT('DETALLE DE CONEXIONES'!AK2641,2)</f>
        <v/>
      </c>
      <c r="I2641" s="36" t="str">
        <f>LEFT('DETALLE DE CONEXIONES'!AK2641,3)</f>
        <v/>
      </c>
      <c r="J2641" s="36" t="str">
        <f>LEFT('DETALLE DE CONEXIONES'!M2641,3)</f>
        <v>2mi</v>
      </c>
      <c r="K2641" s="36" t="str">
        <f>IF(LEN('DETALLE DE CONEXIONES'!M2641)&lt;12,(RIGHT('DETALLE DE CONEXIONES'!M2641,5)),(RIGHT('DETALLE DE CONEXIONES'!M2641,6)))</f>
        <v>6seg.</v>
      </c>
      <c r="L2641" s="36">
        <f>IF(C2641="Saliente Local",(IFERROR((LIMPIA(J2641,1)),0)),0)</f>
        <v>2</v>
      </c>
      <c r="M2641" s="36">
        <f>IF(C2641="Saliente Nacional",(IFERROR((LIMPIA(J2641,1)),0)),0)</f>
        <v>0</v>
      </c>
      <c r="N2641" s="36">
        <f>IF(C2641="Saliente Internacional",(IFERROR((LIMPIA(J2641,1)),0)),0)</f>
        <v>0</v>
      </c>
      <c r="O2641" s="36">
        <f>IF(C2641="Saliente Local",(IFERROR((LIMPIA(K2641,1)),0)),0)</f>
        <v>6</v>
      </c>
      <c r="P2641" s="36">
        <f>IF(C2641="Saliente Nacional",(IFERROR((LIMPIA(K2641,1)),0)),0)</f>
        <v>0</v>
      </c>
      <c r="Q2641" s="36">
        <f>IF(C2641="Saliente Internacional",(IFERROR((LIMPIA(K2641,1)),0)),0)</f>
        <v>0</v>
      </c>
      <c r="R2641" s="36">
        <f t="shared" si="124"/>
        <v>3</v>
      </c>
      <c r="S2641" s="36">
        <f t="shared" si="125"/>
        <v>0</v>
      </c>
    </row>
    <row r="2642" spans="1:19" x14ac:dyDescent="0.25">
      <c r="A2642" s="101">
        <f>'DETALLE DE CONEXIONES'!P2642</f>
        <v>0</v>
      </c>
      <c r="B2642" s="36" t="str">
        <f>'DETALLE DE CONEXIONES'!I2642</f>
        <v>GPRS</v>
      </c>
      <c r="C2642" s="36" t="str">
        <f>'DETALLE DE CONEXIONES'!BB2642</f>
        <v>RS</v>
      </c>
      <c r="D2642" s="36" t="str">
        <f>'DETALLE DE CONEXIONES'!E2642</f>
        <v>internet.itelcel.coXXXGLTE</v>
      </c>
      <c r="E2642" s="36">
        <f t="shared" si="123"/>
        <v>26</v>
      </c>
      <c r="F2642" s="36">
        <f>IFERROR(LIMPIA('DETALLE DE CONEXIONES'!N2642,1),0)</f>
        <v>0</v>
      </c>
      <c r="G2642" s="36" t="str">
        <f>LEFT('DETALLE DE CONEXIONES'!BE2642,3)</f>
        <v/>
      </c>
      <c r="H2642" s="36" t="str">
        <f>RIGHT('DETALLE DE CONEXIONES'!AK2642,2)</f>
        <v>-1</v>
      </c>
      <c r="I2642" s="36" t="str">
        <f>LEFT('DETALLE DE CONEXIONES'!AK2642,3)</f>
        <v>RS;</v>
      </c>
      <c r="J2642" s="36" t="str">
        <f>LEFT('DETALLE DE CONEXIONES'!M2642,3)</f>
        <v>0mi</v>
      </c>
      <c r="K2642" s="36" t="str">
        <f>IF(LEN('DETALLE DE CONEXIONES'!M2642)&lt;12,(RIGHT('DETALLE DE CONEXIONES'!M2642,5)),(RIGHT('DETALLE DE CONEXIONES'!M2642,6)))</f>
        <v xml:space="preserve">min. </v>
      </c>
      <c r="L2642" s="36">
        <f>IF(C2642="Saliente Local",(IFERROR((LIMPIA(J2642,1)),0)),0)</f>
        <v>0</v>
      </c>
      <c r="M2642" s="36">
        <f>IF(C2642="Saliente Nacional",(IFERROR((LIMPIA(J2642,1)),0)),0)</f>
        <v>0</v>
      </c>
      <c r="N2642" s="36">
        <f>IF(C2642="Saliente Internacional",(IFERROR((LIMPIA(J2642,1)),0)),0)</f>
        <v>0</v>
      </c>
      <c r="O2642" s="36">
        <f>IF(C2642="Saliente Local",(IFERROR((LIMPIA(K2642,1)),0)),0)</f>
        <v>0</v>
      </c>
      <c r="P2642" s="36">
        <f>IF(C2642="Saliente Nacional",(IFERROR((LIMPIA(K2642,1)),0)),0)</f>
        <v>0</v>
      </c>
      <c r="Q2642" s="36">
        <f>IF(C2642="Saliente Internacional",(IFERROR((LIMPIA(K2642,1)),0)),0)</f>
        <v>0</v>
      </c>
      <c r="R2642" s="36">
        <f t="shared" si="124"/>
        <v>0</v>
      </c>
      <c r="S2642" s="36">
        <f t="shared" si="125"/>
        <v>0</v>
      </c>
    </row>
    <row r="2643" spans="1:19" x14ac:dyDescent="0.25">
      <c r="A2643" s="101">
        <f>'DETALLE DE CONEXIONES'!P2643</f>
        <v>0</v>
      </c>
      <c r="B2643" s="36" t="str">
        <f>'DETALLE DE CONEXIONES'!I2643</f>
        <v>GPRS</v>
      </c>
      <c r="C2643" s="36" t="str">
        <f>'DETALLE DE CONEXIONES'!BB2643</f>
        <v>MENSAJERO</v>
      </c>
      <c r="D2643" s="36" t="str">
        <f>'DETALLE DE CONEXIONES'!E2643</f>
        <v>internet.itelcel.coXXXGLTE</v>
      </c>
      <c r="E2643" s="36">
        <f t="shared" si="123"/>
        <v>26</v>
      </c>
      <c r="F2643" s="36">
        <f>IFERROR(LIMPIA('DETALLE DE CONEXIONES'!N2643,1),0)</f>
        <v>0</v>
      </c>
      <c r="G2643" s="36" t="str">
        <f>LEFT('DETALLE DE CONEXIONES'!BE2643,3)</f>
        <v/>
      </c>
      <c r="H2643" s="36" t="str">
        <f>RIGHT('DETALLE DE CONEXIONES'!AK2643,2)</f>
        <v>-1</v>
      </c>
      <c r="I2643" s="36" t="str">
        <f>LEFT('DETALLE DE CONEXIONES'!AK2643,3)</f>
        <v>MEN</v>
      </c>
      <c r="J2643" s="36" t="str">
        <f>LEFT('DETALLE DE CONEXIONES'!M2643,3)</f>
        <v>0mi</v>
      </c>
      <c r="K2643" s="36" t="str">
        <f>IF(LEN('DETALLE DE CONEXIONES'!M2643)&lt;12,(RIGHT('DETALLE DE CONEXIONES'!M2643,5)),(RIGHT('DETALLE DE CONEXIONES'!M2643,6)))</f>
        <v xml:space="preserve">min. </v>
      </c>
      <c r="L2643" s="36">
        <f>IF(C2643="Saliente Local",(IFERROR((LIMPIA(J2643,1)),0)),0)</f>
        <v>0</v>
      </c>
      <c r="M2643" s="36">
        <f>IF(C2643="Saliente Nacional",(IFERROR((LIMPIA(J2643,1)),0)),0)</f>
        <v>0</v>
      </c>
      <c r="N2643" s="36">
        <f>IF(C2643="Saliente Internacional",(IFERROR((LIMPIA(J2643,1)),0)),0)</f>
        <v>0</v>
      </c>
      <c r="O2643" s="36">
        <f>IF(C2643="Saliente Local",(IFERROR((LIMPIA(K2643,1)),0)),0)</f>
        <v>0</v>
      </c>
      <c r="P2643" s="36">
        <f>IF(C2643="Saliente Nacional",(IFERROR((LIMPIA(K2643,1)),0)),0)</f>
        <v>0</v>
      </c>
      <c r="Q2643" s="36">
        <f>IF(C2643="Saliente Internacional",(IFERROR((LIMPIA(K2643,1)),0)),0)</f>
        <v>0</v>
      </c>
      <c r="R2643" s="36">
        <f t="shared" si="124"/>
        <v>0</v>
      </c>
      <c r="S2643" s="36">
        <f t="shared" si="125"/>
        <v>0</v>
      </c>
    </row>
    <row r="2644" spans="1:19" x14ac:dyDescent="0.25">
      <c r="A2644" s="101">
        <f>'DETALLE DE CONEXIONES'!P2644</f>
        <v>0</v>
      </c>
      <c r="B2644" s="36" t="str">
        <f>'DETALLE DE CONEXIONES'!I2644</f>
        <v>GPRS</v>
      </c>
      <c r="C2644" s="36" t="str">
        <f>'DETALLE DE CONEXIONES'!BB2644</f>
        <v>RS</v>
      </c>
      <c r="D2644" s="36" t="str">
        <f>'DETALLE DE CONEXIONES'!E2644</f>
        <v>internet.itelcel.coXXXGLTE</v>
      </c>
      <c r="E2644" s="36">
        <f t="shared" si="123"/>
        <v>26</v>
      </c>
      <c r="F2644" s="36">
        <f>IFERROR(LIMPIA('DETALLE DE CONEXIONES'!N2644,1),0)</f>
        <v>0</v>
      </c>
      <c r="G2644" s="36" t="str">
        <f>LEFT('DETALLE DE CONEXIONES'!BE2644,3)</f>
        <v/>
      </c>
      <c r="H2644" s="36" t="str">
        <f>RIGHT('DETALLE DE CONEXIONES'!AK2644,2)</f>
        <v>-0</v>
      </c>
      <c r="I2644" s="36" t="str">
        <f>LEFT('DETALLE DE CONEXIONES'!AK2644,3)</f>
        <v>RS;</v>
      </c>
      <c r="J2644" s="36" t="str">
        <f>LEFT('DETALLE DE CONEXIONES'!M2644,3)</f>
        <v>0mi</v>
      </c>
      <c r="K2644" s="36" t="str">
        <f>IF(LEN('DETALLE DE CONEXIONES'!M2644)&lt;12,(RIGHT('DETALLE DE CONEXIONES'!M2644,5)),(RIGHT('DETALLE DE CONEXIONES'!M2644,6)))</f>
        <v xml:space="preserve">min. </v>
      </c>
      <c r="L2644" s="36">
        <f>IF(C2644="Saliente Local",(IFERROR((LIMPIA(J2644,1)),0)),0)</f>
        <v>0</v>
      </c>
      <c r="M2644" s="36">
        <f>IF(C2644="Saliente Nacional",(IFERROR((LIMPIA(J2644,1)),0)),0)</f>
        <v>0</v>
      </c>
      <c r="N2644" s="36">
        <f>IF(C2644="Saliente Internacional",(IFERROR((LIMPIA(J2644,1)),0)),0)</f>
        <v>0</v>
      </c>
      <c r="O2644" s="36">
        <f>IF(C2644="Saliente Local",(IFERROR((LIMPIA(K2644,1)),0)),0)</f>
        <v>0</v>
      </c>
      <c r="P2644" s="36">
        <f>IF(C2644="Saliente Nacional",(IFERROR((LIMPIA(K2644,1)),0)),0)</f>
        <v>0</v>
      </c>
      <c r="Q2644" s="36">
        <f>IF(C2644="Saliente Internacional",(IFERROR((LIMPIA(K2644,1)),0)),0)</f>
        <v>0</v>
      </c>
      <c r="R2644" s="36">
        <f t="shared" si="124"/>
        <v>0</v>
      </c>
      <c r="S2644" s="36">
        <f t="shared" si="125"/>
        <v>0</v>
      </c>
    </row>
    <row r="2645" spans="1:19" x14ac:dyDescent="0.25">
      <c r="A2645" s="101">
        <f>'DETALLE DE CONEXIONES'!P2645</f>
        <v>0</v>
      </c>
      <c r="B2645" s="36" t="str">
        <f>'DETALLE DE CONEXIONES'!I2645</f>
        <v>GPRS</v>
      </c>
      <c r="C2645" s="36" t="str">
        <f>'DETALLE DE CONEXIONES'!BB2645</f>
        <v>MENSAJERO</v>
      </c>
      <c r="D2645" s="36" t="str">
        <f>'DETALLE DE CONEXIONES'!E2645</f>
        <v>internet.itelcel.coXXXGLTE</v>
      </c>
      <c r="E2645" s="36">
        <f t="shared" si="123"/>
        <v>26</v>
      </c>
      <c r="F2645" s="36">
        <f>IFERROR(LIMPIA('DETALLE DE CONEXIONES'!N2645,1),0)</f>
        <v>0</v>
      </c>
      <c r="G2645" s="36" t="str">
        <f>LEFT('DETALLE DE CONEXIONES'!BE2645,3)</f>
        <v/>
      </c>
      <c r="H2645" s="36" t="str">
        <f>RIGHT('DETALLE DE CONEXIONES'!AK2645,2)</f>
        <v>-0</v>
      </c>
      <c r="I2645" s="36" t="str">
        <f>LEFT('DETALLE DE CONEXIONES'!AK2645,3)</f>
        <v>MEN</v>
      </c>
      <c r="J2645" s="36" t="str">
        <f>LEFT('DETALLE DE CONEXIONES'!M2645,3)</f>
        <v>0mi</v>
      </c>
      <c r="K2645" s="36" t="str">
        <f>IF(LEN('DETALLE DE CONEXIONES'!M2645)&lt;12,(RIGHT('DETALLE DE CONEXIONES'!M2645,5)),(RIGHT('DETALLE DE CONEXIONES'!M2645,6)))</f>
        <v xml:space="preserve">min. </v>
      </c>
      <c r="L2645" s="36">
        <f>IF(C2645="Saliente Local",(IFERROR((LIMPIA(J2645,1)),0)),0)</f>
        <v>0</v>
      </c>
      <c r="M2645" s="36">
        <f>IF(C2645="Saliente Nacional",(IFERROR((LIMPIA(J2645,1)),0)),0)</f>
        <v>0</v>
      </c>
      <c r="N2645" s="36">
        <f>IF(C2645="Saliente Internacional",(IFERROR((LIMPIA(J2645,1)),0)),0)</f>
        <v>0</v>
      </c>
      <c r="O2645" s="36">
        <f>IF(C2645="Saliente Local",(IFERROR((LIMPIA(K2645,1)),0)),0)</f>
        <v>0</v>
      </c>
      <c r="P2645" s="36">
        <f>IF(C2645="Saliente Nacional",(IFERROR((LIMPIA(K2645,1)),0)),0)</f>
        <v>0</v>
      </c>
      <c r="Q2645" s="36">
        <f>IF(C2645="Saliente Internacional",(IFERROR((LIMPIA(K2645,1)),0)),0)</f>
        <v>0</v>
      </c>
      <c r="R2645" s="36">
        <f t="shared" si="124"/>
        <v>0</v>
      </c>
      <c r="S2645" s="36">
        <f t="shared" si="125"/>
        <v>0</v>
      </c>
    </row>
    <row r="2646" spans="1:19" x14ac:dyDescent="0.25">
      <c r="A2646" s="101">
        <f>'DETALLE DE CONEXIONES'!P2646</f>
        <v>0</v>
      </c>
      <c r="B2646" s="36" t="str">
        <f>'DETALLE DE CONEXIONES'!I2646</f>
        <v>GPRS</v>
      </c>
      <c r="C2646" s="36" t="str">
        <f>'DETALLE DE CONEXIONES'!BB2646</f>
        <v>RS</v>
      </c>
      <c r="D2646" s="36" t="str">
        <f>'DETALLE DE CONEXIONES'!E2646</f>
        <v>internet.itelcel.coXXXGLTE</v>
      </c>
      <c r="E2646" s="36">
        <f t="shared" si="123"/>
        <v>26</v>
      </c>
      <c r="F2646" s="36">
        <f>IFERROR(LIMPIA('DETALLE DE CONEXIONES'!N2646,1),0)</f>
        <v>0</v>
      </c>
      <c r="G2646" s="36" t="str">
        <f>LEFT('DETALLE DE CONEXIONES'!BE2646,3)</f>
        <v/>
      </c>
      <c r="H2646" s="36" t="str">
        <f>RIGHT('DETALLE DE CONEXIONES'!AK2646,2)</f>
        <v>-0</v>
      </c>
      <c r="I2646" s="36" t="str">
        <f>LEFT('DETALLE DE CONEXIONES'!AK2646,3)</f>
        <v>RS;</v>
      </c>
      <c r="J2646" s="36" t="str">
        <f>LEFT('DETALLE DE CONEXIONES'!M2646,3)</f>
        <v>0mi</v>
      </c>
      <c r="K2646" s="36" t="str">
        <f>IF(LEN('DETALLE DE CONEXIONES'!M2646)&lt;12,(RIGHT('DETALLE DE CONEXIONES'!M2646,5)),(RIGHT('DETALLE DE CONEXIONES'!M2646,6)))</f>
        <v xml:space="preserve">min. </v>
      </c>
      <c r="L2646" s="36">
        <f>IF(C2646="Saliente Local",(IFERROR((LIMPIA(J2646,1)),0)),0)</f>
        <v>0</v>
      </c>
      <c r="M2646" s="36">
        <f>IF(C2646="Saliente Nacional",(IFERROR((LIMPIA(J2646,1)),0)),0)</f>
        <v>0</v>
      </c>
      <c r="N2646" s="36">
        <f>IF(C2646="Saliente Internacional",(IFERROR((LIMPIA(J2646,1)),0)),0)</f>
        <v>0</v>
      </c>
      <c r="O2646" s="36">
        <f>IF(C2646="Saliente Local",(IFERROR((LIMPIA(K2646,1)),0)),0)</f>
        <v>0</v>
      </c>
      <c r="P2646" s="36">
        <f>IF(C2646="Saliente Nacional",(IFERROR((LIMPIA(K2646,1)),0)),0)</f>
        <v>0</v>
      </c>
      <c r="Q2646" s="36">
        <f>IF(C2646="Saliente Internacional",(IFERROR((LIMPIA(K2646,1)),0)),0)</f>
        <v>0</v>
      </c>
      <c r="R2646" s="36">
        <f t="shared" si="124"/>
        <v>0</v>
      </c>
      <c r="S2646" s="36">
        <f t="shared" si="125"/>
        <v>0</v>
      </c>
    </row>
    <row r="2647" spans="1:19" x14ac:dyDescent="0.25">
      <c r="A2647" s="101">
        <f>'DETALLE DE CONEXIONES'!P2647</f>
        <v>0</v>
      </c>
      <c r="B2647" s="36" t="str">
        <f>'DETALLE DE CONEXIONES'!I2647</f>
        <v>GPRS</v>
      </c>
      <c r="C2647" s="36" t="str">
        <f>'DETALLE DE CONEXIONES'!BB2647</f>
        <v>RS</v>
      </c>
      <c r="D2647" s="36" t="str">
        <f>'DETALLE DE CONEXIONES'!E2647</f>
        <v>internet.itelcelXXXm-3G</v>
      </c>
      <c r="E2647" s="36">
        <f t="shared" si="123"/>
        <v>23</v>
      </c>
      <c r="F2647" s="36">
        <f>IFERROR(LIMPIA('DETALLE DE CONEXIONES'!N2647,1),0)</f>
        <v>0</v>
      </c>
      <c r="G2647" s="36" t="str">
        <f>LEFT('DETALLE DE CONEXIONES'!BE2647,3)</f>
        <v/>
      </c>
      <c r="H2647" s="36" t="str">
        <f>RIGHT('DETALLE DE CONEXIONES'!AK2647,2)</f>
        <v>-0</v>
      </c>
      <c r="I2647" s="36" t="str">
        <f>LEFT('DETALLE DE CONEXIONES'!AK2647,3)</f>
        <v>RS;</v>
      </c>
      <c r="J2647" s="36" t="str">
        <f>LEFT('DETALLE DE CONEXIONES'!M2647,3)</f>
        <v>0mi</v>
      </c>
      <c r="K2647" s="36" t="str">
        <f>IF(LEN('DETALLE DE CONEXIONES'!M2647)&lt;12,(RIGHT('DETALLE DE CONEXIONES'!M2647,5)),(RIGHT('DETALLE DE CONEXIONES'!M2647,6)))</f>
        <v xml:space="preserve">min. </v>
      </c>
      <c r="L2647" s="36">
        <f>IF(C2647="Saliente Local",(IFERROR((LIMPIA(J2647,1)),0)),0)</f>
        <v>0</v>
      </c>
      <c r="M2647" s="36">
        <f>IF(C2647="Saliente Nacional",(IFERROR((LIMPIA(J2647,1)),0)),0)</f>
        <v>0</v>
      </c>
      <c r="N2647" s="36">
        <f>IF(C2647="Saliente Internacional",(IFERROR((LIMPIA(J2647,1)),0)),0)</f>
        <v>0</v>
      </c>
      <c r="O2647" s="36">
        <f>IF(C2647="Saliente Local",(IFERROR((LIMPIA(K2647,1)),0)),0)</f>
        <v>0</v>
      </c>
      <c r="P2647" s="36">
        <f>IF(C2647="Saliente Nacional",(IFERROR((LIMPIA(K2647,1)),0)),0)</f>
        <v>0</v>
      </c>
      <c r="Q2647" s="36">
        <f>IF(C2647="Saliente Internacional",(IFERROR((LIMPIA(K2647,1)),0)),0)</f>
        <v>0</v>
      </c>
      <c r="R2647" s="36">
        <f t="shared" si="124"/>
        <v>0</v>
      </c>
      <c r="S2647" s="36">
        <f t="shared" si="125"/>
        <v>0</v>
      </c>
    </row>
    <row r="2648" spans="1:19" x14ac:dyDescent="0.25">
      <c r="A2648" s="101">
        <f>'DETALLE DE CONEXIONES'!P2648</f>
        <v>0</v>
      </c>
      <c r="B2648" s="36" t="str">
        <f>'DETALLE DE CONEXIONES'!I2648</f>
        <v>GPRS</v>
      </c>
      <c r="C2648" s="36" t="str">
        <f>'DETALLE DE CONEXIONES'!BB2648</f>
        <v>RS</v>
      </c>
      <c r="D2648" s="36" t="str">
        <f>'DETALLE DE CONEXIONES'!E2648</f>
        <v>internet.itelcelXXXm-3G</v>
      </c>
      <c r="E2648" s="36">
        <f t="shared" si="123"/>
        <v>23</v>
      </c>
      <c r="F2648" s="36">
        <f>IFERROR(LIMPIA('DETALLE DE CONEXIONES'!N2648,1),0)</f>
        <v>0</v>
      </c>
      <c r="G2648" s="36" t="str">
        <f>LEFT('DETALLE DE CONEXIONES'!BE2648,3)</f>
        <v/>
      </c>
      <c r="H2648" s="36" t="str">
        <f>RIGHT('DETALLE DE CONEXIONES'!AK2648,2)</f>
        <v>-0</v>
      </c>
      <c r="I2648" s="36" t="str">
        <f>LEFT('DETALLE DE CONEXIONES'!AK2648,3)</f>
        <v>RS;</v>
      </c>
      <c r="J2648" s="36" t="str">
        <f>LEFT('DETALLE DE CONEXIONES'!M2648,3)</f>
        <v>0mi</v>
      </c>
      <c r="K2648" s="36" t="str">
        <f>IF(LEN('DETALLE DE CONEXIONES'!M2648)&lt;12,(RIGHT('DETALLE DE CONEXIONES'!M2648,5)),(RIGHT('DETALLE DE CONEXIONES'!M2648,6)))</f>
        <v xml:space="preserve">min. </v>
      </c>
      <c r="L2648" s="36">
        <f>IF(C2648="Saliente Local",(IFERROR((LIMPIA(J2648,1)),0)),0)</f>
        <v>0</v>
      </c>
      <c r="M2648" s="36">
        <f>IF(C2648="Saliente Nacional",(IFERROR((LIMPIA(J2648,1)),0)),0)</f>
        <v>0</v>
      </c>
      <c r="N2648" s="36">
        <f>IF(C2648="Saliente Internacional",(IFERROR((LIMPIA(J2648,1)),0)),0)</f>
        <v>0</v>
      </c>
      <c r="O2648" s="36">
        <f>IF(C2648="Saliente Local",(IFERROR((LIMPIA(K2648,1)),0)),0)</f>
        <v>0</v>
      </c>
      <c r="P2648" s="36">
        <f>IF(C2648="Saliente Nacional",(IFERROR((LIMPIA(K2648,1)),0)),0)</f>
        <v>0</v>
      </c>
      <c r="Q2648" s="36">
        <f>IF(C2648="Saliente Internacional",(IFERROR((LIMPIA(K2648,1)),0)),0)</f>
        <v>0</v>
      </c>
      <c r="R2648" s="36">
        <f t="shared" si="124"/>
        <v>0</v>
      </c>
      <c r="S2648" s="36">
        <f t="shared" si="125"/>
        <v>0</v>
      </c>
    </row>
    <row r="2649" spans="1:19" x14ac:dyDescent="0.25">
      <c r="A2649" s="101">
        <f>'DETALLE DE CONEXIONES'!P2649</f>
        <v>0</v>
      </c>
      <c r="B2649" s="36" t="str">
        <f>'DETALLE DE CONEXIONES'!I2649</f>
        <v>SALIENTE</v>
      </c>
      <c r="C2649" s="36" t="str">
        <f>'DETALLE DE CONEXIONES'!BB2649</f>
        <v>Saliente Local</v>
      </c>
      <c r="D2649" s="36" t="str">
        <f>'DETALLE DE CONEXIONES'!E2649</f>
        <v>999XXX8767</v>
      </c>
      <c r="E2649" s="36">
        <f t="shared" si="123"/>
        <v>10</v>
      </c>
      <c r="F2649" s="36">
        <f>IFERROR(LIMPIA('DETALLE DE CONEXIONES'!N2649,1),0)</f>
        <v>11</v>
      </c>
      <c r="G2649" s="36" t="str">
        <f>LEFT('DETALLE DE CONEXIONES'!BE2649,3)</f>
        <v>NOF</v>
      </c>
      <c r="H2649" s="36" t="str">
        <f>RIGHT('DETALLE DE CONEXIONES'!AK2649,2)</f>
        <v/>
      </c>
      <c r="I2649" s="36" t="str">
        <f>LEFT('DETALLE DE CONEXIONES'!AK2649,3)</f>
        <v/>
      </c>
      <c r="J2649" s="36" t="str">
        <f>LEFT('DETALLE DE CONEXIONES'!M2649,3)</f>
        <v>10m</v>
      </c>
      <c r="K2649" s="36" t="str">
        <f>IF(LEN('DETALLE DE CONEXIONES'!M2649)&lt;12,(RIGHT('DETALLE DE CONEXIONES'!M2649,5)),(RIGHT('DETALLE DE CONEXIONES'!M2649,6)))</f>
        <v>43seg.</v>
      </c>
      <c r="L2649" s="36">
        <f>IF(C2649="Saliente Local",(IFERROR((LIMPIA(J2649,1)),0)),0)</f>
        <v>10</v>
      </c>
      <c r="M2649" s="36">
        <f>IF(C2649="Saliente Nacional",(IFERROR((LIMPIA(J2649,1)),0)),0)</f>
        <v>0</v>
      </c>
      <c r="N2649" s="36">
        <f>IF(C2649="Saliente Internacional",(IFERROR((LIMPIA(J2649,1)),0)),0)</f>
        <v>0</v>
      </c>
      <c r="O2649" s="36">
        <f>IF(C2649="Saliente Local",(IFERROR((LIMPIA(K2649,1)),0)),0)</f>
        <v>43</v>
      </c>
      <c r="P2649" s="36">
        <f>IF(C2649="Saliente Nacional",(IFERROR((LIMPIA(K2649,1)),0)),0)</f>
        <v>0</v>
      </c>
      <c r="Q2649" s="36">
        <f>IF(C2649="Saliente Internacional",(IFERROR((LIMPIA(K2649,1)),0)),0)</f>
        <v>0</v>
      </c>
      <c r="R2649" s="36">
        <f t="shared" si="124"/>
        <v>11</v>
      </c>
      <c r="S2649" s="36">
        <f t="shared" si="125"/>
        <v>0</v>
      </c>
    </row>
    <row r="2650" spans="1:19" x14ac:dyDescent="0.25">
      <c r="A2650" s="101">
        <f>'DETALLE DE CONEXIONES'!P2650</f>
        <v>0</v>
      </c>
      <c r="B2650" s="36" t="str">
        <f>'DETALLE DE CONEXIONES'!I2650</f>
        <v>SALIENTE</v>
      </c>
      <c r="C2650" s="36" t="str">
        <f>'DETALLE DE CONEXIONES'!BB2650</f>
        <v>Saliente Local</v>
      </c>
      <c r="D2650" s="36" t="str">
        <f>'DETALLE DE CONEXIONES'!E2650</f>
        <v>999XXX3420</v>
      </c>
      <c r="E2650" s="36">
        <f t="shared" si="123"/>
        <v>10</v>
      </c>
      <c r="F2650" s="36">
        <f>IFERROR(LIMPIA('DETALLE DE CONEXIONES'!N2650,1),0)</f>
        <v>2</v>
      </c>
      <c r="G2650" s="36" t="str">
        <f>LEFT('DETALLE DE CONEXIONES'!BE2650,3)</f>
        <v>NOF</v>
      </c>
      <c r="H2650" s="36" t="str">
        <f>RIGHT('DETALLE DE CONEXIONES'!AK2650,2)</f>
        <v/>
      </c>
      <c r="I2650" s="36" t="str">
        <f>LEFT('DETALLE DE CONEXIONES'!AK2650,3)</f>
        <v/>
      </c>
      <c r="J2650" s="36" t="str">
        <f>LEFT('DETALLE DE CONEXIONES'!M2650,3)</f>
        <v>1mi</v>
      </c>
      <c r="K2650" s="36" t="str">
        <f>IF(LEN('DETALLE DE CONEXIONES'!M2650)&lt;12,(RIGHT('DETALLE DE CONEXIONES'!M2650,5)),(RIGHT('DETALLE DE CONEXIONES'!M2650,6)))</f>
        <v>13seg.</v>
      </c>
      <c r="L2650" s="36">
        <f>IF(C2650="Saliente Local",(IFERROR((LIMPIA(J2650,1)),0)),0)</f>
        <v>1</v>
      </c>
      <c r="M2650" s="36">
        <f>IF(C2650="Saliente Nacional",(IFERROR((LIMPIA(J2650,1)),0)),0)</f>
        <v>0</v>
      </c>
      <c r="N2650" s="36">
        <f>IF(C2650="Saliente Internacional",(IFERROR((LIMPIA(J2650,1)),0)),0)</f>
        <v>0</v>
      </c>
      <c r="O2650" s="36">
        <f>IF(C2650="Saliente Local",(IFERROR((LIMPIA(K2650,1)),0)),0)</f>
        <v>13</v>
      </c>
      <c r="P2650" s="36">
        <f>IF(C2650="Saliente Nacional",(IFERROR((LIMPIA(K2650,1)),0)),0)</f>
        <v>0</v>
      </c>
      <c r="Q2650" s="36">
        <f>IF(C2650="Saliente Internacional",(IFERROR((LIMPIA(K2650,1)),0)),0)</f>
        <v>0</v>
      </c>
      <c r="R2650" s="36">
        <f t="shared" si="124"/>
        <v>2</v>
      </c>
      <c r="S2650" s="36">
        <f t="shared" si="125"/>
        <v>0</v>
      </c>
    </row>
    <row r="2651" spans="1:19" x14ac:dyDescent="0.25">
      <c r="A2651" s="101">
        <f>'DETALLE DE CONEXIONES'!P2651</f>
        <v>0</v>
      </c>
      <c r="B2651" s="36" t="str">
        <f>'DETALLE DE CONEXIONES'!I2651</f>
        <v>SALIENTE</v>
      </c>
      <c r="C2651" s="36" t="str">
        <f>'DETALLE DE CONEXIONES'!BB2651</f>
        <v>Saliente Local</v>
      </c>
      <c r="D2651" s="36" t="str">
        <f>'DETALLE DE CONEXIONES'!E2651</f>
        <v>999XXX3420</v>
      </c>
      <c r="E2651" s="36">
        <f t="shared" si="123"/>
        <v>10</v>
      </c>
      <c r="F2651" s="36">
        <f>IFERROR(LIMPIA('DETALLE DE CONEXIONES'!N2651,1),0)</f>
        <v>1</v>
      </c>
      <c r="G2651" s="36" t="str">
        <f>LEFT('DETALLE DE CONEXIONES'!BE2651,3)</f>
        <v>NOF</v>
      </c>
      <c r="H2651" s="36" t="str">
        <f>RIGHT('DETALLE DE CONEXIONES'!AK2651,2)</f>
        <v/>
      </c>
      <c r="I2651" s="36" t="str">
        <f>LEFT('DETALLE DE CONEXIONES'!AK2651,3)</f>
        <v/>
      </c>
      <c r="J2651" s="36" t="str">
        <f>LEFT('DETALLE DE CONEXIONES'!M2651,3)</f>
        <v>0mi</v>
      </c>
      <c r="K2651" s="36" t="str">
        <f>IF(LEN('DETALLE DE CONEXIONES'!M2651)&lt;12,(RIGHT('DETALLE DE CONEXIONES'!M2651,5)),(RIGHT('DETALLE DE CONEXIONES'!M2651,6)))</f>
        <v>48seg.</v>
      </c>
      <c r="L2651" s="36">
        <f>IF(C2651="Saliente Local",(IFERROR((LIMPIA(J2651,1)),0)),0)</f>
        <v>0</v>
      </c>
      <c r="M2651" s="36">
        <f>IF(C2651="Saliente Nacional",(IFERROR((LIMPIA(J2651,1)),0)),0)</f>
        <v>0</v>
      </c>
      <c r="N2651" s="36">
        <f>IF(C2651="Saliente Internacional",(IFERROR((LIMPIA(J2651,1)),0)),0)</f>
        <v>0</v>
      </c>
      <c r="O2651" s="36">
        <f>IF(C2651="Saliente Local",(IFERROR((LIMPIA(K2651,1)),0)),0)</f>
        <v>48</v>
      </c>
      <c r="P2651" s="36">
        <f>IF(C2651="Saliente Nacional",(IFERROR((LIMPIA(K2651,1)),0)),0)</f>
        <v>0</v>
      </c>
      <c r="Q2651" s="36">
        <f>IF(C2651="Saliente Internacional",(IFERROR((LIMPIA(K2651,1)),0)),0)</f>
        <v>0</v>
      </c>
      <c r="R2651" s="36">
        <f t="shared" si="124"/>
        <v>1</v>
      </c>
      <c r="S2651" s="36">
        <f t="shared" si="125"/>
        <v>0</v>
      </c>
    </row>
    <row r="2652" spans="1:19" x14ac:dyDescent="0.25">
      <c r="A2652" s="101">
        <f>'DETALLE DE CONEXIONES'!P2652</f>
        <v>0</v>
      </c>
      <c r="B2652" s="36" t="str">
        <f>'DETALLE DE CONEXIONES'!I2652</f>
        <v>SALIENTE</v>
      </c>
      <c r="C2652" s="36" t="str">
        <f>'DETALLE DE CONEXIONES'!BB2652</f>
        <v>Saliente Local</v>
      </c>
      <c r="D2652" s="36" t="str">
        <f>'DETALLE DE CONEXIONES'!E2652</f>
        <v>999XXX3420</v>
      </c>
      <c r="E2652" s="36">
        <f t="shared" si="123"/>
        <v>10</v>
      </c>
      <c r="F2652" s="36">
        <f>IFERROR(LIMPIA('DETALLE DE CONEXIONES'!N2652,1),0)</f>
        <v>1</v>
      </c>
      <c r="G2652" s="36" t="str">
        <f>LEFT('DETALLE DE CONEXIONES'!BE2652,3)</f>
        <v>NOF</v>
      </c>
      <c r="H2652" s="36" t="str">
        <f>RIGHT('DETALLE DE CONEXIONES'!AK2652,2)</f>
        <v/>
      </c>
      <c r="I2652" s="36" t="str">
        <f>LEFT('DETALLE DE CONEXIONES'!AK2652,3)</f>
        <v/>
      </c>
      <c r="J2652" s="36" t="str">
        <f>LEFT('DETALLE DE CONEXIONES'!M2652,3)</f>
        <v>0mi</v>
      </c>
      <c r="K2652" s="36" t="str">
        <f>IF(LEN('DETALLE DE CONEXIONES'!M2652)&lt;12,(RIGHT('DETALLE DE CONEXIONES'!M2652,5)),(RIGHT('DETALLE DE CONEXIONES'!M2652,6)))</f>
        <v>37seg.</v>
      </c>
      <c r="L2652" s="36">
        <f>IF(C2652="Saliente Local",(IFERROR((LIMPIA(J2652,1)),0)),0)</f>
        <v>0</v>
      </c>
      <c r="M2652" s="36">
        <f>IF(C2652="Saliente Nacional",(IFERROR((LIMPIA(J2652,1)),0)),0)</f>
        <v>0</v>
      </c>
      <c r="N2652" s="36">
        <f>IF(C2652="Saliente Internacional",(IFERROR((LIMPIA(J2652,1)),0)),0)</f>
        <v>0</v>
      </c>
      <c r="O2652" s="36">
        <f>IF(C2652="Saliente Local",(IFERROR((LIMPIA(K2652,1)),0)),0)</f>
        <v>37</v>
      </c>
      <c r="P2652" s="36">
        <f>IF(C2652="Saliente Nacional",(IFERROR((LIMPIA(K2652,1)),0)),0)</f>
        <v>0</v>
      </c>
      <c r="Q2652" s="36">
        <f>IF(C2652="Saliente Internacional",(IFERROR((LIMPIA(K2652,1)),0)),0)</f>
        <v>0</v>
      </c>
      <c r="R2652" s="36">
        <f t="shared" si="124"/>
        <v>1</v>
      </c>
      <c r="S2652" s="36">
        <f t="shared" si="125"/>
        <v>0</v>
      </c>
    </row>
    <row r="2653" spans="1:19" x14ac:dyDescent="0.25">
      <c r="A2653" s="101">
        <f>'DETALLE DE CONEXIONES'!P2653</f>
        <v>0</v>
      </c>
      <c r="B2653" s="36" t="str">
        <f>'DETALLE DE CONEXIONES'!I2653</f>
        <v>SALIENTE</v>
      </c>
      <c r="C2653" s="36" t="str">
        <f>'DETALLE DE CONEXIONES'!BB2653</f>
        <v>Saliente Local</v>
      </c>
      <c r="D2653" s="36" t="str">
        <f>'DETALLE DE CONEXIONES'!E2653</f>
        <v>999XXX0494</v>
      </c>
      <c r="E2653" s="36">
        <f t="shared" si="123"/>
        <v>10</v>
      </c>
      <c r="F2653" s="36">
        <f>IFERROR(LIMPIA('DETALLE DE CONEXIONES'!N2653,1),0)</f>
        <v>1</v>
      </c>
      <c r="G2653" s="36" t="str">
        <f>LEFT('DETALLE DE CONEXIONES'!BE2653,3)</f>
        <v>NOF</v>
      </c>
      <c r="H2653" s="36" t="str">
        <f>RIGHT('DETALLE DE CONEXIONES'!AK2653,2)</f>
        <v/>
      </c>
      <c r="I2653" s="36" t="str">
        <f>LEFT('DETALLE DE CONEXIONES'!AK2653,3)</f>
        <v/>
      </c>
      <c r="J2653" s="36" t="str">
        <f>LEFT('DETALLE DE CONEXIONES'!M2653,3)</f>
        <v>0mi</v>
      </c>
      <c r="K2653" s="36" t="str">
        <f>IF(LEN('DETALLE DE CONEXIONES'!M2653)&lt;12,(RIGHT('DETALLE DE CONEXIONES'!M2653,5)),(RIGHT('DETALLE DE CONEXIONES'!M2653,6)))</f>
        <v>35seg.</v>
      </c>
      <c r="L2653" s="36">
        <f>IF(C2653="Saliente Local",(IFERROR((LIMPIA(J2653,1)),0)),0)</f>
        <v>0</v>
      </c>
      <c r="M2653" s="36">
        <f>IF(C2653="Saliente Nacional",(IFERROR((LIMPIA(J2653,1)),0)),0)</f>
        <v>0</v>
      </c>
      <c r="N2653" s="36">
        <f>IF(C2653="Saliente Internacional",(IFERROR((LIMPIA(J2653,1)),0)),0)</f>
        <v>0</v>
      </c>
      <c r="O2653" s="36">
        <f>IF(C2653="Saliente Local",(IFERROR((LIMPIA(K2653,1)),0)),0)</f>
        <v>35</v>
      </c>
      <c r="P2653" s="36">
        <f>IF(C2653="Saliente Nacional",(IFERROR((LIMPIA(K2653,1)),0)),0)</f>
        <v>0</v>
      </c>
      <c r="Q2653" s="36">
        <f>IF(C2653="Saliente Internacional",(IFERROR((LIMPIA(K2653,1)),0)),0)</f>
        <v>0</v>
      </c>
      <c r="R2653" s="36">
        <f t="shared" si="124"/>
        <v>1</v>
      </c>
      <c r="S2653" s="36">
        <f t="shared" si="125"/>
        <v>0</v>
      </c>
    </row>
    <row r="2654" spans="1:19" x14ac:dyDescent="0.25">
      <c r="A2654" s="101">
        <f>'DETALLE DE CONEXIONES'!P2654</f>
        <v>0</v>
      </c>
      <c r="B2654" s="36" t="str">
        <f>'DETALLE DE CONEXIONES'!I2654</f>
        <v>GPRS</v>
      </c>
      <c r="C2654" s="36" t="str">
        <f>'DETALLE DE CONEXIONES'!BB2654</f>
        <v>RS</v>
      </c>
      <c r="D2654" s="36" t="str">
        <f>'DETALLE DE CONEXIONES'!E2654</f>
        <v>internet.itelcel.coXXXGLTE</v>
      </c>
      <c r="E2654" s="36">
        <f t="shared" si="123"/>
        <v>26</v>
      </c>
      <c r="F2654" s="36">
        <f>IFERROR(LIMPIA('DETALLE DE CONEXIONES'!N2654,1),0)</f>
        <v>0</v>
      </c>
      <c r="G2654" s="36" t="str">
        <f>LEFT('DETALLE DE CONEXIONES'!BE2654,3)</f>
        <v/>
      </c>
      <c r="H2654" s="36" t="str">
        <f>RIGHT('DETALLE DE CONEXIONES'!AK2654,2)</f>
        <v>-0</v>
      </c>
      <c r="I2654" s="36" t="str">
        <f>LEFT('DETALLE DE CONEXIONES'!AK2654,3)</f>
        <v>RS;</v>
      </c>
      <c r="J2654" s="36" t="str">
        <f>LEFT('DETALLE DE CONEXIONES'!M2654,3)</f>
        <v>0mi</v>
      </c>
      <c r="K2654" s="36" t="str">
        <f>IF(LEN('DETALLE DE CONEXIONES'!M2654)&lt;12,(RIGHT('DETALLE DE CONEXIONES'!M2654,5)),(RIGHT('DETALLE DE CONEXIONES'!M2654,6)))</f>
        <v xml:space="preserve">min. </v>
      </c>
      <c r="L2654" s="36">
        <f>IF(C2654="Saliente Local",(IFERROR((LIMPIA(J2654,1)),0)),0)</f>
        <v>0</v>
      </c>
      <c r="M2654" s="36">
        <f>IF(C2654="Saliente Nacional",(IFERROR((LIMPIA(J2654,1)),0)),0)</f>
        <v>0</v>
      </c>
      <c r="N2654" s="36">
        <f>IF(C2654="Saliente Internacional",(IFERROR((LIMPIA(J2654,1)),0)),0)</f>
        <v>0</v>
      </c>
      <c r="O2654" s="36">
        <f>IF(C2654="Saliente Local",(IFERROR((LIMPIA(K2654,1)),0)),0)</f>
        <v>0</v>
      </c>
      <c r="P2654" s="36">
        <f>IF(C2654="Saliente Nacional",(IFERROR((LIMPIA(K2654,1)),0)),0)</f>
        <v>0</v>
      </c>
      <c r="Q2654" s="36">
        <f>IF(C2654="Saliente Internacional",(IFERROR((LIMPIA(K2654,1)),0)),0)</f>
        <v>0</v>
      </c>
      <c r="R2654" s="36">
        <f t="shared" si="124"/>
        <v>0</v>
      </c>
      <c r="S2654" s="36">
        <f t="shared" si="125"/>
        <v>0</v>
      </c>
    </row>
    <row r="2655" spans="1:19" x14ac:dyDescent="0.25">
      <c r="A2655" s="101">
        <f>'DETALLE DE CONEXIONES'!P2655</f>
        <v>0</v>
      </c>
      <c r="B2655" s="36" t="str">
        <f>'DETALLE DE CONEXIONES'!I2655</f>
        <v>SALIENTE</v>
      </c>
      <c r="C2655" s="36" t="str">
        <f>'DETALLE DE CONEXIONES'!BB2655</f>
        <v>Saliente Local</v>
      </c>
      <c r="D2655" s="36" t="str">
        <f>'DETALLE DE CONEXIONES'!E2655</f>
        <v>1800XXX0000</v>
      </c>
      <c r="E2655" s="36">
        <f t="shared" si="123"/>
        <v>11</v>
      </c>
      <c r="F2655" s="36">
        <f>IFERROR(LIMPIA('DETALLE DE CONEXIONES'!N2655,1),0)</f>
        <v>13</v>
      </c>
      <c r="G2655" s="36" t="str">
        <f>LEFT('DETALLE DE CONEXIONES'!BE2655,3)</f>
        <v>NOF</v>
      </c>
      <c r="H2655" s="36" t="str">
        <f>RIGHT('DETALLE DE CONEXIONES'!AK2655,2)</f>
        <v/>
      </c>
      <c r="I2655" s="36" t="str">
        <f>LEFT('DETALLE DE CONEXIONES'!AK2655,3)</f>
        <v/>
      </c>
      <c r="J2655" s="36" t="str">
        <f>LEFT('DETALLE DE CONEXIONES'!M2655,3)</f>
        <v>12m</v>
      </c>
      <c r="K2655" s="36" t="str">
        <f>IF(LEN('DETALLE DE CONEXIONES'!M2655)&lt;12,(RIGHT('DETALLE DE CONEXIONES'!M2655,5)),(RIGHT('DETALLE DE CONEXIONES'!M2655,6)))</f>
        <v>12seg.</v>
      </c>
      <c r="L2655" s="36">
        <f>IF(C2655="Saliente Local",(IFERROR((LIMPIA(J2655,1)),0)),0)</f>
        <v>12</v>
      </c>
      <c r="M2655" s="36">
        <f>IF(C2655="Saliente Nacional",(IFERROR((LIMPIA(J2655,1)),0)),0)</f>
        <v>0</v>
      </c>
      <c r="N2655" s="36">
        <f>IF(C2655="Saliente Internacional",(IFERROR((LIMPIA(J2655,1)),0)),0)</f>
        <v>0</v>
      </c>
      <c r="O2655" s="36">
        <f>IF(C2655="Saliente Local",(IFERROR((LIMPIA(K2655,1)),0)),0)</f>
        <v>12</v>
      </c>
      <c r="P2655" s="36">
        <f>IF(C2655="Saliente Nacional",(IFERROR((LIMPIA(K2655,1)),0)),0)</f>
        <v>0</v>
      </c>
      <c r="Q2655" s="36">
        <f>IF(C2655="Saliente Internacional",(IFERROR((LIMPIA(K2655,1)),0)),0)</f>
        <v>0</v>
      </c>
      <c r="R2655" s="36">
        <f t="shared" si="124"/>
        <v>13</v>
      </c>
      <c r="S2655" s="36">
        <f t="shared" si="125"/>
        <v>0</v>
      </c>
    </row>
    <row r="2656" spans="1:19" x14ac:dyDescent="0.25">
      <c r="A2656" s="101">
        <f>'DETALLE DE CONEXIONES'!P2656</f>
        <v>0</v>
      </c>
      <c r="B2656" s="36" t="str">
        <f>'DETALLE DE CONEXIONES'!I2656</f>
        <v>SALIENTE</v>
      </c>
      <c r="C2656" s="36" t="str">
        <f>'DETALLE DE CONEXIONES'!BB2656</f>
        <v>Saliente Local</v>
      </c>
      <c r="D2656" s="36" t="str">
        <f>'DETALLE DE CONEXIONES'!E2656</f>
        <v>1800XXX1114</v>
      </c>
      <c r="E2656" s="36">
        <f t="shared" si="123"/>
        <v>11</v>
      </c>
      <c r="F2656" s="36">
        <f>IFERROR(LIMPIA('DETALLE DE CONEXIONES'!N2656,1),0)</f>
        <v>2</v>
      </c>
      <c r="G2656" s="36" t="str">
        <f>LEFT('DETALLE DE CONEXIONES'!BE2656,3)</f>
        <v>NOF</v>
      </c>
      <c r="H2656" s="36" t="str">
        <f>RIGHT('DETALLE DE CONEXIONES'!AK2656,2)</f>
        <v/>
      </c>
      <c r="I2656" s="36" t="str">
        <f>LEFT('DETALLE DE CONEXIONES'!AK2656,3)</f>
        <v/>
      </c>
      <c r="J2656" s="36" t="str">
        <f>LEFT('DETALLE DE CONEXIONES'!M2656,3)</f>
        <v>1mi</v>
      </c>
      <c r="K2656" s="36" t="str">
        <f>IF(LEN('DETALLE DE CONEXIONES'!M2656)&lt;12,(RIGHT('DETALLE DE CONEXIONES'!M2656,5)),(RIGHT('DETALLE DE CONEXIONES'!M2656,6)))</f>
        <v>32seg.</v>
      </c>
      <c r="L2656" s="36">
        <f>IF(C2656="Saliente Local",(IFERROR((LIMPIA(J2656,1)),0)),0)</f>
        <v>1</v>
      </c>
      <c r="M2656" s="36">
        <f>IF(C2656="Saliente Nacional",(IFERROR((LIMPIA(J2656,1)),0)),0)</f>
        <v>0</v>
      </c>
      <c r="N2656" s="36">
        <f>IF(C2656="Saliente Internacional",(IFERROR((LIMPIA(J2656,1)),0)),0)</f>
        <v>0</v>
      </c>
      <c r="O2656" s="36">
        <f>IF(C2656="Saliente Local",(IFERROR((LIMPIA(K2656,1)),0)),0)</f>
        <v>32</v>
      </c>
      <c r="P2656" s="36">
        <f>IF(C2656="Saliente Nacional",(IFERROR((LIMPIA(K2656,1)),0)),0)</f>
        <v>0</v>
      </c>
      <c r="Q2656" s="36">
        <f>IF(C2656="Saliente Internacional",(IFERROR((LIMPIA(K2656,1)),0)),0)</f>
        <v>0</v>
      </c>
      <c r="R2656" s="36">
        <f t="shared" si="124"/>
        <v>2</v>
      </c>
      <c r="S2656" s="36">
        <f t="shared" si="125"/>
        <v>0</v>
      </c>
    </row>
    <row r="2657" spans="1:19" x14ac:dyDescent="0.25">
      <c r="A2657" s="101">
        <f>'DETALLE DE CONEXIONES'!P2657</f>
        <v>0</v>
      </c>
      <c r="B2657" s="36" t="str">
        <f>'DETALLE DE CONEXIONES'!I2657</f>
        <v>SALIENTE</v>
      </c>
      <c r="C2657" s="36" t="str">
        <f>'DETALLE DE CONEXIONES'!BB2657</f>
        <v>Saliente Local</v>
      </c>
      <c r="D2657" s="36" t="str">
        <f>'DETALLE DE CONEXIONES'!E2657</f>
        <v>1800XXX1114</v>
      </c>
      <c r="E2657" s="36">
        <f t="shared" si="123"/>
        <v>11</v>
      </c>
      <c r="F2657" s="36">
        <f>IFERROR(LIMPIA('DETALLE DE CONEXIONES'!N2657,1),0)</f>
        <v>1</v>
      </c>
      <c r="G2657" s="36" t="str">
        <f>LEFT('DETALLE DE CONEXIONES'!BE2657,3)</f>
        <v>NOF</v>
      </c>
      <c r="H2657" s="36" t="str">
        <f>RIGHT('DETALLE DE CONEXIONES'!AK2657,2)</f>
        <v/>
      </c>
      <c r="I2657" s="36" t="str">
        <f>LEFT('DETALLE DE CONEXIONES'!AK2657,3)</f>
        <v/>
      </c>
      <c r="J2657" s="36" t="str">
        <f>LEFT('DETALLE DE CONEXIONES'!M2657,3)</f>
        <v>0mi</v>
      </c>
      <c r="K2657" s="36" t="str">
        <f>IF(LEN('DETALLE DE CONEXIONES'!M2657)&lt;12,(RIGHT('DETALLE DE CONEXIONES'!M2657,5)),(RIGHT('DETALLE DE CONEXIONES'!M2657,6)))</f>
        <v>49seg.</v>
      </c>
      <c r="L2657" s="36">
        <f>IF(C2657="Saliente Local",(IFERROR((LIMPIA(J2657,1)),0)),0)</f>
        <v>0</v>
      </c>
      <c r="M2657" s="36">
        <f>IF(C2657="Saliente Nacional",(IFERROR((LIMPIA(J2657,1)),0)),0)</f>
        <v>0</v>
      </c>
      <c r="N2657" s="36">
        <f>IF(C2657="Saliente Internacional",(IFERROR((LIMPIA(J2657,1)),0)),0)</f>
        <v>0</v>
      </c>
      <c r="O2657" s="36">
        <f>IF(C2657="Saliente Local",(IFERROR((LIMPIA(K2657,1)),0)),0)</f>
        <v>49</v>
      </c>
      <c r="P2657" s="36">
        <f>IF(C2657="Saliente Nacional",(IFERROR((LIMPIA(K2657,1)),0)),0)</f>
        <v>0</v>
      </c>
      <c r="Q2657" s="36">
        <f>IF(C2657="Saliente Internacional",(IFERROR((LIMPIA(K2657,1)),0)),0)</f>
        <v>0</v>
      </c>
      <c r="R2657" s="36">
        <f t="shared" si="124"/>
        <v>1</v>
      </c>
      <c r="S2657" s="36">
        <f t="shared" si="125"/>
        <v>0</v>
      </c>
    </row>
    <row r="2658" spans="1:19" x14ac:dyDescent="0.25">
      <c r="A2658" s="101">
        <f>'DETALLE DE CONEXIONES'!P2658</f>
        <v>0</v>
      </c>
      <c r="B2658" s="36" t="str">
        <f>'DETALLE DE CONEXIONES'!I2658</f>
        <v>SALIENTE</v>
      </c>
      <c r="C2658" s="36" t="str">
        <f>'DETALLE DE CONEXIONES'!BB2658</f>
        <v>Saliente Local</v>
      </c>
      <c r="D2658" s="36" t="str">
        <f>'DETALLE DE CONEXIONES'!E2658</f>
        <v>1800XXX0950</v>
      </c>
      <c r="E2658" s="36">
        <f t="shared" si="123"/>
        <v>11</v>
      </c>
      <c r="F2658" s="36">
        <f>IFERROR(LIMPIA('DETALLE DE CONEXIONES'!N2658,1),0)</f>
        <v>1</v>
      </c>
      <c r="G2658" s="36" t="str">
        <f>LEFT('DETALLE DE CONEXIONES'!BE2658,3)</f>
        <v>NOF</v>
      </c>
      <c r="H2658" s="36" t="str">
        <f>RIGHT('DETALLE DE CONEXIONES'!AK2658,2)</f>
        <v/>
      </c>
      <c r="I2658" s="36" t="str">
        <f>LEFT('DETALLE DE CONEXIONES'!AK2658,3)</f>
        <v/>
      </c>
      <c r="J2658" s="36" t="str">
        <f>LEFT('DETALLE DE CONEXIONES'!M2658,3)</f>
        <v>0mi</v>
      </c>
      <c r="K2658" s="36" t="str">
        <f>IF(LEN('DETALLE DE CONEXIONES'!M2658)&lt;12,(RIGHT('DETALLE DE CONEXIONES'!M2658,5)),(RIGHT('DETALLE DE CONEXIONES'!M2658,6)))</f>
        <v>33seg.</v>
      </c>
      <c r="L2658" s="36">
        <f>IF(C2658="Saliente Local",(IFERROR((LIMPIA(J2658,1)),0)),0)</f>
        <v>0</v>
      </c>
      <c r="M2658" s="36">
        <f>IF(C2658="Saliente Nacional",(IFERROR((LIMPIA(J2658,1)),0)),0)</f>
        <v>0</v>
      </c>
      <c r="N2658" s="36">
        <f>IF(C2658="Saliente Internacional",(IFERROR((LIMPIA(J2658,1)),0)),0)</f>
        <v>0</v>
      </c>
      <c r="O2658" s="36">
        <f>IF(C2658="Saliente Local",(IFERROR((LIMPIA(K2658,1)),0)),0)</f>
        <v>33</v>
      </c>
      <c r="P2658" s="36">
        <f>IF(C2658="Saliente Nacional",(IFERROR((LIMPIA(K2658,1)),0)),0)</f>
        <v>0</v>
      </c>
      <c r="Q2658" s="36">
        <f>IF(C2658="Saliente Internacional",(IFERROR((LIMPIA(K2658,1)),0)),0)</f>
        <v>0</v>
      </c>
      <c r="R2658" s="36">
        <f t="shared" si="124"/>
        <v>1</v>
      </c>
      <c r="S2658" s="36">
        <f t="shared" si="125"/>
        <v>0</v>
      </c>
    </row>
    <row r="2659" spans="1:19" x14ac:dyDescent="0.25">
      <c r="A2659" s="101">
        <f>'DETALLE DE CONEXIONES'!P2659</f>
        <v>0</v>
      </c>
      <c r="B2659" s="36" t="str">
        <f>'DETALLE DE CONEXIONES'!I2659</f>
        <v>ENTRANTE</v>
      </c>
      <c r="C2659" s="36" t="str">
        <f>'DETALLE DE CONEXIONES'!BB2659</f>
        <v>Entrante Local</v>
      </c>
      <c r="D2659" s="36" t="str">
        <f>'DETALLE DE CONEXIONES'!E2659</f>
        <v>999XXX1600</v>
      </c>
      <c r="E2659" s="36">
        <f t="shared" si="123"/>
        <v>10</v>
      </c>
      <c r="F2659" s="36">
        <f>IFERROR(LIMPIA('DETALLE DE CONEXIONES'!N2659,1),0)</f>
        <v>1</v>
      </c>
      <c r="G2659" s="36" t="str">
        <f>LEFT('DETALLE DE CONEXIONES'!BE2659,3)</f>
        <v>NOF</v>
      </c>
      <c r="H2659" s="36" t="str">
        <f>RIGHT('DETALLE DE CONEXIONES'!AK2659,2)</f>
        <v/>
      </c>
      <c r="I2659" s="36" t="str">
        <f>LEFT('DETALLE DE CONEXIONES'!AK2659,3)</f>
        <v/>
      </c>
      <c r="J2659" s="36" t="str">
        <f>LEFT('DETALLE DE CONEXIONES'!M2659,3)</f>
        <v>0mi</v>
      </c>
      <c r="K2659" s="36" t="str">
        <f>IF(LEN('DETALLE DE CONEXIONES'!M2659)&lt;12,(RIGHT('DETALLE DE CONEXIONES'!M2659,5)),(RIGHT('DETALLE DE CONEXIONES'!M2659,6)))</f>
        <v>47seg.</v>
      </c>
      <c r="L2659" s="36">
        <f>IF(C2659="Saliente Local",(IFERROR((LIMPIA(J2659,1)),0)),0)</f>
        <v>0</v>
      </c>
      <c r="M2659" s="36">
        <f>IF(C2659="Saliente Nacional",(IFERROR((LIMPIA(J2659,1)),0)),0)</f>
        <v>0</v>
      </c>
      <c r="N2659" s="36">
        <f>IF(C2659="Saliente Internacional",(IFERROR((LIMPIA(J2659,1)),0)),0)</f>
        <v>0</v>
      </c>
      <c r="O2659" s="36">
        <f>IF(C2659="Saliente Local",(IFERROR((LIMPIA(K2659,1)),0)),0)</f>
        <v>0</v>
      </c>
      <c r="P2659" s="36">
        <f>IF(C2659="Saliente Nacional",(IFERROR((LIMPIA(K2659,1)),0)),0)</f>
        <v>0</v>
      </c>
      <c r="Q2659" s="36">
        <f>IF(C2659="Saliente Internacional",(IFERROR((LIMPIA(K2659,1)),0)),0)</f>
        <v>0</v>
      </c>
      <c r="R2659" s="36">
        <f t="shared" si="124"/>
        <v>0</v>
      </c>
      <c r="S2659" s="36">
        <f t="shared" si="125"/>
        <v>0</v>
      </c>
    </row>
    <row r="2660" spans="1:19" x14ac:dyDescent="0.25">
      <c r="A2660" s="101">
        <f>'DETALLE DE CONEXIONES'!P2660</f>
        <v>0</v>
      </c>
      <c r="B2660" s="36" t="str">
        <f>'DETALLE DE CONEXIONES'!I2660</f>
        <v>SALIENTE</v>
      </c>
      <c r="C2660" s="36" t="str">
        <f>'DETALLE DE CONEXIONES'!BB2660</f>
        <v>Saliente Local</v>
      </c>
      <c r="D2660" s="36" t="str">
        <f>'DETALLE DE CONEXIONES'!E2660</f>
        <v>999XXX3420</v>
      </c>
      <c r="E2660" s="36">
        <f t="shared" si="123"/>
        <v>10</v>
      </c>
      <c r="F2660" s="36">
        <f>IFERROR(LIMPIA('DETALLE DE CONEXIONES'!N2660,1),0)</f>
        <v>5</v>
      </c>
      <c r="G2660" s="36" t="str">
        <f>LEFT('DETALLE DE CONEXIONES'!BE2660,3)</f>
        <v>NOF</v>
      </c>
      <c r="H2660" s="36" t="str">
        <f>RIGHT('DETALLE DE CONEXIONES'!AK2660,2)</f>
        <v/>
      </c>
      <c r="I2660" s="36" t="str">
        <f>LEFT('DETALLE DE CONEXIONES'!AK2660,3)</f>
        <v/>
      </c>
      <c r="J2660" s="36" t="str">
        <f>LEFT('DETALLE DE CONEXIONES'!M2660,3)</f>
        <v>4mi</v>
      </c>
      <c r="K2660" s="36" t="str">
        <f>IF(LEN('DETALLE DE CONEXIONES'!M2660)&lt;12,(RIGHT('DETALLE DE CONEXIONES'!M2660,5)),(RIGHT('DETALLE DE CONEXIONES'!M2660,6)))</f>
        <v>3seg.</v>
      </c>
      <c r="L2660" s="36">
        <f>IF(C2660="Saliente Local",(IFERROR((LIMPIA(J2660,1)),0)),0)</f>
        <v>4</v>
      </c>
      <c r="M2660" s="36">
        <f>IF(C2660="Saliente Nacional",(IFERROR((LIMPIA(J2660,1)),0)),0)</f>
        <v>0</v>
      </c>
      <c r="N2660" s="36">
        <f>IF(C2660="Saliente Internacional",(IFERROR((LIMPIA(J2660,1)),0)),0)</f>
        <v>0</v>
      </c>
      <c r="O2660" s="36">
        <f>IF(C2660="Saliente Local",(IFERROR((LIMPIA(K2660,1)),0)),0)</f>
        <v>3</v>
      </c>
      <c r="P2660" s="36">
        <f>IF(C2660="Saliente Nacional",(IFERROR((LIMPIA(K2660,1)),0)),0)</f>
        <v>0</v>
      </c>
      <c r="Q2660" s="36">
        <f>IF(C2660="Saliente Internacional",(IFERROR((LIMPIA(K2660,1)),0)),0)</f>
        <v>0</v>
      </c>
      <c r="R2660" s="36">
        <f t="shared" si="124"/>
        <v>5</v>
      </c>
      <c r="S2660" s="36">
        <f t="shared" si="125"/>
        <v>0</v>
      </c>
    </row>
    <row r="2661" spans="1:19" x14ac:dyDescent="0.25">
      <c r="A2661" s="101">
        <f>'DETALLE DE CONEXIONES'!P2661</f>
        <v>0</v>
      </c>
      <c r="B2661" s="36" t="str">
        <f>'DETALLE DE CONEXIONES'!I2661</f>
        <v>TRANSFERENCIA</v>
      </c>
      <c r="C2661" s="36" t="str">
        <f>'DETALLE DE CONEXIONES'!BB2661</f>
        <v>Desvio Nacional</v>
      </c>
      <c r="D2661" s="36" t="str">
        <f>'DETALLE DE CONEXIONES'!E2661</f>
        <v>999XXX1600</v>
      </c>
      <c r="E2661" s="36">
        <f t="shared" si="123"/>
        <v>10</v>
      </c>
      <c r="F2661" s="36">
        <f>IFERROR(LIMPIA('DETALLE DE CONEXIONES'!N2661,1),0)</f>
        <v>1</v>
      </c>
      <c r="G2661" s="36" t="str">
        <f>LEFT('DETALLE DE CONEXIONES'!BE2661,3)</f>
        <v>SIU</v>
      </c>
      <c r="H2661" s="36" t="str">
        <f>RIGHT('DETALLE DE CONEXIONES'!AK2661,2)</f>
        <v/>
      </c>
      <c r="I2661" s="36" t="str">
        <f>LEFT('DETALLE DE CONEXIONES'!AK2661,3)</f>
        <v/>
      </c>
      <c r="J2661" s="36" t="str">
        <f>LEFT('DETALLE DE CONEXIONES'!M2661,3)</f>
        <v>0mi</v>
      </c>
      <c r="K2661" s="36" t="str">
        <f>IF(LEN('DETALLE DE CONEXIONES'!M2661)&lt;12,(RIGHT('DETALLE DE CONEXIONES'!M2661,5)),(RIGHT('DETALLE DE CONEXIONES'!M2661,6)))</f>
        <v>3seg.</v>
      </c>
      <c r="L2661" s="36">
        <f>IF(C2661="Saliente Local",(IFERROR((LIMPIA(J2661,1)),0)),0)</f>
        <v>0</v>
      </c>
      <c r="M2661" s="36">
        <f>IF(C2661="Saliente Nacional",(IFERROR((LIMPIA(J2661,1)),0)),0)</f>
        <v>0</v>
      </c>
      <c r="N2661" s="36">
        <f>IF(C2661="Saliente Internacional",(IFERROR((LIMPIA(J2661,1)),0)),0)</f>
        <v>0</v>
      </c>
      <c r="O2661" s="36">
        <f>IF(C2661="Saliente Local",(IFERROR((LIMPIA(K2661,1)),0)),0)</f>
        <v>0</v>
      </c>
      <c r="P2661" s="36">
        <f>IF(C2661="Saliente Nacional",(IFERROR((LIMPIA(K2661,1)),0)),0)</f>
        <v>0</v>
      </c>
      <c r="Q2661" s="36">
        <f>IF(C2661="Saliente Internacional",(IFERROR((LIMPIA(K2661,1)),0)),0)</f>
        <v>0</v>
      </c>
      <c r="R2661" s="36">
        <f t="shared" si="124"/>
        <v>0</v>
      </c>
      <c r="S2661" s="36">
        <f t="shared" si="125"/>
        <v>0</v>
      </c>
    </row>
    <row r="2662" spans="1:19" x14ac:dyDescent="0.25">
      <c r="A2662" s="101">
        <f>'DETALLE DE CONEXIONES'!P2662</f>
        <v>0</v>
      </c>
      <c r="B2662" s="36" t="str">
        <f>'DETALLE DE CONEXIONES'!I2662</f>
        <v>ENTRANTE</v>
      </c>
      <c r="C2662" s="36" t="str">
        <f>'DETALLE DE CONEXIONES'!BB2662</f>
        <v>Entrante Local</v>
      </c>
      <c r="D2662" s="36" t="str">
        <f>'DETALLE DE CONEXIONES'!E2662</f>
        <v>999XXX1600</v>
      </c>
      <c r="E2662" s="36">
        <f t="shared" si="123"/>
        <v>10</v>
      </c>
      <c r="F2662" s="36">
        <f>IFERROR(LIMPIA('DETALLE DE CONEXIONES'!N2662,1),0)</f>
        <v>1</v>
      </c>
      <c r="G2662" s="36" t="str">
        <f>LEFT('DETALLE DE CONEXIONES'!BE2662,3)</f>
        <v>NOF</v>
      </c>
      <c r="H2662" s="36" t="str">
        <f>RIGHT('DETALLE DE CONEXIONES'!AK2662,2)</f>
        <v/>
      </c>
      <c r="I2662" s="36" t="str">
        <f>LEFT('DETALLE DE CONEXIONES'!AK2662,3)</f>
        <v/>
      </c>
      <c r="J2662" s="36" t="str">
        <f>LEFT('DETALLE DE CONEXIONES'!M2662,3)</f>
        <v>0mi</v>
      </c>
      <c r="K2662" s="36" t="str">
        <f>IF(LEN('DETALLE DE CONEXIONES'!M2662)&lt;12,(RIGHT('DETALLE DE CONEXIONES'!M2662,5)),(RIGHT('DETALLE DE CONEXIONES'!M2662,6)))</f>
        <v>23seg.</v>
      </c>
      <c r="L2662" s="36">
        <f>IF(C2662="Saliente Local",(IFERROR((LIMPIA(J2662,1)),0)),0)</f>
        <v>0</v>
      </c>
      <c r="M2662" s="36">
        <f>IF(C2662="Saliente Nacional",(IFERROR((LIMPIA(J2662,1)),0)),0)</f>
        <v>0</v>
      </c>
      <c r="N2662" s="36">
        <f>IF(C2662="Saliente Internacional",(IFERROR((LIMPIA(J2662,1)),0)),0)</f>
        <v>0</v>
      </c>
      <c r="O2662" s="36">
        <f>IF(C2662="Saliente Local",(IFERROR((LIMPIA(K2662,1)),0)),0)</f>
        <v>0</v>
      </c>
      <c r="P2662" s="36">
        <f>IF(C2662="Saliente Nacional",(IFERROR((LIMPIA(K2662,1)),0)),0)</f>
        <v>0</v>
      </c>
      <c r="Q2662" s="36">
        <f>IF(C2662="Saliente Internacional",(IFERROR((LIMPIA(K2662,1)),0)),0)</f>
        <v>0</v>
      </c>
      <c r="R2662" s="36">
        <f t="shared" si="124"/>
        <v>0</v>
      </c>
      <c r="S2662" s="36">
        <f t="shared" si="125"/>
        <v>0</v>
      </c>
    </row>
    <row r="2663" spans="1:19" x14ac:dyDescent="0.25">
      <c r="A2663" s="101">
        <f>'DETALLE DE CONEXIONES'!P2663</f>
        <v>0</v>
      </c>
      <c r="B2663" s="36" t="str">
        <f>'DETALLE DE CONEXIONES'!I2663</f>
        <v>TRANSFERENCIA</v>
      </c>
      <c r="C2663" s="36" t="str">
        <f>'DETALLE DE CONEXIONES'!BB2663</f>
        <v>Desvio Nacional</v>
      </c>
      <c r="D2663" s="36" t="str">
        <f>'DETALLE DE CONEXIONES'!E2663</f>
        <v>999XXX1600</v>
      </c>
      <c r="E2663" s="36">
        <f t="shared" si="123"/>
        <v>10</v>
      </c>
      <c r="F2663" s="36">
        <f>IFERROR(LIMPIA('DETALLE DE CONEXIONES'!N2663,1),0)</f>
        <v>1</v>
      </c>
      <c r="G2663" s="36" t="str">
        <f>LEFT('DETALLE DE CONEXIONES'!BE2663,3)</f>
        <v>SIU</v>
      </c>
      <c r="H2663" s="36" t="str">
        <f>RIGHT('DETALLE DE CONEXIONES'!AK2663,2)</f>
        <v/>
      </c>
      <c r="I2663" s="36" t="str">
        <f>LEFT('DETALLE DE CONEXIONES'!AK2663,3)</f>
        <v/>
      </c>
      <c r="J2663" s="36" t="str">
        <f>LEFT('DETALLE DE CONEXIONES'!M2663,3)</f>
        <v>0mi</v>
      </c>
      <c r="K2663" s="36" t="str">
        <f>IF(LEN('DETALLE DE CONEXIONES'!M2663)&lt;12,(RIGHT('DETALLE DE CONEXIONES'!M2663,5)),(RIGHT('DETALLE DE CONEXIONES'!M2663,6)))</f>
        <v>2seg.</v>
      </c>
      <c r="L2663" s="36">
        <f>IF(C2663="Saliente Local",(IFERROR((LIMPIA(J2663,1)),0)),0)</f>
        <v>0</v>
      </c>
      <c r="M2663" s="36">
        <f>IF(C2663="Saliente Nacional",(IFERROR((LIMPIA(J2663,1)),0)),0)</f>
        <v>0</v>
      </c>
      <c r="N2663" s="36">
        <f>IF(C2663="Saliente Internacional",(IFERROR((LIMPIA(J2663,1)),0)),0)</f>
        <v>0</v>
      </c>
      <c r="O2663" s="36">
        <f>IF(C2663="Saliente Local",(IFERROR((LIMPIA(K2663,1)),0)),0)</f>
        <v>0</v>
      </c>
      <c r="P2663" s="36">
        <f>IF(C2663="Saliente Nacional",(IFERROR((LIMPIA(K2663,1)),0)),0)</f>
        <v>0</v>
      </c>
      <c r="Q2663" s="36">
        <f>IF(C2663="Saliente Internacional",(IFERROR((LIMPIA(K2663,1)),0)),0)</f>
        <v>0</v>
      </c>
      <c r="R2663" s="36">
        <f t="shared" si="124"/>
        <v>0</v>
      </c>
      <c r="S2663" s="36">
        <f t="shared" si="125"/>
        <v>0</v>
      </c>
    </row>
    <row r="2664" spans="1:19" x14ac:dyDescent="0.25">
      <c r="A2664" s="101">
        <f>'DETALLE DE CONEXIONES'!P2664</f>
        <v>0</v>
      </c>
      <c r="B2664" s="36" t="str">
        <f>'DETALLE DE CONEXIONES'!I2664</f>
        <v>TRANSFERENCIA</v>
      </c>
      <c r="C2664" s="36" t="str">
        <f>'DETALLE DE CONEXIONES'!BB2664</f>
        <v>Desvio Nacional</v>
      </c>
      <c r="D2664" s="36" t="str">
        <f>'DETALLE DE CONEXIONES'!E2664</f>
        <v>999XXX1600</v>
      </c>
      <c r="E2664" s="36">
        <f t="shared" si="123"/>
        <v>10</v>
      </c>
      <c r="F2664" s="36">
        <f>IFERROR(LIMPIA('DETALLE DE CONEXIONES'!N2664,1),0)</f>
        <v>1</v>
      </c>
      <c r="G2664" s="36" t="str">
        <f>LEFT('DETALLE DE CONEXIONES'!BE2664,3)</f>
        <v>SIU</v>
      </c>
      <c r="H2664" s="36" t="str">
        <f>RIGHT('DETALLE DE CONEXIONES'!AK2664,2)</f>
        <v/>
      </c>
      <c r="I2664" s="36" t="str">
        <f>LEFT('DETALLE DE CONEXIONES'!AK2664,3)</f>
        <v/>
      </c>
      <c r="J2664" s="36" t="str">
        <f>LEFT('DETALLE DE CONEXIONES'!M2664,3)</f>
        <v>0mi</v>
      </c>
      <c r="K2664" s="36" t="str">
        <f>IF(LEN('DETALLE DE CONEXIONES'!M2664)&lt;12,(RIGHT('DETALLE DE CONEXIONES'!M2664,5)),(RIGHT('DETALLE DE CONEXIONES'!M2664,6)))</f>
        <v>2seg.</v>
      </c>
      <c r="L2664" s="36">
        <f>IF(C2664="Saliente Local",(IFERROR((LIMPIA(J2664,1)),0)),0)</f>
        <v>0</v>
      </c>
      <c r="M2664" s="36">
        <f>IF(C2664="Saliente Nacional",(IFERROR((LIMPIA(J2664,1)),0)),0)</f>
        <v>0</v>
      </c>
      <c r="N2664" s="36">
        <f>IF(C2664="Saliente Internacional",(IFERROR((LIMPIA(J2664,1)),0)),0)</f>
        <v>0</v>
      </c>
      <c r="O2664" s="36">
        <f>IF(C2664="Saliente Local",(IFERROR((LIMPIA(K2664,1)),0)),0)</f>
        <v>0</v>
      </c>
      <c r="P2664" s="36">
        <f>IF(C2664="Saliente Nacional",(IFERROR((LIMPIA(K2664,1)),0)),0)</f>
        <v>0</v>
      </c>
      <c r="Q2664" s="36">
        <f>IF(C2664="Saliente Internacional",(IFERROR((LIMPIA(K2664,1)),0)),0)</f>
        <v>0</v>
      </c>
      <c r="R2664" s="36">
        <f t="shared" si="124"/>
        <v>0</v>
      </c>
      <c r="S2664" s="36">
        <f t="shared" si="125"/>
        <v>0</v>
      </c>
    </row>
    <row r="2665" spans="1:19" x14ac:dyDescent="0.25">
      <c r="A2665" s="101">
        <f>'DETALLE DE CONEXIONES'!P2665</f>
        <v>0</v>
      </c>
      <c r="B2665" s="36" t="str">
        <f>'DETALLE DE CONEXIONES'!I2665</f>
        <v>TRANSFERENCIA</v>
      </c>
      <c r="C2665" s="36" t="str">
        <f>'DETALLE DE CONEXIONES'!BB2665</f>
        <v>Desvio Nacional</v>
      </c>
      <c r="D2665" s="36" t="str">
        <f>'DETALLE DE CONEXIONES'!E2665</f>
        <v>999XXX1600</v>
      </c>
      <c r="E2665" s="36">
        <f t="shared" si="123"/>
        <v>10</v>
      </c>
      <c r="F2665" s="36">
        <f>IFERROR(LIMPIA('DETALLE DE CONEXIONES'!N2665,1),0)</f>
        <v>1</v>
      </c>
      <c r="G2665" s="36" t="str">
        <f>LEFT('DETALLE DE CONEXIONES'!BE2665,3)</f>
        <v>SIU</v>
      </c>
      <c r="H2665" s="36" t="str">
        <f>RIGHT('DETALLE DE CONEXIONES'!AK2665,2)</f>
        <v/>
      </c>
      <c r="I2665" s="36" t="str">
        <f>LEFT('DETALLE DE CONEXIONES'!AK2665,3)</f>
        <v/>
      </c>
      <c r="J2665" s="36" t="str">
        <f>LEFT('DETALLE DE CONEXIONES'!M2665,3)</f>
        <v>0mi</v>
      </c>
      <c r="K2665" s="36" t="str">
        <f>IF(LEN('DETALLE DE CONEXIONES'!M2665)&lt;12,(RIGHT('DETALLE DE CONEXIONES'!M2665,5)),(RIGHT('DETALLE DE CONEXIONES'!M2665,6)))</f>
        <v>4seg.</v>
      </c>
      <c r="L2665" s="36">
        <f>IF(C2665="Saliente Local",(IFERROR((LIMPIA(J2665,1)),0)),0)</f>
        <v>0</v>
      </c>
      <c r="M2665" s="36">
        <f>IF(C2665="Saliente Nacional",(IFERROR((LIMPIA(J2665,1)),0)),0)</f>
        <v>0</v>
      </c>
      <c r="N2665" s="36">
        <f>IF(C2665="Saliente Internacional",(IFERROR((LIMPIA(J2665,1)),0)),0)</f>
        <v>0</v>
      </c>
      <c r="O2665" s="36">
        <f>IF(C2665="Saliente Local",(IFERROR((LIMPIA(K2665,1)),0)),0)</f>
        <v>0</v>
      </c>
      <c r="P2665" s="36">
        <f>IF(C2665="Saliente Nacional",(IFERROR((LIMPIA(K2665,1)),0)),0)</f>
        <v>0</v>
      </c>
      <c r="Q2665" s="36">
        <f>IF(C2665="Saliente Internacional",(IFERROR((LIMPIA(K2665,1)),0)),0)</f>
        <v>0</v>
      </c>
      <c r="R2665" s="36">
        <f t="shared" si="124"/>
        <v>0</v>
      </c>
      <c r="S2665" s="36">
        <f t="shared" si="125"/>
        <v>0</v>
      </c>
    </row>
    <row r="2666" spans="1:19" x14ac:dyDescent="0.25">
      <c r="A2666" s="101">
        <f>'DETALLE DE CONEXIONES'!P2666</f>
        <v>0</v>
      </c>
      <c r="B2666" s="36" t="str">
        <f>'DETALLE DE CONEXIONES'!I2666</f>
        <v>SALIENTE</v>
      </c>
      <c r="C2666" s="36" t="str">
        <f>'DETALLE DE CONEXIONES'!BB2666</f>
        <v>Saliente Local</v>
      </c>
      <c r="D2666" s="36" t="str">
        <f>'DETALLE DE CONEXIONES'!E2666</f>
        <v>999XXX0494</v>
      </c>
      <c r="E2666" s="36">
        <f t="shared" si="123"/>
        <v>10</v>
      </c>
      <c r="F2666" s="36">
        <f>IFERROR(LIMPIA('DETALLE DE CONEXIONES'!N2666,1),0)</f>
        <v>12</v>
      </c>
      <c r="G2666" s="36" t="str">
        <f>LEFT('DETALLE DE CONEXIONES'!BE2666,3)</f>
        <v>NOF</v>
      </c>
      <c r="H2666" s="36" t="str">
        <f>RIGHT('DETALLE DE CONEXIONES'!AK2666,2)</f>
        <v/>
      </c>
      <c r="I2666" s="36" t="str">
        <f>LEFT('DETALLE DE CONEXIONES'!AK2666,3)</f>
        <v/>
      </c>
      <c r="J2666" s="36" t="str">
        <f>LEFT('DETALLE DE CONEXIONES'!M2666,3)</f>
        <v>11m</v>
      </c>
      <c r="K2666" s="36" t="str">
        <f>IF(LEN('DETALLE DE CONEXIONES'!M2666)&lt;12,(RIGHT('DETALLE DE CONEXIONES'!M2666,5)),(RIGHT('DETALLE DE CONEXIONES'!M2666,6)))</f>
        <v>43seg.</v>
      </c>
      <c r="L2666" s="36">
        <f>IF(C2666="Saliente Local",(IFERROR((LIMPIA(J2666,1)),0)),0)</f>
        <v>11</v>
      </c>
      <c r="M2666" s="36">
        <f>IF(C2666="Saliente Nacional",(IFERROR((LIMPIA(J2666,1)),0)),0)</f>
        <v>0</v>
      </c>
      <c r="N2666" s="36">
        <f>IF(C2666="Saliente Internacional",(IFERROR((LIMPIA(J2666,1)),0)),0)</f>
        <v>0</v>
      </c>
      <c r="O2666" s="36">
        <f>IF(C2666="Saliente Local",(IFERROR((LIMPIA(K2666,1)),0)),0)</f>
        <v>43</v>
      </c>
      <c r="P2666" s="36">
        <f>IF(C2666="Saliente Nacional",(IFERROR((LIMPIA(K2666,1)),0)),0)</f>
        <v>0</v>
      </c>
      <c r="Q2666" s="36">
        <f>IF(C2666="Saliente Internacional",(IFERROR((LIMPIA(K2666,1)),0)),0)</f>
        <v>0</v>
      </c>
      <c r="R2666" s="36">
        <f t="shared" si="124"/>
        <v>12</v>
      </c>
      <c r="S2666" s="36">
        <f t="shared" si="125"/>
        <v>0</v>
      </c>
    </row>
    <row r="2667" spans="1:19" x14ac:dyDescent="0.25">
      <c r="A2667" s="101">
        <f>'DETALLE DE CONEXIONES'!P2667</f>
        <v>0</v>
      </c>
      <c r="B2667" s="36" t="str">
        <f>'DETALLE DE CONEXIONES'!I2667</f>
        <v>GPRS</v>
      </c>
      <c r="C2667" s="36" t="str">
        <f>'DETALLE DE CONEXIONES'!BB2667</f>
        <v>RS</v>
      </c>
      <c r="D2667" s="36" t="str">
        <f>'DETALLE DE CONEXIONES'!E2667</f>
        <v>internet.itelcel.coXXXGLTE</v>
      </c>
      <c r="E2667" s="36">
        <f t="shared" si="123"/>
        <v>26</v>
      </c>
      <c r="F2667" s="36">
        <f>IFERROR(LIMPIA('DETALLE DE CONEXIONES'!N2667,1),0)</f>
        <v>0</v>
      </c>
      <c r="G2667" s="36" t="str">
        <f>LEFT('DETALLE DE CONEXIONES'!BE2667,3)</f>
        <v/>
      </c>
      <c r="H2667" s="36" t="str">
        <f>RIGHT('DETALLE DE CONEXIONES'!AK2667,2)</f>
        <v>-1</v>
      </c>
      <c r="I2667" s="36" t="str">
        <f>LEFT('DETALLE DE CONEXIONES'!AK2667,3)</f>
        <v>RS;</v>
      </c>
      <c r="J2667" s="36" t="str">
        <f>LEFT('DETALLE DE CONEXIONES'!M2667,3)</f>
        <v>0mi</v>
      </c>
      <c r="K2667" s="36" t="str">
        <f>IF(LEN('DETALLE DE CONEXIONES'!M2667)&lt;12,(RIGHT('DETALLE DE CONEXIONES'!M2667,5)),(RIGHT('DETALLE DE CONEXIONES'!M2667,6)))</f>
        <v xml:space="preserve">min. </v>
      </c>
      <c r="L2667" s="36">
        <f>IF(C2667="Saliente Local",(IFERROR((LIMPIA(J2667,1)),0)),0)</f>
        <v>0</v>
      </c>
      <c r="M2667" s="36">
        <f>IF(C2667="Saliente Nacional",(IFERROR((LIMPIA(J2667,1)),0)),0)</f>
        <v>0</v>
      </c>
      <c r="N2667" s="36">
        <f>IF(C2667="Saliente Internacional",(IFERROR((LIMPIA(J2667,1)),0)),0)</f>
        <v>0</v>
      </c>
      <c r="O2667" s="36">
        <f>IF(C2667="Saliente Local",(IFERROR((LIMPIA(K2667,1)),0)),0)</f>
        <v>0</v>
      </c>
      <c r="P2667" s="36">
        <f>IF(C2667="Saliente Nacional",(IFERROR((LIMPIA(K2667,1)),0)),0)</f>
        <v>0</v>
      </c>
      <c r="Q2667" s="36">
        <f>IF(C2667="Saliente Internacional",(IFERROR((LIMPIA(K2667,1)),0)),0)</f>
        <v>0</v>
      </c>
      <c r="R2667" s="36">
        <f t="shared" si="124"/>
        <v>0</v>
      </c>
      <c r="S2667" s="36">
        <f t="shared" si="125"/>
        <v>0</v>
      </c>
    </row>
    <row r="2668" spans="1:19" x14ac:dyDescent="0.25">
      <c r="A2668" s="101">
        <f>'DETALLE DE CONEXIONES'!P2668</f>
        <v>0</v>
      </c>
      <c r="B2668" s="36" t="str">
        <f>'DETALLE DE CONEXIONES'!I2668</f>
        <v>SALIENTE</v>
      </c>
      <c r="C2668" s="36" t="str">
        <f>'DETALLE DE CONEXIONES'!BB2668</f>
        <v>Saliente Local</v>
      </c>
      <c r="D2668" s="36" t="str">
        <f>'DETALLE DE CONEXIONES'!E2668</f>
        <v>999XXX0859</v>
      </c>
      <c r="E2668" s="36">
        <f t="shared" si="123"/>
        <v>10</v>
      </c>
      <c r="F2668" s="36">
        <f>IFERROR(LIMPIA('DETALLE DE CONEXIONES'!N2668,1),0)</f>
        <v>1</v>
      </c>
      <c r="G2668" s="36" t="str">
        <f>LEFT('DETALLE DE CONEXIONES'!BE2668,3)</f>
        <v>NOF</v>
      </c>
      <c r="H2668" s="36" t="str">
        <f>RIGHT('DETALLE DE CONEXIONES'!AK2668,2)</f>
        <v/>
      </c>
      <c r="I2668" s="36" t="str">
        <f>LEFT('DETALLE DE CONEXIONES'!AK2668,3)</f>
        <v/>
      </c>
      <c r="J2668" s="36" t="str">
        <f>LEFT('DETALLE DE CONEXIONES'!M2668,3)</f>
        <v>0mi</v>
      </c>
      <c r="K2668" s="36" t="str">
        <f>IF(LEN('DETALLE DE CONEXIONES'!M2668)&lt;12,(RIGHT('DETALLE DE CONEXIONES'!M2668,5)),(RIGHT('DETALLE DE CONEXIONES'!M2668,6)))</f>
        <v>57seg.</v>
      </c>
      <c r="L2668" s="36">
        <f>IF(C2668="Saliente Local",(IFERROR((LIMPIA(J2668,1)),0)),0)</f>
        <v>0</v>
      </c>
      <c r="M2668" s="36">
        <f>IF(C2668="Saliente Nacional",(IFERROR((LIMPIA(J2668,1)),0)),0)</f>
        <v>0</v>
      </c>
      <c r="N2668" s="36">
        <f>IF(C2668="Saliente Internacional",(IFERROR((LIMPIA(J2668,1)),0)),0)</f>
        <v>0</v>
      </c>
      <c r="O2668" s="36">
        <f>IF(C2668="Saliente Local",(IFERROR((LIMPIA(K2668,1)),0)),0)</f>
        <v>57</v>
      </c>
      <c r="P2668" s="36">
        <f>IF(C2668="Saliente Nacional",(IFERROR((LIMPIA(K2668,1)),0)),0)</f>
        <v>0</v>
      </c>
      <c r="Q2668" s="36">
        <f>IF(C2668="Saliente Internacional",(IFERROR((LIMPIA(K2668,1)),0)),0)</f>
        <v>0</v>
      </c>
      <c r="R2668" s="36">
        <f t="shared" si="124"/>
        <v>1</v>
      </c>
      <c r="S2668" s="36">
        <f t="shared" si="125"/>
        <v>0</v>
      </c>
    </row>
    <row r="2669" spans="1:19" x14ac:dyDescent="0.25">
      <c r="A2669" s="101">
        <f>'DETALLE DE CONEXIONES'!P2669</f>
        <v>0</v>
      </c>
      <c r="B2669" s="36" t="str">
        <f>'DETALLE DE CONEXIONES'!I2669</f>
        <v>SALIENTE</v>
      </c>
      <c r="C2669" s="36" t="str">
        <f>'DETALLE DE CONEXIONES'!BB2669</f>
        <v>Saliente Local</v>
      </c>
      <c r="D2669" s="36" t="str">
        <f>'DETALLE DE CONEXIONES'!E2669</f>
        <v>999XXX0859</v>
      </c>
      <c r="E2669" s="36">
        <f t="shared" si="123"/>
        <v>10</v>
      </c>
      <c r="F2669" s="36">
        <f>IFERROR(LIMPIA('DETALLE DE CONEXIONES'!N2669,1),0)</f>
        <v>3</v>
      </c>
      <c r="G2669" s="36" t="str">
        <f>LEFT('DETALLE DE CONEXIONES'!BE2669,3)</f>
        <v>NOF</v>
      </c>
      <c r="H2669" s="36" t="str">
        <f>RIGHT('DETALLE DE CONEXIONES'!AK2669,2)</f>
        <v/>
      </c>
      <c r="I2669" s="36" t="str">
        <f>LEFT('DETALLE DE CONEXIONES'!AK2669,3)</f>
        <v/>
      </c>
      <c r="J2669" s="36" t="str">
        <f>LEFT('DETALLE DE CONEXIONES'!M2669,3)</f>
        <v>2mi</v>
      </c>
      <c r="K2669" s="36" t="str">
        <f>IF(LEN('DETALLE DE CONEXIONES'!M2669)&lt;12,(RIGHT('DETALLE DE CONEXIONES'!M2669,5)),(RIGHT('DETALLE DE CONEXIONES'!M2669,6)))</f>
        <v>10seg.</v>
      </c>
      <c r="L2669" s="36">
        <f>IF(C2669="Saliente Local",(IFERROR((LIMPIA(J2669,1)),0)),0)</f>
        <v>2</v>
      </c>
      <c r="M2669" s="36">
        <f>IF(C2669="Saliente Nacional",(IFERROR((LIMPIA(J2669,1)),0)),0)</f>
        <v>0</v>
      </c>
      <c r="N2669" s="36">
        <f>IF(C2669="Saliente Internacional",(IFERROR((LIMPIA(J2669,1)),0)),0)</f>
        <v>0</v>
      </c>
      <c r="O2669" s="36">
        <f>IF(C2669="Saliente Local",(IFERROR((LIMPIA(K2669,1)),0)),0)</f>
        <v>10</v>
      </c>
      <c r="P2669" s="36">
        <f>IF(C2669="Saliente Nacional",(IFERROR((LIMPIA(K2669,1)),0)),0)</f>
        <v>0</v>
      </c>
      <c r="Q2669" s="36">
        <f>IF(C2669="Saliente Internacional",(IFERROR((LIMPIA(K2669,1)),0)),0)</f>
        <v>0</v>
      </c>
      <c r="R2669" s="36">
        <f t="shared" si="124"/>
        <v>3</v>
      </c>
      <c r="S2669" s="36">
        <f t="shared" si="125"/>
        <v>0</v>
      </c>
    </row>
    <row r="2670" spans="1:19" x14ac:dyDescent="0.25">
      <c r="A2670" s="101">
        <f>'DETALLE DE CONEXIONES'!P2670</f>
        <v>0</v>
      </c>
      <c r="B2670" s="36" t="str">
        <f>'DETALLE DE CONEXIONES'!I2670</f>
        <v>GPRS</v>
      </c>
      <c r="C2670" s="36" t="str">
        <f>'DETALLE DE CONEXIONES'!BB2670</f>
        <v>MENSAJERO</v>
      </c>
      <c r="D2670" s="36" t="str">
        <f>'DETALLE DE CONEXIONES'!E2670</f>
        <v>internet.itelcelXXXm-3G</v>
      </c>
      <c r="E2670" s="36">
        <f t="shared" si="123"/>
        <v>23</v>
      </c>
      <c r="F2670" s="36">
        <f>IFERROR(LIMPIA('DETALLE DE CONEXIONES'!N2670,1),0)</f>
        <v>0</v>
      </c>
      <c r="G2670" s="36" t="str">
        <f>LEFT('DETALLE DE CONEXIONES'!BE2670,3)</f>
        <v/>
      </c>
      <c r="H2670" s="36" t="str">
        <f>RIGHT('DETALLE DE CONEXIONES'!AK2670,2)</f>
        <v>-1</v>
      </c>
      <c r="I2670" s="36" t="str">
        <f>LEFT('DETALLE DE CONEXIONES'!AK2670,3)</f>
        <v>MEN</v>
      </c>
      <c r="J2670" s="36" t="str">
        <f>LEFT('DETALLE DE CONEXIONES'!M2670,3)</f>
        <v>0mi</v>
      </c>
      <c r="K2670" s="36" t="str">
        <f>IF(LEN('DETALLE DE CONEXIONES'!M2670)&lt;12,(RIGHT('DETALLE DE CONEXIONES'!M2670,5)),(RIGHT('DETALLE DE CONEXIONES'!M2670,6)))</f>
        <v xml:space="preserve">min. </v>
      </c>
      <c r="L2670" s="36">
        <f>IF(C2670="Saliente Local",(IFERROR((LIMPIA(J2670,1)),0)),0)</f>
        <v>0</v>
      </c>
      <c r="M2670" s="36">
        <f>IF(C2670="Saliente Nacional",(IFERROR((LIMPIA(J2670,1)),0)),0)</f>
        <v>0</v>
      </c>
      <c r="N2670" s="36">
        <f>IF(C2670="Saliente Internacional",(IFERROR((LIMPIA(J2670,1)),0)),0)</f>
        <v>0</v>
      </c>
      <c r="O2670" s="36">
        <f>IF(C2670="Saliente Local",(IFERROR((LIMPIA(K2670,1)),0)),0)</f>
        <v>0</v>
      </c>
      <c r="P2670" s="36">
        <f>IF(C2670="Saliente Nacional",(IFERROR((LIMPIA(K2670,1)),0)),0)</f>
        <v>0</v>
      </c>
      <c r="Q2670" s="36">
        <f>IF(C2670="Saliente Internacional",(IFERROR((LIMPIA(K2670,1)),0)),0)</f>
        <v>0</v>
      </c>
      <c r="R2670" s="36">
        <f t="shared" si="124"/>
        <v>0</v>
      </c>
      <c r="S2670" s="36">
        <f t="shared" si="125"/>
        <v>0</v>
      </c>
    </row>
    <row r="2671" spans="1:19" x14ac:dyDescent="0.25">
      <c r="A2671" s="101">
        <f>'DETALLE DE CONEXIONES'!P2671</f>
        <v>0</v>
      </c>
      <c r="B2671" s="36" t="str">
        <f>'DETALLE DE CONEXIONES'!I2671</f>
        <v>TRANSFERENCIA</v>
      </c>
      <c r="C2671" s="36" t="str">
        <f>'DETALLE DE CONEXIONES'!BB2671</f>
        <v>Desvio Nacional</v>
      </c>
      <c r="D2671" s="36" t="str">
        <f>'DETALLE DE CONEXIONES'!E2671</f>
        <v>999XXX1600</v>
      </c>
      <c r="E2671" s="36">
        <f t="shared" si="123"/>
        <v>10</v>
      </c>
      <c r="F2671" s="36">
        <f>IFERROR(LIMPIA('DETALLE DE CONEXIONES'!N2671,1),0)</f>
        <v>1</v>
      </c>
      <c r="G2671" s="36" t="str">
        <f>LEFT('DETALLE DE CONEXIONES'!BE2671,3)</f>
        <v>SIU</v>
      </c>
      <c r="H2671" s="36" t="str">
        <f>RIGHT('DETALLE DE CONEXIONES'!AK2671,2)</f>
        <v/>
      </c>
      <c r="I2671" s="36" t="str">
        <f>LEFT('DETALLE DE CONEXIONES'!AK2671,3)</f>
        <v/>
      </c>
      <c r="J2671" s="36" t="str">
        <f>LEFT('DETALLE DE CONEXIONES'!M2671,3)</f>
        <v>0mi</v>
      </c>
      <c r="K2671" s="36" t="str">
        <f>IF(LEN('DETALLE DE CONEXIONES'!M2671)&lt;12,(RIGHT('DETALLE DE CONEXIONES'!M2671,5)),(RIGHT('DETALLE DE CONEXIONES'!M2671,6)))</f>
        <v>3seg.</v>
      </c>
      <c r="L2671" s="36">
        <f>IF(C2671="Saliente Local",(IFERROR((LIMPIA(J2671,1)),0)),0)</f>
        <v>0</v>
      </c>
      <c r="M2671" s="36">
        <f>IF(C2671="Saliente Nacional",(IFERROR((LIMPIA(J2671,1)),0)),0)</f>
        <v>0</v>
      </c>
      <c r="N2671" s="36">
        <f>IF(C2671="Saliente Internacional",(IFERROR((LIMPIA(J2671,1)),0)),0)</f>
        <v>0</v>
      </c>
      <c r="O2671" s="36">
        <f>IF(C2671="Saliente Local",(IFERROR((LIMPIA(K2671,1)),0)),0)</f>
        <v>0</v>
      </c>
      <c r="P2671" s="36">
        <f>IF(C2671="Saliente Nacional",(IFERROR((LIMPIA(K2671,1)),0)),0)</f>
        <v>0</v>
      </c>
      <c r="Q2671" s="36">
        <f>IF(C2671="Saliente Internacional",(IFERROR((LIMPIA(K2671,1)),0)),0)</f>
        <v>0</v>
      </c>
      <c r="R2671" s="36">
        <f t="shared" si="124"/>
        <v>0</v>
      </c>
      <c r="S2671" s="36">
        <f t="shared" si="125"/>
        <v>0</v>
      </c>
    </row>
    <row r="2672" spans="1:19" x14ac:dyDescent="0.25">
      <c r="A2672" s="101">
        <f>'DETALLE DE CONEXIONES'!P2672</f>
        <v>0</v>
      </c>
      <c r="B2672" s="36" t="str">
        <f>'DETALLE DE CONEXIONES'!I2672</f>
        <v>SALIENTE</v>
      </c>
      <c r="C2672" s="36" t="str">
        <f>'DETALLE DE CONEXIONES'!BB2672</f>
        <v>Saliente Local</v>
      </c>
      <c r="D2672" s="36" t="str">
        <f>'DETALLE DE CONEXIONES'!E2672</f>
        <v>999XXX8767</v>
      </c>
      <c r="E2672" s="36">
        <f t="shared" si="123"/>
        <v>10</v>
      </c>
      <c r="F2672" s="36">
        <f>IFERROR(LIMPIA('DETALLE DE CONEXIONES'!N2672,1),0)</f>
        <v>4</v>
      </c>
      <c r="G2672" s="36" t="str">
        <f>LEFT('DETALLE DE CONEXIONES'!BE2672,3)</f>
        <v>NOF</v>
      </c>
      <c r="H2672" s="36" t="str">
        <f>RIGHT('DETALLE DE CONEXIONES'!AK2672,2)</f>
        <v/>
      </c>
      <c r="I2672" s="36" t="str">
        <f>LEFT('DETALLE DE CONEXIONES'!AK2672,3)</f>
        <v/>
      </c>
      <c r="J2672" s="36" t="str">
        <f>LEFT('DETALLE DE CONEXIONES'!M2672,3)</f>
        <v>3mi</v>
      </c>
      <c r="K2672" s="36" t="str">
        <f>IF(LEN('DETALLE DE CONEXIONES'!M2672)&lt;12,(RIGHT('DETALLE DE CONEXIONES'!M2672,5)),(RIGHT('DETALLE DE CONEXIONES'!M2672,6)))</f>
        <v>4seg.</v>
      </c>
      <c r="L2672" s="36">
        <f>IF(C2672="Saliente Local",(IFERROR((LIMPIA(J2672,1)),0)),0)</f>
        <v>3</v>
      </c>
      <c r="M2672" s="36">
        <f>IF(C2672="Saliente Nacional",(IFERROR((LIMPIA(J2672,1)),0)),0)</f>
        <v>0</v>
      </c>
      <c r="N2672" s="36">
        <f>IF(C2672="Saliente Internacional",(IFERROR((LIMPIA(J2672,1)),0)),0)</f>
        <v>0</v>
      </c>
      <c r="O2672" s="36">
        <f>IF(C2672="Saliente Local",(IFERROR((LIMPIA(K2672,1)),0)),0)</f>
        <v>4</v>
      </c>
      <c r="P2672" s="36">
        <f>IF(C2672="Saliente Nacional",(IFERROR((LIMPIA(K2672,1)),0)),0)</f>
        <v>0</v>
      </c>
      <c r="Q2672" s="36">
        <f>IF(C2672="Saliente Internacional",(IFERROR((LIMPIA(K2672,1)),0)),0)</f>
        <v>0</v>
      </c>
      <c r="R2672" s="36">
        <f t="shared" si="124"/>
        <v>4</v>
      </c>
      <c r="S2672" s="36">
        <f t="shared" si="125"/>
        <v>0</v>
      </c>
    </row>
    <row r="2673" spans="1:19" x14ac:dyDescent="0.25">
      <c r="A2673" s="101">
        <f>'DETALLE DE CONEXIONES'!P2673</f>
        <v>0</v>
      </c>
      <c r="B2673" s="36" t="str">
        <f>'DETALLE DE CONEXIONES'!I2673</f>
        <v>TRANSFERENCIA</v>
      </c>
      <c r="C2673" s="36" t="str">
        <f>'DETALLE DE CONEXIONES'!BB2673</f>
        <v>Desvio Nacional</v>
      </c>
      <c r="D2673" s="36" t="str">
        <f>'DETALLE DE CONEXIONES'!E2673</f>
        <v>999XXX1600</v>
      </c>
      <c r="E2673" s="36">
        <f t="shared" si="123"/>
        <v>10</v>
      </c>
      <c r="F2673" s="36">
        <f>IFERROR(LIMPIA('DETALLE DE CONEXIONES'!N2673,1),0)</f>
        <v>1</v>
      </c>
      <c r="G2673" s="36" t="str">
        <f>LEFT('DETALLE DE CONEXIONES'!BE2673,3)</f>
        <v>SIU</v>
      </c>
      <c r="H2673" s="36" t="str">
        <f>RIGHT('DETALLE DE CONEXIONES'!AK2673,2)</f>
        <v/>
      </c>
      <c r="I2673" s="36" t="str">
        <f>LEFT('DETALLE DE CONEXIONES'!AK2673,3)</f>
        <v/>
      </c>
      <c r="J2673" s="36" t="str">
        <f>LEFT('DETALLE DE CONEXIONES'!M2673,3)</f>
        <v>0mi</v>
      </c>
      <c r="K2673" s="36" t="str">
        <f>IF(LEN('DETALLE DE CONEXIONES'!M2673)&lt;12,(RIGHT('DETALLE DE CONEXIONES'!M2673,5)),(RIGHT('DETALLE DE CONEXIONES'!M2673,6)))</f>
        <v>3seg.</v>
      </c>
      <c r="L2673" s="36">
        <f>IF(C2673="Saliente Local",(IFERROR((LIMPIA(J2673,1)),0)),0)</f>
        <v>0</v>
      </c>
      <c r="M2673" s="36">
        <f>IF(C2673="Saliente Nacional",(IFERROR((LIMPIA(J2673,1)),0)),0)</f>
        <v>0</v>
      </c>
      <c r="N2673" s="36">
        <f>IF(C2673="Saliente Internacional",(IFERROR((LIMPIA(J2673,1)),0)),0)</f>
        <v>0</v>
      </c>
      <c r="O2673" s="36">
        <f>IF(C2673="Saliente Local",(IFERROR((LIMPIA(K2673,1)),0)),0)</f>
        <v>0</v>
      </c>
      <c r="P2673" s="36">
        <f>IF(C2673="Saliente Nacional",(IFERROR((LIMPIA(K2673,1)),0)),0)</f>
        <v>0</v>
      </c>
      <c r="Q2673" s="36">
        <f>IF(C2673="Saliente Internacional",(IFERROR((LIMPIA(K2673,1)),0)),0)</f>
        <v>0</v>
      </c>
      <c r="R2673" s="36">
        <f t="shared" si="124"/>
        <v>0</v>
      </c>
      <c r="S2673" s="36">
        <f t="shared" si="125"/>
        <v>0</v>
      </c>
    </row>
    <row r="2674" spans="1:19" x14ac:dyDescent="0.25">
      <c r="A2674" s="101">
        <f>'DETALLE DE CONEXIONES'!P2674</f>
        <v>0</v>
      </c>
      <c r="B2674" s="36" t="str">
        <f>'DETALLE DE CONEXIONES'!I2674</f>
        <v>TRANSFERENCIA</v>
      </c>
      <c r="C2674" s="36" t="str">
        <f>'DETALLE DE CONEXIONES'!BB2674</f>
        <v>Desvio Nacional</v>
      </c>
      <c r="D2674" s="36" t="str">
        <f>'DETALLE DE CONEXIONES'!E2674</f>
        <v>999XXX1600</v>
      </c>
      <c r="E2674" s="36">
        <f t="shared" si="123"/>
        <v>10</v>
      </c>
      <c r="F2674" s="36">
        <f>IFERROR(LIMPIA('DETALLE DE CONEXIONES'!N2674,1),0)</f>
        <v>1</v>
      </c>
      <c r="G2674" s="36" t="str">
        <f>LEFT('DETALLE DE CONEXIONES'!BE2674,3)</f>
        <v>SIU</v>
      </c>
      <c r="H2674" s="36" t="str">
        <f>RIGHT('DETALLE DE CONEXIONES'!AK2674,2)</f>
        <v/>
      </c>
      <c r="I2674" s="36" t="str">
        <f>LEFT('DETALLE DE CONEXIONES'!AK2674,3)</f>
        <v/>
      </c>
      <c r="J2674" s="36" t="str">
        <f>LEFT('DETALLE DE CONEXIONES'!M2674,3)</f>
        <v>0mi</v>
      </c>
      <c r="K2674" s="36" t="str">
        <f>IF(LEN('DETALLE DE CONEXIONES'!M2674)&lt;12,(RIGHT('DETALLE DE CONEXIONES'!M2674,5)),(RIGHT('DETALLE DE CONEXIONES'!M2674,6)))</f>
        <v>4seg.</v>
      </c>
      <c r="L2674" s="36">
        <f>IF(C2674="Saliente Local",(IFERROR((LIMPIA(J2674,1)),0)),0)</f>
        <v>0</v>
      </c>
      <c r="M2674" s="36">
        <f>IF(C2674="Saliente Nacional",(IFERROR((LIMPIA(J2674,1)),0)),0)</f>
        <v>0</v>
      </c>
      <c r="N2674" s="36">
        <f>IF(C2674="Saliente Internacional",(IFERROR((LIMPIA(J2674,1)),0)),0)</f>
        <v>0</v>
      </c>
      <c r="O2674" s="36">
        <f>IF(C2674="Saliente Local",(IFERROR((LIMPIA(K2674,1)),0)),0)</f>
        <v>0</v>
      </c>
      <c r="P2674" s="36">
        <f>IF(C2674="Saliente Nacional",(IFERROR((LIMPIA(K2674,1)),0)),0)</f>
        <v>0</v>
      </c>
      <c r="Q2674" s="36">
        <f>IF(C2674="Saliente Internacional",(IFERROR((LIMPIA(K2674,1)),0)),0)</f>
        <v>0</v>
      </c>
      <c r="R2674" s="36">
        <f t="shared" si="124"/>
        <v>0</v>
      </c>
      <c r="S2674" s="36">
        <f t="shared" si="125"/>
        <v>0</v>
      </c>
    </row>
    <row r="2675" spans="1:19" x14ac:dyDescent="0.25">
      <c r="A2675" s="101">
        <f>'DETALLE DE CONEXIONES'!P2675</f>
        <v>0</v>
      </c>
      <c r="B2675" s="36" t="str">
        <f>'DETALLE DE CONEXIONES'!I2675</f>
        <v>SALIENTE</v>
      </c>
      <c r="C2675" s="36" t="str">
        <f>'DETALLE DE CONEXIONES'!BB2675</f>
        <v>Saliente Local</v>
      </c>
      <c r="D2675" s="36" t="str">
        <f>'DETALLE DE CONEXIONES'!E2675</f>
        <v>999XXX1826</v>
      </c>
      <c r="E2675" s="36">
        <f t="shared" si="123"/>
        <v>10</v>
      </c>
      <c r="F2675" s="36">
        <f>IFERROR(LIMPIA('DETALLE DE CONEXIONES'!N2675,1),0)</f>
        <v>3</v>
      </c>
      <c r="G2675" s="36" t="str">
        <f>LEFT('DETALLE DE CONEXIONES'!BE2675,3)</f>
        <v>NOF</v>
      </c>
      <c r="H2675" s="36" t="str">
        <f>RIGHT('DETALLE DE CONEXIONES'!AK2675,2)</f>
        <v/>
      </c>
      <c r="I2675" s="36" t="str">
        <f>LEFT('DETALLE DE CONEXIONES'!AK2675,3)</f>
        <v/>
      </c>
      <c r="J2675" s="36" t="str">
        <f>LEFT('DETALLE DE CONEXIONES'!M2675,3)</f>
        <v>2mi</v>
      </c>
      <c r="K2675" s="36" t="str">
        <f>IF(LEN('DETALLE DE CONEXIONES'!M2675)&lt;12,(RIGHT('DETALLE DE CONEXIONES'!M2675,5)),(RIGHT('DETALLE DE CONEXIONES'!M2675,6)))</f>
        <v>23seg.</v>
      </c>
      <c r="L2675" s="36">
        <f>IF(C2675="Saliente Local",(IFERROR((LIMPIA(J2675,1)),0)),0)</f>
        <v>2</v>
      </c>
      <c r="M2675" s="36">
        <f>IF(C2675="Saliente Nacional",(IFERROR((LIMPIA(J2675,1)),0)),0)</f>
        <v>0</v>
      </c>
      <c r="N2675" s="36">
        <f>IF(C2675="Saliente Internacional",(IFERROR((LIMPIA(J2675,1)),0)),0)</f>
        <v>0</v>
      </c>
      <c r="O2675" s="36">
        <f>IF(C2675="Saliente Local",(IFERROR((LIMPIA(K2675,1)),0)),0)</f>
        <v>23</v>
      </c>
      <c r="P2675" s="36">
        <f>IF(C2675="Saliente Nacional",(IFERROR((LIMPIA(K2675,1)),0)),0)</f>
        <v>0</v>
      </c>
      <c r="Q2675" s="36">
        <f>IF(C2675="Saliente Internacional",(IFERROR((LIMPIA(K2675,1)),0)),0)</f>
        <v>0</v>
      </c>
      <c r="R2675" s="36">
        <f t="shared" si="124"/>
        <v>3</v>
      </c>
      <c r="S2675" s="36">
        <f t="shared" si="125"/>
        <v>0</v>
      </c>
    </row>
    <row r="2676" spans="1:19" x14ac:dyDescent="0.25">
      <c r="A2676" s="101">
        <f>'DETALLE DE CONEXIONES'!P2676</f>
        <v>0</v>
      </c>
      <c r="B2676" s="36" t="str">
        <f>'DETALLE DE CONEXIONES'!I2676</f>
        <v>SALIENTE</v>
      </c>
      <c r="C2676" s="36" t="str">
        <f>'DETALLE DE CONEXIONES'!BB2676</f>
        <v>Saliente Local</v>
      </c>
      <c r="D2676" s="36" t="str">
        <f>'DETALLE DE CONEXIONES'!E2676</f>
        <v>999XXX4516</v>
      </c>
      <c r="E2676" s="36">
        <f t="shared" si="123"/>
        <v>10</v>
      </c>
      <c r="F2676" s="36">
        <f>IFERROR(LIMPIA('DETALLE DE CONEXIONES'!N2676,1),0)</f>
        <v>4</v>
      </c>
      <c r="G2676" s="36" t="str">
        <f>LEFT('DETALLE DE CONEXIONES'!BE2676,3)</f>
        <v>NOF</v>
      </c>
      <c r="H2676" s="36" t="str">
        <f>RIGHT('DETALLE DE CONEXIONES'!AK2676,2)</f>
        <v/>
      </c>
      <c r="I2676" s="36" t="str">
        <f>LEFT('DETALLE DE CONEXIONES'!AK2676,3)</f>
        <v/>
      </c>
      <c r="J2676" s="36" t="str">
        <f>LEFT('DETALLE DE CONEXIONES'!M2676,3)</f>
        <v>3mi</v>
      </c>
      <c r="K2676" s="36" t="str">
        <f>IF(LEN('DETALLE DE CONEXIONES'!M2676)&lt;12,(RIGHT('DETALLE DE CONEXIONES'!M2676,5)),(RIGHT('DETALLE DE CONEXIONES'!M2676,6)))</f>
        <v>11seg.</v>
      </c>
      <c r="L2676" s="36">
        <f>IF(C2676="Saliente Local",(IFERROR((LIMPIA(J2676,1)),0)),0)</f>
        <v>3</v>
      </c>
      <c r="M2676" s="36">
        <f>IF(C2676="Saliente Nacional",(IFERROR((LIMPIA(J2676,1)),0)),0)</f>
        <v>0</v>
      </c>
      <c r="N2676" s="36">
        <f>IF(C2676="Saliente Internacional",(IFERROR((LIMPIA(J2676,1)),0)),0)</f>
        <v>0</v>
      </c>
      <c r="O2676" s="36">
        <f>IF(C2676="Saliente Local",(IFERROR((LIMPIA(K2676,1)),0)),0)</f>
        <v>11</v>
      </c>
      <c r="P2676" s="36">
        <f>IF(C2676="Saliente Nacional",(IFERROR((LIMPIA(K2676,1)),0)),0)</f>
        <v>0</v>
      </c>
      <c r="Q2676" s="36">
        <f>IF(C2676="Saliente Internacional",(IFERROR((LIMPIA(K2676,1)),0)),0)</f>
        <v>0</v>
      </c>
      <c r="R2676" s="36">
        <f t="shared" si="124"/>
        <v>4</v>
      </c>
      <c r="S2676" s="36">
        <f t="shared" si="125"/>
        <v>0</v>
      </c>
    </row>
    <row r="2677" spans="1:19" x14ac:dyDescent="0.25">
      <c r="A2677" s="101">
        <f>'DETALLE DE CONEXIONES'!P2677</f>
        <v>0</v>
      </c>
      <c r="B2677" s="36" t="str">
        <f>'DETALLE DE CONEXIONES'!I2677</f>
        <v>SALIENTE</v>
      </c>
      <c r="C2677" s="36" t="str">
        <f>'DETALLE DE CONEXIONES'!BB2677</f>
        <v>Saliente Local</v>
      </c>
      <c r="D2677" s="36" t="str">
        <f>'DETALLE DE CONEXIONES'!E2677</f>
        <v>999XXX7896</v>
      </c>
      <c r="E2677" s="36">
        <f t="shared" si="123"/>
        <v>10</v>
      </c>
      <c r="F2677" s="36">
        <f>IFERROR(LIMPIA('DETALLE DE CONEXIONES'!N2677,1),0)</f>
        <v>2</v>
      </c>
      <c r="G2677" s="36" t="str">
        <f>LEFT('DETALLE DE CONEXIONES'!BE2677,3)</f>
        <v>NOF</v>
      </c>
      <c r="H2677" s="36" t="str">
        <f>RIGHT('DETALLE DE CONEXIONES'!AK2677,2)</f>
        <v/>
      </c>
      <c r="I2677" s="36" t="str">
        <f>LEFT('DETALLE DE CONEXIONES'!AK2677,3)</f>
        <v/>
      </c>
      <c r="J2677" s="36" t="str">
        <f>LEFT('DETALLE DE CONEXIONES'!M2677,3)</f>
        <v>1mi</v>
      </c>
      <c r="K2677" s="36" t="str">
        <f>IF(LEN('DETALLE DE CONEXIONES'!M2677)&lt;12,(RIGHT('DETALLE DE CONEXIONES'!M2677,5)),(RIGHT('DETALLE DE CONEXIONES'!M2677,6)))</f>
        <v>19seg.</v>
      </c>
      <c r="L2677" s="36">
        <f>IF(C2677="Saliente Local",(IFERROR((LIMPIA(J2677,1)),0)),0)</f>
        <v>1</v>
      </c>
      <c r="M2677" s="36">
        <f>IF(C2677="Saliente Nacional",(IFERROR((LIMPIA(J2677,1)),0)),0)</f>
        <v>0</v>
      </c>
      <c r="N2677" s="36">
        <f>IF(C2677="Saliente Internacional",(IFERROR((LIMPIA(J2677,1)),0)),0)</f>
        <v>0</v>
      </c>
      <c r="O2677" s="36">
        <f>IF(C2677="Saliente Local",(IFERROR((LIMPIA(K2677,1)),0)),0)</f>
        <v>19</v>
      </c>
      <c r="P2677" s="36">
        <f>IF(C2677="Saliente Nacional",(IFERROR((LIMPIA(K2677,1)),0)),0)</f>
        <v>0</v>
      </c>
      <c r="Q2677" s="36">
        <f>IF(C2677="Saliente Internacional",(IFERROR((LIMPIA(K2677,1)),0)),0)</f>
        <v>0</v>
      </c>
      <c r="R2677" s="36">
        <f t="shared" si="124"/>
        <v>2</v>
      </c>
      <c r="S2677" s="36">
        <f t="shared" si="125"/>
        <v>0</v>
      </c>
    </row>
    <row r="2678" spans="1:19" x14ac:dyDescent="0.25">
      <c r="A2678" s="101">
        <f>'DETALLE DE CONEXIONES'!P2678</f>
        <v>0</v>
      </c>
      <c r="B2678" s="36" t="str">
        <f>'DETALLE DE CONEXIONES'!I2678</f>
        <v>SALIENTE</v>
      </c>
      <c r="C2678" s="36" t="str">
        <f>'DETALLE DE CONEXIONES'!BB2678</f>
        <v>Saliente Local</v>
      </c>
      <c r="D2678" s="36" t="str">
        <f>'DETALLE DE CONEXIONES'!E2678</f>
        <v>999XXX7896</v>
      </c>
      <c r="E2678" s="36">
        <f t="shared" si="123"/>
        <v>10</v>
      </c>
      <c r="F2678" s="36">
        <f>IFERROR(LIMPIA('DETALLE DE CONEXIONES'!N2678,1),0)</f>
        <v>1</v>
      </c>
      <c r="G2678" s="36" t="str">
        <f>LEFT('DETALLE DE CONEXIONES'!BE2678,3)</f>
        <v>NOF</v>
      </c>
      <c r="H2678" s="36" t="str">
        <f>RIGHT('DETALLE DE CONEXIONES'!AK2678,2)</f>
        <v/>
      </c>
      <c r="I2678" s="36" t="str">
        <f>LEFT('DETALLE DE CONEXIONES'!AK2678,3)</f>
        <v/>
      </c>
      <c r="J2678" s="36" t="str">
        <f>LEFT('DETALLE DE CONEXIONES'!M2678,3)</f>
        <v>0mi</v>
      </c>
      <c r="K2678" s="36" t="str">
        <f>IF(LEN('DETALLE DE CONEXIONES'!M2678)&lt;12,(RIGHT('DETALLE DE CONEXIONES'!M2678,5)),(RIGHT('DETALLE DE CONEXIONES'!M2678,6)))</f>
        <v>14seg.</v>
      </c>
      <c r="L2678" s="36">
        <f>IF(C2678="Saliente Local",(IFERROR((LIMPIA(J2678,1)),0)),0)</f>
        <v>0</v>
      </c>
      <c r="M2678" s="36">
        <f>IF(C2678="Saliente Nacional",(IFERROR((LIMPIA(J2678,1)),0)),0)</f>
        <v>0</v>
      </c>
      <c r="N2678" s="36">
        <f>IF(C2678="Saliente Internacional",(IFERROR((LIMPIA(J2678,1)),0)),0)</f>
        <v>0</v>
      </c>
      <c r="O2678" s="36">
        <f>IF(C2678="Saliente Local",(IFERROR((LIMPIA(K2678,1)),0)),0)</f>
        <v>14</v>
      </c>
      <c r="P2678" s="36">
        <f>IF(C2678="Saliente Nacional",(IFERROR((LIMPIA(K2678,1)),0)),0)</f>
        <v>0</v>
      </c>
      <c r="Q2678" s="36">
        <f>IF(C2678="Saliente Internacional",(IFERROR((LIMPIA(K2678,1)),0)),0)</f>
        <v>0</v>
      </c>
      <c r="R2678" s="36">
        <f t="shared" si="124"/>
        <v>1</v>
      </c>
      <c r="S2678" s="36">
        <f t="shared" si="125"/>
        <v>0</v>
      </c>
    </row>
    <row r="2679" spans="1:19" x14ac:dyDescent="0.25">
      <c r="A2679" s="101">
        <f>'DETALLE DE CONEXIONES'!P2679</f>
        <v>0</v>
      </c>
      <c r="B2679" s="36" t="str">
        <f>'DETALLE DE CONEXIONES'!I2679</f>
        <v>SALIENTE</v>
      </c>
      <c r="C2679" s="36" t="str">
        <f>'DETALLE DE CONEXIONES'!BB2679</f>
        <v>Saliente Local</v>
      </c>
      <c r="D2679" s="36" t="str">
        <f>'DETALLE DE CONEXIONES'!E2679</f>
        <v>999XXX8450</v>
      </c>
      <c r="E2679" s="36">
        <f t="shared" si="123"/>
        <v>10</v>
      </c>
      <c r="F2679" s="36">
        <f>IFERROR(LIMPIA('DETALLE DE CONEXIONES'!N2679,1),0)</f>
        <v>10</v>
      </c>
      <c r="G2679" s="36" t="str">
        <f>LEFT('DETALLE DE CONEXIONES'!BE2679,3)</f>
        <v>NOF</v>
      </c>
      <c r="H2679" s="36" t="str">
        <f>RIGHT('DETALLE DE CONEXIONES'!AK2679,2)</f>
        <v/>
      </c>
      <c r="I2679" s="36" t="str">
        <f>LEFT('DETALLE DE CONEXIONES'!AK2679,3)</f>
        <v/>
      </c>
      <c r="J2679" s="36" t="str">
        <f>LEFT('DETALLE DE CONEXIONES'!M2679,3)</f>
        <v>9mi</v>
      </c>
      <c r="K2679" s="36" t="str">
        <f>IF(LEN('DETALLE DE CONEXIONES'!M2679)&lt;12,(RIGHT('DETALLE DE CONEXIONES'!M2679,5)),(RIGHT('DETALLE DE CONEXIONES'!M2679,6)))</f>
        <v>1seg.</v>
      </c>
      <c r="L2679" s="36">
        <f>IF(C2679="Saliente Local",(IFERROR((LIMPIA(J2679,1)),0)),0)</f>
        <v>9</v>
      </c>
      <c r="M2679" s="36">
        <f>IF(C2679="Saliente Nacional",(IFERROR((LIMPIA(J2679,1)),0)),0)</f>
        <v>0</v>
      </c>
      <c r="N2679" s="36">
        <f>IF(C2679="Saliente Internacional",(IFERROR((LIMPIA(J2679,1)),0)),0)</f>
        <v>0</v>
      </c>
      <c r="O2679" s="36">
        <f>IF(C2679="Saliente Local",(IFERROR((LIMPIA(K2679,1)),0)),0)</f>
        <v>1</v>
      </c>
      <c r="P2679" s="36">
        <f>IF(C2679="Saliente Nacional",(IFERROR((LIMPIA(K2679,1)),0)),0)</f>
        <v>0</v>
      </c>
      <c r="Q2679" s="36">
        <f>IF(C2679="Saliente Internacional",(IFERROR((LIMPIA(K2679,1)),0)),0)</f>
        <v>0</v>
      </c>
      <c r="R2679" s="36">
        <f t="shared" si="124"/>
        <v>10</v>
      </c>
      <c r="S2679" s="36">
        <f t="shared" si="125"/>
        <v>0</v>
      </c>
    </row>
    <row r="2680" spans="1:19" x14ac:dyDescent="0.25">
      <c r="A2680" s="101">
        <f>'DETALLE DE CONEXIONES'!P2680</f>
        <v>0</v>
      </c>
      <c r="B2680" s="36" t="str">
        <f>'DETALLE DE CONEXIONES'!I2680</f>
        <v>SALIENTE</v>
      </c>
      <c r="C2680" s="36" t="str">
        <f>'DETALLE DE CONEXIONES'!BB2680</f>
        <v>Saliente Local</v>
      </c>
      <c r="D2680" s="36" t="str">
        <f>'DETALLE DE CONEXIONES'!E2680</f>
        <v>999XXX3420</v>
      </c>
      <c r="E2680" s="36">
        <f t="shared" si="123"/>
        <v>10</v>
      </c>
      <c r="F2680" s="36">
        <f>IFERROR(LIMPIA('DETALLE DE CONEXIONES'!N2680,1),0)</f>
        <v>11</v>
      </c>
      <c r="G2680" s="36" t="str">
        <f>LEFT('DETALLE DE CONEXIONES'!BE2680,3)</f>
        <v>NOF</v>
      </c>
      <c r="H2680" s="36" t="str">
        <f>RIGHT('DETALLE DE CONEXIONES'!AK2680,2)</f>
        <v/>
      </c>
      <c r="I2680" s="36" t="str">
        <f>LEFT('DETALLE DE CONEXIONES'!AK2680,3)</f>
        <v/>
      </c>
      <c r="J2680" s="36" t="str">
        <f>LEFT('DETALLE DE CONEXIONES'!M2680,3)</f>
        <v>10m</v>
      </c>
      <c r="K2680" s="36" t="str">
        <f>IF(LEN('DETALLE DE CONEXIONES'!M2680)&lt;12,(RIGHT('DETALLE DE CONEXIONES'!M2680,5)),(RIGHT('DETALLE DE CONEXIONES'!M2680,6)))</f>
        <v>45seg.</v>
      </c>
      <c r="L2680" s="36">
        <f>IF(C2680="Saliente Local",(IFERROR((LIMPIA(J2680,1)),0)),0)</f>
        <v>10</v>
      </c>
      <c r="M2680" s="36">
        <f>IF(C2680="Saliente Nacional",(IFERROR((LIMPIA(J2680,1)),0)),0)</f>
        <v>0</v>
      </c>
      <c r="N2680" s="36">
        <f>IF(C2680="Saliente Internacional",(IFERROR((LIMPIA(J2680,1)),0)),0)</f>
        <v>0</v>
      </c>
      <c r="O2680" s="36">
        <f>IF(C2680="Saliente Local",(IFERROR((LIMPIA(K2680,1)),0)),0)</f>
        <v>45</v>
      </c>
      <c r="P2680" s="36">
        <f>IF(C2680="Saliente Nacional",(IFERROR((LIMPIA(K2680,1)),0)),0)</f>
        <v>0</v>
      </c>
      <c r="Q2680" s="36">
        <f>IF(C2680="Saliente Internacional",(IFERROR((LIMPIA(K2680,1)),0)),0)</f>
        <v>0</v>
      </c>
      <c r="R2680" s="36">
        <f t="shared" si="124"/>
        <v>11</v>
      </c>
      <c r="S2680" s="36">
        <f t="shared" si="125"/>
        <v>0</v>
      </c>
    </row>
    <row r="2681" spans="1:19" x14ac:dyDescent="0.25">
      <c r="A2681" s="101">
        <f>'DETALLE DE CONEXIONES'!P2681</f>
        <v>0</v>
      </c>
      <c r="B2681" s="36" t="str">
        <f>'DETALLE DE CONEXIONES'!I2681</f>
        <v>GPRS</v>
      </c>
      <c r="C2681" s="36" t="str">
        <f>'DETALLE DE CONEXIONES'!BB2681</f>
        <v>RS</v>
      </c>
      <c r="D2681" s="36" t="str">
        <f>'DETALLE DE CONEXIONES'!E2681</f>
        <v>internet.itelcel.coXXXGLTE</v>
      </c>
      <c r="E2681" s="36">
        <f t="shared" si="123"/>
        <v>26</v>
      </c>
      <c r="F2681" s="36">
        <f>IFERROR(LIMPIA('DETALLE DE CONEXIONES'!N2681,1),0)</f>
        <v>0</v>
      </c>
      <c r="G2681" s="36" t="str">
        <f>LEFT('DETALLE DE CONEXIONES'!BE2681,3)</f>
        <v/>
      </c>
      <c r="H2681" s="36" t="str">
        <f>RIGHT('DETALLE DE CONEXIONES'!AK2681,2)</f>
        <v>-1</v>
      </c>
      <c r="I2681" s="36" t="str">
        <f>LEFT('DETALLE DE CONEXIONES'!AK2681,3)</f>
        <v>RS;</v>
      </c>
      <c r="J2681" s="36" t="str">
        <f>LEFT('DETALLE DE CONEXIONES'!M2681,3)</f>
        <v>0mi</v>
      </c>
      <c r="K2681" s="36" t="str">
        <f>IF(LEN('DETALLE DE CONEXIONES'!M2681)&lt;12,(RIGHT('DETALLE DE CONEXIONES'!M2681,5)),(RIGHT('DETALLE DE CONEXIONES'!M2681,6)))</f>
        <v xml:space="preserve">min. </v>
      </c>
      <c r="L2681" s="36">
        <f>IF(C2681="Saliente Local",(IFERROR((LIMPIA(J2681,1)),0)),0)</f>
        <v>0</v>
      </c>
      <c r="M2681" s="36">
        <f>IF(C2681="Saliente Nacional",(IFERROR((LIMPIA(J2681,1)),0)),0)</f>
        <v>0</v>
      </c>
      <c r="N2681" s="36">
        <f>IF(C2681="Saliente Internacional",(IFERROR((LIMPIA(J2681,1)),0)),0)</f>
        <v>0</v>
      </c>
      <c r="O2681" s="36">
        <f>IF(C2681="Saliente Local",(IFERROR((LIMPIA(K2681,1)),0)),0)</f>
        <v>0</v>
      </c>
      <c r="P2681" s="36">
        <f>IF(C2681="Saliente Nacional",(IFERROR((LIMPIA(K2681,1)),0)),0)</f>
        <v>0</v>
      </c>
      <c r="Q2681" s="36">
        <f>IF(C2681="Saliente Internacional",(IFERROR((LIMPIA(K2681,1)),0)),0)</f>
        <v>0</v>
      </c>
      <c r="R2681" s="36">
        <f t="shared" si="124"/>
        <v>0</v>
      </c>
      <c r="S2681" s="36">
        <f t="shared" si="125"/>
        <v>0</v>
      </c>
    </row>
    <row r="2682" spans="1:19" x14ac:dyDescent="0.25">
      <c r="A2682" s="101">
        <f>'DETALLE DE CONEXIONES'!P2682</f>
        <v>0</v>
      </c>
      <c r="B2682" s="36" t="str">
        <f>'DETALLE DE CONEXIONES'!I2682</f>
        <v>GPRS</v>
      </c>
      <c r="C2682" s="36" t="str">
        <f>'DETALLE DE CONEXIONES'!BB2682</f>
        <v>MENSAJERO</v>
      </c>
      <c r="D2682" s="36" t="str">
        <f>'DETALLE DE CONEXIONES'!E2682</f>
        <v>internet.itelcel.coXXXGLTE</v>
      </c>
      <c r="E2682" s="36">
        <f t="shared" si="123"/>
        <v>26</v>
      </c>
      <c r="F2682" s="36">
        <f>IFERROR(LIMPIA('DETALLE DE CONEXIONES'!N2682,1),0)</f>
        <v>0</v>
      </c>
      <c r="G2682" s="36" t="str">
        <f>LEFT('DETALLE DE CONEXIONES'!BE2682,3)</f>
        <v/>
      </c>
      <c r="H2682" s="36" t="str">
        <f>RIGHT('DETALLE DE CONEXIONES'!AK2682,2)</f>
        <v>-1</v>
      </c>
      <c r="I2682" s="36" t="str">
        <f>LEFT('DETALLE DE CONEXIONES'!AK2682,3)</f>
        <v>MEN</v>
      </c>
      <c r="J2682" s="36" t="str">
        <f>LEFT('DETALLE DE CONEXIONES'!M2682,3)</f>
        <v>0mi</v>
      </c>
      <c r="K2682" s="36" t="str">
        <f>IF(LEN('DETALLE DE CONEXIONES'!M2682)&lt;12,(RIGHT('DETALLE DE CONEXIONES'!M2682,5)),(RIGHT('DETALLE DE CONEXIONES'!M2682,6)))</f>
        <v xml:space="preserve">min. </v>
      </c>
      <c r="L2682" s="36">
        <f>IF(C2682="Saliente Local",(IFERROR((LIMPIA(J2682,1)),0)),0)</f>
        <v>0</v>
      </c>
      <c r="M2682" s="36">
        <f>IF(C2682="Saliente Nacional",(IFERROR((LIMPIA(J2682,1)),0)),0)</f>
        <v>0</v>
      </c>
      <c r="N2682" s="36">
        <f>IF(C2682="Saliente Internacional",(IFERROR((LIMPIA(J2682,1)),0)),0)</f>
        <v>0</v>
      </c>
      <c r="O2682" s="36">
        <f>IF(C2682="Saliente Local",(IFERROR((LIMPIA(K2682,1)),0)),0)</f>
        <v>0</v>
      </c>
      <c r="P2682" s="36">
        <f>IF(C2682="Saliente Nacional",(IFERROR((LIMPIA(K2682,1)),0)),0)</f>
        <v>0</v>
      </c>
      <c r="Q2682" s="36">
        <f>IF(C2682="Saliente Internacional",(IFERROR((LIMPIA(K2682,1)),0)),0)</f>
        <v>0</v>
      </c>
      <c r="R2682" s="36">
        <f t="shared" si="124"/>
        <v>0</v>
      </c>
      <c r="S2682" s="36">
        <f t="shared" si="125"/>
        <v>0</v>
      </c>
    </row>
    <row r="2683" spans="1:19" x14ac:dyDescent="0.25">
      <c r="A2683" s="101">
        <f>'DETALLE DE CONEXIONES'!P2683</f>
        <v>0</v>
      </c>
      <c r="B2683" s="36" t="str">
        <f>'DETALLE DE CONEXIONES'!I2683</f>
        <v>GPRS</v>
      </c>
      <c r="C2683" s="36" t="str">
        <f>'DETALLE DE CONEXIONES'!BB2683</f>
        <v>RS</v>
      </c>
      <c r="D2683" s="36" t="str">
        <f>'DETALLE DE CONEXIONES'!E2683</f>
        <v>internet.itelcel.coXXXGLTE</v>
      </c>
      <c r="E2683" s="36">
        <f t="shared" si="123"/>
        <v>26</v>
      </c>
      <c r="F2683" s="36">
        <f>IFERROR(LIMPIA('DETALLE DE CONEXIONES'!N2683,1),0)</f>
        <v>0</v>
      </c>
      <c r="G2683" s="36" t="str">
        <f>LEFT('DETALLE DE CONEXIONES'!BE2683,3)</f>
        <v/>
      </c>
      <c r="H2683" s="36" t="str">
        <f>RIGHT('DETALLE DE CONEXIONES'!AK2683,2)</f>
        <v>-0</v>
      </c>
      <c r="I2683" s="36" t="str">
        <f>LEFT('DETALLE DE CONEXIONES'!AK2683,3)</f>
        <v>RS;</v>
      </c>
      <c r="J2683" s="36" t="str">
        <f>LEFT('DETALLE DE CONEXIONES'!M2683,3)</f>
        <v>0mi</v>
      </c>
      <c r="K2683" s="36" t="str">
        <f>IF(LEN('DETALLE DE CONEXIONES'!M2683)&lt;12,(RIGHT('DETALLE DE CONEXIONES'!M2683,5)),(RIGHT('DETALLE DE CONEXIONES'!M2683,6)))</f>
        <v xml:space="preserve">min. </v>
      </c>
      <c r="L2683" s="36">
        <f>IF(C2683="Saliente Local",(IFERROR((LIMPIA(J2683,1)),0)),0)</f>
        <v>0</v>
      </c>
      <c r="M2683" s="36">
        <f>IF(C2683="Saliente Nacional",(IFERROR((LIMPIA(J2683,1)),0)),0)</f>
        <v>0</v>
      </c>
      <c r="N2683" s="36">
        <f>IF(C2683="Saliente Internacional",(IFERROR((LIMPIA(J2683,1)),0)),0)</f>
        <v>0</v>
      </c>
      <c r="O2683" s="36">
        <f>IF(C2683="Saliente Local",(IFERROR((LIMPIA(K2683,1)),0)),0)</f>
        <v>0</v>
      </c>
      <c r="P2683" s="36">
        <f>IF(C2683="Saliente Nacional",(IFERROR((LIMPIA(K2683,1)),0)),0)</f>
        <v>0</v>
      </c>
      <c r="Q2683" s="36">
        <f>IF(C2683="Saliente Internacional",(IFERROR((LIMPIA(K2683,1)),0)),0)</f>
        <v>0</v>
      </c>
      <c r="R2683" s="36">
        <f t="shared" si="124"/>
        <v>0</v>
      </c>
      <c r="S2683" s="36">
        <f t="shared" si="125"/>
        <v>0</v>
      </c>
    </row>
    <row r="2684" spans="1:19" x14ac:dyDescent="0.25">
      <c r="A2684" s="101">
        <f>'DETALLE DE CONEXIONES'!P2684</f>
        <v>0</v>
      </c>
      <c r="B2684" s="36" t="str">
        <f>'DETALLE DE CONEXIONES'!I2684</f>
        <v>GPRS</v>
      </c>
      <c r="C2684" s="36" t="str">
        <f>'DETALLE DE CONEXIONES'!BB2684</f>
        <v>RS</v>
      </c>
      <c r="D2684" s="36" t="str">
        <f>'DETALLE DE CONEXIONES'!E2684</f>
        <v>internet.itelcel.coXXXGLTE</v>
      </c>
      <c r="E2684" s="36">
        <f t="shared" si="123"/>
        <v>26</v>
      </c>
      <c r="F2684" s="36">
        <f>IFERROR(LIMPIA('DETALLE DE CONEXIONES'!N2684,1),0)</f>
        <v>0</v>
      </c>
      <c r="G2684" s="36" t="str">
        <f>LEFT('DETALLE DE CONEXIONES'!BE2684,3)</f>
        <v/>
      </c>
      <c r="H2684" s="36" t="str">
        <f>RIGHT('DETALLE DE CONEXIONES'!AK2684,2)</f>
        <v>-0</v>
      </c>
      <c r="I2684" s="36" t="str">
        <f>LEFT('DETALLE DE CONEXIONES'!AK2684,3)</f>
        <v>RS;</v>
      </c>
      <c r="J2684" s="36" t="str">
        <f>LEFT('DETALLE DE CONEXIONES'!M2684,3)</f>
        <v>0mi</v>
      </c>
      <c r="K2684" s="36" t="str">
        <f>IF(LEN('DETALLE DE CONEXIONES'!M2684)&lt;12,(RIGHT('DETALLE DE CONEXIONES'!M2684,5)),(RIGHT('DETALLE DE CONEXIONES'!M2684,6)))</f>
        <v xml:space="preserve">min. </v>
      </c>
      <c r="L2684" s="36">
        <f>IF(C2684="Saliente Local",(IFERROR((LIMPIA(J2684,1)),0)),0)</f>
        <v>0</v>
      </c>
      <c r="M2684" s="36">
        <f>IF(C2684="Saliente Nacional",(IFERROR((LIMPIA(J2684,1)),0)),0)</f>
        <v>0</v>
      </c>
      <c r="N2684" s="36">
        <f>IF(C2684="Saliente Internacional",(IFERROR((LIMPIA(J2684,1)),0)),0)</f>
        <v>0</v>
      </c>
      <c r="O2684" s="36">
        <f>IF(C2684="Saliente Local",(IFERROR((LIMPIA(K2684,1)),0)),0)</f>
        <v>0</v>
      </c>
      <c r="P2684" s="36">
        <f>IF(C2684="Saliente Nacional",(IFERROR((LIMPIA(K2684,1)),0)),0)</f>
        <v>0</v>
      </c>
      <c r="Q2684" s="36">
        <f>IF(C2684="Saliente Internacional",(IFERROR((LIMPIA(K2684,1)),0)),0)</f>
        <v>0</v>
      </c>
      <c r="R2684" s="36">
        <f t="shared" si="124"/>
        <v>0</v>
      </c>
      <c r="S2684" s="36">
        <f t="shared" si="125"/>
        <v>0</v>
      </c>
    </row>
    <row r="2685" spans="1:19" x14ac:dyDescent="0.25">
      <c r="A2685" s="101">
        <f>'DETALLE DE CONEXIONES'!P2685</f>
        <v>0</v>
      </c>
      <c r="B2685" s="36" t="str">
        <f>'DETALLE DE CONEXIONES'!I2685</f>
        <v>GPRS</v>
      </c>
      <c r="C2685" s="36" t="str">
        <f>'DETALLE DE CONEXIONES'!BB2685</f>
        <v>RS</v>
      </c>
      <c r="D2685" s="36" t="str">
        <f>'DETALLE DE CONEXIONES'!E2685</f>
        <v>internet.itelcel.coXXXGLTE</v>
      </c>
      <c r="E2685" s="36">
        <f t="shared" si="123"/>
        <v>26</v>
      </c>
      <c r="F2685" s="36">
        <f>IFERROR(LIMPIA('DETALLE DE CONEXIONES'!N2685,1),0)</f>
        <v>0</v>
      </c>
      <c r="G2685" s="36" t="str">
        <f>LEFT('DETALLE DE CONEXIONES'!BE2685,3)</f>
        <v/>
      </c>
      <c r="H2685" s="36" t="str">
        <f>RIGHT('DETALLE DE CONEXIONES'!AK2685,2)</f>
        <v>-0</v>
      </c>
      <c r="I2685" s="36" t="str">
        <f>LEFT('DETALLE DE CONEXIONES'!AK2685,3)</f>
        <v>RS;</v>
      </c>
      <c r="J2685" s="36" t="str">
        <f>LEFT('DETALLE DE CONEXIONES'!M2685,3)</f>
        <v>0mi</v>
      </c>
      <c r="K2685" s="36" t="str">
        <f>IF(LEN('DETALLE DE CONEXIONES'!M2685)&lt;12,(RIGHT('DETALLE DE CONEXIONES'!M2685,5)),(RIGHT('DETALLE DE CONEXIONES'!M2685,6)))</f>
        <v xml:space="preserve">min. </v>
      </c>
      <c r="L2685" s="36">
        <f>IF(C2685="Saliente Local",(IFERROR((LIMPIA(J2685,1)),0)),0)</f>
        <v>0</v>
      </c>
      <c r="M2685" s="36">
        <f>IF(C2685="Saliente Nacional",(IFERROR((LIMPIA(J2685,1)),0)),0)</f>
        <v>0</v>
      </c>
      <c r="N2685" s="36">
        <f>IF(C2685="Saliente Internacional",(IFERROR((LIMPIA(J2685,1)),0)),0)</f>
        <v>0</v>
      </c>
      <c r="O2685" s="36">
        <f>IF(C2685="Saliente Local",(IFERROR((LIMPIA(K2685,1)),0)),0)</f>
        <v>0</v>
      </c>
      <c r="P2685" s="36">
        <f>IF(C2685="Saliente Nacional",(IFERROR((LIMPIA(K2685,1)),0)),0)</f>
        <v>0</v>
      </c>
      <c r="Q2685" s="36">
        <f>IF(C2685="Saliente Internacional",(IFERROR((LIMPIA(K2685,1)),0)),0)</f>
        <v>0</v>
      </c>
      <c r="R2685" s="36">
        <f t="shared" si="124"/>
        <v>0</v>
      </c>
      <c r="S2685" s="36">
        <f t="shared" si="125"/>
        <v>0</v>
      </c>
    </row>
    <row r="2686" spans="1:19" x14ac:dyDescent="0.25">
      <c r="A2686" s="101">
        <f>'DETALLE DE CONEXIONES'!P2686</f>
        <v>0</v>
      </c>
      <c r="B2686" s="36" t="str">
        <f>'DETALLE DE CONEXIONES'!I2686</f>
        <v>GPRS</v>
      </c>
      <c r="C2686" s="36" t="str">
        <f>'DETALLE DE CONEXIONES'!BB2686</f>
        <v>RS</v>
      </c>
      <c r="D2686" s="36" t="str">
        <f>'DETALLE DE CONEXIONES'!E2686</f>
        <v>internet.itelcel.coXXXGLTE</v>
      </c>
      <c r="E2686" s="36">
        <f t="shared" si="123"/>
        <v>26</v>
      </c>
      <c r="F2686" s="36">
        <f>IFERROR(LIMPIA('DETALLE DE CONEXIONES'!N2686,1),0)</f>
        <v>0</v>
      </c>
      <c r="G2686" s="36" t="str">
        <f>LEFT('DETALLE DE CONEXIONES'!BE2686,3)</f>
        <v/>
      </c>
      <c r="H2686" s="36" t="str">
        <f>RIGHT('DETALLE DE CONEXIONES'!AK2686,2)</f>
        <v>-0</v>
      </c>
      <c r="I2686" s="36" t="str">
        <f>LEFT('DETALLE DE CONEXIONES'!AK2686,3)</f>
        <v>RS;</v>
      </c>
      <c r="J2686" s="36" t="str">
        <f>LEFT('DETALLE DE CONEXIONES'!M2686,3)</f>
        <v>0mi</v>
      </c>
      <c r="K2686" s="36" t="str">
        <f>IF(LEN('DETALLE DE CONEXIONES'!M2686)&lt;12,(RIGHT('DETALLE DE CONEXIONES'!M2686,5)),(RIGHT('DETALLE DE CONEXIONES'!M2686,6)))</f>
        <v xml:space="preserve">min. </v>
      </c>
      <c r="L2686" s="36">
        <f>IF(C2686="Saliente Local",(IFERROR((LIMPIA(J2686,1)),0)),0)</f>
        <v>0</v>
      </c>
      <c r="M2686" s="36">
        <f>IF(C2686="Saliente Nacional",(IFERROR((LIMPIA(J2686,1)),0)),0)</f>
        <v>0</v>
      </c>
      <c r="N2686" s="36">
        <f>IF(C2686="Saliente Internacional",(IFERROR((LIMPIA(J2686,1)),0)),0)</f>
        <v>0</v>
      </c>
      <c r="O2686" s="36">
        <f>IF(C2686="Saliente Local",(IFERROR((LIMPIA(K2686,1)),0)),0)</f>
        <v>0</v>
      </c>
      <c r="P2686" s="36">
        <f>IF(C2686="Saliente Nacional",(IFERROR((LIMPIA(K2686,1)),0)),0)</f>
        <v>0</v>
      </c>
      <c r="Q2686" s="36">
        <f>IF(C2686="Saliente Internacional",(IFERROR((LIMPIA(K2686,1)),0)),0)</f>
        <v>0</v>
      </c>
      <c r="R2686" s="36">
        <f t="shared" si="124"/>
        <v>0</v>
      </c>
      <c r="S2686" s="36">
        <f t="shared" si="125"/>
        <v>0</v>
      </c>
    </row>
    <row r="2687" spans="1:19" x14ac:dyDescent="0.25">
      <c r="A2687" s="101">
        <f>'DETALLE DE CONEXIONES'!P2687</f>
        <v>0</v>
      </c>
      <c r="B2687" s="36" t="str">
        <f>'DETALLE DE CONEXIONES'!I2687</f>
        <v>SALIENTE</v>
      </c>
      <c r="C2687" s="36" t="str">
        <f>'DETALLE DE CONEXIONES'!BB2687</f>
        <v>Saliente Local</v>
      </c>
      <c r="D2687" s="36" t="str">
        <f>'DETALLE DE CONEXIONES'!E2687</f>
        <v>999XXX0187</v>
      </c>
      <c r="E2687" s="36">
        <f t="shared" si="123"/>
        <v>10</v>
      </c>
      <c r="F2687" s="36">
        <f>IFERROR(LIMPIA('DETALLE DE CONEXIONES'!N2687,1),0)</f>
        <v>2</v>
      </c>
      <c r="G2687" s="36" t="str">
        <f>LEFT('DETALLE DE CONEXIONES'!BE2687,3)</f>
        <v>NOF</v>
      </c>
      <c r="H2687" s="36" t="str">
        <f>RIGHT('DETALLE DE CONEXIONES'!AK2687,2)</f>
        <v/>
      </c>
      <c r="I2687" s="36" t="str">
        <f>LEFT('DETALLE DE CONEXIONES'!AK2687,3)</f>
        <v/>
      </c>
      <c r="J2687" s="36" t="str">
        <f>LEFT('DETALLE DE CONEXIONES'!M2687,3)</f>
        <v>1mi</v>
      </c>
      <c r="K2687" s="36" t="str">
        <f>IF(LEN('DETALLE DE CONEXIONES'!M2687)&lt;12,(RIGHT('DETALLE DE CONEXIONES'!M2687,5)),(RIGHT('DETALLE DE CONEXIONES'!M2687,6)))</f>
        <v>13seg.</v>
      </c>
      <c r="L2687" s="36">
        <f>IF(C2687="Saliente Local",(IFERROR((LIMPIA(J2687,1)),0)),0)</f>
        <v>1</v>
      </c>
      <c r="M2687" s="36">
        <f>IF(C2687="Saliente Nacional",(IFERROR((LIMPIA(J2687,1)),0)),0)</f>
        <v>0</v>
      </c>
      <c r="N2687" s="36">
        <f>IF(C2687="Saliente Internacional",(IFERROR((LIMPIA(J2687,1)),0)),0)</f>
        <v>0</v>
      </c>
      <c r="O2687" s="36">
        <f>IF(C2687="Saliente Local",(IFERROR((LIMPIA(K2687,1)),0)),0)</f>
        <v>13</v>
      </c>
      <c r="P2687" s="36">
        <f>IF(C2687="Saliente Nacional",(IFERROR((LIMPIA(K2687,1)),0)),0)</f>
        <v>0</v>
      </c>
      <c r="Q2687" s="36">
        <f>IF(C2687="Saliente Internacional",(IFERROR((LIMPIA(K2687,1)),0)),0)</f>
        <v>0</v>
      </c>
      <c r="R2687" s="36">
        <f t="shared" si="124"/>
        <v>2</v>
      </c>
      <c r="S2687" s="36">
        <f t="shared" si="125"/>
        <v>0</v>
      </c>
    </row>
    <row r="2688" spans="1:19" x14ac:dyDescent="0.25">
      <c r="A2688" s="101">
        <f>'DETALLE DE CONEXIONES'!P2688</f>
        <v>0</v>
      </c>
      <c r="B2688" s="36" t="str">
        <f>'DETALLE DE CONEXIONES'!I2688</f>
        <v>GPRS</v>
      </c>
      <c r="C2688" s="36" t="str">
        <f>'DETALLE DE CONEXIONES'!BB2688</f>
        <v>MENSAJERO</v>
      </c>
      <c r="D2688" s="36" t="str">
        <f>'DETALLE DE CONEXIONES'!E2688</f>
        <v>internet.itelcelXXXm-3G</v>
      </c>
      <c r="E2688" s="36">
        <f t="shared" si="123"/>
        <v>23</v>
      </c>
      <c r="F2688" s="36">
        <f>IFERROR(LIMPIA('DETALLE DE CONEXIONES'!N2688,1),0)</f>
        <v>0</v>
      </c>
      <c r="G2688" s="36" t="str">
        <f>LEFT('DETALLE DE CONEXIONES'!BE2688,3)</f>
        <v/>
      </c>
      <c r="H2688" s="36" t="str">
        <f>RIGHT('DETALLE DE CONEXIONES'!AK2688,2)</f>
        <v>-1</v>
      </c>
      <c r="I2688" s="36" t="str">
        <f>LEFT('DETALLE DE CONEXIONES'!AK2688,3)</f>
        <v>MEN</v>
      </c>
      <c r="J2688" s="36" t="str">
        <f>LEFT('DETALLE DE CONEXIONES'!M2688,3)</f>
        <v>0mi</v>
      </c>
      <c r="K2688" s="36" t="str">
        <f>IF(LEN('DETALLE DE CONEXIONES'!M2688)&lt;12,(RIGHT('DETALLE DE CONEXIONES'!M2688,5)),(RIGHT('DETALLE DE CONEXIONES'!M2688,6)))</f>
        <v xml:space="preserve">min. </v>
      </c>
      <c r="L2688" s="36">
        <f>IF(C2688="Saliente Local",(IFERROR((LIMPIA(J2688,1)),0)),0)</f>
        <v>0</v>
      </c>
      <c r="M2688" s="36">
        <f>IF(C2688="Saliente Nacional",(IFERROR((LIMPIA(J2688,1)),0)),0)</f>
        <v>0</v>
      </c>
      <c r="N2688" s="36">
        <f>IF(C2688="Saliente Internacional",(IFERROR((LIMPIA(J2688,1)),0)),0)</f>
        <v>0</v>
      </c>
      <c r="O2688" s="36">
        <f>IF(C2688="Saliente Local",(IFERROR((LIMPIA(K2688,1)),0)),0)</f>
        <v>0</v>
      </c>
      <c r="P2688" s="36">
        <f>IF(C2688="Saliente Nacional",(IFERROR((LIMPIA(K2688,1)),0)),0)</f>
        <v>0</v>
      </c>
      <c r="Q2688" s="36">
        <f>IF(C2688="Saliente Internacional",(IFERROR((LIMPIA(K2688,1)),0)),0)</f>
        <v>0</v>
      </c>
      <c r="R2688" s="36">
        <f t="shared" si="124"/>
        <v>0</v>
      </c>
      <c r="S2688" s="36">
        <f t="shared" si="125"/>
        <v>0</v>
      </c>
    </row>
    <row r="2689" spans="1:19" x14ac:dyDescent="0.25">
      <c r="A2689" s="101">
        <f>'DETALLE DE CONEXIONES'!P2689</f>
        <v>0</v>
      </c>
      <c r="B2689" s="36" t="str">
        <f>'DETALLE DE CONEXIONES'!I2689</f>
        <v>GPRS</v>
      </c>
      <c r="C2689" s="36" t="str">
        <f>'DETALLE DE CONEXIONES'!BB2689</f>
        <v>RS</v>
      </c>
      <c r="D2689" s="36" t="str">
        <f>'DETALLE DE CONEXIONES'!E2689</f>
        <v>internet.itelcelXXXm-3G</v>
      </c>
      <c r="E2689" s="36">
        <f t="shared" si="123"/>
        <v>23</v>
      </c>
      <c r="F2689" s="36">
        <f>IFERROR(LIMPIA('DETALLE DE CONEXIONES'!N2689,1),0)</f>
        <v>0</v>
      </c>
      <c r="G2689" s="36" t="str">
        <f>LEFT('DETALLE DE CONEXIONES'!BE2689,3)</f>
        <v/>
      </c>
      <c r="H2689" s="36" t="str">
        <f>RIGHT('DETALLE DE CONEXIONES'!AK2689,2)</f>
        <v>-1</v>
      </c>
      <c r="I2689" s="36" t="str">
        <f>LEFT('DETALLE DE CONEXIONES'!AK2689,3)</f>
        <v>RS;</v>
      </c>
      <c r="J2689" s="36" t="str">
        <f>LEFT('DETALLE DE CONEXIONES'!M2689,3)</f>
        <v>0mi</v>
      </c>
      <c r="K2689" s="36" t="str">
        <f>IF(LEN('DETALLE DE CONEXIONES'!M2689)&lt;12,(RIGHT('DETALLE DE CONEXIONES'!M2689,5)),(RIGHT('DETALLE DE CONEXIONES'!M2689,6)))</f>
        <v xml:space="preserve">min. </v>
      </c>
      <c r="L2689" s="36">
        <f>IF(C2689="Saliente Local",(IFERROR((LIMPIA(J2689,1)),0)),0)</f>
        <v>0</v>
      </c>
      <c r="M2689" s="36">
        <f>IF(C2689="Saliente Nacional",(IFERROR((LIMPIA(J2689,1)),0)),0)</f>
        <v>0</v>
      </c>
      <c r="N2689" s="36">
        <f>IF(C2689="Saliente Internacional",(IFERROR((LIMPIA(J2689,1)),0)),0)</f>
        <v>0</v>
      </c>
      <c r="O2689" s="36">
        <f>IF(C2689="Saliente Local",(IFERROR((LIMPIA(K2689,1)),0)),0)</f>
        <v>0</v>
      </c>
      <c r="P2689" s="36">
        <f>IF(C2689="Saliente Nacional",(IFERROR((LIMPIA(K2689,1)),0)),0)</f>
        <v>0</v>
      </c>
      <c r="Q2689" s="36">
        <f>IF(C2689="Saliente Internacional",(IFERROR((LIMPIA(K2689,1)),0)),0)</f>
        <v>0</v>
      </c>
      <c r="R2689" s="36">
        <f t="shared" si="124"/>
        <v>0</v>
      </c>
      <c r="S2689" s="36">
        <f t="shared" si="125"/>
        <v>0</v>
      </c>
    </row>
    <row r="2690" spans="1:19" x14ac:dyDescent="0.25">
      <c r="A2690" s="101">
        <f>'DETALLE DE CONEXIONES'!P2690</f>
        <v>0</v>
      </c>
      <c r="B2690" s="36" t="str">
        <f>'DETALLE DE CONEXIONES'!I2690</f>
        <v>SALIENTE</v>
      </c>
      <c r="C2690" s="36" t="str">
        <f>'DETALLE DE CONEXIONES'!BB2690</f>
        <v>Saliente Local</v>
      </c>
      <c r="D2690" s="36" t="str">
        <f>'DETALLE DE CONEXIONES'!E2690</f>
        <v>999XXX8450</v>
      </c>
      <c r="E2690" s="36">
        <f t="shared" si="123"/>
        <v>10</v>
      </c>
      <c r="F2690" s="36">
        <f>IFERROR(LIMPIA('DETALLE DE CONEXIONES'!N2690,1),0)</f>
        <v>10</v>
      </c>
      <c r="G2690" s="36" t="str">
        <f>LEFT('DETALLE DE CONEXIONES'!BE2690,3)</f>
        <v>NOF</v>
      </c>
      <c r="H2690" s="36" t="str">
        <f>RIGHT('DETALLE DE CONEXIONES'!AK2690,2)</f>
        <v/>
      </c>
      <c r="I2690" s="36" t="str">
        <f>LEFT('DETALLE DE CONEXIONES'!AK2690,3)</f>
        <v/>
      </c>
      <c r="J2690" s="36" t="str">
        <f>LEFT('DETALLE DE CONEXIONES'!M2690,3)</f>
        <v>9mi</v>
      </c>
      <c r="K2690" s="36" t="str">
        <f>IF(LEN('DETALLE DE CONEXIONES'!M2690)&lt;12,(RIGHT('DETALLE DE CONEXIONES'!M2690,5)),(RIGHT('DETALLE DE CONEXIONES'!M2690,6)))</f>
        <v>29seg.</v>
      </c>
      <c r="L2690" s="36">
        <f>IF(C2690="Saliente Local",(IFERROR((LIMPIA(J2690,1)),0)),0)</f>
        <v>9</v>
      </c>
      <c r="M2690" s="36">
        <f>IF(C2690="Saliente Nacional",(IFERROR((LIMPIA(J2690,1)),0)),0)</f>
        <v>0</v>
      </c>
      <c r="N2690" s="36">
        <f>IF(C2690="Saliente Internacional",(IFERROR((LIMPIA(J2690,1)),0)),0)</f>
        <v>0</v>
      </c>
      <c r="O2690" s="36">
        <f>IF(C2690="Saliente Local",(IFERROR((LIMPIA(K2690,1)),0)),0)</f>
        <v>29</v>
      </c>
      <c r="P2690" s="36">
        <f>IF(C2690="Saliente Nacional",(IFERROR((LIMPIA(K2690,1)),0)),0)</f>
        <v>0</v>
      </c>
      <c r="Q2690" s="36">
        <f>IF(C2690="Saliente Internacional",(IFERROR((LIMPIA(K2690,1)),0)),0)</f>
        <v>0</v>
      </c>
      <c r="R2690" s="36">
        <f t="shared" si="124"/>
        <v>10</v>
      </c>
      <c r="S2690" s="36">
        <f t="shared" si="125"/>
        <v>0</v>
      </c>
    </row>
    <row r="2691" spans="1:19" x14ac:dyDescent="0.25">
      <c r="A2691" s="101">
        <f>'DETALLE DE CONEXIONES'!P2691</f>
        <v>0</v>
      </c>
      <c r="B2691" s="36" t="str">
        <f>'DETALLE DE CONEXIONES'!I2691</f>
        <v>SALIENTE</v>
      </c>
      <c r="C2691" s="36" t="str">
        <f>'DETALLE DE CONEXIONES'!BB2691</f>
        <v>Saliente Local</v>
      </c>
      <c r="D2691" s="36" t="str">
        <f>'DETALLE DE CONEXIONES'!E2691</f>
        <v>999XXX2109</v>
      </c>
      <c r="E2691" s="36">
        <f t="shared" ref="E2691:E2754" si="126">LEN(D2691)</f>
        <v>10</v>
      </c>
      <c r="F2691" s="36">
        <f>IFERROR(LIMPIA('DETALLE DE CONEXIONES'!N2691,1),0)</f>
        <v>1</v>
      </c>
      <c r="G2691" s="36" t="str">
        <f>LEFT('DETALLE DE CONEXIONES'!BE2691,3)</f>
        <v>NOF</v>
      </c>
      <c r="H2691" s="36" t="str">
        <f>RIGHT('DETALLE DE CONEXIONES'!AK2691,2)</f>
        <v/>
      </c>
      <c r="I2691" s="36" t="str">
        <f>LEFT('DETALLE DE CONEXIONES'!AK2691,3)</f>
        <v/>
      </c>
      <c r="J2691" s="36" t="str">
        <f>LEFT('DETALLE DE CONEXIONES'!M2691,3)</f>
        <v>0mi</v>
      </c>
      <c r="K2691" s="36" t="str">
        <f>IF(LEN('DETALLE DE CONEXIONES'!M2691)&lt;12,(RIGHT('DETALLE DE CONEXIONES'!M2691,5)),(RIGHT('DETALLE DE CONEXIONES'!M2691,6)))</f>
        <v>51seg.</v>
      </c>
      <c r="L2691" s="36">
        <f>IF(C2691="Saliente Local",(IFERROR((LIMPIA(J2691,1)),0)),0)</f>
        <v>0</v>
      </c>
      <c r="M2691" s="36">
        <f>IF(C2691="Saliente Nacional",(IFERROR((LIMPIA(J2691,1)),0)),0)</f>
        <v>0</v>
      </c>
      <c r="N2691" s="36">
        <f>IF(C2691="Saliente Internacional",(IFERROR((LIMPIA(J2691,1)),0)),0)</f>
        <v>0</v>
      </c>
      <c r="O2691" s="36">
        <f>IF(C2691="Saliente Local",(IFERROR((LIMPIA(K2691,1)),0)),0)</f>
        <v>51</v>
      </c>
      <c r="P2691" s="36">
        <f>IF(C2691="Saliente Nacional",(IFERROR((LIMPIA(K2691,1)),0)),0)</f>
        <v>0</v>
      </c>
      <c r="Q2691" s="36">
        <f>IF(C2691="Saliente Internacional",(IFERROR((LIMPIA(K2691,1)),0)),0)</f>
        <v>0</v>
      </c>
      <c r="R2691" s="36">
        <f t="shared" ref="R2691:R2754" si="127">IF(SUM(O2691:P2691)&gt;0,(L2691+M2691+1),(L2691+M2691))</f>
        <v>1</v>
      </c>
      <c r="S2691" s="36">
        <f t="shared" ref="S2691:S2754" si="128">IF(Q2691&gt;0,N2691+1,N2691)</f>
        <v>0</v>
      </c>
    </row>
    <row r="2692" spans="1:19" x14ac:dyDescent="0.25">
      <c r="A2692" s="101">
        <f>'DETALLE DE CONEXIONES'!P2692</f>
        <v>0</v>
      </c>
      <c r="B2692" s="36" t="str">
        <f>'DETALLE DE CONEXIONES'!I2692</f>
        <v>SALIENTE</v>
      </c>
      <c r="C2692" s="36" t="str">
        <f>'DETALLE DE CONEXIONES'!BB2692</f>
        <v>Saliente Nacional</v>
      </c>
      <c r="D2692" s="36" t="str">
        <f>'DETALLE DE CONEXIONES'!E2692</f>
        <v>921XXX4473</v>
      </c>
      <c r="E2692" s="36">
        <f t="shared" si="126"/>
        <v>10</v>
      </c>
      <c r="F2692" s="36">
        <f>IFERROR(LIMPIA('DETALLE DE CONEXIONES'!N2692,1),0)</f>
        <v>4</v>
      </c>
      <c r="G2692" s="36" t="str">
        <f>LEFT('DETALLE DE CONEXIONES'!BE2692,3)</f>
        <v>NOF</v>
      </c>
      <c r="H2692" s="36" t="str">
        <f>RIGHT('DETALLE DE CONEXIONES'!AK2692,2)</f>
        <v/>
      </c>
      <c r="I2692" s="36" t="str">
        <f>LEFT('DETALLE DE CONEXIONES'!AK2692,3)</f>
        <v/>
      </c>
      <c r="J2692" s="36" t="str">
        <f>LEFT('DETALLE DE CONEXIONES'!M2692,3)</f>
        <v>3mi</v>
      </c>
      <c r="K2692" s="36" t="str">
        <f>IF(LEN('DETALLE DE CONEXIONES'!M2692)&lt;12,(RIGHT('DETALLE DE CONEXIONES'!M2692,5)),(RIGHT('DETALLE DE CONEXIONES'!M2692,6)))</f>
        <v>19seg.</v>
      </c>
      <c r="L2692" s="36">
        <f>IF(C2692="Saliente Local",(IFERROR((LIMPIA(J2692,1)),0)),0)</f>
        <v>0</v>
      </c>
      <c r="M2692" s="36">
        <f>IF(C2692="Saliente Nacional",(IFERROR((LIMPIA(J2692,1)),0)),0)</f>
        <v>3</v>
      </c>
      <c r="N2692" s="36">
        <f>IF(C2692="Saliente Internacional",(IFERROR((LIMPIA(J2692,1)),0)),0)</f>
        <v>0</v>
      </c>
      <c r="O2692" s="36">
        <f>IF(C2692="Saliente Local",(IFERROR((LIMPIA(K2692,1)),0)),0)</f>
        <v>0</v>
      </c>
      <c r="P2692" s="36">
        <f>IF(C2692="Saliente Nacional",(IFERROR((LIMPIA(K2692,1)),0)),0)</f>
        <v>19</v>
      </c>
      <c r="Q2692" s="36">
        <f>IF(C2692="Saliente Internacional",(IFERROR((LIMPIA(K2692,1)),0)),0)</f>
        <v>0</v>
      </c>
      <c r="R2692" s="36">
        <f t="shared" si="127"/>
        <v>4</v>
      </c>
      <c r="S2692" s="36">
        <f t="shared" si="128"/>
        <v>0</v>
      </c>
    </row>
    <row r="2693" spans="1:19" x14ac:dyDescent="0.25">
      <c r="A2693" s="101">
        <f>'DETALLE DE CONEXIONES'!P2693</f>
        <v>0</v>
      </c>
      <c r="B2693" s="36" t="str">
        <f>'DETALLE DE CONEXIONES'!I2693</f>
        <v>SALIENTE</v>
      </c>
      <c r="C2693" s="36" t="str">
        <f>'DETALLE DE CONEXIONES'!BB2693</f>
        <v>Saliente Local</v>
      </c>
      <c r="D2693" s="36" t="str">
        <f>'DETALLE DE CONEXIONES'!E2693</f>
        <v>999XXX4516</v>
      </c>
      <c r="E2693" s="36">
        <f t="shared" si="126"/>
        <v>10</v>
      </c>
      <c r="F2693" s="36">
        <f>IFERROR(LIMPIA('DETALLE DE CONEXIONES'!N2693,1),0)</f>
        <v>2</v>
      </c>
      <c r="G2693" s="36" t="str">
        <f>LEFT('DETALLE DE CONEXIONES'!BE2693,3)</f>
        <v>NOF</v>
      </c>
      <c r="H2693" s="36" t="str">
        <f>RIGHT('DETALLE DE CONEXIONES'!AK2693,2)</f>
        <v/>
      </c>
      <c r="I2693" s="36" t="str">
        <f>LEFT('DETALLE DE CONEXIONES'!AK2693,3)</f>
        <v/>
      </c>
      <c r="J2693" s="36" t="str">
        <f>LEFT('DETALLE DE CONEXIONES'!M2693,3)</f>
        <v>1mi</v>
      </c>
      <c r="K2693" s="36" t="str">
        <f>IF(LEN('DETALLE DE CONEXIONES'!M2693)&lt;12,(RIGHT('DETALLE DE CONEXIONES'!M2693,5)),(RIGHT('DETALLE DE CONEXIONES'!M2693,6)))</f>
        <v>16seg.</v>
      </c>
      <c r="L2693" s="36">
        <f>IF(C2693="Saliente Local",(IFERROR((LIMPIA(J2693,1)),0)),0)</f>
        <v>1</v>
      </c>
      <c r="M2693" s="36">
        <f>IF(C2693="Saliente Nacional",(IFERROR((LIMPIA(J2693,1)),0)),0)</f>
        <v>0</v>
      </c>
      <c r="N2693" s="36">
        <f>IF(C2693="Saliente Internacional",(IFERROR((LIMPIA(J2693,1)),0)),0)</f>
        <v>0</v>
      </c>
      <c r="O2693" s="36">
        <f>IF(C2693="Saliente Local",(IFERROR((LIMPIA(K2693,1)),0)),0)</f>
        <v>16</v>
      </c>
      <c r="P2693" s="36">
        <f>IF(C2693="Saliente Nacional",(IFERROR((LIMPIA(K2693,1)),0)),0)</f>
        <v>0</v>
      </c>
      <c r="Q2693" s="36">
        <f>IF(C2693="Saliente Internacional",(IFERROR((LIMPIA(K2693,1)),0)),0)</f>
        <v>0</v>
      </c>
      <c r="R2693" s="36">
        <f t="shared" si="127"/>
        <v>2</v>
      </c>
      <c r="S2693" s="36">
        <f t="shared" si="128"/>
        <v>0</v>
      </c>
    </row>
    <row r="2694" spans="1:19" x14ac:dyDescent="0.25">
      <c r="A2694" s="101">
        <f>'DETALLE DE CONEXIONES'!P2694</f>
        <v>0</v>
      </c>
      <c r="B2694" s="36" t="str">
        <f>'DETALLE DE CONEXIONES'!I2694</f>
        <v>SALIENTE</v>
      </c>
      <c r="C2694" s="36" t="str">
        <f>'DETALLE DE CONEXIONES'!BB2694</f>
        <v>Saliente Local</v>
      </c>
      <c r="D2694" s="36" t="str">
        <f>'DETALLE DE CONEXIONES'!E2694</f>
        <v>999XXX9515</v>
      </c>
      <c r="E2694" s="36">
        <f t="shared" si="126"/>
        <v>10</v>
      </c>
      <c r="F2694" s="36">
        <f>IFERROR(LIMPIA('DETALLE DE CONEXIONES'!N2694,1),0)</f>
        <v>10</v>
      </c>
      <c r="G2694" s="36" t="str">
        <f>LEFT('DETALLE DE CONEXIONES'!BE2694,3)</f>
        <v>NOF</v>
      </c>
      <c r="H2694" s="36" t="str">
        <f>RIGHT('DETALLE DE CONEXIONES'!AK2694,2)</f>
        <v/>
      </c>
      <c r="I2694" s="36" t="str">
        <f>LEFT('DETALLE DE CONEXIONES'!AK2694,3)</f>
        <v/>
      </c>
      <c r="J2694" s="36" t="str">
        <f>LEFT('DETALLE DE CONEXIONES'!M2694,3)</f>
        <v>9mi</v>
      </c>
      <c r="K2694" s="36" t="str">
        <f>IF(LEN('DETALLE DE CONEXIONES'!M2694)&lt;12,(RIGHT('DETALLE DE CONEXIONES'!M2694,5)),(RIGHT('DETALLE DE CONEXIONES'!M2694,6)))</f>
        <v>27seg.</v>
      </c>
      <c r="L2694" s="36">
        <f>IF(C2694="Saliente Local",(IFERROR((LIMPIA(J2694,1)),0)),0)</f>
        <v>9</v>
      </c>
      <c r="M2694" s="36">
        <f>IF(C2694="Saliente Nacional",(IFERROR((LIMPIA(J2694,1)),0)),0)</f>
        <v>0</v>
      </c>
      <c r="N2694" s="36">
        <f>IF(C2694="Saliente Internacional",(IFERROR((LIMPIA(J2694,1)),0)),0)</f>
        <v>0</v>
      </c>
      <c r="O2694" s="36">
        <f>IF(C2694="Saliente Local",(IFERROR((LIMPIA(K2694,1)),0)),0)</f>
        <v>27</v>
      </c>
      <c r="P2694" s="36">
        <f>IF(C2694="Saliente Nacional",(IFERROR((LIMPIA(K2694,1)),0)),0)</f>
        <v>0</v>
      </c>
      <c r="Q2694" s="36">
        <f>IF(C2694="Saliente Internacional",(IFERROR((LIMPIA(K2694,1)),0)),0)</f>
        <v>0</v>
      </c>
      <c r="R2694" s="36">
        <f t="shared" si="127"/>
        <v>10</v>
      </c>
      <c r="S2694" s="36">
        <f t="shared" si="128"/>
        <v>0</v>
      </c>
    </row>
    <row r="2695" spans="1:19" x14ac:dyDescent="0.25">
      <c r="A2695" s="101">
        <f>'DETALLE DE CONEXIONES'!P2695</f>
        <v>0</v>
      </c>
      <c r="B2695" s="36" t="str">
        <f>'DETALLE DE CONEXIONES'!I2695</f>
        <v>SALIENTE</v>
      </c>
      <c r="C2695" s="36" t="str">
        <f>'DETALLE DE CONEXIONES'!BB2695</f>
        <v>Saliente Local</v>
      </c>
      <c r="D2695" s="36" t="str">
        <f>'DETALLE DE CONEXIONES'!E2695</f>
        <v>999XXX7896</v>
      </c>
      <c r="E2695" s="36">
        <f t="shared" si="126"/>
        <v>10</v>
      </c>
      <c r="F2695" s="36">
        <f>IFERROR(LIMPIA('DETALLE DE CONEXIONES'!N2695,1),0)</f>
        <v>2</v>
      </c>
      <c r="G2695" s="36" t="str">
        <f>LEFT('DETALLE DE CONEXIONES'!BE2695,3)</f>
        <v>NOF</v>
      </c>
      <c r="H2695" s="36" t="str">
        <f>RIGHT('DETALLE DE CONEXIONES'!AK2695,2)</f>
        <v/>
      </c>
      <c r="I2695" s="36" t="str">
        <f>LEFT('DETALLE DE CONEXIONES'!AK2695,3)</f>
        <v/>
      </c>
      <c r="J2695" s="36" t="str">
        <f>LEFT('DETALLE DE CONEXIONES'!M2695,3)</f>
        <v>1mi</v>
      </c>
      <c r="K2695" s="36" t="str">
        <f>IF(LEN('DETALLE DE CONEXIONES'!M2695)&lt;12,(RIGHT('DETALLE DE CONEXIONES'!M2695,5)),(RIGHT('DETALLE DE CONEXIONES'!M2695,6)))</f>
        <v>18seg.</v>
      </c>
      <c r="L2695" s="36">
        <f>IF(C2695="Saliente Local",(IFERROR((LIMPIA(J2695,1)),0)),0)</f>
        <v>1</v>
      </c>
      <c r="M2695" s="36">
        <f>IF(C2695="Saliente Nacional",(IFERROR((LIMPIA(J2695,1)),0)),0)</f>
        <v>0</v>
      </c>
      <c r="N2695" s="36">
        <f>IF(C2695="Saliente Internacional",(IFERROR((LIMPIA(J2695,1)),0)),0)</f>
        <v>0</v>
      </c>
      <c r="O2695" s="36">
        <f>IF(C2695="Saliente Local",(IFERROR((LIMPIA(K2695,1)),0)),0)</f>
        <v>18</v>
      </c>
      <c r="P2695" s="36">
        <f>IF(C2695="Saliente Nacional",(IFERROR((LIMPIA(K2695,1)),0)),0)</f>
        <v>0</v>
      </c>
      <c r="Q2695" s="36">
        <f>IF(C2695="Saliente Internacional",(IFERROR((LIMPIA(K2695,1)),0)),0)</f>
        <v>0</v>
      </c>
      <c r="R2695" s="36">
        <f t="shared" si="127"/>
        <v>2</v>
      </c>
      <c r="S2695" s="36">
        <f t="shared" si="128"/>
        <v>0</v>
      </c>
    </row>
    <row r="2696" spans="1:19" x14ac:dyDescent="0.25">
      <c r="A2696" s="101">
        <f>'DETALLE DE CONEXIONES'!P2696</f>
        <v>0</v>
      </c>
      <c r="B2696" s="36" t="str">
        <f>'DETALLE DE CONEXIONES'!I2696</f>
        <v>SALIENTE</v>
      </c>
      <c r="C2696" s="36" t="str">
        <f>'DETALLE DE CONEXIONES'!BB2696</f>
        <v>Saliente Nacional</v>
      </c>
      <c r="D2696" s="36" t="str">
        <f>'DETALLE DE CONEXIONES'!E2696</f>
        <v>921XXX4473</v>
      </c>
      <c r="E2696" s="36">
        <f t="shared" si="126"/>
        <v>10</v>
      </c>
      <c r="F2696" s="36">
        <f>IFERROR(LIMPIA('DETALLE DE CONEXIONES'!N2696,1),0)</f>
        <v>2</v>
      </c>
      <c r="G2696" s="36" t="str">
        <f>LEFT('DETALLE DE CONEXIONES'!BE2696,3)</f>
        <v>NOF</v>
      </c>
      <c r="H2696" s="36" t="str">
        <f>RIGHT('DETALLE DE CONEXIONES'!AK2696,2)</f>
        <v/>
      </c>
      <c r="I2696" s="36" t="str">
        <f>LEFT('DETALLE DE CONEXIONES'!AK2696,3)</f>
        <v/>
      </c>
      <c r="J2696" s="36" t="str">
        <f>LEFT('DETALLE DE CONEXIONES'!M2696,3)</f>
        <v>1mi</v>
      </c>
      <c r="K2696" s="36" t="str">
        <f>IF(LEN('DETALLE DE CONEXIONES'!M2696)&lt;12,(RIGHT('DETALLE DE CONEXIONES'!M2696,5)),(RIGHT('DETALLE DE CONEXIONES'!M2696,6)))</f>
        <v>29seg.</v>
      </c>
      <c r="L2696" s="36">
        <f>IF(C2696="Saliente Local",(IFERROR((LIMPIA(J2696,1)),0)),0)</f>
        <v>0</v>
      </c>
      <c r="M2696" s="36">
        <f>IF(C2696="Saliente Nacional",(IFERROR((LIMPIA(J2696,1)),0)),0)</f>
        <v>1</v>
      </c>
      <c r="N2696" s="36">
        <f>IF(C2696="Saliente Internacional",(IFERROR((LIMPIA(J2696,1)),0)),0)</f>
        <v>0</v>
      </c>
      <c r="O2696" s="36">
        <f>IF(C2696="Saliente Local",(IFERROR((LIMPIA(K2696,1)),0)),0)</f>
        <v>0</v>
      </c>
      <c r="P2696" s="36">
        <f>IF(C2696="Saliente Nacional",(IFERROR((LIMPIA(K2696,1)),0)),0)</f>
        <v>29</v>
      </c>
      <c r="Q2696" s="36">
        <f>IF(C2696="Saliente Internacional",(IFERROR((LIMPIA(K2696,1)),0)),0)</f>
        <v>0</v>
      </c>
      <c r="R2696" s="36">
        <f t="shared" si="127"/>
        <v>2</v>
      </c>
      <c r="S2696" s="36">
        <f t="shared" si="128"/>
        <v>0</v>
      </c>
    </row>
    <row r="2697" spans="1:19" x14ac:dyDescent="0.25">
      <c r="A2697" s="101">
        <f>'DETALLE DE CONEXIONES'!P2697</f>
        <v>0</v>
      </c>
      <c r="B2697" s="36" t="str">
        <f>'DETALLE DE CONEXIONES'!I2697</f>
        <v>GPRS</v>
      </c>
      <c r="C2697" s="36" t="str">
        <f>'DETALLE DE CONEXIONES'!BB2697</f>
        <v>MENSAJERO</v>
      </c>
      <c r="D2697" s="36" t="str">
        <f>'DETALLE DE CONEXIONES'!E2697</f>
        <v>internet.itelcel.coXXXGLTE</v>
      </c>
      <c r="E2697" s="36">
        <f t="shared" si="126"/>
        <v>26</v>
      </c>
      <c r="F2697" s="36">
        <f>IFERROR(LIMPIA('DETALLE DE CONEXIONES'!N2697,1),0)</f>
        <v>0</v>
      </c>
      <c r="G2697" s="36" t="str">
        <f>LEFT('DETALLE DE CONEXIONES'!BE2697,3)</f>
        <v/>
      </c>
      <c r="H2697" s="36" t="str">
        <f>RIGHT('DETALLE DE CONEXIONES'!AK2697,2)</f>
        <v>-1</v>
      </c>
      <c r="I2697" s="36" t="str">
        <f>LEFT('DETALLE DE CONEXIONES'!AK2697,3)</f>
        <v>MEN</v>
      </c>
      <c r="J2697" s="36" t="str">
        <f>LEFT('DETALLE DE CONEXIONES'!M2697,3)</f>
        <v>0mi</v>
      </c>
      <c r="K2697" s="36" t="str">
        <f>IF(LEN('DETALLE DE CONEXIONES'!M2697)&lt;12,(RIGHT('DETALLE DE CONEXIONES'!M2697,5)),(RIGHT('DETALLE DE CONEXIONES'!M2697,6)))</f>
        <v xml:space="preserve">min. </v>
      </c>
      <c r="L2697" s="36">
        <f>IF(C2697="Saliente Local",(IFERROR((LIMPIA(J2697,1)),0)),0)</f>
        <v>0</v>
      </c>
      <c r="M2697" s="36">
        <f>IF(C2697="Saliente Nacional",(IFERROR((LIMPIA(J2697,1)),0)),0)</f>
        <v>0</v>
      </c>
      <c r="N2697" s="36">
        <f>IF(C2697="Saliente Internacional",(IFERROR((LIMPIA(J2697,1)),0)),0)</f>
        <v>0</v>
      </c>
      <c r="O2697" s="36">
        <f>IF(C2697="Saliente Local",(IFERROR((LIMPIA(K2697,1)),0)),0)</f>
        <v>0</v>
      </c>
      <c r="P2697" s="36">
        <f>IF(C2697="Saliente Nacional",(IFERROR((LIMPIA(K2697,1)),0)),0)</f>
        <v>0</v>
      </c>
      <c r="Q2697" s="36">
        <f>IF(C2697="Saliente Internacional",(IFERROR((LIMPIA(K2697,1)),0)),0)</f>
        <v>0</v>
      </c>
      <c r="R2697" s="36">
        <f t="shared" si="127"/>
        <v>0</v>
      </c>
      <c r="S2697" s="36">
        <f t="shared" si="128"/>
        <v>0</v>
      </c>
    </row>
    <row r="2698" spans="1:19" x14ac:dyDescent="0.25">
      <c r="A2698" s="101">
        <f>'DETALLE DE CONEXIONES'!P2698</f>
        <v>0</v>
      </c>
      <c r="B2698" s="36" t="str">
        <f>'DETALLE DE CONEXIONES'!I2698</f>
        <v>GPRS</v>
      </c>
      <c r="C2698" s="36" t="str">
        <f>'DETALLE DE CONEXIONES'!BB2698</f>
        <v>RS</v>
      </c>
      <c r="D2698" s="36" t="str">
        <f>'DETALLE DE CONEXIONES'!E2698</f>
        <v>internet.itelcel.coXXXGLTE</v>
      </c>
      <c r="E2698" s="36">
        <f t="shared" si="126"/>
        <v>26</v>
      </c>
      <c r="F2698" s="36">
        <f>IFERROR(LIMPIA('DETALLE DE CONEXIONES'!N2698,1),0)</f>
        <v>0</v>
      </c>
      <c r="G2698" s="36" t="str">
        <f>LEFT('DETALLE DE CONEXIONES'!BE2698,3)</f>
        <v/>
      </c>
      <c r="H2698" s="36" t="str">
        <f>RIGHT('DETALLE DE CONEXIONES'!AK2698,2)</f>
        <v>-1</v>
      </c>
      <c r="I2698" s="36" t="str">
        <f>LEFT('DETALLE DE CONEXIONES'!AK2698,3)</f>
        <v>RS;</v>
      </c>
      <c r="J2698" s="36" t="str">
        <f>LEFT('DETALLE DE CONEXIONES'!M2698,3)</f>
        <v>0mi</v>
      </c>
      <c r="K2698" s="36" t="str">
        <f>IF(LEN('DETALLE DE CONEXIONES'!M2698)&lt;12,(RIGHT('DETALLE DE CONEXIONES'!M2698,5)),(RIGHT('DETALLE DE CONEXIONES'!M2698,6)))</f>
        <v xml:space="preserve">min. </v>
      </c>
      <c r="L2698" s="36">
        <f>IF(C2698="Saliente Local",(IFERROR((LIMPIA(J2698,1)),0)),0)</f>
        <v>0</v>
      </c>
      <c r="M2698" s="36">
        <f>IF(C2698="Saliente Nacional",(IFERROR((LIMPIA(J2698,1)),0)),0)</f>
        <v>0</v>
      </c>
      <c r="N2698" s="36">
        <f>IF(C2698="Saliente Internacional",(IFERROR((LIMPIA(J2698,1)),0)),0)</f>
        <v>0</v>
      </c>
      <c r="O2698" s="36">
        <f>IF(C2698="Saliente Local",(IFERROR((LIMPIA(K2698,1)),0)),0)</f>
        <v>0</v>
      </c>
      <c r="P2698" s="36">
        <f>IF(C2698="Saliente Nacional",(IFERROR((LIMPIA(K2698,1)),0)),0)</f>
        <v>0</v>
      </c>
      <c r="Q2698" s="36">
        <f>IF(C2698="Saliente Internacional",(IFERROR((LIMPIA(K2698,1)),0)),0)</f>
        <v>0</v>
      </c>
      <c r="R2698" s="36">
        <f t="shared" si="127"/>
        <v>0</v>
      </c>
      <c r="S2698" s="36">
        <f t="shared" si="128"/>
        <v>0</v>
      </c>
    </row>
    <row r="2699" spans="1:19" x14ac:dyDescent="0.25">
      <c r="A2699" s="101">
        <f>'DETALLE DE CONEXIONES'!P2699</f>
        <v>0</v>
      </c>
      <c r="B2699" s="36" t="str">
        <f>'DETALLE DE CONEXIONES'!I2699</f>
        <v>SALIENTE</v>
      </c>
      <c r="C2699" s="36" t="str">
        <f>'DETALLE DE CONEXIONES'!BB2699</f>
        <v>Saliente Nacional</v>
      </c>
      <c r="D2699" s="36" t="str">
        <f>'DETALLE DE CONEXIONES'!E2699</f>
        <v>555XXX9911</v>
      </c>
      <c r="E2699" s="36">
        <f t="shared" si="126"/>
        <v>10</v>
      </c>
      <c r="F2699" s="36">
        <f>IFERROR(LIMPIA('DETALLE DE CONEXIONES'!N2699,1),0)</f>
        <v>1</v>
      </c>
      <c r="G2699" s="36" t="str">
        <f>LEFT('DETALLE DE CONEXIONES'!BE2699,3)</f>
        <v>NOF</v>
      </c>
      <c r="H2699" s="36" t="str">
        <f>RIGHT('DETALLE DE CONEXIONES'!AK2699,2)</f>
        <v/>
      </c>
      <c r="I2699" s="36" t="str">
        <f>LEFT('DETALLE DE CONEXIONES'!AK2699,3)</f>
        <v/>
      </c>
      <c r="J2699" s="36" t="str">
        <f>LEFT('DETALLE DE CONEXIONES'!M2699,3)</f>
        <v>0mi</v>
      </c>
      <c r="K2699" s="36" t="str">
        <f>IF(LEN('DETALLE DE CONEXIONES'!M2699)&lt;12,(RIGHT('DETALLE DE CONEXIONES'!M2699,5)),(RIGHT('DETALLE DE CONEXIONES'!M2699,6)))</f>
        <v>29seg.</v>
      </c>
      <c r="L2699" s="36">
        <f>IF(C2699="Saliente Local",(IFERROR((LIMPIA(J2699,1)),0)),0)</f>
        <v>0</v>
      </c>
      <c r="M2699" s="36">
        <f>IF(C2699="Saliente Nacional",(IFERROR((LIMPIA(J2699,1)),0)),0)</f>
        <v>0</v>
      </c>
      <c r="N2699" s="36">
        <f>IF(C2699="Saliente Internacional",(IFERROR((LIMPIA(J2699,1)),0)),0)</f>
        <v>0</v>
      </c>
      <c r="O2699" s="36">
        <f>IF(C2699="Saliente Local",(IFERROR((LIMPIA(K2699,1)),0)),0)</f>
        <v>0</v>
      </c>
      <c r="P2699" s="36">
        <f>IF(C2699="Saliente Nacional",(IFERROR((LIMPIA(K2699,1)),0)),0)</f>
        <v>29</v>
      </c>
      <c r="Q2699" s="36">
        <f>IF(C2699="Saliente Internacional",(IFERROR((LIMPIA(K2699,1)),0)),0)</f>
        <v>0</v>
      </c>
      <c r="R2699" s="36">
        <f t="shared" si="127"/>
        <v>1</v>
      </c>
      <c r="S2699" s="36">
        <f t="shared" si="128"/>
        <v>0</v>
      </c>
    </row>
    <row r="2700" spans="1:19" x14ac:dyDescent="0.25">
      <c r="A2700" s="101">
        <f>'DETALLE DE CONEXIONES'!P2700</f>
        <v>0</v>
      </c>
      <c r="B2700" s="36" t="str">
        <f>'DETALLE DE CONEXIONES'!I2700</f>
        <v>ENTRANTE</v>
      </c>
      <c r="C2700" s="36" t="str">
        <f>'DETALLE DE CONEXIONES'!BB2700</f>
        <v>Entrante Local</v>
      </c>
      <c r="D2700" s="36" t="str">
        <f>'DETALLE DE CONEXIONES'!E2700</f>
        <v>999XXX1600</v>
      </c>
      <c r="E2700" s="36">
        <f t="shared" si="126"/>
        <v>10</v>
      </c>
      <c r="F2700" s="36">
        <f>IFERROR(LIMPIA('DETALLE DE CONEXIONES'!N2700,1),0)</f>
        <v>1</v>
      </c>
      <c r="G2700" s="36" t="str">
        <f>LEFT('DETALLE DE CONEXIONES'!BE2700,3)</f>
        <v>NOF</v>
      </c>
      <c r="H2700" s="36" t="str">
        <f>RIGHT('DETALLE DE CONEXIONES'!AK2700,2)</f>
        <v/>
      </c>
      <c r="I2700" s="36" t="str">
        <f>LEFT('DETALLE DE CONEXIONES'!AK2700,3)</f>
        <v/>
      </c>
      <c r="J2700" s="36" t="str">
        <f>LEFT('DETALLE DE CONEXIONES'!M2700,3)</f>
        <v>0mi</v>
      </c>
      <c r="K2700" s="36" t="str">
        <f>IF(LEN('DETALLE DE CONEXIONES'!M2700)&lt;12,(RIGHT('DETALLE DE CONEXIONES'!M2700,5)),(RIGHT('DETALLE DE CONEXIONES'!M2700,6)))</f>
        <v>5seg.</v>
      </c>
      <c r="L2700" s="36">
        <f>IF(C2700="Saliente Local",(IFERROR((LIMPIA(J2700,1)),0)),0)</f>
        <v>0</v>
      </c>
      <c r="M2700" s="36">
        <f>IF(C2700="Saliente Nacional",(IFERROR((LIMPIA(J2700,1)),0)),0)</f>
        <v>0</v>
      </c>
      <c r="N2700" s="36">
        <f>IF(C2700="Saliente Internacional",(IFERROR((LIMPIA(J2700,1)),0)),0)</f>
        <v>0</v>
      </c>
      <c r="O2700" s="36">
        <f>IF(C2700="Saliente Local",(IFERROR((LIMPIA(K2700,1)),0)),0)</f>
        <v>0</v>
      </c>
      <c r="P2700" s="36">
        <f>IF(C2700="Saliente Nacional",(IFERROR((LIMPIA(K2700,1)),0)),0)</f>
        <v>0</v>
      </c>
      <c r="Q2700" s="36">
        <f>IF(C2700="Saliente Internacional",(IFERROR((LIMPIA(K2700,1)),0)),0)</f>
        <v>0</v>
      </c>
      <c r="R2700" s="36">
        <f t="shared" si="127"/>
        <v>0</v>
      </c>
      <c r="S2700" s="36">
        <f t="shared" si="128"/>
        <v>0</v>
      </c>
    </row>
    <row r="2701" spans="1:19" x14ac:dyDescent="0.25">
      <c r="A2701" s="101">
        <f>'DETALLE DE CONEXIONES'!P2701</f>
        <v>0</v>
      </c>
      <c r="B2701" s="36" t="str">
        <f>'DETALLE DE CONEXIONES'!I2701</f>
        <v>SALIENTE</v>
      </c>
      <c r="C2701" s="36" t="str">
        <f>'DETALLE DE CONEXIONES'!BB2701</f>
        <v>Saliente Local</v>
      </c>
      <c r="D2701" s="36" t="str">
        <f>'DETALLE DE CONEXIONES'!E2701</f>
        <v>999XXX9860</v>
      </c>
      <c r="E2701" s="36">
        <f t="shared" si="126"/>
        <v>10</v>
      </c>
      <c r="F2701" s="36">
        <f>IFERROR(LIMPIA('DETALLE DE CONEXIONES'!N2701,1),0)</f>
        <v>2</v>
      </c>
      <c r="G2701" s="36" t="str">
        <f>LEFT('DETALLE DE CONEXIONES'!BE2701,3)</f>
        <v>NOF</v>
      </c>
      <c r="H2701" s="36" t="str">
        <f>RIGHT('DETALLE DE CONEXIONES'!AK2701,2)</f>
        <v/>
      </c>
      <c r="I2701" s="36" t="str">
        <f>LEFT('DETALLE DE CONEXIONES'!AK2701,3)</f>
        <v/>
      </c>
      <c r="J2701" s="36" t="str">
        <f>LEFT('DETALLE DE CONEXIONES'!M2701,3)</f>
        <v>1mi</v>
      </c>
      <c r="K2701" s="36" t="str">
        <f>IF(LEN('DETALLE DE CONEXIONES'!M2701)&lt;12,(RIGHT('DETALLE DE CONEXIONES'!M2701,5)),(RIGHT('DETALLE DE CONEXIONES'!M2701,6)))</f>
        <v>10seg.</v>
      </c>
      <c r="L2701" s="36">
        <f>IF(C2701="Saliente Local",(IFERROR((LIMPIA(J2701,1)),0)),0)</f>
        <v>1</v>
      </c>
      <c r="M2701" s="36">
        <f>IF(C2701="Saliente Nacional",(IFERROR((LIMPIA(J2701,1)),0)),0)</f>
        <v>0</v>
      </c>
      <c r="N2701" s="36">
        <f>IF(C2701="Saliente Internacional",(IFERROR((LIMPIA(J2701,1)),0)),0)</f>
        <v>0</v>
      </c>
      <c r="O2701" s="36">
        <f>IF(C2701="Saliente Local",(IFERROR((LIMPIA(K2701,1)),0)),0)</f>
        <v>10</v>
      </c>
      <c r="P2701" s="36">
        <f>IF(C2701="Saliente Nacional",(IFERROR((LIMPIA(K2701,1)),0)),0)</f>
        <v>0</v>
      </c>
      <c r="Q2701" s="36">
        <f>IF(C2701="Saliente Internacional",(IFERROR((LIMPIA(K2701,1)),0)),0)</f>
        <v>0</v>
      </c>
      <c r="R2701" s="36">
        <f t="shared" si="127"/>
        <v>2</v>
      </c>
      <c r="S2701" s="36">
        <f t="shared" si="128"/>
        <v>0</v>
      </c>
    </row>
    <row r="2702" spans="1:19" x14ac:dyDescent="0.25">
      <c r="A2702" s="101">
        <f>'DETALLE DE CONEXIONES'!P2702</f>
        <v>0</v>
      </c>
      <c r="B2702" s="36" t="str">
        <f>'DETALLE DE CONEXIONES'!I2702</f>
        <v>GPRS</v>
      </c>
      <c r="C2702" s="36" t="str">
        <f>'DETALLE DE CONEXIONES'!BB2702</f>
        <v>MENSAJERO</v>
      </c>
      <c r="D2702" s="36" t="str">
        <f>'DETALLE DE CONEXIONES'!E2702</f>
        <v>internet.itelcel.coXXXGLTE</v>
      </c>
      <c r="E2702" s="36">
        <f t="shared" si="126"/>
        <v>26</v>
      </c>
      <c r="F2702" s="36">
        <f>IFERROR(LIMPIA('DETALLE DE CONEXIONES'!N2702,1),0)</f>
        <v>0</v>
      </c>
      <c r="G2702" s="36" t="str">
        <f>LEFT('DETALLE DE CONEXIONES'!BE2702,3)</f>
        <v/>
      </c>
      <c r="H2702" s="36" t="str">
        <f>RIGHT('DETALLE DE CONEXIONES'!AK2702,2)</f>
        <v>-1</v>
      </c>
      <c r="I2702" s="36" t="str">
        <f>LEFT('DETALLE DE CONEXIONES'!AK2702,3)</f>
        <v>MEN</v>
      </c>
      <c r="J2702" s="36" t="str">
        <f>LEFT('DETALLE DE CONEXIONES'!M2702,3)</f>
        <v>0mi</v>
      </c>
      <c r="K2702" s="36" t="str">
        <f>IF(LEN('DETALLE DE CONEXIONES'!M2702)&lt;12,(RIGHT('DETALLE DE CONEXIONES'!M2702,5)),(RIGHT('DETALLE DE CONEXIONES'!M2702,6)))</f>
        <v xml:space="preserve">min. </v>
      </c>
      <c r="L2702" s="36">
        <f>IF(C2702="Saliente Local",(IFERROR((LIMPIA(J2702,1)),0)),0)</f>
        <v>0</v>
      </c>
      <c r="M2702" s="36">
        <f>IF(C2702="Saliente Nacional",(IFERROR((LIMPIA(J2702,1)),0)),0)</f>
        <v>0</v>
      </c>
      <c r="N2702" s="36">
        <f>IF(C2702="Saliente Internacional",(IFERROR((LIMPIA(J2702,1)),0)),0)</f>
        <v>0</v>
      </c>
      <c r="O2702" s="36">
        <f>IF(C2702="Saliente Local",(IFERROR((LIMPIA(K2702,1)),0)),0)</f>
        <v>0</v>
      </c>
      <c r="P2702" s="36">
        <f>IF(C2702="Saliente Nacional",(IFERROR((LIMPIA(K2702,1)),0)),0)</f>
        <v>0</v>
      </c>
      <c r="Q2702" s="36">
        <f>IF(C2702="Saliente Internacional",(IFERROR((LIMPIA(K2702,1)),0)),0)</f>
        <v>0</v>
      </c>
      <c r="R2702" s="36">
        <f t="shared" si="127"/>
        <v>0</v>
      </c>
      <c r="S2702" s="36">
        <f t="shared" si="128"/>
        <v>0</v>
      </c>
    </row>
    <row r="2703" spans="1:19" x14ac:dyDescent="0.25">
      <c r="A2703" s="101">
        <f>'DETALLE DE CONEXIONES'!P2703</f>
        <v>0</v>
      </c>
      <c r="B2703" s="36" t="str">
        <f>'DETALLE DE CONEXIONES'!I2703</f>
        <v>GPRS</v>
      </c>
      <c r="C2703" s="36" t="str">
        <f>'DETALLE DE CONEXIONES'!BB2703</f>
        <v>RS</v>
      </c>
      <c r="D2703" s="36" t="str">
        <f>'DETALLE DE CONEXIONES'!E2703</f>
        <v>internet.itelcel.coXXXGLTE</v>
      </c>
      <c r="E2703" s="36">
        <f t="shared" si="126"/>
        <v>26</v>
      </c>
      <c r="F2703" s="36">
        <f>IFERROR(LIMPIA('DETALLE DE CONEXIONES'!N2703,1),0)</f>
        <v>0</v>
      </c>
      <c r="G2703" s="36" t="str">
        <f>LEFT('DETALLE DE CONEXIONES'!BE2703,3)</f>
        <v/>
      </c>
      <c r="H2703" s="36" t="str">
        <f>RIGHT('DETALLE DE CONEXIONES'!AK2703,2)</f>
        <v>-1</v>
      </c>
      <c r="I2703" s="36" t="str">
        <f>LEFT('DETALLE DE CONEXIONES'!AK2703,3)</f>
        <v>RS;</v>
      </c>
      <c r="J2703" s="36" t="str">
        <f>LEFT('DETALLE DE CONEXIONES'!M2703,3)</f>
        <v>0mi</v>
      </c>
      <c r="K2703" s="36" t="str">
        <f>IF(LEN('DETALLE DE CONEXIONES'!M2703)&lt;12,(RIGHT('DETALLE DE CONEXIONES'!M2703,5)),(RIGHT('DETALLE DE CONEXIONES'!M2703,6)))</f>
        <v xml:space="preserve">min. </v>
      </c>
      <c r="L2703" s="36">
        <f>IF(C2703="Saliente Local",(IFERROR((LIMPIA(J2703,1)),0)),0)</f>
        <v>0</v>
      </c>
      <c r="M2703" s="36">
        <f>IF(C2703="Saliente Nacional",(IFERROR((LIMPIA(J2703,1)),0)),0)</f>
        <v>0</v>
      </c>
      <c r="N2703" s="36">
        <f>IF(C2703="Saliente Internacional",(IFERROR((LIMPIA(J2703,1)),0)),0)</f>
        <v>0</v>
      </c>
      <c r="O2703" s="36">
        <f>IF(C2703="Saliente Local",(IFERROR((LIMPIA(K2703,1)),0)),0)</f>
        <v>0</v>
      </c>
      <c r="P2703" s="36">
        <f>IF(C2703="Saliente Nacional",(IFERROR((LIMPIA(K2703,1)),0)),0)</f>
        <v>0</v>
      </c>
      <c r="Q2703" s="36">
        <f>IF(C2703="Saliente Internacional",(IFERROR((LIMPIA(K2703,1)),0)),0)</f>
        <v>0</v>
      </c>
      <c r="R2703" s="36">
        <f t="shared" si="127"/>
        <v>0</v>
      </c>
      <c r="S2703" s="36">
        <f t="shared" si="128"/>
        <v>0</v>
      </c>
    </row>
    <row r="2704" spans="1:19" x14ac:dyDescent="0.25">
      <c r="A2704" s="101">
        <f>'DETALLE DE CONEXIONES'!P2704</f>
        <v>0</v>
      </c>
      <c r="B2704" s="36" t="str">
        <f>'DETALLE DE CONEXIONES'!I2704</f>
        <v>SALIENTE</v>
      </c>
      <c r="C2704" s="36" t="str">
        <f>'DETALLE DE CONEXIONES'!BB2704</f>
        <v>Saliente Local</v>
      </c>
      <c r="D2704" s="36" t="str">
        <f>'DETALLE DE CONEXIONES'!E2704</f>
        <v>999XXX3348</v>
      </c>
      <c r="E2704" s="36">
        <f t="shared" si="126"/>
        <v>10</v>
      </c>
      <c r="F2704" s="36">
        <f>IFERROR(LIMPIA('DETALLE DE CONEXIONES'!N2704,1),0)</f>
        <v>1</v>
      </c>
      <c r="G2704" s="36" t="str">
        <f>LEFT('DETALLE DE CONEXIONES'!BE2704,3)</f>
        <v>NOF</v>
      </c>
      <c r="H2704" s="36" t="str">
        <f>RIGHT('DETALLE DE CONEXIONES'!AK2704,2)</f>
        <v/>
      </c>
      <c r="I2704" s="36" t="str">
        <f>LEFT('DETALLE DE CONEXIONES'!AK2704,3)</f>
        <v/>
      </c>
      <c r="J2704" s="36" t="str">
        <f>LEFT('DETALLE DE CONEXIONES'!M2704,3)</f>
        <v>0mi</v>
      </c>
      <c r="K2704" s="36" t="str">
        <f>IF(LEN('DETALLE DE CONEXIONES'!M2704)&lt;12,(RIGHT('DETALLE DE CONEXIONES'!M2704,5)),(RIGHT('DETALLE DE CONEXIONES'!M2704,6)))</f>
        <v>52seg.</v>
      </c>
      <c r="L2704" s="36">
        <f>IF(C2704="Saliente Local",(IFERROR((LIMPIA(J2704,1)),0)),0)</f>
        <v>0</v>
      </c>
      <c r="M2704" s="36">
        <f>IF(C2704="Saliente Nacional",(IFERROR((LIMPIA(J2704,1)),0)),0)</f>
        <v>0</v>
      </c>
      <c r="N2704" s="36">
        <f>IF(C2704="Saliente Internacional",(IFERROR((LIMPIA(J2704,1)),0)),0)</f>
        <v>0</v>
      </c>
      <c r="O2704" s="36">
        <f>IF(C2704="Saliente Local",(IFERROR((LIMPIA(K2704,1)),0)),0)</f>
        <v>52</v>
      </c>
      <c r="P2704" s="36">
        <f>IF(C2704="Saliente Nacional",(IFERROR((LIMPIA(K2704,1)),0)),0)</f>
        <v>0</v>
      </c>
      <c r="Q2704" s="36">
        <f>IF(C2704="Saliente Internacional",(IFERROR((LIMPIA(K2704,1)),0)),0)</f>
        <v>0</v>
      </c>
      <c r="R2704" s="36">
        <f t="shared" si="127"/>
        <v>1</v>
      </c>
      <c r="S2704" s="36">
        <f t="shared" si="128"/>
        <v>0</v>
      </c>
    </row>
    <row r="2705" spans="1:19" x14ac:dyDescent="0.25">
      <c r="A2705" s="101">
        <f>'DETALLE DE CONEXIONES'!P2705</f>
        <v>0</v>
      </c>
      <c r="B2705" s="36" t="str">
        <f>'DETALLE DE CONEXIONES'!I2705</f>
        <v>ENTRANTE</v>
      </c>
      <c r="C2705" s="36" t="str">
        <f>'DETALLE DE CONEXIONES'!BB2705</f>
        <v>Entrante Local</v>
      </c>
      <c r="D2705" s="36" t="str">
        <f>'DETALLE DE CONEXIONES'!E2705</f>
        <v>999XXX1600</v>
      </c>
      <c r="E2705" s="36">
        <f t="shared" si="126"/>
        <v>10</v>
      </c>
      <c r="F2705" s="36">
        <f>IFERROR(LIMPIA('DETALLE DE CONEXIONES'!N2705,1),0)</f>
        <v>1</v>
      </c>
      <c r="G2705" s="36" t="str">
        <f>LEFT('DETALLE DE CONEXIONES'!BE2705,3)</f>
        <v>NOF</v>
      </c>
      <c r="H2705" s="36" t="str">
        <f>RIGHT('DETALLE DE CONEXIONES'!AK2705,2)</f>
        <v/>
      </c>
      <c r="I2705" s="36" t="str">
        <f>LEFT('DETALLE DE CONEXIONES'!AK2705,3)</f>
        <v/>
      </c>
      <c r="J2705" s="36" t="str">
        <f>LEFT('DETALLE DE CONEXIONES'!M2705,3)</f>
        <v>0mi</v>
      </c>
      <c r="K2705" s="36" t="str">
        <f>IF(LEN('DETALLE DE CONEXIONES'!M2705)&lt;12,(RIGHT('DETALLE DE CONEXIONES'!M2705,5)),(RIGHT('DETALLE DE CONEXIONES'!M2705,6)))</f>
        <v>3seg.</v>
      </c>
      <c r="L2705" s="36">
        <f>IF(C2705="Saliente Local",(IFERROR((LIMPIA(J2705,1)),0)),0)</f>
        <v>0</v>
      </c>
      <c r="M2705" s="36">
        <f>IF(C2705="Saliente Nacional",(IFERROR((LIMPIA(J2705,1)),0)),0)</f>
        <v>0</v>
      </c>
      <c r="N2705" s="36">
        <f>IF(C2705="Saliente Internacional",(IFERROR((LIMPIA(J2705,1)),0)),0)</f>
        <v>0</v>
      </c>
      <c r="O2705" s="36">
        <f>IF(C2705="Saliente Local",(IFERROR((LIMPIA(K2705,1)),0)),0)</f>
        <v>0</v>
      </c>
      <c r="P2705" s="36">
        <f>IF(C2705="Saliente Nacional",(IFERROR((LIMPIA(K2705,1)),0)),0)</f>
        <v>0</v>
      </c>
      <c r="Q2705" s="36">
        <f>IF(C2705="Saliente Internacional",(IFERROR((LIMPIA(K2705,1)),0)),0)</f>
        <v>0</v>
      </c>
      <c r="R2705" s="36">
        <f t="shared" si="127"/>
        <v>0</v>
      </c>
      <c r="S2705" s="36">
        <f t="shared" si="128"/>
        <v>0</v>
      </c>
    </row>
    <row r="2706" spans="1:19" x14ac:dyDescent="0.25">
      <c r="A2706" s="101">
        <f>'DETALLE DE CONEXIONES'!P2706</f>
        <v>0</v>
      </c>
      <c r="B2706" s="36" t="str">
        <f>'DETALLE DE CONEXIONES'!I2706</f>
        <v>SALIENTE</v>
      </c>
      <c r="C2706" s="36" t="str">
        <f>'DETALLE DE CONEXIONES'!BB2706</f>
        <v>Saliente Local</v>
      </c>
      <c r="D2706" s="36" t="str">
        <f>'DETALLE DE CONEXIONES'!E2706</f>
        <v>999XXX7896</v>
      </c>
      <c r="E2706" s="36">
        <f t="shared" si="126"/>
        <v>10</v>
      </c>
      <c r="F2706" s="36">
        <f>IFERROR(LIMPIA('DETALLE DE CONEXIONES'!N2706,1),0)</f>
        <v>3</v>
      </c>
      <c r="G2706" s="36" t="str">
        <f>LEFT('DETALLE DE CONEXIONES'!BE2706,3)</f>
        <v>NOF</v>
      </c>
      <c r="H2706" s="36" t="str">
        <f>RIGHT('DETALLE DE CONEXIONES'!AK2706,2)</f>
        <v/>
      </c>
      <c r="I2706" s="36" t="str">
        <f>LEFT('DETALLE DE CONEXIONES'!AK2706,3)</f>
        <v/>
      </c>
      <c r="J2706" s="36" t="str">
        <f>LEFT('DETALLE DE CONEXIONES'!M2706,3)</f>
        <v>2mi</v>
      </c>
      <c r="K2706" s="36" t="str">
        <f>IF(LEN('DETALLE DE CONEXIONES'!M2706)&lt;12,(RIGHT('DETALLE DE CONEXIONES'!M2706,5)),(RIGHT('DETALLE DE CONEXIONES'!M2706,6)))</f>
        <v>45seg.</v>
      </c>
      <c r="L2706" s="36">
        <f>IF(C2706="Saliente Local",(IFERROR((LIMPIA(J2706,1)),0)),0)</f>
        <v>2</v>
      </c>
      <c r="M2706" s="36">
        <f>IF(C2706="Saliente Nacional",(IFERROR((LIMPIA(J2706,1)),0)),0)</f>
        <v>0</v>
      </c>
      <c r="N2706" s="36">
        <f>IF(C2706="Saliente Internacional",(IFERROR((LIMPIA(J2706,1)),0)),0)</f>
        <v>0</v>
      </c>
      <c r="O2706" s="36">
        <f>IF(C2706="Saliente Local",(IFERROR((LIMPIA(K2706,1)),0)),0)</f>
        <v>45</v>
      </c>
      <c r="P2706" s="36">
        <f>IF(C2706="Saliente Nacional",(IFERROR((LIMPIA(K2706,1)),0)),0)</f>
        <v>0</v>
      </c>
      <c r="Q2706" s="36">
        <f>IF(C2706="Saliente Internacional",(IFERROR((LIMPIA(K2706,1)),0)),0)</f>
        <v>0</v>
      </c>
      <c r="R2706" s="36">
        <f t="shared" si="127"/>
        <v>3</v>
      </c>
      <c r="S2706" s="36">
        <f t="shared" si="128"/>
        <v>0</v>
      </c>
    </row>
    <row r="2707" spans="1:19" x14ac:dyDescent="0.25">
      <c r="A2707" s="101">
        <f>'DETALLE DE CONEXIONES'!P2707</f>
        <v>0</v>
      </c>
      <c r="B2707" s="36" t="str">
        <f>'DETALLE DE CONEXIONES'!I2707</f>
        <v>SALIENTE</v>
      </c>
      <c r="C2707" s="36" t="str">
        <f>'DETALLE DE CONEXIONES'!BB2707</f>
        <v>Saliente Local</v>
      </c>
      <c r="D2707" s="36" t="str">
        <f>'DETALLE DE CONEXIONES'!E2707</f>
        <v>999XXX8450</v>
      </c>
      <c r="E2707" s="36">
        <f t="shared" si="126"/>
        <v>10</v>
      </c>
      <c r="F2707" s="36">
        <f>IFERROR(LIMPIA('DETALLE DE CONEXIONES'!N2707,1),0)</f>
        <v>2</v>
      </c>
      <c r="G2707" s="36" t="str">
        <f>LEFT('DETALLE DE CONEXIONES'!BE2707,3)</f>
        <v>NOF</v>
      </c>
      <c r="H2707" s="36" t="str">
        <f>RIGHT('DETALLE DE CONEXIONES'!AK2707,2)</f>
        <v/>
      </c>
      <c r="I2707" s="36" t="str">
        <f>LEFT('DETALLE DE CONEXIONES'!AK2707,3)</f>
        <v/>
      </c>
      <c r="J2707" s="36" t="str">
        <f>LEFT('DETALLE DE CONEXIONES'!M2707,3)</f>
        <v>1mi</v>
      </c>
      <c r="K2707" s="36" t="str">
        <f>IF(LEN('DETALLE DE CONEXIONES'!M2707)&lt;12,(RIGHT('DETALLE DE CONEXIONES'!M2707,5)),(RIGHT('DETALLE DE CONEXIONES'!M2707,6)))</f>
        <v>51seg.</v>
      </c>
      <c r="L2707" s="36">
        <f>IF(C2707="Saliente Local",(IFERROR((LIMPIA(J2707,1)),0)),0)</f>
        <v>1</v>
      </c>
      <c r="M2707" s="36">
        <f>IF(C2707="Saliente Nacional",(IFERROR((LIMPIA(J2707,1)),0)),0)</f>
        <v>0</v>
      </c>
      <c r="N2707" s="36">
        <f>IF(C2707="Saliente Internacional",(IFERROR((LIMPIA(J2707,1)),0)),0)</f>
        <v>0</v>
      </c>
      <c r="O2707" s="36">
        <f>IF(C2707="Saliente Local",(IFERROR((LIMPIA(K2707,1)),0)),0)</f>
        <v>51</v>
      </c>
      <c r="P2707" s="36">
        <f>IF(C2707="Saliente Nacional",(IFERROR((LIMPIA(K2707,1)),0)),0)</f>
        <v>0</v>
      </c>
      <c r="Q2707" s="36">
        <f>IF(C2707="Saliente Internacional",(IFERROR((LIMPIA(K2707,1)),0)),0)</f>
        <v>0</v>
      </c>
      <c r="R2707" s="36">
        <f t="shared" si="127"/>
        <v>2</v>
      </c>
      <c r="S2707" s="36">
        <f t="shared" si="128"/>
        <v>0</v>
      </c>
    </row>
    <row r="2708" spans="1:19" x14ac:dyDescent="0.25">
      <c r="A2708" s="101">
        <f>'DETALLE DE CONEXIONES'!P2708</f>
        <v>0</v>
      </c>
      <c r="B2708" s="36" t="str">
        <f>'DETALLE DE CONEXIONES'!I2708</f>
        <v>SALIENTE</v>
      </c>
      <c r="C2708" s="36" t="str">
        <f>'DETALLE DE CONEXIONES'!BB2708</f>
        <v>Saliente Local</v>
      </c>
      <c r="D2708" s="36" t="str">
        <f>'DETALLE DE CONEXIONES'!E2708</f>
        <v>999XXX8450</v>
      </c>
      <c r="E2708" s="36">
        <f t="shared" si="126"/>
        <v>10</v>
      </c>
      <c r="F2708" s="36">
        <f>IFERROR(LIMPIA('DETALLE DE CONEXIONES'!N2708,1),0)</f>
        <v>2</v>
      </c>
      <c r="G2708" s="36" t="str">
        <f>LEFT('DETALLE DE CONEXIONES'!BE2708,3)</f>
        <v>NOF</v>
      </c>
      <c r="H2708" s="36" t="str">
        <f>RIGHT('DETALLE DE CONEXIONES'!AK2708,2)</f>
        <v/>
      </c>
      <c r="I2708" s="36" t="str">
        <f>LEFT('DETALLE DE CONEXIONES'!AK2708,3)</f>
        <v/>
      </c>
      <c r="J2708" s="36" t="str">
        <f>LEFT('DETALLE DE CONEXIONES'!M2708,3)</f>
        <v>1mi</v>
      </c>
      <c r="K2708" s="36" t="str">
        <f>IF(LEN('DETALLE DE CONEXIONES'!M2708)&lt;12,(RIGHT('DETALLE DE CONEXIONES'!M2708,5)),(RIGHT('DETALLE DE CONEXIONES'!M2708,6)))</f>
        <v>40seg.</v>
      </c>
      <c r="L2708" s="36">
        <f>IF(C2708="Saliente Local",(IFERROR((LIMPIA(J2708,1)),0)),0)</f>
        <v>1</v>
      </c>
      <c r="M2708" s="36">
        <f>IF(C2708="Saliente Nacional",(IFERROR((LIMPIA(J2708,1)),0)),0)</f>
        <v>0</v>
      </c>
      <c r="N2708" s="36">
        <f>IF(C2708="Saliente Internacional",(IFERROR((LIMPIA(J2708,1)),0)),0)</f>
        <v>0</v>
      </c>
      <c r="O2708" s="36">
        <f>IF(C2708="Saliente Local",(IFERROR((LIMPIA(K2708,1)),0)),0)</f>
        <v>40</v>
      </c>
      <c r="P2708" s="36">
        <f>IF(C2708="Saliente Nacional",(IFERROR((LIMPIA(K2708,1)),0)),0)</f>
        <v>0</v>
      </c>
      <c r="Q2708" s="36">
        <f>IF(C2708="Saliente Internacional",(IFERROR((LIMPIA(K2708,1)),0)),0)</f>
        <v>0</v>
      </c>
      <c r="R2708" s="36">
        <f t="shared" si="127"/>
        <v>2</v>
      </c>
      <c r="S2708" s="36">
        <f t="shared" si="128"/>
        <v>0</v>
      </c>
    </row>
    <row r="2709" spans="1:19" x14ac:dyDescent="0.25">
      <c r="A2709" s="101">
        <f>'DETALLE DE CONEXIONES'!P2709</f>
        <v>0</v>
      </c>
      <c r="B2709" s="36" t="str">
        <f>'DETALLE DE CONEXIONES'!I2709</f>
        <v>GPRS</v>
      </c>
      <c r="C2709" s="36" t="str">
        <f>'DETALLE DE CONEXIONES'!BB2709</f>
        <v>MENSAJERO</v>
      </c>
      <c r="D2709" s="36" t="str">
        <f>'DETALLE DE CONEXIONES'!E2709</f>
        <v>internet.itelcel.coXXXGLTE</v>
      </c>
      <c r="E2709" s="36">
        <f t="shared" si="126"/>
        <v>26</v>
      </c>
      <c r="F2709" s="36">
        <f>IFERROR(LIMPIA('DETALLE DE CONEXIONES'!N2709,1),0)</f>
        <v>0</v>
      </c>
      <c r="G2709" s="36" t="str">
        <f>LEFT('DETALLE DE CONEXIONES'!BE2709,3)</f>
        <v/>
      </c>
      <c r="H2709" s="36" t="str">
        <f>RIGHT('DETALLE DE CONEXIONES'!AK2709,2)</f>
        <v>-1</v>
      </c>
      <c r="I2709" s="36" t="str">
        <f>LEFT('DETALLE DE CONEXIONES'!AK2709,3)</f>
        <v>MEN</v>
      </c>
      <c r="J2709" s="36" t="str">
        <f>LEFT('DETALLE DE CONEXIONES'!M2709,3)</f>
        <v>0mi</v>
      </c>
      <c r="K2709" s="36" t="str">
        <f>IF(LEN('DETALLE DE CONEXIONES'!M2709)&lt;12,(RIGHT('DETALLE DE CONEXIONES'!M2709,5)),(RIGHT('DETALLE DE CONEXIONES'!M2709,6)))</f>
        <v xml:space="preserve">min. </v>
      </c>
      <c r="L2709" s="36">
        <f>IF(C2709="Saliente Local",(IFERROR((LIMPIA(J2709,1)),0)),0)</f>
        <v>0</v>
      </c>
      <c r="M2709" s="36">
        <f>IF(C2709="Saliente Nacional",(IFERROR((LIMPIA(J2709,1)),0)),0)</f>
        <v>0</v>
      </c>
      <c r="N2709" s="36">
        <f>IF(C2709="Saliente Internacional",(IFERROR((LIMPIA(J2709,1)),0)),0)</f>
        <v>0</v>
      </c>
      <c r="O2709" s="36">
        <f>IF(C2709="Saliente Local",(IFERROR((LIMPIA(K2709,1)),0)),0)</f>
        <v>0</v>
      </c>
      <c r="P2709" s="36">
        <f>IF(C2709="Saliente Nacional",(IFERROR((LIMPIA(K2709,1)),0)),0)</f>
        <v>0</v>
      </c>
      <c r="Q2709" s="36">
        <f>IF(C2709="Saliente Internacional",(IFERROR((LIMPIA(K2709,1)),0)),0)</f>
        <v>0</v>
      </c>
      <c r="R2709" s="36">
        <f t="shared" si="127"/>
        <v>0</v>
      </c>
      <c r="S2709" s="36">
        <f t="shared" si="128"/>
        <v>0</v>
      </c>
    </row>
    <row r="2710" spans="1:19" x14ac:dyDescent="0.25">
      <c r="A2710" s="101">
        <f>'DETALLE DE CONEXIONES'!P2710</f>
        <v>0</v>
      </c>
      <c r="B2710" s="36" t="str">
        <f>'DETALLE DE CONEXIONES'!I2710</f>
        <v>GPRS</v>
      </c>
      <c r="C2710" s="36" t="str">
        <f>'DETALLE DE CONEXIONES'!BB2710</f>
        <v>RS</v>
      </c>
      <c r="D2710" s="36" t="str">
        <f>'DETALLE DE CONEXIONES'!E2710</f>
        <v>internet.itelcel.coXXXGLTE</v>
      </c>
      <c r="E2710" s="36">
        <f t="shared" si="126"/>
        <v>26</v>
      </c>
      <c r="F2710" s="36">
        <f>IFERROR(LIMPIA('DETALLE DE CONEXIONES'!N2710,1),0)</f>
        <v>0</v>
      </c>
      <c r="G2710" s="36" t="str">
        <f>LEFT('DETALLE DE CONEXIONES'!BE2710,3)</f>
        <v/>
      </c>
      <c r="H2710" s="36" t="str">
        <f>RIGHT('DETALLE DE CONEXIONES'!AK2710,2)</f>
        <v>-1</v>
      </c>
      <c r="I2710" s="36" t="str">
        <f>LEFT('DETALLE DE CONEXIONES'!AK2710,3)</f>
        <v>RS;</v>
      </c>
      <c r="J2710" s="36" t="str">
        <f>LEFT('DETALLE DE CONEXIONES'!M2710,3)</f>
        <v>0mi</v>
      </c>
      <c r="K2710" s="36" t="str">
        <f>IF(LEN('DETALLE DE CONEXIONES'!M2710)&lt;12,(RIGHT('DETALLE DE CONEXIONES'!M2710,5)),(RIGHT('DETALLE DE CONEXIONES'!M2710,6)))</f>
        <v xml:space="preserve">min. </v>
      </c>
      <c r="L2710" s="36">
        <f>IF(C2710="Saliente Local",(IFERROR((LIMPIA(J2710,1)),0)),0)</f>
        <v>0</v>
      </c>
      <c r="M2710" s="36">
        <f>IF(C2710="Saliente Nacional",(IFERROR((LIMPIA(J2710,1)),0)),0)</f>
        <v>0</v>
      </c>
      <c r="N2710" s="36">
        <f>IF(C2710="Saliente Internacional",(IFERROR((LIMPIA(J2710,1)),0)),0)</f>
        <v>0</v>
      </c>
      <c r="O2710" s="36">
        <f>IF(C2710="Saliente Local",(IFERROR((LIMPIA(K2710,1)),0)),0)</f>
        <v>0</v>
      </c>
      <c r="P2710" s="36">
        <f>IF(C2710="Saliente Nacional",(IFERROR((LIMPIA(K2710,1)),0)),0)</f>
        <v>0</v>
      </c>
      <c r="Q2710" s="36">
        <f>IF(C2710="Saliente Internacional",(IFERROR((LIMPIA(K2710,1)),0)),0)</f>
        <v>0</v>
      </c>
      <c r="R2710" s="36">
        <f t="shared" si="127"/>
        <v>0</v>
      </c>
      <c r="S2710" s="36">
        <f t="shared" si="128"/>
        <v>0</v>
      </c>
    </row>
    <row r="2711" spans="1:19" x14ac:dyDescent="0.25">
      <c r="A2711" s="101">
        <f>'DETALLE DE CONEXIONES'!P2711</f>
        <v>0</v>
      </c>
      <c r="B2711" s="36" t="str">
        <f>'DETALLE DE CONEXIONES'!I2711</f>
        <v>SALIENTE</v>
      </c>
      <c r="C2711" s="36" t="str">
        <f>'DETALLE DE CONEXIONES'!BB2711</f>
        <v>Saliente Local</v>
      </c>
      <c r="D2711" s="36" t="str">
        <f>'DETALLE DE CONEXIONES'!E2711</f>
        <v>999XXX9860</v>
      </c>
      <c r="E2711" s="36">
        <f t="shared" si="126"/>
        <v>10</v>
      </c>
      <c r="F2711" s="36">
        <f>IFERROR(LIMPIA('DETALLE DE CONEXIONES'!N2711,1),0)</f>
        <v>3</v>
      </c>
      <c r="G2711" s="36" t="str">
        <f>LEFT('DETALLE DE CONEXIONES'!BE2711,3)</f>
        <v>NOF</v>
      </c>
      <c r="H2711" s="36" t="str">
        <f>RIGHT('DETALLE DE CONEXIONES'!AK2711,2)</f>
        <v/>
      </c>
      <c r="I2711" s="36" t="str">
        <f>LEFT('DETALLE DE CONEXIONES'!AK2711,3)</f>
        <v/>
      </c>
      <c r="J2711" s="36" t="str">
        <f>LEFT('DETALLE DE CONEXIONES'!M2711,3)</f>
        <v>2mi</v>
      </c>
      <c r="K2711" s="36" t="str">
        <f>IF(LEN('DETALLE DE CONEXIONES'!M2711)&lt;12,(RIGHT('DETALLE DE CONEXIONES'!M2711,5)),(RIGHT('DETALLE DE CONEXIONES'!M2711,6)))</f>
        <v>45seg.</v>
      </c>
      <c r="L2711" s="36">
        <f>IF(C2711="Saliente Local",(IFERROR((LIMPIA(J2711,1)),0)),0)</f>
        <v>2</v>
      </c>
      <c r="M2711" s="36">
        <f>IF(C2711="Saliente Nacional",(IFERROR((LIMPIA(J2711,1)),0)),0)</f>
        <v>0</v>
      </c>
      <c r="N2711" s="36">
        <f>IF(C2711="Saliente Internacional",(IFERROR((LIMPIA(J2711,1)),0)),0)</f>
        <v>0</v>
      </c>
      <c r="O2711" s="36">
        <f>IF(C2711="Saliente Local",(IFERROR((LIMPIA(K2711,1)),0)),0)</f>
        <v>45</v>
      </c>
      <c r="P2711" s="36">
        <f>IF(C2711="Saliente Nacional",(IFERROR((LIMPIA(K2711,1)),0)),0)</f>
        <v>0</v>
      </c>
      <c r="Q2711" s="36">
        <f>IF(C2711="Saliente Internacional",(IFERROR((LIMPIA(K2711,1)),0)),0)</f>
        <v>0</v>
      </c>
      <c r="R2711" s="36">
        <f t="shared" si="127"/>
        <v>3</v>
      </c>
      <c r="S2711" s="36">
        <f t="shared" si="128"/>
        <v>0</v>
      </c>
    </row>
    <row r="2712" spans="1:19" x14ac:dyDescent="0.25">
      <c r="A2712" s="101">
        <f>'DETALLE DE CONEXIONES'!P2712</f>
        <v>0</v>
      </c>
      <c r="B2712" s="36" t="str">
        <f>'DETALLE DE CONEXIONES'!I2712</f>
        <v>GPRS</v>
      </c>
      <c r="C2712" s="36" t="str">
        <f>'DETALLE DE CONEXIONES'!BB2712</f>
        <v>MENSAJERO</v>
      </c>
      <c r="D2712" s="36" t="str">
        <f>'DETALLE DE CONEXIONES'!E2712</f>
        <v>internet.itelcel.coXXXGLTE</v>
      </c>
      <c r="E2712" s="36">
        <f t="shared" si="126"/>
        <v>26</v>
      </c>
      <c r="F2712" s="36">
        <f>IFERROR(LIMPIA('DETALLE DE CONEXIONES'!N2712,1),0)</f>
        <v>0</v>
      </c>
      <c r="G2712" s="36" t="str">
        <f>LEFT('DETALLE DE CONEXIONES'!BE2712,3)</f>
        <v/>
      </c>
      <c r="H2712" s="36" t="str">
        <f>RIGHT('DETALLE DE CONEXIONES'!AK2712,2)</f>
        <v>-1</v>
      </c>
      <c r="I2712" s="36" t="str">
        <f>LEFT('DETALLE DE CONEXIONES'!AK2712,3)</f>
        <v>MEN</v>
      </c>
      <c r="J2712" s="36" t="str">
        <f>LEFT('DETALLE DE CONEXIONES'!M2712,3)</f>
        <v>0mi</v>
      </c>
      <c r="K2712" s="36" t="str">
        <f>IF(LEN('DETALLE DE CONEXIONES'!M2712)&lt;12,(RIGHT('DETALLE DE CONEXIONES'!M2712,5)),(RIGHT('DETALLE DE CONEXIONES'!M2712,6)))</f>
        <v xml:space="preserve">min. </v>
      </c>
      <c r="L2712" s="36">
        <f>IF(C2712="Saliente Local",(IFERROR((LIMPIA(J2712,1)),0)),0)</f>
        <v>0</v>
      </c>
      <c r="M2712" s="36">
        <f>IF(C2712="Saliente Nacional",(IFERROR((LIMPIA(J2712,1)),0)),0)</f>
        <v>0</v>
      </c>
      <c r="N2712" s="36">
        <f>IF(C2712="Saliente Internacional",(IFERROR((LIMPIA(J2712,1)),0)),0)</f>
        <v>0</v>
      </c>
      <c r="O2712" s="36">
        <f>IF(C2712="Saliente Local",(IFERROR((LIMPIA(K2712,1)),0)),0)</f>
        <v>0</v>
      </c>
      <c r="P2712" s="36">
        <f>IF(C2712="Saliente Nacional",(IFERROR((LIMPIA(K2712,1)),0)),0)</f>
        <v>0</v>
      </c>
      <c r="Q2712" s="36">
        <f>IF(C2712="Saliente Internacional",(IFERROR((LIMPIA(K2712,1)),0)),0)</f>
        <v>0</v>
      </c>
      <c r="R2712" s="36">
        <f t="shared" si="127"/>
        <v>0</v>
      </c>
      <c r="S2712" s="36">
        <f t="shared" si="128"/>
        <v>0</v>
      </c>
    </row>
    <row r="2713" spans="1:19" x14ac:dyDescent="0.25">
      <c r="A2713" s="101">
        <f>'DETALLE DE CONEXIONES'!P2713</f>
        <v>0</v>
      </c>
      <c r="B2713" s="36" t="str">
        <f>'DETALLE DE CONEXIONES'!I2713</f>
        <v>GPRS</v>
      </c>
      <c r="C2713" s="36" t="str">
        <f>'DETALLE DE CONEXIONES'!BB2713</f>
        <v>RS</v>
      </c>
      <c r="D2713" s="36" t="str">
        <f>'DETALLE DE CONEXIONES'!E2713</f>
        <v>internet.itelcel.coXXXGLTE</v>
      </c>
      <c r="E2713" s="36">
        <f t="shared" si="126"/>
        <v>26</v>
      </c>
      <c r="F2713" s="36">
        <f>IFERROR(LIMPIA('DETALLE DE CONEXIONES'!N2713,1),0)</f>
        <v>0</v>
      </c>
      <c r="G2713" s="36" t="str">
        <f>LEFT('DETALLE DE CONEXIONES'!BE2713,3)</f>
        <v/>
      </c>
      <c r="H2713" s="36" t="str">
        <f>RIGHT('DETALLE DE CONEXIONES'!AK2713,2)</f>
        <v>-1</v>
      </c>
      <c r="I2713" s="36" t="str">
        <f>LEFT('DETALLE DE CONEXIONES'!AK2713,3)</f>
        <v>RS;</v>
      </c>
      <c r="J2713" s="36" t="str">
        <f>LEFT('DETALLE DE CONEXIONES'!M2713,3)</f>
        <v>0mi</v>
      </c>
      <c r="K2713" s="36" t="str">
        <f>IF(LEN('DETALLE DE CONEXIONES'!M2713)&lt;12,(RIGHT('DETALLE DE CONEXIONES'!M2713,5)),(RIGHT('DETALLE DE CONEXIONES'!M2713,6)))</f>
        <v xml:space="preserve">min. </v>
      </c>
      <c r="L2713" s="36">
        <f>IF(C2713="Saliente Local",(IFERROR((LIMPIA(J2713,1)),0)),0)</f>
        <v>0</v>
      </c>
      <c r="M2713" s="36">
        <f>IF(C2713="Saliente Nacional",(IFERROR((LIMPIA(J2713,1)),0)),0)</f>
        <v>0</v>
      </c>
      <c r="N2713" s="36">
        <f>IF(C2713="Saliente Internacional",(IFERROR((LIMPIA(J2713,1)),0)),0)</f>
        <v>0</v>
      </c>
      <c r="O2713" s="36">
        <f>IF(C2713="Saliente Local",(IFERROR((LIMPIA(K2713,1)),0)),0)</f>
        <v>0</v>
      </c>
      <c r="P2713" s="36">
        <f>IF(C2713="Saliente Nacional",(IFERROR((LIMPIA(K2713,1)),0)),0)</f>
        <v>0</v>
      </c>
      <c r="Q2713" s="36">
        <f>IF(C2713="Saliente Internacional",(IFERROR((LIMPIA(K2713,1)),0)),0)</f>
        <v>0</v>
      </c>
      <c r="R2713" s="36">
        <f t="shared" si="127"/>
        <v>0</v>
      </c>
      <c r="S2713" s="36">
        <f t="shared" si="128"/>
        <v>0</v>
      </c>
    </row>
    <row r="2714" spans="1:19" x14ac:dyDescent="0.25">
      <c r="A2714" s="101">
        <f>'DETALLE DE CONEXIONES'!P2714</f>
        <v>0</v>
      </c>
      <c r="B2714" s="36" t="str">
        <f>'DETALLE DE CONEXIONES'!I2714</f>
        <v>GPRS</v>
      </c>
      <c r="C2714" s="36" t="str">
        <f>'DETALLE DE CONEXIONES'!BB2714</f>
        <v>MENSAJERO</v>
      </c>
      <c r="D2714" s="36" t="str">
        <f>'DETALLE DE CONEXIONES'!E2714</f>
        <v>internet.itelcel.coXXXGLTE</v>
      </c>
      <c r="E2714" s="36">
        <f t="shared" si="126"/>
        <v>26</v>
      </c>
      <c r="F2714" s="36">
        <f>IFERROR(LIMPIA('DETALLE DE CONEXIONES'!N2714,1),0)</f>
        <v>0</v>
      </c>
      <c r="G2714" s="36" t="str">
        <f>LEFT('DETALLE DE CONEXIONES'!BE2714,3)</f>
        <v/>
      </c>
      <c r="H2714" s="36" t="str">
        <f>RIGHT('DETALLE DE CONEXIONES'!AK2714,2)</f>
        <v>-1</v>
      </c>
      <c r="I2714" s="36" t="str">
        <f>LEFT('DETALLE DE CONEXIONES'!AK2714,3)</f>
        <v>MEN</v>
      </c>
      <c r="J2714" s="36" t="str">
        <f>LEFT('DETALLE DE CONEXIONES'!M2714,3)</f>
        <v>0mi</v>
      </c>
      <c r="K2714" s="36" t="str">
        <f>IF(LEN('DETALLE DE CONEXIONES'!M2714)&lt;12,(RIGHT('DETALLE DE CONEXIONES'!M2714,5)),(RIGHT('DETALLE DE CONEXIONES'!M2714,6)))</f>
        <v xml:space="preserve">min. </v>
      </c>
      <c r="L2714" s="36">
        <f>IF(C2714="Saliente Local",(IFERROR((LIMPIA(J2714,1)),0)),0)</f>
        <v>0</v>
      </c>
      <c r="M2714" s="36">
        <f>IF(C2714="Saliente Nacional",(IFERROR((LIMPIA(J2714,1)),0)),0)</f>
        <v>0</v>
      </c>
      <c r="N2714" s="36">
        <f>IF(C2714="Saliente Internacional",(IFERROR((LIMPIA(J2714,1)),0)),0)</f>
        <v>0</v>
      </c>
      <c r="O2714" s="36">
        <f>IF(C2714="Saliente Local",(IFERROR((LIMPIA(K2714,1)),0)),0)</f>
        <v>0</v>
      </c>
      <c r="P2714" s="36">
        <f>IF(C2714="Saliente Nacional",(IFERROR((LIMPIA(K2714,1)),0)),0)</f>
        <v>0</v>
      </c>
      <c r="Q2714" s="36">
        <f>IF(C2714="Saliente Internacional",(IFERROR((LIMPIA(K2714,1)),0)),0)</f>
        <v>0</v>
      </c>
      <c r="R2714" s="36">
        <f t="shared" si="127"/>
        <v>0</v>
      </c>
      <c r="S2714" s="36">
        <f t="shared" si="128"/>
        <v>0</v>
      </c>
    </row>
    <row r="2715" spans="1:19" x14ac:dyDescent="0.25">
      <c r="A2715" s="101">
        <f>'DETALLE DE CONEXIONES'!P2715</f>
        <v>0</v>
      </c>
      <c r="B2715" s="36" t="str">
        <f>'DETALLE DE CONEXIONES'!I2715</f>
        <v>GPRS</v>
      </c>
      <c r="C2715" s="36" t="str">
        <f>'DETALLE DE CONEXIONES'!BB2715</f>
        <v>RS</v>
      </c>
      <c r="D2715" s="36" t="str">
        <f>'DETALLE DE CONEXIONES'!E2715</f>
        <v>internet.itelcel.coXXXGLTE</v>
      </c>
      <c r="E2715" s="36">
        <f t="shared" si="126"/>
        <v>26</v>
      </c>
      <c r="F2715" s="36">
        <f>IFERROR(LIMPIA('DETALLE DE CONEXIONES'!N2715,1),0)</f>
        <v>0</v>
      </c>
      <c r="G2715" s="36" t="str">
        <f>LEFT('DETALLE DE CONEXIONES'!BE2715,3)</f>
        <v/>
      </c>
      <c r="H2715" s="36" t="str">
        <f>RIGHT('DETALLE DE CONEXIONES'!AK2715,2)</f>
        <v>-1</v>
      </c>
      <c r="I2715" s="36" t="str">
        <f>LEFT('DETALLE DE CONEXIONES'!AK2715,3)</f>
        <v>RS;</v>
      </c>
      <c r="J2715" s="36" t="str">
        <f>LEFT('DETALLE DE CONEXIONES'!M2715,3)</f>
        <v>0mi</v>
      </c>
      <c r="K2715" s="36" t="str">
        <f>IF(LEN('DETALLE DE CONEXIONES'!M2715)&lt;12,(RIGHT('DETALLE DE CONEXIONES'!M2715,5)),(RIGHT('DETALLE DE CONEXIONES'!M2715,6)))</f>
        <v xml:space="preserve">min. </v>
      </c>
      <c r="L2715" s="36">
        <f>IF(C2715="Saliente Local",(IFERROR((LIMPIA(J2715,1)),0)),0)</f>
        <v>0</v>
      </c>
      <c r="M2715" s="36">
        <f>IF(C2715="Saliente Nacional",(IFERROR((LIMPIA(J2715,1)),0)),0)</f>
        <v>0</v>
      </c>
      <c r="N2715" s="36">
        <f>IF(C2715="Saliente Internacional",(IFERROR((LIMPIA(J2715,1)),0)),0)</f>
        <v>0</v>
      </c>
      <c r="O2715" s="36">
        <f>IF(C2715="Saliente Local",(IFERROR((LIMPIA(K2715,1)),0)),0)</f>
        <v>0</v>
      </c>
      <c r="P2715" s="36">
        <f>IF(C2715="Saliente Nacional",(IFERROR((LIMPIA(K2715,1)),0)),0)</f>
        <v>0</v>
      </c>
      <c r="Q2715" s="36">
        <f>IF(C2715="Saliente Internacional",(IFERROR((LIMPIA(K2715,1)),0)),0)</f>
        <v>0</v>
      </c>
      <c r="R2715" s="36">
        <f t="shared" si="127"/>
        <v>0</v>
      </c>
      <c r="S2715" s="36">
        <f t="shared" si="128"/>
        <v>0</v>
      </c>
    </row>
    <row r="2716" spans="1:19" x14ac:dyDescent="0.25">
      <c r="A2716" s="101">
        <f>'DETALLE DE CONEXIONES'!P2716</f>
        <v>0</v>
      </c>
      <c r="B2716" s="36" t="str">
        <f>'DETALLE DE CONEXIONES'!I2716</f>
        <v>SALIENTE</v>
      </c>
      <c r="C2716" s="36" t="str">
        <f>'DETALLE DE CONEXIONES'!BB2716</f>
        <v>Saliente Local</v>
      </c>
      <c r="D2716" s="36" t="str">
        <f>'DETALLE DE CONEXIONES'!E2716</f>
        <v>999XXX0001</v>
      </c>
      <c r="E2716" s="36">
        <f t="shared" si="126"/>
        <v>10</v>
      </c>
      <c r="F2716" s="36">
        <f>IFERROR(LIMPIA('DETALLE DE CONEXIONES'!N2716,1),0)</f>
        <v>3</v>
      </c>
      <c r="G2716" s="36" t="str">
        <f>LEFT('DETALLE DE CONEXIONES'!BE2716,3)</f>
        <v>NOF</v>
      </c>
      <c r="H2716" s="36" t="str">
        <f>RIGHT('DETALLE DE CONEXIONES'!AK2716,2)</f>
        <v/>
      </c>
      <c r="I2716" s="36" t="str">
        <f>LEFT('DETALLE DE CONEXIONES'!AK2716,3)</f>
        <v/>
      </c>
      <c r="J2716" s="36" t="str">
        <f>LEFT('DETALLE DE CONEXIONES'!M2716,3)</f>
        <v>2mi</v>
      </c>
      <c r="K2716" s="36" t="str">
        <f>IF(LEN('DETALLE DE CONEXIONES'!M2716)&lt;12,(RIGHT('DETALLE DE CONEXIONES'!M2716,5)),(RIGHT('DETALLE DE CONEXIONES'!M2716,6)))</f>
        <v>1seg.</v>
      </c>
      <c r="L2716" s="36">
        <f>IF(C2716="Saliente Local",(IFERROR((LIMPIA(J2716,1)),0)),0)</f>
        <v>2</v>
      </c>
      <c r="M2716" s="36">
        <f>IF(C2716="Saliente Nacional",(IFERROR((LIMPIA(J2716,1)),0)),0)</f>
        <v>0</v>
      </c>
      <c r="N2716" s="36">
        <f>IF(C2716="Saliente Internacional",(IFERROR((LIMPIA(J2716,1)),0)),0)</f>
        <v>0</v>
      </c>
      <c r="O2716" s="36">
        <f>IF(C2716="Saliente Local",(IFERROR((LIMPIA(K2716,1)),0)),0)</f>
        <v>1</v>
      </c>
      <c r="P2716" s="36">
        <f>IF(C2716="Saliente Nacional",(IFERROR((LIMPIA(K2716,1)),0)),0)</f>
        <v>0</v>
      </c>
      <c r="Q2716" s="36">
        <f>IF(C2716="Saliente Internacional",(IFERROR((LIMPIA(K2716,1)),0)),0)</f>
        <v>0</v>
      </c>
      <c r="R2716" s="36">
        <f t="shared" si="127"/>
        <v>3</v>
      </c>
      <c r="S2716" s="36">
        <f t="shared" si="128"/>
        <v>0</v>
      </c>
    </row>
    <row r="2717" spans="1:19" x14ac:dyDescent="0.25">
      <c r="A2717" s="101">
        <f>'DETALLE DE CONEXIONES'!P2717</f>
        <v>0</v>
      </c>
      <c r="B2717" s="36" t="str">
        <f>'DETALLE DE CONEXIONES'!I2717</f>
        <v>TRANSFERENCIA</v>
      </c>
      <c r="C2717" s="36" t="str">
        <f>'DETALLE DE CONEXIONES'!BB2717</f>
        <v>Desvio Nacional</v>
      </c>
      <c r="D2717" s="36" t="str">
        <f>'DETALLE DE CONEXIONES'!E2717</f>
        <v>999XXX1600</v>
      </c>
      <c r="E2717" s="36">
        <f t="shared" si="126"/>
        <v>10</v>
      </c>
      <c r="F2717" s="36">
        <f>IFERROR(LIMPIA('DETALLE DE CONEXIONES'!N2717,1),0)</f>
        <v>1</v>
      </c>
      <c r="G2717" s="36" t="str">
        <f>LEFT('DETALLE DE CONEXIONES'!BE2717,3)</f>
        <v>SIU</v>
      </c>
      <c r="H2717" s="36" t="str">
        <f>RIGHT('DETALLE DE CONEXIONES'!AK2717,2)</f>
        <v/>
      </c>
      <c r="I2717" s="36" t="str">
        <f>LEFT('DETALLE DE CONEXIONES'!AK2717,3)</f>
        <v/>
      </c>
      <c r="J2717" s="36" t="str">
        <f>LEFT('DETALLE DE CONEXIONES'!M2717,3)</f>
        <v>0mi</v>
      </c>
      <c r="K2717" s="36" t="str">
        <f>IF(LEN('DETALLE DE CONEXIONES'!M2717)&lt;12,(RIGHT('DETALLE DE CONEXIONES'!M2717,5)),(RIGHT('DETALLE DE CONEXIONES'!M2717,6)))</f>
        <v>4seg.</v>
      </c>
      <c r="L2717" s="36">
        <f>IF(C2717="Saliente Local",(IFERROR((LIMPIA(J2717,1)),0)),0)</f>
        <v>0</v>
      </c>
      <c r="M2717" s="36">
        <f>IF(C2717="Saliente Nacional",(IFERROR((LIMPIA(J2717,1)),0)),0)</f>
        <v>0</v>
      </c>
      <c r="N2717" s="36">
        <f>IF(C2717="Saliente Internacional",(IFERROR((LIMPIA(J2717,1)),0)),0)</f>
        <v>0</v>
      </c>
      <c r="O2717" s="36">
        <f>IF(C2717="Saliente Local",(IFERROR((LIMPIA(K2717,1)),0)),0)</f>
        <v>0</v>
      </c>
      <c r="P2717" s="36">
        <f>IF(C2717="Saliente Nacional",(IFERROR((LIMPIA(K2717,1)),0)),0)</f>
        <v>0</v>
      </c>
      <c r="Q2717" s="36">
        <f>IF(C2717="Saliente Internacional",(IFERROR((LIMPIA(K2717,1)),0)),0)</f>
        <v>0</v>
      </c>
      <c r="R2717" s="36">
        <f t="shared" si="127"/>
        <v>0</v>
      </c>
      <c r="S2717" s="36">
        <f t="shared" si="128"/>
        <v>0</v>
      </c>
    </row>
    <row r="2718" spans="1:19" x14ac:dyDescent="0.25">
      <c r="A2718" s="101">
        <f>'DETALLE DE CONEXIONES'!P2718</f>
        <v>0</v>
      </c>
      <c r="B2718" s="36" t="str">
        <f>'DETALLE DE CONEXIONES'!I2718</f>
        <v>TRANSFERENCIA</v>
      </c>
      <c r="C2718" s="36" t="str">
        <f>'DETALLE DE CONEXIONES'!BB2718</f>
        <v>Desvio Nacional</v>
      </c>
      <c r="D2718" s="36" t="str">
        <f>'DETALLE DE CONEXIONES'!E2718</f>
        <v>999XXX1600</v>
      </c>
      <c r="E2718" s="36">
        <f t="shared" si="126"/>
        <v>10</v>
      </c>
      <c r="F2718" s="36">
        <f>IFERROR(LIMPIA('DETALLE DE CONEXIONES'!N2718,1),0)</f>
        <v>1</v>
      </c>
      <c r="G2718" s="36" t="str">
        <f>LEFT('DETALLE DE CONEXIONES'!BE2718,3)</f>
        <v>SIU</v>
      </c>
      <c r="H2718" s="36" t="str">
        <f>RIGHT('DETALLE DE CONEXIONES'!AK2718,2)</f>
        <v/>
      </c>
      <c r="I2718" s="36" t="str">
        <f>LEFT('DETALLE DE CONEXIONES'!AK2718,3)</f>
        <v/>
      </c>
      <c r="J2718" s="36" t="str">
        <f>LEFT('DETALLE DE CONEXIONES'!M2718,3)</f>
        <v>0mi</v>
      </c>
      <c r="K2718" s="36" t="str">
        <f>IF(LEN('DETALLE DE CONEXIONES'!M2718)&lt;12,(RIGHT('DETALLE DE CONEXIONES'!M2718,5)),(RIGHT('DETALLE DE CONEXIONES'!M2718,6)))</f>
        <v>3seg.</v>
      </c>
      <c r="L2718" s="36">
        <f>IF(C2718="Saliente Local",(IFERROR((LIMPIA(J2718,1)),0)),0)</f>
        <v>0</v>
      </c>
      <c r="M2718" s="36">
        <f>IF(C2718="Saliente Nacional",(IFERROR((LIMPIA(J2718,1)),0)),0)</f>
        <v>0</v>
      </c>
      <c r="N2718" s="36">
        <f>IF(C2718="Saliente Internacional",(IFERROR((LIMPIA(J2718,1)),0)),0)</f>
        <v>0</v>
      </c>
      <c r="O2718" s="36">
        <f>IF(C2718="Saliente Local",(IFERROR((LIMPIA(K2718,1)),0)),0)</f>
        <v>0</v>
      </c>
      <c r="P2718" s="36">
        <f>IF(C2718="Saliente Nacional",(IFERROR((LIMPIA(K2718,1)),0)),0)</f>
        <v>0</v>
      </c>
      <c r="Q2718" s="36">
        <f>IF(C2718="Saliente Internacional",(IFERROR((LIMPIA(K2718,1)),0)),0)</f>
        <v>0</v>
      </c>
      <c r="R2718" s="36">
        <f t="shared" si="127"/>
        <v>0</v>
      </c>
      <c r="S2718" s="36">
        <f t="shared" si="128"/>
        <v>0</v>
      </c>
    </row>
    <row r="2719" spans="1:19" x14ac:dyDescent="0.25">
      <c r="A2719" s="101">
        <f>'DETALLE DE CONEXIONES'!P2719</f>
        <v>0</v>
      </c>
      <c r="B2719" s="36" t="str">
        <f>'DETALLE DE CONEXIONES'!I2719</f>
        <v>TRANSFERENCIA</v>
      </c>
      <c r="C2719" s="36" t="str">
        <f>'DETALLE DE CONEXIONES'!BB2719</f>
        <v>Desvio Nacional</v>
      </c>
      <c r="D2719" s="36" t="str">
        <f>'DETALLE DE CONEXIONES'!E2719</f>
        <v>999XXX1600</v>
      </c>
      <c r="E2719" s="36">
        <f t="shared" si="126"/>
        <v>10</v>
      </c>
      <c r="F2719" s="36">
        <f>IFERROR(LIMPIA('DETALLE DE CONEXIONES'!N2719,1),0)</f>
        <v>1</v>
      </c>
      <c r="G2719" s="36" t="str">
        <f>LEFT('DETALLE DE CONEXIONES'!BE2719,3)</f>
        <v>SIU</v>
      </c>
      <c r="H2719" s="36" t="str">
        <f>RIGHT('DETALLE DE CONEXIONES'!AK2719,2)</f>
        <v/>
      </c>
      <c r="I2719" s="36" t="str">
        <f>LEFT('DETALLE DE CONEXIONES'!AK2719,3)</f>
        <v/>
      </c>
      <c r="J2719" s="36" t="str">
        <f>LEFT('DETALLE DE CONEXIONES'!M2719,3)</f>
        <v>0mi</v>
      </c>
      <c r="K2719" s="36" t="str">
        <f>IF(LEN('DETALLE DE CONEXIONES'!M2719)&lt;12,(RIGHT('DETALLE DE CONEXIONES'!M2719,5)),(RIGHT('DETALLE DE CONEXIONES'!M2719,6)))</f>
        <v>2seg.</v>
      </c>
      <c r="L2719" s="36">
        <f>IF(C2719="Saliente Local",(IFERROR((LIMPIA(J2719,1)),0)),0)</f>
        <v>0</v>
      </c>
      <c r="M2719" s="36">
        <f>IF(C2719="Saliente Nacional",(IFERROR((LIMPIA(J2719,1)),0)),0)</f>
        <v>0</v>
      </c>
      <c r="N2719" s="36">
        <f>IF(C2719="Saliente Internacional",(IFERROR((LIMPIA(J2719,1)),0)),0)</f>
        <v>0</v>
      </c>
      <c r="O2719" s="36">
        <f>IF(C2719="Saliente Local",(IFERROR((LIMPIA(K2719,1)),0)),0)</f>
        <v>0</v>
      </c>
      <c r="P2719" s="36">
        <f>IF(C2719="Saliente Nacional",(IFERROR((LIMPIA(K2719,1)),0)),0)</f>
        <v>0</v>
      </c>
      <c r="Q2719" s="36">
        <f>IF(C2719="Saliente Internacional",(IFERROR((LIMPIA(K2719,1)),0)),0)</f>
        <v>0</v>
      </c>
      <c r="R2719" s="36">
        <f t="shared" si="127"/>
        <v>0</v>
      </c>
      <c r="S2719" s="36">
        <f t="shared" si="128"/>
        <v>0</v>
      </c>
    </row>
    <row r="2720" spans="1:19" x14ac:dyDescent="0.25">
      <c r="A2720" s="101">
        <f>'DETALLE DE CONEXIONES'!P2720</f>
        <v>0</v>
      </c>
      <c r="B2720" s="36" t="str">
        <f>'DETALLE DE CONEXIONES'!I2720</f>
        <v>SALIENTE</v>
      </c>
      <c r="C2720" s="36" t="str">
        <f>'DETALLE DE CONEXIONES'!BB2720</f>
        <v>Saliente Local</v>
      </c>
      <c r="D2720" s="36" t="str">
        <f>'DETALLE DE CONEXIONES'!E2720</f>
        <v>999XXX8450</v>
      </c>
      <c r="E2720" s="36">
        <f t="shared" si="126"/>
        <v>10</v>
      </c>
      <c r="F2720" s="36">
        <f>IFERROR(LIMPIA('DETALLE DE CONEXIONES'!N2720,1),0)</f>
        <v>9</v>
      </c>
      <c r="G2720" s="36" t="str">
        <f>LEFT('DETALLE DE CONEXIONES'!BE2720,3)</f>
        <v>NOF</v>
      </c>
      <c r="H2720" s="36" t="str">
        <f>RIGHT('DETALLE DE CONEXIONES'!AK2720,2)</f>
        <v/>
      </c>
      <c r="I2720" s="36" t="str">
        <f>LEFT('DETALLE DE CONEXIONES'!AK2720,3)</f>
        <v/>
      </c>
      <c r="J2720" s="36" t="str">
        <f>LEFT('DETALLE DE CONEXIONES'!M2720,3)</f>
        <v>8mi</v>
      </c>
      <c r="K2720" s="36" t="str">
        <f>IF(LEN('DETALLE DE CONEXIONES'!M2720)&lt;12,(RIGHT('DETALLE DE CONEXIONES'!M2720,5)),(RIGHT('DETALLE DE CONEXIONES'!M2720,6)))</f>
        <v>52seg.</v>
      </c>
      <c r="L2720" s="36">
        <f>IF(C2720="Saliente Local",(IFERROR((LIMPIA(J2720,1)),0)),0)</f>
        <v>8</v>
      </c>
      <c r="M2720" s="36">
        <f>IF(C2720="Saliente Nacional",(IFERROR((LIMPIA(J2720,1)),0)),0)</f>
        <v>0</v>
      </c>
      <c r="N2720" s="36">
        <f>IF(C2720="Saliente Internacional",(IFERROR((LIMPIA(J2720,1)),0)),0)</f>
        <v>0</v>
      </c>
      <c r="O2720" s="36">
        <f>IF(C2720="Saliente Local",(IFERROR((LIMPIA(K2720,1)),0)),0)</f>
        <v>52</v>
      </c>
      <c r="P2720" s="36">
        <f>IF(C2720="Saliente Nacional",(IFERROR((LIMPIA(K2720,1)),0)),0)</f>
        <v>0</v>
      </c>
      <c r="Q2720" s="36">
        <f>IF(C2720="Saliente Internacional",(IFERROR((LIMPIA(K2720,1)),0)),0)</f>
        <v>0</v>
      </c>
      <c r="R2720" s="36">
        <f t="shared" si="127"/>
        <v>9</v>
      </c>
      <c r="S2720" s="36">
        <f t="shared" si="128"/>
        <v>0</v>
      </c>
    </row>
    <row r="2721" spans="1:19" x14ac:dyDescent="0.25">
      <c r="A2721" s="101">
        <f>'DETALLE DE CONEXIONES'!P2721</f>
        <v>0</v>
      </c>
      <c r="B2721" s="36" t="str">
        <f>'DETALLE DE CONEXIONES'!I2721</f>
        <v>TRANSFERENCIA</v>
      </c>
      <c r="C2721" s="36" t="str">
        <f>'DETALLE DE CONEXIONES'!BB2721</f>
        <v>Desvio Nacional</v>
      </c>
      <c r="D2721" s="36" t="str">
        <f>'DETALLE DE CONEXIONES'!E2721</f>
        <v>999XXX1600</v>
      </c>
      <c r="E2721" s="36">
        <f t="shared" si="126"/>
        <v>10</v>
      </c>
      <c r="F2721" s="36">
        <f>IFERROR(LIMPIA('DETALLE DE CONEXIONES'!N2721,1),0)</f>
        <v>1</v>
      </c>
      <c r="G2721" s="36" t="str">
        <f>LEFT('DETALLE DE CONEXIONES'!BE2721,3)</f>
        <v>SIU</v>
      </c>
      <c r="H2721" s="36" t="str">
        <f>RIGHT('DETALLE DE CONEXIONES'!AK2721,2)</f>
        <v/>
      </c>
      <c r="I2721" s="36" t="str">
        <f>LEFT('DETALLE DE CONEXIONES'!AK2721,3)</f>
        <v/>
      </c>
      <c r="J2721" s="36" t="str">
        <f>LEFT('DETALLE DE CONEXIONES'!M2721,3)</f>
        <v>0mi</v>
      </c>
      <c r="K2721" s="36" t="str">
        <f>IF(LEN('DETALLE DE CONEXIONES'!M2721)&lt;12,(RIGHT('DETALLE DE CONEXIONES'!M2721,5)),(RIGHT('DETALLE DE CONEXIONES'!M2721,6)))</f>
        <v>4seg.</v>
      </c>
      <c r="L2721" s="36">
        <f>IF(C2721="Saliente Local",(IFERROR((LIMPIA(J2721,1)),0)),0)</f>
        <v>0</v>
      </c>
      <c r="M2721" s="36">
        <f>IF(C2721="Saliente Nacional",(IFERROR((LIMPIA(J2721,1)),0)),0)</f>
        <v>0</v>
      </c>
      <c r="N2721" s="36">
        <f>IF(C2721="Saliente Internacional",(IFERROR((LIMPIA(J2721,1)),0)),0)</f>
        <v>0</v>
      </c>
      <c r="O2721" s="36">
        <f>IF(C2721="Saliente Local",(IFERROR((LIMPIA(K2721,1)),0)),0)</f>
        <v>0</v>
      </c>
      <c r="P2721" s="36">
        <f>IF(C2721="Saliente Nacional",(IFERROR((LIMPIA(K2721,1)),0)),0)</f>
        <v>0</v>
      </c>
      <c r="Q2721" s="36">
        <f>IF(C2721="Saliente Internacional",(IFERROR((LIMPIA(K2721,1)),0)),0)</f>
        <v>0</v>
      </c>
      <c r="R2721" s="36">
        <f t="shared" si="127"/>
        <v>0</v>
      </c>
      <c r="S2721" s="36">
        <f t="shared" si="128"/>
        <v>0</v>
      </c>
    </row>
    <row r="2722" spans="1:19" x14ac:dyDescent="0.25">
      <c r="A2722" s="101">
        <f>'DETALLE DE CONEXIONES'!P2722</f>
        <v>0</v>
      </c>
      <c r="B2722" s="36" t="str">
        <f>'DETALLE DE CONEXIONES'!I2722</f>
        <v>GPRS</v>
      </c>
      <c r="C2722" s="36" t="str">
        <f>'DETALLE DE CONEXIONES'!BB2722</f>
        <v>MENSAJERO</v>
      </c>
      <c r="D2722" s="36" t="str">
        <f>'DETALLE DE CONEXIONES'!E2722</f>
        <v>internet.itelcelXXXm-3G</v>
      </c>
      <c r="E2722" s="36">
        <f t="shared" si="126"/>
        <v>23</v>
      </c>
      <c r="F2722" s="36">
        <f>IFERROR(LIMPIA('DETALLE DE CONEXIONES'!N2722,1),0)</f>
        <v>0</v>
      </c>
      <c r="G2722" s="36" t="str">
        <f>LEFT('DETALLE DE CONEXIONES'!BE2722,3)</f>
        <v/>
      </c>
      <c r="H2722" s="36" t="str">
        <f>RIGHT('DETALLE DE CONEXIONES'!AK2722,2)</f>
        <v>-1</v>
      </c>
      <c r="I2722" s="36" t="str">
        <f>LEFT('DETALLE DE CONEXIONES'!AK2722,3)</f>
        <v>MEN</v>
      </c>
      <c r="J2722" s="36" t="str">
        <f>LEFT('DETALLE DE CONEXIONES'!M2722,3)</f>
        <v>0mi</v>
      </c>
      <c r="K2722" s="36" t="str">
        <f>IF(LEN('DETALLE DE CONEXIONES'!M2722)&lt;12,(RIGHT('DETALLE DE CONEXIONES'!M2722,5)),(RIGHT('DETALLE DE CONEXIONES'!M2722,6)))</f>
        <v xml:space="preserve">min. </v>
      </c>
      <c r="L2722" s="36">
        <f>IF(C2722="Saliente Local",(IFERROR((LIMPIA(J2722,1)),0)),0)</f>
        <v>0</v>
      </c>
      <c r="M2722" s="36">
        <f>IF(C2722="Saliente Nacional",(IFERROR((LIMPIA(J2722,1)),0)),0)</f>
        <v>0</v>
      </c>
      <c r="N2722" s="36">
        <f>IF(C2722="Saliente Internacional",(IFERROR((LIMPIA(J2722,1)),0)),0)</f>
        <v>0</v>
      </c>
      <c r="O2722" s="36">
        <f>IF(C2722="Saliente Local",(IFERROR((LIMPIA(K2722,1)),0)),0)</f>
        <v>0</v>
      </c>
      <c r="P2722" s="36">
        <f>IF(C2722="Saliente Nacional",(IFERROR((LIMPIA(K2722,1)),0)),0)</f>
        <v>0</v>
      </c>
      <c r="Q2722" s="36">
        <f>IF(C2722="Saliente Internacional",(IFERROR((LIMPIA(K2722,1)),0)),0)</f>
        <v>0</v>
      </c>
      <c r="R2722" s="36">
        <f t="shared" si="127"/>
        <v>0</v>
      </c>
      <c r="S2722" s="36">
        <f t="shared" si="128"/>
        <v>0</v>
      </c>
    </row>
    <row r="2723" spans="1:19" x14ac:dyDescent="0.25">
      <c r="A2723" s="101">
        <f>'DETALLE DE CONEXIONES'!P2723</f>
        <v>0</v>
      </c>
      <c r="B2723" s="36" t="str">
        <f>'DETALLE DE CONEXIONES'!I2723</f>
        <v>GPRS</v>
      </c>
      <c r="C2723" s="36" t="str">
        <f>'DETALLE DE CONEXIONES'!BB2723</f>
        <v>RS</v>
      </c>
      <c r="D2723" s="36" t="str">
        <f>'DETALLE DE CONEXIONES'!E2723</f>
        <v>internet.itelcel.coXXXGLTE</v>
      </c>
      <c r="E2723" s="36">
        <f t="shared" si="126"/>
        <v>26</v>
      </c>
      <c r="F2723" s="36">
        <f>IFERROR(LIMPIA('DETALLE DE CONEXIONES'!N2723,1),0)</f>
        <v>0</v>
      </c>
      <c r="G2723" s="36" t="str">
        <f>LEFT('DETALLE DE CONEXIONES'!BE2723,3)</f>
        <v/>
      </c>
      <c r="H2723" s="36" t="str">
        <f>RIGHT('DETALLE DE CONEXIONES'!AK2723,2)</f>
        <v>-1</v>
      </c>
      <c r="I2723" s="36" t="str">
        <f>LEFT('DETALLE DE CONEXIONES'!AK2723,3)</f>
        <v>RS;</v>
      </c>
      <c r="J2723" s="36" t="str">
        <f>LEFT('DETALLE DE CONEXIONES'!M2723,3)</f>
        <v>0mi</v>
      </c>
      <c r="K2723" s="36" t="str">
        <f>IF(LEN('DETALLE DE CONEXIONES'!M2723)&lt;12,(RIGHT('DETALLE DE CONEXIONES'!M2723,5)),(RIGHT('DETALLE DE CONEXIONES'!M2723,6)))</f>
        <v xml:space="preserve">min. </v>
      </c>
      <c r="L2723" s="36">
        <f>IF(C2723="Saliente Local",(IFERROR((LIMPIA(J2723,1)),0)),0)</f>
        <v>0</v>
      </c>
      <c r="M2723" s="36">
        <f>IF(C2723="Saliente Nacional",(IFERROR((LIMPIA(J2723,1)),0)),0)</f>
        <v>0</v>
      </c>
      <c r="N2723" s="36">
        <f>IF(C2723="Saliente Internacional",(IFERROR((LIMPIA(J2723,1)),0)),0)</f>
        <v>0</v>
      </c>
      <c r="O2723" s="36">
        <f>IF(C2723="Saliente Local",(IFERROR((LIMPIA(K2723,1)),0)),0)</f>
        <v>0</v>
      </c>
      <c r="P2723" s="36">
        <f>IF(C2723="Saliente Nacional",(IFERROR((LIMPIA(K2723,1)),0)),0)</f>
        <v>0</v>
      </c>
      <c r="Q2723" s="36">
        <f>IF(C2723="Saliente Internacional",(IFERROR((LIMPIA(K2723,1)),0)),0)</f>
        <v>0</v>
      </c>
      <c r="R2723" s="36">
        <f t="shared" si="127"/>
        <v>0</v>
      </c>
      <c r="S2723" s="36">
        <f t="shared" si="128"/>
        <v>0</v>
      </c>
    </row>
    <row r="2724" spans="1:19" x14ac:dyDescent="0.25">
      <c r="A2724" s="101">
        <f>'DETALLE DE CONEXIONES'!P2724</f>
        <v>0</v>
      </c>
      <c r="B2724" s="36" t="str">
        <f>'DETALLE DE CONEXIONES'!I2724</f>
        <v>SALIENTE</v>
      </c>
      <c r="C2724" s="36" t="str">
        <f>'DETALLE DE CONEXIONES'!BB2724</f>
        <v>Saliente Local</v>
      </c>
      <c r="D2724" s="36" t="str">
        <f>'DETALLE DE CONEXIONES'!E2724</f>
        <v>999XXX1222</v>
      </c>
      <c r="E2724" s="36">
        <f t="shared" si="126"/>
        <v>10</v>
      </c>
      <c r="F2724" s="36">
        <f>IFERROR(LIMPIA('DETALLE DE CONEXIONES'!N2724,1),0)</f>
        <v>1</v>
      </c>
      <c r="G2724" s="36" t="str">
        <f>LEFT('DETALLE DE CONEXIONES'!BE2724,3)</f>
        <v>NOF</v>
      </c>
      <c r="H2724" s="36" t="str">
        <f>RIGHT('DETALLE DE CONEXIONES'!AK2724,2)</f>
        <v/>
      </c>
      <c r="I2724" s="36" t="str">
        <f>LEFT('DETALLE DE CONEXIONES'!AK2724,3)</f>
        <v/>
      </c>
      <c r="J2724" s="36" t="str">
        <f>LEFT('DETALLE DE CONEXIONES'!M2724,3)</f>
        <v>0mi</v>
      </c>
      <c r="K2724" s="36" t="str">
        <f>IF(LEN('DETALLE DE CONEXIONES'!M2724)&lt;12,(RIGHT('DETALLE DE CONEXIONES'!M2724,5)),(RIGHT('DETALLE DE CONEXIONES'!M2724,6)))</f>
        <v>59seg.</v>
      </c>
      <c r="L2724" s="36">
        <f>IF(C2724="Saliente Local",(IFERROR((LIMPIA(J2724,1)),0)),0)</f>
        <v>0</v>
      </c>
      <c r="M2724" s="36">
        <f>IF(C2724="Saliente Nacional",(IFERROR((LIMPIA(J2724,1)),0)),0)</f>
        <v>0</v>
      </c>
      <c r="N2724" s="36">
        <f>IF(C2724="Saliente Internacional",(IFERROR((LIMPIA(J2724,1)),0)),0)</f>
        <v>0</v>
      </c>
      <c r="O2724" s="36">
        <f>IF(C2724="Saliente Local",(IFERROR((LIMPIA(K2724,1)),0)),0)</f>
        <v>59</v>
      </c>
      <c r="P2724" s="36">
        <f>IF(C2724="Saliente Nacional",(IFERROR((LIMPIA(K2724,1)),0)),0)</f>
        <v>0</v>
      </c>
      <c r="Q2724" s="36">
        <f>IF(C2724="Saliente Internacional",(IFERROR((LIMPIA(K2724,1)),0)),0)</f>
        <v>0</v>
      </c>
      <c r="R2724" s="36">
        <f t="shared" si="127"/>
        <v>1</v>
      </c>
      <c r="S2724" s="36">
        <f t="shared" si="128"/>
        <v>0</v>
      </c>
    </row>
    <row r="2725" spans="1:19" x14ac:dyDescent="0.25">
      <c r="A2725" s="101">
        <f>'DETALLE DE CONEXIONES'!P2725</f>
        <v>0</v>
      </c>
      <c r="B2725" s="36" t="str">
        <f>'DETALLE DE CONEXIONES'!I2725</f>
        <v>SALIENTE</v>
      </c>
      <c r="C2725" s="36" t="str">
        <f>'DETALLE DE CONEXIONES'!BB2725</f>
        <v>Saliente Local</v>
      </c>
      <c r="D2725" s="36" t="str">
        <f>'DETALLE DE CONEXIONES'!E2725</f>
        <v>999XXX9860</v>
      </c>
      <c r="E2725" s="36">
        <f t="shared" si="126"/>
        <v>10</v>
      </c>
      <c r="F2725" s="36">
        <f>IFERROR(LIMPIA('DETALLE DE CONEXIONES'!N2725,1),0)</f>
        <v>2</v>
      </c>
      <c r="G2725" s="36" t="str">
        <f>LEFT('DETALLE DE CONEXIONES'!BE2725,3)</f>
        <v>NOF</v>
      </c>
      <c r="H2725" s="36" t="str">
        <f>RIGHT('DETALLE DE CONEXIONES'!AK2725,2)</f>
        <v/>
      </c>
      <c r="I2725" s="36" t="str">
        <f>LEFT('DETALLE DE CONEXIONES'!AK2725,3)</f>
        <v/>
      </c>
      <c r="J2725" s="36" t="str">
        <f>LEFT('DETALLE DE CONEXIONES'!M2725,3)</f>
        <v>1mi</v>
      </c>
      <c r="K2725" s="36" t="str">
        <f>IF(LEN('DETALLE DE CONEXIONES'!M2725)&lt;12,(RIGHT('DETALLE DE CONEXIONES'!M2725,5)),(RIGHT('DETALLE DE CONEXIONES'!M2725,6)))</f>
        <v>49seg.</v>
      </c>
      <c r="L2725" s="36">
        <f>IF(C2725="Saliente Local",(IFERROR((LIMPIA(J2725,1)),0)),0)</f>
        <v>1</v>
      </c>
      <c r="M2725" s="36">
        <f>IF(C2725="Saliente Nacional",(IFERROR((LIMPIA(J2725,1)),0)),0)</f>
        <v>0</v>
      </c>
      <c r="N2725" s="36">
        <f>IF(C2725="Saliente Internacional",(IFERROR((LIMPIA(J2725,1)),0)),0)</f>
        <v>0</v>
      </c>
      <c r="O2725" s="36">
        <f>IF(C2725="Saliente Local",(IFERROR((LIMPIA(K2725,1)),0)),0)</f>
        <v>49</v>
      </c>
      <c r="P2725" s="36">
        <f>IF(C2725="Saliente Nacional",(IFERROR((LIMPIA(K2725,1)),0)),0)</f>
        <v>0</v>
      </c>
      <c r="Q2725" s="36">
        <f>IF(C2725="Saliente Internacional",(IFERROR((LIMPIA(K2725,1)),0)),0)</f>
        <v>0</v>
      </c>
      <c r="R2725" s="36">
        <f t="shared" si="127"/>
        <v>2</v>
      </c>
      <c r="S2725" s="36">
        <f t="shared" si="128"/>
        <v>0</v>
      </c>
    </row>
    <row r="2726" spans="1:19" x14ac:dyDescent="0.25">
      <c r="A2726" s="101">
        <f>'DETALLE DE CONEXIONES'!P2726</f>
        <v>0</v>
      </c>
      <c r="B2726" s="36" t="str">
        <f>'DETALLE DE CONEXIONES'!I2726</f>
        <v>SALIENTE</v>
      </c>
      <c r="C2726" s="36" t="str">
        <f>'DETALLE DE CONEXIONES'!BB2726</f>
        <v>Saliente Local</v>
      </c>
      <c r="D2726" s="36" t="str">
        <f>'DETALLE DE CONEXIONES'!E2726</f>
        <v>999XXX3420</v>
      </c>
      <c r="E2726" s="36">
        <f t="shared" si="126"/>
        <v>10</v>
      </c>
      <c r="F2726" s="36">
        <f>IFERROR(LIMPIA('DETALLE DE CONEXIONES'!N2726,1),0)</f>
        <v>1</v>
      </c>
      <c r="G2726" s="36" t="str">
        <f>LEFT('DETALLE DE CONEXIONES'!BE2726,3)</f>
        <v>NOF</v>
      </c>
      <c r="H2726" s="36" t="str">
        <f>RIGHT('DETALLE DE CONEXIONES'!AK2726,2)</f>
        <v/>
      </c>
      <c r="I2726" s="36" t="str">
        <f>LEFT('DETALLE DE CONEXIONES'!AK2726,3)</f>
        <v/>
      </c>
      <c r="J2726" s="36" t="str">
        <f>LEFT('DETALLE DE CONEXIONES'!M2726,3)</f>
        <v>0mi</v>
      </c>
      <c r="K2726" s="36" t="str">
        <f>IF(LEN('DETALLE DE CONEXIONES'!M2726)&lt;12,(RIGHT('DETALLE DE CONEXIONES'!M2726,5)),(RIGHT('DETALLE DE CONEXIONES'!M2726,6)))</f>
        <v>42seg.</v>
      </c>
      <c r="L2726" s="36">
        <f>IF(C2726="Saliente Local",(IFERROR((LIMPIA(J2726,1)),0)),0)</f>
        <v>0</v>
      </c>
      <c r="M2726" s="36">
        <f>IF(C2726="Saliente Nacional",(IFERROR((LIMPIA(J2726,1)),0)),0)</f>
        <v>0</v>
      </c>
      <c r="N2726" s="36">
        <f>IF(C2726="Saliente Internacional",(IFERROR((LIMPIA(J2726,1)),0)),0)</f>
        <v>0</v>
      </c>
      <c r="O2726" s="36">
        <f>IF(C2726="Saliente Local",(IFERROR((LIMPIA(K2726,1)),0)),0)</f>
        <v>42</v>
      </c>
      <c r="P2726" s="36">
        <f>IF(C2726="Saliente Nacional",(IFERROR((LIMPIA(K2726,1)),0)),0)</f>
        <v>0</v>
      </c>
      <c r="Q2726" s="36">
        <f>IF(C2726="Saliente Internacional",(IFERROR((LIMPIA(K2726,1)),0)),0)</f>
        <v>0</v>
      </c>
      <c r="R2726" s="36">
        <f t="shared" si="127"/>
        <v>1</v>
      </c>
      <c r="S2726" s="36">
        <f t="shared" si="128"/>
        <v>0</v>
      </c>
    </row>
    <row r="2727" spans="1:19" x14ac:dyDescent="0.25">
      <c r="A2727" s="101">
        <f>'DETALLE DE CONEXIONES'!P2727</f>
        <v>0</v>
      </c>
      <c r="B2727" s="36" t="str">
        <f>'DETALLE DE CONEXIONES'!I2727</f>
        <v>SALIENTE</v>
      </c>
      <c r="C2727" s="36" t="str">
        <f>'DETALLE DE CONEXIONES'!BB2727</f>
        <v>Saliente Local</v>
      </c>
      <c r="D2727" s="36" t="str">
        <f>'DETALLE DE CONEXIONES'!E2727</f>
        <v>999XXX3420</v>
      </c>
      <c r="E2727" s="36">
        <f t="shared" si="126"/>
        <v>10</v>
      </c>
      <c r="F2727" s="36">
        <f>IFERROR(LIMPIA('DETALLE DE CONEXIONES'!N2727,1),0)</f>
        <v>1</v>
      </c>
      <c r="G2727" s="36" t="str">
        <f>LEFT('DETALLE DE CONEXIONES'!BE2727,3)</f>
        <v>NOF</v>
      </c>
      <c r="H2727" s="36" t="str">
        <f>RIGHT('DETALLE DE CONEXIONES'!AK2727,2)</f>
        <v/>
      </c>
      <c r="I2727" s="36" t="str">
        <f>LEFT('DETALLE DE CONEXIONES'!AK2727,3)</f>
        <v/>
      </c>
      <c r="J2727" s="36" t="str">
        <f>LEFT('DETALLE DE CONEXIONES'!M2727,3)</f>
        <v>0mi</v>
      </c>
      <c r="K2727" s="36" t="str">
        <f>IF(LEN('DETALLE DE CONEXIONES'!M2727)&lt;12,(RIGHT('DETALLE DE CONEXIONES'!M2727,5)),(RIGHT('DETALLE DE CONEXIONES'!M2727,6)))</f>
        <v>36seg.</v>
      </c>
      <c r="L2727" s="36">
        <f>IF(C2727="Saliente Local",(IFERROR((LIMPIA(J2727,1)),0)),0)</f>
        <v>0</v>
      </c>
      <c r="M2727" s="36">
        <f>IF(C2727="Saliente Nacional",(IFERROR((LIMPIA(J2727,1)),0)),0)</f>
        <v>0</v>
      </c>
      <c r="N2727" s="36">
        <f>IF(C2727="Saliente Internacional",(IFERROR((LIMPIA(J2727,1)),0)),0)</f>
        <v>0</v>
      </c>
      <c r="O2727" s="36">
        <f>IF(C2727="Saliente Local",(IFERROR((LIMPIA(K2727,1)),0)),0)</f>
        <v>36</v>
      </c>
      <c r="P2727" s="36">
        <f>IF(C2727="Saliente Nacional",(IFERROR((LIMPIA(K2727,1)),0)),0)</f>
        <v>0</v>
      </c>
      <c r="Q2727" s="36">
        <f>IF(C2727="Saliente Internacional",(IFERROR((LIMPIA(K2727,1)),0)),0)</f>
        <v>0</v>
      </c>
      <c r="R2727" s="36">
        <f t="shared" si="127"/>
        <v>1</v>
      </c>
      <c r="S2727" s="36">
        <f t="shared" si="128"/>
        <v>0</v>
      </c>
    </row>
    <row r="2728" spans="1:19" x14ac:dyDescent="0.25">
      <c r="A2728" s="101">
        <f>'DETALLE DE CONEXIONES'!P2728</f>
        <v>0</v>
      </c>
      <c r="B2728" s="36" t="str">
        <f>'DETALLE DE CONEXIONES'!I2728</f>
        <v>TRANSFERENCIA</v>
      </c>
      <c r="C2728" s="36" t="str">
        <f>'DETALLE DE CONEXIONES'!BB2728</f>
        <v>Desvio Nacional</v>
      </c>
      <c r="D2728" s="36" t="str">
        <f>'DETALLE DE CONEXIONES'!E2728</f>
        <v>999XXX1600</v>
      </c>
      <c r="E2728" s="36">
        <f t="shared" si="126"/>
        <v>10</v>
      </c>
      <c r="F2728" s="36">
        <f>IFERROR(LIMPIA('DETALLE DE CONEXIONES'!N2728,1),0)</f>
        <v>1</v>
      </c>
      <c r="G2728" s="36" t="str">
        <f>LEFT('DETALLE DE CONEXIONES'!BE2728,3)</f>
        <v>SIU</v>
      </c>
      <c r="H2728" s="36" t="str">
        <f>RIGHT('DETALLE DE CONEXIONES'!AK2728,2)</f>
        <v/>
      </c>
      <c r="I2728" s="36" t="str">
        <f>LEFT('DETALLE DE CONEXIONES'!AK2728,3)</f>
        <v/>
      </c>
      <c r="J2728" s="36" t="str">
        <f>LEFT('DETALLE DE CONEXIONES'!M2728,3)</f>
        <v>0mi</v>
      </c>
      <c r="K2728" s="36" t="str">
        <f>IF(LEN('DETALLE DE CONEXIONES'!M2728)&lt;12,(RIGHT('DETALLE DE CONEXIONES'!M2728,5)),(RIGHT('DETALLE DE CONEXIONES'!M2728,6)))</f>
        <v>5seg.</v>
      </c>
      <c r="L2728" s="36">
        <f>IF(C2728="Saliente Local",(IFERROR((LIMPIA(J2728,1)),0)),0)</f>
        <v>0</v>
      </c>
      <c r="M2728" s="36">
        <f>IF(C2728="Saliente Nacional",(IFERROR((LIMPIA(J2728,1)),0)),0)</f>
        <v>0</v>
      </c>
      <c r="N2728" s="36">
        <f>IF(C2728="Saliente Internacional",(IFERROR((LIMPIA(J2728,1)),0)),0)</f>
        <v>0</v>
      </c>
      <c r="O2728" s="36">
        <f>IF(C2728="Saliente Local",(IFERROR((LIMPIA(K2728,1)),0)),0)</f>
        <v>0</v>
      </c>
      <c r="P2728" s="36">
        <f>IF(C2728="Saliente Nacional",(IFERROR((LIMPIA(K2728,1)),0)),0)</f>
        <v>0</v>
      </c>
      <c r="Q2728" s="36">
        <f>IF(C2728="Saliente Internacional",(IFERROR((LIMPIA(K2728,1)),0)),0)</f>
        <v>0</v>
      </c>
      <c r="R2728" s="36">
        <f t="shared" si="127"/>
        <v>0</v>
      </c>
      <c r="S2728" s="36">
        <f t="shared" si="128"/>
        <v>0</v>
      </c>
    </row>
    <row r="2729" spans="1:19" x14ac:dyDescent="0.25">
      <c r="A2729" s="101">
        <f>'DETALLE DE CONEXIONES'!P2729</f>
        <v>0</v>
      </c>
      <c r="B2729" s="36" t="str">
        <f>'DETALLE DE CONEXIONES'!I2729</f>
        <v>GPRS</v>
      </c>
      <c r="C2729" s="36" t="str">
        <f>'DETALLE DE CONEXIONES'!BB2729</f>
        <v>MENSAJERO</v>
      </c>
      <c r="D2729" s="36" t="str">
        <f>'DETALLE DE CONEXIONES'!E2729</f>
        <v>internet.itelcelXXXm-3G</v>
      </c>
      <c r="E2729" s="36">
        <f t="shared" si="126"/>
        <v>23</v>
      </c>
      <c r="F2729" s="36">
        <f>IFERROR(LIMPIA('DETALLE DE CONEXIONES'!N2729,1),0)</f>
        <v>0</v>
      </c>
      <c r="G2729" s="36" t="str">
        <f>LEFT('DETALLE DE CONEXIONES'!BE2729,3)</f>
        <v/>
      </c>
      <c r="H2729" s="36" t="str">
        <f>RIGHT('DETALLE DE CONEXIONES'!AK2729,2)</f>
        <v>-0</v>
      </c>
      <c r="I2729" s="36" t="str">
        <f>LEFT('DETALLE DE CONEXIONES'!AK2729,3)</f>
        <v>MEN</v>
      </c>
      <c r="J2729" s="36" t="str">
        <f>LEFT('DETALLE DE CONEXIONES'!M2729,3)</f>
        <v>0mi</v>
      </c>
      <c r="K2729" s="36" t="str">
        <f>IF(LEN('DETALLE DE CONEXIONES'!M2729)&lt;12,(RIGHT('DETALLE DE CONEXIONES'!M2729,5)),(RIGHT('DETALLE DE CONEXIONES'!M2729,6)))</f>
        <v xml:space="preserve">min. </v>
      </c>
      <c r="L2729" s="36">
        <f>IF(C2729="Saliente Local",(IFERROR((LIMPIA(J2729,1)),0)),0)</f>
        <v>0</v>
      </c>
      <c r="M2729" s="36">
        <f>IF(C2729="Saliente Nacional",(IFERROR((LIMPIA(J2729,1)),0)),0)</f>
        <v>0</v>
      </c>
      <c r="N2729" s="36">
        <f>IF(C2729="Saliente Internacional",(IFERROR((LIMPIA(J2729,1)),0)),0)</f>
        <v>0</v>
      </c>
      <c r="O2729" s="36">
        <f>IF(C2729="Saliente Local",(IFERROR((LIMPIA(K2729,1)),0)),0)</f>
        <v>0</v>
      </c>
      <c r="P2729" s="36">
        <f>IF(C2729="Saliente Nacional",(IFERROR((LIMPIA(K2729,1)),0)),0)</f>
        <v>0</v>
      </c>
      <c r="Q2729" s="36">
        <f>IF(C2729="Saliente Internacional",(IFERROR((LIMPIA(K2729,1)),0)),0)</f>
        <v>0</v>
      </c>
      <c r="R2729" s="36">
        <f t="shared" si="127"/>
        <v>0</v>
      </c>
      <c r="S2729" s="36">
        <f t="shared" si="128"/>
        <v>0</v>
      </c>
    </row>
    <row r="2730" spans="1:19" x14ac:dyDescent="0.25">
      <c r="A2730" s="101">
        <f>'DETALLE DE CONEXIONES'!P2730</f>
        <v>0</v>
      </c>
      <c r="B2730" s="36" t="str">
        <f>'DETALLE DE CONEXIONES'!I2730</f>
        <v>GPRS</v>
      </c>
      <c r="C2730" s="36" t="str">
        <f>'DETALLE DE CONEXIONES'!BB2730</f>
        <v>RS</v>
      </c>
      <c r="D2730" s="36" t="str">
        <f>'DETALLE DE CONEXIONES'!E2730</f>
        <v>internet.itelcelXXXm-3G</v>
      </c>
      <c r="E2730" s="36">
        <f t="shared" si="126"/>
        <v>23</v>
      </c>
      <c r="F2730" s="36">
        <f>IFERROR(LIMPIA('DETALLE DE CONEXIONES'!N2730,1),0)</f>
        <v>0</v>
      </c>
      <c r="G2730" s="36" t="str">
        <f>LEFT('DETALLE DE CONEXIONES'!BE2730,3)</f>
        <v/>
      </c>
      <c r="H2730" s="36" t="str">
        <f>RIGHT('DETALLE DE CONEXIONES'!AK2730,2)</f>
        <v>-0</v>
      </c>
      <c r="I2730" s="36" t="str">
        <f>LEFT('DETALLE DE CONEXIONES'!AK2730,3)</f>
        <v>RS;</v>
      </c>
      <c r="J2730" s="36" t="str">
        <f>LEFT('DETALLE DE CONEXIONES'!M2730,3)</f>
        <v>0mi</v>
      </c>
      <c r="K2730" s="36" t="str">
        <f>IF(LEN('DETALLE DE CONEXIONES'!M2730)&lt;12,(RIGHT('DETALLE DE CONEXIONES'!M2730,5)),(RIGHT('DETALLE DE CONEXIONES'!M2730,6)))</f>
        <v xml:space="preserve">min. </v>
      </c>
      <c r="L2730" s="36">
        <f>IF(C2730="Saliente Local",(IFERROR((LIMPIA(J2730,1)),0)),0)</f>
        <v>0</v>
      </c>
      <c r="M2730" s="36">
        <f>IF(C2730="Saliente Nacional",(IFERROR((LIMPIA(J2730,1)),0)),0)</f>
        <v>0</v>
      </c>
      <c r="N2730" s="36">
        <f>IF(C2730="Saliente Internacional",(IFERROR((LIMPIA(J2730,1)),0)),0)</f>
        <v>0</v>
      </c>
      <c r="O2730" s="36">
        <f>IF(C2730="Saliente Local",(IFERROR((LIMPIA(K2730,1)),0)),0)</f>
        <v>0</v>
      </c>
      <c r="P2730" s="36">
        <f>IF(C2730="Saliente Nacional",(IFERROR((LIMPIA(K2730,1)),0)),0)</f>
        <v>0</v>
      </c>
      <c r="Q2730" s="36">
        <f>IF(C2730="Saliente Internacional",(IFERROR((LIMPIA(K2730,1)),0)),0)</f>
        <v>0</v>
      </c>
      <c r="R2730" s="36">
        <f t="shared" si="127"/>
        <v>0</v>
      </c>
      <c r="S2730" s="36">
        <f t="shared" si="128"/>
        <v>0</v>
      </c>
    </row>
    <row r="2731" spans="1:19" x14ac:dyDescent="0.25">
      <c r="A2731" s="101">
        <f>'DETALLE DE CONEXIONES'!P2731</f>
        <v>0</v>
      </c>
      <c r="B2731" s="36" t="str">
        <f>'DETALLE DE CONEXIONES'!I2731</f>
        <v>GPRS</v>
      </c>
      <c r="C2731" s="36" t="str">
        <f>'DETALLE DE CONEXIONES'!BB2731</f>
        <v>MENSAJERO</v>
      </c>
      <c r="D2731" s="36" t="str">
        <f>'DETALLE DE CONEXIONES'!E2731</f>
        <v>internet.itelcel.coXXXGLTE</v>
      </c>
      <c r="E2731" s="36">
        <f t="shared" si="126"/>
        <v>26</v>
      </c>
      <c r="F2731" s="36">
        <f>IFERROR(LIMPIA('DETALLE DE CONEXIONES'!N2731,1),0)</f>
        <v>0</v>
      </c>
      <c r="G2731" s="36" t="str">
        <f>LEFT('DETALLE DE CONEXIONES'!BE2731,3)</f>
        <v/>
      </c>
      <c r="H2731" s="36" t="str">
        <f>RIGHT('DETALLE DE CONEXIONES'!AK2731,2)</f>
        <v>-1</v>
      </c>
      <c r="I2731" s="36" t="str">
        <f>LEFT('DETALLE DE CONEXIONES'!AK2731,3)</f>
        <v>MEN</v>
      </c>
      <c r="J2731" s="36" t="str">
        <f>LEFT('DETALLE DE CONEXIONES'!M2731,3)</f>
        <v>0mi</v>
      </c>
      <c r="K2731" s="36" t="str">
        <f>IF(LEN('DETALLE DE CONEXIONES'!M2731)&lt;12,(RIGHT('DETALLE DE CONEXIONES'!M2731,5)),(RIGHT('DETALLE DE CONEXIONES'!M2731,6)))</f>
        <v xml:space="preserve">min. </v>
      </c>
      <c r="L2731" s="36">
        <f>IF(C2731="Saliente Local",(IFERROR((LIMPIA(J2731,1)),0)),0)</f>
        <v>0</v>
      </c>
      <c r="M2731" s="36">
        <f>IF(C2731="Saliente Nacional",(IFERROR((LIMPIA(J2731,1)),0)),0)</f>
        <v>0</v>
      </c>
      <c r="N2731" s="36">
        <f>IF(C2731="Saliente Internacional",(IFERROR((LIMPIA(J2731,1)),0)),0)</f>
        <v>0</v>
      </c>
      <c r="O2731" s="36">
        <f>IF(C2731="Saliente Local",(IFERROR((LIMPIA(K2731,1)),0)),0)</f>
        <v>0</v>
      </c>
      <c r="P2731" s="36">
        <f>IF(C2731="Saliente Nacional",(IFERROR((LIMPIA(K2731,1)),0)),0)</f>
        <v>0</v>
      </c>
      <c r="Q2731" s="36">
        <f>IF(C2731="Saliente Internacional",(IFERROR((LIMPIA(K2731,1)),0)),0)</f>
        <v>0</v>
      </c>
      <c r="R2731" s="36">
        <f t="shared" si="127"/>
        <v>0</v>
      </c>
      <c r="S2731" s="36">
        <f t="shared" si="128"/>
        <v>0</v>
      </c>
    </row>
    <row r="2732" spans="1:19" x14ac:dyDescent="0.25">
      <c r="A2732" s="101">
        <f>'DETALLE DE CONEXIONES'!P2732</f>
        <v>0</v>
      </c>
      <c r="B2732" s="36" t="str">
        <f>'DETALLE DE CONEXIONES'!I2732</f>
        <v>GPRS</v>
      </c>
      <c r="C2732" s="36" t="str">
        <f>'DETALLE DE CONEXIONES'!BB2732</f>
        <v>RS</v>
      </c>
      <c r="D2732" s="36" t="str">
        <f>'DETALLE DE CONEXIONES'!E2732</f>
        <v>internet.itelcel.coXXXGLTE</v>
      </c>
      <c r="E2732" s="36">
        <f t="shared" si="126"/>
        <v>26</v>
      </c>
      <c r="F2732" s="36">
        <f>IFERROR(LIMPIA('DETALLE DE CONEXIONES'!N2732,1),0)</f>
        <v>0</v>
      </c>
      <c r="G2732" s="36" t="str">
        <f>LEFT('DETALLE DE CONEXIONES'!BE2732,3)</f>
        <v/>
      </c>
      <c r="H2732" s="36" t="str">
        <f>RIGHT('DETALLE DE CONEXIONES'!AK2732,2)</f>
        <v>-1</v>
      </c>
      <c r="I2732" s="36" t="str">
        <f>LEFT('DETALLE DE CONEXIONES'!AK2732,3)</f>
        <v>RS;</v>
      </c>
      <c r="J2732" s="36" t="str">
        <f>LEFT('DETALLE DE CONEXIONES'!M2732,3)</f>
        <v>0mi</v>
      </c>
      <c r="K2732" s="36" t="str">
        <f>IF(LEN('DETALLE DE CONEXIONES'!M2732)&lt;12,(RIGHT('DETALLE DE CONEXIONES'!M2732,5)),(RIGHT('DETALLE DE CONEXIONES'!M2732,6)))</f>
        <v xml:space="preserve">min. </v>
      </c>
      <c r="L2732" s="36">
        <f>IF(C2732="Saliente Local",(IFERROR((LIMPIA(J2732,1)),0)),0)</f>
        <v>0</v>
      </c>
      <c r="M2732" s="36">
        <f>IF(C2732="Saliente Nacional",(IFERROR((LIMPIA(J2732,1)),0)),0)</f>
        <v>0</v>
      </c>
      <c r="N2732" s="36">
        <f>IF(C2732="Saliente Internacional",(IFERROR((LIMPIA(J2732,1)),0)),0)</f>
        <v>0</v>
      </c>
      <c r="O2732" s="36">
        <f>IF(C2732="Saliente Local",(IFERROR((LIMPIA(K2732,1)),0)),0)</f>
        <v>0</v>
      </c>
      <c r="P2732" s="36">
        <f>IF(C2732="Saliente Nacional",(IFERROR((LIMPIA(K2732,1)),0)),0)</f>
        <v>0</v>
      </c>
      <c r="Q2732" s="36">
        <f>IF(C2732="Saliente Internacional",(IFERROR((LIMPIA(K2732,1)),0)),0)</f>
        <v>0</v>
      </c>
      <c r="R2732" s="36">
        <f t="shared" si="127"/>
        <v>0</v>
      </c>
      <c r="S2732" s="36">
        <f t="shared" si="128"/>
        <v>0</v>
      </c>
    </row>
    <row r="2733" spans="1:19" x14ac:dyDescent="0.25">
      <c r="A2733" s="101">
        <f>'DETALLE DE CONEXIONES'!P2733</f>
        <v>0</v>
      </c>
      <c r="B2733" s="36" t="str">
        <f>'DETALLE DE CONEXIONES'!I2733</f>
        <v>SALIENTE</v>
      </c>
      <c r="C2733" s="36" t="str">
        <f>'DETALLE DE CONEXIONES'!BB2733</f>
        <v>Saliente Local</v>
      </c>
      <c r="D2733" s="36" t="str">
        <f>'DETALLE DE CONEXIONES'!E2733</f>
        <v>999XXX5581</v>
      </c>
      <c r="E2733" s="36">
        <f t="shared" si="126"/>
        <v>10</v>
      </c>
      <c r="F2733" s="36">
        <f>IFERROR(LIMPIA('DETALLE DE CONEXIONES'!N2733,1),0)</f>
        <v>2</v>
      </c>
      <c r="G2733" s="36" t="str">
        <f>LEFT('DETALLE DE CONEXIONES'!BE2733,3)</f>
        <v>NOF</v>
      </c>
      <c r="H2733" s="36" t="str">
        <f>RIGHT('DETALLE DE CONEXIONES'!AK2733,2)</f>
        <v/>
      </c>
      <c r="I2733" s="36" t="str">
        <f>LEFT('DETALLE DE CONEXIONES'!AK2733,3)</f>
        <v/>
      </c>
      <c r="J2733" s="36" t="str">
        <f>LEFT('DETALLE DE CONEXIONES'!M2733,3)</f>
        <v>1mi</v>
      </c>
      <c r="K2733" s="36" t="str">
        <f>IF(LEN('DETALLE DE CONEXIONES'!M2733)&lt;12,(RIGHT('DETALLE DE CONEXIONES'!M2733,5)),(RIGHT('DETALLE DE CONEXIONES'!M2733,6)))</f>
        <v>17seg.</v>
      </c>
      <c r="L2733" s="36">
        <f>IF(C2733="Saliente Local",(IFERROR((LIMPIA(J2733,1)),0)),0)</f>
        <v>1</v>
      </c>
      <c r="M2733" s="36">
        <f>IF(C2733="Saliente Nacional",(IFERROR((LIMPIA(J2733,1)),0)),0)</f>
        <v>0</v>
      </c>
      <c r="N2733" s="36">
        <f>IF(C2733="Saliente Internacional",(IFERROR((LIMPIA(J2733,1)),0)),0)</f>
        <v>0</v>
      </c>
      <c r="O2733" s="36">
        <f>IF(C2733="Saliente Local",(IFERROR((LIMPIA(K2733,1)),0)),0)</f>
        <v>17</v>
      </c>
      <c r="P2733" s="36">
        <f>IF(C2733="Saliente Nacional",(IFERROR((LIMPIA(K2733,1)),0)),0)</f>
        <v>0</v>
      </c>
      <c r="Q2733" s="36">
        <f>IF(C2733="Saliente Internacional",(IFERROR((LIMPIA(K2733,1)),0)),0)</f>
        <v>0</v>
      </c>
      <c r="R2733" s="36">
        <f t="shared" si="127"/>
        <v>2</v>
      </c>
      <c r="S2733" s="36">
        <f t="shared" si="128"/>
        <v>0</v>
      </c>
    </row>
    <row r="2734" spans="1:19" x14ac:dyDescent="0.25">
      <c r="A2734" s="101">
        <f>'DETALLE DE CONEXIONES'!P2734</f>
        <v>0</v>
      </c>
      <c r="B2734" s="36" t="str">
        <f>'DETALLE DE CONEXIONES'!I2734</f>
        <v>TRANSFERENCIA</v>
      </c>
      <c r="C2734" s="36" t="str">
        <f>'DETALLE DE CONEXIONES'!BB2734</f>
        <v>Desvio Nacional</v>
      </c>
      <c r="D2734" s="36" t="str">
        <f>'DETALLE DE CONEXIONES'!E2734</f>
        <v>999XXX1600</v>
      </c>
      <c r="E2734" s="36">
        <f t="shared" si="126"/>
        <v>10</v>
      </c>
      <c r="F2734" s="36">
        <f>IFERROR(LIMPIA('DETALLE DE CONEXIONES'!N2734,1),0)</f>
        <v>1</v>
      </c>
      <c r="G2734" s="36" t="str">
        <f>LEFT('DETALLE DE CONEXIONES'!BE2734,3)</f>
        <v>SIU</v>
      </c>
      <c r="H2734" s="36" t="str">
        <f>RIGHT('DETALLE DE CONEXIONES'!AK2734,2)</f>
        <v/>
      </c>
      <c r="I2734" s="36" t="str">
        <f>LEFT('DETALLE DE CONEXIONES'!AK2734,3)</f>
        <v/>
      </c>
      <c r="J2734" s="36" t="str">
        <f>LEFT('DETALLE DE CONEXIONES'!M2734,3)</f>
        <v>0mi</v>
      </c>
      <c r="K2734" s="36" t="str">
        <f>IF(LEN('DETALLE DE CONEXIONES'!M2734)&lt;12,(RIGHT('DETALLE DE CONEXIONES'!M2734,5)),(RIGHT('DETALLE DE CONEXIONES'!M2734,6)))</f>
        <v>8seg.</v>
      </c>
      <c r="L2734" s="36">
        <f>IF(C2734="Saliente Local",(IFERROR((LIMPIA(J2734,1)),0)),0)</f>
        <v>0</v>
      </c>
      <c r="M2734" s="36">
        <f>IF(C2734="Saliente Nacional",(IFERROR((LIMPIA(J2734,1)),0)),0)</f>
        <v>0</v>
      </c>
      <c r="N2734" s="36">
        <f>IF(C2734="Saliente Internacional",(IFERROR((LIMPIA(J2734,1)),0)),0)</f>
        <v>0</v>
      </c>
      <c r="O2734" s="36">
        <f>IF(C2734="Saliente Local",(IFERROR((LIMPIA(K2734,1)),0)),0)</f>
        <v>0</v>
      </c>
      <c r="P2734" s="36">
        <f>IF(C2734="Saliente Nacional",(IFERROR((LIMPIA(K2734,1)),0)),0)</f>
        <v>0</v>
      </c>
      <c r="Q2734" s="36">
        <f>IF(C2734="Saliente Internacional",(IFERROR((LIMPIA(K2734,1)),0)),0)</f>
        <v>0</v>
      </c>
      <c r="R2734" s="36">
        <f t="shared" si="127"/>
        <v>0</v>
      </c>
      <c r="S2734" s="36">
        <f t="shared" si="128"/>
        <v>0</v>
      </c>
    </row>
    <row r="2735" spans="1:19" x14ac:dyDescent="0.25">
      <c r="A2735" s="101">
        <f>'DETALLE DE CONEXIONES'!P2735</f>
        <v>0</v>
      </c>
      <c r="B2735" s="36" t="str">
        <f>'DETALLE DE CONEXIONES'!I2735</f>
        <v>GPRS</v>
      </c>
      <c r="C2735" s="36" t="str">
        <f>'DETALLE DE CONEXIONES'!BB2735</f>
        <v>MENSAJERO</v>
      </c>
      <c r="D2735" s="36" t="str">
        <f>'DETALLE DE CONEXIONES'!E2735</f>
        <v>internet.itelcelXXXm-3G</v>
      </c>
      <c r="E2735" s="36">
        <f t="shared" si="126"/>
        <v>23</v>
      </c>
      <c r="F2735" s="36">
        <f>IFERROR(LIMPIA('DETALLE DE CONEXIONES'!N2735,1),0)</f>
        <v>0</v>
      </c>
      <c r="G2735" s="36" t="str">
        <f>LEFT('DETALLE DE CONEXIONES'!BE2735,3)</f>
        <v/>
      </c>
      <c r="H2735" s="36" t="str">
        <f>RIGHT('DETALLE DE CONEXIONES'!AK2735,2)</f>
        <v>-0</v>
      </c>
      <c r="I2735" s="36" t="str">
        <f>LEFT('DETALLE DE CONEXIONES'!AK2735,3)</f>
        <v>MEN</v>
      </c>
      <c r="J2735" s="36" t="str">
        <f>LEFT('DETALLE DE CONEXIONES'!M2735,3)</f>
        <v>0mi</v>
      </c>
      <c r="K2735" s="36" t="str">
        <f>IF(LEN('DETALLE DE CONEXIONES'!M2735)&lt;12,(RIGHT('DETALLE DE CONEXIONES'!M2735,5)),(RIGHT('DETALLE DE CONEXIONES'!M2735,6)))</f>
        <v xml:space="preserve">min. </v>
      </c>
      <c r="L2735" s="36">
        <f>IF(C2735="Saliente Local",(IFERROR((LIMPIA(J2735,1)),0)),0)</f>
        <v>0</v>
      </c>
      <c r="M2735" s="36">
        <f>IF(C2735="Saliente Nacional",(IFERROR((LIMPIA(J2735,1)),0)),0)</f>
        <v>0</v>
      </c>
      <c r="N2735" s="36">
        <f>IF(C2735="Saliente Internacional",(IFERROR((LIMPIA(J2735,1)),0)),0)</f>
        <v>0</v>
      </c>
      <c r="O2735" s="36">
        <f>IF(C2735="Saliente Local",(IFERROR((LIMPIA(K2735,1)),0)),0)</f>
        <v>0</v>
      </c>
      <c r="P2735" s="36">
        <f>IF(C2735="Saliente Nacional",(IFERROR((LIMPIA(K2735,1)),0)),0)</f>
        <v>0</v>
      </c>
      <c r="Q2735" s="36">
        <f>IF(C2735="Saliente Internacional",(IFERROR((LIMPIA(K2735,1)),0)),0)</f>
        <v>0</v>
      </c>
      <c r="R2735" s="36">
        <f t="shared" si="127"/>
        <v>0</v>
      </c>
      <c r="S2735" s="36">
        <f t="shared" si="128"/>
        <v>0</v>
      </c>
    </row>
    <row r="2736" spans="1:19" x14ac:dyDescent="0.25">
      <c r="A2736" s="101">
        <f>'DETALLE DE CONEXIONES'!P2736</f>
        <v>0</v>
      </c>
      <c r="B2736" s="36" t="str">
        <f>'DETALLE DE CONEXIONES'!I2736</f>
        <v>GPRS</v>
      </c>
      <c r="C2736" s="36" t="str">
        <f>'DETALLE DE CONEXIONES'!BB2736</f>
        <v>RS</v>
      </c>
      <c r="D2736" s="36" t="str">
        <f>'DETALLE DE CONEXIONES'!E2736</f>
        <v>internet.itelcel.coXXXGLTE</v>
      </c>
      <c r="E2736" s="36">
        <f t="shared" si="126"/>
        <v>26</v>
      </c>
      <c r="F2736" s="36">
        <f>IFERROR(LIMPIA('DETALLE DE CONEXIONES'!N2736,1),0)</f>
        <v>0</v>
      </c>
      <c r="G2736" s="36" t="str">
        <f>LEFT('DETALLE DE CONEXIONES'!BE2736,3)</f>
        <v/>
      </c>
      <c r="H2736" s="36" t="str">
        <f>RIGHT('DETALLE DE CONEXIONES'!AK2736,2)</f>
        <v>-0</v>
      </c>
      <c r="I2736" s="36" t="str">
        <f>LEFT('DETALLE DE CONEXIONES'!AK2736,3)</f>
        <v>RS;</v>
      </c>
      <c r="J2736" s="36" t="str">
        <f>LEFT('DETALLE DE CONEXIONES'!M2736,3)</f>
        <v>0mi</v>
      </c>
      <c r="K2736" s="36" t="str">
        <f>IF(LEN('DETALLE DE CONEXIONES'!M2736)&lt;12,(RIGHT('DETALLE DE CONEXIONES'!M2736,5)),(RIGHT('DETALLE DE CONEXIONES'!M2736,6)))</f>
        <v xml:space="preserve">min. </v>
      </c>
      <c r="L2736" s="36">
        <f>IF(C2736="Saliente Local",(IFERROR((LIMPIA(J2736,1)),0)),0)</f>
        <v>0</v>
      </c>
      <c r="M2736" s="36">
        <f>IF(C2736="Saliente Nacional",(IFERROR((LIMPIA(J2736,1)),0)),0)</f>
        <v>0</v>
      </c>
      <c r="N2736" s="36">
        <f>IF(C2736="Saliente Internacional",(IFERROR((LIMPIA(J2736,1)),0)),0)</f>
        <v>0</v>
      </c>
      <c r="O2736" s="36">
        <f>IF(C2736="Saliente Local",(IFERROR((LIMPIA(K2736,1)),0)),0)</f>
        <v>0</v>
      </c>
      <c r="P2736" s="36">
        <f>IF(C2736="Saliente Nacional",(IFERROR((LIMPIA(K2736,1)),0)),0)</f>
        <v>0</v>
      </c>
      <c r="Q2736" s="36">
        <f>IF(C2736="Saliente Internacional",(IFERROR((LIMPIA(K2736,1)),0)),0)</f>
        <v>0</v>
      </c>
      <c r="R2736" s="36">
        <f t="shared" si="127"/>
        <v>0</v>
      </c>
      <c r="S2736" s="36">
        <f t="shared" si="128"/>
        <v>0</v>
      </c>
    </row>
    <row r="2737" spans="1:19" x14ac:dyDescent="0.25">
      <c r="A2737" s="101">
        <f>'DETALLE DE CONEXIONES'!P2737</f>
        <v>0</v>
      </c>
      <c r="B2737" s="36" t="str">
        <f>'DETALLE DE CONEXIONES'!I2737</f>
        <v>ENTRANTE</v>
      </c>
      <c r="C2737" s="36" t="str">
        <f>'DETALLE DE CONEXIONES'!BB2737</f>
        <v>Entrante Local</v>
      </c>
      <c r="D2737" s="36" t="str">
        <f>'DETALLE DE CONEXIONES'!E2737</f>
        <v>999XXX1600</v>
      </c>
      <c r="E2737" s="36">
        <f t="shared" si="126"/>
        <v>10</v>
      </c>
      <c r="F2737" s="36">
        <f>IFERROR(LIMPIA('DETALLE DE CONEXIONES'!N2737,1),0)</f>
        <v>1</v>
      </c>
      <c r="G2737" s="36" t="str">
        <f>LEFT('DETALLE DE CONEXIONES'!BE2737,3)</f>
        <v>NOF</v>
      </c>
      <c r="H2737" s="36" t="str">
        <f>RIGHT('DETALLE DE CONEXIONES'!AK2737,2)</f>
        <v/>
      </c>
      <c r="I2737" s="36" t="str">
        <f>LEFT('DETALLE DE CONEXIONES'!AK2737,3)</f>
        <v/>
      </c>
      <c r="J2737" s="36" t="str">
        <f>LEFT('DETALLE DE CONEXIONES'!M2737,3)</f>
        <v>0mi</v>
      </c>
      <c r="K2737" s="36" t="str">
        <f>IF(LEN('DETALLE DE CONEXIONES'!M2737)&lt;12,(RIGHT('DETALLE DE CONEXIONES'!M2737,5)),(RIGHT('DETALLE DE CONEXIONES'!M2737,6)))</f>
        <v>48seg.</v>
      </c>
      <c r="L2737" s="36">
        <f>IF(C2737="Saliente Local",(IFERROR((LIMPIA(J2737,1)),0)),0)</f>
        <v>0</v>
      </c>
      <c r="M2737" s="36">
        <f>IF(C2737="Saliente Nacional",(IFERROR((LIMPIA(J2737,1)),0)),0)</f>
        <v>0</v>
      </c>
      <c r="N2737" s="36">
        <f>IF(C2737="Saliente Internacional",(IFERROR((LIMPIA(J2737,1)),0)),0)</f>
        <v>0</v>
      </c>
      <c r="O2737" s="36">
        <f>IF(C2737="Saliente Local",(IFERROR((LIMPIA(K2737,1)),0)),0)</f>
        <v>0</v>
      </c>
      <c r="P2737" s="36">
        <f>IF(C2737="Saliente Nacional",(IFERROR((LIMPIA(K2737,1)),0)),0)</f>
        <v>0</v>
      </c>
      <c r="Q2737" s="36">
        <f>IF(C2737="Saliente Internacional",(IFERROR((LIMPIA(K2737,1)),0)),0)</f>
        <v>0</v>
      </c>
      <c r="R2737" s="36">
        <f t="shared" si="127"/>
        <v>0</v>
      </c>
      <c r="S2737" s="36">
        <f t="shared" si="128"/>
        <v>0</v>
      </c>
    </row>
    <row r="2738" spans="1:19" x14ac:dyDescent="0.25">
      <c r="A2738" s="101">
        <f>'DETALLE DE CONEXIONES'!P2738</f>
        <v>0</v>
      </c>
      <c r="B2738" s="36" t="str">
        <f>'DETALLE DE CONEXIONES'!I2738</f>
        <v>GPRS</v>
      </c>
      <c r="C2738" s="36" t="str">
        <f>'DETALLE DE CONEXIONES'!BB2738</f>
        <v>MENSAJERO</v>
      </c>
      <c r="D2738" s="36" t="str">
        <f>'DETALLE DE CONEXIONES'!E2738</f>
        <v>internet.itelcel.coXXXGLTE</v>
      </c>
      <c r="E2738" s="36">
        <f t="shared" si="126"/>
        <v>26</v>
      </c>
      <c r="F2738" s="36">
        <f>IFERROR(LIMPIA('DETALLE DE CONEXIONES'!N2738,1),0)</f>
        <v>0</v>
      </c>
      <c r="G2738" s="36" t="str">
        <f>LEFT('DETALLE DE CONEXIONES'!BE2738,3)</f>
        <v/>
      </c>
      <c r="H2738" s="36" t="str">
        <f>RIGHT('DETALLE DE CONEXIONES'!AK2738,2)</f>
        <v>-0</v>
      </c>
      <c r="I2738" s="36" t="str">
        <f>LEFT('DETALLE DE CONEXIONES'!AK2738,3)</f>
        <v>MEN</v>
      </c>
      <c r="J2738" s="36" t="str">
        <f>LEFT('DETALLE DE CONEXIONES'!M2738,3)</f>
        <v>0mi</v>
      </c>
      <c r="K2738" s="36" t="str">
        <f>IF(LEN('DETALLE DE CONEXIONES'!M2738)&lt;12,(RIGHT('DETALLE DE CONEXIONES'!M2738,5)),(RIGHT('DETALLE DE CONEXIONES'!M2738,6)))</f>
        <v xml:space="preserve">min. </v>
      </c>
      <c r="L2738" s="36">
        <f>IF(C2738="Saliente Local",(IFERROR((LIMPIA(J2738,1)),0)),0)</f>
        <v>0</v>
      </c>
      <c r="M2738" s="36">
        <f>IF(C2738="Saliente Nacional",(IFERROR((LIMPIA(J2738,1)),0)),0)</f>
        <v>0</v>
      </c>
      <c r="N2738" s="36">
        <f>IF(C2738="Saliente Internacional",(IFERROR((LIMPIA(J2738,1)),0)),0)</f>
        <v>0</v>
      </c>
      <c r="O2738" s="36">
        <f>IF(C2738="Saliente Local",(IFERROR((LIMPIA(K2738,1)),0)),0)</f>
        <v>0</v>
      </c>
      <c r="P2738" s="36">
        <f>IF(C2738="Saliente Nacional",(IFERROR((LIMPIA(K2738,1)),0)),0)</f>
        <v>0</v>
      </c>
      <c r="Q2738" s="36">
        <f>IF(C2738="Saliente Internacional",(IFERROR((LIMPIA(K2738,1)),0)),0)</f>
        <v>0</v>
      </c>
      <c r="R2738" s="36">
        <f t="shared" si="127"/>
        <v>0</v>
      </c>
      <c r="S2738" s="36">
        <f t="shared" si="128"/>
        <v>0</v>
      </c>
    </row>
    <row r="2739" spans="1:19" x14ac:dyDescent="0.25">
      <c r="A2739" s="101">
        <f>'DETALLE DE CONEXIONES'!P2739</f>
        <v>0</v>
      </c>
      <c r="B2739" s="36" t="str">
        <f>'DETALLE DE CONEXIONES'!I2739</f>
        <v>GPRS</v>
      </c>
      <c r="C2739" s="36" t="str">
        <f>'DETALLE DE CONEXIONES'!BB2739</f>
        <v>RS</v>
      </c>
      <c r="D2739" s="36" t="str">
        <f>'DETALLE DE CONEXIONES'!E2739</f>
        <v>internet.itelcel.coXXXGLTE</v>
      </c>
      <c r="E2739" s="36">
        <f t="shared" si="126"/>
        <v>26</v>
      </c>
      <c r="F2739" s="36">
        <f>IFERROR(LIMPIA('DETALLE DE CONEXIONES'!N2739,1),0)</f>
        <v>0</v>
      </c>
      <c r="G2739" s="36" t="str">
        <f>LEFT('DETALLE DE CONEXIONES'!BE2739,3)</f>
        <v/>
      </c>
      <c r="H2739" s="36" t="str">
        <f>RIGHT('DETALLE DE CONEXIONES'!AK2739,2)</f>
        <v>-0</v>
      </c>
      <c r="I2739" s="36" t="str">
        <f>LEFT('DETALLE DE CONEXIONES'!AK2739,3)</f>
        <v>RS;</v>
      </c>
      <c r="J2739" s="36" t="str">
        <f>LEFT('DETALLE DE CONEXIONES'!M2739,3)</f>
        <v>0mi</v>
      </c>
      <c r="K2739" s="36" t="str">
        <f>IF(LEN('DETALLE DE CONEXIONES'!M2739)&lt;12,(RIGHT('DETALLE DE CONEXIONES'!M2739,5)),(RIGHT('DETALLE DE CONEXIONES'!M2739,6)))</f>
        <v xml:space="preserve">min. </v>
      </c>
      <c r="L2739" s="36">
        <f>IF(C2739="Saliente Local",(IFERROR((LIMPIA(J2739,1)),0)),0)</f>
        <v>0</v>
      </c>
      <c r="M2739" s="36">
        <f>IF(C2739="Saliente Nacional",(IFERROR((LIMPIA(J2739,1)),0)),0)</f>
        <v>0</v>
      </c>
      <c r="N2739" s="36">
        <f>IF(C2739="Saliente Internacional",(IFERROR((LIMPIA(J2739,1)),0)),0)</f>
        <v>0</v>
      </c>
      <c r="O2739" s="36">
        <f>IF(C2739="Saliente Local",(IFERROR((LIMPIA(K2739,1)),0)),0)</f>
        <v>0</v>
      </c>
      <c r="P2739" s="36">
        <f>IF(C2739="Saliente Nacional",(IFERROR((LIMPIA(K2739,1)),0)),0)</f>
        <v>0</v>
      </c>
      <c r="Q2739" s="36">
        <f>IF(C2739="Saliente Internacional",(IFERROR((LIMPIA(K2739,1)),0)),0)</f>
        <v>0</v>
      </c>
      <c r="R2739" s="36">
        <f t="shared" si="127"/>
        <v>0</v>
      </c>
      <c r="S2739" s="36">
        <f t="shared" si="128"/>
        <v>0</v>
      </c>
    </row>
    <row r="2740" spans="1:19" x14ac:dyDescent="0.25">
      <c r="A2740" s="101">
        <f>'DETALLE DE CONEXIONES'!P2740</f>
        <v>0</v>
      </c>
      <c r="B2740" s="36" t="str">
        <f>'DETALLE DE CONEXIONES'!I2740</f>
        <v>SALIENTE</v>
      </c>
      <c r="C2740" s="36" t="str">
        <f>'DETALLE DE CONEXIONES'!BB2740</f>
        <v>Saliente Local</v>
      </c>
      <c r="D2740" s="36" t="str">
        <f>'DETALLE DE CONEXIONES'!E2740</f>
        <v>999XXX3420</v>
      </c>
      <c r="E2740" s="36">
        <f t="shared" si="126"/>
        <v>10</v>
      </c>
      <c r="F2740" s="36">
        <f>IFERROR(LIMPIA('DETALLE DE CONEXIONES'!N2740,1),0)</f>
        <v>1</v>
      </c>
      <c r="G2740" s="36" t="str">
        <f>LEFT('DETALLE DE CONEXIONES'!BE2740,3)</f>
        <v>NOF</v>
      </c>
      <c r="H2740" s="36" t="str">
        <f>RIGHT('DETALLE DE CONEXIONES'!AK2740,2)</f>
        <v/>
      </c>
      <c r="I2740" s="36" t="str">
        <f>LEFT('DETALLE DE CONEXIONES'!AK2740,3)</f>
        <v/>
      </c>
      <c r="J2740" s="36" t="str">
        <f>LEFT('DETALLE DE CONEXIONES'!M2740,3)</f>
        <v>0mi</v>
      </c>
      <c r="K2740" s="36" t="str">
        <f>IF(LEN('DETALLE DE CONEXIONES'!M2740)&lt;12,(RIGHT('DETALLE DE CONEXIONES'!M2740,5)),(RIGHT('DETALLE DE CONEXIONES'!M2740,6)))</f>
        <v>29seg.</v>
      </c>
      <c r="L2740" s="36">
        <f>IF(C2740="Saliente Local",(IFERROR((LIMPIA(J2740,1)),0)),0)</f>
        <v>0</v>
      </c>
      <c r="M2740" s="36">
        <f>IF(C2740="Saliente Nacional",(IFERROR((LIMPIA(J2740,1)),0)),0)</f>
        <v>0</v>
      </c>
      <c r="N2740" s="36">
        <f>IF(C2740="Saliente Internacional",(IFERROR((LIMPIA(J2740,1)),0)),0)</f>
        <v>0</v>
      </c>
      <c r="O2740" s="36">
        <f>IF(C2740="Saliente Local",(IFERROR((LIMPIA(K2740,1)),0)),0)</f>
        <v>29</v>
      </c>
      <c r="P2740" s="36">
        <f>IF(C2740="Saliente Nacional",(IFERROR((LIMPIA(K2740,1)),0)),0)</f>
        <v>0</v>
      </c>
      <c r="Q2740" s="36">
        <f>IF(C2740="Saliente Internacional",(IFERROR((LIMPIA(K2740,1)),0)),0)</f>
        <v>0</v>
      </c>
      <c r="R2740" s="36">
        <f t="shared" si="127"/>
        <v>1</v>
      </c>
      <c r="S2740" s="36">
        <f t="shared" si="128"/>
        <v>0</v>
      </c>
    </row>
    <row r="2741" spans="1:19" x14ac:dyDescent="0.25">
      <c r="A2741" s="101">
        <f>'DETALLE DE CONEXIONES'!P2741</f>
        <v>0</v>
      </c>
      <c r="B2741" s="36" t="str">
        <f>'DETALLE DE CONEXIONES'!I2741</f>
        <v>SALIENTE</v>
      </c>
      <c r="C2741" s="36" t="str">
        <f>'DETALLE DE CONEXIONES'!BB2741</f>
        <v>Saliente Local</v>
      </c>
      <c r="D2741" s="36" t="str">
        <f>'DETALLE DE CONEXIONES'!E2741</f>
        <v>999XXX3420</v>
      </c>
      <c r="E2741" s="36">
        <f t="shared" si="126"/>
        <v>10</v>
      </c>
      <c r="F2741" s="36">
        <f>IFERROR(LIMPIA('DETALLE DE CONEXIONES'!N2741,1),0)</f>
        <v>1</v>
      </c>
      <c r="G2741" s="36" t="str">
        <f>LEFT('DETALLE DE CONEXIONES'!BE2741,3)</f>
        <v>NOF</v>
      </c>
      <c r="H2741" s="36" t="str">
        <f>RIGHT('DETALLE DE CONEXIONES'!AK2741,2)</f>
        <v/>
      </c>
      <c r="I2741" s="36" t="str">
        <f>LEFT('DETALLE DE CONEXIONES'!AK2741,3)</f>
        <v/>
      </c>
      <c r="J2741" s="36" t="str">
        <f>LEFT('DETALLE DE CONEXIONES'!M2741,3)</f>
        <v>0mi</v>
      </c>
      <c r="K2741" s="36" t="str">
        <f>IF(LEN('DETALLE DE CONEXIONES'!M2741)&lt;12,(RIGHT('DETALLE DE CONEXIONES'!M2741,5)),(RIGHT('DETALLE DE CONEXIONES'!M2741,6)))</f>
        <v>56seg.</v>
      </c>
      <c r="L2741" s="36">
        <f>IF(C2741="Saliente Local",(IFERROR((LIMPIA(J2741,1)),0)),0)</f>
        <v>0</v>
      </c>
      <c r="M2741" s="36">
        <f>IF(C2741="Saliente Nacional",(IFERROR((LIMPIA(J2741,1)),0)),0)</f>
        <v>0</v>
      </c>
      <c r="N2741" s="36">
        <f>IF(C2741="Saliente Internacional",(IFERROR((LIMPIA(J2741,1)),0)),0)</f>
        <v>0</v>
      </c>
      <c r="O2741" s="36">
        <f>IF(C2741="Saliente Local",(IFERROR((LIMPIA(K2741,1)),0)),0)</f>
        <v>56</v>
      </c>
      <c r="P2741" s="36">
        <f>IF(C2741="Saliente Nacional",(IFERROR((LIMPIA(K2741,1)),0)),0)</f>
        <v>0</v>
      </c>
      <c r="Q2741" s="36">
        <f>IF(C2741="Saliente Internacional",(IFERROR((LIMPIA(K2741,1)),0)),0)</f>
        <v>0</v>
      </c>
      <c r="R2741" s="36">
        <f t="shared" si="127"/>
        <v>1</v>
      </c>
      <c r="S2741" s="36">
        <f t="shared" si="128"/>
        <v>0</v>
      </c>
    </row>
    <row r="2742" spans="1:19" x14ac:dyDescent="0.25">
      <c r="A2742" s="101">
        <f>'DETALLE DE CONEXIONES'!P2742</f>
        <v>0</v>
      </c>
      <c r="B2742" s="36" t="str">
        <f>'DETALLE DE CONEXIONES'!I2742</f>
        <v>ENTRANTE</v>
      </c>
      <c r="C2742" s="36" t="str">
        <f>'DETALLE DE CONEXIONES'!BB2742</f>
        <v>Entrante Local</v>
      </c>
      <c r="D2742" s="36" t="str">
        <f>'DETALLE DE CONEXIONES'!E2742</f>
        <v>999XXX1600</v>
      </c>
      <c r="E2742" s="36">
        <f t="shared" si="126"/>
        <v>10</v>
      </c>
      <c r="F2742" s="36">
        <f>IFERROR(LIMPIA('DETALLE DE CONEXIONES'!N2742,1),0)</f>
        <v>3</v>
      </c>
      <c r="G2742" s="36" t="str">
        <f>LEFT('DETALLE DE CONEXIONES'!BE2742,3)</f>
        <v>NOF</v>
      </c>
      <c r="H2742" s="36" t="str">
        <f>RIGHT('DETALLE DE CONEXIONES'!AK2742,2)</f>
        <v/>
      </c>
      <c r="I2742" s="36" t="str">
        <f>LEFT('DETALLE DE CONEXIONES'!AK2742,3)</f>
        <v/>
      </c>
      <c r="J2742" s="36" t="str">
        <f>LEFT('DETALLE DE CONEXIONES'!M2742,3)</f>
        <v>2mi</v>
      </c>
      <c r="K2742" s="36" t="str">
        <f>IF(LEN('DETALLE DE CONEXIONES'!M2742)&lt;12,(RIGHT('DETALLE DE CONEXIONES'!M2742,5)),(RIGHT('DETALLE DE CONEXIONES'!M2742,6)))</f>
        <v>3seg.</v>
      </c>
      <c r="L2742" s="36">
        <f>IF(C2742="Saliente Local",(IFERROR((LIMPIA(J2742,1)),0)),0)</f>
        <v>0</v>
      </c>
      <c r="M2742" s="36">
        <f>IF(C2742="Saliente Nacional",(IFERROR((LIMPIA(J2742,1)),0)),0)</f>
        <v>0</v>
      </c>
      <c r="N2742" s="36">
        <f>IF(C2742="Saliente Internacional",(IFERROR((LIMPIA(J2742,1)),0)),0)</f>
        <v>0</v>
      </c>
      <c r="O2742" s="36">
        <f>IF(C2742="Saliente Local",(IFERROR((LIMPIA(K2742,1)),0)),0)</f>
        <v>0</v>
      </c>
      <c r="P2742" s="36">
        <f>IF(C2742="Saliente Nacional",(IFERROR((LIMPIA(K2742,1)),0)),0)</f>
        <v>0</v>
      </c>
      <c r="Q2742" s="36">
        <f>IF(C2742="Saliente Internacional",(IFERROR((LIMPIA(K2742,1)),0)),0)</f>
        <v>0</v>
      </c>
      <c r="R2742" s="36">
        <f t="shared" si="127"/>
        <v>0</v>
      </c>
      <c r="S2742" s="36">
        <f t="shared" si="128"/>
        <v>0</v>
      </c>
    </row>
    <row r="2743" spans="1:19" x14ac:dyDescent="0.25">
      <c r="A2743" s="101">
        <f>'DETALLE DE CONEXIONES'!P2743</f>
        <v>0</v>
      </c>
      <c r="B2743" s="36" t="str">
        <f>'DETALLE DE CONEXIONES'!I2743</f>
        <v>GPRS</v>
      </c>
      <c r="C2743" s="36" t="str">
        <f>'DETALLE DE CONEXIONES'!BB2743</f>
        <v>MENSAJERO</v>
      </c>
      <c r="D2743" s="36" t="str">
        <f>'DETALLE DE CONEXIONES'!E2743</f>
        <v>internet.itelcel.coXXXGLTE</v>
      </c>
      <c r="E2743" s="36">
        <f t="shared" si="126"/>
        <v>26</v>
      </c>
      <c r="F2743" s="36">
        <f>IFERROR(LIMPIA('DETALLE DE CONEXIONES'!N2743,1),0)</f>
        <v>0</v>
      </c>
      <c r="G2743" s="36" t="str">
        <f>LEFT('DETALLE DE CONEXIONES'!BE2743,3)</f>
        <v/>
      </c>
      <c r="H2743" s="36" t="str">
        <f>RIGHT('DETALLE DE CONEXIONES'!AK2743,2)</f>
        <v>-1</v>
      </c>
      <c r="I2743" s="36" t="str">
        <f>LEFT('DETALLE DE CONEXIONES'!AK2743,3)</f>
        <v>MEN</v>
      </c>
      <c r="J2743" s="36" t="str">
        <f>LEFT('DETALLE DE CONEXIONES'!M2743,3)</f>
        <v>0mi</v>
      </c>
      <c r="K2743" s="36" t="str">
        <f>IF(LEN('DETALLE DE CONEXIONES'!M2743)&lt;12,(RIGHT('DETALLE DE CONEXIONES'!M2743,5)),(RIGHT('DETALLE DE CONEXIONES'!M2743,6)))</f>
        <v xml:space="preserve">min. </v>
      </c>
      <c r="L2743" s="36">
        <f>IF(C2743="Saliente Local",(IFERROR((LIMPIA(J2743,1)),0)),0)</f>
        <v>0</v>
      </c>
      <c r="M2743" s="36">
        <f>IF(C2743="Saliente Nacional",(IFERROR((LIMPIA(J2743,1)),0)),0)</f>
        <v>0</v>
      </c>
      <c r="N2743" s="36">
        <f>IF(C2743="Saliente Internacional",(IFERROR((LIMPIA(J2743,1)),0)),0)</f>
        <v>0</v>
      </c>
      <c r="O2743" s="36">
        <f>IF(C2743="Saliente Local",(IFERROR((LIMPIA(K2743,1)),0)),0)</f>
        <v>0</v>
      </c>
      <c r="P2743" s="36">
        <f>IF(C2743="Saliente Nacional",(IFERROR((LIMPIA(K2743,1)),0)),0)</f>
        <v>0</v>
      </c>
      <c r="Q2743" s="36">
        <f>IF(C2743="Saliente Internacional",(IFERROR((LIMPIA(K2743,1)),0)),0)</f>
        <v>0</v>
      </c>
      <c r="R2743" s="36">
        <f t="shared" si="127"/>
        <v>0</v>
      </c>
      <c r="S2743" s="36">
        <f t="shared" si="128"/>
        <v>0</v>
      </c>
    </row>
    <row r="2744" spans="1:19" x14ac:dyDescent="0.25">
      <c r="A2744" s="101">
        <f>'DETALLE DE CONEXIONES'!P2744</f>
        <v>0</v>
      </c>
      <c r="B2744" s="36" t="str">
        <f>'DETALLE DE CONEXIONES'!I2744</f>
        <v>GPRS</v>
      </c>
      <c r="C2744" s="36" t="str">
        <f>'DETALLE DE CONEXIONES'!BB2744</f>
        <v>RS</v>
      </c>
      <c r="D2744" s="36" t="str">
        <f>'DETALLE DE CONEXIONES'!E2744</f>
        <v>internet.itelcel.coXXXGLTE</v>
      </c>
      <c r="E2744" s="36">
        <f t="shared" si="126"/>
        <v>26</v>
      </c>
      <c r="F2744" s="36">
        <f>IFERROR(LIMPIA('DETALLE DE CONEXIONES'!N2744,1),0)</f>
        <v>0</v>
      </c>
      <c r="G2744" s="36" t="str">
        <f>LEFT('DETALLE DE CONEXIONES'!BE2744,3)</f>
        <v/>
      </c>
      <c r="H2744" s="36" t="str">
        <f>RIGHT('DETALLE DE CONEXIONES'!AK2744,2)</f>
        <v>-1</v>
      </c>
      <c r="I2744" s="36" t="str">
        <f>LEFT('DETALLE DE CONEXIONES'!AK2744,3)</f>
        <v>RS;</v>
      </c>
      <c r="J2744" s="36" t="str">
        <f>LEFT('DETALLE DE CONEXIONES'!M2744,3)</f>
        <v>0mi</v>
      </c>
      <c r="K2744" s="36" t="str">
        <f>IF(LEN('DETALLE DE CONEXIONES'!M2744)&lt;12,(RIGHT('DETALLE DE CONEXIONES'!M2744,5)),(RIGHT('DETALLE DE CONEXIONES'!M2744,6)))</f>
        <v xml:space="preserve">min. </v>
      </c>
      <c r="L2744" s="36">
        <f>IF(C2744="Saliente Local",(IFERROR((LIMPIA(J2744,1)),0)),0)</f>
        <v>0</v>
      </c>
      <c r="M2744" s="36">
        <f>IF(C2744="Saliente Nacional",(IFERROR((LIMPIA(J2744,1)),0)),0)</f>
        <v>0</v>
      </c>
      <c r="N2744" s="36">
        <f>IF(C2744="Saliente Internacional",(IFERROR((LIMPIA(J2744,1)),0)),0)</f>
        <v>0</v>
      </c>
      <c r="O2744" s="36">
        <f>IF(C2744="Saliente Local",(IFERROR((LIMPIA(K2744,1)),0)),0)</f>
        <v>0</v>
      </c>
      <c r="P2744" s="36">
        <f>IF(C2744="Saliente Nacional",(IFERROR((LIMPIA(K2744,1)),0)),0)</f>
        <v>0</v>
      </c>
      <c r="Q2744" s="36">
        <f>IF(C2744="Saliente Internacional",(IFERROR((LIMPIA(K2744,1)),0)),0)</f>
        <v>0</v>
      </c>
      <c r="R2744" s="36">
        <f t="shared" si="127"/>
        <v>0</v>
      </c>
      <c r="S2744" s="36">
        <f t="shared" si="128"/>
        <v>0</v>
      </c>
    </row>
    <row r="2745" spans="1:19" x14ac:dyDescent="0.25">
      <c r="A2745" s="101">
        <f>'DETALLE DE CONEXIONES'!P2745</f>
        <v>0</v>
      </c>
      <c r="B2745" s="36" t="str">
        <f>'DETALLE DE CONEXIONES'!I2745</f>
        <v>GPRS</v>
      </c>
      <c r="C2745" s="36" t="str">
        <f>'DETALLE DE CONEXIONES'!BB2745</f>
        <v>RS</v>
      </c>
      <c r="D2745" s="36" t="str">
        <f>'DETALLE DE CONEXIONES'!E2745</f>
        <v>internet.itelcelXXXm-3G</v>
      </c>
      <c r="E2745" s="36">
        <f t="shared" si="126"/>
        <v>23</v>
      </c>
      <c r="F2745" s="36">
        <f>IFERROR(LIMPIA('DETALLE DE CONEXIONES'!N2745,1),0)</f>
        <v>0</v>
      </c>
      <c r="G2745" s="36" t="str">
        <f>LEFT('DETALLE DE CONEXIONES'!BE2745,3)</f>
        <v/>
      </c>
      <c r="H2745" s="36" t="str">
        <f>RIGHT('DETALLE DE CONEXIONES'!AK2745,2)</f>
        <v>-1</v>
      </c>
      <c r="I2745" s="36" t="str">
        <f>LEFT('DETALLE DE CONEXIONES'!AK2745,3)</f>
        <v>RS;</v>
      </c>
      <c r="J2745" s="36" t="str">
        <f>LEFT('DETALLE DE CONEXIONES'!M2745,3)</f>
        <v>0mi</v>
      </c>
      <c r="K2745" s="36" t="str">
        <f>IF(LEN('DETALLE DE CONEXIONES'!M2745)&lt;12,(RIGHT('DETALLE DE CONEXIONES'!M2745,5)),(RIGHT('DETALLE DE CONEXIONES'!M2745,6)))</f>
        <v xml:space="preserve">min. </v>
      </c>
      <c r="L2745" s="36">
        <f>IF(C2745="Saliente Local",(IFERROR((LIMPIA(J2745,1)),0)),0)</f>
        <v>0</v>
      </c>
      <c r="M2745" s="36">
        <f>IF(C2745="Saliente Nacional",(IFERROR((LIMPIA(J2745,1)),0)),0)</f>
        <v>0</v>
      </c>
      <c r="N2745" s="36">
        <f>IF(C2745="Saliente Internacional",(IFERROR((LIMPIA(J2745,1)),0)),0)</f>
        <v>0</v>
      </c>
      <c r="O2745" s="36">
        <f>IF(C2745="Saliente Local",(IFERROR((LIMPIA(K2745,1)),0)),0)</f>
        <v>0</v>
      </c>
      <c r="P2745" s="36">
        <f>IF(C2745="Saliente Nacional",(IFERROR((LIMPIA(K2745,1)),0)),0)</f>
        <v>0</v>
      </c>
      <c r="Q2745" s="36">
        <f>IF(C2745="Saliente Internacional",(IFERROR((LIMPIA(K2745,1)),0)),0)</f>
        <v>0</v>
      </c>
      <c r="R2745" s="36">
        <f t="shared" si="127"/>
        <v>0</v>
      </c>
      <c r="S2745" s="36">
        <f t="shared" si="128"/>
        <v>0</v>
      </c>
    </row>
    <row r="2746" spans="1:19" x14ac:dyDescent="0.25">
      <c r="A2746" s="101">
        <f>'DETALLE DE CONEXIONES'!P2746</f>
        <v>0</v>
      </c>
      <c r="B2746" s="36" t="str">
        <f>'DETALLE DE CONEXIONES'!I2746</f>
        <v>GPRS</v>
      </c>
      <c r="C2746" s="36" t="str">
        <f>'DETALLE DE CONEXIONES'!BB2746</f>
        <v>MENSAJERO</v>
      </c>
      <c r="D2746" s="36" t="str">
        <f>'DETALLE DE CONEXIONES'!E2746</f>
        <v>internet.itelcelXXXm-3G</v>
      </c>
      <c r="E2746" s="36">
        <f t="shared" si="126"/>
        <v>23</v>
      </c>
      <c r="F2746" s="36">
        <f>IFERROR(LIMPIA('DETALLE DE CONEXIONES'!N2746,1),0)</f>
        <v>0</v>
      </c>
      <c r="G2746" s="36" t="str">
        <f>LEFT('DETALLE DE CONEXIONES'!BE2746,3)</f>
        <v/>
      </c>
      <c r="H2746" s="36" t="str">
        <f>RIGHT('DETALLE DE CONEXIONES'!AK2746,2)</f>
        <v>-1</v>
      </c>
      <c r="I2746" s="36" t="str">
        <f>LEFT('DETALLE DE CONEXIONES'!AK2746,3)</f>
        <v>MEN</v>
      </c>
      <c r="J2746" s="36" t="str">
        <f>LEFT('DETALLE DE CONEXIONES'!M2746,3)</f>
        <v>0mi</v>
      </c>
      <c r="K2746" s="36" t="str">
        <f>IF(LEN('DETALLE DE CONEXIONES'!M2746)&lt;12,(RIGHT('DETALLE DE CONEXIONES'!M2746,5)),(RIGHT('DETALLE DE CONEXIONES'!M2746,6)))</f>
        <v xml:space="preserve">min. </v>
      </c>
      <c r="L2746" s="36">
        <f>IF(C2746="Saliente Local",(IFERROR((LIMPIA(J2746,1)),0)),0)</f>
        <v>0</v>
      </c>
      <c r="M2746" s="36">
        <f>IF(C2746="Saliente Nacional",(IFERROR((LIMPIA(J2746,1)),0)),0)</f>
        <v>0</v>
      </c>
      <c r="N2746" s="36">
        <f>IF(C2746="Saliente Internacional",(IFERROR((LIMPIA(J2746,1)),0)),0)</f>
        <v>0</v>
      </c>
      <c r="O2746" s="36">
        <f>IF(C2746="Saliente Local",(IFERROR((LIMPIA(K2746,1)),0)),0)</f>
        <v>0</v>
      </c>
      <c r="P2746" s="36">
        <f>IF(C2746="Saliente Nacional",(IFERROR((LIMPIA(K2746,1)),0)),0)</f>
        <v>0</v>
      </c>
      <c r="Q2746" s="36">
        <f>IF(C2746="Saliente Internacional",(IFERROR((LIMPIA(K2746,1)),0)),0)</f>
        <v>0</v>
      </c>
      <c r="R2746" s="36">
        <f t="shared" si="127"/>
        <v>0</v>
      </c>
      <c r="S2746" s="36">
        <f t="shared" si="128"/>
        <v>0</v>
      </c>
    </row>
    <row r="2747" spans="1:19" x14ac:dyDescent="0.25">
      <c r="A2747" s="101">
        <f>'DETALLE DE CONEXIONES'!P2747</f>
        <v>0</v>
      </c>
      <c r="B2747" s="36" t="str">
        <f>'DETALLE DE CONEXIONES'!I2747</f>
        <v>TRANSFERENCIA</v>
      </c>
      <c r="C2747" s="36" t="str">
        <f>'DETALLE DE CONEXIONES'!BB2747</f>
        <v>Desvio Nacional</v>
      </c>
      <c r="D2747" s="36" t="str">
        <f>'DETALLE DE CONEXIONES'!E2747</f>
        <v>999XXX1600</v>
      </c>
      <c r="E2747" s="36">
        <f t="shared" si="126"/>
        <v>10</v>
      </c>
      <c r="F2747" s="36">
        <f>IFERROR(LIMPIA('DETALLE DE CONEXIONES'!N2747,1),0)</f>
        <v>1</v>
      </c>
      <c r="G2747" s="36" t="str">
        <f>LEFT('DETALLE DE CONEXIONES'!BE2747,3)</f>
        <v>SIU</v>
      </c>
      <c r="H2747" s="36" t="str">
        <f>RIGHT('DETALLE DE CONEXIONES'!AK2747,2)</f>
        <v/>
      </c>
      <c r="I2747" s="36" t="str">
        <f>LEFT('DETALLE DE CONEXIONES'!AK2747,3)</f>
        <v/>
      </c>
      <c r="J2747" s="36" t="str">
        <f>LEFT('DETALLE DE CONEXIONES'!M2747,3)</f>
        <v>0mi</v>
      </c>
      <c r="K2747" s="36" t="str">
        <f>IF(LEN('DETALLE DE CONEXIONES'!M2747)&lt;12,(RIGHT('DETALLE DE CONEXIONES'!M2747,5)),(RIGHT('DETALLE DE CONEXIONES'!M2747,6)))</f>
        <v>3seg.</v>
      </c>
      <c r="L2747" s="36">
        <f>IF(C2747="Saliente Local",(IFERROR((LIMPIA(J2747,1)),0)),0)</f>
        <v>0</v>
      </c>
      <c r="M2747" s="36">
        <f>IF(C2747="Saliente Nacional",(IFERROR((LIMPIA(J2747,1)),0)),0)</f>
        <v>0</v>
      </c>
      <c r="N2747" s="36">
        <f>IF(C2747="Saliente Internacional",(IFERROR((LIMPIA(J2747,1)),0)),0)</f>
        <v>0</v>
      </c>
      <c r="O2747" s="36">
        <f>IF(C2747="Saliente Local",(IFERROR((LIMPIA(K2747,1)),0)),0)</f>
        <v>0</v>
      </c>
      <c r="P2747" s="36">
        <f>IF(C2747="Saliente Nacional",(IFERROR((LIMPIA(K2747,1)),0)),0)</f>
        <v>0</v>
      </c>
      <c r="Q2747" s="36">
        <f>IF(C2747="Saliente Internacional",(IFERROR((LIMPIA(K2747,1)),0)),0)</f>
        <v>0</v>
      </c>
      <c r="R2747" s="36">
        <f t="shared" si="127"/>
        <v>0</v>
      </c>
      <c r="S2747" s="36">
        <f t="shared" si="128"/>
        <v>0</v>
      </c>
    </row>
    <row r="2748" spans="1:19" x14ac:dyDescent="0.25">
      <c r="A2748" s="101">
        <f>'DETALLE DE CONEXIONES'!P2748</f>
        <v>0</v>
      </c>
      <c r="B2748" s="36" t="str">
        <f>'DETALLE DE CONEXIONES'!I2748</f>
        <v>GPRS</v>
      </c>
      <c r="C2748" s="36" t="str">
        <f>'DETALLE DE CONEXIONES'!BB2748</f>
        <v>MENSAJERO</v>
      </c>
      <c r="D2748" s="36" t="str">
        <f>'DETALLE DE CONEXIONES'!E2748</f>
        <v>internet.itelcelXXXm-3G</v>
      </c>
      <c r="E2748" s="36">
        <f t="shared" si="126"/>
        <v>23</v>
      </c>
      <c r="F2748" s="36">
        <f>IFERROR(LIMPIA('DETALLE DE CONEXIONES'!N2748,1),0)</f>
        <v>0</v>
      </c>
      <c r="G2748" s="36" t="str">
        <f>LEFT('DETALLE DE CONEXIONES'!BE2748,3)</f>
        <v/>
      </c>
      <c r="H2748" s="36" t="str">
        <f>RIGHT('DETALLE DE CONEXIONES'!AK2748,2)</f>
        <v>-1</v>
      </c>
      <c r="I2748" s="36" t="str">
        <f>LEFT('DETALLE DE CONEXIONES'!AK2748,3)</f>
        <v>MEN</v>
      </c>
      <c r="J2748" s="36" t="str">
        <f>LEFT('DETALLE DE CONEXIONES'!M2748,3)</f>
        <v>0mi</v>
      </c>
      <c r="K2748" s="36" t="str">
        <f>IF(LEN('DETALLE DE CONEXIONES'!M2748)&lt;12,(RIGHT('DETALLE DE CONEXIONES'!M2748,5)),(RIGHT('DETALLE DE CONEXIONES'!M2748,6)))</f>
        <v xml:space="preserve">min. </v>
      </c>
      <c r="L2748" s="36">
        <f>IF(C2748="Saliente Local",(IFERROR((LIMPIA(J2748,1)),0)),0)</f>
        <v>0</v>
      </c>
      <c r="M2748" s="36">
        <f>IF(C2748="Saliente Nacional",(IFERROR((LIMPIA(J2748,1)),0)),0)</f>
        <v>0</v>
      </c>
      <c r="N2748" s="36">
        <f>IF(C2748="Saliente Internacional",(IFERROR((LIMPIA(J2748,1)),0)),0)</f>
        <v>0</v>
      </c>
      <c r="O2748" s="36">
        <f>IF(C2748="Saliente Local",(IFERROR((LIMPIA(K2748,1)),0)),0)</f>
        <v>0</v>
      </c>
      <c r="P2748" s="36">
        <f>IF(C2748="Saliente Nacional",(IFERROR((LIMPIA(K2748,1)),0)),0)</f>
        <v>0</v>
      </c>
      <c r="Q2748" s="36">
        <f>IF(C2748="Saliente Internacional",(IFERROR((LIMPIA(K2748,1)),0)),0)</f>
        <v>0</v>
      </c>
      <c r="R2748" s="36">
        <f t="shared" si="127"/>
        <v>0</v>
      </c>
      <c r="S2748" s="36">
        <f t="shared" si="128"/>
        <v>0</v>
      </c>
    </row>
    <row r="2749" spans="1:19" x14ac:dyDescent="0.25">
      <c r="A2749" s="101">
        <f>'DETALLE DE CONEXIONES'!P2749</f>
        <v>0</v>
      </c>
      <c r="B2749" s="36" t="str">
        <f>'DETALLE DE CONEXIONES'!I2749</f>
        <v>GPRS</v>
      </c>
      <c r="C2749" s="36" t="str">
        <f>'DETALLE DE CONEXIONES'!BB2749</f>
        <v>RS</v>
      </c>
      <c r="D2749" s="36" t="str">
        <f>'DETALLE DE CONEXIONES'!E2749</f>
        <v>internet.itelcelXXXm-3G</v>
      </c>
      <c r="E2749" s="36">
        <f t="shared" si="126"/>
        <v>23</v>
      </c>
      <c r="F2749" s="36">
        <f>IFERROR(LIMPIA('DETALLE DE CONEXIONES'!N2749,1),0)</f>
        <v>0</v>
      </c>
      <c r="G2749" s="36" t="str">
        <f>LEFT('DETALLE DE CONEXIONES'!BE2749,3)</f>
        <v/>
      </c>
      <c r="H2749" s="36" t="str">
        <f>RIGHT('DETALLE DE CONEXIONES'!AK2749,2)</f>
        <v>-1</v>
      </c>
      <c r="I2749" s="36" t="str">
        <f>LEFT('DETALLE DE CONEXIONES'!AK2749,3)</f>
        <v>RS;</v>
      </c>
      <c r="J2749" s="36" t="str">
        <f>LEFT('DETALLE DE CONEXIONES'!M2749,3)</f>
        <v>0mi</v>
      </c>
      <c r="K2749" s="36" t="str">
        <f>IF(LEN('DETALLE DE CONEXIONES'!M2749)&lt;12,(RIGHT('DETALLE DE CONEXIONES'!M2749,5)),(RIGHT('DETALLE DE CONEXIONES'!M2749,6)))</f>
        <v xml:space="preserve">min. </v>
      </c>
      <c r="L2749" s="36">
        <f>IF(C2749="Saliente Local",(IFERROR((LIMPIA(J2749,1)),0)),0)</f>
        <v>0</v>
      </c>
      <c r="M2749" s="36">
        <f>IF(C2749="Saliente Nacional",(IFERROR((LIMPIA(J2749,1)),0)),0)</f>
        <v>0</v>
      </c>
      <c r="N2749" s="36">
        <f>IF(C2749="Saliente Internacional",(IFERROR((LIMPIA(J2749,1)),0)),0)</f>
        <v>0</v>
      </c>
      <c r="O2749" s="36">
        <f>IF(C2749="Saliente Local",(IFERROR((LIMPIA(K2749,1)),0)),0)</f>
        <v>0</v>
      </c>
      <c r="P2749" s="36">
        <f>IF(C2749="Saliente Nacional",(IFERROR((LIMPIA(K2749,1)),0)),0)</f>
        <v>0</v>
      </c>
      <c r="Q2749" s="36">
        <f>IF(C2749="Saliente Internacional",(IFERROR((LIMPIA(K2749,1)),0)),0)</f>
        <v>0</v>
      </c>
      <c r="R2749" s="36">
        <f t="shared" si="127"/>
        <v>0</v>
      </c>
      <c r="S2749" s="36">
        <f t="shared" si="128"/>
        <v>0</v>
      </c>
    </row>
    <row r="2750" spans="1:19" x14ac:dyDescent="0.25">
      <c r="A2750" s="101">
        <f>'DETALLE DE CONEXIONES'!P2750</f>
        <v>0</v>
      </c>
      <c r="B2750" s="36" t="str">
        <f>'DETALLE DE CONEXIONES'!I2750</f>
        <v>SALIENTE</v>
      </c>
      <c r="C2750" s="36" t="str">
        <f>'DETALLE DE CONEXIONES'!BB2750</f>
        <v>Saliente Local</v>
      </c>
      <c r="D2750" s="36" t="str">
        <f>'DETALLE DE CONEXIONES'!E2750</f>
        <v>999XXX3420</v>
      </c>
      <c r="E2750" s="36">
        <f t="shared" si="126"/>
        <v>10</v>
      </c>
      <c r="F2750" s="36">
        <f>IFERROR(LIMPIA('DETALLE DE CONEXIONES'!N2750,1),0)</f>
        <v>1</v>
      </c>
      <c r="G2750" s="36" t="str">
        <f>LEFT('DETALLE DE CONEXIONES'!BE2750,3)</f>
        <v>NOF</v>
      </c>
      <c r="H2750" s="36" t="str">
        <f>RIGHT('DETALLE DE CONEXIONES'!AK2750,2)</f>
        <v/>
      </c>
      <c r="I2750" s="36" t="str">
        <f>LEFT('DETALLE DE CONEXIONES'!AK2750,3)</f>
        <v/>
      </c>
      <c r="J2750" s="36" t="str">
        <f>LEFT('DETALLE DE CONEXIONES'!M2750,3)</f>
        <v>0mi</v>
      </c>
      <c r="K2750" s="36" t="str">
        <f>IF(LEN('DETALLE DE CONEXIONES'!M2750)&lt;12,(RIGHT('DETALLE DE CONEXIONES'!M2750,5)),(RIGHT('DETALLE DE CONEXIONES'!M2750,6)))</f>
        <v>53seg.</v>
      </c>
      <c r="L2750" s="36">
        <f>IF(C2750="Saliente Local",(IFERROR((LIMPIA(J2750,1)),0)),0)</f>
        <v>0</v>
      </c>
      <c r="M2750" s="36">
        <f>IF(C2750="Saliente Nacional",(IFERROR((LIMPIA(J2750,1)),0)),0)</f>
        <v>0</v>
      </c>
      <c r="N2750" s="36">
        <f>IF(C2750="Saliente Internacional",(IFERROR((LIMPIA(J2750,1)),0)),0)</f>
        <v>0</v>
      </c>
      <c r="O2750" s="36">
        <f>IF(C2750="Saliente Local",(IFERROR((LIMPIA(K2750,1)),0)),0)</f>
        <v>53</v>
      </c>
      <c r="P2750" s="36">
        <f>IF(C2750="Saliente Nacional",(IFERROR((LIMPIA(K2750,1)),0)),0)</f>
        <v>0</v>
      </c>
      <c r="Q2750" s="36">
        <f>IF(C2750="Saliente Internacional",(IFERROR((LIMPIA(K2750,1)),0)),0)</f>
        <v>0</v>
      </c>
      <c r="R2750" s="36">
        <f t="shared" si="127"/>
        <v>1</v>
      </c>
      <c r="S2750" s="36">
        <f t="shared" si="128"/>
        <v>0</v>
      </c>
    </row>
    <row r="2751" spans="1:19" x14ac:dyDescent="0.25">
      <c r="A2751" s="101">
        <f>'DETALLE DE CONEXIONES'!P2751</f>
        <v>0</v>
      </c>
      <c r="B2751" s="36" t="str">
        <f>'DETALLE DE CONEXIONES'!I2751</f>
        <v>GPRS</v>
      </c>
      <c r="C2751" s="36" t="str">
        <f>'DETALLE DE CONEXIONES'!BB2751</f>
        <v>MENSAJERO</v>
      </c>
      <c r="D2751" s="36" t="str">
        <f>'DETALLE DE CONEXIONES'!E2751</f>
        <v>internet.itelcelXXXm-3G</v>
      </c>
      <c r="E2751" s="36">
        <f t="shared" si="126"/>
        <v>23</v>
      </c>
      <c r="F2751" s="36">
        <f>IFERROR(LIMPIA('DETALLE DE CONEXIONES'!N2751,1),0)</f>
        <v>0</v>
      </c>
      <c r="G2751" s="36" t="str">
        <f>LEFT('DETALLE DE CONEXIONES'!BE2751,3)</f>
        <v/>
      </c>
      <c r="H2751" s="36" t="str">
        <f>RIGHT('DETALLE DE CONEXIONES'!AK2751,2)</f>
        <v>-1</v>
      </c>
      <c r="I2751" s="36" t="str">
        <f>LEFT('DETALLE DE CONEXIONES'!AK2751,3)</f>
        <v>MEN</v>
      </c>
      <c r="J2751" s="36" t="str">
        <f>LEFT('DETALLE DE CONEXIONES'!M2751,3)</f>
        <v>0mi</v>
      </c>
      <c r="K2751" s="36" t="str">
        <f>IF(LEN('DETALLE DE CONEXIONES'!M2751)&lt;12,(RIGHT('DETALLE DE CONEXIONES'!M2751,5)),(RIGHT('DETALLE DE CONEXIONES'!M2751,6)))</f>
        <v xml:space="preserve">min. </v>
      </c>
      <c r="L2751" s="36">
        <f>IF(C2751="Saliente Local",(IFERROR((LIMPIA(J2751,1)),0)),0)</f>
        <v>0</v>
      </c>
      <c r="M2751" s="36">
        <f>IF(C2751="Saliente Nacional",(IFERROR((LIMPIA(J2751,1)),0)),0)</f>
        <v>0</v>
      </c>
      <c r="N2751" s="36">
        <f>IF(C2751="Saliente Internacional",(IFERROR((LIMPIA(J2751,1)),0)),0)</f>
        <v>0</v>
      </c>
      <c r="O2751" s="36">
        <f>IF(C2751="Saliente Local",(IFERROR((LIMPIA(K2751,1)),0)),0)</f>
        <v>0</v>
      </c>
      <c r="P2751" s="36">
        <f>IF(C2751="Saliente Nacional",(IFERROR((LIMPIA(K2751,1)),0)),0)</f>
        <v>0</v>
      </c>
      <c r="Q2751" s="36">
        <f>IF(C2751="Saliente Internacional",(IFERROR((LIMPIA(K2751,1)),0)),0)</f>
        <v>0</v>
      </c>
      <c r="R2751" s="36">
        <f t="shared" si="127"/>
        <v>0</v>
      </c>
      <c r="S2751" s="36">
        <f t="shared" si="128"/>
        <v>0</v>
      </c>
    </row>
    <row r="2752" spans="1:19" x14ac:dyDescent="0.25">
      <c r="A2752" s="101">
        <f>'DETALLE DE CONEXIONES'!P2752</f>
        <v>0</v>
      </c>
      <c r="B2752" s="36" t="str">
        <f>'DETALLE DE CONEXIONES'!I2752</f>
        <v>GPRS</v>
      </c>
      <c r="C2752" s="36" t="str">
        <f>'DETALLE DE CONEXIONES'!BB2752</f>
        <v>RS</v>
      </c>
      <c r="D2752" s="36" t="str">
        <f>'DETALLE DE CONEXIONES'!E2752</f>
        <v>internet.itelcelXXXm-3G</v>
      </c>
      <c r="E2752" s="36">
        <f t="shared" si="126"/>
        <v>23</v>
      </c>
      <c r="F2752" s="36">
        <f>IFERROR(LIMPIA('DETALLE DE CONEXIONES'!N2752,1),0)</f>
        <v>0</v>
      </c>
      <c r="G2752" s="36" t="str">
        <f>LEFT('DETALLE DE CONEXIONES'!BE2752,3)</f>
        <v/>
      </c>
      <c r="H2752" s="36" t="str">
        <f>RIGHT('DETALLE DE CONEXIONES'!AK2752,2)</f>
        <v>-1</v>
      </c>
      <c r="I2752" s="36" t="str">
        <f>LEFT('DETALLE DE CONEXIONES'!AK2752,3)</f>
        <v>RS;</v>
      </c>
      <c r="J2752" s="36" t="str">
        <f>LEFT('DETALLE DE CONEXIONES'!M2752,3)</f>
        <v>0mi</v>
      </c>
      <c r="K2752" s="36" t="str">
        <f>IF(LEN('DETALLE DE CONEXIONES'!M2752)&lt;12,(RIGHT('DETALLE DE CONEXIONES'!M2752,5)),(RIGHT('DETALLE DE CONEXIONES'!M2752,6)))</f>
        <v xml:space="preserve">min. </v>
      </c>
      <c r="L2752" s="36">
        <f>IF(C2752="Saliente Local",(IFERROR((LIMPIA(J2752,1)),0)),0)</f>
        <v>0</v>
      </c>
      <c r="M2752" s="36">
        <f>IF(C2752="Saliente Nacional",(IFERROR((LIMPIA(J2752,1)),0)),0)</f>
        <v>0</v>
      </c>
      <c r="N2752" s="36">
        <f>IF(C2752="Saliente Internacional",(IFERROR((LIMPIA(J2752,1)),0)),0)</f>
        <v>0</v>
      </c>
      <c r="O2752" s="36">
        <f>IF(C2752="Saliente Local",(IFERROR((LIMPIA(K2752,1)),0)),0)</f>
        <v>0</v>
      </c>
      <c r="P2752" s="36">
        <f>IF(C2752="Saliente Nacional",(IFERROR((LIMPIA(K2752,1)),0)),0)</f>
        <v>0</v>
      </c>
      <c r="Q2752" s="36">
        <f>IF(C2752="Saliente Internacional",(IFERROR((LIMPIA(K2752,1)),0)),0)</f>
        <v>0</v>
      </c>
      <c r="R2752" s="36">
        <f t="shared" si="127"/>
        <v>0</v>
      </c>
      <c r="S2752" s="36">
        <f t="shared" si="128"/>
        <v>0</v>
      </c>
    </row>
    <row r="2753" spans="1:19" x14ac:dyDescent="0.25">
      <c r="A2753" s="101">
        <f>'DETALLE DE CONEXIONES'!P2753</f>
        <v>0</v>
      </c>
      <c r="B2753" s="36" t="str">
        <f>'DETALLE DE CONEXIONES'!I2753</f>
        <v>SALIENTE</v>
      </c>
      <c r="C2753" s="36" t="str">
        <f>'DETALLE DE CONEXIONES'!BB2753</f>
        <v>Saliente Local</v>
      </c>
      <c r="D2753" s="36" t="str">
        <f>'DETALLE DE CONEXIONES'!E2753</f>
        <v>999XXX1826</v>
      </c>
      <c r="E2753" s="36">
        <f t="shared" si="126"/>
        <v>10</v>
      </c>
      <c r="F2753" s="36">
        <f>IFERROR(LIMPIA('DETALLE DE CONEXIONES'!N2753,1),0)</f>
        <v>5</v>
      </c>
      <c r="G2753" s="36" t="str">
        <f>LEFT('DETALLE DE CONEXIONES'!BE2753,3)</f>
        <v>NOF</v>
      </c>
      <c r="H2753" s="36" t="str">
        <f>RIGHT('DETALLE DE CONEXIONES'!AK2753,2)</f>
        <v/>
      </c>
      <c r="I2753" s="36" t="str">
        <f>LEFT('DETALLE DE CONEXIONES'!AK2753,3)</f>
        <v/>
      </c>
      <c r="J2753" s="36" t="str">
        <f>LEFT('DETALLE DE CONEXIONES'!M2753,3)</f>
        <v>4mi</v>
      </c>
      <c r="K2753" s="36" t="str">
        <f>IF(LEN('DETALLE DE CONEXIONES'!M2753)&lt;12,(RIGHT('DETALLE DE CONEXIONES'!M2753,5)),(RIGHT('DETALLE DE CONEXIONES'!M2753,6)))</f>
        <v>59seg.</v>
      </c>
      <c r="L2753" s="36">
        <f>IF(C2753="Saliente Local",(IFERROR((LIMPIA(J2753,1)),0)),0)</f>
        <v>4</v>
      </c>
      <c r="M2753" s="36">
        <f>IF(C2753="Saliente Nacional",(IFERROR((LIMPIA(J2753,1)),0)),0)</f>
        <v>0</v>
      </c>
      <c r="N2753" s="36">
        <f>IF(C2753="Saliente Internacional",(IFERROR((LIMPIA(J2753,1)),0)),0)</f>
        <v>0</v>
      </c>
      <c r="O2753" s="36">
        <f>IF(C2753="Saliente Local",(IFERROR((LIMPIA(K2753,1)),0)),0)</f>
        <v>59</v>
      </c>
      <c r="P2753" s="36">
        <f>IF(C2753="Saliente Nacional",(IFERROR((LIMPIA(K2753,1)),0)),0)</f>
        <v>0</v>
      </c>
      <c r="Q2753" s="36">
        <f>IF(C2753="Saliente Internacional",(IFERROR((LIMPIA(K2753,1)),0)),0)</f>
        <v>0</v>
      </c>
      <c r="R2753" s="36">
        <f t="shared" si="127"/>
        <v>5</v>
      </c>
      <c r="S2753" s="36">
        <f t="shared" si="128"/>
        <v>0</v>
      </c>
    </row>
    <row r="2754" spans="1:19" x14ac:dyDescent="0.25">
      <c r="A2754" s="101">
        <f>'DETALLE DE CONEXIONES'!P2754</f>
        <v>0</v>
      </c>
      <c r="B2754" s="36" t="str">
        <f>'DETALLE DE CONEXIONES'!I2754</f>
        <v>ENTRANTE</v>
      </c>
      <c r="C2754" s="36" t="str">
        <f>'DETALLE DE CONEXIONES'!BB2754</f>
        <v>Entrante Local</v>
      </c>
      <c r="D2754" s="36" t="str">
        <f>'DETALLE DE CONEXIONES'!E2754</f>
        <v>999XXX1600</v>
      </c>
      <c r="E2754" s="36">
        <f t="shared" si="126"/>
        <v>10</v>
      </c>
      <c r="F2754" s="36">
        <f>IFERROR(LIMPIA('DETALLE DE CONEXIONES'!N2754,1),0)</f>
        <v>2</v>
      </c>
      <c r="G2754" s="36" t="str">
        <f>LEFT('DETALLE DE CONEXIONES'!BE2754,3)</f>
        <v>NOF</v>
      </c>
      <c r="H2754" s="36" t="str">
        <f>RIGHT('DETALLE DE CONEXIONES'!AK2754,2)</f>
        <v/>
      </c>
      <c r="I2754" s="36" t="str">
        <f>LEFT('DETALLE DE CONEXIONES'!AK2754,3)</f>
        <v/>
      </c>
      <c r="J2754" s="36" t="str">
        <f>LEFT('DETALLE DE CONEXIONES'!M2754,3)</f>
        <v>1mi</v>
      </c>
      <c r="K2754" s="36" t="str">
        <f>IF(LEN('DETALLE DE CONEXIONES'!M2754)&lt;12,(RIGHT('DETALLE DE CONEXIONES'!M2754,5)),(RIGHT('DETALLE DE CONEXIONES'!M2754,6)))</f>
        <v>23seg.</v>
      </c>
      <c r="L2754" s="36">
        <f>IF(C2754="Saliente Local",(IFERROR((LIMPIA(J2754,1)),0)),0)</f>
        <v>0</v>
      </c>
      <c r="M2754" s="36">
        <f>IF(C2754="Saliente Nacional",(IFERROR((LIMPIA(J2754,1)),0)),0)</f>
        <v>0</v>
      </c>
      <c r="N2754" s="36">
        <f>IF(C2754="Saliente Internacional",(IFERROR((LIMPIA(J2754,1)),0)),0)</f>
        <v>0</v>
      </c>
      <c r="O2754" s="36">
        <f>IF(C2754="Saliente Local",(IFERROR((LIMPIA(K2754,1)),0)),0)</f>
        <v>0</v>
      </c>
      <c r="P2754" s="36">
        <f>IF(C2754="Saliente Nacional",(IFERROR((LIMPIA(K2754,1)),0)),0)</f>
        <v>0</v>
      </c>
      <c r="Q2754" s="36">
        <f>IF(C2754="Saliente Internacional",(IFERROR((LIMPIA(K2754,1)),0)),0)</f>
        <v>0</v>
      </c>
      <c r="R2754" s="36">
        <f t="shared" si="127"/>
        <v>0</v>
      </c>
      <c r="S2754" s="36">
        <f t="shared" si="128"/>
        <v>0</v>
      </c>
    </row>
    <row r="2755" spans="1:19" x14ac:dyDescent="0.25">
      <c r="A2755" s="101">
        <f>'DETALLE DE CONEXIONES'!P2755</f>
        <v>0</v>
      </c>
      <c r="B2755" s="36" t="str">
        <f>'DETALLE DE CONEXIONES'!I2755</f>
        <v>TRANSFERENCIA</v>
      </c>
      <c r="C2755" s="36" t="str">
        <f>'DETALLE DE CONEXIONES'!BB2755</f>
        <v>Desvio Nacional</v>
      </c>
      <c r="D2755" s="36" t="str">
        <f>'DETALLE DE CONEXIONES'!E2755</f>
        <v>999XXX1600</v>
      </c>
      <c r="E2755" s="36">
        <f t="shared" ref="E2755:E2818" si="129">LEN(D2755)</f>
        <v>10</v>
      </c>
      <c r="F2755" s="36">
        <f>IFERROR(LIMPIA('DETALLE DE CONEXIONES'!N2755,1),0)</f>
        <v>1</v>
      </c>
      <c r="G2755" s="36" t="str">
        <f>LEFT('DETALLE DE CONEXIONES'!BE2755,3)</f>
        <v>SIU</v>
      </c>
      <c r="H2755" s="36" t="str">
        <f>RIGHT('DETALLE DE CONEXIONES'!AK2755,2)</f>
        <v/>
      </c>
      <c r="I2755" s="36" t="str">
        <f>LEFT('DETALLE DE CONEXIONES'!AK2755,3)</f>
        <v/>
      </c>
      <c r="J2755" s="36" t="str">
        <f>LEFT('DETALLE DE CONEXIONES'!M2755,3)</f>
        <v>0mi</v>
      </c>
      <c r="K2755" s="36" t="str">
        <f>IF(LEN('DETALLE DE CONEXIONES'!M2755)&lt;12,(RIGHT('DETALLE DE CONEXIONES'!M2755,5)),(RIGHT('DETALLE DE CONEXIONES'!M2755,6)))</f>
        <v>2seg.</v>
      </c>
      <c r="L2755" s="36">
        <f>IF(C2755="Saliente Local",(IFERROR((LIMPIA(J2755,1)),0)),0)</f>
        <v>0</v>
      </c>
      <c r="M2755" s="36">
        <f>IF(C2755="Saliente Nacional",(IFERROR((LIMPIA(J2755,1)),0)),0)</f>
        <v>0</v>
      </c>
      <c r="N2755" s="36">
        <f>IF(C2755="Saliente Internacional",(IFERROR((LIMPIA(J2755,1)),0)),0)</f>
        <v>0</v>
      </c>
      <c r="O2755" s="36">
        <f>IF(C2755="Saliente Local",(IFERROR((LIMPIA(K2755,1)),0)),0)</f>
        <v>0</v>
      </c>
      <c r="P2755" s="36">
        <f>IF(C2755="Saliente Nacional",(IFERROR((LIMPIA(K2755,1)),0)),0)</f>
        <v>0</v>
      </c>
      <c r="Q2755" s="36">
        <f>IF(C2755="Saliente Internacional",(IFERROR((LIMPIA(K2755,1)),0)),0)</f>
        <v>0</v>
      </c>
      <c r="R2755" s="36">
        <f t="shared" ref="R2755:R2818" si="130">IF(SUM(O2755:P2755)&gt;0,(L2755+M2755+1),(L2755+M2755))</f>
        <v>0</v>
      </c>
      <c r="S2755" s="36">
        <f t="shared" ref="S2755:S2818" si="131">IF(Q2755&gt;0,N2755+1,N2755)</f>
        <v>0</v>
      </c>
    </row>
    <row r="2756" spans="1:19" x14ac:dyDescent="0.25">
      <c r="A2756" s="101">
        <f>'DETALLE DE CONEXIONES'!P2756</f>
        <v>0</v>
      </c>
      <c r="B2756" s="36" t="str">
        <f>'DETALLE DE CONEXIONES'!I2756</f>
        <v>GPRS</v>
      </c>
      <c r="C2756" s="36" t="str">
        <f>'DETALLE DE CONEXIONES'!BB2756</f>
        <v>MENSAJERO</v>
      </c>
      <c r="D2756" s="36" t="str">
        <f>'DETALLE DE CONEXIONES'!E2756</f>
        <v>internet.itelcelXXXm-3G</v>
      </c>
      <c r="E2756" s="36">
        <f t="shared" si="129"/>
        <v>23</v>
      </c>
      <c r="F2756" s="36">
        <f>IFERROR(LIMPIA('DETALLE DE CONEXIONES'!N2756,1),0)</f>
        <v>0</v>
      </c>
      <c r="G2756" s="36" t="str">
        <f>LEFT('DETALLE DE CONEXIONES'!BE2756,3)</f>
        <v/>
      </c>
      <c r="H2756" s="36" t="str">
        <f>RIGHT('DETALLE DE CONEXIONES'!AK2756,2)</f>
        <v>-1</v>
      </c>
      <c r="I2756" s="36" t="str">
        <f>LEFT('DETALLE DE CONEXIONES'!AK2756,3)</f>
        <v>MEN</v>
      </c>
      <c r="J2756" s="36" t="str">
        <f>LEFT('DETALLE DE CONEXIONES'!M2756,3)</f>
        <v>0mi</v>
      </c>
      <c r="K2756" s="36" t="str">
        <f>IF(LEN('DETALLE DE CONEXIONES'!M2756)&lt;12,(RIGHT('DETALLE DE CONEXIONES'!M2756,5)),(RIGHT('DETALLE DE CONEXIONES'!M2756,6)))</f>
        <v xml:space="preserve">min. </v>
      </c>
      <c r="L2756" s="36">
        <f>IF(C2756="Saliente Local",(IFERROR((LIMPIA(J2756,1)),0)),0)</f>
        <v>0</v>
      </c>
      <c r="M2756" s="36">
        <f>IF(C2756="Saliente Nacional",(IFERROR((LIMPIA(J2756,1)),0)),0)</f>
        <v>0</v>
      </c>
      <c r="N2756" s="36">
        <f>IF(C2756="Saliente Internacional",(IFERROR((LIMPIA(J2756,1)),0)),0)</f>
        <v>0</v>
      </c>
      <c r="O2756" s="36">
        <f>IF(C2756="Saliente Local",(IFERROR((LIMPIA(K2756,1)),0)),0)</f>
        <v>0</v>
      </c>
      <c r="P2756" s="36">
        <f>IF(C2756="Saliente Nacional",(IFERROR((LIMPIA(K2756,1)),0)),0)</f>
        <v>0</v>
      </c>
      <c r="Q2756" s="36">
        <f>IF(C2756="Saliente Internacional",(IFERROR((LIMPIA(K2756,1)),0)),0)</f>
        <v>0</v>
      </c>
      <c r="R2756" s="36">
        <f t="shared" si="130"/>
        <v>0</v>
      </c>
      <c r="S2756" s="36">
        <f t="shared" si="131"/>
        <v>0</v>
      </c>
    </row>
    <row r="2757" spans="1:19" x14ac:dyDescent="0.25">
      <c r="A2757" s="101">
        <f>'DETALLE DE CONEXIONES'!P2757</f>
        <v>0</v>
      </c>
      <c r="B2757" s="36" t="str">
        <f>'DETALLE DE CONEXIONES'!I2757</f>
        <v>GPRS</v>
      </c>
      <c r="C2757" s="36" t="str">
        <f>'DETALLE DE CONEXIONES'!BB2757</f>
        <v>RS</v>
      </c>
      <c r="D2757" s="36" t="str">
        <f>'DETALLE DE CONEXIONES'!E2757</f>
        <v>internet.itelcelXXXm-3G</v>
      </c>
      <c r="E2757" s="36">
        <f t="shared" si="129"/>
        <v>23</v>
      </c>
      <c r="F2757" s="36">
        <f>IFERROR(LIMPIA('DETALLE DE CONEXIONES'!N2757,1),0)</f>
        <v>0</v>
      </c>
      <c r="G2757" s="36" t="str">
        <f>LEFT('DETALLE DE CONEXIONES'!BE2757,3)</f>
        <v/>
      </c>
      <c r="H2757" s="36" t="str">
        <f>RIGHT('DETALLE DE CONEXIONES'!AK2757,2)</f>
        <v>-1</v>
      </c>
      <c r="I2757" s="36" t="str">
        <f>LEFT('DETALLE DE CONEXIONES'!AK2757,3)</f>
        <v>RS;</v>
      </c>
      <c r="J2757" s="36" t="str">
        <f>LEFT('DETALLE DE CONEXIONES'!M2757,3)</f>
        <v>0mi</v>
      </c>
      <c r="K2757" s="36" t="str">
        <f>IF(LEN('DETALLE DE CONEXIONES'!M2757)&lt;12,(RIGHT('DETALLE DE CONEXIONES'!M2757,5)),(RIGHT('DETALLE DE CONEXIONES'!M2757,6)))</f>
        <v xml:space="preserve">min. </v>
      </c>
      <c r="L2757" s="36">
        <f>IF(C2757="Saliente Local",(IFERROR((LIMPIA(J2757,1)),0)),0)</f>
        <v>0</v>
      </c>
      <c r="M2757" s="36">
        <f>IF(C2757="Saliente Nacional",(IFERROR((LIMPIA(J2757,1)),0)),0)</f>
        <v>0</v>
      </c>
      <c r="N2757" s="36">
        <f>IF(C2757="Saliente Internacional",(IFERROR((LIMPIA(J2757,1)),0)),0)</f>
        <v>0</v>
      </c>
      <c r="O2757" s="36">
        <f>IF(C2757="Saliente Local",(IFERROR((LIMPIA(K2757,1)),0)),0)</f>
        <v>0</v>
      </c>
      <c r="P2757" s="36">
        <f>IF(C2757="Saliente Nacional",(IFERROR((LIMPIA(K2757,1)),0)),0)</f>
        <v>0</v>
      </c>
      <c r="Q2757" s="36">
        <f>IF(C2757="Saliente Internacional",(IFERROR((LIMPIA(K2757,1)),0)),0)</f>
        <v>0</v>
      </c>
      <c r="R2757" s="36">
        <f t="shared" si="130"/>
        <v>0</v>
      </c>
      <c r="S2757" s="36">
        <f t="shared" si="131"/>
        <v>0</v>
      </c>
    </row>
    <row r="2758" spans="1:19" x14ac:dyDescent="0.25">
      <c r="A2758" s="101">
        <f>'DETALLE DE CONEXIONES'!P2758</f>
        <v>0</v>
      </c>
      <c r="B2758" s="36" t="str">
        <f>'DETALLE DE CONEXIONES'!I2758</f>
        <v>TRANSFERENCIA</v>
      </c>
      <c r="C2758" s="36" t="str">
        <f>'DETALLE DE CONEXIONES'!BB2758</f>
        <v>Desvio Nacional</v>
      </c>
      <c r="D2758" s="36" t="str">
        <f>'DETALLE DE CONEXIONES'!E2758</f>
        <v>999XXX1600</v>
      </c>
      <c r="E2758" s="36">
        <f t="shared" si="129"/>
        <v>10</v>
      </c>
      <c r="F2758" s="36">
        <f>IFERROR(LIMPIA('DETALLE DE CONEXIONES'!N2758,1),0)</f>
        <v>1</v>
      </c>
      <c r="G2758" s="36" t="str">
        <f>LEFT('DETALLE DE CONEXIONES'!BE2758,3)</f>
        <v>SIU</v>
      </c>
      <c r="H2758" s="36" t="str">
        <f>RIGHT('DETALLE DE CONEXIONES'!AK2758,2)</f>
        <v/>
      </c>
      <c r="I2758" s="36" t="str">
        <f>LEFT('DETALLE DE CONEXIONES'!AK2758,3)</f>
        <v/>
      </c>
      <c r="J2758" s="36" t="str">
        <f>LEFT('DETALLE DE CONEXIONES'!M2758,3)</f>
        <v>0mi</v>
      </c>
      <c r="K2758" s="36" t="str">
        <f>IF(LEN('DETALLE DE CONEXIONES'!M2758)&lt;12,(RIGHT('DETALLE DE CONEXIONES'!M2758,5)),(RIGHT('DETALLE DE CONEXIONES'!M2758,6)))</f>
        <v>3seg.</v>
      </c>
      <c r="L2758" s="36">
        <f>IF(C2758="Saliente Local",(IFERROR((LIMPIA(J2758,1)),0)),0)</f>
        <v>0</v>
      </c>
      <c r="M2758" s="36">
        <f>IF(C2758="Saliente Nacional",(IFERROR((LIMPIA(J2758,1)),0)),0)</f>
        <v>0</v>
      </c>
      <c r="N2758" s="36">
        <f>IF(C2758="Saliente Internacional",(IFERROR((LIMPIA(J2758,1)),0)),0)</f>
        <v>0</v>
      </c>
      <c r="O2758" s="36">
        <f>IF(C2758="Saliente Local",(IFERROR((LIMPIA(K2758,1)),0)),0)</f>
        <v>0</v>
      </c>
      <c r="P2758" s="36">
        <f>IF(C2758="Saliente Nacional",(IFERROR((LIMPIA(K2758,1)),0)),0)</f>
        <v>0</v>
      </c>
      <c r="Q2758" s="36">
        <f>IF(C2758="Saliente Internacional",(IFERROR((LIMPIA(K2758,1)),0)),0)</f>
        <v>0</v>
      </c>
      <c r="R2758" s="36">
        <f t="shared" si="130"/>
        <v>0</v>
      </c>
      <c r="S2758" s="36">
        <f t="shared" si="131"/>
        <v>0</v>
      </c>
    </row>
    <row r="2759" spans="1:19" x14ac:dyDescent="0.25">
      <c r="A2759" s="101">
        <f>'DETALLE DE CONEXIONES'!P2759</f>
        <v>0</v>
      </c>
      <c r="B2759" s="36" t="str">
        <f>'DETALLE DE CONEXIONES'!I2759</f>
        <v>SALIENTE</v>
      </c>
      <c r="C2759" s="36" t="str">
        <f>'DETALLE DE CONEXIONES'!BB2759</f>
        <v>Saliente Local</v>
      </c>
      <c r="D2759" s="36" t="str">
        <f>'DETALLE DE CONEXIONES'!E2759</f>
        <v>1800XXX7272</v>
      </c>
      <c r="E2759" s="36">
        <f t="shared" si="129"/>
        <v>11</v>
      </c>
      <c r="F2759" s="36">
        <f>IFERROR(LIMPIA('DETALLE DE CONEXIONES'!N2759,1),0)</f>
        <v>5</v>
      </c>
      <c r="G2759" s="36" t="str">
        <f>LEFT('DETALLE DE CONEXIONES'!BE2759,3)</f>
        <v>NOF</v>
      </c>
      <c r="H2759" s="36" t="str">
        <f>RIGHT('DETALLE DE CONEXIONES'!AK2759,2)</f>
        <v/>
      </c>
      <c r="I2759" s="36" t="str">
        <f>LEFT('DETALLE DE CONEXIONES'!AK2759,3)</f>
        <v/>
      </c>
      <c r="J2759" s="36" t="str">
        <f>LEFT('DETALLE DE CONEXIONES'!M2759,3)</f>
        <v>4mi</v>
      </c>
      <c r="K2759" s="36" t="str">
        <f>IF(LEN('DETALLE DE CONEXIONES'!M2759)&lt;12,(RIGHT('DETALLE DE CONEXIONES'!M2759,5)),(RIGHT('DETALLE DE CONEXIONES'!M2759,6)))</f>
        <v>7seg.</v>
      </c>
      <c r="L2759" s="36">
        <f>IF(C2759="Saliente Local",(IFERROR((LIMPIA(J2759,1)),0)),0)</f>
        <v>4</v>
      </c>
      <c r="M2759" s="36">
        <f>IF(C2759="Saliente Nacional",(IFERROR((LIMPIA(J2759,1)),0)),0)</f>
        <v>0</v>
      </c>
      <c r="N2759" s="36">
        <f>IF(C2759="Saliente Internacional",(IFERROR((LIMPIA(J2759,1)),0)),0)</f>
        <v>0</v>
      </c>
      <c r="O2759" s="36">
        <f>IF(C2759="Saliente Local",(IFERROR((LIMPIA(K2759,1)),0)),0)</f>
        <v>7</v>
      </c>
      <c r="P2759" s="36">
        <f>IF(C2759="Saliente Nacional",(IFERROR((LIMPIA(K2759,1)),0)),0)</f>
        <v>0</v>
      </c>
      <c r="Q2759" s="36">
        <f>IF(C2759="Saliente Internacional",(IFERROR((LIMPIA(K2759,1)),0)),0)</f>
        <v>0</v>
      </c>
      <c r="R2759" s="36">
        <f t="shared" si="130"/>
        <v>5</v>
      </c>
      <c r="S2759" s="36">
        <f t="shared" si="131"/>
        <v>0</v>
      </c>
    </row>
    <row r="2760" spans="1:19" x14ac:dyDescent="0.25">
      <c r="A2760" s="101">
        <f>'DETALLE DE CONEXIONES'!P2760</f>
        <v>0</v>
      </c>
      <c r="B2760" s="36" t="str">
        <f>'DETALLE DE CONEXIONES'!I2760</f>
        <v>ENTRANTE</v>
      </c>
      <c r="C2760" s="36" t="str">
        <f>'DETALLE DE CONEXIONES'!BB2760</f>
        <v>Entrante Local</v>
      </c>
      <c r="D2760" s="36" t="str">
        <f>'DETALLE DE CONEXIONES'!E2760</f>
        <v>999XXX1600</v>
      </c>
      <c r="E2760" s="36">
        <f t="shared" si="129"/>
        <v>10</v>
      </c>
      <c r="F2760" s="36">
        <f>IFERROR(LIMPIA('DETALLE DE CONEXIONES'!N2760,1),0)</f>
        <v>1</v>
      </c>
      <c r="G2760" s="36" t="str">
        <f>LEFT('DETALLE DE CONEXIONES'!BE2760,3)</f>
        <v>NOF</v>
      </c>
      <c r="H2760" s="36" t="str">
        <f>RIGHT('DETALLE DE CONEXIONES'!AK2760,2)</f>
        <v/>
      </c>
      <c r="I2760" s="36" t="str">
        <f>LEFT('DETALLE DE CONEXIONES'!AK2760,3)</f>
        <v/>
      </c>
      <c r="J2760" s="36" t="str">
        <f>LEFT('DETALLE DE CONEXIONES'!M2760,3)</f>
        <v>0mi</v>
      </c>
      <c r="K2760" s="36" t="str">
        <f>IF(LEN('DETALLE DE CONEXIONES'!M2760)&lt;12,(RIGHT('DETALLE DE CONEXIONES'!M2760,5)),(RIGHT('DETALLE DE CONEXIONES'!M2760,6)))</f>
        <v>21seg.</v>
      </c>
      <c r="L2760" s="36">
        <f>IF(C2760="Saliente Local",(IFERROR((LIMPIA(J2760,1)),0)),0)</f>
        <v>0</v>
      </c>
      <c r="M2760" s="36">
        <f>IF(C2760="Saliente Nacional",(IFERROR((LIMPIA(J2760,1)),0)),0)</f>
        <v>0</v>
      </c>
      <c r="N2760" s="36">
        <f>IF(C2760="Saliente Internacional",(IFERROR((LIMPIA(J2760,1)),0)),0)</f>
        <v>0</v>
      </c>
      <c r="O2760" s="36">
        <f>IF(C2760="Saliente Local",(IFERROR((LIMPIA(K2760,1)),0)),0)</f>
        <v>0</v>
      </c>
      <c r="P2760" s="36">
        <f>IF(C2760="Saliente Nacional",(IFERROR((LIMPIA(K2760,1)),0)),0)</f>
        <v>0</v>
      </c>
      <c r="Q2760" s="36">
        <f>IF(C2760="Saliente Internacional",(IFERROR((LIMPIA(K2760,1)),0)),0)</f>
        <v>0</v>
      </c>
      <c r="R2760" s="36">
        <f t="shared" si="130"/>
        <v>0</v>
      </c>
      <c r="S2760" s="36">
        <f t="shared" si="131"/>
        <v>0</v>
      </c>
    </row>
    <row r="2761" spans="1:19" x14ac:dyDescent="0.25">
      <c r="A2761" s="101">
        <f>'DETALLE DE CONEXIONES'!P2761</f>
        <v>0</v>
      </c>
      <c r="B2761" s="36" t="str">
        <f>'DETALLE DE CONEXIONES'!I2761</f>
        <v>SALIENTE</v>
      </c>
      <c r="C2761" s="36" t="str">
        <f>'DETALLE DE CONEXIONES'!BB2761</f>
        <v>Saliente Local</v>
      </c>
      <c r="D2761" s="36" t="str">
        <f>'DETALLE DE CONEXIONES'!E2761</f>
        <v>999XXX3420</v>
      </c>
      <c r="E2761" s="36">
        <f t="shared" si="129"/>
        <v>10</v>
      </c>
      <c r="F2761" s="36">
        <f>IFERROR(LIMPIA('DETALLE DE CONEXIONES'!N2761,1),0)</f>
        <v>2</v>
      </c>
      <c r="G2761" s="36" t="str">
        <f>LEFT('DETALLE DE CONEXIONES'!BE2761,3)</f>
        <v>NOF</v>
      </c>
      <c r="H2761" s="36" t="str">
        <f>RIGHT('DETALLE DE CONEXIONES'!AK2761,2)</f>
        <v/>
      </c>
      <c r="I2761" s="36" t="str">
        <f>LEFT('DETALLE DE CONEXIONES'!AK2761,3)</f>
        <v/>
      </c>
      <c r="J2761" s="36" t="str">
        <f>LEFT('DETALLE DE CONEXIONES'!M2761,3)</f>
        <v>1mi</v>
      </c>
      <c r="K2761" s="36" t="str">
        <f>IF(LEN('DETALLE DE CONEXIONES'!M2761)&lt;12,(RIGHT('DETALLE DE CONEXIONES'!M2761,5)),(RIGHT('DETALLE DE CONEXIONES'!M2761,6)))</f>
        <v>53seg.</v>
      </c>
      <c r="L2761" s="36">
        <f>IF(C2761="Saliente Local",(IFERROR((LIMPIA(J2761,1)),0)),0)</f>
        <v>1</v>
      </c>
      <c r="M2761" s="36">
        <f>IF(C2761="Saliente Nacional",(IFERROR((LIMPIA(J2761,1)),0)),0)</f>
        <v>0</v>
      </c>
      <c r="N2761" s="36">
        <f>IF(C2761="Saliente Internacional",(IFERROR((LIMPIA(J2761,1)),0)),0)</f>
        <v>0</v>
      </c>
      <c r="O2761" s="36">
        <f>IF(C2761="Saliente Local",(IFERROR((LIMPIA(K2761,1)),0)),0)</f>
        <v>53</v>
      </c>
      <c r="P2761" s="36">
        <f>IF(C2761="Saliente Nacional",(IFERROR((LIMPIA(K2761,1)),0)),0)</f>
        <v>0</v>
      </c>
      <c r="Q2761" s="36">
        <f>IF(C2761="Saliente Internacional",(IFERROR((LIMPIA(K2761,1)),0)),0)</f>
        <v>0</v>
      </c>
      <c r="R2761" s="36">
        <f t="shared" si="130"/>
        <v>2</v>
      </c>
      <c r="S2761" s="36">
        <f t="shared" si="131"/>
        <v>0</v>
      </c>
    </row>
    <row r="2762" spans="1:19" x14ac:dyDescent="0.25">
      <c r="A2762" s="101">
        <f>'DETALLE DE CONEXIONES'!P2762</f>
        <v>0</v>
      </c>
      <c r="B2762" s="36" t="str">
        <f>'DETALLE DE CONEXIONES'!I2762</f>
        <v>SALIENTE</v>
      </c>
      <c r="C2762" s="36" t="str">
        <f>'DETALLE DE CONEXIONES'!BB2762</f>
        <v>Saliente Local</v>
      </c>
      <c r="D2762" s="36" t="str">
        <f>'DETALLE DE CONEXIONES'!E2762</f>
        <v>999XXX3420</v>
      </c>
      <c r="E2762" s="36">
        <f t="shared" si="129"/>
        <v>10</v>
      </c>
      <c r="F2762" s="36">
        <f>IFERROR(LIMPIA('DETALLE DE CONEXIONES'!N2762,1),0)</f>
        <v>5</v>
      </c>
      <c r="G2762" s="36" t="str">
        <f>LEFT('DETALLE DE CONEXIONES'!BE2762,3)</f>
        <v>NOF</v>
      </c>
      <c r="H2762" s="36" t="str">
        <f>RIGHT('DETALLE DE CONEXIONES'!AK2762,2)</f>
        <v/>
      </c>
      <c r="I2762" s="36" t="str">
        <f>LEFT('DETALLE DE CONEXIONES'!AK2762,3)</f>
        <v/>
      </c>
      <c r="J2762" s="36" t="str">
        <f>LEFT('DETALLE DE CONEXIONES'!M2762,3)</f>
        <v>4mi</v>
      </c>
      <c r="K2762" s="36" t="str">
        <f>IF(LEN('DETALLE DE CONEXIONES'!M2762)&lt;12,(RIGHT('DETALLE DE CONEXIONES'!M2762,5)),(RIGHT('DETALLE DE CONEXIONES'!M2762,6)))</f>
        <v>51seg.</v>
      </c>
      <c r="L2762" s="36">
        <f>IF(C2762="Saliente Local",(IFERROR((LIMPIA(J2762,1)),0)),0)</f>
        <v>4</v>
      </c>
      <c r="M2762" s="36">
        <f>IF(C2762="Saliente Nacional",(IFERROR((LIMPIA(J2762,1)),0)),0)</f>
        <v>0</v>
      </c>
      <c r="N2762" s="36">
        <f>IF(C2762="Saliente Internacional",(IFERROR((LIMPIA(J2762,1)),0)),0)</f>
        <v>0</v>
      </c>
      <c r="O2762" s="36">
        <f>IF(C2762="Saliente Local",(IFERROR((LIMPIA(K2762,1)),0)),0)</f>
        <v>51</v>
      </c>
      <c r="P2762" s="36">
        <f>IF(C2762="Saliente Nacional",(IFERROR((LIMPIA(K2762,1)),0)),0)</f>
        <v>0</v>
      </c>
      <c r="Q2762" s="36">
        <f>IF(C2762="Saliente Internacional",(IFERROR((LIMPIA(K2762,1)),0)),0)</f>
        <v>0</v>
      </c>
      <c r="R2762" s="36">
        <f t="shared" si="130"/>
        <v>5</v>
      </c>
      <c r="S2762" s="36">
        <f t="shared" si="131"/>
        <v>0</v>
      </c>
    </row>
    <row r="2763" spans="1:19" x14ac:dyDescent="0.25">
      <c r="A2763" s="101">
        <f>'DETALLE DE CONEXIONES'!P2763</f>
        <v>0</v>
      </c>
      <c r="B2763" s="36" t="str">
        <f>'DETALLE DE CONEXIONES'!I2763</f>
        <v>SALIENTE</v>
      </c>
      <c r="C2763" s="36" t="str">
        <f>'DETALLE DE CONEXIONES'!BB2763</f>
        <v>Saliente Local</v>
      </c>
      <c r="D2763" s="36" t="str">
        <f>'DETALLE DE CONEXIONES'!E2763</f>
        <v>999XXX5581</v>
      </c>
      <c r="E2763" s="36">
        <f t="shared" si="129"/>
        <v>10</v>
      </c>
      <c r="F2763" s="36">
        <f>IFERROR(LIMPIA('DETALLE DE CONEXIONES'!N2763,1),0)</f>
        <v>3</v>
      </c>
      <c r="G2763" s="36" t="str">
        <f>LEFT('DETALLE DE CONEXIONES'!BE2763,3)</f>
        <v>NOF</v>
      </c>
      <c r="H2763" s="36" t="str">
        <f>RIGHT('DETALLE DE CONEXIONES'!AK2763,2)</f>
        <v/>
      </c>
      <c r="I2763" s="36" t="str">
        <f>LEFT('DETALLE DE CONEXIONES'!AK2763,3)</f>
        <v/>
      </c>
      <c r="J2763" s="36" t="str">
        <f>LEFT('DETALLE DE CONEXIONES'!M2763,3)</f>
        <v>2mi</v>
      </c>
      <c r="K2763" s="36" t="str">
        <f>IF(LEN('DETALLE DE CONEXIONES'!M2763)&lt;12,(RIGHT('DETALLE DE CONEXIONES'!M2763,5)),(RIGHT('DETALLE DE CONEXIONES'!M2763,6)))</f>
        <v>14seg.</v>
      </c>
      <c r="L2763" s="36">
        <f>IF(C2763="Saliente Local",(IFERROR((LIMPIA(J2763,1)),0)),0)</f>
        <v>2</v>
      </c>
      <c r="M2763" s="36">
        <f>IF(C2763="Saliente Nacional",(IFERROR((LIMPIA(J2763,1)),0)),0)</f>
        <v>0</v>
      </c>
      <c r="N2763" s="36">
        <f>IF(C2763="Saliente Internacional",(IFERROR((LIMPIA(J2763,1)),0)),0)</f>
        <v>0</v>
      </c>
      <c r="O2763" s="36">
        <f>IF(C2763="Saliente Local",(IFERROR((LIMPIA(K2763,1)),0)),0)</f>
        <v>14</v>
      </c>
      <c r="P2763" s="36">
        <f>IF(C2763="Saliente Nacional",(IFERROR((LIMPIA(K2763,1)),0)),0)</f>
        <v>0</v>
      </c>
      <c r="Q2763" s="36">
        <f>IF(C2763="Saliente Internacional",(IFERROR((LIMPIA(K2763,1)),0)),0)</f>
        <v>0</v>
      </c>
      <c r="R2763" s="36">
        <f t="shared" si="130"/>
        <v>3</v>
      </c>
      <c r="S2763" s="36">
        <f t="shared" si="131"/>
        <v>0</v>
      </c>
    </row>
    <row r="2764" spans="1:19" x14ac:dyDescent="0.25">
      <c r="A2764" s="101">
        <f>'DETALLE DE CONEXIONES'!P2764</f>
        <v>0</v>
      </c>
      <c r="B2764" s="36" t="str">
        <f>'DETALLE DE CONEXIONES'!I2764</f>
        <v>GPRS</v>
      </c>
      <c r="C2764" s="36" t="str">
        <f>'DETALLE DE CONEXIONES'!BB2764</f>
        <v>MENSAJERO</v>
      </c>
      <c r="D2764" s="36" t="str">
        <f>'DETALLE DE CONEXIONES'!E2764</f>
        <v>internet.itelcelXXXm-3G</v>
      </c>
      <c r="E2764" s="36">
        <f t="shared" si="129"/>
        <v>23</v>
      </c>
      <c r="F2764" s="36">
        <f>IFERROR(LIMPIA('DETALLE DE CONEXIONES'!N2764,1),0)</f>
        <v>0</v>
      </c>
      <c r="G2764" s="36" t="str">
        <f>LEFT('DETALLE DE CONEXIONES'!BE2764,3)</f>
        <v/>
      </c>
      <c r="H2764" s="36" t="str">
        <f>RIGHT('DETALLE DE CONEXIONES'!AK2764,2)</f>
        <v>-0</v>
      </c>
      <c r="I2764" s="36" t="str">
        <f>LEFT('DETALLE DE CONEXIONES'!AK2764,3)</f>
        <v>MEN</v>
      </c>
      <c r="J2764" s="36" t="str">
        <f>LEFT('DETALLE DE CONEXIONES'!M2764,3)</f>
        <v>0mi</v>
      </c>
      <c r="K2764" s="36" t="str">
        <f>IF(LEN('DETALLE DE CONEXIONES'!M2764)&lt;12,(RIGHT('DETALLE DE CONEXIONES'!M2764,5)),(RIGHT('DETALLE DE CONEXIONES'!M2764,6)))</f>
        <v xml:space="preserve">min. </v>
      </c>
      <c r="L2764" s="36">
        <f>IF(C2764="Saliente Local",(IFERROR((LIMPIA(J2764,1)),0)),0)</f>
        <v>0</v>
      </c>
      <c r="M2764" s="36">
        <f>IF(C2764="Saliente Nacional",(IFERROR((LIMPIA(J2764,1)),0)),0)</f>
        <v>0</v>
      </c>
      <c r="N2764" s="36">
        <f>IF(C2764="Saliente Internacional",(IFERROR((LIMPIA(J2764,1)),0)),0)</f>
        <v>0</v>
      </c>
      <c r="O2764" s="36">
        <f>IF(C2764="Saliente Local",(IFERROR((LIMPIA(K2764,1)),0)),0)</f>
        <v>0</v>
      </c>
      <c r="P2764" s="36">
        <f>IF(C2764="Saliente Nacional",(IFERROR((LIMPIA(K2764,1)),0)),0)</f>
        <v>0</v>
      </c>
      <c r="Q2764" s="36">
        <f>IF(C2764="Saliente Internacional",(IFERROR((LIMPIA(K2764,1)),0)),0)</f>
        <v>0</v>
      </c>
      <c r="R2764" s="36">
        <f t="shared" si="130"/>
        <v>0</v>
      </c>
      <c r="S2764" s="36">
        <f t="shared" si="131"/>
        <v>0</v>
      </c>
    </row>
    <row r="2765" spans="1:19" x14ac:dyDescent="0.25">
      <c r="A2765" s="101">
        <f>'DETALLE DE CONEXIONES'!P2765</f>
        <v>0</v>
      </c>
      <c r="B2765" s="36" t="str">
        <f>'DETALLE DE CONEXIONES'!I2765</f>
        <v>GPRS</v>
      </c>
      <c r="C2765" s="36" t="str">
        <f>'DETALLE DE CONEXIONES'!BB2765</f>
        <v>RS</v>
      </c>
      <c r="D2765" s="36" t="str">
        <f>'DETALLE DE CONEXIONES'!E2765</f>
        <v>internet.itelcelXXXm-3G</v>
      </c>
      <c r="E2765" s="36">
        <f t="shared" si="129"/>
        <v>23</v>
      </c>
      <c r="F2765" s="36">
        <f>IFERROR(LIMPIA('DETALLE DE CONEXIONES'!N2765,1),0)</f>
        <v>0</v>
      </c>
      <c r="G2765" s="36" t="str">
        <f>LEFT('DETALLE DE CONEXIONES'!BE2765,3)</f>
        <v/>
      </c>
      <c r="H2765" s="36" t="str">
        <f>RIGHT('DETALLE DE CONEXIONES'!AK2765,2)</f>
        <v>-0</v>
      </c>
      <c r="I2765" s="36" t="str">
        <f>LEFT('DETALLE DE CONEXIONES'!AK2765,3)</f>
        <v>RS;</v>
      </c>
      <c r="J2765" s="36" t="str">
        <f>LEFT('DETALLE DE CONEXIONES'!M2765,3)</f>
        <v>0mi</v>
      </c>
      <c r="K2765" s="36" t="str">
        <f>IF(LEN('DETALLE DE CONEXIONES'!M2765)&lt;12,(RIGHT('DETALLE DE CONEXIONES'!M2765,5)),(RIGHT('DETALLE DE CONEXIONES'!M2765,6)))</f>
        <v xml:space="preserve">min. </v>
      </c>
      <c r="L2765" s="36">
        <f>IF(C2765="Saliente Local",(IFERROR((LIMPIA(J2765,1)),0)),0)</f>
        <v>0</v>
      </c>
      <c r="M2765" s="36">
        <f>IF(C2765="Saliente Nacional",(IFERROR((LIMPIA(J2765,1)),0)),0)</f>
        <v>0</v>
      </c>
      <c r="N2765" s="36">
        <f>IF(C2765="Saliente Internacional",(IFERROR((LIMPIA(J2765,1)),0)),0)</f>
        <v>0</v>
      </c>
      <c r="O2765" s="36">
        <f>IF(C2765="Saliente Local",(IFERROR((LIMPIA(K2765,1)),0)),0)</f>
        <v>0</v>
      </c>
      <c r="P2765" s="36">
        <f>IF(C2765="Saliente Nacional",(IFERROR((LIMPIA(K2765,1)),0)),0)</f>
        <v>0</v>
      </c>
      <c r="Q2765" s="36">
        <f>IF(C2765="Saliente Internacional",(IFERROR((LIMPIA(K2765,1)),0)),0)</f>
        <v>0</v>
      </c>
      <c r="R2765" s="36">
        <f t="shared" si="130"/>
        <v>0</v>
      </c>
      <c r="S2765" s="36">
        <f t="shared" si="131"/>
        <v>0</v>
      </c>
    </row>
    <row r="2766" spans="1:19" x14ac:dyDescent="0.25">
      <c r="A2766" s="101">
        <f>'DETALLE DE CONEXIONES'!P2766</f>
        <v>0</v>
      </c>
      <c r="B2766" s="36" t="str">
        <f>'DETALLE DE CONEXIONES'!I2766</f>
        <v>TRANSFERENCIA</v>
      </c>
      <c r="C2766" s="36" t="str">
        <f>'DETALLE DE CONEXIONES'!BB2766</f>
        <v>Desvio Nacional</v>
      </c>
      <c r="D2766" s="36" t="str">
        <f>'DETALLE DE CONEXIONES'!E2766</f>
        <v>999XXX1600</v>
      </c>
      <c r="E2766" s="36">
        <f t="shared" si="129"/>
        <v>10</v>
      </c>
      <c r="F2766" s="36">
        <f>IFERROR(LIMPIA('DETALLE DE CONEXIONES'!N2766,1),0)</f>
        <v>1</v>
      </c>
      <c r="G2766" s="36" t="str">
        <f>LEFT('DETALLE DE CONEXIONES'!BE2766,3)</f>
        <v>SIU</v>
      </c>
      <c r="H2766" s="36" t="str">
        <f>RIGHT('DETALLE DE CONEXIONES'!AK2766,2)</f>
        <v/>
      </c>
      <c r="I2766" s="36" t="str">
        <f>LEFT('DETALLE DE CONEXIONES'!AK2766,3)</f>
        <v/>
      </c>
      <c r="J2766" s="36" t="str">
        <f>LEFT('DETALLE DE CONEXIONES'!M2766,3)</f>
        <v>0mi</v>
      </c>
      <c r="K2766" s="36" t="str">
        <f>IF(LEN('DETALLE DE CONEXIONES'!M2766)&lt;12,(RIGHT('DETALLE DE CONEXIONES'!M2766,5)),(RIGHT('DETALLE DE CONEXIONES'!M2766,6)))</f>
        <v>6seg.</v>
      </c>
      <c r="L2766" s="36">
        <f>IF(C2766="Saliente Local",(IFERROR((LIMPIA(J2766,1)),0)),0)</f>
        <v>0</v>
      </c>
      <c r="M2766" s="36">
        <f>IF(C2766="Saliente Nacional",(IFERROR((LIMPIA(J2766,1)),0)),0)</f>
        <v>0</v>
      </c>
      <c r="N2766" s="36">
        <f>IF(C2766="Saliente Internacional",(IFERROR((LIMPIA(J2766,1)),0)),0)</f>
        <v>0</v>
      </c>
      <c r="O2766" s="36">
        <f>IF(C2766="Saliente Local",(IFERROR((LIMPIA(K2766,1)),0)),0)</f>
        <v>0</v>
      </c>
      <c r="P2766" s="36">
        <f>IF(C2766="Saliente Nacional",(IFERROR((LIMPIA(K2766,1)),0)),0)</f>
        <v>0</v>
      </c>
      <c r="Q2766" s="36">
        <f>IF(C2766="Saliente Internacional",(IFERROR((LIMPIA(K2766,1)),0)),0)</f>
        <v>0</v>
      </c>
      <c r="R2766" s="36">
        <f t="shared" si="130"/>
        <v>0</v>
      </c>
      <c r="S2766" s="36">
        <f t="shared" si="131"/>
        <v>0</v>
      </c>
    </row>
    <row r="2767" spans="1:19" x14ac:dyDescent="0.25">
      <c r="A2767" s="101">
        <f>'DETALLE DE CONEXIONES'!P2767</f>
        <v>0</v>
      </c>
      <c r="B2767" s="36" t="str">
        <f>'DETALLE DE CONEXIONES'!I2767</f>
        <v>TRANSFERENCIA</v>
      </c>
      <c r="C2767" s="36" t="str">
        <f>'DETALLE DE CONEXIONES'!BB2767</f>
        <v>Desvio Nacional</v>
      </c>
      <c r="D2767" s="36" t="str">
        <f>'DETALLE DE CONEXIONES'!E2767</f>
        <v>999XXX1600</v>
      </c>
      <c r="E2767" s="36">
        <f t="shared" si="129"/>
        <v>10</v>
      </c>
      <c r="F2767" s="36">
        <f>IFERROR(LIMPIA('DETALLE DE CONEXIONES'!N2767,1),0)</f>
        <v>1</v>
      </c>
      <c r="G2767" s="36" t="str">
        <f>LEFT('DETALLE DE CONEXIONES'!BE2767,3)</f>
        <v>SIU</v>
      </c>
      <c r="H2767" s="36" t="str">
        <f>RIGHT('DETALLE DE CONEXIONES'!AK2767,2)</f>
        <v/>
      </c>
      <c r="I2767" s="36" t="str">
        <f>LEFT('DETALLE DE CONEXIONES'!AK2767,3)</f>
        <v/>
      </c>
      <c r="J2767" s="36" t="str">
        <f>LEFT('DETALLE DE CONEXIONES'!M2767,3)</f>
        <v>0mi</v>
      </c>
      <c r="K2767" s="36" t="str">
        <f>IF(LEN('DETALLE DE CONEXIONES'!M2767)&lt;12,(RIGHT('DETALLE DE CONEXIONES'!M2767,5)),(RIGHT('DETALLE DE CONEXIONES'!M2767,6)))</f>
        <v>27seg.</v>
      </c>
      <c r="L2767" s="36">
        <f>IF(C2767="Saliente Local",(IFERROR((LIMPIA(J2767,1)),0)),0)</f>
        <v>0</v>
      </c>
      <c r="M2767" s="36">
        <f>IF(C2767="Saliente Nacional",(IFERROR((LIMPIA(J2767,1)),0)),0)</f>
        <v>0</v>
      </c>
      <c r="N2767" s="36">
        <f>IF(C2767="Saliente Internacional",(IFERROR((LIMPIA(J2767,1)),0)),0)</f>
        <v>0</v>
      </c>
      <c r="O2767" s="36">
        <f>IF(C2767="Saliente Local",(IFERROR((LIMPIA(K2767,1)),0)),0)</f>
        <v>0</v>
      </c>
      <c r="P2767" s="36">
        <f>IF(C2767="Saliente Nacional",(IFERROR((LIMPIA(K2767,1)),0)),0)</f>
        <v>0</v>
      </c>
      <c r="Q2767" s="36">
        <f>IF(C2767="Saliente Internacional",(IFERROR((LIMPIA(K2767,1)),0)),0)</f>
        <v>0</v>
      </c>
      <c r="R2767" s="36">
        <f t="shared" si="130"/>
        <v>0</v>
      </c>
      <c r="S2767" s="36">
        <f t="shared" si="131"/>
        <v>0</v>
      </c>
    </row>
    <row r="2768" spans="1:19" x14ac:dyDescent="0.25">
      <c r="A2768" s="101">
        <f>'DETALLE DE CONEXIONES'!P2768</f>
        <v>0</v>
      </c>
      <c r="B2768" s="36" t="str">
        <f>'DETALLE DE CONEXIONES'!I2768</f>
        <v>ENTRANTE</v>
      </c>
      <c r="C2768" s="36" t="str">
        <f>'DETALLE DE CONEXIONES'!BB2768</f>
        <v>Entrante Local</v>
      </c>
      <c r="D2768" s="36" t="str">
        <f>'DETALLE DE CONEXIONES'!E2768</f>
        <v>999XXX1600</v>
      </c>
      <c r="E2768" s="36">
        <f t="shared" si="129"/>
        <v>10</v>
      </c>
      <c r="F2768" s="36">
        <f>IFERROR(LIMPIA('DETALLE DE CONEXIONES'!N2768,1),0)</f>
        <v>1</v>
      </c>
      <c r="G2768" s="36" t="str">
        <f>LEFT('DETALLE DE CONEXIONES'!BE2768,3)</f>
        <v>NOF</v>
      </c>
      <c r="H2768" s="36" t="str">
        <f>RIGHT('DETALLE DE CONEXIONES'!AK2768,2)</f>
        <v/>
      </c>
      <c r="I2768" s="36" t="str">
        <f>LEFT('DETALLE DE CONEXIONES'!AK2768,3)</f>
        <v/>
      </c>
      <c r="J2768" s="36" t="str">
        <f>LEFT('DETALLE DE CONEXIONES'!M2768,3)</f>
        <v>0mi</v>
      </c>
      <c r="K2768" s="36" t="str">
        <f>IF(LEN('DETALLE DE CONEXIONES'!M2768)&lt;12,(RIGHT('DETALLE DE CONEXIONES'!M2768,5)),(RIGHT('DETALLE DE CONEXIONES'!M2768,6)))</f>
        <v>21seg.</v>
      </c>
      <c r="L2768" s="36">
        <f>IF(C2768="Saliente Local",(IFERROR((LIMPIA(J2768,1)),0)),0)</f>
        <v>0</v>
      </c>
      <c r="M2768" s="36">
        <f>IF(C2768="Saliente Nacional",(IFERROR((LIMPIA(J2768,1)),0)),0)</f>
        <v>0</v>
      </c>
      <c r="N2768" s="36">
        <f>IF(C2768="Saliente Internacional",(IFERROR((LIMPIA(J2768,1)),0)),0)</f>
        <v>0</v>
      </c>
      <c r="O2768" s="36">
        <f>IF(C2768="Saliente Local",(IFERROR((LIMPIA(K2768,1)),0)),0)</f>
        <v>0</v>
      </c>
      <c r="P2768" s="36">
        <f>IF(C2768="Saliente Nacional",(IFERROR((LIMPIA(K2768,1)),0)),0)</f>
        <v>0</v>
      </c>
      <c r="Q2768" s="36">
        <f>IF(C2768="Saliente Internacional",(IFERROR((LIMPIA(K2768,1)),0)),0)</f>
        <v>0</v>
      </c>
      <c r="R2768" s="36">
        <f t="shared" si="130"/>
        <v>0</v>
      </c>
      <c r="S2768" s="36">
        <f t="shared" si="131"/>
        <v>0</v>
      </c>
    </row>
    <row r="2769" spans="1:19" x14ac:dyDescent="0.25">
      <c r="A2769" s="101">
        <f>'DETALLE DE CONEXIONES'!P2769</f>
        <v>0</v>
      </c>
      <c r="B2769" s="36" t="str">
        <f>'DETALLE DE CONEXIONES'!I2769</f>
        <v>TRANSFERENCIA</v>
      </c>
      <c r="C2769" s="36" t="str">
        <f>'DETALLE DE CONEXIONES'!BB2769</f>
        <v>Desvio Nacional</v>
      </c>
      <c r="D2769" s="36" t="str">
        <f>'DETALLE DE CONEXIONES'!E2769</f>
        <v>999XXX1600</v>
      </c>
      <c r="E2769" s="36">
        <f t="shared" si="129"/>
        <v>10</v>
      </c>
      <c r="F2769" s="36">
        <f>IFERROR(LIMPIA('DETALLE DE CONEXIONES'!N2769,1),0)</f>
        <v>1</v>
      </c>
      <c r="G2769" s="36" t="str">
        <f>LEFT('DETALLE DE CONEXIONES'!BE2769,3)</f>
        <v>SIU</v>
      </c>
      <c r="H2769" s="36" t="str">
        <f>RIGHT('DETALLE DE CONEXIONES'!AK2769,2)</f>
        <v/>
      </c>
      <c r="I2769" s="36" t="str">
        <f>LEFT('DETALLE DE CONEXIONES'!AK2769,3)</f>
        <v/>
      </c>
      <c r="J2769" s="36" t="str">
        <f>LEFT('DETALLE DE CONEXIONES'!M2769,3)</f>
        <v>0mi</v>
      </c>
      <c r="K2769" s="36" t="str">
        <f>IF(LEN('DETALLE DE CONEXIONES'!M2769)&lt;12,(RIGHT('DETALLE DE CONEXIONES'!M2769,5)),(RIGHT('DETALLE DE CONEXIONES'!M2769,6)))</f>
        <v>6seg.</v>
      </c>
      <c r="L2769" s="36">
        <f>IF(C2769="Saliente Local",(IFERROR((LIMPIA(J2769,1)),0)),0)</f>
        <v>0</v>
      </c>
      <c r="M2769" s="36">
        <f>IF(C2769="Saliente Nacional",(IFERROR((LIMPIA(J2769,1)),0)),0)</f>
        <v>0</v>
      </c>
      <c r="N2769" s="36">
        <f>IF(C2769="Saliente Internacional",(IFERROR((LIMPIA(J2769,1)),0)),0)</f>
        <v>0</v>
      </c>
      <c r="O2769" s="36">
        <f>IF(C2769="Saliente Local",(IFERROR((LIMPIA(K2769,1)),0)),0)</f>
        <v>0</v>
      </c>
      <c r="P2769" s="36">
        <f>IF(C2769="Saliente Nacional",(IFERROR((LIMPIA(K2769,1)),0)),0)</f>
        <v>0</v>
      </c>
      <c r="Q2769" s="36">
        <f>IF(C2769="Saliente Internacional",(IFERROR((LIMPIA(K2769,1)),0)),0)</f>
        <v>0</v>
      </c>
      <c r="R2769" s="36">
        <f t="shared" si="130"/>
        <v>0</v>
      </c>
      <c r="S2769" s="36">
        <f t="shared" si="131"/>
        <v>0</v>
      </c>
    </row>
    <row r="2770" spans="1:19" x14ac:dyDescent="0.25">
      <c r="A2770" s="101">
        <f>'DETALLE DE CONEXIONES'!P2770</f>
        <v>0</v>
      </c>
      <c r="B2770" s="36" t="str">
        <f>'DETALLE DE CONEXIONES'!I2770</f>
        <v>TRANSFERENCIA</v>
      </c>
      <c r="C2770" s="36" t="str">
        <f>'DETALLE DE CONEXIONES'!BB2770</f>
        <v>Desvio Nacional</v>
      </c>
      <c r="D2770" s="36" t="str">
        <f>'DETALLE DE CONEXIONES'!E2770</f>
        <v>999XXX1600</v>
      </c>
      <c r="E2770" s="36">
        <f t="shared" si="129"/>
        <v>10</v>
      </c>
      <c r="F2770" s="36">
        <f>IFERROR(LIMPIA('DETALLE DE CONEXIONES'!N2770,1),0)</f>
        <v>1</v>
      </c>
      <c r="G2770" s="36" t="str">
        <f>LEFT('DETALLE DE CONEXIONES'!BE2770,3)</f>
        <v>SIU</v>
      </c>
      <c r="H2770" s="36" t="str">
        <f>RIGHT('DETALLE DE CONEXIONES'!AK2770,2)</f>
        <v/>
      </c>
      <c r="I2770" s="36" t="str">
        <f>LEFT('DETALLE DE CONEXIONES'!AK2770,3)</f>
        <v/>
      </c>
      <c r="J2770" s="36" t="str">
        <f>LEFT('DETALLE DE CONEXIONES'!M2770,3)</f>
        <v>0mi</v>
      </c>
      <c r="K2770" s="36" t="str">
        <f>IF(LEN('DETALLE DE CONEXIONES'!M2770)&lt;12,(RIGHT('DETALLE DE CONEXIONES'!M2770,5)),(RIGHT('DETALLE DE CONEXIONES'!M2770,6)))</f>
        <v>7seg.</v>
      </c>
      <c r="L2770" s="36">
        <f>IF(C2770="Saliente Local",(IFERROR((LIMPIA(J2770,1)),0)),0)</f>
        <v>0</v>
      </c>
      <c r="M2770" s="36">
        <f>IF(C2770="Saliente Nacional",(IFERROR((LIMPIA(J2770,1)),0)),0)</f>
        <v>0</v>
      </c>
      <c r="N2770" s="36">
        <f>IF(C2770="Saliente Internacional",(IFERROR((LIMPIA(J2770,1)),0)),0)</f>
        <v>0</v>
      </c>
      <c r="O2770" s="36">
        <f>IF(C2770="Saliente Local",(IFERROR((LIMPIA(K2770,1)),0)),0)</f>
        <v>0</v>
      </c>
      <c r="P2770" s="36">
        <f>IF(C2770="Saliente Nacional",(IFERROR((LIMPIA(K2770,1)),0)),0)</f>
        <v>0</v>
      </c>
      <c r="Q2770" s="36">
        <f>IF(C2770="Saliente Internacional",(IFERROR((LIMPIA(K2770,1)),0)),0)</f>
        <v>0</v>
      </c>
      <c r="R2770" s="36">
        <f t="shared" si="130"/>
        <v>0</v>
      </c>
      <c r="S2770" s="36">
        <f t="shared" si="131"/>
        <v>0</v>
      </c>
    </row>
    <row r="2771" spans="1:19" x14ac:dyDescent="0.25">
      <c r="A2771" s="101">
        <f>'DETALLE DE CONEXIONES'!P2771</f>
        <v>0</v>
      </c>
      <c r="B2771" s="36" t="str">
        <f>'DETALLE DE CONEXIONES'!I2771</f>
        <v>SALIENTE</v>
      </c>
      <c r="C2771" s="36" t="str">
        <f>'DETALLE DE CONEXIONES'!BB2771</f>
        <v>Saliente Local</v>
      </c>
      <c r="D2771" s="36" t="str">
        <f>'DETALLE DE CONEXIONES'!E2771</f>
        <v>999XXX3420</v>
      </c>
      <c r="E2771" s="36">
        <f t="shared" si="129"/>
        <v>10</v>
      </c>
      <c r="F2771" s="36">
        <f>IFERROR(LIMPIA('DETALLE DE CONEXIONES'!N2771,1),0)</f>
        <v>3</v>
      </c>
      <c r="G2771" s="36" t="str">
        <f>LEFT('DETALLE DE CONEXIONES'!BE2771,3)</f>
        <v>NOF</v>
      </c>
      <c r="H2771" s="36" t="str">
        <f>RIGHT('DETALLE DE CONEXIONES'!AK2771,2)</f>
        <v/>
      </c>
      <c r="I2771" s="36" t="str">
        <f>LEFT('DETALLE DE CONEXIONES'!AK2771,3)</f>
        <v/>
      </c>
      <c r="J2771" s="36" t="str">
        <f>LEFT('DETALLE DE CONEXIONES'!M2771,3)</f>
        <v>2mi</v>
      </c>
      <c r="K2771" s="36" t="str">
        <f>IF(LEN('DETALLE DE CONEXIONES'!M2771)&lt;12,(RIGHT('DETALLE DE CONEXIONES'!M2771,5)),(RIGHT('DETALLE DE CONEXIONES'!M2771,6)))</f>
        <v>44seg.</v>
      </c>
      <c r="L2771" s="36">
        <f>IF(C2771="Saliente Local",(IFERROR((LIMPIA(J2771,1)),0)),0)</f>
        <v>2</v>
      </c>
      <c r="M2771" s="36">
        <f>IF(C2771="Saliente Nacional",(IFERROR((LIMPIA(J2771,1)),0)),0)</f>
        <v>0</v>
      </c>
      <c r="N2771" s="36">
        <f>IF(C2771="Saliente Internacional",(IFERROR((LIMPIA(J2771,1)),0)),0)</f>
        <v>0</v>
      </c>
      <c r="O2771" s="36">
        <f>IF(C2771="Saliente Local",(IFERROR((LIMPIA(K2771,1)),0)),0)</f>
        <v>44</v>
      </c>
      <c r="P2771" s="36">
        <f>IF(C2771="Saliente Nacional",(IFERROR((LIMPIA(K2771,1)),0)),0)</f>
        <v>0</v>
      </c>
      <c r="Q2771" s="36">
        <f>IF(C2771="Saliente Internacional",(IFERROR((LIMPIA(K2771,1)),0)),0)</f>
        <v>0</v>
      </c>
      <c r="R2771" s="36">
        <f t="shared" si="130"/>
        <v>3</v>
      </c>
      <c r="S2771" s="36">
        <f t="shared" si="131"/>
        <v>0</v>
      </c>
    </row>
    <row r="2772" spans="1:19" x14ac:dyDescent="0.25">
      <c r="A2772" s="101">
        <f>'DETALLE DE CONEXIONES'!P2772</f>
        <v>0</v>
      </c>
      <c r="B2772" s="36" t="str">
        <f>'DETALLE DE CONEXIONES'!I2772</f>
        <v>ENTRANTE</v>
      </c>
      <c r="C2772" s="36" t="str">
        <f>'DETALLE DE CONEXIONES'!BB2772</f>
        <v>Entrante Local</v>
      </c>
      <c r="D2772" s="36" t="str">
        <f>'DETALLE DE CONEXIONES'!E2772</f>
        <v>999XXX1600</v>
      </c>
      <c r="E2772" s="36">
        <f t="shared" si="129"/>
        <v>10</v>
      </c>
      <c r="F2772" s="36">
        <f>IFERROR(LIMPIA('DETALLE DE CONEXIONES'!N2772,1),0)</f>
        <v>2</v>
      </c>
      <c r="G2772" s="36" t="str">
        <f>LEFT('DETALLE DE CONEXIONES'!BE2772,3)</f>
        <v>NOF</v>
      </c>
      <c r="H2772" s="36" t="str">
        <f>RIGHT('DETALLE DE CONEXIONES'!AK2772,2)</f>
        <v/>
      </c>
      <c r="I2772" s="36" t="str">
        <f>LEFT('DETALLE DE CONEXIONES'!AK2772,3)</f>
        <v/>
      </c>
      <c r="J2772" s="36" t="str">
        <f>LEFT('DETALLE DE CONEXIONES'!M2772,3)</f>
        <v>1mi</v>
      </c>
      <c r="K2772" s="36" t="str">
        <f>IF(LEN('DETALLE DE CONEXIONES'!M2772)&lt;12,(RIGHT('DETALLE DE CONEXIONES'!M2772,5)),(RIGHT('DETALLE DE CONEXIONES'!M2772,6)))</f>
        <v>59seg.</v>
      </c>
      <c r="L2772" s="36">
        <f>IF(C2772="Saliente Local",(IFERROR((LIMPIA(J2772,1)),0)),0)</f>
        <v>0</v>
      </c>
      <c r="M2772" s="36">
        <f>IF(C2772="Saliente Nacional",(IFERROR((LIMPIA(J2772,1)),0)),0)</f>
        <v>0</v>
      </c>
      <c r="N2772" s="36">
        <f>IF(C2772="Saliente Internacional",(IFERROR((LIMPIA(J2772,1)),0)),0)</f>
        <v>0</v>
      </c>
      <c r="O2772" s="36">
        <f>IF(C2772="Saliente Local",(IFERROR((LIMPIA(K2772,1)),0)),0)</f>
        <v>0</v>
      </c>
      <c r="P2772" s="36">
        <f>IF(C2772="Saliente Nacional",(IFERROR((LIMPIA(K2772,1)),0)),0)</f>
        <v>0</v>
      </c>
      <c r="Q2772" s="36">
        <f>IF(C2772="Saliente Internacional",(IFERROR((LIMPIA(K2772,1)),0)),0)</f>
        <v>0</v>
      </c>
      <c r="R2772" s="36">
        <f t="shared" si="130"/>
        <v>0</v>
      </c>
      <c r="S2772" s="36">
        <f t="shared" si="131"/>
        <v>0</v>
      </c>
    </row>
    <row r="2773" spans="1:19" x14ac:dyDescent="0.25">
      <c r="A2773" s="101">
        <f>'DETALLE DE CONEXIONES'!P2773</f>
        <v>0</v>
      </c>
      <c r="B2773" s="36" t="str">
        <f>'DETALLE DE CONEXIONES'!I2773</f>
        <v>GPRS</v>
      </c>
      <c r="C2773" s="36" t="str">
        <f>'DETALLE DE CONEXIONES'!BB2773</f>
        <v>RS</v>
      </c>
      <c r="D2773" s="36" t="str">
        <f>'DETALLE DE CONEXIONES'!E2773</f>
        <v>internet.itelcel.coXXXGLTE</v>
      </c>
      <c r="E2773" s="36">
        <f t="shared" si="129"/>
        <v>26</v>
      </c>
      <c r="F2773" s="36">
        <f>IFERROR(LIMPIA('DETALLE DE CONEXIONES'!N2773,1),0)</f>
        <v>0</v>
      </c>
      <c r="G2773" s="36" t="str">
        <f>LEFT('DETALLE DE CONEXIONES'!BE2773,3)</f>
        <v/>
      </c>
      <c r="H2773" s="36" t="str">
        <f>RIGHT('DETALLE DE CONEXIONES'!AK2773,2)</f>
        <v>-0</v>
      </c>
      <c r="I2773" s="36" t="str">
        <f>LEFT('DETALLE DE CONEXIONES'!AK2773,3)</f>
        <v>RS;</v>
      </c>
      <c r="J2773" s="36" t="str">
        <f>LEFT('DETALLE DE CONEXIONES'!M2773,3)</f>
        <v>0mi</v>
      </c>
      <c r="K2773" s="36" t="str">
        <f>IF(LEN('DETALLE DE CONEXIONES'!M2773)&lt;12,(RIGHT('DETALLE DE CONEXIONES'!M2773,5)),(RIGHT('DETALLE DE CONEXIONES'!M2773,6)))</f>
        <v xml:space="preserve">min. </v>
      </c>
      <c r="L2773" s="36">
        <f>IF(C2773="Saliente Local",(IFERROR((LIMPIA(J2773,1)),0)),0)</f>
        <v>0</v>
      </c>
      <c r="M2773" s="36">
        <f>IF(C2773="Saliente Nacional",(IFERROR((LIMPIA(J2773,1)),0)),0)</f>
        <v>0</v>
      </c>
      <c r="N2773" s="36">
        <f>IF(C2773="Saliente Internacional",(IFERROR((LIMPIA(J2773,1)),0)),0)</f>
        <v>0</v>
      </c>
      <c r="O2773" s="36">
        <f>IF(C2773="Saliente Local",(IFERROR((LIMPIA(K2773,1)),0)),0)</f>
        <v>0</v>
      </c>
      <c r="P2773" s="36">
        <f>IF(C2773="Saliente Nacional",(IFERROR((LIMPIA(K2773,1)),0)),0)</f>
        <v>0</v>
      </c>
      <c r="Q2773" s="36">
        <f>IF(C2773="Saliente Internacional",(IFERROR((LIMPIA(K2773,1)),0)),0)</f>
        <v>0</v>
      </c>
      <c r="R2773" s="36">
        <f t="shared" si="130"/>
        <v>0</v>
      </c>
      <c r="S2773" s="36">
        <f t="shared" si="131"/>
        <v>0</v>
      </c>
    </row>
    <row r="2774" spans="1:19" x14ac:dyDescent="0.25">
      <c r="A2774" s="101">
        <f>'DETALLE DE CONEXIONES'!P2774</f>
        <v>0</v>
      </c>
      <c r="B2774" s="36" t="str">
        <f>'DETALLE DE CONEXIONES'!I2774</f>
        <v>GPRS</v>
      </c>
      <c r="C2774" s="36" t="str">
        <f>'DETALLE DE CONEXIONES'!BB2774</f>
        <v>MENSAJERO</v>
      </c>
      <c r="D2774" s="36" t="str">
        <f>'DETALLE DE CONEXIONES'!E2774</f>
        <v>internet.itelcel.coXXXGLTE</v>
      </c>
      <c r="E2774" s="36">
        <f t="shared" si="129"/>
        <v>26</v>
      </c>
      <c r="F2774" s="36">
        <f>IFERROR(LIMPIA('DETALLE DE CONEXIONES'!N2774,1),0)</f>
        <v>0</v>
      </c>
      <c r="G2774" s="36" t="str">
        <f>LEFT('DETALLE DE CONEXIONES'!BE2774,3)</f>
        <v/>
      </c>
      <c r="H2774" s="36" t="str">
        <f>RIGHT('DETALLE DE CONEXIONES'!AK2774,2)</f>
        <v>-1</v>
      </c>
      <c r="I2774" s="36" t="str">
        <f>LEFT('DETALLE DE CONEXIONES'!AK2774,3)</f>
        <v>MEN</v>
      </c>
      <c r="J2774" s="36" t="str">
        <f>LEFT('DETALLE DE CONEXIONES'!M2774,3)</f>
        <v>0mi</v>
      </c>
      <c r="K2774" s="36" t="str">
        <f>IF(LEN('DETALLE DE CONEXIONES'!M2774)&lt;12,(RIGHT('DETALLE DE CONEXIONES'!M2774,5)),(RIGHT('DETALLE DE CONEXIONES'!M2774,6)))</f>
        <v xml:space="preserve">min. </v>
      </c>
      <c r="L2774" s="36">
        <f>IF(C2774="Saliente Local",(IFERROR((LIMPIA(J2774,1)),0)),0)</f>
        <v>0</v>
      </c>
      <c r="M2774" s="36">
        <f>IF(C2774="Saliente Nacional",(IFERROR((LIMPIA(J2774,1)),0)),0)</f>
        <v>0</v>
      </c>
      <c r="N2774" s="36">
        <f>IF(C2774="Saliente Internacional",(IFERROR((LIMPIA(J2774,1)),0)),0)</f>
        <v>0</v>
      </c>
      <c r="O2774" s="36">
        <f>IF(C2774="Saliente Local",(IFERROR((LIMPIA(K2774,1)),0)),0)</f>
        <v>0</v>
      </c>
      <c r="P2774" s="36">
        <f>IF(C2774="Saliente Nacional",(IFERROR((LIMPIA(K2774,1)),0)),0)</f>
        <v>0</v>
      </c>
      <c r="Q2774" s="36">
        <f>IF(C2774="Saliente Internacional",(IFERROR((LIMPIA(K2774,1)),0)),0)</f>
        <v>0</v>
      </c>
      <c r="R2774" s="36">
        <f t="shared" si="130"/>
        <v>0</v>
      </c>
      <c r="S2774" s="36">
        <f t="shared" si="131"/>
        <v>0</v>
      </c>
    </row>
    <row r="2775" spans="1:19" x14ac:dyDescent="0.25">
      <c r="A2775" s="101">
        <f>'DETALLE DE CONEXIONES'!P2775</f>
        <v>0</v>
      </c>
      <c r="B2775" s="36" t="str">
        <f>'DETALLE DE CONEXIONES'!I2775</f>
        <v>GPRS</v>
      </c>
      <c r="C2775" s="36" t="str">
        <f>'DETALLE DE CONEXIONES'!BB2775</f>
        <v>RS</v>
      </c>
      <c r="D2775" s="36" t="str">
        <f>'DETALLE DE CONEXIONES'!E2775</f>
        <v>internet.itelcel.coXXXGLTE</v>
      </c>
      <c r="E2775" s="36">
        <f t="shared" si="129"/>
        <v>26</v>
      </c>
      <c r="F2775" s="36">
        <f>IFERROR(LIMPIA('DETALLE DE CONEXIONES'!N2775,1),0)</f>
        <v>0</v>
      </c>
      <c r="G2775" s="36" t="str">
        <f>LEFT('DETALLE DE CONEXIONES'!BE2775,3)</f>
        <v/>
      </c>
      <c r="H2775" s="36" t="str">
        <f>RIGHT('DETALLE DE CONEXIONES'!AK2775,2)</f>
        <v>-0</v>
      </c>
      <c r="I2775" s="36" t="str">
        <f>LEFT('DETALLE DE CONEXIONES'!AK2775,3)</f>
        <v>RS;</v>
      </c>
      <c r="J2775" s="36" t="str">
        <f>LEFT('DETALLE DE CONEXIONES'!M2775,3)</f>
        <v>0mi</v>
      </c>
      <c r="K2775" s="36" t="str">
        <f>IF(LEN('DETALLE DE CONEXIONES'!M2775)&lt;12,(RIGHT('DETALLE DE CONEXIONES'!M2775,5)),(RIGHT('DETALLE DE CONEXIONES'!M2775,6)))</f>
        <v xml:space="preserve">min. </v>
      </c>
      <c r="L2775" s="36">
        <f>IF(C2775="Saliente Local",(IFERROR((LIMPIA(J2775,1)),0)),0)</f>
        <v>0</v>
      </c>
      <c r="M2775" s="36">
        <f>IF(C2775="Saliente Nacional",(IFERROR((LIMPIA(J2775,1)),0)),0)</f>
        <v>0</v>
      </c>
      <c r="N2775" s="36">
        <f>IF(C2775="Saliente Internacional",(IFERROR((LIMPIA(J2775,1)),0)),0)</f>
        <v>0</v>
      </c>
      <c r="O2775" s="36">
        <f>IF(C2775="Saliente Local",(IFERROR((LIMPIA(K2775,1)),0)),0)</f>
        <v>0</v>
      </c>
      <c r="P2775" s="36">
        <f>IF(C2775="Saliente Nacional",(IFERROR((LIMPIA(K2775,1)),0)),0)</f>
        <v>0</v>
      </c>
      <c r="Q2775" s="36">
        <f>IF(C2775="Saliente Internacional",(IFERROR((LIMPIA(K2775,1)),0)),0)</f>
        <v>0</v>
      </c>
      <c r="R2775" s="36">
        <f t="shared" si="130"/>
        <v>0</v>
      </c>
      <c r="S2775" s="36">
        <f t="shared" si="131"/>
        <v>0</v>
      </c>
    </row>
    <row r="2776" spans="1:19" x14ac:dyDescent="0.25">
      <c r="A2776" s="101">
        <f>'DETALLE DE CONEXIONES'!P2776</f>
        <v>0</v>
      </c>
      <c r="B2776" s="36" t="str">
        <f>'DETALLE DE CONEXIONES'!I2776</f>
        <v>SALIENTE</v>
      </c>
      <c r="C2776" s="36" t="str">
        <f>'DETALLE DE CONEXIONES'!BB2776</f>
        <v>Saliente Local</v>
      </c>
      <c r="D2776" s="36" t="str">
        <f>'DETALLE DE CONEXIONES'!E2776</f>
        <v>999XXX0494</v>
      </c>
      <c r="E2776" s="36">
        <f t="shared" si="129"/>
        <v>10</v>
      </c>
      <c r="F2776" s="36">
        <f>IFERROR(LIMPIA('DETALLE DE CONEXIONES'!N2776,1),0)</f>
        <v>1</v>
      </c>
      <c r="G2776" s="36" t="str">
        <f>LEFT('DETALLE DE CONEXIONES'!BE2776,3)</f>
        <v>NOF</v>
      </c>
      <c r="H2776" s="36" t="str">
        <f>RIGHT('DETALLE DE CONEXIONES'!AK2776,2)</f>
        <v/>
      </c>
      <c r="I2776" s="36" t="str">
        <f>LEFT('DETALLE DE CONEXIONES'!AK2776,3)</f>
        <v/>
      </c>
      <c r="J2776" s="36" t="str">
        <f>LEFT('DETALLE DE CONEXIONES'!M2776,3)</f>
        <v>0mi</v>
      </c>
      <c r="K2776" s="36" t="str">
        <f>IF(LEN('DETALLE DE CONEXIONES'!M2776)&lt;12,(RIGHT('DETALLE DE CONEXIONES'!M2776,5)),(RIGHT('DETALLE DE CONEXIONES'!M2776,6)))</f>
        <v>25seg.</v>
      </c>
      <c r="L2776" s="36">
        <f>IF(C2776="Saliente Local",(IFERROR((LIMPIA(J2776,1)),0)),0)</f>
        <v>0</v>
      </c>
      <c r="M2776" s="36">
        <f>IF(C2776="Saliente Nacional",(IFERROR((LIMPIA(J2776,1)),0)),0)</f>
        <v>0</v>
      </c>
      <c r="N2776" s="36">
        <f>IF(C2776="Saliente Internacional",(IFERROR((LIMPIA(J2776,1)),0)),0)</f>
        <v>0</v>
      </c>
      <c r="O2776" s="36">
        <f>IF(C2776="Saliente Local",(IFERROR((LIMPIA(K2776,1)),0)),0)</f>
        <v>25</v>
      </c>
      <c r="P2776" s="36">
        <f>IF(C2776="Saliente Nacional",(IFERROR((LIMPIA(K2776,1)),0)),0)</f>
        <v>0</v>
      </c>
      <c r="Q2776" s="36">
        <f>IF(C2776="Saliente Internacional",(IFERROR((LIMPIA(K2776,1)),0)),0)</f>
        <v>0</v>
      </c>
      <c r="R2776" s="36">
        <f t="shared" si="130"/>
        <v>1</v>
      </c>
      <c r="S2776" s="36">
        <f t="shared" si="131"/>
        <v>0</v>
      </c>
    </row>
    <row r="2777" spans="1:19" x14ac:dyDescent="0.25">
      <c r="A2777" s="101">
        <f>'DETALLE DE CONEXIONES'!P2777</f>
        <v>0</v>
      </c>
      <c r="B2777" s="36" t="str">
        <f>'DETALLE DE CONEXIONES'!I2777</f>
        <v>SALIENTE</v>
      </c>
      <c r="C2777" s="36" t="str">
        <f>'DETALLE DE CONEXIONES'!BB2777</f>
        <v>Saliente Local</v>
      </c>
      <c r="D2777" s="36" t="str">
        <f>'DETALLE DE CONEXIONES'!E2777</f>
        <v>999XXX8450</v>
      </c>
      <c r="E2777" s="36">
        <f t="shared" si="129"/>
        <v>10</v>
      </c>
      <c r="F2777" s="36">
        <f>IFERROR(LIMPIA('DETALLE DE CONEXIONES'!N2777,1),0)</f>
        <v>1</v>
      </c>
      <c r="G2777" s="36" t="str">
        <f>LEFT('DETALLE DE CONEXIONES'!BE2777,3)</f>
        <v>NOF</v>
      </c>
      <c r="H2777" s="36" t="str">
        <f>RIGHT('DETALLE DE CONEXIONES'!AK2777,2)</f>
        <v/>
      </c>
      <c r="I2777" s="36" t="str">
        <f>LEFT('DETALLE DE CONEXIONES'!AK2777,3)</f>
        <v/>
      </c>
      <c r="J2777" s="36" t="str">
        <f>LEFT('DETALLE DE CONEXIONES'!M2777,3)</f>
        <v>0mi</v>
      </c>
      <c r="K2777" s="36" t="str">
        <f>IF(LEN('DETALLE DE CONEXIONES'!M2777)&lt;12,(RIGHT('DETALLE DE CONEXIONES'!M2777,5)),(RIGHT('DETALLE DE CONEXIONES'!M2777,6)))</f>
        <v>50seg.</v>
      </c>
      <c r="L2777" s="36">
        <f>IF(C2777="Saliente Local",(IFERROR((LIMPIA(J2777,1)),0)),0)</f>
        <v>0</v>
      </c>
      <c r="M2777" s="36">
        <f>IF(C2777="Saliente Nacional",(IFERROR((LIMPIA(J2777,1)),0)),0)</f>
        <v>0</v>
      </c>
      <c r="N2777" s="36">
        <f>IF(C2777="Saliente Internacional",(IFERROR((LIMPIA(J2777,1)),0)),0)</f>
        <v>0</v>
      </c>
      <c r="O2777" s="36">
        <f>IF(C2777="Saliente Local",(IFERROR((LIMPIA(K2777,1)),0)),0)</f>
        <v>50</v>
      </c>
      <c r="P2777" s="36">
        <f>IF(C2777="Saliente Nacional",(IFERROR((LIMPIA(K2777,1)),0)),0)</f>
        <v>0</v>
      </c>
      <c r="Q2777" s="36">
        <f>IF(C2777="Saliente Internacional",(IFERROR((LIMPIA(K2777,1)),0)),0)</f>
        <v>0</v>
      </c>
      <c r="R2777" s="36">
        <f t="shared" si="130"/>
        <v>1</v>
      </c>
      <c r="S2777" s="36">
        <f t="shared" si="131"/>
        <v>0</v>
      </c>
    </row>
    <row r="2778" spans="1:19" x14ac:dyDescent="0.25">
      <c r="A2778" s="101">
        <f>'DETALLE DE CONEXIONES'!P2778</f>
        <v>0</v>
      </c>
      <c r="B2778" s="36" t="str">
        <f>'DETALLE DE CONEXIONES'!I2778</f>
        <v>GPRS</v>
      </c>
      <c r="C2778" s="36" t="str">
        <f>'DETALLE DE CONEXIONES'!BB2778</f>
        <v>MENSAJERO</v>
      </c>
      <c r="D2778" s="36" t="str">
        <f>'DETALLE DE CONEXIONES'!E2778</f>
        <v>internet.itelcelXXXm-3G</v>
      </c>
      <c r="E2778" s="36">
        <f t="shared" si="129"/>
        <v>23</v>
      </c>
      <c r="F2778" s="36">
        <f>IFERROR(LIMPIA('DETALLE DE CONEXIONES'!N2778,1),0)</f>
        <v>0</v>
      </c>
      <c r="G2778" s="36" t="str">
        <f>LEFT('DETALLE DE CONEXIONES'!BE2778,3)</f>
        <v/>
      </c>
      <c r="H2778" s="36" t="str">
        <f>RIGHT('DETALLE DE CONEXIONES'!AK2778,2)</f>
        <v>-0</v>
      </c>
      <c r="I2778" s="36" t="str">
        <f>LEFT('DETALLE DE CONEXIONES'!AK2778,3)</f>
        <v>MEN</v>
      </c>
      <c r="J2778" s="36" t="str">
        <f>LEFT('DETALLE DE CONEXIONES'!M2778,3)</f>
        <v>0mi</v>
      </c>
      <c r="K2778" s="36" t="str">
        <f>IF(LEN('DETALLE DE CONEXIONES'!M2778)&lt;12,(RIGHT('DETALLE DE CONEXIONES'!M2778,5)),(RIGHT('DETALLE DE CONEXIONES'!M2778,6)))</f>
        <v xml:space="preserve">min. </v>
      </c>
      <c r="L2778" s="36">
        <f>IF(C2778="Saliente Local",(IFERROR((LIMPIA(J2778,1)),0)),0)</f>
        <v>0</v>
      </c>
      <c r="M2778" s="36">
        <f>IF(C2778="Saliente Nacional",(IFERROR((LIMPIA(J2778,1)),0)),0)</f>
        <v>0</v>
      </c>
      <c r="N2778" s="36">
        <f>IF(C2778="Saliente Internacional",(IFERROR((LIMPIA(J2778,1)),0)),0)</f>
        <v>0</v>
      </c>
      <c r="O2778" s="36">
        <f>IF(C2778="Saliente Local",(IFERROR((LIMPIA(K2778,1)),0)),0)</f>
        <v>0</v>
      </c>
      <c r="P2778" s="36">
        <f>IF(C2778="Saliente Nacional",(IFERROR((LIMPIA(K2778,1)),0)),0)</f>
        <v>0</v>
      </c>
      <c r="Q2778" s="36">
        <f>IF(C2778="Saliente Internacional",(IFERROR((LIMPIA(K2778,1)),0)),0)</f>
        <v>0</v>
      </c>
      <c r="R2778" s="36">
        <f t="shared" si="130"/>
        <v>0</v>
      </c>
      <c r="S2778" s="36">
        <f t="shared" si="131"/>
        <v>0</v>
      </c>
    </row>
    <row r="2779" spans="1:19" x14ac:dyDescent="0.25">
      <c r="A2779" s="101">
        <f>'DETALLE DE CONEXIONES'!P2779</f>
        <v>0</v>
      </c>
      <c r="B2779" s="36" t="str">
        <f>'DETALLE DE CONEXIONES'!I2779</f>
        <v>GPRS</v>
      </c>
      <c r="C2779" s="36" t="str">
        <f>'DETALLE DE CONEXIONES'!BB2779</f>
        <v>RS</v>
      </c>
      <c r="D2779" s="36" t="str">
        <f>'DETALLE DE CONEXIONES'!E2779</f>
        <v>internet.itelcelXXXm-3G</v>
      </c>
      <c r="E2779" s="36">
        <f t="shared" si="129"/>
        <v>23</v>
      </c>
      <c r="F2779" s="36">
        <f>IFERROR(LIMPIA('DETALLE DE CONEXIONES'!N2779,1),0)</f>
        <v>0</v>
      </c>
      <c r="G2779" s="36" t="str">
        <f>LEFT('DETALLE DE CONEXIONES'!BE2779,3)</f>
        <v/>
      </c>
      <c r="H2779" s="36" t="str">
        <f>RIGHT('DETALLE DE CONEXIONES'!AK2779,2)</f>
        <v>-0</v>
      </c>
      <c r="I2779" s="36" t="str">
        <f>LEFT('DETALLE DE CONEXIONES'!AK2779,3)</f>
        <v>RS;</v>
      </c>
      <c r="J2779" s="36" t="str">
        <f>LEFT('DETALLE DE CONEXIONES'!M2779,3)</f>
        <v>0mi</v>
      </c>
      <c r="K2779" s="36" t="str">
        <f>IF(LEN('DETALLE DE CONEXIONES'!M2779)&lt;12,(RIGHT('DETALLE DE CONEXIONES'!M2779,5)),(RIGHT('DETALLE DE CONEXIONES'!M2779,6)))</f>
        <v xml:space="preserve">min. </v>
      </c>
      <c r="L2779" s="36">
        <f>IF(C2779="Saliente Local",(IFERROR((LIMPIA(J2779,1)),0)),0)</f>
        <v>0</v>
      </c>
      <c r="M2779" s="36">
        <f>IF(C2779="Saliente Nacional",(IFERROR((LIMPIA(J2779,1)),0)),0)</f>
        <v>0</v>
      </c>
      <c r="N2779" s="36">
        <f>IF(C2779="Saliente Internacional",(IFERROR((LIMPIA(J2779,1)),0)),0)</f>
        <v>0</v>
      </c>
      <c r="O2779" s="36">
        <f>IF(C2779="Saliente Local",(IFERROR((LIMPIA(K2779,1)),0)),0)</f>
        <v>0</v>
      </c>
      <c r="P2779" s="36">
        <f>IF(C2779="Saliente Nacional",(IFERROR((LIMPIA(K2779,1)),0)),0)</f>
        <v>0</v>
      </c>
      <c r="Q2779" s="36">
        <f>IF(C2779="Saliente Internacional",(IFERROR((LIMPIA(K2779,1)),0)),0)</f>
        <v>0</v>
      </c>
      <c r="R2779" s="36">
        <f t="shared" si="130"/>
        <v>0</v>
      </c>
      <c r="S2779" s="36">
        <f t="shared" si="131"/>
        <v>0</v>
      </c>
    </row>
    <row r="2780" spans="1:19" x14ac:dyDescent="0.25">
      <c r="A2780" s="101">
        <f>'DETALLE DE CONEXIONES'!P2780</f>
        <v>0</v>
      </c>
      <c r="B2780" s="36" t="str">
        <f>'DETALLE DE CONEXIONES'!I2780</f>
        <v>GPRS</v>
      </c>
      <c r="C2780" s="36" t="str">
        <f>'DETALLE DE CONEXIONES'!BB2780</f>
        <v>MENSAJERO</v>
      </c>
      <c r="D2780" s="36" t="str">
        <f>'DETALLE DE CONEXIONES'!E2780</f>
        <v>internet.itelcelXXXm-3G</v>
      </c>
      <c r="E2780" s="36">
        <f t="shared" si="129"/>
        <v>23</v>
      </c>
      <c r="F2780" s="36">
        <f>IFERROR(LIMPIA('DETALLE DE CONEXIONES'!N2780,1),0)</f>
        <v>0</v>
      </c>
      <c r="G2780" s="36" t="str">
        <f>LEFT('DETALLE DE CONEXIONES'!BE2780,3)</f>
        <v/>
      </c>
      <c r="H2780" s="36" t="str">
        <f>RIGHT('DETALLE DE CONEXIONES'!AK2780,2)</f>
        <v>-1</v>
      </c>
      <c r="I2780" s="36" t="str">
        <f>LEFT('DETALLE DE CONEXIONES'!AK2780,3)</f>
        <v>MEN</v>
      </c>
      <c r="J2780" s="36" t="str">
        <f>LEFT('DETALLE DE CONEXIONES'!M2780,3)</f>
        <v>0mi</v>
      </c>
      <c r="K2780" s="36" t="str">
        <f>IF(LEN('DETALLE DE CONEXIONES'!M2780)&lt;12,(RIGHT('DETALLE DE CONEXIONES'!M2780,5)),(RIGHT('DETALLE DE CONEXIONES'!M2780,6)))</f>
        <v xml:space="preserve">min. </v>
      </c>
      <c r="L2780" s="36">
        <f>IF(C2780="Saliente Local",(IFERROR((LIMPIA(J2780,1)),0)),0)</f>
        <v>0</v>
      </c>
      <c r="M2780" s="36">
        <f>IF(C2780="Saliente Nacional",(IFERROR((LIMPIA(J2780,1)),0)),0)</f>
        <v>0</v>
      </c>
      <c r="N2780" s="36">
        <f>IF(C2780="Saliente Internacional",(IFERROR((LIMPIA(J2780,1)),0)),0)</f>
        <v>0</v>
      </c>
      <c r="O2780" s="36">
        <f>IF(C2780="Saliente Local",(IFERROR((LIMPIA(K2780,1)),0)),0)</f>
        <v>0</v>
      </c>
      <c r="P2780" s="36">
        <f>IF(C2780="Saliente Nacional",(IFERROR((LIMPIA(K2780,1)),0)),0)</f>
        <v>0</v>
      </c>
      <c r="Q2780" s="36">
        <f>IF(C2780="Saliente Internacional",(IFERROR((LIMPIA(K2780,1)),0)),0)</f>
        <v>0</v>
      </c>
      <c r="R2780" s="36">
        <f t="shared" si="130"/>
        <v>0</v>
      </c>
      <c r="S2780" s="36">
        <f t="shared" si="131"/>
        <v>0</v>
      </c>
    </row>
    <row r="2781" spans="1:19" x14ac:dyDescent="0.25">
      <c r="A2781" s="101">
        <f>'DETALLE DE CONEXIONES'!P2781</f>
        <v>0</v>
      </c>
      <c r="B2781" s="36" t="str">
        <f>'DETALLE DE CONEXIONES'!I2781</f>
        <v>GPRS</v>
      </c>
      <c r="C2781" s="36" t="str">
        <f>'DETALLE DE CONEXIONES'!BB2781</f>
        <v>RS</v>
      </c>
      <c r="D2781" s="36" t="str">
        <f>'DETALLE DE CONEXIONES'!E2781</f>
        <v>internet.itelcelXXXm-3G</v>
      </c>
      <c r="E2781" s="36">
        <f t="shared" si="129"/>
        <v>23</v>
      </c>
      <c r="F2781" s="36">
        <f>IFERROR(LIMPIA('DETALLE DE CONEXIONES'!N2781,1),0)</f>
        <v>0</v>
      </c>
      <c r="G2781" s="36" t="str">
        <f>LEFT('DETALLE DE CONEXIONES'!BE2781,3)</f>
        <v/>
      </c>
      <c r="H2781" s="36" t="str">
        <f>RIGHT('DETALLE DE CONEXIONES'!AK2781,2)</f>
        <v>-1</v>
      </c>
      <c r="I2781" s="36" t="str">
        <f>LEFT('DETALLE DE CONEXIONES'!AK2781,3)</f>
        <v>RS;</v>
      </c>
      <c r="J2781" s="36" t="str">
        <f>LEFT('DETALLE DE CONEXIONES'!M2781,3)</f>
        <v>0mi</v>
      </c>
      <c r="K2781" s="36" t="str">
        <f>IF(LEN('DETALLE DE CONEXIONES'!M2781)&lt;12,(RIGHT('DETALLE DE CONEXIONES'!M2781,5)),(RIGHT('DETALLE DE CONEXIONES'!M2781,6)))</f>
        <v xml:space="preserve">min. </v>
      </c>
      <c r="L2781" s="36">
        <f>IF(C2781="Saliente Local",(IFERROR((LIMPIA(J2781,1)),0)),0)</f>
        <v>0</v>
      </c>
      <c r="M2781" s="36">
        <f>IF(C2781="Saliente Nacional",(IFERROR((LIMPIA(J2781,1)),0)),0)</f>
        <v>0</v>
      </c>
      <c r="N2781" s="36">
        <f>IF(C2781="Saliente Internacional",(IFERROR((LIMPIA(J2781,1)),0)),0)</f>
        <v>0</v>
      </c>
      <c r="O2781" s="36">
        <f>IF(C2781="Saliente Local",(IFERROR((LIMPIA(K2781,1)),0)),0)</f>
        <v>0</v>
      </c>
      <c r="P2781" s="36">
        <f>IF(C2781="Saliente Nacional",(IFERROR((LIMPIA(K2781,1)),0)),0)</f>
        <v>0</v>
      </c>
      <c r="Q2781" s="36">
        <f>IF(C2781="Saliente Internacional",(IFERROR((LIMPIA(K2781,1)),0)),0)</f>
        <v>0</v>
      </c>
      <c r="R2781" s="36">
        <f t="shared" si="130"/>
        <v>0</v>
      </c>
      <c r="S2781" s="36">
        <f t="shared" si="131"/>
        <v>0</v>
      </c>
    </row>
    <row r="2782" spans="1:19" x14ac:dyDescent="0.25">
      <c r="A2782" s="101">
        <f>'DETALLE DE CONEXIONES'!P2782</f>
        <v>0</v>
      </c>
      <c r="B2782" s="36" t="str">
        <f>'DETALLE DE CONEXIONES'!I2782</f>
        <v>SALIENTE</v>
      </c>
      <c r="C2782" s="36" t="str">
        <f>'DETALLE DE CONEXIONES'!BB2782</f>
        <v>Saliente Local</v>
      </c>
      <c r="D2782" s="36" t="str">
        <f>'DETALLE DE CONEXIONES'!E2782</f>
        <v>999XXX8450</v>
      </c>
      <c r="E2782" s="36">
        <f t="shared" si="129"/>
        <v>10</v>
      </c>
      <c r="F2782" s="36">
        <f>IFERROR(LIMPIA('DETALLE DE CONEXIONES'!N2782,1),0)</f>
        <v>1</v>
      </c>
      <c r="G2782" s="36" t="str">
        <f>LEFT('DETALLE DE CONEXIONES'!BE2782,3)</f>
        <v>NOF</v>
      </c>
      <c r="H2782" s="36" t="str">
        <f>RIGHT('DETALLE DE CONEXIONES'!AK2782,2)</f>
        <v/>
      </c>
      <c r="I2782" s="36" t="str">
        <f>LEFT('DETALLE DE CONEXIONES'!AK2782,3)</f>
        <v/>
      </c>
      <c r="J2782" s="36" t="str">
        <f>LEFT('DETALLE DE CONEXIONES'!M2782,3)</f>
        <v>0mi</v>
      </c>
      <c r="K2782" s="36" t="str">
        <f>IF(LEN('DETALLE DE CONEXIONES'!M2782)&lt;12,(RIGHT('DETALLE DE CONEXIONES'!M2782,5)),(RIGHT('DETALLE DE CONEXIONES'!M2782,6)))</f>
        <v>26seg.</v>
      </c>
      <c r="L2782" s="36">
        <f>IF(C2782="Saliente Local",(IFERROR((LIMPIA(J2782,1)),0)),0)</f>
        <v>0</v>
      </c>
      <c r="M2782" s="36">
        <f>IF(C2782="Saliente Nacional",(IFERROR((LIMPIA(J2782,1)),0)),0)</f>
        <v>0</v>
      </c>
      <c r="N2782" s="36">
        <f>IF(C2782="Saliente Internacional",(IFERROR((LIMPIA(J2782,1)),0)),0)</f>
        <v>0</v>
      </c>
      <c r="O2782" s="36">
        <f>IF(C2782="Saliente Local",(IFERROR((LIMPIA(K2782,1)),0)),0)</f>
        <v>26</v>
      </c>
      <c r="P2782" s="36">
        <f>IF(C2782="Saliente Nacional",(IFERROR((LIMPIA(K2782,1)),0)),0)</f>
        <v>0</v>
      </c>
      <c r="Q2782" s="36">
        <f>IF(C2782="Saliente Internacional",(IFERROR((LIMPIA(K2782,1)),0)),0)</f>
        <v>0</v>
      </c>
      <c r="R2782" s="36">
        <f t="shared" si="130"/>
        <v>1</v>
      </c>
      <c r="S2782" s="36">
        <f t="shared" si="131"/>
        <v>0</v>
      </c>
    </row>
    <row r="2783" spans="1:19" x14ac:dyDescent="0.25">
      <c r="A2783" s="101">
        <f>'DETALLE DE CONEXIONES'!P2783</f>
        <v>0</v>
      </c>
      <c r="B2783" s="36" t="str">
        <f>'DETALLE DE CONEXIONES'!I2783</f>
        <v>GPRS</v>
      </c>
      <c r="C2783" s="36" t="str">
        <f>'DETALLE DE CONEXIONES'!BB2783</f>
        <v>MENSAJERO</v>
      </c>
      <c r="D2783" s="36" t="str">
        <f>'DETALLE DE CONEXIONES'!E2783</f>
        <v>internet.itelcel.coXXXGLTE</v>
      </c>
      <c r="E2783" s="36">
        <f t="shared" si="129"/>
        <v>26</v>
      </c>
      <c r="F2783" s="36">
        <f>IFERROR(LIMPIA('DETALLE DE CONEXIONES'!N2783,1),0)</f>
        <v>0</v>
      </c>
      <c r="G2783" s="36" t="str">
        <f>LEFT('DETALLE DE CONEXIONES'!BE2783,3)</f>
        <v/>
      </c>
      <c r="H2783" s="36" t="str">
        <f>RIGHT('DETALLE DE CONEXIONES'!AK2783,2)</f>
        <v>-1</v>
      </c>
      <c r="I2783" s="36" t="str">
        <f>LEFT('DETALLE DE CONEXIONES'!AK2783,3)</f>
        <v>MEN</v>
      </c>
      <c r="J2783" s="36" t="str">
        <f>LEFT('DETALLE DE CONEXIONES'!M2783,3)</f>
        <v>0mi</v>
      </c>
      <c r="K2783" s="36" t="str">
        <f>IF(LEN('DETALLE DE CONEXIONES'!M2783)&lt;12,(RIGHT('DETALLE DE CONEXIONES'!M2783,5)),(RIGHT('DETALLE DE CONEXIONES'!M2783,6)))</f>
        <v xml:space="preserve">min. </v>
      </c>
      <c r="L2783" s="36">
        <f>IF(C2783="Saliente Local",(IFERROR((LIMPIA(J2783,1)),0)),0)</f>
        <v>0</v>
      </c>
      <c r="M2783" s="36">
        <f>IF(C2783="Saliente Nacional",(IFERROR((LIMPIA(J2783,1)),0)),0)</f>
        <v>0</v>
      </c>
      <c r="N2783" s="36">
        <f>IF(C2783="Saliente Internacional",(IFERROR((LIMPIA(J2783,1)),0)),0)</f>
        <v>0</v>
      </c>
      <c r="O2783" s="36">
        <f>IF(C2783="Saliente Local",(IFERROR((LIMPIA(K2783,1)),0)),0)</f>
        <v>0</v>
      </c>
      <c r="P2783" s="36">
        <f>IF(C2783="Saliente Nacional",(IFERROR((LIMPIA(K2783,1)),0)),0)</f>
        <v>0</v>
      </c>
      <c r="Q2783" s="36">
        <f>IF(C2783="Saliente Internacional",(IFERROR((LIMPIA(K2783,1)),0)),0)</f>
        <v>0</v>
      </c>
      <c r="R2783" s="36">
        <f t="shared" si="130"/>
        <v>0</v>
      </c>
      <c r="S2783" s="36">
        <f t="shared" si="131"/>
        <v>0</v>
      </c>
    </row>
    <row r="2784" spans="1:19" x14ac:dyDescent="0.25">
      <c r="A2784" s="101">
        <f>'DETALLE DE CONEXIONES'!P2784</f>
        <v>0</v>
      </c>
      <c r="B2784" s="36" t="str">
        <f>'DETALLE DE CONEXIONES'!I2784</f>
        <v>GPRS</v>
      </c>
      <c r="C2784" s="36" t="str">
        <f>'DETALLE DE CONEXIONES'!BB2784</f>
        <v>RS</v>
      </c>
      <c r="D2784" s="36" t="str">
        <f>'DETALLE DE CONEXIONES'!E2784</f>
        <v>internet.itelcel.coXXXGLTE</v>
      </c>
      <c r="E2784" s="36">
        <f t="shared" si="129"/>
        <v>26</v>
      </c>
      <c r="F2784" s="36">
        <f>IFERROR(LIMPIA('DETALLE DE CONEXIONES'!N2784,1),0)</f>
        <v>0</v>
      </c>
      <c r="G2784" s="36" t="str">
        <f>LEFT('DETALLE DE CONEXIONES'!BE2784,3)</f>
        <v/>
      </c>
      <c r="H2784" s="36" t="str">
        <f>RIGHT('DETALLE DE CONEXIONES'!AK2784,2)</f>
        <v>-1</v>
      </c>
      <c r="I2784" s="36" t="str">
        <f>LEFT('DETALLE DE CONEXIONES'!AK2784,3)</f>
        <v>RS;</v>
      </c>
      <c r="J2784" s="36" t="str">
        <f>LEFT('DETALLE DE CONEXIONES'!M2784,3)</f>
        <v>0mi</v>
      </c>
      <c r="K2784" s="36" t="str">
        <f>IF(LEN('DETALLE DE CONEXIONES'!M2784)&lt;12,(RIGHT('DETALLE DE CONEXIONES'!M2784,5)),(RIGHT('DETALLE DE CONEXIONES'!M2784,6)))</f>
        <v xml:space="preserve">min. </v>
      </c>
      <c r="L2784" s="36">
        <f>IF(C2784="Saliente Local",(IFERROR((LIMPIA(J2784,1)),0)),0)</f>
        <v>0</v>
      </c>
      <c r="M2784" s="36">
        <f>IF(C2784="Saliente Nacional",(IFERROR((LIMPIA(J2784,1)),0)),0)</f>
        <v>0</v>
      </c>
      <c r="N2784" s="36">
        <f>IF(C2784="Saliente Internacional",(IFERROR((LIMPIA(J2784,1)),0)),0)</f>
        <v>0</v>
      </c>
      <c r="O2784" s="36">
        <f>IF(C2784="Saliente Local",(IFERROR((LIMPIA(K2784,1)),0)),0)</f>
        <v>0</v>
      </c>
      <c r="P2784" s="36">
        <f>IF(C2784="Saliente Nacional",(IFERROR((LIMPIA(K2784,1)),0)),0)</f>
        <v>0</v>
      </c>
      <c r="Q2784" s="36">
        <f>IF(C2784="Saliente Internacional",(IFERROR((LIMPIA(K2784,1)),0)),0)</f>
        <v>0</v>
      </c>
      <c r="R2784" s="36">
        <f t="shared" si="130"/>
        <v>0</v>
      </c>
      <c r="S2784" s="36">
        <f t="shared" si="131"/>
        <v>0</v>
      </c>
    </row>
    <row r="2785" spans="1:19" x14ac:dyDescent="0.25">
      <c r="A2785" s="101">
        <f>'DETALLE DE CONEXIONES'!P2785</f>
        <v>0</v>
      </c>
      <c r="B2785" s="36" t="str">
        <f>'DETALLE DE CONEXIONES'!I2785</f>
        <v>GPRS</v>
      </c>
      <c r="C2785" s="36" t="str">
        <f>'DETALLE DE CONEXIONES'!BB2785</f>
        <v>RS</v>
      </c>
      <c r="D2785" s="36" t="str">
        <f>'DETALLE DE CONEXIONES'!E2785</f>
        <v>internet.itelcelXXXm-3G</v>
      </c>
      <c r="E2785" s="36">
        <f t="shared" si="129"/>
        <v>23</v>
      </c>
      <c r="F2785" s="36">
        <f>IFERROR(LIMPIA('DETALLE DE CONEXIONES'!N2785,1),0)</f>
        <v>0</v>
      </c>
      <c r="G2785" s="36" t="str">
        <f>LEFT('DETALLE DE CONEXIONES'!BE2785,3)</f>
        <v/>
      </c>
      <c r="H2785" s="36" t="str">
        <f>RIGHT('DETALLE DE CONEXIONES'!AK2785,2)</f>
        <v>-0</v>
      </c>
      <c r="I2785" s="36" t="str">
        <f>LEFT('DETALLE DE CONEXIONES'!AK2785,3)</f>
        <v>RS;</v>
      </c>
      <c r="J2785" s="36" t="str">
        <f>LEFT('DETALLE DE CONEXIONES'!M2785,3)</f>
        <v>0mi</v>
      </c>
      <c r="K2785" s="36" t="str">
        <f>IF(LEN('DETALLE DE CONEXIONES'!M2785)&lt;12,(RIGHT('DETALLE DE CONEXIONES'!M2785,5)),(RIGHT('DETALLE DE CONEXIONES'!M2785,6)))</f>
        <v xml:space="preserve">min. </v>
      </c>
      <c r="L2785" s="36">
        <f>IF(C2785="Saliente Local",(IFERROR((LIMPIA(J2785,1)),0)),0)</f>
        <v>0</v>
      </c>
      <c r="M2785" s="36">
        <f>IF(C2785="Saliente Nacional",(IFERROR((LIMPIA(J2785,1)),0)),0)</f>
        <v>0</v>
      </c>
      <c r="N2785" s="36">
        <f>IF(C2785="Saliente Internacional",(IFERROR((LIMPIA(J2785,1)),0)),0)</f>
        <v>0</v>
      </c>
      <c r="O2785" s="36">
        <f>IF(C2785="Saliente Local",(IFERROR((LIMPIA(K2785,1)),0)),0)</f>
        <v>0</v>
      </c>
      <c r="P2785" s="36">
        <f>IF(C2785="Saliente Nacional",(IFERROR((LIMPIA(K2785,1)),0)),0)</f>
        <v>0</v>
      </c>
      <c r="Q2785" s="36">
        <f>IF(C2785="Saliente Internacional",(IFERROR((LIMPIA(K2785,1)),0)),0)</f>
        <v>0</v>
      </c>
      <c r="R2785" s="36">
        <f t="shared" si="130"/>
        <v>0</v>
      </c>
      <c r="S2785" s="36">
        <f t="shared" si="131"/>
        <v>0</v>
      </c>
    </row>
    <row r="2786" spans="1:19" x14ac:dyDescent="0.25">
      <c r="A2786" s="101">
        <f>'DETALLE DE CONEXIONES'!P2786</f>
        <v>0</v>
      </c>
      <c r="B2786" s="36" t="str">
        <f>'DETALLE DE CONEXIONES'!I2786</f>
        <v>SALIENTE</v>
      </c>
      <c r="C2786" s="36" t="str">
        <f>'DETALLE DE CONEXIONES'!BB2786</f>
        <v>Saliente Local</v>
      </c>
      <c r="D2786" s="36" t="str">
        <f>'DETALLE DE CONEXIONES'!E2786</f>
        <v>999XXX3420</v>
      </c>
      <c r="E2786" s="36">
        <f t="shared" si="129"/>
        <v>10</v>
      </c>
      <c r="F2786" s="36">
        <f>IFERROR(LIMPIA('DETALLE DE CONEXIONES'!N2786,1),0)</f>
        <v>1</v>
      </c>
      <c r="G2786" s="36" t="str">
        <f>LEFT('DETALLE DE CONEXIONES'!BE2786,3)</f>
        <v>NOF</v>
      </c>
      <c r="H2786" s="36" t="str">
        <f>RIGHT('DETALLE DE CONEXIONES'!AK2786,2)</f>
        <v/>
      </c>
      <c r="I2786" s="36" t="str">
        <f>LEFT('DETALLE DE CONEXIONES'!AK2786,3)</f>
        <v/>
      </c>
      <c r="J2786" s="36" t="str">
        <f>LEFT('DETALLE DE CONEXIONES'!M2786,3)</f>
        <v>0mi</v>
      </c>
      <c r="K2786" s="36" t="str">
        <f>IF(LEN('DETALLE DE CONEXIONES'!M2786)&lt;12,(RIGHT('DETALLE DE CONEXIONES'!M2786,5)),(RIGHT('DETALLE DE CONEXIONES'!M2786,6)))</f>
        <v>24seg.</v>
      </c>
      <c r="L2786" s="36">
        <f>IF(C2786="Saliente Local",(IFERROR((LIMPIA(J2786,1)),0)),0)</f>
        <v>0</v>
      </c>
      <c r="M2786" s="36">
        <f>IF(C2786="Saliente Nacional",(IFERROR((LIMPIA(J2786,1)),0)),0)</f>
        <v>0</v>
      </c>
      <c r="N2786" s="36">
        <f>IF(C2786="Saliente Internacional",(IFERROR((LIMPIA(J2786,1)),0)),0)</f>
        <v>0</v>
      </c>
      <c r="O2786" s="36">
        <f>IF(C2786="Saliente Local",(IFERROR((LIMPIA(K2786,1)),0)),0)</f>
        <v>24</v>
      </c>
      <c r="P2786" s="36">
        <f>IF(C2786="Saliente Nacional",(IFERROR((LIMPIA(K2786,1)),0)),0)</f>
        <v>0</v>
      </c>
      <c r="Q2786" s="36">
        <f>IF(C2786="Saliente Internacional",(IFERROR((LIMPIA(K2786,1)),0)),0)</f>
        <v>0</v>
      </c>
      <c r="R2786" s="36">
        <f t="shared" si="130"/>
        <v>1</v>
      </c>
      <c r="S2786" s="36">
        <f t="shared" si="131"/>
        <v>0</v>
      </c>
    </row>
    <row r="2787" spans="1:19" x14ac:dyDescent="0.25">
      <c r="A2787" s="101">
        <f>'DETALLE DE CONEXIONES'!P2787</f>
        <v>0</v>
      </c>
      <c r="B2787" s="36" t="str">
        <f>'DETALLE DE CONEXIONES'!I2787</f>
        <v>GPRS</v>
      </c>
      <c r="C2787" s="36" t="str">
        <f>'DETALLE DE CONEXIONES'!BB2787</f>
        <v>MENSAJERO</v>
      </c>
      <c r="D2787" s="36" t="str">
        <f>'DETALLE DE CONEXIONES'!E2787</f>
        <v>internet.itelcelXXXm-3G</v>
      </c>
      <c r="E2787" s="36">
        <f t="shared" si="129"/>
        <v>23</v>
      </c>
      <c r="F2787" s="36">
        <f>IFERROR(LIMPIA('DETALLE DE CONEXIONES'!N2787,1),0)</f>
        <v>0</v>
      </c>
      <c r="G2787" s="36" t="str">
        <f>LEFT('DETALLE DE CONEXIONES'!BE2787,3)</f>
        <v/>
      </c>
      <c r="H2787" s="36" t="str">
        <f>RIGHT('DETALLE DE CONEXIONES'!AK2787,2)</f>
        <v>-1</v>
      </c>
      <c r="I2787" s="36" t="str">
        <f>LEFT('DETALLE DE CONEXIONES'!AK2787,3)</f>
        <v>MEN</v>
      </c>
      <c r="J2787" s="36" t="str">
        <f>LEFT('DETALLE DE CONEXIONES'!M2787,3)</f>
        <v>0mi</v>
      </c>
      <c r="K2787" s="36" t="str">
        <f>IF(LEN('DETALLE DE CONEXIONES'!M2787)&lt;12,(RIGHT('DETALLE DE CONEXIONES'!M2787,5)),(RIGHT('DETALLE DE CONEXIONES'!M2787,6)))</f>
        <v xml:space="preserve">min. </v>
      </c>
      <c r="L2787" s="36">
        <f>IF(C2787="Saliente Local",(IFERROR((LIMPIA(J2787,1)),0)),0)</f>
        <v>0</v>
      </c>
      <c r="M2787" s="36">
        <f>IF(C2787="Saliente Nacional",(IFERROR((LIMPIA(J2787,1)),0)),0)</f>
        <v>0</v>
      </c>
      <c r="N2787" s="36">
        <f>IF(C2787="Saliente Internacional",(IFERROR((LIMPIA(J2787,1)),0)),0)</f>
        <v>0</v>
      </c>
      <c r="O2787" s="36">
        <f>IF(C2787="Saliente Local",(IFERROR((LIMPIA(K2787,1)),0)),0)</f>
        <v>0</v>
      </c>
      <c r="P2787" s="36">
        <f>IF(C2787="Saliente Nacional",(IFERROR((LIMPIA(K2787,1)),0)),0)</f>
        <v>0</v>
      </c>
      <c r="Q2787" s="36">
        <f>IF(C2787="Saliente Internacional",(IFERROR((LIMPIA(K2787,1)),0)),0)</f>
        <v>0</v>
      </c>
      <c r="R2787" s="36">
        <f t="shared" si="130"/>
        <v>0</v>
      </c>
      <c r="S2787" s="36">
        <f t="shared" si="131"/>
        <v>0</v>
      </c>
    </row>
    <row r="2788" spans="1:19" x14ac:dyDescent="0.25">
      <c r="A2788" s="101">
        <f>'DETALLE DE CONEXIONES'!P2788</f>
        <v>0</v>
      </c>
      <c r="B2788" s="36" t="str">
        <f>'DETALLE DE CONEXIONES'!I2788</f>
        <v>GPRS</v>
      </c>
      <c r="C2788" s="36" t="str">
        <f>'DETALLE DE CONEXIONES'!BB2788</f>
        <v>MENSAJERO</v>
      </c>
      <c r="D2788" s="36" t="str">
        <f>'DETALLE DE CONEXIONES'!E2788</f>
        <v>internet.itelcelXXXm-3G</v>
      </c>
      <c r="E2788" s="36">
        <f t="shared" si="129"/>
        <v>23</v>
      </c>
      <c r="F2788" s="36">
        <f>IFERROR(LIMPIA('DETALLE DE CONEXIONES'!N2788,1),0)</f>
        <v>0</v>
      </c>
      <c r="G2788" s="36" t="str">
        <f>LEFT('DETALLE DE CONEXIONES'!BE2788,3)</f>
        <v/>
      </c>
      <c r="H2788" s="36" t="str">
        <f>RIGHT('DETALLE DE CONEXIONES'!AK2788,2)</f>
        <v>-0</v>
      </c>
      <c r="I2788" s="36" t="str">
        <f>LEFT('DETALLE DE CONEXIONES'!AK2788,3)</f>
        <v>MEN</v>
      </c>
      <c r="J2788" s="36" t="str">
        <f>LEFT('DETALLE DE CONEXIONES'!M2788,3)</f>
        <v>0mi</v>
      </c>
      <c r="K2788" s="36" t="str">
        <f>IF(LEN('DETALLE DE CONEXIONES'!M2788)&lt;12,(RIGHT('DETALLE DE CONEXIONES'!M2788,5)),(RIGHT('DETALLE DE CONEXIONES'!M2788,6)))</f>
        <v xml:space="preserve">min. </v>
      </c>
      <c r="L2788" s="36">
        <f>IF(C2788="Saliente Local",(IFERROR((LIMPIA(J2788,1)),0)),0)</f>
        <v>0</v>
      </c>
      <c r="M2788" s="36">
        <f>IF(C2788="Saliente Nacional",(IFERROR((LIMPIA(J2788,1)),0)),0)</f>
        <v>0</v>
      </c>
      <c r="N2788" s="36">
        <f>IF(C2788="Saliente Internacional",(IFERROR((LIMPIA(J2788,1)),0)),0)</f>
        <v>0</v>
      </c>
      <c r="O2788" s="36">
        <f>IF(C2788="Saliente Local",(IFERROR((LIMPIA(K2788,1)),0)),0)</f>
        <v>0</v>
      </c>
      <c r="P2788" s="36">
        <f>IF(C2788="Saliente Nacional",(IFERROR((LIMPIA(K2788,1)),0)),0)</f>
        <v>0</v>
      </c>
      <c r="Q2788" s="36">
        <f>IF(C2788="Saliente Internacional",(IFERROR((LIMPIA(K2788,1)),0)),0)</f>
        <v>0</v>
      </c>
      <c r="R2788" s="36">
        <f t="shared" si="130"/>
        <v>0</v>
      </c>
      <c r="S2788" s="36">
        <f t="shared" si="131"/>
        <v>0</v>
      </c>
    </row>
    <row r="2789" spans="1:19" x14ac:dyDescent="0.25">
      <c r="A2789" s="101">
        <f>'DETALLE DE CONEXIONES'!P2789</f>
        <v>0</v>
      </c>
      <c r="B2789" s="36" t="str">
        <f>'DETALLE DE CONEXIONES'!I2789</f>
        <v>GPRS</v>
      </c>
      <c r="C2789" s="36" t="str">
        <f>'DETALLE DE CONEXIONES'!BB2789</f>
        <v>RS</v>
      </c>
      <c r="D2789" s="36" t="str">
        <f>'DETALLE DE CONEXIONES'!E2789</f>
        <v>internet.itelcelXXXm-3G</v>
      </c>
      <c r="E2789" s="36">
        <f t="shared" si="129"/>
        <v>23</v>
      </c>
      <c r="F2789" s="36">
        <f>IFERROR(LIMPIA('DETALLE DE CONEXIONES'!N2789,1),0)</f>
        <v>0</v>
      </c>
      <c r="G2789" s="36" t="str">
        <f>LEFT('DETALLE DE CONEXIONES'!BE2789,3)</f>
        <v/>
      </c>
      <c r="H2789" s="36" t="str">
        <f>RIGHT('DETALLE DE CONEXIONES'!AK2789,2)</f>
        <v>-1</v>
      </c>
      <c r="I2789" s="36" t="str">
        <f>LEFT('DETALLE DE CONEXIONES'!AK2789,3)</f>
        <v>RS;</v>
      </c>
      <c r="J2789" s="36" t="str">
        <f>LEFT('DETALLE DE CONEXIONES'!M2789,3)</f>
        <v>0mi</v>
      </c>
      <c r="K2789" s="36" t="str">
        <f>IF(LEN('DETALLE DE CONEXIONES'!M2789)&lt;12,(RIGHT('DETALLE DE CONEXIONES'!M2789,5)),(RIGHT('DETALLE DE CONEXIONES'!M2789,6)))</f>
        <v xml:space="preserve">min. </v>
      </c>
      <c r="L2789" s="36">
        <f>IF(C2789="Saliente Local",(IFERROR((LIMPIA(J2789,1)),0)),0)</f>
        <v>0</v>
      </c>
      <c r="M2789" s="36">
        <f>IF(C2789="Saliente Nacional",(IFERROR((LIMPIA(J2789,1)),0)),0)</f>
        <v>0</v>
      </c>
      <c r="N2789" s="36">
        <f>IF(C2789="Saliente Internacional",(IFERROR((LIMPIA(J2789,1)),0)),0)</f>
        <v>0</v>
      </c>
      <c r="O2789" s="36">
        <f>IF(C2789="Saliente Local",(IFERROR((LIMPIA(K2789,1)),0)),0)</f>
        <v>0</v>
      </c>
      <c r="P2789" s="36">
        <f>IF(C2789="Saliente Nacional",(IFERROR((LIMPIA(K2789,1)),0)),0)</f>
        <v>0</v>
      </c>
      <c r="Q2789" s="36">
        <f>IF(C2789="Saliente Internacional",(IFERROR((LIMPIA(K2789,1)),0)),0)</f>
        <v>0</v>
      </c>
      <c r="R2789" s="36">
        <f t="shared" si="130"/>
        <v>0</v>
      </c>
      <c r="S2789" s="36">
        <f t="shared" si="131"/>
        <v>0</v>
      </c>
    </row>
    <row r="2790" spans="1:19" x14ac:dyDescent="0.25">
      <c r="A2790" s="101">
        <f>'DETALLE DE CONEXIONES'!P2790</f>
        <v>0</v>
      </c>
      <c r="B2790" s="36" t="str">
        <f>'DETALLE DE CONEXIONES'!I2790</f>
        <v>TRANSFERENCIA</v>
      </c>
      <c r="C2790" s="36" t="str">
        <f>'DETALLE DE CONEXIONES'!BB2790</f>
        <v>Desvio Nacional</v>
      </c>
      <c r="D2790" s="36" t="str">
        <f>'DETALLE DE CONEXIONES'!E2790</f>
        <v>999XXX1600</v>
      </c>
      <c r="E2790" s="36">
        <f t="shared" si="129"/>
        <v>10</v>
      </c>
      <c r="F2790" s="36">
        <f>IFERROR(LIMPIA('DETALLE DE CONEXIONES'!N2790,1),0)</f>
        <v>1</v>
      </c>
      <c r="G2790" s="36" t="str">
        <f>LEFT('DETALLE DE CONEXIONES'!BE2790,3)</f>
        <v>SIU</v>
      </c>
      <c r="H2790" s="36" t="str">
        <f>RIGHT('DETALLE DE CONEXIONES'!AK2790,2)</f>
        <v/>
      </c>
      <c r="I2790" s="36" t="str">
        <f>LEFT('DETALLE DE CONEXIONES'!AK2790,3)</f>
        <v/>
      </c>
      <c r="J2790" s="36" t="str">
        <f>LEFT('DETALLE DE CONEXIONES'!M2790,3)</f>
        <v>0mi</v>
      </c>
      <c r="K2790" s="36" t="str">
        <f>IF(LEN('DETALLE DE CONEXIONES'!M2790)&lt;12,(RIGHT('DETALLE DE CONEXIONES'!M2790,5)),(RIGHT('DETALLE DE CONEXIONES'!M2790,6)))</f>
        <v>7seg.</v>
      </c>
      <c r="L2790" s="36">
        <f>IF(C2790="Saliente Local",(IFERROR((LIMPIA(J2790,1)),0)),0)</f>
        <v>0</v>
      </c>
      <c r="M2790" s="36">
        <f>IF(C2790="Saliente Nacional",(IFERROR((LIMPIA(J2790,1)),0)),0)</f>
        <v>0</v>
      </c>
      <c r="N2790" s="36">
        <f>IF(C2790="Saliente Internacional",(IFERROR((LIMPIA(J2790,1)),0)),0)</f>
        <v>0</v>
      </c>
      <c r="O2790" s="36">
        <f>IF(C2790="Saliente Local",(IFERROR((LIMPIA(K2790,1)),0)),0)</f>
        <v>0</v>
      </c>
      <c r="P2790" s="36">
        <f>IF(C2790="Saliente Nacional",(IFERROR((LIMPIA(K2790,1)),0)),0)</f>
        <v>0</v>
      </c>
      <c r="Q2790" s="36">
        <f>IF(C2790="Saliente Internacional",(IFERROR((LIMPIA(K2790,1)),0)),0)</f>
        <v>0</v>
      </c>
      <c r="R2790" s="36">
        <f t="shared" si="130"/>
        <v>0</v>
      </c>
      <c r="S2790" s="36">
        <f t="shared" si="131"/>
        <v>0</v>
      </c>
    </row>
    <row r="2791" spans="1:19" x14ac:dyDescent="0.25">
      <c r="A2791" s="101">
        <f>'DETALLE DE CONEXIONES'!P2791</f>
        <v>0</v>
      </c>
      <c r="B2791" s="36" t="str">
        <f>'DETALLE DE CONEXIONES'!I2791</f>
        <v>GPRS</v>
      </c>
      <c r="C2791" s="36" t="str">
        <f>'DETALLE DE CONEXIONES'!BB2791</f>
        <v>MENSAJERO</v>
      </c>
      <c r="D2791" s="36" t="str">
        <f>'DETALLE DE CONEXIONES'!E2791</f>
        <v>internet.itelcelXXXm-3G</v>
      </c>
      <c r="E2791" s="36">
        <f t="shared" si="129"/>
        <v>23</v>
      </c>
      <c r="F2791" s="36">
        <f>IFERROR(LIMPIA('DETALLE DE CONEXIONES'!N2791,1),0)</f>
        <v>0</v>
      </c>
      <c r="G2791" s="36" t="str">
        <f>LEFT('DETALLE DE CONEXIONES'!BE2791,3)</f>
        <v/>
      </c>
      <c r="H2791" s="36" t="str">
        <f>RIGHT('DETALLE DE CONEXIONES'!AK2791,2)</f>
        <v>-1</v>
      </c>
      <c r="I2791" s="36" t="str">
        <f>LEFT('DETALLE DE CONEXIONES'!AK2791,3)</f>
        <v>MEN</v>
      </c>
      <c r="J2791" s="36" t="str">
        <f>LEFT('DETALLE DE CONEXIONES'!M2791,3)</f>
        <v>0mi</v>
      </c>
      <c r="K2791" s="36" t="str">
        <f>IF(LEN('DETALLE DE CONEXIONES'!M2791)&lt;12,(RIGHT('DETALLE DE CONEXIONES'!M2791,5)),(RIGHT('DETALLE DE CONEXIONES'!M2791,6)))</f>
        <v xml:space="preserve">min. </v>
      </c>
      <c r="L2791" s="36">
        <f>IF(C2791="Saliente Local",(IFERROR((LIMPIA(J2791,1)),0)),0)</f>
        <v>0</v>
      </c>
      <c r="M2791" s="36">
        <f>IF(C2791="Saliente Nacional",(IFERROR((LIMPIA(J2791,1)),0)),0)</f>
        <v>0</v>
      </c>
      <c r="N2791" s="36">
        <f>IF(C2791="Saliente Internacional",(IFERROR((LIMPIA(J2791,1)),0)),0)</f>
        <v>0</v>
      </c>
      <c r="O2791" s="36">
        <f>IF(C2791="Saliente Local",(IFERROR((LIMPIA(K2791,1)),0)),0)</f>
        <v>0</v>
      </c>
      <c r="P2791" s="36">
        <f>IF(C2791="Saliente Nacional",(IFERROR((LIMPIA(K2791,1)),0)),0)</f>
        <v>0</v>
      </c>
      <c r="Q2791" s="36">
        <f>IF(C2791="Saliente Internacional",(IFERROR((LIMPIA(K2791,1)),0)),0)</f>
        <v>0</v>
      </c>
      <c r="R2791" s="36">
        <f t="shared" si="130"/>
        <v>0</v>
      </c>
      <c r="S2791" s="36">
        <f t="shared" si="131"/>
        <v>0</v>
      </c>
    </row>
    <row r="2792" spans="1:19" x14ac:dyDescent="0.25">
      <c r="A2792" s="101">
        <f>'DETALLE DE CONEXIONES'!P2792</f>
        <v>0</v>
      </c>
      <c r="B2792" s="36" t="str">
        <f>'DETALLE DE CONEXIONES'!I2792</f>
        <v>GPRS</v>
      </c>
      <c r="C2792" s="36" t="str">
        <f>'DETALLE DE CONEXIONES'!BB2792</f>
        <v>RS</v>
      </c>
      <c r="D2792" s="36" t="str">
        <f>'DETALLE DE CONEXIONES'!E2792</f>
        <v>internet.itelcelXXXm-3G</v>
      </c>
      <c r="E2792" s="36">
        <f t="shared" si="129"/>
        <v>23</v>
      </c>
      <c r="F2792" s="36">
        <f>IFERROR(LIMPIA('DETALLE DE CONEXIONES'!N2792,1),0)</f>
        <v>0</v>
      </c>
      <c r="G2792" s="36" t="str">
        <f>LEFT('DETALLE DE CONEXIONES'!BE2792,3)</f>
        <v/>
      </c>
      <c r="H2792" s="36" t="str">
        <f>RIGHT('DETALLE DE CONEXIONES'!AK2792,2)</f>
        <v>-1</v>
      </c>
      <c r="I2792" s="36" t="str">
        <f>LEFT('DETALLE DE CONEXIONES'!AK2792,3)</f>
        <v>RS;</v>
      </c>
      <c r="J2792" s="36" t="str">
        <f>LEFT('DETALLE DE CONEXIONES'!M2792,3)</f>
        <v>0mi</v>
      </c>
      <c r="K2792" s="36" t="str">
        <f>IF(LEN('DETALLE DE CONEXIONES'!M2792)&lt;12,(RIGHT('DETALLE DE CONEXIONES'!M2792,5)),(RIGHT('DETALLE DE CONEXIONES'!M2792,6)))</f>
        <v xml:space="preserve">min. </v>
      </c>
      <c r="L2792" s="36">
        <f>IF(C2792="Saliente Local",(IFERROR((LIMPIA(J2792,1)),0)),0)</f>
        <v>0</v>
      </c>
      <c r="M2792" s="36">
        <f>IF(C2792="Saliente Nacional",(IFERROR((LIMPIA(J2792,1)),0)),0)</f>
        <v>0</v>
      </c>
      <c r="N2792" s="36">
        <f>IF(C2792="Saliente Internacional",(IFERROR((LIMPIA(J2792,1)),0)),0)</f>
        <v>0</v>
      </c>
      <c r="O2792" s="36">
        <f>IF(C2792="Saliente Local",(IFERROR((LIMPIA(K2792,1)),0)),0)</f>
        <v>0</v>
      </c>
      <c r="P2792" s="36">
        <f>IF(C2792="Saliente Nacional",(IFERROR((LIMPIA(K2792,1)),0)),0)</f>
        <v>0</v>
      </c>
      <c r="Q2792" s="36">
        <f>IF(C2792="Saliente Internacional",(IFERROR((LIMPIA(K2792,1)),0)),0)</f>
        <v>0</v>
      </c>
      <c r="R2792" s="36">
        <f t="shared" si="130"/>
        <v>0</v>
      </c>
      <c r="S2792" s="36">
        <f t="shared" si="131"/>
        <v>0</v>
      </c>
    </row>
    <row r="2793" spans="1:19" x14ac:dyDescent="0.25">
      <c r="A2793" s="101">
        <f>'DETALLE DE CONEXIONES'!P2793</f>
        <v>0</v>
      </c>
      <c r="B2793" s="36" t="str">
        <f>'DETALLE DE CONEXIONES'!I2793</f>
        <v>GPRS</v>
      </c>
      <c r="C2793" s="36" t="str">
        <f>'DETALLE DE CONEXIONES'!BB2793</f>
        <v>MENSAJERO</v>
      </c>
      <c r="D2793" s="36" t="str">
        <f>'DETALLE DE CONEXIONES'!E2793</f>
        <v>internet.itelcel.coXXXGLTE</v>
      </c>
      <c r="E2793" s="36">
        <f t="shared" si="129"/>
        <v>26</v>
      </c>
      <c r="F2793" s="36">
        <f>IFERROR(LIMPIA('DETALLE DE CONEXIONES'!N2793,1),0)</f>
        <v>0</v>
      </c>
      <c r="G2793" s="36" t="str">
        <f>LEFT('DETALLE DE CONEXIONES'!BE2793,3)</f>
        <v/>
      </c>
      <c r="H2793" s="36" t="str">
        <f>RIGHT('DETALLE DE CONEXIONES'!AK2793,2)</f>
        <v>-0</v>
      </c>
      <c r="I2793" s="36" t="str">
        <f>LEFT('DETALLE DE CONEXIONES'!AK2793,3)</f>
        <v>MEN</v>
      </c>
      <c r="J2793" s="36" t="str">
        <f>LEFT('DETALLE DE CONEXIONES'!M2793,3)</f>
        <v>0mi</v>
      </c>
      <c r="K2793" s="36" t="str">
        <f>IF(LEN('DETALLE DE CONEXIONES'!M2793)&lt;12,(RIGHT('DETALLE DE CONEXIONES'!M2793,5)),(RIGHT('DETALLE DE CONEXIONES'!M2793,6)))</f>
        <v xml:space="preserve">min. </v>
      </c>
      <c r="L2793" s="36">
        <f>IF(C2793="Saliente Local",(IFERROR((LIMPIA(J2793,1)),0)),0)</f>
        <v>0</v>
      </c>
      <c r="M2793" s="36">
        <f>IF(C2793="Saliente Nacional",(IFERROR((LIMPIA(J2793,1)),0)),0)</f>
        <v>0</v>
      </c>
      <c r="N2793" s="36">
        <f>IF(C2793="Saliente Internacional",(IFERROR((LIMPIA(J2793,1)),0)),0)</f>
        <v>0</v>
      </c>
      <c r="O2793" s="36">
        <f>IF(C2793="Saliente Local",(IFERROR((LIMPIA(K2793,1)),0)),0)</f>
        <v>0</v>
      </c>
      <c r="P2793" s="36">
        <f>IF(C2793="Saliente Nacional",(IFERROR((LIMPIA(K2793,1)),0)),0)</f>
        <v>0</v>
      </c>
      <c r="Q2793" s="36">
        <f>IF(C2793="Saliente Internacional",(IFERROR((LIMPIA(K2793,1)),0)),0)</f>
        <v>0</v>
      </c>
      <c r="R2793" s="36">
        <f t="shared" si="130"/>
        <v>0</v>
      </c>
      <c r="S2793" s="36">
        <f t="shared" si="131"/>
        <v>0</v>
      </c>
    </row>
    <row r="2794" spans="1:19" x14ac:dyDescent="0.25">
      <c r="A2794" s="101">
        <f>'DETALLE DE CONEXIONES'!P2794</f>
        <v>0</v>
      </c>
      <c r="B2794" s="36" t="str">
        <f>'DETALLE DE CONEXIONES'!I2794</f>
        <v>GPRS</v>
      </c>
      <c r="C2794" s="36" t="str">
        <f>'DETALLE DE CONEXIONES'!BB2794</f>
        <v>RS</v>
      </c>
      <c r="D2794" s="36" t="str">
        <f>'DETALLE DE CONEXIONES'!E2794</f>
        <v>internet.itelcel.coXXXGLTE</v>
      </c>
      <c r="E2794" s="36">
        <f t="shared" si="129"/>
        <v>26</v>
      </c>
      <c r="F2794" s="36">
        <f>IFERROR(LIMPIA('DETALLE DE CONEXIONES'!N2794,1),0)</f>
        <v>0</v>
      </c>
      <c r="G2794" s="36" t="str">
        <f>LEFT('DETALLE DE CONEXIONES'!BE2794,3)</f>
        <v/>
      </c>
      <c r="H2794" s="36" t="str">
        <f>RIGHT('DETALLE DE CONEXIONES'!AK2794,2)</f>
        <v>-0</v>
      </c>
      <c r="I2794" s="36" t="str">
        <f>LEFT('DETALLE DE CONEXIONES'!AK2794,3)</f>
        <v>RS;</v>
      </c>
      <c r="J2794" s="36" t="str">
        <f>LEFT('DETALLE DE CONEXIONES'!M2794,3)</f>
        <v>0mi</v>
      </c>
      <c r="K2794" s="36" t="str">
        <f>IF(LEN('DETALLE DE CONEXIONES'!M2794)&lt;12,(RIGHT('DETALLE DE CONEXIONES'!M2794,5)),(RIGHT('DETALLE DE CONEXIONES'!M2794,6)))</f>
        <v xml:space="preserve">min. </v>
      </c>
      <c r="L2794" s="36">
        <f>IF(C2794="Saliente Local",(IFERROR((LIMPIA(J2794,1)),0)),0)</f>
        <v>0</v>
      </c>
      <c r="M2794" s="36">
        <f>IF(C2794="Saliente Nacional",(IFERROR((LIMPIA(J2794,1)),0)),0)</f>
        <v>0</v>
      </c>
      <c r="N2794" s="36">
        <f>IF(C2794="Saliente Internacional",(IFERROR((LIMPIA(J2794,1)),0)),0)</f>
        <v>0</v>
      </c>
      <c r="O2794" s="36">
        <f>IF(C2794="Saliente Local",(IFERROR((LIMPIA(K2794,1)),0)),0)</f>
        <v>0</v>
      </c>
      <c r="P2794" s="36">
        <f>IF(C2794="Saliente Nacional",(IFERROR((LIMPIA(K2794,1)),0)),0)</f>
        <v>0</v>
      </c>
      <c r="Q2794" s="36">
        <f>IF(C2794="Saliente Internacional",(IFERROR((LIMPIA(K2794,1)),0)),0)</f>
        <v>0</v>
      </c>
      <c r="R2794" s="36">
        <f t="shared" si="130"/>
        <v>0</v>
      </c>
      <c r="S2794" s="36">
        <f t="shared" si="131"/>
        <v>0</v>
      </c>
    </row>
    <row r="2795" spans="1:19" x14ac:dyDescent="0.25">
      <c r="A2795" s="101">
        <f>'DETALLE DE CONEXIONES'!P2795</f>
        <v>0</v>
      </c>
      <c r="B2795" s="36" t="str">
        <f>'DETALLE DE CONEXIONES'!I2795</f>
        <v>SALIENTE</v>
      </c>
      <c r="C2795" s="36" t="str">
        <f>'DETALLE DE CONEXIONES'!BB2795</f>
        <v>Saliente Local</v>
      </c>
      <c r="D2795" s="36" t="str">
        <f>'DETALLE DE CONEXIONES'!E2795</f>
        <v>999XXX8450</v>
      </c>
      <c r="E2795" s="36">
        <f t="shared" si="129"/>
        <v>10</v>
      </c>
      <c r="F2795" s="36">
        <f>IFERROR(LIMPIA('DETALLE DE CONEXIONES'!N2795,1),0)</f>
        <v>2</v>
      </c>
      <c r="G2795" s="36" t="str">
        <f>LEFT('DETALLE DE CONEXIONES'!BE2795,3)</f>
        <v>NOF</v>
      </c>
      <c r="H2795" s="36" t="str">
        <f>RIGHT('DETALLE DE CONEXIONES'!AK2795,2)</f>
        <v/>
      </c>
      <c r="I2795" s="36" t="str">
        <f>LEFT('DETALLE DE CONEXIONES'!AK2795,3)</f>
        <v/>
      </c>
      <c r="J2795" s="36" t="str">
        <f>LEFT('DETALLE DE CONEXIONES'!M2795,3)</f>
        <v>1mi</v>
      </c>
      <c r="K2795" s="36" t="str">
        <f>IF(LEN('DETALLE DE CONEXIONES'!M2795)&lt;12,(RIGHT('DETALLE DE CONEXIONES'!M2795,5)),(RIGHT('DETALLE DE CONEXIONES'!M2795,6)))</f>
        <v>37seg.</v>
      </c>
      <c r="L2795" s="36">
        <f>IF(C2795="Saliente Local",(IFERROR((LIMPIA(J2795,1)),0)),0)</f>
        <v>1</v>
      </c>
      <c r="M2795" s="36">
        <f>IF(C2795="Saliente Nacional",(IFERROR((LIMPIA(J2795,1)),0)),0)</f>
        <v>0</v>
      </c>
      <c r="N2795" s="36">
        <f>IF(C2795="Saliente Internacional",(IFERROR((LIMPIA(J2795,1)),0)),0)</f>
        <v>0</v>
      </c>
      <c r="O2795" s="36">
        <f>IF(C2795="Saliente Local",(IFERROR((LIMPIA(K2795,1)),0)),0)</f>
        <v>37</v>
      </c>
      <c r="P2795" s="36">
        <f>IF(C2795="Saliente Nacional",(IFERROR((LIMPIA(K2795,1)),0)),0)</f>
        <v>0</v>
      </c>
      <c r="Q2795" s="36">
        <f>IF(C2795="Saliente Internacional",(IFERROR((LIMPIA(K2795,1)),0)),0)</f>
        <v>0</v>
      </c>
      <c r="R2795" s="36">
        <f t="shared" si="130"/>
        <v>2</v>
      </c>
      <c r="S2795" s="36">
        <f t="shared" si="131"/>
        <v>0</v>
      </c>
    </row>
    <row r="2796" spans="1:19" x14ac:dyDescent="0.25">
      <c r="A2796" s="101">
        <f>'DETALLE DE CONEXIONES'!P2796</f>
        <v>0</v>
      </c>
      <c r="B2796" s="36" t="str">
        <f>'DETALLE DE CONEXIONES'!I2796</f>
        <v>GPRS</v>
      </c>
      <c r="C2796" s="36" t="str">
        <f>'DETALLE DE CONEXIONES'!BB2796</f>
        <v>RS</v>
      </c>
      <c r="D2796" s="36" t="str">
        <f>'DETALLE DE CONEXIONES'!E2796</f>
        <v>internet.itelcel.coXXXGLTE</v>
      </c>
      <c r="E2796" s="36">
        <f t="shared" si="129"/>
        <v>26</v>
      </c>
      <c r="F2796" s="36">
        <f>IFERROR(LIMPIA('DETALLE DE CONEXIONES'!N2796,1),0)</f>
        <v>0</v>
      </c>
      <c r="G2796" s="36" t="str">
        <f>LEFT('DETALLE DE CONEXIONES'!BE2796,3)</f>
        <v/>
      </c>
      <c r="H2796" s="36" t="str">
        <f>RIGHT('DETALLE DE CONEXIONES'!AK2796,2)</f>
        <v>-0</v>
      </c>
      <c r="I2796" s="36" t="str">
        <f>LEFT('DETALLE DE CONEXIONES'!AK2796,3)</f>
        <v>RS;</v>
      </c>
      <c r="J2796" s="36" t="str">
        <f>LEFT('DETALLE DE CONEXIONES'!M2796,3)</f>
        <v>0mi</v>
      </c>
      <c r="K2796" s="36" t="str">
        <f>IF(LEN('DETALLE DE CONEXIONES'!M2796)&lt;12,(RIGHT('DETALLE DE CONEXIONES'!M2796,5)),(RIGHT('DETALLE DE CONEXIONES'!M2796,6)))</f>
        <v xml:space="preserve">min. </v>
      </c>
      <c r="L2796" s="36">
        <f>IF(C2796="Saliente Local",(IFERROR((LIMPIA(J2796,1)),0)),0)</f>
        <v>0</v>
      </c>
      <c r="M2796" s="36">
        <f>IF(C2796="Saliente Nacional",(IFERROR((LIMPIA(J2796,1)),0)),0)</f>
        <v>0</v>
      </c>
      <c r="N2796" s="36">
        <f>IF(C2796="Saliente Internacional",(IFERROR((LIMPIA(J2796,1)),0)),0)</f>
        <v>0</v>
      </c>
      <c r="O2796" s="36">
        <f>IF(C2796="Saliente Local",(IFERROR((LIMPIA(K2796,1)),0)),0)</f>
        <v>0</v>
      </c>
      <c r="P2796" s="36">
        <f>IF(C2796="Saliente Nacional",(IFERROR((LIMPIA(K2796,1)),0)),0)</f>
        <v>0</v>
      </c>
      <c r="Q2796" s="36">
        <f>IF(C2796="Saliente Internacional",(IFERROR((LIMPIA(K2796,1)),0)),0)</f>
        <v>0</v>
      </c>
      <c r="R2796" s="36">
        <f t="shared" si="130"/>
        <v>0</v>
      </c>
      <c r="S2796" s="36">
        <f t="shared" si="131"/>
        <v>0</v>
      </c>
    </row>
    <row r="2797" spans="1:19" x14ac:dyDescent="0.25">
      <c r="A2797" s="101">
        <f>'DETALLE DE CONEXIONES'!P2797</f>
        <v>0</v>
      </c>
      <c r="B2797" s="36" t="str">
        <f>'DETALLE DE CONEXIONES'!I2797</f>
        <v>SALIENTE</v>
      </c>
      <c r="C2797" s="36" t="str">
        <f>'DETALLE DE CONEXIONES'!BB2797</f>
        <v>Saliente Local</v>
      </c>
      <c r="D2797" s="36" t="str">
        <f>'DETALLE DE CONEXIONES'!E2797</f>
        <v>999XXX3348</v>
      </c>
      <c r="E2797" s="36">
        <f t="shared" si="129"/>
        <v>10</v>
      </c>
      <c r="F2797" s="36">
        <f>IFERROR(LIMPIA('DETALLE DE CONEXIONES'!N2797,1),0)</f>
        <v>3</v>
      </c>
      <c r="G2797" s="36" t="str">
        <f>LEFT('DETALLE DE CONEXIONES'!BE2797,3)</f>
        <v>NOF</v>
      </c>
      <c r="H2797" s="36" t="str">
        <f>RIGHT('DETALLE DE CONEXIONES'!AK2797,2)</f>
        <v/>
      </c>
      <c r="I2797" s="36" t="str">
        <f>LEFT('DETALLE DE CONEXIONES'!AK2797,3)</f>
        <v/>
      </c>
      <c r="J2797" s="36" t="str">
        <f>LEFT('DETALLE DE CONEXIONES'!M2797,3)</f>
        <v>2mi</v>
      </c>
      <c r="K2797" s="36" t="str">
        <f>IF(LEN('DETALLE DE CONEXIONES'!M2797)&lt;12,(RIGHT('DETALLE DE CONEXIONES'!M2797,5)),(RIGHT('DETALLE DE CONEXIONES'!M2797,6)))</f>
        <v>24seg.</v>
      </c>
      <c r="L2797" s="36">
        <f>IF(C2797="Saliente Local",(IFERROR((LIMPIA(J2797,1)),0)),0)</f>
        <v>2</v>
      </c>
      <c r="M2797" s="36">
        <f>IF(C2797="Saliente Nacional",(IFERROR((LIMPIA(J2797,1)),0)),0)</f>
        <v>0</v>
      </c>
      <c r="N2797" s="36">
        <f>IF(C2797="Saliente Internacional",(IFERROR((LIMPIA(J2797,1)),0)),0)</f>
        <v>0</v>
      </c>
      <c r="O2797" s="36">
        <f>IF(C2797="Saliente Local",(IFERROR((LIMPIA(K2797,1)),0)),0)</f>
        <v>24</v>
      </c>
      <c r="P2797" s="36">
        <f>IF(C2797="Saliente Nacional",(IFERROR((LIMPIA(K2797,1)),0)),0)</f>
        <v>0</v>
      </c>
      <c r="Q2797" s="36">
        <f>IF(C2797="Saliente Internacional",(IFERROR((LIMPIA(K2797,1)),0)),0)</f>
        <v>0</v>
      </c>
      <c r="R2797" s="36">
        <f t="shared" si="130"/>
        <v>3</v>
      </c>
      <c r="S2797" s="36">
        <f t="shared" si="131"/>
        <v>0</v>
      </c>
    </row>
    <row r="2798" spans="1:19" x14ac:dyDescent="0.25">
      <c r="A2798" s="101">
        <f>'DETALLE DE CONEXIONES'!P2798</f>
        <v>0</v>
      </c>
      <c r="B2798" s="36" t="str">
        <f>'DETALLE DE CONEXIONES'!I2798</f>
        <v>SALIENTE</v>
      </c>
      <c r="C2798" s="36" t="str">
        <f>'DETALLE DE CONEXIONES'!BB2798</f>
        <v>Saliente Local</v>
      </c>
      <c r="D2798" s="36" t="str">
        <f>'DETALLE DE CONEXIONES'!E2798</f>
        <v>999XXX1048</v>
      </c>
      <c r="E2798" s="36">
        <f t="shared" si="129"/>
        <v>10</v>
      </c>
      <c r="F2798" s="36">
        <f>IFERROR(LIMPIA('DETALLE DE CONEXIONES'!N2798,1),0)</f>
        <v>1</v>
      </c>
      <c r="G2798" s="36" t="str">
        <f>LEFT('DETALLE DE CONEXIONES'!BE2798,3)</f>
        <v>NOF</v>
      </c>
      <c r="H2798" s="36" t="str">
        <f>RIGHT('DETALLE DE CONEXIONES'!AK2798,2)</f>
        <v/>
      </c>
      <c r="I2798" s="36" t="str">
        <f>LEFT('DETALLE DE CONEXIONES'!AK2798,3)</f>
        <v/>
      </c>
      <c r="J2798" s="36" t="str">
        <f>LEFT('DETALLE DE CONEXIONES'!M2798,3)</f>
        <v>0mi</v>
      </c>
      <c r="K2798" s="36" t="str">
        <f>IF(LEN('DETALLE DE CONEXIONES'!M2798)&lt;12,(RIGHT('DETALLE DE CONEXIONES'!M2798,5)),(RIGHT('DETALLE DE CONEXIONES'!M2798,6)))</f>
        <v>56seg.</v>
      </c>
      <c r="L2798" s="36">
        <f>IF(C2798="Saliente Local",(IFERROR((LIMPIA(J2798,1)),0)),0)</f>
        <v>0</v>
      </c>
      <c r="M2798" s="36">
        <f>IF(C2798="Saliente Nacional",(IFERROR((LIMPIA(J2798,1)),0)),0)</f>
        <v>0</v>
      </c>
      <c r="N2798" s="36">
        <f>IF(C2798="Saliente Internacional",(IFERROR((LIMPIA(J2798,1)),0)),0)</f>
        <v>0</v>
      </c>
      <c r="O2798" s="36">
        <f>IF(C2798="Saliente Local",(IFERROR((LIMPIA(K2798,1)),0)),0)</f>
        <v>56</v>
      </c>
      <c r="P2798" s="36">
        <f>IF(C2798="Saliente Nacional",(IFERROR((LIMPIA(K2798,1)),0)),0)</f>
        <v>0</v>
      </c>
      <c r="Q2798" s="36">
        <f>IF(C2798="Saliente Internacional",(IFERROR((LIMPIA(K2798,1)),0)),0)</f>
        <v>0</v>
      </c>
      <c r="R2798" s="36">
        <f t="shared" si="130"/>
        <v>1</v>
      </c>
      <c r="S2798" s="36">
        <f t="shared" si="131"/>
        <v>0</v>
      </c>
    </row>
    <row r="2799" spans="1:19" x14ac:dyDescent="0.25">
      <c r="A2799" s="101">
        <f>'DETALLE DE CONEXIONES'!P2799</f>
        <v>0</v>
      </c>
      <c r="B2799" s="36" t="str">
        <f>'DETALLE DE CONEXIONES'!I2799</f>
        <v>SALIENTE</v>
      </c>
      <c r="C2799" s="36" t="str">
        <f>'DETALLE DE CONEXIONES'!BB2799</f>
        <v>Saliente Local</v>
      </c>
      <c r="D2799" s="36" t="str">
        <f>'DETALLE DE CONEXIONES'!E2799</f>
        <v>999XXX8767</v>
      </c>
      <c r="E2799" s="36">
        <f t="shared" si="129"/>
        <v>10</v>
      </c>
      <c r="F2799" s="36">
        <f>IFERROR(LIMPIA('DETALLE DE CONEXIONES'!N2799,1),0)</f>
        <v>2</v>
      </c>
      <c r="G2799" s="36" t="str">
        <f>LEFT('DETALLE DE CONEXIONES'!BE2799,3)</f>
        <v>NOF</v>
      </c>
      <c r="H2799" s="36" t="str">
        <f>RIGHT('DETALLE DE CONEXIONES'!AK2799,2)</f>
        <v/>
      </c>
      <c r="I2799" s="36" t="str">
        <f>LEFT('DETALLE DE CONEXIONES'!AK2799,3)</f>
        <v/>
      </c>
      <c r="J2799" s="36" t="str">
        <f>LEFT('DETALLE DE CONEXIONES'!M2799,3)</f>
        <v>1mi</v>
      </c>
      <c r="K2799" s="36" t="str">
        <f>IF(LEN('DETALLE DE CONEXIONES'!M2799)&lt;12,(RIGHT('DETALLE DE CONEXIONES'!M2799,5)),(RIGHT('DETALLE DE CONEXIONES'!M2799,6)))</f>
        <v>34seg.</v>
      </c>
      <c r="L2799" s="36">
        <f>IF(C2799="Saliente Local",(IFERROR((LIMPIA(J2799,1)),0)),0)</f>
        <v>1</v>
      </c>
      <c r="M2799" s="36">
        <f>IF(C2799="Saliente Nacional",(IFERROR((LIMPIA(J2799,1)),0)),0)</f>
        <v>0</v>
      </c>
      <c r="N2799" s="36">
        <f>IF(C2799="Saliente Internacional",(IFERROR((LIMPIA(J2799,1)),0)),0)</f>
        <v>0</v>
      </c>
      <c r="O2799" s="36">
        <f>IF(C2799="Saliente Local",(IFERROR((LIMPIA(K2799,1)),0)),0)</f>
        <v>34</v>
      </c>
      <c r="P2799" s="36">
        <f>IF(C2799="Saliente Nacional",(IFERROR((LIMPIA(K2799,1)),0)),0)</f>
        <v>0</v>
      </c>
      <c r="Q2799" s="36">
        <f>IF(C2799="Saliente Internacional",(IFERROR((LIMPIA(K2799,1)),0)),0)</f>
        <v>0</v>
      </c>
      <c r="R2799" s="36">
        <f t="shared" si="130"/>
        <v>2</v>
      </c>
      <c r="S2799" s="36">
        <f t="shared" si="131"/>
        <v>0</v>
      </c>
    </row>
    <row r="2800" spans="1:19" x14ac:dyDescent="0.25">
      <c r="A2800" s="101">
        <f>'DETALLE DE CONEXIONES'!P2800</f>
        <v>0</v>
      </c>
      <c r="B2800" s="36" t="str">
        <f>'DETALLE DE CONEXIONES'!I2800</f>
        <v>SALIENTE</v>
      </c>
      <c r="C2800" s="36" t="str">
        <f>'DETALLE DE CONEXIONES'!BB2800</f>
        <v>Saliente Local</v>
      </c>
      <c r="D2800" s="36" t="str">
        <f>'DETALLE DE CONEXIONES'!E2800</f>
        <v>999XXX1604</v>
      </c>
      <c r="E2800" s="36">
        <f t="shared" si="129"/>
        <v>10</v>
      </c>
      <c r="F2800" s="36">
        <f>IFERROR(LIMPIA('DETALLE DE CONEXIONES'!N2800,1),0)</f>
        <v>2</v>
      </c>
      <c r="G2800" s="36" t="str">
        <f>LEFT('DETALLE DE CONEXIONES'!BE2800,3)</f>
        <v>NOF</v>
      </c>
      <c r="H2800" s="36" t="str">
        <f>RIGHT('DETALLE DE CONEXIONES'!AK2800,2)</f>
        <v/>
      </c>
      <c r="I2800" s="36" t="str">
        <f>LEFT('DETALLE DE CONEXIONES'!AK2800,3)</f>
        <v/>
      </c>
      <c r="J2800" s="36" t="str">
        <f>LEFT('DETALLE DE CONEXIONES'!M2800,3)</f>
        <v>1mi</v>
      </c>
      <c r="K2800" s="36" t="str">
        <f>IF(LEN('DETALLE DE CONEXIONES'!M2800)&lt;12,(RIGHT('DETALLE DE CONEXIONES'!M2800,5)),(RIGHT('DETALLE DE CONEXIONES'!M2800,6)))</f>
        <v>11seg.</v>
      </c>
      <c r="L2800" s="36">
        <f>IF(C2800="Saliente Local",(IFERROR((LIMPIA(J2800,1)),0)),0)</f>
        <v>1</v>
      </c>
      <c r="M2800" s="36">
        <f>IF(C2800="Saliente Nacional",(IFERROR((LIMPIA(J2800,1)),0)),0)</f>
        <v>0</v>
      </c>
      <c r="N2800" s="36">
        <f>IF(C2800="Saliente Internacional",(IFERROR((LIMPIA(J2800,1)),0)),0)</f>
        <v>0</v>
      </c>
      <c r="O2800" s="36">
        <f>IF(C2800="Saliente Local",(IFERROR((LIMPIA(K2800,1)),0)),0)</f>
        <v>11</v>
      </c>
      <c r="P2800" s="36">
        <f>IF(C2800="Saliente Nacional",(IFERROR((LIMPIA(K2800,1)),0)),0)</f>
        <v>0</v>
      </c>
      <c r="Q2800" s="36">
        <f>IF(C2800="Saliente Internacional",(IFERROR((LIMPIA(K2800,1)),0)),0)</f>
        <v>0</v>
      </c>
      <c r="R2800" s="36">
        <f t="shared" si="130"/>
        <v>2</v>
      </c>
      <c r="S2800" s="36">
        <f t="shared" si="131"/>
        <v>0</v>
      </c>
    </row>
    <row r="2801" spans="1:19" x14ac:dyDescent="0.25">
      <c r="A2801" s="101">
        <f>'DETALLE DE CONEXIONES'!P2801</f>
        <v>0</v>
      </c>
      <c r="B2801" s="36" t="str">
        <f>'DETALLE DE CONEXIONES'!I2801</f>
        <v>SALIENTE</v>
      </c>
      <c r="C2801" s="36" t="str">
        <f>'DETALLE DE CONEXIONES'!BB2801</f>
        <v>Saliente Local</v>
      </c>
      <c r="D2801" s="36" t="str">
        <f>'DETALLE DE CONEXIONES'!E2801</f>
        <v>999XXX1604</v>
      </c>
      <c r="E2801" s="36">
        <f t="shared" si="129"/>
        <v>10</v>
      </c>
      <c r="F2801" s="36">
        <f>IFERROR(LIMPIA('DETALLE DE CONEXIONES'!N2801,1),0)</f>
        <v>1</v>
      </c>
      <c r="G2801" s="36" t="str">
        <f>LEFT('DETALLE DE CONEXIONES'!BE2801,3)</f>
        <v>NOF</v>
      </c>
      <c r="H2801" s="36" t="str">
        <f>RIGHT('DETALLE DE CONEXIONES'!AK2801,2)</f>
        <v/>
      </c>
      <c r="I2801" s="36" t="str">
        <f>LEFT('DETALLE DE CONEXIONES'!AK2801,3)</f>
        <v/>
      </c>
      <c r="J2801" s="36" t="str">
        <f>LEFT('DETALLE DE CONEXIONES'!M2801,3)</f>
        <v>0mi</v>
      </c>
      <c r="K2801" s="36" t="str">
        <f>IF(LEN('DETALLE DE CONEXIONES'!M2801)&lt;12,(RIGHT('DETALLE DE CONEXIONES'!M2801,5)),(RIGHT('DETALLE DE CONEXIONES'!M2801,6)))</f>
        <v>13seg.</v>
      </c>
      <c r="L2801" s="36">
        <f>IF(C2801="Saliente Local",(IFERROR((LIMPIA(J2801,1)),0)),0)</f>
        <v>0</v>
      </c>
      <c r="M2801" s="36">
        <f>IF(C2801="Saliente Nacional",(IFERROR((LIMPIA(J2801,1)),0)),0)</f>
        <v>0</v>
      </c>
      <c r="N2801" s="36">
        <f>IF(C2801="Saliente Internacional",(IFERROR((LIMPIA(J2801,1)),0)),0)</f>
        <v>0</v>
      </c>
      <c r="O2801" s="36">
        <f>IF(C2801="Saliente Local",(IFERROR((LIMPIA(K2801,1)),0)),0)</f>
        <v>13</v>
      </c>
      <c r="P2801" s="36">
        <f>IF(C2801="Saliente Nacional",(IFERROR((LIMPIA(K2801,1)),0)),0)</f>
        <v>0</v>
      </c>
      <c r="Q2801" s="36">
        <f>IF(C2801="Saliente Internacional",(IFERROR((LIMPIA(K2801,1)),0)),0)</f>
        <v>0</v>
      </c>
      <c r="R2801" s="36">
        <f t="shared" si="130"/>
        <v>1</v>
      </c>
      <c r="S2801" s="36">
        <f t="shared" si="131"/>
        <v>0</v>
      </c>
    </row>
    <row r="2802" spans="1:19" x14ac:dyDescent="0.25">
      <c r="A2802" s="101">
        <f>'DETALLE DE CONEXIONES'!P2802</f>
        <v>0</v>
      </c>
      <c r="B2802" s="36" t="str">
        <f>'DETALLE DE CONEXIONES'!I2802</f>
        <v>SALIENTE</v>
      </c>
      <c r="C2802" s="36" t="str">
        <f>'DETALLE DE CONEXIONES'!BB2802</f>
        <v>Saliente Local</v>
      </c>
      <c r="D2802" s="36" t="str">
        <f>'DETALLE DE CONEXIONES'!E2802</f>
        <v>999XXX3420</v>
      </c>
      <c r="E2802" s="36">
        <f t="shared" si="129"/>
        <v>10</v>
      </c>
      <c r="F2802" s="36">
        <f>IFERROR(LIMPIA('DETALLE DE CONEXIONES'!N2802,1),0)</f>
        <v>1</v>
      </c>
      <c r="G2802" s="36" t="str">
        <f>LEFT('DETALLE DE CONEXIONES'!BE2802,3)</f>
        <v>NOF</v>
      </c>
      <c r="H2802" s="36" t="str">
        <f>RIGHT('DETALLE DE CONEXIONES'!AK2802,2)</f>
        <v/>
      </c>
      <c r="I2802" s="36" t="str">
        <f>LEFT('DETALLE DE CONEXIONES'!AK2802,3)</f>
        <v/>
      </c>
      <c r="J2802" s="36" t="str">
        <f>LEFT('DETALLE DE CONEXIONES'!M2802,3)</f>
        <v>0mi</v>
      </c>
      <c r="K2802" s="36" t="str">
        <f>IF(LEN('DETALLE DE CONEXIONES'!M2802)&lt;12,(RIGHT('DETALLE DE CONEXIONES'!M2802,5)),(RIGHT('DETALLE DE CONEXIONES'!M2802,6)))</f>
        <v>27seg.</v>
      </c>
      <c r="L2802" s="36">
        <f>IF(C2802="Saliente Local",(IFERROR((LIMPIA(J2802,1)),0)),0)</f>
        <v>0</v>
      </c>
      <c r="M2802" s="36">
        <f>IF(C2802="Saliente Nacional",(IFERROR((LIMPIA(J2802,1)),0)),0)</f>
        <v>0</v>
      </c>
      <c r="N2802" s="36">
        <f>IF(C2802="Saliente Internacional",(IFERROR((LIMPIA(J2802,1)),0)),0)</f>
        <v>0</v>
      </c>
      <c r="O2802" s="36">
        <f>IF(C2802="Saliente Local",(IFERROR((LIMPIA(K2802,1)),0)),0)</f>
        <v>27</v>
      </c>
      <c r="P2802" s="36">
        <f>IF(C2802="Saliente Nacional",(IFERROR((LIMPIA(K2802,1)),0)),0)</f>
        <v>0</v>
      </c>
      <c r="Q2802" s="36">
        <f>IF(C2802="Saliente Internacional",(IFERROR((LIMPIA(K2802,1)),0)),0)</f>
        <v>0</v>
      </c>
      <c r="R2802" s="36">
        <f t="shared" si="130"/>
        <v>1</v>
      </c>
      <c r="S2802" s="36">
        <f t="shared" si="131"/>
        <v>0</v>
      </c>
    </row>
    <row r="2803" spans="1:19" x14ac:dyDescent="0.25">
      <c r="A2803" s="101">
        <f>'DETALLE DE CONEXIONES'!P2803</f>
        <v>0</v>
      </c>
      <c r="B2803" s="36" t="str">
        <f>'DETALLE DE CONEXIONES'!I2803</f>
        <v>GPRS</v>
      </c>
      <c r="C2803" s="36" t="str">
        <f>'DETALLE DE CONEXIONES'!BB2803</f>
        <v>MENSAJERO</v>
      </c>
      <c r="D2803" s="36" t="str">
        <f>'DETALLE DE CONEXIONES'!E2803</f>
        <v>internet.itelcel.coXXXGLTE</v>
      </c>
      <c r="E2803" s="36">
        <f t="shared" si="129"/>
        <v>26</v>
      </c>
      <c r="F2803" s="36">
        <f>IFERROR(LIMPIA('DETALLE DE CONEXIONES'!N2803,1),0)</f>
        <v>0</v>
      </c>
      <c r="G2803" s="36" t="str">
        <f>LEFT('DETALLE DE CONEXIONES'!BE2803,3)</f>
        <v/>
      </c>
      <c r="H2803" s="36" t="str">
        <f>RIGHT('DETALLE DE CONEXIONES'!AK2803,2)</f>
        <v>-0</v>
      </c>
      <c r="I2803" s="36" t="str">
        <f>LEFT('DETALLE DE CONEXIONES'!AK2803,3)</f>
        <v>MEN</v>
      </c>
      <c r="J2803" s="36" t="str">
        <f>LEFT('DETALLE DE CONEXIONES'!M2803,3)</f>
        <v>0mi</v>
      </c>
      <c r="K2803" s="36" t="str">
        <f>IF(LEN('DETALLE DE CONEXIONES'!M2803)&lt;12,(RIGHT('DETALLE DE CONEXIONES'!M2803,5)),(RIGHT('DETALLE DE CONEXIONES'!M2803,6)))</f>
        <v xml:space="preserve">min. </v>
      </c>
      <c r="L2803" s="36">
        <f>IF(C2803="Saliente Local",(IFERROR((LIMPIA(J2803,1)),0)),0)</f>
        <v>0</v>
      </c>
      <c r="M2803" s="36">
        <f>IF(C2803="Saliente Nacional",(IFERROR((LIMPIA(J2803,1)),0)),0)</f>
        <v>0</v>
      </c>
      <c r="N2803" s="36">
        <f>IF(C2803="Saliente Internacional",(IFERROR((LIMPIA(J2803,1)),0)),0)</f>
        <v>0</v>
      </c>
      <c r="O2803" s="36">
        <f>IF(C2803="Saliente Local",(IFERROR((LIMPIA(K2803,1)),0)),0)</f>
        <v>0</v>
      </c>
      <c r="P2803" s="36">
        <f>IF(C2803="Saliente Nacional",(IFERROR((LIMPIA(K2803,1)),0)),0)</f>
        <v>0</v>
      </c>
      <c r="Q2803" s="36">
        <f>IF(C2803="Saliente Internacional",(IFERROR((LIMPIA(K2803,1)),0)),0)</f>
        <v>0</v>
      </c>
      <c r="R2803" s="36">
        <f t="shared" si="130"/>
        <v>0</v>
      </c>
      <c r="S2803" s="36">
        <f t="shared" si="131"/>
        <v>0</v>
      </c>
    </row>
    <row r="2804" spans="1:19" x14ac:dyDescent="0.25">
      <c r="A2804" s="101">
        <f>'DETALLE DE CONEXIONES'!P2804</f>
        <v>0</v>
      </c>
      <c r="B2804" s="36" t="str">
        <f>'DETALLE DE CONEXIONES'!I2804</f>
        <v>ENTRANTE</v>
      </c>
      <c r="C2804" s="36" t="str">
        <f>'DETALLE DE CONEXIONES'!BB2804</f>
        <v>Entrante Local</v>
      </c>
      <c r="D2804" s="36" t="str">
        <f>'DETALLE DE CONEXIONES'!E2804</f>
        <v>999XXX1600</v>
      </c>
      <c r="E2804" s="36">
        <f t="shared" si="129"/>
        <v>10</v>
      </c>
      <c r="F2804" s="36">
        <f>IFERROR(LIMPIA('DETALLE DE CONEXIONES'!N2804,1),0)</f>
        <v>1</v>
      </c>
      <c r="G2804" s="36" t="str">
        <f>LEFT('DETALLE DE CONEXIONES'!BE2804,3)</f>
        <v>NOF</v>
      </c>
      <c r="H2804" s="36" t="str">
        <f>RIGHT('DETALLE DE CONEXIONES'!AK2804,2)</f>
        <v/>
      </c>
      <c r="I2804" s="36" t="str">
        <f>LEFT('DETALLE DE CONEXIONES'!AK2804,3)</f>
        <v/>
      </c>
      <c r="J2804" s="36" t="str">
        <f>LEFT('DETALLE DE CONEXIONES'!M2804,3)</f>
        <v>0mi</v>
      </c>
      <c r="K2804" s="36" t="str">
        <f>IF(LEN('DETALLE DE CONEXIONES'!M2804)&lt;12,(RIGHT('DETALLE DE CONEXIONES'!M2804,5)),(RIGHT('DETALLE DE CONEXIONES'!M2804,6)))</f>
        <v>36seg.</v>
      </c>
      <c r="L2804" s="36">
        <f>IF(C2804="Saliente Local",(IFERROR((LIMPIA(J2804,1)),0)),0)</f>
        <v>0</v>
      </c>
      <c r="M2804" s="36">
        <f>IF(C2804="Saliente Nacional",(IFERROR((LIMPIA(J2804,1)),0)),0)</f>
        <v>0</v>
      </c>
      <c r="N2804" s="36">
        <f>IF(C2804="Saliente Internacional",(IFERROR((LIMPIA(J2804,1)),0)),0)</f>
        <v>0</v>
      </c>
      <c r="O2804" s="36">
        <f>IF(C2804="Saliente Local",(IFERROR((LIMPIA(K2804,1)),0)),0)</f>
        <v>0</v>
      </c>
      <c r="P2804" s="36">
        <f>IF(C2804="Saliente Nacional",(IFERROR((LIMPIA(K2804,1)),0)),0)</f>
        <v>0</v>
      </c>
      <c r="Q2804" s="36">
        <f>IF(C2804="Saliente Internacional",(IFERROR((LIMPIA(K2804,1)),0)),0)</f>
        <v>0</v>
      </c>
      <c r="R2804" s="36">
        <f t="shared" si="130"/>
        <v>0</v>
      </c>
      <c r="S2804" s="36">
        <f t="shared" si="131"/>
        <v>0</v>
      </c>
    </row>
    <row r="2805" spans="1:19" x14ac:dyDescent="0.25">
      <c r="A2805" s="101">
        <f>'DETALLE DE CONEXIONES'!P2805</f>
        <v>0</v>
      </c>
      <c r="B2805" s="36" t="str">
        <f>'DETALLE DE CONEXIONES'!I2805</f>
        <v>ENTRANTE</v>
      </c>
      <c r="C2805" s="36" t="str">
        <f>'DETALLE DE CONEXIONES'!BB2805</f>
        <v>Entrante Local</v>
      </c>
      <c r="D2805" s="36" t="str">
        <f>'DETALLE DE CONEXIONES'!E2805</f>
        <v>999XXX1600</v>
      </c>
      <c r="E2805" s="36">
        <f t="shared" si="129"/>
        <v>10</v>
      </c>
      <c r="F2805" s="36">
        <f>IFERROR(LIMPIA('DETALLE DE CONEXIONES'!N2805,1),0)</f>
        <v>1</v>
      </c>
      <c r="G2805" s="36" t="str">
        <f>LEFT('DETALLE DE CONEXIONES'!BE2805,3)</f>
        <v>NOF</v>
      </c>
      <c r="H2805" s="36" t="str">
        <f>RIGHT('DETALLE DE CONEXIONES'!AK2805,2)</f>
        <v/>
      </c>
      <c r="I2805" s="36" t="str">
        <f>LEFT('DETALLE DE CONEXIONES'!AK2805,3)</f>
        <v/>
      </c>
      <c r="J2805" s="36" t="str">
        <f>LEFT('DETALLE DE CONEXIONES'!M2805,3)</f>
        <v>0mi</v>
      </c>
      <c r="K2805" s="36" t="str">
        <f>IF(LEN('DETALLE DE CONEXIONES'!M2805)&lt;12,(RIGHT('DETALLE DE CONEXIONES'!M2805,5)),(RIGHT('DETALLE DE CONEXIONES'!M2805,6)))</f>
        <v>27seg.</v>
      </c>
      <c r="L2805" s="36">
        <f>IF(C2805="Saliente Local",(IFERROR((LIMPIA(J2805,1)),0)),0)</f>
        <v>0</v>
      </c>
      <c r="M2805" s="36">
        <f>IF(C2805="Saliente Nacional",(IFERROR((LIMPIA(J2805,1)),0)),0)</f>
        <v>0</v>
      </c>
      <c r="N2805" s="36">
        <f>IF(C2805="Saliente Internacional",(IFERROR((LIMPIA(J2805,1)),0)),0)</f>
        <v>0</v>
      </c>
      <c r="O2805" s="36">
        <f>IF(C2805="Saliente Local",(IFERROR((LIMPIA(K2805,1)),0)),0)</f>
        <v>0</v>
      </c>
      <c r="P2805" s="36">
        <f>IF(C2805="Saliente Nacional",(IFERROR((LIMPIA(K2805,1)),0)),0)</f>
        <v>0</v>
      </c>
      <c r="Q2805" s="36">
        <f>IF(C2805="Saliente Internacional",(IFERROR((LIMPIA(K2805,1)),0)),0)</f>
        <v>0</v>
      </c>
      <c r="R2805" s="36">
        <f t="shared" si="130"/>
        <v>0</v>
      </c>
      <c r="S2805" s="36">
        <f t="shared" si="131"/>
        <v>0</v>
      </c>
    </row>
    <row r="2806" spans="1:19" x14ac:dyDescent="0.25">
      <c r="A2806" s="101">
        <f>'DETALLE DE CONEXIONES'!P2806</f>
        <v>0</v>
      </c>
      <c r="B2806" s="36" t="str">
        <f>'DETALLE DE CONEXIONES'!I2806</f>
        <v>SALIENTE</v>
      </c>
      <c r="C2806" s="36" t="str">
        <f>'DETALLE DE CONEXIONES'!BB2806</f>
        <v>Saliente Local</v>
      </c>
      <c r="D2806" s="36" t="str">
        <f>'DETALLE DE CONEXIONES'!E2806</f>
        <v>999XXX3420</v>
      </c>
      <c r="E2806" s="36">
        <f t="shared" si="129"/>
        <v>10</v>
      </c>
      <c r="F2806" s="36">
        <f>IFERROR(LIMPIA('DETALLE DE CONEXIONES'!N2806,1),0)</f>
        <v>1</v>
      </c>
      <c r="G2806" s="36" t="str">
        <f>LEFT('DETALLE DE CONEXIONES'!BE2806,3)</f>
        <v>NOF</v>
      </c>
      <c r="H2806" s="36" t="str">
        <f>RIGHT('DETALLE DE CONEXIONES'!AK2806,2)</f>
        <v/>
      </c>
      <c r="I2806" s="36" t="str">
        <f>LEFT('DETALLE DE CONEXIONES'!AK2806,3)</f>
        <v/>
      </c>
      <c r="J2806" s="36" t="str">
        <f>LEFT('DETALLE DE CONEXIONES'!M2806,3)</f>
        <v>0mi</v>
      </c>
      <c r="K2806" s="36" t="str">
        <f>IF(LEN('DETALLE DE CONEXIONES'!M2806)&lt;12,(RIGHT('DETALLE DE CONEXIONES'!M2806,5)),(RIGHT('DETALLE DE CONEXIONES'!M2806,6)))</f>
        <v>57seg.</v>
      </c>
      <c r="L2806" s="36">
        <f>IF(C2806="Saliente Local",(IFERROR((LIMPIA(J2806,1)),0)),0)</f>
        <v>0</v>
      </c>
      <c r="M2806" s="36">
        <f>IF(C2806="Saliente Nacional",(IFERROR((LIMPIA(J2806,1)),0)),0)</f>
        <v>0</v>
      </c>
      <c r="N2806" s="36">
        <f>IF(C2806="Saliente Internacional",(IFERROR((LIMPIA(J2806,1)),0)),0)</f>
        <v>0</v>
      </c>
      <c r="O2806" s="36">
        <f>IF(C2806="Saliente Local",(IFERROR((LIMPIA(K2806,1)),0)),0)</f>
        <v>57</v>
      </c>
      <c r="P2806" s="36">
        <f>IF(C2806="Saliente Nacional",(IFERROR((LIMPIA(K2806,1)),0)),0)</f>
        <v>0</v>
      </c>
      <c r="Q2806" s="36">
        <f>IF(C2806="Saliente Internacional",(IFERROR((LIMPIA(K2806,1)),0)),0)</f>
        <v>0</v>
      </c>
      <c r="R2806" s="36">
        <f t="shared" si="130"/>
        <v>1</v>
      </c>
      <c r="S2806" s="36">
        <f t="shared" si="131"/>
        <v>0</v>
      </c>
    </row>
    <row r="2807" spans="1:19" x14ac:dyDescent="0.25">
      <c r="A2807" s="101">
        <f>'DETALLE DE CONEXIONES'!P2807</f>
        <v>0</v>
      </c>
      <c r="B2807" s="36" t="str">
        <f>'DETALLE DE CONEXIONES'!I2807</f>
        <v>ENTRANTE</v>
      </c>
      <c r="C2807" s="36" t="str">
        <f>'DETALLE DE CONEXIONES'!BB2807</f>
        <v>Entrante</v>
      </c>
      <c r="D2807" s="36" t="str">
        <f>'DETALLE DE CONEXIONES'!E2807</f>
        <v>999XXX1600</v>
      </c>
      <c r="E2807" s="36">
        <f t="shared" si="129"/>
        <v>10</v>
      </c>
      <c r="F2807" s="36">
        <f>IFERROR(LIMPIA('DETALLE DE CONEXIONES'!N2807,1),0)</f>
        <v>1</v>
      </c>
      <c r="G2807" s="36" t="str">
        <f>LEFT('DETALLE DE CONEXIONES'!BE2807,3)</f>
        <v>NOF</v>
      </c>
      <c r="H2807" s="36" t="str">
        <f>RIGHT('DETALLE DE CONEXIONES'!AK2807,2)</f>
        <v/>
      </c>
      <c r="I2807" s="36" t="str">
        <f>LEFT('DETALLE DE CONEXIONES'!AK2807,3)</f>
        <v/>
      </c>
      <c r="J2807" s="36" t="str">
        <f>LEFT('DETALLE DE CONEXIONES'!M2807,3)</f>
        <v>0mi</v>
      </c>
      <c r="K2807" s="36" t="str">
        <f>IF(LEN('DETALLE DE CONEXIONES'!M2807)&lt;12,(RIGHT('DETALLE DE CONEXIONES'!M2807,5)),(RIGHT('DETALLE DE CONEXIONES'!M2807,6)))</f>
        <v>31seg.</v>
      </c>
      <c r="L2807" s="36">
        <f>IF(C2807="Saliente Local",(IFERROR((LIMPIA(J2807,1)),0)),0)</f>
        <v>0</v>
      </c>
      <c r="M2807" s="36">
        <f>IF(C2807="Saliente Nacional",(IFERROR((LIMPIA(J2807,1)),0)),0)</f>
        <v>0</v>
      </c>
      <c r="N2807" s="36">
        <f>IF(C2807="Saliente Internacional",(IFERROR((LIMPIA(J2807,1)),0)),0)</f>
        <v>0</v>
      </c>
      <c r="O2807" s="36">
        <f>IF(C2807="Saliente Local",(IFERROR((LIMPIA(K2807,1)),0)),0)</f>
        <v>0</v>
      </c>
      <c r="P2807" s="36">
        <f>IF(C2807="Saliente Nacional",(IFERROR((LIMPIA(K2807,1)),0)),0)</f>
        <v>0</v>
      </c>
      <c r="Q2807" s="36">
        <f>IF(C2807="Saliente Internacional",(IFERROR((LIMPIA(K2807,1)),0)),0)</f>
        <v>0</v>
      </c>
      <c r="R2807" s="36">
        <f t="shared" si="130"/>
        <v>0</v>
      </c>
      <c r="S2807" s="36">
        <f t="shared" si="131"/>
        <v>0</v>
      </c>
    </row>
    <row r="2808" spans="1:19" x14ac:dyDescent="0.25">
      <c r="A2808" s="101">
        <f>'DETALLE DE CONEXIONES'!P2808</f>
        <v>0</v>
      </c>
      <c r="B2808" s="36" t="str">
        <f>'DETALLE DE CONEXIONES'!I2808</f>
        <v>GPRS</v>
      </c>
      <c r="C2808" s="36" t="str">
        <f>'DETALLE DE CONEXIONES'!BB2808</f>
        <v>RS</v>
      </c>
      <c r="D2808" s="36" t="str">
        <f>'DETALLE DE CONEXIONES'!E2808</f>
        <v>internet.itelcel.coXXXGLTE</v>
      </c>
      <c r="E2808" s="36">
        <f t="shared" si="129"/>
        <v>26</v>
      </c>
      <c r="F2808" s="36">
        <f>IFERROR(LIMPIA('DETALLE DE CONEXIONES'!N2808,1),0)</f>
        <v>0</v>
      </c>
      <c r="G2808" s="36" t="str">
        <f>LEFT('DETALLE DE CONEXIONES'!BE2808,3)</f>
        <v/>
      </c>
      <c r="H2808" s="36" t="str">
        <f>RIGHT('DETALLE DE CONEXIONES'!AK2808,2)</f>
        <v>-1</v>
      </c>
      <c r="I2808" s="36" t="str">
        <f>LEFT('DETALLE DE CONEXIONES'!AK2808,3)</f>
        <v>RS;</v>
      </c>
      <c r="J2808" s="36" t="str">
        <f>LEFT('DETALLE DE CONEXIONES'!M2808,3)</f>
        <v>0mi</v>
      </c>
      <c r="K2808" s="36" t="str">
        <f>IF(LEN('DETALLE DE CONEXIONES'!M2808)&lt;12,(RIGHT('DETALLE DE CONEXIONES'!M2808,5)),(RIGHT('DETALLE DE CONEXIONES'!M2808,6)))</f>
        <v xml:space="preserve">min. </v>
      </c>
      <c r="L2808" s="36">
        <f>IF(C2808="Saliente Local",(IFERROR((LIMPIA(J2808,1)),0)),0)</f>
        <v>0</v>
      </c>
      <c r="M2808" s="36">
        <f>IF(C2808="Saliente Nacional",(IFERROR((LIMPIA(J2808,1)),0)),0)</f>
        <v>0</v>
      </c>
      <c r="N2808" s="36">
        <f>IF(C2808="Saliente Internacional",(IFERROR((LIMPIA(J2808,1)),0)),0)</f>
        <v>0</v>
      </c>
      <c r="O2808" s="36">
        <f>IF(C2808="Saliente Local",(IFERROR((LIMPIA(K2808,1)),0)),0)</f>
        <v>0</v>
      </c>
      <c r="P2808" s="36">
        <f>IF(C2808="Saliente Nacional",(IFERROR((LIMPIA(K2808,1)),0)),0)</f>
        <v>0</v>
      </c>
      <c r="Q2808" s="36">
        <f>IF(C2808="Saliente Internacional",(IFERROR((LIMPIA(K2808,1)),0)),0)</f>
        <v>0</v>
      </c>
      <c r="R2808" s="36">
        <f t="shared" si="130"/>
        <v>0</v>
      </c>
      <c r="S2808" s="36">
        <f t="shared" si="131"/>
        <v>0</v>
      </c>
    </row>
    <row r="2809" spans="1:19" x14ac:dyDescent="0.25">
      <c r="A2809" s="101">
        <f>'DETALLE DE CONEXIONES'!P2809</f>
        <v>0</v>
      </c>
      <c r="B2809" s="36" t="str">
        <f>'DETALLE DE CONEXIONES'!I2809</f>
        <v>GPRS</v>
      </c>
      <c r="C2809" s="36" t="str">
        <f>'DETALLE DE CONEXIONES'!BB2809</f>
        <v>MENSAJERO</v>
      </c>
      <c r="D2809" s="36" t="str">
        <f>'DETALLE DE CONEXIONES'!E2809</f>
        <v>internet.itelcelXXXm-3G</v>
      </c>
      <c r="E2809" s="36">
        <f t="shared" si="129"/>
        <v>23</v>
      </c>
      <c r="F2809" s="36">
        <f>IFERROR(LIMPIA('DETALLE DE CONEXIONES'!N2809,1),0)</f>
        <v>0</v>
      </c>
      <c r="G2809" s="36" t="str">
        <f>LEFT('DETALLE DE CONEXIONES'!BE2809,3)</f>
        <v/>
      </c>
      <c r="H2809" s="36" t="str">
        <f>RIGHT('DETALLE DE CONEXIONES'!AK2809,2)</f>
        <v>-1</v>
      </c>
      <c r="I2809" s="36" t="str">
        <f>LEFT('DETALLE DE CONEXIONES'!AK2809,3)</f>
        <v>MEN</v>
      </c>
      <c r="J2809" s="36" t="str">
        <f>LEFT('DETALLE DE CONEXIONES'!M2809,3)</f>
        <v>0mi</v>
      </c>
      <c r="K2809" s="36" t="str">
        <f>IF(LEN('DETALLE DE CONEXIONES'!M2809)&lt;12,(RIGHT('DETALLE DE CONEXIONES'!M2809,5)),(RIGHT('DETALLE DE CONEXIONES'!M2809,6)))</f>
        <v xml:space="preserve">min. </v>
      </c>
      <c r="L2809" s="36">
        <f>IF(C2809="Saliente Local",(IFERROR((LIMPIA(J2809,1)),0)),0)</f>
        <v>0</v>
      </c>
      <c r="M2809" s="36">
        <f>IF(C2809="Saliente Nacional",(IFERROR((LIMPIA(J2809,1)),0)),0)</f>
        <v>0</v>
      </c>
      <c r="N2809" s="36">
        <f>IF(C2809="Saliente Internacional",(IFERROR((LIMPIA(J2809,1)),0)),0)</f>
        <v>0</v>
      </c>
      <c r="O2809" s="36">
        <f>IF(C2809="Saliente Local",(IFERROR((LIMPIA(K2809,1)),0)),0)</f>
        <v>0</v>
      </c>
      <c r="P2809" s="36">
        <f>IF(C2809="Saliente Nacional",(IFERROR((LIMPIA(K2809,1)),0)),0)</f>
        <v>0</v>
      </c>
      <c r="Q2809" s="36">
        <f>IF(C2809="Saliente Internacional",(IFERROR((LIMPIA(K2809,1)),0)),0)</f>
        <v>0</v>
      </c>
      <c r="R2809" s="36">
        <f t="shared" si="130"/>
        <v>0</v>
      </c>
      <c r="S2809" s="36">
        <f t="shared" si="131"/>
        <v>0</v>
      </c>
    </row>
    <row r="2810" spans="1:19" x14ac:dyDescent="0.25">
      <c r="A2810" s="101">
        <f>'DETALLE DE CONEXIONES'!P2810</f>
        <v>0</v>
      </c>
      <c r="B2810" s="36" t="str">
        <f>'DETALLE DE CONEXIONES'!I2810</f>
        <v>GPRS</v>
      </c>
      <c r="C2810" s="36" t="str">
        <f>'DETALLE DE CONEXIONES'!BB2810</f>
        <v>RS</v>
      </c>
      <c r="D2810" s="36" t="str">
        <f>'DETALLE DE CONEXIONES'!E2810</f>
        <v>internet.itelcelXXXm-3G</v>
      </c>
      <c r="E2810" s="36">
        <f t="shared" si="129"/>
        <v>23</v>
      </c>
      <c r="F2810" s="36">
        <f>IFERROR(LIMPIA('DETALLE DE CONEXIONES'!N2810,1),0)</f>
        <v>0</v>
      </c>
      <c r="G2810" s="36" t="str">
        <f>LEFT('DETALLE DE CONEXIONES'!BE2810,3)</f>
        <v/>
      </c>
      <c r="H2810" s="36" t="str">
        <f>RIGHT('DETALLE DE CONEXIONES'!AK2810,2)</f>
        <v>-0</v>
      </c>
      <c r="I2810" s="36" t="str">
        <f>LEFT('DETALLE DE CONEXIONES'!AK2810,3)</f>
        <v>RS;</v>
      </c>
      <c r="J2810" s="36" t="str">
        <f>LEFT('DETALLE DE CONEXIONES'!M2810,3)</f>
        <v>0mi</v>
      </c>
      <c r="K2810" s="36" t="str">
        <f>IF(LEN('DETALLE DE CONEXIONES'!M2810)&lt;12,(RIGHT('DETALLE DE CONEXIONES'!M2810,5)),(RIGHT('DETALLE DE CONEXIONES'!M2810,6)))</f>
        <v xml:space="preserve">min. </v>
      </c>
      <c r="L2810" s="36">
        <f>IF(C2810="Saliente Local",(IFERROR((LIMPIA(J2810,1)),0)),0)</f>
        <v>0</v>
      </c>
      <c r="M2810" s="36">
        <f>IF(C2810="Saliente Nacional",(IFERROR((LIMPIA(J2810,1)),0)),0)</f>
        <v>0</v>
      </c>
      <c r="N2810" s="36">
        <f>IF(C2810="Saliente Internacional",(IFERROR((LIMPIA(J2810,1)),0)),0)</f>
        <v>0</v>
      </c>
      <c r="O2810" s="36">
        <f>IF(C2810="Saliente Local",(IFERROR((LIMPIA(K2810,1)),0)),0)</f>
        <v>0</v>
      </c>
      <c r="P2810" s="36">
        <f>IF(C2810="Saliente Nacional",(IFERROR((LIMPIA(K2810,1)),0)),0)</f>
        <v>0</v>
      </c>
      <c r="Q2810" s="36">
        <f>IF(C2810="Saliente Internacional",(IFERROR((LIMPIA(K2810,1)),0)),0)</f>
        <v>0</v>
      </c>
      <c r="R2810" s="36">
        <f t="shared" si="130"/>
        <v>0</v>
      </c>
      <c r="S2810" s="36">
        <f t="shared" si="131"/>
        <v>0</v>
      </c>
    </row>
    <row r="2811" spans="1:19" x14ac:dyDescent="0.25">
      <c r="A2811" s="101">
        <f>'DETALLE DE CONEXIONES'!P2811</f>
        <v>0</v>
      </c>
      <c r="B2811" s="36" t="str">
        <f>'DETALLE DE CONEXIONES'!I2811</f>
        <v>ENTRANTE</v>
      </c>
      <c r="C2811" s="36" t="str">
        <f>'DETALLE DE CONEXIONES'!BB2811</f>
        <v>Entrante Local</v>
      </c>
      <c r="D2811" s="36" t="str">
        <f>'DETALLE DE CONEXIONES'!E2811</f>
        <v>999XXX1600</v>
      </c>
      <c r="E2811" s="36">
        <f t="shared" si="129"/>
        <v>10</v>
      </c>
      <c r="F2811" s="36">
        <f>IFERROR(LIMPIA('DETALLE DE CONEXIONES'!N2811,1),0)</f>
        <v>1</v>
      </c>
      <c r="G2811" s="36" t="str">
        <f>LEFT('DETALLE DE CONEXIONES'!BE2811,3)</f>
        <v>NOF</v>
      </c>
      <c r="H2811" s="36" t="str">
        <f>RIGHT('DETALLE DE CONEXIONES'!AK2811,2)</f>
        <v/>
      </c>
      <c r="I2811" s="36" t="str">
        <f>LEFT('DETALLE DE CONEXIONES'!AK2811,3)</f>
        <v/>
      </c>
      <c r="J2811" s="36" t="str">
        <f>LEFT('DETALLE DE CONEXIONES'!M2811,3)</f>
        <v>0mi</v>
      </c>
      <c r="K2811" s="36" t="str">
        <f>IF(LEN('DETALLE DE CONEXIONES'!M2811)&lt;12,(RIGHT('DETALLE DE CONEXIONES'!M2811,5)),(RIGHT('DETALLE DE CONEXIONES'!M2811,6)))</f>
        <v>29seg.</v>
      </c>
      <c r="L2811" s="36">
        <f>IF(C2811="Saliente Local",(IFERROR((LIMPIA(J2811,1)),0)),0)</f>
        <v>0</v>
      </c>
      <c r="M2811" s="36">
        <f>IF(C2811="Saliente Nacional",(IFERROR((LIMPIA(J2811,1)),0)),0)</f>
        <v>0</v>
      </c>
      <c r="N2811" s="36">
        <f>IF(C2811="Saliente Internacional",(IFERROR((LIMPIA(J2811,1)),0)),0)</f>
        <v>0</v>
      </c>
      <c r="O2811" s="36">
        <f>IF(C2811="Saliente Local",(IFERROR((LIMPIA(K2811,1)),0)),0)</f>
        <v>0</v>
      </c>
      <c r="P2811" s="36">
        <f>IF(C2811="Saliente Nacional",(IFERROR((LIMPIA(K2811,1)),0)),0)</f>
        <v>0</v>
      </c>
      <c r="Q2811" s="36">
        <f>IF(C2811="Saliente Internacional",(IFERROR((LIMPIA(K2811,1)),0)),0)</f>
        <v>0</v>
      </c>
      <c r="R2811" s="36">
        <f t="shared" si="130"/>
        <v>0</v>
      </c>
      <c r="S2811" s="36">
        <f t="shared" si="131"/>
        <v>0</v>
      </c>
    </row>
    <row r="2812" spans="1:19" x14ac:dyDescent="0.25">
      <c r="A2812" s="101">
        <f>'DETALLE DE CONEXIONES'!P2812</f>
        <v>0</v>
      </c>
      <c r="B2812" s="36" t="str">
        <f>'DETALLE DE CONEXIONES'!I2812</f>
        <v>SALIENTE</v>
      </c>
      <c r="C2812" s="36" t="str">
        <f>'DETALLE DE CONEXIONES'!BB2812</f>
        <v>Saliente Local</v>
      </c>
      <c r="D2812" s="36" t="str">
        <f>'DETALLE DE CONEXIONES'!E2812</f>
        <v>999XXX2416</v>
      </c>
      <c r="E2812" s="36">
        <f t="shared" si="129"/>
        <v>10</v>
      </c>
      <c r="F2812" s="36">
        <f>IFERROR(LIMPIA('DETALLE DE CONEXIONES'!N2812,1),0)</f>
        <v>1</v>
      </c>
      <c r="G2812" s="36" t="str">
        <f>LEFT('DETALLE DE CONEXIONES'!BE2812,3)</f>
        <v>NOF</v>
      </c>
      <c r="H2812" s="36" t="str">
        <f>RIGHT('DETALLE DE CONEXIONES'!AK2812,2)</f>
        <v/>
      </c>
      <c r="I2812" s="36" t="str">
        <f>LEFT('DETALLE DE CONEXIONES'!AK2812,3)</f>
        <v/>
      </c>
      <c r="J2812" s="36" t="str">
        <f>LEFT('DETALLE DE CONEXIONES'!M2812,3)</f>
        <v>0mi</v>
      </c>
      <c r="K2812" s="36" t="str">
        <f>IF(LEN('DETALLE DE CONEXIONES'!M2812)&lt;12,(RIGHT('DETALLE DE CONEXIONES'!M2812,5)),(RIGHT('DETALLE DE CONEXIONES'!M2812,6)))</f>
        <v>20seg.</v>
      </c>
      <c r="L2812" s="36">
        <f>IF(C2812="Saliente Local",(IFERROR((LIMPIA(J2812,1)),0)),0)</f>
        <v>0</v>
      </c>
      <c r="M2812" s="36">
        <f>IF(C2812="Saliente Nacional",(IFERROR((LIMPIA(J2812,1)),0)),0)</f>
        <v>0</v>
      </c>
      <c r="N2812" s="36">
        <f>IF(C2812="Saliente Internacional",(IFERROR((LIMPIA(J2812,1)),0)),0)</f>
        <v>0</v>
      </c>
      <c r="O2812" s="36">
        <f>IF(C2812="Saliente Local",(IFERROR((LIMPIA(K2812,1)),0)),0)</f>
        <v>20</v>
      </c>
      <c r="P2812" s="36">
        <f>IF(C2812="Saliente Nacional",(IFERROR((LIMPIA(K2812,1)),0)),0)</f>
        <v>0</v>
      </c>
      <c r="Q2812" s="36">
        <f>IF(C2812="Saliente Internacional",(IFERROR((LIMPIA(K2812,1)),0)),0)</f>
        <v>0</v>
      </c>
      <c r="R2812" s="36">
        <f t="shared" si="130"/>
        <v>1</v>
      </c>
      <c r="S2812" s="36">
        <f t="shared" si="131"/>
        <v>0</v>
      </c>
    </row>
    <row r="2813" spans="1:19" x14ac:dyDescent="0.25">
      <c r="A2813" s="101">
        <f>'DETALLE DE CONEXIONES'!P2813</f>
        <v>0</v>
      </c>
      <c r="B2813" s="36" t="str">
        <f>'DETALLE DE CONEXIONES'!I2813</f>
        <v>SALIENTE</v>
      </c>
      <c r="C2813" s="36" t="str">
        <f>'DETALLE DE CONEXIONES'!BB2813</f>
        <v>Saliente Local</v>
      </c>
      <c r="D2813" s="36" t="str">
        <f>'DETALLE DE CONEXIONES'!E2813</f>
        <v>999XXX2416</v>
      </c>
      <c r="E2813" s="36">
        <f t="shared" si="129"/>
        <v>10</v>
      </c>
      <c r="F2813" s="36">
        <f>IFERROR(LIMPIA('DETALLE DE CONEXIONES'!N2813,1),0)</f>
        <v>1</v>
      </c>
      <c r="G2813" s="36" t="str">
        <f>LEFT('DETALLE DE CONEXIONES'!BE2813,3)</f>
        <v>NOF</v>
      </c>
      <c r="H2813" s="36" t="str">
        <f>RIGHT('DETALLE DE CONEXIONES'!AK2813,2)</f>
        <v/>
      </c>
      <c r="I2813" s="36" t="str">
        <f>LEFT('DETALLE DE CONEXIONES'!AK2813,3)</f>
        <v/>
      </c>
      <c r="J2813" s="36" t="str">
        <f>LEFT('DETALLE DE CONEXIONES'!M2813,3)</f>
        <v>0mi</v>
      </c>
      <c r="K2813" s="36" t="str">
        <f>IF(LEN('DETALLE DE CONEXIONES'!M2813)&lt;12,(RIGHT('DETALLE DE CONEXIONES'!M2813,5)),(RIGHT('DETALLE DE CONEXIONES'!M2813,6)))</f>
        <v>51seg.</v>
      </c>
      <c r="L2813" s="36">
        <f>IF(C2813="Saliente Local",(IFERROR((LIMPIA(J2813,1)),0)),0)</f>
        <v>0</v>
      </c>
      <c r="M2813" s="36">
        <f>IF(C2813="Saliente Nacional",(IFERROR((LIMPIA(J2813,1)),0)),0)</f>
        <v>0</v>
      </c>
      <c r="N2813" s="36">
        <f>IF(C2813="Saliente Internacional",(IFERROR((LIMPIA(J2813,1)),0)),0)</f>
        <v>0</v>
      </c>
      <c r="O2813" s="36">
        <f>IF(C2813="Saliente Local",(IFERROR((LIMPIA(K2813,1)),0)),0)</f>
        <v>51</v>
      </c>
      <c r="P2813" s="36">
        <f>IF(C2813="Saliente Nacional",(IFERROR((LIMPIA(K2813,1)),0)),0)</f>
        <v>0</v>
      </c>
      <c r="Q2813" s="36">
        <f>IF(C2813="Saliente Internacional",(IFERROR((LIMPIA(K2813,1)),0)),0)</f>
        <v>0</v>
      </c>
      <c r="R2813" s="36">
        <f t="shared" si="130"/>
        <v>1</v>
      </c>
      <c r="S2813" s="36">
        <f t="shared" si="131"/>
        <v>0</v>
      </c>
    </row>
    <row r="2814" spans="1:19" x14ac:dyDescent="0.25">
      <c r="A2814" s="101">
        <f>'DETALLE DE CONEXIONES'!P2814</f>
        <v>0</v>
      </c>
      <c r="B2814" s="36" t="str">
        <f>'DETALLE DE CONEXIONES'!I2814</f>
        <v>SALIENTE</v>
      </c>
      <c r="C2814" s="36" t="str">
        <f>'DETALLE DE CONEXIONES'!BB2814</f>
        <v>Saliente Nacional</v>
      </c>
      <c r="D2814" s="36" t="str">
        <f>'DETALLE DE CONEXIONES'!E2814</f>
        <v>999XXX3420</v>
      </c>
      <c r="E2814" s="36">
        <f t="shared" si="129"/>
        <v>10</v>
      </c>
      <c r="F2814" s="36">
        <f>IFERROR(LIMPIA('DETALLE DE CONEXIONES'!N2814,1),0)</f>
        <v>4</v>
      </c>
      <c r="G2814" s="36" t="str">
        <f>LEFT('DETALLE DE CONEXIONES'!BE2814,3)</f>
        <v>NOF</v>
      </c>
      <c r="H2814" s="36" t="str">
        <f>RIGHT('DETALLE DE CONEXIONES'!AK2814,2)</f>
        <v/>
      </c>
      <c r="I2814" s="36" t="str">
        <f>LEFT('DETALLE DE CONEXIONES'!AK2814,3)</f>
        <v/>
      </c>
      <c r="J2814" s="36" t="str">
        <f>LEFT('DETALLE DE CONEXIONES'!M2814,3)</f>
        <v>3mi</v>
      </c>
      <c r="K2814" s="36" t="str">
        <f>IF(LEN('DETALLE DE CONEXIONES'!M2814)&lt;12,(RIGHT('DETALLE DE CONEXIONES'!M2814,5)),(RIGHT('DETALLE DE CONEXIONES'!M2814,6)))</f>
        <v>33seg.</v>
      </c>
      <c r="L2814" s="36">
        <f>IF(C2814="Saliente Local",(IFERROR((LIMPIA(J2814,1)),0)),0)</f>
        <v>0</v>
      </c>
      <c r="M2814" s="36">
        <f>IF(C2814="Saliente Nacional",(IFERROR((LIMPIA(J2814,1)),0)),0)</f>
        <v>3</v>
      </c>
      <c r="N2814" s="36">
        <f>IF(C2814="Saliente Internacional",(IFERROR((LIMPIA(J2814,1)),0)),0)</f>
        <v>0</v>
      </c>
      <c r="O2814" s="36">
        <f>IF(C2814="Saliente Local",(IFERROR((LIMPIA(K2814,1)),0)),0)</f>
        <v>0</v>
      </c>
      <c r="P2814" s="36">
        <f>IF(C2814="Saliente Nacional",(IFERROR((LIMPIA(K2814,1)),0)),0)</f>
        <v>33</v>
      </c>
      <c r="Q2814" s="36">
        <f>IF(C2814="Saliente Internacional",(IFERROR((LIMPIA(K2814,1)),0)),0)</f>
        <v>0</v>
      </c>
      <c r="R2814" s="36">
        <f t="shared" si="130"/>
        <v>4</v>
      </c>
      <c r="S2814" s="36">
        <f t="shared" si="131"/>
        <v>0</v>
      </c>
    </row>
    <row r="2815" spans="1:19" x14ac:dyDescent="0.25">
      <c r="A2815" s="101">
        <f>'DETALLE DE CONEXIONES'!P2815</f>
        <v>0</v>
      </c>
      <c r="B2815" s="36" t="str">
        <f>'DETALLE DE CONEXIONES'!I2815</f>
        <v>GPRS</v>
      </c>
      <c r="C2815" s="36" t="str">
        <f>'DETALLE DE CONEXIONES'!BB2815</f>
        <v>MENSAJERO</v>
      </c>
      <c r="D2815" s="36" t="str">
        <f>'DETALLE DE CONEXIONES'!E2815</f>
        <v>internet.itelcelXXXm-3G</v>
      </c>
      <c r="E2815" s="36">
        <f t="shared" si="129"/>
        <v>23</v>
      </c>
      <c r="F2815" s="36">
        <f>IFERROR(LIMPIA('DETALLE DE CONEXIONES'!N2815,1),0)</f>
        <v>0</v>
      </c>
      <c r="G2815" s="36" t="str">
        <f>LEFT('DETALLE DE CONEXIONES'!BE2815,3)</f>
        <v/>
      </c>
      <c r="H2815" s="36" t="str">
        <f>RIGHT('DETALLE DE CONEXIONES'!AK2815,2)</f>
        <v>-0</v>
      </c>
      <c r="I2815" s="36" t="str">
        <f>LEFT('DETALLE DE CONEXIONES'!AK2815,3)</f>
        <v>MEN</v>
      </c>
      <c r="J2815" s="36" t="str">
        <f>LEFT('DETALLE DE CONEXIONES'!M2815,3)</f>
        <v>0mi</v>
      </c>
      <c r="K2815" s="36" t="str">
        <f>IF(LEN('DETALLE DE CONEXIONES'!M2815)&lt;12,(RIGHT('DETALLE DE CONEXIONES'!M2815,5)),(RIGHT('DETALLE DE CONEXIONES'!M2815,6)))</f>
        <v xml:space="preserve">min. </v>
      </c>
      <c r="L2815" s="36">
        <f>IF(C2815="Saliente Local",(IFERROR((LIMPIA(J2815,1)),0)),0)</f>
        <v>0</v>
      </c>
      <c r="M2815" s="36">
        <f>IF(C2815="Saliente Nacional",(IFERROR((LIMPIA(J2815,1)),0)),0)</f>
        <v>0</v>
      </c>
      <c r="N2815" s="36">
        <f>IF(C2815="Saliente Internacional",(IFERROR((LIMPIA(J2815,1)),0)),0)</f>
        <v>0</v>
      </c>
      <c r="O2815" s="36">
        <f>IF(C2815="Saliente Local",(IFERROR((LIMPIA(K2815,1)),0)),0)</f>
        <v>0</v>
      </c>
      <c r="P2815" s="36">
        <f>IF(C2815="Saliente Nacional",(IFERROR((LIMPIA(K2815,1)),0)),0)</f>
        <v>0</v>
      </c>
      <c r="Q2815" s="36">
        <f>IF(C2815="Saliente Internacional",(IFERROR((LIMPIA(K2815,1)),0)),0)</f>
        <v>0</v>
      </c>
      <c r="R2815" s="36">
        <f t="shared" si="130"/>
        <v>0</v>
      </c>
      <c r="S2815" s="36">
        <f t="shared" si="131"/>
        <v>0</v>
      </c>
    </row>
    <row r="2816" spans="1:19" x14ac:dyDescent="0.25">
      <c r="A2816" s="101">
        <f>'DETALLE DE CONEXIONES'!P2816</f>
        <v>0</v>
      </c>
      <c r="B2816" s="36" t="str">
        <f>'DETALLE DE CONEXIONES'!I2816</f>
        <v>GPRS</v>
      </c>
      <c r="C2816" s="36" t="str">
        <f>'DETALLE DE CONEXIONES'!BB2816</f>
        <v>RS</v>
      </c>
      <c r="D2816" s="36" t="str">
        <f>'DETALLE DE CONEXIONES'!E2816</f>
        <v>internet.itelcelXXXm-3G</v>
      </c>
      <c r="E2816" s="36">
        <f t="shared" si="129"/>
        <v>23</v>
      </c>
      <c r="F2816" s="36">
        <f>IFERROR(LIMPIA('DETALLE DE CONEXIONES'!N2816,1),0)</f>
        <v>0</v>
      </c>
      <c r="G2816" s="36" t="str">
        <f>LEFT('DETALLE DE CONEXIONES'!BE2816,3)</f>
        <v/>
      </c>
      <c r="H2816" s="36" t="str">
        <f>RIGHT('DETALLE DE CONEXIONES'!AK2816,2)</f>
        <v>-0</v>
      </c>
      <c r="I2816" s="36" t="str">
        <f>LEFT('DETALLE DE CONEXIONES'!AK2816,3)</f>
        <v>RS;</v>
      </c>
      <c r="J2816" s="36" t="str">
        <f>LEFT('DETALLE DE CONEXIONES'!M2816,3)</f>
        <v>0mi</v>
      </c>
      <c r="K2816" s="36" t="str">
        <f>IF(LEN('DETALLE DE CONEXIONES'!M2816)&lt;12,(RIGHT('DETALLE DE CONEXIONES'!M2816,5)),(RIGHT('DETALLE DE CONEXIONES'!M2816,6)))</f>
        <v xml:space="preserve">min. </v>
      </c>
      <c r="L2816" s="36">
        <f>IF(C2816="Saliente Local",(IFERROR((LIMPIA(J2816,1)),0)),0)</f>
        <v>0</v>
      </c>
      <c r="M2816" s="36">
        <f>IF(C2816="Saliente Nacional",(IFERROR((LIMPIA(J2816,1)),0)),0)</f>
        <v>0</v>
      </c>
      <c r="N2816" s="36">
        <f>IF(C2816="Saliente Internacional",(IFERROR((LIMPIA(J2816,1)),0)),0)</f>
        <v>0</v>
      </c>
      <c r="O2816" s="36">
        <f>IF(C2816="Saliente Local",(IFERROR((LIMPIA(K2816,1)),0)),0)</f>
        <v>0</v>
      </c>
      <c r="P2816" s="36">
        <f>IF(C2816="Saliente Nacional",(IFERROR((LIMPIA(K2816,1)),0)),0)</f>
        <v>0</v>
      </c>
      <c r="Q2816" s="36">
        <f>IF(C2816="Saliente Internacional",(IFERROR((LIMPIA(K2816,1)),0)),0)</f>
        <v>0</v>
      </c>
      <c r="R2816" s="36">
        <f t="shared" si="130"/>
        <v>0</v>
      </c>
      <c r="S2816" s="36">
        <f t="shared" si="131"/>
        <v>0</v>
      </c>
    </row>
    <row r="2817" spans="1:19" x14ac:dyDescent="0.25">
      <c r="A2817" s="101">
        <f>'DETALLE DE CONEXIONES'!P2817</f>
        <v>0</v>
      </c>
      <c r="B2817" s="36" t="str">
        <f>'DETALLE DE CONEXIONES'!I2817</f>
        <v>ENTRANTE</v>
      </c>
      <c r="C2817" s="36" t="str">
        <f>'DETALLE DE CONEXIONES'!BB2817</f>
        <v>Entrante</v>
      </c>
      <c r="D2817" s="36" t="str">
        <f>'DETALLE DE CONEXIONES'!E2817</f>
        <v>999XXX1600</v>
      </c>
      <c r="E2817" s="36">
        <f t="shared" si="129"/>
        <v>10</v>
      </c>
      <c r="F2817" s="36">
        <f>IFERROR(LIMPIA('DETALLE DE CONEXIONES'!N2817,1),0)</f>
        <v>4</v>
      </c>
      <c r="G2817" s="36" t="str">
        <f>LEFT('DETALLE DE CONEXIONES'!BE2817,3)</f>
        <v>NOF</v>
      </c>
      <c r="H2817" s="36" t="str">
        <f>RIGHT('DETALLE DE CONEXIONES'!AK2817,2)</f>
        <v/>
      </c>
      <c r="I2817" s="36" t="str">
        <f>LEFT('DETALLE DE CONEXIONES'!AK2817,3)</f>
        <v/>
      </c>
      <c r="J2817" s="36" t="str">
        <f>LEFT('DETALLE DE CONEXIONES'!M2817,3)</f>
        <v>3mi</v>
      </c>
      <c r="K2817" s="36" t="str">
        <f>IF(LEN('DETALLE DE CONEXIONES'!M2817)&lt;12,(RIGHT('DETALLE DE CONEXIONES'!M2817,5)),(RIGHT('DETALLE DE CONEXIONES'!M2817,6)))</f>
        <v>47seg.</v>
      </c>
      <c r="L2817" s="36">
        <f>IF(C2817="Saliente Local",(IFERROR((LIMPIA(J2817,1)),0)),0)</f>
        <v>0</v>
      </c>
      <c r="M2817" s="36">
        <f>IF(C2817="Saliente Nacional",(IFERROR((LIMPIA(J2817,1)),0)),0)</f>
        <v>0</v>
      </c>
      <c r="N2817" s="36">
        <f>IF(C2817="Saliente Internacional",(IFERROR((LIMPIA(J2817,1)),0)),0)</f>
        <v>0</v>
      </c>
      <c r="O2817" s="36">
        <f>IF(C2817="Saliente Local",(IFERROR((LIMPIA(K2817,1)),0)),0)</f>
        <v>0</v>
      </c>
      <c r="P2817" s="36">
        <f>IF(C2817="Saliente Nacional",(IFERROR((LIMPIA(K2817,1)),0)),0)</f>
        <v>0</v>
      </c>
      <c r="Q2817" s="36">
        <f>IF(C2817="Saliente Internacional",(IFERROR((LIMPIA(K2817,1)),0)),0)</f>
        <v>0</v>
      </c>
      <c r="R2817" s="36">
        <f t="shared" si="130"/>
        <v>0</v>
      </c>
      <c r="S2817" s="36">
        <f t="shared" si="131"/>
        <v>0</v>
      </c>
    </row>
    <row r="2818" spans="1:19" x14ac:dyDescent="0.25">
      <c r="A2818" s="101">
        <f>'DETALLE DE CONEXIONES'!P2818</f>
        <v>0</v>
      </c>
      <c r="B2818" s="36" t="str">
        <f>'DETALLE DE CONEXIONES'!I2818</f>
        <v>ENTRANTE</v>
      </c>
      <c r="C2818" s="36" t="str">
        <f>'DETALLE DE CONEXIONES'!BB2818</f>
        <v>Entrante Local</v>
      </c>
      <c r="D2818" s="36" t="str">
        <f>'DETALLE DE CONEXIONES'!E2818</f>
        <v>999XXX1600</v>
      </c>
      <c r="E2818" s="36">
        <f t="shared" si="129"/>
        <v>10</v>
      </c>
      <c r="F2818" s="36">
        <f>IFERROR(LIMPIA('DETALLE DE CONEXIONES'!N2818,1),0)</f>
        <v>2</v>
      </c>
      <c r="G2818" s="36" t="str">
        <f>LEFT('DETALLE DE CONEXIONES'!BE2818,3)</f>
        <v>NOF</v>
      </c>
      <c r="H2818" s="36" t="str">
        <f>RIGHT('DETALLE DE CONEXIONES'!AK2818,2)</f>
        <v/>
      </c>
      <c r="I2818" s="36" t="str">
        <f>LEFT('DETALLE DE CONEXIONES'!AK2818,3)</f>
        <v/>
      </c>
      <c r="J2818" s="36" t="str">
        <f>LEFT('DETALLE DE CONEXIONES'!M2818,3)</f>
        <v>1mi</v>
      </c>
      <c r="K2818" s="36" t="str">
        <f>IF(LEN('DETALLE DE CONEXIONES'!M2818)&lt;12,(RIGHT('DETALLE DE CONEXIONES'!M2818,5)),(RIGHT('DETALLE DE CONEXIONES'!M2818,6)))</f>
        <v>51seg.</v>
      </c>
      <c r="L2818" s="36">
        <f>IF(C2818="Saliente Local",(IFERROR((LIMPIA(J2818,1)),0)),0)</f>
        <v>0</v>
      </c>
      <c r="M2818" s="36">
        <f>IF(C2818="Saliente Nacional",(IFERROR((LIMPIA(J2818,1)),0)),0)</f>
        <v>0</v>
      </c>
      <c r="N2818" s="36">
        <f>IF(C2818="Saliente Internacional",(IFERROR((LIMPIA(J2818,1)),0)),0)</f>
        <v>0</v>
      </c>
      <c r="O2818" s="36">
        <f>IF(C2818="Saliente Local",(IFERROR((LIMPIA(K2818,1)),0)),0)</f>
        <v>0</v>
      </c>
      <c r="P2818" s="36">
        <f>IF(C2818="Saliente Nacional",(IFERROR((LIMPIA(K2818,1)),0)),0)</f>
        <v>0</v>
      </c>
      <c r="Q2818" s="36">
        <f>IF(C2818="Saliente Internacional",(IFERROR((LIMPIA(K2818,1)),0)),0)</f>
        <v>0</v>
      </c>
      <c r="R2818" s="36">
        <f t="shared" si="130"/>
        <v>0</v>
      </c>
      <c r="S2818" s="36">
        <f t="shared" si="131"/>
        <v>0</v>
      </c>
    </row>
    <row r="2819" spans="1:19" x14ac:dyDescent="0.25">
      <c r="A2819" s="101">
        <f>'DETALLE DE CONEXIONES'!P2819</f>
        <v>0</v>
      </c>
      <c r="B2819" s="36" t="str">
        <f>'DETALLE DE CONEXIONES'!I2819</f>
        <v>GPRS</v>
      </c>
      <c r="C2819" s="36" t="str">
        <f>'DETALLE DE CONEXIONES'!BB2819</f>
        <v>MENSAJERO</v>
      </c>
      <c r="D2819" s="36" t="str">
        <f>'DETALLE DE CONEXIONES'!E2819</f>
        <v>internet.itelcel.coXXXGLTE</v>
      </c>
      <c r="E2819" s="36">
        <f t="shared" ref="E2819:E2882" si="132">LEN(D2819)</f>
        <v>26</v>
      </c>
      <c r="F2819" s="36">
        <f>IFERROR(LIMPIA('DETALLE DE CONEXIONES'!N2819,1),0)</f>
        <v>0</v>
      </c>
      <c r="G2819" s="36" t="str">
        <f>LEFT('DETALLE DE CONEXIONES'!BE2819,3)</f>
        <v/>
      </c>
      <c r="H2819" s="36" t="str">
        <f>RIGHT('DETALLE DE CONEXIONES'!AK2819,2)</f>
        <v>-1</v>
      </c>
      <c r="I2819" s="36" t="str">
        <f>LEFT('DETALLE DE CONEXIONES'!AK2819,3)</f>
        <v>MEN</v>
      </c>
      <c r="J2819" s="36" t="str">
        <f>LEFT('DETALLE DE CONEXIONES'!M2819,3)</f>
        <v>0mi</v>
      </c>
      <c r="K2819" s="36" t="str">
        <f>IF(LEN('DETALLE DE CONEXIONES'!M2819)&lt;12,(RIGHT('DETALLE DE CONEXIONES'!M2819,5)),(RIGHT('DETALLE DE CONEXIONES'!M2819,6)))</f>
        <v xml:space="preserve">min. </v>
      </c>
      <c r="L2819" s="36">
        <f>IF(C2819="Saliente Local",(IFERROR((LIMPIA(J2819,1)),0)),0)</f>
        <v>0</v>
      </c>
      <c r="M2819" s="36">
        <f>IF(C2819="Saliente Nacional",(IFERROR((LIMPIA(J2819,1)),0)),0)</f>
        <v>0</v>
      </c>
      <c r="N2819" s="36">
        <f>IF(C2819="Saliente Internacional",(IFERROR((LIMPIA(J2819,1)),0)),0)</f>
        <v>0</v>
      </c>
      <c r="O2819" s="36">
        <f>IF(C2819="Saliente Local",(IFERROR((LIMPIA(K2819,1)),0)),0)</f>
        <v>0</v>
      </c>
      <c r="P2819" s="36">
        <f>IF(C2819="Saliente Nacional",(IFERROR((LIMPIA(K2819,1)),0)),0)</f>
        <v>0</v>
      </c>
      <c r="Q2819" s="36">
        <f>IF(C2819="Saliente Internacional",(IFERROR((LIMPIA(K2819,1)),0)),0)</f>
        <v>0</v>
      </c>
      <c r="R2819" s="36">
        <f t="shared" ref="R2819:R2882" si="133">IF(SUM(O2819:P2819)&gt;0,(L2819+M2819+1),(L2819+M2819))</f>
        <v>0</v>
      </c>
      <c r="S2819" s="36">
        <f t="shared" ref="S2819:S2882" si="134">IF(Q2819&gt;0,N2819+1,N2819)</f>
        <v>0</v>
      </c>
    </row>
    <row r="2820" spans="1:19" x14ac:dyDescent="0.25">
      <c r="A2820" s="101">
        <f>'DETALLE DE CONEXIONES'!P2820</f>
        <v>0</v>
      </c>
      <c r="B2820" s="36" t="str">
        <f>'DETALLE DE CONEXIONES'!I2820</f>
        <v>GPRS</v>
      </c>
      <c r="C2820" s="36" t="str">
        <f>'DETALLE DE CONEXIONES'!BB2820</f>
        <v>RS</v>
      </c>
      <c r="D2820" s="36" t="str">
        <f>'DETALLE DE CONEXIONES'!E2820</f>
        <v>internet.itelcel.coXXXGLTE</v>
      </c>
      <c r="E2820" s="36">
        <f t="shared" si="132"/>
        <v>26</v>
      </c>
      <c r="F2820" s="36">
        <f>IFERROR(LIMPIA('DETALLE DE CONEXIONES'!N2820,1),0)</f>
        <v>0</v>
      </c>
      <c r="G2820" s="36" t="str">
        <f>LEFT('DETALLE DE CONEXIONES'!BE2820,3)</f>
        <v/>
      </c>
      <c r="H2820" s="36" t="str">
        <f>RIGHT('DETALLE DE CONEXIONES'!AK2820,2)</f>
        <v>-1</v>
      </c>
      <c r="I2820" s="36" t="str">
        <f>LEFT('DETALLE DE CONEXIONES'!AK2820,3)</f>
        <v>RS;</v>
      </c>
      <c r="J2820" s="36" t="str">
        <f>LEFT('DETALLE DE CONEXIONES'!M2820,3)</f>
        <v>0mi</v>
      </c>
      <c r="K2820" s="36" t="str">
        <f>IF(LEN('DETALLE DE CONEXIONES'!M2820)&lt;12,(RIGHT('DETALLE DE CONEXIONES'!M2820,5)),(RIGHT('DETALLE DE CONEXIONES'!M2820,6)))</f>
        <v xml:space="preserve">min. </v>
      </c>
      <c r="L2820" s="36">
        <f>IF(C2820="Saliente Local",(IFERROR((LIMPIA(J2820,1)),0)),0)</f>
        <v>0</v>
      </c>
      <c r="M2820" s="36">
        <f>IF(C2820="Saliente Nacional",(IFERROR((LIMPIA(J2820,1)),0)),0)</f>
        <v>0</v>
      </c>
      <c r="N2820" s="36">
        <f>IF(C2820="Saliente Internacional",(IFERROR((LIMPIA(J2820,1)),0)),0)</f>
        <v>0</v>
      </c>
      <c r="O2820" s="36">
        <f>IF(C2820="Saliente Local",(IFERROR((LIMPIA(K2820,1)),0)),0)</f>
        <v>0</v>
      </c>
      <c r="P2820" s="36">
        <f>IF(C2820="Saliente Nacional",(IFERROR((LIMPIA(K2820,1)),0)),0)</f>
        <v>0</v>
      </c>
      <c r="Q2820" s="36">
        <f>IF(C2820="Saliente Internacional",(IFERROR((LIMPIA(K2820,1)),0)),0)</f>
        <v>0</v>
      </c>
      <c r="R2820" s="36">
        <f t="shared" si="133"/>
        <v>0</v>
      </c>
      <c r="S2820" s="36">
        <f t="shared" si="134"/>
        <v>0</v>
      </c>
    </row>
    <row r="2821" spans="1:19" x14ac:dyDescent="0.25">
      <c r="A2821" s="101">
        <f>'DETALLE DE CONEXIONES'!P2821</f>
        <v>0</v>
      </c>
      <c r="B2821" s="36" t="str">
        <f>'DETALLE DE CONEXIONES'!I2821</f>
        <v>SALIENTE</v>
      </c>
      <c r="C2821" s="36" t="str">
        <f>'DETALLE DE CONEXIONES'!BB2821</f>
        <v>Saliente Local</v>
      </c>
      <c r="D2821" s="36" t="str">
        <f>'DETALLE DE CONEXIONES'!E2821</f>
        <v>999XXX3420</v>
      </c>
      <c r="E2821" s="36">
        <f t="shared" si="132"/>
        <v>10</v>
      </c>
      <c r="F2821" s="36">
        <f>IFERROR(LIMPIA('DETALLE DE CONEXIONES'!N2821,1),0)</f>
        <v>4</v>
      </c>
      <c r="G2821" s="36" t="str">
        <f>LEFT('DETALLE DE CONEXIONES'!BE2821,3)</f>
        <v>NOF</v>
      </c>
      <c r="H2821" s="36" t="str">
        <f>RIGHT('DETALLE DE CONEXIONES'!AK2821,2)</f>
        <v/>
      </c>
      <c r="I2821" s="36" t="str">
        <f>LEFT('DETALLE DE CONEXIONES'!AK2821,3)</f>
        <v/>
      </c>
      <c r="J2821" s="36" t="str">
        <f>LEFT('DETALLE DE CONEXIONES'!M2821,3)</f>
        <v>3mi</v>
      </c>
      <c r="K2821" s="36" t="str">
        <f>IF(LEN('DETALLE DE CONEXIONES'!M2821)&lt;12,(RIGHT('DETALLE DE CONEXIONES'!M2821,5)),(RIGHT('DETALLE DE CONEXIONES'!M2821,6)))</f>
        <v>33seg.</v>
      </c>
      <c r="L2821" s="36">
        <f>IF(C2821="Saliente Local",(IFERROR((LIMPIA(J2821,1)),0)),0)</f>
        <v>3</v>
      </c>
      <c r="M2821" s="36">
        <f>IF(C2821="Saliente Nacional",(IFERROR((LIMPIA(J2821,1)),0)),0)</f>
        <v>0</v>
      </c>
      <c r="N2821" s="36">
        <f>IF(C2821="Saliente Internacional",(IFERROR((LIMPIA(J2821,1)),0)),0)</f>
        <v>0</v>
      </c>
      <c r="O2821" s="36">
        <f>IF(C2821="Saliente Local",(IFERROR((LIMPIA(K2821,1)),0)),0)</f>
        <v>33</v>
      </c>
      <c r="P2821" s="36">
        <f>IF(C2821="Saliente Nacional",(IFERROR((LIMPIA(K2821,1)),0)),0)</f>
        <v>0</v>
      </c>
      <c r="Q2821" s="36">
        <f>IF(C2821="Saliente Internacional",(IFERROR((LIMPIA(K2821,1)),0)),0)</f>
        <v>0</v>
      </c>
      <c r="R2821" s="36">
        <f t="shared" si="133"/>
        <v>4</v>
      </c>
      <c r="S2821" s="36">
        <f t="shared" si="134"/>
        <v>0</v>
      </c>
    </row>
    <row r="2822" spans="1:19" x14ac:dyDescent="0.25">
      <c r="A2822" s="101">
        <f>'DETALLE DE CONEXIONES'!P2822</f>
        <v>0</v>
      </c>
      <c r="B2822" s="36" t="str">
        <f>'DETALLE DE CONEXIONES'!I2822</f>
        <v>GPRS</v>
      </c>
      <c r="C2822" s="36" t="str">
        <f>'DETALLE DE CONEXIONES'!BB2822</f>
        <v>MENSAJERO</v>
      </c>
      <c r="D2822" s="36" t="str">
        <f>'DETALLE DE CONEXIONES'!E2822</f>
        <v>internet.itelcelXXXm-3G</v>
      </c>
      <c r="E2822" s="36">
        <f t="shared" si="132"/>
        <v>23</v>
      </c>
      <c r="F2822" s="36">
        <f>IFERROR(LIMPIA('DETALLE DE CONEXIONES'!N2822,1),0)</f>
        <v>0</v>
      </c>
      <c r="G2822" s="36" t="str">
        <f>LEFT('DETALLE DE CONEXIONES'!BE2822,3)</f>
        <v/>
      </c>
      <c r="H2822" s="36" t="str">
        <f>RIGHT('DETALLE DE CONEXIONES'!AK2822,2)</f>
        <v>-0</v>
      </c>
      <c r="I2822" s="36" t="str">
        <f>LEFT('DETALLE DE CONEXIONES'!AK2822,3)</f>
        <v>MEN</v>
      </c>
      <c r="J2822" s="36" t="str">
        <f>LEFT('DETALLE DE CONEXIONES'!M2822,3)</f>
        <v>0mi</v>
      </c>
      <c r="K2822" s="36" t="str">
        <f>IF(LEN('DETALLE DE CONEXIONES'!M2822)&lt;12,(RIGHT('DETALLE DE CONEXIONES'!M2822,5)),(RIGHT('DETALLE DE CONEXIONES'!M2822,6)))</f>
        <v xml:space="preserve">min. </v>
      </c>
      <c r="L2822" s="36">
        <f>IF(C2822="Saliente Local",(IFERROR((LIMPIA(J2822,1)),0)),0)</f>
        <v>0</v>
      </c>
      <c r="M2822" s="36">
        <f>IF(C2822="Saliente Nacional",(IFERROR((LIMPIA(J2822,1)),0)),0)</f>
        <v>0</v>
      </c>
      <c r="N2822" s="36">
        <f>IF(C2822="Saliente Internacional",(IFERROR((LIMPIA(J2822,1)),0)),0)</f>
        <v>0</v>
      </c>
      <c r="O2822" s="36">
        <f>IF(C2822="Saliente Local",(IFERROR((LIMPIA(K2822,1)),0)),0)</f>
        <v>0</v>
      </c>
      <c r="P2822" s="36">
        <f>IF(C2822="Saliente Nacional",(IFERROR((LIMPIA(K2822,1)),0)),0)</f>
        <v>0</v>
      </c>
      <c r="Q2822" s="36">
        <f>IF(C2822="Saliente Internacional",(IFERROR((LIMPIA(K2822,1)),0)),0)</f>
        <v>0</v>
      </c>
      <c r="R2822" s="36">
        <f t="shared" si="133"/>
        <v>0</v>
      </c>
      <c r="S2822" s="36">
        <f t="shared" si="134"/>
        <v>0</v>
      </c>
    </row>
    <row r="2823" spans="1:19" x14ac:dyDescent="0.25">
      <c r="A2823" s="101">
        <f>'DETALLE DE CONEXIONES'!P2823</f>
        <v>0</v>
      </c>
      <c r="B2823" s="36" t="str">
        <f>'DETALLE DE CONEXIONES'!I2823</f>
        <v>GPRS</v>
      </c>
      <c r="C2823" s="36" t="str">
        <f>'DETALLE DE CONEXIONES'!BB2823</f>
        <v>RS</v>
      </c>
      <c r="D2823" s="36" t="str">
        <f>'DETALLE DE CONEXIONES'!E2823</f>
        <v>internet.itelcelXXXm-3G</v>
      </c>
      <c r="E2823" s="36">
        <f t="shared" si="132"/>
        <v>23</v>
      </c>
      <c r="F2823" s="36">
        <f>IFERROR(LIMPIA('DETALLE DE CONEXIONES'!N2823,1),0)</f>
        <v>0</v>
      </c>
      <c r="G2823" s="36" t="str">
        <f>LEFT('DETALLE DE CONEXIONES'!BE2823,3)</f>
        <v/>
      </c>
      <c r="H2823" s="36" t="str">
        <f>RIGHT('DETALLE DE CONEXIONES'!AK2823,2)</f>
        <v>-0</v>
      </c>
      <c r="I2823" s="36" t="str">
        <f>LEFT('DETALLE DE CONEXIONES'!AK2823,3)</f>
        <v>RS;</v>
      </c>
      <c r="J2823" s="36" t="str">
        <f>LEFT('DETALLE DE CONEXIONES'!M2823,3)</f>
        <v>0mi</v>
      </c>
      <c r="K2823" s="36" t="str">
        <f>IF(LEN('DETALLE DE CONEXIONES'!M2823)&lt;12,(RIGHT('DETALLE DE CONEXIONES'!M2823,5)),(RIGHT('DETALLE DE CONEXIONES'!M2823,6)))</f>
        <v xml:space="preserve">min. </v>
      </c>
      <c r="L2823" s="36">
        <f>IF(C2823="Saliente Local",(IFERROR((LIMPIA(J2823,1)),0)),0)</f>
        <v>0</v>
      </c>
      <c r="M2823" s="36">
        <f>IF(C2823="Saliente Nacional",(IFERROR((LIMPIA(J2823,1)),0)),0)</f>
        <v>0</v>
      </c>
      <c r="N2823" s="36">
        <f>IF(C2823="Saliente Internacional",(IFERROR((LIMPIA(J2823,1)),0)),0)</f>
        <v>0</v>
      </c>
      <c r="O2823" s="36">
        <f>IF(C2823="Saliente Local",(IFERROR((LIMPIA(K2823,1)),0)),0)</f>
        <v>0</v>
      </c>
      <c r="P2823" s="36">
        <f>IF(C2823="Saliente Nacional",(IFERROR((LIMPIA(K2823,1)),0)),0)</f>
        <v>0</v>
      </c>
      <c r="Q2823" s="36">
        <f>IF(C2823="Saliente Internacional",(IFERROR((LIMPIA(K2823,1)),0)),0)</f>
        <v>0</v>
      </c>
      <c r="R2823" s="36">
        <f t="shared" si="133"/>
        <v>0</v>
      </c>
      <c r="S2823" s="36">
        <f t="shared" si="134"/>
        <v>0</v>
      </c>
    </row>
    <row r="2824" spans="1:19" x14ac:dyDescent="0.25">
      <c r="A2824" s="101">
        <f>'DETALLE DE CONEXIONES'!P2824</f>
        <v>0</v>
      </c>
      <c r="B2824" s="36" t="str">
        <f>'DETALLE DE CONEXIONES'!I2824</f>
        <v>TRANSFERENCIA</v>
      </c>
      <c r="C2824" s="36" t="str">
        <f>'DETALLE DE CONEXIONES'!BB2824</f>
        <v>Desvio Nacional</v>
      </c>
      <c r="D2824" s="36" t="str">
        <f>'DETALLE DE CONEXIONES'!E2824</f>
        <v>999XXX1600</v>
      </c>
      <c r="E2824" s="36">
        <f t="shared" si="132"/>
        <v>10</v>
      </c>
      <c r="F2824" s="36">
        <f>IFERROR(LIMPIA('DETALLE DE CONEXIONES'!N2824,1),0)</f>
        <v>1</v>
      </c>
      <c r="G2824" s="36" t="str">
        <f>LEFT('DETALLE DE CONEXIONES'!BE2824,3)</f>
        <v>SIU</v>
      </c>
      <c r="H2824" s="36" t="str">
        <f>RIGHT('DETALLE DE CONEXIONES'!AK2824,2)</f>
        <v/>
      </c>
      <c r="I2824" s="36" t="str">
        <f>LEFT('DETALLE DE CONEXIONES'!AK2824,3)</f>
        <v/>
      </c>
      <c r="J2824" s="36" t="str">
        <f>LEFT('DETALLE DE CONEXIONES'!M2824,3)</f>
        <v>0mi</v>
      </c>
      <c r="K2824" s="36" t="str">
        <f>IF(LEN('DETALLE DE CONEXIONES'!M2824)&lt;12,(RIGHT('DETALLE DE CONEXIONES'!M2824,5)),(RIGHT('DETALLE DE CONEXIONES'!M2824,6)))</f>
        <v>5seg.</v>
      </c>
      <c r="L2824" s="36">
        <f>IF(C2824="Saliente Local",(IFERROR((LIMPIA(J2824,1)),0)),0)</f>
        <v>0</v>
      </c>
      <c r="M2824" s="36">
        <f>IF(C2824="Saliente Nacional",(IFERROR((LIMPIA(J2824,1)),0)),0)</f>
        <v>0</v>
      </c>
      <c r="N2824" s="36">
        <f>IF(C2824="Saliente Internacional",(IFERROR((LIMPIA(J2824,1)),0)),0)</f>
        <v>0</v>
      </c>
      <c r="O2824" s="36">
        <f>IF(C2824="Saliente Local",(IFERROR((LIMPIA(K2824,1)),0)),0)</f>
        <v>0</v>
      </c>
      <c r="P2824" s="36">
        <f>IF(C2824="Saliente Nacional",(IFERROR((LIMPIA(K2824,1)),0)),0)</f>
        <v>0</v>
      </c>
      <c r="Q2824" s="36">
        <f>IF(C2824="Saliente Internacional",(IFERROR((LIMPIA(K2824,1)),0)),0)</f>
        <v>0</v>
      </c>
      <c r="R2824" s="36">
        <f t="shared" si="133"/>
        <v>0</v>
      </c>
      <c r="S2824" s="36">
        <f t="shared" si="134"/>
        <v>0</v>
      </c>
    </row>
    <row r="2825" spans="1:19" x14ac:dyDescent="0.25">
      <c r="A2825" s="101">
        <f>'DETALLE DE CONEXIONES'!P2825</f>
        <v>0</v>
      </c>
      <c r="B2825" s="36" t="str">
        <f>'DETALLE DE CONEXIONES'!I2825</f>
        <v>TRANSFERENCIA</v>
      </c>
      <c r="C2825" s="36" t="str">
        <f>'DETALLE DE CONEXIONES'!BB2825</f>
        <v>Desvio Nacional</v>
      </c>
      <c r="D2825" s="36" t="str">
        <f>'DETALLE DE CONEXIONES'!E2825</f>
        <v>999XXX1600</v>
      </c>
      <c r="E2825" s="36">
        <f t="shared" si="132"/>
        <v>10</v>
      </c>
      <c r="F2825" s="36">
        <f>IFERROR(LIMPIA('DETALLE DE CONEXIONES'!N2825,1),0)</f>
        <v>1</v>
      </c>
      <c r="G2825" s="36" t="str">
        <f>LEFT('DETALLE DE CONEXIONES'!BE2825,3)</f>
        <v>SIU</v>
      </c>
      <c r="H2825" s="36" t="str">
        <f>RIGHT('DETALLE DE CONEXIONES'!AK2825,2)</f>
        <v/>
      </c>
      <c r="I2825" s="36" t="str">
        <f>LEFT('DETALLE DE CONEXIONES'!AK2825,3)</f>
        <v/>
      </c>
      <c r="J2825" s="36" t="str">
        <f>LEFT('DETALLE DE CONEXIONES'!M2825,3)</f>
        <v>0mi</v>
      </c>
      <c r="K2825" s="36" t="str">
        <f>IF(LEN('DETALLE DE CONEXIONES'!M2825)&lt;12,(RIGHT('DETALLE DE CONEXIONES'!M2825,5)),(RIGHT('DETALLE DE CONEXIONES'!M2825,6)))</f>
        <v>6seg.</v>
      </c>
      <c r="L2825" s="36">
        <f>IF(C2825="Saliente Local",(IFERROR((LIMPIA(J2825,1)),0)),0)</f>
        <v>0</v>
      </c>
      <c r="M2825" s="36">
        <f>IF(C2825="Saliente Nacional",(IFERROR((LIMPIA(J2825,1)),0)),0)</f>
        <v>0</v>
      </c>
      <c r="N2825" s="36">
        <f>IF(C2825="Saliente Internacional",(IFERROR((LIMPIA(J2825,1)),0)),0)</f>
        <v>0</v>
      </c>
      <c r="O2825" s="36">
        <f>IF(C2825="Saliente Local",(IFERROR((LIMPIA(K2825,1)),0)),0)</f>
        <v>0</v>
      </c>
      <c r="P2825" s="36">
        <f>IF(C2825="Saliente Nacional",(IFERROR((LIMPIA(K2825,1)),0)),0)</f>
        <v>0</v>
      </c>
      <c r="Q2825" s="36">
        <f>IF(C2825="Saliente Internacional",(IFERROR((LIMPIA(K2825,1)),0)),0)</f>
        <v>0</v>
      </c>
      <c r="R2825" s="36">
        <f t="shared" si="133"/>
        <v>0</v>
      </c>
      <c r="S2825" s="36">
        <f t="shared" si="134"/>
        <v>0</v>
      </c>
    </row>
    <row r="2826" spans="1:19" x14ac:dyDescent="0.25">
      <c r="A2826" s="101">
        <f>'DETALLE DE CONEXIONES'!P2826</f>
        <v>0</v>
      </c>
      <c r="B2826" s="36" t="str">
        <f>'DETALLE DE CONEXIONES'!I2826</f>
        <v>GPRS</v>
      </c>
      <c r="C2826" s="36" t="str">
        <f>'DETALLE DE CONEXIONES'!BB2826</f>
        <v>MENSAJERO</v>
      </c>
      <c r="D2826" s="36" t="str">
        <f>'DETALLE DE CONEXIONES'!E2826</f>
        <v>internet.itelcel.coXXXGLTE</v>
      </c>
      <c r="E2826" s="36">
        <f t="shared" si="132"/>
        <v>26</v>
      </c>
      <c r="F2826" s="36">
        <f>IFERROR(LIMPIA('DETALLE DE CONEXIONES'!N2826,1),0)</f>
        <v>0</v>
      </c>
      <c r="G2826" s="36" t="str">
        <f>LEFT('DETALLE DE CONEXIONES'!BE2826,3)</f>
        <v/>
      </c>
      <c r="H2826" s="36" t="str">
        <f>RIGHT('DETALLE DE CONEXIONES'!AK2826,2)</f>
        <v>-1</v>
      </c>
      <c r="I2826" s="36" t="str">
        <f>LEFT('DETALLE DE CONEXIONES'!AK2826,3)</f>
        <v>MEN</v>
      </c>
      <c r="J2826" s="36" t="str">
        <f>LEFT('DETALLE DE CONEXIONES'!M2826,3)</f>
        <v>0mi</v>
      </c>
      <c r="K2826" s="36" t="str">
        <f>IF(LEN('DETALLE DE CONEXIONES'!M2826)&lt;12,(RIGHT('DETALLE DE CONEXIONES'!M2826,5)),(RIGHT('DETALLE DE CONEXIONES'!M2826,6)))</f>
        <v xml:space="preserve">min. </v>
      </c>
      <c r="L2826" s="36">
        <f>IF(C2826="Saliente Local",(IFERROR((LIMPIA(J2826,1)),0)),0)</f>
        <v>0</v>
      </c>
      <c r="M2826" s="36">
        <f>IF(C2826="Saliente Nacional",(IFERROR((LIMPIA(J2826,1)),0)),0)</f>
        <v>0</v>
      </c>
      <c r="N2826" s="36">
        <f>IF(C2826="Saliente Internacional",(IFERROR((LIMPIA(J2826,1)),0)),0)</f>
        <v>0</v>
      </c>
      <c r="O2826" s="36">
        <f>IF(C2826="Saliente Local",(IFERROR((LIMPIA(K2826,1)),0)),0)</f>
        <v>0</v>
      </c>
      <c r="P2826" s="36">
        <f>IF(C2826="Saliente Nacional",(IFERROR((LIMPIA(K2826,1)),0)),0)</f>
        <v>0</v>
      </c>
      <c r="Q2826" s="36">
        <f>IF(C2826="Saliente Internacional",(IFERROR((LIMPIA(K2826,1)),0)),0)</f>
        <v>0</v>
      </c>
      <c r="R2826" s="36">
        <f t="shared" si="133"/>
        <v>0</v>
      </c>
      <c r="S2826" s="36">
        <f t="shared" si="134"/>
        <v>0</v>
      </c>
    </row>
    <row r="2827" spans="1:19" x14ac:dyDescent="0.25">
      <c r="A2827" s="101">
        <f>'DETALLE DE CONEXIONES'!P2827</f>
        <v>0</v>
      </c>
      <c r="B2827" s="36" t="str">
        <f>'DETALLE DE CONEXIONES'!I2827</f>
        <v>GPRS</v>
      </c>
      <c r="C2827" s="36" t="str">
        <f>'DETALLE DE CONEXIONES'!BB2827</f>
        <v>RS</v>
      </c>
      <c r="D2827" s="36" t="str">
        <f>'DETALLE DE CONEXIONES'!E2827</f>
        <v>internet.itelcel.coXXXGLTE</v>
      </c>
      <c r="E2827" s="36">
        <f t="shared" si="132"/>
        <v>26</v>
      </c>
      <c r="F2827" s="36">
        <f>IFERROR(LIMPIA('DETALLE DE CONEXIONES'!N2827,1),0)</f>
        <v>0</v>
      </c>
      <c r="G2827" s="36" t="str">
        <f>LEFT('DETALLE DE CONEXIONES'!BE2827,3)</f>
        <v/>
      </c>
      <c r="H2827" s="36" t="str">
        <f>RIGHT('DETALLE DE CONEXIONES'!AK2827,2)</f>
        <v>-1</v>
      </c>
      <c r="I2827" s="36" t="str">
        <f>LEFT('DETALLE DE CONEXIONES'!AK2827,3)</f>
        <v>RS;</v>
      </c>
      <c r="J2827" s="36" t="str">
        <f>LEFT('DETALLE DE CONEXIONES'!M2827,3)</f>
        <v>0mi</v>
      </c>
      <c r="K2827" s="36" t="str">
        <f>IF(LEN('DETALLE DE CONEXIONES'!M2827)&lt;12,(RIGHT('DETALLE DE CONEXIONES'!M2827,5)),(RIGHT('DETALLE DE CONEXIONES'!M2827,6)))</f>
        <v xml:space="preserve">min. </v>
      </c>
      <c r="L2827" s="36">
        <f>IF(C2827="Saliente Local",(IFERROR((LIMPIA(J2827,1)),0)),0)</f>
        <v>0</v>
      </c>
      <c r="M2827" s="36">
        <f>IF(C2827="Saliente Nacional",(IFERROR((LIMPIA(J2827,1)),0)),0)</f>
        <v>0</v>
      </c>
      <c r="N2827" s="36">
        <f>IF(C2827="Saliente Internacional",(IFERROR((LIMPIA(J2827,1)),0)),0)</f>
        <v>0</v>
      </c>
      <c r="O2827" s="36">
        <f>IF(C2827="Saliente Local",(IFERROR((LIMPIA(K2827,1)),0)),0)</f>
        <v>0</v>
      </c>
      <c r="P2827" s="36">
        <f>IF(C2827="Saliente Nacional",(IFERROR((LIMPIA(K2827,1)),0)),0)</f>
        <v>0</v>
      </c>
      <c r="Q2827" s="36">
        <f>IF(C2827="Saliente Internacional",(IFERROR((LIMPIA(K2827,1)),0)),0)</f>
        <v>0</v>
      </c>
      <c r="R2827" s="36">
        <f t="shared" si="133"/>
        <v>0</v>
      </c>
      <c r="S2827" s="36">
        <f t="shared" si="134"/>
        <v>0</v>
      </c>
    </row>
    <row r="2828" spans="1:19" x14ac:dyDescent="0.25">
      <c r="A2828" s="101">
        <f>'DETALLE DE CONEXIONES'!P2828</f>
        <v>0</v>
      </c>
      <c r="B2828" s="36" t="str">
        <f>'DETALLE DE CONEXIONES'!I2828</f>
        <v>GPRS</v>
      </c>
      <c r="C2828" s="36" t="str">
        <f>'DETALLE DE CONEXIONES'!BB2828</f>
        <v>VIDEO</v>
      </c>
      <c r="D2828" s="36" t="str">
        <f>'DETALLE DE CONEXIONES'!E2828</f>
        <v>internet.itelcel.coXXXGLTE</v>
      </c>
      <c r="E2828" s="36">
        <f t="shared" si="132"/>
        <v>26</v>
      </c>
      <c r="F2828" s="36">
        <f>IFERROR(LIMPIA('DETALLE DE CONEXIONES'!N2828,1),0)</f>
        <v>0</v>
      </c>
      <c r="G2828" s="36" t="str">
        <f>LEFT('DETALLE DE CONEXIONES'!BE2828,3)</f>
        <v/>
      </c>
      <c r="H2828" s="36" t="str">
        <f>RIGHT('DETALLE DE CONEXIONES'!AK2828,2)</f>
        <v>-1</v>
      </c>
      <c r="I2828" s="36" t="str">
        <f>LEFT('DETALLE DE CONEXIONES'!AK2828,3)</f>
        <v>VID</v>
      </c>
      <c r="J2828" s="36" t="str">
        <f>LEFT('DETALLE DE CONEXIONES'!M2828,3)</f>
        <v>0mi</v>
      </c>
      <c r="K2828" s="36" t="str">
        <f>IF(LEN('DETALLE DE CONEXIONES'!M2828)&lt;12,(RIGHT('DETALLE DE CONEXIONES'!M2828,5)),(RIGHT('DETALLE DE CONEXIONES'!M2828,6)))</f>
        <v xml:space="preserve">min. </v>
      </c>
      <c r="L2828" s="36">
        <f>IF(C2828="Saliente Local",(IFERROR((LIMPIA(J2828,1)),0)),0)</f>
        <v>0</v>
      </c>
      <c r="M2828" s="36">
        <f>IF(C2828="Saliente Nacional",(IFERROR((LIMPIA(J2828,1)),0)),0)</f>
        <v>0</v>
      </c>
      <c r="N2828" s="36">
        <f>IF(C2828="Saliente Internacional",(IFERROR((LIMPIA(J2828,1)),0)),0)</f>
        <v>0</v>
      </c>
      <c r="O2828" s="36">
        <f>IF(C2828="Saliente Local",(IFERROR((LIMPIA(K2828,1)),0)),0)</f>
        <v>0</v>
      </c>
      <c r="P2828" s="36">
        <f>IF(C2828="Saliente Nacional",(IFERROR((LIMPIA(K2828,1)),0)),0)</f>
        <v>0</v>
      </c>
      <c r="Q2828" s="36">
        <f>IF(C2828="Saliente Internacional",(IFERROR((LIMPIA(K2828,1)),0)),0)</f>
        <v>0</v>
      </c>
      <c r="R2828" s="36">
        <f t="shared" si="133"/>
        <v>0</v>
      </c>
      <c r="S2828" s="36">
        <f t="shared" si="134"/>
        <v>0</v>
      </c>
    </row>
    <row r="2829" spans="1:19" x14ac:dyDescent="0.25">
      <c r="A2829" s="101">
        <f>'DETALLE DE CONEXIONES'!P2829</f>
        <v>1.5807</v>
      </c>
      <c r="B2829" s="36" t="str">
        <f>'DETALLE DE CONEXIONES'!I2829</f>
        <v>GPRS</v>
      </c>
      <c r="C2829" s="36" t="str">
        <f>'DETALLE DE CONEXIONES'!BB2829</f>
        <v>INTERNET</v>
      </c>
      <c r="D2829" s="36" t="str">
        <f>'DETALLE DE CONEXIONES'!E2829</f>
        <v>internet.itelcel.coXXXGLTE</v>
      </c>
      <c r="E2829" s="36">
        <f t="shared" si="132"/>
        <v>26</v>
      </c>
      <c r="F2829" s="36">
        <f>IFERROR(LIMPIA('DETALLE DE CONEXIONES'!N2829,1),0)</f>
        <v>0</v>
      </c>
      <c r="G2829" s="36" t="str">
        <f>LEFT('DETALLE DE CONEXIONES'!BE2829,3)</f>
        <v/>
      </c>
      <c r="H2829" s="36" t="str">
        <f>RIGHT('DETALLE DE CONEXIONES'!AK2829,2)</f>
        <v>-1</v>
      </c>
      <c r="I2829" s="36" t="str">
        <f>LEFT('DETALLE DE CONEXIONES'!AK2829,3)</f>
        <v>INT</v>
      </c>
      <c r="J2829" s="36" t="str">
        <f>LEFT('DETALLE DE CONEXIONES'!M2829,3)</f>
        <v>0mi</v>
      </c>
      <c r="K2829" s="36" t="str">
        <f>IF(LEN('DETALLE DE CONEXIONES'!M2829)&lt;12,(RIGHT('DETALLE DE CONEXIONES'!M2829,5)),(RIGHT('DETALLE DE CONEXIONES'!M2829,6)))</f>
        <v xml:space="preserve">min. </v>
      </c>
      <c r="L2829" s="36">
        <f>IF(C2829="Saliente Local",(IFERROR((LIMPIA(J2829,1)),0)),0)</f>
        <v>0</v>
      </c>
      <c r="M2829" s="36">
        <f>IF(C2829="Saliente Nacional",(IFERROR((LIMPIA(J2829,1)),0)),0)</f>
        <v>0</v>
      </c>
      <c r="N2829" s="36">
        <f>IF(C2829="Saliente Internacional",(IFERROR((LIMPIA(J2829,1)),0)),0)</f>
        <v>0</v>
      </c>
      <c r="O2829" s="36">
        <f>IF(C2829="Saliente Local",(IFERROR((LIMPIA(K2829,1)),0)),0)</f>
        <v>0</v>
      </c>
      <c r="P2829" s="36">
        <f>IF(C2829="Saliente Nacional",(IFERROR((LIMPIA(K2829,1)),0)),0)</f>
        <v>0</v>
      </c>
      <c r="Q2829" s="36">
        <f>IF(C2829="Saliente Internacional",(IFERROR((LIMPIA(K2829,1)),0)),0)</f>
        <v>0</v>
      </c>
      <c r="R2829" s="36">
        <f t="shared" si="133"/>
        <v>0</v>
      </c>
      <c r="S2829" s="36">
        <f t="shared" si="134"/>
        <v>0</v>
      </c>
    </row>
    <row r="2830" spans="1:19" x14ac:dyDescent="0.25">
      <c r="A2830" s="101">
        <f>'DETALLE DE CONEXIONES'!P2830</f>
        <v>0</v>
      </c>
      <c r="B2830" s="36" t="str">
        <f>'DETALLE DE CONEXIONES'!I2830</f>
        <v>SALIENTE</v>
      </c>
      <c r="C2830" s="36" t="str">
        <f>'DETALLE DE CONEXIONES'!BB2830</f>
        <v>Saliente Local</v>
      </c>
      <c r="D2830" s="36" t="str">
        <f>'DETALLE DE CONEXIONES'!E2830</f>
        <v>999XXX7896</v>
      </c>
      <c r="E2830" s="36">
        <f t="shared" si="132"/>
        <v>10</v>
      </c>
      <c r="F2830" s="36">
        <f>IFERROR(LIMPIA('DETALLE DE CONEXIONES'!N2830,1),0)</f>
        <v>4</v>
      </c>
      <c r="G2830" s="36" t="str">
        <f>LEFT('DETALLE DE CONEXIONES'!BE2830,3)</f>
        <v>NOF</v>
      </c>
      <c r="H2830" s="36" t="str">
        <f>RIGHT('DETALLE DE CONEXIONES'!AK2830,2)</f>
        <v/>
      </c>
      <c r="I2830" s="36" t="str">
        <f>LEFT('DETALLE DE CONEXIONES'!AK2830,3)</f>
        <v/>
      </c>
      <c r="J2830" s="36" t="str">
        <f>LEFT('DETALLE DE CONEXIONES'!M2830,3)</f>
        <v>3mi</v>
      </c>
      <c r="K2830" s="36" t="str">
        <f>IF(LEN('DETALLE DE CONEXIONES'!M2830)&lt;12,(RIGHT('DETALLE DE CONEXIONES'!M2830,5)),(RIGHT('DETALLE DE CONEXIONES'!M2830,6)))</f>
        <v>48seg.</v>
      </c>
      <c r="L2830" s="36">
        <f>IF(C2830="Saliente Local",(IFERROR((LIMPIA(J2830,1)),0)),0)</f>
        <v>3</v>
      </c>
      <c r="M2830" s="36">
        <f>IF(C2830="Saliente Nacional",(IFERROR((LIMPIA(J2830,1)),0)),0)</f>
        <v>0</v>
      </c>
      <c r="N2830" s="36">
        <f>IF(C2830="Saliente Internacional",(IFERROR((LIMPIA(J2830,1)),0)),0)</f>
        <v>0</v>
      </c>
      <c r="O2830" s="36">
        <f>IF(C2830="Saliente Local",(IFERROR((LIMPIA(K2830,1)),0)),0)</f>
        <v>48</v>
      </c>
      <c r="P2830" s="36">
        <f>IF(C2830="Saliente Nacional",(IFERROR((LIMPIA(K2830,1)),0)),0)</f>
        <v>0</v>
      </c>
      <c r="Q2830" s="36">
        <f>IF(C2830="Saliente Internacional",(IFERROR((LIMPIA(K2830,1)),0)),0)</f>
        <v>0</v>
      </c>
      <c r="R2830" s="36">
        <f t="shared" si="133"/>
        <v>4</v>
      </c>
      <c r="S2830" s="36">
        <f t="shared" si="134"/>
        <v>0</v>
      </c>
    </row>
    <row r="2831" spans="1:19" x14ac:dyDescent="0.25">
      <c r="A2831" s="101">
        <f>'DETALLE DE CONEXIONES'!P2831</f>
        <v>0</v>
      </c>
      <c r="B2831" s="36" t="str">
        <f>'DETALLE DE CONEXIONES'!I2831</f>
        <v>SALIENTE</v>
      </c>
      <c r="C2831" s="36" t="str">
        <f>'DETALLE DE CONEXIONES'!BB2831</f>
        <v>Saliente Local</v>
      </c>
      <c r="D2831" s="36" t="str">
        <f>'DETALLE DE CONEXIONES'!E2831</f>
        <v>999XXX1048</v>
      </c>
      <c r="E2831" s="36">
        <f t="shared" si="132"/>
        <v>10</v>
      </c>
      <c r="F2831" s="36">
        <f>IFERROR(LIMPIA('DETALLE DE CONEXIONES'!N2831,1),0)</f>
        <v>3</v>
      </c>
      <c r="G2831" s="36" t="str">
        <f>LEFT('DETALLE DE CONEXIONES'!BE2831,3)</f>
        <v>NOF</v>
      </c>
      <c r="H2831" s="36" t="str">
        <f>RIGHT('DETALLE DE CONEXIONES'!AK2831,2)</f>
        <v/>
      </c>
      <c r="I2831" s="36" t="str">
        <f>LEFT('DETALLE DE CONEXIONES'!AK2831,3)</f>
        <v/>
      </c>
      <c r="J2831" s="36" t="str">
        <f>LEFT('DETALLE DE CONEXIONES'!M2831,3)</f>
        <v>2mi</v>
      </c>
      <c r="K2831" s="36" t="str">
        <f>IF(LEN('DETALLE DE CONEXIONES'!M2831)&lt;12,(RIGHT('DETALLE DE CONEXIONES'!M2831,5)),(RIGHT('DETALLE DE CONEXIONES'!M2831,6)))</f>
        <v>33seg.</v>
      </c>
      <c r="L2831" s="36">
        <f>IF(C2831="Saliente Local",(IFERROR((LIMPIA(J2831,1)),0)),0)</f>
        <v>2</v>
      </c>
      <c r="M2831" s="36">
        <f>IF(C2831="Saliente Nacional",(IFERROR((LIMPIA(J2831,1)),0)),0)</f>
        <v>0</v>
      </c>
      <c r="N2831" s="36">
        <f>IF(C2831="Saliente Internacional",(IFERROR((LIMPIA(J2831,1)),0)),0)</f>
        <v>0</v>
      </c>
      <c r="O2831" s="36">
        <f>IF(C2831="Saliente Local",(IFERROR((LIMPIA(K2831,1)),0)),0)</f>
        <v>33</v>
      </c>
      <c r="P2831" s="36">
        <f>IF(C2831="Saliente Nacional",(IFERROR((LIMPIA(K2831,1)),0)),0)</f>
        <v>0</v>
      </c>
      <c r="Q2831" s="36">
        <f>IF(C2831="Saliente Internacional",(IFERROR((LIMPIA(K2831,1)),0)),0)</f>
        <v>0</v>
      </c>
      <c r="R2831" s="36">
        <f t="shared" si="133"/>
        <v>3</v>
      </c>
      <c r="S2831" s="36">
        <f t="shared" si="134"/>
        <v>0</v>
      </c>
    </row>
    <row r="2832" spans="1:19" x14ac:dyDescent="0.25">
      <c r="A2832" s="101">
        <f>'DETALLE DE CONEXIONES'!P2832</f>
        <v>0</v>
      </c>
      <c r="B2832" s="36" t="str">
        <f>'DETALLE DE CONEXIONES'!I2832</f>
        <v>MENS.SALIENTE</v>
      </c>
      <c r="C2832" s="36" t="str">
        <f>'DETALLE DE CONEXIONES'!BB2832</f>
        <v>SMS Enviado</v>
      </c>
      <c r="D2832" s="36" t="str">
        <f>'DETALLE DE CONEXIONES'!E2832</f>
        <v>999XXX3420</v>
      </c>
      <c r="E2832" s="36">
        <f t="shared" si="132"/>
        <v>10</v>
      </c>
      <c r="F2832" s="36">
        <f>IFERROR(LIMPIA('DETALLE DE CONEXIONES'!N2832,1),0)</f>
        <v>0</v>
      </c>
      <c r="G2832" s="36" t="str">
        <f>LEFT('DETALLE DE CONEXIONES'!BE2832,3)</f>
        <v>0</v>
      </c>
      <c r="H2832" s="36" t="str">
        <f>RIGHT('DETALLE DE CONEXIONES'!AK2832,2)</f>
        <v/>
      </c>
      <c r="I2832" s="36" t="str">
        <f>LEFT('DETALLE DE CONEXIONES'!AK2832,3)</f>
        <v/>
      </c>
      <c r="J2832" s="36" t="str">
        <f>LEFT('DETALLE DE CONEXIONES'!M2832,3)</f>
        <v>0mi</v>
      </c>
      <c r="K2832" s="36" t="str">
        <f>IF(LEN('DETALLE DE CONEXIONES'!M2832)&lt;12,(RIGHT('DETALLE DE CONEXIONES'!M2832,5)),(RIGHT('DETALLE DE CONEXIONES'!M2832,6)))</f>
        <v xml:space="preserve">min. </v>
      </c>
      <c r="L2832" s="36">
        <f>IF(C2832="Saliente Local",(IFERROR((LIMPIA(J2832,1)),0)),0)</f>
        <v>0</v>
      </c>
      <c r="M2832" s="36">
        <f>IF(C2832="Saliente Nacional",(IFERROR((LIMPIA(J2832,1)),0)),0)</f>
        <v>0</v>
      </c>
      <c r="N2832" s="36">
        <f>IF(C2832="Saliente Internacional",(IFERROR((LIMPIA(J2832,1)),0)),0)</f>
        <v>0</v>
      </c>
      <c r="O2832" s="36">
        <f>IF(C2832="Saliente Local",(IFERROR((LIMPIA(K2832,1)),0)),0)</f>
        <v>0</v>
      </c>
      <c r="P2832" s="36">
        <f>IF(C2832="Saliente Nacional",(IFERROR((LIMPIA(K2832,1)),0)),0)</f>
        <v>0</v>
      </c>
      <c r="Q2832" s="36">
        <f>IF(C2832="Saliente Internacional",(IFERROR((LIMPIA(K2832,1)),0)),0)</f>
        <v>0</v>
      </c>
      <c r="R2832" s="36">
        <f t="shared" si="133"/>
        <v>0</v>
      </c>
      <c r="S2832" s="36">
        <f t="shared" si="134"/>
        <v>0</v>
      </c>
    </row>
    <row r="2833" spans="1:19" x14ac:dyDescent="0.25">
      <c r="A2833" s="101">
        <f>'DETALLE DE CONEXIONES'!P2833</f>
        <v>0</v>
      </c>
      <c r="B2833" s="36" t="str">
        <f>'DETALLE DE CONEXIONES'!I2833</f>
        <v>SALIENTE</v>
      </c>
      <c r="C2833" s="36" t="str">
        <f>'DETALLE DE CONEXIONES'!BB2833</f>
        <v>Saliente Local</v>
      </c>
      <c r="D2833" s="36" t="str">
        <f>'DETALLE DE CONEXIONES'!E2833</f>
        <v>999XXX8790</v>
      </c>
      <c r="E2833" s="36">
        <f t="shared" si="132"/>
        <v>10</v>
      </c>
      <c r="F2833" s="36">
        <f>IFERROR(LIMPIA('DETALLE DE CONEXIONES'!N2833,1),0)</f>
        <v>2</v>
      </c>
      <c r="G2833" s="36" t="str">
        <f>LEFT('DETALLE DE CONEXIONES'!BE2833,3)</f>
        <v>NOF</v>
      </c>
      <c r="H2833" s="36" t="str">
        <f>RIGHT('DETALLE DE CONEXIONES'!AK2833,2)</f>
        <v/>
      </c>
      <c r="I2833" s="36" t="str">
        <f>LEFT('DETALLE DE CONEXIONES'!AK2833,3)</f>
        <v/>
      </c>
      <c r="J2833" s="36" t="str">
        <f>LEFT('DETALLE DE CONEXIONES'!M2833,3)</f>
        <v>1mi</v>
      </c>
      <c r="K2833" s="36" t="str">
        <f>IF(LEN('DETALLE DE CONEXIONES'!M2833)&lt;12,(RIGHT('DETALLE DE CONEXIONES'!M2833,5)),(RIGHT('DETALLE DE CONEXIONES'!M2833,6)))</f>
        <v>35seg.</v>
      </c>
      <c r="L2833" s="36">
        <f>IF(C2833="Saliente Local",(IFERROR((LIMPIA(J2833,1)),0)),0)</f>
        <v>1</v>
      </c>
      <c r="M2833" s="36">
        <f>IF(C2833="Saliente Nacional",(IFERROR((LIMPIA(J2833,1)),0)),0)</f>
        <v>0</v>
      </c>
      <c r="N2833" s="36">
        <f>IF(C2833="Saliente Internacional",(IFERROR((LIMPIA(J2833,1)),0)),0)</f>
        <v>0</v>
      </c>
      <c r="O2833" s="36">
        <f>IF(C2833="Saliente Local",(IFERROR((LIMPIA(K2833,1)),0)),0)</f>
        <v>35</v>
      </c>
      <c r="P2833" s="36">
        <f>IF(C2833="Saliente Nacional",(IFERROR((LIMPIA(K2833,1)),0)),0)</f>
        <v>0</v>
      </c>
      <c r="Q2833" s="36">
        <f>IF(C2833="Saliente Internacional",(IFERROR((LIMPIA(K2833,1)),0)),0)</f>
        <v>0</v>
      </c>
      <c r="R2833" s="36">
        <f t="shared" si="133"/>
        <v>2</v>
      </c>
      <c r="S2833" s="36">
        <f t="shared" si="134"/>
        <v>0</v>
      </c>
    </row>
    <row r="2834" spans="1:19" x14ac:dyDescent="0.25">
      <c r="A2834" s="101">
        <f>'DETALLE DE CONEXIONES'!P2834</f>
        <v>0</v>
      </c>
      <c r="B2834" s="36" t="str">
        <f>'DETALLE DE CONEXIONES'!I2834</f>
        <v>GPRS</v>
      </c>
      <c r="C2834" s="36" t="str">
        <f>'DETALLE DE CONEXIONES'!BB2834</f>
        <v>VIDEO</v>
      </c>
      <c r="D2834" s="36" t="str">
        <f>'DETALLE DE CONEXIONES'!E2834</f>
        <v>internet.itelcel.coXXXGLTE</v>
      </c>
      <c r="E2834" s="36">
        <f t="shared" si="132"/>
        <v>26</v>
      </c>
      <c r="F2834" s="36">
        <f>IFERROR(LIMPIA('DETALLE DE CONEXIONES'!N2834,1),0)</f>
        <v>0</v>
      </c>
      <c r="G2834" s="36" t="str">
        <f>LEFT('DETALLE DE CONEXIONES'!BE2834,3)</f>
        <v/>
      </c>
      <c r="H2834" s="36" t="str">
        <f>RIGHT('DETALLE DE CONEXIONES'!AK2834,2)</f>
        <v>-0</v>
      </c>
      <c r="I2834" s="36" t="str">
        <f>LEFT('DETALLE DE CONEXIONES'!AK2834,3)</f>
        <v>VID</v>
      </c>
      <c r="J2834" s="36" t="str">
        <f>LEFT('DETALLE DE CONEXIONES'!M2834,3)</f>
        <v>0mi</v>
      </c>
      <c r="K2834" s="36" t="str">
        <f>IF(LEN('DETALLE DE CONEXIONES'!M2834)&lt;12,(RIGHT('DETALLE DE CONEXIONES'!M2834,5)),(RIGHT('DETALLE DE CONEXIONES'!M2834,6)))</f>
        <v xml:space="preserve">min. </v>
      </c>
      <c r="L2834" s="36">
        <f>IF(C2834="Saliente Local",(IFERROR((LIMPIA(J2834,1)),0)),0)</f>
        <v>0</v>
      </c>
      <c r="M2834" s="36">
        <f>IF(C2834="Saliente Nacional",(IFERROR((LIMPIA(J2834,1)),0)),0)</f>
        <v>0</v>
      </c>
      <c r="N2834" s="36">
        <f>IF(C2834="Saliente Internacional",(IFERROR((LIMPIA(J2834,1)),0)),0)</f>
        <v>0</v>
      </c>
      <c r="O2834" s="36">
        <f>IF(C2834="Saliente Local",(IFERROR((LIMPIA(K2834,1)),0)),0)</f>
        <v>0</v>
      </c>
      <c r="P2834" s="36">
        <f>IF(C2834="Saliente Nacional",(IFERROR((LIMPIA(K2834,1)),0)),0)</f>
        <v>0</v>
      </c>
      <c r="Q2834" s="36">
        <f>IF(C2834="Saliente Internacional",(IFERROR((LIMPIA(K2834,1)),0)),0)</f>
        <v>0</v>
      </c>
      <c r="R2834" s="36">
        <f t="shared" si="133"/>
        <v>0</v>
      </c>
      <c r="S2834" s="36">
        <f t="shared" si="134"/>
        <v>0</v>
      </c>
    </row>
    <row r="2835" spans="1:19" x14ac:dyDescent="0.25">
      <c r="A2835" s="101">
        <f>'DETALLE DE CONEXIONES'!P2835</f>
        <v>0</v>
      </c>
      <c r="B2835" s="36" t="str">
        <f>'DETALLE DE CONEXIONES'!I2835</f>
        <v>GPRS</v>
      </c>
      <c r="C2835" s="36" t="str">
        <f>'DETALLE DE CONEXIONES'!BB2835</f>
        <v>RS</v>
      </c>
      <c r="D2835" s="36" t="str">
        <f>'DETALLE DE CONEXIONES'!E2835</f>
        <v>internet.itelcel.coXXXGLTE</v>
      </c>
      <c r="E2835" s="36">
        <f t="shared" si="132"/>
        <v>26</v>
      </c>
      <c r="F2835" s="36">
        <f>IFERROR(LIMPIA('DETALLE DE CONEXIONES'!N2835,1),0)</f>
        <v>0</v>
      </c>
      <c r="G2835" s="36" t="str">
        <f>LEFT('DETALLE DE CONEXIONES'!BE2835,3)</f>
        <v/>
      </c>
      <c r="H2835" s="36" t="str">
        <f>RIGHT('DETALLE DE CONEXIONES'!AK2835,2)</f>
        <v>-0</v>
      </c>
      <c r="I2835" s="36" t="str">
        <f>LEFT('DETALLE DE CONEXIONES'!AK2835,3)</f>
        <v>RS;</v>
      </c>
      <c r="J2835" s="36" t="str">
        <f>LEFT('DETALLE DE CONEXIONES'!M2835,3)</f>
        <v>0mi</v>
      </c>
      <c r="K2835" s="36" t="str">
        <f>IF(LEN('DETALLE DE CONEXIONES'!M2835)&lt;12,(RIGHT('DETALLE DE CONEXIONES'!M2835,5)),(RIGHT('DETALLE DE CONEXIONES'!M2835,6)))</f>
        <v xml:space="preserve">min. </v>
      </c>
      <c r="L2835" s="36">
        <f>IF(C2835="Saliente Local",(IFERROR((LIMPIA(J2835,1)),0)),0)</f>
        <v>0</v>
      </c>
      <c r="M2835" s="36">
        <f>IF(C2835="Saliente Nacional",(IFERROR((LIMPIA(J2835,1)),0)),0)</f>
        <v>0</v>
      </c>
      <c r="N2835" s="36">
        <f>IF(C2835="Saliente Internacional",(IFERROR((LIMPIA(J2835,1)),0)),0)</f>
        <v>0</v>
      </c>
      <c r="O2835" s="36">
        <f>IF(C2835="Saliente Local",(IFERROR((LIMPIA(K2835,1)),0)),0)</f>
        <v>0</v>
      </c>
      <c r="P2835" s="36">
        <f>IF(C2835="Saliente Nacional",(IFERROR((LIMPIA(K2835,1)),0)),0)</f>
        <v>0</v>
      </c>
      <c r="Q2835" s="36">
        <f>IF(C2835="Saliente Internacional",(IFERROR((LIMPIA(K2835,1)),0)),0)</f>
        <v>0</v>
      </c>
      <c r="R2835" s="36">
        <f t="shared" si="133"/>
        <v>0</v>
      </c>
      <c r="S2835" s="36">
        <f t="shared" si="134"/>
        <v>0</v>
      </c>
    </row>
    <row r="2836" spans="1:19" x14ac:dyDescent="0.25">
      <c r="A2836" s="101">
        <f>'DETALLE DE CONEXIONES'!P2836</f>
        <v>0</v>
      </c>
      <c r="B2836" s="36" t="str">
        <f>'DETALLE DE CONEXIONES'!I2836</f>
        <v>GPRS</v>
      </c>
      <c r="C2836" s="36" t="str">
        <f>'DETALLE DE CONEXIONES'!BB2836</f>
        <v>MENSAJERO</v>
      </c>
      <c r="D2836" s="36" t="str">
        <f>'DETALLE DE CONEXIONES'!E2836</f>
        <v>internet.itelcel.coXXXGLTE</v>
      </c>
      <c r="E2836" s="36">
        <f t="shared" si="132"/>
        <v>26</v>
      </c>
      <c r="F2836" s="36">
        <f>IFERROR(LIMPIA('DETALLE DE CONEXIONES'!N2836,1),0)</f>
        <v>0</v>
      </c>
      <c r="G2836" s="36" t="str">
        <f>LEFT('DETALLE DE CONEXIONES'!BE2836,3)</f>
        <v/>
      </c>
      <c r="H2836" s="36" t="str">
        <f>RIGHT('DETALLE DE CONEXIONES'!AK2836,2)</f>
        <v>-0</v>
      </c>
      <c r="I2836" s="36" t="str">
        <f>LEFT('DETALLE DE CONEXIONES'!AK2836,3)</f>
        <v>MEN</v>
      </c>
      <c r="J2836" s="36" t="str">
        <f>LEFT('DETALLE DE CONEXIONES'!M2836,3)</f>
        <v>0mi</v>
      </c>
      <c r="K2836" s="36" t="str">
        <f>IF(LEN('DETALLE DE CONEXIONES'!M2836)&lt;12,(RIGHT('DETALLE DE CONEXIONES'!M2836,5)),(RIGHT('DETALLE DE CONEXIONES'!M2836,6)))</f>
        <v xml:space="preserve">min. </v>
      </c>
      <c r="L2836" s="36">
        <f>IF(C2836="Saliente Local",(IFERROR((LIMPIA(J2836,1)),0)),0)</f>
        <v>0</v>
      </c>
      <c r="M2836" s="36">
        <f>IF(C2836="Saliente Nacional",(IFERROR((LIMPIA(J2836,1)),0)),0)</f>
        <v>0</v>
      </c>
      <c r="N2836" s="36">
        <f>IF(C2836="Saliente Internacional",(IFERROR((LIMPIA(J2836,1)),0)),0)</f>
        <v>0</v>
      </c>
      <c r="O2836" s="36">
        <f>IF(C2836="Saliente Local",(IFERROR((LIMPIA(K2836,1)),0)),0)</f>
        <v>0</v>
      </c>
      <c r="P2836" s="36">
        <f>IF(C2836="Saliente Nacional",(IFERROR((LIMPIA(K2836,1)),0)),0)</f>
        <v>0</v>
      </c>
      <c r="Q2836" s="36">
        <f>IF(C2836="Saliente Internacional",(IFERROR((LIMPIA(K2836,1)),0)),0)</f>
        <v>0</v>
      </c>
      <c r="R2836" s="36">
        <f t="shared" si="133"/>
        <v>0</v>
      </c>
      <c r="S2836" s="36">
        <f t="shared" si="134"/>
        <v>0</v>
      </c>
    </row>
    <row r="2837" spans="1:19" x14ac:dyDescent="0.25">
      <c r="A2837" s="101">
        <f>'DETALLE DE CONEXIONES'!P2837</f>
        <v>0</v>
      </c>
      <c r="B2837" s="36" t="str">
        <f>'DETALLE DE CONEXIONES'!I2837</f>
        <v>TRANSFERENCIA</v>
      </c>
      <c r="C2837" s="36" t="str">
        <f>'DETALLE DE CONEXIONES'!BB2837</f>
        <v>Desvio Nacional</v>
      </c>
      <c r="D2837" s="36" t="str">
        <f>'DETALLE DE CONEXIONES'!E2837</f>
        <v>999XXX1600</v>
      </c>
      <c r="E2837" s="36">
        <f t="shared" si="132"/>
        <v>10</v>
      </c>
      <c r="F2837" s="36">
        <f>IFERROR(LIMPIA('DETALLE DE CONEXIONES'!N2837,1),0)</f>
        <v>1</v>
      </c>
      <c r="G2837" s="36" t="str">
        <f>LEFT('DETALLE DE CONEXIONES'!BE2837,3)</f>
        <v>SIU</v>
      </c>
      <c r="H2837" s="36" t="str">
        <f>RIGHT('DETALLE DE CONEXIONES'!AK2837,2)</f>
        <v/>
      </c>
      <c r="I2837" s="36" t="str">
        <f>LEFT('DETALLE DE CONEXIONES'!AK2837,3)</f>
        <v/>
      </c>
      <c r="J2837" s="36" t="str">
        <f>LEFT('DETALLE DE CONEXIONES'!M2837,3)</f>
        <v>0mi</v>
      </c>
      <c r="K2837" s="36" t="str">
        <f>IF(LEN('DETALLE DE CONEXIONES'!M2837)&lt;12,(RIGHT('DETALLE DE CONEXIONES'!M2837,5)),(RIGHT('DETALLE DE CONEXIONES'!M2837,6)))</f>
        <v>1seg.</v>
      </c>
      <c r="L2837" s="36">
        <f>IF(C2837="Saliente Local",(IFERROR((LIMPIA(J2837,1)),0)),0)</f>
        <v>0</v>
      </c>
      <c r="M2837" s="36">
        <f>IF(C2837="Saliente Nacional",(IFERROR((LIMPIA(J2837,1)),0)),0)</f>
        <v>0</v>
      </c>
      <c r="N2837" s="36">
        <f>IF(C2837="Saliente Internacional",(IFERROR((LIMPIA(J2837,1)),0)),0)</f>
        <v>0</v>
      </c>
      <c r="O2837" s="36">
        <f>IF(C2837="Saliente Local",(IFERROR((LIMPIA(K2837,1)),0)),0)</f>
        <v>0</v>
      </c>
      <c r="P2837" s="36">
        <f>IF(C2837="Saliente Nacional",(IFERROR((LIMPIA(K2837,1)),0)),0)</f>
        <v>0</v>
      </c>
      <c r="Q2837" s="36">
        <f>IF(C2837="Saliente Internacional",(IFERROR((LIMPIA(K2837,1)),0)),0)</f>
        <v>0</v>
      </c>
      <c r="R2837" s="36">
        <f t="shared" si="133"/>
        <v>0</v>
      </c>
      <c r="S2837" s="36">
        <f t="shared" si="134"/>
        <v>0</v>
      </c>
    </row>
    <row r="2838" spans="1:19" x14ac:dyDescent="0.25">
      <c r="A2838" s="101">
        <f>'DETALLE DE CONEXIONES'!P2838</f>
        <v>0</v>
      </c>
      <c r="B2838" s="36" t="str">
        <f>'DETALLE DE CONEXIONES'!I2838</f>
        <v>TRANSFERENCIA</v>
      </c>
      <c r="C2838" s="36" t="str">
        <f>'DETALLE DE CONEXIONES'!BB2838</f>
        <v>Desvio Nacional</v>
      </c>
      <c r="D2838" s="36" t="str">
        <f>'DETALLE DE CONEXIONES'!E2838</f>
        <v>999XXX1600</v>
      </c>
      <c r="E2838" s="36">
        <f t="shared" si="132"/>
        <v>10</v>
      </c>
      <c r="F2838" s="36">
        <f>IFERROR(LIMPIA('DETALLE DE CONEXIONES'!N2838,1),0)</f>
        <v>1</v>
      </c>
      <c r="G2838" s="36" t="str">
        <f>LEFT('DETALLE DE CONEXIONES'!BE2838,3)</f>
        <v>SIU</v>
      </c>
      <c r="H2838" s="36" t="str">
        <f>RIGHT('DETALLE DE CONEXIONES'!AK2838,2)</f>
        <v/>
      </c>
      <c r="I2838" s="36" t="str">
        <f>LEFT('DETALLE DE CONEXIONES'!AK2838,3)</f>
        <v/>
      </c>
      <c r="J2838" s="36" t="str">
        <f>LEFT('DETALLE DE CONEXIONES'!M2838,3)</f>
        <v>0mi</v>
      </c>
      <c r="K2838" s="36" t="str">
        <f>IF(LEN('DETALLE DE CONEXIONES'!M2838)&lt;12,(RIGHT('DETALLE DE CONEXIONES'!M2838,5)),(RIGHT('DETALLE DE CONEXIONES'!M2838,6)))</f>
        <v>4seg.</v>
      </c>
      <c r="L2838" s="36">
        <f>IF(C2838="Saliente Local",(IFERROR((LIMPIA(J2838,1)),0)),0)</f>
        <v>0</v>
      </c>
      <c r="M2838" s="36">
        <f>IF(C2838="Saliente Nacional",(IFERROR((LIMPIA(J2838,1)),0)),0)</f>
        <v>0</v>
      </c>
      <c r="N2838" s="36">
        <f>IF(C2838="Saliente Internacional",(IFERROR((LIMPIA(J2838,1)),0)),0)</f>
        <v>0</v>
      </c>
      <c r="O2838" s="36">
        <f>IF(C2838="Saliente Local",(IFERROR((LIMPIA(K2838,1)),0)),0)</f>
        <v>0</v>
      </c>
      <c r="P2838" s="36">
        <f>IF(C2838="Saliente Nacional",(IFERROR((LIMPIA(K2838,1)),0)),0)</f>
        <v>0</v>
      </c>
      <c r="Q2838" s="36">
        <f>IF(C2838="Saliente Internacional",(IFERROR((LIMPIA(K2838,1)),0)),0)</f>
        <v>0</v>
      </c>
      <c r="R2838" s="36">
        <f t="shared" si="133"/>
        <v>0</v>
      </c>
      <c r="S2838" s="36">
        <f t="shared" si="134"/>
        <v>0</v>
      </c>
    </row>
    <row r="2839" spans="1:19" x14ac:dyDescent="0.25">
      <c r="A2839" s="101">
        <f>'DETALLE DE CONEXIONES'!P2839</f>
        <v>0</v>
      </c>
      <c r="B2839" s="36" t="str">
        <f>'DETALLE DE CONEXIONES'!I2839</f>
        <v>TRANSFERENCIA</v>
      </c>
      <c r="C2839" s="36" t="str">
        <f>'DETALLE DE CONEXIONES'!BB2839</f>
        <v>Desvio Nacional</v>
      </c>
      <c r="D2839" s="36" t="str">
        <f>'DETALLE DE CONEXIONES'!E2839</f>
        <v>999XXX1600</v>
      </c>
      <c r="E2839" s="36">
        <f t="shared" si="132"/>
        <v>10</v>
      </c>
      <c r="F2839" s="36">
        <f>IFERROR(LIMPIA('DETALLE DE CONEXIONES'!N2839,1),0)</f>
        <v>1</v>
      </c>
      <c r="G2839" s="36" t="str">
        <f>LEFT('DETALLE DE CONEXIONES'!BE2839,3)</f>
        <v>SIU</v>
      </c>
      <c r="H2839" s="36" t="str">
        <f>RIGHT('DETALLE DE CONEXIONES'!AK2839,2)</f>
        <v/>
      </c>
      <c r="I2839" s="36" t="str">
        <f>LEFT('DETALLE DE CONEXIONES'!AK2839,3)</f>
        <v/>
      </c>
      <c r="J2839" s="36" t="str">
        <f>LEFT('DETALLE DE CONEXIONES'!M2839,3)</f>
        <v>0mi</v>
      </c>
      <c r="K2839" s="36" t="str">
        <f>IF(LEN('DETALLE DE CONEXIONES'!M2839)&lt;12,(RIGHT('DETALLE DE CONEXIONES'!M2839,5)),(RIGHT('DETALLE DE CONEXIONES'!M2839,6)))</f>
        <v>6seg.</v>
      </c>
      <c r="L2839" s="36">
        <f>IF(C2839="Saliente Local",(IFERROR((LIMPIA(J2839,1)),0)),0)</f>
        <v>0</v>
      </c>
      <c r="M2839" s="36">
        <f>IF(C2839="Saliente Nacional",(IFERROR((LIMPIA(J2839,1)),0)),0)</f>
        <v>0</v>
      </c>
      <c r="N2839" s="36">
        <f>IF(C2839="Saliente Internacional",(IFERROR((LIMPIA(J2839,1)),0)),0)</f>
        <v>0</v>
      </c>
      <c r="O2839" s="36">
        <f>IF(C2839="Saliente Local",(IFERROR((LIMPIA(K2839,1)),0)),0)</f>
        <v>0</v>
      </c>
      <c r="P2839" s="36">
        <f>IF(C2839="Saliente Nacional",(IFERROR((LIMPIA(K2839,1)),0)),0)</f>
        <v>0</v>
      </c>
      <c r="Q2839" s="36">
        <f>IF(C2839="Saliente Internacional",(IFERROR((LIMPIA(K2839,1)),0)),0)</f>
        <v>0</v>
      </c>
      <c r="R2839" s="36">
        <f t="shared" si="133"/>
        <v>0</v>
      </c>
      <c r="S2839" s="36">
        <f t="shared" si="134"/>
        <v>0</v>
      </c>
    </row>
    <row r="2840" spans="1:19" x14ac:dyDescent="0.25">
      <c r="A2840" s="101">
        <f>'DETALLE DE CONEXIONES'!P2840</f>
        <v>8.4198000000000004</v>
      </c>
      <c r="B2840" s="36" t="str">
        <f>'DETALLE DE CONEXIONES'!I2840</f>
        <v>GPRS</v>
      </c>
      <c r="C2840" s="36" t="str">
        <f>'DETALLE DE CONEXIONES'!BB2840</f>
        <v>INTERNET</v>
      </c>
      <c r="D2840" s="36" t="str">
        <f>'DETALLE DE CONEXIONES'!E2840</f>
        <v>internet.itelcel.coXXXGLTE</v>
      </c>
      <c r="E2840" s="36">
        <f t="shared" si="132"/>
        <v>26</v>
      </c>
      <c r="F2840" s="36">
        <f>IFERROR(LIMPIA('DETALLE DE CONEXIONES'!N2840,1),0)</f>
        <v>0</v>
      </c>
      <c r="G2840" s="36" t="str">
        <f>LEFT('DETALLE DE CONEXIONES'!BE2840,3)</f>
        <v/>
      </c>
      <c r="H2840" s="36" t="str">
        <f>RIGHT('DETALLE DE CONEXIONES'!AK2840,2)</f>
        <v>-1</v>
      </c>
      <c r="I2840" s="36" t="str">
        <f>LEFT('DETALLE DE CONEXIONES'!AK2840,3)</f>
        <v>INT</v>
      </c>
      <c r="J2840" s="36" t="str">
        <f>LEFT('DETALLE DE CONEXIONES'!M2840,3)</f>
        <v>0mi</v>
      </c>
      <c r="K2840" s="36" t="str">
        <f>IF(LEN('DETALLE DE CONEXIONES'!M2840)&lt;12,(RIGHT('DETALLE DE CONEXIONES'!M2840,5)),(RIGHT('DETALLE DE CONEXIONES'!M2840,6)))</f>
        <v xml:space="preserve">min. </v>
      </c>
      <c r="L2840" s="36">
        <f>IF(C2840="Saliente Local",(IFERROR((LIMPIA(J2840,1)),0)),0)</f>
        <v>0</v>
      </c>
      <c r="M2840" s="36">
        <f>IF(C2840="Saliente Nacional",(IFERROR((LIMPIA(J2840,1)),0)),0)</f>
        <v>0</v>
      </c>
      <c r="N2840" s="36">
        <f>IF(C2840="Saliente Internacional",(IFERROR((LIMPIA(J2840,1)),0)),0)</f>
        <v>0</v>
      </c>
      <c r="O2840" s="36">
        <f>IF(C2840="Saliente Local",(IFERROR((LIMPIA(K2840,1)),0)),0)</f>
        <v>0</v>
      </c>
      <c r="P2840" s="36">
        <f>IF(C2840="Saliente Nacional",(IFERROR((LIMPIA(K2840,1)),0)),0)</f>
        <v>0</v>
      </c>
      <c r="Q2840" s="36">
        <f>IF(C2840="Saliente Internacional",(IFERROR((LIMPIA(K2840,1)),0)),0)</f>
        <v>0</v>
      </c>
      <c r="R2840" s="36">
        <f t="shared" si="133"/>
        <v>0</v>
      </c>
      <c r="S2840" s="36">
        <f t="shared" si="134"/>
        <v>0</v>
      </c>
    </row>
    <row r="2841" spans="1:19" x14ac:dyDescent="0.25">
      <c r="A2841" s="101">
        <f>'DETALLE DE CONEXIONES'!P2841</f>
        <v>0</v>
      </c>
      <c r="B2841" s="36" t="str">
        <f>'DETALLE DE CONEXIONES'!I2841</f>
        <v>GPRS</v>
      </c>
      <c r="C2841" s="36" t="str">
        <f>'DETALLE DE CONEXIONES'!BB2841</f>
        <v>VIDEO</v>
      </c>
      <c r="D2841" s="36" t="str">
        <f>'DETALLE DE CONEXIONES'!E2841</f>
        <v>internet.itelcelXXXm-3G</v>
      </c>
      <c r="E2841" s="36">
        <f t="shared" si="132"/>
        <v>23</v>
      </c>
      <c r="F2841" s="36">
        <f>IFERROR(LIMPIA('DETALLE DE CONEXIONES'!N2841,1),0)</f>
        <v>0</v>
      </c>
      <c r="G2841" s="36" t="str">
        <f>LEFT('DETALLE DE CONEXIONES'!BE2841,3)</f>
        <v/>
      </c>
      <c r="H2841" s="36" t="str">
        <f>RIGHT('DETALLE DE CONEXIONES'!AK2841,2)</f>
        <v>-0</v>
      </c>
      <c r="I2841" s="36" t="str">
        <f>LEFT('DETALLE DE CONEXIONES'!AK2841,3)</f>
        <v>VID</v>
      </c>
      <c r="J2841" s="36" t="str">
        <f>LEFT('DETALLE DE CONEXIONES'!M2841,3)</f>
        <v>0mi</v>
      </c>
      <c r="K2841" s="36" t="str">
        <f>IF(LEN('DETALLE DE CONEXIONES'!M2841)&lt;12,(RIGHT('DETALLE DE CONEXIONES'!M2841,5)),(RIGHT('DETALLE DE CONEXIONES'!M2841,6)))</f>
        <v xml:space="preserve">min. </v>
      </c>
      <c r="L2841" s="36">
        <f>IF(C2841="Saliente Local",(IFERROR((LIMPIA(J2841,1)),0)),0)</f>
        <v>0</v>
      </c>
      <c r="M2841" s="36">
        <f>IF(C2841="Saliente Nacional",(IFERROR((LIMPIA(J2841,1)),0)),0)</f>
        <v>0</v>
      </c>
      <c r="N2841" s="36">
        <f>IF(C2841="Saliente Internacional",(IFERROR((LIMPIA(J2841,1)),0)),0)</f>
        <v>0</v>
      </c>
      <c r="O2841" s="36">
        <f>IF(C2841="Saliente Local",(IFERROR((LIMPIA(K2841,1)),0)),0)</f>
        <v>0</v>
      </c>
      <c r="P2841" s="36">
        <f>IF(C2841="Saliente Nacional",(IFERROR((LIMPIA(K2841,1)),0)),0)</f>
        <v>0</v>
      </c>
      <c r="Q2841" s="36">
        <f>IF(C2841="Saliente Internacional",(IFERROR((LIMPIA(K2841,1)),0)),0)</f>
        <v>0</v>
      </c>
      <c r="R2841" s="36">
        <f t="shared" si="133"/>
        <v>0</v>
      </c>
      <c r="S2841" s="36">
        <f t="shared" si="134"/>
        <v>0</v>
      </c>
    </row>
    <row r="2842" spans="1:19" x14ac:dyDescent="0.25">
      <c r="A2842" s="101">
        <f>'DETALLE DE CONEXIONES'!P2842</f>
        <v>0</v>
      </c>
      <c r="B2842" s="36" t="str">
        <f>'DETALLE DE CONEXIONES'!I2842</f>
        <v>SALIENTE</v>
      </c>
      <c r="C2842" s="36" t="str">
        <f>'DETALLE DE CONEXIONES'!BB2842</f>
        <v>Saliente Local</v>
      </c>
      <c r="D2842" s="36" t="str">
        <f>'DETALLE DE CONEXIONES'!E2842</f>
        <v>999XXX5513</v>
      </c>
      <c r="E2842" s="36">
        <f t="shared" si="132"/>
        <v>10</v>
      </c>
      <c r="F2842" s="36">
        <f>IFERROR(LIMPIA('DETALLE DE CONEXIONES'!N2842,1),0)</f>
        <v>9</v>
      </c>
      <c r="G2842" s="36" t="str">
        <f>LEFT('DETALLE DE CONEXIONES'!BE2842,3)</f>
        <v>NOF</v>
      </c>
      <c r="H2842" s="36" t="str">
        <f>RIGHT('DETALLE DE CONEXIONES'!AK2842,2)</f>
        <v/>
      </c>
      <c r="I2842" s="36" t="str">
        <f>LEFT('DETALLE DE CONEXIONES'!AK2842,3)</f>
        <v/>
      </c>
      <c r="J2842" s="36" t="str">
        <f>LEFT('DETALLE DE CONEXIONES'!M2842,3)</f>
        <v>8mi</v>
      </c>
      <c r="K2842" s="36" t="str">
        <f>IF(LEN('DETALLE DE CONEXIONES'!M2842)&lt;12,(RIGHT('DETALLE DE CONEXIONES'!M2842,5)),(RIGHT('DETALLE DE CONEXIONES'!M2842,6)))</f>
        <v>32seg.</v>
      </c>
      <c r="L2842" s="36">
        <f>IF(C2842="Saliente Local",(IFERROR((LIMPIA(J2842,1)),0)),0)</f>
        <v>8</v>
      </c>
      <c r="M2842" s="36">
        <f>IF(C2842="Saliente Nacional",(IFERROR((LIMPIA(J2842,1)),0)),0)</f>
        <v>0</v>
      </c>
      <c r="N2842" s="36">
        <f>IF(C2842="Saliente Internacional",(IFERROR((LIMPIA(J2842,1)),0)),0)</f>
        <v>0</v>
      </c>
      <c r="O2842" s="36">
        <f>IF(C2842="Saliente Local",(IFERROR((LIMPIA(K2842,1)),0)),0)</f>
        <v>32</v>
      </c>
      <c r="P2842" s="36">
        <f>IF(C2842="Saliente Nacional",(IFERROR((LIMPIA(K2842,1)),0)),0)</f>
        <v>0</v>
      </c>
      <c r="Q2842" s="36">
        <f>IF(C2842="Saliente Internacional",(IFERROR((LIMPIA(K2842,1)),0)),0)</f>
        <v>0</v>
      </c>
      <c r="R2842" s="36">
        <f t="shared" si="133"/>
        <v>9</v>
      </c>
      <c r="S2842" s="36">
        <f t="shared" si="134"/>
        <v>0</v>
      </c>
    </row>
    <row r="2843" spans="1:19" x14ac:dyDescent="0.25">
      <c r="A2843" s="101">
        <f>'DETALLE DE CONEXIONES'!P2843</f>
        <v>0</v>
      </c>
      <c r="B2843" s="36" t="str">
        <f>'DETALLE DE CONEXIONES'!I2843</f>
        <v>GPRS</v>
      </c>
      <c r="C2843" s="36" t="str">
        <f>'DETALLE DE CONEXIONES'!BB2843</f>
        <v>INTERNET</v>
      </c>
      <c r="D2843" s="36" t="str">
        <f>'DETALLE DE CONEXIONES'!E2843</f>
        <v>internet.itelcelXXXm-3G</v>
      </c>
      <c r="E2843" s="36">
        <f t="shared" si="132"/>
        <v>23</v>
      </c>
      <c r="F2843" s="36">
        <f>IFERROR(LIMPIA('DETALLE DE CONEXIONES'!N2843,1),0)</f>
        <v>0</v>
      </c>
      <c r="G2843" s="36" t="str">
        <f>LEFT('DETALLE DE CONEXIONES'!BE2843,3)</f>
        <v/>
      </c>
      <c r="H2843" s="36" t="str">
        <f>RIGHT('DETALLE DE CONEXIONES'!AK2843,2)</f>
        <v>-0</v>
      </c>
      <c r="I2843" s="36" t="str">
        <f>LEFT('DETALLE DE CONEXIONES'!AK2843,3)</f>
        <v>INT</v>
      </c>
      <c r="J2843" s="36" t="str">
        <f>LEFT('DETALLE DE CONEXIONES'!M2843,3)</f>
        <v>0mi</v>
      </c>
      <c r="K2843" s="36" t="str">
        <f>IF(LEN('DETALLE DE CONEXIONES'!M2843)&lt;12,(RIGHT('DETALLE DE CONEXIONES'!M2843,5)),(RIGHT('DETALLE DE CONEXIONES'!M2843,6)))</f>
        <v xml:space="preserve">min. </v>
      </c>
      <c r="L2843" s="36">
        <f>IF(C2843="Saliente Local",(IFERROR((LIMPIA(J2843,1)),0)),0)</f>
        <v>0</v>
      </c>
      <c r="M2843" s="36">
        <f>IF(C2843="Saliente Nacional",(IFERROR((LIMPIA(J2843,1)),0)),0)</f>
        <v>0</v>
      </c>
      <c r="N2843" s="36">
        <f>IF(C2843="Saliente Internacional",(IFERROR((LIMPIA(J2843,1)),0)),0)</f>
        <v>0</v>
      </c>
      <c r="O2843" s="36">
        <f>IF(C2843="Saliente Local",(IFERROR((LIMPIA(K2843,1)),0)),0)</f>
        <v>0</v>
      </c>
      <c r="P2843" s="36">
        <f>IF(C2843="Saliente Nacional",(IFERROR((LIMPIA(K2843,1)),0)),0)</f>
        <v>0</v>
      </c>
      <c r="Q2843" s="36">
        <f>IF(C2843="Saliente Internacional",(IFERROR((LIMPIA(K2843,1)),0)),0)</f>
        <v>0</v>
      </c>
      <c r="R2843" s="36">
        <f t="shared" si="133"/>
        <v>0</v>
      </c>
      <c r="S2843" s="36">
        <f t="shared" si="134"/>
        <v>0</v>
      </c>
    </row>
    <row r="2844" spans="1:19" x14ac:dyDescent="0.25">
      <c r="A2844" s="101">
        <f>'DETALLE DE CONEXIONES'!P2844</f>
        <v>0</v>
      </c>
      <c r="B2844" s="36" t="str">
        <f>'DETALLE DE CONEXIONES'!I2844</f>
        <v>GPRS</v>
      </c>
      <c r="C2844" s="36" t="str">
        <f>'DETALLE DE CONEXIONES'!BB2844</f>
        <v>MENSAJERO</v>
      </c>
      <c r="D2844" s="36" t="str">
        <f>'DETALLE DE CONEXIONES'!E2844</f>
        <v>internet.itelcel.coXXXGLTE</v>
      </c>
      <c r="E2844" s="36">
        <f t="shared" si="132"/>
        <v>26</v>
      </c>
      <c r="F2844" s="36">
        <f>IFERROR(LIMPIA('DETALLE DE CONEXIONES'!N2844,1),0)</f>
        <v>0</v>
      </c>
      <c r="G2844" s="36" t="str">
        <f>LEFT('DETALLE DE CONEXIONES'!BE2844,3)</f>
        <v/>
      </c>
      <c r="H2844" s="36" t="str">
        <f>RIGHT('DETALLE DE CONEXIONES'!AK2844,2)</f>
        <v>-0</v>
      </c>
      <c r="I2844" s="36" t="str">
        <f>LEFT('DETALLE DE CONEXIONES'!AK2844,3)</f>
        <v>MEN</v>
      </c>
      <c r="J2844" s="36" t="str">
        <f>LEFT('DETALLE DE CONEXIONES'!M2844,3)</f>
        <v>0mi</v>
      </c>
      <c r="K2844" s="36" t="str">
        <f>IF(LEN('DETALLE DE CONEXIONES'!M2844)&lt;12,(RIGHT('DETALLE DE CONEXIONES'!M2844,5)),(RIGHT('DETALLE DE CONEXIONES'!M2844,6)))</f>
        <v xml:space="preserve">min. </v>
      </c>
      <c r="L2844" s="36">
        <f>IF(C2844="Saliente Local",(IFERROR((LIMPIA(J2844,1)),0)),0)</f>
        <v>0</v>
      </c>
      <c r="M2844" s="36">
        <f>IF(C2844="Saliente Nacional",(IFERROR((LIMPIA(J2844,1)),0)),0)</f>
        <v>0</v>
      </c>
      <c r="N2844" s="36">
        <f>IF(C2844="Saliente Internacional",(IFERROR((LIMPIA(J2844,1)),0)),0)</f>
        <v>0</v>
      </c>
      <c r="O2844" s="36">
        <f>IF(C2844="Saliente Local",(IFERROR((LIMPIA(K2844,1)),0)),0)</f>
        <v>0</v>
      </c>
      <c r="P2844" s="36">
        <f>IF(C2844="Saliente Nacional",(IFERROR((LIMPIA(K2844,1)),0)),0)</f>
        <v>0</v>
      </c>
      <c r="Q2844" s="36">
        <f>IF(C2844="Saliente Internacional",(IFERROR((LIMPIA(K2844,1)),0)),0)</f>
        <v>0</v>
      </c>
      <c r="R2844" s="36">
        <f t="shared" si="133"/>
        <v>0</v>
      </c>
      <c r="S2844" s="36">
        <f t="shared" si="134"/>
        <v>0</v>
      </c>
    </row>
    <row r="2845" spans="1:19" x14ac:dyDescent="0.25">
      <c r="A2845" s="101">
        <f>'DETALLE DE CONEXIONES'!P2845</f>
        <v>0</v>
      </c>
      <c r="B2845" s="36" t="str">
        <f>'DETALLE DE CONEXIONES'!I2845</f>
        <v>GPRS</v>
      </c>
      <c r="C2845" s="36" t="str">
        <f>'DETALLE DE CONEXIONES'!BB2845</f>
        <v>RS</v>
      </c>
      <c r="D2845" s="36" t="str">
        <f>'DETALLE DE CONEXIONES'!E2845</f>
        <v>internet.itelcel.coXXXGLTE</v>
      </c>
      <c r="E2845" s="36">
        <f t="shared" si="132"/>
        <v>26</v>
      </c>
      <c r="F2845" s="36">
        <f>IFERROR(LIMPIA('DETALLE DE CONEXIONES'!N2845,1),0)</f>
        <v>0</v>
      </c>
      <c r="G2845" s="36" t="str">
        <f>LEFT('DETALLE DE CONEXIONES'!BE2845,3)</f>
        <v/>
      </c>
      <c r="H2845" s="36" t="str">
        <f>RIGHT('DETALLE DE CONEXIONES'!AK2845,2)</f>
        <v>-0</v>
      </c>
      <c r="I2845" s="36" t="str">
        <f>LEFT('DETALLE DE CONEXIONES'!AK2845,3)</f>
        <v>RS;</v>
      </c>
      <c r="J2845" s="36" t="str">
        <f>LEFT('DETALLE DE CONEXIONES'!M2845,3)</f>
        <v>0mi</v>
      </c>
      <c r="K2845" s="36" t="str">
        <f>IF(LEN('DETALLE DE CONEXIONES'!M2845)&lt;12,(RIGHT('DETALLE DE CONEXIONES'!M2845,5)),(RIGHT('DETALLE DE CONEXIONES'!M2845,6)))</f>
        <v xml:space="preserve">min. </v>
      </c>
      <c r="L2845" s="36">
        <f>IF(C2845="Saliente Local",(IFERROR((LIMPIA(J2845,1)),0)),0)</f>
        <v>0</v>
      </c>
      <c r="M2845" s="36">
        <f>IF(C2845="Saliente Nacional",(IFERROR((LIMPIA(J2845,1)),0)),0)</f>
        <v>0</v>
      </c>
      <c r="N2845" s="36">
        <f>IF(C2845="Saliente Internacional",(IFERROR((LIMPIA(J2845,1)),0)),0)</f>
        <v>0</v>
      </c>
      <c r="O2845" s="36">
        <f>IF(C2845="Saliente Local",(IFERROR((LIMPIA(K2845,1)),0)),0)</f>
        <v>0</v>
      </c>
      <c r="P2845" s="36">
        <f>IF(C2845="Saliente Nacional",(IFERROR((LIMPIA(K2845,1)),0)),0)</f>
        <v>0</v>
      </c>
      <c r="Q2845" s="36">
        <f>IF(C2845="Saliente Internacional",(IFERROR((LIMPIA(K2845,1)),0)),0)</f>
        <v>0</v>
      </c>
      <c r="R2845" s="36">
        <f t="shared" si="133"/>
        <v>0</v>
      </c>
      <c r="S2845" s="36">
        <f t="shared" si="134"/>
        <v>0</v>
      </c>
    </row>
    <row r="2846" spans="1:19" x14ac:dyDescent="0.25">
      <c r="A2846" s="101">
        <f>'DETALLE DE CONEXIONES'!P2846</f>
        <v>0</v>
      </c>
      <c r="B2846" s="36" t="str">
        <f>'DETALLE DE CONEXIONES'!I2846</f>
        <v>SALIENTE</v>
      </c>
      <c r="C2846" s="36" t="str">
        <f>'DETALLE DE CONEXIONES'!BB2846</f>
        <v>Saliente Local</v>
      </c>
      <c r="D2846" s="36" t="str">
        <f>'DETALLE DE CONEXIONES'!E2846</f>
        <v>999XXX7896</v>
      </c>
      <c r="E2846" s="36">
        <f t="shared" si="132"/>
        <v>10</v>
      </c>
      <c r="F2846" s="36">
        <f>IFERROR(LIMPIA('DETALLE DE CONEXIONES'!N2846,1),0)</f>
        <v>2</v>
      </c>
      <c r="G2846" s="36" t="str">
        <f>LEFT('DETALLE DE CONEXIONES'!BE2846,3)</f>
        <v>NOF</v>
      </c>
      <c r="H2846" s="36" t="str">
        <f>RIGHT('DETALLE DE CONEXIONES'!AK2846,2)</f>
        <v/>
      </c>
      <c r="I2846" s="36" t="str">
        <f>LEFT('DETALLE DE CONEXIONES'!AK2846,3)</f>
        <v/>
      </c>
      <c r="J2846" s="36" t="str">
        <f>LEFT('DETALLE DE CONEXIONES'!M2846,3)</f>
        <v>1mi</v>
      </c>
      <c r="K2846" s="36" t="str">
        <f>IF(LEN('DETALLE DE CONEXIONES'!M2846)&lt;12,(RIGHT('DETALLE DE CONEXIONES'!M2846,5)),(RIGHT('DETALLE DE CONEXIONES'!M2846,6)))</f>
        <v>20seg.</v>
      </c>
      <c r="L2846" s="36">
        <f>IF(C2846="Saliente Local",(IFERROR((LIMPIA(J2846,1)),0)),0)</f>
        <v>1</v>
      </c>
      <c r="M2846" s="36">
        <f>IF(C2846="Saliente Nacional",(IFERROR((LIMPIA(J2846,1)),0)),0)</f>
        <v>0</v>
      </c>
      <c r="N2846" s="36">
        <f>IF(C2846="Saliente Internacional",(IFERROR((LIMPIA(J2846,1)),0)),0)</f>
        <v>0</v>
      </c>
      <c r="O2846" s="36">
        <f>IF(C2846="Saliente Local",(IFERROR((LIMPIA(K2846,1)),0)),0)</f>
        <v>20</v>
      </c>
      <c r="P2846" s="36">
        <f>IF(C2846="Saliente Nacional",(IFERROR((LIMPIA(K2846,1)),0)),0)</f>
        <v>0</v>
      </c>
      <c r="Q2846" s="36">
        <f>IF(C2846="Saliente Internacional",(IFERROR((LIMPIA(K2846,1)),0)),0)</f>
        <v>0</v>
      </c>
      <c r="R2846" s="36">
        <f t="shared" si="133"/>
        <v>2</v>
      </c>
      <c r="S2846" s="36">
        <f t="shared" si="134"/>
        <v>0</v>
      </c>
    </row>
    <row r="2847" spans="1:19" x14ac:dyDescent="0.25">
      <c r="A2847" s="101">
        <f>'DETALLE DE CONEXIONES'!P2847</f>
        <v>0</v>
      </c>
      <c r="B2847" s="36" t="str">
        <f>'DETALLE DE CONEXIONES'!I2847</f>
        <v>SALIENTE</v>
      </c>
      <c r="C2847" s="36" t="str">
        <f>'DETALLE DE CONEXIONES'!BB2847</f>
        <v>Saliente Local</v>
      </c>
      <c r="D2847" s="36" t="str">
        <f>'DETALLE DE CONEXIONES'!E2847</f>
        <v>999XXX7896</v>
      </c>
      <c r="E2847" s="36">
        <f t="shared" si="132"/>
        <v>10</v>
      </c>
      <c r="F2847" s="36">
        <f>IFERROR(LIMPIA('DETALLE DE CONEXIONES'!N2847,1),0)</f>
        <v>1</v>
      </c>
      <c r="G2847" s="36" t="str">
        <f>LEFT('DETALLE DE CONEXIONES'!BE2847,3)</f>
        <v>NOF</v>
      </c>
      <c r="H2847" s="36" t="str">
        <f>RIGHT('DETALLE DE CONEXIONES'!AK2847,2)</f>
        <v/>
      </c>
      <c r="I2847" s="36" t="str">
        <f>LEFT('DETALLE DE CONEXIONES'!AK2847,3)</f>
        <v/>
      </c>
      <c r="J2847" s="36" t="str">
        <f>LEFT('DETALLE DE CONEXIONES'!M2847,3)</f>
        <v>0mi</v>
      </c>
      <c r="K2847" s="36" t="str">
        <f>IF(LEN('DETALLE DE CONEXIONES'!M2847)&lt;12,(RIGHT('DETALLE DE CONEXIONES'!M2847,5)),(RIGHT('DETALLE DE CONEXIONES'!M2847,6)))</f>
        <v>53seg.</v>
      </c>
      <c r="L2847" s="36">
        <f>IF(C2847="Saliente Local",(IFERROR((LIMPIA(J2847,1)),0)),0)</f>
        <v>0</v>
      </c>
      <c r="M2847" s="36">
        <f>IF(C2847="Saliente Nacional",(IFERROR((LIMPIA(J2847,1)),0)),0)</f>
        <v>0</v>
      </c>
      <c r="N2847" s="36">
        <f>IF(C2847="Saliente Internacional",(IFERROR((LIMPIA(J2847,1)),0)),0)</f>
        <v>0</v>
      </c>
      <c r="O2847" s="36">
        <f>IF(C2847="Saliente Local",(IFERROR((LIMPIA(K2847,1)),0)),0)</f>
        <v>53</v>
      </c>
      <c r="P2847" s="36">
        <f>IF(C2847="Saliente Nacional",(IFERROR((LIMPIA(K2847,1)),0)),0)</f>
        <v>0</v>
      </c>
      <c r="Q2847" s="36">
        <f>IF(C2847="Saliente Internacional",(IFERROR((LIMPIA(K2847,1)),0)),0)</f>
        <v>0</v>
      </c>
      <c r="R2847" s="36">
        <f t="shared" si="133"/>
        <v>1</v>
      </c>
      <c r="S2847" s="36">
        <f t="shared" si="134"/>
        <v>0</v>
      </c>
    </row>
    <row r="2848" spans="1:19" x14ac:dyDescent="0.25">
      <c r="A2848" s="101">
        <f>'DETALLE DE CONEXIONES'!P2848</f>
        <v>0</v>
      </c>
      <c r="B2848" s="36" t="str">
        <f>'DETALLE DE CONEXIONES'!I2848</f>
        <v>SALIENTE</v>
      </c>
      <c r="C2848" s="36" t="str">
        <f>'DETALLE DE CONEXIONES'!BB2848</f>
        <v>Saliente Local</v>
      </c>
      <c r="D2848" s="36" t="str">
        <f>'DETALLE DE CONEXIONES'!E2848</f>
        <v>999XXX4516</v>
      </c>
      <c r="E2848" s="36">
        <f t="shared" si="132"/>
        <v>10</v>
      </c>
      <c r="F2848" s="36">
        <f>IFERROR(LIMPIA('DETALLE DE CONEXIONES'!N2848,1),0)</f>
        <v>4</v>
      </c>
      <c r="G2848" s="36" t="str">
        <f>LEFT('DETALLE DE CONEXIONES'!BE2848,3)</f>
        <v>NOF</v>
      </c>
      <c r="H2848" s="36" t="str">
        <f>RIGHT('DETALLE DE CONEXIONES'!AK2848,2)</f>
        <v/>
      </c>
      <c r="I2848" s="36" t="str">
        <f>LEFT('DETALLE DE CONEXIONES'!AK2848,3)</f>
        <v/>
      </c>
      <c r="J2848" s="36" t="str">
        <f>LEFT('DETALLE DE CONEXIONES'!M2848,3)</f>
        <v>3mi</v>
      </c>
      <c r="K2848" s="36" t="str">
        <f>IF(LEN('DETALLE DE CONEXIONES'!M2848)&lt;12,(RIGHT('DETALLE DE CONEXIONES'!M2848,5)),(RIGHT('DETALLE DE CONEXIONES'!M2848,6)))</f>
        <v>33seg.</v>
      </c>
      <c r="L2848" s="36">
        <f>IF(C2848="Saliente Local",(IFERROR((LIMPIA(J2848,1)),0)),0)</f>
        <v>3</v>
      </c>
      <c r="M2848" s="36">
        <f>IF(C2848="Saliente Nacional",(IFERROR((LIMPIA(J2848,1)),0)),0)</f>
        <v>0</v>
      </c>
      <c r="N2848" s="36">
        <f>IF(C2848="Saliente Internacional",(IFERROR((LIMPIA(J2848,1)),0)),0)</f>
        <v>0</v>
      </c>
      <c r="O2848" s="36">
        <f>IF(C2848="Saliente Local",(IFERROR((LIMPIA(K2848,1)),0)),0)</f>
        <v>33</v>
      </c>
      <c r="P2848" s="36">
        <f>IF(C2848="Saliente Nacional",(IFERROR((LIMPIA(K2848,1)),0)),0)</f>
        <v>0</v>
      </c>
      <c r="Q2848" s="36">
        <f>IF(C2848="Saliente Internacional",(IFERROR((LIMPIA(K2848,1)),0)),0)</f>
        <v>0</v>
      </c>
      <c r="R2848" s="36">
        <f t="shared" si="133"/>
        <v>4</v>
      </c>
      <c r="S2848" s="36">
        <f t="shared" si="134"/>
        <v>0</v>
      </c>
    </row>
    <row r="2849" spans="1:19" x14ac:dyDescent="0.25">
      <c r="A2849" s="101">
        <f>'DETALLE DE CONEXIONES'!P2849</f>
        <v>0</v>
      </c>
      <c r="B2849" s="36" t="str">
        <f>'DETALLE DE CONEXIONES'!I2849</f>
        <v>GPRS</v>
      </c>
      <c r="C2849" s="36" t="str">
        <f>'DETALLE DE CONEXIONES'!BB2849</f>
        <v>VIDEO</v>
      </c>
      <c r="D2849" s="36" t="str">
        <f>'DETALLE DE CONEXIONES'!E2849</f>
        <v>internet.itelcel.coXXXGLTE</v>
      </c>
      <c r="E2849" s="36">
        <f t="shared" si="132"/>
        <v>26</v>
      </c>
      <c r="F2849" s="36">
        <f>IFERROR(LIMPIA('DETALLE DE CONEXIONES'!N2849,1),0)</f>
        <v>0</v>
      </c>
      <c r="G2849" s="36" t="str">
        <f>LEFT('DETALLE DE CONEXIONES'!BE2849,3)</f>
        <v/>
      </c>
      <c r="H2849" s="36" t="str">
        <f>RIGHT('DETALLE DE CONEXIONES'!AK2849,2)</f>
        <v>-0</v>
      </c>
      <c r="I2849" s="36" t="str">
        <f>LEFT('DETALLE DE CONEXIONES'!AK2849,3)</f>
        <v>VID</v>
      </c>
      <c r="J2849" s="36" t="str">
        <f>LEFT('DETALLE DE CONEXIONES'!M2849,3)</f>
        <v>0mi</v>
      </c>
      <c r="K2849" s="36" t="str">
        <f>IF(LEN('DETALLE DE CONEXIONES'!M2849)&lt;12,(RIGHT('DETALLE DE CONEXIONES'!M2849,5)),(RIGHT('DETALLE DE CONEXIONES'!M2849,6)))</f>
        <v xml:space="preserve">min. </v>
      </c>
      <c r="L2849" s="36">
        <f>IF(C2849="Saliente Local",(IFERROR((LIMPIA(J2849,1)),0)),0)</f>
        <v>0</v>
      </c>
      <c r="M2849" s="36">
        <f>IF(C2849="Saliente Nacional",(IFERROR((LIMPIA(J2849,1)),0)),0)</f>
        <v>0</v>
      </c>
      <c r="N2849" s="36">
        <f>IF(C2849="Saliente Internacional",(IFERROR((LIMPIA(J2849,1)),0)),0)</f>
        <v>0</v>
      </c>
      <c r="O2849" s="36">
        <f>IF(C2849="Saliente Local",(IFERROR((LIMPIA(K2849,1)),0)),0)</f>
        <v>0</v>
      </c>
      <c r="P2849" s="36">
        <f>IF(C2849="Saliente Nacional",(IFERROR((LIMPIA(K2849,1)),0)),0)</f>
        <v>0</v>
      </c>
      <c r="Q2849" s="36">
        <f>IF(C2849="Saliente Internacional",(IFERROR((LIMPIA(K2849,1)),0)),0)</f>
        <v>0</v>
      </c>
      <c r="R2849" s="36">
        <f t="shared" si="133"/>
        <v>0</v>
      </c>
      <c r="S2849" s="36">
        <f t="shared" si="134"/>
        <v>0</v>
      </c>
    </row>
    <row r="2850" spans="1:19" x14ac:dyDescent="0.25">
      <c r="A2850" s="101">
        <f>'DETALLE DE CONEXIONES'!P2850</f>
        <v>0</v>
      </c>
      <c r="B2850" s="36" t="str">
        <f>'DETALLE DE CONEXIONES'!I2850</f>
        <v>SALIENTE</v>
      </c>
      <c r="C2850" s="36" t="str">
        <f>'DETALLE DE CONEXIONES'!BB2850</f>
        <v>Saliente Local</v>
      </c>
      <c r="D2850" s="36" t="str">
        <f>'DETALLE DE CONEXIONES'!E2850</f>
        <v>999XXX2109</v>
      </c>
      <c r="E2850" s="36">
        <f t="shared" si="132"/>
        <v>10</v>
      </c>
      <c r="F2850" s="36">
        <f>IFERROR(LIMPIA('DETALLE DE CONEXIONES'!N2850,1),0)</f>
        <v>4</v>
      </c>
      <c r="G2850" s="36" t="str">
        <f>LEFT('DETALLE DE CONEXIONES'!BE2850,3)</f>
        <v>NOF</v>
      </c>
      <c r="H2850" s="36" t="str">
        <f>RIGHT('DETALLE DE CONEXIONES'!AK2850,2)</f>
        <v/>
      </c>
      <c r="I2850" s="36" t="str">
        <f>LEFT('DETALLE DE CONEXIONES'!AK2850,3)</f>
        <v/>
      </c>
      <c r="J2850" s="36" t="str">
        <f>LEFT('DETALLE DE CONEXIONES'!M2850,3)</f>
        <v>3mi</v>
      </c>
      <c r="K2850" s="36" t="str">
        <f>IF(LEN('DETALLE DE CONEXIONES'!M2850)&lt;12,(RIGHT('DETALLE DE CONEXIONES'!M2850,5)),(RIGHT('DETALLE DE CONEXIONES'!M2850,6)))</f>
        <v>35seg.</v>
      </c>
      <c r="L2850" s="36">
        <f>IF(C2850="Saliente Local",(IFERROR((LIMPIA(J2850,1)),0)),0)</f>
        <v>3</v>
      </c>
      <c r="M2850" s="36">
        <f>IF(C2850="Saliente Nacional",(IFERROR((LIMPIA(J2850,1)),0)),0)</f>
        <v>0</v>
      </c>
      <c r="N2850" s="36">
        <f>IF(C2850="Saliente Internacional",(IFERROR((LIMPIA(J2850,1)),0)),0)</f>
        <v>0</v>
      </c>
      <c r="O2850" s="36">
        <f>IF(C2850="Saliente Local",(IFERROR((LIMPIA(K2850,1)),0)),0)</f>
        <v>35</v>
      </c>
      <c r="P2850" s="36">
        <f>IF(C2850="Saliente Nacional",(IFERROR((LIMPIA(K2850,1)),0)),0)</f>
        <v>0</v>
      </c>
      <c r="Q2850" s="36">
        <f>IF(C2850="Saliente Internacional",(IFERROR((LIMPIA(K2850,1)),0)),0)</f>
        <v>0</v>
      </c>
      <c r="R2850" s="36">
        <f t="shared" si="133"/>
        <v>4</v>
      </c>
      <c r="S2850" s="36">
        <f t="shared" si="134"/>
        <v>0</v>
      </c>
    </row>
    <row r="2851" spans="1:19" x14ac:dyDescent="0.25">
      <c r="A2851" s="101">
        <f>'DETALLE DE CONEXIONES'!P2851</f>
        <v>0</v>
      </c>
      <c r="B2851" s="36" t="str">
        <f>'DETALLE DE CONEXIONES'!I2851</f>
        <v>SALIENTE</v>
      </c>
      <c r="C2851" s="36" t="str">
        <f>'DETALLE DE CONEXIONES'!BB2851</f>
        <v>Saliente Local</v>
      </c>
      <c r="D2851" s="36" t="str">
        <f>'DETALLE DE CONEXIONES'!E2851</f>
        <v>999XXX2109</v>
      </c>
      <c r="E2851" s="36">
        <f t="shared" si="132"/>
        <v>10</v>
      </c>
      <c r="F2851" s="36">
        <f>IFERROR(LIMPIA('DETALLE DE CONEXIONES'!N2851,1),0)</f>
        <v>2</v>
      </c>
      <c r="G2851" s="36" t="str">
        <f>LEFT('DETALLE DE CONEXIONES'!BE2851,3)</f>
        <v>NOF</v>
      </c>
      <c r="H2851" s="36" t="str">
        <f>RIGHT('DETALLE DE CONEXIONES'!AK2851,2)</f>
        <v/>
      </c>
      <c r="I2851" s="36" t="str">
        <f>LEFT('DETALLE DE CONEXIONES'!AK2851,3)</f>
        <v/>
      </c>
      <c r="J2851" s="36" t="str">
        <f>LEFT('DETALLE DE CONEXIONES'!M2851,3)</f>
        <v>1mi</v>
      </c>
      <c r="K2851" s="36" t="str">
        <f>IF(LEN('DETALLE DE CONEXIONES'!M2851)&lt;12,(RIGHT('DETALLE DE CONEXIONES'!M2851,5)),(RIGHT('DETALLE DE CONEXIONES'!M2851,6)))</f>
        <v>19seg.</v>
      </c>
      <c r="L2851" s="36">
        <f>IF(C2851="Saliente Local",(IFERROR((LIMPIA(J2851,1)),0)),0)</f>
        <v>1</v>
      </c>
      <c r="M2851" s="36">
        <f>IF(C2851="Saliente Nacional",(IFERROR((LIMPIA(J2851,1)),0)),0)</f>
        <v>0</v>
      </c>
      <c r="N2851" s="36">
        <f>IF(C2851="Saliente Internacional",(IFERROR((LIMPIA(J2851,1)),0)),0)</f>
        <v>0</v>
      </c>
      <c r="O2851" s="36">
        <f>IF(C2851="Saliente Local",(IFERROR((LIMPIA(K2851,1)),0)),0)</f>
        <v>19</v>
      </c>
      <c r="P2851" s="36">
        <f>IF(C2851="Saliente Nacional",(IFERROR((LIMPIA(K2851,1)),0)),0)</f>
        <v>0</v>
      </c>
      <c r="Q2851" s="36">
        <f>IF(C2851="Saliente Internacional",(IFERROR((LIMPIA(K2851,1)),0)),0)</f>
        <v>0</v>
      </c>
      <c r="R2851" s="36">
        <f t="shared" si="133"/>
        <v>2</v>
      </c>
      <c r="S2851" s="36">
        <f t="shared" si="134"/>
        <v>0</v>
      </c>
    </row>
    <row r="2852" spans="1:19" x14ac:dyDescent="0.25">
      <c r="A2852" s="101">
        <f>'DETALLE DE CONEXIONES'!P2852</f>
        <v>0</v>
      </c>
      <c r="B2852" s="36" t="str">
        <f>'DETALLE DE CONEXIONES'!I2852</f>
        <v>GPRS</v>
      </c>
      <c r="C2852" s="36" t="str">
        <f>'DETALLE DE CONEXIONES'!BB2852</f>
        <v>VIDEO</v>
      </c>
      <c r="D2852" s="36" t="str">
        <f>'DETALLE DE CONEXIONES'!E2852</f>
        <v>internet.itelcelXXXm-3G</v>
      </c>
      <c r="E2852" s="36">
        <f t="shared" si="132"/>
        <v>23</v>
      </c>
      <c r="F2852" s="36">
        <f>IFERROR(LIMPIA('DETALLE DE CONEXIONES'!N2852,1),0)</f>
        <v>0</v>
      </c>
      <c r="G2852" s="36" t="str">
        <f>LEFT('DETALLE DE CONEXIONES'!BE2852,3)</f>
        <v/>
      </c>
      <c r="H2852" s="36" t="str">
        <f>RIGHT('DETALLE DE CONEXIONES'!AK2852,2)</f>
        <v>-1</v>
      </c>
      <c r="I2852" s="36" t="str">
        <f>LEFT('DETALLE DE CONEXIONES'!AK2852,3)</f>
        <v>VID</v>
      </c>
      <c r="J2852" s="36" t="str">
        <f>LEFT('DETALLE DE CONEXIONES'!M2852,3)</f>
        <v>0mi</v>
      </c>
      <c r="K2852" s="36" t="str">
        <f>IF(LEN('DETALLE DE CONEXIONES'!M2852)&lt;12,(RIGHT('DETALLE DE CONEXIONES'!M2852,5)),(RIGHT('DETALLE DE CONEXIONES'!M2852,6)))</f>
        <v xml:space="preserve">min. </v>
      </c>
      <c r="L2852" s="36">
        <f>IF(C2852="Saliente Local",(IFERROR((LIMPIA(J2852,1)),0)),0)</f>
        <v>0</v>
      </c>
      <c r="M2852" s="36">
        <f>IF(C2852="Saliente Nacional",(IFERROR((LIMPIA(J2852,1)),0)),0)</f>
        <v>0</v>
      </c>
      <c r="N2852" s="36">
        <f>IF(C2852="Saliente Internacional",(IFERROR((LIMPIA(J2852,1)),0)),0)</f>
        <v>0</v>
      </c>
      <c r="O2852" s="36">
        <f>IF(C2852="Saliente Local",(IFERROR((LIMPIA(K2852,1)),0)),0)</f>
        <v>0</v>
      </c>
      <c r="P2852" s="36">
        <f>IF(C2852="Saliente Nacional",(IFERROR((LIMPIA(K2852,1)),0)),0)</f>
        <v>0</v>
      </c>
      <c r="Q2852" s="36">
        <f>IF(C2852="Saliente Internacional",(IFERROR((LIMPIA(K2852,1)),0)),0)</f>
        <v>0</v>
      </c>
      <c r="R2852" s="36">
        <f t="shared" si="133"/>
        <v>0</v>
      </c>
      <c r="S2852" s="36">
        <f t="shared" si="134"/>
        <v>0</v>
      </c>
    </row>
    <row r="2853" spans="1:19" x14ac:dyDescent="0.25">
      <c r="A2853" s="101">
        <f>'DETALLE DE CONEXIONES'!P2853</f>
        <v>0</v>
      </c>
      <c r="B2853" s="36" t="str">
        <f>'DETALLE DE CONEXIONES'!I2853</f>
        <v>ENTRANTE</v>
      </c>
      <c r="C2853" s="36" t="str">
        <f>'DETALLE DE CONEXIONES'!BB2853</f>
        <v>Entrante Local</v>
      </c>
      <c r="D2853" s="36" t="str">
        <f>'DETALLE DE CONEXIONES'!E2853</f>
        <v>999XXX1600</v>
      </c>
      <c r="E2853" s="36">
        <f t="shared" si="132"/>
        <v>10</v>
      </c>
      <c r="F2853" s="36">
        <f>IFERROR(LIMPIA('DETALLE DE CONEXIONES'!N2853,1),0)</f>
        <v>2</v>
      </c>
      <c r="G2853" s="36" t="str">
        <f>LEFT('DETALLE DE CONEXIONES'!BE2853,3)</f>
        <v>NOF</v>
      </c>
      <c r="H2853" s="36" t="str">
        <f>RIGHT('DETALLE DE CONEXIONES'!AK2853,2)</f>
        <v/>
      </c>
      <c r="I2853" s="36" t="str">
        <f>LEFT('DETALLE DE CONEXIONES'!AK2853,3)</f>
        <v/>
      </c>
      <c r="J2853" s="36" t="str">
        <f>LEFT('DETALLE DE CONEXIONES'!M2853,3)</f>
        <v>1mi</v>
      </c>
      <c r="K2853" s="36" t="str">
        <f>IF(LEN('DETALLE DE CONEXIONES'!M2853)&lt;12,(RIGHT('DETALLE DE CONEXIONES'!M2853,5)),(RIGHT('DETALLE DE CONEXIONES'!M2853,6)))</f>
        <v>55seg.</v>
      </c>
      <c r="L2853" s="36">
        <f>IF(C2853="Saliente Local",(IFERROR((LIMPIA(J2853,1)),0)),0)</f>
        <v>0</v>
      </c>
      <c r="M2853" s="36">
        <f>IF(C2853="Saliente Nacional",(IFERROR((LIMPIA(J2853,1)),0)),0)</f>
        <v>0</v>
      </c>
      <c r="N2853" s="36">
        <f>IF(C2853="Saliente Internacional",(IFERROR((LIMPIA(J2853,1)),0)),0)</f>
        <v>0</v>
      </c>
      <c r="O2853" s="36">
        <f>IF(C2853="Saliente Local",(IFERROR((LIMPIA(K2853,1)),0)),0)</f>
        <v>0</v>
      </c>
      <c r="P2853" s="36">
        <f>IF(C2853="Saliente Nacional",(IFERROR((LIMPIA(K2853,1)),0)),0)</f>
        <v>0</v>
      </c>
      <c r="Q2853" s="36">
        <f>IF(C2853="Saliente Internacional",(IFERROR((LIMPIA(K2853,1)),0)),0)</f>
        <v>0</v>
      </c>
      <c r="R2853" s="36">
        <f t="shared" si="133"/>
        <v>0</v>
      </c>
      <c r="S2853" s="36">
        <f t="shared" si="134"/>
        <v>0</v>
      </c>
    </row>
    <row r="2854" spans="1:19" x14ac:dyDescent="0.25">
      <c r="A2854" s="101">
        <f>'DETALLE DE CONEXIONES'!P2854</f>
        <v>0</v>
      </c>
      <c r="B2854" s="36" t="str">
        <f>'DETALLE DE CONEXIONES'!I2854</f>
        <v>TRANSFERENCIA</v>
      </c>
      <c r="C2854" s="36" t="str">
        <f>'DETALLE DE CONEXIONES'!BB2854</f>
        <v>Desvio Nacional</v>
      </c>
      <c r="D2854" s="36" t="str">
        <f>'DETALLE DE CONEXIONES'!E2854</f>
        <v>999XXX1600</v>
      </c>
      <c r="E2854" s="36">
        <f t="shared" si="132"/>
        <v>10</v>
      </c>
      <c r="F2854" s="36">
        <f>IFERROR(LIMPIA('DETALLE DE CONEXIONES'!N2854,1),0)</f>
        <v>1</v>
      </c>
      <c r="G2854" s="36" t="str">
        <f>LEFT('DETALLE DE CONEXIONES'!BE2854,3)</f>
        <v>SIU</v>
      </c>
      <c r="H2854" s="36" t="str">
        <f>RIGHT('DETALLE DE CONEXIONES'!AK2854,2)</f>
        <v/>
      </c>
      <c r="I2854" s="36" t="str">
        <f>LEFT('DETALLE DE CONEXIONES'!AK2854,3)</f>
        <v/>
      </c>
      <c r="J2854" s="36" t="str">
        <f>LEFT('DETALLE DE CONEXIONES'!M2854,3)</f>
        <v>0mi</v>
      </c>
      <c r="K2854" s="36" t="str">
        <f>IF(LEN('DETALLE DE CONEXIONES'!M2854)&lt;12,(RIGHT('DETALLE DE CONEXIONES'!M2854,5)),(RIGHT('DETALLE DE CONEXIONES'!M2854,6)))</f>
        <v>6seg.</v>
      </c>
      <c r="L2854" s="36">
        <f>IF(C2854="Saliente Local",(IFERROR((LIMPIA(J2854,1)),0)),0)</f>
        <v>0</v>
      </c>
      <c r="M2854" s="36">
        <f>IF(C2854="Saliente Nacional",(IFERROR((LIMPIA(J2854,1)),0)),0)</f>
        <v>0</v>
      </c>
      <c r="N2854" s="36">
        <f>IF(C2854="Saliente Internacional",(IFERROR((LIMPIA(J2854,1)),0)),0)</f>
        <v>0</v>
      </c>
      <c r="O2854" s="36">
        <f>IF(C2854="Saliente Local",(IFERROR((LIMPIA(K2854,1)),0)),0)</f>
        <v>0</v>
      </c>
      <c r="P2854" s="36">
        <f>IF(C2854="Saliente Nacional",(IFERROR((LIMPIA(K2854,1)),0)),0)</f>
        <v>0</v>
      </c>
      <c r="Q2854" s="36">
        <f>IF(C2854="Saliente Internacional",(IFERROR((LIMPIA(K2854,1)),0)),0)</f>
        <v>0</v>
      </c>
      <c r="R2854" s="36">
        <f t="shared" si="133"/>
        <v>0</v>
      </c>
      <c r="S2854" s="36">
        <f t="shared" si="134"/>
        <v>0</v>
      </c>
    </row>
    <row r="2855" spans="1:19" x14ac:dyDescent="0.25">
      <c r="A2855" s="101">
        <f>'DETALLE DE CONEXIONES'!P2855</f>
        <v>0</v>
      </c>
      <c r="B2855" s="36" t="str">
        <f>'DETALLE DE CONEXIONES'!I2855</f>
        <v>SALIENTE</v>
      </c>
      <c r="C2855" s="36" t="str">
        <f>'DETALLE DE CONEXIONES'!BB2855</f>
        <v>Saliente Local</v>
      </c>
      <c r="D2855" s="36" t="str">
        <f>'DETALLE DE CONEXIONES'!E2855</f>
        <v>999XXX3420</v>
      </c>
      <c r="E2855" s="36">
        <f t="shared" si="132"/>
        <v>10</v>
      </c>
      <c r="F2855" s="36">
        <f>IFERROR(LIMPIA('DETALLE DE CONEXIONES'!N2855,1),0)</f>
        <v>2</v>
      </c>
      <c r="G2855" s="36" t="str">
        <f>LEFT('DETALLE DE CONEXIONES'!BE2855,3)</f>
        <v>NOF</v>
      </c>
      <c r="H2855" s="36" t="str">
        <f>RIGHT('DETALLE DE CONEXIONES'!AK2855,2)</f>
        <v/>
      </c>
      <c r="I2855" s="36" t="str">
        <f>LEFT('DETALLE DE CONEXIONES'!AK2855,3)</f>
        <v/>
      </c>
      <c r="J2855" s="36" t="str">
        <f>LEFT('DETALLE DE CONEXIONES'!M2855,3)</f>
        <v>1mi</v>
      </c>
      <c r="K2855" s="36" t="str">
        <f>IF(LEN('DETALLE DE CONEXIONES'!M2855)&lt;12,(RIGHT('DETALLE DE CONEXIONES'!M2855,5)),(RIGHT('DETALLE DE CONEXIONES'!M2855,6)))</f>
        <v>58seg.</v>
      </c>
      <c r="L2855" s="36">
        <f>IF(C2855="Saliente Local",(IFERROR((LIMPIA(J2855,1)),0)),0)</f>
        <v>1</v>
      </c>
      <c r="M2855" s="36">
        <f>IF(C2855="Saliente Nacional",(IFERROR((LIMPIA(J2855,1)),0)),0)</f>
        <v>0</v>
      </c>
      <c r="N2855" s="36">
        <f>IF(C2855="Saliente Internacional",(IFERROR((LIMPIA(J2855,1)),0)),0)</f>
        <v>0</v>
      </c>
      <c r="O2855" s="36">
        <f>IF(C2855="Saliente Local",(IFERROR((LIMPIA(K2855,1)),0)),0)</f>
        <v>58</v>
      </c>
      <c r="P2855" s="36">
        <f>IF(C2855="Saliente Nacional",(IFERROR((LIMPIA(K2855,1)),0)),0)</f>
        <v>0</v>
      </c>
      <c r="Q2855" s="36">
        <f>IF(C2855="Saliente Internacional",(IFERROR((LIMPIA(K2855,1)),0)),0)</f>
        <v>0</v>
      </c>
      <c r="R2855" s="36">
        <f t="shared" si="133"/>
        <v>2</v>
      </c>
      <c r="S2855" s="36">
        <f t="shared" si="134"/>
        <v>0</v>
      </c>
    </row>
    <row r="2856" spans="1:19" x14ac:dyDescent="0.25">
      <c r="A2856" s="101">
        <f>'DETALLE DE CONEXIONES'!P2856</f>
        <v>0</v>
      </c>
      <c r="B2856" s="36" t="str">
        <f>'DETALLE DE CONEXIONES'!I2856</f>
        <v>GPRS</v>
      </c>
      <c r="C2856" s="36" t="str">
        <f>'DETALLE DE CONEXIONES'!BB2856</f>
        <v>RS</v>
      </c>
      <c r="D2856" s="36" t="str">
        <f>'DETALLE DE CONEXIONES'!E2856</f>
        <v>internet.itelcel.coXXXGLTE</v>
      </c>
      <c r="E2856" s="36">
        <f t="shared" si="132"/>
        <v>26</v>
      </c>
      <c r="F2856" s="36">
        <f>IFERROR(LIMPIA('DETALLE DE CONEXIONES'!N2856,1),0)</f>
        <v>0</v>
      </c>
      <c r="G2856" s="36" t="str">
        <f>LEFT('DETALLE DE CONEXIONES'!BE2856,3)</f>
        <v/>
      </c>
      <c r="H2856" s="36" t="str">
        <f>RIGHT('DETALLE DE CONEXIONES'!AK2856,2)</f>
        <v>-0</v>
      </c>
      <c r="I2856" s="36" t="str">
        <f>LEFT('DETALLE DE CONEXIONES'!AK2856,3)</f>
        <v>RS;</v>
      </c>
      <c r="J2856" s="36" t="str">
        <f>LEFT('DETALLE DE CONEXIONES'!M2856,3)</f>
        <v>0mi</v>
      </c>
      <c r="K2856" s="36" t="str">
        <f>IF(LEN('DETALLE DE CONEXIONES'!M2856)&lt;12,(RIGHT('DETALLE DE CONEXIONES'!M2856,5)),(RIGHT('DETALLE DE CONEXIONES'!M2856,6)))</f>
        <v xml:space="preserve">min. </v>
      </c>
      <c r="L2856" s="36">
        <f>IF(C2856="Saliente Local",(IFERROR((LIMPIA(J2856,1)),0)),0)</f>
        <v>0</v>
      </c>
      <c r="M2856" s="36">
        <f>IF(C2856="Saliente Nacional",(IFERROR((LIMPIA(J2856,1)),0)),0)</f>
        <v>0</v>
      </c>
      <c r="N2856" s="36">
        <f>IF(C2856="Saliente Internacional",(IFERROR((LIMPIA(J2856,1)),0)),0)</f>
        <v>0</v>
      </c>
      <c r="O2856" s="36">
        <f>IF(C2856="Saliente Local",(IFERROR((LIMPIA(K2856,1)),0)),0)</f>
        <v>0</v>
      </c>
      <c r="P2856" s="36">
        <f>IF(C2856="Saliente Nacional",(IFERROR((LIMPIA(K2856,1)),0)),0)</f>
        <v>0</v>
      </c>
      <c r="Q2856" s="36">
        <f>IF(C2856="Saliente Internacional",(IFERROR((LIMPIA(K2856,1)),0)),0)</f>
        <v>0</v>
      </c>
      <c r="R2856" s="36">
        <f t="shared" si="133"/>
        <v>0</v>
      </c>
      <c r="S2856" s="36">
        <f t="shared" si="134"/>
        <v>0</v>
      </c>
    </row>
    <row r="2857" spans="1:19" x14ac:dyDescent="0.25">
      <c r="A2857" s="101">
        <f>'DETALLE DE CONEXIONES'!P2857</f>
        <v>0</v>
      </c>
      <c r="B2857" s="36" t="str">
        <f>'DETALLE DE CONEXIONES'!I2857</f>
        <v>GPRS</v>
      </c>
      <c r="C2857" s="36" t="str">
        <f>'DETALLE DE CONEXIONES'!BB2857</f>
        <v>MENSAJERO</v>
      </c>
      <c r="D2857" s="36" t="str">
        <f>'DETALLE DE CONEXIONES'!E2857</f>
        <v>internet.itelcel.coXXXGLTE</v>
      </c>
      <c r="E2857" s="36">
        <f t="shared" si="132"/>
        <v>26</v>
      </c>
      <c r="F2857" s="36">
        <f>IFERROR(LIMPIA('DETALLE DE CONEXIONES'!N2857,1),0)</f>
        <v>0</v>
      </c>
      <c r="G2857" s="36" t="str">
        <f>LEFT('DETALLE DE CONEXIONES'!BE2857,3)</f>
        <v/>
      </c>
      <c r="H2857" s="36" t="str">
        <f>RIGHT('DETALLE DE CONEXIONES'!AK2857,2)</f>
        <v>-0</v>
      </c>
      <c r="I2857" s="36" t="str">
        <f>LEFT('DETALLE DE CONEXIONES'!AK2857,3)</f>
        <v>MEN</v>
      </c>
      <c r="J2857" s="36" t="str">
        <f>LEFT('DETALLE DE CONEXIONES'!M2857,3)</f>
        <v>0mi</v>
      </c>
      <c r="K2857" s="36" t="str">
        <f>IF(LEN('DETALLE DE CONEXIONES'!M2857)&lt;12,(RIGHT('DETALLE DE CONEXIONES'!M2857,5)),(RIGHT('DETALLE DE CONEXIONES'!M2857,6)))</f>
        <v xml:space="preserve">min. </v>
      </c>
      <c r="L2857" s="36">
        <f>IF(C2857="Saliente Local",(IFERROR((LIMPIA(J2857,1)),0)),0)</f>
        <v>0</v>
      </c>
      <c r="M2857" s="36">
        <f>IF(C2857="Saliente Nacional",(IFERROR((LIMPIA(J2857,1)),0)),0)</f>
        <v>0</v>
      </c>
      <c r="N2857" s="36">
        <f>IF(C2857="Saliente Internacional",(IFERROR((LIMPIA(J2857,1)),0)),0)</f>
        <v>0</v>
      </c>
      <c r="O2857" s="36">
        <f>IF(C2857="Saliente Local",(IFERROR((LIMPIA(K2857,1)),0)),0)</f>
        <v>0</v>
      </c>
      <c r="P2857" s="36">
        <f>IF(C2857="Saliente Nacional",(IFERROR((LIMPIA(K2857,1)),0)),0)</f>
        <v>0</v>
      </c>
      <c r="Q2857" s="36">
        <f>IF(C2857="Saliente Internacional",(IFERROR((LIMPIA(K2857,1)),0)),0)</f>
        <v>0</v>
      </c>
      <c r="R2857" s="36">
        <f t="shared" si="133"/>
        <v>0</v>
      </c>
      <c r="S2857" s="36">
        <f t="shared" si="134"/>
        <v>0</v>
      </c>
    </row>
    <row r="2858" spans="1:19" x14ac:dyDescent="0.25">
      <c r="A2858" s="101">
        <f>'DETALLE DE CONEXIONES'!P2858</f>
        <v>0</v>
      </c>
      <c r="B2858" s="36" t="str">
        <f>'DETALLE DE CONEXIONES'!I2858</f>
        <v>GPRS</v>
      </c>
      <c r="C2858" s="36" t="str">
        <f>'DETALLE DE CONEXIONES'!BB2858</f>
        <v>INTERNET</v>
      </c>
      <c r="D2858" s="36" t="str">
        <f>'DETALLE DE CONEXIONES'!E2858</f>
        <v>internet.itelcelXXXm-3G</v>
      </c>
      <c r="E2858" s="36">
        <f t="shared" si="132"/>
        <v>23</v>
      </c>
      <c r="F2858" s="36">
        <f>IFERROR(LIMPIA('DETALLE DE CONEXIONES'!N2858,1),0)</f>
        <v>0</v>
      </c>
      <c r="G2858" s="36" t="str">
        <f>LEFT('DETALLE DE CONEXIONES'!BE2858,3)</f>
        <v/>
      </c>
      <c r="H2858" s="36" t="str">
        <f>RIGHT('DETALLE DE CONEXIONES'!AK2858,2)</f>
        <v>-1</v>
      </c>
      <c r="I2858" s="36" t="str">
        <f>LEFT('DETALLE DE CONEXIONES'!AK2858,3)</f>
        <v>INT</v>
      </c>
      <c r="J2858" s="36" t="str">
        <f>LEFT('DETALLE DE CONEXIONES'!M2858,3)</f>
        <v>0mi</v>
      </c>
      <c r="K2858" s="36" t="str">
        <f>IF(LEN('DETALLE DE CONEXIONES'!M2858)&lt;12,(RIGHT('DETALLE DE CONEXIONES'!M2858,5)),(RIGHT('DETALLE DE CONEXIONES'!M2858,6)))</f>
        <v xml:space="preserve">min. </v>
      </c>
      <c r="L2858" s="36">
        <f>IF(C2858="Saliente Local",(IFERROR((LIMPIA(J2858,1)),0)),0)</f>
        <v>0</v>
      </c>
      <c r="M2858" s="36">
        <f>IF(C2858="Saliente Nacional",(IFERROR((LIMPIA(J2858,1)),0)),0)</f>
        <v>0</v>
      </c>
      <c r="N2858" s="36">
        <f>IF(C2858="Saliente Internacional",(IFERROR((LIMPIA(J2858,1)),0)),0)</f>
        <v>0</v>
      </c>
      <c r="O2858" s="36">
        <f>IF(C2858="Saliente Local",(IFERROR((LIMPIA(K2858,1)),0)),0)</f>
        <v>0</v>
      </c>
      <c r="P2858" s="36">
        <f>IF(C2858="Saliente Nacional",(IFERROR((LIMPIA(K2858,1)),0)),0)</f>
        <v>0</v>
      </c>
      <c r="Q2858" s="36">
        <f>IF(C2858="Saliente Internacional",(IFERROR((LIMPIA(K2858,1)),0)),0)</f>
        <v>0</v>
      </c>
      <c r="R2858" s="36">
        <f t="shared" si="133"/>
        <v>0</v>
      </c>
      <c r="S2858" s="36">
        <f t="shared" si="134"/>
        <v>0</v>
      </c>
    </row>
    <row r="2859" spans="1:19" x14ac:dyDescent="0.25">
      <c r="A2859" s="101">
        <f>'DETALLE DE CONEXIONES'!P2859</f>
        <v>0</v>
      </c>
      <c r="B2859" s="36" t="str">
        <f>'DETALLE DE CONEXIONES'!I2859</f>
        <v>ENTRANTE</v>
      </c>
      <c r="C2859" s="36" t="str">
        <f>'DETALLE DE CONEXIONES'!BB2859</f>
        <v>Entrante Local</v>
      </c>
      <c r="D2859" s="36" t="str">
        <f>'DETALLE DE CONEXIONES'!E2859</f>
        <v>999XXX1600</v>
      </c>
      <c r="E2859" s="36">
        <f t="shared" si="132"/>
        <v>10</v>
      </c>
      <c r="F2859" s="36">
        <f>IFERROR(LIMPIA('DETALLE DE CONEXIONES'!N2859,1),0)</f>
        <v>4</v>
      </c>
      <c r="G2859" s="36" t="str">
        <f>LEFT('DETALLE DE CONEXIONES'!BE2859,3)</f>
        <v>NOF</v>
      </c>
      <c r="H2859" s="36" t="str">
        <f>RIGHT('DETALLE DE CONEXIONES'!AK2859,2)</f>
        <v/>
      </c>
      <c r="I2859" s="36" t="str">
        <f>LEFT('DETALLE DE CONEXIONES'!AK2859,3)</f>
        <v/>
      </c>
      <c r="J2859" s="36" t="str">
        <f>LEFT('DETALLE DE CONEXIONES'!M2859,3)</f>
        <v>3mi</v>
      </c>
      <c r="K2859" s="36" t="str">
        <f>IF(LEN('DETALLE DE CONEXIONES'!M2859)&lt;12,(RIGHT('DETALLE DE CONEXIONES'!M2859,5)),(RIGHT('DETALLE DE CONEXIONES'!M2859,6)))</f>
        <v>10seg.</v>
      </c>
      <c r="L2859" s="36">
        <f>IF(C2859="Saliente Local",(IFERROR((LIMPIA(J2859,1)),0)),0)</f>
        <v>0</v>
      </c>
      <c r="M2859" s="36">
        <f>IF(C2859="Saliente Nacional",(IFERROR((LIMPIA(J2859,1)),0)),0)</f>
        <v>0</v>
      </c>
      <c r="N2859" s="36">
        <f>IF(C2859="Saliente Internacional",(IFERROR((LIMPIA(J2859,1)),0)),0)</f>
        <v>0</v>
      </c>
      <c r="O2859" s="36">
        <f>IF(C2859="Saliente Local",(IFERROR((LIMPIA(K2859,1)),0)),0)</f>
        <v>0</v>
      </c>
      <c r="P2859" s="36">
        <f>IF(C2859="Saliente Nacional",(IFERROR((LIMPIA(K2859,1)),0)),0)</f>
        <v>0</v>
      </c>
      <c r="Q2859" s="36">
        <f>IF(C2859="Saliente Internacional",(IFERROR((LIMPIA(K2859,1)),0)),0)</f>
        <v>0</v>
      </c>
      <c r="R2859" s="36">
        <f t="shared" si="133"/>
        <v>0</v>
      </c>
      <c r="S2859" s="36">
        <f t="shared" si="134"/>
        <v>0</v>
      </c>
    </row>
    <row r="2860" spans="1:19" x14ac:dyDescent="0.25">
      <c r="A2860" s="101">
        <f>'DETALLE DE CONEXIONES'!P2860</f>
        <v>0</v>
      </c>
      <c r="B2860" s="36" t="str">
        <f>'DETALLE DE CONEXIONES'!I2860</f>
        <v>GPRS</v>
      </c>
      <c r="C2860" s="36" t="str">
        <f>'DETALLE DE CONEXIONES'!BB2860</f>
        <v>RS</v>
      </c>
      <c r="D2860" s="36" t="str">
        <f>'DETALLE DE CONEXIONES'!E2860</f>
        <v>internet.itelcel.coXXXGLTE</v>
      </c>
      <c r="E2860" s="36">
        <f t="shared" si="132"/>
        <v>26</v>
      </c>
      <c r="F2860" s="36">
        <f>IFERROR(LIMPIA('DETALLE DE CONEXIONES'!N2860,1),0)</f>
        <v>0</v>
      </c>
      <c r="G2860" s="36" t="str">
        <f>LEFT('DETALLE DE CONEXIONES'!BE2860,3)</f>
        <v/>
      </c>
      <c r="H2860" s="36" t="str">
        <f>RIGHT('DETALLE DE CONEXIONES'!AK2860,2)</f>
        <v>-1</v>
      </c>
      <c r="I2860" s="36" t="str">
        <f>LEFT('DETALLE DE CONEXIONES'!AK2860,3)</f>
        <v>RS;</v>
      </c>
      <c r="J2860" s="36" t="str">
        <f>LEFT('DETALLE DE CONEXIONES'!M2860,3)</f>
        <v>0mi</v>
      </c>
      <c r="K2860" s="36" t="str">
        <f>IF(LEN('DETALLE DE CONEXIONES'!M2860)&lt;12,(RIGHT('DETALLE DE CONEXIONES'!M2860,5)),(RIGHT('DETALLE DE CONEXIONES'!M2860,6)))</f>
        <v xml:space="preserve">min. </v>
      </c>
      <c r="L2860" s="36">
        <f>IF(C2860="Saliente Local",(IFERROR((LIMPIA(J2860,1)),0)),0)</f>
        <v>0</v>
      </c>
      <c r="M2860" s="36">
        <f>IF(C2860="Saliente Nacional",(IFERROR((LIMPIA(J2860,1)),0)),0)</f>
        <v>0</v>
      </c>
      <c r="N2860" s="36">
        <f>IF(C2860="Saliente Internacional",(IFERROR((LIMPIA(J2860,1)),0)),0)</f>
        <v>0</v>
      </c>
      <c r="O2860" s="36">
        <f>IF(C2860="Saliente Local",(IFERROR((LIMPIA(K2860,1)),0)),0)</f>
        <v>0</v>
      </c>
      <c r="P2860" s="36">
        <f>IF(C2860="Saliente Nacional",(IFERROR((LIMPIA(K2860,1)),0)),0)</f>
        <v>0</v>
      </c>
      <c r="Q2860" s="36">
        <f>IF(C2860="Saliente Internacional",(IFERROR((LIMPIA(K2860,1)),0)),0)</f>
        <v>0</v>
      </c>
      <c r="R2860" s="36">
        <f t="shared" si="133"/>
        <v>0</v>
      </c>
      <c r="S2860" s="36">
        <f t="shared" si="134"/>
        <v>0</v>
      </c>
    </row>
    <row r="2861" spans="1:19" x14ac:dyDescent="0.25">
      <c r="A2861" s="101">
        <f>'DETALLE DE CONEXIONES'!P2861</f>
        <v>0</v>
      </c>
      <c r="B2861" s="36" t="str">
        <f>'DETALLE DE CONEXIONES'!I2861</f>
        <v>GPRS</v>
      </c>
      <c r="C2861" s="36" t="str">
        <f>'DETALLE DE CONEXIONES'!BB2861</f>
        <v>MENSAJERO</v>
      </c>
      <c r="D2861" s="36" t="str">
        <f>'DETALLE DE CONEXIONES'!E2861</f>
        <v>internet.itelcel.coXXXGLTE</v>
      </c>
      <c r="E2861" s="36">
        <f t="shared" si="132"/>
        <v>26</v>
      </c>
      <c r="F2861" s="36">
        <f>IFERROR(LIMPIA('DETALLE DE CONEXIONES'!N2861,1),0)</f>
        <v>0</v>
      </c>
      <c r="G2861" s="36" t="str">
        <f>LEFT('DETALLE DE CONEXIONES'!BE2861,3)</f>
        <v/>
      </c>
      <c r="H2861" s="36" t="str">
        <f>RIGHT('DETALLE DE CONEXIONES'!AK2861,2)</f>
        <v>-1</v>
      </c>
      <c r="I2861" s="36" t="str">
        <f>LEFT('DETALLE DE CONEXIONES'!AK2861,3)</f>
        <v>MEN</v>
      </c>
      <c r="J2861" s="36" t="str">
        <f>LEFT('DETALLE DE CONEXIONES'!M2861,3)</f>
        <v>0mi</v>
      </c>
      <c r="K2861" s="36" t="str">
        <f>IF(LEN('DETALLE DE CONEXIONES'!M2861)&lt;12,(RIGHT('DETALLE DE CONEXIONES'!M2861,5)),(RIGHT('DETALLE DE CONEXIONES'!M2861,6)))</f>
        <v xml:space="preserve">min. </v>
      </c>
      <c r="L2861" s="36">
        <f>IF(C2861="Saliente Local",(IFERROR((LIMPIA(J2861,1)),0)),0)</f>
        <v>0</v>
      </c>
      <c r="M2861" s="36">
        <f>IF(C2861="Saliente Nacional",(IFERROR((LIMPIA(J2861,1)),0)),0)</f>
        <v>0</v>
      </c>
      <c r="N2861" s="36">
        <f>IF(C2861="Saliente Internacional",(IFERROR((LIMPIA(J2861,1)),0)),0)</f>
        <v>0</v>
      </c>
      <c r="O2861" s="36">
        <f>IF(C2861="Saliente Local",(IFERROR((LIMPIA(K2861,1)),0)),0)</f>
        <v>0</v>
      </c>
      <c r="P2861" s="36">
        <f>IF(C2861="Saliente Nacional",(IFERROR((LIMPIA(K2861,1)),0)),0)</f>
        <v>0</v>
      </c>
      <c r="Q2861" s="36">
        <f>IF(C2861="Saliente Internacional",(IFERROR((LIMPIA(K2861,1)),0)),0)</f>
        <v>0</v>
      </c>
      <c r="R2861" s="36">
        <f t="shared" si="133"/>
        <v>0</v>
      </c>
      <c r="S2861" s="36">
        <f t="shared" si="134"/>
        <v>0</v>
      </c>
    </row>
    <row r="2862" spans="1:19" x14ac:dyDescent="0.25">
      <c r="A2862" s="101">
        <f>'DETALLE DE CONEXIONES'!P2862</f>
        <v>0</v>
      </c>
      <c r="B2862" s="36" t="str">
        <f>'DETALLE DE CONEXIONES'!I2862</f>
        <v>GPRS</v>
      </c>
      <c r="C2862" s="36" t="str">
        <f>'DETALLE DE CONEXIONES'!BB2862</f>
        <v>RS</v>
      </c>
      <c r="D2862" s="36" t="str">
        <f>'DETALLE DE CONEXIONES'!E2862</f>
        <v>internet.itelcel.coXXXGLTE</v>
      </c>
      <c r="E2862" s="36">
        <f t="shared" si="132"/>
        <v>26</v>
      </c>
      <c r="F2862" s="36">
        <f>IFERROR(LIMPIA('DETALLE DE CONEXIONES'!N2862,1),0)</f>
        <v>0</v>
      </c>
      <c r="G2862" s="36" t="str">
        <f>LEFT('DETALLE DE CONEXIONES'!BE2862,3)</f>
        <v/>
      </c>
      <c r="H2862" s="36" t="str">
        <f>RIGHT('DETALLE DE CONEXIONES'!AK2862,2)</f>
        <v>-1</v>
      </c>
      <c r="I2862" s="36" t="str">
        <f>LEFT('DETALLE DE CONEXIONES'!AK2862,3)</f>
        <v>RS;</v>
      </c>
      <c r="J2862" s="36" t="str">
        <f>LEFT('DETALLE DE CONEXIONES'!M2862,3)</f>
        <v>0mi</v>
      </c>
      <c r="K2862" s="36" t="str">
        <f>IF(LEN('DETALLE DE CONEXIONES'!M2862)&lt;12,(RIGHT('DETALLE DE CONEXIONES'!M2862,5)),(RIGHT('DETALLE DE CONEXIONES'!M2862,6)))</f>
        <v xml:space="preserve">min. </v>
      </c>
      <c r="L2862" s="36">
        <f>IF(C2862="Saliente Local",(IFERROR((LIMPIA(J2862,1)),0)),0)</f>
        <v>0</v>
      </c>
      <c r="M2862" s="36">
        <f>IF(C2862="Saliente Nacional",(IFERROR((LIMPIA(J2862,1)),0)),0)</f>
        <v>0</v>
      </c>
      <c r="N2862" s="36">
        <f>IF(C2862="Saliente Internacional",(IFERROR((LIMPIA(J2862,1)),0)),0)</f>
        <v>0</v>
      </c>
      <c r="O2862" s="36">
        <f>IF(C2862="Saliente Local",(IFERROR((LIMPIA(K2862,1)),0)),0)</f>
        <v>0</v>
      </c>
      <c r="P2862" s="36">
        <f>IF(C2862="Saliente Nacional",(IFERROR((LIMPIA(K2862,1)),0)),0)</f>
        <v>0</v>
      </c>
      <c r="Q2862" s="36">
        <f>IF(C2862="Saliente Internacional",(IFERROR((LIMPIA(K2862,1)),0)),0)</f>
        <v>0</v>
      </c>
      <c r="R2862" s="36">
        <f t="shared" si="133"/>
        <v>0</v>
      </c>
      <c r="S2862" s="36">
        <f t="shared" si="134"/>
        <v>0</v>
      </c>
    </row>
    <row r="2863" spans="1:19" x14ac:dyDescent="0.25">
      <c r="A2863" s="101">
        <f>'DETALLE DE CONEXIONES'!P2863</f>
        <v>0</v>
      </c>
      <c r="B2863" s="36" t="str">
        <f>'DETALLE DE CONEXIONES'!I2863</f>
        <v>GPRS</v>
      </c>
      <c r="C2863" s="36" t="str">
        <f>'DETALLE DE CONEXIONES'!BB2863</f>
        <v>MENSAJERO</v>
      </c>
      <c r="D2863" s="36" t="str">
        <f>'DETALLE DE CONEXIONES'!E2863</f>
        <v>internet.itelcel.coXXXGLTE</v>
      </c>
      <c r="E2863" s="36">
        <f t="shared" si="132"/>
        <v>26</v>
      </c>
      <c r="F2863" s="36">
        <f>IFERROR(LIMPIA('DETALLE DE CONEXIONES'!N2863,1),0)</f>
        <v>0</v>
      </c>
      <c r="G2863" s="36" t="str">
        <f>LEFT('DETALLE DE CONEXIONES'!BE2863,3)</f>
        <v/>
      </c>
      <c r="H2863" s="36" t="str">
        <f>RIGHT('DETALLE DE CONEXIONES'!AK2863,2)</f>
        <v>-1</v>
      </c>
      <c r="I2863" s="36" t="str">
        <f>LEFT('DETALLE DE CONEXIONES'!AK2863,3)</f>
        <v>MEN</v>
      </c>
      <c r="J2863" s="36" t="str">
        <f>LEFT('DETALLE DE CONEXIONES'!M2863,3)</f>
        <v>0mi</v>
      </c>
      <c r="K2863" s="36" t="str">
        <f>IF(LEN('DETALLE DE CONEXIONES'!M2863)&lt;12,(RIGHT('DETALLE DE CONEXIONES'!M2863,5)),(RIGHT('DETALLE DE CONEXIONES'!M2863,6)))</f>
        <v xml:space="preserve">min. </v>
      </c>
      <c r="L2863" s="36">
        <f>IF(C2863="Saliente Local",(IFERROR((LIMPIA(J2863,1)),0)),0)</f>
        <v>0</v>
      </c>
      <c r="M2863" s="36">
        <f>IF(C2863="Saliente Nacional",(IFERROR((LIMPIA(J2863,1)),0)),0)</f>
        <v>0</v>
      </c>
      <c r="N2863" s="36">
        <f>IF(C2863="Saliente Internacional",(IFERROR((LIMPIA(J2863,1)),0)),0)</f>
        <v>0</v>
      </c>
      <c r="O2863" s="36">
        <f>IF(C2863="Saliente Local",(IFERROR((LIMPIA(K2863,1)),0)),0)</f>
        <v>0</v>
      </c>
      <c r="P2863" s="36">
        <f>IF(C2863="Saliente Nacional",(IFERROR((LIMPIA(K2863,1)),0)),0)</f>
        <v>0</v>
      </c>
      <c r="Q2863" s="36">
        <f>IF(C2863="Saliente Internacional",(IFERROR((LIMPIA(K2863,1)),0)),0)</f>
        <v>0</v>
      </c>
      <c r="R2863" s="36">
        <f t="shared" si="133"/>
        <v>0</v>
      </c>
      <c r="S2863" s="36">
        <f t="shared" si="134"/>
        <v>0</v>
      </c>
    </row>
    <row r="2864" spans="1:19" x14ac:dyDescent="0.25">
      <c r="A2864" s="101">
        <f>'DETALLE DE CONEXIONES'!P2864</f>
        <v>0</v>
      </c>
      <c r="B2864" s="36" t="str">
        <f>'DETALLE DE CONEXIONES'!I2864</f>
        <v>GPRS</v>
      </c>
      <c r="C2864" s="36" t="str">
        <f>'DETALLE DE CONEXIONES'!BB2864</f>
        <v>RS</v>
      </c>
      <c r="D2864" s="36" t="str">
        <f>'DETALLE DE CONEXIONES'!E2864</f>
        <v>internet.itelcel.coXXXGLTE</v>
      </c>
      <c r="E2864" s="36">
        <f t="shared" si="132"/>
        <v>26</v>
      </c>
      <c r="F2864" s="36">
        <f>IFERROR(LIMPIA('DETALLE DE CONEXIONES'!N2864,1),0)</f>
        <v>0</v>
      </c>
      <c r="G2864" s="36" t="str">
        <f>LEFT('DETALLE DE CONEXIONES'!BE2864,3)</f>
        <v/>
      </c>
      <c r="H2864" s="36" t="str">
        <f>RIGHT('DETALLE DE CONEXIONES'!AK2864,2)</f>
        <v>-1</v>
      </c>
      <c r="I2864" s="36" t="str">
        <f>LEFT('DETALLE DE CONEXIONES'!AK2864,3)</f>
        <v>RS;</v>
      </c>
      <c r="J2864" s="36" t="str">
        <f>LEFT('DETALLE DE CONEXIONES'!M2864,3)</f>
        <v>0mi</v>
      </c>
      <c r="K2864" s="36" t="str">
        <f>IF(LEN('DETALLE DE CONEXIONES'!M2864)&lt;12,(RIGHT('DETALLE DE CONEXIONES'!M2864,5)),(RIGHT('DETALLE DE CONEXIONES'!M2864,6)))</f>
        <v xml:space="preserve">min. </v>
      </c>
      <c r="L2864" s="36">
        <f>IF(C2864="Saliente Local",(IFERROR((LIMPIA(J2864,1)),0)),0)</f>
        <v>0</v>
      </c>
      <c r="M2864" s="36">
        <f>IF(C2864="Saliente Nacional",(IFERROR((LIMPIA(J2864,1)),0)),0)</f>
        <v>0</v>
      </c>
      <c r="N2864" s="36">
        <f>IF(C2864="Saliente Internacional",(IFERROR((LIMPIA(J2864,1)),0)),0)</f>
        <v>0</v>
      </c>
      <c r="O2864" s="36">
        <f>IF(C2864="Saliente Local",(IFERROR((LIMPIA(K2864,1)),0)),0)</f>
        <v>0</v>
      </c>
      <c r="P2864" s="36">
        <f>IF(C2864="Saliente Nacional",(IFERROR((LIMPIA(K2864,1)),0)),0)</f>
        <v>0</v>
      </c>
      <c r="Q2864" s="36">
        <f>IF(C2864="Saliente Internacional",(IFERROR((LIMPIA(K2864,1)),0)),0)</f>
        <v>0</v>
      </c>
      <c r="R2864" s="36">
        <f t="shared" si="133"/>
        <v>0</v>
      </c>
      <c r="S2864" s="36">
        <f t="shared" si="134"/>
        <v>0</v>
      </c>
    </row>
    <row r="2865" spans="1:19" x14ac:dyDescent="0.25">
      <c r="A2865" s="101">
        <f>'DETALLE DE CONEXIONES'!P2865</f>
        <v>0</v>
      </c>
      <c r="B2865" s="36" t="str">
        <f>'DETALLE DE CONEXIONES'!I2865</f>
        <v>GPRS</v>
      </c>
      <c r="C2865" s="36" t="str">
        <f>'DETALLE DE CONEXIONES'!BB2865</f>
        <v>MENSAJERO</v>
      </c>
      <c r="D2865" s="36" t="str">
        <f>'DETALLE DE CONEXIONES'!E2865</f>
        <v>internet.itelcel.coXXXGLTE</v>
      </c>
      <c r="E2865" s="36">
        <f t="shared" si="132"/>
        <v>26</v>
      </c>
      <c r="F2865" s="36">
        <f>IFERROR(LIMPIA('DETALLE DE CONEXIONES'!N2865,1),0)</f>
        <v>0</v>
      </c>
      <c r="G2865" s="36" t="str">
        <f>LEFT('DETALLE DE CONEXIONES'!BE2865,3)</f>
        <v/>
      </c>
      <c r="H2865" s="36" t="str">
        <f>RIGHT('DETALLE DE CONEXIONES'!AK2865,2)</f>
        <v>-1</v>
      </c>
      <c r="I2865" s="36" t="str">
        <f>LEFT('DETALLE DE CONEXIONES'!AK2865,3)</f>
        <v>MEN</v>
      </c>
      <c r="J2865" s="36" t="str">
        <f>LEFT('DETALLE DE CONEXIONES'!M2865,3)</f>
        <v>0mi</v>
      </c>
      <c r="K2865" s="36" t="str">
        <f>IF(LEN('DETALLE DE CONEXIONES'!M2865)&lt;12,(RIGHT('DETALLE DE CONEXIONES'!M2865,5)),(RIGHT('DETALLE DE CONEXIONES'!M2865,6)))</f>
        <v xml:space="preserve">min. </v>
      </c>
      <c r="L2865" s="36">
        <f>IF(C2865="Saliente Local",(IFERROR((LIMPIA(J2865,1)),0)),0)</f>
        <v>0</v>
      </c>
      <c r="M2865" s="36">
        <f>IF(C2865="Saliente Nacional",(IFERROR((LIMPIA(J2865,1)),0)),0)</f>
        <v>0</v>
      </c>
      <c r="N2865" s="36">
        <f>IF(C2865="Saliente Internacional",(IFERROR((LIMPIA(J2865,1)),0)),0)</f>
        <v>0</v>
      </c>
      <c r="O2865" s="36">
        <f>IF(C2865="Saliente Local",(IFERROR((LIMPIA(K2865,1)),0)),0)</f>
        <v>0</v>
      </c>
      <c r="P2865" s="36">
        <f>IF(C2865="Saliente Nacional",(IFERROR((LIMPIA(K2865,1)),0)),0)</f>
        <v>0</v>
      </c>
      <c r="Q2865" s="36">
        <f>IF(C2865="Saliente Internacional",(IFERROR((LIMPIA(K2865,1)),0)),0)</f>
        <v>0</v>
      </c>
      <c r="R2865" s="36">
        <f t="shared" si="133"/>
        <v>0</v>
      </c>
      <c r="S2865" s="36">
        <f t="shared" si="134"/>
        <v>0</v>
      </c>
    </row>
    <row r="2866" spans="1:19" x14ac:dyDescent="0.25">
      <c r="A2866" s="101">
        <f>'DETALLE DE CONEXIONES'!P2866</f>
        <v>0</v>
      </c>
      <c r="B2866" s="36" t="str">
        <f>'DETALLE DE CONEXIONES'!I2866</f>
        <v>GPRS</v>
      </c>
      <c r="C2866" s="36" t="str">
        <f>'DETALLE DE CONEXIONES'!BB2866</f>
        <v>RS</v>
      </c>
      <c r="D2866" s="36" t="str">
        <f>'DETALLE DE CONEXIONES'!E2866</f>
        <v>internet.itelcel.coXXXGLTE</v>
      </c>
      <c r="E2866" s="36">
        <f t="shared" si="132"/>
        <v>26</v>
      </c>
      <c r="F2866" s="36">
        <f>IFERROR(LIMPIA('DETALLE DE CONEXIONES'!N2866,1),0)</f>
        <v>0</v>
      </c>
      <c r="G2866" s="36" t="str">
        <f>LEFT('DETALLE DE CONEXIONES'!BE2866,3)</f>
        <v/>
      </c>
      <c r="H2866" s="36" t="str">
        <f>RIGHT('DETALLE DE CONEXIONES'!AK2866,2)</f>
        <v>-1</v>
      </c>
      <c r="I2866" s="36" t="str">
        <f>LEFT('DETALLE DE CONEXIONES'!AK2866,3)</f>
        <v>RS;</v>
      </c>
      <c r="J2866" s="36" t="str">
        <f>LEFT('DETALLE DE CONEXIONES'!M2866,3)</f>
        <v>0mi</v>
      </c>
      <c r="K2866" s="36" t="str">
        <f>IF(LEN('DETALLE DE CONEXIONES'!M2866)&lt;12,(RIGHT('DETALLE DE CONEXIONES'!M2866,5)),(RIGHT('DETALLE DE CONEXIONES'!M2866,6)))</f>
        <v xml:space="preserve">min. </v>
      </c>
      <c r="L2866" s="36">
        <f>IF(C2866="Saliente Local",(IFERROR((LIMPIA(J2866,1)),0)),0)</f>
        <v>0</v>
      </c>
      <c r="M2866" s="36">
        <f>IF(C2866="Saliente Nacional",(IFERROR((LIMPIA(J2866,1)),0)),0)</f>
        <v>0</v>
      </c>
      <c r="N2866" s="36">
        <f>IF(C2866="Saliente Internacional",(IFERROR((LIMPIA(J2866,1)),0)),0)</f>
        <v>0</v>
      </c>
      <c r="O2866" s="36">
        <f>IF(C2866="Saliente Local",(IFERROR((LIMPIA(K2866,1)),0)),0)</f>
        <v>0</v>
      </c>
      <c r="P2866" s="36">
        <f>IF(C2866="Saliente Nacional",(IFERROR((LIMPIA(K2866,1)),0)),0)</f>
        <v>0</v>
      </c>
      <c r="Q2866" s="36">
        <f>IF(C2866="Saliente Internacional",(IFERROR((LIMPIA(K2866,1)),0)),0)</f>
        <v>0</v>
      </c>
      <c r="R2866" s="36">
        <f t="shared" si="133"/>
        <v>0</v>
      </c>
      <c r="S2866" s="36">
        <f t="shared" si="134"/>
        <v>0</v>
      </c>
    </row>
    <row r="2867" spans="1:19" x14ac:dyDescent="0.25">
      <c r="A2867" s="101">
        <f>'DETALLE DE CONEXIONES'!P2867</f>
        <v>0</v>
      </c>
      <c r="B2867" s="36" t="str">
        <f>'DETALLE DE CONEXIONES'!I2867</f>
        <v>TRANSFERENCIA</v>
      </c>
      <c r="C2867" s="36" t="str">
        <f>'DETALLE DE CONEXIONES'!BB2867</f>
        <v>Desvio Nacional</v>
      </c>
      <c r="D2867" s="36" t="str">
        <f>'DETALLE DE CONEXIONES'!E2867</f>
        <v>999XXX1600</v>
      </c>
      <c r="E2867" s="36">
        <f t="shared" si="132"/>
        <v>10</v>
      </c>
      <c r="F2867" s="36">
        <f>IFERROR(LIMPIA('DETALLE DE CONEXIONES'!N2867,1),0)</f>
        <v>1</v>
      </c>
      <c r="G2867" s="36" t="str">
        <f>LEFT('DETALLE DE CONEXIONES'!BE2867,3)</f>
        <v>SIU</v>
      </c>
      <c r="H2867" s="36" t="str">
        <f>RIGHT('DETALLE DE CONEXIONES'!AK2867,2)</f>
        <v/>
      </c>
      <c r="I2867" s="36" t="str">
        <f>LEFT('DETALLE DE CONEXIONES'!AK2867,3)</f>
        <v/>
      </c>
      <c r="J2867" s="36" t="str">
        <f>LEFT('DETALLE DE CONEXIONES'!M2867,3)</f>
        <v>0mi</v>
      </c>
      <c r="K2867" s="36" t="str">
        <f>IF(LEN('DETALLE DE CONEXIONES'!M2867)&lt;12,(RIGHT('DETALLE DE CONEXIONES'!M2867,5)),(RIGHT('DETALLE DE CONEXIONES'!M2867,6)))</f>
        <v>3seg.</v>
      </c>
      <c r="L2867" s="36">
        <f>IF(C2867="Saliente Local",(IFERROR((LIMPIA(J2867,1)),0)),0)</f>
        <v>0</v>
      </c>
      <c r="M2867" s="36">
        <f>IF(C2867="Saliente Nacional",(IFERROR((LIMPIA(J2867,1)),0)),0)</f>
        <v>0</v>
      </c>
      <c r="N2867" s="36">
        <f>IF(C2867="Saliente Internacional",(IFERROR((LIMPIA(J2867,1)),0)),0)</f>
        <v>0</v>
      </c>
      <c r="O2867" s="36">
        <f>IF(C2867="Saliente Local",(IFERROR((LIMPIA(K2867,1)),0)),0)</f>
        <v>0</v>
      </c>
      <c r="P2867" s="36">
        <f>IF(C2867="Saliente Nacional",(IFERROR((LIMPIA(K2867,1)),0)),0)</f>
        <v>0</v>
      </c>
      <c r="Q2867" s="36">
        <f>IF(C2867="Saliente Internacional",(IFERROR((LIMPIA(K2867,1)),0)),0)</f>
        <v>0</v>
      </c>
      <c r="R2867" s="36">
        <f t="shared" si="133"/>
        <v>0</v>
      </c>
      <c r="S2867" s="36">
        <f t="shared" si="134"/>
        <v>0</v>
      </c>
    </row>
    <row r="2868" spans="1:19" x14ac:dyDescent="0.25">
      <c r="A2868" s="101">
        <f>'DETALLE DE CONEXIONES'!P2868</f>
        <v>0</v>
      </c>
      <c r="B2868" s="36" t="str">
        <f>'DETALLE DE CONEXIONES'!I2868</f>
        <v>GPRS</v>
      </c>
      <c r="C2868" s="36" t="str">
        <f>'DETALLE DE CONEXIONES'!BB2868</f>
        <v>MENSAJERO</v>
      </c>
      <c r="D2868" s="36" t="str">
        <f>'DETALLE DE CONEXIONES'!E2868</f>
        <v>internet.itelcel.coXXXGLTE</v>
      </c>
      <c r="E2868" s="36">
        <f t="shared" si="132"/>
        <v>26</v>
      </c>
      <c r="F2868" s="36">
        <f>IFERROR(LIMPIA('DETALLE DE CONEXIONES'!N2868,1),0)</f>
        <v>0</v>
      </c>
      <c r="G2868" s="36" t="str">
        <f>LEFT('DETALLE DE CONEXIONES'!BE2868,3)</f>
        <v/>
      </c>
      <c r="H2868" s="36" t="str">
        <f>RIGHT('DETALLE DE CONEXIONES'!AK2868,2)</f>
        <v>-1</v>
      </c>
      <c r="I2868" s="36" t="str">
        <f>LEFT('DETALLE DE CONEXIONES'!AK2868,3)</f>
        <v>MEN</v>
      </c>
      <c r="J2868" s="36" t="str">
        <f>LEFT('DETALLE DE CONEXIONES'!M2868,3)</f>
        <v>0mi</v>
      </c>
      <c r="K2868" s="36" t="str">
        <f>IF(LEN('DETALLE DE CONEXIONES'!M2868)&lt;12,(RIGHT('DETALLE DE CONEXIONES'!M2868,5)),(RIGHT('DETALLE DE CONEXIONES'!M2868,6)))</f>
        <v xml:space="preserve">min. </v>
      </c>
      <c r="L2868" s="36">
        <f>IF(C2868="Saliente Local",(IFERROR((LIMPIA(J2868,1)),0)),0)</f>
        <v>0</v>
      </c>
      <c r="M2868" s="36">
        <f>IF(C2868="Saliente Nacional",(IFERROR((LIMPIA(J2868,1)),0)),0)</f>
        <v>0</v>
      </c>
      <c r="N2868" s="36">
        <f>IF(C2868="Saliente Internacional",(IFERROR((LIMPIA(J2868,1)),0)),0)</f>
        <v>0</v>
      </c>
      <c r="O2868" s="36">
        <f>IF(C2868="Saliente Local",(IFERROR((LIMPIA(K2868,1)),0)),0)</f>
        <v>0</v>
      </c>
      <c r="P2868" s="36">
        <f>IF(C2868="Saliente Nacional",(IFERROR((LIMPIA(K2868,1)),0)),0)</f>
        <v>0</v>
      </c>
      <c r="Q2868" s="36">
        <f>IF(C2868="Saliente Internacional",(IFERROR((LIMPIA(K2868,1)),0)),0)</f>
        <v>0</v>
      </c>
      <c r="R2868" s="36">
        <f t="shared" si="133"/>
        <v>0</v>
      </c>
      <c r="S2868" s="36">
        <f t="shared" si="134"/>
        <v>0</v>
      </c>
    </row>
    <row r="2869" spans="1:19" x14ac:dyDescent="0.25">
      <c r="A2869" s="101">
        <f>'DETALLE DE CONEXIONES'!P2869</f>
        <v>0</v>
      </c>
      <c r="B2869" s="36" t="str">
        <f>'DETALLE DE CONEXIONES'!I2869</f>
        <v>GPRS</v>
      </c>
      <c r="C2869" s="36" t="str">
        <f>'DETALLE DE CONEXIONES'!BB2869</f>
        <v>MENSAJERO</v>
      </c>
      <c r="D2869" s="36" t="str">
        <f>'DETALLE DE CONEXIONES'!E2869</f>
        <v>internet.itelcel.coXXXGLTE</v>
      </c>
      <c r="E2869" s="36">
        <f t="shared" si="132"/>
        <v>26</v>
      </c>
      <c r="F2869" s="36">
        <f>IFERROR(LIMPIA('DETALLE DE CONEXIONES'!N2869,1),0)</f>
        <v>0</v>
      </c>
      <c r="G2869" s="36" t="str">
        <f>LEFT('DETALLE DE CONEXIONES'!BE2869,3)</f>
        <v/>
      </c>
      <c r="H2869" s="36" t="str">
        <f>RIGHT('DETALLE DE CONEXIONES'!AK2869,2)</f>
        <v>-1</v>
      </c>
      <c r="I2869" s="36" t="str">
        <f>LEFT('DETALLE DE CONEXIONES'!AK2869,3)</f>
        <v>MEN</v>
      </c>
      <c r="J2869" s="36" t="str">
        <f>LEFT('DETALLE DE CONEXIONES'!M2869,3)</f>
        <v>0mi</v>
      </c>
      <c r="K2869" s="36" t="str">
        <f>IF(LEN('DETALLE DE CONEXIONES'!M2869)&lt;12,(RIGHT('DETALLE DE CONEXIONES'!M2869,5)),(RIGHT('DETALLE DE CONEXIONES'!M2869,6)))</f>
        <v xml:space="preserve">min. </v>
      </c>
      <c r="L2869" s="36">
        <f>IF(C2869="Saliente Local",(IFERROR((LIMPIA(J2869,1)),0)),0)</f>
        <v>0</v>
      </c>
      <c r="M2869" s="36">
        <f>IF(C2869="Saliente Nacional",(IFERROR((LIMPIA(J2869,1)),0)),0)</f>
        <v>0</v>
      </c>
      <c r="N2869" s="36">
        <f>IF(C2869="Saliente Internacional",(IFERROR((LIMPIA(J2869,1)),0)),0)</f>
        <v>0</v>
      </c>
      <c r="O2869" s="36">
        <f>IF(C2869="Saliente Local",(IFERROR((LIMPIA(K2869,1)),0)),0)</f>
        <v>0</v>
      </c>
      <c r="P2869" s="36">
        <f>IF(C2869="Saliente Nacional",(IFERROR((LIMPIA(K2869,1)),0)),0)</f>
        <v>0</v>
      </c>
      <c r="Q2869" s="36">
        <f>IF(C2869="Saliente Internacional",(IFERROR((LIMPIA(K2869,1)),0)),0)</f>
        <v>0</v>
      </c>
      <c r="R2869" s="36">
        <f t="shared" si="133"/>
        <v>0</v>
      </c>
      <c r="S2869" s="36">
        <f t="shared" si="134"/>
        <v>0</v>
      </c>
    </row>
    <row r="2870" spans="1:19" x14ac:dyDescent="0.25">
      <c r="A2870" s="101">
        <f>'DETALLE DE CONEXIONES'!P2870</f>
        <v>0</v>
      </c>
      <c r="B2870" s="36" t="str">
        <f>'DETALLE DE CONEXIONES'!I2870</f>
        <v>GPRS</v>
      </c>
      <c r="C2870" s="36" t="str">
        <f>'DETALLE DE CONEXIONES'!BB2870</f>
        <v>RS</v>
      </c>
      <c r="D2870" s="36" t="str">
        <f>'DETALLE DE CONEXIONES'!E2870</f>
        <v>internet.itelcel.coXXXGLTE</v>
      </c>
      <c r="E2870" s="36">
        <f t="shared" si="132"/>
        <v>26</v>
      </c>
      <c r="F2870" s="36">
        <f>IFERROR(LIMPIA('DETALLE DE CONEXIONES'!N2870,1),0)</f>
        <v>0</v>
      </c>
      <c r="G2870" s="36" t="str">
        <f>LEFT('DETALLE DE CONEXIONES'!BE2870,3)</f>
        <v/>
      </c>
      <c r="H2870" s="36" t="str">
        <f>RIGHT('DETALLE DE CONEXIONES'!AK2870,2)</f>
        <v>-1</v>
      </c>
      <c r="I2870" s="36" t="str">
        <f>LEFT('DETALLE DE CONEXIONES'!AK2870,3)</f>
        <v>RS;</v>
      </c>
      <c r="J2870" s="36" t="str">
        <f>LEFT('DETALLE DE CONEXIONES'!M2870,3)</f>
        <v>0mi</v>
      </c>
      <c r="K2870" s="36" t="str">
        <f>IF(LEN('DETALLE DE CONEXIONES'!M2870)&lt;12,(RIGHT('DETALLE DE CONEXIONES'!M2870,5)),(RIGHT('DETALLE DE CONEXIONES'!M2870,6)))</f>
        <v xml:space="preserve">min. </v>
      </c>
      <c r="L2870" s="36">
        <f>IF(C2870="Saliente Local",(IFERROR((LIMPIA(J2870,1)),0)),0)</f>
        <v>0</v>
      </c>
      <c r="M2870" s="36">
        <f>IF(C2870="Saliente Nacional",(IFERROR((LIMPIA(J2870,1)),0)),0)</f>
        <v>0</v>
      </c>
      <c r="N2870" s="36">
        <f>IF(C2870="Saliente Internacional",(IFERROR((LIMPIA(J2870,1)),0)),0)</f>
        <v>0</v>
      </c>
      <c r="O2870" s="36">
        <f>IF(C2870="Saliente Local",(IFERROR((LIMPIA(K2870,1)),0)),0)</f>
        <v>0</v>
      </c>
      <c r="P2870" s="36">
        <f>IF(C2870="Saliente Nacional",(IFERROR((LIMPIA(K2870,1)),0)),0)</f>
        <v>0</v>
      </c>
      <c r="Q2870" s="36">
        <f>IF(C2870="Saliente Internacional",(IFERROR((LIMPIA(K2870,1)),0)),0)</f>
        <v>0</v>
      </c>
      <c r="R2870" s="36">
        <f t="shared" si="133"/>
        <v>0</v>
      </c>
      <c r="S2870" s="36">
        <f t="shared" si="134"/>
        <v>0</v>
      </c>
    </row>
    <row r="2871" spans="1:19" x14ac:dyDescent="0.25">
      <c r="A2871" s="101">
        <f>'DETALLE DE CONEXIONES'!P2871</f>
        <v>0</v>
      </c>
      <c r="B2871" s="36" t="str">
        <f>'DETALLE DE CONEXIONES'!I2871</f>
        <v>GPRS</v>
      </c>
      <c r="C2871" s="36" t="str">
        <f>'DETALLE DE CONEXIONES'!BB2871</f>
        <v>RS</v>
      </c>
      <c r="D2871" s="36" t="str">
        <f>'DETALLE DE CONEXIONES'!E2871</f>
        <v>internet.itelcel.coXXXGLTE</v>
      </c>
      <c r="E2871" s="36">
        <f t="shared" si="132"/>
        <v>26</v>
      </c>
      <c r="F2871" s="36">
        <f>IFERROR(LIMPIA('DETALLE DE CONEXIONES'!N2871,1),0)</f>
        <v>0</v>
      </c>
      <c r="G2871" s="36" t="str">
        <f>LEFT('DETALLE DE CONEXIONES'!BE2871,3)</f>
        <v/>
      </c>
      <c r="H2871" s="36" t="str">
        <f>RIGHT('DETALLE DE CONEXIONES'!AK2871,2)</f>
        <v>-1</v>
      </c>
      <c r="I2871" s="36" t="str">
        <f>LEFT('DETALLE DE CONEXIONES'!AK2871,3)</f>
        <v>RS;</v>
      </c>
      <c r="J2871" s="36" t="str">
        <f>LEFT('DETALLE DE CONEXIONES'!M2871,3)</f>
        <v>0mi</v>
      </c>
      <c r="K2871" s="36" t="str">
        <f>IF(LEN('DETALLE DE CONEXIONES'!M2871)&lt;12,(RIGHT('DETALLE DE CONEXIONES'!M2871,5)),(RIGHT('DETALLE DE CONEXIONES'!M2871,6)))</f>
        <v xml:space="preserve">min. </v>
      </c>
      <c r="L2871" s="36">
        <f>IF(C2871="Saliente Local",(IFERROR((LIMPIA(J2871,1)),0)),0)</f>
        <v>0</v>
      </c>
      <c r="M2871" s="36">
        <f>IF(C2871="Saliente Nacional",(IFERROR((LIMPIA(J2871,1)),0)),0)</f>
        <v>0</v>
      </c>
      <c r="N2871" s="36">
        <f>IF(C2871="Saliente Internacional",(IFERROR((LIMPIA(J2871,1)),0)),0)</f>
        <v>0</v>
      </c>
      <c r="O2871" s="36">
        <f>IF(C2871="Saliente Local",(IFERROR((LIMPIA(K2871,1)),0)),0)</f>
        <v>0</v>
      </c>
      <c r="P2871" s="36">
        <f>IF(C2871="Saliente Nacional",(IFERROR((LIMPIA(K2871,1)),0)),0)</f>
        <v>0</v>
      </c>
      <c r="Q2871" s="36">
        <f>IF(C2871="Saliente Internacional",(IFERROR((LIMPIA(K2871,1)),0)),0)</f>
        <v>0</v>
      </c>
      <c r="R2871" s="36">
        <f t="shared" si="133"/>
        <v>0</v>
      </c>
      <c r="S2871" s="36">
        <f t="shared" si="134"/>
        <v>0</v>
      </c>
    </row>
    <row r="2872" spans="1:19" x14ac:dyDescent="0.25">
      <c r="A2872" s="101">
        <f>'DETALLE DE CONEXIONES'!P2872</f>
        <v>0</v>
      </c>
      <c r="B2872" s="36" t="str">
        <f>'DETALLE DE CONEXIONES'!I2872</f>
        <v>GPRS</v>
      </c>
      <c r="C2872" s="36" t="str">
        <f>'DETALLE DE CONEXIONES'!BB2872</f>
        <v>MENSAJERO</v>
      </c>
      <c r="D2872" s="36" t="str">
        <f>'DETALLE DE CONEXIONES'!E2872</f>
        <v>internet.itelcel.coXXXGLTE</v>
      </c>
      <c r="E2872" s="36">
        <f t="shared" si="132"/>
        <v>26</v>
      </c>
      <c r="F2872" s="36">
        <f>IFERROR(LIMPIA('DETALLE DE CONEXIONES'!N2872,1),0)</f>
        <v>0</v>
      </c>
      <c r="G2872" s="36" t="str">
        <f>LEFT('DETALLE DE CONEXIONES'!BE2872,3)</f>
        <v/>
      </c>
      <c r="H2872" s="36" t="str">
        <f>RIGHT('DETALLE DE CONEXIONES'!AK2872,2)</f>
        <v>-1</v>
      </c>
      <c r="I2872" s="36" t="str">
        <f>LEFT('DETALLE DE CONEXIONES'!AK2872,3)</f>
        <v>MEN</v>
      </c>
      <c r="J2872" s="36" t="str">
        <f>LEFT('DETALLE DE CONEXIONES'!M2872,3)</f>
        <v>0mi</v>
      </c>
      <c r="K2872" s="36" t="str">
        <f>IF(LEN('DETALLE DE CONEXIONES'!M2872)&lt;12,(RIGHT('DETALLE DE CONEXIONES'!M2872,5)),(RIGHT('DETALLE DE CONEXIONES'!M2872,6)))</f>
        <v xml:space="preserve">min. </v>
      </c>
      <c r="L2872" s="36">
        <f>IF(C2872="Saliente Local",(IFERROR((LIMPIA(J2872,1)),0)),0)</f>
        <v>0</v>
      </c>
      <c r="M2872" s="36">
        <f>IF(C2872="Saliente Nacional",(IFERROR((LIMPIA(J2872,1)),0)),0)</f>
        <v>0</v>
      </c>
      <c r="N2872" s="36">
        <f>IF(C2872="Saliente Internacional",(IFERROR((LIMPIA(J2872,1)),0)),0)</f>
        <v>0</v>
      </c>
      <c r="O2872" s="36">
        <f>IF(C2872="Saliente Local",(IFERROR((LIMPIA(K2872,1)),0)),0)</f>
        <v>0</v>
      </c>
      <c r="P2872" s="36">
        <f>IF(C2872="Saliente Nacional",(IFERROR((LIMPIA(K2872,1)),0)),0)</f>
        <v>0</v>
      </c>
      <c r="Q2872" s="36">
        <f>IF(C2872="Saliente Internacional",(IFERROR((LIMPIA(K2872,1)),0)),0)</f>
        <v>0</v>
      </c>
      <c r="R2872" s="36">
        <f t="shared" si="133"/>
        <v>0</v>
      </c>
      <c r="S2872" s="36">
        <f t="shared" si="134"/>
        <v>0</v>
      </c>
    </row>
    <row r="2873" spans="1:19" x14ac:dyDescent="0.25">
      <c r="A2873" s="101">
        <f>'DETALLE DE CONEXIONES'!P2873</f>
        <v>0</v>
      </c>
      <c r="B2873" s="36" t="str">
        <f>'DETALLE DE CONEXIONES'!I2873</f>
        <v>GPRS</v>
      </c>
      <c r="C2873" s="36" t="str">
        <f>'DETALLE DE CONEXIONES'!BB2873</f>
        <v>MENSAJERO</v>
      </c>
      <c r="D2873" s="36" t="str">
        <f>'DETALLE DE CONEXIONES'!E2873</f>
        <v>internet.itelcel.coXXXGLTE</v>
      </c>
      <c r="E2873" s="36">
        <f t="shared" si="132"/>
        <v>26</v>
      </c>
      <c r="F2873" s="36">
        <f>IFERROR(LIMPIA('DETALLE DE CONEXIONES'!N2873,1),0)</f>
        <v>0</v>
      </c>
      <c r="G2873" s="36" t="str">
        <f>LEFT('DETALLE DE CONEXIONES'!BE2873,3)</f>
        <v/>
      </c>
      <c r="H2873" s="36" t="str">
        <f>RIGHT('DETALLE DE CONEXIONES'!AK2873,2)</f>
        <v>-1</v>
      </c>
      <c r="I2873" s="36" t="str">
        <f>LEFT('DETALLE DE CONEXIONES'!AK2873,3)</f>
        <v>MEN</v>
      </c>
      <c r="J2873" s="36" t="str">
        <f>LEFT('DETALLE DE CONEXIONES'!M2873,3)</f>
        <v>0mi</v>
      </c>
      <c r="K2873" s="36" t="str">
        <f>IF(LEN('DETALLE DE CONEXIONES'!M2873)&lt;12,(RIGHT('DETALLE DE CONEXIONES'!M2873,5)),(RIGHT('DETALLE DE CONEXIONES'!M2873,6)))</f>
        <v xml:space="preserve">min. </v>
      </c>
      <c r="L2873" s="36">
        <f>IF(C2873="Saliente Local",(IFERROR((LIMPIA(J2873,1)),0)),0)</f>
        <v>0</v>
      </c>
      <c r="M2873" s="36">
        <f>IF(C2873="Saliente Nacional",(IFERROR((LIMPIA(J2873,1)),0)),0)</f>
        <v>0</v>
      </c>
      <c r="N2873" s="36">
        <f>IF(C2873="Saliente Internacional",(IFERROR((LIMPIA(J2873,1)),0)),0)</f>
        <v>0</v>
      </c>
      <c r="O2873" s="36">
        <f>IF(C2873="Saliente Local",(IFERROR((LIMPIA(K2873,1)),0)),0)</f>
        <v>0</v>
      </c>
      <c r="P2873" s="36">
        <f>IF(C2873="Saliente Nacional",(IFERROR((LIMPIA(K2873,1)),0)),0)</f>
        <v>0</v>
      </c>
      <c r="Q2873" s="36">
        <f>IF(C2873="Saliente Internacional",(IFERROR((LIMPIA(K2873,1)),0)),0)</f>
        <v>0</v>
      </c>
      <c r="R2873" s="36">
        <f t="shared" si="133"/>
        <v>0</v>
      </c>
      <c r="S2873" s="36">
        <f t="shared" si="134"/>
        <v>0</v>
      </c>
    </row>
    <row r="2874" spans="1:19" x14ac:dyDescent="0.25">
      <c r="A2874" s="101">
        <f>'DETALLE DE CONEXIONES'!P2874</f>
        <v>0</v>
      </c>
      <c r="B2874" s="36" t="str">
        <f>'DETALLE DE CONEXIONES'!I2874</f>
        <v>GPRS</v>
      </c>
      <c r="C2874" s="36" t="str">
        <f>'DETALLE DE CONEXIONES'!BB2874</f>
        <v>RS</v>
      </c>
      <c r="D2874" s="36" t="str">
        <f>'DETALLE DE CONEXIONES'!E2874</f>
        <v>internet.itelcelXXXm-3G</v>
      </c>
      <c r="E2874" s="36">
        <f t="shared" si="132"/>
        <v>23</v>
      </c>
      <c r="F2874" s="36">
        <f>IFERROR(LIMPIA('DETALLE DE CONEXIONES'!N2874,1),0)</f>
        <v>0</v>
      </c>
      <c r="G2874" s="36" t="str">
        <f>LEFT('DETALLE DE CONEXIONES'!BE2874,3)</f>
        <v/>
      </c>
      <c r="H2874" s="36" t="str">
        <f>RIGHT('DETALLE DE CONEXIONES'!AK2874,2)</f>
        <v>-1</v>
      </c>
      <c r="I2874" s="36" t="str">
        <f>LEFT('DETALLE DE CONEXIONES'!AK2874,3)</f>
        <v>RS;</v>
      </c>
      <c r="J2874" s="36" t="str">
        <f>LEFT('DETALLE DE CONEXIONES'!M2874,3)</f>
        <v>0mi</v>
      </c>
      <c r="K2874" s="36" t="str">
        <f>IF(LEN('DETALLE DE CONEXIONES'!M2874)&lt;12,(RIGHT('DETALLE DE CONEXIONES'!M2874,5)),(RIGHT('DETALLE DE CONEXIONES'!M2874,6)))</f>
        <v xml:space="preserve">min. </v>
      </c>
      <c r="L2874" s="36">
        <f>IF(C2874="Saliente Local",(IFERROR((LIMPIA(J2874,1)),0)),0)</f>
        <v>0</v>
      </c>
      <c r="M2874" s="36">
        <f>IF(C2874="Saliente Nacional",(IFERROR((LIMPIA(J2874,1)),0)),0)</f>
        <v>0</v>
      </c>
      <c r="N2874" s="36">
        <f>IF(C2874="Saliente Internacional",(IFERROR((LIMPIA(J2874,1)),0)),0)</f>
        <v>0</v>
      </c>
      <c r="O2874" s="36">
        <f>IF(C2874="Saliente Local",(IFERROR((LIMPIA(K2874,1)),0)),0)</f>
        <v>0</v>
      </c>
      <c r="P2874" s="36">
        <f>IF(C2874="Saliente Nacional",(IFERROR((LIMPIA(K2874,1)),0)),0)</f>
        <v>0</v>
      </c>
      <c r="Q2874" s="36">
        <f>IF(C2874="Saliente Internacional",(IFERROR((LIMPIA(K2874,1)),0)),0)</f>
        <v>0</v>
      </c>
      <c r="R2874" s="36">
        <f t="shared" si="133"/>
        <v>0</v>
      </c>
      <c r="S2874" s="36">
        <f t="shared" si="134"/>
        <v>0</v>
      </c>
    </row>
    <row r="2875" spans="1:19" x14ac:dyDescent="0.25">
      <c r="A2875" s="101">
        <f>'DETALLE DE CONEXIONES'!P2875</f>
        <v>0</v>
      </c>
      <c r="B2875" s="36" t="str">
        <f>'DETALLE DE CONEXIONES'!I2875</f>
        <v>ENTRANTE</v>
      </c>
      <c r="C2875" s="36" t="str">
        <f>'DETALLE DE CONEXIONES'!BB2875</f>
        <v>Entrante Local</v>
      </c>
      <c r="D2875" s="36" t="str">
        <f>'DETALLE DE CONEXIONES'!E2875</f>
        <v>999XXX1600</v>
      </c>
      <c r="E2875" s="36">
        <f t="shared" si="132"/>
        <v>10</v>
      </c>
      <c r="F2875" s="36">
        <f>IFERROR(LIMPIA('DETALLE DE CONEXIONES'!N2875,1),0)</f>
        <v>1</v>
      </c>
      <c r="G2875" s="36" t="str">
        <f>LEFT('DETALLE DE CONEXIONES'!BE2875,3)</f>
        <v>NOF</v>
      </c>
      <c r="H2875" s="36" t="str">
        <f>RIGHT('DETALLE DE CONEXIONES'!AK2875,2)</f>
        <v/>
      </c>
      <c r="I2875" s="36" t="str">
        <f>LEFT('DETALLE DE CONEXIONES'!AK2875,3)</f>
        <v/>
      </c>
      <c r="J2875" s="36" t="str">
        <f>LEFT('DETALLE DE CONEXIONES'!M2875,3)</f>
        <v>0mi</v>
      </c>
      <c r="K2875" s="36" t="str">
        <f>IF(LEN('DETALLE DE CONEXIONES'!M2875)&lt;12,(RIGHT('DETALLE DE CONEXIONES'!M2875,5)),(RIGHT('DETALLE DE CONEXIONES'!M2875,6)))</f>
        <v>29seg.</v>
      </c>
      <c r="L2875" s="36">
        <f>IF(C2875="Saliente Local",(IFERROR((LIMPIA(J2875,1)),0)),0)</f>
        <v>0</v>
      </c>
      <c r="M2875" s="36">
        <f>IF(C2875="Saliente Nacional",(IFERROR((LIMPIA(J2875,1)),0)),0)</f>
        <v>0</v>
      </c>
      <c r="N2875" s="36">
        <f>IF(C2875="Saliente Internacional",(IFERROR((LIMPIA(J2875,1)),0)),0)</f>
        <v>0</v>
      </c>
      <c r="O2875" s="36">
        <f>IF(C2875="Saliente Local",(IFERROR((LIMPIA(K2875,1)),0)),0)</f>
        <v>0</v>
      </c>
      <c r="P2875" s="36">
        <f>IF(C2875="Saliente Nacional",(IFERROR((LIMPIA(K2875,1)),0)),0)</f>
        <v>0</v>
      </c>
      <c r="Q2875" s="36">
        <f>IF(C2875="Saliente Internacional",(IFERROR((LIMPIA(K2875,1)),0)),0)</f>
        <v>0</v>
      </c>
      <c r="R2875" s="36">
        <f t="shared" si="133"/>
        <v>0</v>
      </c>
      <c r="S2875" s="36">
        <f t="shared" si="134"/>
        <v>0</v>
      </c>
    </row>
    <row r="2876" spans="1:19" x14ac:dyDescent="0.25">
      <c r="A2876" s="101">
        <f>'DETALLE DE CONEXIONES'!P2876</f>
        <v>0</v>
      </c>
      <c r="B2876" s="36" t="str">
        <f>'DETALLE DE CONEXIONES'!I2876</f>
        <v>TRANSFERENCIA</v>
      </c>
      <c r="C2876" s="36" t="str">
        <f>'DETALLE DE CONEXIONES'!BB2876</f>
        <v>Desvio Nacional</v>
      </c>
      <c r="D2876" s="36" t="str">
        <f>'DETALLE DE CONEXIONES'!E2876</f>
        <v>999XXX1600</v>
      </c>
      <c r="E2876" s="36">
        <f t="shared" si="132"/>
        <v>10</v>
      </c>
      <c r="F2876" s="36">
        <f>IFERROR(LIMPIA('DETALLE DE CONEXIONES'!N2876,1),0)</f>
        <v>1</v>
      </c>
      <c r="G2876" s="36" t="str">
        <f>LEFT('DETALLE DE CONEXIONES'!BE2876,3)</f>
        <v>SIU</v>
      </c>
      <c r="H2876" s="36" t="str">
        <f>RIGHT('DETALLE DE CONEXIONES'!AK2876,2)</f>
        <v/>
      </c>
      <c r="I2876" s="36" t="str">
        <f>LEFT('DETALLE DE CONEXIONES'!AK2876,3)</f>
        <v/>
      </c>
      <c r="J2876" s="36" t="str">
        <f>LEFT('DETALLE DE CONEXIONES'!M2876,3)</f>
        <v>0mi</v>
      </c>
      <c r="K2876" s="36" t="str">
        <f>IF(LEN('DETALLE DE CONEXIONES'!M2876)&lt;12,(RIGHT('DETALLE DE CONEXIONES'!M2876,5)),(RIGHT('DETALLE DE CONEXIONES'!M2876,6)))</f>
        <v>4seg.</v>
      </c>
      <c r="L2876" s="36">
        <f>IF(C2876="Saliente Local",(IFERROR((LIMPIA(J2876,1)),0)),0)</f>
        <v>0</v>
      </c>
      <c r="M2876" s="36">
        <f>IF(C2876="Saliente Nacional",(IFERROR((LIMPIA(J2876,1)),0)),0)</f>
        <v>0</v>
      </c>
      <c r="N2876" s="36">
        <f>IF(C2876="Saliente Internacional",(IFERROR((LIMPIA(J2876,1)),0)),0)</f>
        <v>0</v>
      </c>
      <c r="O2876" s="36">
        <f>IF(C2876="Saliente Local",(IFERROR((LIMPIA(K2876,1)),0)),0)</f>
        <v>0</v>
      </c>
      <c r="P2876" s="36">
        <f>IF(C2876="Saliente Nacional",(IFERROR((LIMPIA(K2876,1)),0)),0)</f>
        <v>0</v>
      </c>
      <c r="Q2876" s="36">
        <f>IF(C2876="Saliente Internacional",(IFERROR((LIMPIA(K2876,1)),0)),0)</f>
        <v>0</v>
      </c>
      <c r="R2876" s="36">
        <f t="shared" si="133"/>
        <v>0</v>
      </c>
      <c r="S2876" s="36">
        <f t="shared" si="134"/>
        <v>0</v>
      </c>
    </row>
    <row r="2877" spans="1:19" x14ac:dyDescent="0.25">
      <c r="A2877" s="101">
        <f>'DETALLE DE CONEXIONES'!P2877</f>
        <v>0</v>
      </c>
      <c r="B2877" s="36" t="str">
        <f>'DETALLE DE CONEXIONES'!I2877</f>
        <v>GPRS</v>
      </c>
      <c r="C2877" s="36" t="str">
        <f>'DETALLE DE CONEXIONES'!BB2877</f>
        <v>MENSAJERO</v>
      </c>
      <c r="D2877" s="36" t="str">
        <f>'DETALLE DE CONEXIONES'!E2877</f>
        <v>internet.itelcel.coXXXGLTE</v>
      </c>
      <c r="E2877" s="36">
        <f t="shared" si="132"/>
        <v>26</v>
      </c>
      <c r="F2877" s="36">
        <f>IFERROR(LIMPIA('DETALLE DE CONEXIONES'!N2877,1),0)</f>
        <v>0</v>
      </c>
      <c r="G2877" s="36" t="str">
        <f>LEFT('DETALLE DE CONEXIONES'!BE2877,3)</f>
        <v/>
      </c>
      <c r="H2877" s="36" t="str">
        <f>RIGHT('DETALLE DE CONEXIONES'!AK2877,2)</f>
        <v>-1</v>
      </c>
      <c r="I2877" s="36" t="str">
        <f>LEFT('DETALLE DE CONEXIONES'!AK2877,3)</f>
        <v>MEN</v>
      </c>
      <c r="J2877" s="36" t="str">
        <f>LEFT('DETALLE DE CONEXIONES'!M2877,3)</f>
        <v>0mi</v>
      </c>
      <c r="K2877" s="36" t="str">
        <f>IF(LEN('DETALLE DE CONEXIONES'!M2877)&lt;12,(RIGHT('DETALLE DE CONEXIONES'!M2877,5)),(RIGHT('DETALLE DE CONEXIONES'!M2877,6)))</f>
        <v xml:space="preserve">min. </v>
      </c>
      <c r="L2877" s="36">
        <f>IF(C2877="Saliente Local",(IFERROR((LIMPIA(J2877,1)),0)),0)</f>
        <v>0</v>
      </c>
      <c r="M2877" s="36">
        <f>IF(C2877="Saliente Nacional",(IFERROR((LIMPIA(J2877,1)),0)),0)</f>
        <v>0</v>
      </c>
      <c r="N2877" s="36">
        <f>IF(C2877="Saliente Internacional",(IFERROR((LIMPIA(J2877,1)),0)),0)</f>
        <v>0</v>
      </c>
      <c r="O2877" s="36">
        <f>IF(C2877="Saliente Local",(IFERROR((LIMPIA(K2877,1)),0)),0)</f>
        <v>0</v>
      </c>
      <c r="P2877" s="36">
        <f>IF(C2877="Saliente Nacional",(IFERROR((LIMPIA(K2877,1)),0)),0)</f>
        <v>0</v>
      </c>
      <c r="Q2877" s="36">
        <f>IF(C2877="Saliente Internacional",(IFERROR((LIMPIA(K2877,1)),0)),0)</f>
        <v>0</v>
      </c>
      <c r="R2877" s="36">
        <f t="shared" si="133"/>
        <v>0</v>
      </c>
      <c r="S2877" s="36">
        <f t="shared" si="134"/>
        <v>0</v>
      </c>
    </row>
    <row r="2878" spans="1:19" x14ac:dyDescent="0.25">
      <c r="A2878" s="101">
        <f>'DETALLE DE CONEXIONES'!P2878</f>
        <v>0</v>
      </c>
      <c r="B2878" s="36" t="str">
        <f>'DETALLE DE CONEXIONES'!I2878</f>
        <v>GPRS</v>
      </c>
      <c r="C2878" s="36" t="str">
        <f>'DETALLE DE CONEXIONES'!BB2878</f>
        <v>RS</v>
      </c>
      <c r="D2878" s="36" t="str">
        <f>'DETALLE DE CONEXIONES'!E2878</f>
        <v>internet.itelcel.coXXXGLTE</v>
      </c>
      <c r="E2878" s="36">
        <f t="shared" si="132"/>
        <v>26</v>
      </c>
      <c r="F2878" s="36">
        <f>IFERROR(LIMPIA('DETALLE DE CONEXIONES'!N2878,1),0)</f>
        <v>0</v>
      </c>
      <c r="G2878" s="36" t="str">
        <f>LEFT('DETALLE DE CONEXIONES'!BE2878,3)</f>
        <v/>
      </c>
      <c r="H2878" s="36" t="str">
        <f>RIGHT('DETALLE DE CONEXIONES'!AK2878,2)</f>
        <v>-1</v>
      </c>
      <c r="I2878" s="36" t="str">
        <f>LEFT('DETALLE DE CONEXIONES'!AK2878,3)</f>
        <v>RS;</v>
      </c>
      <c r="J2878" s="36" t="str">
        <f>LEFT('DETALLE DE CONEXIONES'!M2878,3)</f>
        <v>0mi</v>
      </c>
      <c r="K2878" s="36" t="str">
        <f>IF(LEN('DETALLE DE CONEXIONES'!M2878)&lt;12,(RIGHT('DETALLE DE CONEXIONES'!M2878,5)),(RIGHT('DETALLE DE CONEXIONES'!M2878,6)))</f>
        <v xml:space="preserve">min. </v>
      </c>
      <c r="L2878" s="36">
        <f>IF(C2878="Saliente Local",(IFERROR((LIMPIA(J2878,1)),0)),0)</f>
        <v>0</v>
      </c>
      <c r="M2878" s="36">
        <f>IF(C2878="Saliente Nacional",(IFERROR((LIMPIA(J2878,1)),0)),0)</f>
        <v>0</v>
      </c>
      <c r="N2878" s="36">
        <f>IF(C2878="Saliente Internacional",(IFERROR((LIMPIA(J2878,1)),0)),0)</f>
        <v>0</v>
      </c>
      <c r="O2878" s="36">
        <f>IF(C2878="Saliente Local",(IFERROR((LIMPIA(K2878,1)),0)),0)</f>
        <v>0</v>
      </c>
      <c r="P2878" s="36">
        <f>IF(C2878="Saliente Nacional",(IFERROR((LIMPIA(K2878,1)),0)),0)</f>
        <v>0</v>
      </c>
      <c r="Q2878" s="36">
        <f>IF(C2878="Saliente Internacional",(IFERROR((LIMPIA(K2878,1)),0)),0)</f>
        <v>0</v>
      </c>
      <c r="R2878" s="36">
        <f t="shared" si="133"/>
        <v>0</v>
      </c>
      <c r="S2878" s="36">
        <f t="shared" si="134"/>
        <v>0</v>
      </c>
    </row>
    <row r="2879" spans="1:19" x14ac:dyDescent="0.25">
      <c r="A2879" s="101">
        <f>'DETALLE DE CONEXIONES'!P2879</f>
        <v>0</v>
      </c>
      <c r="B2879" s="36" t="str">
        <f>'DETALLE DE CONEXIONES'!I2879</f>
        <v>TRANSFERENCIA</v>
      </c>
      <c r="C2879" s="36" t="str">
        <f>'DETALLE DE CONEXIONES'!BB2879</f>
        <v>Desvio Nacional</v>
      </c>
      <c r="D2879" s="36" t="str">
        <f>'DETALLE DE CONEXIONES'!E2879</f>
        <v>999XXX1600</v>
      </c>
      <c r="E2879" s="36">
        <f t="shared" si="132"/>
        <v>10</v>
      </c>
      <c r="F2879" s="36">
        <f>IFERROR(LIMPIA('DETALLE DE CONEXIONES'!N2879,1),0)</f>
        <v>1</v>
      </c>
      <c r="G2879" s="36" t="str">
        <f>LEFT('DETALLE DE CONEXIONES'!BE2879,3)</f>
        <v>SIU</v>
      </c>
      <c r="H2879" s="36" t="str">
        <f>RIGHT('DETALLE DE CONEXIONES'!AK2879,2)</f>
        <v/>
      </c>
      <c r="I2879" s="36" t="str">
        <f>LEFT('DETALLE DE CONEXIONES'!AK2879,3)</f>
        <v/>
      </c>
      <c r="J2879" s="36" t="str">
        <f>LEFT('DETALLE DE CONEXIONES'!M2879,3)</f>
        <v>0mi</v>
      </c>
      <c r="K2879" s="36" t="str">
        <f>IF(LEN('DETALLE DE CONEXIONES'!M2879)&lt;12,(RIGHT('DETALLE DE CONEXIONES'!M2879,5)),(RIGHT('DETALLE DE CONEXIONES'!M2879,6)))</f>
        <v>3seg.</v>
      </c>
      <c r="L2879" s="36">
        <f>IF(C2879="Saliente Local",(IFERROR((LIMPIA(J2879,1)),0)),0)</f>
        <v>0</v>
      </c>
      <c r="M2879" s="36">
        <f>IF(C2879="Saliente Nacional",(IFERROR((LIMPIA(J2879,1)),0)),0)</f>
        <v>0</v>
      </c>
      <c r="N2879" s="36">
        <f>IF(C2879="Saliente Internacional",(IFERROR((LIMPIA(J2879,1)),0)),0)</f>
        <v>0</v>
      </c>
      <c r="O2879" s="36">
        <f>IF(C2879="Saliente Local",(IFERROR((LIMPIA(K2879,1)),0)),0)</f>
        <v>0</v>
      </c>
      <c r="P2879" s="36">
        <f>IF(C2879="Saliente Nacional",(IFERROR((LIMPIA(K2879,1)),0)),0)</f>
        <v>0</v>
      </c>
      <c r="Q2879" s="36">
        <f>IF(C2879="Saliente Internacional",(IFERROR((LIMPIA(K2879,1)),0)),0)</f>
        <v>0</v>
      </c>
      <c r="R2879" s="36">
        <f t="shared" si="133"/>
        <v>0</v>
      </c>
      <c r="S2879" s="36">
        <f t="shared" si="134"/>
        <v>0</v>
      </c>
    </row>
    <row r="2880" spans="1:19" x14ac:dyDescent="0.25">
      <c r="A2880" s="101">
        <f>'DETALLE DE CONEXIONES'!P2880</f>
        <v>0</v>
      </c>
      <c r="B2880" s="36" t="str">
        <f>'DETALLE DE CONEXIONES'!I2880</f>
        <v>GPRS</v>
      </c>
      <c r="C2880" s="36" t="str">
        <f>'DETALLE DE CONEXIONES'!BB2880</f>
        <v>RS</v>
      </c>
      <c r="D2880" s="36" t="str">
        <f>'DETALLE DE CONEXIONES'!E2880</f>
        <v>internet.itelcel.coXXXGLTE</v>
      </c>
      <c r="E2880" s="36">
        <f t="shared" si="132"/>
        <v>26</v>
      </c>
      <c r="F2880" s="36">
        <f>IFERROR(LIMPIA('DETALLE DE CONEXIONES'!N2880,1),0)</f>
        <v>0</v>
      </c>
      <c r="G2880" s="36" t="str">
        <f>LEFT('DETALLE DE CONEXIONES'!BE2880,3)</f>
        <v/>
      </c>
      <c r="H2880" s="36" t="str">
        <f>RIGHT('DETALLE DE CONEXIONES'!AK2880,2)</f>
        <v>-1</v>
      </c>
      <c r="I2880" s="36" t="str">
        <f>LEFT('DETALLE DE CONEXIONES'!AK2880,3)</f>
        <v>RS;</v>
      </c>
      <c r="J2880" s="36" t="str">
        <f>LEFT('DETALLE DE CONEXIONES'!M2880,3)</f>
        <v>0mi</v>
      </c>
      <c r="K2880" s="36" t="str">
        <f>IF(LEN('DETALLE DE CONEXIONES'!M2880)&lt;12,(RIGHT('DETALLE DE CONEXIONES'!M2880,5)),(RIGHT('DETALLE DE CONEXIONES'!M2880,6)))</f>
        <v xml:space="preserve">min. </v>
      </c>
      <c r="L2880" s="36">
        <f>IF(C2880="Saliente Local",(IFERROR((LIMPIA(J2880,1)),0)),0)</f>
        <v>0</v>
      </c>
      <c r="M2880" s="36">
        <f>IF(C2880="Saliente Nacional",(IFERROR((LIMPIA(J2880,1)),0)),0)</f>
        <v>0</v>
      </c>
      <c r="N2880" s="36">
        <f>IF(C2880="Saliente Internacional",(IFERROR((LIMPIA(J2880,1)),0)),0)</f>
        <v>0</v>
      </c>
      <c r="O2880" s="36">
        <f>IF(C2880="Saliente Local",(IFERROR((LIMPIA(K2880,1)),0)),0)</f>
        <v>0</v>
      </c>
      <c r="P2880" s="36">
        <f>IF(C2880="Saliente Nacional",(IFERROR((LIMPIA(K2880,1)),0)),0)</f>
        <v>0</v>
      </c>
      <c r="Q2880" s="36">
        <f>IF(C2880="Saliente Internacional",(IFERROR((LIMPIA(K2880,1)),0)),0)</f>
        <v>0</v>
      </c>
      <c r="R2880" s="36">
        <f t="shared" si="133"/>
        <v>0</v>
      </c>
      <c r="S2880" s="36">
        <f t="shared" si="134"/>
        <v>0</v>
      </c>
    </row>
    <row r="2881" spans="1:19" x14ac:dyDescent="0.25">
      <c r="A2881" s="101">
        <f>'DETALLE DE CONEXIONES'!P2881</f>
        <v>0</v>
      </c>
      <c r="B2881" s="36" t="str">
        <f>'DETALLE DE CONEXIONES'!I2881</f>
        <v>GPRS</v>
      </c>
      <c r="C2881" s="36" t="str">
        <f>'DETALLE DE CONEXIONES'!BB2881</f>
        <v>MENSAJERO</v>
      </c>
      <c r="D2881" s="36" t="str">
        <f>'DETALLE DE CONEXIONES'!E2881</f>
        <v>internet.itelcel.coXXXGLTE</v>
      </c>
      <c r="E2881" s="36">
        <f t="shared" si="132"/>
        <v>26</v>
      </c>
      <c r="F2881" s="36">
        <f>IFERROR(LIMPIA('DETALLE DE CONEXIONES'!N2881,1),0)</f>
        <v>0</v>
      </c>
      <c r="G2881" s="36" t="str">
        <f>LEFT('DETALLE DE CONEXIONES'!BE2881,3)</f>
        <v/>
      </c>
      <c r="H2881" s="36" t="str">
        <f>RIGHT('DETALLE DE CONEXIONES'!AK2881,2)</f>
        <v>-1</v>
      </c>
      <c r="I2881" s="36" t="str">
        <f>LEFT('DETALLE DE CONEXIONES'!AK2881,3)</f>
        <v>MEN</v>
      </c>
      <c r="J2881" s="36" t="str">
        <f>LEFT('DETALLE DE CONEXIONES'!M2881,3)</f>
        <v>0mi</v>
      </c>
      <c r="K2881" s="36" t="str">
        <f>IF(LEN('DETALLE DE CONEXIONES'!M2881)&lt;12,(RIGHT('DETALLE DE CONEXIONES'!M2881,5)),(RIGHT('DETALLE DE CONEXIONES'!M2881,6)))</f>
        <v xml:space="preserve">min. </v>
      </c>
      <c r="L2881" s="36">
        <f>IF(C2881="Saliente Local",(IFERROR((LIMPIA(J2881,1)),0)),0)</f>
        <v>0</v>
      </c>
      <c r="M2881" s="36">
        <f>IF(C2881="Saliente Nacional",(IFERROR((LIMPIA(J2881,1)),0)),0)</f>
        <v>0</v>
      </c>
      <c r="N2881" s="36">
        <f>IF(C2881="Saliente Internacional",(IFERROR((LIMPIA(J2881,1)),0)),0)</f>
        <v>0</v>
      </c>
      <c r="O2881" s="36">
        <f>IF(C2881="Saliente Local",(IFERROR((LIMPIA(K2881,1)),0)),0)</f>
        <v>0</v>
      </c>
      <c r="P2881" s="36">
        <f>IF(C2881="Saliente Nacional",(IFERROR((LIMPIA(K2881,1)),0)),0)</f>
        <v>0</v>
      </c>
      <c r="Q2881" s="36">
        <f>IF(C2881="Saliente Internacional",(IFERROR((LIMPIA(K2881,1)),0)),0)</f>
        <v>0</v>
      </c>
      <c r="R2881" s="36">
        <f t="shared" si="133"/>
        <v>0</v>
      </c>
      <c r="S2881" s="36">
        <f t="shared" si="134"/>
        <v>0</v>
      </c>
    </row>
    <row r="2882" spans="1:19" x14ac:dyDescent="0.25">
      <c r="A2882" s="101">
        <f>'DETALLE DE CONEXIONES'!P2882</f>
        <v>0</v>
      </c>
      <c r="B2882" s="36" t="str">
        <f>'DETALLE DE CONEXIONES'!I2882</f>
        <v>GPRS</v>
      </c>
      <c r="C2882" s="36" t="str">
        <f>'DETALLE DE CONEXIONES'!BB2882</f>
        <v>MENSAJERO</v>
      </c>
      <c r="D2882" s="36" t="str">
        <f>'DETALLE DE CONEXIONES'!E2882</f>
        <v>internet.itelcel.coXXXGLTE</v>
      </c>
      <c r="E2882" s="36">
        <f t="shared" si="132"/>
        <v>26</v>
      </c>
      <c r="F2882" s="36">
        <f>IFERROR(LIMPIA('DETALLE DE CONEXIONES'!N2882,1),0)</f>
        <v>0</v>
      </c>
      <c r="G2882" s="36" t="str">
        <f>LEFT('DETALLE DE CONEXIONES'!BE2882,3)</f>
        <v/>
      </c>
      <c r="H2882" s="36" t="str">
        <f>RIGHT('DETALLE DE CONEXIONES'!AK2882,2)</f>
        <v>-1</v>
      </c>
      <c r="I2882" s="36" t="str">
        <f>LEFT('DETALLE DE CONEXIONES'!AK2882,3)</f>
        <v>MEN</v>
      </c>
      <c r="J2882" s="36" t="str">
        <f>LEFT('DETALLE DE CONEXIONES'!M2882,3)</f>
        <v>0mi</v>
      </c>
      <c r="K2882" s="36" t="str">
        <f>IF(LEN('DETALLE DE CONEXIONES'!M2882)&lt;12,(RIGHT('DETALLE DE CONEXIONES'!M2882,5)),(RIGHT('DETALLE DE CONEXIONES'!M2882,6)))</f>
        <v xml:space="preserve">min. </v>
      </c>
      <c r="L2882" s="36">
        <f>IF(C2882="Saliente Local",(IFERROR((LIMPIA(J2882,1)),0)),0)</f>
        <v>0</v>
      </c>
      <c r="M2882" s="36">
        <f>IF(C2882="Saliente Nacional",(IFERROR((LIMPIA(J2882,1)),0)),0)</f>
        <v>0</v>
      </c>
      <c r="N2882" s="36">
        <f>IF(C2882="Saliente Internacional",(IFERROR((LIMPIA(J2882,1)),0)),0)</f>
        <v>0</v>
      </c>
      <c r="O2882" s="36">
        <f>IF(C2882="Saliente Local",(IFERROR((LIMPIA(K2882,1)),0)),0)</f>
        <v>0</v>
      </c>
      <c r="P2882" s="36">
        <f>IF(C2882="Saliente Nacional",(IFERROR((LIMPIA(K2882,1)),0)),0)</f>
        <v>0</v>
      </c>
      <c r="Q2882" s="36">
        <f>IF(C2882="Saliente Internacional",(IFERROR((LIMPIA(K2882,1)),0)),0)</f>
        <v>0</v>
      </c>
      <c r="R2882" s="36">
        <f t="shared" si="133"/>
        <v>0</v>
      </c>
      <c r="S2882" s="36">
        <f t="shared" si="134"/>
        <v>0</v>
      </c>
    </row>
    <row r="2883" spans="1:19" x14ac:dyDescent="0.25">
      <c r="A2883" s="101">
        <f>'DETALLE DE CONEXIONES'!P2883</f>
        <v>0</v>
      </c>
      <c r="B2883" s="36" t="str">
        <f>'DETALLE DE CONEXIONES'!I2883</f>
        <v>GPRS</v>
      </c>
      <c r="C2883" s="36" t="str">
        <f>'DETALLE DE CONEXIONES'!BB2883</f>
        <v>RS</v>
      </c>
      <c r="D2883" s="36" t="str">
        <f>'DETALLE DE CONEXIONES'!E2883</f>
        <v>internet.itelcel.coXXXGLTE</v>
      </c>
      <c r="E2883" s="36">
        <f t="shared" ref="E2883:E2946" si="135">LEN(D2883)</f>
        <v>26</v>
      </c>
      <c r="F2883" s="36">
        <f>IFERROR(LIMPIA('DETALLE DE CONEXIONES'!N2883,1),0)</f>
        <v>0</v>
      </c>
      <c r="G2883" s="36" t="str">
        <f>LEFT('DETALLE DE CONEXIONES'!BE2883,3)</f>
        <v/>
      </c>
      <c r="H2883" s="36" t="str">
        <f>RIGHT('DETALLE DE CONEXIONES'!AK2883,2)</f>
        <v>-1</v>
      </c>
      <c r="I2883" s="36" t="str">
        <f>LEFT('DETALLE DE CONEXIONES'!AK2883,3)</f>
        <v>RS;</v>
      </c>
      <c r="J2883" s="36" t="str">
        <f>LEFT('DETALLE DE CONEXIONES'!M2883,3)</f>
        <v>0mi</v>
      </c>
      <c r="K2883" s="36" t="str">
        <f>IF(LEN('DETALLE DE CONEXIONES'!M2883)&lt;12,(RIGHT('DETALLE DE CONEXIONES'!M2883,5)),(RIGHT('DETALLE DE CONEXIONES'!M2883,6)))</f>
        <v xml:space="preserve">min. </v>
      </c>
      <c r="L2883" s="36">
        <f>IF(C2883="Saliente Local",(IFERROR((LIMPIA(J2883,1)),0)),0)</f>
        <v>0</v>
      </c>
      <c r="M2883" s="36">
        <f>IF(C2883="Saliente Nacional",(IFERROR((LIMPIA(J2883,1)),0)),0)</f>
        <v>0</v>
      </c>
      <c r="N2883" s="36">
        <f>IF(C2883="Saliente Internacional",(IFERROR((LIMPIA(J2883,1)),0)),0)</f>
        <v>0</v>
      </c>
      <c r="O2883" s="36">
        <f>IF(C2883="Saliente Local",(IFERROR((LIMPIA(K2883,1)),0)),0)</f>
        <v>0</v>
      </c>
      <c r="P2883" s="36">
        <f>IF(C2883="Saliente Nacional",(IFERROR((LIMPIA(K2883,1)),0)),0)</f>
        <v>0</v>
      </c>
      <c r="Q2883" s="36">
        <f>IF(C2883="Saliente Internacional",(IFERROR((LIMPIA(K2883,1)),0)),0)</f>
        <v>0</v>
      </c>
      <c r="R2883" s="36">
        <f t="shared" ref="R2883:R2946" si="136">IF(SUM(O2883:P2883)&gt;0,(L2883+M2883+1),(L2883+M2883))</f>
        <v>0</v>
      </c>
      <c r="S2883" s="36">
        <f t="shared" ref="S2883:S2946" si="137">IF(Q2883&gt;0,N2883+1,N2883)</f>
        <v>0</v>
      </c>
    </row>
    <row r="2884" spans="1:19" x14ac:dyDescent="0.25">
      <c r="A2884" s="101">
        <f>'DETALLE DE CONEXIONES'!P2884</f>
        <v>0</v>
      </c>
      <c r="B2884" s="36" t="str">
        <f>'DETALLE DE CONEXIONES'!I2884</f>
        <v>GPRS</v>
      </c>
      <c r="C2884" s="36" t="str">
        <f>'DETALLE DE CONEXIONES'!BB2884</f>
        <v>RS</v>
      </c>
      <c r="D2884" s="36" t="str">
        <f>'DETALLE DE CONEXIONES'!E2884</f>
        <v>internet.itelcel.coXXXGLTE</v>
      </c>
      <c r="E2884" s="36">
        <f t="shared" si="135"/>
        <v>26</v>
      </c>
      <c r="F2884" s="36">
        <f>IFERROR(LIMPIA('DETALLE DE CONEXIONES'!N2884,1),0)</f>
        <v>0</v>
      </c>
      <c r="G2884" s="36" t="str">
        <f>LEFT('DETALLE DE CONEXIONES'!BE2884,3)</f>
        <v/>
      </c>
      <c r="H2884" s="36" t="str">
        <f>RIGHT('DETALLE DE CONEXIONES'!AK2884,2)</f>
        <v>-0</v>
      </c>
      <c r="I2884" s="36" t="str">
        <f>LEFT('DETALLE DE CONEXIONES'!AK2884,3)</f>
        <v>RS;</v>
      </c>
      <c r="J2884" s="36" t="str">
        <f>LEFT('DETALLE DE CONEXIONES'!M2884,3)</f>
        <v>0mi</v>
      </c>
      <c r="K2884" s="36" t="str">
        <f>IF(LEN('DETALLE DE CONEXIONES'!M2884)&lt;12,(RIGHT('DETALLE DE CONEXIONES'!M2884,5)),(RIGHT('DETALLE DE CONEXIONES'!M2884,6)))</f>
        <v xml:space="preserve">min. </v>
      </c>
      <c r="L2884" s="36">
        <f>IF(C2884="Saliente Local",(IFERROR((LIMPIA(J2884,1)),0)),0)</f>
        <v>0</v>
      </c>
      <c r="M2884" s="36">
        <f>IF(C2884="Saliente Nacional",(IFERROR((LIMPIA(J2884,1)),0)),0)</f>
        <v>0</v>
      </c>
      <c r="N2884" s="36">
        <f>IF(C2884="Saliente Internacional",(IFERROR((LIMPIA(J2884,1)),0)),0)</f>
        <v>0</v>
      </c>
      <c r="O2884" s="36">
        <f>IF(C2884="Saliente Local",(IFERROR((LIMPIA(K2884,1)),0)),0)</f>
        <v>0</v>
      </c>
      <c r="P2884" s="36">
        <f>IF(C2884="Saliente Nacional",(IFERROR((LIMPIA(K2884,1)),0)),0)</f>
        <v>0</v>
      </c>
      <c r="Q2884" s="36">
        <f>IF(C2884="Saliente Internacional",(IFERROR((LIMPIA(K2884,1)),0)),0)</f>
        <v>0</v>
      </c>
      <c r="R2884" s="36">
        <f t="shared" si="136"/>
        <v>0</v>
      </c>
      <c r="S2884" s="36">
        <f t="shared" si="137"/>
        <v>0</v>
      </c>
    </row>
    <row r="2885" spans="1:19" x14ac:dyDescent="0.25">
      <c r="A2885" s="101">
        <f>'DETALLE DE CONEXIONES'!P2885</f>
        <v>0</v>
      </c>
      <c r="B2885" s="36" t="str">
        <f>'DETALLE DE CONEXIONES'!I2885</f>
        <v>TRANSFERENCIA</v>
      </c>
      <c r="C2885" s="36" t="str">
        <f>'DETALLE DE CONEXIONES'!BB2885</f>
        <v>Desvio Nacional</v>
      </c>
      <c r="D2885" s="36" t="str">
        <f>'DETALLE DE CONEXIONES'!E2885</f>
        <v>999XXX1600</v>
      </c>
      <c r="E2885" s="36">
        <f t="shared" si="135"/>
        <v>10</v>
      </c>
      <c r="F2885" s="36">
        <f>IFERROR(LIMPIA('DETALLE DE CONEXIONES'!N2885,1),0)</f>
        <v>1</v>
      </c>
      <c r="G2885" s="36" t="str">
        <f>LEFT('DETALLE DE CONEXIONES'!BE2885,3)</f>
        <v>SIU</v>
      </c>
      <c r="H2885" s="36" t="str">
        <f>RIGHT('DETALLE DE CONEXIONES'!AK2885,2)</f>
        <v/>
      </c>
      <c r="I2885" s="36" t="str">
        <f>LEFT('DETALLE DE CONEXIONES'!AK2885,3)</f>
        <v/>
      </c>
      <c r="J2885" s="36" t="str">
        <f>LEFT('DETALLE DE CONEXIONES'!M2885,3)</f>
        <v>0mi</v>
      </c>
      <c r="K2885" s="36" t="str">
        <f>IF(LEN('DETALLE DE CONEXIONES'!M2885)&lt;12,(RIGHT('DETALLE DE CONEXIONES'!M2885,5)),(RIGHT('DETALLE DE CONEXIONES'!M2885,6)))</f>
        <v>7seg.</v>
      </c>
      <c r="L2885" s="36">
        <f>IF(C2885="Saliente Local",(IFERROR((LIMPIA(J2885,1)),0)),0)</f>
        <v>0</v>
      </c>
      <c r="M2885" s="36">
        <f>IF(C2885="Saliente Nacional",(IFERROR((LIMPIA(J2885,1)),0)),0)</f>
        <v>0</v>
      </c>
      <c r="N2885" s="36">
        <f>IF(C2885="Saliente Internacional",(IFERROR((LIMPIA(J2885,1)),0)),0)</f>
        <v>0</v>
      </c>
      <c r="O2885" s="36">
        <f>IF(C2885="Saliente Local",(IFERROR((LIMPIA(K2885,1)),0)),0)</f>
        <v>0</v>
      </c>
      <c r="P2885" s="36">
        <f>IF(C2885="Saliente Nacional",(IFERROR((LIMPIA(K2885,1)),0)),0)</f>
        <v>0</v>
      </c>
      <c r="Q2885" s="36">
        <f>IF(C2885="Saliente Internacional",(IFERROR((LIMPIA(K2885,1)),0)),0)</f>
        <v>0</v>
      </c>
      <c r="R2885" s="36">
        <f t="shared" si="136"/>
        <v>0</v>
      </c>
      <c r="S2885" s="36">
        <f t="shared" si="137"/>
        <v>0</v>
      </c>
    </row>
    <row r="2886" spans="1:19" x14ac:dyDescent="0.25">
      <c r="A2886" s="101">
        <f>'DETALLE DE CONEXIONES'!P2886</f>
        <v>0</v>
      </c>
      <c r="B2886" s="36" t="str">
        <f>'DETALLE DE CONEXIONES'!I2886</f>
        <v>GPRS</v>
      </c>
      <c r="C2886" s="36" t="str">
        <f>'DETALLE DE CONEXIONES'!BB2886</f>
        <v>MENSAJERO</v>
      </c>
      <c r="D2886" s="36" t="str">
        <f>'DETALLE DE CONEXIONES'!E2886</f>
        <v>internet.itelcel.coXXXGLTE</v>
      </c>
      <c r="E2886" s="36">
        <f t="shared" si="135"/>
        <v>26</v>
      </c>
      <c r="F2886" s="36">
        <f>IFERROR(LIMPIA('DETALLE DE CONEXIONES'!N2886,1),0)</f>
        <v>0</v>
      </c>
      <c r="G2886" s="36" t="str">
        <f>LEFT('DETALLE DE CONEXIONES'!BE2886,3)</f>
        <v/>
      </c>
      <c r="H2886" s="36" t="str">
        <f>RIGHT('DETALLE DE CONEXIONES'!AK2886,2)</f>
        <v>-1</v>
      </c>
      <c r="I2886" s="36" t="str">
        <f>LEFT('DETALLE DE CONEXIONES'!AK2886,3)</f>
        <v>MEN</v>
      </c>
      <c r="J2886" s="36" t="str">
        <f>LEFT('DETALLE DE CONEXIONES'!M2886,3)</f>
        <v>0mi</v>
      </c>
      <c r="K2886" s="36" t="str">
        <f>IF(LEN('DETALLE DE CONEXIONES'!M2886)&lt;12,(RIGHT('DETALLE DE CONEXIONES'!M2886,5)),(RIGHT('DETALLE DE CONEXIONES'!M2886,6)))</f>
        <v xml:space="preserve">min. </v>
      </c>
      <c r="L2886" s="36">
        <f>IF(C2886="Saliente Local",(IFERROR((LIMPIA(J2886,1)),0)),0)</f>
        <v>0</v>
      </c>
      <c r="M2886" s="36">
        <f>IF(C2886="Saliente Nacional",(IFERROR((LIMPIA(J2886,1)),0)),0)</f>
        <v>0</v>
      </c>
      <c r="N2886" s="36">
        <f>IF(C2886="Saliente Internacional",(IFERROR((LIMPIA(J2886,1)),0)),0)</f>
        <v>0</v>
      </c>
      <c r="O2886" s="36">
        <f>IF(C2886="Saliente Local",(IFERROR((LIMPIA(K2886,1)),0)),0)</f>
        <v>0</v>
      </c>
      <c r="P2886" s="36">
        <f>IF(C2886="Saliente Nacional",(IFERROR((LIMPIA(K2886,1)),0)),0)</f>
        <v>0</v>
      </c>
      <c r="Q2886" s="36">
        <f>IF(C2886="Saliente Internacional",(IFERROR((LIMPIA(K2886,1)),0)),0)</f>
        <v>0</v>
      </c>
      <c r="R2886" s="36">
        <f t="shared" si="136"/>
        <v>0</v>
      </c>
      <c r="S2886" s="36">
        <f t="shared" si="137"/>
        <v>0</v>
      </c>
    </row>
    <row r="2887" spans="1:19" x14ac:dyDescent="0.25">
      <c r="A2887" s="101">
        <f>'DETALLE DE CONEXIONES'!P2887</f>
        <v>0</v>
      </c>
      <c r="B2887" s="36" t="str">
        <f>'DETALLE DE CONEXIONES'!I2887</f>
        <v>GPRS</v>
      </c>
      <c r="C2887" s="36" t="str">
        <f>'DETALLE DE CONEXIONES'!BB2887</f>
        <v>RS</v>
      </c>
      <c r="D2887" s="36" t="str">
        <f>'DETALLE DE CONEXIONES'!E2887</f>
        <v>internet.itelcelXXXm-3G</v>
      </c>
      <c r="E2887" s="36">
        <f t="shared" si="135"/>
        <v>23</v>
      </c>
      <c r="F2887" s="36">
        <f>IFERROR(LIMPIA('DETALLE DE CONEXIONES'!N2887,1),0)</f>
        <v>0</v>
      </c>
      <c r="G2887" s="36" t="str">
        <f>LEFT('DETALLE DE CONEXIONES'!BE2887,3)</f>
        <v/>
      </c>
      <c r="H2887" s="36" t="str">
        <f>RIGHT('DETALLE DE CONEXIONES'!AK2887,2)</f>
        <v>-1</v>
      </c>
      <c r="I2887" s="36" t="str">
        <f>LEFT('DETALLE DE CONEXIONES'!AK2887,3)</f>
        <v>RS;</v>
      </c>
      <c r="J2887" s="36" t="str">
        <f>LEFT('DETALLE DE CONEXIONES'!M2887,3)</f>
        <v>0mi</v>
      </c>
      <c r="K2887" s="36" t="str">
        <f>IF(LEN('DETALLE DE CONEXIONES'!M2887)&lt;12,(RIGHT('DETALLE DE CONEXIONES'!M2887,5)),(RIGHT('DETALLE DE CONEXIONES'!M2887,6)))</f>
        <v xml:space="preserve">min. </v>
      </c>
      <c r="L2887" s="36">
        <f>IF(C2887="Saliente Local",(IFERROR((LIMPIA(J2887,1)),0)),0)</f>
        <v>0</v>
      </c>
      <c r="M2887" s="36">
        <f>IF(C2887="Saliente Nacional",(IFERROR((LIMPIA(J2887,1)),0)),0)</f>
        <v>0</v>
      </c>
      <c r="N2887" s="36">
        <f>IF(C2887="Saliente Internacional",(IFERROR((LIMPIA(J2887,1)),0)),0)</f>
        <v>0</v>
      </c>
      <c r="O2887" s="36">
        <f>IF(C2887="Saliente Local",(IFERROR((LIMPIA(K2887,1)),0)),0)</f>
        <v>0</v>
      </c>
      <c r="P2887" s="36">
        <f>IF(C2887="Saliente Nacional",(IFERROR((LIMPIA(K2887,1)),0)),0)</f>
        <v>0</v>
      </c>
      <c r="Q2887" s="36">
        <f>IF(C2887="Saliente Internacional",(IFERROR((LIMPIA(K2887,1)),0)),0)</f>
        <v>0</v>
      </c>
      <c r="R2887" s="36">
        <f t="shared" si="136"/>
        <v>0</v>
      </c>
      <c r="S2887" s="36">
        <f t="shared" si="137"/>
        <v>0</v>
      </c>
    </row>
    <row r="2888" spans="1:19" x14ac:dyDescent="0.25">
      <c r="A2888" s="101">
        <f>'DETALLE DE CONEXIONES'!P2888</f>
        <v>0</v>
      </c>
      <c r="B2888" s="36" t="str">
        <f>'DETALLE DE CONEXIONES'!I2888</f>
        <v>SALIENTE</v>
      </c>
      <c r="C2888" s="36" t="str">
        <f>'DETALLE DE CONEXIONES'!BB2888</f>
        <v>Saliente Local</v>
      </c>
      <c r="D2888" s="36" t="str">
        <f>'DETALLE DE CONEXIONES'!E2888</f>
        <v>999XXX0187</v>
      </c>
      <c r="E2888" s="36">
        <f t="shared" si="135"/>
        <v>10</v>
      </c>
      <c r="F2888" s="36">
        <f>IFERROR(LIMPIA('DETALLE DE CONEXIONES'!N2888,1),0)</f>
        <v>3</v>
      </c>
      <c r="G2888" s="36" t="str">
        <f>LEFT('DETALLE DE CONEXIONES'!BE2888,3)</f>
        <v>NOF</v>
      </c>
      <c r="H2888" s="36" t="str">
        <f>RIGHT('DETALLE DE CONEXIONES'!AK2888,2)</f>
        <v/>
      </c>
      <c r="I2888" s="36" t="str">
        <f>LEFT('DETALLE DE CONEXIONES'!AK2888,3)</f>
        <v/>
      </c>
      <c r="J2888" s="36" t="str">
        <f>LEFT('DETALLE DE CONEXIONES'!M2888,3)</f>
        <v>2mi</v>
      </c>
      <c r="K2888" s="36" t="str">
        <f>IF(LEN('DETALLE DE CONEXIONES'!M2888)&lt;12,(RIGHT('DETALLE DE CONEXIONES'!M2888,5)),(RIGHT('DETALLE DE CONEXIONES'!M2888,6)))</f>
        <v>59seg.</v>
      </c>
      <c r="L2888" s="36">
        <f>IF(C2888="Saliente Local",(IFERROR((LIMPIA(J2888,1)),0)),0)</f>
        <v>2</v>
      </c>
      <c r="M2888" s="36">
        <f>IF(C2888="Saliente Nacional",(IFERROR((LIMPIA(J2888,1)),0)),0)</f>
        <v>0</v>
      </c>
      <c r="N2888" s="36">
        <f>IF(C2888="Saliente Internacional",(IFERROR((LIMPIA(J2888,1)),0)),0)</f>
        <v>0</v>
      </c>
      <c r="O2888" s="36">
        <f>IF(C2888="Saliente Local",(IFERROR((LIMPIA(K2888,1)),0)),0)</f>
        <v>59</v>
      </c>
      <c r="P2888" s="36">
        <f>IF(C2888="Saliente Nacional",(IFERROR((LIMPIA(K2888,1)),0)),0)</f>
        <v>0</v>
      </c>
      <c r="Q2888" s="36">
        <f>IF(C2888="Saliente Internacional",(IFERROR((LIMPIA(K2888,1)),0)),0)</f>
        <v>0</v>
      </c>
      <c r="R2888" s="36">
        <f t="shared" si="136"/>
        <v>3</v>
      </c>
      <c r="S2888" s="36">
        <f t="shared" si="137"/>
        <v>0</v>
      </c>
    </row>
    <row r="2889" spans="1:19" x14ac:dyDescent="0.25">
      <c r="A2889" s="101">
        <f>'DETALLE DE CONEXIONES'!P2889</f>
        <v>0</v>
      </c>
      <c r="B2889" s="36" t="str">
        <f>'DETALLE DE CONEXIONES'!I2889</f>
        <v>GPRS</v>
      </c>
      <c r="C2889" s="36" t="str">
        <f>'DETALLE DE CONEXIONES'!BB2889</f>
        <v>MENSAJERO</v>
      </c>
      <c r="D2889" s="36" t="str">
        <f>'DETALLE DE CONEXIONES'!E2889</f>
        <v>internet.itelcel.coXXXGLTE</v>
      </c>
      <c r="E2889" s="36">
        <f t="shared" si="135"/>
        <v>26</v>
      </c>
      <c r="F2889" s="36">
        <f>IFERROR(LIMPIA('DETALLE DE CONEXIONES'!N2889,1),0)</f>
        <v>0</v>
      </c>
      <c r="G2889" s="36" t="str">
        <f>LEFT('DETALLE DE CONEXIONES'!BE2889,3)</f>
        <v/>
      </c>
      <c r="H2889" s="36" t="str">
        <f>RIGHT('DETALLE DE CONEXIONES'!AK2889,2)</f>
        <v>-1</v>
      </c>
      <c r="I2889" s="36" t="str">
        <f>LEFT('DETALLE DE CONEXIONES'!AK2889,3)</f>
        <v>MEN</v>
      </c>
      <c r="J2889" s="36" t="str">
        <f>LEFT('DETALLE DE CONEXIONES'!M2889,3)</f>
        <v>0mi</v>
      </c>
      <c r="K2889" s="36" t="str">
        <f>IF(LEN('DETALLE DE CONEXIONES'!M2889)&lt;12,(RIGHT('DETALLE DE CONEXIONES'!M2889,5)),(RIGHT('DETALLE DE CONEXIONES'!M2889,6)))</f>
        <v xml:space="preserve">min. </v>
      </c>
      <c r="L2889" s="36">
        <f>IF(C2889="Saliente Local",(IFERROR((LIMPIA(J2889,1)),0)),0)</f>
        <v>0</v>
      </c>
      <c r="M2889" s="36">
        <f>IF(C2889="Saliente Nacional",(IFERROR((LIMPIA(J2889,1)),0)),0)</f>
        <v>0</v>
      </c>
      <c r="N2889" s="36">
        <f>IF(C2889="Saliente Internacional",(IFERROR((LIMPIA(J2889,1)),0)),0)</f>
        <v>0</v>
      </c>
      <c r="O2889" s="36">
        <f>IF(C2889="Saliente Local",(IFERROR((LIMPIA(K2889,1)),0)),0)</f>
        <v>0</v>
      </c>
      <c r="P2889" s="36">
        <f>IF(C2889="Saliente Nacional",(IFERROR((LIMPIA(K2889,1)),0)),0)</f>
        <v>0</v>
      </c>
      <c r="Q2889" s="36">
        <f>IF(C2889="Saliente Internacional",(IFERROR((LIMPIA(K2889,1)),0)),0)</f>
        <v>0</v>
      </c>
      <c r="R2889" s="36">
        <f t="shared" si="136"/>
        <v>0</v>
      </c>
      <c r="S2889" s="36">
        <f t="shared" si="137"/>
        <v>0</v>
      </c>
    </row>
    <row r="2890" spans="1:19" x14ac:dyDescent="0.25">
      <c r="A2890" s="101">
        <f>'DETALLE DE CONEXIONES'!P2890</f>
        <v>0</v>
      </c>
      <c r="B2890" s="36" t="str">
        <f>'DETALLE DE CONEXIONES'!I2890</f>
        <v>GPRS</v>
      </c>
      <c r="C2890" s="36" t="str">
        <f>'DETALLE DE CONEXIONES'!BB2890</f>
        <v>RS</v>
      </c>
      <c r="D2890" s="36" t="str">
        <f>'DETALLE DE CONEXIONES'!E2890</f>
        <v>internet.itelcel.coXXXGLTE</v>
      </c>
      <c r="E2890" s="36">
        <f t="shared" si="135"/>
        <v>26</v>
      </c>
      <c r="F2890" s="36">
        <f>IFERROR(LIMPIA('DETALLE DE CONEXIONES'!N2890,1),0)</f>
        <v>0</v>
      </c>
      <c r="G2890" s="36" t="str">
        <f>LEFT('DETALLE DE CONEXIONES'!BE2890,3)</f>
        <v/>
      </c>
      <c r="H2890" s="36" t="str">
        <f>RIGHT('DETALLE DE CONEXIONES'!AK2890,2)</f>
        <v>-1</v>
      </c>
      <c r="I2890" s="36" t="str">
        <f>LEFT('DETALLE DE CONEXIONES'!AK2890,3)</f>
        <v>RS;</v>
      </c>
      <c r="J2890" s="36" t="str">
        <f>LEFT('DETALLE DE CONEXIONES'!M2890,3)</f>
        <v>0mi</v>
      </c>
      <c r="K2890" s="36" t="str">
        <f>IF(LEN('DETALLE DE CONEXIONES'!M2890)&lt;12,(RIGHT('DETALLE DE CONEXIONES'!M2890,5)),(RIGHT('DETALLE DE CONEXIONES'!M2890,6)))</f>
        <v xml:space="preserve">min. </v>
      </c>
      <c r="L2890" s="36">
        <f>IF(C2890="Saliente Local",(IFERROR((LIMPIA(J2890,1)),0)),0)</f>
        <v>0</v>
      </c>
      <c r="M2890" s="36">
        <f>IF(C2890="Saliente Nacional",(IFERROR((LIMPIA(J2890,1)),0)),0)</f>
        <v>0</v>
      </c>
      <c r="N2890" s="36">
        <f>IF(C2890="Saliente Internacional",(IFERROR((LIMPIA(J2890,1)),0)),0)</f>
        <v>0</v>
      </c>
      <c r="O2890" s="36">
        <f>IF(C2890="Saliente Local",(IFERROR((LIMPIA(K2890,1)),0)),0)</f>
        <v>0</v>
      </c>
      <c r="P2890" s="36">
        <f>IF(C2890="Saliente Nacional",(IFERROR((LIMPIA(K2890,1)),0)),0)</f>
        <v>0</v>
      </c>
      <c r="Q2890" s="36">
        <f>IF(C2890="Saliente Internacional",(IFERROR((LIMPIA(K2890,1)),0)),0)</f>
        <v>0</v>
      </c>
      <c r="R2890" s="36">
        <f t="shared" si="136"/>
        <v>0</v>
      </c>
      <c r="S2890" s="36">
        <f t="shared" si="137"/>
        <v>0</v>
      </c>
    </row>
    <row r="2891" spans="1:19" x14ac:dyDescent="0.25">
      <c r="A2891" s="101">
        <f>'DETALLE DE CONEXIONES'!P2891</f>
        <v>0</v>
      </c>
      <c r="B2891" s="36" t="str">
        <f>'DETALLE DE CONEXIONES'!I2891</f>
        <v>TRANSFERENCIA</v>
      </c>
      <c r="C2891" s="36" t="str">
        <f>'DETALLE DE CONEXIONES'!BB2891</f>
        <v>Desvio Nacional</v>
      </c>
      <c r="D2891" s="36" t="str">
        <f>'DETALLE DE CONEXIONES'!E2891</f>
        <v>999XXX1600</v>
      </c>
      <c r="E2891" s="36">
        <f t="shared" si="135"/>
        <v>10</v>
      </c>
      <c r="F2891" s="36">
        <f>IFERROR(LIMPIA('DETALLE DE CONEXIONES'!N2891,1),0)</f>
        <v>1</v>
      </c>
      <c r="G2891" s="36" t="str">
        <f>LEFT('DETALLE DE CONEXIONES'!BE2891,3)</f>
        <v>SIU</v>
      </c>
      <c r="H2891" s="36" t="str">
        <f>RIGHT('DETALLE DE CONEXIONES'!AK2891,2)</f>
        <v/>
      </c>
      <c r="I2891" s="36" t="str">
        <f>LEFT('DETALLE DE CONEXIONES'!AK2891,3)</f>
        <v/>
      </c>
      <c r="J2891" s="36" t="str">
        <f>LEFT('DETALLE DE CONEXIONES'!M2891,3)</f>
        <v>0mi</v>
      </c>
      <c r="K2891" s="36" t="str">
        <f>IF(LEN('DETALLE DE CONEXIONES'!M2891)&lt;12,(RIGHT('DETALLE DE CONEXIONES'!M2891,5)),(RIGHT('DETALLE DE CONEXIONES'!M2891,6)))</f>
        <v>2seg.</v>
      </c>
      <c r="L2891" s="36">
        <f>IF(C2891="Saliente Local",(IFERROR((LIMPIA(J2891,1)),0)),0)</f>
        <v>0</v>
      </c>
      <c r="M2891" s="36">
        <f>IF(C2891="Saliente Nacional",(IFERROR((LIMPIA(J2891,1)),0)),0)</f>
        <v>0</v>
      </c>
      <c r="N2891" s="36">
        <f>IF(C2891="Saliente Internacional",(IFERROR((LIMPIA(J2891,1)),0)),0)</f>
        <v>0</v>
      </c>
      <c r="O2891" s="36">
        <f>IF(C2891="Saliente Local",(IFERROR((LIMPIA(K2891,1)),0)),0)</f>
        <v>0</v>
      </c>
      <c r="P2891" s="36">
        <f>IF(C2891="Saliente Nacional",(IFERROR((LIMPIA(K2891,1)),0)),0)</f>
        <v>0</v>
      </c>
      <c r="Q2891" s="36">
        <f>IF(C2891="Saliente Internacional",(IFERROR((LIMPIA(K2891,1)),0)),0)</f>
        <v>0</v>
      </c>
      <c r="R2891" s="36">
        <f t="shared" si="136"/>
        <v>0</v>
      </c>
      <c r="S2891" s="36">
        <f t="shared" si="137"/>
        <v>0</v>
      </c>
    </row>
    <row r="2892" spans="1:19" x14ac:dyDescent="0.25">
      <c r="A2892" s="101">
        <f>'DETALLE DE CONEXIONES'!P2892</f>
        <v>0</v>
      </c>
      <c r="B2892" s="36" t="str">
        <f>'DETALLE DE CONEXIONES'!I2892</f>
        <v>GPRS</v>
      </c>
      <c r="C2892" s="36" t="str">
        <f>'DETALLE DE CONEXIONES'!BB2892</f>
        <v>RS</v>
      </c>
      <c r="D2892" s="36" t="str">
        <f>'DETALLE DE CONEXIONES'!E2892</f>
        <v>internet.itelcel.coXXXGLTE</v>
      </c>
      <c r="E2892" s="36">
        <f t="shared" si="135"/>
        <v>26</v>
      </c>
      <c r="F2892" s="36">
        <f>IFERROR(LIMPIA('DETALLE DE CONEXIONES'!N2892,1),0)</f>
        <v>0</v>
      </c>
      <c r="G2892" s="36" t="str">
        <f>LEFT('DETALLE DE CONEXIONES'!BE2892,3)</f>
        <v/>
      </c>
      <c r="H2892" s="36" t="str">
        <f>RIGHT('DETALLE DE CONEXIONES'!AK2892,2)</f>
        <v>-0</v>
      </c>
      <c r="I2892" s="36" t="str">
        <f>LEFT('DETALLE DE CONEXIONES'!AK2892,3)</f>
        <v>RS;</v>
      </c>
      <c r="J2892" s="36" t="str">
        <f>LEFT('DETALLE DE CONEXIONES'!M2892,3)</f>
        <v>0mi</v>
      </c>
      <c r="K2892" s="36" t="str">
        <f>IF(LEN('DETALLE DE CONEXIONES'!M2892)&lt;12,(RIGHT('DETALLE DE CONEXIONES'!M2892,5)),(RIGHT('DETALLE DE CONEXIONES'!M2892,6)))</f>
        <v xml:space="preserve">min. </v>
      </c>
      <c r="L2892" s="36">
        <f>IF(C2892="Saliente Local",(IFERROR((LIMPIA(J2892,1)),0)),0)</f>
        <v>0</v>
      </c>
      <c r="M2892" s="36">
        <f>IF(C2892="Saliente Nacional",(IFERROR((LIMPIA(J2892,1)),0)),0)</f>
        <v>0</v>
      </c>
      <c r="N2892" s="36">
        <f>IF(C2892="Saliente Internacional",(IFERROR((LIMPIA(J2892,1)),0)),0)</f>
        <v>0</v>
      </c>
      <c r="O2892" s="36">
        <f>IF(C2892="Saliente Local",(IFERROR((LIMPIA(K2892,1)),0)),0)</f>
        <v>0</v>
      </c>
      <c r="P2892" s="36">
        <f>IF(C2892="Saliente Nacional",(IFERROR((LIMPIA(K2892,1)),0)),0)</f>
        <v>0</v>
      </c>
      <c r="Q2892" s="36">
        <f>IF(C2892="Saliente Internacional",(IFERROR((LIMPIA(K2892,1)),0)),0)</f>
        <v>0</v>
      </c>
      <c r="R2892" s="36">
        <f t="shared" si="136"/>
        <v>0</v>
      </c>
      <c r="S2892" s="36">
        <f t="shared" si="137"/>
        <v>0</v>
      </c>
    </row>
    <row r="2893" spans="1:19" x14ac:dyDescent="0.25">
      <c r="A2893" s="101">
        <f>'DETALLE DE CONEXIONES'!P2893</f>
        <v>0</v>
      </c>
      <c r="B2893" s="36" t="str">
        <f>'DETALLE DE CONEXIONES'!I2893</f>
        <v>ENTRANTE</v>
      </c>
      <c r="C2893" s="36" t="str">
        <f>'DETALLE DE CONEXIONES'!BB2893</f>
        <v>Entrante</v>
      </c>
      <c r="D2893" s="36" t="str">
        <f>'DETALLE DE CONEXIONES'!E2893</f>
        <v>999XXX1600</v>
      </c>
      <c r="E2893" s="36">
        <f t="shared" si="135"/>
        <v>10</v>
      </c>
      <c r="F2893" s="36">
        <f>IFERROR(LIMPIA('DETALLE DE CONEXIONES'!N2893,1),0)</f>
        <v>1</v>
      </c>
      <c r="G2893" s="36" t="str">
        <f>LEFT('DETALLE DE CONEXIONES'!BE2893,3)</f>
        <v>NOF</v>
      </c>
      <c r="H2893" s="36" t="str">
        <f>RIGHT('DETALLE DE CONEXIONES'!AK2893,2)</f>
        <v/>
      </c>
      <c r="I2893" s="36" t="str">
        <f>LEFT('DETALLE DE CONEXIONES'!AK2893,3)</f>
        <v/>
      </c>
      <c r="J2893" s="36" t="str">
        <f>LEFT('DETALLE DE CONEXIONES'!M2893,3)</f>
        <v>0mi</v>
      </c>
      <c r="K2893" s="36" t="str">
        <f>IF(LEN('DETALLE DE CONEXIONES'!M2893)&lt;12,(RIGHT('DETALLE DE CONEXIONES'!M2893,5)),(RIGHT('DETALLE DE CONEXIONES'!M2893,6)))</f>
        <v>21seg.</v>
      </c>
      <c r="L2893" s="36">
        <f>IF(C2893="Saliente Local",(IFERROR((LIMPIA(J2893,1)),0)),0)</f>
        <v>0</v>
      </c>
      <c r="M2893" s="36">
        <f>IF(C2893="Saliente Nacional",(IFERROR((LIMPIA(J2893,1)),0)),0)</f>
        <v>0</v>
      </c>
      <c r="N2893" s="36">
        <f>IF(C2893="Saliente Internacional",(IFERROR((LIMPIA(J2893,1)),0)),0)</f>
        <v>0</v>
      </c>
      <c r="O2893" s="36">
        <f>IF(C2893="Saliente Local",(IFERROR((LIMPIA(K2893,1)),0)),0)</f>
        <v>0</v>
      </c>
      <c r="P2893" s="36">
        <f>IF(C2893="Saliente Nacional",(IFERROR((LIMPIA(K2893,1)),0)),0)</f>
        <v>0</v>
      </c>
      <c r="Q2893" s="36">
        <f>IF(C2893="Saliente Internacional",(IFERROR((LIMPIA(K2893,1)),0)),0)</f>
        <v>0</v>
      </c>
      <c r="R2893" s="36">
        <f t="shared" si="136"/>
        <v>0</v>
      </c>
      <c r="S2893" s="36">
        <f t="shared" si="137"/>
        <v>0</v>
      </c>
    </row>
    <row r="2894" spans="1:19" x14ac:dyDescent="0.25">
      <c r="A2894" s="101">
        <f>'DETALLE DE CONEXIONES'!P2894</f>
        <v>0</v>
      </c>
      <c r="B2894" s="36" t="str">
        <f>'DETALLE DE CONEXIONES'!I2894</f>
        <v>GPRS</v>
      </c>
      <c r="C2894" s="36" t="str">
        <f>'DETALLE DE CONEXIONES'!BB2894</f>
        <v>MENSAJERO</v>
      </c>
      <c r="D2894" s="36" t="str">
        <f>'DETALLE DE CONEXIONES'!E2894</f>
        <v>internet.itelcel.coXXXGLTE</v>
      </c>
      <c r="E2894" s="36">
        <f t="shared" si="135"/>
        <v>26</v>
      </c>
      <c r="F2894" s="36">
        <f>IFERROR(LIMPIA('DETALLE DE CONEXIONES'!N2894,1),0)</f>
        <v>0</v>
      </c>
      <c r="G2894" s="36" t="str">
        <f>LEFT('DETALLE DE CONEXIONES'!BE2894,3)</f>
        <v/>
      </c>
      <c r="H2894" s="36" t="str">
        <f>RIGHT('DETALLE DE CONEXIONES'!AK2894,2)</f>
        <v>-1</v>
      </c>
      <c r="I2894" s="36" t="str">
        <f>LEFT('DETALLE DE CONEXIONES'!AK2894,3)</f>
        <v>MEN</v>
      </c>
      <c r="J2894" s="36" t="str">
        <f>LEFT('DETALLE DE CONEXIONES'!M2894,3)</f>
        <v>0mi</v>
      </c>
      <c r="K2894" s="36" t="str">
        <f>IF(LEN('DETALLE DE CONEXIONES'!M2894)&lt;12,(RIGHT('DETALLE DE CONEXIONES'!M2894,5)),(RIGHT('DETALLE DE CONEXIONES'!M2894,6)))</f>
        <v xml:space="preserve">min. </v>
      </c>
      <c r="L2894" s="36">
        <f>IF(C2894="Saliente Local",(IFERROR((LIMPIA(J2894,1)),0)),0)</f>
        <v>0</v>
      </c>
      <c r="M2894" s="36">
        <f>IF(C2894="Saliente Nacional",(IFERROR((LIMPIA(J2894,1)),0)),0)</f>
        <v>0</v>
      </c>
      <c r="N2894" s="36">
        <f>IF(C2894="Saliente Internacional",(IFERROR((LIMPIA(J2894,1)),0)),0)</f>
        <v>0</v>
      </c>
      <c r="O2894" s="36">
        <f>IF(C2894="Saliente Local",(IFERROR((LIMPIA(K2894,1)),0)),0)</f>
        <v>0</v>
      </c>
      <c r="P2894" s="36">
        <f>IF(C2894="Saliente Nacional",(IFERROR((LIMPIA(K2894,1)),0)),0)</f>
        <v>0</v>
      </c>
      <c r="Q2894" s="36">
        <f>IF(C2894="Saliente Internacional",(IFERROR((LIMPIA(K2894,1)),0)),0)</f>
        <v>0</v>
      </c>
      <c r="R2894" s="36">
        <f t="shared" si="136"/>
        <v>0</v>
      </c>
      <c r="S2894" s="36">
        <f t="shared" si="137"/>
        <v>0</v>
      </c>
    </row>
    <row r="2895" spans="1:19" x14ac:dyDescent="0.25">
      <c r="A2895" s="101">
        <f>'DETALLE DE CONEXIONES'!P2895</f>
        <v>0</v>
      </c>
      <c r="B2895" s="36" t="str">
        <f>'DETALLE DE CONEXIONES'!I2895</f>
        <v>ENTRANTE</v>
      </c>
      <c r="C2895" s="36" t="str">
        <f>'DETALLE DE CONEXIONES'!BB2895</f>
        <v>Entrante Local</v>
      </c>
      <c r="D2895" s="36" t="str">
        <f>'DETALLE DE CONEXIONES'!E2895</f>
        <v>999XXX1600</v>
      </c>
      <c r="E2895" s="36">
        <f t="shared" si="135"/>
        <v>10</v>
      </c>
      <c r="F2895" s="36">
        <f>IFERROR(LIMPIA('DETALLE DE CONEXIONES'!N2895,1),0)</f>
        <v>2</v>
      </c>
      <c r="G2895" s="36" t="str">
        <f>LEFT('DETALLE DE CONEXIONES'!BE2895,3)</f>
        <v>NOF</v>
      </c>
      <c r="H2895" s="36" t="str">
        <f>RIGHT('DETALLE DE CONEXIONES'!AK2895,2)</f>
        <v/>
      </c>
      <c r="I2895" s="36" t="str">
        <f>LEFT('DETALLE DE CONEXIONES'!AK2895,3)</f>
        <v/>
      </c>
      <c r="J2895" s="36" t="str">
        <f>LEFT('DETALLE DE CONEXIONES'!M2895,3)</f>
        <v>1mi</v>
      </c>
      <c r="K2895" s="36" t="str">
        <f>IF(LEN('DETALLE DE CONEXIONES'!M2895)&lt;12,(RIGHT('DETALLE DE CONEXIONES'!M2895,5)),(RIGHT('DETALLE DE CONEXIONES'!M2895,6)))</f>
        <v>1seg.</v>
      </c>
      <c r="L2895" s="36">
        <f>IF(C2895="Saliente Local",(IFERROR((LIMPIA(J2895,1)),0)),0)</f>
        <v>0</v>
      </c>
      <c r="M2895" s="36">
        <f>IF(C2895="Saliente Nacional",(IFERROR((LIMPIA(J2895,1)),0)),0)</f>
        <v>0</v>
      </c>
      <c r="N2895" s="36">
        <f>IF(C2895="Saliente Internacional",(IFERROR((LIMPIA(J2895,1)),0)),0)</f>
        <v>0</v>
      </c>
      <c r="O2895" s="36">
        <f>IF(C2895="Saliente Local",(IFERROR((LIMPIA(K2895,1)),0)),0)</f>
        <v>0</v>
      </c>
      <c r="P2895" s="36">
        <f>IF(C2895="Saliente Nacional",(IFERROR((LIMPIA(K2895,1)),0)),0)</f>
        <v>0</v>
      </c>
      <c r="Q2895" s="36">
        <f>IF(C2895="Saliente Internacional",(IFERROR((LIMPIA(K2895,1)),0)),0)</f>
        <v>0</v>
      </c>
      <c r="R2895" s="36">
        <f t="shared" si="136"/>
        <v>0</v>
      </c>
      <c r="S2895" s="36">
        <f t="shared" si="137"/>
        <v>0</v>
      </c>
    </row>
    <row r="2896" spans="1:19" x14ac:dyDescent="0.25">
      <c r="A2896" s="101">
        <f>'DETALLE DE CONEXIONES'!P2896</f>
        <v>0</v>
      </c>
      <c r="B2896" s="36" t="str">
        <f>'DETALLE DE CONEXIONES'!I2896</f>
        <v>TRANSFERENCIA</v>
      </c>
      <c r="C2896" s="36" t="str">
        <f>'DETALLE DE CONEXIONES'!BB2896</f>
        <v>Desvio Nacional</v>
      </c>
      <c r="D2896" s="36" t="str">
        <f>'DETALLE DE CONEXIONES'!E2896</f>
        <v>999XXX1600</v>
      </c>
      <c r="E2896" s="36">
        <f t="shared" si="135"/>
        <v>10</v>
      </c>
      <c r="F2896" s="36">
        <f>IFERROR(LIMPIA('DETALLE DE CONEXIONES'!N2896,1),0)</f>
        <v>1</v>
      </c>
      <c r="G2896" s="36" t="str">
        <f>LEFT('DETALLE DE CONEXIONES'!BE2896,3)</f>
        <v>SIU</v>
      </c>
      <c r="H2896" s="36" t="str">
        <f>RIGHT('DETALLE DE CONEXIONES'!AK2896,2)</f>
        <v/>
      </c>
      <c r="I2896" s="36" t="str">
        <f>LEFT('DETALLE DE CONEXIONES'!AK2896,3)</f>
        <v/>
      </c>
      <c r="J2896" s="36" t="str">
        <f>LEFT('DETALLE DE CONEXIONES'!M2896,3)</f>
        <v>0mi</v>
      </c>
      <c r="K2896" s="36" t="str">
        <f>IF(LEN('DETALLE DE CONEXIONES'!M2896)&lt;12,(RIGHT('DETALLE DE CONEXIONES'!M2896,5)),(RIGHT('DETALLE DE CONEXIONES'!M2896,6)))</f>
        <v>3seg.</v>
      </c>
      <c r="L2896" s="36">
        <f>IF(C2896="Saliente Local",(IFERROR((LIMPIA(J2896,1)),0)),0)</f>
        <v>0</v>
      </c>
      <c r="M2896" s="36">
        <f>IF(C2896="Saliente Nacional",(IFERROR((LIMPIA(J2896,1)),0)),0)</f>
        <v>0</v>
      </c>
      <c r="N2896" s="36">
        <f>IF(C2896="Saliente Internacional",(IFERROR((LIMPIA(J2896,1)),0)),0)</f>
        <v>0</v>
      </c>
      <c r="O2896" s="36">
        <f>IF(C2896="Saliente Local",(IFERROR((LIMPIA(K2896,1)),0)),0)</f>
        <v>0</v>
      </c>
      <c r="P2896" s="36">
        <f>IF(C2896="Saliente Nacional",(IFERROR((LIMPIA(K2896,1)),0)),0)</f>
        <v>0</v>
      </c>
      <c r="Q2896" s="36">
        <f>IF(C2896="Saliente Internacional",(IFERROR((LIMPIA(K2896,1)),0)),0)</f>
        <v>0</v>
      </c>
      <c r="R2896" s="36">
        <f t="shared" si="136"/>
        <v>0</v>
      </c>
      <c r="S2896" s="36">
        <f t="shared" si="137"/>
        <v>0</v>
      </c>
    </row>
    <row r="2897" spans="1:19" x14ac:dyDescent="0.25">
      <c r="A2897" s="101">
        <f>'DETALLE DE CONEXIONES'!P2897</f>
        <v>0</v>
      </c>
      <c r="B2897" s="36" t="str">
        <f>'DETALLE DE CONEXIONES'!I2897</f>
        <v>TRANSFERENCIA</v>
      </c>
      <c r="C2897" s="36" t="str">
        <f>'DETALLE DE CONEXIONES'!BB2897</f>
        <v>Desvio Nacional</v>
      </c>
      <c r="D2897" s="36" t="str">
        <f>'DETALLE DE CONEXIONES'!E2897</f>
        <v>999XXX1600</v>
      </c>
      <c r="E2897" s="36">
        <f t="shared" si="135"/>
        <v>10</v>
      </c>
      <c r="F2897" s="36">
        <f>IFERROR(LIMPIA('DETALLE DE CONEXIONES'!N2897,1),0)</f>
        <v>1</v>
      </c>
      <c r="G2897" s="36" t="str">
        <f>LEFT('DETALLE DE CONEXIONES'!BE2897,3)</f>
        <v>SIU</v>
      </c>
      <c r="H2897" s="36" t="str">
        <f>RIGHT('DETALLE DE CONEXIONES'!AK2897,2)</f>
        <v/>
      </c>
      <c r="I2897" s="36" t="str">
        <f>LEFT('DETALLE DE CONEXIONES'!AK2897,3)</f>
        <v/>
      </c>
      <c r="J2897" s="36" t="str">
        <f>LEFT('DETALLE DE CONEXIONES'!M2897,3)</f>
        <v>0mi</v>
      </c>
      <c r="K2897" s="36" t="str">
        <f>IF(LEN('DETALLE DE CONEXIONES'!M2897)&lt;12,(RIGHT('DETALLE DE CONEXIONES'!M2897,5)),(RIGHT('DETALLE DE CONEXIONES'!M2897,6)))</f>
        <v>4seg.</v>
      </c>
      <c r="L2897" s="36">
        <f>IF(C2897="Saliente Local",(IFERROR((LIMPIA(J2897,1)),0)),0)</f>
        <v>0</v>
      </c>
      <c r="M2897" s="36">
        <f>IF(C2897="Saliente Nacional",(IFERROR((LIMPIA(J2897,1)),0)),0)</f>
        <v>0</v>
      </c>
      <c r="N2897" s="36">
        <f>IF(C2897="Saliente Internacional",(IFERROR((LIMPIA(J2897,1)),0)),0)</f>
        <v>0</v>
      </c>
      <c r="O2897" s="36">
        <f>IF(C2897="Saliente Local",(IFERROR((LIMPIA(K2897,1)),0)),0)</f>
        <v>0</v>
      </c>
      <c r="P2897" s="36">
        <f>IF(C2897="Saliente Nacional",(IFERROR((LIMPIA(K2897,1)),0)),0)</f>
        <v>0</v>
      </c>
      <c r="Q2897" s="36">
        <f>IF(C2897="Saliente Internacional",(IFERROR((LIMPIA(K2897,1)),0)),0)</f>
        <v>0</v>
      </c>
      <c r="R2897" s="36">
        <f t="shared" si="136"/>
        <v>0</v>
      </c>
      <c r="S2897" s="36">
        <f t="shared" si="137"/>
        <v>0</v>
      </c>
    </row>
    <row r="2898" spans="1:19" x14ac:dyDescent="0.25">
      <c r="A2898" s="101">
        <f>'DETALLE DE CONEXIONES'!P2898</f>
        <v>0</v>
      </c>
      <c r="B2898" s="36" t="str">
        <f>'DETALLE DE CONEXIONES'!I2898</f>
        <v>ENTRANTE</v>
      </c>
      <c r="C2898" s="36" t="str">
        <f>'DETALLE DE CONEXIONES'!BB2898</f>
        <v>Entrante Local</v>
      </c>
      <c r="D2898" s="36" t="str">
        <f>'DETALLE DE CONEXIONES'!E2898</f>
        <v>999XXX1600</v>
      </c>
      <c r="E2898" s="36">
        <f t="shared" si="135"/>
        <v>10</v>
      </c>
      <c r="F2898" s="36">
        <f>IFERROR(LIMPIA('DETALLE DE CONEXIONES'!N2898,1),0)</f>
        <v>1</v>
      </c>
      <c r="G2898" s="36" t="str">
        <f>LEFT('DETALLE DE CONEXIONES'!BE2898,3)</f>
        <v>NOF</v>
      </c>
      <c r="H2898" s="36" t="str">
        <f>RIGHT('DETALLE DE CONEXIONES'!AK2898,2)</f>
        <v/>
      </c>
      <c r="I2898" s="36" t="str">
        <f>LEFT('DETALLE DE CONEXIONES'!AK2898,3)</f>
        <v/>
      </c>
      <c r="J2898" s="36" t="str">
        <f>LEFT('DETALLE DE CONEXIONES'!M2898,3)</f>
        <v>0mi</v>
      </c>
      <c r="K2898" s="36" t="str">
        <f>IF(LEN('DETALLE DE CONEXIONES'!M2898)&lt;12,(RIGHT('DETALLE DE CONEXIONES'!M2898,5)),(RIGHT('DETALLE DE CONEXIONES'!M2898,6)))</f>
        <v>35seg.</v>
      </c>
      <c r="L2898" s="36">
        <f>IF(C2898="Saliente Local",(IFERROR((LIMPIA(J2898,1)),0)),0)</f>
        <v>0</v>
      </c>
      <c r="M2898" s="36">
        <f>IF(C2898="Saliente Nacional",(IFERROR((LIMPIA(J2898,1)),0)),0)</f>
        <v>0</v>
      </c>
      <c r="N2898" s="36">
        <f>IF(C2898="Saliente Internacional",(IFERROR((LIMPIA(J2898,1)),0)),0)</f>
        <v>0</v>
      </c>
      <c r="O2898" s="36">
        <f>IF(C2898="Saliente Local",(IFERROR((LIMPIA(K2898,1)),0)),0)</f>
        <v>0</v>
      </c>
      <c r="P2898" s="36">
        <f>IF(C2898="Saliente Nacional",(IFERROR((LIMPIA(K2898,1)),0)),0)</f>
        <v>0</v>
      </c>
      <c r="Q2898" s="36">
        <f>IF(C2898="Saliente Internacional",(IFERROR((LIMPIA(K2898,1)),0)),0)</f>
        <v>0</v>
      </c>
      <c r="R2898" s="36">
        <f t="shared" si="136"/>
        <v>0</v>
      </c>
      <c r="S2898" s="36">
        <f t="shared" si="137"/>
        <v>0</v>
      </c>
    </row>
    <row r="2899" spans="1:19" x14ac:dyDescent="0.25">
      <c r="A2899" s="101">
        <f>'DETALLE DE CONEXIONES'!P2899</f>
        <v>0</v>
      </c>
      <c r="B2899" s="36" t="str">
        <f>'DETALLE DE CONEXIONES'!I2899</f>
        <v>TRANSFERENCIA</v>
      </c>
      <c r="C2899" s="36" t="str">
        <f>'DETALLE DE CONEXIONES'!BB2899</f>
        <v>Desvio Nacional</v>
      </c>
      <c r="D2899" s="36" t="str">
        <f>'DETALLE DE CONEXIONES'!E2899</f>
        <v>999XXX1600</v>
      </c>
      <c r="E2899" s="36">
        <f t="shared" si="135"/>
        <v>10</v>
      </c>
      <c r="F2899" s="36">
        <f>IFERROR(LIMPIA('DETALLE DE CONEXIONES'!N2899,1),0)</f>
        <v>1</v>
      </c>
      <c r="G2899" s="36" t="str">
        <f>LEFT('DETALLE DE CONEXIONES'!BE2899,3)</f>
        <v>SIU</v>
      </c>
      <c r="H2899" s="36" t="str">
        <f>RIGHT('DETALLE DE CONEXIONES'!AK2899,2)</f>
        <v/>
      </c>
      <c r="I2899" s="36" t="str">
        <f>LEFT('DETALLE DE CONEXIONES'!AK2899,3)</f>
        <v/>
      </c>
      <c r="J2899" s="36" t="str">
        <f>LEFT('DETALLE DE CONEXIONES'!M2899,3)</f>
        <v>0mi</v>
      </c>
      <c r="K2899" s="36" t="str">
        <f>IF(LEN('DETALLE DE CONEXIONES'!M2899)&lt;12,(RIGHT('DETALLE DE CONEXIONES'!M2899,5)),(RIGHT('DETALLE DE CONEXIONES'!M2899,6)))</f>
        <v>3seg.</v>
      </c>
      <c r="L2899" s="36">
        <f>IF(C2899="Saliente Local",(IFERROR((LIMPIA(J2899,1)),0)),0)</f>
        <v>0</v>
      </c>
      <c r="M2899" s="36">
        <f>IF(C2899="Saliente Nacional",(IFERROR((LIMPIA(J2899,1)),0)),0)</f>
        <v>0</v>
      </c>
      <c r="N2899" s="36">
        <f>IF(C2899="Saliente Internacional",(IFERROR((LIMPIA(J2899,1)),0)),0)</f>
        <v>0</v>
      </c>
      <c r="O2899" s="36">
        <f>IF(C2899="Saliente Local",(IFERROR((LIMPIA(K2899,1)),0)),0)</f>
        <v>0</v>
      </c>
      <c r="P2899" s="36">
        <f>IF(C2899="Saliente Nacional",(IFERROR((LIMPIA(K2899,1)),0)),0)</f>
        <v>0</v>
      </c>
      <c r="Q2899" s="36">
        <f>IF(C2899="Saliente Internacional",(IFERROR((LIMPIA(K2899,1)),0)),0)</f>
        <v>0</v>
      </c>
      <c r="R2899" s="36">
        <f t="shared" si="136"/>
        <v>0</v>
      </c>
      <c r="S2899" s="36">
        <f t="shared" si="137"/>
        <v>0</v>
      </c>
    </row>
    <row r="2900" spans="1:19" x14ac:dyDescent="0.25">
      <c r="A2900" s="101">
        <f>'DETALLE DE CONEXIONES'!P2900</f>
        <v>0</v>
      </c>
      <c r="B2900" s="36" t="str">
        <f>'DETALLE DE CONEXIONES'!I2900</f>
        <v>TRANSFERENCIA</v>
      </c>
      <c r="C2900" s="36" t="str">
        <f>'DETALLE DE CONEXIONES'!BB2900</f>
        <v>Desvio Nacional</v>
      </c>
      <c r="D2900" s="36" t="str">
        <f>'DETALLE DE CONEXIONES'!E2900</f>
        <v>999XXX1600</v>
      </c>
      <c r="E2900" s="36">
        <f t="shared" si="135"/>
        <v>10</v>
      </c>
      <c r="F2900" s="36">
        <f>IFERROR(LIMPIA('DETALLE DE CONEXIONES'!N2900,1),0)</f>
        <v>1</v>
      </c>
      <c r="G2900" s="36" t="str">
        <f>LEFT('DETALLE DE CONEXIONES'!BE2900,3)</f>
        <v>SIU</v>
      </c>
      <c r="H2900" s="36" t="str">
        <f>RIGHT('DETALLE DE CONEXIONES'!AK2900,2)</f>
        <v/>
      </c>
      <c r="I2900" s="36" t="str">
        <f>LEFT('DETALLE DE CONEXIONES'!AK2900,3)</f>
        <v/>
      </c>
      <c r="J2900" s="36" t="str">
        <f>LEFT('DETALLE DE CONEXIONES'!M2900,3)</f>
        <v>0mi</v>
      </c>
      <c r="K2900" s="36" t="str">
        <f>IF(LEN('DETALLE DE CONEXIONES'!M2900)&lt;12,(RIGHT('DETALLE DE CONEXIONES'!M2900,5)),(RIGHT('DETALLE DE CONEXIONES'!M2900,6)))</f>
        <v>4seg.</v>
      </c>
      <c r="L2900" s="36">
        <f>IF(C2900="Saliente Local",(IFERROR((LIMPIA(J2900,1)),0)),0)</f>
        <v>0</v>
      </c>
      <c r="M2900" s="36">
        <f>IF(C2900="Saliente Nacional",(IFERROR((LIMPIA(J2900,1)),0)),0)</f>
        <v>0</v>
      </c>
      <c r="N2900" s="36">
        <f>IF(C2900="Saliente Internacional",(IFERROR((LIMPIA(J2900,1)),0)),0)</f>
        <v>0</v>
      </c>
      <c r="O2900" s="36">
        <f>IF(C2900="Saliente Local",(IFERROR((LIMPIA(K2900,1)),0)),0)</f>
        <v>0</v>
      </c>
      <c r="P2900" s="36">
        <f>IF(C2900="Saliente Nacional",(IFERROR((LIMPIA(K2900,1)),0)),0)</f>
        <v>0</v>
      </c>
      <c r="Q2900" s="36">
        <f>IF(C2900="Saliente Internacional",(IFERROR((LIMPIA(K2900,1)),0)),0)</f>
        <v>0</v>
      </c>
      <c r="R2900" s="36">
        <f t="shared" si="136"/>
        <v>0</v>
      </c>
      <c r="S2900" s="36">
        <f t="shared" si="137"/>
        <v>0</v>
      </c>
    </row>
    <row r="2901" spans="1:19" x14ac:dyDescent="0.25">
      <c r="A2901" s="101">
        <f>'DETALLE DE CONEXIONES'!P2901</f>
        <v>0</v>
      </c>
      <c r="B2901" s="36" t="str">
        <f>'DETALLE DE CONEXIONES'!I2901</f>
        <v>TRANSFERENCIA</v>
      </c>
      <c r="C2901" s="36" t="str">
        <f>'DETALLE DE CONEXIONES'!BB2901</f>
        <v>Desvio Nacional</v>
      </c>
      <c r="D2901" s="36" t="str">
        <f>'DETALLE DE CONEXIONES'!E2901</f>
        <v>999XXX1600</v>
      </c>
      <c r="E2901" s="36">
        <f t="shared" si="135"/>
        <v>10</v>
      </c>
      <c r="F2901" s="36">
        <f>IFERROR(LIMPIA('DETALLE DE CONEXIONES'!N2901,1),0)</f>
        <v>1</v>
      </c>
      <c r="G2901" s="36" t="str">
        <f>LEFT('DETALLE DE CONEXIONES'!BE2901,3)</f>
        <v>SIU</v>
      </c>
      <c r="H2901" s="36" t="str">
        <f>RIGHT('DETALLE DE CONEXIONES'!AK2901,2)</f>
        <v/>
      </c>
      <c r="I2901" s="36" t="str">
        <f>LEFT('DETALLE DE CONEXIONES'!AK2901,3)</f>
        <v/>
      </c>
      <c r="J2901" s="36" t="str">
        <f>LEFT('DETALLE DE CONEXIONES'!M2901,3)</f>
        <v>0mi</v>
      </c>
      <c r="K2901" s="36" t="str">
        <f>IF(LEN('DETALLE DE CONEXIONES'!M2901)&lt;12,(RIGHT('DETALLE DE CONEXIONES'!M2901,5)),(RIGHT('DETALLE DE CONEXIONES'!M2901,6)))</f>
        <v>3seg.</v>
      </c>
      <c r="L2901" s="36">
        <f>IF(C2901="Saliente Local",(IFERROR((LIMPIA(J2901,1)),0)),0)</f>
        <v>0</v>
      </c>
      <c r="M2901" s="36">
        <f>IF(C2901="Saliente Nacional",(IFERROR((LIMPIA(J2901,1)),0)),0)</f>
        <v>0</v>
      </c>
      <c r="N2901" s="36">
        <f>IF(C2901="Saliente Internacional",(IFERROR((LIMPIA(J2901,1)),0)),0)</f>
        <v>0</v>
      </c>
      <c r="O2901" s="36">
        <f>IF(C2901="Saliente Local",(IFERROR((LIMPIA(K2901,1)),0)),0)</f>
        <v>0</v>
      </c>
      <c r="P2901" s="36">
        <f>IF(C2901="Saliente Nacional",(IFERROR((LIMPIA(K2901,1)),0)),0)</f>
        <v>0</v>
      </c>
      <c r="Q2901" s="36">
        <f>IF(C2901="Saliente Internacional",(IFERROR((LIMPIA(K2901,1)),0)),0)</f>
        <v>0</v>
      </c>
      <c r="R2901" s="36">
        <f t="shared" si="136"/>
        <v>0</v>
      </c>
      <c r="S2901" s="36">
        <f t="shared" si="137"/>
        <v>0</v>
      </c>
    </row>
    <row r="2902" spans="1:19" x14ac:dyDescent="0.25">
      <c r="A2902" s="101">
        <f>'DETALLE DE CONEXIONES'!P2902</f>
        <v>0</v>
      </c>
      <c r="B2902" s="36" t="str">
        <f>'DETALLE DE CONEXIONES'!I2902</f>
        <v>ENTRANTE</v>
      </c>
      <c r="C2902" s="36" t="str">
        <f>'DETALLE DE CONEXIONES'!BB2902</f>
        <v>Entrante Local</v>
      </c>
      <c r="D2902" s="36" t="str">
        <f>'DETALLE DE CONEXIONES'!E2902</f>
        <v>999XXX1600</v>
      </c>
      <c r="E2902" s="36">
        <f t="shared" si="135"/>
        <v>10</v>
      </c>
      <c r="F2902" s="36">
        <f>IFERROR(LIMPIA('DETALLE DE CONEXIONES'!N2902,1),0)</f>
        <v>2</v>
      </c>
      <c r="G2902" s="36" t="str">
        <f>LEFT('DETALLE DE CONEXIONES'!BE2902,3)</f>
        <v>NOF</v>
      </c>
      <c r="H2902" s="36" t="str">
        <f>RIGHT('DETALLE DE CONEXIONES'!AK2902,2)</f>
        <v/>
      </c>
      <c r="I2902" s="36" t="str">
        <f>LEFT('DETALLE DE CONEXIONES'!AK2902,3)</f>
        <v/>
      </c>
      <c r="J2902" s="36" t="str">
        <f>LEFT('DETALLE DE CONEXIONES'!M2902,3)</f>
        <v>1mi</v>
      </c>
      <c r="K2902" s="36" t="str">
        <f>IF(LEN('DETALLE DE CONEXIONES'!M2902)&lt;12,(RIGHT('DETALLE DE CONEXIONES'!M2902,5)),(RIGHT('DETALLE DE CONEXIONES'!M2902,6)))</f>
        <v>51seg.</v>
      </c>
      <c r="L2902" s="36">
        <f>IF(C2902="Saliente Local",(IFERROR((LIMPIA(J2902,1)),0)),0)</f>
        <v>0</v>
      </c>
      <c r="M2902" s="36">
        <f>IF(C2902="Saliente Nacional",(IFERROR((LIMPIA(J2902,1)),0)),0)</f>
        <v>0</v>
      </c>
      <c r="N2902" s="36">
        <f>IF(C2902="Saliente Internacional",(IFERROR((LIMPIA(J2902,1)),0)),0)</f>
        <v>0</v>
      </c>
      <c r="O2902" s="36">
        <f>IF(C2902="Saliente Local",(IFERROR((LIMPIA(K2902,1)),0)),0)</f>
        <v>0</v>
      </c>
      <c r="P2902" s="36">
        <f>IF(C2902="Saliente Nacional",(IFERROR((LIMPIA(K2902,1)),0)),0)</f>
        <v>0</v>
      </c>
      <c r="Q2902" s="36">
        <f>IF(C2902="Saliente Internacional",(IFERROR((LIMPIA(K2902,1)),0)),0)</f>
        <v>0</v>
      </c>
      <c r="R2902" s="36">
        <f t="shared" si="136"/>
        <v>0</v>
      </c>
      <c r="S2902" s="36">
        <f t="shared" si="137"/>
        <v>0</v>
      </c>
    </row>
    <row r="2903" spans="1:19" x14ac:dyDescent="0.25">
      <c r="A2903" s="101">
        <f>'DETALLE DE CONEXIONES'!P2903</f>
        <v>0</v>
      </c>
      <c r="B2903" s="36" t="str">
        <f>'DETALLE DE CONEXIONES'!I2903</f>
        <v>GPRS</v>
      </c>
      <c r="C2903" s="36" t="str">
        <f>'DETALLE DE CONEXIONES'!BB2903</f>
        <v>MENSAJERO</v>
      </c>
      <c r="D2903" s="36" t="str">
        <f>'DETALLE DE CONEXIONES'!E2903</f>
        <v>internet.itelcel.coXXXGLTE</v>
      </c>
      <c r="E2903" s="36">
        <f t="shared" si="135"/>
        <v>26</v>
      </c>
      <c r="F2903" s="36">
        <f>IFERROR(LIMPIA('DETALLE DE CONEXIONES'!N2903,1),0)</f>
        <v>0</v>
      </c>
      <c r="G2903" s="36" t="str">
        <f>LEFT('DETALLE DE CONEXIONES'!BE2903,3)</f>
        <v/>
      </c>
      <c r="H2903" s="36" t="str">
        <f>RIGHT('DETALLE DE CONEXIONES'!AK2903,2)</f>
        <v>-0</v>
      </c>
      <c r="I2903" s="36" t="str">
        <f>LEFT('DETALLE DE CONEXIONES'!AK2903,3)</f>
        <v>MEN</v>
      </c>
      <c r="J2903" s="36" t="str">
        <f>LEFT('DETALLE DE CONEXIONES'!M2903,3)</f>
        <v>0mi</v>
      </c>
      <c r="K2903" s="36" t="str">
        <f>IF(LEN('DETALLE DE CONEXIONES'!M2903)&lt;12,(RIGHT('DETALLE DE CONEXIONES'!M2903,5)),(RIGHT('DETALLE DE CONEXIONES'!M2903,6)))</f>
        <v xml:space="preserve">min. </v>
      </c>
      <c r="L2903" s="36">
        <f>IF(C2903="Saliente Local",(IFERROR((LIMPIA(J2903,1)),0)),0)</f>
        <v>0</v>
      </c>
      <c r="M2903" s="36">
        <f>IF(C2903="Saliente Nacional",(IFERROR((LIMPIA(J2903,1)),0)),0)</f>
        <v>0</v>
      </c>
      <c r="N2903" s="36">
        <f>IF(C2903="Saliente Internacional",(IFERROR((LIMPIA(J2903,1)),0)),0)</f>
        <v>0</v>
      </c>
      <c r="O2903" s="36">
        <f>IF(C2903="Saliente Local",(IFERROR((LIMPIA(K2903,1)),0)),0)</f>
        <v>0</v>
      </c>
      <c r="P2903" s="36">
        <f>IF(C2903="Saliente Nacional",(IFERROR((LIMPIA(K2903,1)),0)),0)</f>
        <v>0</v>
      </c>
      <c r="Q2903" s="36">
        <f>IF(C2903="Saliente Internacional",(IFERROR((LIMPIA(K2903,1)),0)),0)</f>
        <v>0</v>
      </c>
      <c r="R2903" s="36">
        <f t="shared" si="136"/>
        <v>0</v>
      </c>
      <c r="S2903" s="36">
        <f t="shared" si="137"/>
        <v>0</v>
      </c>
    </row>
    <row r="2904" spans="1:19" x14ac:dyDescent="0.25">
      <c r="A2904" s="101">
        <f>'DETALLE DE CONEXIONES'!P2904</f>
        <v>0</v>
      </c>
      <c r="B2904" s="36" t="str">
        <f>'DETALLE DE CONEXIONES'!I2904</f>
        <v>GPRS</v>
      </c>
      <c r="C2904" s="36" t="str">
        <f>'DETALLE DE CONEXIONES'!BB2904</f>
        <v>RS</v>
      </c>
      <c r="D2904" s="36" t="str">
        <f>'DETALLE DE CONEXIONES'!E2904</f>
        <v>internet.itelcel.coXXXGLTE</v>
      </c>
      <c r="E2904" s="36">
        <f t="shared" si="135"/>
        <v>26</v>
      </c>
      <c r="F2904" s="36">
        <f>IFERROR(LIMPIA('DETALLE DE CONEXIONES'!N2904,1),0)</f>
        <v>0</v>
      </c>
      <c r="G2904" s="36" t="str">
        <f>LEFT('DETALLE DE CONEXIONES'!BE2904,3)</f>
        <v/>
      </c>
      <c r="H2904" s="36" t="str">
        <f>RIGHT('DETALLE DE CONEXIONES'!AK2904,2)</f>
        <v>-1</v>
      </c>
      <c r="I2904" s="36" t="str">
        <f>LEFT('DETALLE DE CONEXIONES'!AK2904,3)</f>
        <v>RS;</v>
      </c>
      <c r="J2904" s="36" t="str">
        <f>LEFT('DETALLE DE CONEXIONES'!M2904,3)</f>
        <v>0mi</v>
      </c>
      <c r="K2904" s="36" t="str">
        <f>IF(LEN('DETALLE DE CONEXIONES'!M2904)&lt;12,(RIGHT('DETALLE DE CONEXIONES'!M2904,5)),(RIGHT('DETALLE DE CONEXIONES'!M2904,6)))</f>
        <v xml:space="preserve">min. </v>
      </c>
      <c r="L2904" s="36">
        <f>IF(C2904="Saliente Local",(IFERROR((LIMPIA(J2904,1)),0)),0)</f>
        <v>0</v>
      </c>
      <c r="M2904" s="36">
        <f>IF(C2904="Saliente Nacional",(IFERROR((LIMPIA(J2904,1)),0)),0)</f>
        <v>0</v>
      </c>
      <c r="N2904" s="36">
        <f>IF(C2904="Saliente Internacional",(IFERROR((LIMPIA(J2904,1)),0)),0)</f>
        <v>0</v>
      </c>
      <c r="O2904" s="36">
        <f>IF(C2904="Saliente Local",(IFERROR((LIMPIA(K2904,1)),0)),0)</f>
        <v>0</v>
      </c>
      <c r="P2904" s="36">
        <f>IF(C2904="Saliente Nacional",(IFERROR((LIMPIA(K2904,1)),0)),0)</f>
        <v>0</v>
      </c>
      <c r="Q2904" s="36">
        <f>IF(C2904="Saliente Internacional",(IFERROR((LIMPIA(K2904,1)),0)),0)</f>
        <v>0</v>
      </c>
      <c r="R2904" s="36">
        <f t="shared" si="136"/>
        <v>0</v>
      </c>
      <c r="S2904" s="36">
        <f t="shared" si="137"/>
        <v>0</v>
      </c>
    </row>
    <row r="2905" spans="1:19" x14ac:dyDescent="0.25">
      <c r="A2905" s="101">
        <f>'DETALLE DE CONEXIONES'!P2905</f>
        <v>0</v>
      </c>
      <c r="B2905" s="36" t="str">
        <f>'DETALLE DE CONEXIONES'!I2905</f>
        <v>SALIENTE</v>
      </c>
      <c r="C2905" s="36" t="str">
        <f>'DETALLE DE CONEXIONES'!BB2905</f>
        <v>Saliente Local</v>
      </c>
      <c r="D2905" s="36" t="str">
        <f>'DETALLE DE CONEXIONES'!E2905</f>
        <v>999XXX8450</v>
      </c>
      <c r="E2905" s="36">
        <f t="shared" si="135"/>
        <v>10</v>
      </c>
      <c r="F2905" s="36">
        <f>IFERROR(LIMPIA('DETALLE DE CONEXIONES'!N2905,1),0)</f>
        <v>1</v>
      </c>
      <c r="G2905" s="36" t="str">
        <f>LEFT('DETALLE DE CONEXIONES'!BE2905,3)</f>
        <v>NOF</v>
      </c>
      <c r="H2905" s="36" t="str">
        <f>RIGHT('DETALLE DE CONEXIONES'!AK2905,2)</f>
        <v/>
      </c>
      <c r="I2905" s="36" t="str">
        <f>LEFT('DETALLE DE CONEXIONES'!AK2905,3)</f>
        <v/>
      </c>
      <c r="J2905" s="36" t="str">
        <f>LEFT('DETALLE DE CONEXIONES'!M2905,3)</f>
        <v>0mi</v>
      </c>
      <c r="K2905" s="36" t="str">
        <f>IF(LEN('DETALLE DE CONEXIONES'!M2905)&lt;12,(RIGHT('DETALLE DE CONEXIONES'!M2905,5)),(RIGHT('DETALLE DE CONEXIONES'!M2905,6)))</f>
        <v>32seg.</v>
      </c>
      <c r="L2905" s="36">
        <f>IF(C2905="Saliente Local",(IFERROR((LIMPIA(J2905,1)),0)),0)</f>
        <v>0</v>
      </c>
      <c r="M2905" s="36">
        <f>IF(C2905="Saliente Nacional",(IFERROR((LIMPIA(J2905,1)),0)),0)</f>
        <v>0</v>
      </c>
      <c r="N2905" s="36">
        <f>IF(C2905="Saliente Internacional",(IFERROR((LIMPIA(J2905,1)),0)),0)</f>
        <v>0</v>
      </c>
      <c r="O2905" s="36">
        <f>IF(C2905="Saliente Local",(IFERROR((LIMPIA(K2905,1)),0)),0)</f>
        <v>32</v>
      </c>
      <c r="P2905" s="36">
        <f>IF(C2905="Saliente Nacional",(IFERROR((LIMPIA(K2905,1)),0)),0)</f>
        <v>0</v>
      </c>
      <c r="Q2905" s="36">
        <f>IF(C2905="Saliente Internacional",(IFERROR((LIMPIA(K2905,1)),0)),0)</f>
        <v>0</v>
      </c>
      <c r="R2905" s="36">
        <f t="shared" si="136"/>
        <v>1</v>
      </c>
      <c r="S2905" s="36">
        <f t="shared" si="137"/>
        <v>0</v>
      </c>
    </row>
    <row r="2906" spans="1:19" x14ac:dyDescent="0.25">
      <c r="A2906" s="101">
        <f>'DETALLE DE CONEXIONES'!P2906</f>
        <v>0</v>
      </c>
      <c r="B2906" s="36" t="str">
        <f>'DETALLE DE CONEXIONES'!I2906</f>
        <v>TRANSFERENCIA</v>
      </c>
      <c r="C2906" s="36" t="str">
        <f>'DETALLE DE CONEXIONES'!BB2906</f>
        <v>Desvio Nacional</v>
      </c>
      <c r="D2906" s="36" t="str">
        <f>'DETALLE DE CONEXIONES'!E2906</f>
        <v>999XXX1600</v>
      </c>
      <c r="E2906" s="36">
        <f t="shared" si="135"/>
        <v>10</v>
      </c>
      <c r="F2906" s="36">
        <f>IFERROR(LIMPIA('DETALLE DE CONEXIONES'!N2906,1),0)</f>
        <v>1</v>
      </c>
      <c r="G2906" s="36" t="str">
        <f>LEFT('DETALLE DE CONEXIONES'!BE2906,3)</f>
        <v>SIU</v>
      </c>
      <c r="H2906" s="36" t="str">
        <f>RIGHT('DETALLE DE CONEXIONES'!AK2906,2)</f>
        <v/>
      </c>
      <c r="I2906" s="36" t="str">
        <f>LEFT('DETALLE DE CONEXIONES'!AK2906,3)</f>
        <v/>
      </c>
      <c r="J2906" s="36" t="str">
        <f>LEFT('DETALLE DE CONEXIONES'!M2906,3)</f>
        <v>0mi</v>
      </c>
      <c r="K2906" s="36" t="str">
        <f>IF(LEN('DETALLE DE CONEXIONES'!M2906)&lt;12,(RIGHT('DETALLE DE CONEXIONES'!M2906,5)),(RIGHT('DETALLE DE CONEXIONES'!M2906,6)))</f>
        <v>3seg.</v>
      </c>
      <c r="L2906" s="36">
        <f>IF(C2906="Saliente Local",(IFERROR((LIMPIA(J2906,1)),0)),0)</f>
        <v>0</v>
      </c>
      <c r="M2906" s="36">
        <f>IF(C2906="Saliente Nacional",(IFERROR((LIMPIA(J2906,1)),0)),0)</f>
        <v>0</v>
      </c>
      <c r="N2906" s="36">
        <f>IF(C2906="Saliente Internacional",(IFERROR((LIMPIA(J2906,1)),0)),0)</f>
        <v>0</v>
      </c>
      <c r="O2906" s="36">
        <f>IF(C2906="Saliente Local",(IFERROR((LIMPIA(K2906,1)),0)),0)</f>
        <v>0</v>
      </c>
      <c r="P2906" s="36">
        <f>IF(C2906="Saliente Nacional",(IFERROR((LIMPIA(K2906,1)),0)),0)</f>
        <v>0</v>
      </c>
      <c r="Q2906" s="36">
        <f>IF(C2906="Saliente Internacional",(IFERROR((LIMPIA(K2906,1)),0)),0)</f>
        <v>0</v>
      </c>
      <c r="R2906" s="36">
        <f t="shared" si="136"/>
        <v>0</v>
      </c>
      <c r="S2906" s="36">
        <f t="shared" si="137"/>
        <v>0</v>
      </c>
    </row>
    <row r="2907" spans="1:19" x14ac:dyDescent="0.25">
      <c r="A2907" s="101">
        <f>'DETALLE DE CONEXIONES'!P2907</f>
        <v>0</v>
      </c>
      <c r="B2907" s="36" t="str">
        <f>'DETALLE DE CONEXIONES'!I2907</f>
        <v>TRANSFERENCIA</v>
      </c>
      <c r="C2907" s="36" t="str">
        <f>'DETALLE DE CONEXIONES'!BB2907</f>
        <v>Desvio Nacional</v>
      </c>
      <c r="D2907" s="36" t="str">
        <f>'DETALLE DE CONEXIONES'!E2907</f>
        <v>999XXX1600</v>
      </c>
      <c r="E2907" s="36">
        <f t="shared" si="135"/>
        <v>10</v>
      </c>
      <c r="F2907" s="36">
        <f>IFERROR(LIMPIA('DETALLE DE CONEXIONES'!N2907,1),0)</f>
        <v>1</v>
      </c>
      <c r="G2907" s="36" t="str">
        <f>LEFT('DETALLE DE CONEXIONES'!BE2907,3)</f>
        <v>SIU</v>
      </c>
      <c r="H2907" s="36" t="str">
        <f>RIGHT('DETALLE DE CONEXIONES'!AK2907,2)</f>
        <v/>
      </c>
      <c r="I2907" s="36" t="str">
        <f>LEFT('DETALLE DE CONEXIONES'!AK2907,3)</f>
        <v/>
      </c>
      <c r="J2907" s="36" t="str">
        <f>LEFT('DETALLE DE CONEXIONES'!M2907,3)</f>
        <v>0mi</v>
      </c>
      <c r="K2907" s="36" t="str">
        <f>IF(LEN('DETALLE DE CONEXIONES'!M2907)&lt;12,(RIGHT('DETALLE DE CONEXIONES'!M2907,5)),(RIGHT('DETALLE DE CONEXIONES'!M2907,6)))</f>
        <v>1seg.</v>
      </c>
      <c r="L2907" s="36">
        <f>IF(C2907="Saliente Local",(IFERROR((LIMPIA(J2907,1)),0)),0)</f>
        <v>0</v>
      </c>
      <c r="M2907" s="36">
        <f>IF(C2907="Saliente Nacional",(IFERROR((LIMPIA(J2907,1)),0)),0)</f>
        <v>0</v>
      </c>
      <c r="N2907" s="36">
        <f>IF(C2907="Saliente Internacional",(IFERROR((LIMPIA(J2907,1)),0)),0)</f>
        <v>0</v>
      </c>
      <c r="O2907" s="36">
        <f>IF(C2907="Saliente Local",(IFERROR((LIMPIA(K2907,1)),0)),0)</f>
        <v>0</v>
      </c>
      <c r="P2907" s="36">
        <f>IF(C2907="Saliente Nacional",(IFERROR((LIMPIA(K2907,1)),0)),0)</f>
        <v>0</v>
      </c>
      <c r="Q2907" s="36">
        <f>IF(C2907="Saliente Internacional",(IFERROR((LIMPIA(K2907,1)),0)),0)</f>
        <v>0</v>
      </c>
      <c r="R2907" s="36">
        <f t="shared" si="136"/>
        <v>0</v>
      </c>
      <c r="S2907" s="36">
        <f t="shared" si="137"/>
        <v>0</v>
      </c>
    </row>
    <row r="2908" spans="1:19" x14ac:dyDescent="0.25">
      <c r="A2908" s="101">
        <f>'DETALLE DE CONEXIONES'!P2908</f>
        <v>0</v>
      </c>
      <c r="B2908" s="36" t="str">
        <f>'DETALLE DE CONEXIONES'!I2908</f>
        <v>ENTRANTE</v>
      </c>
      <c r="C2908" s="36" t="str">
        <f>'DETALLE DE CONEXIONES'!BB2908</f>
        <v>Entrante Local</v>
      </c>
      <c r="D2908" s="36" t="str">
        <f>'DETALLE DE CONEXIONES'!E2908</f>
        <v>999XXX1600</v>
      </c>
      <c r="E2908" s="36">
        <f t="shared" si="135"/>
        <v>10</v>
      </c>
      <c r="F2908" s="36">
        <f>IFERROR(LIMPIA('DETALLE DE CONEXIONES'!N2908,1),0)</f>
        <v>1</v>
      </c>
      <c r="G2908" s="36" t="str">
        <f>LEFT('DETALLE DE CONEXIONES'!BE2908,3)</f>
        <v>NOF</v>
      </c>
      <c r="H2908" s="36" t="str">
        <f>RIGHT('DETALLE DE CONEXIONES'!AK2908,2)</f>
        <v/>
      </c>
      <c r="I2908" s="36" t="str">
        <f>LEFT('DETALLE DE CONEXIONES'!AK2908,3)</f>
        <v/>
      </c>
      <c r="J2908" s="36" t="str">
        <f>LEFT('DETALLE DE CONEXIONES'!M2908,3)</f>
        <v>0mi</v>
      </c>
      <c r="K2908" s="36" t="str">
        <f>IF(LEN('DETALLE DE CONEXIONES'!M2908)&lt;12,(RIGHT('DETALLE DE CONEXIONES'!M2908,5)),(RIGHT('DETALLE DE CONEXIONES'!M2908,6)))</f>
        <v>46seg.</v>
      </c>
      <c r="L2908" s="36">
        <f>IF(C2908="Saliente Local",(IFERROR((LIMPIA(J2908,1)),0)),0)</f>
        <v>0</v>
      </c>
      <c r="M2908" s="36">
        <f>IF(C2908="Saliente Nacional",(IFERROR((LIMPIA(J2908,1)),0)),0)</f>
        <v>0</v>
      </c>
      <c r="N2908" s="36">
        <f>IF(C2908="Saliente Internacional",(IFERROR((LIMPIA(J2908,1)),0)),0)</f>
        <v>0</v>
      </c>
      <c r="O2908" s="36">
        <f>IF(C2908="Saliente Local",(IFERROR((LIMPIA(K2908,1)),0)),0)</f>
        <v>0</v>
      </c>
      <c r="P2908" s="36">
        <f>IF(C2908="Saliente Nacional",(IFERROR((LIMPIA(K2908,1)),0)),0)</f>
        <v>0</v>
      </c>
      <c r="Q2908" s="36">
        <f>IF(C2908="Saliente Internacional",(IFERROR((LIMPIA(K2908,1)),0)),0)</f>
        <v>0</v>
      </c>
      <c r="R2908" s="36">
        <f t="shared" si="136"/>
        <v>0</v>
      </c>
      <c r="S2908" s="36">
        <f t="shared" si="137"/>
        <v>0</v>
      </c>
    </row>
    <row r="2909" spans="1:19" x14ac:dyDescent="0.25">
      <c r="A2909" s="101">
        <f>'DETALLE DE CONEXIONES'!P2909</f>
        <v>0</v>
      </c>
      <c r="B2909" s="36" t="str">
        <f>'DETALLE DE CONEXIONES'!I2909</f>
        <v>GPRS</v>
      </c>
      <c r="C2909" s="36" t="str">
        <f>'DETALLE DE CONEXIONES'!BB2909</f>
        <v>MENSAJERO</v>
      </c>
      <c r="D2909" s="36" t="str">
        <f>'DETALLE DE CONEXIONES'!E2909</f>
        <v>internet.itelcel.coXXXGLTE</v>
      </c>
      <c r="E2909" s="36">
        <f t="shared" si="135"/>
        <v>26</v>
      </c>
      <c r="F2909" s="36">
        <f>IFERROR(LIMPIA('DETALLE DE CONEXIONES'!N2909,1),0)</f>
        <v>0</v>
      </c>
      <c r="G2909" s="36" t="str">
        <f>LEFT('DETALLE DE CONEXIONES'!BE2909,3)</f>
        <v/>
      </c>
      <c r="H2909" s="36" t="str">
        <f>RIGHT('DETALLE DE CONEXIONES'!AK2909,2)</f>
        <v>-0</v>
      </c>
      <c r="I2909" s="36" t="str">
        <f>LEFT('DETALLE DE CONEXIONES'!AK2909,3)</f>
        <v>MEN</v>
      </c>
      <c r="J2909" s="36" t="str">
        <f>LEFT('DETALLE DE CONEXIONES'!M2909,3)</f>
        <v>0mi</v>
      </c>
      <c r="K2909" s="36" t="str">
        <f>IF(LEN('DETALLE DE CONEXIONES'!M2909)&lt;12,(RIGHT('DETALLE DE CONEXIONES'!M2909,5)),(RIGHT('DETALLE DE CONEXIONES'!M2909,6)))</f>
        <v xml:space="preserve">min. </v>
      </c>
      <c r="L2909" s="36">
        <f>IF(C2909="Saliente Local",(IFERROR((LIMPIA(J2909,1)),0)),0)</f>
        <v>0</v>
      </c>
      <c r="M2909" s="36">
        <f>IF(C2909="Saliente Nacional",(IFERROR((LIMPIA(J2909,1)),0)),0)</f>
        <v>0</v>
      </c>
      <c r="N2909" s="36">
        <f>IF(C2909="Saliente Internacional",(IFERROR((LIMPIA(J2909,1)),0)),0)</f>
        <v>0</v>
      </c>
      <c r="O2909" s="36">
        <f>IF(C2909="Saliente Local",(IFERROR((LIMPIA(K2909,1)),0)),0)</f>
        <v>0</v>
      </c>
      <c r="P2909" s="36">
        <f>IF(C2909="Saliente Nacional",(IFERROR((LIMPIA(K2909,1)),0)),0)</f>
        <v>0</v>
      </c>
      <c r="Q2909" s="36">
        <f>IF(C2909="Saliente Internacional",(IFERROR((LIMPIA(K2909,1)),0)),0)</f>
        <v>0</v>
      </c>
      <c r="R2909" s="36">
        <f t="shared" si="136"/>
        <v>0</v>
      </c>
      <c r="S2909" s="36">
        <f t="shared" si="137"/>
        <v>0</v>
      </c>
    </row>
    <row r="2910" spans="1:19" x14ac:dyDescent="0.25">
      <c r="A2910" s="101">
        <f>'DETALLE DE CONEXIONES'!P2910</f>
        <v>0</v>
      </c>
      <c r="B2910" s="36" t="str">
        <f>'DETALLE DE CONEXIONES'!I2910</f>
        <v>GPRS</v>
      </c>
      <c r="C2910" s="36" t="str">
        <f>'DETALLE DE CONEXIONES'!BB2910</f>
        <v>RS</v>
      </c>
      <c r="D2910" s="36" t="str">
        <f>'DETALLE DE CONEXIONES'!E2910</f>
        <v>internet.itelcel.coXXXGLTE</v>
      </c>
      <c r="E2910" s="36">
        <f t="shared" si="135"/>
        <v>26</v>
      </c>
      <c r="F2910" s="36">
        <f>IFERROR(LIMPIA('DETALLE DE CONEXIONES'!N2910,1),0)</f>
        <v>0</v>
      </c>
      <c r="G2910" s="36" t="str">
        <f>LEFT('DETALLE DE CONEXIONES'!BE2910,3)</f>
        <v/>
      </c>
      <c r="H2910" s="36" t="str">
        <f>RIGHT('DETALLE DE CONEXIONES'!AK2910,2)</f>
        <v>-0</v>
      </c>
      <c r="I2910" s="36" t="str">
        <f>LEFT('DETALLE DE CONEXIONES'!AK2910,3)</f>
        <v>RS;</v>
      </c>
      <c r="J2910" s="36" t="str">
        <f>LEFT('DETALLE DE CONEXIONES'!M2910,3)</f>
        <v>0mi</v>
      </c>
      <c r="K2910" s="36" t="str">
        <f>IF(LEN('DETALLE DE CONEXIONES'!M2910)&lt;12,(RIGHT('DETALLE DE CONEXIONES'!M2910,5)),(RIGHT('DETALLE DE CONEXIONES'!M2910,6)))</f>
        <v xml:space="preserve">min. </v>
      </c>
      <c r="L2910" s="36">
        <f>IF(C2910="Saliente Local",(IFERROR((LIMPIA(J2910,1)),0)),0)</f>
        <v>0</v>
      </c>
      <c r="M2910" s="36">
        <f>IF(C2910="Saliente Nacional",(IFERROR((LIMPIA(J2910,1)),0)),0)</f>
        <v>0</v>
      </c>
      <c r="N2910" s="36">
        <f>IF(C2910="Saliente Internacional",(IFERROR((LIMPIA(J2910,1)),0)),0)</f>
        <v>0</v>
      </c>
      <c r="O2910" s="36">
        <f>IF(C2910="Saliente Local",(IFERROR((LIMPIA(K2910,1)),0)),0)</f>
        <v>0</v>
      </c>
      <c r="P2910" s="36">
        <f>IF(C2910="Saliente Nacional",(IFERROR((LIMPIA(K2910,1)),0)),0)</f>
        <v>0</v>
      </c>
      <c r="Q2910" s="36">
        <f>IF(C2910="Saliente Internacional",(IFERROR((LIMPIA(K2910,1)),0)),0)</f>
        <v>0</v>
      </c>
      <c r="R2910" s="36">
        <f t="shared" si="136"/>
        <v>0</v>
      </c>
      <c r="S2910" s="36">
        <f t="shared" si="137"/>
        <v>0</v>
      </c>
    </row>
    <row r="2911" spans="1:19" x14ac:dyDescent="0.25">
      <c r="A2911" s="101">
        <f>'DETALLE DE CONEXIONES'!P2911</f>
        <v>0</v>
      </c>
      <c r="B2911" s="36" t="str">
        <f>'DETALLE DE CONEXIONES'!I2911</f>
        <v>TRANSFERENCIA</v>
      </c>
      <c r="C2911" s="36" t="str">
        <f>'DETALLE DE CONEXIONES'!BB2911</f>
        <v>Desvio Nacional</v>
      </c>
      <c r="D2911" s="36" t="str">
        <f>'DETALLE DE CONEXIONES'!E2911</f>
        <v>999XXX1600</v>
      </c>
      <c r="E2911" s="36">
        <f t="shared" si="135"/>
        <v>10</v>
      </c>
      <c r="F2911" s="36">
        <f>IFERROR(LIMPIA('DETALLE DE CONEXIONES'!N2911,1),0)</f>
        <v>1</v>
      </c>
      <c r="G2911" s="36" t="str">
        <f>LEFT('DETALLE DE CONEXIONES'!BE2911,3)</f>
        <v>SIU</v>
      </c>
      <c r="H2911" s="36" t="str">
        <f>RIGHT('DETALLE DE CONEXIONES'!AK2911,2)</f>
        <v/>
      </c>
      <c r="I2911" s="36" t="str">
        <f>LEFT('DETALLE DE CONEXIONES'!AK2911,3)</f>
        <v/>
      </c>
      <c r="J2911" s="36" t="str">
        <f>LEFT('DETALLE DE CONEXIONES'!M2911,3)</f>
        <v>0mi</v>
      </c>
      <c r="K2911" s="36" t="str">
        <f>IF(LEN('DETALLE DE CONEXIONES'!M2911)&lt;12,(RIGHT('DETALLE DE CONEXIONES'!M2911,5)),(RIGHT('DETALLE DE CONEXIONES'!M2911,6)))</f>
        <v>19seg.</v>
      </c>
      <c r="L2911" s="36">
        <f>IF(C2911="Saliente Local",(IFERROR((LIMPIA(J2911,1)),0)),0)</f>
        <v>0</v>
      </c>
      <c r="M2911" s="36">
        <f>IF(C2911="Saliente Nacional",(IFERROR((LIMPIA(J2911,1)),0)),0)</f>
        <v>0</v>
      </c>
      <c r="N2911" s="36">
        <f>IF(C2911="Saliente Internacional",(IFERROR((LIMPIA(J2911,1)),0)),0)</f>
        <v>0</v>
      </c>
      <c r="O2911" s="36">
        <f>IF(C2911="Saliente Local",(IFERROR((LIMPIA(K2911,1)),0)),0)</f>
        <v>0</v>
      </c>
      <c r="P2911" s="36">
        <f>IF(C2911="Saliente Nacional",(IFERROR((LIMPIA(K2911,1)),0)),0)</f>
        <v>0</v>
      </c>
      <c r="Q2911" s="36">
        <f>IF(C2911="Saliente Internacional",(IFERROR((LIMPIA(K2911,1)),0)),0)</f>
        <v>0</v>
      </c>
      <c r="R2911" s="36">
        <f t="shared" si="136"/>
        <v>0</v>
      </c>
      <c r="S2911" s="36">
        <f t="shared" si="137"/>
        <v>0</v>
      </c>
    </row>
    <row r="2912" spans="1:19" x14ac:dyDescent="0.25">
      <c r="A2912" s="101">
        <f>'DETALLE DE CONEXIONES'!P2912</f>
        <v>0</v>
      </c>
      <c r="B2912" s="36" t="str">
        <f>'DETALLE DE CONEXIONES'!I2912</f>
        <v>ENTRANTE</v>
      </c>
      <c r="C2912" s="36" t="str">
        <f>'DETALLE DE CONEXIONES'!BB2912</f>
        <v>Entrante Local</v>
      </c>
      <c r="D2912" s="36" t="str">
        <f>'DETALLE DE CONEXIONES'!E2912</f>
        <v>999XXX1600</v>
      </c>
      <c r="E2912" s="36">
        <f t="shared" si="135"/>
        <v>10</v>
      </c>
      <c r="F2912" s="36">
        <f>IFERROR(LIMPIA('DETALLE DE CONEXIONES'!N2912,1),0)</f>
        <v>2</v>
      </c>
      <c r="G2912" s="36" t="str">
        <f>LEFT('DETALLE DE CONEXIONES'!BE2912,3)</f>
        <v>NOF</v>
      </c>
      <c r="H2912" s="36" t="str">
        <f>RIGHT('DETALLE DE CONEXIONES'!AK2912,2)</f>
        <v/>
      </c>
      <c r="I2912" s="36" t="str">
        <f>LEFT('DETALLE DE CONEXIONES'!AK2912,3)</f>
        <v/>
      </c>
      <c r="J2912" s="36" t="str">
        <f>LEFT('DETALLE DE CONEXIONES'!M2912,3)</f>
        <v>1mi</v>
      </c>
      <c r="K2912" s="36" t="str">
        <f>IF(LEN('DETALLE DE CONEXIONES'!M2912)&lt;12,(RIGHT('DETALLE DE CONEXIONES'!M2912,5)),(RIGHT('DETALLE DE CONEXIONES'!M2912,6)))</f>
        <v>21seg.</v>
      </c>
      <c r="L2912" s="36">
        <f>IF(C2912="Saliente Local",(IFERROR((LIMPIA(J2912,1)),0)),0)</f>
        <v>0</v>
      </c>
      <c r="M2912" s="36">
        <f>IF(C2912="Saliente Nacional",(IFERROR((LIMPIA(J2912,1)),0)),0)</f>
        <v>0</v>
      </c>
      <c r="N2912" s="36">
        <f>IF(C2912="Saliente Internacional",(IFERROR((LIMPIA(J2912,1)),0)),0)</f>
        <v>0</v>
      </c>
      <c r="O2912" s="36">
        <f>IF(C2912="Saliente Local",(IFERROR((LIMPIA(K2912,1)),0)),0)</f>
        <v>0</v>
      </c>
      <c r="P2912" s="36">
        <f>IF(C2912="Saliente Nacional",(IFERROR((LIMPIA(K2912,1)),0)),0)</f>
        <v>0</v>
      </c>
      <c r="Q2912" s="36">
        <f>IF(C2912="Saliente Internacional",(IFERROR((LIMPIA(K2912,1)),0)),0)</f>
        <v>0</v>
      </c>
      <c r="R2912" s="36">
        <f t="shared" si="136"/>
        <v>0</v>
      </c>
      <c r="S2912" s="36">
        <f t="shared" si="137"/>
        <v>0</v>
      </c>
    </row>
    <row r="2913" spans="1:19" x14ac:dyDescent="0.25">
      <c r="A2913" s="101">
        <f>'DETALLE DE CONEXIONES'!P2913</f>
        <v>0</v>
      </c>
      <c r="B2913" s="36" t="str">
        <f>'DETALLE DE CONEXIONES'!I2913</f>
        <v>SALIENTE</v>
      </c>
      <c r="C2913" s="36" t="str">
        <f>'DETALLE DE CONEXIONES'!BB2913</f>
        <v>Saliente Local</v>
      </c>
      <c r="D2913" s="36" t="str">
        <f>'DETALLE DE CONEXIONES'!E2913</f>
        <v>999XXX7896</v>
      </c>
      <c r="E2913" s="36">
        <f t="shared" si="135"/>
        <v>10</v>
      </c>
      <c r="F2913" s="36">
        <f>IFERROR(LIMPIA('DETALLE DE CONEXIONES'!N2913,1),0)</f>
        <v>3</v>
      </c>
      <c r="G2913" s="36" t="str">
        <f>LEFT('DETALLE DE CONEXIONES'!BE2913,3)</f>
        <v>NOF</v>
      </c>
      <c r="H2913" s="36" t="str">
        <f>RIGHT('DETALLE DE CONEXIONES'!AK2913,2)</f>
        <v/>
      </c>
      <c r="I2913" s="36" t="str">
        <f>LEFT('DETALLE DE CONEXIONES'!AK2913,3)</f>
        <v/>
      </c>
      <c r="J2913" s="36" t="str">
        <f>LEFT('DETALLE DE CONEXIONES'!M2913,3)</f>
        <v>2mi</v>
      </c>
      <c r="K2913" s="36" t="str">
        <f>IF(LEN('DETALLE DE CONEXIONES'!M2913)&lt;12,(RIGHT('DETALLE DE CONEXIONES'!M2913,5)),(RIGHT('DETALLE DE CONEXIONES'!M2913,6)))</f>
        <v>21seg.</v>
      </c>
      <c r="L2913" s="36">
        <f>IF(C2913="Saliente Local",(IFERROR((LIMPIA(J2913,1)),0)),0)</f>
        <v>2</v>
      </c>
      <c r="M2913" s="36">
        <f>IF(C2913="Saliente Nacional",(IFERROR((LIMPIA(J2913,1)),0)),0)</f>
        <v>0</v>
      </c>
      <c r="N2913" s="36">
        <f>IF(C2913="Saliente Internacional",(IFERROR((LIMPIA(J2913,1)),0)),0)</f>
        <v>0</v>
      </c>
      <c r="O2913" s="36">
        <f>IF(C2913="Saliente Local",(IFERROR((LIMPIA(K2913,1)),0)),0)</f>
        <v>21</v>
      </c>
      <c r="P2913" s="36">
        <f>IF(C2913="Saliente Nacional",(IFERROR((LIMPIA(K2913,1)),0)),0)</f>
        <v>0</v>
      </c>
      <c r="Q2913" s="36">
        <f>IF(C2913="Saliente Internacional",(IFERROR((LIMPIA(K2913,1)),0)),0)</f>
        <v>0</v>
      </c>
      <c r="R2913" s="36">
        <f t="shared" si="136"/>
        <v>3</v>
      </c>
      <c r="S2913" s="36">
        <f t="shared" si="137"/>
        <v>0</v>
      </c>
    </row>
    <row r="2914" spans="1:19" x14ac:dyDescent="0.25">
      <c r="A2914" s="101">
        <f>'DETALLE DE CONEXIONES'!P2914</f>
        <v>0</v>
      </c>
      <c r="B2914" s="36" t="str">
        <f>'DETALLE DE CONEXIONES'!I2914</f>
        <v>TRANSFERENCIA</v>
      </c>
      <c r="C2914" s="36" t="str">
        <f>'DETALLE DE CONEXIONES'!BB2914</f>
        <v>Desvio Nacional</v>
      </c>
      <c r="D2914" s="36" t="str">
        <f>'DETALLE DE CONEXIONES'!E2914</f>
        <v>999XXX1600</v>
      </c>
      <c r="E2914" s="36">
        <f t="shared" si="135"/>
        <v>10</v>
      </c>
      <c r="F2914" s="36">
        <f>IFERROR(LIMPIA('DETALLE DE CONEXIONES'!N2914,1),0)</f>
        <v>1</v>
      </c>
      <c r="G2914" s="36" t="str">
        <f>LEFT('DETALLE DE CONEXIONES'!BE2914,3)</f>
        <v>SIU</v>
      </c>
      <c r="H2914" s="36" t="str">
        <f>RIGHT('DETALLE DE CONEXIONES'!AK2914,2)</f>
        <v/>
      </c>
      <c r="I2914" s="36" t="str">
        <f>LEFT('DETALLE DE CONEXIONES'!AK2914,3)</f>
        <v/>
      </c>
      <c r="J2914" s="36" t="str">
        <f>LEFT('DETALLE DE CONEXIONES'!M2914,3)</f>
        <v>0mi</v>
      </c>
      <c r="K2914" s="36" t="str">
        <f>IF(LEN('DETALLE DE CONEXIONES'!M2914)&lt;12,(RIGHT('DETALLE DE CONEXIONES'!M2914,5)),(RIGHT('DETALLE DE CONEXIONES'!M2914,6)))</f>
        <v>2seg.</v>
      </c>
      <c r="L2914" s="36">
        <f>IF(C2914="Saliente Local",(IFERROR((LIMPIA(J2914,1)),0)),0)</f>
        <v>0</v>
      </c>
      <c r="M2914" s="36">
        <f>IF(C2914="Saliente Nacional",(IFERROR((LIMPIA(J2914,1)),0)),0)</f>
        <v>0</v>
      </c>
      <c r="N2914" s="36">
        <f>IF(C2914="Saliente Internacional",(IFERROR((LIMPIA(J2914,1)),0)),0)</f>
        <v>0</v>
      </c>
      <c r="O2914" s="36">
        <f>IF(C2914="Saliente Local",(IFERROR((LIMPIA(K2914,1)),0)),0)</f>
        <v>0</v>
      </c>
      <c r="P2914" s="36">
        <f>IF(C2914="Saliente Nacional",(IFERROR((LIMPIA(K2914,1)),0)),0)</f>
        <v>0</v>
      </c>
      <c r="Q2914" s="36">
        <f>IF(C2914="Saliente Internacional",(IFERROR((LIMPIA(K2914,1)),0)),0)</f>
        <v>0</v>
      </c>
      <c r="R2914" s="36">
        <f t="shared" si="136"/>
        <v>0</v>
      </c>
      <c r="S2914" s="36">
        <f t="shared" si="137"/>
        <v>0</v>
      </c>
    </row>
    <row r="2915" spans="1:19" x14ac:dyDescent="0.25">
      <c r="A2915" s="101">
        <f>'DETALLE DE CONEXIONES'!P2915</f>
        <v>0</v>
      </c>
      <c r="B2915" s="36" t="str">
        <f>'DETALLE DE CONEXIONES'!I2915</f>
        <v>TRANSFERENCIA</v>
      </c>
      <c r="C2915" s="36" t="str">
        <f>'DETALLE DE CONEXIONES'!BB2915</f>
        <v>Desvio Nacional</v>
      </c>
      <c r="D2915" s="36" t="str">
        <f>'DETALLE DE CONEXIONES'!E2915</f>
        <v>999XXX1600</v>
      </c>
      <c r="E2915" s="36">
        <f t="shared" si="135"/>
        <v>10</v>
      </c>
      <c r="F2915" s="36">
        <f>IFERROR(LIMPIA('DETALLE DE CONEXIONES'!N2915,1),0)</f>
        <v>1</v>
      </c>
      <c r="G2915" s="36" t="str">
        <f>LEFT('DETALLE DE CONEXIONES'!BE2915,3)</f>
        <v>SIU</v>
      </c>
      <c r="H2915" s="36" t="str">
        <f>RIGHT('DETALLE DE CONEXIONES'!AK2915,2)</f>
        <v/>
      </c>
      <c r="I2915" s="36" t="str">
        <f>LEFT('DETALLE DE CONEXIONES'!AK2915,3)</f>
        <v/>
      </c>
      <c r="J2915" s="36" t="str">
        <f>LEFT('DETALLE DE CONEXIONES'!M2915,3)</f>
        <v>0mi</v>
      </c>
      <c r="K2915" s="36" t="str">
        <f>IF(LEN('DETALLE DE CONEXIONES'!M2915)&lt;12,(RIGHT('DETALLE DE CONEXIONES'!M2915,5)),(RIGHT('DETALLE DE CONEXIONES'!M2915,6)))</f>
        <v>2seg.</v>
      </c>
      <c r="L2915" s="36">
        <f>IF(C2915="Saliente Local",(IFERROR((LIMPIA(J2915,1)),0)),0)</f>
        <v>0</v>
      </c>
      <c r="M2915" s="36">
        <f>IF(C2915="Saliente Nacional",(IFERROR((LIMPIA(J2915,1)),0)),0)</f>
        <v>0</v>
      </c>
      <c r="N2915" s="36">
        <f>IF(C2915="Saliente Internacional",(IFERROR((LIMPIA(J2915,1)),0)),0)</f>
        <v>0</v>
      </c>
      <c r="O2915" s="36">
        <f>IF(C2915="Saliente Local",(IFERROR((LIMPIA(K2915,1)),0)),0)</f>
        <v>0</v>
      </c>
      <c r="P2915" s="36">
        <f>IF(C2915="Saliente Nacional",(IFERROR((LIMPIA(K2915,1)),0)),0)</f>
        <v>0</v>
      </c>
      <c r="Q2915" s="36">
        <f>IF(C2915="Saliente Internacional",(IFERROR((LIMPIA(K2915,1)),0)),0)</f>
        <v>0</v>
      </c>
      <c r="R2915" s="36">
        <f t="shared" si="136"/>
        <v>0</v>
      </c>
      <c r="S2915" s="36">
        <f t="shared" si="137"/>
        <v>0</v>
      </c>
    </row>
    <row r="2916" spans="1:19" x14ac:dyDescent="0.25">
      <c r="A2916" s="101">
        <f>'DETALLE DE CONEXIONES'!P2916</f>
        <v>0</v>
      </c>
      <c r="B2916" s="36" t="str">
        <f>'DETALLE DE CONEXIONES'!I2916</f>
        <v>SALIENTE</v>
      </c>
      <c r="C2916" s="36" t="str">
        <f>'DETALLE DE CONEXIONES'!BB2916</f>
        <v>Saliente Local</v>
      </c>
      <c r="D2916" s="36" t="str">
        <f>'DETALLE DE CONEXIONES'!E2916</f>
        <v>999XXX3420</v>
      </c>
      <c r="E2916" s="36">
        <f t="shared" si="135"/>
        <v>10</v>
      </c>
      <c r="F2916" s="36">
        <f>IFERROR(LIMPIA('DETALLE DE CONEXIONES'!N2916,1),0)</f>
        <v>4</v>
      </c>
      <c r="G2916" s="36" t="str">
        <f>LEFT('DETALLE DE CONEXIONES'!BE2916,3)</f>
        <v>NOF</v>
      </c>
      <c r="H2916" s="36" t="str">
        <f>RIGHT('DETALLE DE CONEXIONES'!AK2916,2)</f>
        <v/>
      </c>
      <c r="I2916" s="36" t="str">
        <f>LEFT('DETALLE DE CONEXIONES'!AK2916,3)</f>
        <v/>
      </c>
      <c r="J2916" s="36" t="str">
        <f>LEFT('DETALLE DE CONEXIONES'!M2916,3)</f>
        <v>3mi</v>
      </c>
      <c r="K2916" s="36" t="str">
        <f>IF(LEN('DETALLE DE CONEXIONES'!M2916)&lt;12,(RIGHT('DETALLE DE CONEXIONES'!M2916,5)),(RIGHT('DETALLE DE CONEXIONES'!M2916,6)))</f>
        <v>13seg.</v>
      </c>
      <c r="L2916" s="36">
        <f>IF(C2916="Saliente Local",(IFERROR((LIMPIA(J2916,1)),0)),0)</f>
        <v>3</v>
      </c>
      <c r="M2916" s="36">
        <f>IF(C2916="Saliente Nacional",(IFERROR((LIMPIA(J2916,1)),0)),0)</f>
        <v>0</v>
      </c>
      <c r="N2916" s="36">
        <f>IF(C2916="Saliente Internacional",(IFERROR((LIMPIA(J2916,1)),0)),0)</f>
        <v>0</v>
      </c>
      <c r="O2916" s="36">
        <f>IF(C2916="Saliente Local",(IFERROR((LIMPIA(K2916,1)),0)),0)</f>
        <v>13</v>
      </c>
      <c r="P2916" s="36">
        <f>IF(C2916="Saliente Nacional",(IFERROR((LIMPIA(K2916,1)),0)),0)</f>
        <v>0</v>
      </c>
      <c r="Q2916" s="36">
        <f>IF(C2916="Saliente Internacional",(IFERROR((LIMPIA(K2916,1)),0)),0)</f>
        <v>0</v>
      </c>
      <c r="R2916" s="36">
        <f t="shared" si="136"/>
        <v>4</v>
      </c>
      <c r="S2916" s="36">
        <f t="shared" si="137"/>
        <v>0</v>
      </c>
    </row>
    <row r="2917" spans="1:19" x14ac:dyDescent="0.25">
      <c r="A2917" s="101">
        <f>'DETALLE DE CONEXIONES'!P2917</f>
        <v>0</v>
      </c>
      <c r="B2917" s="36" t="str">
        <f>'DETALLE DE CONEXIONES'!I2917</f>
        <v>ENTRANTE</v>
      </c>
      <c r="C2917" s="36" t="str">
        <f>'DETALLE DE CONEXIONES'!BB2917</f>
        <v>Entrante Local</v>
      </c>
      <c r="D2917" s="36" t="str">
        <f>'DETALLE DE CONEXIONES'!E2917</f>
        <v>999XXX1600</v>
      </c>
      <c r="E2917" s="36">
        <f t="shared" si="135"/>
        <v>10</v>
      </c>
      <c r="F2917" s="36">
        <f>IFERROR(LIMPIA('DETALLE DE CONEXIONES'!N2917,1),0)</f>
        <v>6</v>
      </c>
      <c r="G2917" s="36" t="str">
        <f>LEFT('DETALLE DE CONEXIONES'!BE2917,3)</f>
        <v>NOF</v>
      </c>
      <c r="H2917" s="36" t="str">
        <f>RIGHT('DETALLE DE CONEXIONES'!AK2917,2)</f>
        <v/>
      </c>
      <c r="I2917" s="36" t="str">
        <f>LEFT('DETALLE DE CONEXIONES'!AK2917,3)</f>
        <v/>
      </c>
      <c r="J2917" s="36" t="str">
        <f>LEFT('DETALLE DE CONEXIONES'!M2917,3)</f>
        <v>5mi</v>
      </c>
      <c r="K2917" s="36" t="str">
        <f>IF(LEN('DETALLE DE CONEXIONES'!M2917)&lt;12,(RIGHT('DETALLE DE CONEXIONES'!M2917,5)),(RIGHT('DETALLE DE CONEXIONES'!M2917,6)))</f>
        <v>17seg.</v>
      </c>
      <c r="L2917" s="36">
        <f>IF(C2917="Saliente Local",(IFERROR((LIMPIA(J2917,1)),0)),0)</f>
        <v>0</v>
      </c>
      <c r="M2917" s="36">
        <f>IF(C2917="Saliente Nacional",(IFERROR((LIMPIA(J2917,1)),0)),0)</f>
        <v>0</v>
      </c>
      <c r="N2917" s="36">
        <f>IF(C2917="Saliente Internacional",(IFERROR((LIMPIA(J2917,1)),0)),0)</f>
        <v>0</v>
      </c>
      <c r="O2917" s="36">
        <f>IF(C2917="Saliente Local",(IFERROR((LIMPIA(K2917,1)),0)),0)</f>
        <v>0</v>
      </c>
      <c r="P2917" s="36">
        <f>IF(C2917="Saliente Nacional",(IFERROR((LIMPIA(K2917,1)),0)),0)</f>
        <v>0</v>
      </c>
      <c r="Q2917" s="36">
        <f>IF(C2917="Saliente Internacional",(IFERROR((LIMPIA(K2917,1)),0)),0)</f>
        <v>0</v>
      </c>
      <c r="R2917" s="36">
        <f t="shared" si="136"/>
        <v>0</v>
      </c>
      <c r="S2917" s="36">
        <f t="shared" si="137"/>
        <v>0</v>
      </c>
    </row>
    <row r="2918" spans="1:19" x14ac:dyDescent="0.25">
      <c r="A2918" s="101">
        <f>'DETALLE DE CONEXIONES'!P2918</f>
        <v>0</v>
      </c>
      <c r="B2918" s="36" t="str">
        <f>'DETALLE DE CONEXIONES'!I2918</f>
        <v>ENTRANTE</v>
      </c>
      <c r="C2918" s="36" t="str">
        <f>'DETALLE DE CONEXIONES'!BB2918</f>
        <v>Entrante Local</v>
      </c>
      <c r="D2918" s="36" t="str">
        <f>'DETALLE DE CONEXIONES'!E2918</f>
        <v>999XXX1600</v>
      </c>
      <c r="E2918" s="36">
        <f t="shared" si="135"/>
        <v>10</v>
      </c>
      <c r="F2918" s="36">
        <f>IFERROR(LIMPIA('DETALLE DE CONEXIONES'!N2918,1),0)</f>
        <v>2</v>
      </c>
      <c r="G2918" s="36" t="str">
        <f>LEFT('DETALLE DE CONEXIONES'!BE2918,3)</f>
        <v>NOF</v>
      </c>
      <c r="H2918" s="36" t="str">
        <f>RIGHT('DETALLE DE CONEXIONES'!AK2918,2)</f>
        <v/>
      </c>
      <c r="I2918" s="36" t="str">
        <f>LEFT('DETALLE DE CONEXIONES'!AK2918,3)</f>
        <v/>
      </c>
      <c r="J2918" s="36" t="str">
        <f>LEFT('DETALLE DE CONEXIONES'!M2918,3)</f>
        <v>1mi</v>
      </c>
      <c r="K2918" s="36" t="str">
        <f>IF(LEN('DETALLE DE CONEXIONES'!M2918)&lt;12,(RIGHT('DETALLE DE CONEXIONES'!M2918,5)),(RIGHT('DETALLE DE CONEXIONES'!M2918,6)))</f>
        <v>8seg.</v>
      </c>
      <c r="L2918" s="36">
        <f>IF(C2918="Saliente Local",(IFERROR((LIMPIA(J2918,1)),0)),0)</f>
        <v>0</v>
      </c>
      <c r="M2918" s="36">
        <f>IF(C2918="Saliente Nacional",(IFERROR((LIMPIA(J2918,1)),0)),0)</f>
        <v>0</v>
      </c>
      <c r="N2918" s="36">
        <f>IF(C2918="Saliente Internacional",(IFERROR((LIMPIA(J2918,1)),0)),0)</f>
        <v>0</v>
      </c>
      <c r="O2918" s="36">
        <f>IF(C2918="Saliente Local",(IFERROR((LIMPIA(K2918,1)),0)),0)</f>
        <v>0</v>
      </c>
      <c r="P2918" s="36">
        <f>IF(C2918="Saliente Nacional",(IFERROR((LIMPIA(K2918,1)),0)),0)</f>
        <v>0</v>
      </c>
      <c r="Q2918" s="36">
        <f>IF(C2918="Saliente Internacional",(IFERROR((LIMPIA(K2918,1)),0)),0)</f>
        <v>0</v>
      </c>
      <c r="R2918" s="36">
        <f t="shared" si="136"/>
        <v>0</v>
      </c>
      <c r="S2918" s="36">
        <f t="shared" si="137"/>
        <v>0</v>
      </c>
    </row>
    <row r="2919" spans="1:19" x14ac:dyDescent="0.25">
      <c r="A2919" s="101">
        <f>'DETALLE DE CONEXIONES'!P2919</f>
        <v>0</v>
      </c>
      <c r="B2919" s="36" t="str">
        <f>'DETALLE DE CONEXIONES'!I2919</f>
        <v>GPRS</v>
      </c>
      <c r="C2919" s="36" t="str">
        <f>'DETALLE DE CONEXIONES'!BB2919</f>
        <v>MENSAJERO</v>
      </c>
      <c r="D2919" s="36" t="str">
        <f>'DETALLE DE CONEXIONES'!E2919</f>
        <v>internet.itelcel.coXXXGLTE</v>
      </c>
      <c r="E2919" s="36">
        <f t="shared" si="135"/>
        <v>26</v>
      </c>
      <c r="F2919" s="36">
        <f>IFERROR(LIMPIA('DETALLE DE CONEXIONES'!N2919,1),0)</f>
        <v>0</v>
      </c>
      <c r="G2919" s="36" t="str">
        <f>LEFT('DETALLE DE CONEXIONES'!BE2919,3)</f>
        <v/>
      </c>
      <c r="H2919" s="36" t="str">
        <f>RIGHT('DETALLE DE CONEXIONES'!AK2919,2)</f>
        <v>-1</v>
      </c>
      <c r="I2919" s="36" t="str">
        <f>LEFT('DETALLE DE CONEXIONES'!AK2919,3)</f>
        <v>MEN</v>
      </c>
      <c r="J2919" s="36" t="str">
        <f>LEFT('DETALLE DE CONEXIONES'!M2919,3)</f>
        <v>0mi</v>
      </c>
      <c r="K2919" s="36" t="str">
        <f>IF(LEN('DETALLE DE CONEXIONES'!M2919)&lt;12,(RIGHT('DETALLE DE CONEXIONES'!M2919,5)),(RIGHT('DETALLE DE CONEXIONES'!M2919,6)))</f>
        <v xml:space="preserve">min. </v>
      </c>
      <c r="L2919" s="36">
        <f>IF(C2919="Saliente Local",(IFERROR((LIMPIA(J2919,1)),0)),0)</f>
        <v>0</v>
      </c>
      <c r="M2919" s="36">
        <f>IF(C2919="Saliente Nacional",(IFERROR((LIMPIA(J2919,1)),0)),0)</f>
        <v>0</v>
      </c>
      <c r="N2919" s="36">
        <f>IF(C2919="Saliente Internacional",(IFERROR((LIMPIA(J2919,1)),0)),0)</f>
        <v>0</v>
      </c>
      <c r="O2919" s="36">
        <f>IF(C2919="Saliente Local",(IFERROR((LIMPIA(K2919,1)),0)),0)</f>
        <v>0</v>
      </c>
      <c r="P2919" s="36">
        <f>IF(C2919="Saliente Nacional",(IFERROR((LIMPIA(K2919,1)),0)),0)</f>
        <v>0</v>
      </c>
      <c r="Q2919" s="36">
        <f>IF(C2919="Saliente Internacional",(IFERROR((LIMPIA(K2919,1)),0)),0)</f>
        <v>0</v>
      </c>
      <c r="R2919" s="36">
        <f t="shared" si="136"/>
        <v>0</v>
      </c>
      <c r="S2919" s="36">
        <f t="shared" si="137"/>
        <v>0</v>
      </c>
    </row>
    <row r="2920" spans="1:19" x14ac:dyDescent="0.25">
      <c r="A2920" s="101">
        <f>'DETALLE DE CONEXIONES'!P2920</f>
        <v>0</v>
      </c>
      <c r="B2920" s="36" t="str">
        <f>'DETALLE DE CONEXIONES'!I2920</f>
        <v>GPRS</v>
      </c>
      <c r="C2920" s="36" t="str">
        <f>'DETALLE DE CONEXIONES'!BB2920</f>
        <v>RS</v>
      </c>
      <c r="D2920" s="36" t="str">
        <f>'DETALLE DE CONEXIONES'!E2920</f>
        <v>internet.itelcel.coXXXGLTE</v>
      </c>
      <c r="E2920" s="36">
        <f t="shared" si="135"/>
        <v>26</v>
      </c>
      <c r="F2920" s="36">
        <f>IFERROR(LIMPIA('DETALLE DE CONEXIONES'!N2920,1),0)</f>
        <v>0</v>
      </c>
      <c r="G2920" s="36" t="str">
        <f>LEFT('DETALLE DE CONEXIONES'!BE2920,3)</f>
        <v/>
      </c>
      <c r="H2920" s="36" t="str">
        <f>RIGHT('DETALLE DE CONEXIONES'!AK2920,2)</f>
        <v>-1</v>
      </c>
      <c r="I2920" s="36" t="str">
        <f>LEFT('DETALLE DE CONEXIONES'!AK2920,3)</f>
        <v>RS;</v>
      </c>
      <c r="J2920" s="36" t="str">
        <f>LEFT('DETALLE DE CONEXIONES'!M2920,3)</f>
        <v>0mi</v>
      </c>
      <c r="K2920" s="36" t="str">
        <f>IF(LEN('DETALLE DE CONEXIONES'!M2920)&lt;12,(RIGHT('DETALLE DE CONEXIONES'!M2920,5)),(RIGHT('DETALLE DE CONEXIONES'!M2920,6)))</f>
        <v xml:space="preserve">min. </v>
      </c>
      <c r="L2920" s="36">
        <f>IF(C2920="Saliente Local",(IFERROR((LIMPIA(J2920,1)),0)),0)</f>
        <v>0</v>
      </c>
      <c r="M2920" s="36">
        <f>IF(C2920="Saliente Nacional",(IFERROR((LIMPIA(J2920,1)),0)),0)</f>
        <v>0</v>
      </c>
      <c r="N2920" s="36">
        <f>IF(C2920="Saliente Internacional",(IFERROR((LIMPIA(J2920,1)),0)),0)</f>
        <v>0</v>
      </c>
      <c r="O2920" s="36">
        <f>IF(C2920="Saliente Local",(IFERROR((LIMPIA(K2920,1)),0)),0)</f>
        <v>0</v>
      </c>
      <c r="P2920" s="36">
        <f>IF(C2920="Saliente Nacional",(IFERROR((LIMPIA(K2920,1)),0)),0)</f>
        <v>0</v>
      </c>
      <c r="Q2920" s="36">
        <f>IF(C2920="Saliente Internacional",(IFERROR((LIMPIA(K2920,1)),0)),0)</f>
        <v>0</v>
      </c>
      <c r="R2920" s="36">
        <f t="shared" si="136"/>
        <v>0</v>
      </c>
      <c r="S2920" s="36">
        <f t="shared" si="137"/>
        <v>0</v>
      </c>
    </row>
    <row r="2921" spans="1:19" x14ac:dyDescent="0.25">
      <c r="A2921" s="101">
        <f>'DETALLE DE CONEXIONES'!P2921</f>
        <v>0</v>
      </c>
      <c r="B2921" s="36" t="str">
        <f>'DETALLE DE CONEXIONES'!I2921</f>
        <v>GPRS</v>
      </c>
      <c r="C2921" s="36" t="str">
        <f>'DETALLE DE CONEXIONES'!BB2921</f>
        <v>RS</v>
      </c>
      <c r="D2921" s="36" t="str">
        <f>'DETALLE DE CONEXIONES'!E2921</f>
        <v>internet.itelcel.coXXXGLTE</v>
      </c>
      <c r="E2921" s="36">
        <f t="shared" si="135"/>
        <v>26</v>
      </c>
      <c r="F2921" s="36">
        <f>IFERROR(LIMPIA('DETALLE DE CONEXIONES'!N2921,1),0)</f>
        <v>0</v>
      </c>
      <c r="G2921" s="36" t="str">
        <f>LEFT('DETALLE DE CONEXIONES'!BE2921,3)</f>
        <v/>
      </c>
      <c r="H2921" s="36" t="str">
        <f>RIGHT('DETALLE DE CONEXIONES'!AK2921,2)</f>
        <v>-1</v>
      </c>
      <c r="I2921" s="36" t="str">
        <f>LEFT('DETALLE DE CONEXIONES'!AK2921,3)</f>
        <v>RS;</v>
      </c>
      <c r="J2921" s="36" t="str">
        <f>LEFT('DETALLE DE CONEXIONES'!M2921,3)</f>
        <v>0mi</v>
      </c>
      <c r="K2921" s="36" t="str">
        <f>IF(LEN('DETALLE DE CONEXIONES'!M2921)&lt;12,(RIGHT('DETALLE DE CONEXIONES'!M2921,5)),(RIGHT('DETALLE DE CONEXIONES'!M2921,6)))</f>
        <v xml:space="preserve">min. </v>
      </c>
      <c r="L2921" s="36">
        <f>IF(C2921="Saliente Local",(IFERROR((LIMPIA(J2921,1)),0)),0)</f>
        <v>0</v>
      </c>
      <c r="M2921" s="36">
        <f>IF(C2921="Saliente Nacional",(IFERROR((LIMPIA(J2921,1)),0)),0)</f>
        <v>0</v>
      </c>
      <c r="N2921" s="36">
        <f>IF(C2921="Saliente Internacional",(IFERROR((LIMPIA(J2921,1)),0)),0)</f>
        <v>0</v>
      </c>
      <c r="O2921" s="36">
        <f>IF(C2921="Saliente Local",(IFERROR((LIMPIA(K2921,1)),0)),0)</f>
        <v>0</v>
      </c>
      <c r="P2921" s="36">
        <f>IF(C2921="Saliente Nacional",(IFERROR((LIMPIA(K2921,1)),0)),0)</f>
        <v>0</v>
      </c>
      <c r="Q2921" s="36">
        <f>IF(C2921="Saliente Internacional",(IFERROR((LIMPIA(K2921,1)),0)),0)</f>
        <v>0</v>
      </c>
      <c r="R2921" s="36">
        <f t="shared" si="136"/>
        <v>0</v>
      </c>
      <c r="S2921" s="36">
        <f t="shared" si="137"/>
        <v>0</v>
      </c>
    </row>
    <row r="2922" spans="1:19" x14ac:dyDescent="0.25">
      <c r="A2922" s="101">
        <f>'DETALLE DE CONEXIONES'!P2922</f>
        <v>0</v>
      </c>
      <c r="B2922" s="36" t="str">
        <f>'DETALLE DE CONEXIONES'!I2922</f>
        <v>TRANSFERENCIA</v>
      </c>
      <c r="C2922" s="36" t="str">
        <f>'DETALLE DE CONEXIONES'!BB2922</f>
        <v>Desvio Nacional</v>
      </c>
      <c r="D2922" s="36" t="str">
        <f>'DETALLE DE CONEXIONES'!E2922</f>
        <v>999XXX1600</v>
      </c>
      <c r="E2922" s="36">
        <f t="shared" si="135"/>
        <v>10</v>
      </c>
      <c r="F2922" s="36">
        <f>IFERROR(LIMPIA('DETALLE DE CONEXIONES'!N2922,1),0)</f>
        <v>1</v>
      </c>
      <c r="G2922" s="36" t="str">
        <f>LEFT('DETALLE DE CONEXIONES'!BE2922,3)</f>
        <v>SIU</v>
      </c>
      <c r="H2922" s="36" t="str">
        <f>RIGHT('DETALLE DE CONEXIONES'!AK2922,2)</f>
        <v/>
      </c>
      <c r="I2922" s="36" t="str">
        <f>LEFT('DETALLE DE CONEXIONES'!AK2922,3)</f>
        <v/>
      </c>
      <c r="J2922" s="36" t="str">
        <f>LEFT('DETALLE DE CONEXIONES'!M2922,3)</f>
        <v>0mi</v>
      </c>
      <c r="K2922" s="36" t="str">
        <f>IF(LEN('DETALLE DE CONEXIONES'!M2922)&lt;12,(RIGHT('DETALLE DE CONEXIONES'!M2922,5)),(RIGHT('DETALLE DE CONEXIONES'!M2922,6)))</f>
        <v>2seg.</v>
      </c>
      <c r="L2922" s="36">
        <f>IF(C2922="Saliente Local",(IFERROR((LIMPIA(J2922,1)),0)),0)</f>
        <v>0</v>
      </c>
      <c r="M2922" s="36">
        <f>IF(C2922="Saliente Nacional",(IFERROR((LIMPIA(J2922,1)),0)),0)</f>
        <v>0</v>
      </c>
      <c r="N2922" s="36">
        <f>IF(C2922="Saliente Internacional",(IFERROR((LIMPIA(J2922,1)),0)),0)</f>
        <v>0</v>
      </c>
      <c r="O2922" s="36">
        <f>IF(C2922="Saliente Local",(IFERROR((LIMPIA(K2922,1)),0)),0)</f>
        <v>0</v>
      </c>
      <c r="P2922" s="36">
        <f>IF(C2922="Saliente Nacional",(IFERROR((LIMPIA(K2922,1)),0)),0)</f>
        <v>0</v>
      </c>
      <c r="Q2922" s="36">
        <f>IF(C2922="Saliente Internacional",(IFERROR((LIMPIA(K2922,1)),0)),0)</f>
        <v>0</v>
      </c>
      <c r="R2922" s="36">
        <f t="shared" si="136"/>
        <v>0</v>
      </c>
      <c r="S2922" s="36">
        <f t="shared" si="137"/>
        <v>0</v>
      </c>
    </row>
    <row r="2923" spans="1:19" x14ac:dyDescent="0.25">
      <c r="A2923" s="101">
        <f>'DETALLE DE CONEXIONES'!P2923</f>
        <v>0</v>
      </c>
      <c r="B2923" s="36" t="str">
        <f>'DETALLE DE CONEXIONES'!I2923</f>
        <v>TRANSFERENCIA</v>
      </c>
      <c r="C2923" s="36" t="str">
        <f>'DETALLE DE CONEXIONES'!BB2923</f>
        <v>Desvio Nacional</v>
      </c>
      <c r="D2923" s="36" t="str">
        <f>'DETALLE DE CONEXIONES'!E2923</f>
        <v>999XXX1600</v>
      </c>
      <c r="E2923" s="36">
        <f t="shared" si="135"/>
        <v>10</v>
      </c>
      <c r="F2923" s="36">
        <f>IFERROR(LIMPIA('DETALLE DE CONEXIONES'!N2923,1),0)</f>
        <v>1</v>
      </c>
      <c r="G2923" s="36" t="str">
        <f>LEFT('DETALLE DE CONEXIONES'!BE2923,3)</f>
        <v>SIU</v>
      </c>
      <c r="H2923" s="36" t="str">
        <f>RIGHT('DETALLE DE CONEXIONES'!AK2923,2)</f>
        <v/>
      </c>
      <c r="I2923" s="36" t="str">
        <f>LEFT('DETALLE DE CONEXIONES'!AK2923,3)</f>
        <v/>
      </c>
      <c r="J2923" s="36" t="str">
        <f>LEFT('DETALLE DE CONEXIONES'!M2923,3)</f>
        <v>0mi</v>
      </c>
      <c r="K2923" s="36" t="str">
        <f>IF(LEN('DETALLE DE CONEXIONES'!M2923)&lt;12,(RIGHT('DETALLE DE CONEXIONES'!M2923,5)),(RIGHT('DETALLE DE CONEXIONES'!M2923,6)))</f>
        <v>9seg.</v>
      </c>
      <c r="L2923" s="36">
        <f>IF(C2923="Saliente Local",(IFERROR((LIMPIA(J2923,1)),0)),0)</f>
        <v>0</v>
      </c>
      <c r="M2923" s="36">
        <f>IF(C2923="Saliente Nacional",(IFERROR((LIMPIA(J2923,1)),0)),0)</f>
        <v>0</v>
      </c>
      <c r="N2923" s="36">
        <f>IF(C2923="Saliente Internacional",(IFERROR((LIMPIA(J2923,1)),0)),0)</f>
        <v>0</v>
      </c>
      <c r="O2923" s="36">
        <f>IF(C2923="Saliente Local",(IFERROR((LIMPIA(K2923,1)),0)),0)</f>
        <v>0</v>
      </c>
      <c r="P2923" s="36">
        <f>IF(C2923="Saliente Nacional",(IFERROR((LIMPIA(K2923,1)),0)),0)</f>
        <v>0</v>
      </c>
      <c r="Q2923" s="36">
        <f>IF(C2923="Saliente Internacional",(IFERROR((LIMPIA(K2923,1)),0)),0)</f>
        <v>0</v>
      </c>
      <c r="R2923" s="36">
        <f t="shared" si="136"/>
        <v>0</v>
      </c>
      <c r="S2923" s="36">
        <f t="shared" si="137"/>
        <v>0</v>
      </c>
    </row>
    <row r="2924" spans="1:19" x14ac:dyDescent="0.25">
      <c r="A2924" s="101">
        <f>'DETALLE DE CONEXIONES'!P2924</f>
        <v>0</v>
      </c>
      <c r="B2924" s="36" t="str">
        <f>'DETALLE DE CONEXIONES'!I2924</f>
        <v>TRANSFERENCIA</v>
      </c>
      <c r="C2924" s="36" t="str">
        <f>'DETALLE DE CONEXIONES'!BB2924</f>
        <v>Desvio Nacional</v>
      </c>
      <c r="D2924" s="36" t="str">
        <f>'DETALLE DE CONEXIONES'!E2924</f>
        <v>999XXX1600</v>
      </c>
      <c r="E2924" s="36">
        <f t="shared" si="135"/>
        <v>10</v>
      </c>
      <c r="F2924" s="36">
        <f>IFERROR(LIMPIA('DETALLE DE CONEXIONES'!N2924,1),0)</f>
        <v>1</v>
      </c>
      <c r="G2924" s="36" t="str">
        <f>LEFT('DETALLE DE CONEXIONES'!BE2924,3)</f>
        <v>SIU</v>
      </c>
      <c r="H2924" s="36" t="str">
        <f>RIGHT('DETALLE DE CONEXIONES'!AK2924,2)</f>
        <v/>
      </c>
      <c r="I2924" s="36" t="str">
        <f>LEFT('DETALLE DE CONEXIONES'!AK2924,3)</f>
        <v/>
      </c>
      <c r="J2924" s="36" t="str">
        <f>LEFT('DETALLE DE CONEXIONES'!M2924,3)</f>
        <v>0mi</v>
      </c>
      <c r="K2924" s="36" t="str">
        <f>IF(LEN('DETALLE DE CONEXIONES'!M2924)&lt;12,(RIGHT('DETALLE DE CONEXIONES'!M2924,5)),(RIGHT('DETALLE DE CONEXIONES'!M2924,6)))</f>
        <v>2seg.</v>
      </c>
      <c r="L2924" s="36">
        <f>IF(C2924="Saliente Local",(IFERROR((LIMPIA(J2924,1)),0)),0)</f>
        <v>0</v>
      </c>
      <c r="M2924" s="36">
        <f>IF(C2924="Saliente Nacional",(IFERROR((LIMPIA(J2924,1)),0)),0)</f>
        <v>0</v>
      </c>
      <c r="N2924" s="36">
        <f>IF(C2924="Saliente Internacional",(IFERROR((LIMPIA(J2924,1)),0)),0)</f>
        <v>0</v>
      </c>
      <c r="O2924" s="36">
        <f>IF(C2924="Saliente Local",(IFERROR((LIMPIA(K2924,1)),0)),0)</f>
        <v>0</v>
      </c>
      <c r="P2924" s="36">
        <f>IF(C2924="Saliente Nacional",(IFERROR((LIMPIA(K2924,1)),0)),0)</f>
        <v>0</v>
      </c>
      <c r="Q2924" s="36">
        <f>IF(C2924="Saliente Internacional",(IFERROR((LIMPIA(K2924,1)),0)),0)</f>
        <v>0</v>
      </c>
      <c r="R2924" s="36">
        <f t="shared" si="136"/>
        <v>0</v>
      </c>
      <c r="S2924" s="36">
        <f t="shared" si="137"/>
        <v>0</v>
      </c>
    </row>
    <row r="2925" spans="1:19" x14ac:dyDescent="0.25">
      <c r="A2925" s="101">
        <f>'DETALLE DE CONEXIONES'!P2925</f>
        <v>0</v>
      </c>
      <c r="B2925" s="36" t="str">
        <f>'DETALLE DE CONEXIONES'!I2925</f>
        <v>TRANSFERENCIA</v>
      </c>
      <c r="C2925" s="36" t="str">
        <f>'DETALLE DE CONEXIONES'!BB2925</f>
        <v>Desvio Nacional</v>
      </c>
      <c r="D2925" s="36" t="str">
        <f>'DETALLE DE CONEXIONES'!E2925</f>
        <v>999XXX1600</v>
      </c>
      <c r="E2925" s="36">
        <f t="shared" si="135"/>
        <v>10</v>
      </c>
      <c r="F2925" s="36">
        <f>IFERROR(LIMPIA('DETALLE DE CONEXIONES'!N2925,1),0)</f>
        <v>1</v>
      </c>
      <c r="G2925" s="36" t="str">
        <f>LEFT('DETALLE DE CONEXIONES'!BE2925,3)</f>
        <v>SIU</v>
      </c>
      <c r="H2925" s="36" t="str">
        <f>RIGHT('DETALLE DE CONEXIONES'!AK2925,2)</f>
        <v/>
      </c>
      <c r="I2925" s="36" t="str">
        <f>LEFT('DETALLE DE CONEXIONES'!AK2925,3)</f>
        <v/>
      </c>
      <c r="J2925" s="36" t="str">
        <f>LEFT('DETALLE DE CONEXIONES'!M2925,3)</f>
        <v>0mi</v>
      </c>
      <c r="K2925" s="36" t="str">
        <f>IF(LEN('DETALLE DE CONEXIONES'!M2925)&lt;12,(RIGHT('DETALLE DE CONEXIONES'!M2925,5)),(RIGHT('DETALLE DE CONEXIONES'!M2925,6)))</f>
        <v>3seg.</v>
      </c>
      <c r="L2925" s="36">
        <f>IF(C2925="Saliente Local",(IFERROR((LIMPIA(J2925,1)),0)),0)</f>
        <v>0</v>
      </c>
      <c r="M2925" s="36">
        <f>IF(C2925="Saliente Nacional",(IFERROR((LIMPIA(J2925,1)),0)),0)</f>
        <v>0</v>
      </c>
      <c r="N2925" s="36">
        <f>IF(C2925="Saliente Internacional",(IFERROR((LIMPIA(J2925,1)),0)),0)</f>
        <v>0</v>
      </c>
      <c r="O2925" s="36">
        <f>IF(C2925="Saliente Local",(IFERROR((LIMPIA(K2925,1)),0)),0)</f>
        <v>0</v>
      </c>
      <c r="P2925" s="36">
        <f>IF(C2925="Saliente Nacional",(IFERROR((LIMPIA(K2925,1)),0)),0)</f>
        <v>0</v>
      </c>
      <c r="Q2925" s="36">
        <f>IF(C2925="Saliente Internacional",(IFERROR((LIMPIA(K2925,1)),0)),0)</f>
        <v>0</v>
      </c>
      <c r="R2925" s="36">
        <f t="shared" si="136"/>
        <v>0</v>
      </c>
      <c r="S2925" s="36">
        <f t="shared" si="137"/>
        <v>0</v>
      </c>
    </row>
    <row r="2926" spans="1:19" x14ac:dyDescent="0.25">
      <c r="A2926" s="101">
        <f>'DETALLE DE CONEXIONES'!P2926</f>
        <v>0</v>
      </c>
      <c r="B2926" s="36" t="str">
        <f>'DETALLE DE CONEXIONES'!I2926</f>
        <v>TRANSFERENCIA</v>
      </c>
      <c r="C2926" s="36" t="str">
        <f>'DETALLE DE CONEXIONES'!BB2926</f>
        <v>Desvio Nacional</v>
      </c>
      <c r="D2926" s="36" t="str">
        <f>'DETALLE DE CONEXIONES'!E2926</f>
        <v>999XXX1600</v>
      </c>
      <c r="E2926" s="36">
        <f t="shared" si="135"/>
        <v>10</v>
      </c>
      <c r="F2926" s="36">
        <f>IFERROR(LIMPIA('DETALLE DE CONEXIONES'!N2926,1),0)</f>
        <v>1</v>
      </c>
      <c r="G2926" s="36" t="str">
        <f>LEFT('DETALLE DE CONEXIONES'!BE2926,3)</f>
        <v>SIU</v>
      </c>
      <c r="H2926" s="36" t="str">
        <f>RIGHT('DETALLE DE CONEXIONES'!AK2926,2)</f>
        <v/>
      </c>
      <c r="I2926" s="36" t="str">
        <f>LEFT('DETALLE DE CONEXIONES'!AK2926,3)</f>
        <v/>
      </c>
      <c r="J2926" s="36" t="str">
        <f>LEFT('DETALLE DE CONEXIONES'!M2926,3)</f>
        <v>0mi</v>
      </c>
      <c r="K2926" s="36" t="str">
        <f>IF(LEN('DETALLE DE CONEXIONES'!M2926)&lt;12,(RIGHT('DETALLE DE CONEXIONES'!M2926,5)),(RIGHT('DETALLE DE CONEXIONES'!M2926,6)))</f>
        <v>5seg.</v>
      </c>
      <c r="L2926" s="36">
        <f>IF(C2926="Saliente Local",(IFERROR((LIMPIA(J2926,1)),0)),0)</f>
        <v>0</v>
      </c>
      <c r="M2926" s="36">
        <f>IF(C2926="Saliente Nacional",(IFERROR((LIMPIA(J2926,1)),0)),0)</f>
        <v>0</v>
      </c>
      <c r="N2926" s="36">
        <f>IF(C2926="Saliente Internacional",(IFERROR((LIMPIA(J2926,1)),0)),0)</f>
        <v>0</v>
      </c>
      <c r="O2926" s="36">
        <f>IF(C2926="Saliente Local",(IFERROR((LIMPIA(K2926,1)),0)),0)</f>
        <v>0</v>
      </c>
      <c r="P2926" s="36">
        <f>IF(C2926="Saliente Nacional",(IFERROR((LIMPIA(K2926,1)),0)),0)</f>
        <v>0</v>
      </c>
      <c r="Q2926" s="36">
        <f>IF(C2926="Saliente Internacional",(IFERROR((LIMPIA(K2926,1)),0)),0)</f>
        <v>0</v>
      </c>
      <c r="R2926" s="36">
        <f t="shared" si="136"/>
        <v>0</v>
      </c>
      <c r="S2926" s="36">
        <f t="shared" si="137"/>
        <v>0</v>
      </c>
    </row>
    <row r="2927" spans="1:19" x14ac:dyDescent="0.25">
      <c r="A2927" s="101">
        <f>'DETALLE DE CONEXIONES'!P2927</f>
        <v>0</v>
      </c>
      <c r="B2927" s="36" t="str">
        <f>'DETALLE DE CONEXIONES'!I2927</f>
        <v>TRANSFERENCIA</v>
      </c>
      <c r="C2927" s="36" t="str">
        <f>'DETALLE DE CONEXIONES'!BB2927</f>
        <v>Desvio Nacional</v>
      </c>
      <c r="D2927" s="36" t="str">
        <f>'DETALLE DE CONEXIONES'!E2927</f>
        <v>999XXX1600</v>
      </c>
      <c r="E2927" s="36">
        <f t="shared" si="135"/>
        <v>10</v>
      </c>
      <c r="F2927" s="36">
        <f>IFERROR(LIMPIA('DETALLE DE CONEXIONES'!N2927,1),0)</f>
        <v>1</v>
      </c>
      <c r="G2927" s="36" t="str">
        <f>LEFT('DETALLE DE CONEXIONES'!BE2927,3)</f>
        <v>SIU</v>
      </c>
      <c r="H2927" s="36" t="str">
        <f>RIGHT('DETALLE DE CONEXIONES'!AK2927,2)</f>
        <v/>
      </c>
      <c r="I2927" s="36" t="str">
        <f>LEFT('DETALLE DE CONEXIONES'!AK2927,3)</f>
        <v/>
      </c>
      <c r="J2927" s="36" t="str">
        <f>LEFT('DETALLE DE CONEXIONES'!M2927,3)</f>
        <v>0mi</v>
      </c>
      <c r="K2927" s="36" t="str">
        <f>IF(LEN('DETALLE DE CONEXIONES'!M2927)&lt;12,(RIGHT('DETALLE DE CONEXIONES'!M2927,5)),(RIGHT('DETALLE DE CONEXIONES'!M2927,6)))</f>
        <v>24seg.</v>
      </c>
      <c r="L2927" s="36">
        <f>IF(C2927="Saliente Local",(IFERROR((LIMPIA(J2927,1)),0)),0)</f>
        <v>0</v>
      </c>
      <c r="M2927" s="36">
        <f>IF(C2927="Saliente Nacional",(IFERROR((LIMPIA(J2927,1)),0)),0)</f>
        <v>0</v>
      </c>
      <c r="N2927" s="36">
        <f>IF(C2927="Saliente Internacional",(IFERROR((LIMPIA(J2927,1)),0)),0)</f>
        <v>0</v>
      </c>
      <c r="O2927" s="36">
        <f>IF(C2927="Saliente Local",(IFERROR((LIMPIA(K2927,1)),0)),0)</f>
        <v>0</v>
      </c>
      <c r="P2927" s="36">
        <f>IF(C2927="Saliente Nacional",(IFERROR((LIMPIA(K2927,1)),0)),0)</f>
        <v>0</v>
      </c>
      <c r="Q2927" s="36">
        <f>IF(C2927="Saliente Internacional",(IFERROR((LIMPIA(K2927,1)),0)),0)</f>
        <v>0</v>
      </c>
      <c r="R2927" s="36">
        <f t="shared" si="136"/>
        <v>0</v>
      </c>
      <c r="S2927" s="36">
        <f t="shared" si="137"/>
        <v>0</v>
      </c>
    </row>
    <row r="2928" spans="1:19" x14ac:dyDescent="0.25">
      <c r="A2928" s="101">
        <f>'DETALLE DE CONEXIONES'!P2928</f>
        <v>0</v>
      </c>
      <c r="B2928" s="36" t="str">
        <f>'DETALLE DE CONEXIONES'!I2928</f>
        <v>TRANSFERENCIA</v>
      </c>
      <c r="C2928" s="36" t="str">
        <f>'DETALLE DE CONEXIONES'!BB2928</f>
        <v>Desvio Nacional</v>
      </c>
      <c r="D2928" s="36" t="str">
        <f>'DETALLE DE CONEXIONES'!E2928</f>
        <v>999XXX1600</v>
      </c>
      <c r="E2928" s="36">
        <f t="shared" si="135"/>
        <v>10</v>
      </c>
      <c r="F2928" s="36">
        <f>IFERROR(LIMPIA('DETALLE DE CONEXIONES'!N2928,1),0)</f>
        <v>1</v>
      </c>
      <c r="G2928" s="36" t="str">
        <f>LEFT('DETALLE DE CONEXIONES'!BE2928,3)</f>
        <v>SIU</v>
      </c>
      <c r="H2928" s="36" t="str">
        <f>RIGHT('DETALLE DE CONEXIONES'!AK2928,2)</f>
        <v/>
      </c>
      <c r="I2928" s="36" t="str">
        <f>LEFT('DETALLE DE CONEXIONES'!AK2928,3)</f>
        <v/>
      </c>
      <c r="J2928" s="36" t="str">
        <f>LEFT('DETALLE DE CONEXIONES'!M2928,3)</f>
        <v>0mi</v>
      </c>
      <c r="K2928" s="36" t="str">
        <f>IF(LEN('DETALLE DE CONEXIONES'!M2928)&lt;12,(RIGHT('DETALLE DE CONEXIONES'!M2928,5)),(RIGHT('DETALLE DE CONEXIONES'!M2928,6)))</f>
        <v>7seg.</v>
      </c>
      <c r="L2928" s="36">
        <f>IF(C2928="Saliente Local",(IFERROR((LIMPIA(J2928,1)),0)),0)</f>
        <v>0</v>
      </c>
      <c r="M2928" s="36">
        <f>IF(C2928="Saliente Nacional",(IFERROR((LIMPIA(J2928,1)),0)),0)</f>
        <v>0</v>
      </c>
      <c r="N2928" s="36">
        <f>IF(C2928="Saliente Internacional",(IFERROR((LIMPIA(J2928,1)),0)),0)</f>
        <v>0</v>
      </c>
      <c r="O2928" s="36">
        <f>IF(C2928="Saliente Local",(IFERROR((LIMPIA(K2928,1)),0)),0)</f>
        <v>0</v>
      </c>
      <c r="P2928" s="36">
        <f>IF(C2928="Saliente Nacional",(IFERROR((LIMPIA(K2928,1)),0)),0)</f>
        <v>0</v>
      </c>
      <c r="Q2928" s="36">
        <f>IF(C2928="Saliente Internacional",(IFERROR((LIMPIA(K2928,1)),0)),0)</f>
        <v>0</v>
      </c>
      <c r="R2928" s="36">
        <f t="shared" si="136"/>
        <v>0</v>
      </c>
      <c r="S2928" s="36">
        <f t="shared" si="137"/>
        <v>0</v>
      </c>
    </row>
    <row r="2929" spans="1:19" x14ac:dyDescent="0.25">
      <c r="A2929" s="101">
        <f>'DETALLE DE CONEXIONES'!P2929</f>
        <v>0</v>
      </c>
      <c r="B2929" s="36" t="str">
        <f>'DETALLE DE CONEXIONES'!I2929</f>
        <v>SALIENTE</v>
      </c>
      <c r="C2929" s="36" t="str">
        <f>'DETALLE DE CONEXIONES'!BB2929</f>
        <v>Saliente Local</v>
      </c>
      <c r="D2929" s="36" t="str">
        <f>'DETALLE DE CONEXIONES'!E2929</f>
        <v>999XXX3420</v>
      </c>
      <c r="E2929" s="36">
        <f t="shared" si="135"/>
        <v>10</v>
      </c>
      <c r="F2929" s="36">
        <f>IFERROR(LIMPIA('DETALLE DE CONEXIONES'!N2929,1),0)</f>
        <v>3</v>
      </c>
      <c r="G2929" s="36" t="str">
        <f>LEFT('DETALLE DE CONEXIONES'!BE2929,3)</f>
        <v>NOF</v>
      </c>
      <c r="H2929" s="36" t="str">
        <f>RIGHT('DETALLE DE CONEXIONES'!AK2929,2)</f>
        <v/>
      </c>
      <c r="I2929" s="36" t="str">
        <f>LEFT('DETALLE DE CONEXIONES'!AK2929,3)</f>
        <v/>
      </c>
      <c r="J2929" s="36" t="str">
        <f>LEFT('DETALLE DE CONEXIONES'!M2929,3)</f>
        <v>2mi</v>
      </c>
      <c r="K2929" s="36" t="str">
        <f>IF(LEN('DETALLE DE CONEXIONES'!M2929)&lt;12,(RIGHT('DETALLE DE CONEXIONES'!M2929,5)),(RIGHT('DETALLE DE CONEXIONES'!M2929,6)))</f>
        <v>15seg.</v>
      </c>
      <c r="L2929" s="36">
        <f>IF(C2929="Saliente Local",(IFERROR((LIMPIA(J2929,1)),0)),0)</f>
        <v>2</v>
      </c>
      <c r="M2929" s="36">
        <f>IF(C2929="Saliente Nacional",(IFERROR((LIMPIA(J2929,1)),0)),0)</f>
        <v>0</v>
      </c>
      <c r="N2929" s="36">
        <f>IF(C2929="Saliente Internacional",(IFERROR((LIMPIA(J2929,1)),0)),0)</f>
        <v>0</v>
      </c>
      <c r="O2929" s="36">
        <f>IF(C2929="Saliente Local",(IFERROR((LIMPIA(K2929,1)),0)),0)</f>
        <v>15</v>
      </c>
      <c r="P2929" s="36">
        <f>IF(C2929="Saliente Nacional",(IFERROR((LIMPIA(K2929,1)),0)),0)</f>
        <v>0</v>
      </c>
      <c r="Q2929" s="36">
        <f>IF(C2929="Saliente Internacional",(IFERROR((LIMPIA(K2929,1)),0)),0)</f>
        <v>0</v>
      </c>
      <c r="R2929" s="36">
        <f t="shared" si="136"/>
        <v>3</v>
      </c>
      <c r="S2929" s="36">
        <f t="shared" si="137"/>
        <v>0</v>
      </c>
    </row>
    <row r="2930" spans="1:19" x14ac:dyDescent="0.25">
      <c r="A2930" s="101">
        <f>'DETALLE DE CONEXIONES'!P2930</f>
        <v>0</v>
      </c>
      <c r="B2930" s="36" t="str">
        <f>'DETALLE DE CONEXIONES'!I2930</f>
        <v>SALIENTE</v>
      </c>
      <c r="C2930" s="36" t="str">
        <f>'DETALLE DE CONEXIONES'!BB2930</f>
        <v>Saliente Local</v>
      </c>
      <c r="D2930" s="36" t="str">
        <f>'DETALLE DE CONEXIONES'!E2930</f>
        <v>999XXX3420</v>
      </c>
      <c r="E2930" s="36">
        <f t="shared" si="135"/>
        <v>10</v>
      </c>
      <c r="F2930" s="36">
        <f>IFERROR(LIMPIA('DETALLE DE CONEXIONES'!N2930,1),0)</f>
        <v>3</v>
      </c>
      <c r="G2930" s="36" t="str">
        <f>LEFT('DETALLE DE CONEXIONES'!BE2930,3)</f>
        <v>NOF</v>
      </c>
      <c r="H2930" s="36" t="str">
        <f>RIGHT('DETALLE DE CONEXIONES'!AK2930,2)</f>
        <v/>
      </c>
      <c r="I2930" s="36" t="str">
        <f>LEFT('DETALLE DE CONEXIONES'!AK2930,3)</f>
        <v/>
      </c>
      <c r="J2930" s="36" t="str">
        <f>LEFT('DETALLE DE CONEXIONES'!M2930,3)</f>
        <v>2mi</v>
      </c>
      <c r="K2930" s="36" t="str">
        <f>IF(LEN('DETALLE DE CONEXIONES'!M2930)&lt;12,(RIGHT('DETALLE DE CONEXIONES'!M2930,5)),(RIGHT('DETALLE DE CONEXIONES'!M2930,6)))</f>
        <v>13seg.</v>
      </c>
      <c r="L2930" s="36">
        <f>IF(C2930="Saliente Local",(IFERROR((LIMPIA(J2930,1)),0)),0)</f>
        <v>2</v>
      </c>
      <c r="M2930" s="36">
        <f>IF(C2930="Saliente Nacional",(IFERROR((LIMPIA(J2930,1)),0)),0)</f>
        <v>0</v>
      </c>
      <c r="N2930" s="36">
        <f>IF(C2930="Saliente Internacional",(IFERROR((LIMPIA(J2930,1)),0)),0)</f>
        <v>0</v>
      </c>
      <c r="O2930" s="36">
        <f>IF(C2930="Saliente Local",(IFERROR((LIMPIA(K2930,1)),0)),0)</f>
        <v>13</v>
      </c>
      <c r="P2930" s="36">
        <f>IF(C2930="Saliente Nacional",(IFERROR((LIMPIA(K2930,1)),0)),0)</f>
        <v>0</v>
      </c>
      <c r="Q2930" s="36">
        <f>IF(C2930="Saliente Internacional",(IFERROR((LIMPIA(K2930,1)),0)),0)</f>
        <v>0</v>
      </c>
      <c r="R2930" s="36">
        <f t="shared" si="136"/>
        <v>3</v>
      </c>
      <c r="S2930" s="36">
        <f t="shared" si="137"/>
        <v>0</v>
      </c>
    </row>
    <row r="2931" spans="1:19" x14ac:dyDescent="0.25">
      <c r="A2931" s="101">
        <f>'DETALLE DE CONEXIONES'!P2931</f>
        <v>0</v>
      </c>
      <c r="B2931" s="36" t="str">
        <f>'DETALLE DE CONEXIONES'!I2931</f>
        <v>ENTRANTE</v>
      </c>
      <c r="C2931" s="36" t="str">
        <f>'DETALLE DE CONEXIONES'!BB2931</f>
        <v>Entrante Local</v>
      </c>
      <c r="D2931" s="36" t="str">
        <f>'DETALLE DE CONEXIONES'!E2931</f>
        <v>999XXX1600</v>
      </c>
      <c r="E2931" s="36">
        <f t="shared" si="135"/>
        <v>10</v>
      </c>
      <c r="F2931" s="36">
        <f>IFERROR(LIMPIA('DETALLE DE CONEXIONES'!N2931,1),0)</f>
        <v>4</v>
      </c>
      <c r="G2931" s="36" t="str">
        <f>LEFT('DETALLE DE CONEXIONES'!BE2931,3)</f>
        <v>NOF</v>
      </c>
      <c r="H2931" s="36" t="str">
        <f>RIGHT('DETALLE DE CONEXIONES'!AK2931,2)</f>
        <v/>
      </c>
      <c r="I2931" s="36" t="str">
        <f>LEFT('DETALLE DE CONEXIONES'!AK2931,3)</f>
        <v/>
      </c>
      <c r="J2931" s="36" t="str">
        <f>LEFT('DETALLE DE CONEXIONES'!M2931,3)</f>
        <v>3mi</v>
      </c>
      <c r="K2931" s="36" t="str">
        <f>IF(LEN('DETALLE DE CONEXIONES'!M2931)&lt;12,(RIGHT('DETALLE DE CONEXIONES'!M2931,5)),(RIGHT('DETALLE DE CONEXIONES'!M2931,6)))</f>
        <v>1seg.</v>
      </c>
      <c r="L2931" s="36">
        <f>IF(C2931="Saliente Local",(IFERROR((LIMPIA(J2931,1)),0)),0)</f>
        <v>0</v>
      </c>
      <c r="M2931" s="36">
        <f>IF(C2931="Saliente Nacional",(IFERROR((LIMPIA(J2931,1)),0)),0)</f>
        <v>0</v>
      </c>
      <c r="N2931" s="36">
        <f>IF(C2931="Saliente Internacional",(IFERROR((LIMPIA(J2931,1)),0)),0)</f>
        <v>0</v>
      </c>
      <c r="O2931" s="36">
        <f>IF(C2931="Saliente Local",(IFERROR((LIMPIA(K2931,1)),0)),0)</f>
        <v>0</v>
      </c>
      <c r="P2931" s="36">
        <f>IF(C2931="Saliente Nacional",(IFERROR((LIMPIA(K2931,1)),0)),0)</f>
        <v>0</v>
      </c>
      <c r="Q2931" s="36">
        <f>IF(C2931="Saliente Internacional",(IFERROR((LIMPIA(K2931,1)),0)),0)</f>
        <v>0</v>
      </c>
      <c r="R2931" s="36">
        <f t="shared" si="136"/>
        <v>0</v>
      </c>
      <c r="S2931" s="36">
        <f t="shared" si="137"/>
        <v>0</v>
      </c>
    </row>
    <row r="2932" spans="1:19" x14ac:dyDescent="0.25">
      <c r="A2932" s="101">
        <f>'DETALLE DE CONEXIONES'!P2932</f>
        <v>0</v>
      </c>
      <c r="B2932" s="36" t="str">
        <f>'DETALLE DE CONEXIONES'!I2932</f>
        <v>SALIENTE</v>
      </c>
      <c r="C2932" s="36" t="str">
        <f>'DETALLE DE CONEXIONES'!BB2932</f>
        <v>Saliente Local</v>
      </c>
      <c r="D2932" s="36" t="str">
        <f>'DETALLE DE CONEXIONES'!E2932</f>
        <v>999XXX8450</v>
      </c>
      <c r="E2932" s="36">
        <f t="shared" si="135"/>
        <v>10</v>
      </c>
      <c r="F2932" s="36">
        <f>IFERROR(LIMPIA('DETALLE DE CONEXIONES'!N2932,1),0)</f>
        <v>3</v>
      </c>
      <c r="G2932" s="36" t="str">
        <f>LEFT('DETALLE DE CONEXIONES'!BE2932,3)</f>
        <v>NOF</v>
      </c>
      <c r="H2932" s="36" t="str">
        <f>RIGHT('DETALLE DE CONEXIONES'!AK2932,2)</f>
        <v/>
      </c>
      <c r="I2932" s="36" t="str">
        <f>LEFT('DETALLE DE CONEXIONES'!AK2932,3)</f>
        <v/>
      </c>
      <c r="J2932" s="36" t="str">
        <f>LEFT('DETALLE DE CONEXIONES'!M2932,3)</f>
        <v>2mi</v>
      </c>
      <c r="K2932" s="36" t="str">
        <f>IF(LEN('DETALLE DE CONEXIONES'!M2932)&lt;12,(RIGHT('DETALLE DE CONEXIONES'!M2932,5)),(RIGHT('DETALLE DE CONEXIONES'!M2932,6)))</f>
        <v>46seg.</v>
      </c>
      <c r="L2932" s="36">
        <f>IF(C2932="Saliente Local",(IFERROR((LIMPIA(J2932,1)),0)),0)</f>
        <v>2</v>
      </c>
      <c r="M2932" s="36">
        <f>IF(C2932="Saliente Nacional",(IFERROR((LIMPIA(J2932,1)),0)),0)</f>
        <v>0</v>
      </c>
      <c r="N2932" s="36">
        <f>IF(C2932="Saliente Internacional",(IFERROR((LIMPIA(J2932,1)),0)),0)</f>
        <v>0</v>
      </c>
      <c r="O2932" s="36">
        <f>IF(C2932="Saliente Local",(IFERROR((LIMPIA(K2932,1)),0)),0)</f>
        <v>46</v>
      </c>
      <c r="P2932" s="36">
        <f>IF(C2932="Saliente Nacional",(IFERROR((LIMPIA(K2932,1)),0)),0)</f>
        <v>0</v>
      </c>
      <c r="Q2932" s="36">
        <f>IF(C2932="Saliente Internacional",(IFERROR((LIMPIA(K2932,1)),0)),0)</f>
        <v>0</v>
      </c>
      <c r="R2932" s="36">
        <f t="shared" si="136"/>
        <v>3</v>
      </c>
      <c r="S2932" s="36">
        <f t="shared" si="137"/>
        <v>0</v>
      </c>
    </row>
    <row r="2933" spans="1:19" x14ac:dyDescent="0.25">
      <c r="A2933" s="101">
        <f>'DETALLE DE CONEXIONES'!P2933</f>
        <v>0</v>
      </c>
      <c r="B2933" s="36" t="str">
        <f>'DETALLE DE CONEXIONES'!I2933</f>
        <v>TRANSFERENCIA</v>
      </c>
      <c r="C2933" s="36" t="str">
        <f>'DETALLE DE CONEXIONES'!BB2933</f>
        <v>Desvio Nacional</v>
      </c>
      <c r="D2933" s="36" t="str">
        <f>'DETALLE DE CONEXIONES'!E2933</f>
        <v>999XXX1600</v>
      </c>
      <c r="E2933" s="36">
        <f t="shared" si="135"/>
        <v>10</v>
      </c>
      <c r="F2933" s="36">
        <f>IFERROR(LIMPIA('DETALLE DE CONEXIONES'!N2933,1),0)</f>
        <v>1</v>
      </c>
      <c r="G2933" s="36" t="str">
        <f>LEFT('DETALLE DE CONEXIONES'!BE2933,3)</f>
        <v>SIU</v>
      </c>
      <c r="H2933" s="36" t="str">
        <f>RIGHT('DETALLE DE CONEXIONES'!AK2933,2)</f>
        <v/>
      </c>
      <c r="I2933" s="36" t="str">
        <f>LEFT('DETALLE DE CONEXIONES'!AK2933,3)</f>
        <v/>
      </c>
      <c r="J2933" s="36" t="str">
        <f>LEFT('DETALLE DE CONEXIONES'!M2933,3)</f>
        <v>0mi</v>
      </c>
      <c r="K2933" s="36" t="str">
        <f>IF(LEN('DETALLE DE CONEXIONES'!M2933)&lt;12,(RIGHT('DETALLE DE CONEXIONES'!M2933,5)),(RIGHT('DETALLE DE CONEXIONES'!M2933,6)))</f>
        <v>2seg.</v>
      </c>
      <c r="L2933" s="36">
        <f>IF(C2933="Saliente Local",(IFERROR((LIMPIA(J2933,1)),0)),0)</f>
        <v>0</v>
      </c>
      <c r="M2933" s="36">
        <f>IF(C2933="Saliente Nacional",(IFERROR((LIMPIA(J2933,1)),0)),0)</f>
        <v>0</v>
      </c>
      <c r="N2933" s="36">
        <f>IF(C2933="Saliente Internacional",(IFERROR((LIMPIA(J2933,1)),0)),0)</f>
        <v>0</v>
      </c>
      <c r="O2933" s="36">
        <f>IF(C2933="Saliente Local",(IFERROR((LIMPIA(K2933,1)),0)),0)</f>
        <v>0</v>
      </c>
      <c r="P2933" s="36">
        <f>IF(C2933="Saliente Nacional",(IFERROR((LIMPIA(K2933,1)),0)),0)</f>
        <v>0</v>
      </c>
      <c r="Q2933" s="36">
        <f>IF(C2933="Saliente Internacional",(IFERROR((LIMPIA(K2933,1)),0)),0)</f>
        <v>0</v>
      </c>
      <c r="R2933" s="36">
        <f t="shared" si="136"/>
        <v>0</v>
      </c>
      <c r="S2933" s="36">
        <f t="shared" si="137"/>
        <v>0</v>
      </c>
    </row>
    <row r="2934" spans="1:19" x14ac:dyDescent="0.25">
      <c r="A2934" s="101">
        <f>'DETALLE DE CONEXIONES'!P2934</f>
        <v>0</v>
      </c>
      <c r="B2934" s="36" t="str">
        <f>'DETALLE DE CONEXIONES'!I2934</f>
        <v>TRANSFERENCIA</v>
      </c>
      <c r="C2934" s="36" t="str">
        <f>'DETALLE DE CONEXIONES'!BB2934</f>
        <v>Desvio Nacional</v>
      </c>
      <c r="D2934" s="36" t="str">
        <f>'DETALLE DE CONEXIONES'!E2934</f>
        <v>999XXX1600</v>
      </c>
      <c r="E2934" s="36">
        <f t="shared" si="135"/>
        <v>10</v>
      </c>
      <c r="F2934" s="36">
        <f>IFERROR(LIMPIA('DETALLE DE CONEXIONES'!N2934,1),0)</f>
        <v>1</v>
      </c>
      <c r="G2934" s="36" t="str">
        <f>LEFT('DETALLE DE CONEXIONES'!BE2934,3)</f>
        <v>SIU</v>
      </c>
      <c r="H2934" s="36" t="str">
        <f>RIGHT('DETALLE DE CONEXIONES'!AK2934,2)</f>
        <v/>
      </c>
      <c r="I2934" s="36" t="str">
        <f>LEFT('DETALLE DE CONEXIONES'!AK2934,3)</f>
        <v/>
      </c>
      <c r="J2934" s="36" t="str">
        <f>LEFT('DETALLE DE CONEXIONES'!M2934,3)</f>
        <v>0mi</v>
      </c>
      <c r="K2934" s="36" t="str">
        <f>IF(LEN('DETALLE DE CONEXIONES'!M2934)&lt;12,(RIGHT('DETALLE DE CONEXIONES'!M2934,5)),(RIGHT('DETALLE DE CONEXIONES'!M2934,6)))</f>
        <v>2seg.</v>
      </c>
      <c r="L2934" s="36">
        <f>IF(C2934="Saliente Local",(IFERROR((LIMPIA(J2934,1)),0)),0)</f>
        <v>0</v>
      </c>
      <c r="M2934" s="36">
        <f>IF(C2934="Saliente Nacional",(IFERROR((LIMPIA(J2934,1)),0)),0)</f>
        <v>0</v>
      </c>
      <c r="N2934" s="36">
        <f>IF(C2934="Saliente Internacional",(IFERROR((LIMPIA(J2934,1)),0)),0)</f>
        <v>0</v>
      </c>
      <c r="O2934" s="36">
        <f>IF(C2934="Saliente Local",(IFERROR((LIMPIA(K2934,1)),0)),0)</f>
        <v>0</v>
      </c>
      <c r="P2934" s="36">
        <f>IF(C2934="Saliente Nacional",(IFERROR((LIMPIA(K2934,1)),0)),0)</f>
        <v>0</v>
      </c>
      <c r="Q2934" s="36">
        <f>IF(C2934="Saliente Internacional",(IFERROR((LIMPIA(K2934,1)),0)),0)</f>
        <v>0</v>
      </c>
      <c r="R2934" s="36">
        <f t="shared" si="136"/>
        <v>0</v>
      </c>
      <c r="S2934" s="36">
        <f t="shared" si="137"/>
        <v>0</v>
      </c>
    </row>
    <row r="2935" spans="1:19" x14ac:dyDescent="0.25">
      <c r="A2935" s="101">
        <f>'DETALLE DE CONEXIONES'!P2935</f>
        <v>0</v>
      </c>
      <c r="B2935" s="36" t="str">
        <f>'DETALLE DE CONEXIONES'!I2935</f>
        <v>TRANSFERENCIA</v>
      </c>
      <c r="C2935" s="36" t="str">
        <f>'DETALLE DE CONEXIONES'!BB2935</f>
        <v>Desvio Nacional</v>
      </c>
      <c r="D2935" s="36" t="str">
        <f>'DETALLE DE CONEXIONES'!E2935</f>
        <v>999XXX1600</v>
      </c>
      <c r="E2935" s="36">
        <f t="shared" si="135"/>
        <v>10</v>
      </c>
      <c r="F2935" s="36">
        <f>IFERROR(LIMPIA('DETALLE DE CONEXIONES'!N2935,1),0)</f>
        <v>1</v>
      </c>
      <c r="G2935" s="36" t="str">
        <f>LEFT('DETALLE DE CONEXIONES'!BE2935,3)</f>
        <v>SIU</v>
      </c>
      <c r="H2935" s="36" t="str">
        <f>RIGHT('DETALLE DE CONEXIONES'!AK2935,2)</f>
        <v/>
      </c>
      <c r="I2935" s="36" t="str">
        <f>LEFT('DETALLE DE CONEXIONES'!AK2935,3)</f>
        <v/>
      </c>
      <c r="J2935" s="36" t="str">
        <f>LEFT('DETALLE DE CONEXIONES'!M2935,3)</f>
        <v>0mi</v>
      </c>
      <c r="K2935" s="36" t="str">
        <f>IF(LEN('DETALLE DE CONEXIONES'!M2935)&lt;12,(RIGHT('DETALLE DE CONEXIONES'!M2935,5)),(RIGHT('DETALLE DE CONEXIONES'!M2935,6)))</f>
        <v>2seg.</v>
      </c>
      <c r="L2935" s="36">
        <f>IF(C2935="Saliente Local",(IFERROR((LIMPIA(J2935,1)),0)),0)</f>
        <v>0</v>
      </c>
      <c r="M2935" s="36">
        <f>IF(C2935="Saliente Nacional",(IFERROR((LIMPIA(J2935,1)),0)),0)</f>
        <v>0</v>
      </c>
      <c r="N2935" s="36">
        <f>IF(C2935="Saliente Internacional",(IFERROR((LIMPIA(J2935,1)),0)),0)</f>
        <v>0</v>
      </c>
      <c r="O2935" s="36">
        <f>IF(C2935="Saliente Local",(IFERROR((LIMPIA(K2935,1)),0)),0)</f>
        <v>0</v>
      </c>
      <c r="P2935" s="36">
        <f>IF(C2935="Saliente Nacional",(IFERROR((LIMPIA(K2935,1)),0)),0)</f>
        <v>0</v>
      </c>
      <c r="Q2935" s="36">
        <f>IF(C2935="Saliente Internacional",(IFERROR((LIMPIA(K2935,1)),0)),0)</f>
        <v>0</v>
      </c>
      <c r="R2935" s="36">
        <f t="shared" si="136"/>
        <v>0</v>
      </c>
      <c r="S2935" s="36">
        <f t="shared" si="137"/>
        <v>0</v>
      </c>
    </row>
    <row r="2936" spans="1:19" x14ac:dyDescent="0.25">
      <c r="A2936" s="101">
        <f>'DETALLE DE CONEXIONES'!P2936</f>
        <v>0</v>
      </c>
      <c r="B2936" s="36" t="str">
        <f>'DETALLE DE CONEXIONES'!I2936</f>
        <v>TRANSFERENCIA</v>
      </c>
      <c r="C2936" s="36" t="str">
        <f>'DETALLE DE CONEXIONES'!BB2936</f>
        <v>Desvio Nacional</v>
      </c>
      <c r="D2936" s="36" t="str">
        <f>'DETALLE DE CONEXIONES'!E2936</f>
        <v>999XXX1600</v>
      </c>
      <c r="E2936" s="36">
        <f t="shared" si="135"/>
        <v>10</v>
      </c>
      <c r="F2936" s="36">
        <f>IFERROR(LIMPIA('DETALLE DE CONEXIONES'!N2936,1),0)</f>
        <v>1</v>
      </c>
      <c r="G2936" s="36" t="str">
        <f>LEFT('DETALLE DE CONEXIONES'!BE2936,3)</f>
        <v>SIU</v>
      </c>
      <c r="H2936" s="36" t="str">
        <f>RIGHT('DETALLE DE CONEXIONES'!AK2936,2)</f>
        <v/>
      </c>
      <c r="I2936" s="36" t="str">
        <f>LEFT('DETALLE DE CONEXIONES'!AK2936,3)</f>
        <v/>
      </c>
      <c r="J2936" s="36" t="str">
        <f>LEFT('DETALLE DE CONEXIONES'!M2936,3)</f>
        <v>0mi</v>
      </c>
      <c r="K2936" s="36" t="str">
        <f>IF(LEN('DETALLE DE CONEXIONES'!M2936)&lt;12,(RIGHT('DETALLE DE CONEXIONES'!M2936,5)),(RIGHT('DETALLE DE CONEXIONES'!M2936,6)))</f>
        <v>2seg.</v>
      </c>
      <c r="L2936" s="36">
        <f>IF(C2936="Saliente Local",(IFERROR((LIMPIA(J2936,1)),0)),0)</f>
        <v>0</v>
      </c>
      <c r="M2936" s="36">
        <f>IF(C2936="Saliente Nacional",(IFERROR((LIMPIA(J2936,1)),0)),0)</f>
        <v>0</v>
      </c>
      <c r="N2936" s="36">
        <f>IF(C2936="Saliente Internacional",(IFERROR((LIMPIA(J2936,1)),0)),0)</f>
        <v>0</v>
      </c>
      <c r="O2936" s="36">
        <f>IF(C2936="Saliente Local",(IFERROR((LIMPIA(K2936,1)),0)),0)</f>
        <v>0</v>
      </c>
      <c r="P2936" s="36">
        <f>IF(C2936="Saliente Nacional",(IFERROR((LIMPIA(K2936,1)),0)),0)</f>
        <v>0</v>
      </c>
      <c r="Q2936" s="36">
        <f>IF(C2936="Saliente Internacional",(IFERROR((LIMPIA(K2936,1)),0)),0)</f>
        <v>0</v>
      </c>
      <c r="R2936" s="36">
        <f t="shared" si="136"/>
        <v>0</v>
      </c>
      <c r="S2936" s="36">
        <f t="shared" si="137"/>
        <v>0</v>
      </c>
    </row>
    <row r="2937" spans="1:19" x14ac:dyDescent="0.25">
      <c r="A2937" s="101">
        <f>'DETALLE DE CONEXIONES'!P2937</f>
        <v>0</v>
      </c>
      <c r="B2937" s="36" t="str">
        <f>'DETALLE DE CONEXIONES'!I2937</f>
        <v>GPRS</v>
      </c>
      <c r="C2937" s="36" t="str">
        <f>'DETALLE DE CONEXIONES'!BB2937</f>
        <v>MENSAJERO</v>
      </c>
      <c r="D2937" s="36" t="str">
        <f>'DETALLE DE CONEXIONES'!E2937</f>
        <v>internet.itelcel.coXXXGLTE</v>
      </c>
      <c r="E2937" s="36">
        <f t="shared" si="135"/>
        <v>26</v>
      </c>
      <c r="F2937" s="36">
        <f>IFERROR(LIMPIA('DETALLE DE CONEXIONES'!N2937,1),0)</f>
        <v>0</v>
      </c>
      <c r="G2937" s="36" t="str">
        <f>LEFT('DETALLE DE CONEXIONES'!BE2937,3)</f>
        <v/>
      </c>
      <c r="H2937" s="36" t="str">
        <f>RIGHT('DETALLE DE CONEXIONES'!AK2937,2)</f>
        <v>-1</v>
      </c>
      <c r="I2937" s="36" t="str">
        <f>LEFT('DETALLE DE CONEXIONES'!AK2937,3)</f>
        <v>MEN</v>
      </c>
      <c r="J2937" s="36" t="str">
        <f>LEFT('DETALLE DE CONEXIONES'!M2937,3)</f>
        <v>0mi</v>
      </c>
      <c r="K2937" s="36" t="str">
        <f>IF(LEN('DETALLE DE CONEXIONES'!M2937)&lt;12,(RIGHT('DETALLE DE CONEXIONES'!M2937,5)),(RIGHT('DETALLE DE CONEXIONES'!M2937,6)))</f>
        <v xml:space="preserve">min. </v>
      </c>
      <c r="L2937" s="36">
        <f>IF(C2937="Saliente Local",(IFERROR((LIMPIA(J2937,1)),0)),0)</f>
        <v>0</v>
      </c>
      <c r="M2937" s="36">
        <f>IF(C2937="Saliente Nacional",(IFERROR((LIMPIA(J2937,1)),0)),0)</f>
        <v>0</v>
      </c>
      <c r="N2937" s="36">
        <f>IF(C2937="Saliente Internacional",(IFERROR((LIMPIA(J2937,1)),0)),0)</f>
        <v>0</v>
      </c>
      <c r="O2937" s="36">
        <f>IF(C2937="Saliente Local",(IFERROR((LIMPIA(K2937,1)),0)),0)</f>
        <v>0</v>
      </c>
      <c r="P2937" s="36">
        <f>IF(C2937="Saliente Nacional",(IFERROR((LIMPIA(K2937,1)),0)),0)</f>
        <v>0</v>
      </c>
      <c r="Q2937" s="36">
        <f>IF(C2937="Saliente Internacional",(IFERROR((LIMPIA(K2937,1)),0)),0)</f>
        <v>0</v>
      </c>
      <c r="R2937" s="36">
        <f t="shared" si="136"/>
        <v>0</v>
      </c>
      <c r="S2937" s="36">
        <f t="shared" si="137"/>
        <v>0</v>
      </c>
    </row>
    <row r="2938" spans="1:19" x14ac:dyDescent="0.25">
      <c r="A2938" s="101">
        <f>'DETALLE DE CONEXIONES'!P2938</f>
        <v>0</v>
      </c>
      <c r="B2938" s="36" t="str">
        <f>'DETALLE DE CONEXIONES'!I2938</f>
        <v>GPRS</v>
      </c>
      <c r="C2938" s="36" t="str">
        <f>'DETALLE DE CONEXIONES'!BB2938</f>
        <v>RS</v>
      </c>
      <c r="D2938" s="36" t="str">
        <f>'DETALLE DE CONEXIONES'!E2938</f>
        <v>internet.itelcel.coXXXGLTE</v>
      </c>
      <c r="E2938" s="36">
        <f t="shared" si="135"/>
        <v>26</v>
      </c>
      <c r="F2938" s="36">
        <f>IFERROR(LIMPIA('DETALLE DE CONEXIONES'!N2938,1),0)</f>
        <v>0</v>
      </c>
      <c r="G2938" s="36" t="str">
        <f>LEFT('DETALLE DE CONEXIONES'!BE2938,3)</f>
        <v/>
      </c>
      <c r="H2938" s="36" t="str">
        <f>RIGHT('DETALLE DE CONEXIONES'!AK2938,2)</f>
        <v>-1</v>
      </c>
      <c r="I2938" s="36" t="str">
        <f>LEFT('DETALLE DE CONEXIONES'!AK2938,3)</f>
        <v>RS;</v>
      </c>
      <c r="J2938" s="36" t="str">
        <f>LEFT('DETALLE DE CONEXIONES'!M2938,3)</f>
        <v>0mi</v>
      </c>
      <c r="K2938" s="36" t="str">
        <f>IF(LEN('DETALLE DE CONEXIONES'!M2938)&lt;12,(RIGHT('DETALLE DE CONEXIONES'!M2938,5)),(RIGHT('DETALLE DE CONEXIONES'!M2938,6)))</f>
        <v xml:space="preserve">min. </v>
      </c>
      <c r="L2938" s="36">
        <f>IF(C2938="Saliente Local",(IFERROR((LIMPIA(J2938,1)),0)),0)</f>
        <v>0</v>
      </c>
      <c r="M2938" s="36">
        <f>IF(C2938="Saliente Nacional",(IFERROR((LIMPIA(J2938,1)),0)),0)</f>
        <v>0</v>
      </c>
      <c r="N2938" s="36">
        <f>IF(C2938="Saliente Internacional",(IFERROR((LIMPIA(J2938,1)),0)),0)</f>
        <v>0</v>
      </c>
      <c r="O2938" s="36">
        <f>IF(C2938="Saliente Local",(IFERROR((LIMPIA(K2938,1)),0)),0)</f>
        <v>0</v>
      </c>
      <c r="P2938" s="36">
        <f>IF(C2938="Saliente Nacional",(IFERROR((LIMPIA(K2938,1)),0)),0)</f>
        <v>0</v>
      </c>
      <c r="Q2938" s="36">
        <f>IF(C2938="Saliente Internacional",(IFERROR((LIMPIA(K2938,1)),0)),0)</f>
        <v>0</v>
      </c>
      <c r="R2938" s="36">
        <f t="shared" si="136"/>
        <v>0</v>
      </c>
      <c r="S2938" s="36">
        <f t="shared" si="137"/>
        <v>0</v>
      </c>
    </row>
    <row r="2939" spans="1:19" x14ac:dyDescent="0.25">
      <c r="A2939" s="101">
        <f>'DETALLE DE CONEXIONES'!P2939</f>
        <v>0</v>
      </c>
      <c r="B2939" s="36" t="str">
        <f>'DETALLE DE CONEXIONES'!I2939</f>
        <v>GPRS</v>
      </c>
      <c r="C2939" s="36" t="str">
        <f>'DETALLE DE CONEXIONES'!BB2939</f>
        <v>MENSAJERO</v>
      </c>
      <c r="D2939" s="36" t="str">
        <f>'DETALLE DE CONEXIONES'!E2939</f>
        <v>internet.itelcel.coXXXGLTE</v>
      </c>
      <c r="E2939" s="36">
        <f t="shared" si="135"/>
        <v>26</v>
      </c>
      <c r="F2939" s="36">
        <f>IFERROR(LIMPIA('DETALLE DE CONEXIONES'!N2939,1),0)</f>
        <v>0</v>
      </c>
      <c r="G2939" s="36" t="str">
        <f>LEFT('DETALLE DE CONEXIONES'!BE2939,3)</f>
        <v/>
      </c>
      <c r="H2939" s="36" t="str">
        <f>RIGHT('DETALLE DE CONEXIONES'!AK2939,2)</f>
        <v>-0</v>
      </c>
      <c r="I2939" s="36" t="str">
        <f>LEFT('DETALLE DE CONEXIONES'!AK2939,3)</f>
        <v>MEN</v>
      </c>
      <c r="J2939" s="36" t="str">
        <f>LEFT('DETALLE DE CONEXIONES'!M2939,3)</f>
        <v>0mi</v>
      </c>
      <c r="K2939" s="36" t="str">
        <f>IF(LEN('DETALLE DE CONEXIONES'!M2939)&lt;12,(RIGHT('DETALLE DE CONEXIONES'!M2939,5)),(RIGHT('DETALLE DE CONEXIONES'!M2939,6)))</f>
        <v xml:space="preserve">min. </v>
      </c>
      <c r="L2939" s="36">
        <f>IF(C2939="Saliente Local",(IFERROR((LIMPIA(J2939,1)),0)),0)</f>
        <v>0</v>
      </c>
      <c r="M2939" s="36">
        <f>IF(C2939="Saliente Nacional",(IFERROR((LIMPIA(J2939,1)),0)),0)</f>
        <v>0</v>
      </c>
      <c r="N2939" s="36">
        <f>IF(C2939="Saliente Internacional",(IFERROR((LIMPIA(J2939,1)),0)),0)</f>
        <v>0</v>
      </c>
      <c r="O2939" s="36">
        <f>IF(C2939="Saliente Local",(IFERROR((LIMPIA(K2939,1)),0)),0)</f>
        <v>0</v>
      </c>
      <c r="P2939" s="36">
        <f>IF(C2939="Saliente Nacional",(IFERROR((LIMPIA(K2939,1)),0)),0)</f>
        <v>0</v>
      </c>
      <c r="Q2939" s="36">
        <f>IF(C2939="Saliente Internacional",(IFERROR((LIMPIA(K2939,1)),0)),0)</f>
        <v>0</v>
      </c>
      <c r="R2939" s="36">
        <f t="shared" si="136"/>
        <v>0</v>
      </c>
      <c r="S2939" s="36">
        <f t="shared" si="137"/>
        <v>0</v>
      </c>
    </row>
    <row r="2940" spans="1:19" x14ac:dyDescent="0.25">
      <c r="A2940" s="101">
        <f>'DETALLE DE CONEXIONES'!P2940</f>
        <v>0</v>
      </c>
      <c r="B2940" s="36" t="str">
        <f>'DETALLE DE CONEXIONES'!I2940</f>
        <v>GPRS</v>
      </c>
      <c r="C2940" s="36" t="str">
        <f>'DETALLE DE CONEXIONES'!BB2940</f>
        <v>RS</v>
      </c>
      <c r="D2940" s="36" t="str">
        <f>'DETALLE DE CONEXIONES'!E2940</f>
        <v>internet.itelcel.coXXXGLTE</v>
      </c>
      <c r="E2940" s="36">
        <f t="shared" si="135"/>
        <v>26</v>
      </c>
      <c r="F2940" s="36">
        <f>IFERROR(LIMPIA('DETALLE DE CONEXIONES'!N2940,1),0)</f>
        <v>0</v>
      </c>
      <c r="G2940" s="36" t="str">
        <f>LEFT('DETALLE DE CONEXIONES'!BE2940,3)</f>
        <v/>
      </c>
      <c r="H2940" s="36" t="str">
        <f>RIGHT('DETALLE DE CONEXIONES'!AK2940,2)</f>
        <v>-0</v>
      </c>
      <c r="I2940" s="36" t="str">
        <f>LEFT('DETALLE DE CONEXIONES'!AK2940,3)</f>
        <v>RS;</v>
      </c>
      <c r="J2940" s="36" t="str">
        <f>LEFT('DETALLE DE CONEXIONES'!M2940,3)</f>
        <v>0mi</v>
      </c>
      <c r="K2940" s="36" t="str">
        <f>IF(LEN('DETALLE DE CONEXIONES'!M2940)&lt;12,(RIGHT('DETALLE DE CONEXIONES'!M2940,5)),(RIGHT('DETALLE DE CONEXIONES'!M2940,6)))</f>
        <v xml:space="preserve">min. </v>
      </c>
      <c r="L2940" s="36">
        <f>IF(C2940="Saliente Local",(IFERROR((LIMPIA(J2940,1)),0)),0)</f>
        <v>0</v>
      </c>
      <c r="M2940" s="36">
        <f>IF(C2940="Saliente Nacional",(IFERROR((LIMPIA(J2940,1)),0)),0)</f>
        <v>0</v>
      </c>
      <c r="N2940" s="36">
        <f>IF(C2940="Saliente Internacional",(IFERROR((LIMPIA(J2940,1)),0)),0)</f>
        <v>0</v>
      </c>
      <c r="O2940" s="36">
        <f>IF(C2940="Saliente Local",(IFERROR((LIMPIA(K2940,1)),0)),0)</f>
        <v>0</v>
      </c>
      <c r="P2940" s="36">
        <f>IF(C2940="Saliente Nacional",(IFERROR((LIMPIA(K2940,1)),0)),0)</f>
        <v>0</v>
      </c>
      <c r="Q2940" s="36">
        <f>IF(C2940="Saliente Internacional",(IFERROR((LIMPIA(K2940,1)),0)),0)</f>
        <v>0</v>
      </c>
      <c r="R2940" s="36">
        <f t="shared" si="136"/>
        <v>0</v>
      </c>
      <c r="S2940" s="36">
        <f t="shared" si="137"/>
        <v>0</v>
      </c>
    </row>
    <row r="2941" spans="1:19" x14ac:dyDescent="0.25">
      <c r="A2941" s="101">
        <f>'DETALLE DE CONEXIONES'!P2941</f>
        <v>0</v>
      </c>
      <c r="B2941" s="36" t="str">
        <f>'DETALLE DE CONEXIONES'!I2941</f>
        <v>GPRS</v>
      </c>
      <c r="C2941" s="36" t="str">
        <f>'DETALLE DE CONEXIONES'!BB2941</f>
        <v>MENSAJERO</v>
      </c>
      <c r="D2941" s="36" t="str">
        <f>'DETALLE DE CONEXIONES'!E2941</f>
        <v>internet.itelcelXXXm-3G</v>
      </c>
      <c r="E2941" s="36">
        <f t="shared" si="135"/>
        <v>23</v>
      </c>
      <c r="F2941" s="36">
        <f>IFERROR(LIMPIA('DETALLE DE CONEXIONES'!N2941,1),0)</f>
        <v>0</v>
      </c>
      <c r="G2941" s="36" t="str">
        <f>LEFT('DETALLE DE CONEXIONES'!BE2941,3)</f>
        <v/>
      </c>
      <c r="H2941" s="36" t="str">
        <f>RIGHT('DETALLE DE CONEXIONES'!AK2941,2)</f>
        <v>-0</v>
      </c>
      <c r="I2941" s="36" t="str">
        <f>LEFT('DETALLE DE CONEXIONES'!AK2941,3)</f>
        <v>MEN</v>
      </c>
      <c r="J2941" s="36" t="str">
        <f>LEFT('DETALLE DE CONEXIONES'!M2941,3)</f>
        <v>0mi</v>
      </c>
      <c r="K2941" s="36" t="str">
        <f>IF(LEN('DETALLE DE CONEXIONES'!M2941)&lt;12,(RIGHT('DETALLE DE CONEXIONES'!M2941,5)),(RIGHT('DETALLE DE CONEXIONES'!M2941,6)))</f>
        <v xml:space="preserve">min. </v>
      </c>
      <c r="L2941" s="36">
        <f>IF(C2941="Saliente Local",(IFERROR((LIMPIA(J2941,1)),0)),0)</f>
        <v>0</v>
      </c>
      <c r="M2941" s="36">
        <f>IF(C2941="Saliente Nacional",(IFERROR((LIMPIA(J2941,1)),0)),0)</f>
        <v>0</v>
      </c>
      <c r="N2941" s="36">
        <f>IF(C2941="Saliente Internacional",(IFERROR((LIMPIA(J2941,1)),0)),0)</f>
        <v>0</v>
      </c>
      <c r="O2941" s="36">
        <f>IF(C2941="Saliente Local",(IFERROR((LIMPIA(K2941,1)),0)),0)</f>
        <v>0</v>
      </c>
      <c r="P2941" s="36">
        <f>IF(C2941="Saliente Nacional",(IFERROR((LIMPIA(K2941,1)),0)),0)</f>
        <v>0</v>
      </c>
      <c r="Q2941" s="36">
        <f>IF(C2941="Saliente Internacional",(IFERROR((LIMPIA(K2941,1)),0)),0)</f>
        <v>0</v>
      </c>
      <c r="R2941" s="36">
        <f t="shared" si="136"/>
        <v>0</v>
      </c>
      <c r="S2941" s="36">
        <f t="shared" si="137"/>
        <v>0</v>
      </c>
    </row>
    <row r="2942" spans="1:19" x14ac:dyDescent="0.25">
      <c r="A2942" s="101">
        <f>'DETALLE DE CONEXIONES'!P2942</f>
        <v>0</v>
      </c>
      <c r="B2942" s="36" t="str">
        <f>'DETALLE DE CONEXIONES'!I2942</f>
        <v>GPRS</v>
      </c>
      <c r="C2942" s="36" t="str">
        <f>'DETALLE DE CONEXIONES'!BB2942</f>
        <v>RS</v>
      </c>
      <c r="D2942" s="36" t="str">
        <f>'DETALLE DE CONEXIONES'!E2942</f>
        <v>internet.itelcelXXXm-3G</v>
      </c>
      <c r="E2942" s="36">
        <f t="shared" si="135"/>
        <v>23</v>
      </c>
      <c r="F2942" s="36">
        <f>IFERROR(LIMPIA('DETALLE DE CONEXIONES'!N2942,1),0)</f>
        <v>0</v>
      </c>
      <c r="G2942" s="36" t="str">
        <f>LEFT('DETALLE DE CONEXIONES'!BE2942,3)</f>
        <v/>
      </c>
      <c r="H2942" s="36" t="str">
        <f>RIGHT('DETALLE DE CONEXIONES'!AK2942,2)</f>
        <v>-0</v>
      </c>
      <c r="I2942" s="36" t="str">
        <f>LEFT('DETALLE DE CONEXIONES'!AK2942,3)</f>
        <v>RS;</v>
      </c>
      <c r="J2942" s="36" t="str">
        <f>LEFT('DETALLE DE CONEXIONES'!M2942,3)</f>
        <v>0mi</v>
      </c>
      <c r="K2942" s="36" t="str">
        <f>IF(LEN('DETALLE DE CONEXIONES'!M2942)&lt;12,(RIGHT('DETALLE DE CONEXIONES'!M2942,5)),(RIGHT('DETALLE DE CONEXIONES'!M2942,6)))</f>
        <v xml:space="preserve">min. </v>
      </c>
      <c r="L2942" s="36">
        <f>IF(C2942="Saliente Local",(IFERROR((LIMPIA(J2942,1)),0)),0)</f>
        <v>0</v>
      </c>
      <c r="M2942" s="36">
        <f>IF(C2942="Saliente Nacional",(IFERROR((LIMPIA(J2942,1)),0)),0)</f>
        <v>0</v>
      </c>
      <c r="N2942" s="36">
        <f>IF(C2942="Saliente Internacional",(IFERROR((LIMPIA(J2942,1)),0)),0)</f>
        <v>0</v>
      </c>
      <c r="O2942" s="36">
        <f>IF(C2942="Saliente Local",(IFERROR((LIMPIA(K2942,1)),0)),0)</f>
        <v>0</v>
      </c>
      <c r="P2942" s="36">
        <f>IF(C2942="Saliente Nacional",(IFERROR((LIMPIA(K2942,1)),0)),0)</f>
        <v>0</v>
      </c>
      <c r="Q2942" s="36">
        <f>IF(C2942="Saliente Internacional",(IFERROR((LIMPIA(K2942,1)),0)),0)</f>
        <v>0</v>
      </c>
      <c r="R2942" s="36">
        <f t="shared" si="136"/>
        <v>0</v>
      </c>
      <c r="S2942" s="36">
        <f t="shared" si="137"/>
        <v>0</v>
      </c>
    </row>
    <row r="2943" spans="1:19" x14ac:dyDescent="0.25">
      <c r="A2943" s="101">
        <f>'DETALLE DE CONEXIONES'!P2943</f>
        <v>0</v>
      </c>
      <c r="B2943" s="36" t="str">
        <f>'DETALLE DE CONEXIONES'!I2943</f>
        <v>GPRS</v>
      </c>
      <c r="C2943" s="36" t="str">
        <f>'DETALLE DE CONEXIONES'!BB2943</f>
        <v>MENSAJERO</v>
      </c>
      <c r="D2943" s="36" t="str">
        <f>'DETALLE DE CONEXIONES'!E2943</f>
        <v>internet.itelcelXXXm-3G</v>
      </c>
      <c r="E2943" s="36">
        <f t="shared" si="135"/>
        <v>23</v>
      </c>
      <c r="F2943" s="36">
        <f>IFERROR(LIMPIA('DETALLE DE CONEXIONES'!N2943,1),0)</f>
        <v>0</v>
      </c>
      <c r="G2943" s="36" t="str">
        <f>LEFT('DETALLE DE CONEXIONES'!BE2943,3)</f>
        <v/>
      </c>
      <c r="H2943" s="36" t="str">
        <f>RIGHT('DETALLE DE CONEXIONES'!AK2943,2)</f>
        <v>-0</v>
      </c>
      <c r="I2943" s="36" t="str">
        <f>LEFT('DETALLE DE CONEXIONES'!AK2943,3)</f>
        <v>MEN</v>
      </c>
      <c r="J2943" s="36" t="str">
        <f>LEFT('DETALLE DE CONEXIONES'!M2943,3)</f>
        <v>0mi</v>
      </c>
      <c r="K2943" s="36" t="str">
        <f>IF(LEN('DETALLE DE CONEXIONES'!M2943)&lt;12,(RIGHT('DETALLE DE CONEXIONES'!M2943,5)),(RIGHT('DETALLE DE CONEXIONES'!M2943,6)))</f>
        <v xml:space="preserve">min. </v>
      </c>
      <c r="L2943" s="36">
        <f>IF(C2943="Saliente Local",(IFERROR((LIMPIA(J2943,1)),0)),0)</f>
        <v>0</v>
      </c>
      <c r="M2943" s="36">
        <f>IF(C2943="Saliente Nacional",(IFERROR((LIMPIA(J2943,1)),0)),0)</f>
        <v>0</v>
      </c>
      <c r="N2943" s="36">
        <f>IF(C2943="Saliente Internacional",(IFERROR((LIMPIA(J2943,1)),0)),0)</f>
        <v>0</v>
      </c>
      <c r="O2943" s="36">
        <f>IF(C2943="Saliente Local",(IFERROR((LIMPIA(K2943,1)),0)),0)</f>
        <v>0</v>
      </c>
      <c r="P2943" s="36">
        <f>IF(C2943="Saliente Nacional",(IFERROR((LIMPIA(K2943,1)),0)),0)</f>
        <v>0</v>
      </c>
      <c r="Q2943" s="36">
        <f>IF(C2943="Saliente Internacional",(IFERROR((LIMPIA(K2943,1)),0)),0)</f>
        <v>0</v>
      </c>
      <c r="R2943" s="36">
        <f t="shared" si="136"/>
        <v>0</v>
      </c>
      <c r="S2943" s="36">
        <f t="shared" si="137"/>
        <v>0</v>
      </c>
    </row>
    <row r="2944" spans="1:19" x14ac:dyDescent="0.25">
      <c r="A2944" s="101">
        <f>'DETALLE DE CONEXIONES'!P2944</f>
        <v>0</v>
      </c>
      <c r="B2944" s="36" t="str">
        <f>'DETALLE DE CONEXIONES'!I2944</f>
        <v>GPRS</v>
      </c>
      <c r="C2944" s="36" t="str">
        <f>'DETALLE DE CONEXIONES'!BB2944</f>
        <v>RS</v>
      </c>
      <c r="D2944" s="36" t="str">
        <f>'DETALLE DE CONEXIONES'!E2944</f>
        <v>internet.itelcelXXXm-3G</v>
      </c>
      <c r="E2944" s="36">
        <f t="shared" si="135"/>
        <v>23</v>
      </c>
      <c r="F2944" s="36">
        <f>IFERROR(LIMPIA('DETALLE DE CONEXIONES'!N2944,1),0)</f>
        <v>0</v>
      </c>
      <c r="G2944" s="36" t="str">
        <f>LEFT('DETALLE DE CONEXIONES'!BE2944,3)</f>
        <v/>
      </c>
      <c r="H2944" s="36" t="str">
        <f>RIGHT('DETALLE DE CONEXIONES'!AK2944,2)</f>
        <v>-0</v>
      </c>
      <c r="I2944" s="36" t="str">
        <f>LEFT('DETALLE DE CONEXIONES'!AK2944,3)</f>
        <v>RS;</v>
      </c>
      <c r="J2944" s="36" t="str">
        <f>LEFT('DETALLE DE CONEXIONES'!M2944,3)</f>
        <v>0mi</v>
      </c>
      <c r="K2944" s="36" t="str">
        <f>IF(LEN('DETALLE DE CONEXIONES'!M2944)&lt;12,(RIGHT('DETALLE DE CONEXIONES'!M2944,5)),(RIGHT('DETALLE DE CONEXIONES'!M2944,6)))</f>
        <v xml:space="preserve">min. </v>
      </c>
      <c r="L2944" s="36">
        <f>IF(C2944="Saliente Local",(IFERROR((LIMPIA(J2944,1)),0)),0)</f>
        <v>0</v>
      </c>
      <c r="M2944" s="36">
        <f>IF(C2944="Saliente Nacional",(IFERROR((LIMPIA(J2944,1)),0)),0)</f>
        <v>0</v>
      </c>
      <c r="N2944" s="36">
        <f>IF(C2944="Saliente Internacional",(IFERROR((LIMPIA(J2944,1)),0)),0)</f>
        <v>0</v>
      </c>
      <c r="O2944" s="36">
        <f>IF(C2944="Saliente Local",(IFERROR((LIMPIA(K2944,1)),0)),0)</f>
        <v>0</v>
      </c>
      <c r="P2944" s="36">
        <f>IF(C2944="Saliente Nacional",(IFERROR((LIMPIA(K2944,1)),0)),0)</f>
        <v>0</v>
      </c>
      <c r="Q2944" s="36">
        <f>IF(C2944="Saliente Internacional",(IFERROR((LIMPIA(K2944,1)),0)),0)</f>
        <v>0</v>
      </c>
      <c r="R2944" s="36">
        <f t="shared" si="136"/>
        <v>0</v>
      </c>
      <c r="S2944" s="36">
        <f t="shared" si="137"/>
        <v>0</v>
      </c>
    </row>
    <row r="2945" spans="1:19" x14ac:dyDescent="0.25">
      <c r="A2945" s="101">
        <f>'DETALLE DE CONEXIONES'!P2945</f>
        <v>0</v>
      </c>
      <c r="B2945" s="36" t="str">
        <f>'DETALLE DE CONEXIONES'!I2945</f>
        <v>TRANSFERENCIA</v>
      </c>
      <c r="C2945" s="36" t="str">
        <f>'DETALLE DE CONEXIONES'!BB2945</f>
        <v>Desvio Nacional</v>
      </c>
      <c r="D2945" s="36" t="str">
        <f>'DETALLE DE CONEXIONES'!E2945</f>
        <v>999XXX1600</v>
      </c>
      <c r="E2945" s="36">
        <f t="shared" si="135"/>
        <v>10</v>
      </c>
      <c r="F2945" s="36">
        <f>IFERROR(LIMPIA('DETALLE DE CONEXIONES'!N2945,1),0)</f>
        <v>1</v>
      </c>
      <c r="G2945" s="36" t="str">
        <f>LEFT('DETALLE DE CONEXIONES'!BE2945,3)</f>
        <v>SIU</v>
      </c>
      <c r="H2945" s="36" t="str">
        <f>RIGHT('DETALLE DE CONEXIONES'!AK2945,2)</f>
        <v/>
      </c>
      <c r="I2945" s="36" t="str">
        <f>LEFT('DETALLE DE CONEXIONES'!AK2945,3)</f>
        <v/>
      </c>
      <c r="J2945" s="36" t="str">
        <f>LEFT('DETALLE DE CONEXIONES'!M2945,3)</f>
        <v>0mi</v>
      </c>
      <c r="K2945" s="36" t="str">
        <f>IF(LEN('DETALLE DE CONEXIONES'!M2945)&lt;12,(RIGHT('DETALLE DE CONEXIONES'!M2945,5)),(RIGHT('DETALLE DE CONEXIONES'!M2945,6)))</f>
        <v>8seg.</v>
      </c>
      <c r="L2945" s="36">
        <f>IF(C2945="Saliente Local",(IFERROR((LIMPIA(J2945,1)),0)),0)</f>
        <v>0</v>
      </c>
      <c r="M2945" s="36">
        <f>IF(C2945="Saliente Nacional",(IFERROR((LIMPIA(J2945,1)),0)),0)</f>
        <v>0</v>
      </c>
      <c r="N2945" s="36">
        <f>IF(C2945="Saliente Internacional",(IFERROR((LIMPIA(J2945,1)),0)),0)</f>
        <v>0</v>
      </c>
      <c r="O2945" s="36">
        <f>IF(C2945="Saliente Local",(IFERROR((LIMPIA(K2945,1)),0)),0)</f>
        <v>0</v>
      </c>
      <c r="P2945" s="36">
        <f>IF(C2945="Saliente Nacional",(IFERROR((LIMPIA(K2945,1)),0)),0)</f>
        <v>0</v>
      </c>
      <c r="Q2945" s="36">
        <f>IF(C2945="Saliente Internacional",(IFERROR((LIMPIA(K2945,1)),0)),0)</f>
        <v>0</v>
      </c>
      <c r="R2945" s="36">
        <f t="shared" si="136"/>
        <v>0</v>
      </c>
      <c r="S2945" s="36">
        <f t="shared" si="137"/>
        <v>0</v>
      </c>
    </row>
    <row r="2946" spans="1:19" x14ac:dyDescent="0.25">
      <c r="A2946" s="101">
        <f>'DETALLE DE CONEXIONES'!P2946</f>
        <v>0</v>
      </c>
      <c r="B2946" s="36" t="str">
        <f>'DETALLE DE CONEXIONES'!I2946</f>
        <v>TRANSFERENCIA</v>
      </c>
      <c r="C2946" s="36" t="str">
        <f>'DETALLE DE CONEXIONES'!BB2946</f>
        <v>Desvio Nacional</v>
      </c>
      <c r="D2946" s="36" t="str">
        <f>'DETALLE DE CONEXIONES'!E2946</f>
        <v>999XXX1600</v>
      </c>
      <c r="E2946" s="36">
        <f t="shared" si="135"/>
        <v>10</v>
      </c>
      <c r="F2946" s="36">
        <f>IFERROR(LIMPIA('DETALLE DE CONEXIONES'!N2946,1),0)</f>
        <v>1</v>
      </c>
      <c r="G2946" s="36" t="str">
        <f>LEFT('DETALLE DE CONEXIONES'!BE2946,3)</f>
        <v>SIU</v>
      </c>
      <c r="H2946" s="36" t="str">
        <f>RIGHT('DETALLE DE CONEXIONES'!AK2946,2)</f>
        <v/>
      </c>
      <c r="I2946" s="36" t="str">
        <f>LEFT('DETALLE DE CONEXIONES'!AK2946,3)</f>
        <v/>
      </c>
      <c r="J2946" s="36" t="str">
        <f>LEFT('DETALLE DE CONEXIONES'!M2946,3)</f>
        <v>0mi</v>
      </c>
      <c r="K2946" s="36" t="str">
        <f>IF(LEN('DETALLE DE CONEXIONES'!M2946)&lt;12,(RIGHT('DETALLE DE CONEXIONES'!M2946,5)),(RIGHT('DETALLE DE CONEXIONES'!M2946,6)))</f>
        <v>20seg.</v>
      </c>
      <c r="L2946" s="36">
        <f>IF(C2946="Saliente Local",(IFERROR((LIMPIA(J2946,1)),0)),0)</f>
        <v>0</v>
      </c>
      <c r="M2946" s="36">
        <f>IF(C2946="Saliente Nacional",(IFERROR((LIMPIA(J2946,1)),0)),0)</f>
        <v>0</v>
      </c>
      <c r="N2946" s="36">
        <f>IF(C2946="Saliente Internacional",(IFERROR((LIMPIA(J2946,1)),0)),0)</f>
        <v>0</v>
      </c>
      <c r="O2946" s="36">
        <f>IF(C2946="Saliente Local",(IFERROR((LIMPIA(K2946,1)),0)),0)</f>
        <v>0</v>
      </c>
      <c r="P2946" s="36">
        <f>IF(C2946="Saliente Nacional",(IFERROR((LIMPIA(K2946,1)),0)),0)</f>
        <v>0</v>
      </c>
      <c r="Q2946" s="36">
        <f>IF(C2946="Saliente Internacional",(IFERROR((LIMPIA(K2946,1)),0)),0)</f>
        <v>0</v>
      </c>
      <c r="R2946" s="36">
        <f t="shared" si="136"/>
        <v>0</v>
      </c>
      <c r="S2946" s="36">
        <f t="shared" si="137"/>
        <v>0</v>
      </c>
    </row>
    <row r="2947" spans="1:19" x14ac:dyDescent="0.25">
      <c r="A2947" s="101">
        <f>'DETALLE DE CONEXIONES'!P2947</f>
        <v>0</v>
      </c>
      <c r="B2947" s="36" t="str">
        <f>'DETALLE DE CONEXIONES'!I2947</f>
        <v>TRANSFERENCIA</v>
      </c>
      <c r="C2947" s="36" t="str">
        <f>'DETALLE DE CONEXIONES'!BB2947</f>
        <v>Desvio Nacional</v>
      </c>
      <c r="D2947" s="36" t="str">
        <f>'DETALLE DE CONEXIONES'!E2947</f>
        <v>999XXX1600</v>
      </c>
      <c r="E2947" s="36">
        <f t="shared" ref="E2947:E3010" si="138">LEN(D2947)</f>
        <v>10</v>
      </c>
      <c r="F2947" s="36">
        <f>IFERROR(LIMPIA('DETALLE DE CONEXIONES'!N2947,1),0)</f>
        <v>1</v>
      </c>
      <c r="G2947" s="36" t="str">
        <f>LEFT('DETALLE DE CONEXIONES'!BE2947,3)</f>
        <v>SIU</v>
      </c>
      <c r="H2947" s="36" t="str">
        <f>RIGHT('DETALLE DE CONEXIONES'!AK2947,2)</f>
        <v/>
      </c>
      <c r="I2947" s="36" t="str">
        <f>LEFT('DETALLE DE CONEXIONES'!AK2947,3)</f>
        <v/>
      </c>
      <c r="J2947" s="36" t="str">
        <f>LEFT('DETALLE DE CONEXIONES'!M2947,3)</f>
        <v>0mi</v>
      </c>
      <c r="K2947" s="36" t="str">
        <f>IF(LEN('DETALLE DE CONEXIONES'!M2947)&lt;12,(RIGHT('DETALLE DE CONEXIONES'!M2947,5)),(RIGHT('DETALLE DE CONEXIONES'!M2947,6)))</f>
        <v>8seg.</v>
      </c>
      <c r="L2947" s="36">
        <f>IF(C2947="Saliente Local",(IFERROR((LIMPIA(J2947,1)),0)),0)</f>
        <v>0</v>
      </c>
      <c r="M2947" s="36">
        <f>IF(C2947="Saliente Nacional",(IFERROR((LIMPIA(J2947,1)),0)),0)</f>
        <v>0</v>
      </c>
      <c r="N2947" s="36">
        <f>IF(C2947="Saliente Internacional",(IFERROR((LIMPIA(J2947,1)),0)),0)</f>
        <v>0</v>
      </c>
      <c r="O2947" s="36">
        <f>IF(C2947="Saliente Local",(IFERROR((LIMPIA(K2947,1)),0)),0)</f>
        <v>0</v>
      </c>
      <c r="P2947" s="36">
        <f>IF(C2947="Saliente Nacional",(IFERROR((LIMPIA(K2947,1)),0)),0)</f>
        <v>0</v>
      </c>
      <c r="Q2947" s="36">
        <f>IF(C2947="Saliente Internacional",(IFERROR((LIMPIA(K2947,1)),0)),0)</f>
        <v>0</v>
      </c>
      <c r="R2947" s="36">
        <f t="shared" ref="R2947:R3010" si="139">IF(SUM(O2947:P2947)&gt;0,(L2947+M2947+1),(L2947+M2947))</f>
        <v>0</v>
      </c>
      <c r="S2947" s="36">
        <f t="shared" ref="S2947:S3010" si="140">IF(Q2947&gt;0,N2947+1,N2947)</f>
        <v>0</v>
      </c>
    </row>
    <row r="2948" spans="1:19" x14ac:dyDescent="0.25">
      <c r="A2948" s="101">
        <f>'DETALLE DE CONEXIONES'!P2948</f>
        <v>0</v>
      </c>
      <c r="B2948" s="36" t="str">
        <f>'DETALLE DE CONEXIONES'!I2948</f>
        <v>TRANSFERENCIA</v>
      </c>
      <c r="C2948" s="36" t="str">
        <f>'DETALLE DE CONEXIONES'!BB2948</f>
        <v>Desvio Nacional</v>
      </c>
      <c r="D2948" s="36" t="str">
        <f>'DETALLE DE CONEXIONES'!E2948</f>
        <v>999XXX1600</v>
      </c>
      <c r="E2948" s="36">
        <f t="shared" si="138"/>
        <v>10</v>
      </c>
      <c r="F2948" s="36">
        <f>IFERROR(LIMPIA('DETALLE DE CONEXIONES'!N2948,1),0)</f>
        <v>1</v>
      </c>
      <c r="G2948" s="36" t="str">
        <f>LEFT('DETALLE DE CONEXIONES'!BE2948,3)</f>
        <v>SIU</v>
      </c>
      <c r="H2948" s="36" t="str">
        <f>RIGHT('DETALLE DE CONEXIONES'!AK2948,2)</f>
        <v/>
      </c>
      <c r="I2948" s="36" t="str">
        <f>LEFT('DETALLE DE CONEXIONES'!AK2948,3)</f>
        <v/>
      </c>
      <c r="J2948" s="36" t="str">
        <f>LEFT('DETALLE DE CONEXIONES'!M2948,3)</f>
        <v>0mi</v>
      </c>
      <c r="K2948" s="36" t="str">
        <f>IF(LEN('DETALLE DE CONEXIONES'!M2948)&lt;12,(RIGHT('DETALLE DE CONEXIONES'!M2948,5)),(RIGHT('DETALLE DE CONEXIONES'!M2948,6)))</f>
        <v>4seg.</v>
      </c>
      <c r="L2948" s="36">
        <f>IF(C2948="Saliente Local",(IFERROR((LIMPIA(J2948,1)),0)),0)</f>
        <v>0</v>
      </c>
      <c r="M2948" s="36">
        <f>IF(C2948="Saliente Nacional",(IFERROR((LIMPIA(J2948,1)),0)),0)</f>
        <v>0</v>
      </c>
      <c r="N2948" s="36">
        <f>IF(C2948="Saliente Internacional",(IFERROR((LIMPIA(J2948,1)),0)),0)</f>
        <v>0</v>
      </c>
      <c r="O2948" s="36">
        <f>IF(C2948="Saliente Local",(IFERROR((LIMPIA(K2948,1)),0)),0)</f>
        <v>0</v>
      </c>
      <c r="P2948" s="36">
        <f>IF(C2948="Saliente Nacional",(IFERROR((LIMPIA(K2948,1)),0)),0)</f>
        <v>0</v>
      </c>
      <c r="Q2948" s="36">
        <f>IF(C2948="Saliente Internacional",(IFERROR((LIMPIA(K2948,1)),0)),0)</f>
        <v>0</v>
      </c>
      <c r="R2948" s="36">
        <f t="shared" si="139"/>
        <v>0</v>
      </c>
      <c r="S2948" s="36">
        <f t="shared" si="140"/>
        <v>0</v>
      </c>
    </row>
    <row r="2949" spans="1:19" x14ac:dyDescent="0.25">
      <c r="A2949" s="101">
        <f>'DETALLE DE CONEXIONES'!P2949</f>
        <v>0</v>
      </c>
      <c r="B2949" s="36" t="str">
        <f>'DETALLE DE CONEXIONES'!I2949</f>
        <v>SALIENTE</v>
      </c>
      <c r="C2949" s="36" t="str">
        <f>'DETALLE DE CONEXIONES'!BB2949</f>
        <v>Saliente Local</v>
      </c>
      <c r="D2949" s="36" t="str">
        <f>'DETALLE DE CONEXIONES'!E2949</f>
        <v>999XXX3420</v>
      </c>
      <c r="E2949" s="36">
        <f t="shared" si="138"/>
        <v>10</v>
      </c>
      <c r="F2949" s="36">
        <f>IFERROR(LIMPIA('DETALLE DE CONEXIONES'!N2949,1),0)</f>
        <v>1</v>
      </c>
      <c r="G2949" s="36" t="str">
        <f>LEFT('DETALLE DE CONEXIONES'!BE2949,3)</f>
        <v>NOF</v>
      </c>
      <c r="H2949" s="36" t="str">
        <f>RIGHT('DETALLE DE CONEXIONES'!AK2949,2)</f>
        <v/>
      </c>
      <c r="I2949" s="36" t="str">
        <f>LEFT('DETALLE DE CONEXIONES'!AK2949,3)</f>
        <v/>
      </c>
      <c r="J2949" s="36" t="str">
        <f>LEFT('DETALLE DE CONEXIONES'!M2949,3)</f>
        <v>0mi</v>
      </c>
      <c r="K2949" s="36" t="str">
        <f>IF(LEN('DETALLE DE CONEXIONES'!M2949)&lt;12,(RIGHT('DETALLE DE CONEXIONES'!M2949,5)),(RIGHT('DETALLE DE CONEXIONES'!M2949,6)))</f>
        <v>45seg.</v>
      </c>
      <c r="L2949" s="36">
        <f>IF(C2949="Saliente Local",(IFERROR((LIMPIA(J2949,1)),0)),0)</f>
        <v>0</v>
      </c>
      <c r="M2949" s="36">
        <f>IF(C2949="Saliente Nacional",(IFERROR((LIMPIA(J2949,1)),0)),0)</f>
        <v>0</v>
      </c>
      <c r="N2949" s="36">
        <f>IF(C2949="Saliente Internacional",(IFERROR((LIMPIA(J2949,1)),0)),0)</f>
        <v>0</v>
      </c>
      <c r="O2949" s="36">
        <f>IF(C2949="Saliente Local",(IFERROR((LIMPIA(K2949,1)),0)),0)</f>
        <v>45</v>
      </c>
      <c r="P2949" s="36">
        <f>IF(C2949="Saliente Nacional",(IFERROR((LIMPIA(K2949,1)),0)),0)</f>
        <v>0</v>
      </c>
      <c r="Q2949" s="36">
        <f>IF(C2949="Saliente Internacional",(IFERROR((LIMPIA(K2949,1)),0)),0)</f>
        <v>0</v>
      </c>
      <c r="R2949" s="36">
        <f t="shared" si="139"/>
        <v>1</v>
      </c>
      <c r="S2949" s="36">
        <f t="shared" si="140"/>
        <v>0</v>
      </c>
    </row>
    <row r="2950" spans="1:19" x14ac:dyDescent="0.25">
      <c r="A2950" s="101">
        <f>'DETALLE DE CONEXIONES'!P2950</f>
        <v>0</v>
      </c>
      <c r="B2950" s="36" t="str">
        <f>'DETALLE DE CONEXIONES'!I2950</f>
        <v>SALIENTE</v>
      </c>
      <c r="C2950" s="36" t="str">
        <f>'DETALLE DE CONEXIONES'!BB2950</f>
        <v>Saliente Local</v>
      </c>
      <c r="D2950" s="36" t="str">
        <f>'DETALLE DE CONEXIONES'!E2950</f>
        <v>999XXX9875</v>
      </c>
      <c r="E2950" s="36">
        <f t="shared" si="138"/>
        <v>10</v>
      </c>
      <c r="F2950" s="36">
        <f>IFERROR(LIMPIA('DETALLE DE CONEXIONES'!N2950,1),0)</f>
        <v>2</v>
      </c>
      <c r="G2950" s="36" t="str">
        <f>LEFT('DETALLE DE CONEXIONES'!BE2950,3)</f>
        <v>NOF</v>
      </c>
      <c r="H2950" s="36" t="str">
        <f>RIGHT('DETALLE DE CONEXIONES'!AK2950,2)</f>
        <v/>
      </c>
      <c r="I2950" s="36" t="str">
        <f>LEFT('DETALLE DE CONEXIONES'!AK2950,3)</f>
        <v/>
      </c>
      <c r="J2950" s="36" t="str">
        <f>LEFT('DETALLE DE CONEXIONES'!M2950,3)</f>
        <v>1mi</v>
      </c>
      <c r="K2950" s="36" t="str">
        <f>IF(LEN('DETALLE DE CONEXIONES'!M2950)&lt;12,(RIGHT('DETALLE DE CONEXIONES'!M2950,5)),(RIGHT('DETALLE DE CONEXIONES'!M2950,6)))</f>
        <v>4seg.</v>
      </c>
      <c r="L2950" s="36">
        <f>IF(C2950="Saliente Local",(IFERROR((LIMPIA(J2950,1)),0)),0)</f>
        <v>1</v>
      </c>
      <c r="M2950" s="36">
        <f>IF(C2950="Saliente Nacional",(IFERROR((LIMPIA(J2950,1)),0)),0)</f>
        <v>0</v>
      </c>
      <c r="N2950" s="36">
        <f>IF(C2950="Saliente Internacional",(IFERROR((LIMPIA(J2950,1)),0)),0)</f>
        <v>0</v>
      </c>
      <c r="O2950" s="36">
        <f>IF(C2950="Saliente Local",(IFERROR((LIMPIA(K2950,1)),0)),0)</f>
        <v>4</v>
      </c>
      <c r="P2950" s="36">
        <f>IF(C2950="Saliente Nacional",(IFERROR((LIMPIA(K2950,1)),0)),0)</f>
        <v>0</v>
      </c>
      <c r="Q2950" s="36">
        <f>IF(C2950="Saliente Internacional",(IFERROR((LIMPIA(K2950,1)),0)),0)</f>
        <v>0</v>
      </c>
      <c r="R2950" s="36">
        <f t="shared" si="139"/>
        <v>2</v>
      </c>
      <c r="S2950" s="36">
        <f t="shared" si="140"/>
        <v>0</v>
      </c>
    </row>
    <row r="2951" spans="1:19" x14ac:dyDescent="0.25">
      <c r="A2951" s="101">
        <f>'DETALLE DE CONEXIONES'!P2951</f>
        <v>0</v>
      </c>
      <c r="B2951" s="36" t="str">
        <f>'DETALLE DE CONEXIONES'!I2951</f>
        <v>SALIENTE</v>
      </c>
      <c r="C2951" s="36" t="str">
        <f>'DETALLE DE CONEXIONES'!BB2951</f>
        <v>Saliente Local</v>
      </c>
      <c r="D2951" s="36" t="str">
        <f>'DETALLE DE CONEXIONES'!E2951</f>
        <v>999XXX2109</v>
      </c>
      <c r="E2951" s="36">
        <f t="shared" si="138"/>
        <v>10</v>
      </c>
      <c r="F2951" s="36">
        <f>IFERROR(LIMPIA('DETALLE DE CONEXIONES'!N2951,1),0)</f>
        <v>2</v>
      </c>
      <c r="G2951" s="36" t="str">
        <f>LEFT('DETALLE DE CONEXIONES'!BE2951,3)</f>
        <v>NOF</v>
      </c>
      <c r="H2951" s="36" t="str">
        <f>RIGHT('DETALLE DE CONEXIONES'!AK2951,2)</f>
        <v/>
      </c>
      <c r="I2951" s="36" t="str">
        <f>LEFT('DETALLE DE CONEXIONES'!AK2951,3)</f>
        <v/>
      </c>
      <c r="J2951" s="36" t="str">
        <f>LEFT('DETALLE DE CONEXIONES'!M2951,3)</f>
        <v>1mi</v>
      </c>
      <c r="K2951" s="36" t="str">
        <f>IF(LEN('DETALLE DE CONEXIONES'!M2951)&lt;12,(RIGHT('DETALLE DE CONEXIONES'!M2951,5)),(RIGHT('DETALLE DE CONEXIONES'!M2951,6)))</f>
        <v>18seg.</v>
      </c>
      <c r="L2951" s="36">
        <f>IF(C2951="Saliente Local",(IFERROR((LIMPIA(J2951,1)),0)),0)</f>
        <v>1</v>
      </c>
      <c r="M2951" s="36">
        <f>IF(C2951="Saliente Nacional",(IFERROR((LIMPIA(J2951,1)),0)),0)</f>
        <v>0</v>
      </c>
      <c r="N2951" s="36">
        <f>IF(C2951="Saliente Internacional",(IFERROR((LIMPIA(J2951,1)),0)),0)</f>
        <v>0</v>
      </c>
      <c r="O2951" s="36">
        <f>IF(C2951="Saliente Local",(IFERROR((LIMPIA(K2951,1)),0)),0)</f>
        <v>18</v>
      </c>
      <c r="P2951" s="36">
        <f>IF(C2951="Saliente Nacional",(IFERROR((LIMPIA(K2951,1)),0)),0)</f>
        <v>0</v>
      </c>
      <c r="Q2951" s="36">
        <f>IF(C2951="Saliente Internacional",(IFERROR((LIMPIA(K2951,1)),0)),0)</f>
        <v>0</v>
      </c>
      <c r="R2951" s="36">
        <f t="shared" si="139"/>
        <v>2</v>
      </c>
      <c r="S2951" s="36">
        <f t="shared" si="140"/>
        <v>0</v>
      </c>
    </row>
    <row r="2952" spans="1:19" x14ac:dyDescent="0.25">
      <c r="A2952" s="101">
        <f>'DETALLE DE CONEXIONES'!P2952</f>
        <v>0</v>
      </c>
      <c r="B2952" s="36" t="str">
        <f>'DETALLE DE CONEXIONES'!I2952</f>
        <v>SALIENTE</v>
      </c>
      <c r="C2952" s="36" t="str">
        <f>'DETALLE DE CONEXIONES'!BB2952</f>
        <v>Saliente Local</v>
      </c>
      <c r="D2952" s="36" t="str">
        <f>'DETALLE DE CONEXIONES'!E2952</f>
        <v>999XXX9875</v>
      </c>
      <c r="E2952" s="36">
        <f t="shared" si="138"/>
        <v>10</v>
      </c>
      <c r="F2952" s="36">
        <f>IFERROR(LIMPIA('DETALLE DE CONEXIONES'!N2952,1),0)</f>
        <v>3</v>
      </c>
      <c r="G2952" s="36" t="str">
        <f>LEFT('DETALLE DE CONEXIONES'!BE2952,3)</f>
        <v>NOF</v>
      </c>
      <c r="H2952" s="36" t="str">
        <f>RIGHT('DETALLE DE CONEXIONES'!AK2952,2)</f>
        <v/>
      </c>
      <c r="I2952" s="36" t="str">
        <f>LEFT('DETALLE DE CONEXIONES'!AK2952,3)</f>
        <v/>
      </c>
      <c r="J2952" s="36" t="str">
        <f>LEFT('DETALLE DE CONEXIONES'!M2952,3)</f>
        <v>2mi</v>
      </c>
      <c r="K2952" s="36" t="str">
        <f>IF(LEN('DETALLE DE CONEXIONES'!M2952)&lt;12,(RIGHT('DETALLE DE CONEXIONES'!M2952,5)),(RIGHT('DETALLE DE CONEXIONES'!M2952,6)))</f>
        <v>1seg.</v>
      </c>
      <c r="L2952" s="36">
        <f>IF(C2952="Saliente Local",(IFERROR((LIMPIA(J2952,1)),0)),0)</f>
        <v>2</v>
      </c>
      <c r="M2952" s="36">
        <f>IF(C2952="Saliente Nacional",(IFERROR((LIMPIA(J2952,1)),0)),0)</f>
        <v>0</v>
      </c>
      <c r="N2952" s="36">
        <f>IF(C2952="Saliente Internacional",(IFERROR((LIMPIA(J2952,1)),0)),0)</f>
        <v>0</v>
      </c>
      <c r="O2952" s="36">
        <f>IF(C2952="Saliente Local",(IFERROR((LIMPIA(K2952,1)),0)),0)</f>
        <v>1</v>
      </c>
      <c r="P2952" s="36">
        <f>IF(C2952="Saliente Nacional",(IFERROR((LIMPIA(K2952,1)),0)),0)</f>
        <v>0</v>
      </c>
      <c r="Q2952" s="36">
        <f>IF(C2952="Saliente Internacional",(IFERROR((LIMPIA(K2952,1)),0)),0)</f>
        <v>0</v>
      </c>
      <c r="R2952" s="36">
        <f t="shared" si="139"/>
        <v>3</v>
      </c>
      <c r="S2952" s="36">
        <f t="shared" si="140"/>
        <v>0</v>
      </c>
    </row>
    <row r="2953" spans="1:19" x14ac:dyDescent="0.25">
      <c r="A2953" s="101">
        <f>'DETALLE DE CONEXIONES'!P2953</f>
        <v>0</v>
      </c>
      <c r="B2953" s="36" t="str">
        <f>'DETALLE DE CONEXIONES'!I2953</f>
        <v>ENTRANTE</v>
      </c>
      <c r="C2953" s="36" t="str">
        <f>'DETALLE DE CONEXIONES'!BB2953</f>
        <v>Entrante Nacional</v>
      </c>
      <c r="D2953" s="36" t="str">
        <f>'DETALLE DE CONEXIONES'!E2953</f>
        <v>999XXX1600</v>
      </c>
      <c r="E2953" s="36">
        <f t="shared" si="138"/>
        <v>10</v>
      </c>
      <c r="F2953" s="36">
        <f>IFERROR(LIMPIA('DETALLE DE CONEXIONES'!N2953,1),0)</f>
        <v>1</v>
      </c>
      <c r="G2953" s="36" t="str">
        <f>LEFT('DETALLE DE CONEXIONES'!BE2953,3)</f>
        <v>NOF</v>
      </c>
      <c r="H2953" s="36" t="str">
        <f>RIGHT('DETALLE DE CONEXIONES'!AK2953,2)</f>
        <v/>
      </c>
      <c r="I2953" s="36" t="str">
        <f>LEFT('DETALLE DE CONEXIONES'!AK2953,3)</f>
        <v/>
      </c>
      <c r="J2953" s="36" t="str">
        <f>LEFT('DETALLE DE CONEXIONES'!M2953,3)</f>
        <v>0mi</v>
      </c>
      <c r="K2953" s="36" t="str">
        <f>IF(LEN('DETALLE DE CONEXIONES'!M2953)&lt;12,(RIGHT('DETALLE DE CONEXIONES'!M2953,5)),(RIGHT('DETALLE DE CONEXIONES'!M2953,6)))</f>
        <v>1seg.</v>
      </c>
      <c r="L2953" s="36">
        <f>IF(C2953="Saliente Local",(IFERROR((LIMPIA(J2953,1)),0)),0)</f>
        <v>0</v>
      </c>
      <c r="M2953" s="36">
        <f>IF(C2953="Saliente Nacional",(IFERROR((LIMPIA(J2953,1)),0)),0)</f>
        <v>0</v>
      </c>
      <c r="N2953" s="36">
        <f>IF(C2953="Saliente Internacional",(IFERROR((LIMPIA(J2953,1)),0)),0)</f>
        <v>0</v>
      </c>
      <c r="O2953" s="36">
        <f>IF(C2953="Saliente Local",(IFERROR((LIMPIA(K2953,1)),0)),0)</f>
        <v>0</v>
      </c>
      <c r="P2953" s="36">
        <f>IF(C2953="Saliente Nacional",(IFERROR((LIMPIA(K2953,1)),0)),0)</f>
        <v>0</v>
      </c>
      <c r="Q2953" s="36">
        <f>IF(C2953="Saliente Internacional",(IFERROR((LIMPIA(K2953,1)),0)),0)</f>
        <v>0</v>
      </c>
      <c r="R2953" s="36">
        <f t="shared" si="139"/>
        <v>0</v>
      </c>
      <c r="S2953" s="36">
        <f t="shared" si="140"/>
        <v>0</v>
      </c>
    </row>
    <row r="2954" spans="1:19" x14ac:dyDescent="0.25">
      <c r="A2954" s="101">
        <f>'DETALLE DE CONEXIONES'!P2954</f>
        <v>0</v>
      </c>
      <c r="B2954" s="36" t="str">
        <f>'DETALLE DE CONEXIONES'!I2954</f>
        <v>TRANSFERENCIA</v>
      </c>
      <c r="C2954" s="36" t="str">
        <f>'DETALLE DE CONEXIONES'!BB2954</f>
        <v>Desvio Nacional</v>
      </c>
      <c r="D2954" s="36" t="str">
        <f>'DETALLE DE CONEXIONES'!E2954</f>
        <v>999XXX1600</v>
      </c>
      <c r="E2954" s="36">
        <f t="shared" si="138"/>
        <v>10</v>
      </c>
      <c r="F2954" s="36">
        <f>IFERROR(LIMPIA('DETALLE DE CONEXIONES'!N2954,1),0)</f>
        <v>1</v>
      </c>
      <c r="G2954" s="36" t="str">
        <f>LEFT('DETALLE DE CONEXIONES'!BE2954,3)</f>
        <v>SIU</v>
      </c>
      <c r="H2954" s="36" t="str">
        <f>RIGHT('DETALLE DE CONEXIONES'!AK2954,2)</f>
        <v/>
      </c>
      <c r="I2954" s="36" t="str">
        <f>LEFT('DETALLE DE CONEXIONES'!AK2954,3)</f>
        <v/>
      </c>
      <c r="J2954" s="36" t="str">
        <f>LEFT('DETALLE DE CONEXIONES'!M2954,3)</f>
        <v>0mi</v>
      </c>
      <c r="K2954" s="36" t="str">
        <f>IF(LEN('DETALLE DE CONEXIONES'!M2954)&lt;12,(RIGHT('DETALLE DE CONEXIONES'!M2954,5)),(RIGHT('DETALLE DE CONEXIONES'!M2954,6)))</f>
        <v>5seg.</v>
      </c>
      <c r="L2954" s="36">
        <f>IF(C2954="Saliente Local",(IFERROR((LIMPIA(J2954,1)),0)),0)</f>
        <v>0</v>
      </c>
      <c r="M2954" s="36">
        <f>IF(C2954="Saliente Nacional",(IFERROR((LIMPIA(J2954,1)),0)),0)</f>
        <v>0</v>
      </c>
      <c r="N2954" s="36">
        <f>IF(C2954="Saliente Internacional",(IFERROR((LIMPIA(J2954,1)),0)),0)</f>
        <v>0</v>
      </c>
      <c r="O2954" s="36">
        <f>IF(C2954="Saliente Local",(IFERROR((LIMPIA(K2954,1)),0)),0)</f>
        <v>0</v>
      </c>
      <c r="P2954" s="36">
        <f>IF(C2954="Saliente Nacional",(IFERROR((LIMPIA(K2954,1)),0)),0)</f>
        <v>0</v>
      </c>
      <c r="Q2954" s="36">
        <f>IF(C2954="Saliente Internacional",(IFERROR((LIMPIA(K2954,1)),0)),0)</f>
        <v>0</v>
      </c>
      <c r="R2954" s="36">
        <f t="shared" si="139"/>
        <v>0</v>
      </c>
      <c r="S2954" s="36">
        <f t="shared" si="140"/>
        <v>0</v>
      </c>
    </row>
    <row r="2955" spans="1:19" x14ac:dyDescent="0.25">
      <c r="A2955" s="101">
        <f>'DETALLE DE CONEXIONES'!P2955</f>
        <v>0</v>
      </c>
      <c r="B2955" s="36" t="str">
        <f>'DETALLE DE CONEXIONES'!I2955</f>
        <v>ENTRANTE</v>
      </c>
      <c r="C2955" s="36" t="str">
        <f>'DETALLE DE CONEXIONES'!BB2955</f>
        <v>Entrante Local</v>
      </c>
      <c r="D2955" s="36" t="str">
        <f>'DETALLE DE CONEXIONES'!E2955</f>
        <v>999XXX1600</v>
      </c>
      <c r="E2955" s="36">
        <f t="shared" si="138"/>
        <v>10</v>
      </c>
      <c r="F2955" s="36">
        <f>IFERROR(LIMPIA('DETALLE DE CONEXIONES'!N2955,1),0)</f>
        <v>3</v>
      </c>
      <c r="G2955" s="36" t="str">
        <f>LEFT('DETALLE DE CONEXIONES'!BE2955,3)</f>
        <v>NOF</v>
      </c>
      <c r="H2955" s="36" t="str">
        <f>RIGHT('DETALLE DE CONEXIONES'!AK2955,2)</f>
        <v/>
      </c>
      <c r="I2955" s="36" t="str">
        <f>LEFT('DETALLE DE CONEXIONES'!AK2955,3)</f>
        <v/>
      </c>
      <c r="J2955" s="36" t="str">
        <f>LEFT('DETALLE DE CONEXIONES'!M2955,3)</f>
        <v>2mi</v>
      </c>
      <c r="K2955" s="36" t="str">
        <f>IF(LEN('DETALLE DE CONEXIONES'!M2955)&lt;12,(RIGHT('DETALLE DE CONEXIONES'!M2955,5)),(RIGHT('DETALLE DE CONEXIONES'!M2955,6)))</f>
        <v>52seg.</v>
      </c>
      <c r="L2955" s="36">
        <f>IF(C2955="Saliente Local",(IFERROR((LIMPIA(J2955,1)),0)),0)</f>
        <v>0</v>
      </c>
      <c r="M2955" s="36">
        <f>IF(C2955="Saliente Nacional",(IFERROR((LIMPIA(J2955,1)),0)),0)</f>
        <v>0</v>
      </c>
      <c r="N2955" s="36">
        <f>IF(C2955="Saliente Internacional",(IFERROR((LIMPIA(J2955,1)),0)),0)</f>
        <v>0</v>
      </c>
      <c r="O2955" s="36">
        <f>IF(C2955="Saliente Local",(IFERROR((LIMPIA(K2955,1)),0)),0)</f>
        <v>0</v>
      </c>
      <c r="P2955" s="36">
        <f>IF(C2955="Saliente Nacional",(IFERROR((LIMPIA(K2955,1)),0)),0)</f>
        <v>0</v>
      </c>
      <c r="Q2955" s="36">
        <f>IF(C2955="Saliente Internacional",(IFERROR((LIMPIA(K2955,1)),0)),0)</f>
        <v>0</v>
      </c>
      <c r="R2955" s="36">
        <f t="shared" si="139"/>
        <v>0</v>
      </c>
      <c r="S2955" s="36">
        <f t="shared" si="140"/>
        <v>0</v>
      </c>
    </row>
    <row r="2956" spans="1:19" x14ac:dyDescent="0.25">
      <c r="A2956" s="101">
        <f>'DETALLE DE CONEXIONES'!P2956</f>
        <v>0</v>
      </c>
      <c r="B2956" s="36" t="str">
        <f>'DETALLE DE CONEXIONES'!I2956</f>
        <v>GPRS</v>
      </c>
      <c r="C2956" s="36" t="str">
        <f>'DETALLE DE CONEXIONES'!BB2956</f>
        <v>MENSAJERO</v>
      </c>
      <c r="D2956" s="36" t="str">
        <f>'DETALLE DE CONEXIONES'!E2956</f>
        <v>internet.itelcelXXXm-3G</v>
      </c>
      <c r="E2956" s="36">
        <f t="shared" si="138"/>
        <v>23</v>
      </c>
      <c r="F2956" s="36">
        <f>IFERROR(LIMPIA('DETALLE DE CONEXIONES'!N2956,1),0)</f>
        <v>0</v>
      </c>
      <c r="G2956" s="36" t="str">
        <f>LEFT('DETALLE DE CONEXIONES'!BE2956,3)</f>
        <v/>
      </c>
      <c r="H2956" s="36" t="str">
        <f>RIGHT('DETALLE DE CONEXIONES'!AK2956,2)</f>
        <v>-1</v>
      </c>
      <c r="I2956" s="36" t="str">
        <f>LEFT('DETALLE DE CONEXIONES'!AK2956,3)</f>
        <v>MEN</v>
      </c>
      <c r="J2956" s="36" t="str">
        <f>LEFT('DETALLE DE CONEXIONES'!M2956,3)</f>
        <v>0mi</v>
      </c>
      <c r="K2956" s="36" t="str">
        <f>IF(LEN('DETALLE DE CONEXIONES'!M2956)&lt;12,(RIGHT('DETALLE DE CONEXIONES'!M2956,5)),(RIGHT('DETALLE DE CONEXIONES'!M2956,6)))</f>
        <v xml:space="preserve">min. </v>
      </c>
      <c r="L2956" s="36">
        <f>IF(C2956="Saliente Local",(IFERROR((LIMPIA(J2956,1)),0)),0)</f>
        <v>0</v>
      </c>
      <c r="M2956" s="36">
        <f>IF(C2956="Saliente Nacional",(IFERROR((LIMPIA(J2956,1)),0)),0)</f>
        <v>0</v>
      </c>
      <c r="N2956" s="36">
        <f>IF(C2956="Saliente Internacional",(IFERROR((LIMPIA(J2956,1)),0)),0)</f>
        <v>0</v>
      </c>
      <c r="O2956" s="36">
        <f>IF(C2956="Saliente Local",(IFERROR((LIMPIA(K2956,1)),0)),0)</f>
        <v>0</v>
      </c>
      <c r="P2956" s="36">
        <f>IF(C2956="Saliente Nacional",(IFERROR((LIMPIA(K2956,1)),0)),0)</f>
        <v>0</v>
      </c>
      <c r="Q2956" s="36">
        <f>IF(C2956="Saliente Internacional",(IFERROR((LIMPIA(K2956,1)),0)),0)</f>
        <v>0</v>
      </c>
      <c r="R2956" s="36">
        <f t="shared" si="139"/>
        <v>0</v>
      </c>
      <c r="S2956" s="36">
        <f t="shared" si="140"/>
        <v>0</v>
      </c>
    </row>
    <row r="2957" spans="1:19" x14ac:dyDescent="0.25">
      <c r="A2957" s="101">
        <f>'DETALLE DE CONEXIONES'!P2957</f>
        <v>0</v>
      </c>
      <c r="B2957" s="36" t="str">
        <f>'DETALLE DE CONEXIONES'!I2957</f>
        <v>GPRS</v>
      </c>
      <c r="C2957" s="36" t="str">
        <f>'DETALLE DE CONEXIONES'!BB2957</f>
        <v>RS</v>
      </c>
      <c r="D2957" s="36" t="str">
        <f>'DETALLE DE CONEXIONES'!E2957</f>
        <v>internet.itelcelXXXm-3G</v>
      </c>
      <c r="E2957" s="36">
        <f t="shared" si="138"/>
        <v>23</v>
      </c>
      <c r="F2957" s="36">
        <f>IFERROR(LIMPIA('DETALLE DE CONEXIONES'!N2957,1),0)</f>
        <v>0</v>
      </c>
      <c r="G2957" s="36" t="str">
        <f>LEFT('DETALLE DE CONEXIONES'!BE2957,3)</f>
        <v/>
      </c>
      <c r="H2957" s="36" t="str">
        <f>RIGHT('DETALLE DE CONEXIONES'!AK2957,2)</f>
        <v>-1</v>
      </c>
      <c r="I2957" s="36" t="str">
        <f>LEFT('DETALLE DE CONEXIONES'!AK2957,3)</f>
        <v>RS;</v>
      </c>
      <c r="J2957" s="36" t="str">
        <f>LEFT('DETALLE DE CONEXIONES'!M2957,3)</f>
        <v>0mi</v>
      </c>
      <c r="K2957" s="36" t="str">
        <f>IF(LEN('DETALLE DE CONEXIONES'!M2957)&lt;12,(RIGHT('DETALLE DE CONEXIONES'!M2957,5)),(RIGHT('DETALLE DE CONEXIONES'!M2957,6)))</f>
        <v xml:space="preserve">min. </v>
      </c>
      <c r="L2957" s="36">
        <f>IF(C2957="Saliente Local",(IFERROR((LIMPIA(J2957,1)),0)),0)</f>
        <v>0</v>
      </c>
      <c r="M2957" s="36">
        <f>IF(C2957="Saliente Nacional",(IFERROR((LIMPIA(J2957,1)),0)),0)</f>
        <v>0</v>
      </c>
      <c r="N2957" s="36">
        <f>IF(C2957="Saliente Internacional",(IFERROR((LIMPIA(J2957,1)),0)),0)</f>
        <v>0</v>
      </c>
      <c r="O2957" s="36">
        <f>IF(C2957="Saliente Local",(IFERROR((LIMPIA(K2957,1)),0)),0)</f>
        <v>0</v>
      </c>
      <c r="P2957" s="36">
        <f>IF(C2957="Saliente Nacional",(IFERROR((LIMPIA(K2957,1)),0)),0)</f>
        <v>0</v>
      </c>
      <c r="Q2957" s="36">
        <f>IF(C2957="Saliente Internacional",(IFERROR((LIMPIA(K2957,1)),0)),0)</f>
        <v>0</v>
      </c>
      <c r="R2957" s="36">
        <f t="shared" si="139"/>
        <v>0</v>
      </c>
      <c r="S2957" s="36">
        <f t="shared" si="140"/>
        <v>0</v>
      </c>
    </row>
    <row r="2958" spans="1:19" x14ac:dyDescent="0.25">
      <c r="A2958" s="101">
        <f>'DETALLE DE CONEXIONES'!P2958</f>
        <v>0</v>
      </c>
      <c r="B2958" s="36" t="str">
        <f>'DETALLE DE CONEXIONES'!I2958</f>
        <v>TRANSFERENCIA</v>
      </c>
      <c r="C2958" s="36" t="str">
        <f>'DETALLE DE CONEXIONES'!BB2958</f>
        <v>Desvio Nacional</v>
      </c>
      <c r="D2958" s="36" t="str">
        <f>'DETALLE DE CONEXIONES'!E2958</f>
        <v>999XXX1600</v>
      </c>
      <c r="E2958" s="36">
        <f t="shared" si="138"/>
        <v>10</v>
      </c>
      <c r="F2958" s="36">
        <f>IFERROR(LIMPIA('DETALLE DE CONEXIONES'!N2958,1),0)</f>
        <v>1</v>
      </c>
      <c r="G2958" s="36" t="str">
        <f>LEFT('DETALLE DE CONEXIONES'!BE2958,3)</f>
        <v>SIU</v>
      </c>
      <c r="H2958" s="36" t="str">
        <f>RIGHT('DETALLE DE CONEXIONES'!AK2958,2)</f>
        <v/>
      </c>
      <c r="I2958" s="36" t="str">
        <f>LEFT('DETALLE DE CONEXIONES'!AK2958,3)</f>
        <v/>
      </c>
      <c r="J2958" s="36" t="str">
        <f>LEFT('DETALLE DE CONEXIONES'!M2958,3)</f>
        <v>0mi</v>
      </c>
      <c r="K2958" s="36" t="str">
        <f>IF(LEN('DETALLE DE CONEXIONES'!M2958)&lt;12,(RIGHT('DETALLE DE CONEXIONES'!M2958,5)),(RIGHT('DETALLE DE CONEXIONES'!M2958,6)))</f>
        <v>1seg.</v>
      </c>
      <c r="L2958" s="36">
        <f>IF(C2958="Saliente Local",(IFERROR((LIMPIA(J2958,1)),0)),0)</f>
        <v>0</v>
      </c>
      <c r="M2958" s="36">
        <f>IF(C2958="Saliente Nacional",(IFERROR((LIMPIA(J2958,1)),0)),0)</f>
        <v>0</v>
      </c>
      <c r="N2958" s="36">
        <f>IF(C2958="Saliente Internacional",(IFERROR((LIMPIA(J2958,1)),0)),0)</f>
        <v>0</v>
      </c>
      <c r="O2958" s="36">
        <f>IF(C2958="Saliente Local",(IFERROR((LIMPIA(K2958,1)),0)),0)</f>
        <v>0</v>
      </c>
      <c r="P2958" s="36">
        <f>IF(C2958="Saliente Nacional",(IFERROR((LIMPIA(K2958,1)),0)),0)</f>
        <v>0</v>
      </c>
      <c r="Q2958" s="36">
        <f>IF(C2958="Saliente Internacional",(IFERROR((LIMPIA(K2958,1)),0)),0)</f>
        <v>0</v>
      </c>
      <c r="R2958" s="36">
        <f t="shared" si="139"/>
        <v>0</v>
      </c>
      <c r="S2958" s="36">
        <f t="shared" si="140"/>
        <v>0</v>
      </c>
    </row>
    <row r="2959" spans="1:19" x14ac:dyDescent="0.25">
      <c r="A2959" s="101">
        <f>'DETALLE DE CONEXIONES'!P2959</f>
        <v>0</v>
      </c>
      <c r="B2959" s="36" t="str">
        <f>'DETALLE DE CONEXIONES'!I2959</f>
        <v>TRANSFERENCIA</v>
      </c>
      <c r="C2959" s="36" t="str">
        <f>'DETALLE DE CONEXIONES'!BB2959</f>
        <v>Desvio Nacional</v>
      </c>
      <c r="D2959" s="36" t="str">
        <f>'DETALLE DE CONEXIONES'!E2959</f>
        <v>999XXX1600</v>
      </c>
      <c r="E2959" s="36">
        <f t="shared" si="138"/>
        <v>10</v>
      </c>
      <c r="F2959" s="36">
        <f>IFERROR(LIMPIA('DETALLE DE CONEXIONES'!N2959,1),0)</f>
        <v>1</v>
      </c>
      <c r="G2959" s="36" t="str">
        <f>LEFT('DETALLE DE CONEXIONES'!BE2959,3)</f>
        <v>SIU</v>
      </c>
      <c r="H2959" s="36" t="str">
        <f>RIGHT('DETALLE DE CONEXIONES'!AK2959,2)</f>
        <v/>
      </c>
      <c r="I2959" s="36" t="str">
        <f>LEFT('DETALLE DE CONEXIONES'!AK2959,3)</f>
        <v/>
      </c>
      <c r="J2959" s="36" t="str">
        <f>LEFT('DETALLE DE CONEXIONES'!M2959,3)</f>
        <v>0mi</v>
      </c>
      <c r="K2959" s="36" t="str">
        <f>IF(LEN('DETALLE DE CONEXIONES'!M2959)&lt;12,(RIGHT('DETALLE DE CONEXIONES'!M2959,5)),(RIGHT('DETALLE DE CONEXIONES'!M2959,6)))</f>
        <v>1seg.</v>
      </c>
      <c r="L2959" s="36">
        <f>IF(C2959="Saliente Local",(IFERROR((LIMPIA(J2959,1)),0)),0)</f>
        <v>0</v>
      </c>
      <c r="M2959" s="36">
        <f>IF(C2959="Saliente Nacional",(IFERROR((LIMPIA(J2959,1)),0)),0)</f>
        <v>0</v>
      </c>
      <c r="N2959" s="36">
        <f>IF(C2959="Saliente Internacional",(IFERROR((LIMPIA(J2959,1)),0)),0)</f>
        <v>0</v>
      </c>
      <c r="O2959" s="36">
        <f>IF(C2959="Saliente Local",(IFERROR((LIMPIA(K2959,1)),0)),0)</f>
        <v>0</v>
      </c>
      <c r="P2959" s="36">
        <f>IF(C2959="Saliente Nacional",(IFERROR((LIMPIA(K2959,1)),0)),0)</f>
        <v>0</v>
      </c>
      <c r="Q2959" s="36">
        <f>IF(C2959="Saliente Internacional",(IFERROR((LIMPIA(K2959,1)),0)),0)</f>
        <v>0</v>
      </c>
      <c r="R2959" s="36">
        <f t="shared" si="139"/>
        <v>0</v>
      </c>
      <c r="S2959" s="36">
        <f t="shared" si="140"/>
        <v>0</v>
      </c>
    </row>
    <row r="2960" spans="1:19" x14ac:dyDescent="0.25">
      <c r="A2960" s="101">
        <f>'DETALLE DE CONEXIONES'!P2960</f>
        <v>0</v>
      </c>
      <c r="B2960" s="36" t="str">
        <f>'DETALLE DE CONEXIONES'!I2960</f>
        <v>TRANSFERENCIA</v>
      </c>
      <c r="C2960" s="36" t="str">
        <f>'DETALLE DE CONEXIONES'!BB2960</f>
        <v>Desvio Nacional</v>
      </c>
      <c r="D2960" s="36" t="str">
        <f>'DETALLE DE CONEXIONES'!E2960</f>
        <v>999XXX1600</v>
      </c>
      <c r="E2960" s="36">
        <f t="shared" si="138"/>
        <v>10</v>
      </c>
      <c r="F2960" s="36">
        <f>IFERROR(LIMPIA('DETALLE DE CONEXIONES'!N2960,1),0)</f>
        <v>1</v>
      </c>
      <c r="G2960" s="36" t="str">
        <f>LEFT('DETALLE DE CONEXIONES'!BE2960,3)</f>
        <v>SIU</v>
      </c>
      <c r="H2960" s="36" t="str">
        <f>RIGHT('DETALLE DE CONEXIONES'!AK2960,2)</f>
        <v/>
      </c>
      <c r="I2960" s="36" t="str">
        <f>LEFT('DETALLE DE CONEXIONES'!AK2960,3)</f>
        <v/>
      </c>
      <c r="J2960" s="36" t="str">
        <f>LEFT('DETALLE DE CONEXIONES'!M2960,3)</f>
        <v>0mi</v>
      </c>
      <c r="K2960" s="36" t="str">
        <f>IF(LEN('DETALLE DE CONEXIONES'!M2960)&lt;12,(RIGHT('DETALLE DE CONEXIONES'!M2960,5)),(RIGHT('DETALLE DE CONEXIONES'!M2960,6)))</f>
        <v>3seg.</v>
      </c>
      <c r="L2960" s="36">
        <f>IF(C2960="Saliente Local",(IFERROR((LIMPIA(J2960,1)),0)),0)</f>
        <v>0</v>
      </c>
      <c r="M2960" s="36">
        <f>IF(C2960="Saliente Nacional",(IFERROR((LIMPIA(J2960,1)),0)),0)</f>
        <v>0</v>
      </c>
      <c r="N2960" s="36">
        <f>IF(C2960="Saliente Internacional",(IFERROR((LIMPIA(J2960,1)),0)),0)</f>
        <v>0</v>
      </c>
      <c r="O2960" s="36">
        <f>IF(C2960="Saliente Local",(IFERROR((LIMPIA(K2960,1)),0)),0)</f>
        <v>0</v>
      </c>
      <c r="P2960" s="36">
        <f>IF(C2960="Saliente Nacional",(IFERROR((LIMPIA(K2960,1)),0)),0)</f>
        <v>0</v>
      </c>
      <c r="Q2960" s="36">
        <f>IF(C2960="Saliente Internacional",(IFERROR((LIMPIA(K2960,1)),0)),0)</f>
        <v>0</v>
      </c>
      <c r="R2960" s="36">
        <f t="shared" si="139"/>
        <v>0</v>
      </c>
      <c r="S2960" s="36">
        <f t="shared" si="140"/>
        <v>0</v>
      </c>
    </row>
    <row r="2961" spans="1:19" x14ac:dyDescent="0.25">
      <c r="A2961" s="101">
        <f>'DETALLE DE CONEXIONES'!P2961</f>
        <v>0</v>
      </c>
      <c r="B2961" s="36" t="str">
        <f>'DETALLE DE CONEXIONES'!I2961</f>
        <v>ENTRANTE</v>
      </c>
      <c r="C2961" s="36" t="str">
        <f>'DETALLE DE CONEXIONES'!BB2961</f>
        <v>Entrante Local</v>
      </c>
      <c r="D2961" s="36" t="str">
        <f>'DETALLE DE CONEXIONES'!E2961</f>
        <v>999XXX1600</v>
      </c>
      <c r="E2961" s="36">
        <f t="shared" si="138"/>
        <v>10</v>
      </c>
      <c r="F2961" s="36">
        <f>IFERROR(LIMPIA('DETALLE DE CONEXIONES'!N2961,1),0)</f>
        <v>8</v>
      </c>
      <c r="G2961" s="36" t="str">
        <f>LEFT('DETALLE DE CONEXIONES'!BE2961,3)</f>
        <v>NOF</v>
      </c>
      <c r="H2961" s="36" t="str">
        <f>RIGHT('DETALLE DE CONEXIONES'!AK2961,2)</f>
        <v/>
      </c>
      <c r="I2961" s="36" t="str">
        <f>LEFT('DETALLE DE CONEXIONES'!AK2961,3)</f>
        <v/>
      </c>
      <c r="J2961" s="36" t="str">
        <f>LEFT('DETALLE DE CONEXIONES'!M2961,3)</f>
        <v>7mi</v>
      </c>
      <c r="K2961" s="36" t="str">
        <f>IF(LEN('DETALLE DE CONEXIONES'!M2961)&lt;12,(RIGHT('DETALLE DE CONEXIONES'!M2961,5)),(RIGHT('DETALLE DE CONEXIONES'!M2961,6)))</f>
        <v>20seg.</v>
      </c>
      <c r="L2961" s="36">
        <f>IF(C2961="Saliente Local",(IFERROR((LIMPIA(J2961,1)),0)),0)</f>
        <v>0</v>
      </c>
      <c r="M2961" s="36">
        <f>IF(C2961="Saliente Nacional",(IFERROR((LIMPIA(J2961,1)),0)),0)</f>
        <v>0</v>
      </c>
      <c r="N2961" s="36">
        <f>IF(C2961="Saliente Internacional",(IFERROR((LIMPIA(J2961,1)),0)),0)</f>
        <v>0</v>
      </c>
      <c r="O2961" s="36">
        <f>IF(C2961="Saliente Local",(IFERROR((LIMPIA(K2961,1)),0)),0)</f>
        <v>0</v>
      </c>
      <c r="P2961" s="36">
        <f>IF(C2961="Saliente Nacional",(IFERROR((LIMPIA(K2961,1)),0)),0)</f>
        <v>0</v>
      </c>
      <c r="Q2961" s="36">
        <f>IF(C2961="Saliente Internacional",(IFERROR((LIMPIA(K2961,1)),0)),0)</f>
        <v>0</v>
      </c>
      <c r="R2961" s="36">
        <f t="shared" si="139"/>
        <v>0</v>
      </c>
      <c r="S2961" s="36">
        <f t="shared" si="140"/>
        <v>0</v>
      </c>
    </row>
    <row r="2962" spans="1:19" x14ac:dyDescent="0.25">
      <c r="A2962" s="101">
        <f>'DETALLE DE CONEXIONES'!P2962</f>
        <v>0</v>
      </c>
      <c r="B2962" s="36" t="str">
        <f>'DETALLE DE CONEXIONES'!I2962</f>
        <v>TRANSFERENCIA</v>
      </c>
      <c r="C2962" s="36" t="str">
        <f>'DETALLE DE CONEXIONES'!BB2962</f>
        <v>Desvio Nacional</v>
      </c>
      <c r="D2962" s="36" t="str">
        <f>'DETALLE DE CONEXIONES'!E2962</f>
        <v>999XXX1600</v>
      </c>
      <c r="E2962" s="36">
        <f t="shared" si="138"/>
        <v>10</v>
      </c>
      <c r="F2962" s="36">
        <f>IFERROR(LIMPIA('DETALLE DE CONEXIONES'!N2962,1),0)</f>
        <v>1</v>
      </c>
      <c r="G2962" s="36" t="str">
        <f>LEFT('DETALLE DE CONEXIONES'!BE2962,3)</f>
        <v>SIU</v>
      </c>
      <c r="H2962" s="36" t="str">
        <f>RIGHT('DETALLE DE CONEXIONES'!AK2962,2)</f>
        <v/>
      </c>
      <c r="I2962" s="36" t="str">
        <f>LEFT('DETALLE DE CONEXIONES'!AK2962,3)</f>
        <v/>
      </c>
      <c r="J2962" s="36" t="str">
        <f>LEFT('DETALLE DE CONEXIONES'!M2962,3)</f>
        <v>0mi</v>
      </c>
      <c r="K2962" s="36" t="str">
        <f>IF(LEN('DETALLE DE CONEXIONES'!M2962)&lt;12,(RIGHT('DETALLE DE CONEXIONES'!M2962,5)),(RIGHT('DETALLE DE CONEXIONES'!M2962,6)))</f>
        <v>2seg.</v>
      </c>
      <c r="L2962" s="36">
        <f>IF(C2962="Saliente Local",(IFERROR((LIMPIA(J2962,1)),0)),0)</f>
        <v>0</v>
      </c>
      <c r="M2962" s="36">
        <f>IF(C2962="Saliente Nacional",(IFERROR((LIMPIA(J2962,1)),0)),0)</f>
        <v>0</v>
      </c>
      <c r="N2962" s="36">
        <f>IF(C2962="Saliente Internacional",(IFERROR((LIMPIA(J2962,1)),0)),0)</f>
        <v>0</v>
      </c>
      <c r="O2962" s="36">
        <f>IF(C2962="Saliente Local",(IFERROR((LIMPIA(K2962,1)),0)),0)</f>
        <v>0</v>
      </c>
      <c r="P2962" s="36">
        <f>IF(C2962="Saliente Nacional",(IFERROR((LIMPIA(K2962,1)),0)),0)</f>
        <v>0</v>
      </c>
      <c r="Q2962" s="36">
        <f>IF(C2962="Saliente Internacional",(IFERROR((LIMPIA(K2962,1)),0)),0)</f>
        <v>0</v>
      </c>
      <c r="R2962" s="36">
        <f t="shared" si="139"/>
        <v>0</v>
      </c>
      <c r="S2962" s="36">
        <f t="shared" si="140"/>
        <v>0</v>
      </c>
    </row>
    <row r="2963" spans="1:19" x14ac:dyDescent="0.25">
      <c r="A2963" s="101">
        <f>'DETALLE DE CONEXIONES'!P2963</f>
        <v>0</v>
      </c>
      <c r="B2963" s="36" t="str">
        <f>'DETALLE DE CONEXIONES'!I2963</f>
        <v>TRANSFERENCIA</v>
      </c>
      <c r="C2963" s="36" t="str">
        <f>'DETALLE DE CONEXIONES'!BB2963</f>
        <v>Desvio Nacional</v>
      </c>
      <c r="D2963" s="36" t="str">
        <f>'DETALLE DE CONEXIONES'!E2963</f>
        <v>999XXX1600</v>
      </c>
      <c r="E2963" s="36">
        <f t="shared" si="138"/>
        <v>10</v>
      </c>
      <c r="F2963" s="36">
        <f>IFERROR(LIMPIA('DETALLE DE CONEXIONES'!N2963,1),0)</f>
        <v>1</v>
      </c>
      <c r="G2963" s="36" t="str">
        <f>LEFT('DETALLE DE CONEXIONES'!BE2963,3)</f>
        <v>SIU</v>
      </c>
      <c r="H2963" s="36" t="str">
        <f>RIGHT('DETALLE DE CONEXIONES'!AK2963,2)</f>
        <v/>
      </c>
      <c r="I2963" s="36" t="str">
        <f>LEFT('DETALLE DE CONEXIONES'!AK2963,3)</f>
        <v/>
      </c>
      <c r="J2963" s="36" t="str">
        <f>LEFT('DETALLE DE CONEXIONES'!M2963,3)</f>
        <v>0mi</v>
      </c>
      <c r="K2963" s="36" t="str">
        <f>IF(LEN('DETALLE DE CONEXIONES'!M2963)&lt;12,(RIGHT('DETALLE DE CONEXIONES'!M2963,5)),(RIGHT('DETALLE DE CONEXIONES'!M2963,6)))</f>
        <v>4seg.</v>
      </c>
      <c r="L2963" s="36">
        <f>IF(C2963="Saliente Local",(IFERROR((LIMPIA(J2963,1)),0)),0)</f>
        <v>0</v>
      </c>
      <c r="M2963" s="36">
        <f>IF(C2963="Saliente Nacional",(IFERROR((LIMPIA(J2963,1)),0)),0)</f>
        <v>0</v>
      </c>
      <c r="N2963" s="36">
        <f>IF(C2963="Saliente Internacional",(IFERROR((LIMPIA(J2963,1)),0)),0)</f>
        <v>0</v>
      </c>
      <c r="O2963" s="36">
        <f>IF(C2963="Saliente Local",(IFERROR((LIMPIA(K2963,1)),0)),0)</f>
        <v>0</v>
      </c>
      <c r="P2963" s="36">
        <f>IF(C2963="Saliente Nacional",(IFERROR((LIMPIA(K2963,1)),0)),0)</f>
        <v>0</v>
      </c>
      <c r="Q2963" s="36">
        <f>IF(C2963="Saliente Internacional",(IFERROR((LIMPIA(K2963,1)),0)),0)</f>
        <v>0</v>
      </c>
      <c r="R2963" s="36">
        <f t="shared" si="139"/>
        <v>0</v>
      </c>
      <c r="S2963" s="36">
        <f t="shared" si="140"/>
        <v>0</v>
      </c>
    </row>
    <row r="2964" spans="1:19" x14ac:dyDescent="0.25">
      <c r="A2964" s="101">
        <f>'DETALLE DE CONEXIONES'!P2964</f>
        <v>0</v>
      </c>
      <c r="B2964" s="36" t="str">
        <f>'DETALLE DE CONEXIONES'!I2964</f>
        <v>GPRS</v>
      </c>
      <c r="C2964" s="36" t="str">
        <f>'DETALLE DE CONEXIONES'!BB2964</f>
        <v>MENSAJERO</v>
      </c>
      <c r="D2964" s="36" t="str">
        <f>'DETALLE DE CONEXIONES'!E2964</f>
        <v>internet.itelcelXXXm-3G</v>
      </c>
      <c r="E2964" s="36">
        <f t="shared" si="138"/>
        <v>23</v>
      </c>
      <c r="F2964" s="36">
        <f>IFERROR(LIMPIA('DETALLE DE CONEXIONES'!N2964,1),0)</f>
        <v>0</v>
      </c>
      <c r="G2964" s="36" t="str">
        <f>LEFT('DETALLE DE CONEXIONES'!BE2964,3)</f>
        <v/>
      </c>
      <c r="H2964" s="36" t="str">
        <f>RIGHT('DETALLE DE CONEXIONES'!AK2964,2)</f>
        <v>-0</v>
      </c>
      <c r="I2964" s="36" t="str">
        <f>LEFT('DETALLE DE CONEXIONES'!AK2964,3)</f>
        <v>MEN</v>
      </c>
      <c r="J2964" s="36" t="str">
        <f>LEFT('DETALLE DE CONEXIONES'!M2964,3)</f>
        <v>0mi</v>
      </c>
      <c r="K2964" s="36" t="str">
        <f>IF(LEN('DETALLE DE CONEXIONES'!M2964)&lt;12,(RIGHT('DETALLE DE CONEXIONES'!M2964,5)),(RIGHT('DETALLE DE CONEXIONES'!M2964,6)))</f>
        <v xml:space="preserve">min. </v>
      </c>
      <c r="L2964" s="36">
        <f>IF(C2964="Saliente Local",(IFERROR((LIMPIA(J2964,1)),0)),0)</f>
        <v>0</v>
      </c>
      <c r="M2964" s="36">
        <f>IF(C2964="Saliente Nacional",(IFERROR((LIMPIA(J2964,1)),0)),0)</f>
        <v>0</v>
      </c>
      <c r="N2964" s="36">
        <f>IF(C2964="Saliente Internacional",(IFERROR((LIMPIA(J2964,1)),0)),0)</f>
        <v>0</v>
      </c>
      <c r="O2964" s="36">
        <f>IF(C2964="Saliente Local",(IFERROR((LIMPIA(K2964,1)),0)),0)</f>
        <v>0</v>
      </c>
      <c r="P2964" s="36">
        <f>IF(C2964="Saliente Nacional",(IFERROR((LIMPIA(K2964,1)),0)),0)</f>
        <v>0</v>
      </c>
      <c r="Q2964" s="36">
        <f>IF(C2964="Saliente Internacional",(IFERROR((LIMPIA(K2964,1)),0)),0)</f>
        <v>0</v>
      </c>
      <c r="R2964" s="36">
        <f t="shared" si="139"/>
        <v>0</v>
      </c>
      <c r="S2964" s="36">
        <f t="shared" si="140"/>
        <v>0</v>
      </c>
    </row>
    <row r="2965" spans="1:19" x14ac:dyDescent="0.25">
      <c r="A2965" s="101">
        <f>'DETALLE DE CONEXIONES'!P2965</f>
        <v>0</v>
      </c>
      <c r="B2965" s="36" t="str">
        <f>'DETALLE DE CONEXIONES'!I2965</f>
        <v>ENTRANTE</v>
      </c>
      <c r="C2965" s="36" t="str">
        <f>'DETALLE DE CONEXIONES'!BB2965</f>
        <v>Entrante</v>
      </c>
      <c r="D2965" s="36" t="str">
        <f>'DETALLE DE CONEXIONES'!E2965</f>
        <v>999XXX1600</v>
      </c>
      <c r="E2965" s="36">
        <f t="shared" si="138"/>
        <v>10</v>
      </c>
      <c r="F2965" s="36">
        <f>IFERROR(LIMPIA('DETALLE DE CONEXIONES'!N2965,1),0)</f>
        <v>8</v>
      </c>
      <c r="G2965" s="36" t="str">
        <f>LEFT('DETALLE DE CONEXIONES'!BE2965,3)</f>
        <v>NOF</v>
      </c>
      <c r="H2965" s="36" t="str">
        <f>RIGHT('DETALLE DE CONEXIONES'!AK2965,2)</f>
        <v/>
      </c>
      <c r="I2965" s="36" t="str">
        <f>LEFT('DETALLE DE CONEXIONES'!AK2965,3)</f>
        <v/>
      </c>
      <c r="J2965" s="36" t="str">
        <f>LEFT('DETALLE DE CONEXIONES'!M2965,3)</f>
        <v>7mi</v>
      </c>
      <c r="K2965" s="36" t="str">
        <f>IF(LEN('DETALLE DE CONEXIONES'!M2965)&lt;12,(RIGHT('DETALLE DE CONEXIONES'!M2965,5)),(RIGHT('DETALLE DE CONEXIONES'!M2965,6)))</f>
        <v>21seg.</v>
      </c>
      <c r="L2965" s="36">
        <f>IF(C2965="Saliente Local",(IFERROR((LIMPIA(J2965,1)),0)),0)</f>
        <v>0</v>
      </c>
      <c r="M2965" s="36">
        <f>IF(C2965="Saliente Nacional",(IFERROR((LIMPIA(J2965,1)),0)),0)</f>
        <v>0</v>
      </c>
      <c r="N2965" s="36">
        <f>IF(C2965="Saliente Internacional",(IFERROR((LIMPIA(J2965,1)),0)),0)</f>
        <v>0</v>
      </c>
      <c r="O2965" s="36">
        <f>IF(C2965="Saliente Local",(IFERROR((LIMPIA(K2965,1)),0)),0)</f>
        <v>0</v>
      </c>
      <c r="P2965" s="36">
        <f>IF(C2965="Saliente Nacional",(IFERROR((LIMPIA(K2965,1)),0)),0)</f>
        <v>0</v>
      </c>
      <c r="Q2965" s="36">
        <f>IF(C2965="Saliente Internacional",(IFERROR((LIMPIA(K2965,1)),0)),0)</f>
        <v>0</v>
      </c>
      <c r="R2965" s="36">
        <f t="shared" si="139"/>
        <v>0</v>
      </c>
      <c r="S2965" s="36">
        <f t="shared" si="140"/>
        <v>0</v>
      </c>
    </row>
    <row r="2966" spans="1:19" x14ac:dyDescent="0.25">
      <c r="A2966" s="101">
        <f>'DETALLE DE CONEXIONES'!P2966</f>
        <v>0</v>
      </c>
      <c r="B2966" s="36" t="str">
        <f>'DETALLE DE CONEXIONES'!I2966</f>
        <v>SALIENTE</v>
      </c>
      <c r="C2966" s="36" t="str">
        <f>'DETALLE DE CONEXIONES'!BB2966</f>
        <v>Saliente Local</v>
      </c>
      <c r="D2966" s="36" t="str">
        <f>'DETALLE DE CONEXIONES'!E2966</f>
        <v>999XXX3420</v>
      </c>
      <c r="E2966" s="36">
        <f t="shared" si="138"/>
        <v>10</v>
      </c>
      <c r="F2966" s="36">
        <f>IFERROR(LIMPIA('DETALLE DE CONEXIONES'!N2966,1),0)</f>
        <v>1</v>
      </c>
      <c r="G2966" s="36" t="str">
        <f>LEFT('DETALLE DE CONEXIONES'!BE2966,3)</f>
        <v>NOF</v>
      </c>
      <c r="H2966" s="36" t="str">
        <f>RIGHT('DETALLE DE CONEXIONES'!AK2966,2)</f>
        <v/>
      </c>
      <c r="I2966" s="36" t="str">
        <f>LEFT('DETALLE DE CONEXIONES'!AK2966,3)</f>
        <v/>
      </c>
      <c r="J2966" s="36" t="str">
        <f>LEFT('DETALLE DE CONEXIONES'!M2966,3)</f>
        <v>0mi</v>
      </c>
      <c r="K2966" s="36" t="str">
        <f>IF(LEN('DETALLE DE CONEXIONES'!M2966)&lt;12,(RIGHT('DETALLE DE CONEXIONES'!M2966,5)),(RIGHT('DETALLE DE CONEXIONES'!M2966,6)))</f>
        <v>24seg.</v>
      </c>
      <c r="L2966" s="36">
        <f>IF(C2966="Saliente Local",(IFERROR((LIMPIA(J2966,1)),0)),0)</f>
        <v>0</v>
      </c>
      <c r="M2966" s="36">
        <f>IF(C2966="Saliente Nacional",(IFERROR((LIMPIA(J2966,1)),0)),0)</f>
        <v>0</v>
      </c>
      <c r="N2966" s="36">
        <f>IF(C2966="Saliente Internacional",(IFERROR((LIMPIA(J2966,1)),0)),0)</f>
        <v>0</v>
      </c>
      <c r="O2966" s="36">
        <f>IF(C2966="Saliente Local",(IFERROR((LIMPIA(K2966,1)),0)),0)</f>
        <v>24</v>
      </c>
      <c r="P2966" s="36">
        <f>IF(C2966="Saliente Nacional",(IFERROR((LIMPIA(K2966,1)),0)),0)</f>
        <v>0</v>
      </c>
      <c r="Q2966" s="36">
        <f>IF(C2966="Saliente Internacional",(IFERROR((LIMPIA(K2966,1)),0)),0)</f>
        <v>0</v>
      </c>
      <c r="R2966" s="36">
        <f t="shared" si="139"/>
        <v>1</v>
      </c>
      <c r="S2966" s="36">
        <f t="shared" si="140"/>
        <v>0</v>
      </c>
    </row>
    <row r="2967" spans="1:19" x14ac:dyDescent="0.25">
      <c r="A2967" s="101">
        <f>'DETALLE DE CONEXIONES'!P2967</f>
        <v>0</v>
      </c>
      <c r="B2967" s="36" t="str">
        <f>'DETALLE DE CONEXIONES'!I2967</f>
        <v>GPRS</v>
      </c>
      <c r="C2967" s="36" t="str">
        <f>'DETALLE DE CONEXIONES'!BB2967</f>
        <v>MENSAJERO</v>
      </c>
      <c r="D2967" s="36" t="str">
        <f>'DETALLE DE CONEXIONES'!E2967</f>
        <v>internet.itelcelXXXm-3G</v>
      </c>
      <c r="E2967" s="36">
        <f t="shared" si="138"/>
        <v>23</v>
      </c>
      <c r="F2967" s="36">
        <f>IFERROR(LIMPIA('DETALLE DE CONEXIONES'!N2967,1),0)</f>
        <v>0</v>
      </c>
      <c r="G2967" s="36" t="str">
        <f>LEFT('DETALLE DE CONEXIONES'!BE2967,3)</f>
        <v/>
      </c>
      <c r="H2967" s="36" t="str">
        <f>RIGHT('DETALLE DE CONEXIONES'!AK2967,2)</f>
        <v>-0</v>
      </c>
      <c r="I2967" s="36" t="str">
        <f>LEFT('DETALLE DE CONEXIONES'!AK2967,3)</f>
        <v>MEN</v>
      </c>
      <c r="J2967" s="36" t="str">
        <f>LEFT('DETALLE DE CONEXIONES'!M2967,3)</f>
        <v>0mi</v>
      </c>
      <c r="K2967" s="36" t="str">
        <f>IF(LEN('DETALLE DE CONEXIONES'!M2967)&lt;12,(RIGHT('DETALLE DE CONEXIONES'!M2967,5)),(RIGHT('DETALLE DE CONEXIONES'!M2967,6)))</f>
        <v xml:space="preserve">min. </v>
      </c>
      <c r="L2967" s="36">
        <f>IF(C2967="Saliente Local",(IFERROR((LIMPIA(J2967,1)),0)),0)</f>
        <v>0</v>
      </c>
      <c r="M2967" s="36">
        <f>IF(C2967="Saliente Nacional",(IFERROR((LIMPIA(J2967,1)),0)),0)</f>
        <v>0</v>
      </c>
      <c r="N2967" s="36">
        <f>IF(C2967="Saliente Internacional",(IFERROR((LIMPIA(J2967,1)),0)),0)</f>
        <v>0</v>
      </c>
      <c r="O2967" s="36">
        <f>IF(C2967="Saliente Local",(IFERROR((LIMPIA(K2967,1)),0)),0)</f>
        <v>0</v>
      </c>
      <c r="P2967" s="36">
        <f>IF(C2967="Saliente Nacional",(IFERROR((LIMPIA(K2967,1)),0)),0)</f>
        <v>0</v>
      </c>
      <c r="Q2967" s="36">
        <f>IF(C2967="Saliente Internacional",(IFERROR((LIMPIA(K2967,1)),0)),0)</f>
        <v>0</v>
      </c>
      <c r="R2967" s="36">
        <f t="shared" si="139"/>
        <v>0</v>
      </c>
      <c r="S2967" s="36">
        <f t="shared" si="140"/>
        <v>0</v>
      </c>
    </row>
    <row r="2968" spans="1:19" x14ac:dyDescent="0.25">
      <c r="A2968" s="101">
        <f>'DETALLE DE CONEXIONES'!P2968</f>
        <v>0</v>
      </c>
      <c r="B2968" s="36" t="str">
        <f>'DETALLE DE CONEXIONES'!I2968</f>
        <v>GPRS</v>
      </c>
      <c r="C2968" s="36" t="str">
        <f>'DETALLE DE CONEXIONES'!BB2968</f>
        <v>RS</v>
      </c>
      <c r="D2968" s="36" t="str">
        <f>'DETALLE DE CONEXIONES'!E2968</f>
        <v>internet.itelcelXXXm-3G</v>
      </c>
      <c r="E2968" s="36">
        <f t="shared" si="138"/>
        <v>23</v>
      </c>
      <c r="F2968" s="36">
        <f>IFERROR(LIMPIA('DETALLE DE CONEXIONES'!N2968,1),0)</f>
        <v>0</v>
      </c>
      <c r="G2968" s="36" t="str">
        <f>LEFT('DETALLE DE CONEXIONES'!BE2968,3)</f>
        <v/>
      </c>
      <c r="H2968" s="36" t="str">
        <f>RIGHT('DETALLE DE CONEXIONES'!AK2968,2)</f>
        <v>-1</v>
      </c>
      <c r="I2968" s="36" t="str">
        <f>LEFT('DETALLE DE CONEXIONES'!AK2968,3)</f>
        <v>RS;</v>
      </c>
      <c r="J2968" s="36" t="str">
        <f>LEFT('DETALLE DE CONEXIONES'!M2968,3)</f>
        <v>0mi</v>
      </c>
      <c r="K2968" s="36" t="str">
        <f>IF(LEN('DETALLE DE CONEXIONES'!M2968)&lt;12,(RIGHT('DETALLE DE CONEXIONES'!M2968,5)),(RIGHT('DETALLE DE CONEXIONES'!M2968,6)))</f>
        <v xml:space="preserve">min. </v>
      </c>
      <c r="L2968" s="36">
        <f>IF(C2968="Saliente Local",(IFERROR((LIMPIA(J2968,1)),0)),0)</f>
        <v>0</v>
      </c>
      <c r="M2968" s="36">
        <f>IF(C2968="Saliente Nacional",(IFERROR((LIMPIA(J2968,1)),0)),0)</f>
        <v>0</v>
      </c>
      <c r="N2968" s="36">
        <f>IF(C2968="Saliente Internacional",(IFERROR((LIMPIA(J2968,1)),0)),0)</f>
        <v>0</v>
      </c>
      <c r="O2968" s="36">
        <f>IF(C2968="Saliente Local",(IFERROR((LIMPIA(K2968,1)),0)),0)</f>
        <v>0</v>
      </c>
      <c r="P2968" s="36">
        <f>IF(C2968="Saliente Nacional",(IFERROR((LIMPIA(K2968,1)),0)),0)</f>
        <v>0</v>
      </c>
      <c r="Q2968" s="36">
        <f>IF(C2968="Saliente Internacional",(IFERROR((LIMPIA(K2968,1)),0)),0)</f>
        <v>0</v>
      </c>
      <c r="R2968" s="36">
        <f t="shared" si="139"/>
        <v>0</v>
      </c>
      <c r="S2968" s="36">
        <f t="shared" si="140"/>
        <v>0</v>
      </c>
    </row>
    <row r="2969" spans="1:19" x14ac:dyDescent="0.25">
      <c r="A2969" s="101">
        <f>'DETALLE DE CONEXIONES'!P2969</f>
        <v>0</v>
      </c>
      <c r="B2969" s="36" t="str">
        <f>'DETALLE DE CONEXIONES'!I2969</f>
        <v>SALIENTE</v>
      </c>
      <c r="C2969" s="36" t="str">
        <f>'DETALLE DE CONEXIONES'!BB2969</f>
        <v>Saliente Local</v>
      </c>
      <c r="D2969" s="36" t="str">
        <f>'DETALLE DE CONEXIONES'!E2969</f>
        <v>999XXX2316</v>
      </c>
      <c r="E2969" s="36">
        <f t="shared" si="138"/>
        <v>10</v>
      </c>
      <c r="F2969" s="36">
        <f>IFERROR(LIMPIA('DETALLE DE CONEXIONES'!N2969,1),0)</f>
        <v>2</v>
      </c>
      <c r="G2969" s="36" t="str">
        <f>LEFT('DETALLE DE CONEXIONES'!BE2969,3)</f>
        <v>NOF</v>
      </c>
      <c r="H2969" s="36" t="str">
        <f>RIGHT('DETALLE DE CONEXIONES'!AK2969,2)</f>
        <v/>
      </c>
      <c r="I2969" s="36" t="str">
        <f>LEFT('DETALLE DE CONEXIONES'!AK2969,3)</f>
        <v/>
      </c>
      <c r="J2969" s="36" t="str">
        <f>LEFT('DETALLE DE CONEXIONES'!M2969,3)</f>
        <v>1mi</v>
      </c>
      <c r="K2969" s="36" t="str">
        <f>IF(LEN('DETALLE DE CONEXIONES'!M2969)&lt;12,(RIGHT('DETALLE DE CONEXIONES'!M2969,5)),(RIGHT('DETALLE DE CONEXIONES'!M2969,6)))</f>
        <v>43seg.</v>
      </c>
      <c r="L2969" s="36">
        <f>IF(C2969="Saliente Local",(IFERROR((LIMPIA(J2969,1)),0)),0)</f>
        <v>1</v>
      </c>
      <c r="M2969" s="36">
        <f>IF(C2969="Saliente Nacional",(IFERROR((LIMPIA(J2969,1)),0)),0)</f>
        <v>0</v>
      </c>
      <c r="N2969" s="36">
        <f>IF(C2969="Saliente Internacional",(IFERROR((LIMPIA(J2969,1)),0)),0)</f>
        <v>0</v>
      </c>
      <c r="O2969" s="36">
        <f>IF(C2969="Saliente Local",(IFERROR((LIMPIA(K2969,1)),0)),0)</f>
        <v>43</v>
      </c>
      <c r="P2969" s="36">
        <f>IF(C2969="Saliente Nacional",(IFERROR((LIMPIA(K2969,1)),0)),0)</f>
        <v>0</v>
      </c>
      <c r="Q2969" s="36">
        <f>IF(C2969="Saliente Internacional",(IFERROR((LIMPIA(K2969,1)),0)),0)</f>
        <v>0</v>
      </c>
      <c r="R2969" s="36">
        <f t="shared" si="139"/>
        <v>2</v>
      </c>
      <c r="S2969" s="36">
        <f t="shared" si="140"/>
        <v>0</v>
      </c>
    </row>
    <row r="2970" spans="1:19" x14ac:dyDescent="0.25">
      <c r="A2970" s="101">
        <f>'DETALLE DE CONEXIONES'!P2970</f>
        <v>0</v>
      </c>
      <c r="B2970" s="36" t="str">
        <f>'DETALLE DE CONEXIONES'!I2970</f>
        <v>GPRS</v>
      </c>
      <c r="C2970" s="36" t="str">
        <f>'DETALLE DE CONEXIONES'!BB2970</f>
        <v>MENSAJERO</v>
      </c>
      <c r="D2970" s="36" t="str">
        <f>'DETALLE DE CONEXIONES'!E2970</f>
        <v>internet.itelcelXXXm-3G</v>
      </c>
      <c r="E2970" s="36">
        <f t="shared" si="138"/>
        <v>23</v>
      </c>
      <c r="F2970" s="36">
        <f>IFERROR(LIMPIA('DETALLE DE CONEXIONES'!N2970,1),0)</f>
        <v>0</v>
      </c>
      <c r="G2970" s="36" t="str">
        <f>LEFT('DETALLE DE CONEXIONES'!BE2970,3)</f>
        <v/>
      </c>
      <c r="H2970" s="36" t="str">
        <f>RIGHT('DETALLE DE CONEXIONES'!AK2970,2)</f>
        <v>-1</v>
      </c>
      <c r="I2970" s="36" t="str">
        <f>LEFT('DETALLE DE CONEXIONES'!AK2970,3)</f>
        <v>MEN</v>
      </c>
      <c r="J2970" s="36" t="str">
        <f>LEFT('DETALLE DE CONEXIONES'!M2970,3)</f>
        <v>0mi</v>
      </c>
      <c r="K2970" s="36" t="str">
        <f>IF(LEN('DETALLE DE CONEXIONES'!M2970)&lt;12,(RIGHT('DETALLE DE CONEXIONES'!M2970,5)),(RIGHT('DETALLE DE CONEXIONES'!M2970,6)))</f>
        <v xml:space="preserve">min. </v>
      </c>
      <c r="L2970" s="36">
        <f>IF(C2970="Saliente Local",(IFERROR((LIMPIA(J2970,1)),0)),0)</f>
        <v>0</v>
      </c>
      <c r="M2970" s="36">
        <f>IF(C2970="Saliente Nacional",(IFERROR((LIMPIA(J2970,1)),0)),0)</f>
        <v>0</v>
      </c>
      <c r="N2970" s="36">
        <f>IF(C2970="Saliente Internacional",(IFERROR((LIMPIA(J2970,1)),0)),0)</f>
        <v>0</v>
      </c>
      <c r="O2970" s="36">
        <f>IF(C2970="Saliente Local",(IFERROR((LIMPIA(K2970,1)),0)),0)</f>
        <v>0</v>
      </c>
      <c r="P2970" s="36">
        <f>IF(C2970="Saliente Nacional",(IFERROR((LIMPIA(K2970,1)),0)),0)</f>
        <v>0</v>
      </c>
      <c r="Q2970" s="36">
        <f>IF(C2970="Saliente Internacional",(IFERROR((LIMPIA(K2970,1)),0)),0)</f>
        <v>0</v>
      </c>
      <c r="R2970" s="36">
        <f t="shared" si="139"/>
        <v>0</v>
      </c>
      <c r="S2970" s="36">
        <f t="shared" si="140"/>
        <v>0</v>
      </c>
    </row>
    <row r="2971" spans="1:19" x14ac:dyDescent="0.25">
      <c r="A2971" s="101">
        <f>'DETALLE DE CONEXIONES'!P2971</f>
        <v>0</v>
      </c>
      <c r="B2971" s="36" t="str">
        <f>'DETALLE DE CONEXIONES'!I2971</f>
        <v>GPRS</v>
      </c>
      <c r="C2971" s="36" t="str">
        <f>'DETALLE DE CONEXIONES'!BB2971</f>
        <v>RS</v>
      </c>
      <c r="D2971" s="36" t="str">
        <f>'DETALLE DE CONEXIONES'!E2971</f>
        <v>internet.itelcelXXXm-3G</v>
      </c>
      <c r="E2971" s="36">
        <f t="shared" si="138"/>
        <v>23</v>
      </c>
      <c r="F2971" s="36">
        <f>IFERROR(LIMPIA('DETALLE DE CONEXIONES'!N2971,1),0)</f>
        <v>0</v>
      </c>
      <c r="G2971" s="36" t="str">
        <f>LEFT('DETALLE DE CONEXIONES'!BE2971,3)</f>
        <v/>
      </c>
      <c r="H2971" s="36" t="str">
        <f>RIGHT('DETALLE DE CONEXIONES'!AK2971,2)</f>
        <v>-1</v>
      </c>
      <c r="I2971" s="36" t="str">
        <f>LEFT('DETALLE DE CONEXIONES'!AK2971,3)</f>
        <v>RS;</v>
      </c>
      <c r="J2971" s="36" t="str">
        <f>LEFT('DETALLE DE CONEXIONES'!M2971,3)</f>
        <v>0mi</v>
      </c>
      <c r="K2971" s="36" t="str">
        <f>IF(LEN('DETALLE DE CONEXIONES'!M2971)&lt;12,(RIGHT('DETALLE DE CONEXIONES'!M2971,5)),(RIGHT('DETALLE DE CONEXIONES'!M2971,6)))</f>
        <v xml:space="preserve">min. </v>
      </c>
      <c r="L2971" s="36">
        <f>IF(C2971="Saliente Local",(IFERROR((LIMPIA(J2971,1)),0)),0)</f>
        <v>0</v>
      </c>
      <c r="M2971" s="36">
        <f>IF(C2971="Saliente Nacional",(IFERROR((LIMPIA(J2971,1)),0)),0)</f>
        <v>0</v>
      </c>
      <c r="N2971" s="36">
        <f>IF(C2971="Saliente Internacional",(IFERROR((LIMPIA(J2971,1)),0)),0)</f>
        <v>0</v>
      </c>
      <c r="O2971" s="36">
        <f>IF(C2971="Saliente Local",(IFERROR((LIMPIA(K2971,1)),0)),0)</f>
        <v>0</v>
      </c>
      <c r="P2971" s="36">
        <f>IF(C2971="Saliente Nacional",(IFERROR((LIMPIA(K2971,1)),0)),0)</f>
        <v>0</v>
      </c>
      <c r="Q2971" s="36">
        <f>IF(C2971="Saliente Internacional",(IFERROR((LIMPIA(K2971,1)),0)),0)</f>
        <v>0</v>
      </c>
      <c r="R2971" s="36">
        <f t="shared" si="139"/>
        <v>0</v>
      </c>
      <c r="S2971" s="36">
        <f t="shared" si="140"/>
        <v>0</v>
      </c>
    </row>
    <row r="2972" spans="1:19" x14ac:dyDescent="0.25">
      <c r="A2972" s="101">
        <f>'DETALLE DE CONEXIONES'!P2972</f>
        <v>0</v>
      </c>
      <c r="B2972" s="36" t="str">
        <f>'DETALLE DE CONEXIONES'!I2972</f>
        <v>GPRS</v>
      </c>
      <c r="C2972" s="36" t="str">
        <f>'DETALLE DE CONEXIONES'!BB2972</f>
        <v>RS</v>
      </c>
      <c r="D2972" s="36" t="str">
        <f>'DETALLE DE CONEXIONES'!E2972</f>
        <v>internet.itelcel.coXXXGLTE</v>
      </c>
      <c r="E2972" s="36">
        <f t="shared" si="138"/>
        <v>26</v>
      </c>
      <c r="F2972" s="36">
        <f>IFERROR(LIMPIA('DETALLE DE CONEXIONES'!N2972,1),0)</f>
        <v>0</v>
      </c>
      <c r="G2972" s="36" t="str">
        <f>LEFT('DETALLE DE CONEXIONES'!BE2972,3)</f>
        <v/>
      </c>
      <c r="H2972" s="36" t="str">
        <f>RIGHT('DETALLE DE CONEXIONES'!AK2972,2)</f>
        <v>-1</v>
      </c>
      <c r="I2972" s="36" t="str">
        <f>LEFT('DETALLE DE CONEXIONES'!AK2972,3)</f>
        <v>RS;</v>
      </c>
      <c r="J2972" s="36" t="str">
        <f>LEFT('DETALLE DE CONEXIONES'!M2972,3)</f>
        <v>0mi</v>
      </c>
      <c r="K2972" s="36" t="str">
        <f>IF(LEN('DETALLE DE CONEXIONES'!M2972)&lt;12,(RIGHT('DETALLE DE CONEXIONES'!M2972,5)),(RIGHT('DETALLE DE CONEXIONES'!M2972,6)))</f>
        <v xml:space="preserve">min. </v>
      </c>
      <c r="L2972" s="36">
        <f>IF(C2972="Saliente Local",(IFERROR((LIMPIA(J2972,1)),0)),0)</f>
        <v>0</v>
      </c>
      <c r="M2972" s="36">
        <f>IF(C2972="Saliente Nacional",(IFERROR((LIMPIA(J2972,1)),0)),0)</f>
        <v>0</v>
      </c>
      <c r="N2972" s="36">
        <f>IF(C2972="Saliente Internacional",(IFERROR((LIMPIA(J2972,1)),0)),0)</f>
        <v>0</v>
      </c>
      <c r="O2972" s="36">
        <f>IF(C2972="Saliente Local",(IFERROR((LIMPIA(K2972,1)),0)),0)</f>
        <v>0</v>
      </c>
      <c r="P2972" s="36">
        <f>IF(C2972="Saliente Nacional",(IFERROR((LIMPIA(K2972,1)),0)),0)</f>
        <v>0</v>
      </c>
      <c r="Q2972" s="36">
        <f>IF(C2972="Saliente Internacional",(IFERROR((LIMPIA(K2972,1)),0)),0)</f>
        <v>0</v>
      </c>
      <c r="R2972" s="36">
        <f t="shared" si="139"/>
        <v>0</v>
      </c>
      <c r="S2972" s="36">
        <f t="shared" si="140"/>
        <v>0</v>
      </c>
    </row>
    <row r="2973" spans="1:19" x14ac:dyDescent="0.25">
      <c r="A2973" s="101">
        <f>'DETALLE DE CONEXIONES'!P2973</f>
        <v>0</v>
      </c>
      <c r="B2973" s="36" t="str">
        <f>'DETALLE DE CONEXIONES'!I2973</f>
        <v>GPRS</v>
      </c>
      <c r="C2973" s="36" t="str">
        <f>'DETALLE DE CONEXIONES'!BB2973</f>
        <v>MENSAJERO</v>
      </c>
      <c r="D2973" s="36" t="str">
        <f>'DETALLE DE CONEXIONES'!E2973</f>
        <v>internet.itelcel.coXXXGLTE</v>
      </c>
      <c r="E2973" s="36">
        <f t="shared" si="138"/>
        <v>26</v>
      </c>
      <c r="F2973" s="36">
        <f>IFERROR(LIMPIA('DETALLE DE CONEXIONES'!N2973,1),0)</f>
        <v>0</v>
      </c>
      <c r="G2973" s="36" t="str">
        <f>LEFT('DETALLE DE CONEXIONES'!BE2973,3)</f>
        <v/>
      </c>
      <c r="H2973" s="36" t="str">
        <f>RIGHT('DETALLE DE CONEXIONES'!AK2973,2)</f>
        <v>-1</v>
      </c>
      <c r="I2973" s="36" t="str">
        <f>LEFT('DETALLE DE CONEXIONES'!AK2973,3)</f>
        <v>MEN</v>
      </c>
      <c r="J2973" s="36" t="str">
        <f>LEFT('DETALLE DE CONEXIONES'!M2973,3)</f>
        <v>0mi</v>
      </c>
      <c r="K2973" s="36" t="str">
        <f>IF(LEN('DETALLE DE CONEXIONES'!M2973)&lt;12,(RIGHT('DETALLE DE CONEXIONES'!M2973,5)),(RIGHT('DETALLE DE CONEXIONES'!M2973,6)))</f>
        <v xml:space="preserve">min. </v>
      </c>
      <c r="L2973" s="36">
        <f>IF(C2973="Saliente Local",(IFERROR((LIMPIA(J2973,1)),0)),0)</f>
        <v>0</v>
      </c>
      <c r="M2973" s="36">
        <f>IF(C2973="Saliente Nacional",(IFERROR((LIMPIA(J2973,1)),0)),0)</f>
        <v>0</v>
      </c>
      <c r="N2973" s="36">
        <f>IF(C2973="Saliente Internacional",(IFERROR((LIMPIA(J2973,1)),0)),0)</f>
        <v>0</v>
      </c>
      <c r="O2973" s="36">
        <f>IF(C2973="Saliente Local",(IFERROR((LIMPIA(K2973,1)),0)),0)</f>
        <v>0</v>
      </c>
      <c r="P2973" s="36">
        <f>IF(C2973="Saliente Nacional",(IFERROR((LIMPIA(K2973,1)),0)),0)</f>
        <v>0</v>
      </c>
      <c r="Q2973" s="36">
        <f>IF(C2973="Saliente Internacional",(IFERROR((LIMPIA(K2973,1)),0)),0)</f>
        <v>0</v>
      </c>
      <c r="R2973" s="36">
        <f t="shared" si="139"/>
        <v>0</v>
      </c>
      <c r="S2973" s="36">
        <f t="shared" si="140"/>
        <v>0</v>
      </c>
    </row>
    <row r="2974" spans="1:19" x14ac:dyDescent="0.25">
      <c r="A2974" s="101">
        <f>'DETALLE DE CONEXIONES'!P2974</f>
        <v>0</v>
      </c>
      <c r="B2974" s="36" t="str">
        <f>'DETALLE DE CONEXIONES'!I2974</f>
        <v>SALIENTE</v>
      </c>
      <c r="C2974" s="36" t="str">
        <f>'DETALLE DE CONEXIONES'!BB2974</f>
        <v>Saliente Local</v>
      </c>
      <c r="D2974" s="36" t="str">
        <f>'DETALLE DE CONEXIONES'!E2974</f>
        <v>999XXX2416</v>
      </c>
      <c r="E2974" s="36">
        <f t="shared" si="138"/>
        <v>10</v>
      </c>
      <c r="F2974" s="36">
        <f>IFERROR(LIMPIA('DETALLE DE CONEXIONES'!N2974,1),0)</f>
        <v>6</v>
      </c>
      <c r="G2974" s="36" t="str">
        <f>LEFT('DETALLE DE CONEXIONES'!BE2974,3)</f>
        <v>NOF</v>
      </c>
      <c r="H2974" s="36" t="str">
        <f>RIGHT('DETALLE DE CONEXIONES'!AK2974,2)</f>
        <v/>
      </c>
      <c r="I2974" s="36" t="str">
        <f>LEFT('DETALLE DE CONEXIONES'!AK2974,3)</f>
        <v/>
      </c>
      <c r="J2974" s="36" t="str">
        <f>LEFT('DETALLE DE CONEXIONES'!M2974,3)</f>
        <v>5mi</v>
      </c>
      <c r="K2974" s="36" t="str">
        <f>IF(LEN('DETALLE DE CONEXIONES'!M2974)&lt;12,(RIGHT('DETALLE DE CONEXIONES'!M2974,5)),(RIGHT('DETALLE DE CONEXIONES'!M2974,6)))</f>
        <v>36seg.</v>
      </c>
      <c r="L2974" s="36">
        <f>IF(C2974="Saliente Local",(IFERROR((LIMPIA(J2974,1)),0)),0)</f>
        <v>5</v>
      </c>
      <c r="M2974" s="36">
        <f>IF(C2974="Saliente Nacional",(IFERROR((LIMPIA(J2974,1)),0)),0)</f>
        <v>0</v>
      </c>
      <c r="N2974" s="36">
        <f>IF(C2974="Saliente Internacional",(IFERROR((LIMPIA(J2974,1)),0)),0)</f>
        <v>0</v>
      </c>
      <c r="O2974" s="36">
        <f>IF(C2974="Saliente Local",(IFERROR((LIMPIA(K2974,1)),0)),0)</f>
        <v>36</v>
      </c>
      <c r="P2974" s="36">
        <f>IF(C2974="Saliente Nacional",(IFERROR((LIMPIA(K2974,1)),0)),0)</f>
        <v>0</v>
      </c>
      <c r="Q2974" s="36">
        <f>IF(C2974="Saliente Internacional",(IFERROR((LIMPIA(K2974,1)),0)),0)</f>
        <v>0</v>
      </c>
      <c r="R2974" s="36">
        <f t="shared" si="139"/>
        <v>6</v>
      </c>
      <c r="S2974" s="36">
        <f t="shared" si="140"/>
        <v>0</v>
      </c>
    </row>
    <row r="2975" spans="1:19" x14ac:dyDescent="0.25">
      <c r="A2975" s="101">
        <f>'DETALLE DE CONEXIONES'!P2975</f>
        <v>0</v>
      </c>
      <c r="B2975" s="36" t="str">
        <f>'DETALLE DE CONEXIONES'!I2975</f>
        <v>GPRS</v>
      </c>
      <c r="C2975" s="36" t="str">
        <f>'DETALLE DE CONEXIONES'!BB2975</f>
        <v>MENSAJERO</v>
      </c>
      <c r="D2975" s="36" t="str">
        <f>'DETALLE DE CONEXIONES'!E2975</f>
        <v>internet.itelcelXXXm-3G</v>
      </c>
      <c r="E2975" s="36">
        <f t="shared" si="138"/>
        <v>23</v>
      </c>
      <c r="F2975" s="36">
        <f>IFERROR(LIMPIA('DETALLE DE CONEXIONES'!N2975,1),0)</f>
        <v>0</v>
      </c>
      <c r="G2975" s="36" t="str">
        <f>LEFT('DETALLE DE CONEXIONES'!BE2975,3)</f>
        <v/>
      </c>
      <c r="H2975" s="36" t="str">
        <f>RIGHT('DETALLE DE CONEXIONES'!AK2975,2)</f>
        <v>-1</v>
      </c>
      <c r="I2975" s="36" t="str">
        <f>LEFT('DETALLE DE CONEXIONES'!AK2975,3)</f>
        <v>MEN</v>
      </c>
      <c r="J2975" s="36" t="str">
        <f>LEFT('DETALLE DE CONEXIONES'!M2975,3)</f>
        <v>0mi</v>
      </c>
      <c r="K2975" s="36" t="str">
        <f>IF(LEN('DETALLE DE CONEXIONES'!M2975)&lt;12,(RIGHT('DETALLE DE CONEXIONES'!M2975,5)),(RIGHT('DETALLE DE CONEXIONES'!M2975,6)))</f>
        <v xml:space="preserve">min. </v>
      </c>
      <c r="L2975" s="36">
        <f>IF(C2975="Saliente Local",(IFERROR((LIMPIA(J2975,1)),0)),0)</f>
        <v>0</v>
      </c>
      <c r="M2975" s="36">
        <f>IF(C2975="Saliente Nacional",(IFERROR((LIMPIA(J2975,1)),0)),0)</f>
        <v>0</v>
      </c>
      <c r="N2975" s="36">
        <f>IF(C2975="Saliente Internacional",(IFERROR((LIMPIA(J2975,1)),0)),0)</f>
        <v>0</v>
      </c>
      <c r="O2975" s="36">
        <f>IF(C2975="Saliente Local",(IFERROR((LIMPIA(K2975,1)),0)),0)</f>
        <v>0</v>
      </c>
      <c r="P2975" s="36">
        <f>IF(C2975="Saliente Nacional",(IFERROR((LIMPIA(K2975,1)),0)),0)</f>
        <v>0</v>
      </c>
      <c r="Q2975" s="36">
        <f>IF(C2975="Saliente Internacional",(IFERROR((LIMPIA(K2975,1)),0)),0)</f>
        <v>0</v>
      </c>
      <c r="R2975" s="36">
        <f t="shared" si="139"/>
        <v>0</v>
      </c>
      <c r="S2975" s="36">
        <f t="shared" si="140"/>
        <v>0</v>
      </c>
    </row>
    <row r="2976" spans="1:19" x14ac:dyDescent="0.25">
      <c r="A2976" s="101">
        <f>'DETALLE DE CONEXIONES'!P2976</f>
        <v>0</v>
      </c>
      <c r="B2976" s="36" t="str">
        <f>'DETALLE DE CONEXIONES'!I2976</f>
        <v>GPRS</v>
      </c>
      <c r="C2976" s="36" t="str">
        <f>'DETALLE DE CONEXIONES'!BB2976</f>
        <v>RS</v>
      </c>
      <c r="D2976" s="36" t="str">
        <f>'DETALLE DE CONEXIONES'!E2976</f>
        <v>internet.itelcelXXXm-3G</v>
      </c>
      <c r="E2976" s="36">
        <f t="shared" si="138"/>
        <v>23</v>
      </c>
      <c r="F2976" s="36">
        <f>IFERROR(LIMPIA('DETALLE DE CONEXIONES'!N2976,1),0)</f>
        <v>0</v>
      </c>
      <c r="G2976" s="36" t="str">
        <f>LEFT('DETALLE DE CONEXIONES'!BE2976,3)</f>
        <v/>
      </c>
      <c r="H2976" s="36" t="str">
        <f>RIGHT('DETALLE DE CONEXIONES'!AK2976,2)</f>
        <v>-1</v>
      </c>
      <c r="I2976" s="36" t="str">
        <f>LEFT('DETALLE DE CONEXIONES'!AK2976,3)</f>
        <v>RS;</v>
      </c>
      <c r="J2976" s="36" t="str">
        <f>LEFT('DETALLE DE CONEXIONES'!M2976,3)</f>
        <v>0mi</v>
      </c>
      <c r="K2976" s="36" t="str">
        <f>IF(LEN('DETALLE DE CONEXIONES'!M2976)&lt;12,(RIGHT('DETALLE DE CONEXIONES'!M2976,5)),(RIGHT('DETALLE DE CONEXIONES'!M2976,6)))</f>
        <v xml:space="preserve">min. </v>
      </c>
      <c r="L2976" s="36">
        <f>IF(C2976="Saliente Local",(IFERROR((LIMPIA(J2976,1)),0)),0)</f>
        <v>0</v>
      </c>
      <c r="M2976" s="36">
        <f>IF(C2976="Saliente Nacional",(IFERROR((LIMPIA(J2976,1)),0)),0)</f>
        <v>0</v>
      </c>
      <c r="N2976" s="36">
        <f>IF(C2976="Saliente Internacional",(IFERROR((LIMPIA(J2976,1)),0)),0)</f>
        <v>0</v>
      </c>
      <c r="O2976" s="36">
        <f>IF(C2976="Saliente Local",(IFERROR((LIMPIA(K2976,1)),0)),0)</f>
        <v>0</v>
      </c>
      <c r="P2976" s="36">
        <f>IF(C2976="Saliente Nacional",(IFERROR((LIMPIA(K2976,1)),0)),0)</f>
        <v>0</v>
      </c>
      <c r="Q2976" s="36">
        <f>IF(C2976="Saliente Internacional",(IFERROR((LIMPIA(K2976,1)),0)),0)</f>
        <v>0</v>
      </c>
      <c r="R2976" s="36">
        <f t="shared" si="139"/>
        <v>0</v>
      </c>
      <c r="S2976" s="36">
        <f t="shared" si="140"/>
        <v>0</v>
      </c>
    </row>
    <row r="2977" spans="1:19" x14ac:dyDescent="0.25">
      <c r="A2977" s="101">
        <f>'DETALLE DE CONEXIONES'!P2977</f>
        <v>0</v>
      </c>
      <c r="B2977" s="36" t="str">
        <f>'DETALLE DE CONEXIONES'!I2977</f>
        <v>GPRS</v>
      </c>
      <c r="C2977" s="36" t="str">
        <f>'DETALLE DE CONEXIONES'!BB2977</f>
        <v>MENSAJERO</v>
      </c>
      <c r="D2977" s="36" t="str">
        <f>'DETALLE DE CONEXIONES'!E2977</f>
        <v>internet.itelcel.coXXXGLTE</v>
      </c>
      <c r="E2977" s="36">
        <f t="shared" si="138"/>
        <v>26</v>
      </c>
      <c r="F2977" s="36">
        <f>IFERROR(LIMPIA('DETALLE DE CONEXIONES'!N2977,1),0)</f>
        <v>0</v>
      </c>
      <c r="G2977" s="36" t="str">
        <f>LEFT('DETALLE DE CONEXIONES'!BE2977,3)</f>
        <v/>
      </c>
      <c r="H2977" s="36" t="str">
        <f>RIGHT('DETALLE DE CONEXIONES'!AK2977,2)</f>
        <v>-1</v>
      </c>
      <c r="I2977" s="36" t="str">
        <f>LEFT('DETALLE DE CONEXIONES'!AK2977,3)</f>
        <v>MEN</v>
      </c>
      <c r="J2977" s="36" t="str">
        <f>LEFT('DETALLE DE CONEXIONES'!M2977,3)</f>
        <v>0mi</v>
      </c>
      <c r="K2977" s="36" t="str">
        <f>IF(LEN('DETALLE DE CONEXIONES'!M2977)&lt;12,(RIGHT('DETALLE DE CONEXIONES'!M2977,5)),(RIGHT('DETALLE DE CONEXIONES'!M2977,6)))</f>
        <v xml:space="preserve">min. </v>
      </c>
      <c r="L2977" s="36">
        <f>IF(C2977="Saliente Local",(IFERROR((LIMPIA(J2977,1)),0)),0)</f>
        <v>0</v>
      </c>
      <c r="M2977" s="36">
        <f>IF(C2977="Saliente Nacional",(IFERROR((LIMPIA(J2977,1)),0)),0)</f>
        <v>0</v>
      </c>
      <c r="N2977" s="36">
        <f>IF(C2977="Saliente Internacional",(IFERROR((LIMPIA(J2977,1)),0)),0)</f>
        <v>0</v>
      </c>
      <c r="O2977" s="36">
        <f>IF(C2977="Saliente Local",(IFERROR((LIMPIA(K2977,1)),0)),0)</f>
        <v>0</v>
      </c>
      <c r="P2977" s="36">
        <f>IF(C2977="Saliente Nacional",(IFERROR((LIMPIA(K2977,1)),0)),0)</f>
        <v>0</v>
      </c>
      <c r="Q2977" s="36">
        <f>IF(C2977="Saliente Internacional",(IFERROR((LIMPIA(K2977,1)),0)),0)</f>
        <v>0</v>
      </c>
      <c r="R2977" s="36">
        <f t="shared" si="139"/>
        <v>0</v>
      </c>
      <c r="S2977" s="36">
        <f t="shared" si="140"/>
        <v>0</v>
      </c>
    </row>
    <row r="2978" spans="1:19" x14ac:dyDescent="0.25">
      <c r="A2978" s="101">
        <f>'DETALLE DE CONEXIONES'!P2978</f>
        <v>0</v>
      </c>
      <c r="B2978" s="36" t="str">
        <f>'DETALLE DE CONEXIONES'!I2978</f>
        <v>GPRS</v>
      </c>
      <c r="C2978" s="36" t="str">
        <f>'DETALLE DE CONEXIONES'!BB2978</f>
        <v>RS</v>
      </c>
      <c r="D2978" s="36" t="str">
        <f>'DETALLE DE CONEXIONES'!E2978</f>
        <v>internet.itelcel.coXXXGLTE</v>
      </c>
      <c r="E2978" s="36">
        <f t="shared" si="138"/>
        <v>26</v>
      </c>
      <c r="F2978" s="36">
        <f>IFERROR(LIMPIA('DETALLE DE CONEXIONES'!N2978,1),0)</f>
        <v>0</v>
      </c>
      <c r="G2978" s="36" t="str">
        <f>LEFT('DETALLE DE CONEXIONES'!BE2978,3)</f>
        <v/>
      </c>
      <c r="H2978" s="36" t="str">
        <f>RIGHT('DETALLE DE CONEXIONES'!AK2978,2)</f>
        <v>-1</v>
      </c>
      <c r="I2978" s="36" t="str">
        <f>LEFT('DETALLE DE CONEXIONES'!AK2978,3)</f>
        <v>RS;</v>
      </c>
      <c r="J2978" s="36" t="str">
        <f>LEFT('DETALLE DE CONEXIONES'!M2978,3)</f>
        <v>0mi</v>
      </c>
      <c r="K2978" s="36" t="str">
        <f>IF(LEN('DETALLE DE CONEXIONES'!M2978)&lt;12,(RIGHT('DETALLE DE CONEXIONES'!M2978,5)),(RIGHT('DETALLE DE CONEXIONES'!M2978,6)))</f>
        <v xml:space="preserve">min. </v>
      </c>
      <c r="L2978" s="36">
        <f>IF(C2978="Saliente Local",(IFERROR((LIMPIA(J2978,1)),0)),0)</f>
        <v>0</v>
      </c>
      <c r="M2978" s="36">
        <f>IF(C2978="Saliente Nacional",(IFERROR((LIMPIA(J2978,1)),0)),0)</f>
        <v>0</v>
      </c>
      <c r="N2978" s="36">
        <f>IF(C2978="Saliente Internacional",(IFERROR((LIMPIA(J2978,1)),0)),0)</f>
        <v>0</v>
      </c>
      <c r="O2978" s="36">
        <f>IF(C2978="Saliente Local",(IFERROR((LIMPIA(K2978,1)),0)),0)</f>
        <v>0</v>
      </c>
      <c r="P2978" s="36">
        <f>IF(C2978="Saliente Nacional",(IFERROR((LIMPIA(K2978,1)),0)),0)</f>
        <v>0</v>
      </c>
      <c r="Q2978" s="36">
        <f>IF(C2978="Saliente Internacional",(IFERROR((LIMPIA(K2978,1)),0)),0)</f>
        <v>0</v>
      </c>
      <c r="R2978" s="36">
        <f t="shared" si="139"/>
        <v>0</v>
      </c>
      <c r="S2978" s="36">
        <f t="shared" si="140"/>
        <v>0</v>
      </c>
    </row>
    <row r="2979" spans="1:19" x14ac:dyDescent="0.25">
      <c r="A2979" s="101">
        <f>'DETALLE DE CONEXIONES'!P2979</f>
        <v>0</v>
      </c>
      <c r="B2979" s="36" t="str">
        <f>'DETALLE DE CONEXIONES'!I2979</f>
        <v>SALIENTE</v>
      </c>
      <c r="C2979" s="36" t="str">
        <f>'DETALLE DE CONEXIONES'!BB2979</f>
        <v>Saliente Local</v>
      </c>
      <c r="D2979" s="36" t="str">
        <f>'DETALLE DE CONEXIONES'!E2979</f>
        <v>999XXX3420</v>
      </c>
      <c r="E2979" s="36">
        <f t="shared" si="138"/>
        <v>10</v>
      </c>
      <c r="F2979" s="36">
        <f>IFERROR(LIMPIA('DETALLE DE CONEXIONES'!N2979,1),0)</f>
        <v>2</v>
      </c>
      <c r="G2979" s="36" t="str">
        <f>LEFT('DETALLE DE CONEXIONES'!BE2979,3)</f>
        <v>NOF</v>
      </c>
      <c r="H2979" s="36" t="str">
        <f>RIGHT('DETALLE DE CONEXIONES'!AK2979,2)</f>
        <v/>
      </c>
      <c r="I2979" s="36" t="str">
        <f>LEFT('DETALLE DE CONEXIONES'!AK2979,3)</f>
        <v/>
      </c>
      <c r="J2979" s="36" t="str">
        <f>LEFT('DETALLE DE CONEXIONES'!M2979,3)</f>
        <v>1mi</v>
      </c>
      <c r="K2979" s="36" t="str">
        <f>IF(LEN('DETALLE DE CONEXIONES'!M2979)&lt;12,(RIGHT('DETALLE DE CONEXIONES'!M2979,5)),(RIGHT('DETALLE DE CONEXIONES'!M2979,6)))</f>
        <v>7seg.</v>
      </c>
      <c r="L2979" s="36">
        <f>IF(C2979="Saliente Local",(IFERROR((LIMPIA(J2979,1)),0)),0)</f>
        <v>1</v>
      </c>
      <c r="M2979" s="36">
        <f>IF(C2979="Saliente Nacional",(IFERROR((LIMPIA(J2979,1)),0)),0)</f>
        <v>0</v>
      </c>
      <c r="N2979" s="36">
        <f>IF(C2979="Saliente Internacional",(IFERROR((LIMPIA(J2979,1)),0)),0)</f>
        <v>0</v>
      </c>
      <c r="O2979" s="36">
        <f>IF(C2979="Saliente Local",(IFERROR((LIMPIA(K2979,1)),0)),0)</f>
        <v>7</v>
      </c>
      <c r="P2979" s="36">
        <f>IF(C2979="Saliente Nacional",(IFERROR((LIMPIA(K2979,1)),0)),0)</f>
        <v>0</v>
      </c>
      <c r="Q2979" s="36">
        <f>IF(C2979="Saliente Internacional",(IFERROR((LIMPIA(K2979,1)),0)),0)</f>
        <v>0</v>
      </c>
      <c r="R2979" s="36">
        <f t="shared" si="139"/>
        <v>2</v>
      </c>
      <c r="S2979" s="36">
        <f t="shared" si="140"/>
        <v>0</v>
      </c>
    </row>
    <row r="2980" spans="1:19" x14ac:dyDescent="0.25">
      <c r="A2980" s="101">
        <f>'DETALLE DE CONEXIONES'!P2980</f>
        <v>0</v>
      </c>
      <c r="B2980" s="36" t="str">
        <f>'DETALLE DE CONEXIONES'!I2980</f>
        <v>ENTRANTE</v>
      </c>
      <c r="C2980" s="36" t="str">
        <f>'DETALLE DE CONEXIONES'!BB2980</f>
        <v>Entrante Local</v>
      </c>
      <c r="D2980" s="36" t="str">
        <f>'DETALLE DE CONEXIONES'!E2980</f>
        <v>999XXX1600</v>
      </c>
      <c r="E2980" s="36">
        <f t="shared" si="138"/>
        <v>10</v>
      </c>
      <c r="F2980" s="36">
        <f>IFERROR(LIMPIA('DETALLE DE CONEXIONES'!N2980,1),0)</f>
        <v>1</v>
      </c>
      <c r="G2980" s="36" t="str">
        <f>LEFT('DETALLE DE CONEXIONES'!BE2980,3)</f>
        <v>NOF</v>
      </c>
      <c r="H2980" s="36" t="str">
        <f>RIGHT('DETALLE DE CONEXIONES'!AK2980,2)</f>
        <v/>
      </c>
      <c r="I2980" s="36" t="str">
        <f>LEFT('DETALLE DE CONEXIONES'!AK2980,3)</f>
        <v/>
      </c>
      <c r="J2980" s="36" t="str">
        <f>LEFT('DETALLE DE CONEXIONES'!M2980,3)</f>
        <v>0mi</v>
      </c>
      <c r="K2980" s="36" t="str">
        <f>IF(LEN('DETALLE DE CONEXIONES'!M2980)&lt;12,(RIGHT('DETALLE DE CONEXIONES'!M2980,5)),(RIGHT('DETALLE DE CONEXIONES'!M2980,6)))</f>
        <v>57seg.</v>
      </c>
      <c r="L2980" s="36">
        <f>IF(C2980="Saliente Local",(IFERROR((LIMPIA(J2980,1)),0)),0)</f>
        <v>0</v>
      </c>
      <c r="M2980" s="36">
        <f>IF(C2980="Saliente Nacional",(IFERROR((LIMPIA(J2980,1)),0)),0)</f>
        <v>0</v>
      </c>
      <c r="N2980" s="36">
        <f>IF(C2980="Saliente Internacional",(IFERROR((LIMPIA(J2980,1)),0)),0)</f>
        <v>0</v>
      </c>
      <c r="O2980" s="36">
        <f>IF(C2980="Saliente Local",(IFERROR((LIMPIA(K2980,1)),0)),0)</f>
        <v>0</v>
      </c>
      <c r="P2980" s="36">
        <f>IF(C2980="Saliente Nacional",(IFERROR((LIMPIA(K2980,1)),0)),0)</f>
        <v>0</v>
      </c>
      <c r="Q2980" s="36">
        <f>IF(C2980="Saliente Internacional",(IFERROR((LIMPIA(K2980,1)),0)),0)</f>
        <v>0</v>
      </c>
      <c r="R2980" s="36">
        <f t="shared" si="139"/>
        <v>0</v>
      </c>
      <c r="S2980" s="36">
        <f t="shared" si="140"/>
        <v>0</v>
      </c>
    </row>
    <row r="2981" spans="1:19" x14ac:dyDescent="0.25">
      <c r="A2981" s="101">
        <f>'DETALLE DE CONEXIONES'!P2981</f>
        <v>0</v>
      </c>
      <c r="B2981" s="36" t="str">
        <f>'DETALLE DE CONEXIONES'!I2981</f>
        <v>SALIENTE</v>
      </c>
      <c r="C2981" s="36" t="str">
        <f>'DETALLE DE CONEXIONES'!BB2981</f>
        <v>Saliente Local</v>
      </c>
      <c r="D2981" s="36" t="str">
        <f>'DETALLE DE CONEXIONES'!E2981</f>
        <v>999XXX3420</v>
      </c>
      <c r="E2981" s="36">
        <f t="shared" si="138"/>
        <v>10</v>
      </c>
      <c r="F2981" s="36">
        <f>IFERROR(LIMPIA('DETALLE DE CONEXIONES'!N2981,1),0)</f>
        <v>2</v>
      </c>
      <c r="G2981" s="36" t="str">
        <f>LEFT('DETALLE DE CONEXIONES'!BE2981,3)</f>
        <v>NOF</v>
      </c>
      <c r="H2981" s="36" t="str">
        <f>RIGHT('DETALLE DE CONEXIONES'!AK2981,2)</f>
        <v/>
      </c>
      <c r="I2981" s="36" t="str">
        <f>LEFT('DETALLE DE CONEXIONES'!AK2981,3)</f>
        <v/>
      </c>
      <c r="J2981" s="36" t="str">
        <f>LEFT('DETALLE DE CONEXIONES'!M2981,3)</f>
        <v>2mi</v>
      </c>
      <c r="K2981" s="36" t="str">
        <f>IF(LEN('DETALLE DE CONEXIONES'!M2981)&lt;12,(RIGHT('DETALLE DE CONEXIONES'!M2981,5)),(RIGHT('DETALLE DE CONEXIONES'!M2981,6)))</f>
        <v xml:space="preserve">min. </v>
      </c>
      <c r="L2981" s="36">
        <f>IF(C2981="Saliente Local",(IFERROR((LIMPIA(J2981,1)),0)),0)</f>
        <v>2</v>
      </c>
      <c r="M2981" s="36">
        <f>IF(C2981="Saliente Nacional",(IFERROR((LIMPIA(J2981,1)),0)),0)</f>
        <v>0</v>
      </c>
      <c r="N2981" s="36">
        <f>IF(C2981="Saliente Internacional",(IFERROR((LIMPIA(J2981,1)),0)),0)</f>
        <v>0</v>
      </c>
      <c r="O2981" s="36">
        <f>IF(C2981="Saliente Local",(IFERROR((LIMPIA(K2981,1)),0)),0)</f>
        <v>0</v>
      </c>
      <c r="P2981" s="36">
        <f>IF(C2981="Saliente Nacional",(IFERROR((LIMPIA(K2981,1)),0)),0)</f>
        <v>0</v>
      </c>
      <c r="Q2981" s="36">
        <f>IF(C2981="Saliente Internacional",(IFERROR((LIMPIA(K2981,1)),0)),0)</f>
        <v>0</v>
      </c>
      <c r="R2981" s="36">
        <f t="shared" si="139"/>
        <v>2</v>
      </c>
      <c r="S2981" s="36">
        <f t="shared" si="140"/>
        <v>0</v>
      </c>
    </row>
    <row r="2982" spans="1:19" x14ac:dyDescent="0.25">
      <c r="A2982" s="101">
        <f>'DETALLE DE CONEXIONES'!P2982</f>
        <v>0</v>
      </c>
      <c r="B2982" s="36" t="str">
        <f>'DETALLE DE CONEXIONES'!I2982</f>
        <v>SALIENTE</v>
      </c>
      <c r="C2982" s="36" t="str">
        <f>'DETALLE DE CONEXIONES'!BB2982</f>
        <v>Saliente Local</v>
      </c>
      <c r="D2982" s="36" t="str">
        <f>'DETALLE DE CONEXIONES'!E2982</f>
        <v>999XXX3420</v>
      </c>
      <c r="E2982" s="36">
        <f t="shared" si="138"/>
        <v>10</v>
      </c>
      <c r="F2982" s="36">
        <f>IFERROR(LIMPIA('DETALLE DE CONEXIONES'!N2982,1),0)</f>
        <v>2</v>
      </c>
      <c r="G2982" s="36" t="str">
        <f>LEFT('DETALLE DE CONEXIONES'!BE2982,3)</f>
        <v>NOF</v>
      </c>
      <c r="H2982" s="36" t="str">
        <f>RIGHT('DETALLE DE CONEXIONES'!AK2982,2)</f>
        <v/>
      </c>
      <c r="I2982" s="36" t="str">
        <f>LEFT('DETALLE DE CONEXIONES'!AK2982,3)</f>
        <v/>
      </c>
      <c r="J2982" s="36" t="str">
        <f>LEFT('DETALLE DE CONEXIONES'!M2982,3)</f>
        <v>1mi</v>
      </c>
      <c r="K2982" s="36" t="str">
        <f>IF(LEN('DETALLE DE CONEXIONES'!M2982)&lt;12,(RIGHT('DETALLE DE CONEXIONES'!M2982,5)),(RIGHT('DETALLE DE CONEXIONES'!M2982,6)))</f>
        <v>48seg.</v>
      </c>
      <c r="L2982" s="36">
        <f>IF(C2982="Saliente Local",(IFERROR((LIMPIA(J2982,1)),0)),0)</f>
        <v>1</v>
      </c>
      <c r="M2982" s="36">
        <f>IF(C2982="Saliente Nacional",(IFERROR((LIMPIA(J2982,1)),0)),0)</f>
        <v>0</v>
      </c>
      <c r="N2982" s="36">
        <f>IF(C2982="Saliente Internacional",(IFERROR((LIMPIA(J2982,1)),0)),0)</f>
        <v>0</v>
      </c>
      <c r="O2982" s="36">
        <f>IF(C2982="Saliente Local",(IFERROR((LIMPIA(K2982,1)),0)),0)</f>
        <v>48</v>
      </c>
      <c r="P2982" s="36">
        <f>IF(C2982="Saliente Nacional",(IFERROR((LIMPIA(K2982,1)),0)),0)</f>
        <v>0</v>
      </c>
      <c r="Q2982" s="36">
        <f>IF(C2982="Saliente Internacional",(IFERROR((LIMPIA(K2982,1)),0)),0)</f>
        <v>0</v>
      </c>
      <c r="R2982" s="36">
        <f t="shared" si="139"/>
        <v>2</v>
      </c>
      <c r="S2982" s="36">
        <f t="shared" si="140"/>
        <v>0</v>
      </c>
    </row>
    <row r="2983" spans="1:19" x14ac:dyDescent="0.25">
      <c r="A2983" s="101">
        <f>'DETALLE DE CONEXIONES'!P2983</f>
        <v>0</v>
      </c>
      <c r="B2983" s="36" t="str">
        <f>'DETALLE DE CONEXIONES'!I2983</f>
        <v>SALIENTE</v>
      </c>
      <c r="C2983" s="36" t="str">
        <f>'DETALLE DE CONEXIONES'!BB2983</f>
        <v>Saliente Local</v>
      </c>
      <c r="D2983" s="36" t="str">
        <f>'DETALLE DE CONEXIONES'!E2983</f>
        <v>999XXX4516</v>
      </c>
      <c r="E2983" s="36">
        <f t="shared" si="138"/>
        <v>10</v>
      </c>
      <c r="F2983" s="36">
        <f>IFERROR(LIMPIA('DETALLE DE CONEXIONES'!N2983,1),0)</f>
        <v>1</v>
      </c>
      <c r="G2983" s="36" t="str">
        <f>LEFT('DETALLE DE CONEXIONES'!BE2983,3)</f>
        <v>NOF</v>
      </c>
      <c r="H2983" s="36" t="str">
        <f>RIGHT('DETALLE DE CONEXIONES'!AK2983,2)</f>
        <v/>
      </c>
      <c r="I2983" s="36" t="str">
        <f>LEFT('DETALLE DE CONEXIONES'!AK2983,3)</f>
        <v/>
      </c>
      <c r="J2983" s="36" t="str">
        <f>LEFT('DETALLE DE CONEXIONES'!M2983,3)</f>
        <v>0mi</v>
      </c>
      <c r="K2983" s="36" t="str">
        <f>IF(LEN('DETALLE DE CONEXIONES'!M2983)&lt;12,(RIGHT('DETALLE DE CONEXIONES'!M2983,5)),(RIGHT('DETALLE DE CONEXIONES'!M2983,6)))</f>
        <v>58seg.</v>
      </c>
      <c r="L2983" s="36">
        <f>IF(C2983="Saliente Local",(IFERROR((LIMPIA(J2983,1)),0)),0)</f>
        <v>0</v>
      </c>
      <c r="M2983" s="36">
        <f>IF(C2983="Saliente Nacional",(IFERROR((LIMPIA(J2983,1)),0)),0)</f>
        <v>0</v>
      </c>
      <c r="N2983" s="36">
        <f>IF(C2983="Saliente Internacional",(IFERROR((LIMPIA(J2983,1)),0)),0)</f>
        <v>0</v>
      </c>
      <c r="O2983" s="36">
        <f>IF(C2983="Saliente Local",(IFERROR((LIMPIA(K2983,1)),0)),0)</f>
        <v>58</v>
      </c>
      <c r="P2983" s="36">
        <f>IF(C2983="Saliente Nacional",(IFERROR((LIMPIA(K2983,1)),0)),0)</f>
        <v>0</v>
      </c>
      <c r="Q2983" s="36">
        <f>IF(C2983="Saliente Internacional",(IFERROR((LIMPIA(K2983,1)),0)),0)</f>
        <v>0</v>
      </c>
      <c r="R2983" s="36">
        <f t="shared" si="139"/>
        <v>1</v>
      </c>
      <c r="S2983" s="36">
        <f t="shared" si="140"/>
        <v>0</v>
      </c>
    </row>
    <row r="2984" spans="1:19" x14ac:dyDescent="0.25">
      <c r="A2984" s="101">
        <f>'DETALLE DE CONEXIONES'!P2984</f>
        <v>0</v>
      </c>
      <c r="B2984" s="36" t="str">
        <f>'DETALLE DE CONEXIONES'!I2984</f>
        <v>SALIENTE</v>
      </c>
      <c r="C2984" s="36" t="str">
        <f>'DETALLE DE CONEXIONES'!BB2984</f>
        <v>Saliente Local</v>
      </c>
      <c r="D2984" s="36" t="str">
        <f>'DETALLE DE CONEXIONES'!E2984</f>
        <v>999XXX1604</v>
      </c>
      <c r="E2984" s="36">
        <f t="shared" si="138"/>
        <v>10</v>
      </c>
      <c r="F2984" s="36">
        <f>IFERROR(LIMPIA('DETALLE DE CONEXIONES'!N2984,1),0)</f>
        <v>8</v>
      </c>
      <c r="G2984" s="36" t="str">
        <f>LEFT('DETALLE DE CONEXIONES'!BE2984,3)</f>
        <v>NOF</v>
      </c>
      <c r="H2984" s="36" t="str">
        <f>RIGHT('DETALLE DE CONEXIONES'!AK2984,2)</f>
        <v/>
      </c>
      <c r="I2984" s="36" t="str">
        <f>LEFT('DETALLE DE CONEXIONES'!AK2984,3)</f>
        <v/>
      </c>
      <c r="J2984" s="36" t="str">
        <f>LEFT('DETALLE DE CONEXIONES'!M2984,3)</f>
        <v>7mi</v>
      </c>
      <c r="K2984" s="36" t="str">
        <f>IF(LEN('DETALLE DE CONEXIONES'!M2984)&lt;12,(RIGHT('DETALLE DE CONEXIONES'!M2984,5)),(RIGHT('DETALLE DE CONEXIONES'!M2984,6)))</f>
        <v>10seg.</v>
      </c>
      <c r="L2984" s="36">
        <f>IF(C2984="Saliente Local",(IFERROR((LIMPIA(J2984,1)),0)),0)</f>
        <v>7</v>
      </c>
      <c r="M2984" s="36">
        <f>IF(C2984="Saliente Nacional",(IFERROR((LIMPIA(J2984,1)),0)),0)</f>
        <v>0</v>
      </c>
      <c r="N2984" s="36">
        <f>IF(C2984="Saliente Internacional",(IFERROR((LIMPIA(J2984,1)),0)),0)</f>
        <v>0</v>
      </c>
      <c r="O2984" s="36">
        <f>IF(C2984="Saliente Local",(IFERROR((LIMPIA(K2984,1)),0)),0)</f>
        <v>10</v>
      </c>
      <c r="P2984" s="36">
        <f>IF(C2984="Saliente Nacional",(IFERROR((LIMPIA(K2984,1)),0)),0)</f>
        <v>0</v>
      </c>
      <c r="Q2984" s="36">
        <f>IF(C2984="Saliente Internacional",(IFERROR((LIMPIA(K2984,1)),0)),0)</f>
        <v>0</v>
      </c>
      <c r="R2984" s="36">
        <f t="shared" si="139"/>
        <v>8</v>
      </c>
      <c r="S2984" s="36">
        <f t="shared" si="140"/>
        <v>0</v>
      </c>
    </row>
    <row r="2985" spans="1:19" x14ac:dyDescent="0.25">
      <c r="A2985" s="101">
        <f>'DETALLE DE CONEXIONES'!P2985</f>
        <v>0</v>
      </c>
      <c r="B2985" s="36" t="str">
        <f>'DETALLE DE CONEXIONES'!I2985</f>
        <v>ENTRANTE</v>
      </c>
      <c r="C2985" s="36" t="str">
        <f>'DETALLE DE CONEXIONES'!BB2985</f>
        <v>Entrante Local</v>
      </c>
      <c r="D2985" s="36" t="str">
        <f>'DETALLE DE CONEXIONES'!E2985</f>
        <v>999XXX1600</v>
      </c>
      <c r="E2985" s="36">
        <f t="shared" si="138"/>
        <v>10</v>
      </c>
      <c r="F2985" s="36">
        <f>IFERROR(LIMPIA('DETALLE DE CONEXIONES'!N2985,1),0)</f>
        <v>3</v>
      </c>
      <c r="G2985" s="36" t="str">
        <f>LEFT('DETALLE DE CONEXIONES'!BE2985,3)</f>
        <v>NOF</v>
      </c>
      <c r="H2985" s="36" t="str">
        <f>RIGHT('DETALLE DE CONEXIONES'!AK2985,2)</f>
        <v/>
      </c>
      <c r="I2985" s="36" t="str">
        <f>LEFT('DETALLE DE CONEXIONES'!AK2985,3)</f>
        <v/>
      </c>
      <c r="J2985" s="36" t="str">
        <f>LEFT('DETALLE DE CONEXIONES'!M2985,3)</f>
        <v>3mi</v>
      </c>
      <c r="K2985" s="36" t="str">
        <f>IF(LEN('DETALLE DE CONEXIONES'!M2985)&lt;12,(RIGHT('DETALLE DE CONEXIONES'!M2985,5)),(RIGHT('DETALLE DE CONEXIONES'!M2985,6)))</f>
        <v xml:space="preserve">min. </v>
      </c>
      <c r="L2985" s="36">
        <f>IF(C2985="Saliente Local",(IFERROR((LIMPIA(J2985,1)),0)),0)</f>
        <v>0</v>
      </c>
      <c r="M2985" s="36">
        <f>IF(C2985="Saliente Nacional",(IFERROR((LIMPIA(J2985,1)),0)),0)</f>
        <v>0</v>
      </c>
      <c r="N2985" s="36">
        <f>IF(C2985="Saliente Internacional",(IFERROR((LIMPIA(J2985,1)),0)),0)</f>
        <v>0</v>
      </c>
      <c r="O2985" s="36">
        <f>IF(C2985="Saliente Local",(IFERROR((LIMPIA(K2985,1)),0)),0)</f>
        <v>0</v>
      </c>
      <c r="P2985" s="36">
        <f>IF(C2985="Saliente Nacional",(IFERROR((LIMPIA(K2985,1)),0)),0)</f>
        <v>0</v>
      </c>
      <c r="Q2985" s="36">
        <f>IF(C2985="Saliente Internacional",(IFERROR((LIMPIA(K2985,1)),0)),0)</f>
        <v>0</v>
      </c>
      <c r="R2985" s="36">
        <f t="shared" si="139"/>
        <v>0</v>
      </c>
      <c r="S2985" s="36">
        <f t="shared" si="140"/>
        <v>0</v>
      </c>
    </row>
    <row r="2986" spans="1:19" x14ac:dyDescent="0.25">
      <c r="A2986" s="101">
        <f>'DETALLE DE CONEXIONES'!P2986</f>
        <v>0</v>
      </c>
      <c r="B2986" s="36" t="str">
        <f>'DETALLE DE CONEXIONES'!I2986</f>
        <v>ENTRANTE</v>
      </c>
      <c r="C2986" s="36" t="str">
        <f>'DETALLE DE CONEXIONES'!BB2986</f>
        <v>Entrante Local</v>
      </c>
      <c r="D2986" s="36" t="str">
        <f>'DETALLE DE CONEXIONES'!E2986</f>
        <v>999XXX1600</v>
      </c>
      <c r="E2986" s="36">
        <f t="shared" si="138"/>
        <v>10</v>
      </c>
      <c r="F2986" s="36">
        <f>IFERROR(LIMPIA('DETALLE DE CONEXIONES'!N2986,1),0)</f>
        <v>3</v>
      </c>
      <c r="G2986" s="36" t="str">
        <f>LEFT('DETALLE DE CONEXIONES'!BE2986,3)</f>
        <v>NOF</v>
      </c>
      <c r="H2986" s="36" t="str">
        <f>RIGHT('DETALLE DE CONEXIONES'!AK2986,2)</f>
        <v/>
      </c>
      <c r="I2986" s="36" t="str">
        <f>LEFT('DETALLE DE CONEXIONES'!AK2986,3)</f>
        <v/>
      </c>
      <c r="J2986" s="36" t="str">
        <f>LEFT('DETALLE DE CONEXIONES'!M2986,3)</f>
        <v>2mi</v>
      </c>
      <c r="K2986" s="36" t="str">
        <f>IF(LEN('DETALLE DE CONEXIONES'!M2986)&lt;12,(RIGHT('DETALLE DE CONEXIONES'!M2986,5)),(RIGHT('DETALLE DE CONEXIONES'!M2986,6)))</f>
        <v>58seg.</v>
      </c>
      <c r="L2986" s="36">
        <f>IF(C2986="Saliente Local",(IFERROR((LIMPIA(J2986,1)),0)),0)</f>
        <v>0</v>
      </c>
      <c r="M2986" s="36">
        <f>IF(C2986="Saliente Nacional",(IFERROR((LIMPIA(J2986,1)),0)),0)</f>
        <v>0</v>
      </c>
      <c r="N2986" s="36">
        <f>IF(C2986="Saliente Internacional",(IFERROR((LIMPIA(J2986,1)),0)),0)</f>
        <v>0</v>
      </c>
      <c r="O2986" s="36">
        <f>IF(C2986="Saliente Local",(IFERROR((LIMPIA(K2986,1)),0)),0)</f>
        <v>0</v>
      </c>
      <c r="P2986" s="36">
        <f>IF(C2986="Saliente Nacional",(IFERROR((LIMPIA(K2986,1)),0)),0)</f>
        <v>0</v>
      </c>
      <c r="Q2986" s="36">
        <f>IF(C2986="Saliente Internacional",(IFERROR((LIMPIA(K2986,1)),0)),0)</f>
        <v>0</v>
      </c>
      <c r="R2986" s="36">
        <f t="shared" si="139"/>
        <v>0</v>
      </c>
      <c r="S2986" s="36">
        <f t="shared" si="140"/>
        <v>0</v>
      </c>
    </row>
    <row r="2987" spans="1:19" x14ac:dyDescent="0.25">
      <c r="A2987" s="101">
        <f>'DETALLE DE CONEXIONES'!P2987</f>
        <v>0</v>
      </c>
      <c r="B2987" s="36" t="str">
        <f>'DETALLE DE CONEXIONES'!I2987</f>
        <v>ENTRANTE</v>
      </c>
      <c r="C2987" s="36" t="str">
        <f>'DETALLE DE CONEXIONES'!BB2987</f>
        <v>Entrante Local</v>
      </c>
      <c r="D2987" s="36" t="str">
        <f>'DETALLE DE CONEXIONES'!E2987</f>
        <v>999XXX1600</v>
      </c>
      <c r="E2987" s="36">
        <f t="shared" si="138"/>
        <v>10</v>
      </c>
      <c r="F2987" s="36">
        <f>IFERROR(LIMPIA('DETALLE DE CONEXIONES'!N2987,1),0)</f>
        <v>6</v>
      </c>
      <c r="G2987" s="36" t="str">
        <f>LEFT('DETALLE DE CONEXIONES'!BE2987,3)</f>
        <v>NOF</v>
      </c>
      <c r="H2987" s="36" t="str">
        <f>RIGHT('DETALLE DE CONEXIONES'!AK2987,2)</f>
        <v/>
      </c>
      <c r="I2987" s="36" t="str">
        <f>LEFT('DETALLE DE CONEXIONES'!AK2987,3)</f>
        <v/>
      </c>
      <c r="J2987" s="36" t="str">
        <f>LEFT('DETALLE DE CONEXIONES'!M2987,3)</f>
        <v>5mi</v>
      </c>
      <c r="K2987" s="36" t="str">
        <f>IF(LEN('DETALLE DE CONEXIONES'!M2987)&lt;12,(RIGHT('DETALLE DE CONEXIONES'!M2987,5)),(RIGHT('DETALLE DE CONEXIONES'!M2987,6)))</f>
        <v>21seg.</v>
      </c>
      <c r="L2987" s="36">
        <f>IF(C2987="Saliente Local",(IFERROR((LIMPIA(J2987,1)),0)),0)</f>
        <v>0</v>
      </c>
      <c r="M2987" s="36">
        <f>IF(C2987="Saliente Nacional",(IFERROR((LIMPIA(J2987,1)),0)),0)</f>
        <v>0</v>
      </c>
      <c r="N2987" s="36">
        <f>IF(C2987="Saliente Internacional",(IFERROR((LIMPIA(J2987,1)),0)),0)</f>
        <v>0</v>
      </c>
      <c r="O2987" s="36">
        <f>IF(C2987="Saliente Local",(IFERROR((LIMPIA(K2987,1)),0)),0)</f>
        <v>0</v>
      </c>
      <c r="P2987" s="36">
        <f>IF(C2987="Saliente Nacional",(IFERROR((LIMPIA(K2987,1)),0)),0)</f>
        <v>0</v>
      </c>
      <c r="Q2987" s="36">
        <f>IF(C2987="Saliente Internacional",(IFERROR((LIMPIA(K2987,1)),0)),0)</f>
        <v>0</v>
      </c>
      <c r="R2987" s="36">
        <f t="shared" si="139"/>
        <v>0</v>
      </c>
      <c r="S2987" s="36">
        <f t="shared" si="140"/>
        <v>0</v>
      </c>
    </row>
    <row r="2988" spans="1:19" x14ac:dyDescent="0.25">
      <c r="A2988" s="101">
        <f>'DETALLE DE CONEXIONES'!P2988</f>
        <v>0</v>
      </c>
      <c r="B2988" s="36" t="str">
        <f>'DETALLE DE CONEXIONES'!I2988</f>
        <v>ENTRANTE</v>
      </c>
      <c r="C2988" s="36" t="str">
        <f>'DETALLE DE CONEXIONES'!BB2988</f>
        <v>Entrante Local</v>
      </c>
      <c r="D2988" s="36" t="str">
        <f>'DETALLE DE CONEXIONES'!E2988</f>
        <v>999XXX1600</v>
      </c>
      <c r="E2988" s="36">
        <f t="shared" si="138"/>
        <v>10</v>
      </c>
      <c r="F2988" s="36">
        <f>IFERROR(LIMPIA('DETALLE DE CONEXIONES'!N2988,1),0)</f>
        <v>1</v>
      </c>
      <c r="G2988" s="36" t="str">
        <f>LEFT('DETALLE DE CONEXIONES'!BE2988,3)</f>
        <v>NOF</v>
      </c>
      <c r="H2988" s="36" t="str">
        <f>RIGHT('DETALLE DE CONEXIONES'!AK2988,2)</f>
        <v/>
      </c>
      <c r="I2988" s="36" t="str">
        <f>LEFT('DETALLE DE CONEXIONES'!AK2988,3)</f>
        <v/>
      </c>
      <c r="J2988" s="36" t="str">
        <f>LEFT('DETALLE DE CONEXIONES'!M2988,3)</f>
        <v>0mi</v>
      </c>
      <c r="K2988" s="36" t="str">
        <f>IF(LEN('DETALLE DE CONEXIONES'!M2988)&lt;12,(RIGHT('DETALLE DE CONEXIONES'!M2988,5)),(RIGHT('DETALLE DE CONEXIONES'!M2988,6)))</f>
        <v>12seg.</v>
      </c>
      <c r="L2988" s="36">
        <f>IF(C2988="Saliente Local",(IFERROR((LIMPIA(J2988,1)),0)),0)</f>
        <v>0</v>
      </c>
      <c r="M2988" s="36">
        <f>IF(C2988="Saliente Nacional",(IFERROR((LIMPIA(J2988,1)),0)),0)</f>
        <v>0</v>
      </c>
      <c r="N2988" s="36">
        <f>IF(C2988="Saliente Internacional",(IFERROR((LIMPIA(J2988,1)),0)),0)</f>
        <v>0</v>
      </c>
      <c r="O2988" s="36">
        <f>IF(C2988="Saliente Local",(IFERROR((LIMPIA(K2988,1)),0)),0)</f>
        <v>0</v>
      </c>
      <c r="P2988" s="36">
        <f>IF(C2988="Saliente Nacional",(IFERROR((LIMPIA(K2988,1)),0)),0)</f>
        <v>0</v>
      </c>
      <c r="Q2988" s="36">
        <f>IF(C2988="Saliente Internacional",(IFERROR((LIMPIA(K2988,1)),0)),0)</f>
        <v>0</v>
      </c>
      <c r="R2988" s="36">
        <f t="shared" si="139"/>
        <v>0</v>
      </c>
      <c r="S2988" s="36">
        <f t="shared" si="140"/>
        <v>0</v>
      </c>
    </row>
    <row r="2989" spans="1:19" x14ac:dyDescent="0.25">
      <c r="A2989" s="101">
        <f>'DETALLE DE CONEXIONES'!P2989</f>
        <v>0</v>
      </c>
      <c r="B2989" s="36" t="str">
        <f>'DETALLE DE CONEXIONES'!I2989</f>
        <v>ENTRANTE</v>
      </c>
      <c r="C2989" s="36" t="str">
        <f>'DETALLE DE CONEXIONES'!BB2989</f>
        <v>Entrante Local</v>
      </c>
      <c r="D2989" s="36" t="str">
        <f>'DETALLE DE CONEXIONES'!E2989</f>
        <v>999XXX1600</v>
      </c>
      <c r="E2989" s="36">
        <f t="shared" si="138"/>
        <v>10</v>
      </c>
      <c r="F2989" s="36">
        <f>IFERROR(LIMPIA('DETALLE DE CONEXIONES'!N2989,1),0)</f>
        <v>4</v>
      </c>
      <c r="G2989" s="36" t="str">
        <f>LEFT('DETALLE DE CONEXIONES'!BE2989,3)</f>
        <v>NOF</v>
      </c>
      <c r="H2989" s="36" t="str">
        <f>RIGHT('DETALLE DE CONEXIONES'!AK2989,2)</f>
        <v/>
      </c>
      <c r="I2989" s="36" t="str">
        <f>LEFT('DETALLE DE CONEXIONES'!AK2989,3)</f>
        <v/>
      </c>
      <c r="J2989" s="36" t="str">
        <f>LEFT('DETALLE DE CONEXIONES'!M2989,3)</f>
        <v>3mi</v>
      </c>
      <c r="K2989" s="36" t="str">
        <f>IF(LEN('DETALLE DE CONEXIONES'!M2989)&lt;12,(RIGHT('DETALLE DE CONEXIONES'!M2989,5)),(RIGHT('DETALLE DE CONEXIONES'!M2989,6)))</f>
        <v>18seg.</v>
      </c>
      <c r="L2989" s="36">
        <f>IF(C2989="Saliente Local",(IFERROR((LIMPIA(J2989,1)),0)),0)</f>
        <v>0</v>
      </c>
      <c r="M2989" s="36">
        <f>IF(C2989="Saliente Nacional",(IFERROR((LIMPIA(J2989,1)),0)),0)</f>
        <v>0</v>
      </c>
      <c r="N2989" s="36">
        <f>IF(C2989="Saliente Internacional",(IFERROR((LIMPIA(J2989,1)),0)),0)</f>
        <v>0</v>
      </c>
      <c r="O2989" s="36">
        <f>IF(C2989="Saliente Local",(IFERROR((LIMPIA(K2989,1)),0)),0)</f>
        <v>0</v>
      </c>
      <c r="P2989" s="36">
        <f>IF(C2989="Saliente Nacional",(IFERROR((LIMPIA(K2989,1)),0)),0)</f>
        <v>0</v>
      </c>
      <c r="Q2989" s="36">
        <f>IF(C2989="Saliente Internacional",(IFERROR((LIMPIA(K2989,1)),0)),0)</f>
        <v>0</v>
      </c>
      <c r="R2989" s="36">
        <f t="shared" si="139"/>
        <v>0</v>
      </c>
      <c r="S2989" s="36">
        <f t="shared" si="140"/>
        <v>0</v>
      </c>
    </row>
    <row r="2990" spans="1:19" x14ac:dyDescent="0.25">
      <c r="A2990" s="101">
        <f>'DETALLE DE CONEXIONES'!P2990</f>
        <v>0</v>
      </c>
      <c r="B2990" s="36" t="str">
        <f>'DETALLE DE CONEXIONES'!I2990</f>
        <v>SALIENTE</v>
      </c>
      <c r="C2990" s="36" t="str">
        <f>'DETALLE DE CONEXIONES'!BB2990</f>
        <v>Saliente Local</v>
      </c>
      <c r="D2990" s="36" t="str">
        <f>'DETALLE DE CONEXIONES'!E2990</f>
        <v>999XXX4914</v>
      </c>
      <c r="E2990" s="36">
        <f t="shared" si="138"/>
        <v>10</v>
      </c>
      <c r="F2990" s="36">
        <f>IFERROR(LIMPIA('DETALLE DE CONEXIONES'!N2990,1),0)</f>
        <v>1</v>
      </c>
      <c r="G2990" s="36" t="str">
        <f>LEFT('DETALLE DE CONEXIONES'!BE2990,3)</f>
        <v>NOF</v>
      </c>
      <c r="H2990" s="36" t="str">
        <f>RIGHT('DETALLE DE CONEXIONES'!AK2990,2)</f>
        <v/>
      </c>
      <c r="I2990" s="36" t="str">
        <f>LEFT('DETALLE DE CONEXIONES'!AK2990,3)</f>
        <v/>
      </c>
      <c r="J2990" s="36" t="str">
        <f>LEFT('DETALLE DE CONEXIONES'!M2990,3)</f>
        <v>0mi</v>
      </c>
      <c r="K2990" s="36" t="str">
        <f>IF(LEN('DETALLE DE CONEXIONES'!M2990)&lt;12,(RIGHT('DETALLE DE CONEXIONES'!M2990,5)),(RIGHT('DETALLE DE CONEXIONES'!M2990,6)))</f>
        <v>40seg.</v>
      </c>
      <c r="L2990" s="36">
        <f>IF(C2990="Saliente Local",(IFERROR((LIMPIA(J2990,1)),0)),0)</f>
        <v>0</v>
      </c>
      <c r="M2990" s="36">
        <f>IF(C2990="Saliente Nacional",(IFERROR((LIMPIA(J2990,1)),0)),0)</f>
        <v>0</v>
      </c>
      <c r="N2990" s="36">
        <f>IF(C2990="Saliente Internacional",(IFERROR((LIMPIA(J2990,1)),0)),0)</f>
        <v>0</v>
      </c>
      <c r="O2990" s="36">
        <f>IF(C2990="Saliente Local",(IFERROR((LIMPIA(K2990,1)),0)),0)</f>
        <v>40</v>
      </c>
      <c r="P2990" s="36">
        <f>IF(C2990="Saliente Nacional",(IFERROR((LIMPIA(K2990,1)),0)),0)</f>
        <v>0</v>
      </c>
      <c r="Q2990" s="36">
        <f>IF(C2990="Saliente Internacional",(IFERROR((LIMPIA(K2990,1)),0)),0)</f>
        <v>0</v>
      </c>
      <c r="R2990" s="36">
        <f t="shared" si="139"/>
        <v>1</v>
      </c>
      <c r="S2990" s="36">
        <f t="shared" si="140"/>
        <v>0</v>
      </c>
    </row>
    <row r="2991" spans="1:19" x14ac:dyDescent="0.25">
      <c r="A2991" s="101">
        <f>'DETALLE DE CONEXIONES'!P2991</f>
        <v>0</v>
      </c>
      <c r="B2991" s="36" t="str">
        <f>'DETALLE DE CONEXIONES'!I2991</f>
        <v>SALIENTE</v>
      </c>
      <c r="C2991" s="36" t="str">
        <f>'DETALLE DE CONEXIONES'!BB2991</f>
        <v>Saliente Local</v>
      </c>
      <c r="D2991" s="36" t="str">
        <f>'DETALLE DE CONEXIONES'!E2991</f>
        <v>999XXX8450</v>
      </c>
      <c r="E2991" s="36">
        <f t="shared" si="138"/>
        <v>10</v>
      </c>
      <c r="F2991" s="36">
        <f>IFERROR(LIMPIA('DETALLE DE CONEXIONES'!N2991,1),0)</f>
        <v>2</v>
      </c>
      <c r="G2991" s="36" t="str">
        <f>LEFT('DETALLE DE CONEXIONES'!BE2991,3)</f>
        <v>NOF</v>
      </c>
      <c r="H2991" s="36" t="str">
        <f>RIGHT('DETALLE DE CONEXIONES'!AK2991,2)</f>
        <v/>
      </c>
      <c r="I2991" s="36" t="str">
        <f>LEFT('DETALLE DE CONEXIONES'!AK2991,3)</f>
        <v/>
      </c>
      <c r="J2991" s="36" t="str">
        <f>LEFT('DETALLE DE CONEXIONES'!M2991,3)</f>
        <v>1mi</v>
      </c>
      <c r="K2991" s="36" t="str">
        <f>IF(LEN('DETALLE DE CONEXIONES'!M2991)&lt;12,(RIGHT('DETALLE DE CONEXIONES'!M2991,5)),(RIGHT('DETALLE DE CONEXIONES'!M2991,6)))</f>
        <v>21seg.</v>
      </c>
      <c r="L2991" s="36">
        <f>IF(C2991="Saliente Local",(IFERROR((LIMPIA(J2991,1)),0)),0)</f>
        <v>1</v>
      </c>
      <c r="M2991" s="36">
        <f>IF(C2991="Saliente Nacional",(IFERROR((LIMPIA(J2991,1)),0)),0)</f>
        <v>0</v>
      </c>
      <c r="N2991" s="36">
        <f>IF(C2991="Saliente Internacional",(IFERROR((LIMPIA(J2991,1)),0)),0)</f>
        <v>0</v>
      </c>
      <c r="O2991" s="36">
        <f>IF(C2991="Saliente Local",(IFERROR((LIMPIA(K2991,1)),0)),0)</f>
        <v>21</v>
      </c>
      <c r="P2991" s="36">
        <f>IF(C2991="Saliente Nacional",(IFERROR((LIMPIA(K2991,1)),0)),0)</f>
        <v>0</v>
      </c>
      <c r="Q2991" s="36">
        <f>IF(C2991="Saliente Internacional",(IFERROR((LIMPIA(K2991,1)),0)),0)</f>
        <v>0</v>
      </c>
      <c r="R2991" s="36">
        <f t="shared" si="139"/>
        <v>2</v>
      </c>
      <c r="S2991" s="36">
        <f t="shared" si="140"/>
        <v>0</v>
      </c>
    </row>
    <row r="2992" spans="1:19" x14ac:dyDescent="0.25">
      <c r="A2992" s="101">
        <f>'DETALLE DE CONEXIONES'!P2992</f>
        <v>0</v>
      </c>
      <c r="B2992" s="36" t="str">
        <f>'DETALLE DE CONEXIONES'!I2992</f>
        <v>SALIENTE</v>
      </c>
      <c r="C2992" s="36" t="str">
        <f>'DETALLE DE CONEXIONES'!BB2992</f>
        <v>Saliente Local</v>
      </c>
      <c r="D2992" s="36" t="str">
        <f>'DETALLE DE CONEXIONES'!E2992</f>
        <v>999XXX3420</v>
      </c>
      <c r="E2992" s="36">
        <f t="shared" si="138"/>
        <v>10</v>
      </c>
      <c r="F2992" s="36">
        <f>IFERROR(LIMPIA('DETALLE DE CONEXIONES'!N2992,1),0)</f>
        <v>6</v>
      </c>
      <c r="G2992" s="36" t="str">
        <f>LEFT('DETALLE DE CONEXIONES'!BE2992,3)</f>
        <v>NOF</v>
      </c>
      <c r="H2992" s="36" t="str">
        <f>RIGHT('DETALLE DE CONEXIONES'!AK2992,2)</f>
        <v/>
      </c>
      <c r="I2992" s="36" t="str">
        <f>LEFT('DETALLE DE CONEXIONES'!AK2992,3)</f>
        <v/>
      </c>
      <c r="J2992" s="36" t="str">
        <f>LEFT('DETALLE DE CONEXIONES'!M2992,3)</f>
        <v>5mi</v>
      </c>
      <c r="K2992" s="36" t="str">
        <f>IF(LEN('DETALLE DE CONEXIONES'!M2992)&lt;12,(RIGHT('DETALLE DE CONEXIONES'!M2992,5)),(RIGHT('DETALLE DE CONEXIONES'!M2992,6)))</f>
        <v>24seg.</v>
      </c>
      <c r="L2992" s="36">
        <f>IF(C2992="Saliente Local",(IFERROR((LIMPIA(J2992,1)),0)),0)</f>
        <v>5</v>
      </c>
      <c r="M2992" s="36">
        <f>IF(C2992="Saliente Nacional",(IFERROR((LIMPIA(J2992,1)),0)),0)</f>
        <v>0</v>
      </c>
      <c r="N2992" s="36">
        <f>IF(C2992="Saliente Internacional",(IFERROR((LIMPIA(J2992,1)),0)),0)</f>
        <v>0</v>
      </c>
      <c r="O2992" s="36">
        <f>IF(C2992="Saliente Local",(IFERROR((LIMPIA(K2992,1)),0)),0)</f>
        <v>24</v>
      </c>
      <c r="P2992" s="36">
        <f>IF(C2992="Saliente Nacional",(IFERROR((LIMPIA(K2992,1)),0)),0)</f>
        <v>0</v>
      </c>
      <c r="Q2992" s="36">
        <f>IF(C2992="Saliente Internacional",(IFERROR((LIMPIA(K2992,1)),0)),0)</f>
        <v>0</v>
      </c>
      <c r="R2992" s="36">
        <f t="shared" si="139"/>
        <v>6</v>
      </c>
      <c r="S2992" s="36">
        <f t="shared" si="140"/>
        <v>0</v>
      </c>
    </row>
    <row r="2993" spans="1:19" x14ac:dyDescent="0.25">
      <c r="A2993" s="101">
        <f>'DETALLE DE CONEXIONES'!P2993</f>
        <v>0</v>
      </c>
      <c r="B2993" s="36" t="str">
        <f>'DETALLE DE CONEXIONES'!I2993</f>
        <v>ENTRANTE</v>
      </c>
      <c r="C2993" s="36" t="str">
        <f>'DETALLE DE CONEXIONES'!BB2993</f>
        <v>Entrante Local</v>
      </c>
      <c r="D2993" s="36" t="str">
        <f>'DETALLE DE CONEXIONES'!E2993</f>
        <v>999XXX1600</v>
      </c>
      <c r="E2993" s="36">
        <f t="shared" si="138"/>
        <v>10</v>
      </c>
      <c r="F2993" s="36">
        <f>IFERROR(LIMPIA('DETALLE DE CONEXIONES'!N2993,1),0)</f>
        <v>2</v>
      </c>
      <c r="G2993" s="36" t="str">
        <f>LEFT('DETALLE DE CONEXIONES'!BE2993,3)</f>
        <v>NOF</v>
      </c>
      <c r="H2993" s="36" t="str">
        <f>RIGHT('DETALLE DE CONEXIONES'!AK2993,2)</f>
        <v/>
      </c>
      <c r="I2993" s="36" t="str">
        <f>LEFT('DETALLE DE CONEXIONES'!AK2993,3)</f>
        <v/>
      </c>
      <c r="J2993" s="36" t="str">
        <f>LEFT('DETALLE DE CONEXIONES'!M2993,3)</f>
        <v>1mi</v>
      </c>
      <c r="K2993" s="36" t="str">
        <f>IF(LEN('DETALLE DE CONEXIONES'!M2993)&lt;12,(RIGHT('DETALLE DE CONEXIONES'!M2993,5)),(RIGHT('DETALLE DE CONEXIONES'!M2993,6)))</f>
        <v>33seg.</v>
      </c>
      <c r="L2993" s="36">
        <f>IF(C2993="Saliente Local",(IFERROR((LIMPIA(J2993,1)),0)),0)</f>
        <v>0</v>
      </c>
      <c r="M2993" s="36">
        <f>IF(C2993="Saliente Nacional",(IFERROR((LIMPIA(J2993,1)),0)),0)</f>
        <v>0</v>
      </c>
      <c r="N2993" s="36">
        <f>IF(C2993="Saliente Internacional",(IFERROR((LIMPIA(J2993,1)),0)),0)</f>
        <v>0</v>
      </c>
      <c r="O2993" s="36">
        <f>IF(C2993="Saliente Local",(IFERROR((LIMPIA(K2993,1)),0)),0)</f>
        <v>0</v>
      </c>
      <c r="P2993" s="36">
        <f>IF(C2993="Saliente Nacional",(IFERROR((LIMPIA(K2993,1)),0)),0)</f>
        <v>0</v>
      </c>
      <c r="Q2993" s="36">
        <f>IF(C2993="Saliente Internacional",(IFERROR((LIMPIA(K2993,1)),0)),0)</f>
        <v>0</v>
      </c>
      <c r="R2993" s="36">
        <f t="shared" si="139"/>
        <v>0</v>
      </c>
      <c r="S2993" s="36">
        <f t="shared" si="140"/>
        <v>0</v>
      </c>
    </row>
    <row r="2994" spans="1:19" x14ac:dyDescent="0.25">
      <c r="A2994" s="101">
        <f>'DETALLE DE CONEXIONES'!P2994</f>
        <v>0</v>
      </c>
      <c r="B2994" s="36" t="str">
        <f>'DETALLE DE CONEXIONES'!I2994</f>
        <v>GPRS</v>
      </c>
      <c r="C2994" s="36" t="str">
        <f>'DETALLE DE CONEXIONES'!BB2994</f>
        <v>MENSAJERO</v>
      </c>
      <c r="D2994" s="36" t="str">
        <f>'DETALLE DE CONEXIONES'!E2994</f>
        <v>internet.itelcel.coXXXGLTE</v>
      </c>
      <c r="E2994" s="36">
        <f t="shared" si="138"/>
        <v>26</v>
      </c>
      <c r="F2994" s="36">
        <f>IFERROR(LIMPIA('DETALLE DE CONEXIONES'!N2994,1),0)</f>
        <v>0</v>
      </c>
      <c r="G2994" s="36" t="str">
        <f>LEFT('DETALLE DE CONEXIONES'!BE2994,3)</f>
        <v/>
      </c>
      <c r="H2994" s="36" t="str">
        <f>RIGHT('DETALLE DE CONEXIONES'!AK2994,2)</f>
        <v>-1</v>
      </c>
      <c r="I2994" s="36" t="str">
        <f>LEFT('DETALLE DE CONEXIONES'!AK2994,3)</f>
        <v>MEN</v>
      </c>
      <c r="J2994" s="36" t="str">
        <f>LEFT('DETALLE DE CONEXIONES'!M2994,3)</f>
        <v>0mi</v>
      </c>
      <c r="K2994" s="36" t="str">
        <f>IF(LEN('DETALLE DE CONEXIONES'!M2994)&lt;12,(RIGHT('DETALLE DE CONEXIONES'!M2994,5)),(RIGHT('DETALLE DE CONEXIONES'!M2994,6)))</f>
        <v xml:space="preserve">min. </v>
      </c>
      <c r="L2994" s="36">
        <f>IF(C2994="Saliente Local",(IFERROR((LIMPIA(J2994,1)),0)),0)</f>
        <v>0</v>
      </c>
      <c r="M2994" s="36">
        <f>IF(C2994="Saliente Nacional",(IFERROR((LIMPIA(J2994,1)),0)),0)</f>
        <v>0</v>
      </c>
      <c r="N2994" s="36">
        <f>IF(C2994="Saliente Internacional",(IFERROR((LIMPIA(J2994,1)),0)),0)</f>
        <v>0</v>
      </c>
      <c r="O2994" s="36">
        <f>IF(C2994="Saliente Local",(IFERROR((LIMPIA(K2994,1)),0)),0)</f>
        <v>0</v>
      </c>
      <c r="P2994" s="36">
        <f>IF(C2994="Saliente Nacional",(IFERROR((LIMPIA(K2994,1)),0)),0)</f>
        <v>0</v>
      </c>
      <c r="Q2994" s="36">
        <f>IF(C2994="Saliente Internacional",(IFERROR((LIMPIA(K2994,1)),0)),0)</f>
        <v>0</v>
      </c>
      <c r="R2994" s="36">
        <f t="shared" si="139"/>
        <v>0</v>
      </c>
      <c r="S2994" s="36">
        <f t="shared" si="140"/>
        <v>0</v>
      </c>
    </row>
    <row r="2995" spans="1:19" x14ac:dyDescent="0.25">
      <c r="A2995" s="101">
        <f>'DETALLE DE CONEXIONES'!P2995</f>
        <v>0</v>
      </c>
      <c r="B2995" s="36" t="str">
        <f>'DETALLE DE CONEXIONES'!I2995</f>
        <v>GPRS</v>
      </c>
      <c r="C2995" s="36" t="str">
        <f>'DETALLE DE CONEXIONES'!BB2995</f>
        <v>RS</v>
      </c>
      <c r="D2995" s="36" t="str">
        <f>'DETALLE DE CONEXIONES'!E2995</f>
        <v>internet.itelcel.coXXXGLTE</v>
      </c>
      <c r="E2995" s="36">
        <f t="shared" si="138"/>
        <v>26</v>
      </c>
      <c r="F2995" s="36">
        <f>IFERROR(LIMPIA('DETALLE DE CONEXIONES'!N2995,1),0)</f>
        <v>0</v>
      </c>
      <c r="G2995" s="36" t="str">
        <f>LEFT('DETALLE DE CONEXIONES'!BE2995,3)</f>
        <v/>
      </c>
      <c r="H2995" s="36" t="str">
        <f>RIGHT('DETALLE DE CONEXIONES'!AK2995,2)</f>
        <v>-1</v>
      </c>
      <c r="I2995" s="36" t="str">
        <f>LEFT('DETALLE DE CONEXIONES'!AK2995,3)</f>
        <v>RS;</v>
      </c>
      <c r="J2995" s="36" t="str">
        <f>LEFT('DETALLE DE CONEXIONES'!M2995,3)</f>
        <v>0mi</v>
      </c>
      <c r="K2995" s="36" t="str">
        <f>IF(LEN('DETALLE DE CONEXIONES'!M2995)&lt;12,(RIGHT('DETALLE DE CONEXIONES'!M2995,5)),(RIGHT('DETALLE DE CONEXIONES'!M2995,6)))</f>
        <v xml:space="preserve">min. </v>
      </c>
      <c r="L2995" s="36">
        <f>IF(C2995="Saliente Local",(IFERROR((LIMPIA(J2995,1)),0)),0)</f>
        <v>0</v>
      </c>
      <c r="M2995" s="36">
        <f>IF(C2995="Saliente Nacional",(IFERROR((LIMPIA(J2995,1)),0)),0)</f>
        <v>0</v>
      </c>
      <c r="N2995" s="36">
        <f>IF(C2995="Saliente Internacional",(IFERROR((LIMPIA(J2995,1)),0)),0)</f>
        <v>0</v>
      </c>
      <c r="O2995" s="36">
        <f>IF(C2995="Saliente Local",(IFERROR((LIMPIA(K2995,1)),0)),0)</f>
        <v>0</v>
      </c>
      <c r="P2995" s="36">
        <f>IF(C2995="Saliente Nacional",(IFERROR((LIMPIA(K2995,1)),0)),0)</f>
        <v>0</v>
      </c>
      <c r="Q2995" s="36">
        <f>IF(C2995="Saliente Internacional",(IFERROR((LIMPIA(K2995,1)),0)),0)</f>
        <v>0</v>
      </c>
      <c r="R2995" s="36">
        <f t="shared" si="139"/>
        <v>0</v>
      </c>
      <c r="S2995" s="36">
        <f t="shared" si="140"/>
        <v>0</v>
      </c>
    </row>
    <row r="2996" spans="1:19" x14ac:dyDescent="0.25">
      <c r="A2996" s="101">
        <f>'DETALLE DE CONEXIONES'!P2996</f>
        <v>0</v>
      </c>
      <c r="B2996" s="36" t="str">
        <f>'DETALLE DE CONEXIONES'!I2996</f>
        <v>ENTRANTE</v>
      </c>
      <c r="C2996" s="36" t="str">
        <f>'DETALLE DE CONEXIONES'!BB2996</f>
        <v>Entrante Local</v>
      </c>
      <c r="D2996" s="36" t="str">
        <f>'DETALLE DE CONEXIONES'!E2996</f>
        <v>999XXX1600</v>
      </c>
      <c r="E2996" s="36">
        <f t="shared" si="138"/>
        <v>10</v>
      </c>
      <c r="F2996" s="36">
        <f>IFERROR(LIMPIA('DETALLE DE CONEXIONES'!N2996,1),0)</f>
        <v>2</v>
      </c>
      <c r="G2996" s="36" t="str">
        <f>LEFT('DETALLE DE CONEXIONES'!BE2996,3)</f>
        <v>NOF</v>
      </c>
      <c r="H2996" s="36" t="str">
        <f>RIGHT('DETALLE DE CONEXIONES'!AK2996,2)</f>
        <v/>
      </c>
      <c r="I2996" s="36" t="str">
        <f>LEFT('DETALLE DE CONEXIONES'!AK2996,3)</f>
        <v/>
      </c>
      <c r="J2996" s="36" t="str">
        <f>LEFT('DETALLE DE CONEXIONES'!M2996,3)</f>
        <v>1mi</v>
      </c>
      <c r="K2996" s="36" t="str">
        <f>IF(LEN('DETALLE DE CONEXIONES'!M2996)&lt;12,(RIGHT('DETALLE DE CONEXIONES'!M2996,5)),(RIGHT('DETALLE DE CONEXIONES'!M2996,6)))</f>
        <v>24seg.</v>
      </c>
      <c r="L2996" s="36">
        <f>IF(C2996="Saliente Local",(IFERROR((LIMPIA(J2996,1)),0)),0)</f>
        <v>0</v>
      </c>
      <c r="M2996" s="36">
        <f>IF(C2996="Saliente Nacional",(IFERROR((LIMPIA(J2996,1)),0)),0)</f>
        <v>0</v>
      </c>
      <c r="N2996" s="36">
        <f>IF(C2996="Saliente Internacional",(IFERROR((LIMPIA(J2996,1)),0)),0)</f>
        <v>0</v>
      </c>
      <c r="O2996" s="36">
        <f>IF(C2996="Saliente Local",(IFERROR((LIMPIA(K2996,1)),0)),0)</f>
        <v>0</v>
      </c>
      <c r="P2996" s="36">
        <f>IF(C2996="Saliente Nacional",(IFERROR((LIMPIA(K2996,1)),0)),0)</f>
        <v>0</v>
      </c>
      <c r="Q2996" s="36">
        <f>IF(C2996="Saliente Internacional",(IFERROR((LIMPIA(K2996,1)),0)),0)</f>
        <v>0</v>
      </c>
      <c r="R2996" s="36">
        <f t="shared" si="139"/>
        <v>0</v>
      </c>
      <c r="S2996" s="36">
        <f t="shared" si="140"/>
        <v>0</v>
      </c>
    </row>
    <row r="2997" spans="1:19" x14ac:dyDescent="0.25">
      <c r="A2997" s="101">
        <f>'DETALLE DE CONEXIONES'!P2997</f>
        <v>0</v>
      </c>
      <c r="B2997" s="36" t="str">
        <f>'DETALLE DE CONEXIONES'!I2997</f>
        <v>TRANSFERENCIA</v>
      </c>
      <c r="C2997" s="36" t="str">
        <f>'DETALLE DE CONEXIONES'!BB2997</f>
        <v>Desvio Nacional</v>
      </c>
      <c r="D2997" s="36" t="str">
        <f>'DETALLE DE CONEXIONES'!E2997</f>
        <v>999XXX1600</v>
      </c>
      <c r="E2997" s="36">
        <f t="shared" si="138"/>
        <v>10</v>
      </c>
      <c r="F2997" s="36">
        <f>IFERROR(LIMPIA('DETALLE DE CONEXIONES'!N2997,1),0)</f>
        <v>1</v>
      </c>
      <c r="G2997" s="36" t="str">
        <f>LEFT('DETALLE DE CONEXIONES'!BE2997,3)</f>
        <v>SIU</v>
      </c>
      <c r="H2997" s="36" t="str">
        <f>RIGHT('DETALLE DE CONEXIONES'!AK2997,2)</f>
        <v/>
      </c>
      <c r="I2997" s="36" t="str">
        <f>LEFT('DETALLE DE CONEXIONES'!AK2997,3)</f>
        <v/>
      </c>
      <c r="J2997" s="36" t="str">
        <f>LEFT('DETALLE DE CONEXIONES'!M2997,3)</f>
        <v>0mi</v>
      </c>
      <c r="K2997" s="36" t="str">
        <f>IF(LEN('DETALLE DE CONEXIONES'!M2997)&lt;12,(RIGHT('DETALLE DE CONEXIONES'!M2997,5)),(RIGHT('DETALLE DE CONEXIONES'!M2997,6)))</f>
        <v>4seg.</v>
      </c>
      <c r="L2997" s="36">
        <f>IF(C2997="Saliente Local",(IFERROR((LIMPIA(J2997,1)),0)),0)</f>
        <v>0</v>
      </c>
      <c r="M2997" s="36">
        <f>IF(C2997="Saliente Nacional",(IFERROR((LIMPIA(J2997,1)),0)),0)</f>
        <v>0</v>
      </c>
      <c r="N2997" s="36">
        <f>IF(C2997="Saliente Internacional",(IFERROR((LIMPIA(J2997,1)),0)),0)</f>
        <v>0</v>
      </c>
      <c r="O2997" s="36">
        <f>IF(C2997="Saliente Local",(IFERROR((LIMPIA(K2997,1)),0)),0)</f>
        <v>0</v>
      </c>
      <c r="P2997" s="36">
        <f>IF(C2997="Saliente Nacional",(IFERROR((LIMPIA(K2997,1)),0)),0)</f>
        <v>0</v>
      </c>
      <c r="Q2997" s="36">
        <f>IF(C2997="Saliente Internacional",(IFERROR((LIMPIA(K2997,1)),0)),0)</f>
        <v>0</v>
      </c>
      <c r="R2997" s="36">
        <f t="shared" si="139"/>
        <v>0</v>
      </c>
      <c r="S2997" s="36">
        <f t="shared" si="140"/>
        <v>0</v>
      </c>
    </row>
    <row r="2998" spans="1:19" x14ac:dyDescent="0.25">
      <c r="A2998" s="101">
        <f>'DETALLE DE CONEXIONES'!P2998</f>
        <v>0</v>
      </c>
      <c r="B2998" s="36" t="str">
        <f>'DETALLE DE CONEXIONES'!I2998</f>
        <v>TRANSFERENCIA</v>
      </c>
      <c r="C2998" s="36" t="str">
        <f>'DETALLE DE CONEXIONES'!BB2998</f>
        <v>Desvio Nacional</v>
      </c>
      <c r="D2998" s="36" t="str">
        <f>'DETALLE DE CONEXIONES'!E2998</f>
        <v>999XXX1600</v>
      </c>
      <c r="E2998" s="36">
        <f t="shared" si="138"/>
        <v>10</v>
      </c>
      <c r="F2998" s="36">
        <f>IFERROR(LIMPIA('DETALLE DE CONEXIONES'!N2998,1),0)</f>
        <v>1</v>
      </c>
      <c r="G2998" s="36" t="str">
        <f>LEFT('DETALLE DE CONEXIONES'!BE2998,3)</f>
        <v>SIU</v>
      </c>
      <c r="H2998" s="36" t="str">
        <f>RIGHT('DETALLE DE CONEXIONES'!AK2998,2)</f>
        <v/>
      </c>
      <c r="I2998" s="36" t="str">
        <f>LEFT('DETALLE DE CONEXIONES'!AK2998,3)</f>
        <v/>
      </c>
      <c r="J2998" s="36" t="str">
        <f>LEFT('DETALLE DE CONEXIONES'!M2998,3)</f>
        <v>0mi</v>
      </c>
      <c r="K2998" s="36" t="str">
        <f>IF(LEN('DETALLE DE CONEXIONES'!M2998)&lt;12,(RIGHT('DETALLE DE CONEXIONES'!M2998,5)),(RIGHT('DETALLE DE CONEXIONES'!M2998,6)))</f>
        <v>3seg.</v>
      </c>
      <c r="L2998" s="36">
        <f>IF(C2998="Saliente Local",(IFERROR((LIMPIA(J2998,1)),0)),0)</f>
        <v>0</v>
      </c>
      <c r="M2998" s="36">
        <f>IF(C2998="Saliente Nacional",(IFERROR((LIMPIA(J2998,1)),0)),0)</f>
        <v>0</v>
      </c>
      <c r="N2998" s="36">
        <f>IF(C2998="Saliente Internacional",(IFERROR((LIMPIA(J2998,1)),0)),0)</f>
        <v>0</v>
      </c>
      <c r="O2998" s="36">
        <f>IF(C2998="Saliente Local",(IFERROR((LIMPIA(K2998,1)),0)),0)</f>
        <v>0</v>
      </c>
      <c r="P2998" s="36">
        <f>IF(C2998="Saliente Nacional",(IFERROR((LIMPIA(K2998,1)),0)),0)</f>
        <v>0</v>
      </c>
      <c r="Q2998" s="36">
        <f>IF(C2998="Saliente Internacional",(IFERROR((LIMPIA(K2998,1)),0)),0)</f>
        <v>0</v>
      </c>
      <c r="R2998" s="36">
        <f t="shared" si="139"/>
        <v>0</v>
      </c>
      <c r="S2998" s="36">
        <f t="shared" si="140"/>
        <v>0</v>
      </c>
    </row>
    <row r="2999" spans="1:19" x14ac:dyDescent="0.25">
      <c r="A2999" s="101">
        <f>'DETALLE DE CONEXIONES'!P2999</f>
        <v>0</v>
      </c>
      <c r="B2999" s="36" t="str">
        <f>'DETALLE DE CONEXIONES'!I2999</f>
        <v>SALIENTE</v>
      </c>
      <c r="C2999" s="36" t="str">
        <f>'DETALLE DE CONEXIONES'!BB2999</f>
        <v>Saliente Local</v>
      </c>
      <c r="D2999" s="36" t="str">
        <f>'DETALLE DE CONEXIONES'!E2999</f>
        <v>999XXX8450</v>
      </c>
      <c r="E2999" s="36">
        <f t="shared" si="138"/>
        <v>10</v>
      </c>
      <c r="F2999" s="36">
        <f>IFERROR(LIMPIA('DETALLE DE CONEXIONES'!N2999,1),0)</f>
        <v>1</v>
      </c>
      <c r="G2999" s="36" t="str">
        <f>LEFT('DETALLE DE CONEXIONES'!BE2999,3)</f>
        <v>NOF</v>
      </c>
      <c r="H2999" s="36" t="str">
        <f>RIGHT('DETALLE DE CONEXIONES'!AK2999,2)</f>
        <v/>
      </c>
      <c r="I2999" s="36" t="str">
        <f>LEFT('DETALLE DE CONEXIONES'!AK2999,3)</f>
        <v/>
      </c>
      <c r="J2999" s="36" t="str">
        <f>LEFT('DETALLE DE CONEXIONES'!M2999,3)</f>
        <v>0mi</v>
      </c>
      <c r="K2999" s="36" t="str">
        <f>IF(LEN('DETALLE DE CONEXIONES'!M2999)&lt;12,(RIGHT('DETALLE DE CONEXIONES'!M2999,5)),(RIGHT('DETALLE DE CONEXIONES'!M2999,6)))</f>
        <v>28seg.</v>
      </c>
      <c r="L2999" s="36">
        <f>IF(C2999="Saliente Local",(IFERROR((LIMPIA(J2999,1)),0)),0)</f>
        <v>0</v>
      </c>
      <c r="M2999" s="36">
        <f>IF(C2999="Saliente Nacional",(IFERROR((LIMPIA(J2999,1)),0)),0)</f>
        <v>0</v>
      </c>
      <c r="N2999" s="36">
        <f>IF(C2999="Saliente Internacional",(IFERROR((LIMPIA(J2999,1)),0)),0)</f>
        <v>0</v>
      </c>
      <c r="O2999" s="36">
        <f>IF(C2999="Saliente Local",(IFERROR((LIMPIA(K2999,1)),0)),0)</f>
        <v>28</v>
      </c>
      <c r="P2999" s="36">
        <f>IF(C2999="Saliente Nacional",(IFERROR((LIMPIA(K2999,1)),0)),0)</f>
        <v>0</v>
      </c>
      <c r="Q2999" s="36">
        <f>IF(C2999="Saliente Internacional",(IFERROR((LIMPIA(K2999,1)),0)),0)</f>
        <v>0</v>
      </c>
      <c r="R2999" s="36">
        <f t="shared" si="139"/>
        <v>1</v>
      </c>
      <c r="S2999" s="36">
        <f t="shared" si="140"/>
        <v>0</v>
      </c>
    </row>
    <row r="3000" spans="1:19" x14ac:dyDescent="0.25">
      <c r="A3000" s="101">
        <f>'DETALLE DE CONEXIONES'!P3000</f>
        <v>0</v>
      </c>
      <c r="B3000" s="36" t="str">
        <f>'DETALLE DE CONEXIONES'!I3000</f>
        <v>TRANSFERENCIA</v>
      </c>
      <c r="C3000" s="36" t="str">
        <f>'DETALLE DE CONEXIONES'!BB3000</f>
        <v>Desvio Nacional</v>
      </c>
      <c r="D3000" s="36" t="str">
        <f>'DETALLE DE CONEXIONES'!E3000</f>
        <v>999XXX1600</v>
      </c>
      <c r="E3000" s="36">
        <f t="shared" si="138"/>
        <v>10</v>
      </c>
      <c r="F3000" s="36">
        <f>IFERROR(LIMPIA('DETALLE DE CONEXIONES'!N3000,1),0)</f>
        <v>1</v>
      </c>
      <c r="G3000" s="36" t="str">
        <f>LEFT('DETALLE DE CONEXIONES'!BE3000,3)</f>
        <v>SIU</v>
      </c>
      <c r="H3000" s="36" t="str">
        <f>RIGHT('DETALLE DE CONEXIONES'!AK3000,2)</f>
        <v/>
      </c>
      <c r="I3000" s="36" t="str">
        <f>LEFT('DETALLE DE CONEXIONES'!AK3000,3)</f>
        <v/>
      </c>
      <c r="J3000" s="36" t="str">
        <f>LEFT('DETALLE DE CONEXIONES'!M3000,3)</f>
        <v>0mi</v>
      </c>
      <c r="K3000" s="36" t="str">
        <f>IF(LEN('DETALLE DE CONEXIONES'!M3000)&lt;12,(RIGHT('DETALLE DE CONEXIONES'!M3000,5)),(RIGHT('DETALLE DE CONEXIONES'!M3000,6)))</f>
        <v>4seg.</v>
      </c>
      <c r="L3000" s="36">
        <f>IF(C3000="Saliente Local",(IFERROR((LIMPIA(J3000,1)),0)),0)</f>
        <v>0</v>
      </c>
      <c r="M3000" s="36">
        <f>IF(C3000="Saliente Nacional",(IFERROR((LIMPIA(J3000,1)),0)),0)</f>
        <v>0</v>
      </c>
      <c r="N3000" s="36">
        <f>IF(C3000="Saliente Internacional",(IFERROR((LIMPIA(J3000,1)),0)),0)</f>
        <v>0</v>
      </c>
      <c r="O3000" s="36">
        <f>IF(C3000="Saliente Local",(IFERROR((LIMPIA(K3000,1)),0)),0)</f>
        <v>0</v>
      </c>
      <c r="P3000" s="36">
        <f>IF(C3000="Saliente Nacional",(IFERROR((LIMPIA(K3000,1)),0)),0)</f>
        <v>0</v>
      </c>
      <c r="Q3000" s="36">
        <f>IF(C3000="Saliente Internacional",(IFERROR((LIMPIA(K3000,1)),0)),0)</f>
        <v>0</v>
      </c>
      <c r="R3000" s="36">
        <f t="shared" si="139"/>
        <v>0</v>
      </c>
      <c r="S3000" s="36">
        <f t="shared" si="140"/>
        <v>0</v>
      </c>
    </row>
    <row r="3001" spans="1:19" x14ac:dyDescent="0.25">
      <c r="A3001" s="101">
        <f>'DETALLE DE CONEXIONES'!P3001</f>
        <v>0</v>
      </c>
      <c r="B3001" s="36" t="str">
        <f>'DETALLE DE CONEXIONES'!I3001</f>
        <v>ENTRANTE</v>
      </c>
      <c r="C3001" s="36" t="str">
        <f>'DETALLE DE CONEXIONES'!BB3001</f>
        <v>Entrante Local</v>
      </c>
      <c r="D3001" s="36" t="str">
        <f>'DETALLE DE CONEXIONES'!E3001</f>
        <v>999XXX1600</v>
      </c>
      <c r="E3001" s="36">
        <f t="shared" si="138"/>
        <v>10</v>
      </c>
      <c r="F3001" s="36">
        <f>IFERROR(LIMPIA('DETALLE DE CONEXIONES'!N3001,1),0)</f>
        <v>1</v>
      </c>
      <c r="G3001" s="36" t="str">
        <f>LEFT('DETALLE DE CONEXIONES'!BE3001,3)</f>
        <v>NOF</v>
      </c>
      <c r="H3001" s="36" t="str">
        <f>RIGHT('DETALLE DE CONEXIONES'!AK3001,2)</f>
        <v/>
      </c>
      <c r="I3001" s="36" t="str">
        <f>LEFT('DETALLE DE CONEXIONES'!AK3001,3)</f>
        <v/>
      </c>
      <c r="J3001" s="36" t="str">
        <f>LEFT('DETALLE DE CONEXIONES'!M3001,3)</f>
        <v>0mi</v>
      </c>
      <c r="K3001" s="36" t="str">
        <f>IF(LEN('DETALLE DE CONEXIONES'!M3001)&lt;12,(RIGHT('DETALLE DE CONEXIONES'!M3001,5)),(RIGHT('DETALLE DE CONEXIONES'!M3001,6)))</f>
        <v>20seg.</v>
      </c>
      <c r="L3001" s="36">
        <f>IF(C3001="Saliente Local",(IFERROR((LIMPIA(J3001,1)),0)),0)</f>
        <v>0</v>
      </c>
      <c r="M3001" s="36">
        <f>IF(C3001="Saliente Nacional",(IFERROR((LIMPIA(J3001,1)),0)),0)</f>
        <v>0</v>
      </c>
      <c r="N3001" s="36">
        <f>IF(C3001="Saliente Internacional",(IFERROR((LIMPIA(J3001,1)),0)),0)</f>
        <v>0</v>
      </c>
      <c r="O3001" s="36">
        <f>IF(C3001="Saliente Local",(IFERROR((LIMPIA(K3001,1)),0)),0)</f>
        <v>0</v>
      </c>
      <c r="P3001" s="36">
        <f>IF(C3001="Saliente Nacional",(IFERROR((LIMPIA(K3001,1)),0)),0)</f>
        <v>0</v>
      </c>
      <c r="Q3001" s="36">
        <f>IF(C3001="Saliente Internacional",(IFERROR((LIMPIA(K3001,1)),0)),0)</f>
        <v>0</v>
      </c>
      <c r="R3001" s="36">
        <f t="shared" si="139"/>
        <v>0</v>
      </c>
      <c r="S3001" s="36">
        <f t="shared" si="140"/>
        <v>0</v>
      </c>
    </row>
    <row r="3002" spans="1:19" x14ac:dyDescent="0.25">
      <c r="A3002" s="101">
        <f>'DETALLE DE CONEXIONES'!P3002</f>
        <v>0</v>
      </c>
      <c r="B3002" s="36" t="str">
        <f>'DETALLE DE CONEXIONES'!I3002</f>
        <v>SALIENTE</v>
      </c>
      <c r="C3002" s="36" t="str">
        <f>'DETALLE DE CONEXIONES'!BB3002</f>
        <v>Saliente Local</v>
      </c>
      <c r="D3002" s="36" t="str">
        <f>'DETALLE DE CONEXIONES'!E3002</f>
        <v>999XXX0328</v>
      </c>
      <c r="E3002" s="36">
        <f t="shared" si="138"/>
        <v>10</v>
      </c>
      <c r="F3002" s="36">
        <f>IFERROR(LIMPIA('DETALLE DE CONEXIONES'!N3002,1),0)</f>
        <v>1</v>
      </c>
      <c r="G3002" s="36" t="str">
        <f>LEFT('DETALLE DE CONEXIONES'!BE3002,3)</f>
        <v>NOF</v>
      </c>
      <c r="H3002" s="36" t="str">
        <f>RIGHT('DETALLE DE CONEXIONES'!AK3002,2)</f>
        <v/>
      </c>
      <c r="I3002" s="36" t="str">
        <f>LEFT('DETALLE DE CONEXIONES'!AK3002,3)</f>
        <v/>
      </c>
      <c r="J3002" s="36" t="str">
        <f>LEFT('DETALLE DE CONEXIONES'!M3002,3)</f>
        <v>0mi</v>
      </c>
      <c r="K3002" s="36" t="str">
        <f>IF(LEN('DETALLE DE CONEXIONES'!M3002)&lt;12,(RIGHT('DETALLE DE CONEXIONES'!M3002,5)),(RIGHT('DETALLE DE CONEXIONES'!M3002,6)))</f>
        <v>18seg.</v>
      </c>
      <c r="L3002" s="36">
        <f>IF(C3002="Saliente Local",(IFERROR((LIMPIA(J3002,1)),0)),0)</f>
        <v>0</v>
      </c>
      <c r="M3002" s="36">
        <f>IF(C3002="Saliente Nacional",(IFERROR((LIMPIA(J3002,1)),0)),0)</f>
        <v>0</v>
      </c>
      <c r="N3002" s="36">
        <f>IF(C3002="Saliente Internacional",(IFERROR((LIMPIA(J3002,1)),0)),0)</f>
        <v>0</v>
      </c>
      <c r="O3002" s="36">
        <f>IF(C3002="Saliente Local",(IFERROR((LIMPIA(K3002,1)),0)),0)</f>
        <v>18</v>
      </c>
      <c r="P3002" s="36">
        <f>IF(C3002="Saliente Nacional",(IFERROR((LIMPIA(K3002,1)),0)),0)</f>
        <v>0</v>
      </c>
      <c r="Q3002" s="36">
        <f>IF(C3002="Saliente Internacional",(IFERROR((LIMPIA(K3002,1)),0)),0)</f>
        <v>0</v>
      </c>
      <c r="R3002" s="36">
        <f t="shared" si="139"/>
        <v>1</v>
      </c>
      <c r="S3002" s="36">
        <f t="shared" si="140"/>
        <v>0</v>
      </c>
    </row>
    <row r="3003" spans="1:19" x14ac:dyDescent="0.25">
      <c r="A3003" s="101">
        <f>'DETALLE DE CONEXIONES'!P3003</f>
        <v>0</v>
      </c>
      <c r="B3003" s="36" t="str">
        <f>'DETALLE DE CONEXIONES'!I3003</f>
        <v>GPRS</v>
      </c>
      <c r="C3003" s="36" t="str">
        <f>'DETALLE DE CONEXIONES'!BB3003</f>
        <v>MENSAJERO</v>
      </c>
      <c r="D3003" s="36" t="str">
        <f>'DETALLE DE CONEXIONES'!E3003</f>
        <v>internet.itelcel.coXXXGLTE</v>
      </c>
      <c r="E3003" s="36">
        <f t="shared" si="138"/>
        <v>26</v>
      </c>
      <c r="F3003" s="36">
        <f>IFERROR(LIMPIA('DETALLE DE CONEXIONES'!N3003,1),0)</f>
        <v>0</v>
      </c>
      <c r="G3003" s="36" t="str">
        <f>LEFT('DETALLE DE CONEXIONES'!BE3003,3)</f>
        <v/>
      </c>
      <c r="H3003" s="36" t="str">
        <f>RIGHT('DETALLE DE CONEXIONES'!AK3003,2)</f>
        <v>-1</v>
      </c>
      <c r="I3003" s="36" t="str">
        <f>LEFT('DETALLE DE CONEXIONES'!AK3003,3)</f>
        <v>MEN</v>
      </c>
      <c r="J3003" s="36" t="str">
        <f>LEFT('DETALLE DE CONEXIONES'!M3003,3)</f>
        <v>0mi</v>
      </c>
      <c r="K3003" s="36" t="str">
        <f>IF(LEN('DETALLE DE CONEXIONES'!M3003)&lt;12,(RIGHT('DETALLE DE CONEXIONES'!M3003,5)),(RIGHT('DETALLE DE CONEXIONES'!M3003,6)))</f>
        <v xml:space="preserve">min. </v>
      </c>
      <c r="L3003" s="36">
        <f>IF(C3003="Saliente Local",(IFERROR((LIMPIA(J3003,1)),0)),0)</f>
        <v>0</v>
      </c>
      <c r="M3003" s="36">
        <f>IF(C3003="Saliente Nacional",(IFERROR((LIMPIA(J3003,1)),0)),0)</f>
        <v>0</v>
      </c>
      <c r="N3003" s="36">
        <f>IF(C3003="Saliente Internacional",(IFERROR((LIMPIA(J3003,1)),0)),0)</f>
        <v>0</v>
      </c>
      <c r="O3003" s="36">
        <f>IF(C3003="Saliente Local",(IFERROR((LIMPIA(K3003,1)),0)),0)</f>
        <v>0</v>
      </c>
      <c r="P3003" s="36">
        <f>IF(C3003="Saliente Nacional",(IFERROR((LIMPIA(K3003,1)),0)),0)</f>
        <v>0</v>
      </c>
      <c r="Q3003" s="36">
        <f>IF(C3003="Saliente Internacional",(IFERROR((LIMPIA(K3003,1)),0)),0)</f>
        <v>0</v>
      </c>
      <c r="R3003" s="36">
        <f t="shared" si="139"/>
        <v>0</v>
      </c>
      <c r="S3003" s="36">
        <f t="shared" si="140"/>
        <v>0</v>
      </c>
    </row>
    <row r="3004" spans="1:19" x14ac:dyDescent="0.25">
      <c r="A3004" s="101">
        <f>'DETALLE DE CONEXIONES'!P3004</f>
        <v>0</v>
      </c>
      <c r="B3004" s="36" t="str">
        <f>'DETALLE DE CONEXIONES'!I3004</f>
        <v>GPRS</v>
      </c>
      <c r="C3004" s="36" t="str">
        <f>'DETALLE DE CONEXIONES'!BB3004</f>
        <v>RS</v>
      </c>
      <c r="D3004" s="36" t="str">
        <f>'DETALLE DE CONEXIONES'!E3004</f>
        <v>internet.itelcel.coXXXGLTE</v>
      </c>
      <c r="E3004" s="36">
        <f t="shared" si="138"/>
        <v>26</v>
      </c>
      <c r="F3004" s="36">
        <f>IFERROR(LIMPIA('DETALLE DE CONEXIONES'!N3004,1),0)</f>
        <v>0</v>
      </c>
      <c r="G3004" s="36" t="str">
        <f>LEFT('DETALLE DE CONEXIONES'!BE3004,3)</f>
        <v/>
      </c>
      <c r="H3004" s="36" t="str">
        <f>RIGHT('DETALLE DE CONEXIONES'!AK3004,2)</f>
        <v>-1</v>
      </c>
      <c r="I3004" s="36" t="str">
        <f>LEFT('DETALLE DE CONEXIONES'!AK3004,3)</f>
        <v>RS;</v>
      </c>
      <c r="J3004" s="36" t="str">
        <f>LEFT('DETALLE DE CONEXIONES'!M3004,3)</f>
        <v>0mi</v>
      </c>
      <c r="K3004" s="36" t="str">
        <f>IF(LEN('DETALLE DE CONEXIONES'!M3004)&lt;12,(RIGHT('DETALLE DE CONEXIONES'!M3004,5)),(RIGHT('DETALLE DE CONEXIONES'!M3004,6)))</f>
        <v xml:space="preserve">min. </v>
      </c>
      <c r="L3004" s="36">
        <f>IF(C3004="Saliente Local",(IFERROR((LIMPIA(J3004,1)),0)),0)</f>
        <v>0</v>
      </c>
      <c r="M3004" s="36">
        <f>IF(C3004="Saliente Nacional",(IFERROR((LIMPIA(J3004,1)),0)),0)</f>
        <v>0</v>
      </c>
      <c r="N3004" s="36">
        <f>IF(C3004="Saliente Internacional",(IFERROR((LIMPIA(J3004,1)),0)),0)</f>
        <v>0</v>
      </c>
      <c r="O3004" s="36">
        <f>IF(C3004="Saliente Local",(IFERROR((LIMPIA(K3004,1)),0)),0)</f>
        <v>0</v>
      </c>
      <c r="P3004" s="36">
        <f>IF(C3004="Saliente Nacional",(IFERROR((LIMPIA(K3004,1)),0)),0)</f>
        <v>0</v>
      </c>
      <c r="Q3004" s="36">
        <f>IF(C3004="Saliente Internacional",(IFERROR((LIMPIA(K3004,1)),0)),0)</f>
        <v>0</v>
      </c>
      <c r="R3004" s="36">
        <f t="shared" si="139"/>
        <v>0</v>
      </c>
      <c r="S3004" s="36">
        <f t="shared" si="140"/>
        <v>0</v>
      </c>
    </row>
    <row r="3005" spans="1:19" x14ac:dyDescent="0.25">
      <c r="A3005" s="101">
        <f>'DETALLE DE CONEXIONES'!P3005</f>
        <v>0</v>
      </c>
      <c r="B3005" s="36" t="str">
        <f>'DETALLE DE CONEXIONES'!I3005</f>
        <v>GPRS</v>
      </c>
      <c r="C3005" s="36" t="str">
        <f>'DETALLE DE CONEXIONES'!BB3005</f>
        <v>RS</v>
      </c>
      <c r="D3005" s="36" t="str">
        <f>'DETALLE DE CONEXIONES'!E3005</f>
        <v>internet.itelcelXXXm-3G</v>
      </c>
      <c r="E3005" s="36">
        <f t="shared" si="138"/>
        <v>23</v>
      </c>
      <c r="F3005" s="36">
        <f>IFERROR(LIMPIA('DETALLE DE CONEXIONES'!N3005,1),0)</f>
        <v>0</v>
      </c>
      <c r="G3005" s="36" t="str">
        <f>LEFT('DETALLE DE CONEXIONES'!BE3005,3)</f>
        <v/>
      </c>
      <c r="H3005" s="36" t="str">
        <f>RIGHT('DETALLE DE CONEXIONES'!AK3005,2)</f>
        <v>-1</v>
      </c>
      <c r="I3005" s="36" t="str">
        <f>LEFT('DETALLE DE CONEXIONES'!AK3005,3)</f>
        <v>RS;</v>
      </c>
      <c r="J3005" s="36" t="str">
        <f>LEFT('DETALLE DE CONEXIONES'!M3005,3)</f>
        <v>0mi</v>
      </c>
      <c r="K3005" s="36" t="str">
        <f>IF(LEN('DETALLE DE CONEXIONES'!M3005)&lt;12,(RIGHT('DETALLE DE CONEXIONES'!M3005,5)),(RIGHT('DETALLE DE CONEXIONES'!M3005,6)))</f>
        <v xml:space="preserve">min. </v>
      </c>
      <c r="L3005" s="36">
        <f>IF(C3005="Saliente Local",(IFERROR((LIMPIA(J3005,1)),0)),0)</f>
        <v>0</v>
      </c>
      <c r="M3005" s="36">
        <f>IF(C3005="Saliente Nacional",(IFERROR((LIMPIA(J3005,1)),0)),0)</f>
        <v>0</v>
      </c>
      <c r="N3005" s="36">
        <f>IF(C3005="Saliente Internacional",(IFERROR((LIMPIA(J3005,1)),0)),0)</f>
        <v>0</v>
      </c>
      <c r="O3005" s="36">
        <f>IF(C3005="Saliente Local",(IFERROR((LIMPIA(K3005,1)),0)),0)</f>
        <v>0</v>
      </c>
      <c r="P3005" s="36">
        <f>IF(C3005="Saliente Nacional",(IFERROR((LIMPIA(K3005,1)),0)),0)</f>
        <v>0</v>
      </c>
      <c r="Q3005" s="36">
        <f>IF(C3005="Saliente Internacional",(IFERROR((LIMPIA(K3005,1)),0)),0)</f>
        <v>0</v>
      </c>
      <c r="R3005" s="36">
        <f t="shared" si="139"/>
        <v>0</v>
      </c>
      <c r="S3005" s="36">
        <f t="shared" si="140"/>
        <v>0</v>
      </c>
    </row>
    <row r="3006" spans="1:19" x14ac:dyDescent="0.25">
      <c r="A3006" s="101">
        <f>'DETALLE DE CONEXIONES'!P3006</f>
        <v>0</v>
      </c>
      <c r="B3006" s="36" t="str">
        <f>'DETALLE DE CONEXIONES'!I3006</f>
        <v>GPRS</v>
      </c>
      <c r="C3006" s="36" t="str">
        <f>'DETALLE DE CONEXIONES'!BB3006</f>
        <v>MENSAJERO</v>
      </c>
      <c r="D3006" s="36" t="str">
        <f>'DETALLE DE CONEXIONES'!E3006</f>
        <v>internet.itelcelXXXm-3G</v>
      </c>
      <c r="E3006" s="36">
        <f t="shared" si="138"/>
        <v>23</v>
      </c>
      <c r="F3006" s="36">
        <f>IFERROR(LIMPIA('DETALLE DE CONEXIONES'!N3006,1),0)</f>
        <v>0</v>
      </c>
      <c r="G3006" s="36" t="str">
        <f>LEFT('DETALLE DE CONEXIONES'!BE3006,3)</f>
        <v/>
      </c>
      <c r="H3006" s="36" t="str">
        <f>RIGHT('DETALLE DE CONEXIONES'!AK3006,2)</f>
        <v>-1</v>
      </c>
      <c r="I3006" s="36" t="str">
        <f>LEFT('DETALLE DE CONEXIONES'!AK3006,3)</f>
        <v>MEN</v>
      </c>
      <c r="J3006" s="36" t="str">
        <f>LEFT('DETALLE DE CONEXIONES'!M3006,3)</f>
        <v>0mi</v>
      </c>
      <c r="K3006" s="36" t="str">
        <f>IF(LEN('DETALLE DE CONEXIONES'!M3006)&lt;12,(RIGHT('DETALLE DE CONEXIONES'!M3006,5)),(RIGHT('DETALLE DE CONEXIONES'!M3006,6)))</f>
        <v xml:space="preserve">min. </v>
      </c>
      <c r="L3006" s="36">
        <f>IF(C3006="Saliente Local",(IFERROR((LIMPIA(J3006,1)),0)),0)</f>
        <v>0</v>
      </c>
      <c r="M3006" s="36">
        <f>IF(C3006="Saliente Nacional",(IFERROR((LIMPIA(J3006,1)),0)),0)</f>
        <v>0</v>
      </c>
      <c r="N3006" s="36">
        <f>IF(C3006="Saliente Internacional",(IFERROR((LIMPIA(J3006,1)),0)),0)</f>
        <v>0</v>
      </c>
      <c r="O3006" s="36">
        <f>IF(C3006="Saliente Local",(IFERROR((LIMPIA(K3006,1)),0)),0)</f>
        <v>0</v>
      </c>
      <c r="P3006" s="36">
        <f>IF(C3006="Saliente Nacional",(IFERROR((LIMPIA(K3006,1)),0)),0)</f>
        <v>0</v>
      </c>
      <c r="Q3006" s="36">
        <f>IF(C3006="Saliente Internacional",(IFERROR((LIMPIA(K3006,1)),0)),0)</f>
        <v>0</v>
      </c>
      <c r="R3006" s="36">
        <f t="shared" si="139"/>
        <v>0</v>
      </c>
      <c r="S3006" s="36">
        <f t="shared" si="140"/>
        <v>0</v>
      </c>
    </row>
    <row r="3007" spans="1:19" x14ac:dyDescent="0.25">
      <c r="A3007" s="101">
        <f>'DETALLE DE CONEXIONES'!P3007</f>
        <v>0</v>
      </c>
      <c r="B3007" s="36" t="str">
        <f>'DETALLE DE CONEXIONES'!I3007</f>
        <v>GPRS</v>
      </c>
      <c r="C3007" s="36" t="str">
        <f>'DETALLE DE CONEXIONES'!BB3007</f>
        <v>MENSAJERO</v>
      </c>
      <c r="D3007" s="36" t="str">
        <f>'DETALLE DE CONEXIONES'!E3007</f>
        <v>internet.itelcelXXXm-3G</v>
      </c>
      <c r="E3007" s="36">
        <f t="shared" si="138"/>
        <v>23</v>
      </c>
      <c r="F3007" s="36">
        <f>IFERROR(LIMPIA('DETALLE DE CONEXIONES'!N3007,1),0)</f>
        <v>0</v>
      </c>
      <c r="G3007" s="36" t="str">
        <f>LEFT('DETALLE DE CONEXIONES'!BE3007,3)</f>
        <v/>
      </c>
      <c r="H3007" s="36" t="str">
        <f>RIGHT('DETALLE DE CONEXIONES'!AK3007,2)</f>
        <v>-0</v>
      </c>
      <c r="I3007" s="36" t="str">
        <f>LEFT('DETALLE DE CONEXIONES'!AK3007,3)</f>
        <v>MEN</v>
      </c>
      <c r="J3007" s="36" t="str">
        <f>LEFT('DETALLE DE CONEXIONES'!M3007,3)</f>
        <v>0mi</v>
      </c>
      <c r="K3007" s="36" t="str">
        <f>IF(LEN('DETALLE DE CONEXIONES'!M3007)&lt;12,(RIGHT('DETALLE DE CONEXIONES'!M3007,5)),(RIGHT('DETALLE DE CONEXIONES'!M3007,6)))</f>
        <v xml:space="preserve">min. </v>
      </c>
      <c r="L3007" s="36">
        <f>IF(C3007="Saliente Local",(IFERROR((LIMPIA(J3007,1)),0)),0)</f>
        <v>0</v>
      </c>
      <c r="M3007" s="36">
        <f>IF(C3007="Saliente Nacional",(IFERROR((LIMPIA(J3007,1)),0)),0)</f>
        <v>0</v>
      </c>
      <c r="N3007" s="36">
        <f>IF(C3007="Saliente Internacional",(IFERROR((LIMPIA(J3007,1)),0)),0)</f>
        <v>0</v>
      </c>
      <c r="O3007" s="36">
        <f>IF(C3007="Saliente Local",(IFERROR((LIMPIA(K3007,1)),0)),0)</f>
        <v>0</v>
      </c>
      <c r="P3007" s="36">
        <f>IF(C3007="Saliente Nacional",(IFERROR((LIMPIA(K3007,1)),0)),0)</f>
        <v>0</v>
      </c>
      <c r="Q3007" s="36">
        <f>IF(C3007="Saliente Internacional",(IFERROR((LIMPIA(K3007,1)),0)),0)</f>
        <v>0</v>
      </c>
      <c r="R3007" s="36">
        <f t="shared" si="139"/>
        <v>0</v>
      </c>
      <c r="S3007" s="36">
        <f t="shared" si="140"/>
        <v>0</v>
      </c>
    </row>
    <row r="3008" spans="1:19" x14ac:dyDescent="0.25">
      <c r="A3008" s="101">
        <f>'DETALLE DE CONEXIONES'!P3008</f>
        <v>0</v>
      </c>
      <c r="B3008" s="36" t="str">
        <f>'DETALLE DE CONEXIONES'!I3008</f>
        <v>GPRS</v>
      </c>
      <c r="C3008" s="36" t="str">
        <f>'DETALLE DE CONEXIONES'!BB3008</f>
        <v>RS</v>
      </c>
      <c r="D3008" s="36" t="str">
        <f>'DETALLE DE CONEXIONES'!E3008</f>
        <v>internet.itelcelXXXm-3G</v>
      </c>
      <c r="E3008" s="36">
        <f t="shared" si="138"/>
        <v>23</v>
      </c>
      <c r="F3008" s="36">
        <f>IFERROR(LIMPIA('DETALLE DE CONEXIONES'!N3008,1),0)</f>
        <v>0</v>
      </c>
      <c r="G3008" s="36" t="str">
        <f>LEFT('DETALLE DE CONEXIONES'!BE3008,3)</f>
        <v/>
      </c>
      <c r="H3008" s="36" t="str">
        <f>RIGHT('DETALLE DE CONEXIONES'!AK3008,2)</f>
        <v>-1</v>
      </c>
      <c r="I3008" s="36" t="str">
        <f>LEFT('DETALLE DE CONEXIONES'!AK3008,3)</f>
        <v>RS;</v>
      </c>
      <c r="J3008" s="36" t="str">
        <f>LEFT('DETALLE DE CONEXIONES'!M3008,3)</f>
        <v>0mi</v>
      </c>
      <c r="K3008" s="36" t="str">
        <f>IF(LEN('DETALLE DE CONEXIONES'!M3008)&lt;12,(RIGHT('DETALLE DE CONEXIONES'!M3008,5)),(RIGHT('DETALLE DE CONEXIONES'!M3008,6)))</f>
        <v xml:space="preserve">min. </v>
      </c>
      <c r="L3008" s="36">
        <f>IF(C3008="Saliente Local",(IFERROR((LIMPIA(J3008,1)),0)),0)</f>
        <v>0</v>
      </c>
      <c r="M3008" s="36">
        <f>IF(C3008="Saliente Nacional",(IFERROR((LIMPIA(J3008,1)),0)),0)</f>
        <v>0</v>
      </c>
      <c r="N3008" s="36">
        <f>IF(C3008="Saliente Internacional",(IFERROR((LIMPIA(J3008,1)),0)),0)</f>
        <v>0</v>
      </c>
      <c r="O3008" s="36">
        <f>IF(C3008="Saliente Local",(IFERROR((LIMPIA(K3008,1)),0)),0)</f>
        <v>0</v>
      </c>
      <c r="P3008" s="36">
        <f>IF(C3008="Saliente Nacional",(IFERROR((LIMPIA(K3008,1)),0)),0)</f>
        <v>0</v>
      </c>
      <c r="Q3008" s="36">
        <f>IF(C3008="Saliente Internacional",(IFERROR((LIMPIA(K3008,1)),0)),0)</f>
        <v>0</v>
      </c>
      <c r="R3008" s="36">
        <f t="shared" si="139"/>
        <v>0</v>
      </c>
      <c r="S3008" s="36">
        <f t="shared" si="140"/>
        <v>0</v>
      </c>
    </row>
    <row r="3009" spans="1:19" x14ac:dyDescent="0.25">
      <c r="A3009" s="101">
        <f>'DETALLE DE CONEXIONES'!P3009</f>
        <v>0</v>
      </c>
      <c r="B3009" s="36" t="str">
        <f>'DETALLE DE CONEXIONES'!I3009</f>
        <v>TRANSFERENCIA</v>
      </c>
      <c r="C3009" s="36" t="str">
        <f>'DETALLE DE CONEXIONES'!BB3009</f>
        <v>Desvio Nacional</v>
      </c>
      <c r="D3009" s="36" t="str">
        <f>'DETALLE DE CONEXIONES'!E3009</f>
        <v>999XXX1600</v>
      </c>
      <c r="E3009" s="36">
        <f t="shared" si="138"/>
        <v>10</v>
      </c>
      <c r="F3009" s="36">
        <f>IFERROR(LIMPIA('DETALLE DE CONEXIONES'!N3009,1),0)</f>
        <v>1</v>
      </c>
      <c r="G3009" s="36" t="str">
        <f>LEFT('DETALLE DE CONEXIONES'!BE3009,3)</f>
        <v>SIU</v>
      </c>
      <c r="H3009" s="36" t="str">
        <f>RIGHT('DETALLE DE CONEXIONES'!AK3009,2)</f>
        <v/>
      </c>
      <c r="I3009" s="36" t="str">
        <f>LEFT('DETALLE DE CONEXIONES'!AK3009,3)</f>
        <v/>
      </c>
      <c r="J3009" s="36" t="str">
        <f>LEFT('DETALLE DE CONEXIONES'!M3009,3)</f>
        <v>0mi</v>
      </c>
      <c r="K3009" s="36" t="str">
        <f>IF(LEN('DETALLE DE CONEXIONES'!M3009)&lt;12,(RIGHT('DETALLE DE CONEXIONES'!M3009,5)),(RIGHT('DETALLE DE CONEXIONES'!M3009,6)))</f>
        <v>3seg.</v>
      </c>
      <c r="L3009" s="36">
        <f>IF(C3009="Saliente Local",(IFERROR((LIMPIA(J3009,1)),0)),0)</f>
        <v>0</v>
      </c>
      <c r="M3009" s="36">
        <f>IF(C3009="Saliente Nacional",(IFERROR((LIMPIA(J3009,1)),0)),0)</f>
        <v>0</v>
      </c>
      <c r="N3009" s="36">
        <f>IF(C3009="Saliente Internacional",(IFERROR((LIMPIA(J3009,1)),0)),0)</f>
        <v>0</v>
      </c>
      <c r="O3009" s="36">
        <f>IF(C3009="Saliente Local",(IFERROR((LIMPIA(K3009,1)),0)),0)</f>
        <v>0</v>
      </c>
      <c r="P3009" s="36">
        <f>IF(C3009="Saliente Nacional",(IFERROR((LIMPIA(K3009,1)),0)),0)</f>
        <v>0</v>
      </c>
      <c r="Q3009" s="36">
        <f>IF(C3009="Saliente Internacional",(IFERROR((LIMPIA(K3009,1)),0)),0)</f>
        <v>0</v>
      </c>
      <c r="R3009" s="36">
        <f t="shared" si="139"/>
        <v>0</v>
      </c>
      <c r="S3009" s="36">
        <f t="shared" si="140"/>
        <v>0</v>
      </c>
    </row>
    <row r="3010" spans="1:19" x14ac:dyDescent="0.25">
      <c r="A3010" s="101">
        <f>'DETALLE DE CONEXIONES'!P3010</f>
        <v>0</v>
      </c>
      <c r="B3010" s="36" t="str">
        <f>'DETALLE DE CONEXIONES'!I3010</f>
        <v>SALIENTE</v>
      </c>
      <c r="C3010" s="36" t="str">
        <f>'DETALLE DE CONEXIONES'!BB3010</f>
        <v>Saliente Local</v>
      </c>
      <c r="D3010" s="36" t="str">
        <f>'DETALLE DE CONEXIONES'!E3010</f>
        <v>999XXX8450</v>
      </c>
      <c r="E3010" s="36">
        <f t="shared" si="138"/>
        <v>10</v>
      </c>
      <c r="F3010" s="36">
        <f>IFERROR(LIMPIA('DETALLE DE CONEXIONES'!N3010,1),0)</f>
        <v>1</v>
      </c>
      <c r="G3010" s="36" t="str">
        <f>LEFT('DETALLE DE CONEXIONES'!BE3010,3)</f>
        <v>NOF</v>
      </c>
      <c r="H3010" s="36" t="str">
        <f>RIGHT('DETALLE DE CONEXIONES'!AK3010,2)</f>
        <v/>
      </c>
      <c r="I3010" s="36" t="str">
        <f>LEFT('DETALLE DE CONEXIONES'!AK3010,3)</f>
        <v/>
      </c>
      <c r="J3010" s="36" t="str">
        <f>LEFT('DETALLE DE CONEXIONES'!M3010,3)</f>
        <v>0mi</v>
      </c>
      <c r="K3010" s="36" t="str">
        <f>IF(LEN('DETALLE DE CONEXIONES'!M3010)&lt;12,(RIGHT('DETALLE DE CONEXIONES'!M3010,5)),(RIGHT('DETALLE DE CONEXIONES'!M3010,6)))</f>
        <v>31seg.</v>
      </c>
      <c r="L3010" s="36">
        <f>IF(C3010="Saliente Local",(IFERROR((LIMPIA(J3010,1)),0)),0)</f>
        <v>0</v>
      </c>
      <c r="M3010" s="36">
        <f>IF(C3010="Saliente Nacional",(IFERROR((LIMPIA(J3010,1)),0)),0)</f>
        <v>0</v>
      </c>
      <c r="N3010" s="36">
        <f>IF(C3010="Saliente Internacional",(IFERROR((LIMPIA(J3010,1)),0)),0)</f>
        <v>0</v>
      </c>
      <c r="O3010" s="36">
        <f>IF(C3010="Saliente Local",(IFERROR((LIMPIA(K3010,1)),0)),0)</f>
        <v>31</v>
      </c>
      <c r="P3010" s="36">
        <f>IF(C3010="Saliente Nacional",(IFERROR((LIMPIA(K3010,1)),0)),0)</f>
        <v>0</v>
      </c>
      <c r="Q3010" s="36">
        <f>IF(C3010="Saliente Internacional",(IFERROR((LIMPIA(K3010,1)),0)),0)</f>
        <v>0</v>
      </c>
      <c r="R3010" s="36">
        <f t="shared" si="139"/>
        <v>1</v>
      </c>
      <c r="S3010" s="36">
        <f t="shared" si="140"/>
        <v>0</v>
      </c>
    </row>
    <row r="3011" spans="1:19" x14ac:dyDescent="0.25">
      <c r="A3011" s="101">
        <f>'DETALLE DE CONEXIONES'!P3011</f>
        <v>0</v>
      </c>
      <c r="B3011" s="36" t="str">
        <f>'DETALLE DE CONEXIONES'!I3011</f>
        <v>TRANSFERENCIA</v>
      </c>
      <c r="C3011" s="36" t="str">
        <f>'DETALLE DE CONEXIONES'!BB3011</f>
        <v>Desvio Nacional</v>
      </c>
      <c r="D3011" s="36" t="str">
        <f>'DETALLE DE CONEXIONES'!E3011</f>
        <v>999XXX1600</v>
      </c>
      <c r="E3011" s="36">
        <f t="shared" ref="E3011:E3074" si="141">LEN(D3011)</f>
        <v>10</v>
      </c>
      <c r="F3011" s="36">
        <f>IFERROR(LIMPIA('DETALLE DE CONEXIONES'!N3011,1),0)</f>
        <v>1</v>
      </c>
      <c r="G3011" s="36" t="str">
        <f>LEFT('DETALLE DE CONEXIONES'!BE3011,3)</f>
        <v>SIU</v>
      </c>
      <c r="H3011" s="36" t="str">
        <f>RIGHT('DETALLE DE CONEXIONES'!AK3011,2)</f>
        <v/>
      </c>
      <c r="I3011" s="36" t="str">
        <f>LEFT('DETALLE DE CONEXIONES'!AK3011,3)</f>
        <v/>
      </c>
      <c r="J3011" s="36" t="str">
        <f>LEFT('DETALLE DE CONEXIONES'!M3011,3)</f>
        <v>0mi</v>
      </c>
      <c r="K3011" s="36" t="str">
        <f>IF(LEN('DETALLE DE CONEXIONES'!M3011)&lt;12,(RIGHT('DETALLE DE CONEXIONES'!M3011,5)),(RIGHT('DETALLE DE CONEXIONES'!M3011,6)))</f>
        <v>3seg.</v>
      </c>
      <c r="L3011" s="36">
        <f>IF(C3011="Saliente Local",(IFERROR((LIMPIA(J3011,1)),0)),0)</f>
        <v>0</v>
      </c>
      <c r="M3011" s="36">
        <f>IF(C3011="Saliente Nacional",(IFERROR((LIMPIA(J3011,1)),0)),0)</f>
        <v>0</v>
      </c>
      <c r="N3011" s="36">
        <f>IF(C3011="Saliente Internacional",(IFERROR((LIMPIA(J3011,1)),0)),0)</f>
        <v>0</v>
      </c>
      <c r="O3011" s="36">
        <f>IF(C3011="Saliente Local",(IFERROR((LIMPIA(K3011,1)),0)),0)</f>
        <v>0</v>
      </c>
      <c r="P3011" s="36">
        <f>IF(C3011="Saliente Nacional",(IFERROR((LIMPIA(K3011,1)),0)),0)</f>
        <v>0</v>
      </c>
      <c r="Q3011" s="36">
        <f>IF(C3011="Saliente Internacional",(IFERROR((LIMPIA(K3011,1)),0)),0)</f>
        <v>0</v>
      </c>
      <c r="R3011" s="36">
        <f t="shared" ref="R3011:R3074" si="142">IF(SUM(O3011:P3011)&gt;0,(L3011+M3011+1),(L3011+M3011))</f>
        <v>0</v>
      </c>
      <c r="S3011" s="36">
        <f t="shared" ref="S3011:S3074" si="143">IF(Q3011&gt;0,N3011+1,N3011)</f>
        <v>0</v>
      </c>
    </row>
    <row r="3012" spans="1:19" x14ac:dyDescent="0.25">
      <c r="A3012" s="101">
        <f>'DETALLE DE CONEXIONES'!P3012</f>
        <v>0</v>
      </c>
      <c r="B3012" s="36" t="str">
        <f>'DETALLE DE CONEXIONES'!I3012</f>
        <v>SALIENTE</v>
      </c>
      <c r="C3012" s="36" t="str">
        <f>'DETALLE DE CONEXIONES'!BB3012</f>
        <v>Saliente Local</v>
      </c>
      <c r="D3012" s="36" t="str">
        <f>'DETALLE DE CONEXIONES'!E3012</f>
        <v>999XXX0328</v>
      </c>
      <c r="E3012" s="36">
        <f t="shared" si="141"/>
        <v>10</v>
      </c>
      <c r="F3012" s="36">
        <f>IFERROR(LIMPIA('DETALLE DE CONEXIONES'!N3012,1),0)</f>
        <v>1</v>
      </c>
      <c r="G3012" s="36" t="str">
        <f>LEFT('DETALLE DE CONEXIONES'!BE3012,3)</f>
        <v>NOF</v>
      </c>
      <c r="H3012" s="36" t="str">
        <f>RIGHT('DETALLE DE CONEXIONES'!AK3012,2)</f>
        <v/>
      </c>
      <c r="I3012" s="36" t="str">
        <f>LEFT('DETALLE DE CONEXIONES'!AK3012,3)</f>
        <v/>
      </c>
      <c r="J3012" s="36" t="str">
        <f>LEFT('DETALLE DE CONEXIONES'!M3012,3)</f>
        <v>0mi</v>
      </c>
      <c r="K3012" s="36" t="str">
        <f>IF(LEN('DETALLE DE CONEXIONES'!M3012)&lt;12,(RIGHT('DETALLE DE CONEXIONES'!M3012,5)),(RIGHT('DETALLE DE CONEXIONES'!M3012,6)))</f>
        <v>58seg.</v>
      </c>
      <c r="L3012" s="36">
        <f>IF(C3012="Saliente Local",(IFERROR((LIMPIA(J3012,1)),0)),0)</f>
        <v>0</v>
      </c>
      <c r="M3012" s="36">
        <f>IF(C3012="Saliente Nacional",(IFERROR((LIMPIA(J3012,1)),0)),0)</f>
        <v>0</v>
      </c>
      <c r="N3012" s="36">
        <f>IF(C3012="Saliente Internacional",(IFERROR((LIMPIA(J3012,1)),0)),0)</f>
        <v>0</v>
      </c>
      <c r="O3012" s="36">
        <f>IF(C3012="Saliente Local",(IFERROR((LIMPIA(K3012,1)),0)),0)</f>
        <v>58</v>
      </c>
      <c r="P3012" s="36">
        <f>IF(C3012="Saliente Nacional",(IFERROR((LIMPIA(K3012,1)),0)),0)</f>
        <v>0</v>
      </c>
      <c r="Q3012" s="36">
        <f>IF(C3012="Saliente Internacional",(IFERROR((LIMPIA(K3012,1)),0)),0)</f>
        <v>0</v>
      </c>
      <c r="R3012" s="36">
        <f t="shared" si="142"/>
        <v>1</v>
      </c>
      <c r="S3012" s="36">
        <f t="shared" si="143"/>
        <v>0</v>
      </c>
    </row>
    <row r="3013" spans="1:19" x14ac:dyDescent="0.25">
      <c r="A3013" s="101">
        <f>'DETALLE DE CONEXIONES'!P3013</f>
        <v>0</v>
      </c>
      <c r="B3013" s="36" t="str">
        <f>'DETALLE DE CONEXIONES'!I3013</f>
        <v>SALIENTE</v>
      </c>
      <c r="C3013" s="36" t="str">
        <f>'DETALLE DE CONEXIONES'!BB3013</f>
        <v>Saliente Local</v>
      </c>
      <c r="D3013" s="36" t="str">
        <f>'DETALLE DE CONEXIONES'!E3013</f>
        <v>999XXX0328</v>
      </c>
      <c r="E3013" s="36">
        <f t="shared" si="141"/>
        <v>10</v>
      </c>
      <c r="F3013" s="36">
        <f>IFERROR(LIMPIA('DETALLE DE CONEXIONES'!N3013,1),0)</f>
        <v>1</v>
      </c>
      <c r="G3013" s="36" t="str">
        <f>LEFT('DETALLE DE CONEXIONES'!BE3013,3)</f>
        <v>NOF</v>
      </c>
      <c r="H3013" s="36" t="str">
        <f>RIGHT('DETALLE DE CONEXIONES'!AK3013,2)</f>
        <v/>
      </c>
      <c r="I3013" s="36" t="str">
        <f>LEFT('DETALLE DE CONEXIONES'!AK3013,3)</f>
        <v/>
      </c>
      <c r="J3013" s="36" t="str">
        <f>LEFT('DETALLE DE CONEXIONES'!M3013,3)</f>
        <v>0mi</v>
      </c>
      <c r="K3013" s="36" t="str">
        <f>IF(LEN('DETALLE DE CONEXIONES'!M3013)&lt;12,(RIGHT('DETALLE DE CONEXIONES'!M3013,5)),(RIGHT('DETALLE DE CONEXIONES'!M3013,6)))</f>
        <v>27seg.</v>
      </c>
      <c r="L3013" s="36">
        <f>IF(C3013="Saliente Local",(IFERROR((LIMPIA(J3013,1)),0)),0)</f>
        <v>0</v>
      </c>
      <c r="M3013" s="36">
        <f>IF(C3013="Saliente Nacional",(IFERROR((LIMPIA(J3013,1)),0)),0)</f>
        <v>0</v>
      </c>
      <c r="N3013" s="36">
        <f>IF(C3013="Saliente Internacional",(IFERROR((LIMPIA(J3013,1)),0)),0)</f>
        <v>0</v>
      </c>
      <c r="O3013" s="36">
        <f>IF(C3013="Saliente Local",(IFERROR((LIMPIA(K3013,1)),0)),0)</f>
        <v>27</v>
      </c>
      <c r="P3013" s="36">
        <f>IF(C3013="Saliente Nacional",(IFERROR((LIMPIA(K3013,1)),0)),0)</f>
        <v>0</v>
      </c>
      <c r="Q3013" s="36">
        <f>IF(C3013="Saliente Internacional",(IFERROR((LIMPIA(K3013,1)),0)),0)</f>
        <v>0</v>
      </c>
      <c r="R3013" s="36">
        <f t="shared" si="142"/>
        <v>1</v>
      </c>
      <c r="S3013" s="36">
        <f t="shared" si="143"/>
        <v>0</v>
      </c>
    </row>
    <row r="3014" spans="1:19" x14ac:dyDescent="0.25">
      <c r="A3014" s="101">
        <f>'DETALLE DE CONEXIONES'!P3014</f>
        <v>0</v>
      </c>
      <c r="B3014" s="36" t="str">
        <f>'DETALLE DE CONEXIONES'!I3014</f>
        <v>SALIENTE</v>
      </c>
      <c r="C3014" s="36" t="str">
        <f>'DETALLE DE CONEXIONES'!BB3014</f>
        <v>Saliente Local</v>
      </c>
      <c r="D3014" s="36" t="str">
        <f>'DETALLE DE CONEXIONES'!E3014</f>
        <v>999XXX0328</v>
      </c>
      <c r="E3014" s="36">
        <f t="shared" si="141"/>
        <v>10</v>
      </c>
      <c r="F3014" s="36">
        <f>IFERROR(LIMPIA('DETALLE DE CONEXIONES'!N3014,1),0)</f>
        <v>1</v>
      </c>
      <c r="G3014" s="36" t="str">
        <f>LEFT('DETALLE DE CONEXIONES'!BE3014,3)</f>
        <v>NOF</v>
      </c>
      <c r="H3014" s="36" t="str">
        <f>RIGHT('DETALLE DE CONEXIONES'!AK3014,2)</f>
        <v/>
      </c>
      <c r="I3014" s="36" t="str">
        <f>LEFT('DETALLE DE CONEXIONES'!AK3014,3)</f>
        <v/>
      </c>
      <c r="J3014" s="36" t="str">
        <f>LEFT('DETALLE DE CONEXIONES'!M3014,3)</f>
        <v>0mi</v>
      </c>
      <c r="K3014" s="36" t="str">
        <f>IF(LEN('DETALLE DE CONEXIONES'!M3014)&lt;12,(RIGHT('DETALLE DE CONEXIONES'!M3014,5)),(RIGHT('DETALLE DE CONEXIONES'!M3014,6)))</f>
        <v>36seg.</v>
      </c>
      <c r="L3014" s="36">
        <f>IF(C3014="Saliente Local",(IFERROR((LIMPIA(J3014,1)),0)),0)</f>
        <v>0</v>
      </c>
      <c r="M3014" s="36">
        <f>IF(C3014="Saliente Nacional",(IFERROR((LIMPIA(J3014,1)),0)),0)</f>
        <v>0</v>
      </c>
      <c r="N3014" s="36">
        <f>IF(C3014="Saliente Internacional",(IFERROR((LIMPIA(J3014,1)),0)),0)</f>
        <v>0</v>
      </c>
      <c r="O3014" s="36">
        <f>IF(C3014="Saliente Local",(IFERROR((LIMPIA(K3014,1)),0)),0)</f>
        <v>36</v>
      </c>
      <c r="P3014" s="36">
        <f>IF(C3014="Saliente Nacional",(IFERROR((LIMPIA(K3014,1)),0)),0)</f>
        <v>0</v>
      </c>
      <c r="Q3014" s="36">
        <f>IF(C3014="Saliente Internacional",(IFERROR((LIMPIA(K3014,1)),0)),0)</f>
        <v>0</v>
      </c>
      <c r="R3014" s="36">
        <f t="shared" si="142"/>
        <v>1</v>
      </c>
      <c r="S3014" s="36">
        <f t="shared" si="143"/>
        <v>0</v>
      </c>
    </row>
    <row r="3015" spans="1:19" x14ac:dyDescent="0.25">
      <c r="A3015" s="101">
        <f>'DETALLE DE CONEXIONES'!P3015</f>
        <v>0</v>
      </c>
      <c r="B3015" s="36" t="str">
        <f>'DETALLE DE CONEXIONES'!I3015</f>
        <v>GPRS</v>
      </c>
      <c r="C3015" s="36" t="str">
        <f>'DETALLE DE CONEXIONES'!BB3015</f>
        <v>RS</v>
      </c>
      <c r="D3015" s="36" t="str">
        <f>'DETALLE DE CONEXIONES'!E3015</f>
        <v>internet.itelcel.coXXXGLTE</v>
      </c>
      <c r="E3015" s="36">
        <f t="shared" si="141"/>
        <v>26</v>
      </c>
      <c r="F3015" s="36">
        <f>IFERROR(LIMPIA('DETALLE DE CONEXIONES'!N3015,1),0)</f>
        <v>0</v>
      </c>
      <c r="G3015" s="36" t="str">
        <f>LEFT('DETALLE DE CONEXIONES'!BE3015,3)</f>
        <v/>
      </c>
      <c r="H3015" s="36" t="str">
        <f>RIGHT('DETALLE DE CONEXIONES'!AK3015,2)</f>
        <v>-0</v>
      </c>
      <c r="I3015" s="36" t="str">
        <f>LEFT('DETALLE DE CONEXIONES'!AK3015,3)</f>
        <v>RS;</v>
      </c>
      <c r="J3015" s="36" t="str">
        <f>LEFT('DETALLE DE CONEXIONES'!M3015,3)</f>
        <v>0mi</v>
      </c>
      <c r="K3015" s="36" t="str">
        <f>IF(LEN('DETALLE DE CONEXIONES'!M3015)&lt;12,(RIGHT('DETALLE DE CONEXIONES'!M3015,5)),(RIGHT('DETALLE DE CONEXIONES'!M3015,6)))</f>
        <v xml:space="preserve">min. </v>
      </c>
      <c r="L3015" s="36">
        <f>IF(C3015="Saliente Local",(IFERROR((LIMPIA(J3015,1)),0)),0)</f>
        <v>0</v>
      </c>
      <c r="M3015" s="36">
        <f>IF(C3015="Saliente Nacional",(IFERROR((LIMPIA(J3015,1)),0)),0)</f>
        <v>0</v>
      </c>
      <c r="N3015" s="36">
        <f>IF(C3015="Saliente Internacional",(IFERROR((LIMPIA(J3015,1)),0)),0)</f>
        <v>0</v>
      </c>
      <c r="O3015" s="36">
        <f>IF(C3015="Saliente Local",(IFERROR((LIMPIA(K3015,1)),0)),0)</f>
        <v>0</v>
      </c>
      <c r="P3015" s="36">
        <f>IF(C3015="Saliente Nacional",(IFERROR((LIMPIA(K3015,1)),0)),0)</f>
        <v>0</v>
      </c>
      <c r="Q3015" s="36">
        <f>IF(C3015="Saliente Internacional",(IFERROR((LIMPIA(K3015,1)),0)),0)</f>
        <v>0</v>
      </c>
      <c r="R3015" s="36">
        <f t="shared" si="142"/>
        <v>0</v>
      </c>
      <c r="S3015" s="36">
        <f t="shared" si="143"/>
        <v>0</v>
      </c>
    </row>
    <row r="3016" spans="1:19" x14ac:dyDescent="0.25">
      <c r="A3016" s="101">
        <f>'DETALLE DE CONEXIONES'!P3016</f>
        <v>0</v>
      </c>
      <c r="B3016" s="36" t="str">
        <f>'DETALLE DE CONEXIONES'!I3016</f>
        <v>GPRS</v>
      </c>
      <c r="C3016" s="36" t="str">
        <f>'DETALLE DE CONEXIONES'!BB3016</f>
        <v>MENSAJERO</v>
      </c>
      <c r="D3016" s="36" t="str">
        <f>'DETALLE DE CONEXIONES'!E3016</f>
        <v>internet.itelcel.coXXXGLTE</v>
      </c>
      <c r="E3016" s="36">
        <f t="shared" si="141"/>
        <v>26</v>
      </c>
      <c r="F3016" s="36">
        <f>IFERROR(LIMPIA('DETALLE DE CONEXIONES'!N3016,1),0)</f>
        <v>0</v>
      </c>
      <c r="G3016" s="36" t="str">
        <f>LEFT('DETALLE DE CONEXIONES'!BE3016,3)</f>
        <v/>
      </c>
      <c r="H3016" s="36" t="str">
        <f>RIGHT('DETALLE DE CONEXIONES'!AK3016,2)</f>
        <v>-0</v>
      </c>
      <c r="I3016" s="36" t="str">
        <f>LEFT('DETALLE DE CONEXIONES'!AK3016,3)</f>
        <v>MEN</v>
      </c>
      <c r="J3016" s="36" t="str">
        <f>LEFT('DETALLE DE CONEXIONES'!M3016,3)</f>
        <v>0mi</v>
      </c>
      <c r="K3016" s="36" t="str">
        <f>IF(LEN('DETALLE DE CONEXIONES'!M3016)&lt;12,(RIGHT('DETALLE DE CONEXIONES'!M3016,5)),(RIGHT('DETALLE DE CONEXIONES'!M3016,6)))</f>
        <v xml:space="preserve">min. </v>
      </c>
      <c r="L3016" s="36">
        <f>IF(C3016="Saliente Local",(IFERROR((LIMPIA(J3016,1)),0)),0)</f>
        <v>0</v>
      </c>
      <c r="M3016" s="36">
        <f>IF(C3016="Saliente Nacional",(IFERROR((LIMPIA(J3016,1)),0)),0)</f>
        <v>0</v>
      </c>
      <c r="N3016" s="36">
        <f>IF(C3016="Saliente Internacional",(IFERROR((LIMPIA(J3016,1)),0)),0)</f>
        <v>0</v>
      </c>
      <c r="O3016" s="36">
        <f>IF(C3016="Saliente Local",(IFERROR((LIMPIA(K3016,1)),0)),0)</f>
        <v>0</v>
      </c>
      <c r="P3016" s="36">
        <f>IF(C3016="Saliente Nacional",(IFERROR((LIMPIA(K3016,1)),0)),0)</f>
        <v>0</v>
      </c>
      <c r="Q3016" s="36">
        <f>IF(C3016="Saliente Internacional",(IFERROR((LIMPIA(K3016,1)),0)),0)</f>
        <v>0</v>
      </c>
      <c r="R3016" s="36">
        <f t="shared" si="142"/>
        <v>0</v>
      </c>
      <c r="S3016" s="36">
        <f t="shared" si="143"/>
        <v>0</v>
      </c>
    </row>
    <row r="3017" spans="1:19" x14ac:dyDescent="0.25">
      <c r="A3017" s="101">
        <f>'DETALLE DE CONEXIONES'!P3017</f>
        <v>0</v>
      </c>
      <c r="B3017" s="36" t="str">
        <f>'DETALLE DE CONEXIONES'!I3017</f>
        <v>SALIENTE</v>
      </c>
      <c r="C3017" s="36" t="str">
        <f>'DETALLE DE CONEXIONES'!BB3017</f>
        <v>Saliente Local</v>
      </c>
      <c r="D3017" s="36" t="str">
        <f>'DETALLE DE CONEXIONES'!E3017</f>
        <v>999XXX3420</v>
      </c>
      <c r="E3017" s="36">
        <f t="shared" si="141"/>
        <v>10</v>
      </c>
      <c r="F3017" s="36">
        <f>IFERROR(LIMPIA('DETALLE DE CONEXIONES'!N3017,1),0)</f>
        <v>5</v>
      </c>
      <c r="G3017" s="36" t="str">
        <f>LEFT('DETALLE DE CONEXIONES'!BE3017,3)</f>
        <v>NOF</v>
      </c>
      <c r="H3017" s="36" t="str">
        <f>RIGHT('DETALLE DE CONEXIONES'!AK3017,2)</f>
        <v/>
      </c>
      <c r="I3017" s="36" t="str">
        <f>LEFT('DETALLE DE CONEXIONES'!AK3017,3)</f>
        <v/>
      </c>
      <c r="J3017" s="36" t="str">
        <f>LEFT('DETALLE DE CONEXIONES'!M3017,3)</f>
        <v>4mi</v>
      </c>
      <c r="K3017" s="36" t="str">
        <f>IF(LEN('DETALLE DE CONEXIONES'!M3017)&lt;12,(RIGHT('DETALLE DE CONEXIONES'!M3017,5)),(RIGHT('DETALLE DE CONEXIONES'!M3017,6)))</f>
        <v>40seg.</v>
      </c>
      <c r="L3017" s="36">
        <f>IF(C3017="Saliente Local",(IFERROR((LIMPIA(J3017,1)),0)),0)</f>
        <v>4</v>
      </c>
      <c r="M3017" s="36">
        <f>IF(C3017="Saliente Nacional",(IFERROR((LIMPIA(J3017,1)),0)),0)</f>
        <v>0</v>
      </c>
      <c r="N3017" s="36">
        <f>IF(C3017="Saliente Internacional",(IFERROR((LIMPIA(J3017,1)),0)),0)</f>
        <v>0</v>
      </c>
      <c r="O3017" s="36">
        <f>IF(C3017="Saliente Local",(IFERROR((LIMPIA(K3017,1)),0)),0)</f>
        <v>40</v>
      </c>
      <c r="P3017" s="36">
        <f>IF(C3017="Saliente Nacional",(IFERROR((LIMPIA(K3017,1)),0)),0)</f>
        <v>0</v>
      </c>
      <c r="Q3017" s="36">
        <f>IF(C3017="Saliente Internacional",(IFERROR((LIMPIA(K3017,1)),0)),0)</f>
        <v>0</v>
      </c>
      <c r="R3017" s="36">
        <f t="shared" si="142"/>
        <v>5</v>
      </c>
      <c r="S3017" s="36">
        <f t="shared" si="143"/>
        <v>0</v>
      </c>
    </row>
    <row r="3018" spans="1:19" x14ac:dyDescent="0.25">
      <c r="A3018" s="101">
        <f>'DETALLE DE CONEXIONES'!P3018</f>
        <v>0</v>
      </c>
      <c r="B3018" s="36" t="str">
        <f>'DETALLE DE CONEXIONES'!I3018</f>
        <v>ENTRANTE</v>
      </c>
      <c r="C3018" s="36" t="str">
        <f>'DETALLE DE CONEXIONES'!BB3018</f>
        <v>Entrante Local</v>
      </c>
      <c r="D3018" s="36" t="str">
        <f>'DETALLE DE CONEXIONES'!E3018</f>
        <v>999XXX1600</v>
      </c>
      <c r="E3018" s="36">
        <f t="shared" si="141"/>
        <v>10</v>
      </c>
      <c r="F3018" s="36">
        <f>IFERROR(LIMPIA('DETALLE DE CONEXIONES'!N3018,1),0)</f>
        <v>12</v>
      </c>
      <c r="G3018" s="36" t="str">
        <f>LEFT('DETALLE DE CONEXIONES'!BE3018,3)</f>
        <v>NOF</v>
      </c>
      <c r="H3018" s="36" t="str">
        <f>RIGHT('DETALLE DE CONEXIONES'!AK3018,2)</f>
        <v/>
      </c>
      <c r="I3018" s="36" t="str">
        <f>LEFT('DETALLE DE CONEXIONES'!AK3018,3)</f>
        <v/>
      </c>
      <c r="J3018" s="36" t="str">
        <f>LEFT('DETALLE DE CONEXIONES'!M3018,3)</f>
        <v>11m</v>
      </c>
      <c r="K3018" s="36" t="str">
        <f>IF(LEN('DETALLE DE CONEXIONES'!M3018)&lt;12,(RIGHT('DETALLE DE CONEXIONES'!M3018,5)),(RIGHT('DETALLE DE CONEXIONES'!M3018,6)))</f>
        <v xml:space="preserve"> 2seg.</v>
      </c>
      <c r="L3018" s="36">
        <f>IF(C3018="Saliente Local",(IFERROR((LIMPIA(J3018,1)),0)),0)</f>
        <v>0</v>
      </c>
      <c r="M3018" s="36">
        <f>IF(C3018="Saliente Nacional",(IFERROR((LIMPIA(J3018,1)),0)),0)</f>
        <v>0</v>
      </c>
      <c r="N3018" s="36">
        <f>IF(C3018="Saliente Internacional",(IFERROR((LIMPIA(J3018,1)),0)),0)</f>
        <v>0</v>
      </c>
      <c r="O3018" s="36">
        <f>IF(C3018="Saliente Local",(IFERROR((LIMPIA(K3018,1)),0)),0)</f>
        <v>0</v>
      </c>
      <c r="P3018" s="36">
        <f>IF(C3018="Saliente Nacional",(IFERROR((LIMPIA(K3018,1)),0)),0)</f>
        <v>0</v>
      </c>
      <c r="Q3018" s="36">
        <f>IF(C3018="Saliente Internacional",(IFERROR((LIMPIA(K3018,1)),0)),0)</f>
        <v>0</v>
      </c>
      <c r="R3018" s="36">
        <f t="shared" si="142"/>
        <v>0</v>
      </c>
      <c r="S3018" s="36">
        <f t="shared" si="143"/>
        <v>0</v>
      </c>
    </row>
    <row r="3019" spans="1:19" x14ac:dyDescent="0.25">
      <c r="A3019" s="101">
        <f>'DETALLE DE CONEXIONES'!P3019</f>
        <v>0</v>
      </c>
      <c r="B3019" s="36" t="str">
        <f>'DETALLE DE CONEXIONES'!I3019</f>
        <v>SALIENTE</v>
      </c>
      <c r="C3019" s="36" t="str">
        <f>'DETALLE DE CONEXIONES'!BB3019</f>
        <v>Saliente Local</v>
      </c>
      <c r="D3019" s="36" t="str">
        <f>'DETALLE DE CONEXIONES'!E3019</f>
        <v>999XXX3420</v>
      </c>
      <c r="E3019" s="36">
        <f t="shared" si="141"/>
        <v>10</v>
      </c>
      <c r="F3019" s="36">
        <f>IFERROR(LIMPIA('DETALLE DE CONEXIONES'!N3019,1),0)</f>
        <v>4</v>
      </c>
      <c r="G3019" s="36" t="str">
        <f>LEFT('DETALLE DE CONEXIONES'!BE3019,3)</f>
        <v>NOF</v>
      </c>
      <c r="H3019" s="36" t="str">
        <f>RIGHT('DETALLE DE CONEXIONES'!AK3019,2)</f>
        <v/>
      </c>
      <c r="I3019" s="36" t="str">
        <f>LEFT('DETALLE DE CONEXIONES'!AK3019,3)</f>
        <v/>
      </c>
      <c r="J3019" s="36" t="str">
        <f>LEFT('DETALLE DE CONEXIONES'!M3019,3)</f>
        <v>3mi</v>
      </c>
      <c r="K3019" s="36" t="str">
        <f>IF(LEN('DETALLE DE CONEXIONES'!M3019)&lt;12,(RIGHT('DETALLE DE CONEXIONES'!M3019,5)),(RIGHT('DETALLE DE CONEXIONES'!M3019,6)))</f>
        <v>51seg.</v>
      </c>
      <c r="L3019" s="36">
        <f>IF(C3019="Saliente Local",(IFERROR((LIMPIA(J3019,1)),0)),0)</f>
        <v>3</v>
      </c>
      <c r="M3019" s="36">
        <f>IF(C3019="Saliente Nacional",(IFERROR((LIMPIA(J3019,1)),0)),0)</f>
        <v>0</v>
      </c>
      <c r="N3019" s="36">
        <f>IF(C3019="Saliente Internacional",(IFERROR((LIMPIA(J3019,1)),0)),0)</f>
        <v>0</v>
      </c>
      <c r="O3019" s="36">
        <f>IF(C3019="Saliente Local",(IFERROR((LIMPIA(K3019,1)),0)),0)</f>
        <v>51</v>
      </c>
      <c r="P3019" s="36">
        <f>IF(C3019="Saliente Nacional",(IFERROR((LIMPIA(K3019,1)),0)),0)</f>
        <v>0</v>
      </c>
      <c r="Q3019" s="36">
        <f>IF(C3019="Saliente Internacional",(IFERROR((LIMPIA(K3019,1)),0)),0)</f>
        <v>0</v>
      </c>
      <c r="R3019" s="36">
        <f t="shared" si="142"/>
        <v>4</v>
      </c>
      <c r="S3019" s="36">
        <f t="shared" si="143"/>
        <v>0</v>
      </c>
    </row>
    <row r="3020" spans="1:19" x14ac:dyDescent="0.25">
      <c r="A3020" s="101">
        <f>'DETALLE DE CONEXIONES'!P3020</f>
        <v>0</v>
      </c>
      <c r="B3020" s="36" t="str">
        <f>'DETALLE DE CONEXIONES'!I3020</f>
        <v>GPRS</v>
      </c>
      <c r="C3020" s="36" t="str">
        <f>'DETALLE DE CONEXIONES'!BB3020</f>
        <v>RS</v>
      </c>
      <c r="D3020" s="36" t="str">
        <f>'DETALLE DE CONEXIONES'!E3020</f>
        <v>internet.itelcelXXXm-3G</v>
      </c>
      <c r="E3020" s="36">
        <f t="shared" si="141"/>
        <v>23</v>
      </c>
      <c r="F3020" s="36">
        <f>IFERROR(LIMPIA('DETALLE DE CONEXIONES'!N3020,1),0)</f>
        <v>0</v>
      </c>
      <c r="G3020" s="36" t="str">
        <f>LEFT('DETALLE DE CONEXIONES'!BE3020,3)</f>
        <v/>
      </c>
      <c r="H3020" s="36" t="str">
        <f>RIGHT('DETALLE DE CONEXIONES'!AK3020,2)</f>
        <v>-1</v>
      </c>
      <c r="I3020" s="36" t="str">
        <f>LEFT('DETALLE DE CONEXIONES'!AK3020,3)</f>
        <v>RS;</v>
      </c>
      <c r="J3020" s="36" t="str">
        <f>LEFT('DETALLE DE CONEXIONES'!M3020,3)</f>
        <v>0mi</v>
      </c>
      <c r="K3020" s="36" t="str">
        <f>IF(LEN('DETALLE DE CONEXIONES'!M3020)&lt;12,(RIGHT('DETALLE DE CONEXIONES'!M3020,5)),(RIGHT('DETALLE DE CONEXIONES'!M3020,6)))</f>
        <v xml:space="preserve">min. </v>
      </c>
      <c r="L3020" s="36">
        <f>IF(C3020="Saliente Local",(IFERROR((LIMPIA(J3020,1)),0)),0)</f>
        <v>0</v>
      </c>
      <c r="M3020" s="36">
        <f>IF(C3020="Saliente Nacional",(IFERROR((LIMPIA(J3020,1)),0)),0)</f>
        <v>0</v>
      </c>
      <c r="N3020" s="36">
        <f>IF(C3020="Saliente Internacional",(IFERROR((LIMPIA(J3020,1)),0)),0)</f>
        <v>0</v>
      </c>
      <c r="O3020" s="36">
        <f>IF(C3020="Saliente Local",(IFERROR((LIMPIA(K3020,1)),0)),0)</f>
        <v>0</v>
      </c>
      <c r="P3020" s="36">
        <f>IF(C3020="Saliente Nacional",(IFERROR((LIMPIA(K3020,1)),0)),0)</f>
        <v>0</v>
      </c>
      <c r="Q3020" s="36">
        <f>IF(C3020="Saliente Internacional",(IFERROR((LIMPIA(K3020,1)),0)),0)</f>
        <v>0</v>
      </c>
      <c r="R3020" s="36">
        <f t="shared" si="142"/>
        <v>0</v>
      </c>
      <c r="S3020" s="36">
        <f t="shared" si="143"/>
        <v>0</v>
      </c>
    </row>
    <row r="3021" spans="1:19" x14ac:dyDescent="0.25">
      <c r="A3021" s="101">
        <f>'DETALLE DE CONEXIONES'!P3021</f>
        <v>0</v>
      </c>
      <c r="B3021" s="36" t="str">
        <f>'DETALLE DE CONEXIONES'!I3021</f>
        <v>GPRS</v>
      </c>
      <c r="C3021" s="36" t="str">
        <f>'DETALLE DE CONEXIONES'!BB3021</f>
        <v>MENSAJERO</v>
      </c>
      <c r="D3021" s="36" t="str">
        <f>'DETALLE DE CONEXIONES'!E3021</f>
        <v>internet.itelcelXXXm-3G</v>
      </c>
      <c r="E3021" s="36">
        <f t="shared" si="141"/>
        <v>23</v>
      </c>
      <c r="F3021" s="36">
        <f>IFERROR(LIMPIA('DETALLE DE CONEXIONES'!N3021,1),0)</f>
        <v>0</v>
      </c>
      <c r="G3021" s="36" t="str">
        <f>LEFT('DETALLE DE CONEXIONES'!BE3021,3)</f>
        <v/>
      </c>
      <c r="H3021" s="36" t="str">
        <f>RIGHT('DETALLE DE CONEXIONES'!AK3021,2)</f>
        <v>-1</v>
      </c>
      <c r="I3021" s="36" t="str">
        <f>LEFT('DETALLE DE CONEXIONES'!AK3021,3)</f>
        <v>MEN</v>
      </c>
      <c r="J3021" s="36" t="str">
        <f>LEFT('DETALLE DE CONEXIONES'!M3021,3)</f>
        <v>0mi</v>
      </c>
      <c r="K3021" s="36" t="str">
        <f>IF(LEN('DETALLE DE CONEXIONES'!M3021)&lt;12,(RIGHT('DETALLE DE CONEXIONES'!M3021,5)),(RIGHT('DETALLE DE CONEXIONES'!M3021,6)))</f>
        <v xml:space="preserve">min. </v>
      </c>
      <c r="L3021" s="36">
        <f>IF(C3021="Saliente Local",(IFERROR((LIMPIA(J3021,1)),0)),0)</f>
        <v>0</v>
      </c>
      <c r="M3021" s="36">
        <f>IF(C3021="Saliente Nacional",(IFERROR((LIMPIA(J3021,1)),0)),0)</f>
        <v>0</v>
      </c>
      <c r="N3021" s="36">
        <f>IF(C3021="Saliente Internacional",(IFERROR((LIMPIA(J3021,1)),0)),0)</f>
        <v>0</v>
      </c>
      <c r="O3021" s="36">
        <f>IF(C3021="Saliente Local",(IFERROR((LIMPIA(K3021,1)),0)),0)</f>
        <v>0</v>
      </c>
      <c r="P3021" s="36">
        <f>IF(C3021="Saliente Nacional",(IFERROR((LIMPIA(K3021,1)),0)),0)</f>
        <v>0</v>
      </c>
      <c r="Q3021" s="36">
        <f>IF(C3021="Saliente Internacional",(IFERROR((LIMPIA(K3021,1)),0)),0)</f>
        <v>0</v>
      </c>
      <c r="R3021" s="36">
        <f t="shared" si="142"/>
        <v>0</v>
      </c>
      <c r="S3021" s="36">
        <f t="shared" si="143"/>
        <v>0</v>
      </c>
    </row>
    <row r="3022" spans="1:19" x14ac:dyDescent="0.25">
      <c r="A3022" s="101">
        <f>'DETALLE DE CONEXIONES'!P3022</f>
        <v>0</v>
      </c>
      <c r="B3022" s="36" t="str">
        <f>'DETALLE DE CONEXIONES'!I3022</f>
        <v>GPRS</v>
      </c>
      <c r="C3022" s="36" t="str">
        <f>'DETALLE DE CONEXIONES'!BB3022</f>
        <v>MENSAJERO</v>
      </c>
      <c r="D3022" s="36" t="str">
        <f>'DETALLE DE CONEXIONES'!E3022</f>
        <v>internet.itelcelXXXm-3G</v>
      </c>
      <c r="E3022" s="36">
        <f t="shared" si="141"/>
        <v>23</v>
      </c>
      <c r="F3022" s="36">
        <f>IFERROR(LIMPIA('DETALLE DE CONEXIONES'!N3022,1),0)</f>
        <v>0</v>
      </c>
      <c r="G3022" s="36" t="str">
        <f>LEFT('DETALLE DE CONEXIONES'!BE3022,3)</f>
        <v/>
      </c>
      <c r="H3022" s="36" t="str">
        <f>RIGHT('DETALLE DE CONEXIONES'!AK3022,2)</f>
        <v>-1</v>
      </c>
      <c r="I3022" s="36" t="str">
        <f>LEFT('DETALLE DE CONEXIONES'!AK3022,3)</f>
        <v>MEN</v>
      </c>
      <c r="J3022" s="36" t="str">
        <f>LEFT('DETALLE DE CONEXIONES'!M3022,3)</f>
        <v>0mi</v>
      </c>
      <c r="K3022" s="36" t="str">
        <f>IF(LEN('DETALLE DE CONEXIONES'!M3022)&lt;12,(RIGHT('DETALLE DE CONEXIONES'!M3022,5)),(RIGHT('DETALLE DE CONEXIONES'!M3022,6)))</f>
        <v xml:space="preserve">min. </v>
      </c>
      <c r="L3022" s="36">
        <f>IF(C3022="Saliente Local",(IFERROR((LIMPIA(J3022,1)),0)),0)</f>
        <v>0</v>
      </c>
      <c r="M3022" s="36">
        <f>IF(C3022="Saliente Nacional",(IFERROR((LIMPIA(J3022,1)),0)),0)</f>
        <v>0</v>
      </c>
      <c r="N3022" s="36">
        <f>IF(C3022="Saliente Internacional",(IFERROR((LIMPIA(J3022,1)),0)),0)</f>
        <v>0</v>
      </c>
      <c r="O3022" s="36">
        <f>IF(C3022="Saliente Local",(IFERROR((LIMPIA(K3022,1)),0)),0)</f>
        <v>0</v>
      </c>
      <c r="P3022" s="36">
        <f>IF(C3022="Saliente Nacional",(IFERROR((LIMPIA(K3022,1)),0)),0)</f>
        <v>0</v>
      </c>
      <c r="Q3022" s="36">
        <f>IF(C3022="Saliente Internacional",(IFERROR((LIMPIA(K3022,1)),0)),0)</f>
        <v>0</v>
      </c>
      <c r="R3022" s="36">
        <f t="shared" si="142"/>
        <v>0</v>
      </c>
      <c r="S3022" s="36">
        <f t="shared" si="143"/>
        <v>0</v>
      </c>
    </row>
    <row r="3023" spans="1:19" x14ac:dyDescent="0.25">
      <c r="A3023" s="101">
        <f>'DETALLE DE CONEXIONES'!P3023</f>
        <v>0</v>
      </c>
      <c r="B3023" s="36" t="str">
        <f>'DETALLE DE CONEXIONES'!I3023</f>
        <v>GPRS</v>
      </c>
      <c r="C3023" s="36" t="str">
        <f>'DETALLE DE CONEXIONES'!BB3023</f>
        <v>RS</v>
      </c>
      <c r="D3023" s="36" t="str">
        <f>'DETALLE DE CONEXIONES'!E3023</f>
        <v>internet.itelcelXXXm-3G</v>
      </c>
      <c r="E3023" s="36">
        <f t="shared" si="141"/>
        <v>23</v>
      </c>
      <c r="F3023" s="36">
        <f>IFERROR(LIMPIA('DETALLE DE CONEXIONES'!N3023,1),0)</f>
        <v>0</v>
      </c>
      <c r="G3023" s="36" t="str">
        <f>LEFT('DETALLE DE CONEXIONES'!BE3023,3)</f>
        <v/>
      </c>
      <c r="H3023" s="36" t="str">
        <f>RIGHT('DETALLE DE CONEXIONES'!AK3023,2)</f>
        <v>-1</v>
      </c>
      <c r="I3023" s="36" t="str">
        <f>LEFT('DETALLE DE CONEXIONES'!AK3023,3)</f>
        <v>RS;</v>
      </c>
      <c r="J3023" s="36" t="str">
        <f>LEFT('DETALLE DE CONEXIONES'!M3023,3)</f>
        <v>0mi</v>
      </c>
      <c r="K3023" s="36" t="str">
        <f>IF(LEN('DETALLE DE CONEXIONES'!M3023)&lt;12,(RIGHT('DETALLE DE CONEXIONES'!M3023,5)),(RIGHT('DETALLE DE CONEXIONES'!M3023,6)))</f>
        <v xml:space="preserve">min. </v>
      </c>
      <c r="L3023" s="36">
        <f>IF(C3023="Saliente Local",(IFERROR((LIMPIA(J3023,1)),0)),0)</f>
        <v>0</v>
      </c>
      <c r="M3023" s="36">
        <f>IF(C3023="Saliente Nacional",(IFERROR((LIMPIA(J3023,1)),0)),0)</f>
        <v>0</v>
      </c>
      <c r="N3023" s="36">
        <f>IF(C3023="Saliente Internacional",(IFERROR((LIMPIA(J3023,1)),0)),0)</f>
        <v>0</v>
      </c>
      <c r="O3023" s="36">
        <f>IF(C3023="Saliente Local",(IFERROR((LIMPIA(K3023,1)),0)),0)</f>
        <v>0</v>
      </c>
      <c r="P3023" s="36">
        <f>IF(C3023="Saliente Nacional",(IFERROR((LIMPIA(K3023,1)),0)),0)</f>
        <v>0</v>
      </c>
      <c r="Q3023" s="36">
        <f>IF(C3023="Saliente Internacional",(IFERROR((LIMPIA(K3023,1)),0)),0)</f>
        <v>0</v>
      </c>
      <c r="R3023" s="36">
        <f t="shared" si="142"/>
        <v>0</v>
      </c>
      <c r="S3023" s="36">
        <f t="shared" si="143"/>
        <v>0</v>
      </c>
    </row>
    <row r="3024" spans="1:19" x14ac:dyDescent="0.25">
      <c r="A3024" s="101">
        <f>'DETALLE DE CONEXIONES'!P3024</f>
        <v>0</v>
      </c>
      <c r="B3024" s="36" t="str">
        <f>'DETALLE DE CONEXIONES'!I3024</f>
        <v>SALIENTE</v>
      </c>
      <c r="C3024" s="36" t="str">
        <f>'DETALLE DE CONEXIONES'!BB3024</f>
        <v>Saliente Local</v>
      </c>
      <c r="D3024" s="36" t="str">
        <f>'DETALLE DE CONEXIONES'!E3024</f>
        <v>999XXX4516</v>
      </c>
      <c r="E3024" s="36">
        <f t="shared" si="141"/>
        <v>10</v>
      </c>
      <c r="F3024" s="36">
        <f>IFERROR(LIMPIA('DETALLE DE CONEXIONES'!N3024,1),0)</f>
        <v>33</v>
      </c>
      <c r="G3024" s="36" t="str">
        <f>LEFT('DETALLE DE CONEXIONES'!BE3024,3)</f>
        <v>NOF</v>
      </c>
      <c r="H3024" s="36" t="str">
        <f>RIGHT('DETALLE DE CONEXIONES'!AK3024,2)</f>
        <v/>
      </c>
      <c r="I3024" s="36" t="str">
        <f>LEFT('DETALLE DE CONEXIONES'!AK3024,3)</f>
        <v/>
      </c>
      <c r="J3024" s="36" t="str">
        <f>LEFT('DETALLE DE CONEXIONES'!M3024,3)</f>
        <v>32m</v>
      </c>
      <c r="K3024" s="36" t="str">
        <f>IF(LEN('DETALLE DE CONEXIONES'!M3024)&lt;12,(RIGHT('DETALLE DE CONEXIONES'!M3024,5)),(RIGHT('DETALLE DE CONEXIONES'!M3024,6)))</f>
        <v>13seg.</v>
      </c>
      <c r="L3024" s="36">
        <f>IF(C3024="Saliente Local",(IFERROR((LIMPIA(J3024,1)),0)),0)</f>
        <v>32</v>
      </c>
      <c r="M3024" s="36">
        <f>IF(C3024="Saliente Nacional",(IFERROR((LIMPIA(J3024,1)),0)),0)</f>
        <v>0</v>
      </c>
      <c r="N3024" s="36">
        <f>IF(C3024="Saliente Internacional",(IFERROR((LIMPIA(J3024,1)),0)),0)</f>
        <v>0</v>
      </c>
      <c r="O3024" s="36">
        <f>IF(C3024="Saliente Local",(IFERROR((LIMPIA(K3024,1)),0)),0)</f>
        <v>13</v>
      </c>
      <c r="P3024" s="36">
        <f>IF(C3024="Saliente Nacional",(IFERROR((LIMPIA(K3024,1)),0)),0)</f>
        <v>0</v>
      </c>
      <c r="Q3024" s="36">
        <f>IF(C3024="Saliente Internacional",(IFERROR((LIMPIA(K3024,1)),0)),0)</f>
        <v>0</v>
      </c>
      <c r="R3024" s="36">
        <f t="shared" si="142"/>
        <v>33</v>
      </c>
      <c r="S3024" s="36">
        <f t="shared" si="143"/>
        <v>0</v>
      </c>
    </row>
    <row r="3025" spans="1:19" x14ac:dyDescent="0.25">
      <c r="A3025" s="101">
        <f>'DETALLE DE CONEXIONES'!P3025</f>
        <v>0</v>
      </c>
      <c r="B3025" s="36" t="str">
        <f>'DETALLE DE CONEXIONES'!I3025</f>
        <v>ENTRANTE</v>
      </c>
      <c r="C3025" s="36" t="str">
        <f>'DETALLE DE CONEXIONES'!BB3025</f>
        <v>Entrante Local</v>
      </c>
      <c r="D3025" s="36" t="str">
        <f>'DETALLE DE CONEXIONES'!E3025</f>
        <v>999XXX1600</v>
      </c>
      <c r="E3025" s="36">
        <f t="shared" si="141"/>
        <v>10</v>
      </c>
      <c r="F3025" s="36">
        <f>IFERROR(LIMPIA('DETALLE DE CONEXIONES'!N3025,1),0)</f>
        <v>1</v>
      </c>
      <c r="G3025" s="36" t="str">
        <f>LEFT('DETALLE DE CONEXIONES'!BE3025,3)</f>
        <v>NOF</v>
      </c>
      <c r="H3025" s="36" t="str">
        <f>RIGHT('DETALLE DE CONEXIONES'!AK3025,2)</f>
        <v/>
      </c>
      <c r="I3025" s="36" t="str">
        <f>LEFT('DETALLE DE CONEXIONES'!AK3025,3)</f>
        <v/>
      </c>
      <c r="J3025" s="36" t="str">
        <f>LEFT('DETALLE DE CONEXIONES'!M3025,3)</f>
        <v>0mi</v>
      </c>
      <c r="K3025" s="36" t="str">
        <f>IF(LEN('DETALLE DE CONEXIONES'!M3025)&lt;12,(RIGHT('DETALLE DE CONEXIONES'!M3025,5)),(RIGHT('DETALLE DE CONEXIONES'!M3025,6)))</f>
        <v>55seg.</v>
      </c>
      <c r="L3025" s="36">
        <f>IF(C3025="Saliente Local",(IFERROR((LIMPIA(J3025,1)),0)),0)</f>
        <v>0</v>
      </c>
      <c r="M3025" s="36">
        <f>IF(C3025="Saliente Nacional",(IFERROR((LIMPIA(J3025,1)),0)),0)</f>
        <v>0</v>
      </c>
      <c r="N3025" s="36">
        <f>IF(C3025="Saliente Internacional",(IFERROR((LIMPIA(J3025,1)),0)),0)</f>
        <v>0</v>
      </c>
      <c r="O3025" s="36">
        <f>IF(C3025="Saliente Local",(IFERROR((LIMPIA(K3025,1)),0)),0)</f>
        <v>0</v>
      </c>
      <c r="P3025" s="36">
        <f>IF(C3025="Saliente Nacional",(IFERROR((LIMPIA(K3025,1)),0)),0)</f>
        <v>0</v>
      </c>
      <c r="Q3025" s="36">
        <f>IF(C3025="Saliente Internacional",(IFERROR((LIMPIA(K3025,1)),0)),0)</f>
        <v>0</v>
      </c>
      <c r="R3025" s="36">
        <f t="shared" si="142"/>
        <v>0</v>
      </c>
      <c r="S3025" s="36">
        <f t="shared" si="143"/>
        <v>0</v>
      </c>
    </row>
    <row r="3026" spans="1:19" x14ac:dyDescent="0.25">
      <c r="A3026" s="101">
        <f>'DETALLE DE CONEXIONES'!P3026</f>
        <v>0</v>
      </c>
      <c r="B3026" s="36" t="str">
        <f>'DETALLE DE CONEXIONES'!I3026</f>
        <v>SALIENTE</v>
      </c>
      <c r="C3026" s="36" t="str">
        <f>'DETALLE DE CONEXIONES'!BB3026</f>
        <v>Saliente Local</v>
      </c>
      <c r="D3026" s="36" t="str">
        <f>'DETALLE DE CONEXIONES'!E3026</f>
        <v>999XXX0328</v>
      </c>
      <c r="E3026" s="36">
        <f t="shared" si="141"/>
        <v>10</v>
      </c>
      <c r="F3026" s="36">
        <f>IFERROR(LIMPIA('DETALLE DE CONEXIONES'!N3026,1),0)</f>
        <v>1</v>
      </c>
      <c r="G3026" s="36" t="str">
        <f>LEFT('DETALLE DE CONEXIONES'!BE3026,3)</f>
        <v>NOF</v>
      </c>
      <c r="H3026" s="36" t="str">
        <f>RIGHT('DETALLE DE CONEXIONES'!AK3026,2)</f>
        <v/>
      </c>
      <c r="I3026" s="36" t="str">
        <f>LEFT('DETALLE DE CONEXIONES'!AK3026,3)</f>
        <v/>
      </c>
      <c r="J3026" s="36" t="str">
        <f>LEFT('DETALLE DE CONEXIONES'!M3026,3)</f>
        <v>0mi</v>
      </c>
      <c r="K3026" s="36" t="str">
        <f>IF(LEN('DETALLE DE CONEXIONES'!M3026)&lt;12,(RIGHT('DETALLE DE CONEXIONES'!M3026,5)),(RIGHT('DETALLE DE CONEXIONES'!M3026,6)))</f>
        <v>58seg.</v>
      </c>
      <c r="L3026" s="36">
        <f>IF(C3026="Saliente Local",(IFERROR((LIMPIA(J3026,1)),0)),0)</f>
        <v>0</v>
      </c>
      <c r="M3026" s="36">
        <f>IF(C3026="Saliente Nacional",(IFERROR((LIMPIA(J3026,1)),0)),0)</f>
        <v>0</v>
      </c>
      <c r="N3026" s="36">
        <f>IF(C3026="Saliente Internacional",(IFERROR((LIMPIA(J3026,1)),0)),0)</f>
        <v>0</v>
      </c>
      <c r="O3026" s="36">
        <f>IF(C3026="Saliente Local",(IFERROR((LIMPIA(K3026,1)),0)),0)</f>
        <v>58</v>
      </c>
      <c r="P3026" s="36">
        <f>IF(C3026="Saliente Nacional",(IFERROR((LIMPIA(K3026,1)),0)),0)</f>
        <v>0</v>
      </c>
      <c r="Q3026" s="36">
        <f>IF(C3026="Saliente Internacional",(IFERROR((LIMPIA(K3026,1)),0)),0)</f>
        <v>0</v>
      </c>
      <c r="R3026" s="36">
        <f t="shared" si="142"/>
        <v>1</v>
      </c>
      <c r="S3026" s="36">
        <f t="shared" si="143"/>
        <v>0</v>
      </c>
    </row>
    <row r="3027" spans="1:19" x14ac:dyDescent="0.25">
      <c r="A3027" s="101">
        <f>'DETALLE DE CONEXIONES'!P3027</f>
        <v>0</v>
      </c>
      <c r="B3027" s="36" t="str">
        <f>'DETALLE DE CONEXIONES'!I3027</f>
        <v>SALIENTE</v>
      </c>
      <c r="C3027" s="36" t="str">
        <f>'DETALLE DE CONEXIONES'!BB3027</f>
        <v>Saliente Local</v>
      </c>
      <c r="D3027" s="36" t="str">
        <f>'DETALLE DE CONEXIONES'!E3027</f>
        <v>999XXX7896</v>
      </c>
      <c r="E3027" s="36">
        <f t="shared" si="141"/>
        <v>10</v>
      </c>
      <c r="F3027" s="36">
        <f>IFERROR(LIMPIA('DETALLE DE CONEXIONES'!N3027,1),0)</f>
        <v>2</v>
      </c>
      <c r="G3027" s="36" t="str">
        <f>LEFT('DETALLE DE CONEXIONES'!BE3027,3)</f>
        <v>NOF</v>
      </c>
      <c r="H3027" s="36" t="str">
        <f>RIGHT('DETALLE DE CONEXIONES'!AK3027,2)</f>
        <v/>
      </c>
      <c r="I3027" s="36" t="str">
        <f>LEFT('DETALLE DE CONEXIONES'!AK3027,3)</f>
        <v/>
      </c>
      <c r="J3027" s="36" t="str">
        <f>LEFT('DETALLE DE CONEXIONES'!M3027,3)</f>
        <v>1mi</v>
      </c>
      <c r="K3027" s="36" t="str">
        <f>IF(LEN('DETALLE DE CONEXIONES'!M3027)&lt;12,(RIGHT('DETALLE DE CONEXIONES'!M3027,5)),(RIGHT('DETALLE DE CONEXIONES'!M3027,6)))</f>
        <v>24seg.</v>
      </c>
      <c r="L3027" s="36">
        <f>IF(C3027="Saliente Local",(IFERROR((LIMPIA(J3027,1)),0)),0)</f>
        <v>1</v>
      </c>
      <c r="M3027" s="36">
        <f>IF(C3027="Saliente Nacional",(IFERROR((LIMPIA(J3027,1)),0)),0)</f>
        <v>0</v>
      </c>
      <c r="N3027" s="36">
        <f>IF(C3027="Saliente Internacional",(IFERROR((LIMPIA(J3027,1)),0)),0)</f>
        <v>0</v>
      </c>
      <c r="O3027" s="36">
        <f>IF(C3027="Saliente Local",(IFERROR((LIMPIA(K3027,1)),0)),0)</f>
        <v>24</v>
      </c>
      <c r="P3027" s="36">
        <f>IF(C3027="Saliente Nacional",(IFERROR((LIMPIA(K3027,1)),0)),0)</f>
        <v>0</v>
      </c>
      <c r="Q3027" s="36">
        <f>IF(C3027="Saliente Internacional",(IFERROR((LIMPIA(K3027,1)),0)),0)</f>
        <v>0</v>
      </c>
      <c r="R3027" s="36">
        <f t="shared" si="142"/>
        <v>2</v>
      </c>
      <c r="S3027" s="36">
        <f t="shared" si="143"/>
        <v>0</v>
      </c>
    </row>
    <row r="3028" spans="1:19" x14ac:dyDescent="0.25">
      <c r="A3028" s="101">
        <f>'DETALLE DE CONEXIONES'!P3028</f>
        <v>0</v>
      </c>
      <c r="B3028" s="36" t="str">
        <f>'DETALLE DE CONEXIONES'!I3028</f>
        <v>ENTRANTE</v>
      </c>
      <c r="C3028" s="36" t="str">
        <f>'DETALLE DE CONEXIONES'!BB3028</f>
        <v>Entrante Local</v>
      </c>
      <c r="D3028" s="36" t="str">
        <f>'DETALLE DE CONEXIONES'!E3028</f>
        <v>999XXX1600</v>
      </c>
      <c r="E3028" s="36">
        <f t="shared" si="141"/>
        <v>10</v>
      </c>
      <c r="F3028" s="36">
        <f>IFERROR(LIMPIA('DETALLE DE CONEXIONES'!N3028,1),0)</f>
        <v>1</v>
      </c>
      <c r="G3028" s="36" t="str">
        <f>LEFT('DETALLE DE CONEXIONES'!BE3028,3)</f>
        <v>NOF</v>
      </c>
      <c r="H3028" s="36" t="str">
        <f>RIGHT('DETALLE DE CONEXIONES'!AK3028,2)</f>
        <v/>
      </c>
      <c r="I3028" s="36" t="str">
        <f>LEFT('DETALLE DE CONEXIONES'!AK3028,3)</f>
        <v/>
      </c>
      <c r="J3028" s="36" t="str">
        <f>LEFT('DETALLE DE CONEXIONES'!M3028,3)</f>
        <v>0mi</v>
      </c>
      <c r="K3028" s="36" t="str">
        <f>IF(LEN('DETALLE DE CONEXIONES'!M3028)&lt;12,(RIGHT('DETALLE DE CONEXIONES'!M3028,5)),(RIGHT('DETALLE DE CONEXIONES'!M3028,6)))</f>
        <v>25seg.</v>
      </c>
      <c r="L3028" s="36">
        <f>IF(C3028="Saliente Local",(IFERROR((LIMPIA(J3028,1)),0)),0)</f>
        <v>0</v>
      </c>
      <c r="M3028" s="36">
        <f>IF(C3028="Saliente Nacional",(IFERROR((LIMPIA(J3028,1)),0)),0)</f>
        <v>0</v>
      </c>
      <c r="N3028" s="36">
        <f>IF(C3028="Saliente Internacional",(IFERROR((LIMPIA(J3028,1)),0)),0)</f>
        <v>0</v>
      </c>
      <c r="O3028" s="36">
        <f>IF(C3028="Saliente Local",(IFERROR((LIMPIA(K3028,1)),0)),0)</f>
        <v>0</v>
      </c>
      <c r="P3028" s="36">
        <f>IF(C3028="Saliente Nacional",(IFERROR((LIMPIA(K3028,1)),0)),0)</f>
        <v>0</v>
      </c>
      <c r="Q3028" s="36">
        <f>IF(C3028="Saliente Internacional",(IFERROR((LIMPIA(K3028,1)),0)),0)</f>
        <v>0</v>
      </c>
      <c r="R3028" s="36">
        <f t="shared" si="142"/>
        <v>0</v>
      </c>
      <c r="S3028" s="36">
        <f t="shared" si="143"/>
        <v>0</v>
      </c>
    </row>
    <row r="3029" spans="1:19" x14ac:dyDescent="0.25">
      <c r="A3029" s="101">
        <f>'DETALLE DE CONEXIONES'!P3029</f>
        <v>0</v>
      </c>
      <c r="B3029" s="36" t="str">
        <f>'DETALLE DE CONEXIONES'!I3029</f>
        <v>TRANSFERENCIA</v>
      </c>
      <c r="C3029" s="36" t="str">
        <f>'DETALLE DE CONEXIONES'!BB3029</f>
        <v>Desvio Nacional</v>
      </c>
      <c r="D3029" s="36" t="str">
        <f>'DETALLE DE CONEXIONES'!E3029</f>
        <v>999XXX1600</v>
      </c>
      <c r="E3029" s="36">
        <f t="shared" si="141"/>
        <v>10</v>
      </c>
      <c r="F3029" s="36">
        <f>IFERROR(LIMPIA('DETALLE DE CONEXIONES'!N3029,1),0)</f>
        <v>1</v>
      </c>
      <c r="G3029" s="36" t="str">
        <f>LEFT('DETALLE DE CONEXIONES'!BE3029,3)</f>
        <v>SIU</v>
      </c>
      <c r="H3029" s="36" t="str">
        <f>RIGHT('DETALLE DE CONEXIONES'!AK3029,2)</f>
        <v/>
      </c>
      <c r="I3029" s="36" t="str">
        <f>LEFT('DETALLE DE CONEXIONES'!AK3029,3)</f>
        <v/>
      </c>
      <c r="J3029" s="36" t="str">
        <f>LEFT('DETALLE DE CONEXIONES'!M3029,3)</f>
        <v>0mi</v>
      </c>
      <c r="K3029" s="36" t="str">
        <f>IF(LEN('DETALLE DE CONEXIONES'!M3029)&lt;12,(RIGHT('DETALLE DE CONEXIONES'!M3029,5)),(RIGHT('DETALLE DE CONEXIONES'!M3029,6)))</f>
        <v>26seg.</v>
      </c>
      <c r="L3029" s="36">
        <f>IF(C3029="Saliente Local",(IFERROR((LIMPIA(J3029,1)),0)),0)</f>
        <v>0</v>
      </c>
      <c r="M3029" s="36">
        <f>IF(C3029="Saliente Nacional",(IFERROR((LIMPIA(J3029,1)),0)),0)</f>
        <v>0</v>
      </c>
      <c r="N3029" s="36">
        <f>IF(C3029="Saliente Internacional",(IFERROR((LIMPIA(J3029,1)),0)),0)</f>
        <v>0</v>
      </c>
      <c r="O3029" s="36">
        <f>IF(C3029="Saliente Local",(IFERROR((LIMPIA(K3029,1)),0)),0)</f>
        <v>0</v>
      </c>
      <c r="P3029" s="36">
        <f>IF(C3029="Saliente Nacional",(IFERROR((LIMPIA(K3029,1)),0)),0)</f>
        <v>0</v>
      </c>
      <c r="Q3029" s="36">
        <f>IF(C3029="Saliente Internacional",(IFERROR((LIMPIA(K3029,1)),0)),0)</f>
        <v>0</v>
      </c>
      <c r="R3029" s="36">
        <f t="shared" si="142"/>
        <v>0</v>
      </c>
      <c r="S3029" s="36">
        <f t="shared" si="143"/>
        <v>0</v>
      </c>
    </row>
    <row r="3030" spans="1:19" x14ac:dyDescent="0.25">
      <c r="A3030" s="101">
        <f>'DETALLE DE CONEXIONES'!P3030</f>
        <v>0</v>
      </c>
      <c r="B3030" s="36" t="str">
        <f>'DETALLE DE CONEXIONES'!I3030</f>
        <v>TRANSFERENCIA</v>
      </c>
      <c r="C3030" s="36" t="str">
        <f>'DETALLE DE CONEXIONES'!BB3030</f>
        <v>Desvio Nacional</v>
      </c>
      <c r="D3030" s="36" t="str">
        <f>'DETALLE DE CONEXIONES'!E3030</f>
        <v>999XXX1600</v>
      </c>
      <c r="E3030" s="36">
        <f t="shared" si="141"/>
        <v>10</v>
      </c>
      <c r="F3030" s="36">
        <f>IFERROR(LIMPIA('DETALLE DE CONEXIONES'!N3030,1),0)</f>
        <v>1</v>
      </c>
      <c r="G3030" s="36" t="str">
        <f>LEFT('DETALLE DE CONEXIONES'!BE3030,3)</f>
        <v>SIU</v>
      </c>
      <c r="H3030" s="36" t="str">
        <f>RIGHT('DETALLE DE CONEXIONES'!AK3030,2)</f>
        <v/>
      </c>
      <c r="I3030" s="36" t="str">
        <f>LEFT('DETALLE DE CONEXIONES'!AK3030,3)</f>
        <v/>
      </c>
      <c r="J3030" s="36" t="str">
        <f>LEFT('DETALLE DE CONEXIONES'!M3030,3)</f>
        <v>0mi</v>
      </c>
      <c r="K3030" s="36" t="str">
        <f>IF(LEN('DETALLE DE CONEXIONES'!M3030)&lt;12,(RIGHT('DETALLE DE CONEXIONES'!M3030,5)),(RIGHT('DETALLE DE CONEXIONES'!M3030,6)))</f>
        <v>6seg.</v>
      </c>
      <c r="L3030" s="36">
        <f>IF(C3030="Saliente Local",(IFERROR((LIMPIA(J3030,1)),0)),0)</f>
        <v>0</v>
      </c>
      <c r="M3030" s="36">
        <f>IF(C3030="Saliente Nacional",(IFERROR((LIMPIA(J3030,1)),0)),0)</f>
        <v>0</v>
      </c>
      <c r="N3030" s="36">
        <f>IF(C3030="Saliente Internacional",(IFERROR((LIMPIA(J3030,1)),0)),0)</f>
        <v>0</v>
      </c>
      <c r="O3030" s="36">
        <f>IF(C3030="Saliente Local",(IFERROR((LIMPIA(K3030,1)),0)),0)</f>
        <v>0</v>
      </c>
      <c r="P3030" s="36">
        <f>IF(C3030="Saliente Nacional",(IFERROR((LIMPIA(K3030,1)),0)),0)</f>
        <v>0</v>
      </c>
      <c r="Q3030" s="36">
        <f>IF(C3030="Saliente Internacional",(IFERROR((LIMPIA(K3030,1)),0)),0)</f>
        <v>0</v>
      </c>
      <c r="R3030" s="36">
        <f t="shared" si="142"/>
        <v>0</v>
      </c>
      <c r="S3030" s="36">
        <f t="shared" si="143"/>
        <v>0</v>
      </c>
    </row>
    <row r="3031" spans="1:19" x14ac:dyDescent="0.25">
      <c r="A3031" s="101">
        <f>'DETALLE DE CONEXIONES'!P3031</f>
        <v>0</v>
      </c>
      <c r="B3031" s="36" t="str">
        <f>'DETALLE DE CONEXIONES'!I3031</f>
        <v>TRANSFERENCIA</v>
      </c>
      <c r="C3031" s="36" t="str">
        <f>'DETALLE DE CONEXIONES'!BB3031</f>
        <v>Desvio Nacional</v>
      </c>
      <c r="D3031" s="36" t="str">
        <f>'DETALLE DE CONEXIONES'!E3031</f>
        <v>999XXX1600</v>
      </c>
      <c r="E3031" s="36">
        <f t="shared" si="141"/>
        <v>10</v>
      </c>
      <c r="F3031" s="36">
        <f>IFERROR(LIMPIA('DETALLE DE CONEXIONES'!N3031,1),0)</f>
        <v>1</v>
      </c>
      <c r="G3031" s="36" t="str">
        <f>LEFT('DETALLE DE CONEXIONES'!BE3031,3)</f>
        <v>SIU</v>
      </c>
      <c r="H3031" s="36" t="str">
        <f>RIGHT('DETALLE DE CONEXIONES'!AK3031,2)</f>
        <v/>
      </c>
      <c r="I3031" s="36" t="str">
        <f>LEFT('DETALLE DE CONEXIONES'!AK3031,3)</f>
        <v/>
      </c>
      <c r="J3031" s="36" t="str">
        <f>LEFT('DETALLE DE CONEXIONES'!M3031,3)</f>
        <v>0mi</v>
      </c>
      <c r="K3031" s="36" t="str">
        <f>IF(LEN('DETALLE DE CONEXIONES'!M3031)&lt;12,(RIGHT('DETALLE DE CONEXIONES'!M3031,5)),(RIGHT('DETALLE DE CONEXIONES'!M3031,6)))</f>
        <v>4seg.</v>
      </c>
      <c r="L3031" s="36">
        <f>IF(C3031="Saliente Local",(IFERROR((LIMPIA(J3031,1)),0)),0)</f>
        <v>0</v>
      </c>
      <c r="M3031" s="36">
        <f>IF(C3031="Saliente Nacional",(IFERROR((LIMPIA(J3031,1)),0)),0)</f>
        <v>0</v>
      </c>
      <c r="N3031" s="36">
        <f>IF(C3031="Saliente Internacional",(IFERROR((LIMPIA(J3031,1)),0)),0)</f>
        <v>0</v>
      </c>
      <c r="O3031" s="36">
        <f>IF(C3031="Saliente Local",(IFERROR((LIMPIA(K3031,1)),0)),0)</f>
        <v>0</v>
      </c>
      <c r="P3031" s="36">
        <f>IF(C3031="Saliente Nacional",(IFERROR((LIMPIA(K3031,1)),0)),0)</f>
        <v>0</v>
      </c>
      <c r="Q3031" s="36">
        <f>IF(C3031="Saliente Internacional",(IFERROR((LIMPIA(K3031,1)),0)),0)</f>
        <v>0</v>
      </c>
      <c r="R3031" s="36">
        <f t="shared" si="142"/>
        <v>0</v>
      </c>
      <c r="S3031" s="36">
        <f t="shared" si="143"/>
        <v>0</v>
      </c>
    </row>
    <row r="3032" spans="1:19" x14ac:dyDescent="0.25">
      <c r="A3032" s="101">
        <f>'DETALLE DE CONEXIONES'!P3032</f>
        <v>0</v>
      </c>
      <c r="B3032" s="36" t="str">
        <f>'DETALLE DE CONEXIONES'!I3032</f>
        <v>TRANSFERENCIA</v>
      </c>
      <c r="C3032" s="36" t="str">
        <f>'DETALLE DE CONEXIONES'!BB3032</f>
        <v>Desvio Nacional</v>
      </c>
      <c r="D3032" s="36" t="str">
        <f>'DETALLE DE CONEXIONES'!E3032</f>
        <v>999XXX1600</v>
      </c>
      <c r="E3032" s="36">
        <f t="shared" si="141"/>
        <v>10</v>
      </c>
      <c r="F3032" s="36">
        <f>IFERROR(LIMPIA('DETALLE DE CONEXIONES'!N3032,1),0)</f>
        <v>1</v>
      </c>
      <c r="G3032" s="36" t="str">
        <f>LEFT('DETALLE DE CONEXIONES'!BE3032,3)</f>
        <v>SIU</v>
      </c>
      <c r="H3032" s="36" t="str">
        <f>RIGHT('DETALLE DE CONEXIONES'!AK3032,2)</f>
        <v/>
      </c>
      <c r="I3032" s="36" t="str">
        <f>LEFT('DETALLE DE CONEXIONES'!AK3032,3)</f>
        <v/>
      </c>
      <c r="J3032" s="36" t="str">
        <f>LEFT('DETALLE DE CONEXIONES'!M3032,3)</f>
        <v>0mi</v>
      </c>
      <c r="K3032" s="36" t="str">
        <f>IF(LEN('DETALLE DE CONEXIONES'!M3032)&lt;12,(RIGHT('DETALLE DE CONEXIONES'!M3032,5)),(RIGHT('DETALLE DE CONEXIONES'!M3032,6)))</f>
        <v>5seg.</v>
      </c>
      <c r="L3032" s="36">
        <f>IF(C3032="Saliente Local",(IFERROR((LIMPIA(J3032,1)),0)),0)</f>
        <v>0</v>
      </c>
      <c r="M3032" s="36">
        <f>IF(C3032="Saliente Nacional",(IFERROR((LIMPIA(J3032,1)),0)),0)</f>
        <v>0</v>
      </c>
      <c r="N3032" s="36">
        <f>IF(C3032="Saliente Internacional",(IFERROR((LIMPIA(J3032,1)),0)),0)</f>
        <v>0</v>
      </c>
      <c r="O3032" s="36">
        <f>IF(C3032="Saliente Local",(IFERROR((LIMPIA(K3032,1)),0)),0)</f>
        <v>0</v>
      </c>
      <c r="P3032" s="36">
        <f>IF(C3032="Saliente Nacional",(IFERROR((LIMPIA(K3032,1)),0)),0)</f>
        <v>0</v>
      </c>
      <c r="Q3032" s="36">
        <f>IF(C3032="Saliente Internacional",(IFERROR((LIMPIA(K3032,1)),0)),0)</f>
        <v>0</v>
      </c>
      <c r="R3032" s="36">
        <f t="shared" si="142"/>
        <v>0</v>
      </c>
      <c r="S3032" s="36">
        <f t="shared" si="143"/>
        <v>0</v>
      </c>
    </row>
    <row r="3033" spans="1:19" x14ac:dyDescent="0.25">
      <c r="A3033" s="101">
        <f>'DETALLE DE CONEXIONES'!P3033</f>
        <v>0</v>
      </c>
      <c r="B3033" s="36" t="str">
        <f>'DETALLE DE CONEXIONES'!I3033</f>
        <v>SALIENTE</v>
      </c>
      <c r="C3033" s="36" t="str">
        <f>'DETALLE DE CONEXIONES'!BB3033</f>
        <v>Saliente Local</v>
      </c>
      <c r="D3033" s="36" t="str">
        <f>'DETALLE DE CONEXIONES'!E3033</f>
        <v>999XXX8450</v>
      </c>
      <c r="E3033" s="36">
        <f t="shared" si="141"/>
        <v>10</v>
      </c>
      <c r="F3033" s="36">
        <f>IFERROR(LIMPIA('DETALLE DE CONEXIONES'!N3033,1),0)</f>
        <v>15</v>
      </c>
      <c r="G3033" s="36" t="str">
        <f>LEFT('DETALLE DE CONEXIONES'!BE3033,3)</f>
        <v>NOF</v>
      </c>
      <c r="H3033" s="36" t="str">
        <f>RIGHT('DETALLE DE CONEXIONES'!AK3033,2)</f>
        <v/>
      </c>
      <c r="I3033" s="36" t="str">
        <f>LEFT('DETALLE DE CONEXIONES'!AK3033,3)</f>
        <v/>
      </c>
      <c r="J3033" s="36" t="str">
        <f>LEFT('DETALLE DE CONEXIONES'!M3033,3)</f>
        <v>14m</v>
      </c>
      <c r="K3033" s="36" t="str">
        <f>IF(LEN('DETALLE DE CONEXIONES'!M3033)&lt;12,(RIGHT('DETALLE DE CONEXIONES'!M3033,5)),(RIGHT('DETALLE DE CONEXIONES'!M3033,6)))</f>
        <v>38seg.</v>
      </c>
      <c r="L3033" s="36">
        <f>IF(C3033="Saliente Local",(IFERROR((LIMPIA(J3033,1)),0)),0)</f>
        <v>14</v>
      </c>
      <c r="M3033" s="36">
        <f>IF(C3033="Saliente Nacional",(IFERROR((LIMPIA(J3033,1)),0)),0)</f>
        <v>0</v>
      </c>
      <c r="N3033" s="36">
        <f>IF(C3033="Saliente Internacional",(IFERROR((LIMPIA(J3033,1)),0)),0)</f>
        <v>0</v>
      </c>
      <c r="O3033" s="36">
        <f>IF(C3033="Saliente Local",(IFERROR((LIMPIA(K3033,1)),0)),0)</f>
        <v>38</v>
      </c>
      <c r="P3033" s="36">
        <f>IF(C3033="Saliente Nacional",(IFERROR((LIMPIA(K3033,1)),0)),0)</f>
        <v>0</v>
      </c>
      <c r="Q3033" s="36">
        <f>IF(C3033="Saliente Internacional",(IFERROR((LIMPIA(K3033,1)),0)),0)</f>
        <v>0</v>
      </c>
      <c r="R3033" s="36">
        <f t="shared" si="142"/>
        <v>15</v>
      </c>
      <c r="S3033" s="36">
        <f t="shared" si="143"/>
        <v>0</v>
      </c>
    </row>
    <row r="3034" spans="1:19" x14ac:dyDescent="0.25">
      <c r="A3034" s="101">
        <f>'DETALLE DE CONEXIONES'!P3034</f>
        <v>0</v>
      </c>
      <c r="B3034" s="36" t="str">
        <f>'DETALLE DE CONEXIONES'!I3034</f>
        <v>GPRS</v>
      </c>
      <c r="C3034" s="36" t="str">
        <f>'DETALLE DE CONEXIONES'!BB3034</f>
        <v>MENSAJERO</v>
      </c>
      <c r="D3034" s="36" t="str">
        <f>'DETALLE DE CONEXIONES'!E3034</f>
        <v>internet.itelcelXXXm-3G</v>
      </c>
      <c r="E3034" s="36">
        <f t="shared" si="141"/>
        <v>23</v>
      </c>
      <c r="F3034" s="36">
        <f>IFERROR(LIMPIA('DETALLE DE CONEXIONES'!N3034,1),0)</f>
        <v>0</v>
      </c>
      <c r="G3034" s="36" t="str">
        <f>LEFT('DETALLE DE CONEXIONES'!BE3034,3)</f>
        <v/>
      </c>
      <c r="H3034" s="36" t="str">
        <f>RIGHT('DETALLE DE CONEXIONES'!AK3034,2)</f>
        <v>-1</v>
      </c>
      <c r="I3034" s="36" t="str">
        <f>LEFT('DETALLE DE CONEXIONES'!AK3034,3)</f>
        <v>MEN</v>
      </c>
      <c r="J3034" s="36" t="str">
        <f>LEFT('DETALLE DE CONEXIONES'!M3034,3)</f>
        <v>0mi</v>
      </c>
      <c r="K3034" s="36" t="str">
        <f>IF(LEN('DETALLE DE CONEXIONES'!M3034)&lt;12,(RIGHT('DETALLE DE CONEXIONES'!M3034,5)),(RIGHT('DETALLE DE CONEXIONES'!M3034,6)))</f>
        <v xml:space="preserve">min. </v>
      </c>
      <c r="L3034" s="36">
        <f>IF(C3034="Saliente Local",(IFERROR((LIMPIA(J3034,1)),0)),0)</f>
        <v>0</v>
      </c>
      <c r="M3034" s="36">
        <f>IF(C3034="Saliente Nacional",(IFERROR((LIMPIA(J3034,1)),0)),0)</f>
        <v>0</v>
      </c>
      <c r="N3034" s="36">
        <f>IF(C3034="Saliente Internacional",(IFERROR((LIMPIA(J3034,1)),0)),0)</f>
        <v>0</v>
      </c>
      <c r="O3034" s="36">
        <f>IF(C3034="Saliente Local",(IFERROR((LIMPIA(K3034,1)),0)),0)</f>
        <v>0</v>
      </c>
      <c r="P3034" s="36">
        <f>IF(C3034="Saliente Nacional",(IFERROR((LIMPIA(K3034,1)),0)),0)</f>
        <v>0</v>
      </c>
      <c r="Q3034" s="36">
        <f>IF(C3034="Saliente Internacional",(IFERROR((LIMPIA(K3034,1)),0)),0)</f>
        <v>0</v>
      </c>
      <c r="R3034" s="36">
        <f t="shared" si="142"/>
        <v>0</v>
      </c>
      <c r="S3034" s="36">
        <f t="shared" si="143"/>
        <v>0</v>
      </c>
    </row>
    <row r="3035" spans="1:19" x14ac:dyDescent="0.25">
      <c r="A3035" s="101">
        <f>'DETALLE DE CONEXIONES'!P3035</f>
        <v>0</v>
      </c>
      <c r="B3035" s="36" t="str">
        <f>'DETALLE DE CONEXIONES'!I3035</f>
        <v>GPRS</v>
      </c>
      <c r="C3035" s="36" t="str">
        <f>'DETALLE DE CONEXIONES'!BB3035</f>
        <v>RS</v>
      </c>
      <c r="D3035" s="36" t="str">
        <f>'DETALLE DE CONEXIONES'!E3035</f>
        <v>internet.itelcelXXXm-3G</v>
      </c>
      <c r="E3035" s="36">
        <f t="shared" si="141"/>
        <v>23</v>
      </c>
      <c r="F3035" s="36">
        <f>IFERROR(LIMPIA('DETALLE DE CONEXIONES'!N3035,1),0)</f>
        <v>0</v>
      </c>
      <c r="G3035" s="36" t="str">
        <f>LEFT('DETALLE DE CONEXIONES'!BE3035,3)</f>
        <v/>
      </c>
      <c r="H3035" s="36" t="str">
        <f>RIGHT('DETALLE DE CONEXIONES'!AK3035,2)</f>
        <v>-1</v>
      </c>
      <c r="I3035" s="36" t="str">
        <f>LEFT('DETALLE DE CONEXIONES'!AK3035,3)</f>
        <v>RS;</v>
      </c>
      <c r="J3035" s="36" t="str">
        <f>LEFT('DETALLE DE CONEXIONES'!M3035,3)</f>
        <v>0mi</v>
      </c>
      <c r="K3035" s="36" t="str">
        <f>IF(LEN('DETALLE DE CONEXIONES'!M3035)&lt;12,(RIGHT('DETALLE DE CONEXIONES'!M3035,5)),(RIGHT('DETALLE DE CONEXIONES'!M3035,6)))</f>
        <v xml:space="preserve">min. </v>
      </c>
      <c r="L3035" s="36">
        <f>IF(C3035="Saliente Local",(IFERROR((LIMPIA(J3035,1)),0)),0)</f>
        <v>0</v>
      </c>
      <c r="M3035" s="36">
        <f>IF(C3035="Saliente Nacional",(IFERROR((LIMPIA(J3035,1)),0)),0)</f>
        <v>0</v>
      </c>
      <c r="N3035" s="36">
        <f>IF(C3035="Saliente Internacional",(IFERROR((LIMPIA(J3035,1)),0)),0)</f>
        <v>0</v>
      </c>
      <c r="O3035" s="36">
        <f>IF(C3035="Saliente Local",(IFERROR((LIMPIA(K3035,1)),0)),0)</f>
        <v>0</v>
      </c>
      <c r="P3035" s="36">
        <f>IF(C3035="Saliente Nacional",(IFERROR((LIMPIA(K3035,1)),0)),0)</f>
        <v>0</v>
      </c>
      <c r="Q3035" s="36">
        <f>IF(C3035="Saliente Internacional",(IFERROR((LIMPIA(K3035,1)),0)),0)</f>
        <v>0</v>
      </c>
      <c r="R3035" s="36">
        <f t="shared" si="142"/>
        <v>0</v>
      </c>
      <c r="S3035" s="36">
        <f t="shared" si="143"/>
        <v>0</v>
      </c>
    </row>
    <row r="3036" spans="1:19" x14ac:dyDescent="0.25">
      <c r="A3036" s="101">
        <f>'DETALLE DE CONEXIONES'!P3036</f>
        <v>0</v>
      </c>
      <c r="B3036" s="36" t="str">
        <f>'DETALLE DE CONEXIONES'!I3036</f>
        <v>TRANSFERENCIA</v>
      </c>
      <c r="C3036" s="36" t="str">
        <f>'DETALLE DE CONEXIONES'!BB3036</f>
        <v>Desvio Nacional</v>
      </c>
      <c r="D3036" s="36" t="str">
        <f>'DETALLE DE CONEXIONES'!E3036</f>
        <v>999XXX1600</v>
      </c>
      <c r="E3036" s="36">
        <f t="shared" si="141"/>
        <v>10</v>
      </c>
      <c r="F3036" s="36">
        <f>IFERROR(LIMPIA('DETALLE DE CONEXIONES'!N3036,1),0)</f>
        <v>1</v>
      </c>
      <c r="G3036" s="36" t="str">
        <f>LEFT('DETALLE DE CONEXIONES'!BE3036,3)</f>
        <v>SIU</v>
      </c>
      <c r="H3036" s="36" t="str">
        <f>RIGHT('DETALLE DE CONEXIONES'!AK3036,2)</f>
        <v/>
      </c>
      <c r="I3036" s="36" t="str">
        <f>LEFT('DETALLE DE CONEXIONES'!AK3036,3)</f>
        <v/>
      </c>
      <c r="J3036" s="36" t="str">
        <f>LEFT('DETALLE DE CONEXIONES'!M3036,3)</f>
        <v>0mi</v>
      </c>
      <c r="K3036" s="36" t="str">
        <f>IF(LEN('DETALLE DE CONEXIONES'!M3036)&lt;12,(RIGHT('DETALLE DE CONEXIONES'!M3036,5)),(RIGHT('DETALLE DE CONEXIONES'!M3036,6)))</f>
        <v>3seg.</v>
      </c>
      <c r="L3036" s="36">
        <f>IF(C3036="Saliente Local",(IFERROR((LIMPIA(J3036,1)),0)),0)</f>
        <v>0</v>
      </c>
      <c r="M3036" s="36">
        <f>IF(C3036="Saliente Nacional",(IFERROR((LIMPIA(J3036,1)),0)),0)</f>
        <v>0</v>
      </c>
      <c r="N3036" s="36">
        <f>IF(C3036="Saliente Internacional",(IFERROR((LIMPIA(J3036,1)),0)),0)</f>
        <v>0</v>
      </c>
      <c r="O3036" s="36">
        <f>IF(C3036="Saliente Local",(IFERROR((LIMPIA(K3036,1)),0)),0)</f>
        <v>0</v>
      </c>
      <c r="P3036" s="36">
        <f>IF(C3036="Saliente Nacional",(IFERROR((LIMPIA(K3036,1)),0)),0)</f>
        <v>0</v>
      </c>
      <c r="Q3036" s="36">
        <f>IF(C3036="Saliente Internacional",(IFERROR((LIMPIA(K3036,1)),0)),0)</f>
        <v>0</v>
      </c>
      <c r="R3036" s="36">
        <f t="shared" si="142"/>
        <v>0</v>
      </c>
      <c r="S3036" s="36">
        <f t="shared" si="143"/>
        <v>0</v>
      </c>
    </row>
    <row r="3037" spans="1:19" x14ac:dyDescent="0.25">
      <c r="A3037" s="101">
        <f>'DETALLE DE CONEXIONES'!P3037</f>
        <v>0</v>
      </c>
      <c r="B3037" s="36" t="str">
        <f>'DETALLE DE CONEXIONES'!I3037</f>
        <v>TRANSFERENCIA</v>
      </c>
      <c r="C3037" s="36" t="str">
        <f>'DETALLE DE CONEXIONES'!BB3037</f>
        <v>Desvio Nacional</v>
      </c>
      <c r="D3037" s="36" t="str">
        <f>'DETALLE DE CONEXIONES'!E3037</f>
        <v>999XXX1600</v>
      </c>
      <c r="E3037" s="36">
        <f t="shared" si="141"/>
        <v>10</v>
      </c>
      <c r="F3037" s="36">
        <f>IFERROR(LIMPIA('DETALLE DE CONEXIONES'!N3037,1),0)</f>
        <v>1</v>
      </c>
      <c r="G3037" s="36" t="str">
        <f>LEFT('DETALLE DE CONEXIONES'!BE3037,3)</f>
        <v>SIU</v>
      </c>
      <c r="H3037" s="36" t="str">
        <f>RIGHT('DETALLE DE CONEXIONES'!AK3037,2)</f>
        <v/>
      </c>
      <c r="I3037" s="36" t="str">
        <f>LEFT('DETALLE DE CONEXIONES'!AK3037,3)</f>
        <v/>
      </c>
      <c r="J3037" s="36" t="str">
        <f>LEFT('DETALLE DE CONEXIONES'!M3037,3)</f>
        <v>0mi</v>
      </c>
      <c r="K3037" s="36" t="str">
        <f>IF(LEN('DETALLE DE CONEXIONES'!M3037)&lt;12,(RIGHT('DETALLE DE CONEXIONES'!M3037,5)),(RIGHT('DETALLE DE CONEXIONES'!M3037,6)))</f>
        <v>3seg.</v>
      </c>
      <c r="L3037" s="36">
        <f>IF(C3037="Saliente Local",(IFERROR((LIMPIA(J3037,1)),0)),0)</f>
        <v>0</v>
      </c>
      <c r="M3037" s="36">
        <f>IF(C3037="Saliente Nacional",(IFERROR((LIMPIA(J3037,1)),0)),0)</f>
        <v>0</v>
      </c>
      <c r="N3037" s="36">
        <f>IF(C3037="Saliente Internacional",(IFERROR((LIMPIA(J3037,1)),0)),0)</f>
        <v>0</v>
      </c>
      <c r="O3037" s="36">
        <f>IF(C3037="Saliente Local",(IFERROR((LIMPIA(K3037,1)),0)),0)</f>
        <v>0</v>
      </c>
      <c r="P3037" s="36">
        <f>IF(C3037="Saliente Nacional",(IFERROR((LIMPIA(K3037,1)),0)),0)</f>
        <v>0</v>
      </c>
      <c r="Q3037" s="36">
        <f>IF(C3037="Saliente Internacional",(IFERROR((LIMPIA(K3037,1)),0)),0)</f>
        <v>0</v>
      </c>
      <c r="R3037" s="36">
        <f t="shared" si="142"/>
        <v>0</v>
      </c>
      <c r="S3037" s="36">
        <f t="shared" si="143"/>
        <v>0</v>
      </c>
    </row>
    <row r="3038" spans="1:19" x14ac:dyDescent="0.25">
      <c r="A3038" s="101">
        <f>'DETALLE DE CONEXIONES'!P3038</f>
        <v>0</v>
      </c>
      <c r="B3038" s="36" t="str">
        <f>'DETALLE DE CONEXIONES'!I3038</f>
        <v>ENTRANTE</v>
      </c>
      <c r="C3038" s="36" t="str">
        <f>'DETALLE DE CONEXIONES'!BB3038</f>
        <v>Entrante Local</v>
      </c>
      <c r="D3038" s="36" t="str">
        <f>'DETALLE DE CONEXIONES'!E3038</f>
        <v>999XXX1600</v>
      </c>
      <c r="E3038" s="36">
        <f t="shared" si="141"/>
        <v>10</v>
      </c>
      <c r="F3038" s="36">
        <f>IFERROR(LIMPIA('DETALLE DE CONEXIONES'!N3038,1),0)</f>
        <v>7</v>
      </c>
      <c r="G3038" s="36" t="str">
        <f>LEFT('DETALLE DE CONEXIONES'!BE3038,3)</f>
        <v>NOF</v>
      </c>
      <c r="H3038" s="36" t="str">
        <f>RIGHT('DETALLE DE CONEXIONES'!AK3038,2)</f>
        <v/>
      </c>
      <c r="I3038" s="36" t="str">
        <f>LEFT('DETALLE DE CONEXIONES'!AK3038,3)</f>
        <v/>
      </c>
      <c r="J3038" s="36" t="str">
        <f>LEFT('DETALLE DE CONEXIONES'!M3038,3)</f>
        <v>6mi</v>
      </c>
      <c r="K3038" s="36" t="str">
        <f>IF(LEN('DETALLE DE CONEXIONES'!M3038)&lt;12,(RIGHT('DETALLE DE CONEXIONES'!M3038,5)),(RIGHT('DETALLE DE CONEXIONES'!M3038,6)))</f>
        <v>39seg.</v>
      </c>
      <c r="L3038" s="36">
        <f>IF(C3038="Saliente Local",(IFERROR((LIMPIA(J3038,1)),0)),0)</f>
        <v>0</v>
      </c>
      <c r="M3038" s="36">
        <f>IF(C3038="Saliente Nacional",(IFERROR((LIMPIA(J3038,1)),0)),0)</f>
        <v>0</v>
      </c>
      <c r="N3038" s="36">
        <f>IF(C3038="Saliente Internacional",(IFERROR((LIMPIA(J3038,1)),0)),0)</f>
        <v>0</v>
      </c>
      <c r="O3038" s="36">
        <f>IF(C3038="Saliente Local",(IFERROR((LIMPIA(K3038,1)),0)),0)</f>
        <v>0</v>
      </c>
      <c r="P3038" s="36">
        <f>IF(C3038="Saliente Nacional",(IFERROR((LIMPIA(K3038,1)),0)),0)</f>
        <v>0</v>
      </c>
      <c r="Q3038" s="36">
        <f>IF(C3038="Saliente Internacional",(IFERROR((LIMPIA(K3038,1)),0)),0)</f>
        <v>0</v>
      </c>
      <c r="R3038" s="36">
        <f t="shared" si="142"/>
        <v>0</v>
      </c>
      <c r="S3038" s="36">
        <f t="shared" si="143"/>
        <v>0</v>
      </c>
    </row>
    <row r="3039" spans="1:19" x14ac:dyDescent="0.25">
      <c r="A3039" s="101">
        <f>'DETALLE DE CONEXIONES'!P3039</f>
        <v>0</v>
      </c>
      <c r="B3039" s="36" t="str">
        <f>'DETALLE DE CONEXIONES'!I3039</f>
        <v>SALIENTE</v>
      </c>
      <c r="C3039" s="36" t="str">
        <f>'DETALLE DE CONEXIONES'!BB3039</f>
        <v>Saliente Local</v>
      </c>
      <c r="D3039" s="36" t="str">
        <f>'DETALLE DE CONEXIONES'!E3039</f>
        <v>999XXX8450</v>
      </c>
      <c r="E3039" s="36">
        <f t="shared" si="141"/>
        <v>10</v>
      </c>
      <c r="F3039" s="36">
        <f>IFERROR(LIMPIA('DETALLE DE CONEXIONES'!N3039,1),0)</f>
        <v>1</v>
      </c>
      <c r="G3039" s="36" t="str">
        <f>LEFT('DETALLE DE CONEXIONES'!BE3039,3)</f>
        <v>NOF</v>
      </c>
      <c r="H3039" s="36" t="str">
        <f>RIGHT('DETALLE DE CONEXIONES'!AK3039,2)</f>
        <v/>
      </c>
      <c r="I3039" s="36" t="str">
        <f>LEFT('DETALLE DE CONEXIONES'!AK3039,3)</f>
        <v/>
      </c>
      <c r="J3039" s="36" t="str">
        <f>LEFT('DETALLE DE CONEXIONES'!M3039,3)</f>
        <v>0mi</v>
      </c>
      <c r="K3039" s="36" t="str">
        <f>IF(LEN('DETALLE DE CONEXIONES'!M3039)&lt;12,(RIGHT('DETALLE DE CONEXIONES'!M3039,5)),(RIGHT('DETALLE DE CONEXIONES'!M3039,6)))</f>
        <v>31seg.</v>
      </c>
      <c r="L3039" s="36">
        <f>IF(C3039="Saliente Local",(IFERROR((LIMPIA(J3039,1)),0)),0)</f>
        <v>0</v>
      </c>
      <c r="M3039" s="36">
        <f>IF(C3039="Saliente Nacional",(IFERROR((LIMPIA(J3039,1)),0)),0)</f>
        <v>0</v>
      </c>
      <c r="N3039" s="36">
        <f>IF(C3039="Saliente Internacional",(IFERROR((LIMPIA(J3039,1)),0)),0)</f>
        <v>0</v>
      </c>
      <c r="O3039" s="36">
        <f>IF(C3039="Saliente Local",(IFERROR((LIMPIA(K3039,1)),0)),0)</f>
        <v>31</v>
      </c>
      <c r="P3039" s="36">
        <f>IF(C3039="Saliente Nacional",(IFERROR((LIMPIA(K3039,1)),0)),0)</f>
        <v>0</v>
      </c>
      <c r="Q3039" s="36">
        <f>IF(C3039="Saliente Internacional",(IFERROR((LIMPIA(K3039,1)),0)),0)</f>
        <v>0</v>
      </c>
      <c r="R3039" s="36">
        <f t="shared" si="142"/>
        <v>1</v>
      </c>
      <c r="S3039" s="36">
        <f t="shared" si="143"/>
        <v>0</v>
      </c>
    </row>
    <row r="3040" spans="1:19" x14ac:dyDescent="0.25">
      <c r="A3040" s="101">
        <f>'DETALLE DE CONEXIONES'!P3040</f>
        <v>0</v>
      </c>
      <c r="B3040" s="36" t="str">
        <f>'DETALLE DE CONEXIONES'!I3040</f>
        <v>SALIENTE</v>
      </c>
      <c r="C3040" s="36" t="str">
        <f>'DETALLE DE CONEXIONES'!BB3040</f>
        <v>Saliente Local</v>
      </c>
      <c r="D3040" s="36" t="str">
        <f>'DETALLE DE CONEXIONES'!E3040</f>
        <v>999XXX1604</v>
      </c>
      <c r="E3040" s="36">
        <f t="shared" si="141"/>
        <v>10</v>
      </c>
      <c r="F3040" s="36">
        <f>IFERROR(LIMPIA('DETALLE DE CONEXIONES'!N3040,1),0)</f>
        <v>11</v>
      </c>
      <c r="G3040" s="36" t="str">
        <f>LEFT('DETALLE DE CONEXIONES'!BE3040,3)</f>
        <v>NOF</v>
      </c>
      <c r="H3040" s="36" t="str">
        <f>RIGHT('DETALLE DE CONEXIONES'!AK3040,2)</f>
        <v/>
      </c>
      <c r="I3040" s="36" t="str">
        <f>LEFT('DETALLE DE CONEXIONES'!AK3040,3)</f>
        <v/>
      </c>
      <c r="J3040" s="36" t="str">
        <f>LEFT('DETALLE DE CONEXIONES'!M3040,3)</f>
        <v>10m</v>
      </c>
      <c r="K3040" s="36" t="str">
        <f>IF(LEN('DETALLE DE CONEXIONES'!M3040)&lt;12,(RIGHT('DETALLE DE CONEXIONES'!M3040,5)),(RIGHT('DETALLE DE CONEXIONES'!M3040,6)))</f>
        <v>46seg.</v>
      </c>
      <c r="L3040" s="36">
        <f>IF(C3040="Saliente Local",(IFERROR((LIMPIA(J3040,1)),0)),0)</f>
        <v>10</v>
      </c>
      <c r="M3040" s="36">
        <f>IF(C3040="Saliente Nacional",(IFERROR((LIMPIA(J3040,1)),0)),0)</f>
        <v>0</v>
      </c>
      <c r="N3040" s="36">
        <f>IF(C3040="Saliente Internacional",(IFERROR((LIMPIA(J3040,1)),0)),0)</f>
        <v>0</v>
      </c>
      <c r="O3040" s="36">
        <f>IF(C3040="Saliente Local",(IFERROR((LIMPIA(K3040,1)),0)),0)</f>
        <v>46</v>
      </c>
      <c r="P3040" s="36">
        <f>IF(C3040="Saliente Nacional",(IFERROR((LIMPIA(K3040,1)),0)),0)</f>
        <v>0</v>
      </c>
      <c r="Q3040" s="36">
        <f>IF(C3040="Saliente Internacional",(IFERROR((LIMPIA(K3040,1)),0)),0)</f>
        <v>0</v>
      </c>
      <c r="R3040" s="36">
        <f t="shared" si="142"/>
        <v>11</v>
      </c>
      <c r="S3040" s="36">
        <f t="shared" si="143"/>
        <v>0</v>
      </c>
    </row>
    <row r="3041" spans="1:19" x14ac:dyDescent="0.25">
      <c r="A3041" s="101">
        <f>'DETALLE DE CONEXIONES'!P3041</f>
        <v>0</v>
      </c>
      <c r="B3041" s="36" t="str">
        <f>'DETALLE DE CONEXIONES'!I3041</f>
        <v>TRANSFERENCIA</v>
      </c>
      <c r="C3041" s="36" t="str">
        <f>'DETALLE DE CONEXIONES'!BB3041</f>
        <v>Desvio Nacional</v>
      </c>
      <c r="D3041" s="36" t="str">
        <f>'DETALLE DE CONEXIONES'!E3041</f>
        <v>999XXX1600</v>
      </c>
      <c r="E3041" s="36">
        <f t="shared" si="141"/>
        <v>10</v>
      </c>
      <c r="F3041" s="36">
        <f>IFERROR(LIMPIA('DETALLE DE CONEXIONES'!N3041,1),0)</f>
        <v>1</v>
      </c>
      <c r="G3041" s="36" t="str">
        <f>LEFT('DETALLE DE CONEXIONES'!BE3041,3)</f>
        <v>SIU</v>
      </c>
      <c r="H3041" s="36" t="str">
        <f>RIGHT('DETALLE DE CONEXIONES'!AK3041,2)</f>
        <v/>
      </c>
      <c r="I3041" s="36" t="str">
        <f>LEFT('DETALLE DE CONEXIONES'!AK3041,3)</f>
        <v/>
      </c>
      <c r="J3041" s="36" t="str">
        <f>LEFT('DETALLE DE CONEXIONES'!M3041,3)</f>
        <v>0mi</v>
      </c>
      <c r="K3041" s="36" t="str">
        <f>IF(LEN('DETALLE DE CONEXIONES'!M3041)&lt;12,(RIGHT('DETALLE DE CONEXIONES'!M3041,5)),(RIGHT('DETALLE DE CONEXIONES'!M3041,6)))</f>
        <v>3seg.</v>
      </c>
      <c r="L3041" s="36">
        <f>IF(C3041="Saliente Local",(IFERROR((LIMPIA(J3041,1)),0)),0)</f>
        <v>0</v>
      </c>
      <c r="M3041" s="36">
        <f>IF(C3041="Saliente Nacional",(IFERROR((LIMPIA(J3041,1)),0)),0)</f>
        <v>0</v>
      </c>
      <c r="N3041" s="36">
        <f>IF(C3041="Saliente Internacional",(IFERROR((LIMPIA(J3041,1)),0)),0)</f>
        <v>0</v>
      </c>
      <c r="O3041" s="36">
        <f>IF(C3041="Saliente Local",(IFERROR((LIMPIA(K3041,1)),0)),0)</f>
        <v>0</v>
      </c>
      <c r="P3041" s="36">
        <f>IF(C3041="Saliente Nacional",(IFERROR((LIMPIA(K3041,1)),0)),0)</f>
        <v>0</v>
      </c>
      <c r="Q3041" s="36">
        <f>IF(C3041="Saliente Internacional",(IFERROR((LIMPIA(K3041,1)),0)),0)</f>
        <v>0</v>
      </c>
      <c r="R3041" s="36">
        <f t="shared" si="142"/>
        <v>0</v>
      </c>
      <c r="S3041" s="36">
        <f t="shared" si="143"/>
        <v>0</v>
      </c>
    </row>
    <row r="3042" spans="1:19" x14ac:dyDescent="0.25">
      <c r="A3042" s="101">
        <f>'DETALLE DE CONEXIONES'!P3042</f>
        <v>0</v>
      </c>
      <c r="B3042" s="36" t="str">
        <f>'DETALLE DE CONEXIONES'!I3042</f>
        <v>SALIENTE</v>
      </c>
      <c r="C3042" s="36" t="str">
        <f>'DETALLE DE CONEXIONES'!BB3042</f>
        <v>Saliente Local</v>
      </c>
      <c r="D3042" s="36" t="str">
        <f>'DETALLE DE CONEXIONES'!E3042</f>
        <v>999XXX1604</v>
      </c>
      <c r="E3042" s="36">
        <f t="shared" si="141"/>
        <v>10</v>
      </c>
      <c r="F3042" s="36">
        <f>IFERROR(LIMPIA('DETALLE DE CONEXIONES'!N3042,1),0)</f>
        <v>1</v>
      </c>
      <c r="G3042" s="36" t="str">
        <f>LEFT('DETALLE DE CONEXIONES'!BE3042,3)</f>
        <v>NOF</v>
      </c>
      <c r="H3042" s="36" t="str">
        <f>RIGHT('DETALLE DE CONEXIONES'!AK3042,2)</f>
        <v/>
      </c>
      <c r="I3042" s="36" t="str">
        <f>LEFT('DETALLE DE CONEXIONES'!AK3042,3)</f>
        <v/>
      </c>
      <c r="J3042" s="36" t="str">
        <f>LEFT('DETALLE DE CONEXIONES'!M3042,3)</f>
        <v>0mi</v>
      </c>
      <c r="K3042" s="36" t="str">
        <f>IF(LEN('DETALLE DE CONEXIONES'!M3042)&lt;12,(RIGHT('DETALLE DE CONEXIONES'!M3042,5)),(RIGHT('DETALLE DE CONEXIONES'!M3042,6)))</f>
        <v>57seg.</v>
      </c>
      <c r="L3042" s="36">
        <f>IF(C3042="Saliente Local",(IFERROR((LIMPIA(J3042,1)),0)),0)</f>
        <v>0</v>
      </c>
      <c r="M3042" s="36">
        <f>IF(C3042="Saliente Nacional",(IFERROR((LIMPIA(J3042,1)),0)),0)</f>
        <v>0</v>
      </c>
      <c r="N3042" s="36">
        <f>IF(C3042="Saliente Internacional",(IFERROR((LIMPIA(J3042,1)),0)),0)</f>
        <v>0</v>
      </c>
      <c r="O3042" s="36">
        <f>IF(C3042="Saliente Local",(IFERROR((LIMPIA(K3042,1)),0)),0)</f>
        <v>57</v>
      </c>
      <c r="P3042" s="36">
        <f>IF(C3042="Saliente Nacional",(IFERROR((LIMPIA(K3042,1)),0)),0)</f>
        <v>0</v>
      </c>
      <c r="Q3042" s="36">
        <f>IF(C3042="Saliente Internacional",(IFERROR((LIMPIA(K3042,1)),0)),0)</f>
        <v>0</v>
      </c>
      <c r="R3042" s="36">
        <f t="shared" si="142"/>
        <v>1</v>
      </c>
      <c r="S3042" s="36">
        <f t="shared" si="143"/>
        <v>0</v>
      </c>
    </row>
    <row r="3043" spans="1:19" x14ac:dyDescent="0.25">
      <c r="A3043" s="101">
        <f>'DETALLE DE CONEXIONES'!P3043</f>
        <v>0</v>
      </c>
      <c r="B3043" s="36" t="str">
        <f>'DETALLE DE CONEXIONES'!I3043</f>
        <v>SALIENTE</v>
      </c>
      <c r="C3043" s="36" t="str">
        <f>'DETALLE DE CONEXIONES'!BB3043</f>
        <v>Saliente Local</v>
      </c>
      <c r="D3043" s="36" t="str">
        <f>'DETALLE DE CONEXIONES'!E3043</f>
        <v>999XXX0328</v>
      </c>
      <c r="E3043" s="36">
        <f t="shared" si="141"/>
        <v>10</v>
      </c>
      <c r="F3043" s="36">
        <f>IFERROR(LIMPIA('DETALLE DE CONEXIONES'!N3043,1),0)</f>
        <v>2</v>
      </c>
      <c r="G3043" s="36" t="str">
        <f>LEFT('DETALLE DE CONEXIONES'!BE3043,3)</f>
        <v>NOF</v>
      </c>
      <c r="H3043" s="36" t="str">
        <f>RIGHT('DETALLE DE CONEXIONES'!AK3043,2)</f>
        <v/>
      </c>
      <c r="I3043" s="36" t="str">
        <f>LEFT('DETALLE DE CONEXIONES'!AK3043,3)</f>
        <v/>
      </c>
      <c r="J3043" s="36" t="str">
        <f>LEFT('DETALLE DE CONEXIONES'!M3043,3)</f>
        <v>1mi</v>
      </c>
      <c r="K3043" s="36" t="str">
        <f>IF(LEN('DETALLE DE CONEXIONES'!M3043)&lt;12,(RIGHT('DETALLE DE CONEXIONES'!M3043,5)),(RIGHT('DETALLE DE CONEXIONES'!M3043,6)))</f>
        <v>53seg.</v>
      </c>
      <c r="L3043" s="36">
        <f>IF(C3043="Saliente Local",(IFERROR((LIMPIA(J3043,1)),0)),0)</f>
        <v>1</v>
      </c>
      <c r="M3043" s="36">
        <f>IF(C3043="Saliente Nacional",(IFERROR((LIMPIA(J3043,1)),0)),0)</f>
        <v>0</v>
      </c>
      <c r="N3043" s="36">
        <f>IF(C3043="Saliente Internacional",(IFERROR((LIMPIA(J3043,1)),0)),0)</f>
        <v>0</v>
      </c>
      <c r="O3043" s="36">
        <f>IF(C3043="Saliente Local",(IFERROR((LIMPIA(K3043,1)),0)),0)</f>
        <v>53</v>
      </c>
      <c r="P3043" s="36">
        <f>IF(C3043="Saliente Nacional",(IFERROR((LIMPIA(K3043,1)),0)),0)</f>
        <v>0</v>
      </c>
      <c r="Q3043" s="36">
        <f>IF(C3043="Saliente Internacional",(IFERROR((LIMPIA(K3043,1)),0)),0)</f>
        <v>0</v>
      </c>
      <c r="R3043" s="36">
        <f t="shared" si="142"/>
        <v>2</v>
      </c>
      <c r="S3043" s="36">
        <f t="shared" si="143"/>
        <v>0</v>
      </c>
    </row>
    <row r="3044" spans="1:19" x14ac:dyDescent="0.25">
      <c r="A3044" s="101">
        <f>'DETALLE DE CONEXIONES'!P3044</f>
        <v>0</v>
      </c>
      <c r="B3044" s="36" t="str">
        <f>'DETALLE DE CONEXIONES'!I3044</f>
        <v>GPRS</v>
      </c>
      <c r="C3044" s="36" t="str">
        <f>'DETALLE DE CONEXIONES'!BB3044</f>
        <v>MENSAJERO</v>
      </c>
      <c r="D3044" s="36" t="str">
        <f>'DETALLE DE CONEXIONES'!E3044</f>
        <v>internet.itelcelXXXm-3G</v>
      </c>
      <c r="E3044" s="36">
        <f t="shared" si="141"/>
        <v>23</v>
      </c>
      <c r="F3044" s="36">
        <f>IFERROR(LIMPIA('DETALLE DE CONEXIONES'!N3044,1),0)</f>
        <v>0</v>
      </c>
      <c r="G3044" s="36" t="str">
        <f>LEFT('DETALLE DE CONEXIONES'!BE3044,3)</f>
        <v/>
      </c>
      <c r="H3044" s="36" t="str">
        <f>RIGHT('DETALLE DE CONEXIONES'!AK3044,2)</f>
        <v>-1</v>
      </c>
      <c r="I3044" s="36" t="str">
        <f>LEFT('DETALLE DE CONEXIONES'!AK3044,3)</f>
        <v>MEN</v>
      </c>
      <c r="J3044" s="36" t="str">
        <f>LEFT('DETALLE DE CONEXIONES'!M3044,3)</f>
        <v>0mi</v>
      </c>
      <c r="K3044" s="36" t="str">
        <f>IF(LEN('DETALLE DE CONEXIONES'!M3044)&lt;12,(RIGHT('DETALLE DE CONEXIONES'!M3044,5)),(RIGHT('DETALLE DE CONEXIONES'!M3044,6)))</f>
        <v xml:space="preserve">min. </v>
      </c>
      <c r="L3044" s="36">
        <f>IF(C3044="Saliente Local",(IFERROR((LIMPIA(J3044,1)),0)),0)</f>
        <v>0</v>
      </c>
      <c r="M3044" s="36">
        <f>IF(C3044="Saliente Nacional",(IFERROR((LIMPIA(J3044,1)),0)),0)</f>
        <v>0</v>
      </c>
      <c r="N3044" s="36">
        <f>IF(C3044="Saliente Internacional",(IFERROR((LIMPIA(J3044,1)),0)),0)</f>
        <v>0</v>
      </c>
      <c r="O3044" s="36">
        <f>IF(C3044="Saliente Local",(IFERROR((LIMPIA(K3044,1)),0)),0)</f>
        <v>0</v>
      </c>
      <c r="P3044" s="36">
        <f>IF(C3044="Saliente Nacional",(IFERROR((LIMPIA(K3044,1)),0)),0)</f>
        <v>0</v>
      </c>
      <c r="Q3044" s="36">
        <f>IF(C3044="Saliente Internacional",(IFERROR((LIMPIA(K3044,1)),0)),0)</f>
        <v>0</v>
      </c>
      <c r="R3044" s="36">
        <f t="shared" si="142"/>
        <v>0</v>
      </c>
      <c r="S3044" s="36">
        <f t="shared" si="143"/>
        <v>0</v>
      </c>
    </row>
    <row r="3045" spans="1:19" x14ac:dyDescent="0.25">
      <c r="A3045" s="101">
        <f>'DETALLE DE CONEXIONES'!P3045</f>
        <v>0</v>
      </c>
      <c r="B3045" s="36" t="str">
        <f>'DETALLE DE CONEXIONES'!I3045</f>
        <v>SALIENTE</v>
      </c>
      <c r="C3045" s="36" t="str">
        <f>'DETALLE DE CONEXIONES'!BB3045</f>
        <v>Saliente Local</v>
      </c>
      <c r="D3045" s="36" t="str">
        <f>'DETALLE DE CONEXIONES'!E3045</f>
        <v>999XXX8226</v>
      </c>
      <c r="E3045" s="36">
        <f t="shared" si="141"/>
        <v>10</v>
      </c>
      <c r="F3045" s="36">
        <f>IFERROR(LIMPIA('DETALLE DE CONEXIONES'!N3045,1),0)</f>
        <v>1</v>
      </c>
      <c r="G3045" s="36" t="str">
        <f>LEFT('DETALLE DE CONEXIONES'!BE3045,3)</f>
        <v>NOF</v>
      </c>
      <c r="H3045" s="36" t="str">
        <f>RIGHT('DETALLE DE CONEXIONES'!AK3045,2)</f>
        <v/>
      </c>
      <c r="I3045" s="36" t="str">
        <f>LEFT('DETALLE DE CONEXIONES'!AK3045,3)</f>
        <v/>
      </c>
      <c r="J3045" s="36" t="str">
        <f>LEFT('DETALLE DE CONEXIONES'!M3045,3)</f>
        <v>0mi</v>
      </c>
      <c r="K3045" s="36" t="str">
        <f>IF(LEN('DETALLE DE CONEXIONES'!M3045)&lt;12,(RIGHT('DETALLE DE CONEXIONES'!M3045,5)),(RIGHT('DETALLE DE CONEXIONES'!M3045,6)))</f>
        <v>52seg.</v>
      </c>
      <c r="L3045" s="36">
        <f>IF(C3045="Saliente Local",(IFERROR((LIMPIA(J3045,1)),0)),0)</f>
        <v>0</v>
      </c>
      <c r="M3045" s="36">
        <f>IF(C3045="Saliente Nacional",(IFERROR((LIMPIA(J3045,1)),0)),0)</f>
        <v>0</v>
      </c>
      <c r="N3045" s="36">
        <f>IF(C3045="Saliente Internacional",(IFERROR((LIMPIA(J3045,1)),0)),0)</f>
        <v>0</v>
      </c>
      <c r="O3045" s="36">
        <f>IF(C3045="Saliente Local",(IFERROR((LIMPIA(K3045,1)),0)),0)</f>
        <v>52</v>
      </c>
      <c r="P3045" s="36">
        <f>IF(C3045="Saliente Nacional",(IFERROR((LIMPIA(K3045,1)),0)),0)</f>
        <v>0</v>
      </c>
      <c r="Q3045" s="36">
        <f>IF(C3045="Saliente Internacional",(IFERROR((LIMPIA(K3045,1)),0)),0)</f>
        <v>0</v>
      </c>
      <c r="R3045" s="36">
        <f t="shared" si="142"/>
        <v>1</v>
      </c>
      <c r="S3045" s="36">
        <f t="shared" si="143"/>
        <v>0</v>
      </c>
    </row>
    <row r="3046" spans="1:19" x14ac:dyDescent="0.25">
      <c r="A3046" s="101">
        <f>'DETALLE DE CONEXIONES'!P3046</f>
        <v>0</v>
      </c>
      <c r="B3046" s="36" t="str">
        <f>'DETALLE DE CONEXIONES'!I3046</f>
        <v>GPRS</v>
      </c>
      <c r="C3046" s="36" t="str">
        <f>'DETALLE DE CONEXIONES'!BB3046</f>
        <v>RS</v>
      </c>
      <c r="D3046" s="36" t="str">
        <f>'DETALLE DE CONEXIONES'!E3046</f>
        <v>internet.itelcelXXXm-3G</v>
      </c>
      <c r="E3046" s="36">
        <f t="shared" si="141"/>
        <v>23</v>
      </c>
      <c r="F3046" s="36">
        <f>IFERROR(LIMPIA('DETALLE DE CONEXIONES'!N3046,1),0)</f>
        <v>0</v>
      </c>
      <c r="G3046" s="36" t="str">
        <f>LEFT('DETALLE DE CONEXIONES'!BE3046,3)</f>
        <v/>
      </c>
      <c r="H3046" s="36" t="str">
        <f>RIGHT('DETALLE DE CONEXIONES'!AK3046,2)</f>
        <v>-1</v>
      </c>
      <c r="I3046" s="36" t="str">
        <f>LEFT('DETALLE DE CONEXIONES'!AK3046,3)</f>
        <v>RS;</v>
      </c>
      <c r="J3046" s="36" t="str">
        <f>LEFT('DETALLE DE CONEXIONES'!M3046,3)</f>
        <v>0mi</v>
      </c>
      <c r="K3046" s="36" t="str">
        <f>IF(LEN('DETALLE DE CONEXIONES'!M3046)&lt;12,(RIGHT('DETALLE DE CONEXIONES'!M3046,5)),(RIGHT('DETALLE DE CONEXIONES'!M3046,6)))</f>
        <v xml:space="preserve">min. </v>
      </c>
      <c r="L3046" s="36">
        <f>IF(C3046="Saliente Local",(IFERROR((LIMPIA(J3046,1)),0)),0)</f>
        <v>0</v>
      </c>
      <c r="M3046" s="36">
        <f>IF(C3046="Saliente Nacional",(IFERROR((LIMPIA(J3046,1)),0)),0)</f>
        <v>0</v>
      </c>
      <c r="N3046" s="36">
        <f>IF(C3046="Saliente Internacional",(IFERROR((LIMPIA(J3046,1)),0)),0)</f>
        <v>0</v>
      </c>
      <c r="O3046" s="36">
        <f>IF(C3046="Saliente Local",(IFERROR((LIMPIA(K3046,1)),0)),0)</f>
        <v>0</v>
      </c>
      <c r="P3046" s="36">
        <f>IF(C3046="Saliente Nacional",(IFERROR((LIMPIA(K3046,1)),0)),0)</f>
        <v>0</v>
      </c>
      <c r="Q3046" s="36">
        <f>IF(C3046="Saliente Internacional",(IFERROR((LIMPIA(K3046,1)),0)),0)</f>
        <v>0</v>
      </c>
      <c r="R3046" s="36">
        <f t="shared" si="142"/>
        <v>0</v>
      </c>
      <c r="S3046" s="36">
        <f t="shared" si="143"/>
        <v>0</v>
      </c>
    </row>
    <row r="3047" spans="1:19" x14ac:dyDescent="0.25">
      <c r="A3047" s="101">
        <f>'DETALLE DE CONEXIONES'!P3047</f>
        <v>0</v>
      </c>
      <c r="B3047" s="36" t="str">
        <f>'DETALLE DE CONEXIONES'!I3047</f>
        <v>TRANSFERENCIA</v>
      </c>
      <c r="C3047" s="36" t="str">
        <f>'DETALLE DE CONEXIONES'!BB3047</f>
        <v>Desvio Nacional</v>
      </c>
      <c r="D3047" s="36" t="str">
        <f>'DETALLE DE CONEXIONES'!E3047</f>
        <v>999XXX1600</v>
      </c>
      <c r="E3047" s="36">
        <f t="shared" si="141"/>
        <v>10</v>
      </c>
      <c r="F3047" s="36">
        <f>IFERROR(LIMPIA('DETALLE DE CONEXIONES'!N3047,1),0)</f>
        <v>1</v>
      </c>
      <c r="G3047" s="36" t="str">
        <f>LEFT('DETALLE DE CONEXIONES'!BE3047,3)</f>
        <v>SIU</v>
      </c>
      <c r="H3047" s="36" t="str">
        <f>RIGHT('DETALLE DE CONEXIONES'!AK3047,2)</f>
        <v/>
      </c>
      <c r="I3047" s="36" t="str">
        <f>LEFT('DETALLE DE CONEXIONES'!AK3047,3)</f>
        <v/>
      </c>
      <c r="J3047" s="36" t="str">
        <f>LEFT('DETALLE DE CONEXIONES'!M3047,3)</f>
        <v>0mi</v>
      </c>
      <c r="K3047" s="36" t="str">
        <f>IF(LEN('DETALLE DE CONEXIONES'!M3047)&lt;12,(RIGHT('DETALLE DE CONEXIONES'!M3047,5)),(RIGHT('DETALLE DE CONEXIONES'!M3047,6)))</f>
        <v>7seg.</v>
      </c>
      <c r="L3047" s="36">
        <f>IF(C3047="Saliente Local",(IFERROR((LIMPIA(J3047,1)),0)),0)</f>
        <v>0</v>
      </c>
      <c r="M3047" s="36">
        <f>IF(C3047="Saliente Nacional",(IFERROR((LIMPIA(J3047,1)),0)),0)</f>
        <v>0</v>
      </c>
      <c r="N3047" s="36">
        <f>IF(C3047="Saliente Internacional",(IFERROR((LIMPIA(J3047,1)),0)),0)</f>
        <v>0</v>
      </c>
      <c r="O3047" s="36">
        <f>IF(C3047="Saliente Local",(IFERROR((LIMPIA(K3047,1)),0)),0)</f>
        <v>0</v>
      </c>
      <c r="P3047" s="36">
        <f>IF(C3047="Saliente Nacional",(IFERROR((LIMPIA(K3047,1)),0)),0)</f>
        <v>0</v>
      </c>
      <c r="Q3047" s="36">
        <f>IF(C3047="Saliente Internacional",(IFERROR((LIMPIA(K3047,1)),0)),0)</f>
        <v>0</v>
      </c>
      <c r="R3047" s="36">
        <f t="shared" si="142"/>
        <v>0</v>
      </c>
      <c r="S3047" s="36">
        <f t="shared" si="143"/>
        <v>0</v>
      </c>
    </row>
    <row r="3048" spans="1:19" x14ac:dyDescent="0.25">
      <c r="A3048" s="101">
        <f>'DETALLE DE CONEXIONES'!P3048</f>
        <v>0</v>
      </c>
      <c r="B3048" s="36" t="str">
        <f>'DETALLE DE CONEXIONES'!I3048</f>
        <v>TRANSFERENCIA</v>
      </c>
      <c r="C3048" s="36" t="str">
        <f>'DETALLE DE CONEXIONES'!BB3048</f>
        <v>Desvio Nacional</v>
      </c>
      <c r="D3048" s="36" t="str">
        <f>'DETALLE DE CONEXIONES'!E3048</f>
        <v>999XXX1600</v>
      </c>
      <c r="E3048" s="36">
        <f t="shared" si="141"/>
        <v>10</v>
      </c>
      <c r="F3048" s="36">
        <f>IFERROR(LIMPIA('DETALLE DE CONEXIONES'!N3048,1),0)</f>
        <v>1</v>
      </c>
      <c r="G3048" s="36" t="str">
        <f>LEFT('DETALLE DE CONEXIONES'!BE3048,3)</f>
        <v>SIU</v>
      </c>
      <c r="H3048" s="36" t="str">
        <f>RIGHT('DETALLE DE CONEXIONES'!AK3048,2)</f>
        <v/>
      </c>
      <c r="I3048" s="36" t="str">
        <f>LEFT('DETALLE DE CONEXIONES'!AK3048,3)</f>
        <v/>
      </c>
      <c r="J3048" s="36" t="str">
        <f>LEFT('DETALLE DE CONEXIONES'!M3048,3)</f>
        <v>0mi</v>
      </c>
      <c r="K3048" s="36" t="str">
        <f>IF(LEN('DETALLE DE CONEXIONES'!M3048)&lt;12,(RIGHT('DETALLE DE CONEXIONES'!M3048,5)),(RIGHT('DETALLE DE CONEXIONES'!M3048,6)))</f>
        <v>4seg.</v>
      </c>
      <c r="L3048" s="36">
        <f>IF(C3048="Saliente Local",(IFERROR((LIMPIA(J3048,1)),0)),0)</f>
        <v>0</v>
      </c>
      <c r="M3048" s="36">
        <f>IF(C3048="Saliente Nacional",(IFERROR((LIMPIA(J3048,1)),0)),0)</f>
        <v>0</v>
      </c>
      <c r="N3048" s="36">
        <f>IF(C3048="Saliente Internacional",(IFERROR((LIMPIA(J3048,1)),0)),0)</f>
        <v>0</v>
      </c>
      <c r="O3048" s="36">
        <f>IF(C3048="Saliente Local",(IFERROR((LIMPIA(K3048,1)),0)),0)</f>
        <v>0</v>
      </c>
      <c r="P3048" s="36">
        <f>IF(C3048="Saliente Nacional",(IFERROR((LIMPIA(K3048,1)),0)),0)</f>
        <v>0</v>
      </c>
      <c r="Q3048" s="36">
        <f>IF(C3048="Saliente Internacional",(IFERROR((LIMPIA(K3048,1)),0)),0)</f>
        <v>0</v>
      </c>
      <c r="R3048" s="36">
        <f t="shared" si="142"/>
        <v>0</v>
      </c>
      <c r="S3048" s="36">
        <f t="shared" si="143"/>
        <v>0</v>
      </c>
    </row>
    <row r="3049" spans="1:19" x14ac:dyDescent="0.25">
      <c r="A3049" s="101">
        <f>'DETALLE DE CONEXIONES'!P3049</f>
        <v>0</v>
      </c>
      <c r="B3049" s="36" t="str">
        <f>'DETALLE DE CONEXIONES'!I3049</f>
        <v>TRANSFERENCIA</v>
      </c>
      <c r="C3049" s="36" t="str">
        <f>'DETALLE DE CONEXIONES'!BB3049</f>
        <v>Desvio Nacional</v>
      </c>
      <c r="D3049" s="36" t="str">
        <f>'DETALLE DE CONEXIONES'!E3049</f>
        <v>999XXX1600</v>
      </c>
      <c r="E3049" s="36">
        <f t="shared" si="141"/>
        <v>10</v>
      </c>
      <c r="F3049" s="36">
        <f>IFERROR(LIMPIA('DETALLE DE CONEXIONES'!N3049,1),0)</f>
        <v>1</v>
      </c>
      <c r="G3049" s="36" t="str">
        <f>LEFT('DETALLE DE CONEXIONES'!BE3049,3)</f>
        <v>SIU</v>
      </c>
      <c r="H3049" s="36" t="str">
        <f>RIGHT('DETALLE DE CONEXIONES'!AK3049,2)</f>
        <v/>
      </c>
      <c r="I3049" s="36" t="str">
        <f>LEFT('DETALLE DE CONEXIONES'!AK3049,3)</f>
        <v/>
      </c>
      <c r="J3049" s="36" t="str">
        <f>LEFT('DETALLE DE CONEXIONES'!M3049,3)</f>
        <v>0mi</v>
      </c>
      <c r="K3049" s="36" t="str">
        <f>IF(LEN('DETALLE DE CONEXIONES'!M3049)&lt;12,(RIGHT('DETALLE DE CONEXIONES'!M3049,5)),(RIGHT('DETALLE DE CONEXIONES'!M3049,6)))</f>
        <v>3seg.</v>
      </c>
      <c r="L3049" s="36">
        <f>IF(C3049="Saliente Local",(IFERROR((LIMPIA(J3049,1)),0)),0)</f>
        <v>0</v>
      </c>
      <c r="M3049" s="36">
        <f>IF(C3049="Saliente Nacional",(IFERROR((LIMPIA(J3049,1)),0)),0)</f>
        <v>0</v>
      </c>
      <c r="N3049" s="36">
        <f>IF(C3049="Saliente Internacional",(IFERROR((LIMPIA(J3049,1)),0)),0)</f>
        <v>0</v>
      </c>
      <c r="O3049" s="36">
        <f>IF(C3049="Saliente Local",(IFERROR((LIMPIA(K3049,1)),0)),0)</f>
        <v>0</v>
      </c>
      <c r="P3049" s="36">
        <f>IF(C3049="Saliente Nacional",(IFERROR((LIMPIA(K3049,1)),0)),0)</f>
        <v>0</v>
      </c>
      <c r="Q3049" s="36">
        <f>IF(C3049="Saliente Internacional",(IFERROR((LIMPIA(K3049,1)),0)),0)</f>
        <v>0</v>
      </c>
      <c r="R3049" s="36">
        <f t="shared" si="142"/>
        <v>0</v>
      </c>
      <c r="S3049" s="36">
        <f t="shared" si="143"/>
        <v>0</v>
      </c>
    </row>
    <row r="3050" spans="1:19" x14ac:dyDescent="0.25">
      <c r="A3050" s="101">
        <f>'DETALLE DE CONEXIONES'!P3050</f>
        <v>0</v>
      </c>
      <c r="B3050" s="36" t="str">
        <f>'DETALLE DE CONEXIONES'!I3050</f>
        <v>TRANSFERENCIA</v>
      </c>
      <c r="C3050" s="36" t="str">
        <f>'DETALLE DE CONEXIONES'!BB3050</f>
        <v>Desvio Nacional</v>
      </c>
      <c r="D3050" s="36" t="str">
        <f>'DETALLE DE CONEXIONES'!E3050</f>
        <v>999XXX1600</v>
      </c>
      <c r="E3050" s="36">
        <f t="shared" si="141"/>
        <v>10</v>
      </c>
      <c r="F3050" s="36">
        <f>IFERROR(LIMPIA('DETALLE DE CONEXIONES'!N3050,1),0)</f>
        <v>1</v>
      </c>
      <c r="G3050" s="36" t="str">
        <f>LEFT('DETALLE DE CONEXIONES'!BE3050,3)</f>
        <v>SIU</v>
      </c>
      <c r="H3050" s="36" t="str">
        <f>RIGHT('DETALLE DE CONEXIONES'!AK3050,2)</f>
        <v/>
      </c>
      <c r="I3050" s="36" t="str">
        <f>LEFT('DETALLE DE CONEXIONES'!AK3050,3)</f>
        <v/>
      </c>
      <c r="J3050" s="36" t="str">
        <f>LEFT('DETALLE DE CONEXIONES'!M3050,3)</f>
        <v>0mi</v>
      </c>
      <c r="K3050" s="36" t="str">
        <f>IF(LEN('DETALLE DE CONEXIONES'!M3050)&lt;12,(RIGHT('DETALLE DE CONEXIONES'!M3050,5)),(RIGHT('DETALLE DE CONEXIONES'!M3050,6)))</f>
        <v>3seg.</v>
      </c>
      <c r="L3050" s="36">
        <f>IF(C3050="Saliente Local",(IFERROR((LIMPIA(J3050,1)),0)),0)</f>
        <v>0</v>
      </c>
      <c r="M3050" s="36">
        <f>IF(C3050="Saliente Nacional",(IFERROR((LIMPIA(J3050,1)),0)),0)</f>
        <v>0</v>
      </c>
      <c r="N3050" s="36">
        <f>IF(C3050="Saliente Internacional",(IFERROR((LIMPIA(J3050,1)),0)),0)</f>
        <v>0</v>
      </c>
      <c r="O3050" s="36">
        <f>IF(C3050="Saliente Local",(IFERROR((LIMPIA(K3050,1)),0)),0)</f>
        <v>0</v>
      </c>
      <c r="P3050" s="36">
        <f>IF(C3050="Saliente Nacional",(IFERROR((LIMPIA(K3050,1)),0)),0)</f>
        <v>0</v>
      </c>
      <c r="Q3050" s="36">
        <f>IF(C3050="Saliente Internacional",(IFERROR((LIMPIA(K3050,1)),0)),0)</f>
        <v>0</v>
      </c>
      <c r="R3050" s="36">
        <f t="shared" si="142"/>
        <v>0</v>
      </c>
      <c r="S3050" s="36">
        <f t="shared" si="143"/>
        <v>0</v>
      </c>
    </row>
    <row r="3051" spans="1:19" x14ac:dyDescent="0.25">
      <c r="A3051" s="101">
        <f>'DETALLE DE CONEXIONES'!P3051</f>
        <v>0</v>
      </c>
      <c r="B3051" s="36" t="str">
        <f>'DETALLE DE CONEXIONES'!I3051</f>
        <v>TRANSFERENCIA</v>
      </c>
      <c r="C3051" s="36" t="str">
        <f>'DETALLE DE CONEXIONES'!BB3051</f>
        <v>Desvio Nacional</v>
      </c>
      <c r="D3051" s="36" t="str">
        <f>'DETALLE DE CONEXIONES'!E3051</f>
        <v>999XXX1600</v>
      </c>
      <c r="E3051" s="36">
        <f t="shared" si="141"/>
        <v>10</v>
      </c>
      <c r="F3051" s="36">
        <f>IFERROR(LIMPIA('DETALLE DE CONEXIONES'!N3051,1),0)</f>
        <v>1</v>
      </c>
      <c r="G3051" s="36" t="str">
        <f>LEFT('DETALLE DE CONEXIONES'!BE3051,3)</f>
        <v>SIU</v>
      </c>
      <c r="H3051" s="36" t="str">
        <f>RIGHT('DETALLE DE CONEXIONES'!AK3051,2)</f>
        <v/>
      </c>
      <c r="I3051" s="36" t="str">
        <f>LEFT('DETALLE DE CONEXIONES'!AK3051,3)</f>
        <v/>
      </c>
      <c r="J3051" s="36" t="str">
        <f>LEFT('DETALLE DE CONEXIONES'!M3051,3)</f>
        <v>0mi</v>
      </c>
      <c r="K3051" s="36" t="str">
        <f>IF(LEN('DETALLE DE CONEXIONES'!M3051)&lt;12,(RIGHT('DETALLE DE CONEXIONES'!M3051,5)),(RIGHT('DETALLE DE CONEXIONES'!M3051,6)))</f>
        <v>4seg.</v>
      </c>
      <c r="L3051" s="36">
        <f>IF(C3051="Saliente Local",(IFERROR((LIMPIA(J3051,1)),0)),0)</f>
        <v>0</v>
      </c>
      <c r="M3051" s="36">
        <f>IF(C3051="Saliente Nacional",(IFERROR((LIMPIA(J3051,1)),0)),0)</f>
        <v>0</v>
      </c>
      <c r="N3051" s="36">
        <f>IF(C3051="Saliente Internacional",(IFERROR((LIMPIA(J3051,1)),0)),0)</f>
        <v>0</v>
      </c>
      <c r="O3051" s="36">
        <f>IF(C3051="Saliente Local",(IFERROR((LIMPIA(K3051,1)),0)),0)</f>
        <v>0</v>
      </c>
      <c r="P3051" s="36">
        <f>IF(C3051="Saliente Nacional",(IFERROR((LIMPIA(K3051,1)),0)),0)</f>
        <v>0</v>
      </c>
      <c r="Q3051" s="36">
        <f>IF(C3051="Saliente Internacional",(IFERROR((LIMPIA(K3051,1)),0)),0)</f>
        <v>0</v>
      </c>
      <c r="R3051" s="36">
        <f t="shared" si="142"/>
        <v>0</v>
      </c>
      <c r="S3051" s="36">
        <f t="shared" si="143"/>
        <v>0</v>
      </c>
    </row>
    <row r="3052" spans="1:19" x14ac:dyDescent="0.25">
      <c r="A3052" s="101">
        <f>'DETALLE DE CONEXIONES'!P3052</f>
        <v>0</v>
      </c>
      <c r="B3052" s="36" t="str">
        <f>'DETALLE DE CONEXIONES'!I3052</f>
        <v>TRANSFERENCIA</v>
      </c>
      <c r="C3052" s="36" t="str">
        <f>'DETALLE DE CONEXIONES'!BB3052</f>
        <v>Desvio Nacional</v>
      </c>
      <c r="D3052" s="36" t="str">
        <f>'DETALLE DE CONEXIONES'!E3052</f>
        <v>999XXX1600</v>
      </c>
      <c r="E3052" s="36">
        <f t="shared" si="141"/>
        <v>10</v>
      </c>
      <c r="F3052" s="36">
        <f>IFERROR(LIMPIA('DETALLE DE CONEXIONES'!N3052,1),0)</f>
        <v>1</v>
      </c>
      <c r="G3052" s="36" t="str">
        <f>LEFT('DETALLE DE CONEXIONES'!BE3052,3)</f>
        <v>SIU</v>
      </c>
      <c r="H3052" s="36" t="str">
        <f>RIGHT('DETALLE DE CONEXIONES'!AK3052,2)</f>
        <v/>
      </c>
      <c r="I3052" s="36" t="str">
        <f>LEFT('DETALLE DE CONEXIONES'!AK3052,3)</f>
        <v/>
      </c>
      <c r="J3052" s="36" t="str">
        <f>LEFT('DETALLE DE CONEXIONES'!M3052,3)</f>
        <v>0mi</v>
      </c>
      <c r="K3052" s="36" t="str">
        <f>IF(LEN('DETALLE DE CONEXIONES'!M3052)&lt;12,(RIGHT('DETALLE DE CONEXIONES'!M3052,5)),(RIGHT('DETALLE DE CONEXIONES'!M3052,6)))</f>
        <v>2seg.</v>
      </c>
      <c r="L3052" s="36">
        <f>IF(C3052="Saliente Local",(IFERROR((LIMPIA(J3052,1)),0)),0)</f>
        <v>0</v>
      </c>
      <c r="M3052" s="36">
        <f>IF(C3052="Saliente Nacional",(IFERROR((LIMPIA(J3052,1)),0)),0)</f>
        <v>0</v>
      </c>
      <c r="N3052" s="36">
        <f>IF(C3052="Saliente Internacional",(IFERROR((LIMPIA(J3052,1)),0)),0)</f>
        <v>0</v>
      </c>
      <c r="O3052" s="36">
        <f>IF(C3052="Saliente Local",(IFERROR((LIMPIA(K3052,1)),0)),0)</f>
        <v>0</v>
      </c>
      <c r="P3052" s="36">
        <f>IF(C3052="Saliente Nacional",(IFERROR((LIMPIA(K3052,1)),0)),0)</f>
        <v>0</v>
      </c>
      <c r="Q3052" s="36">
        <f>IF(C3052="Saliente Internacional",(IFERROR((LIMPIA(K3052,1)),0)),0)</f>
        <v>0</v>
      </c>
      <c r="R3052" s="36">
        <f t="shared" si="142"/>
        <v>0</v>
      </c>
      <c r="S3052" s="36">
        <f t="shared" si="143"/>
        <v>0</v>
      </c>
    </row>
    <row r="3053" spans="1:19" x14ac:dyDescent="0.25">
      <c r="A3053" s="101">
        <f>'DETALLE DE CONEXIONES'!P3053</f>
        <v>0</v>
      </c>
      <c r="B3053" s="36" t="str">
        <f>'DETALLE DE CONEXIONES'!I3053</f>
        <v>TRANSFERENCIA</v>
      </c>
      <c r="C3053" s="36" t="str">
        <f>'DETALLE DE CONEXIONES'!BB3053</f>
        <v>Desvio Nacional</v>
      </c>
      <c r="D3053" s="36" t="str">
        <f>'DETALLE DE CONEXIONES'!E3053</f>
        <v>999XXX1600</v>
      </c>
      <c r="E3053" s="36">
        <f t="shared" si="141"/>
        <v>10</v>
      </c>
      <c r="F3053" s="36">
        <f>IFERROR(LIMPIA('DETALLE DE CONEXIONES'!N3053,1),0)</f>
        <v>1</v>
      </c>
      <c r="G3053" s="36" t="str">
        <f>LEFT('DETALLE DE CONEXIONES'!BE3053,3)</f>
        <v>SIU</v>
      </c>
      <c r="H3053" s="36" t="str">
        <f>RIGHT('DETALLE DE CONEXIONES'!AK3053,2)</f>
        <v/>
      </c>
      <c r="I3053" s="36" t="str">
        <f>LEFT('DETALLE DE CONEXIONES'!AK3053,3)</f>
        <v/>
      </c>
      <c r="J3053" s="36" t="str">
        <f>LEFT('DETALLE DE CONEXIONES'!M3053,3)</f>
        <v>0mi</v>
      </c>
      <c r="K3053" s="36" t="str">
        <f>IF(LEN('DETALLE DE CONEXIONES'!M3053)&lt;12,(RIGHT('DETALLE DE CONEXIONES'!M3053,5)),(RIGHT('DETALLE DE CONEXIONES'!M3053,6)))</f>
        <v>5seg.</v>
      </c>
      <c r="L3053" s="36">
        <f>IF(C3053="Saliente Local",(IFERROR((LIMPIA(J3053,1)),0)),0)</f>
        <v>0</v>
      </c>
      <c r="M3053" s="36">
        <f>IF(C3053="Saliente Nacional",(IFERROR((LIMPIA(J3053,1)),0)),0)</f>
        <v>0</v>
      </c>
      <c r="N3053" s="36">
        <f>IF(C3053="Saliente Internacional",(IFERROR((LIMPIA(J3053,1)),0)),0)</f>
        <v>0</v>
      </c>
      <c r="O3053" s="36">
        <f>IF(C3053="Saliente Local",(IFERROR((LIMPIA(K3053,1)),0)),0)</f>
        <v>0</v>
      </c>
      <c r="P3053" s="36">
        <f>IF(C3053="Saliente Nacional",(IFERROR((LIMPIA(K3053,1)),0)),0)</f>
        <v>0</v>
      </c>
      <c r="Q3053" s="36">
        <f>IF(C3053="Saliente Internacional",(IFERROR((LIMPIA(K3053,1)),0)),0)</f>
        <v>0</v>
      </c>
      <c r="R3053" s="36">
        <f t="shared" si="142"/>
        <v>0</v>
      </c>
      <c r="S3053" s="36">
        <f t="shared" si="143"/>
        <v>0</v>
      </c>
    </row>
    <row r="3054" spans="1:19" x14ac:dyDescent="0.25">
      <c r="A3054" s="101">
        <f>'DETALLE DE CONEXIONES'!P3054</f>
        <v>0</v>
      </c>
      <c r="B3054" s="36" t="str">
        <f>'DETALLE DE CONEXIONES'!I3054</f>
        <v>TRANSFERENCIA</v>
      </c>
      <c r="C3054" s="36" t="str">
        <f>'DETALLE DE CONEXIONES'!BB3054</f>
        <v>Desvio Nacional</v>
      </c>
      <c r="D3054" s="36" t="str">
        <f>'DETALLE DE CONEXIONES'!E3054</f>
        <v>999XXX1600</v>
      </c>
      <c r="E3054" s="36">
        <f t="shared" si="141"/>
        <v>10</v>
      </c>
      <c r="F3054" s="36">
        <f>IFERROR(LIMPIA('DETALLE DE CONEXIONES'!N3054,1),0)</f>
        <v>1</v>
      </c>
      <c r="G3054" s="36" t="str">
        <f>LEFT('DETALLE DE CONEXIONES'!BE3054,3)</f>
        <v>SIU</v>
      </c>
      <c r="H3054" s="36" t="str">
        <f>RIGHT('DETALLE DE CONEXIONES'!AK3054,2)</f>
        <v/>
      </c>
      <c r="I3054" s="36" t="str">
        <f>LEFT('DETALLE DE CONEXIONES'!AK3054,3)</f>
        <v/>
      </c>
      <c r="J3054" s="36" t="str">
        <f>LEFT('DETALLE DE CONEXIONES'!M3054,3)</f>
        <v>0mi</v>
      </c>
      <c r="K3054" s="36" t="str">
        <f>IF(LEN('DETALLE DE CONEXIONES'!M3054)&lt;12,(RIGHT('DETALLE DE CONEXIONES'!M3054,5)),(RIGHT('DETALLE DE CONEXIONES'!M3054,6)))</f>
        <v>3seg.</v>
      </c>
      <c r="L3054" s="36">
        <f>IF(C3054="Saliente Local",(IFERROR((LIMPIA(J3054,1)),0)),0)</f>
        <v>0</v>
      </c>
      <c r="M3054" s="36">
        <f>IF(C3054="Saliente Nacional",(IFERROR((LIMPIA(J3054,1)),0)),0)</f>
        <v>0</v>
      </c>
      <c r="N3054" s="36">
        <f>IF(C3054="Saliente Internacional",(IFERROR((LIMPIA(J3054,1)),0)),0)</f>
        <v>0</v>
      </c>
      <c r="O3054" s="36">
        <f>IF(C3054="Saliente Local",(IFERROR((LIMPIA(K3054,1)),0)),0)</f>
        <v>0</v>
      </c>
      <c r="P3054" s="36">
        <f>IF(C3054="Saliente Nacional",(IFERROR((LIMPIA(K3054,1)),0)),0)</f>
        <v>0</v>
      </c>
      <c r="Q3054" s="36">
        <f>IF(C3054="Saliente Internacional",(IFERROR((LIMPIA(K3054,1)),0)),0)</f>
        <v>0</v>
      </c>
      <c r="R3054" s="36">
        <f t="shared" si="142"/>
        <v>0</v>
      </c>
      <c r="S3054" s="36">
        <f t="shared" si="143"/>
        <v>0</v>
      </c>
    </row>
    <row r="3055" spans="1:19" x14ac:dyDescent="0.25">
      <c r="A3055" s="101">
        <f>'DETALLE DE CONEXIONES'!P3055</f>
        <v>0</v>
      </c>
      <c r="B3055" s="36" t="str">
        <f>'DETALLE DE CONEXIONES'!I3055</f>
        <v>TRANSFERENCIA</v>
      </c>
      <c r="C3055" s="36" t="str">
        <f>'DETALLE DE CONEXIONES'!BB3055</f>
        <v>Desvio Nacional</v>
      </c>
      <c r="D3055" s="36" t="str">
        <f>'DETALLE DE CONEXIONES'!E3055</f>
        <v>999XXX1600</v>
      </c>
      <c r="E3055" s="36">
        <f t="shared" si="141"/>
        <v>10</v>
      </c>
      <c r="F3055" s="36">
        <f>IFERROR(LIMPIA('DETALLE DE CONEXIONES'!N3055,1),0)</f>
        <v>1</v>
      </c>
      <c r="G3055" s="36" t="str">
        <f>LEFT('DETALLE DE CONEXIONES'!BE3055,3)</f>
        <v>SIU</v>
      </c>
      <c r="H3055" s="36" t="str">
        <f>RIGHT('DETALLE DE CONEXIONES'!AK3055,2)</f>
        <v/>
      </c>
      <c r="I3055" s="36" t="str">
        <f>LEFT('DETALLE DE CONEXIONES'!AK3055,3)</f>
        <v/>
      </c>
      <c r="J3055" s="36" t="str">
        <f>LEFT('DETALLE DE CONEXIONES'!M3055,3)</f>
        <v>0mi</v>
      </c>
      <c r="K3055" s="36" t="str">
        <f>IF(LEN('DETALLE DE CONEXIONES'!M3055)&lt;12,(RIGHT('DETALLE DE CONEXIONES'!M3055,5)),(RIGHT('DETALLE DE CONEXIONES'!M3055,6)))</f>
        <v>17seg.</v>
      </c>
      <c r="L3055" s="36">
        <f>IF(C3055="Saliente Local",(IFERROR((LIMPIA(J3055,1)),0)),0)</f>
        <v>0</v>
      </c>
      <c r="M3055" s="36">
        <f>IF(C3055="Saliente Nacional",(IFERROR((LIMPIA(J3055,1)),0)),0)</f>
        <v>0</v>
      </c>
      <c r="N3055" s="36">
        <f>IF(C3055="Saliente Internacional",(IFERROR((LIMPIA(J3055,1)),0)),0)</f>
        <v>0</v>
      </c>
      <c r="O3055" s="36">
        <f>IF(C3055="Saliente Local",(IFERROR((LIMPIA(K3055,1)),0)),0)</f>
        <v>0</v>
      </c>
      <c r="P3055" s="36">
        <f>IF(C3055="Saliente Nacional",(IFERROR((LIMPIA(K3055,1)),0)),0)</f>
        <v>0</v>
      </c>
      <c r="Q3055" s="36">
        <f>IF(C3055="Saliente Internacional",(IFERROR((LIMPIA(K3055,1)),0)),0)</f>
        <v>0</v>
      </c>
      <c r="R3055" s="36">
        <f t="shared" si="142"/>
        <v>0</v>
      </c>
      <c r="S3055" s="36">
        <f t="shared" si="143"/>
        <v>0</v>
      </c>
    </row>
    <row r="3056" spans="1:19" x14ac:dyDescent="0.25">
      <c r="A3056" s="101">
        <f>'DETALLE DE CONEXIONES'!P3056</f>
        <v>0</v>
      </c>
      <c r="B3056" s="36" t="str">
        <f>'DETALLE DE CONEXIONES'!I3056</f>
        <v>TRANSFERENCIA</v>
      </c>
      <c r="C3056" s="36" t="str">
        <f>'DETALLE DE CONEXIONES'!BB3056</f>
        <v>Desvio Nacional</v>
      </c>
      <c r="D3056" s="36" t="str">
        <f>'DETALLE DE CONEXIONES'!E3056</f>
        <v>999XXX1600</v>
      </c>
      <c r="E3056" s="36">
        <f t="shared" si="141"/>
        <v>10</v>
      </c>
      <c r="F3056" s="36">
        <f>IFERROR(LIMPIA('DETALLE DE CONEXIONES'!N3056,1),0)</f>
        <v>1</v>
      </c>
      <c r="G3056" s="36" t="str">
        <f>LEFT('DETALLE DE CONEXIONES'!BE3056,3)</f>
        <v>SIU</v>
      </c>
      <c r="H3056" s="36" t="str">
        <f>RIGHT('DETALLE DE CONEXIONES'!AK3056,2)</f>
        <v/>
      </c>
      <c r="I3056" s="36" t="str">
        <f>LEFT('DETALLE DE CONEXIONES'!AK3056,3)</f>
        <v/>
      </c>
      <c r="J3056" s="36" t="str">
        <f>LEFT('DETALLE DE CONEXIONES'!M3056,3)</f>
        <v>0mi</v>
      </c>
      <c r="K3056" s="36" t="str">
        <f>IF(LEN('DETALLE DE CONEXIONES'!M3056)&lt;12,(RIGHT('DETALLE DE CONEXIONES'!M3056,5)),(RIGHT('DETALLE DE CONEXIONES'!M3056,6)))</f>
        <v>3seg.</v>
      </c>
      <c r="L3056" s="36">
        <f>IF(C3056="Saliente Local",(IFERROR((LIMPIA(J3056,1)),0)),0)</f>
        <v>0</v>
      </c>
      <c r="M3056" s="36">
        <f>IF(C3056="Saliente Nacional",(IFERROR((LIMPIA(J3056,1)),0)),0)</f>
        <v>0</v>
      </c>
      <c r="N3056" s="36">
        <f>IF(C3056="Saliente Internacional",(IFERROR((LIMPIA(J3056,1)),0)),0)</f>
        <v>0</v>
      </c>
      <c r="O3056" s="36">
        <f>IF(C3056="Saliente Local",(IFERROR((LIMPIA(K3056,1)),0)),0)</f>
        <v>0</v>
      </c>
      <c r="P3056" s="36">
        <f>IF(C3056="Saliente Nacional",(IFERROR((LIMPIA(K3056,1)),0)),0)</f>
        <v>0</v>
      </c>
      <c r="Q3056" s="36">
        <f>IF(C3056="Saliente Internacional",(IFERROR((LIMPIA(K3056,1)),0)),0)</f>
        <v>0</v>
      </c>
      <c r="R3056" s="36">
        <f t="shared" si="142"/>
        <v>0</v>
      </c>
      <c r="S3056" s="36">
        <f t="shared" si="143"/>
        <v>0</v>
      </c>
    </row>
    <row r="3057" spans="1:19" x14ac:dyDescent="0.25">
      <c r="A3057" s="101">
        <f>'DETALLE DE CONEXIONES'!P3057</f>
        <v>0</v>
      </c>
      <c r="B3057" s="36" t="str">
        <f>'DETALLE DE CONEXIONES'!I3057</f>
        <v>TRANSFERENCIA</v>
      </c>
      <c r="C3057" s="36" t="str">
        <f>'DETALLE DE CONEXIONES'!BB3057</f>
        <v>Desvio Nacional</v>
      </c>
      <c r="D3057" s="36" t="str">
        <f>'DETALLE DE CONEXIONES'!E3057</f>
        <v>999XXX1600</v>
      </c>
      <c r="E3057" s="36">
        <f t="shared" si="141"/>
        <v>10</v>
      </c>
      <c r="F3057" s="36">
        <f>IFERROR(LIMPIA('DETALLE DE CONEXIONES'!N3057,1),0)</f>
        <v>1</v>
      </c>
      <c r="G3057" s="36" t="str">
        <f>LEFT('DETALLE DE CONEXIONES'!BE3057,3)</f>
        <v>SIU</v>
      </c>
      <c r="H3057" s="36" t="str">
        <f>RIGHT('DETALLE DE CONEXIONES'!AK3057,2)</f>
        <v/>
      </c>
      <c r="I3057" s="36" t="str">
        <f>LEFT('DETALLE DE CONEXIONES'!AK3057,3)</f>
        <v/>
      </c>
      <c r="J3057" s="36" t="str">
        <f>LEFT('DETALLE DE CONEXIONES'!M3057,3)</f>
        <v>0mi</v>
      </c>
      <c r="K3057" s="36" t="str">
        <f>IF(LEN('DETALLE DE CONEXIONES'!M3057)&lt;12,(RIGHT('DETALLE DE CONEXIONES'!M3057,5)),(RIGHT('DETALLE DE CONEXIONES'!M3057,6)))</f>
        <v>3seg.</v>
      </c>
      <c r="L3057" s="36">
        <f>IF(C3057="Saliente Local",(IFERROR((LIMPIA(J3057,1)),0)),0)</f>
        <v>0</v>
      </c>
      <c r="M3057" s="36">
        <f>IF(C3057="Saliente Nacional",(IFERROR((LIMPIA(J3057,1)),0)),0)</f>
        <v>0</v>
      </c>
      <c r="N3057" s="36">
        <f>IF(C3057="Saliente Internacional",(IFERROR((LIMPIA(J3057,1)),0)),0)</f>
        <v>0</v>
      </c>
      <c r="O3057" s="36">
        <f>IF(C3057="Saliente Local",(IFERROR((LIMPIA(K3057,1)),0)),0)</f>
        <v>0</v>
      </c>
      <c r="P3057" s="36">
        <f>IF(C3057="Saliente Nacional",(IFERROR((LIMPIA(K3057,1)),0)),0)</f>
        <v>0</v>
      </c>
      <c r="Q3057" s="36">
        <f>IF(C3057="Saliente Internacional",(IFERROR((LIMPIA(K3057,1)),0)),0)</f>
        <v>0</v>
      </c>
      <c r="R3057" s="36">
        <f t="shared" si="142"/>
        <v>0</v>
      </c>
      <c r="S3057" s="36">
        <f t="shared" si="143"/>
        <v>0</v>
      </c>
    </row>
    <row r="3058" spans="1:19" x14ac:dyDescent="0.25">
      <c r="A3058" s="101">
        <f>'DETALLE DE CONEXIONES'!P3058</f>
        <v>0</v>
      </c>
      <c r="B3058" s="36" t="str">
        <f>'DETALLE DE CONEXIONES'!I3058</f>
        <v>TRANSFERENCIA</v>
      </c>
      <c r="C3058" s="36" t="str">
        <f>'DETALLE DE CONEXIONES'!BB3058</f>
        <v>Desvio Nacional</v>
      </c>
      <c r="D3058" s="36" t="str">
        <f>'DETALLE DE CONEXIONES'!E3058</f>
        <v>999XXX1600</v>
      </c>
      <c r="E3058" s="36">
        <f t="shared" si="141"/>
        <v>10</v>
      </c>
      <c r="F3058" s="36">
        <f>IFERROR(LIMPIA('DETALLE DE CONEXIONES'!N3058,1),0)</f>
        <v>1</v>
      </c>
      <c r="G3058" s="36" t="str">
        <f>LEFT('DETALLE DE CONEXIONES'!BE3058,3)</f>
        <v>SIU</v>
      </c>
      <c r="H3058" s="36" t="str">
        <f>RIGHT('DETALLE DE CONEXIONES'!AK3058,2)</f>
        <v/>
      </c>
      <c r="I3058" s="36" t="str">
        <f>LEFT('DETALLE DE CONEXIONES'!AK3058,3)</f>
        <v/>
      </c>
      <c r="J3058" s="36" t="str">
        <f>LEFT('DETALLE DE CONEXIONES'!M3058,3)</f>
        <v>0mi</v>
      </c>
      <c r="K3058" s="36" t="str">
        <f>IF(LEN('DETALLE DE CONEXIONES'!M3058)&lt;12,(RIGHT('DETALLE DE CONEXIONES'!M3058,5)),(RIGHT('DETALLE DE CONEXIONES'!M3058,6)))</f>
        <v>5seg.</v>
      </c>
      <c r="L3058" s="36">
        <f>IF(C3058="Saliente Local",(IFERROR((LIMPIA(J3058,1)),0)),0)</f>
        <v>0</v>
      </c>
      <c r="M3058" s="36">
        <f>IF(C3058="Saliente Nacional",(IFERROR((LIMPIA(J3058,1)),0)),0)</f>
        <v>0</v>
      </c>
      <c r="N3058" s="36">
        <f>IF(C3058="Saliente Internacional",(IFERROR((LIMPIA(J3058,1)),0)),0)</f>
        <v>0</v>
      </c>
      <c r="O3058" s="36">
        <f>IF(C3058="Saliente Local",(IFERROR((LIMPIA(K3058,1)),0)),0)</f>
        <v>0</v>
      </c>
      <c r="P3058" s="36">
        <f>IF(C3058="Saliente Nacional",(IFERROR((LIMPIA(K3058,1)),0)),0)</f>
        <v>0</v>
      </c>
      <c r="Q3058" s="36">
        <f>IF(C3058="Saliente Internacional",(IFERROR((LIMPIA(K3058,1)),0)),0)</f>
        <v>0</v>
      </c>
      <c r="R3058" s="36">
        <f t="shared" si="142"/>
        <v>0</v>
      </c>
      <c r="S3058" s="36">
        <f t="shared" si="143"/>
        <v>0</v>
      </c>
    </row>
    <row r="3059" spans="1:19" x14ac:dyDescent="0.25">
      <c r="A3059" s="101">
        <f>'DETALLE DE CONEXIONES'!P3059</f>
        <v>0</v>
      </c>
      <c r="B3059" s="36" t="str">
        <f>'DETALLE DE CONEXIONES'!I3059</f>
        <v>ENTRANTE</v>
      </c>
      <c r="C3059" s="36" t="str">
        <f>'DETALLE DE CONEXIONES'!BB3059</f>
        <v>Entrante Local</v>
      </c>
      <c r="D3059" s="36" t="str">
        <f>'DETALLE DE CONEXIONES'!E3059</f>
        <v>999XXX1600</v>
      </c>
      <c r="E3059" s="36">
        <f t="shared" si="141"/>
        <v>10</v>
      </c>
      <c r="F3059" s="36">
        <f>IFERROR(LIMPIA('DETALLE DE CONEXIONES'!N3059,1),0)</f>
        <v>1</v>
      </c>
      <c r="G3059" s="36" t="str">
        <f>LEFT('DETALLE DE CONEXIONES'!BE3059,3)</f>
        <v>NOF</v>
      </c>
      <c r="H3059" s="36" t="str">
        <f>RIGHT('DETALLE DE CONEXIONES'!AK3059,2)</f>
        <v/>
      </c>
      <c r="I3059" s="36" t="str">
        <f>LEFT('DETALLE DE CONEXIONES'!AK3059,3)</f>
        <v/>
      </c>
      <c r="J3059" s="36" t="str">
        <f>LEFT('DETALLE DE CONEXIONES'!M3059,3)</f>
        <v>0mi</v>
      </c>
      <c r="K3059" s="36" t="str">
        <f>IF(LEN('DETALLE DE CONEXIONES'!M3059)&lt;12,(RIGHT('DETALLE DE CONEXIONES'!M3059,5)),(RIGHT('DETALLE DE CONEXIONES'!M3059,6)))</f>
        <v>59seg.</v>
      </c>
      <c r="L3059" s="36">
        <f>IF(C3059="Saliente Local",(IFERROR((LIMPIA(J3059,1)),0)),0)</f>
        <v>0</v>
      </c>
      <c r="M3059" s="36">
        <f>IF(C3059="Saliente Nacional",(IFERROR((LIMPIA(J3059,1)),0)),0)</f>
        <v>0</v>
      </c>
      <c r="N3059" s="36">
        <f>IF(C3059="Saliente Internacional",(IFERROR((LIMPIA(J3059,1)),0)),0)</f>
        <v>0</v>
      </c>
      <c r="O3059" s="36">
        <f>IF(C3059="Saliente Local",(IFERROR((LIMPIA(K3059,1)),0)),0)</f>
        <v>0</v>
      </c>
      <c r="P3059" s="36">
        <f>IF(C3059="Saliente Nacional",(IFERROR((LIMPIA(K3059,1)),0)),0)</f>
        <v>0</v>
      </c>
      <c r="Q3059" s="36">
        <f>IF(C3059="Saliente Internacional",(IFERROR((LIMPIA(K3059,1)),0)),0)</f>
        <v>0</v>
      </c>
      <c r="R3059" s="36">
        <f t="shared" si="142"/>
        <v>0</v>
      </c>
      <c r="S3059" s="36">
        <f t="shared" si="143"/>
        <v>0</v>
      </c>
    </row>
    <row r="3060" spans="1:19" x14ac:dyDescent="0.25">
      <c r="A3060" s="101">
        <f>'DETALLE DE CONEXIONES'!P3060</f>
        <v>0</v>
      </c>
      <c r="B3060" s="36" t="str">
        <f>'DETALLE DE CONEXIONES'!I3060</f>
        <v>GPRS</v>
      </c>
      <c r="C3060" s="36" t="str">
        <f>'DETALLE DE CONEXIONES'!BB3060</f>
        <v>MENSAJERO</v>
      </c>
      <c r="D3060" s="36" t="str">
        <f>'DETALLE DE CONEXIONES'!E3060</f>
        <v>internet.itelcelXXXm-3G</v>
      </c>
      <c r="E3060" s="36">
        <f t="shared" si="141"/>
        <v>23</v>
      </c>
      <c r="F3060" s="36">
        <f>IFERROR(LIMPIA('DETALLE DE CONEXIONES'!N3060,1),0)</f>
        <v>0</v>
      </c>
      <c r="G3060" s="36" t="str">
        <f>LEFT('DETALLE DE CONEXIONES'!BE3060,3)</f>
        <v/>
      </c>
      <c r="H3060" s="36" t="str">
        <f>RIGHT('DETALLE DE CONEXIONES'!AK3060,2)</f>
        <v>-1</v>
      </c>
      <c r="I3060" s="36" t="str">
        <f>LEFT('DETALLE DE CONEXIONES'!AK3060,3)</f>
        <v>MEN</v>
      </c>
      <c r="J3060" s="36" t="str">
        <f>LEFT('DETALLE DE CONEXIONES'!M3060,3)</f>
        <v>0mi</v>
      </c>
      <c r="K3060" s="36" t="str">
        <f>IF(LEN('DETALLE DE CONEXIONES'!M3060)&lt;12,(RIGHT('DETALLE DE CONEXIONES'!M3060,5)),(RIGHT('DETALLE DE CONEXIONES'!M3060,6)))</f>
        <v xml:space="preserve">min. </v>
      </c>
      <c r="L3060" s="36">
        <f>IF(C3060="Saliente Local",(IFERROR((LIMPIA(J3060,1)),0)),0)</f>
        <v>0</v>
      </c>
      <c r="M3060" s="36">
        <f>IF(C3060="Saliente Nacional",(IFERROR((LIMPIA(J3060,1)),0)),0)</f>
        <v>0</v>
      </c>
      <c r="N3060" s="36">
        <f>IF(C3060="Saliente Internacional",(IFERROR((LIMPIA(J3060,1)),0)),0)</f>
        <v>0</v>
      </c>
      <c r="O3060" s="36">
        <f>IF(C3060="Saliente Local",(IFERROR((LIMPIA(K3060,1)),0)),0)</f>
        <v>0</v>
      </c>
      <c r="P3060" s="36">
        <f>IF(C3060="Saliente Nacional",(IFERROR((LIMPIA(K3060,1)),0)),0)</f>
        <v>0</v>
      </c>
      <c r="Q3060" s="36">
        <f>IF(C3060="Saliente Internacional",(IFERROR((LIMPIA(K3060,1)),0)),0)</f>
        <v>0</v>
      </c>
      <c r="R3060" s="36">
        <f t="shared" si="142"/>
        <v>0</v>
      </c>
      <c r="S3060" s="36">
        <f t="shared" si="143"/>
        <v>0</v>
      </c>
    </row>
    <row r="3061" spans="1:19" x14ac:dyDescent="0.25">
      <c r="A3061" s="101">
        <f>'DETALLE DE CONEXIONES'!P3061</f>
        <v>0</v>
      </c>
      <c r="B3061" s="36" t="str">
        <f>'DETALLE DE CONEXIONES'!I3061</f>
        <v>GPRS</v>
      </c>
      <c r="C3061" s="36" t="str">
        <f>'DETALLE DE CONEXIONES'!BB3061</f>
        <v>RS</v>
      </c>
      <c r="D3061" s="36" t="str">
        <f>'DETALLE DE CONEXIONES'!E3061</f>
        <v>internet.itelcelXXXm-3G</v>
      </c>
      <c r="E3061" s="36">
        <f t="shared" si="141"/>
        <v>23</v>
      </c>
      <c r="F3061" s="36">
        <f>IFERROR(LIMPIA('DETALLE DE CONEXIONES'!N3061,1),0)</f>
        <v>0</v>
      </c>
      <c r="G3061" s="36" t="str">
        <f>LEFT('DETALLE DE CONEXIONES'!BE3061,3)</f>
        <v/>
      </c>
      <c r="H3061" s="36" t="str">
        <f>RIGHT('DETALLE DE CONEXIONES'!AK3061,2)</f>
        <v>-1</v>
      </c>
      <c r="I3061" s="36" t="str">
        <f>LEFT('DETALLE DE CONEXIONES'!AK3061,3)</f>
        <v>RS;</v>
      </c>
      <c r="J3061" s="36" t="str">
        <f>LEFT('DETALLE DE CONEXIONES'!M3061,3)</f>
        <v>0mi</v>
      </c>
      <c r="K3061" s="36" t="str">
        <f>IF(LEN('DETALLE DE CONEXIONES'!M3061)&lt;12,(RIGHT('DETALLE DE CONEXIONES'!M3061,5)),(RIGHT('DETALLE DE CONEXIONES'!M3061,6)))</f>
        <v xml:space="preserve">min. </v>
      </c>
      <c r="L3061" s="36">
        <f>IF(C3061="Saliente Local",(IFERROR((LIMPIA(J3061,1)),0)),0)</f>
        <v>0</v>
      </c>
      <c r="M3061" s="36">
        <f>IF(C3061="Saliente Nacional",(IFERROR((LIMPIA(J3061,1)),0)),0)</f>
        <v>0</v>
      </c>
      <c r="N3061" s="36">
        <f>IF(C3061="Saliente Internacional",(IFERROR((LIMPIA(J3061,1)),0)),0)</f>
        <v>0</v>
      </c>
      <c r="O3061" s="36">
        <f>IF(C3061="Saliente Local",(IFERROR((LIMPIA(K3061,1)),0)),0)</f>
        <v>0</v>
      </c>
      <c r="P3061" s="36">
        <f>IF(C3061="Saliente Nacional",(IFERROR((LIMPIA(K3061,1)),0)),0)</f>
        <v>0</v>
      </c>
      <c r="Q3061" s="36">
        <f>IF(C3061="Saliente Internacional",(IFERROR((LIMPIA(K3061,1)),0)),0)</f>
        <v>0</v>
      </c>
      <c r="R3061" s="36">
        <f t="shared" si="142"/>
        <v>0</v>
      </c>
      <c r="S3061" s="36">
        <f t="shared" si="143"/>
        <v>0</v>
      </c>
    </row>
    <row r="3062" spans="1:19" x14ac:dyDescent="0.25">
      <c r="A3062" s="101">
        <f>'DETALLE DE CONEXIONES'!P3062</f>
        <v>0</v>
      </c>
      <c r="B3062" s="36" t="str">
        <f>'DETALLE DE CONEXIONES'!I3062</f>
        <v>TRANSFERENCIA</v>
      </c>
      <c r="C3062" s="36" t="str">
        <f>'DETALLE DE CONEXIONES'!BB3062</f>
        <v>Desvio Nacional</v>
      </c>
      <c r="D3062" s="36" t="str">
        <f>'DETALLE DE CONEXIONES'!E3062</f>
        <v>999XXX1600</v>
      </c>
      <c r="E3062" s="36">
        <f t="shared" si="141"/>
        <v>10</v>
      </c>
      <c r="F3062" s="36">
        <f>IFERROR(LIMPIA('DETALLE DE CONEXIONES'!N3062,1),0)</f>
        <v>1</v>
      </c>
      <c r="G3062" s="36" t="str">
        <f>LEFT('DETALLE DE CONEXIONES'!BE3062,3)</f>
        <v>SIU</v>
      </c>
      <c r="H3062" s="36" t="str">
        <f>RIGHT('DETALLE DE CONEXIONES'!AK3062,2)</f>
        <v/>
      </c>
      <c r="I3062" s="36" t="str">
        <f>LEFT('DETALLE DE CONEXIONES'!AK3062,3)</f>
        <v/>
      </c>
      <c r="J3062" s="36" t="str">
        <f>LEFT('DETALLE DE CONEXIONES'!M3062,3)</f>
        <v>0mi</v>
      </c>
      <c r="K3062" s="36" t="str">
        <f>IF(LEN('DETALLE DE CONEXIONES'!M3062)&lt;12,(RIGHT('DETALLE DE CONEXIONES'!M3062,5)),(RIGHT('DETALLE DE CONEXIONES'!M3062,6)))</f>
        <v>4seg.</v>
      </c>
      <c r="L3062" s="36">
        <f>IF(C3062="Saliente Local",(IFERROR((LIMPIA(J3062,1)),0)),0)</f>
        <v>0</v>
      </c>
      <c r="M3062" s="36">
        <f>IF(C3062="Saliente Nacional",(IFERROR((LIMPIA(J3062,1)),0)),0)</f>
        <v>0</v>
      </c>
      <c r="N3062" s="36">
        <f>IF(C3062="Saliente Internacional",(IFERROR((LIMPIA(J3062,1)),0)),0)</f>
        <v>0</v>
      </c>
      <c r="O3062" s="36">
        <f>IF(C3062="Saliente Local",(IFERROR((LIMPIA(K3062,1)),0)),0)</f>
        <v>0</v>
      </c>
      <c r="P3062" s="36">
        <f>IF(C3062="Saliente Nacional",(IFERROR((LIMPIA(K3062,1)),0)),0)</f>
        <v>0</v>
      </c>
      <c r="Q3062" s="36">
        <f>IF(C3062="Saliente Internacional",(IFERROR((LIMPIA(K3062,1)),0)),0)</f>
        <v>0</v>
      </c>
      <c r="R3062" s="36">
        <f t="shared" si="142"/>
        <v>0</v>
      </c>
      <c r="S3062" s="36">
        <f t="shared" si="143"/>
        <v>0</v>
      </c>
    </row>
    <row r="3063" spans="1:19" x14ac:dyDescent="0.25">
      <c r="A3063" s="101">
        <f>'DETALLE DE CONEXIONES'!P3063</f>
        <v>0</v>
      </c>
      <c r="B3063" s="36" t="str">
        <f>'DETALLE DE CONEXIONES'!I3063</f>
        <v>SALIENTE</v>
      </c>
      <c r="C3063" s="36" t="str">
        <f>'DETALLE DE CONEXIONES'!BB3063</f>
        <v>Saliente Local</v>
      </c>
      <c r="D3063" s="36" t="str">
        <f>'DETALLE DE CONEXIONES'!E3063</f>
        <v>999XXX8213</v>
      </c>
      <c r="E3063" s="36">
        <f t="shared" si="141"/>
        <v>10</v>
      </c>
      <c r="F3063" s="36">
        <f>IFERROR(LIMPIA('DETALLE DE CONEXIONES'!N3063,1),0)</f>
        <v>3</v>
      </c>
      <c r="G3063" s="36" t="str">
        <f>LEFT('DETALLE DE CONEXIONES'!BE3063,3)</f>
        <v>NOF</v>
      </c>
      <c r="H3063" s="36" t="str">
        <f>RIGHT('DETALLE DE CONEXIONES'!AK3063,2)</f>
        <v/>
      </c>
      <c r="I3063" s="36" t="str">
        <f>LEFT('DETALLE DE CONEXIONES'!AK3063,3)</f>
        <v/>
      </c>
      <c r="J3063" s="36" t="str">
        <f>LEFT('DETALLE DE CONEXIONES'!M3063,3)</f>
        <v>2mi</v>
      </c>
      <c r="K3063" s="36" t="str">
        <f>IF(LEN('DETALLE DE CONEXIONES'!M3063)&lt;12,(RIGHT('DETALLE DE CONEXIONES'!M3063,5)),(RIGHT('DETALLE DE CONEXIONES'!M3063,6)))</f>
        <v>4seg.</v>
      </c>
      <c r="L3063" s="36">
        <f>IF(C3063="Saliente Local",(IFERROR((LIMPIA(J3063,1)),0)),0)</f>
        <v>2</v>
      </c>
      <c r="M3063" s="36">
        <f>IF(C3063="Saliente Nacional",(IFERROR((LIMPIA(J3063,1)),0)),0)</f>
        <v>0</v>
      </c>
      <c r="N3063" s="36">
        <f>IF(C3063="Saliente Internacional",(IFERROR((LIMPIA(J3063,1)),0)),0)</f>
        <v>0</v>
      </c>
      <c r="O3063" s="36">
        <f>IF(C3063="Saliente Local",(IFERROR((LIMPIA(K3063,1)),0)),0)</f>
        <v>4</v>
      </c>
      <c r="P3063" s="36">
        <f>IF(C3063="Saliente Nacional",(IFERROR((LIMPIA(K3063,1)),0)),0)</f>
        <v>0</v>
      </c>
      <c r="Q3063" s="36">
        <f>IF(C3063="Saliente Internacional",(IFERROR((LIMPIA(K3063,1)),0)),0)</f>
        <v>0</v>
      </c>
      <c r="R3063" s="36">
        <f t="shared" si="142"/>
        <v>3</v>
      </c>
      <c r="S3063" s="36">
        <f t="shared" si="143"/>
        <v>0</v>
      </c>
    </row>
    <row r="3064" spans="1:19" x14ac:dyDescent="0.25">
      <c r="A3064" s="101">
        <f>'DETALLE DE CONEXIONES'!P3064</f>
        <v>0</v>
      </c>
      <c r="B3064" s="36" t="str">
        <f>'DETALLE DE CONEXIONES'!I3064</f>
        <v>TRANSFERENCIA</v>
      </c>
      <c r="C3064" s="36" t="str">
        <f>'DETALLE DE CONEXIONES'!BB3064</f>
        <v>Desvio Nacional</v>
      </c>
      <c r="D3064" s="36" t="str">
        <f>'DETALLE DE CONEXIONES'!E3064</f>
        <v>999XXX1600</v>
      </c>
      <c r="E3064" s="36">
        <f t="shared" si="141"/>
        <v>10</v>
      </c>
      <c r="F3064" s="36">
        <f>IFERROR(LIMPIA('DETALLE DE CONEXIONES'!N3064,1),0)</f>
        <v>3</v>
      </c>
      <c r="G3064" s="36" t="str">
        <f>LEFT('DETALLE DE CONEXIONES'!BE3064,3)</f>
        <v>SIU</v>
      </c>
      <c r="H3064" s="36" t="str">
        <f>RIGHT('DETALLE DE CONEXIONES'!AK3064,2)</f>
        <v/>
      </c>
      <c r="I3064" s="36" t="str">
        <f>LEFT('DETALLE DE CONEXIONES'!AK3064,3)</f>
        <v/>
      </c>
      <c r="J3064" s="36" t="str">
        <f>LEFT('DETALLE DE CONEXIONES'!M3064,3)</f>
        <v>2mi</v>
      </c>
      <c r="K3064" s="36" t="str">
        <f>IF(LEN('DETALLE DE CONEXIONES'!M3064)&lt;12,(RIGHT('DETALLE DE CONEXIONES'!M3064,5)),(RIGHT('DETALLE DE CONEXIONES'!M3064,6)))</f>
        <v>13seg.</v>
      </c>
      <c r="L3064" s="36">
        <f>IF(C3064="Saliente Local",(IFERROR((LIMPIA(J3064,1)),0)),0)</f>
        <v>0</v>
      </c>
      <c r="M3064" s="36">
        <f>IF(C3064="Saliente Nacional",(IFERROR((LIMPIA(J3064,1)),0)),0)</f>
        <v>0</v>
      </c>
      <c r="N3064" s="36">
        <f>IF(C3064="Saliente Internacional",(IFERROR((LIMPIA(J3064,1)),0)),0)</f>
        <v>0</v>
      </c>
      <c r="O3064" s="36">
        <f>IF(C3064="Saliente Local",(IFERROR((LIMPIA(K3064,1)),0)),0)</f>
        <v>0</v>
      </c>
      <c r="P3064" s="36">
        <f>IF(C3064="Saliente Nacional",(IFERROR((LIMPIA(K3064,1)),0)),0)</f>
        <v>0</v>
      </c>
      <c r="Q3064" s="36">
        <f>IF(C3064="Saliente Internacional",(IFERROR((LIMPIA(K3064,1)),0)),0)</f>
        <v>0</v>
      </c>
      <c r="R3064" s="36">
        <f t="shared" si="142"/>
        <v>0</v>
      </c>
      <c r="S3064" s="36">
        <f t="shared" si="143"/>
        <v>0</v>
      </c>
    </row>
    <row r="3065" spans="1:19" x14ac:dyDescent="0.25">
      <c r="A3065" s="101">
        <f>'DETALLE DE CONEXIONES'!P3065</f>
        <v>0</v>
      </c>
      <c r="B3065" s="36" t="str">
        <f>'DETALLE DE CONEXIONES'!I3065</f>
        <v>TRANSFERENCIA</v>
      </c>
      <c r="C3065" s="36" t="str">
        <f>'DETALLE DE CONEXIONES'!BB3065</f>
        <v>Desvio Nacional</v>
      </c>
      <c r="D3065" s="36" t="str">
        <f>'DETALLE DE CONEXIONES'!E3065</f>
        <v>999XXX1600</v>
      </c>
      <c r="E3065" s="36">
        <f t="shared" si="141"/>
        <v>10</v>
      </c>
      <c r="F3065" s="36">
        <f>IFERROR(LIMPIA('DETALLE DE CONEXIONES'!N3065,1),0)</f>
        <v>1</v>
      </c>
      <c r="G3065" s="36" t="str">
        <f>LEFT('DETALLE DE CONEXIONES'!BE3065,3)</f>
        <v>SIU</v>
      </c>
      <c r="H3065" s="36" t="str">
        <f>RIGHT('DETALLE DE CONEXIONES'!AK3065,2)</f>
        <v/>
      </c>
      <c r="I3065" s="36" t="str">
        <f>LEFT('DETALLE DE CONEXIONES'!AK3065,3)</f>
        <v/>
      </c>
      <c r="J3065" s="36" t="str">
        <f>LEFT('DETALLE DE CONEXIONES'!M3065,3)</f>
        <v>0mi</v>
      </c>
      <c r="K3065" s="36" t="str">
        <f>IF(LEN('DETALLE DE CONEXIONES'!M3065)&lt;12,(RIGHT('DETALLE DE CONEXIONES'!M3065,5)),(RIGHT('DETALLE DE CONEXIONES'!M3065,6)))</f>
        <v>10seg.</v>
      </c>
      <c r="L3065" s="36">
        <f>IF(C3065="Saliente Local",(IFERROR((LIMPIA(J3065,1)),0)),0)</f>
        <v>0</v>
      </c>
      <c r="M3065" s="36">
        <f>IF(C3065="Saliente Nacional",(IFERROR((LIMPIA(J3065,1)),0)),0)</f>
        <v>0</v>
      </c>
      <c r="N3065" s="36">
        <f>IF(C3065="Saliente Internacional",(IFERROR((LIMPIA(J3065,1)),0)),0)</f>
        <v>0</v>
      </c>
      <c r="O3065" s="36">
        <f>IF(C3065="Saliente Local",(IFERROR((LIMPIA(K3065,1)),0)),0)</f>
        <v>0</v>
      </c>
      <c r="P3065" s="36">
        <f>IF(C3065="Saliente Nacional",(IFERROR((LIMPIA(K3065,1)),0)),0)</f>
        <v>0</v>
      </c>
      <c r="Q3065" s="36">
        <f>IF(C3065="Saliente Internacional",(IFERROR((LIMPIA(K3065,1)),0)),0)</f>
        <v>0</v>
      </c>
      <c r="R3065" s="36">
        <f t="shared" si="142"/>
        <v>0</v>
      </c>
      <c r="S3065" s="36">
        <f t="shared" si="143"/>
        <v>0</v>
      </c>
    </row>
    <row r="3066" spans="1:19" x14ac:dyDescent="0.25">
      <c r="A3066" s="101">
        <f>'DETALLE DE CONEXIONES'!P3066</f>
        <v>0</v>
      </c>
      <c r="B3066" s="36" t="str">
        <f>'DETALLE DE CONEXIONES'!I3066</f>
        <v>SALIENTE</v>
      </c>
      <c r="C3066" s="36" t="str">
        <f>'DETALLE DE CONEXIONES'!BB3066</f>
        <v>Saliente Local</v>
      </c>
      <c r="D3066" s="36" t="str">
        <f>'DETALLE DE CONEXIONES'!E3066</f>
        <v>999XXX1604</v>
      </c>
      <c r="E3066" s="36">
        <f t="shared" si="141"/>
        <v>10</v>
      </c>
      <c r="F3066" s="36">
        <f>IFERROR(LIMPIA('DETALLE DE CONEXIONES'!N3066,1),0)</f>
        <v>2</v>
      </c>
      <c r="G3066" s="36" t="str">
        <f>LEFT('DETALLE DE CONEXIONES'!BE3066,3)</f>
        <v>NOF</v>
      </c>
      <c r="H3066" s="36" t="str">
        <f>RIGHT('DETALLE DE CONEXIONES'!AK3066,2)</f>
        <v/>
      </c>
      <c r="I3066" s="36" t="str">
        <f>LEFT('DETALLE DE CONEXIONES'!AK3066,3)</f>
        <v/>
      </c>
      <c r="J3066" s="36" t="str">
        <f>LEFT('DETALLE DE CONEXIONES'!M3066,3)</f>
        <v>1mi</v>
      </c>
      <c r="K3066" s="36" t="str">
        <f>IF(LEN('DETALLE DE CONEXIONES'!M3066)&lt;12,(RIGHT('DETALLE DE CONEXIONES'!M3066,5)),(RIGHT('DETALLE DE CONEXIONES'!M3066,6)))</f>
        <v>36seg.</v>
      </c>
      <c r="L3066" s="36">
        <f>IF(C3066="Saliente Local",(IFERROR((LIMPIA(J3066,1)),0)),0)</f>
        <v>1</v>
      </c>
      <c r="M3066" s="36">
        <f>IF(C3066="Saliente Nacional",(IFERROR((LIMPIA(J3066,1)),0)),0)</f>
        <v>0</v>
      </c>
      <c r="N3066" s="36">
        <f>IF(C3066="Saliente Internacional",(IFERROR((LIMPIA(J3066,1)),0)),0)</f>
        <v>0</v>
      </c>
      <c r="O3066" s="36">
        <f>IF(C3066="Saliente Local",(IFERROR((LIMPIA(K3066,1)),0)),0)</f>
        <v>36</v>
      </c>
      <c r="P3066" s="36">
        <f>IF(C3066="Saliente Nacional",(IFERROR((LIMPIA(K3066,1)),0)),0)</f>
        <v>0</v>
      </c>
      <c r="Q3066" s="36">
        <f>IF(C3066="Saliente Internacional",(IFERROR((LIMPIA(K3066,1)),0)),0)</f>
        <v>0</v>
      </c>
      <c r="R3066" s="36">
        <f t="shared" si="142"/>
        <v>2</v>
      </c>
      <c r="S3066" s="36">
        <f t="shared" si="143"/>
        <v>0</v>
      </c>
    </row>
    <row r="3067" spans="1:19" x14ac:dyDescent="0.25">
      <c r="A3067" s="101">
        <f>'DETALLE DE CONEXIONES'!P3067</f>
        <v>0</v>
      </c>
      <c r="B3067" s="36" t="str">
        <f>'DETALLE DE CONEXIONES'!I3067</f>
        <v>SALIENTE</v>
      </c>
      <c r="C3067" s="36" t="str">
        <f>'DETALLE DE CONEXIONES'!BB3067</f>
        <v>Saliente Local</v>
      </c>
      <c r="D3067" s="36" t="str">
        <f>'DETALLE DE CONEXIONES'!E3067</f>
        <v>999XXX8226</v>
      </c>
      <c r="E3067" s="36">
        <f t="shared" si="141"/>
        <v>10</v>
      </c>
      <c r="F3067" s="36">
        <f>IFERROR(LIMPIA('DETALLE DE CONEXIONES'!N3067,1),0)</f>
        <v>2</v>
      </c>
      <c r="G3067" s="36" t="str">
        <f>LEFT('DETALLE DE CONEXIONES'!BE3067,3)</f>
        <v>NOF</v>
      </c>
      <c r="H3067" s="36" t="str">
        <f>RIGHT('DETALLE DE CONEXIONES'!AK3067,2)</f>
        <v/>
      </c>
      <c r="I3067" s="36" t="str">
        <f>LEFT('DETALLE DE CONEXIONES'!AK3067,3)</f>
        <v/>
      </c>
      <c r="J3067" s="36" t="str">
        <f>LEFT('DETALLE DE CONEXIONES'!M3067,3)</f>
        <v>1mi</v>
      </c>
      <c r="K3067" s="36" t="str">
        <f>IF(LEN('DETALLE DE CONEXIONES'!M3067)&lt;12,(RIGHT('DETALLE DE CONEXIONES'!M3067,5)),(RIGHT('DETALLE DE CONEXIONES'!M3067,6)))</f>
        <v>26seg.</v>
      </c>
      <c r="L3067" s="36">
        <f>IF(C3067="Saliente Local",(IFERROR((LIMPIA(J3067,1)),0)),0)</f>
        <v>1</v>
      </c>
      <c r="M3067" s="36">
        <f>IF(C3067="Saliente Nacional",(IFERROR((LIMPIA(J3067,1)),0)),0)</f>
        <v>0</v>
      </c>
      <c r="N3067" s="36">
        <f>IF(C3067="Saliente Internacional",(IFERROR((LIMPIA(J3067,1)),0)),0)</f>
        <v>0</v>
      </c>
      <c r="O3067" s="36">
        <f>IF(C3067="Saliente Local",(IFERROR((LIMPIA(K3067,1)),0)),0)</f>
        <v>26</v>
      </c>
      <c r="P3067" s="36">
        <f>IF(C3067="Saliente Nacional",(IFERROR((LIMPIA(K3067,1)),0)),0)</f>
        <v>0</v>
      </c>
      <c r="Q3067" s="36">
        <f>IF(C3067="Saliente Internacional",(IFERROR((LIMPIA(K3067,1)),0)),0)</f>
        <v>0</v>
      </c>
      <c r="R3067" s="36">
        <f t="shared" si="142"/>
        <v>2</v>
      </c>
      <c r="S3067" s="36">
        <f t="shared" si="143"/>
        <v>0</v>
      </c>
    </row>
    <row r="3068" spans="1:19" x14ac:dyDescent="0.25">
      <c r="A3068" s="101">
        <f>'DETALLE DE CONEXIONES'!P3068</f>
        <v>0</v>
      </c>
      <c r="B3068" s="36" t="str">
        <f>'DETALLE DE CONEXIONES'!I3068</f>
        <v>SALIENTE</v>
      </c>
      <c r="C3068" s="36" t="str">
        <f>'DETALLE DE CONEXIONES'!BB3068</f>
        <v>Saliente Local</v>
      </c>
      <c r="D3068" s="36" t="str">
        <f>'DETALLE DE CONEXIONES'!E3068</f>
        <v>999XXX0328</v>
      </c>
      <c r="E3068" s="36">
        <f t="shared" si="141"/>
        <v>10</v>
      </c>
      <c r="F3068" s="36">
        <f>IFERROR(LIMPIA('DETALLE DE CONEXIONES'!N3068,1),0)</f>
        <v>1</v>
      </c>
      <c r="G3068" s="36" t="str">
        <f>LEFT('DETALLE DE CONEXIONES'!BE3068,3)</f>
        <v>NOF</v>
      </c>
      <c r="H3068" s="36" t="str">
        <f>RIGHT('DETALLE DE CONEXIONES'!AK3068,2)</f>
        <v/>
      </c>
      <c r="I3068" s="36" t="str">
        <f>LEFT('DETALLE DE CONEXIONES'!AK3068,3)</f>
        <v/>
      </c>
      <c r="J3068" s="36" t="str">
        <f>LEFT('DETALLE DE CONEXIONES'!M3068,3)</f>
        <v>0mi</v>
      </c>
      <c r="K3068" s="36" t="str">
        <f>IF(LEN('DETALLE DE CONEXIONES'!M3068)&lt;12,(RIGHT('DETALLE DE CONEXIONES'!M3068,5)),(RIGHT('DETALLE DE CONEXIONES'!M3068,6)))</f>
        <v>28seg.</v>
      </c>
      <c r="L3068" s="36">
        <f>IF(C3068="Saliente Local",(IFERROR((LIMPIA(J3068,1)),0)),0)</f>
        <v>0</v>
      </c>
      <c r="M3068" s="36">
        <f>IF(C3068="Saliente Nacional",(IFERROR((LIMPIA(J3068,1)),0)),0)</f>
        <v>0</v>
      </c>
      <c r="N3068" s="36">
        <f>IF(C3068="Saliente Internacional",(IFERROR((LIMPIA(J3068,1)),0)),0)</f>
        <v>0</v>
      </c>
      <c r="O3068" s="36">
        <f>IF(C3068="Saliente Local",(IFERROR((LIMPIA(K3068,1)),0)),0)</f>
        <v>28</v>
      </c>
      <c r="P3068" s="36">
        <f>IF(C3068="Saliente Nacional",(IFERROR((LIMPIA(K3068,1)),0)),0)</f>
        <v>0</v>
      </c>
      <c r="Q3068" s="36">
        <f>IF(C3068="Saliente Internacional",(IFERROR((LIMPIA(K3068,1)),0)),0)</f>
        <v>0</v>
      </c>
      <c r="R3068" s="36">
        <f t="shared" si="142"/>
        <v>1</v>
      </c>
      <c r="S3068" s="36">
        <f t="shared" si="143"/>
        <v>0</v>
      </c>
    </row>
    <row r="3069" spans="1:19" x14ac:dyDescent="0.25">
      <c r="A3069" s="101">
        <f>'DETALLE DE CONEXIONES'!P3069</f>
        <v>0</v>
      </c>
      <c r="B3069" s="36" t="str">
        <f>'DETALLE DE CONEXIONES'!I3069</f>
        <v>TRANSFERENCIA</v>
      </c>
      <c r="C3069" s="36" t="str">
        <f>'DETALLE DE CONEXIONES'!BB3069</f>
        <v>Desvio Nacional</v>
      </c>
      <c r="D3069" s="36" t="str">
        <f>'DETALLE DE CONEXIONES'!E3069</f>
        <v>999XXX1600</v>
      </c>
      <c r="E3069" s="36">
        <f t="shared" si="141"/>
        <v>10</v>
      </c>
      <c r="F3069" s="36">
        <f>IFERROR(LIMPIA('DETALLE DE CONEXIONES'!N3069,1),0)</f>
        <v>1</v>
      </c>
      <c r="G3069" s="36" t="str">
        <f>LEFT('DETALLE DE CONEXIONES'!BE3069,3)</f>
        <v>SIU</v>
      </c>
      <c r="H3069" s="36" t="str">
        <f>RIGHT('DETALLE DE CONEXIONES'!AK3069,2)</f>
        <v/>
      </c>
      <c r="I3069" s="36" t="str">
        <f>LEFT('DETALLE DE CONEXIONES'!AK3069,3)</f>
        <v/>
      </c>
      <c r="J3069" s="36" t="str">
        <f>LEFT('DETALLE DE CONEXIONES'!M3069,3)</f>
        <v>0mi</v>
      </c>
      <c r="K3069" s="36" t="str">
        <f>IF(LEN('DETALLE DE CONEXIONES'!M3069)&lt;12,(RIGHT('DETALLE DE CONEXIONES'!M3069,5)),(RIGHT('DETALLE DE CONEXIONES'!M3069,6)))</f>
        <v>4seg.</v>
      </c>
      <c r="L3069" s="36">
        <f>IF(C3069="Saliente Local",(IFERROR((LIMPIA(J3069,1)),0)),0)</f>
        <v>0</v>
      </c>
      <c r="M3069" s="36">
        <f>IF(C3069="Saliente Nacional",(IFERROR((LIMPIA(J3069,1)),0)),0)</f>
        <v>0</v>
      </c>
      <c r="N3069" s="36">
        <f>IF(C3069="Saliente Internacional",(IFERROR((LIMPIA(J3069,1)),0)),0)</f>
        <v>0</v>
      </c>
      <c r="O3069" s="36">
        <f>IF(C3069="Saliente Local",(IFERROR((LIMPIA(K3069,1)),0)),0)</f>
        <v>0</v>
      </c>
      <c r="P3069" s="36">
        <f>IF(C3069="Saliente Nacional",(IFERROR((LIMPIA(K3069,1)),0)),0)</f>
        <v>0</v>
      </c>
      <c r="Q3069" s="36">
        <f>IF(C3069="Saliente Internacional",(IFERROR((LIMPIA(K3069,1)),0)),0)</f>
        <v>0</v>
      </c>
      <c r="R3069" s="36">
        <f t="shared" si="142"/>
        <v>0</v>
      </c>
      <c r="S3069" s="36">
        <f t="shared" si="143"/>
        <v>0</v>
      </c>
    </row>
    <row r="3070" spans="1:19" x14ac:dyDescent="0.25">
      <c r="A3070" s="101">
        <f>'DETALLE DE CONEXIONES'!P3070</f>
        <v>0</v>
      </c>
      <c r="B3070" s="36" t="str">
        <f>'DETALLE DE CONEXIONES'!I3070</f>
        <v>TRANSFERENCIA</v>
      </c>
      <c r="C3070" s="36" t="str">
        <f>'DETALLE DE CONEXIONES'!BB3070</f>
        <v>Desvio Nacional</v>
      </c>
      <c r="D3070" s="36" t="str">
        <f>'DETALLE DE CONEXIONES'!E3070</f>
        <v>999XXX1600</v>
      </c>
      <c r="E3070" s="36">
        <f t="shared" si="141"/>
        <v>10</v>
      </c>
      <c r="F3070" s="36">
        <f>IFERROR(LIMPIA('DETALLE DE CONEXIONES'!N3070,1),0)</f>
        <v>1</v>
      </c>
      <c r="G3070" s="36" t="str">
        <f>LEFT('DETALLE DE CONEXIONES'!BE3070,3)</f>
        <v>SIU</v>
      </c>
      <c r="H3070" s="36" t="str">
        <f>RIGHT('DETALLE DE CONEXIONES'!AK3070,2)</f>
        <v/>
      </c>
      <c r="I3070" s="36" t="str">
        <f>LEFT('DETALLE DE CONEXIONES'!AK3070,3)</f>
        <v/>
      </c>
      <c r="J3070" s="36" t="str">
        <f>LEFT('DETALLE DE CONEXIONES'!M3070,3)</f>
        <v>0mi</v>
      </c>
      <c r="K3070" s="36" t="str">
        <f>IF(LEN('DETALLE DE CONEXIONES'!M3070)&lt;12,(RIGHT('DETALLE DE CONEXIONES'!M3070,5)),(RIGHT('DETALLE DE CONEXIONES'!M3070,6)))</f>
        <v>3seg.</v>
      </c>
      <c r="L3070" s="36">
        <f>IF(C3070="Saliente Local",(IFERROR((LIMPIA(J3070,1)),0)),0)</f>
        <v>0</v>
      </c>
      <c r="M3070" s="36">
        <f>IF(C3070="Saliente Nacional",(IFERROR((LIMPIA(J3070,1)),0)),0)</f>
        <v>0</v>
      </c>
      <c r="N3070" s="36">
        <f>IF(C3070="Saliente Internacional",(IFERROR((LIMPIA(J3070,1)),0)),0)</f>
        <v>0</v>
      </c>
      <c r="O3070" s="36">
        <f>IF(C3070="Saliente Local",(IFERROR((LIMPIA(K3070,1)),0)),0)</f>
        <v>0</v>
      </c>
      <c r="P3070" s="36">
        <f>IF(C3070="Saliente Nacional",(IFERROR((LIMPIA(K3070,1)),0)),0)</f>
        <v>0</v>
      </c>
      <c r="Q3070" s="36">
        <f>IF(C3070="Saliente Internacional",(IFERROR((LIMPIA(K3070,1)),0)),0)</f>
        <v>0</v>
      </c>
      <c r="R3070" s="36">
        <f t="shared" si="142"/>
        <v>0</v>
      </c>
      <c r="S3070" s="36">
        <f t="shared" si="143"/>
        <v>0</v>
      </c>
    </row>
    <row r="3071" spans="1:19" x14ac:dyDescent="0.25">
      <c r="A3071" s="101">
        <f>'DETALLE DE CONEXIONES'!P3071</f>
        <v>0</v>
      </c>
      <c r="B3071" s="36" t="str">
        <f>'DETALLE DE CONEXIONES'!I3071</f>
        <v>TRANSFERENCIA</v>
      </c>
      <c r="C3071" s="36" t="str">
        <f>'DETALLE DE CONEXIONES'!BB3071</f>
        <v>Desvio Nacional</v>
      </c>
      <c r="D3071" s="36" t="str">
        <f>'DETALLE DE CONEXIONES'!E3071</f>
        <v>999XXX1600</v>
      </c>
      <c r="E3071" s="36">
        <f t="shared" si="141"/>
        <v>10</v>
      </c>
      <c r="F3071" s="36">
        <f>IFERROR(LIMPIA('DETALLE DE CONEXIONES'!N3071,1),0)</f>
        <v>1</v>
      </c>
      <c r="G3071" s="36" t="str">
        <f>LEFT('DETALLE DE CONEXIONES'!BE3071,3)</f>
        <v>SIU</v>
      </c>
      <c r="H3071" s="36" t="str">
        <f>RIGHT('DETALLE DE CONEXIONES'!AK3071,2)</f>
        <v/>
      </c>
      <c r="I3071" s="36" t="str">
        <f>LEFT('DETALLE DE CONEXIONES'!AK3071,3)</f>
        <v/>
      </c>
      <c r="J3071" s="36" t="str">
        <f>LEFT('DETALLE DE CONEXIONES'!M3071,3)</f>
        <v>0mi</v>
      </c>
      <c r="K3071" s="36" t="str">
        <f>IF(LEN('DETALLE DE CONEXIONES'!M3071)&lt;12,(RIGHT('DETALLE DE CONEXIONES'!M3071,5)),(RIGHT('DETALLE DE CONEXIONES'!M3071,6)))</f>
        <v>4seg.</v>
      </c>
      <c r="L3071" s="36">
        <f>IF(C3071="Saliente Local",(IFERROR((LIMPIA(J3071,1)),0)),0)</f>
        <v>0</v>
      </c>
      <c r="M3071" s="36">
        <f>IF(C3071="Saliente Nacional",(IFERROR((LIMPIA(J3071,1)),0)),0)</f>
        <v>0</v>
      </c>
      <c r="N3071" s="36">
        <f>IF(C3071="Saliente Internacional",(IFERROR((LIMPIA(J3071,1)),0)),0)</f>
        <v>0</v>
      </c>
      <c r="O3071" s="36">
        <f>IF(C3071="Saliente Local",(IFERROR((LIMPIA(K3071,1)),0)),0)</f>
        <v>0</v>
      </c>
      <c r="P3071" s="36">
        <f>IF(C3071="Saliente Nacional",(IFERROR((LIMPIA(K3071,1)),0)),0)</f>
        <v>0</v>
      </c>
      <c r="Q3071" s="36">
        <f>IF(C3071="Saliente Internacional",(IFERROR((LIMPIA(K3071,1)),0)),0)</f>
        <v>0</v>
      </c>
      <c r="R3071" s="36">
        <f t="shared" si="142"/>
        <v>0</v>
      </c>
      <c r="S3071" s="36">
        <f t="shared" si="143"/>
        <v>0</v>
      </c>
    </row>
    <row r="3072" spans="1:19" x14ac:dyDescent="0.25">
      <c r="A3072" s="101">
        <f>'DETALLE DE CONEXIONES'!P3072</f>
        <v>0</v>
      </c>
      <c r="B3072" s="36" t="str">
        <f>'DETALLE DE CONEXIONES'!I3072</f>
        <v>SALIENTE</v>
      </c>
      <c r="C3072" s="36" t="str">
        <f>'DETALLE DE CONEXIONES'!BB3072</f>
        <v>Saliente Local</v>
      </c>
      <c r="D3072" s="36" t="str">
        <f>'DETALLE DE CONEXIONES'!E3072</f>
        <v>999XXX8226</v>
      </c>
      <c r="E3072" s="36">
        <f t="shared" si="141"/>
        <v>10</v>
      </c>
      <c r="F3072" s="36">
        <f>IFERROR(LIMPIA('DETALLE DE CONEXIONES'!N3072,1),0)</f>
        <v>1</v>
      </c>
      <c r="G3072" s="36" t="str">
        <f>LEFT('DETALLE DE CONEXIONES'!BE3072,3)</f>
        <v>NOF</v>
      </c>
      <c r="H3072" s="36" t="str">
        <f>RIGHT('DETALLE DE CONEXIONES'!AK3072,2)</f>
        <v/>
      </c>
      <c r="I3072" s="36" t="str">
        <f>LEFT('DETALLE DE CONEXIONES'!AK3072,3)</f>
        <v/>
      </c>
      <c r="J3072" s="36" t="str">
        <f>LEFT('DETALLE DE CONEXIONES'!M3072,3)</f>
        <v>0mi</v>
      </c>
      <c r="K3072" s="36" t="str">
        <f>IF(LEN('DETALLE DE CONEXIONES'!M3072)&lt;12,(RIGHT('DETALLE DE CONEXIONES'!M3072,5)),(RIGHT('DETALLE DE CONEXIONES'!M3072,6)))</f>
        <v>23seg.</v>
      </c>
      <c r="L3072" s="36">
        <f>IF(C3072="Saliente Local",(IFERROR((LIMPIA(J3072,1)),0)),0)</f>
        <v>0</v>
      </c>
      <c r="M3072" s="36">
        <f>IF(C3072="Saliente Nacional",(IFERROR((LIMPIA(J3072,1)),0)),0)</f>
        <v>0</v>
      </c>
      <c r="N3072" s="36">
        <f>IF(C3072="Saliente Internacional",(IFERROR((LIMPIA(J3072,1)),0)),0)</f>
        <v>0</v>
      </c>
      <c r="O3072" s="36">
        <f>IF(C3072="Saliente Local",(IFERROR((LIMPIA(K3072,1)),0)),0)</f>
        <v>23</v>
      </c>
      <c r="P3072" s="36">
        <f>IF(C3072="Saliente Nacional",(IFERROR((LIMPIA(K3072,1)),0)),0)</f>
        <v>0</v>
      </c>
      <c r="Q3072" s="36">
        <f>IF(C3072="Saliente Internacional",(IFERROR((LIMPIA(K3072,1)),0)),0)</f>
        <v>0</v>
      </c>
      <c r="R3072" s="36">
        <f t="shared" si="142"/>
        <v>1</v>
      </c>
      <c r="S3072" s="36">
        <f t="shared" si="143"/>
        <v>0</v>
      </c>
    </row>
    <row r="3073" spans="1:19" x14ac:dyDescent="0.25">
      <c r="A3073" s="101">
        <f>'DETALLE DE CONEXIONES'!P3073</f>
        <v>0</v>
      </c>
      <c r="B3073" s="36" t="str">
        <f>'DETALLE DE CONEXIONES'!I3073</f>
        <v>SALIENTE</v>
      </c>
      <c r="C3073" s="36" t="str">
        <f>'DETALLE DE CONEXIONES'!BB3073</f>
        <v>Saliente Local</v>
      </c>
      <c r="D3073" s="36" t="str">
        <f>'DETALLE DE CONEXIONES'!E3073</f>
        <v>999XXX2025</v>
      </c>
      <c r="E3073" s="36">
        <f t="shared" si="141"/>
        <v>10</v>
      </c>
      <c r="F3073" s="36">
        <f>IFERROR(LIMPIA('DETALLE DE CONEXIONES'!N3073,1),0)</f>
        <v>2</v>
      </c>
      <c r="G3073" s="36" t="str">
        <f>LEFT('DETALLE DE CONEXIONES'!BE3073,3)</f>
        <v>NOF</v>
      </c>
      <c r="H3073" s="36" t="str">
        <f>RIGHT('DETALLE DE CONEXIONES'!AK3073,2)</f>
        <v/>
      </c>
      <c r="I3073" s="36" t="str">
        <f>LEFT('DETALLE DE CONEXIONES'!AK3073,3)</f>
        <v/>
      </c>
      <c r="J3073" s="36" t="str">
        <f>LEFT('DETALLE DE CONEXIONES'!M3073,3)</f>
        <v>1mi</v>
      </c>
      <c r="K3073" s="36" t="str">
        <f>IF(LEN('DETALLE DE CONEXIONES'!M3073)&lt;12,(RIGHT('DETALLE DE CONEXIONES'!M3073,5)),(RIGHT('DETALLE DE CONEXIONES'!M3073,6)))</f>
        <v>15seg.</v>
      </c>
      <c r="L3073" s="36">
        <f>IF(C3073="Saliente Local",(IFERROR((LIMPIA(J3073,1)),0)),0)</f>
        <v>1</v>
      </c>
      <c r="M3073" s="36">
        <f>IF(C3073="Saliente Nacional",(IFERROR((LIMPIA(J3073,1)),0)),0)</f>
        <v>0</v>
      </c>
      <c r="N3073" s="36">
        <f>IF(C3073="Saliente Internacional",(IFERROR((LIMPIA(J3073,1)),0)),0)</f>
        <v>0</v>
      </c>
      <c r="O3073" s="36">
        <f>IF(C3073="Saliente Local",(IFERROR((LIMPIA(K3073,1)),0)),0)</f>
        <v>15</v>
      </c>
      <c r="P3073" s="36">
        <f>IF(C3073="Saliente Nacional",(IFERROR((LIMPIA(K3073,1)),0)),0)</f>
        <v>0</v>
      </c>
      <c r="Q3073" s="36">
        <f>IF(C3073="Saliente Internacional",(IFERROR((LIMPIA(K3073,1)),0)),0)</f>
        <v>0</v>
      </c>
      <c r="R3073" s="36">
        <f t="shared" si="142"/>
        <v>2</v>
      </c>
      <c r="S3073" s="36">
        <f t="shared" si="143"/>
        <v>0</v>
      </c>
    </row>
    <row r="3074" spans="1:19" x14ac:dyDescent="0.25">
      <c r="A3074" s="101">
        <f>'DETALLE DE CONEXIONES'!P3074</f>
        <v>0</v>
      </c>
      <c r="B3074" s="36" t="str">
        <f>'DETALLE DE CONEXIONES'!I3074</f>
        <v>SALIENTE</v>
      </c>
      <c r="C3074" s="36" t="str">
        <f>'DETALLE DE CONEXIONES'!BB3074</f>
        <v>Saliente Local</v>
      </c>
      <c r="D3074" s="36" t="str">
        <f>'DETALLE DE CONEXIONES'!E3074</f>
        <v>999XXX2093</v>
      </c>
      <c r="E3074" s="36">
        <f t="shared" si="141"/>
        <v>10</v>
      </c>
      <c r="F3074" s="36">
        <f>IFERROR(LIMPIA('DETALLE DE CONEXIONES'!N3074,1),0)</f>
        <v>13</v>
      </c>
      <c r="G3074" s="36" t="str">
        <f>LEFT('DETALLE DE CONEXIONES'!BE3074,3)</f>
        <v>NOF</v>
      </c>
      <c r="H3074" s="36" t="str">
        <f>RIGHT('DETALLE DE CONEXIONES'!AK3074,2)</f>
        <v/>
      </c>
      <c r="I3074" s="36" t="str">
        <f>LEFT('DETALLE DE CONEXIONES'!AK3074,3)</f>
        <v/>
      </c>
      <c r="J3074" s="36" t="str">
        <f>LEFT('DETALLE DE CONEXIONES'!M3074,3)</f>
        <v>12m</v>
      </c>
      <c r="K3074" s="36" t="str">
        <f>IF(LEN('DETALLE DE CONEXIONES'!M3074)&lt;12,(RIGHT('DETALLE DE CONEXIONES'!M3074,5)),(RIGHT('DETALLE DE CONEXIONES'!M3074,6)))</f>
        <v>25seg.</v>
      </c>
      <c r="L3074" s="36">
        <f>IF(C3074="Saliente Local",(IFERROR((LIMPIA(J3074,1)),0)),0)</f>
        <v>12</v>
      </c>
      <c r="M3074" s="36">
        <f>IF(C3074="Saliente Nacional",(IFERROR((LIMPIA(J3074,1)),0)),0)</f>
        <v>0</v>
      </c>
      <c r="N3074" s="36">
        <f>IF(C3074="Saliente Internacional",(IFERROR((LIMPIA(J3074,1)),0)),0)</f>
        <v>0</v>
      </c>
      <c r="O3074" s="36">
        <f>IF(C3074="Saliente Local",(IFERROR((LIMPIA(K3074,1)),0)),0)</f>
        <v>25</v>
      </c>
      <c r="P3074" s="36">
        <f>IF(C3074="Saliente Nacional",(IFERROR((LIMPIA(K3074,1)),0)),0)</f>
        <v>0</v>
      </c>
      <c r="Q3074" s="36">
        <f>IF(C3074="Saliente Internacional",(IFERROR((LIMPIA(K3074,1)),0)),0)</f>
        <v>0</v>
      </c>
      <c r="R3074" s="36">
        <f t="shared" si="142"/>
        <v>13</v>
      </c>
      <c r="S3074" s="36">
        <f t="shared" si="143"/>
        <v>0</v>
      </c>
    </row>
    <row r="3075" spans="1:19" x14ac:dyDescent="0.25">
      <c r="A3075" s="101">
        <f>'DETALLE DE CONEXIONES'!P3075</f>
        <v>0</v>
      </c>
      <c r="B3075" s="36" t="str">
        <f>'DETALLE DE CONEXIONES'!I3075</f>
        <v>SALIENTE</v>
      </c>
      <c r="C3075" s="36" t="str">
        <f>'DETALLE DE CONEXIONES'!BB3075</f>
        <v>Saliente Local</v>
      </c>
      <c r="D3075" s="36" t="str">
        <f>'DETALLE DE CONEXIONES'!E3075</f>
        <v>999XXX8226</v>
      </c>
      <c r="E3075" s="36">
        <f t="shared" ref="E3075:E3138" si="144">LEN(D3075)</f>
        <v>10</v>
      </c>
      <c r="F3075" s="36">
        <f>IFERROR(LIMPIA('DETALLE DE CONEXIONES'!N3075,1),0)</f>
        <v>2</v>
      </c>
      <c r="G3075" s="36" t="str">
        <f>LEFT('DETALLE DE CONEXIONES'!BE3075,3)</f>
        <v>NOF</v>
      </c>
      <c r="H3075" s="36" t="str">
        <f>RIGHT('DETALLE DE CONEXIONES'!AK3075,2)</f>
        <v/>
      </c>
      <c r="I3075" s="36" t="str">
        <f>LEFT('DETALLE DE CONEXIONES'!AK3075,3)</f>
        <v/>
      </c>
      <c r="J3075" s="36" t="str">
        <f>LEFT('DETALLE DE CONEXIONES'!M3075,3)</f>
        <v>1mi</v>
      </c>
      <c r="K3075" s="36" t="str">
        <f>IF(LEN('DETALLE DE CONEXIONES'!M3075)&lt;12,(RIGHT('DETALLE DE CONEXIONES'!M3075,5)),(RIGHT('DETALLE DE CONEXIONES'!M3075,6)))</f>
        <v>16seg.</v>
      </c>
      <c r="L3075" s="36">
        <f>IF(C3075="Saliente Local",(IFERROR((LIMPIA(J3075,1)),0)),0)</f>
        <v>1</v>
      </c>
      <c r="M3075" s="36">
        <f>IF(C3075="Saliente Nacional",(IFERROR((LIMPIA(J3075,1)),0)),0)</f>
        <v>0</v>
      </c>
      <c r="N3075" s="36">
        <f>IF(C3075="Saliente Internacional",(IFERROR((LIMPIA(J3075,1)),0)),0)</f>
        <v>0</v>
      </c>
      <c r="O3075" s="36">
        <f>IF(C3075="Saliente Local",(IFERROR((LIMPIA(K3075,1)),0)),0)</f>
        <v>16</v>
      </c>
      <c r="P3075" s="36">
        <f>IF(C3075="Saliente Nacional",(IFERROR((LIMPIA(K3075,1)),0)),0)</f>
        <v>0</v>
      </c>
      <c r="Q3075" s="36">
        <f>IF(C3075="Saliente Internacional",(IFERROR((LIMPIA(K3075,1)),0)),0)</f>
        <v>0</v>
      </c>
      <c r="R3075" s="36">
        <f t="shared" ref="R3075:R3138" si="145">IF(SUM(O3075:P3075)&gt;0,(L3075+M3075+1),(L3075+M3075))</f>
        <v>2</v>
      </c>
      <c r="S3075" s="36">
        <f t="shared" ref="S3075:S3138" si="146">IF(Q3075&gt;0,N3075+1,N3075)</f>
        <v>0</v>
      </c>
    </row>
    <row r="3076" spans="1:19" x14ac:dyDescent="0.25">
      <c r="A3076" s="101">
        <f>'DETALLE DE CONEXIONES'!P3076</f>
        <v>0</v>
      </c>
      <c r="B3076" s="36" t="str">
        <f>'DETALLE DE CONEXIONES'!I3076</f>
        <v>SALIENTE</v>
      </c>
      <c r="C3076" s="36" t="str">
        <f>'DETALLE DE CONEXIONES'!BB3076</f>
        <v>Saliente Nacional</v>
      </c>
      <c r="D3076" s="36" t="str">
        <f>'DETALLE DE CONEXIONES'!E3076</f>
        <v>555XXX9911</v>
      </c>
      <c r="E3076" s="36">
        <f t="shared" si="144"/>
        <v>10</v>
      </c>
      <c r="F3076" s="36">
        <f>IFERROR(LIMPIA('DETALLE DE CONEXIONES'!N3076,1),0)</f>
        <v>1</v>
      </c>
      <c r="G3076" s="36" t="str">
        <f>LEFT('DETALLE DE CONEXIONES'!BE3076,3)</f>
        <v>NOF</v>
      </c>
      <c r="H3076" s="36" t="str">
        <f>RIGHT('DETALLE DE CONEXIONES'!AK3076,2)</f>
        <v/>
      </c>
      <c r="I3076" s="36" t="str">
        <f>LEFT('DETALLE DE CONEXIONES'!AK3076,3)</f>
        <v/>
      </c>
      <c r="J3076" s="36" t="str">
        <f>LEFT('DETALLE DE CONEXIONES'!M3076,3)</f>
        <v>0mi</v>
      </c>
      <c r="K3076" s="36" t="str">
        <f>IF(LEN('DETALLE DE CONEXIONES'!M3076)&lt;12,(RIGHT('DETALLE DE CONEXIONES'!M3076,5)),(RIGHT('DETALLE DE CONEXIONES'!M3076,6)))</f>
        <v>37seg.</v>
      </c>
      <c r="L3076" s="36">
        <f>IF(C3076="Saliente Local",(IFERROR((LIMPIA(J3076,1)),0)),0)</f>
        <v>0</v>
      </c>
      <c r="M3076" s="36">
        <f>IF(C3076="Saliente Nacional",(IFERROR((LIMPIA(J3076,1)),0)),0)</f>
        <v>0</v>
      </c>
      <c r="N3076" s="36">
        <f>IF(C3076="Saliente Internacional",(IFERROR((LIMPIA(J3076,1)),0)),0)</f>
        <v>0</v>
      </c>
      <c r="O3076" s="36">
        <f>IF(C3076="Saliente Local",(IFERROR((LIMPIA(K3076,1)),0)),0)</f>
        <v>0</v>
      </c>
      <c r="P3076" s="36">
        <f>IF(C3076="Saliente Nacional",(IFERROR((LIMPIA(K3076,1)),0)),0)</f>
        <v>37</v>
      </c>
      <c r="Q3076" s="36">
        <f>IF(C3076="Saliente Internacional",(IFERROR((LIMPIA(K3076,1)),0)),0)</f>
        <v>0</v>
      </c>
      <c r="R3076" s="36">
        <f t="shared" si="145"/>
        <v>1</v>
      </c>
      <c r="S3076" s="36">
        <f t="shared" si="146"/>
        <v>0</v>
      </c>
    </row>
    <row r="3077" spans="1:19" x14ac:dyDescent="0.25">
      <c r="A3077" s="101">
        <f>'DETALLE DE CONEXIONES'!P3077</f>
        <v>0</v>
      </c>
      <c r="B3077" s="36" t="str">
        <f>'DETALLE DE CONEXIONES'!I3077</f>
        <v>SALIENTE</v>
      </c>
      <c r="C3077" s="36" t="str">
        <f>'DETALLE DE CONEXIONES'!BB3077</f>
        <v>Saliente Nacional</v>
      </c>
      <c r="D3077" s="36" t="str">
        <f>'DETALLE DE CONEXIONES'!E3077</f>
        <v>555XXX9911</v>
      </c>
      <c r="E3077" s="36">
        <f t="shared" si="144"/>
        <v>10</v>
      </c>
      <c r="F3077" s="36">
        <f>IFERROR(LIMPIA('DETALLE DE CONEXIONES'!N3077,1),0)</f>
        <v>1</v>
      </c>
      <c r="G3077" s="36" t="str">
        <f>LEFT('DETALLE DE CONEXIONES'!BE3077,3)</f>
        <v>NOF</v>
      </c>
      <c r="H3077" s="36" t="str">
        <f>RIGHT('DETALLE DE CONEXIONES'!AK3077,2)</f>
        <v/>
      </c>
      <c r="I3077" s="36" t="str">
        <f>LEFT('DETALLE DE CONEXIONES'!AK3077,3)</f>
        <v/>
      </c>
      <c r="J3077" s="36" t="str">
        <f>LEFT('DETALLE DE CONEXIONES'!M3077,3)</f>
        <v>0mi</v>
      </c>
      <c r="K3077" s="36" t="str">
        <f>IF(LEN('DETALLE DE CONEXIONES'!M3077)&lt;12,(RIGHT('DETALLE DE CONEXIONES'!M3077,5)),(RIGHT('DETALLE DE CONEXIONES'!M3077,6)))</f>
        <v>21seg.</v>
      </c>
      <c r="L3077" s="36">
        <f>IF(C3077="Saliente Local",(IFERROR((LIMPIA(J3077,1)),0)),0)</f>
        <v>0</v>
      </c>
      <c r="M3077" s="36">
        <f>IF(C3077="Saliente Nacional",(IFERROR((LIMPIA(J3077,1)),0)),0)</f>
        <v>0</v>
      </c>
      <c r="N3077" s="36">
        <f>IF(C3077="Saliente Internacional",(IFERROR((LIMPIA(J3077,1)),0)),0)</f>
        <v>0</v>
      </c>
      <c r="O3077" s="36">
        <f>IF(C3077="Saliente Local",(IFERROR((LIMPIA(K3077,1)),0)),0)</f>
        <v>0</v>
      </c>
      <c r="P3077" s="36">
        <f>IF(C3077="Saliente Nacional",(IFERROR((LIMPIA(K3077,1)),0)),0)</f>
        <v>21</v>
      </c>
      <c r="Q3077" s="36">
        <f>IF(C3077="Saliente Internacional",(IFERROR((LIMPIA(K3077,1)),0)),0)</f>
        <v>0</v>
      </c>
      <c r="R3077" s="36">
        <f t="shared" si="145"/>
        <v>1</v>
      </c>
      <c r="S3077" s="36">
        <f t="shared" si="146"/>
        <v>0</v>
      </c>
    </row>
    <row r="3078" spans="1:19" x14ac:dyDescent="0.25">
      <c r="A3078" s="101">
        <f>'DETALLE DE CONEXIONES'!P3078</f>
        <v>0</v>
      </c>
      <c r="B3078" s="36" t="str">
        <f>'DETALLE DE CONEXIONES'!I3078</f>
        <v>SALIENTE</v>
      </c>
      <c r="C3078" s="36" t="str">
        <f>'DETALLE DE CONEXIONES'!BB3078</f>
        <v>Saliente Nacional</v>
      </c>
      <c r="D3078" s="36" t="str">
        <f>'DETALLE DE CONEXIONES'!E3078</f>
        <v>555XXX9911</v>
      </c>
      <c r="E3078" s="36">
        <f t="shared" si="144"/>
        <v>10</v>
      </c>
      <c r="F3078" s="36">
        <f>IFERROR(LIMPIA('DETALLE DE CONEXIONES'!N3078,1),0)</f>
        <v>1</v>
      </c>
      <c r="G3078" s="36" t="str">
        <f>LEFT('DETALLE DE CONEXIONES'!BE3078,3)</f>
        <v>NOF</v>
      </c>
      <c r="H3078" s="36" t="str">
        <f>RIGHT('DETALLE DE CONEXIONES'!AK3078,2)</f>
        <v/>
      </c>
      <c r="I3078" s="36" t="str">
        <f>LEFT('DETALLE DE CONEXIONES'!AK3078,3)</f>
        <v/>
      </c>
      <c r="J3078" s="36" t="str">
        <f>LEFT('DETALLE DE CONEXIONES'!M3078,3)</f>
        <v>0mi</v>
      </c>
      <c r="K3078" s="36" t="str">
        <f>IF(LEN('DETALLE DE CONEXIONES'!M3078)&lt;12,(RIGHT('DETALLE DE CONEXIONES'!M3078,5)),(RIGHT('DETALLE DE CONEXIONES'!M3078,6)))</f>
        <v>26seg.</v>
      </c>
      <c r="L3078" s="36">
        <f>IF(C3078="Saliente Local",(IFERROR((LIMPIA(J3078,1)),0)),0)</f>
        <v>0</v>
      </c>
      <c r="M3078" s="36">
        <f>IF(C3078="Saliente Nacional",(IFERROR((LIMPIA(J3078,1)),0)),0)</f>
        <v>0</v>
      </c>
      <c r="N3078" s="36">
        <f>IF(C3078="Saliente Internacional",(IFERROR((LIMPIA(J3078,1)),0)),0)</f>
        <v>0</v>
      </c>
      <c r="O3078" s="36">
        <f>IF(C3078="Saliente Local",(IFERROR((LIMPIA(K3078,1)),0)),0)</f>
        <v>0</v>
      </c>
      <c r="P3078" s="36">
        <f>IF(C3078="Saliente Nacional",(IFERROR((LIMPIA(K3078,1)),0)),0)</f>
        <v>26</v>
      </c>
      <c r="Q3078" s="36">
        <f>IF(C3078="Saliente Internacional",(IFERROR((LIMPIA(K3078,1)),0)),0)</f>
        <v>0</v>
      </c>
      <c r="R3078" s="36">
        <f t="shared" si="145"/>
        <v>1</v>
      </c>
      <c r="S3078" s="36">
        <f t="shared" si="146"/>
        <v>0</v>
      </c>
    </row>
    <row r="3079" spans="1:19" x14ac:dyDescent="0.25">
      <c r="A3079" s="101">
        <f>'DETALLE DE CONEXIONES'!P3079</f>
        <v>0</v>
      </c>
      <c r="B3079" s="36" t="str">
        <f>'DETALLE DE CONEXIONES'!I3079</f>
        <v>GPRS</v>
      </c>
      <c r="C3079" s="36" t="str">
        <f>'DETALLE DE CONEXIONES'!BB3079</f>
        <v>MENSAJERO</v>
      </c>
      <c r="D3079" s="36" t="str">
        <f>'DETALLE DE CONEXIONES'!E3079</f>
        <v>internet.itelcel.coXXXGLTE</v>
      </c>
      <c r="E3079" s="36">
        <f t="shared" si="144"/>
        <v>26</v>
      </c>
      <c r="F3079" s="36">
        <f>IFERROR(LIMPIA('DETALLE DE CONEXIONES'!N3079,1),0)</f>
        <v>0</v>
      </c>
      <c r="G3079" s="36" t="str">
        <f>LEFT('DETALLE DE CONEXIONES'!BE3079,3)</f>
        <v/>
      </c>
      <c r="H3079" s="36" t="str">
        <f>RIGHT('DETALLE DE CONEXIONES'!AK3079,2)</f>
        <v>-1</v>
      </c>
      <c r="I3079" s="36" t="str">
        <f>LEFT('DETALLE DE CONEXIONES'!AK3079,3)</f>
        <v>MEN</v>
      </c>
      <c r="J3079" s="36" t="str">
        <f>LEFT('DETALLE DE CONEXIONES'!M3079,3)</f>
        <v>0mi</v>
      </c>
      <c r="K3079" s="36" t="str">
        <f>IF(LEN('DETALLE DE CONEXIONES'!M3079)&lt;12,(RIGHT('DETALLE DE CONEXIONES'!M3079,5)),(RIGHT('DETALLE DE CONEXIONES'!M3079,6)))</f>
        <v xml:space="preserve">min. </v>
      </c>
      <c r="L3079" s="36">
        <f>IF(C3079="Saliente Local",(IFERROR((LIMPIA(J3079,1)),0)),0)</f>
        <v>0</v>
      </c>
      <c r="M3079" s="36">
        <f>IF(C3079="Saliente Nacional",(IFERROR((LIMPIA(J3079,1)),0)),0)</f>
        <v>0</v>
      </c>
      <c r="N3079" s="36">
        <f>IF(C3079="Saliente Internacional",(IFERROR((LIMPIA(J3079,1)),0)),0)</f>
        <v>0</v>
      </c>
      <c r="O3079" s="36">
        <f>IF(C3079="Saliente Local",(IFERROR((LIMPIA(K3079,1)),0)),0)</f>
        <v>0</v>
      </c>
      <c r="P3079" s="36">
        <f>IF(C3079="Saliente Nacional",(IFERROR((LIMPIA(K3079,1)),0)),0)</f>
        <v>0</v>
      </c>
      <c r="Q3079" s="36">
        <f>IF(C3079="Saliente Internacional",(IFERROR((LIMPIA(K3079,1)),0)),0)</f>
        <v>0</v>
      </c>
      <c r="R3079" s="36">
        <f t="shared" si="145"/>
        <v>0</v>
      </c>
      <c r="S3079" s="36">
        <f t="shared" si="146"/>
        <v>0</v>
      </c>
    </row>
    <row r="3080" spans="1:19" x14ac:dyDescent="0.25">
      <c r="A3080" s="101">
        <f>'DETALLE DE CONEXIONES'!P3080</f>
        <v>0</v>
      </c>
      <c r="B3080" s="36" t="str">
        <f>'DETALLE DE CONEXIONES'!I3080</f>
        <v>GPRS</v>
      </c>
      <c r="C3080" s="36" t="str">
        <f>'DETALLE DE CONEXIONES'!BB3080</f>
        <v>RS</v>
      </c>
      <c r="D3080" s="36" t="str">
        <f>'DETALLE DE CONEXIONES'!E3080</f>
        <v>internet.itelcel.coXXXGLTE</v>
      </c>
      <c r="E3080" s="36">
        <f t="shared" si="144"/>
        <v>26</v>
      </c>
      <c r="F3080" s="36">
        <f>IFERROR(LIMPIA('DETALLE DE CONEXIONES'!N3080,1),0)</f>
        <v>0</v>
      </c>
      <c r="G3080" s="36" t="str">
        <f>LEFT('DETALLE DE CONEXIONES'!BE3080,3)</f>
        <v/>
      </c>
      <c r="H3080" s="36" t="str">
        <f>RIGHT('DETALLE DE CONEXIONES'!AK3080,2)</f>
        <v>-1</v>
      </c>
      <c r="I3080" s="36" t="str">
        <f>LEFT('DETALLE DE CONEXIONES'!AK3080,3)</f>
        <v>RS;</v>
      </c>
      <c r="J3080" s="36" t="str">
        <f>LEFT('DETALLE DE CONEXIONES'!M3080,3)</f>
        <v>0mi</v>
      </c>
      <c r="K3080" s="36" t="str">
        <f>IF(LEN('DETALLE DE CONEXIONES'!M3080)&lt;12,(RIGHT('DETALLE DE CONEXIONES'!M3080,5)),(RIGHT('DETALLE DE CONEXIONES'!M3080,6)))</f>
        <v xml:space="preserve">min. </v>
      </c>
      <c r="L3080" s="36">
        <f>IF(C3080="Saliente Local",(IFERROR((LIMPIA(J3080,1)),0)),0)</f>
        <v>0</v>
      </c>
      <c r="M3080" s="36">
        <f>IF(C3080="Saliente Nacional",(IFERROR((LIMPIA(J3080,1)),0)),0)</f>
        <v>0</v>
      </c>
      <c r="N3080" s="36">
        <f>IF(C3080="Saliente Internacional",(IFERROR((LIMPIA(J3080,1)),0)),0)</f>
        <v>0</v>
      </c>
      <c r="O3080" s="36">
        <f>IF(C3080="Saliente Local",(IFERROR((LIMPIA(K3080,1)),0)),0)</f>
        <v>0</v>
      </c>
      <c r="P3080" s="36">
        <f>IF(C3080="Saliente Nacional",(IFERROR((LIMPIA(K3080,1)),0)),0)</f>
        <v>0</v>
      </c>
      <c r="Q3080" s="36">
        <f>IF(C3080="Saliente Internacional",(IFERROR((LIMPIA(K3080,1)),0)),0)</f>
        <v>0</v>
      </c>
      <c r="R3080" s="36">
        <f t="shared" si="145"/>
        <v>0</v>
      </c>
      <c r="S3080" s="36">
        <f t="shared" si="146"/>
        <v>0</v>
      </c>
    </row>
    <row r="3081" spans="1:19" x14ac:dyDescent="0.25">
      <c r="A3081" s="101">
        <f>'DETALLE DE CONEXIONES'!P3081</f>
        <v>0</v>
      </c>
      <c r="B3081" s="36" t="str">
        <f>'DETALLE DE CONEXIONES'!I3081</f>
        <v>TRANSFERENCIA</v>
      </c>
      <c r="C3081" s="36" t="str">
        <f>'DETALLE DE CONEXIONES'!BB3081</f>
        <v>Desvio Nacional</v>
      </c>
      <c r="D3081" s="36" t="str">
        <f>'DETALLE DE CONEXIONES'!E3081</f>
        <v>999XXX1600</v>
      </c>
      <c r="E3081" s="36">
        <f t="shared" si="144"/>
        <v>10</v>
      </c>
      <c r="F3081" s="36">
        <f>IFERROR(LIMPIA('DETALLE DE CONEXIONES'!N3081,1),0)</f>
        <v>1</v>
      </c>
      <c r="G3081" s="36" t="str">
        <f>LEFT('DETALLE DE CONEXIONES'!BE3081,3)</f>
        <v>SIU</v>
      </c>
      <c r="H3081" s="36" t="str">
        <f>RIGHT('DETALLE DE CONEXIONES'!AK3081,2)</f>
        <v/>
      </c>
      <c r="I3081" s="36" t="str">
        <f>LEFT('DETALLE DE CONEXIONES'!AK3081,3)</f>
        <v/>
      </c>
      <c r="J3081" s="36" t="str">
        <f>LEFT('DETALLE DE CONEXIONES'!M3081,3)</f>
        <v>0mi</v>
      </c>
      <c r="K3081" s="36" t="str">
        <f>IF(LEN('DETALLE DE CONEXIONES'!M3081)&lt;12,(RIGHT('DETALLE DE CONEXIONES'!M3081,5)),(RIGHT('DETALLE DE CONEXIONES'!M3081,6)))</f>
        <v>5seg.</v>
      </c>
      <c r="L3081" s="36">
        <f>IF(C3081="Saliente Local",(IFERROR((LIMPIA(J3081,1)),0)),0)</f>
        <v>0</v>
      </c>
      <c r="M3081" s="36">
        <f>IF(C3081="Saliente Nacional",(IFERROR((LIMPIA(J3081,1)),0)),0)</f>
        <v>0</v>
      </c>
      <c r="N3081" s="36">
        <f>IF(C3081="Saliente Internacional",(IFERROR((LIMPIA(J3081,1)),0)),0)</f>
        <v>0</v>
      </c>
      <c r="O3081" s="36">
        <f>IF(C3081="Saliente Local",(IFERROR((LIMPIA(K3081,1)),0)),0)</f>
        <v>0</v>
      </c>
      <c r="P3081" s="36">
        <f>IF(C3081="Saliente Nacional",(IFERROR((LIMPIA(K3081,1)),0)),0)</f>
        <v>0</v>
      </c>
      <c r="Q3081" s="36">
        <f>IF(C3081="Saliente Internacional",(IFERROR((LIMPIA(K3081,1)),0)),0)</f>
        <v>0</v>
      </c>
      <c r="R3081" s="36">
        <f t="shared" si="145"/>
        <v>0</v>
      </c>
      <c r="S3081" s="36">
        <f t="shared" si="146"/>
        <v>0</v>
      </c>
    </row>
    <row r="3082" spans="1:19" x14ac:dyDescent="0.25">
      <c r="A3082" s="101">
        <f>'DETALLE DE CONEXIONES'!P3082</f>
        <v>0</v>
      </c>
      <c r="B3082" s="36" t="str">
        <f>'DETALLE DE CONEXIONES'!I3082</f>
        <v>TRANSFERENCIA</v>
      </c>
      <c r="C3082" s="36" t="str">
        <f>'DETALLE DE CONEXIONES'!BB3082</f>
        <v>Desvio Nacional</v>
      </c>
      <c r="D3082" s="36" t="str">
        <f>'DETALLE DE CONEXIONES'!E3082</f>
        <v>999XXX1600</v>
      </c>
      <c r="E3082" s="36">
        <f t="shared" si="144"/>
        <v>10</v>
      </c>
      <c r="F3082" s="36">
        <f>IFERROR(LIMPIA('DETALLE DE CONEXIONES'!N3082,1),0)</f>
        <v>1</v>
      </c>
      <c r="G3082" s="36" t="str">
        <f>LEFT('DETALLE DE CONEXIONES'!BE3082,3)</f>
        <v>SIU</v>
      </c>
      <c r="H3082" s="36" t="str">
        <f>RIGHT('DETALLE DE CONEXIONES'!AK3082,2)</f>
        <v/>
      </c>
      <c r="I3082" s="36" t="str">
        <f>LEFT('DETALLE DE CONEXIONES'!AK3082,3)</f>
        <v/>
      </c>
      <c r="J3082" s="36" t="str">
        <f>LEFT('DETALLE DE CONEXIONES'!M3082,3)</f>
        <v>0mi</v>
      </c>
      <c r="K3082" s="36" t="str">
        <f>IF(LEN('DETALLE DE CONEXIONES'!M3082)&lt;12,(RIGHT('DETALLE DE CONEXIONES'!M3082,5)),(RIGHT('DETALLE DE CONEXIONES'!M3082,6)))</f>
        <v>4seg.</v>
      </c>
      <c r="L3082" s="36">
        <f>IF(C3082="Saliente Local",(IFERROR((LIMPIA(J3082,1)),0)),0)</f>
        <v>0</v>
      </c>
      <c r="M3082" s="36">
        <f>IF(C3082="Saliente Nacional",(IFERROR((LIMPIA(J3082,1)),0)),0)</f>
        <v>0</v>
      </c>
      <c r="N3082" s="36">
        <f>IF(C3082="Saliente Internacional",(IFERROR((LIMPIA(J3082,1)),0)),0)</f>
        <v>0</v>
      </c>
      <c r="O3082" s="36">
        <f>IF(C3082="Saliente Local",(IFERROR((LIMPIA(K3082,1)),0)),0)</f>
        <v>0</v>
      </c>
      <c r="P3082" s="36">
        <f>IF(C3082="Saliente Nacional",(IFERROR((LIMPIA(K3082,1)),0)),0)</f>
        <v>0</v>
      </c>
      <c r="Q3082" s="36">
        <f>IF(C3082="Saliente Internacional",(IFERROR((LIMPIA(K3082,1)),0)),0)</f>
        <v>0</v>
      </c>
      <c r="R3082" s="36">
        <f t="shared" si="145"/>
        <v>0</v>
      </c>
      <c r="S3082" s="36">
        <f t="shared" si="146"/>
        <v>0</v>
      </c>
    </row>
    <row r="3083" spans="1:19" x14ac:dyDescent="0.25">
      <c r="A3083" s="101">
        <f>'DETALLE DE CONEXIONES'!P3083</f>
        <v>0</v>
      </c>
      <c r="B3083" s="36" t="str">
        <f>'DETALLE DE CONEXIONES'!I3083</f>
        <v>TRANSFERENCIA</v>
      </c>
      <c r="C3083" s="36" t="str">
        <f>'DETALLE DE CONEXIONES'!BB3083</f>
        <v>Desvio Nacional</v>
      </c>
      <c r="D3083" s="36" t="str">
        <f>'DETALLE DE CONEXIONES'!E3083</f>
        <v>999XXX1600</v>
      </c>
      <c r="E3083" s="36">
        <f t="shared" si="144"/>
        <v>10</v>
      </c>
      <c r="F3083" s="36">
        <f>IFERROR(LIMPIA('DETALLE DE CONEXIONES'!N3083,1),0)</f>
        <v>1</v>
      </c>
      <c r="G3083" s="36" t="str">
        <f>LEFT('DETALLE DE CONEXIONES'!BE3083,3)</f>
        <v>SIU</v>
      </c>
      <c r="H3083" s="36" t="str">
        <f>RIGHT('DETALLE DE CONEXIONES'!AK3083,2)</f>
        <v/>
      </c>
      <c r="I3083" s="36" t="str">
        <f>LEFT('DETALLE DE CONEXIONES'!AK3083,3)</f>
        <v/>
      </c>
      <c r="J3083" s="36" t="str">
        <f>LEFT('DETALLE DE CONEXIONES'!M3083,3)</f>
        <v>0mi</v>
      </c>
      <c r="K3083" s="36" t="str">
        <f>IF(LEN('DETALLE DE CONEXIONES'!M3083)&lt;12,(RIGHT('DETALLE DE CONEXIONES'!M3083,5)),(RIGHT('DETALLE DE CONEXIONES'!M3083,6)))</f>
        <v>5seg.</v>
      </c>
      <c r="L3083" s="36">
        <f>IF(C3083="Saliente Local",(IFERROR((LIMPIA(J3083,1)),0)),0)</f>
        <v>0</v>
      </c>
      <c r="M3083" s="36">
        <f>IF(C3083="Saliente Nacional",(IFERROR((LIMPIA(J3083,1)),0)),0)</f>
        <v>0</v>
      </c>
      <c r="N3083" s="36">
        <f>IF(C3083="Saliente Internacional",(IFERROR((LIMPIA(J3083,1)),0)),0)</f>
        <v>0</v>
      </c>
      <c r="O3083" s="36">
        <f>IF(C3083="Saliente Local",(IFERROR((LIMPIA(K3083,1)),0)),0)</f>
        <v>0</v>
      </c>
      <c r="P3083" s="36">
        <f>IF(C3083="Saliente Nacional",(IFERROR((LIMPIA(K3083,1)),0)),0)</f>
        <v>0</v>
      </c>
      <c r="Q3083" s="36">
        <f>IF(C3083="Saliente Internacional",(IFERROR((LIMPIA(K3083,1)),0)),0)</f>
        <v>0</v>
      </c>
      <c r="R3083" s="36">
        <f t="shared" si="145"/>
        <v>0</v>
      </c>
      <c r="S3083" s="36">
        <f t="shared" si="146"/>
        <v>0</v>
      </c>
    </row>
    <row r="3084" spans="1:19" x14ac:dyDescent="0.25">
      <c r="A3084" s="101">
        <f>'DETALLE DE CONEXIONES'!P3084</f>
        <v>0</v>
      </c>
      <c r="B3084" s="36" t="str">
        <f>'DETALLE DE CONEXIONES'!I3084</f>
        <v>TRANSFERENCIA</v>
      </c>
      <c r="C3084" s="36" t="str">
        <f>'DETALLE DE CONEXIONES'!BB3084</f>
        <v>Desvio Nacional</v>
      </c>
      <c r="D3084" s="36" t="str">
        <f>'DETALLE DE CONEXIONES'!E3084</f>
        <v>999XXX1600</v>
      </c>
      <c r="E3084" s="36">
        <f t="shared" si="144"/>
        <v>10</v>
      </c>
      <c r="F3084" s="36">
        <f>IFERROR(LIMPIA('DETALLE DE CONEXIONES'!N3084,1),0)</f>
        <v>1</v>
      </c>
      <c r="G3084" s="36" t="str">
        <f>LEFT('DETALLE DE CONEXIONES'!BE3084,3)</f>
        <v>SIU</v>
      </c>
      <c r="H3084" s="36" t="str">
        <f>RIGHT('DETALLE DE CONEXIONES'!AK3084,2)</f>
        <v/>
      </c>
      <c r="I3084" s="36" t="str">
        <f>LEFT('DETALLE DE CONEXIONES'!AK3084,3)</f>
        <v/>
      </c>
      <c r="J3084" s="36" t="str">
        <f>LEFT('DETALLE DE CONEXIONES'!M3084,3)</f>
        <v>0mi</v>
      </c>
      <c r="K3084" s="36" t="str">
        <f>IF(LEN('DETALLE DE CONEXIONES'!M3084)&lt;12,(RIGHT('DETALLE DE CONEXIONES'!M3084,5)),(RIGHT('DETALLE DE CONEXIONES'!M3084,6)))</f>
        <v>6seg.</v>
      </c>
      <c r="L3084" s="36">
        <f>IF(C3084="Saliente Local",(IFERROR((LIMPIA(J3084,1)),0)),0)</f>
        <v>0</v>
      </c>
      <c r="M3084" s="36">
        <f>IF(C3084="Saliente Nacional",(IFERROR((LIMPIA(J3084,1)),0)),0)</f>
        <v>0</v>
      </c>
      <c r="N3084" s="36">
        <f>IF(C3084="Saliente Internacional",(IFERROR((LIMPIA(J3084,1)),0)),0)</f>
        <v>0</v>
      </c>
      <c r="O3084" s="36">
        <f>IF(C3084="Saliente Local",(IFERROR((LIMPIA(K3084,1)),0)),0)</f>
        <v>0</v>
      </c>
      <c r="P3084" s="36">
        <f>IF(C3084="Saliente Nacional",(IFERROR((LIMPIA(K3084,1)),0)),0)</f>
        <v>0</v>
      </c>
      <c r="Q3084" s="36">
        <f>IF(C3084="Saliente Internacional",(IFERROR((LIMPIA(K3084,1)),0)),0)</f>
        <v>0</v>
      </c>
      <c r="R3084" s="36">
        <f t="shared" si="145"/>
        <v>0</v>
      </c>
      <c r="S3084" s="36">
        <f t="shared" si="146"/>
        <v>0</v>
      </c>
    </row>
    <row r="3085" spans="1:19" x14ac:dyDescent="0.25">
      <c r="A3085" s="101">
        <f>'DETALLE DE CONEXIONES'!P3085</f>
        <v>0</v>
      </c>
      <c r="B3085" s="36" t="str">
        <f>'DETALLE DE CONEXIONES'!I3085</f>
        <v>GPRS</v>
      </c>
      <c r="C3085" s="36" t="str">
        <f>'DETALLE DE CONEXIONES'!BB3085</f>
        <v>MENSAJERO</v>
      </c>
      <c r="D3085" s="36" t="str">
        <f>'DETALLE DE CONEXIONES'!E3085</f>
        <v>internet.itelcel.coXXXGLTE</v>
      </c>
      <c r="E3085" s="36">
        <f t="shared" si="144"/>
        <v>26</v>
      </c>
      <c r="F3085" s="36">
        <f>IFERROR(LIMPIA('DETALLE DE CONEXIONES'!N3085,1),0)</f>
        <v>0</v>
      </c>
      <c r="G3085" s="36" t="str">
        <f>LEFT('DETALLE DE CONEXIONES'!BE3085,3)</f>
        <v/>
      </c>
      <c r="H3085" s="36" t="str">
        <f>RIGHT('DETALLE DE CONEXIONES'!AK3085,2)</f>
        <v>-0</v>
      </c>
      <c r="I3085" s="36" t="str">
        <f>LEFT('DETALLE DE CONEXIONES'!AK3085,3)</f>
        <v>MEN</v>
      </c>
      <c r="J3085" s="36" t="str">
        <f>LEFT('DETALLE DE CONEXIONES'!M3085,3)</f>
        <v>0mi</v>
      </c>
      <c r="K3085" s="36" t="str">
        <f>IF(LEN('DETALLE DE CONEXIONES'!M3085)&lt;12,(RIGHT('DETALLE DE CONEXIONES'!M3085,5)),(RIGHT('DETALLE DE CONEXIONES'!M3085,6)))</f>
        <v xml:space="preserve">min. </v>
      </c>
      <c r="L3085" s="36">
        <f>IF(C3085="Saliente Local",(IFERROR((LIMPIA(J3085,1)),0)),0)</f>
        <v>0</v>
      </c>
      <c r="M3085" s="36">
        <f>IF(C3085="Saliente Nacional",(IFERROR((LIMPIA(J3085,1)),0)),0)</f>
        <v>0</v>
      </c>
      <c r="N3085" s="36">
        <f>IF(C3085="Saliente Internacional",(IFERROR((LIMPIA(J3085,1)),0)),0)</f>
        <v>0</v>
      </c>
      <c r="O3085" s="36">
        <f>IF(C3085="Saliente Local",(IFERROR((LIMPIA(K3085,1)),0)),0)</f>
        <v>0</v>
      </c>
      <c r="P3085" s="36">
        <f>IF(C3085="Saliente Nacional",(IFERROR((LIMPIA(K3085,1)),0)),0)</f>
        <v>0</v>
      </c>
      <c r="Q3085" s="36">
        <f>IF(C3085="Saliente Internacional",(IFERROR((LIMPIA(K3085,1)),0)),0)</f>
        <v>0</v>
      </c>
      <c r="R3085" s="36">
        <f t="shared" si="145"/>
        <v>0</v>
      </c>
      <c r="S3085" s="36">
        <f t="shared" si="146"/>
        <v>0</v>
      </c>
    </row>
    <row r="3086" spans="1:19" x14ac:dyDescent="0.25">
      <c r="A3086" s="101">
        <f>'DETALLE DE CONEXIONES'!P3086</f>
        <v>0</v>
      </c>
      <c r="B3086" s="36" t="str">
        <f>'DETALLE DE CONEXIONES'!I3086</f>
        <v>GPRS</v>
      </c>
      <c r="C3086" s="36" t="str">
        <f>'DETALLE DE CONEXIONES'!BB3086</f>
        <v>RS</v>
      </c>
      <c r="D3086" s="36" t="str">
        <f>'DETALLE DE CONEXIONES'!E3086</f>
        <v>internet.itelcel.coXXXGLTE</v>
      </c>
      <c r="E3086" s="36">
        <f t="shared" si="144"/>
        <v>26</v>
      </c>
      <c r="F3086" s="36">
        <f>IFERROR(LIMPIA('DETALLE DE CONEXIONES'!N3086,1),0)</f>
        <v>0</v>
      </c>
      <c r="G3086" s="36" t="str">
        <f>LEFT('DETALLE DE CONEXIONES'!BE3086,3)</f>
        <v/>
      </c>
      <c r="H3086" s="36" t="str">
        <f>RIGHT('DETALLE DE CONEXIONES'!AK3086,2)</f>
        <v>-0</v>
      </c>
      <c r="I3086" s="36" t="str">
        <f>LEFT('DETALLE DE CONEXIONES'!AK3086,3)</f>
        <v>RS;</v>
      </c>
      <c r="J3086" s="36" t="str">
        <f>LEFT('DETALLE DE CONEXIONES'!M3086,3)</f>
        <v>0mi</v>
      </c>
      <c r="K3086" s="36" t="str">
        <f>IF(LEN('DETALLE DE CONEXIONES'!M3086)&lt;12,(RIGHT('DETALLE DE CONEXIONES'!M3086,5)),(RIGHT('DETALLE DE CONEXIONES'!M3086,6)))</f>
        <v xml:space="preserve">min. </v>
      </c>
      <c r="L3086" s="36">
        <f>IF(C3086="Saliente Local",(IFERROR((LIMPIA(J3086,1)),0)),0)</f>
        <v>0</v>
      </c>
      <c r="M3086" s="36">
        <f>IF(C3086="Saliente Nacional",(IFERROR((LIMPIA(J3086,1)),0)),0)</f>
        <v>0</v>
      </c>
      <c r="N3086" s="36">
        <f>IF(C3086="Saliente Internacional",(IFERROR((LIMPIA(J3086,1)),0)),0)</f>
        <v>0</v>
      </c>
      <c r="O3086" s="36">
        <f>IF(C3086="Saliente Local",(IFERROR((LIMPIA(K3086,1)),0)),0)</f>
        <v>0</v>
      </c>
      <c r="P3086" s="36">
        <f>IF(C3086="Saliente Nacional",(IFERROR((LIMPIA(K3086,1)),0)),0)</f>
        <v>0</v>
      </c>
      <c r="Q3086" s="36">
        <f>IF(C3086="Saliente Internacional",(IFERROR((LIMPIA(K3086,1)),0)),0)</f>
        <v>0</v>
      </c>
      <c r="R3086" s="36">
        <f t="shared" si="145"/>
        <v>0</v>
      </c>
      <c r="S3086" s="36">
        <f t="shared" si="146"/>
        <v>0</v>
      </c>
    </row>
    <row r="3087" spans="1:19" x14ac:dyDescent="0.25">
      <c r="A3087" s="101">
        <f>'DETALLE DE CONEXIONES'!P3087</f>
        <v>0</v>
      </c>
      <c r="B3087" s="36" t="str">
        <f>'DETALLE DE CONEXIONES'!I3087</f>
        <v>GPRS</v>
      </c>
      <c r="C3087" s="36" t="str">
        <f>'DETALLE DE CONEXIONES'!BB3087</f>
        <v>MENSAJERO</v>
      </c>
      <c r="D3087" s="36" t="str">
        <f>'DETALLE DE CONEXIONES'!E3087</f>
        <v>internet.itelcel.coXXXGLTE</v>
      </c>
      <c r="E3087" s="36">
        <f t="shared" si="144"/>
        <v>26</v>
      </c>
      <c r="F3087" s="36">
        <f>IFERROR(LIMPIA('DETALLE DE CONEXIONES'!N3087,1),0)</f>
        <v>0</v>
      </c>
      <c r="G3087" s="36" t="str">
        <f>LEFT('DETALLE DE CONEXIONES'!BE3087,3)</f>
        <v/>
      </c>
      <c r="H3087" s="36" t="str">
        <f>RIGHT('DETALLE DE CONEXIONES'!AK3087,2)</f>
        <v>-0</v>
      </c>
      <c r="I3087" s="36" t="str">
        <f>LEFT('DETALLE DE CONEXIONES'!AK3087,3)</f>
        <v>MEN</v>
      </c>
      <c r="J3087" s="36" t="str">
        <f>LEFT('DETALLE DE CONEXIONES'!M3087,3)</f>
        <v>0mi</v>
      </c>
      <c r="K3087" s="36" t="str">
        <f>IF(LEN('DETALLE DE CONEXIONES'!M3087)&lt;12,(RIGHT('DETALLE DE CONEXIONES'!M3087,5)),(RIGHT('DETALLE DE CONEXIONES'!M3087,6)))</f>
        <v xml:space="preserve">min. </v>
      </c>
      <c r="L3087" s="36">
        <f>IF(C3087="Saliente Local",(IFERROR((LIMPIA(J3087,1)),0)),0)</f>
        <v>0</v>
      </c>
      <c r="M3087" s="36">
        <f>IF(C3087="Saliente Nacional",(IFERROR((LIMPIA(J3087,1)),0)),0)</f>
        <v>0</v>
      </c>
      <c r="N3087" s="36">
        <f>IF(C3087="Saliente Internacional",(IFERROR((LIMPIA(J3087,1)),0)),0)</f>
        <v>0</v>
      </c>
      <c r="O3087" s="36">
        <f>IF(C3087="Saliente Local",(IFERROR((LIMPIA(K3087,1)),0)),0)</f>
        <v>0</v>
      </c>
      <c r="P3087" s="36">
        <f>IF(C3087="Saliente Nacional",(IFERROR((LIMPIA(K3087,1)),0)),0)</f>
        <v>0</v>
      </c>
      <c r="Q3087" s="36">
        <f>IF(C3087="Saliente Internacional",(IFERROR((LIMPIA(K3087,1)),0)),0)</f>
        <v>0</v>
      </c>
      <c r="R3087" s="36">
        <f t="shared" si="145"/>
        <v>0</v>
      </c>
      <c r="S3087" s="36">
        <f t="shared" si="146"/>
        <v>0</v>
      </c>
    </row>
    <row r="3088" spans="1:19" x14ac:dyDescent="0.25">
      <c r="A3088" s="101">
        <f>'DETALLE DE CONEXIONES'!P3088</f>
        <v>0</v>
      </c>
      <c r="B3088" s="36" t="str">
        <f>'DETALLE DE CONEXIONES'!I3088</f>
        <v>GPRS</v>
      </c>
      <c r="C3088" s="36" t="str">
        <f>'DETALLE DE CONEXIONES'!BB3088</f>
        <v>RS</v>
      </c>
      <c r="D3088" s="36" t="str">
        <f>'DETALLE DE CONEXIONES'!E3088</f>
        <v>internet.itelcel.coXXXGLTE</v>
      </c>
      <c r="E3088" s="36">
        <f t="shared" si="144"/>
        <v>26</v>
      </c>
      <c r="F3088" s="36">
        <f>IFERROR(LIMPIA('DETALLE DE CONEXIONES'!N3088,1),0)</f>
        <v>0</v>
      </c>
      <c r="G3088" s="36" t="str">
        <f>LEFT('DETALLE DE CONEXIONES'!BE3088,3)</f>
        <v/>
      </c>
      <c r="H3088" s="36" t="str">
        <f>RIGHT('DETALLE DE CONEXIONES'!AK3088,2)</f>
        <v>-0</v>
      </c>
      <c r="I3088" s="36" t="str">
        <f>LEFT('DETALLE DE CONEXIONES'!AK3088,3)</f>
        <v>RS;</v>
      </c>
      <c r="J3088" s="36" t="str">
        <f>LEFT('DETALLE DE CONEXIONES'!M3088,3)</f>
        <v>0mi</v>
      </c>
      <c r="K3088" s="36" t="str">
        <f>IF(LEN('DETALLE DE CONEXIONES'!M3088)&lt;12,(RIGHT('DETALLE DE CONEXIONES'!M3088,5)),(RIGHT('DETALLE DE CONEXIONES'!M3088,6)))</f>
        <v xml:space="preserve">min. </v>
      </c>
      <c r="L3088" s="36">
        <f>IF(C3088="Saliente Local",(IFERROR((LIMPIA(J3088,1)),0)),0)</f>
        <v>0</v>
      </c>
      <c r="M3088" s="36">
        <f>IF(C3088="Saliente Nacional",(IFERROR((LIMPIA(J3088,1)),0)),0)</f>
        <v>0</v>
      </c>
      <c r="N3088" s="36">
        <f>IF(C3088="Saliente Internacional",(IFERROR((LIMPIA(J3088,1)),0)),0)</f>
        <v>0</v>
      </c>
      <c r="O3088" s="36">
        <f>IF(C3088="Saliente Local",(IFERROR((LIMPIA(K3088,1)),0)),0)</f>
        <v>0</v>
      </c>
      <c r="P3088" s="36">
        <f>IF(C3088="Saliente Nacional",(IFERROR((LIMPIA(K3088,1)),0)),0)</f>
        <v>0</v>
      </c>
      <c r="Q3088" s="36">
        <f>IF(C3088="Saliente Internacional",(IFERROR((LIMPIA(K3088,1)),0)),0)</f>
        <v>0</v>
      </c>
      <c r="R3088" s="36">
        <f t="shared" si="145"/>
        <v>0</v>
      </c>
      <c r="S3088" s="36">
        <f t="shared" si="146"/>
        <v>0</v>
      </c>
    </row>
    <row r="3089" spans="1:19" x14ac:dyDescent="0.25">
      <c r="A3089" s="101">
        <f>'DETALLE DE CONEXIONES'!P3089</f>
        <v>0</v>
      </c>
      <c r="B3089" s="36" t="str">
        <f>'DETALLE DE CONEXIONES'!I3089</f>
        <v>GPRS</v>
      </c>
      <c r="C3089" s="36" t="str">
        <f>'DETALLE DE CONEXIONES'!BB3089</f>
        <v>MENSAJERO</v>
      </c>
      <c r="D3089" s="36" t="str">
        <f>'DETALLE DE CONEXIONES'!E3089</f>
        <v>internet.itelcel.coXXXGLTE</v>
      </c>
      <c r="E3089" s="36">
        <f t="shared" si="144"/>
        <v>26</v>
      </c>
      <c r="F3089" s="36">
        <f>IFERROR(LIMPIA('DETALLE DE CONEXIONES'!N3089,1),0)</f>
        <v>0</v>
      </c>
      <c r="G3089" s="36" t="str">
        <f>LEFT('DETALLE DE CONEXIONES'!BE3089,3)</f>
        <v/>
      </c>
      <c r="H3089" s="36" t="str">
        <f>RIGHT('DETALLE DE CONEXIONES'!AK3089,2)</f>
        <v>-0</v>
      </c>
      <c r="I3089" s="36" t="str">
        <f>LEFT('DETALLE DE CONEXIONES'!AK3089,3)</f>
        <v>MEN</v>
      </c>
      <c r="J3089" s="36" t="str">
        <f>LEFT('DETALLE DE CONEXIONES'!M3089,3)</f>
        <v>0mi</v>
      </c>
      <c r="K3089" s="36" t="str">
        <f>IF(LEN('DETALLE DE CONEXIONES'!M3089)&lt;12,(RIGHT('DETALLE DE CONEXIONES'!M3089,5)),(RIGHT('DETALLE DE CONEXIONES'!M3089,6)))</f>
        <v xml:space="preserve">min. </v>
      </c>
      <c r="L3089" s="36">
        <f>IF(C3089="Saliente Local",(IFERROR((LIMPIA(J3089,1)),0)),0)</f>
        <v>0</v>
      </c>
      <c r="M3089" s="36">
        <f>IF(C3089="Saliente Nacional",(IFERROR((LIMPIA(J3089,1)),0)),0)</f>
        <v>0</v>
      </c>
      <c r="N3089" s="36">
        <f>IF(C3089="Saliente Internacional",(IFERROR((LIMPIA(J3089,1)),0)),0)</f>
        <v>0</v>
      </c>
      <c r="O3089" s="36">
        <f>IF(C3089="Saliente Local",(IFERROR((LIMPIA(K3089,1)),0)),0)</f>
        <v>0</v>
      </c>
      <c r="P3089" s="36">
        <f>IF(C3089="Saliente Nacional",(IFERROR((LIMPIA(K3089,1)),0)),0)</f>
        <v>0</v>
      </c>
      <c r="Q3089" s="36">
        <f>IF(C3089="Saliente Internacional",(IFERROR((LIMPIA(K3089,1)),0)),0)</f>
        <v>0</v>
      </c>
      <c r="R3089" s="36">
        <f t="shared" si="145"/>
        <v>0</v>
      </c>
      <c r="S3089" s="36">
        <f t="shared" si="146"/>
        <v>0</v>
      </c>
    </row>
    <row r="3090" spans="1:19" x14ac:dyDescent="0.25">
      <c r="A3090" s="101">
        <f>'DETALLE DE CONEXIONES'!P3090</f>
        <v>0</v>
      </c>
      <c r="B3090" s="36" t="str">
        <f>'DETALLE DE CONEXIONES'!I3090</f>
        <v>GPRS</v>
      </c>
      <c r="C3090" s="36" t="str">
        <f>'DETALLE DE CONEXIONES'!BB3090</f>
        <v>RS</v>
      </c>
      <c r="D3090" s="36" t="str">
        <f>'DETALLE DE CONEXIONES'!E3090</f>
        <v>internet.itelcel.coXXXGLTE</v>
      </c>
      <c r="E3090" s="36">
        <f t="shared" si="144"/>
        <v>26</v>
      </c>
      <c r="F3090" s="36">
        <f>IFERROR(LIMPIA('DETALLE DE CONEXIONES'!N3090,1),0)</f>
        <v>0</v>
      </c>
      <c r="G3090" s="36" t="str">
        <f>LEFT('DETALLE DE CONEXIONES'!BE3090,3)</f>
        <v/>
      </c>
      <c r="H3090" s="36" t="str">
        <f>RIGHT('DETALLE DE CONEXIONES'!AK3090,2)</f>
        <v>-0</v>
      </c>
      <c r="I3090" s="36" t="str">
        <f>LEFT('DETALLE DE CONEXIONES'!AK3090,3)</f>
        <v>RS;</v>
      </c>
      <c r="J3090" s="36" t="str">
        <f>LEFT('DETALLE DE CONEXIONES'!M3090,3)</f>
        <v>0mi</v>
      </c>
      <c r="K3090" s="36" t="str">
        <f>IF(LEN('DETALLE DE CONEXIONES'!M3090)&lt;12,(RIGHT('DETALLE DE CONEXIONES'!M3090,5)),(RIGHT('DETALLE DE CONEXIONES'!M3090,6)))</f>
        <v xml:space="preserve">min. </v>
      </c>
      <c r="L3090" s="36">
        <f>IF(C3090="Saliente Local",(IFERROR((LIMPIA(J3090,1)),0)),0)</f>
        <v>0</v>
      </c>
      <c r="M3090" s="36">
        <f>IF(C3090="Saliente Nacional",(IFERROR((LIMPIA(J3090,1)),0)),0)</f>
        <v>0</v>
      </c>
      <c r="N3090" s="36">
        <f>IF(C3090="Saliente Internacional",(IFERROR((LIMPIA(J3090,1)),0)),0)</f>
        <v>0</v>
      </c>
      <c r="O3090" s="36">
        <f>IF(C3090="Saliente Local",(IFERROR((LIMPIA(K3090,1)),0)),0)</f>
        <v>0</v>
      </c>
      <c r="P3090" s="36">
        <f>IF(C3090="Saliente Nacional",(IFERROR((LIMPIA(K3090,1)),0)),0)</f>
        <v>0</v>
      </c>
      <c r="Q3090" s="36">
        <f>IF(C3090="Saliente Internacional",(IFERROR((LIMPIA(K3090,1)),0)),0)</f>
        <v>0</v>
      </c>
      <c r="R3090" s="36">
        <f t="shared" si="145"/>
        <v>0</v>
      </c>
      <c r="S3090" s="36">
        <f t="shared" si="146"/>
        <v>0</v>
      </c>
    </row>
    <row r="3091" spans="1:19" x14ac:dyDescent="0.25">
      <c r="A3091" s="101">
        <f>'DETALLE DE CONEXIONES'!P3091</f>
        <v>0</v>
      </c>
      <c r="B3091" s="36" t="str">
        <f>'DETALLE DE CONEXIONES'!I3091</f>
        <v>GPRS</v>
      </c>
      <c r="C3091" s="36" t="str">
        <f>'DETALLE DE CONEXIONES'!BB3091</f>
        <v>MENSAJERO</v>
      </c>
      <c r="D3091" s="36" t="str">
        <f>'DETALLE DE CONEXIONES'!E3091</f>
        <v>internet.itelcel.coXXXGLTE</v>
      </c>
      <c r="E3091" s="36">
        <f t="shared" si="144"/>
        <v>26</v>
      </c>
      <c r="F3091" s="36">
        <f>IFERROR(LIMPIA('DETALLE DE CONEXIONES'!N3091,1),0)</f>
        <v>0</v>
      </c>
      <c r="G3091" s="36" t="str">
        <f>LEFT('DETALLE DE CONEXIONES'!BE3091,3)</f>
        <v/>
      </c>
      <c r="H3091" s="36" t="str">
        <f>RIGHT('DETALLE DE CONEXIONES'!AK3091,2)</f>
        <v>-0</v>
      </c>
      <c r="I3091" s="36" t="str">
        <f>LEFT('DETALLE DE CONEXIONES'!AK3091,3)</f>
        <v>MEN</v>
      </c>
      <c r="J3091" s="36" t="str">
        <f>LEFT('DETALLE DE CONEXIONES'!M3091,3)</f>
        <v>0mi</v>
      </c>
      <c r="K3091" s="36" t="str">
        <f>IF(LEN('DETALLE DE CONEXIONES'!M3091)&lt;12,(RIGHT('DETALLE DE CONEXIONES'!M3091,5)),(RIGHT('DETALLE DE CONEXIONES'!M3091,6)))</f>
        <v xml:space="preserve">min. </v>
      </c>
      <c r="L3091" s="36">
        <f>IF(C3091="Saliente Local",(IFERROR((LIMPIA(J3091,1)),0)),0)</f>
        <v>0</v>
      </c>
      <c r="M3091" s="36">
        <f>IF(C3091="Saliente Nacional",(IFERROR((LIMPIA(J3091,1)),0)),0)</f>
        <v>0</v>
      </c>
      <c r="N3091" s="36">
        <f>IF(C3091="Saliente Internacional",(IFERROR((LIMPIA(J3091,1)),0)),0)</f>
        <v>0</v>
      </c>
      <c r="O3091" s="36">
        <f>IF(C3091="Saliente Local",(IFERROR((LIMPIA(K3091,1)),0)),0)</f>
        <v>0</v>
      </c>
      <c r="P3091" s="36">
        <f>IF(C3091="Saliente Nacional",(IFERROR((LIMPIA(K3091,1)),0)),0)</f>
        <v>0</v>
      </c>
      <c r="Q3091" s="36">
        <f>IF(C3091="Saliente Internacional",(IFERROR((LIMPIA(K3091,1)),0)),0)</f>
        <v>0</v>
      </c>
      <c r="R3091" s="36">
        <f t="shared" si="145"/>
        <v>0</v>
      </c>
      <c r="S3091" s="36">
        <f t="shared" si="146"/>
        <v>0</v>
      </c>
    </row>
    <row r="3092" spans="1:19" x14ac:dyDescent="0.25">
      <c r="A3092" s="101">
        <f>'DETALLE DE CONEXIONES'!P3092</f>
        <v>0</v>
      </c>
      <c r="B3092" s="36" t="str">
        <f>'DETALLE DE CONEXIONES'!I3092</f>
        <v>GPRS</v>
      </c>
      <c r="C3092" s="36" t="str">
        <f>'DETALLE DE CONEXIONES'!BB3092</f>
        <v>RS</v>
      </c>
      <c r="D3092" s="36" t="str">
        <f>'DETALLE DE CONEXIONES'!E3092</f>
        <v>internet.itelcel.coXXXGLTE</v>
      </c>
      <c r="E3092" s="36">
        <f t="shared" si="144"/>
        <v>26</v>
      </c>
      <c r="F3092" s="36">
        <f>IFERROR(LIMPIA('DETALLE DE CONEXIONES'!N3092,1),0)</f>
        <v>0</v>
      </c>
      <c r="G3092" s="36" t="str">
        <f>LEFT('DETALLE DE CONEXIONES'!BE3092,3)</f>
        <v/>
      </c>
      <c r="H3092" s="36" t="str">
        <f>RIGHT('DETALLE DE CONEXIONES'!AK3092,2)</f>
        <v>-0</v>
      </c>
      <c r="I3092" s="36" t="str">
        <f>LEFT('DETALLE DE CONEXIONES'!AK3092,3)</f>
        <v>RS;</v>
      </c>
      <c r="J3092" s="36" t="str">
        <f>LEFT('DETALLE DE CONEXIONES'!M3092,3)</f>
        <v>0mi</v>
      </c>
      <c r="K3092" s="36" t="str">
        <f>IF(LEN('DETALLE DE CONEXIONES'!M3092)&lt;12,(RIGHT('DETALLE DE CONEXIONES'!M3092,5)),(RIGHT('DETALLE DE CONEXIONES'!M3092,6)))</f>
        <v xml:space="preserve">min. </v>
      </c>
      <c r="L3092" s="36">
        <f>IF(C3092="Saliente Local",(IFERROR((LIMPIA(J3092,1)),0)),0)</f>
        <v>0</v>
      </c>
      <c r="M3092" s="36">
        <f>IF(C3092="Saliente Nacional",(IFERROR((LIMPIA(J3092,1)),0)),0)</f>
        <v>0</v>
      </c>
      <c r="N3092" s="36">
        <f>IF(C3092="Saliente Internacional",(IFERROR((LIMPIA(J3092,1)),0)),0)</f>
        <v>0</v>
      </c>
      <c r="O3092" s="36">
        <f>IF(C3092="Saliente Local",(IFERROR((LIMPIA(K3092,1)),0)),0)</f>
        <v>0</v>
      </c>
      <c r="P3092" s="36">
        <f>IF(C3092="Saliente Nacional",(IFERROR((LIMPIA(K3092,1)),0)),0)</f>
        <v>0</v>
      </c>
      <c r="Q3092" s="36">
        <f>IF(C3092="Saliente Internacional",(IFERROR((LIMPIA(K3092,1)),0)),0)</f>
        <v>0</v>
      </c>
      <c r="R3092" s="36">
        <f t="shared" si="145"/>
        <v>0</v>
      </c>
      <c r="S3092" s="36">
        <f t="shared" si="146"/>
        <v>0</v>
      </c>
    </row>
    <row r="3093" spans="1:19" x14ac:dyDescent="0.25">
      <c r="A3093" s="101">
        <f>'DETALLE DE CONEXIONES'!P3093</f>
        <v>0</v>
      </c>
      <c r="B3093" s="36" t="str">
        <f>'DETALLE DE CONEXIONES'!I3093</f>
        <v>GPRS</v>
      </c>
      <c r="C3093" s="36" t="str">
        <f>'DETALLE DE CONEXIONES'!BB3093</f>
        <v>MENSAJERO</v>
      </c>
      <c r="D3093" s="36" t="str">
        <f>'DETALLE DE CONEXIONES'!E3093</f>
        <v>internet.itelcel.coXXXGLTE</v>
      </c>
      <c r="E3093" s="36">
        <f t="shared" si="144"/>
        <v>26</v>
      </c>
      <c r="F3093" s="36">
        <f>IFERROR(LIMPIA('DETALLE DE CONEXIONES'!N3093,1),0)</f>
        <v>0</v>
      </c>
      <c r="G3093" s="36" t="str">
        <f>LEFT('DETALLE DE CONEXIONES'!BE3093,3)</f>
        <v/>
      </c>
      <c r="H3093" s="36" t="str">
        <f>RIGHT('DETALLE DE CONEXIONES'!AK3093,2)</f>
        <v>-0</v>
      </c>
      <c r="I3093" s="36" t="str">
        <f>LEFT('DETALLE DE CONEXIONES'!AK3093,3)</f>
        <v>MEN</v>
      </c>
      <c r="J3093" s="36" t="str">
        <f>LEFT('DETALLE DE CONEXIONES'!M3093,3)</f>
        <v>0mi</v>
      </c>
      <c r="K3093" s="36" t="str">
        <f>IF(LEN('DETALLE DE CONEXIONES'!M3093)&lt;12,(RIGHT('DETALLE DE CONEXIONES'!M3093,5)),(RIGHT('DETALLE DE CONEXIONES'!M3093,6)))</f>
        <v xml:space="preserve">min. </v>
      </c>
      <c r="L3093" s="36">
        <f>IF(C3093="Saliente Local",(IFERROR((LIMPIA(J3093,1)),0)),0)</f>
        <v>0</v>
      </c>
      <c r="M3093" s="36">
        <f>IF(C3093="Saliente Nacional",(IFERROR((LIMPIA(J3093,1)),0)),0)</f>
        <v>0</v>
      </c>
      <c r="N3093" s="36">
        <f>IF(C3093="Saliente Internacional",(IFERROR((LIMPIA(J3093,1)),0)),0)</f>
        <v>0</v>
      </c>
      <c r="O3093" s="36">
        <f>IF(C3093="Saliente Local",(IFERROR((LIMPIA(K3093,1)),0)),0)</f>
        <v>0</v>
      </c>
      <c r="P3093" s="36">
        <f>IF(C3093="Saliente Nacional",(IFERROR((LIMPIA(K3093,1)),0)),0)</f>
        <v>0</v>
      </c>
      <c r="Q3093" s="36">
        <f>IF(C3093="Saliente Internacional",(IFERROR((LIMPIA(K3093,1)),0)),0)</f>
        <v>0</v>
      </c>
      <c r="R3093" s="36">
        <f t="shared" si="145"/>
        <v>0</v>
      </c>
      <c r="S3093" s="36">
        <f t="shared" si="146"/>
        <v>0</v>
      </c>
    </row>
    <row r="3094" spans="1:19" x14ac:dyDescent="0.25">
      <c r="A3094" s="101">
        <f>'DETALLE DE CONEXIONES'!P3094</f>
        <v>0</v>
      </c>
      <c r="B3094" s="36" t="str">
        <f>'DETALLE DE CONEXIONES'!I3094</f>
        <v>GPRS</v>
      </c>
      <c r="C3094" s="36" t="str">
        <f>'DETALLE DE CONEXIONES'!BB3094</f>
        <v>RS</v>
      </c>
      <c r="D3094" s="36" t="str">
        <f>'DETALLE DE CONEXIONES'!E3094</f>
        <v>internet.itelcel.coXXXGLTE</v>
      </c>
      <c r="E3094" s="36">
        <f t="shared" si="144"/>
        <v>26</v>
      </c>
      <c r="F3094" s="36">
        <f>IFERROR(LIMPIA('DETALLE DE CONEXIONES'!N3094,1),0)</f>
        <v>0</v>
      </c>
      <c r="G3094" s="36" t="str">
        <f>LEFT('DETALLE DE CONEXIONES'!BE3094,3)</f>
        <v/>
      </c>
      <c r="H3094" s="36" t="str">
        <f>RIGHT('DETALLE DE CONEXIONES'!AK3094,2)</f>
        <v>-0</v>
      </c>
      <c r="I3094" s="36" t="str">
        <f>LEFT('DETALLE DE CONEXIONES'!AK3094,3)</f>
        <v>RS;</v>
      </c>
      <c r="J3094" s="36" t="str">
        <f>LEFT('DETALLE DE CONEXIONES'!M3094,3)</f>
        <v>0mi</v>
      </c>
      <c r="K3094" s="36" t="str">
        <f>IF(LEN('DETALLE DE CONEXIONES'!M3094)&lt;12,(RIGHT('DETALLE DE CONEXIONES'!M3094,5)),(RIGHT('DETALLE DE CONEXIONES'!M3094,6)))</f>
        <v xml:space="preserve">min. </v>
      </c>
      <c r="L3094" s="36">
        <f>IF(C3094="Saliente Local",(IFERROR((LIMPIA(J3094,1)),0)),0)</f>
        <v>0</v>
      </c>
      <c r="M3094" s="36">
        <f>IF(C3094="Saliente Nacional",(IFERROR((LIMPIA(J3094,1)),0)),0)</f>
        <v>0</v>
      </c>
      <c r="N3094" s="36">
        <f>IF(C3094="Saliente Internacional",(IFERROR((LIMPIA(J3094,1)),0)),0)</f>
        <v>0</v>
      </c>
      <c r="O3094" s="36">
        <f>IF(C3094="Saliente Local",(IFERROR((LIMPIA(K3094,1)),0)),0)</f>
        <v>0</v>
      </c>
      <c r="P3094" s="36">
        <f>IF(C3094="Saliente Nacional",(IFERROR((LIMPIA(K3094,1)),0)),0)</f>
        <v>0</v>
      </c>
      <c r="Q3094" s="36">
        <f>IF(C3094="Saliente Internacional",(IFERROR((LIMPIA(K3094,1)),0)),0)</f>
        <v>0</v>
      </c>
      <c r="R3094" s="36">
        <f t="shared" si="145"/>
        <v>0</v>
      </c>
      <c r="S3094" s="36">
        <f t="shared" si="146"/>
        <v>0</v>
      </c>
    </row>
    <row r="3095" spans="1:19" x14ac:dyDescent="0.25">
      <c r="A3095" s="101">
        <f>'DETALLE DE CONEXIONES'!P3095</f>
        <v>0</v>
      </c>
      <c r="B3095" s="36" t="str">
        <f>'DETALLE DE CONEXIONES'!I3095</f>
        <v>GPRS</v>
      </c>
      <c r="C3095" s="36" t="str">
        <f>'DETALLE DE CONEXIONES'!BB3095</f>
        <v>RS</v>
      </c>
      <c r="D3095" s="36" t="str">
        <f>'DETALLE DE CONEXIONES'!E3095</f>
        <v>internet.itelcel.coXXXGLTE</v>
      </c>
      <c r="E3095" s="36">
        <f t="shared" si="144"/>
        <v>26</v>
      </c>
      <c r="F3095" s="36">
        <f>IFERROR(LIMPIA('DETALLE DE CONEXIONES'!N3095,1),0)</f>
        <v>0</v>
      </c>
      <c r="G3095" s="36" t="str">
        <f>LEFT('DETALLE DE CONEXIONES'!BE3095,3)</f>
        <v/>
      </c>
      <c r="H3095" s="36" t="str">
        <f>RIGHT('DETALLE DE CONEXIONES'!AK3095,2)</f>
        <v>-1</v>
      </c>
      <c r="I3095" s="36" t="str">
        <f>LEFT('DETALLE DE CONEXIONES'!AK3095,3)</f>
        <v>RS;</v>
      </c>
      <c r="J3095" s="36" t="str">
        <f>LEFT('DETALLE DE CONEXIONES'!M3095,3)</f>
        <v>0mi</v>
      </c>
      <c r="K3095" s="36" t="str">
        <f>IF(LEN('DETALLE DE CONEXIONES'!M3095)&lt;12,(RIGHT('DETALLE DE CONEXIONES'!M3095,5)),(RIGHT('DETALLE DE CONEXIONES'!M3095,6)))</f>
        <v xml:space="preserve">min. </v>
      </c>
      <c r="L3095" s="36">
        <f>IF(C3095="Saliente Local",(IFERROR((LIMPIA(J3095,1)),0)),0)</f>
        <v>0</v>
      </c>
      <c r="M3095" s="36">
        <f>IF(C3095="Saliente Nacional",(IFERROR((LIMPIA(J3095,1)),0)),0)</f>
        <v>0</v>
      </c>
      <c r="N3095" s="36">
        <f>IF(C3095="Saliente Internacional",(IFERROR((LIMPIA(J3095,1)),0)),0)</f>
        <v>0</v>
      </c>
      <c r="O3095" s="36">
        <f>IF(C3095="Saliente Local",(IFERROR((LIMPIA(K3095,1)),0)),0)</f>
        <v>0</v>
      </c>
      <c r="P3095" s="36">
        <f>IF(C3095="Saliente Nacional",(IFERROR((LIMPIA(K3095,1)),0)),0)</f>
        <v>0</v>
      </c>
      <c r="Q3095" s="36">
        <f>IF(C3095="Saliente Internacional",(IFERROR((LIMPIA(K3095,1)),0)),0)</f>
        <v>0</v>
      </c>
      <c r="R3095" s="36">
        <f t="shared" si="145"/>
        <v>0</v>
      </c>
      <c r="S3095" s="36">
        <f t="shared" si="146"/>
        <v>0</v>
      </c>
    </row>
    <row r="3096" spans="1:19" x14ac:dyDescent="0.25">
      <c r="A3096" s="101">
        <f>'DETALLE DE CONEXIONES'!P3096</f>
        <v>0</v>
      </c>
      <c r="B3096" s="36" t="str">
        <f>'DETALLE DE CONEXIONES'!I3096</f>
        <v>GPRS</v>
      </c>
      <c r="C3096" s="36" t="str">
        <f>'DETALLE DE CONEXIONES'!BB3096</f>
        <v>MENSAJERO</v>
      </c>
      <c r="D3096" s="36" t="str">
        <f>'DETALLE DE CONEXIONES'!E3096</f>
        <v>internet.itelcel.coXXXGLTE</v>
      </c>
      <c r="E3096" s="36">
        <f t="shared" si="144"/>
        <v>26</v>
      </c>
      <c r="F3096" s="36">
        <f>IFERROR(LIMPIA('DETALLE DE CONEXIONES'!N3096,1),0)</f>
        <v>0</v>
      </c>
      <c r="G3096" s="36" t="str">
        <f>LEFT('DETALLE DE CONEXIONES'!BE3096,3)</f>
        <v/>
      </c>
      <c r="H3096" s="36" t="str">
        <f>RIGHT('DETALLE DE CONEXIONES'!AK3096,2)</f>
        <v>-1</v>
      </c>
      <c r="I3096" s="36" t="str">
        <f>LEFT('DETALLE DE CONEXIONES'!AK3096,3)</f>
        <v>MEN</v>
      </c>
      <c r="J3096" s="36" t="str">
        <f>LEFT('DETALLE DE CONEXIONES'!M3096,3)</f>
        <v>0mi</v>
      </c>
      <c r="K3096" s="36" t="str">
        <f>IF(LEN('DETALLE DE CONEXIONES'!M3096)&lt;12,(RIGHT('DETALLE DE CONEXIONES'!M3096,5)),(RIGHT('DETALLE DE CONEXIONES'!M3096,6)))</f>
        <v xml:space="preserve">min. </v>
      </c>
      <c r="L3096" s="36">
        <f>IF(C3096="Saliente Local",(IFERROR((LIMPIA(J3096,1)),0)),0)</f>
        <v>0</v>
      </c>
      <c r="M3096" s="36">
        <f>IF(C3096="Saliente Nacional",(IFERROR((LIMPIA(J3096,1)),0)),0)</f>
        <v>0</v>
      </c>
      <c r="N3096" s="36">
        <f>IF(C3096="Saliente Internacional",(IFERROR((LIMPIA(J3096,1)),0)),0)</f>
        <v>0</v>
      </c>
      <c r="O3096" s="36">
        <f>IF(C3096="Saliente Local",(IFERROR((LIMPIA(K3096,1)),0)),0)</f>
        <v>0</v>
      </c>
      <c r="P3096" s="36">
        <f>IF(C3096="Saliente Nacional",(IFERROR((LIMPIA(K3096,1)),0)),0)</f>
        <v>0</v>
      </c>
      <c r="Q3096" s="36">
        <f>IF(C3096="Saliente Internacional",(IFERROR((LIMPIA(K3096,1)),0)),0)</f>
        <v>0</v>
      </c>
      <c r="R3096" s="36">
        <f t="shared" si="145"/>
        <v>0</v>
      </c>
      <c r="S3096" s="36">
        <f t="shared" si="146"/>
        <v>0</v>
      </c>
    </row>
    <row r="3097" spans="1:19" x14ac:dyDescent="0.25">
      <c r="A3097" s="101">
        <f>'DETALLE DE CONEXIONES'!P3097</f>
        <v>0</v>
      </c>
      <c r="B3097" s="36" t="str">
        <f>'DETALLE DE CONEXIONES'!I3097</f>
        <v>GPRS</v>
      </c>
      <c r="C3097" s="36" t="str">
        <f>'DETALLE DE CONEXIONES'!BB3097</f>
        <v>RS</v>
      </c>
      <c r="D3097" s="36" t="str">
        <f>'DETALLE DE CONEXIONES'!E3097</f>
        <v>internet.itelcel.coXXXGLTE</v>
      </c>
      <c r="E3097" s="36">
        <f t="shared" si="144"/>
        <v>26</v>
      </c>
      <c r="F3097" s="36">
        <f>IFERROR(LIMPIA('DETALLE DE CONEXIONES'!N3097,1),0)</f>
        <v>0</v>
      </c>
      <c r="G3097" s="36" t="str">
        <f>LEFT('DETALLE DE CONEXIONES'!BE3097,3)</f>
        <v/>
      </c>
      <c r="H3097" s="36" t="str">
        <f>RIGHT('DETALLE DE CONEXIONES'!AK3097,2)</f>
        <v>-1</v>
      </c>
      <c r="I3097" s="36" t="str">
        <f>LEFT('DETALLE DE CONEXIONES'!AK3097,3)</f>
        <v>RS;</v>
      </c>
      <c r="J3097" s="36" t="str">
        <f>LEFT('DETALLE DE CONEXIONES'!M3097,3)</f>
        <v>0mi</v>
      </c>
      <c r="K3097" s="36" t="str">
        <f>IF(LEN('DETALLE DE CONEXIONES'!M3097)&lt;12,(RIGHT('DETALLE DE CONEXIONES'!M3097,5)),(RIGHT('DETALLE DE CONEXIONES'!M3097,6)))</f>
        <v xml:space="preserve">min. </v>
      </c>
      <c r="L3097" s="36">
        <f>IF(C3097="Saliente Local",(IFERROR((LIMPIA(J3097,1)),0)),0)</f>
        <v>0</v>
      </c>
      <c r="M3097" s="36">
        <f>IF(C3097="Saliente Nacional",(IFERROR((LIMPIA(J3097,1)),0)),0)</f>
        <v>0</v>
      </c>
      <c r="N3097" s="36">
        <f>IF(C3097="Saliente Internacional",(IFERROR((LIMPIA(J3097,1)),0)),0)</f>
        <v>0</v>
      </c>
      <c r="O3097" s="36">
        <f>IF(C3097="Saliente Local",(IFERROR((LIMPIA(K3097,1)),0)),0)</f>
        <v>0</v>
      </c>
      <c r="P3097" s="36">
        <f>IF(C3097="Saliente Nacional",(IFERROR((LIMPIA(K3097,1)),0)),0)</f>
        <v>0</v>
      </c>
      <c r="Q3097" s="36">
        <f>IF(C3097="Saliente Internacional",(IFERROR((LIMPIA(K3097,1)),0)),0)</f>
        <v>0</v>
      </c>
      <c r="R3097" s="36">
        <f t="shared" si="145"/>
        <v>0</v>
      </c>
      <c r="S3097" s="36">
        <f t="shared" si="146"/>
        <v>0</v>
      </c>
    </row>
    <row r="3098" spans="1:19" x14ac:dyDescent="0.25">
      <c r="A3098" s="101">
        <f>'DETALLE DE CONEXIONES'!P3098</f>
        <v>0</v>
      </c>
      <c r="B3098" s="36" t="str">
        <f>'DETALLE DE CONEXIONES'!I3098</f>
        <v>SALIENTE</v>
      </c>
      <c r="C3098" s="36" t="str">
        <f>'DETALLE DE CONEXIONES'!BB3098</f>
        <v>Saliente Local</v>
      </c>
      <c r="D3098" s="36" t="str">
        <f>'DETALLE DE CONEXIONES'!E3098</f>
        <v>999XXX2093</v>
      </c>
      <c r="E3098" s="36">
        <f t="shared" si="144"/>
        <v>10</v>
      </c>
      <c r="F3098" s="36">
        <f>IFERROR(LIMPIA('DETALLE DE CONEXIONES'!N3098,1),0)</f>
        <v>4</v>
      </c>
      <c r="G3098" s="36" t="str">
        <f>LEFT('DETALLE DE CONEXIONES'!BE3098,3)</f>
        <v>NOF</v>
      </c>
      <c r="H3098" s="36" t="str">
        <f>RIGHT('DETALLE DE CONEXIONES'!AK3098,2)</f>
        <v/>
      </c>
      <c r="I3098" s="36" t="str">
        <f>LEFT('DETALLE DE CONEXIONES'!AK3098,3)</f>
        <v/>
      </c>
      <c r="J3098" s="36" t="str">
        <f>LEFT('DETALLE DE CONEXIONES'!M3098,3)</f>
        <v>3mi</v>
      </c>
      <c r="K3098" s="36" t="str">
        <f>IF(LEN('DETALLE DE CONEXIONES'!M3098)&lt;12,(RIGHT('DETALLE DE CONEXIONES'!M3098,5)),(RIGHT('DETALLE DE CONEXIONES'!M3098,6)))</f>
        <v>13seg.</v>
      </c>
      <c r="L3098" s="36">
        <f>IF(C3098="Saliente Local",(IFERROR((LIMPIA(J3098,1)),0)),0)</f>
        <v>3</v>
      </c>
      <c r="M3098" s="36">
        <f>IF(C3098="Saliente Nacional",(IFERROR((LIMPIA(J3098,1)),0)),0)</f>
        <v>0</v>
      </c>
      <c r="N3098" s="36">
        <f>IF(C3098="Saliente Internacional",(IFERROR((LIMPIA(J3098,1)),0)),0)</f>
        <v>0</v>
      </c>
      <c r="O3098" s="36">
        <f>IF(C3098="Saliente Local",(IFERROR((LIMPIA(K3098,1)),0)),0)</f>
        <v>13</v>
      </c>
      <c r="P3098" s="36">
        <f>IF(C3098="Saliente Nacional",(IFERROR((LIMPIA(K3098,1)),0)),0)</f>
        <v>0</v>
      </c>
      <c r="Q3098" s="36">
        <f>IF(C3098="Saliente Internacional",(IFERROR((LIMPIA(K3098,1)),0)),0)</f>
        <v>0</v>
      </c>
      <c r="R3098" s="36">
        <f t="shared" si="145"/>
        <v>4</v>
      </c>
      <c r="S3098" s="36">
        <f t="shared" si="146"/>
        <v>0</v>
      </c>
    </row>
    <row r="3099" spans="1:19" x14ac:dyDescent="0.25">
      <c r="A3099" s="101">
        <f>'DETALLE DE CONEXIONES'!P3099</f>
        <v>0</v>
      </c>
      <c r="B3099" s="36" t="str">
        <f>'DETALLE DE CONEXIONES'!I3099</f>
        <v>GPRS</v>
      </c>
      <c r="C3099" s="36" t="str">
        <f>'DETALLE DE CONEXIONES'!BB3099</f>
        <v>MENSAJERO</v>
      </c>
      <c r="D3099" s="36" t="str">
        <f>'DETALLE DE CONEXIONES'!E3099</f>
        <v>internet.itelcel.coXXXGLTE</v>
      </c>
      <c r="E3099" s="36">
        <f t="shared" si="144"/>
        <v>26</v>
      </c>
      <c r="F3099" s="36">
        <f>IFERROR(LIMPIA('DETALLE DE CONEXIONES'!N3099,1),0)</f>
        <v>0</v>
      </c>
      <c r="G3099" s="36" t="str">
        <f>LEFT('DETALLE DE CONEXIONES'!BE3099,3)</f>
        <v/>
      </c>
      <c r="H3099" s="36" t="str">
        <f>RIGHT('DETALLE DE CONEXIONES'!AK3099,2)</f>
        <v>-1</v>
      </c>
      <c r="I3099" s="36" t="str">
        <f>LEFT('DETALLE DE CONEXIONES'!AK3099,3)</f>
        <v>MEN</v>
      </c>
      <c r="J3099" s="36" t="str">
        <f>LEFT('DETALLE DE CONEXIONES'!M3099,3)</f>
        <v>0mi</v>
      </c>
      <c r="K3099" s="36" t="str">
        <f>IF(LEN('DETALLE DE CONEXIONES'!M3099)&lt;12,(RIGHT('DETALLE DE CONEXIONES'!M3099,5)),(RIGHT('DETALLE DE CONEXIONES'!M3099,6)))</f>
        <v xml:space="preserve">min. </v>
      </c>
      <c r="L3099" s="36">
        <f>IF(C3099="Saliente Local",(IFERROR((LIMPIA(J3099,1)),0)),0)</f>
        <v>0</v>
      </c>
      <c r="M3099" s="36">
        <f>IF(C3099="Saliente Nacional",(IFERROR((LIMPIA(J3099,1)),0)),0)</f>
        <v>0</v>
      </c>
      <c r="N3099" s="36">
        <f>IF(C3099="Saliente Internacional",(IFERROR((LIMPIA(J3099,1)),0)),0)</f>
        <v>0</v>
      </c>
      <c r="O3099" s="36">
        <f>IF(C3099="Saliente Local",(IFERROR((LIMPIA(K3099,1)),0)),0)</f>
        <v>0</v>
      </c>
      <c r="P3099" s="36">
        <f>IF(C3099="Saliente Nacional",(IFERROR((LIMPIA(K3099,1)),0)),0)</f>
        <v>0</v>
      </c>
      <c r="Q3099" s="36">
        <f>IF(C3099="Saliente Internacional",(IFERROR((LIMPIA(K3099,1)),0)),0)</f>
        <v>0</v>
      </c>
      <c r="R3099" s="36">
        <f t="shared" si="145"/>
        <v>0</v>
      </c>
      <c r="S3099" s="36">
        <f t="shared" si="146"/>
        <v>0</v>
      </c>
    </row>
    <row r="3100" spans="1:19" x14ac:dyDescent="0.25">
      <c r="A3100" s="101">
        <f>'DETALLE DE CONEXIONES'!P3100</f>
        <v>0</v>
      </c>
      <c r="B3100" s="36" t="str">
        <f>'DETALLE DE CONEXIONES'!I3100</f>
        <v>SALIENTE</v>
      </c>
      <c r="C3100" s="36" t="str">
        <f>'DETALLE DE CONEXIONES'!BB3100</f>
        <v>Saliente Local</v>
      </c>
      <c r="D3100" s="36" t="str">
        <f>'DETALLE DE CONEXIONES'!E3100</f>
        <v>999XXX4163</v>
      </c>
      <c r="E3100" s="36">
        <f t="shared" si="144"/>
        <v>10</v>
      </c>
      <c r="F3100" s="36">
        <f>IFERROR(LIMPIA('DETALLE DE CONEXIONES'!N3100,1),0)</f>
        <v>2</v>
      </c>
      <c r="G3100" s="36" t="str">
        <f>LEFT('DETALLE DE CONEXIONES'!BE3100,3)</f>
        <v>NOF</v>
      </c>
      <c r="H3100" s="36" t="str">
        <f>RIGHT('DETALLE DE CONEXIONES'!AK3100,2)</f>
        <v/>
      </c>
      <c r="I3100" s="36" t="str">
        <f>LEFT('DETALLE DE CONEXIONES'!AK3100,3)</f>
        <v/>
      </c>
      <c r="J3100" s="36" t="str">
        <f>LEFT('DETALLE DE CONEXIONES'!M3100,3)</f>
        <v>1mi</v>
      </c>
      <c r="K3100" s="36" t="str">
        <f>IF(LEN('DETALLE DE CONEXIONES'!M3100)&lt;12,(RIGHT('DETALLE DE CONEXIONES'!M3100,5)),(RIGHT('DETALLE DE CONEXIONES'!M3100,6)))</f>
        <v>58seg.</v>
      </c>
      <c r="L3100" s="36">
        <f>IF(C3100="Saliente Local",(IFERROR((LIMPIA(J3100,1)),0)),0)</f>
        <v>1</v>
      </c>
      <c r="M3100" s="36">
        <f>IF(C3100="Saliente Nacional",(IFERROR((LIMPIA(J3100,1)),0)),0)</f>
        <v>0</v>
      </c>
      <c r="N3100" s="36">
        <f>IF(C3100="Saliente Internacional",(IFERROR((LIMPIA(J3100,1)),0)),0)</f>
        <v>0</v>
      </c>
      <c r="O3100" s="36">
        <f>IF(C3100="Saliente Local",(IFERROR((LIMPIA(K3100,1)),0)),0)</f>
        <v>58</v>
      </c>
      <c r="P3100" s="36">
        <f>IF(C3100="Saliente Nacional",(IFERROR((LIMPIA(K3100,1)),0)),0)</f>
        <v>0</v>
      </c>
      <c r="Q3100" s="36">
        <f>IF(C3100="Saliente Internacional",(IFERROR((LIMPIA(K3100,1)),0)),0)</f>
        <v>0</v>
      </c>
      <c r="R3100" s="36">
        <f t="shared" si="145"/>
        <v>2</v>
      </c>
      <c r="S3100" s="36">
        <f t="shared" si="146"/>
        <v>0</v>
      </c>
    </row>
    <row r="3101" spans="1:19" x14ac:dyDescent="0.25">
      <c r="A3101" s="101">
        <f>'DETALLE DE CONEXIONES'!P3101</f>
        <v>0</v>
      </c>
      <c r="B3101" s="36" t="str">
        <f>'DETALLE DE CONEXIONES'!I3101</f>
        <v>GPRS</v>
      </c>
      <c r="C3101" s="36" t="str">
        <f>'DETALLE DE CONEXIONES'!BB3101</f>
        <v>RS</v>
      </c>
      <c r="D3101" s="36" t="str">
        <f>'DETALLE DE CONEXIONES'!E3101</f>
        <v>internet.itelcel.coXXXGLTE</v>
      </c>
      <c r="E3101" s="36">
        <f t="shared" si="144"/>
        <v>26</v>
      </c>
      <c r="F3101" s="36">
        <f>IFERROR(LIMPIA('DETALLE DE CONEXIONES'!N3101,1),0)</f>
        <v>0</v>
      </c>
      <c r="G3101" s="36" t="str">
        <f>LEFT('DETALLE DE CONEXIONES'!BE3101,3)</f>
        <v/>
      </c>
      <c r="H3101" s="36" t="str">
        <f>RIGHT('DETALLE DE CONEXIONES'!AK3101,2)</f>
        <v>-1</v>
      </c>
      <c r="I3101" s="36" t="str">
        <f>LEFT('DETALLE DE CONEXIONES'!AK3101,3)</f>
        <v>RS;</v>
      </c>
      <c r="J3101" s="36" t="str">
        <f>LEFT('DETALLE DE CONEXIONES'!M3101,3)</f>
        <v>0mi</v>
      </c>
      <c r="K3101" s="36" t="str">
        <f>IF(LEN('DETALLE DE CONEXIONES'!M3101)&lt;12,(RIGHT('DETALLE DE CONEXIONES'!M3101,5)),(RIGHT('DETALLE DE CONEXIONES'!M3101,6)))</f>
        <v xml:space="preserve">min. </v>
      </c>
      <c r="L3101" s="36">
        <f>IF(C3101="Saliente Local",(IFERROR((LIMPIA(J3101,1)),0)),0)</f>
        <v>0</v>
      </c>
      <c r="M3101" s="36">
        <f>IF(C3101="Saliente Nacional",(IFERROR((LIMPIA(J3101,1)),0)),0)</f>
        <v>0</v>
      </c>
      <c r="N3101" s="36">
        <f>IF(C3101="Saliente Internacional",(IFERROR((LIMPIA(J3101,1)),0)),0)</f>
        <v>0</v>
      </c>
      <c r="O3101" s="36">
        <f>IF(C3101="Saliente Local",(IFERROR((LIMPIA(K3101,1)),0)),0)</f>
        <v>0</v>
      </c>
      <c r="P3101" s="36">
        <f>IF(C3101="Saliente Nacional",(IFERROR((LIMPIA(K3101,1)),0)),0)</f>
        <v>0</v>
      </c>
      <c r="Q3101" s="36">
        <f>IF(C3101="Saliente Internacional",(IFERROR((LIMPIA(K3101,1)),0)),0)</f>
        <v>0</v>
      </c>
      <c r="R3101" s="36">
        <f t="shared" si="145"/>
        <v>0</v>
      </c>
      <c r="S3101" s="36">
        <f t="shared" si="146"/>
        <v>0</v>
      </c>
    </row>
    <row r="3102" spans="1:19" x14ac:dyDescent="0.25">
      <c r="A3102" s="101">
        <f>'DETALLE DE CONEXIONES'!P3102</f>
        <v>0</v>
      </c>
      <c r="B3102" s="36" t="str">
        <f>'DETALLE DE CONEXIONES'!I3102</f>
        <v>SALIENTE</v>
      </c>
      <c r="C3102" s="36" t="str">
        <f>'DETALLE DE CONEXIONES'!BB3102</f>
        <v>Saliente Local</v>
      </c>
      <c r="D3102" s="36" t="str">
        <f>'DETALLE DE CONEXIONES'!E3102</f>
        <v>999XXX4163</v>
      </c>
      <c r="E3102" s="36">
        <f t="shared" si="144"/>
        <v>10</v>
      </c>
      <c r="F3102" s="36">
        <f>IFERROR(LIMPIA('DETALLE DE CONEXIONES'!N3102,1),0)</f>
        <v>2</v>
      </c>
      <c r="G3102" s="36" t="str">
        <f>LEFT('DETALLE DE CONEXIONES'!BE3102,3)</f>
        <v>NOF</v>
      </c>
      <c r="H3102" s="36" t="str">
        <f>RIGHT('DETALLE DE CONEXIONES'!AK3102,2)</f>
        <v/>
      </c>
      <c r="I3102" s="36" t="str">
        <f>LEFT('DETALLE DE CONEXIONES'!AK3102,3)</f>
        <v/>
      </c>
      <c r="J3102" s="36" t="str">
        <f>LEFT('DETALLE DE CONEXIONES'!M3102,3)</f>
        <v>1mi</v>
      </c>
      <c r="K3102" s="36" t="str">
        <f>IF(LEN('DETALLE DE CONEXIONES'!M3102)&lt;12,(RIGHT('DETALLE DE CONEXIONES'!M3102,5)),(RIGHT('DETALLE DE CONEXIONES'!M3102,6)))</f>
        <v>6seg.</v>
      </c>
      <c r="L3102" s="36">
        <f>IF(C3102="Saliente Local",(IFERROR((LIMPIA(J3102,1)),0)),0)</f>
        <v>1</v>
      </c>
      <c r="M3102" s="36">
        <f>IF(C3102="Saliente Nacional",(IFERROR((LIMPIA(J3102,1)),0)),0)</f>
        <v>0</v>
      </c>
      <c r="N3102" s="36">
        <f>IF(C3102="Saliente Internacional",(IFERROR((LIMPIA(J3102,1)),0)),0)</f>
        <v>0</v>
      </c>
      <c r="O3102" s="36">
        <f>IF(C3102="Saliente Local",(IFERROR((LIMPIA(K3102,1)),0)),0)</f>
        <v>6</v>
      </c>
      <c r="P3102" s="36">
        <f>IF(C3102="Saliente Nacional",(IFERROR((LIMPIA(K3102,1)),0)),0)</f>
        <v>0</v>
      </c>
      <c r="Q3102" s="36">
        <f>IF(C3102="Saliente Internacional",(IFERROR((LIMPIA(K3102,1)),0)),0)</f>
        <v>0</v>
      </c>
      <c r="R3102" s="36">
        <f t="shared" si="145"/>
        <v>2</v>
      </c>
      <c r="S3102" s="36">
        <f t="shared" si="146"/>
        <v>0</v>
      </c>
    </row>
    <row r="3103" spans="1:19" x14ac:dyDescent="0.25">
      <c r="A3103" s="101">
        <f>'DETALLE DE CONEXIONES'!P3103</f>
        <v>0</v>
      </c>
      <c r="B3103" s="36" t="str">
        <f>'DETALLE DE CONEXIONES'!I3103</f>
        <v>SALIENTE</v>
      </c>
      <c r="C3103" s="36" t="str">
        <f>'DETALLE DE CONEXIONES'!BB3103</f>
        <v>Saliente Local</v>
      </c>
      <c r="D3103" s="36" t="str">
        <f>'DETALLE DE CONEXIONES'!E3103</f>
        <v>999XXX3420</v>
      </c>
      <c r="E3103" s="36">
        <f t="shared" si="144"/>
        <v>10</v>
      </c>
      <c r="F3103" s="36">
        <f>IFERROR(LIMPIA('DETALLE DE CONEXIONES'!N3103,1),0)</f>
        <v>2</v>
      </c>
      <c r="G3103" s="36" t="str">
        <f>LEFT('DETALLE DE CONEXIONES'!BE3103,3)</f>
        <v>NOF</v>
      </c>
      <c r="H3103" s="36" t="str">
        <f>RIGHT('DETALLE DE CONEXIONES'!AK3103,2)</f>
        <v/>
      </c>
      <c r="I3103" s="36" t="str">
        <f>LEFT('DETALLE DE CONEXIONES'!AK3103,3)</f>
        <v/>
      </c>
      <c r="J3103" s="36" t="str">
        <f>LEFT('DETALLE DE CONEXIONES'!M3103,3)</f>
        <v>1mi</v>
      </c>
      <c r="K3103" s="36" t="str">
        <f>IF(LEN('DETALLE DE CONEXIONES'!M3103)&lt;12,(RIGHT('DETALLE DE CONEXIONES'!M3103,5)),(RIGHT('DETALLE DE CONEXIONES'!M3103,6)))</f>
        <v>17seg.</v>
      </c>
      <c r="L3103" s="36">
        <f>IF(C3103="Saliente Local",(IFERROR((LIMPIA(J3103,1)),0)),0)</f>
        <v>1</v>
      </c>
      <c r="M3103" s="36">
        <f>IF(C3103="Saliente Nacional",(IFERROR((LIMPIA(J3103,1)),0)),0)</f>
        <v>0</v>
      </c>
      <c r="N3103" s="36">
        <f>IF(C3103="Saliente Internacional",(IFERROR((LIMPIA(J3103,1)),0)),0)</f>
        <v>0</v>
      </c>
      <c r="O3103" s="36">
        <f>IF(C3103="Saliente Local",(IFERROR((LIMPIA(K3103,1)),0)),0)</f>
        <v>17</v>
      </c>
      <c r="P3103" s="36">
        <f>IF(C3103="Saliente Nacional",(IFERROR((LIMPIA(K3103,1)),0)),0)</f>
        <v>0</v>
      </c>
      <c r="Q3103" s="36">
        <f>IF(C3103="Saliente Internacional",(IFERROR((LIMPIA(K3103,1)),0)),0)</f>
        <v>0</v>
      </c>
      <c r="R3103" s="36">
        <f t="shared" si="145"/>
        <v>2</v>
      </c>
      <c r="S3103" s="36">
        <f t="shared" si="146"/>
        <v>0</v>
      </c>
    </row>
    <row r="3104" spans="1:19" x14ac:dyDescent="0.25">
      <c r="A3104" s="101">
        <f>'DETALLE DE CONEXIONES'!P3104</f>
        <v>0</v>
      </c>
      <c r="B3104" s="36" t="str">
        <f>'DETALLE DE CONEXIONES'!I3104</f>
        <v>ENTRANTE</v>
      </c>
      <c r="C3104" s="36" t="str">
        <f>'DETALLE DE CONEXIONES'!BB3104</f>
        <v>Entrante Local</v>
      </c>
      <c r="D3104" s="36" t="str">
        <f>'DETALLE DE CONEXIONES'!E3104</f>
        <v>999XXX1600</v>
      </c>
      <c r="E3104" s="36">
        <f t="shared" si="144"/>
        <v>10</v>
      </c>
      <c r="F3104" s="36">
        <f>IFERROR(LIMPIA('DETALLE DE CONEXIONES'!N3104,1),0)</f>
        <v>2</v>
      </c>
      <c r="G3104" s="36" t="str">
        <f>LEFT('DETALLE DE CONEXIONES'!BE3104,3)</f>
        <v>NOF</v>
      </c>
      <c r="H3104" s="36" t="str">
        <f>RIGHT('DETALLE DE CONEXIONES'!AK3104,2)</f>
        <v/>
      </c>
      <c r="I3104" s="36" t="str">
        <f>LEFT('DETALLE DE CONEXIONES'!AK3104,3)</f>
        <v/>
      </c>
      <c r="J3104" s="36" t="str">
        <f>LEFT('DETALLE DE CONEXIONES'!M3104,3)</f>
        <v>1mi</v>
      </c>
      <c r="K3104" s="36" t="str">
        <f>IF(LEN('DETALLE DE CONEXIONES'!M3104)&lt;12,(RIGHT('DETALLE DE CONEXIONES'!M3104,5)),(RIGHT('DETALLE DE CONEXIONES'!M3104,6)))</f>
        <v>43seg.</v>
      </c>
      <c r="L3104" s="36">
        <f>IF(C3104="Saliente Local",(IFERROR((LIMPIA(J3104,1)),0)),0)</f>
        <v>0</v>
      </c>
      <c r="M3104" s="36">
        <f>IF(C3104="Saliente Nacional",(IFERROR((LIMPIA(J3104,1)),0)),0)</f>
        <v>0</v>
      </c>
      <c r="N3104" s="36">
        <f>IF(C3104="Saliente Internacional",(IFERROR((LIMPIA(J3104,1)),0)),0)</f>
        <v>0</v>
      </c>
      <c r="O3104" s="36">
        <f>IF(C3104="Saliente Local",(IFERROR((LIMPIA(K3104,1)),0)),0)</f>
        <v>0</v>
      </c>
      <c r="P3104" s="36">
        <f>IF(C3104="Saliente Nacional",(IFERROR((LIMPIA(K3104,1)),0)),0)</f>
        <v>0</v>
      </c>
      <c r="Q3104" s="36">
        <f>IF(C3104="Saliente Internacional",(IFERROR((LIMPIA(K3104,1)),0)),0)</f>
        <v>0</v>
      </c>
      <c r="R3104" s="36">
        <f t="shared" si="145"/>
        <v>0</v>
      </c>
      <c r="S3104" s="36">
        <f t="shared" si="146"/>
        <v>0</v>
      </c>
    </row>
    <row r="3105" spans="1:19" x14ac:dyDescent="0.25">
      <c r="A3105" s="101">
        <f>'DETALLE DE CONEXIONES'!P3105</f>
        <v>0</v>
      </c>
      <c r="B3105" s="36" t="str">
        <f>'DETALLE DE CONEXIONES'!I3105</f>
        <v>SALIENTE</v>
      </c>
      <c r="C3105" s="36" t="str">
        <f>'DETALLE DE CONEXIONES'!BB3105</f>
        <v>Saliente Local</v>
      </c>
      <c r="D3105" s="36" t="str">
        <f>'DETALLE DE CONEXIONES'!E3105</f>
        <v>999XXX8213</v>
      </c>
      <c r="E3105" s="36">
        <f t="shared" si="144"/>
        <v>10</v>
      </c>
      <c r="F3105" s="36">
        <f>IFERROR(LIMPIA('DETALLE DE CONEXIONES'!N3105,1),0)</f>
        <v>5</v>
      </c>
      <c r="G3105" s="36" t="str">
        <f>LEFT('DETALLE DE CONEXIONES'!BE3105,3)</f>
        <v>NOF</v>
      </c>
      <c r="H3105" s="36" t="str">
        <f>RIGHT('DETALLE DE CONEXIONES'!AK3105,2)</f>
        <v/>
      </c>
      <c r="I3105" s="36" t="str">
        <f>LEFT('DETALLE DE CONEXIONES'!AK3105,3)</f>
        <v/>
      </c>
      <c r="J3105" s="36" t="str">
        <f>LEFT('DETALLE DE CONEXIONES'!M3105,3)</f>
        <v>4mi</v>
      </c>
      <c r="K3105" s="36" t="str">
        <f>IF(LEN('DETALLE DE CONEXIONES'!M3105)&lt;12,(RIGHT('DETALLE DE CONEXIONES'!M3105,5)),(RIGHT('DETALLE DE CONEXIONES'!M3105,6)))</f>
        <v>5seg.</v>
      </c>
      <c r="L3105" s="36">
        <f>IF(C3105="Saliente Local",(IFERROR((LIMPIA(J3105,1)),0)),0)</f>
        <v>4</v>
      </c>
      <c r="M3105" s="36">
        <f>IF(C3105="Saliente Nacional",(IFERROR((LIMPIA(J3105,1)),0)),0)</f>
        <v>0</v>
      </c>
      <c r="N3105" s="36">
        <f>IF(C3105="Saliente Internacional",(IFERROR((LIMPIA(J3105,1)),0)),0)</f>
        <v>0</v>
      </c>
      <c r="O3105" s="36">
        <f>IF(C3105="Saliente Local",(IFERROR((LIMPIA(K3105,1)),0)),0)</f>
        <v>5</v>
      </c>
      <c r="P3105" s="36">
        <f>IF(C3105="Saliente Nacional",(IFERROR((LIMPIA(K3105,1)),0)),0)</f>
        <v>0</v>
      </c>
      <c r="Q3105" s="36">
        <f>IF(C3105="Saliente Internacional",(IFERROR((LIMPIA(K3105,1)),0)),0)</f>
        <v>0</v>
      </c>
      <c r="R3105" s="36">
        <f t="shared" si="145"/>
        <v>5</v>
      </c>
      <c r="S3105" s="36">
        <f t="shared" si="146"/>
        <v>0</v>
      </c>
    </row>
    <row r="3106" spans="1:19" x14ac:dyDescent="0.25">
      <c r="A3106" s="101">
        <f>'DETALLE DE CONEXIONES'!P3106</f>
        <v>0</v>
      </c>
      <c r="B3106" s="36" t="str">
        <f>'DETALLE DE CONEXIONES'!I3106</f>
        <v>TRANSFERENCIA</v>
      </c>
      <c r="C3106" s="36" t="str">
        <f>'DETALLE DE CONEXIONES'!BB3106</f>
        <v>Desvio Nacional</v>
      </c>
      <c r="D3106" s="36" t="str">
        <f>'DETALLE DE CONEXIONES'!E3106</f>
        <v>999XXX1600</v>
      </c>
      <c r="E3106" s="36">
        <f t="shared" si="144"/>
        <v>10</v>
      </c>
      <c r="F3106" s="36">
        <f>IFERROR(LIMPIA('DETALLE DE CONEXIONES'!N3106,1),0)</f>
        <v>1</v>
      </c>
      <c r="G3106" s="36" t="str">
        <f>LEFT('DETALLE DE CONEXIONES'!BE3106,3)</f>
        <v>SIU</v>
      </c>
      <c r="H3106" s="36" t="str">
        <f>RIGHT('DETALLE DE CONEXIONES'!AK3106,2)</f>
        <v/>
      </c>
      <c r="I3106" s="36" t="str">
        <f>LEFT('DETALLE DE CONEXIONES'!AK3106,3)</f>
        <v/>
      </c>
      <c r="J3106" s="36" t="str">
        <f>LEFT('DETALLE DE CONEXIONES'!M3106,3)</f>
        <v>0mi</v>
      </c>
      <c r="K3106" s="36" t="str">
        <f>IF(LEN('DETALLE DE CONEXIONES'!M3106)&lt;12,(RIGHT('DETALLE DE CONEXIONES'!M3106,5)),(RIGHT('DETALLE DE CONEXIONES'!M3106,6)))</f>
        <v>2seg.</v>
      </c>
      <c r="L3106" s="36">
        <f>IF(C3106="Saliente Local",(IFERROR((LIMPIA(J3106,1)),0)),0)</f>
        <v>0</v>
      </c>
      <c r="M3106" s="36">
        <f>IF(C3106="Saliente Nacional",(IFERROR((LIMPIA(J3106,1)),0)),0)</f>
        <v>0</v>
      </c>
      <c r="N3106" s="36">
        <f>IF(C3106="Saliente Internacional",(IFERROR((LIMPIA(J3106,1)),0)),0)</f>
        <v>0</v>
      </c>
      <c r="O3106" s="36">
        <f>IF(C3106="Saliente Local",(IFERROR((LIMPIA(K3106,1)),0)),0)</f>
        <v>0</v>
      </c>
      <c r="P3106" s="36">
        <f>IF(C3106="Saliente Nacional",(IFERROR((LIMPIA(K3106,1)),0)),0)</f>
        <v>0</v>
      </c>
      <c r="Q3106" s="36">
        <f>IF(C3106="Saliente Internacional",(IFERROR((LIMPIA(K3106,1)),0)),0)</f>
        <v>0</v>
      </c>
      <c r="R3106" s="36">
        <f t="shared" si="145"/>
        <v>0</v>
      </c>
      <c r="S3106" s="36">
        <f t="shared" si="146"/>
        <v>0</v>
      </c>
    </row>
    <row r="3107" spans="1:19" x14ac:dyDescent="0.25">
      <c r="A3107" s="101">
        <f>'DETALLE DE CONEXIONES'!P3107</f>
        <v>0</v>
      </c>
      <c r="B3107" s="36" t="str">
        <f>'DETALLE DE CONEXIONES'!I3107</f>
        <v>SALIENTE</v>
      </c>
      <c r="C3107" s="36" t="str">
        <f>'DETALLE DE CONEXIONES'!BB3107</f>
        <v>Saliente Local</v>
      </c>
      <c r="D3107" s="36" t="str">
        <f>'DETALLE DE CONEXIONES'!E3107</f>
        <v>999XXX4516</v>
      </c>
      <c r="E3107" s="36">
        <f t="shared" si="144"/>
        <v>10</v>
      </c>
      <c r="F3107" s="36">
        <f>IFERROR(LIMPIA('DETALLE DE CONEXIONES'!N3107,1),0)</f>
        <v>6</v>
      </c>
      <c r="G3107" s="36" t="str">
        <f>LEFT('DETALLE DE CONEXIONES'!BE3107,3)</f>
        <v>NOF</v>
      </c>
      <c r="H3107" s="36" t="str">
        <f>RIGHT('DETALLE DE CONEXIONES'!AK3107,2)</f>
        <v/>
      </c>
      <c r="I3107" s="36" t="str">
        <f>LEFT('DETALLE DE CONEXIONES'!AK3107,3)</f>
        <v/>
      </c>
      <c r="J3107" s="36" t="str">
        <f>LEFT('DETALLE DE CONEXIONES'!M3107,3)</f>
        <v>5mi</v>
      </c>
      <c r="K3107" s="36" t="str">
        <f>IF(LEN('DETALLE DE CONEXIONES'!M3107)&lt;12,(RIGHT('DETALLE DE CONEXIONES'!M3107,5)),(RIGHT('DETALLE DE CONEXIONES'!M3107,6)))</f>
        <v>46seg.</v>
      </c>
      <c r="L3107" s="36">
        <f>IF(C3107="Saliente Local",(IFERROR((LIMPIA(J3107,1)),0)),0)</f>
        <v>5</v>
      </c>
      <c r="M3107" s="36">
        <f>IF(C3107="Saliente Nacional",(IFERROR((LIMPIA(J3107,1)),0)),0)</f>
        <v>0</v>
      </c>
      <c r="N3107" s="36">
        <f>IF(C3107="Saliente Internacional",(IFERROR((LIMPIA(J3107,1)),0)),0)</f>
        <v>0</v>
      </c>
      <c r="O3107" s="36">
        <f>IF(C3107="Saliente Local",(IFERROR((LIMPIA(K3107,1)),0)),0)</f>
        <v>46</v>
      </c>
      <c r="P3107" s="36">
        <f>IF(C3107="Saliente Nacional",(IFERROR((LIMPIA(K3107,1)),0)),0)</f>
        <v>0</v>
      </c>
      <c r="Q3107" s="36">
        <f>IF(C3107="Saliente Internacional",(IFERROR((LIMPIA(K3107,1)),0)),0)</f>
        <v>0</v>
      </c>
      <c r="R3107" s="36">
        <f t="shared" si="145"/>
        <v>6</v>
      </c>
      <c r="S3107" s="36">
        <f t="shared" si="146"/>
        <v>0</v>
      </c>
    </row>
    <row r="3108" spans="1:19" x14ac:dyDescent="0.25">
      <c r="A3108" s="101">
        <f>'DETALLE DE CONEXIONES'!P3108</f>
        <v>0</v>
      </c>
      <c r="B3108" s="36" t="str">
        <f>'DETALLE DE CONEXIONES'!I3108</f>
        <v>SALIENTE</v>
      </c>
      <c r="C3108" s="36" t="str">
        <f>'DETALLE DE CONEXIONES'!BB3108</f>
        <v>Saliente Local</v>
      </c>
      <c r="D3108" s="36" t="str">
        <f>'DETALLE DE CONEXIONES'!E3108</f>
        <v>999XXX0328</v>
      </c>
      <c r="E3108" s="36">
        <f t="shared" si="144"/>
        <v>10</v>
      </c>
      <c r="F3108" s="36">
        <f>IFERROR(LIMPIA('DETALLE DE CONEXIONES'!N3108,1),0)</f>
        <v>7</v>
      </c>
      <c r="G3108" s="36" t="str">
        <f>LEFT('DETALLE DE CONEXIONES'!BE3108,3)</f>
        <v>NOF</v>
      </c>
      <c r="H3108" s="36" t="str">
        <f>RIGHT('DETALLE DE CONEXIONES'!AK3108,2)</f>
        <v/>
      </c>
      <c r="I3108" s="36" t="str">
        <f>LEFT('DETALLE DE CONEXIONES'!AK3108,3)</f>
        <v/>
      </c>
      <c r="J3108" s="36" t="str">
        <f>LEFT('DETALLE DE CONEXIONES'!M3108,3)</f>
        <v>6mi</v>
      </c>
      <c r="K3108" s="36" t="str">
        <f>IF(LEN('DETALLE DE CONEXIONES'!M3108)&lt;12,(RIGHT('DETALLE DE CONEXIONES'!M3108,5)),(RIGHT('DETALLE DE CONEXIONES'!M3108,6)))</f>
        <v>9seg.</v>
      </c>
      <c r="L3108" s="36">
        <f>IF(C3108="Saliente Local",(IFERROR((LIMPIA(J3108,1)),0)),0)</f>
        <v>6</v>
      </c>
      <c r="M3108" s="36">
        <f>IF(C3108="Saliente Nacional",(IFERROR((LIMPIA(J3108,1)),0)),0)</f>
        <v>0</v>
      </c>
      <c r="N3108" s="36">
        <f>IF(C3108="Saliente Internacional",(IFERROR((LIMPIA(J3108,1)),0)),0)</f>
        <v>0</v>
      </c>
      <c r="O3108" s="36">
        <f>IF(C3108="Saliente Local",(IFERROR((LIMPIA(K3108,1)),0)),0)</f>
        <v>9</v>
      </c>
      <c r="P3108" s="36">
        <f>IF(C3108="Saliente Nacional",(IFERROR((LIMPIA(K3108,1)),0)),0)</f>
        <v>0</v>
      </c>
      <c r="Q3108" s="36">
        <f>IF(C3108="Saliente Internacional",(IFERROR((LIMPIA(K3108,1)),0)),0)</f>
        <v>0</v>
      </c>
      <c r="R3108" s="36">
        <f t="shared" si="145"/>
        <v>7</v>
      </c>
      <c r="S3108" s="36">
        <f t="shared" si="146"/>
        <v>0</v>
      </c>
    </row>
    <row r="3109" spans="1:19" x14ac:dyDescent="0.25">
      <c r="A3109" s="101">
        <f>'DETALLE DE CONEXIONES'!P3109</f>
        <v>0</v>
      </c>
      <c r="B3109" s="36" t="str">
        <f>'DETALLE DE CONEXIONES'!I3109</f>
        <v>GPRS</v>
      </c>
      <c r="C3109" s="36" t="str">
        <f>'DETALLE DE CONEXIONES'!BB3109</f>
        <v>MENSAJERO</v>
      </c>
      <c r="D3109" s="36" t="str">
        <f>'DETALLE DE CONEXIONES'!E3109</f>
        <v>internet.itelcelXXXm-3G</v>
      </c>
      <c r="E3109" s="36">
        <f t="shared" si="144"/>
        <v>23</v>
      </c>
      <c r="F3109" s="36">
        <f>IFERROR(LIMPIA('DETALLE DE CONEXIONES'!N3109,1),0)</f>
        <v>0</v>
      </c>
      <c r="G3109" s="36" t="str">
        <f>LEFT('DETALLE DE CONEXIONES'!BE3109,3)</f>
        <v/>
      </c>
      <c r="H3109" s="36" t="str">
        <f>RIGHT('DETALLE DE CONEXIONES'!AK3109,2)</f>
        <v>-1</v>
      </c>
      <c r="I3109" s="36" t="str">
        <f>LEFT('DETALLE DE CONEXIONES'!AK3109,3)</f>
        <v>MEN</v>
      </c>
      <c r="J3109" s="36" t="str">
        <f>LEFT('DETALLE DE CONEXIONES'!M3109,3)</f>
        <v>0mi</v>
      </c>
      <c r="K3109" s="36" t="str">
        <f>IF(LEN('DETALLE DE CONEXIONES'!M3109)&lt;12,(RIGHT('DETALLE DE CONEXIONES'!M3109,5)),(RIGHT('DETALLE DE CONEXIONES'!M3109,6)))</f>
        <v xml:space="preserve">min. </v>
      </c>
      <c r="L3109" s="36">
        <f>IF(C3109="Saliente Local",(IFERROR((LIMPIA(J3109,1)),0)),0)</f>
        <v>0</v>
      </c>
      <c r="M3109" s="36">
        <f>IF(C3109="Saliente Nacional",(IFERROR((LIMPIA(J3109,1)),0)),0)</f>
        <v>0</v>
      </c>
      <c r="N3109" s="36">
        <f>IF(C3109="Saliente Internacional",(IFERROR((LIMPIA(J3109,1)),0)),0)</f>
        <v>0</v>
      </c>
      <c r="O3109" s="36">
        <f>IF(C3109="Saliente Local",(IFERROR((LIMPIA(K3109,1)),0)),0)</f>
        <v>0</v>
      </c>
      <c r="P3109" s="36">
        <f>IF(C3109="Saliente Nacional",(IFERROR((LIMPIA(K3109,1)),0)),0)</f>
        <v>0</v>
      </c>
      <c r="Q3109" s="36">
        <f>IF(C3109="Saliente Internacional",(IFERROR((LIMPIA(K3109,1)),0)),0)</f>
        <v>0</v>
      </c>
      <c r="R3109" s="36">
        <f t="shared" si="145"/>
        <v>0</v>
      </c>
      <c r="S3109" s="36">
        <f t="shared" si="146"/>
        <v>0</v>
      </c>
    </row>
    <row r="3110" spans="1:19" x14ac:dyDescent="0.25">
      <c r="A3110" s="101">
        <f>'DETALLE DE CONEXIONES'!P3110</f>
        <v>0</v>
      </c>
      <c r="B3110" s="36" t="str">
        <f>'DETALLE DE CONEXIONES'!I3110</f>
        <v>GPRS</v>
      </c>
      <c r="C3110" s="36" t="str">
        <f>'DETALLE DE CONEXIONES'!BB3110</f>
        <v>RS</v>
      </c>
      <c r="D3110" s="36" t="str">
        <f>'DETALLE DE CONEXIONES'!E3110</f>
        <v>internet.itelcelXXXm-3G</v>
      </c>
      <c r="E3110" s="36">
        <f t="shared" si="144"/>
        <v>23</v>
      </c>
      <c r="F3110" s="36">
        <f>IFERROR(LIMPIA('DETALLE DE CONEXIONES'!N3110,1),0)</f>
        <v>0</v>
      </c>
      <c r="G3110" s="36" t="str">
        <f>LEFT('DETALLE DE CONEXIONES'!BE3110,3)</f>
        <v/>
      </c>
      <c r="H3110" s="36" t="str">
        <f>RIGHT('DETALLE DE CONEXIONES'!AK3110,2)</f>
        <v>-1</v>
      </c>
      <c r="I3110" s="36" t="str">
        <f>LEFT('DETALLE DE CONEXIONES'!AK3110,3)</f>
        <v>RS;</v>
      </c>
      <c r="J3110" s="36" t="str">
        <f>LEFT('DETALLE DE CONEXIONES'!M3110,3)</f>
        <v>0mi</v>
      </c>
      <c r="K3110" s="36" t="str">
        <f>IF(LEN('DETALLE DE CONEXIONES'!M3110)&lt;12,(RIGHT('DETALLE DE CONEXIONES'!M3110,5)),(RIGHT('DETALLE DE CONEXIONES'!M3110,6)))</f>
        <v xml:space="preserve">min. </v>
      </c>
      <c r="L3110" s="36">
        <f>IF(C3110="Saliente Local",(IFERROR((LIMPIA(J3110,1)),0)),0)</f>
        <v>0</v>
      </c>
      <c r="M3110" s="36">
        <f>IF(C3110="Saliente Nacional",(IFERROR((LIMPIA(J3110,1)),0)),0)</f>
        <v>0</v>
      </c>
      <c r="N3110" s="36">
        <f>IF(C3110="Saliente Internacional",(IFERROR((LIMPIA(J3110,1)),0)),0)</f>
        <v>0</v>
      </c>
      <c r="O3110" s="36">
        <f>IF(C3110="Saliente Local",(IFERROR((LIMPIA(K3110,1)),0)),0)</f>
        <v>0</v>
      </c>
      <c r="P3110" s="36">
        <f>IF(C3110="Saliente Nacional",(IFERROR((LIMPIA(K3110,1)),0)),0)</f>
        <v>0</v>
      </c>
      <c r="Q3110" s="36">
        <f>IF(C3110="Saliente Internacional",(IFERROR((LIMPIA(K3110,1)),0)),0)</f>
        <v>0</v>
      </c>
      <c r="R3110" s="36">
        <f t="shared" si="145"/>
        <v>0</v>
      </c>
      <c r="S3110" s="36">
        <f t="shared" si="146"/>
        <v>0</v>
      </c>
    </row>
    <row r="3111" spans="1:19" x14ac:dyDescent="0.25">
      <c r="A3111" s="101">
        <f>'DETALLE DE CONEXIONES'!P3111</f>
        <v>0</v>
      </c>
      <c r="B3111" s="36" t="str">
        <f>'DETALLE DE CONEXIONES'!I3111</f>
        <v>SALIENTE</v>
      </c>
      <c r="C3111" s="36" t="str">
        <f>'DETALLE DE CONEXIONES'!BB3111</f>
        <v>Saliente Local</v>
      </c>
      <c r="D3111" s="36" t="str">
        <f>'DETALLE DE CONEXIONES'!E3111</f>
        <v>999XXX8213</v>
      </c>
      <c r="E3111" s="36">
        <f t="shared" si="144"/>
        <v>10</v>
      </c>
      <c r="F3111" s="36">
        <f>IFERROR(LIMPIA('DETALLE DE CONEXIONES'!N3111,1),0)</f>
        <v>2</v>
      </c>
      <c r="G3111" s="36" t="str">
        <f>LEFT('DETALLE DE CONEXIONES'!BE3111,3)</f>
        <v>NOF</v>
      </c>
      <c r="H3111" s="36" t="str">
        <f>RIGHT('DETALLE DE CONEXIONES'!AK3111,2)</f>
        <v/>
      </c>
      <c r="I3111" s="36" t="str">
        <f>LEFT('DETALLE DE CONEXIONES'!AK3111,3)</f>
        <v/>
      </c>
      <c r="J3111" s="36" t="str">
        <f>LEFT('DETALLE DE CONEXIONES'!M3111,3)</f>
        <v>1mi</v>
      </c>
      <c r="K3111" s="36" t="str">
        <f>IF(LEN('DETALLE DE CONEXIONES'!M3111)&lt;12,(RIGHT('DETALLE DE CONEXIONES'!M3111,5)),(RIGHT('DETALLE DE CONEXIONES'!M3111,6)))</f>
        <v>57seg.</v>
      </c>
      <c r="L3111" s="36">
        <f>IF(C3111="Saliente Local",(IFERROR((LIMPIA(J3111,1)),0)),0)</f>
        <v>1</v>
      </c>
      <c r="M3111" s="36">
        <f>IF(C3111="Saliente Nacional",(IFERROR((LIMPIA(J3111,1)),0)),0)</f>
        <v>0</v>
      </c>
      <c r="N3111" s="36">
        <f>IF(C3111="Saliente Internacional",(IFERROR((LIMPIA(J3111,1)),0)),0)</f>
        <v>0</v>
      </c>
      <c r="O3111" s="36">
        <f>IF(C3111="Saliente Local",(IFERROR((LIMPIA(K3111,1)),0)),0)</f>
        <v>57</v>
      </c>
      <c r="P3111" s="36">
        <f>IF(C3111="Saliente Nacional",(IFERROR((LIMPIA(K3111,1)),0)),0)</f>
        <v>0</v>
      </c>
      <c r="Q3111" s="36">
        <f>IF(C3111="Saliente Internacional",(IFERROR((LIMPIA(K3111,1)),0)),0)</f>
        <v>0</v>
      </c>
      <c r="R3111" s="36">
        <f t="shared" si="145"/>
        <v>2</v>
      </c>
      <c r="S3111" s="36">
        <f t="shared" si="146"/>
        <v>0</v>
      </c>
    </row>
    <row r="3112" spans="1:19" x14ac:dyDescent="0.25">
      <c r="A3112" s="101">
        <f>'DETALLE DE CONEXIONES'!P3112</f>
        <v>0</v>
      </c>
      <c r="B3112" s="36" t="str">
        <f>'DETALLE DE CONEXIONES'!I3112</f>
        <v>SALIENTE</v>
      </c>
      <c r="C3112" s="36" t="str">
        <f>'DETALLE DE CONEXIONES'!BB3112</f>
        <v>Saliente Local</v>
      </c>
      <c r="D3112" s="36" t="str">
        <f>'DETALLE DE CONEXIONES'!E3112</f>
        <v>999XXX0328</v>
      </c>
      <c r="E3112" s="36">
        <f t="shared" si="144"/>
        <v>10</v>
      </c>
      <c r="F3112" s="36">
        <f>IFERROR(LIMPIA('DETALLE DE CONEXIONES'!N3112,1),0)</f>
        <v>2</v>
      </c>
      <c r="G3112" s="36" t="str">
        <f>LEFT('DETALLE DE CONEXIONES'!BE3112,3)</f>
        <v>NOF</v>
      </c>
      <c r="H3112" s="36" t="str">
        <f>RIGHT('DETALLE DE CONEXIONES'!AK3112,2)</f>
        <v/>
      </c>
      <c r="I3112" s="36" t="str">
        <f>LEFT('DETALLE DE CONEXIONES'!AK3112,3)</f>
        <v/>
      </c>
      <c r="J3112" s="36" t="str">
        <f>LEFT('DETALLE DE CONEXIONES'!M3112,3)</f>
        <v>1mi</v>
      </c>
      <c r="K3112" s="36" t="str">
        <f>IF(LEN('DETALLE DE CONEXIONES'!M3112)&lt;12,(RIGHT('DETALLE DE CONEXIONES'!M3112,5)),(RIGHT('DETALLE DE CONEXIONES'!M3112,6)))</f>
        <v>26seg.</v>
      </c>
      <c r="L3112" s="36">
        <f>IF(C3112="Saliente Local",(IFERROR((LIMPIA(J3112,1)),0)),0)</f>
        <v>1</v>
      </c>
      <c r="M3112" s="36">
        <f>IF(C3112="Saliente Nacional",(IFERROR((LIMPIA(J3112,1)),0)),0)</f>
        <v>0</v>
      </c>
      <c r="N3112" s="36">
        <f>IF(C3112="Saliente Internacional",(IFERROR((LIMPIA(J3112,1)),0)),0)</f>
        <v>0</v>
      </c>
      <c r="O3112" s="36">
        <f>IF(C3112="Saliente Local",(IFERROR((LIMPIA(K3112,1)),0)),0)</f>
        <v>26</v>
      </c>
      <c r="P3112" s="36">
        <f>IF(C3112="Saliente Nacional",(IFERROR((LIMPIA(K3112,1)),0)),0)</f>
        <v>0</v>
      </c>
      <c r="Q3112" s="36">
        <f>IF(C3112="Saliente Internacional",(IFERROR((LIMPIA(K3112,1)),0)),0)</f>
        <v>0</v>
      </c>
      <c r="R3112" s="36">
        <f t="shared" si="145"/>
        <v>2</v>
      </c>
      <c r="S3112" s="36">
        <f t="shared" si="146"/>
        <v>0</v>
      </c>
    </row>
    <row r="3113" spans="1:19" x14ac:dyDescent="0.25">
      <c r="A3113" s="101">
        <f>'DETALLE DE CONEXIONES'!P3113</f>
        <v>0</v>
      </c>
      <c r="B3113" s="36" t="str">
        <f>'DETALLE DE CONEXIONES'!I3113</f>
        <v>SALIENTE</v>
      </c>
      <c r="C3113" s="36" t="str">
        <f>'DETALLE DE CONEXIONES'!BB3113</f>
        <v>Saliente Local</v>
      </c>
      <c r="D3113" s="36" t="str">
        <f>'DETALLE DE CONEXIONES'!E3113</f>
        <v>999XXX8213</v>
      </c>
      <c r="E3113" s="36">
        <f t="shared" si="144"/>
        <v>10</v>
      </c>
      <c r="F3113" s="36">
        <f>IFERROR(LIMPIA('DETALLE DE CONEXIONES'!N3113,1),0)</f>
        <v>3</v>
      </c>
      <c r="G3113" s="36" t="str">
        <f>LEFT('DETALLE DE CONEXIONES'!BE3113,3)</f>
        <v>NOF</v>
      </c>
      <c r="H3113" s="36" t="str">
        <f>RIGHT('DETALLE DE CONEXIONES'!AK3113,2)</f>
        <v/>
      </c>
      <c r="I3113" s="36" t="str">
        <f>LEFT('DETALLE DE CONEXIONES'!AK3113,3)</f>
        <v/>
      </c>
      <c r="J3113" s="36" t="str">
        <f>LEFT('DETALLE DE CONEXIONES'!M3113,3)</f>
        <v>2mi</v>
      </c>
      <c r="K3113" s="36" t="str">
        <f>IF(LEN('DETALLE DE CONEXIONES'!M3113)&lt;12,(RIGHT('DETALLE DE CONEXIONES'!M3113,5)),(RIGHT('DETALLE DE CONEXIONES'!M3113,6)))</f>
        <v>44seg.</v>
      </c>
      <c r="L3113" s="36">
        <f>IF(C3113="Saliente Local",(IFERROR((LIMPIA(J3113,1)),0)),0)</f>
        <v>2</v>
      </c>
      <c r="M3113" s="36">
        <f>IF(C3113="Saliente Nacional",(IFERROR((LIMPIA(J3113,1)),0)),0)</f>
        <v>0</v>
      </c>
      <c r="N3113" s="36">
        <f>IF(C3113="Saliente Internacional",(IFERROR((LIMPIA(J3113,1)),0)),0)</f>
        <v>0</v>
      </c>
      <c r="O3113" s="36">
        <f>IF(C3113="Saliente Local",(IFERROR((LIMPIA(K3113,1)),0)),0)</f>
        <v>44</v>
      </c>
      <c r="P3113" s="36">
        <f>IF(C3113="Saliente Nacional",(IFERROR((LIMPIA(K3113,1)),0)),0)</f>
        <v>0</v>
      </c>
      <c r="Q3113" s="36">
        <f>IF(C3113="Saliente Internacional",(IFERROR((LIMPIA(K3113,1)),0)),0)</f>
        <v>0</v>
      </c>
      <c r="R3113" s="36">
        <f t="shared" si="145"/>
        <v>3</v>
      </c>
      <c r="S3113" s="36">
        <f t="shared" si="146"/>
        <v>0</v>
      </c>
    </row>
    <row r="3114" spans="1:19" x14ac:dyDescent="0.25">
      <c r="A3114" s="101">
        <f>'DETALLE DE CONEXIONES'!P3114</f>
        <v>0</v>
      </c>
      <c r="B3114" s="36" t="str">
        <f>'DETALLE DE CONEXIONES'!I3114</f>
        <v>SALIENTE</v>
      </c>
      <c r="C3114" s="36" t="str">
        <f>'DETALLE DE CONEXIONES'!BB3114</f>
        <v>Saliente Local</v>
      </c>
      <c r="D3114" s="36" t="str">
        <f>'DETALLE DE CONEXIONES'!E3114</f>
        <v>999XXX0328</v>
      </c>
      <c r="E3114" s="36">
        <f t="shared" si="144"/>
        <v>10</v>
      </c>
      <c r="F3114" s="36">
        <f>IFERROR(LIMPIA('DETALLE DE CONEXIONES'!N3114,1),0)</f>
        <v>5</v>
      </c>
      <c r="G3114" s="36" t="str">
        <f>LEFT('DETALLE DE CONEXIONES'!BE3114,3)</f>
        <v>NOF</v>
      </c>
      <c r="H3114" s="36" t="str">
        <f>RIGHT('DETALLE DE CONEXIONES'!AK3114,2)</f>
        <v/>
      </c>
      <c r="I3114" s="36" t="str">
        <f>LEFT('DETALLE DE CONEXIONES'!AK3114,3)</f>
        <v/>
      </c>
      <c r="J3114" s="36" t="str">
        <f>LEFT('DETALLE DE CONEXIONES'!M3114,3)</f>
        <v>4mi</v>
      </c>
      <c r="K3114" s="36" t="str">
        <f>IF(LEN('DETALLE DE CONEXIONES'!M3114)&lt;12,(RIGHT('DETALLE DE CONEXIONES'!M3114,5)),(RIGHT('DETALLE DE CONEXIONES'!M3114,6)))</f>
        <v>47seg.</v>
      </c>
      <c r="L3114" s="36">
        <f>IF(C3114="Saliente Local",(IFERROR((LIMPIA(J3114,1)),0)),0)</f>
        <v>4</v>
      </c>
      <c r="M3114" s="36">
        <f>IF(C3114="Saliente Nacional",(IFERROR((LIMPIA(J3114,1)),0)),0)</f>
        <v>0</v>
      </c>
      <c r="N3114" s="36">
        <f>IF(C3114="Saliente Internacional",(IFERROR((LIMPIA(J3114,1)),0)),0)</f>
        <v>0</v>
      </c>
      <c r="O3114" s="36">
        <f>IF(C3114="Saliente Local",(IFERROR((LIMPIA(K3114,1)),0)),0)</f>
        <v>47</v>
      </c>
      <c r="P3114" s="36">
        <f>IF(C3114="Saliente Nacional",(IFERROR((LIMPIA(K3114,1)),0)),0)</f>
        <v>0</v>
      </c>
      <c r="Q3114" s="36">
        <f>IF(C3114="Saliente Internacional",(IFERROR((LIMPIA(K3114,1)),0)),0)</f>
        <v>0</v>
      </c>
      <c r="R3114" s="36">
        <f t="shared" si="145"/>
        <v>5</v>
      </c>
      <c r="S3114" s="36">
        <f t="shared" si="146"/>
        <v>0</v>
      </c>
    </row>
    <row r="3115" spans="1:19" x14ac:dyDescent="0.25">
      <c r="A3115" s="101">
        <f>'DETALLE DE CONEXIONES'!P3115</f>
        <v>0</v>
      </c>
      <c r="B3115" s="36" t="str">
        <f>'DETALLE DE CONEXIONES'!I3115</f>
        <v>SALIENTE</v>
      </c>
      <c r="C3115" s="36" t="str">
        <f>'DETALLE DE CONEXIONES'!BB3115</f>
        <v>Saliente Local</v>
      </c>
      <c r="D3115" s="36" t="str">
        <f>'DETALLE DE CONEXIONES'!E3115</f>
        <v>999XXX8213</v>
      </c>
      <c r="E3115" s="36">
        <f t="shared" si="144"/>
        <v>10</v>
      </c>
      <c r="F3115" s="36">
        <f>IFERROR(LIMPIA('DETALLE DE CONEXIONES'!N3115,1),0)</f>
        <v>2</v>
      </c>
      <c r="G3115" s="36" t="str">
        <f>LEFT('DETALLE DE CONEXIONES'!BE3115,3)</f>
        <v>NOF</v>
      </c>
      <c r="H3115" s="36" t="str">
        <f>RIGHT('DETALLE DE CONEXIONES'!AK3115,2)</f>
        <v/>
      </c>
      <c r="I3115" s="36" t="str">
        <f>LEFT('DETALLE DE CONEXIONES'!AK3115,3)</f>
        <v/>
      </c>
      <c r="J3115" s="36" t="str">
        <f>LEFT('DETALLE DE CONEXIONES'!M3115,3)</f>
        <v>1mi</v>
      </c>
      <c r="K3115" s="36" t="str">
        <f>IF(LEN('DETALLE DE CONEXIONES'!M3115)&lt;12,(RIGHT('DETALLE DE CONEXIONES'!M3115,5)),(RIGHT('DETALLE DE CONEXIONES'!M3115,6)))</f>
        <v>14seg.</v>
      </c>
      <c r="L3115" s="36">
        <f>IF(C3115="Saliente Local",(IFERROR((LIMPIA(J3115,1)),0)),0)</f>
        <v>1</v>
      </c>
      <c r="M3115" s="36">
        <f>IF(C3115="Saliente Nacional",(IFERROR((LIMPIA(J3115,1)),0)),0)</f>
        <v>0</v>
      </c>
      <c r="N3115" s="36">
        <f>IF(C3115="Saliente Internacional",(IFERROR((LIMPIA(J3115,1)),0)),0)</f>
        <v>0</v>
      </c>
      <c r="O3115" s="36">
        <f>IF(C3115="Saliente Local",(IFERROR((LIMPIA(K3115,1)),0)),0)</f>
        <v>14</v>
      </c>
      <c r="P3115" s="36">
        <f>IF(C3115="Saliente Nacional",(IFERROR((LIMPIA(K3115,1)),0)),0)</f>
        <v>0</v>
      </c>
      <c r="Q3115" s="36">
        <f>IF(C3115="Saliente Internacional",(IFERROR((LIMPIA(K3115,1)),0)),0)</f>
        <v>0</v>
      </c>
      <c r="R3115" s="36">
        <f t="shared" si="145"/>
        <v>2</v>
      </c>
      <c r="S3115" s="36">
        <f t="shared" si="146"/>
        <v>0</v>
      </c>
    </row>
    <row r="3116" spans="1:19" x14ac:dyDescent="0.25">
      <c r="A3116" s="101">
        <f>'DETALLE DE CONEXIONES'!P3116</f>
        <v>0</v>
      </c>
      <c r="B3116" s="36" t="str">
        <f>'DETALLE DE CONEXIONES'!I3116</f>
        <v>ENTRANTE</v>
      </c>
      <c r="C3116" s="36" t="str">
        <f>'DETALLE DE CONEXIONES'!BB3116</f>
        <v>Entrante Local</v>
      </c>
      <c r="D3116" s="36" t="str">
        <f>'DETALLE DE CONEXIONES'!E3116</f>
        <v>999XXX1600</v>
      </c>
      <c r="E3116" s="36">
        <f t="shared" si="144"/>
        <v>10</v>
      </c>
      <c r="F3116" s="36">
        <f>IFERROR(LIMPIA('DETALLE DE CONEXIONES'!N3116,1),0)</f>
        <v>1</v>
      </c>
      <c r="G3116" s="36" t="str">
        <f>LEFT('DETALLE DE CONEXIONES'!BE3116,3)</f>
        <v>NOF</v>
      </c>
      <c r="H3116" s="36" t="str">
        <f>RIGHT('DETALLE DE CONEXIONES'!AK3116,2)</f>
        <v/>
      </c>
      <c r="I3116" s="36" t="str">
        <f>LEFT('DETALLE DE CONEXIONES'!AK3116,3)</f>
        <v/>
      </c>
      <c r="J3116" s="36" t="str">
        <f>LEFT('DETALLE DE CONEXIONES'!M3116,3)</f>
        <v>0mi</v>
      </c>
      <c r="K3116" s="36" t="str">
        <f>IF(LEN('DETALLE DE CONEXIONES'!M3116)&lt;12,(RIGHT('DETALLE DE CONEXIONES'!M3116,5)),(RIGHT('DETALLE DE CONEXIONES'!M3116,6)))</f>
        <v>42seg.</v>
      </c>
      <c r="L3116" s="36">
        <f>IF(C3116="Saliente Local",(IFERROR((LIMPIA(J3116,1)),0)),0)</f>
        <v>0</v>
      </c>
      <c r="M3116" s="36">
        <f>IF(C3116="Saliente Nacional",(IFERROR((LIMPIA(J3116,1)),0)),0)</f>
        <v>0</v>
      </c>
      <c r="N3116" s="36">
        <f>IF(C3116="Saliente Internacional",(IFERROR((LIMPIA(J3116,1)),0)),0)</f>
        <v>0</v>
      </c>
      <c r="O3116" s="36">
        <f>IF(C3116="Saliente Local",(IFERROR((LIMPIA(K3116,1)),0)),0)</f>
        <v>0</v>
      </c>
      <c r="P3116" s="36">
        <f>IF(C3116="Saliente Nacional",(IFERROR((LIMPIA(K3116,1)),0)),0)</f>
        <v>0</v>
      </c>
      <c r="Q3116" s="36">
        <f>IF(C3116="Saliente Internacional",(IFERROR((LIMPIA(K3116,1)),0)),0)</f>
        <v>0</v>
      </c>
      <c r="R3116" s="36">
        <f t="shared" si="145"/>
        <v>0</v>
      </c>
      <c r="S3116" s="36">
        <f t="shared" si="146"/>
        <v>0</v>
      </c>
    </row>
    <row r="3117" spans="1:19" x14ac:dyDescent="0.25">
      <c r="A3117" s="101">
        <f>'DETALLE DE CONEXIONES'!P3117</f>
        <v>0</v>
      </c>
      <c r="B3117" s="36" t="str">
        <f>'DETALLE DE CONEXIONES'!I3117</f>
        <v>GPRS</v>
      </c>
      <c r="C3117" s="36" t="str">
        <f>'DETALLE DE CONEXIONES'!BB3117</f>
        <v>MENSAJERO</v>
      </c>
      <c r="D3117" s="36" t="str">
        <f>'DETALLE DE CONEXIONES'!E3117</f>
        <v>internet.itelcelXXXm-3G</v>
      </c>
      <c r="E3117" s="36">
        <f t="shared" si="144"/>
        <v>23</v>
      </c>
      <c r="F3117" s="36">
        <f>IFERROR(LIMPIA('DETALLE DE CONEXIONES'!N3117,1),0)</f>
        <v>0</v>
      </c>
      <c r="G3117" s="36" t="str">
        <f>LEFT('DETALLE DE CONEXIONES'!BE3117,3)</f>
        <v/>
      </c>
      <c r="H3117" s="36" t="str">
        <f>RIGHT('DETALLE DE CONEXIONES'!AK3117,2)</f>
        <v>-1</v>
      </c>
      <c r="I3117" s="36" t="str">
        <f>LEFT('DETALLE DE CONEXIONES'!AK3117,3)</f>
        <v>MEN</v>
      </c>
      <c r="J3117" s="36" t="str">
        <f>LEFT('DETALLE DE CONEXIONES'!M3117,3)</f>
        <v>0mi</v>
      </c>
      <c r="K3117" s="36" t="str">
        <f>IF(LEN('DETALLE DE CONEXIONES'!M3117)&lt;12,(RIGHT('DETALLE DE CONEXIONES'!M3117,5)),(RIGHT('DETALLE DE CONEXIONES'!M3117,6)))</f>
        <v xml:space="preserve">min. </v>
      </c>
      <c r="L3117" s="36">
        <f>IF(C3117="Saliente Local",(IFERROR((LIMPIA(J3117,1)),0)),0)</f>
        <v>0</v>
      </c>
      <c r="M3117" s="36">
        <f>IF(C3117="Saliente Nacional",(IFERROR((LIMPIA(J3117,1)),0)),0)</f>
        <v>0</v>
      </c>
      <c r="N3117" s="36">
        <f>IF(C3117="Saliente Internacional",(IFERROR((LIMPIA(J3117,1)),0)),0)</f>
        <v>0</v>
      </c>
      <c r="O3117" s="36">
        <f>IF(C3117="Saliente Local",(IFERROR((LIMPIA(K3117,1)),0)),0)</f>
        <v>0</v>
      </c>
      <c r="P3117" s="36">
        <f>IF(C3117="Saliente Nacional",(IFERROR((LIMPIA(K3117,1)),0)),0)</f>
        <v>0</v>
      </c>
      <c r="Q3117" s="36">
        <f>IF(C3117="Saliente Internacional",(IFERROR((LIMPIA(K3117,1)),0)),0)</f>
        <v>0</v>
      </c>
      <c r="R3117" s="36">
        <f t="shared" si="145"/>
        <v>0</v>
      </c>
      <c r="S3117" s="36">
        <f t="shared" si="146"/>
        <v>0</v>
      </c>
    </row>
    <row r="3118" spans="1:19" x14ac:dyDescent="0.25">
      <c r="A3118" s="101">
        <f>'DETALLE DE CONEXIONES'!P3118</f>
        <v>0</v>
      </c>
      <c r="B3118" s="36" t="str">
        <f>'DETALLE DE CONEXIONES'!I3118</f>
        <v>GPRS</v>
      </c>
      <c r="C3118" s="36" t="str">
        <f>'DETALLE DE CONEXIONES'!BB3118</f>
        <v>RS</v>
      </c>
      <c r="D3118" s="36" t="str">
        <f>'DETALLE DE CONEXIONES'!E3118</f>
        <v>internet.itelcelXXXm-3G</v>
      </c>
      <c r="E3118" s="36">
        <f t="shared" si="144"/>
        <v>23</v>
      </c>
      <c r="F3118" s="36">
        <f>IFERROR(LIMPIA('DETALLE DE CONEXIONES'!N3118,1),0)</f>
        <v>0</v>
      </c>
      <c r="G3118" s="36" t="str">
        <f>LEFT('DETALLE DE CONEXIONES'!BE3118,3)</f>
        <v/>
      </c>
      <c r="H3118" s="36" t="str">
        <f>RIGHT('DETALLE DE CONEXIONES'!AK3118,2)</f>
        <v>-1</v>
      </c>
      <c r="I3118" s="36" t="str">
        <f>LEFT('DETALLE DE CONEXIONES'!AK3118,3)</f>
        <v>RS;</v>
      </c>
      <c r="J3118" s="36" t="str">
        <f>LEFT('DETALLE DE CONEXIONES'!M3118,3)</f>
        <v>0mi</v>
      </c>
      <c r="K3118" s="36" t="str">
        <f>IF(LEN('DETALLE DE CONEXIONES'!M3118)&lt;12,(RIGHT('DETALLE DE CONEXIONES'!M3118,5)),(RIGHT('DETALLE DE CONEXIONES'!M3118,6)))</f>
        <v xml:space="preserve">min. </v>
      </c>
      <c r="L3118" s="36">
        <f>IF(C3118="Saliente Local",(IFERROR((LIMPIA(J3118,1)),0)),0)</f>
        <v>0</v>
      </c>
      <c r="M3118" s="36">
        <f>IF(C3118="Saliente Nacional",(IFERROR((LIMPIA(J3118,1)),0)),0)</f>
        <v>0</v>
      </c>
      <c r="N3118" s="36">
        <f>IF(C3118="Saliente Internacional",(IFERROR((LIMPIA(J3118,1)),0)),0)</f>
        <v>0</v>
      </c>
      <c r="O3118" s="36">
        <f>IF(C3118="Saliente Local",(IFERROR((LIMPIA(K3118,1)),0)),0)</f>
        <v>0</v>
      </c>
      <c r="P3118" s="36">
        <f>IF(C3118="Saliente Nacional",(IFERROR((LIMPIA(K3118,1)),0)),0)</f>
        <v>0</v>
      </c>
      <c r="Q3118" s="36">
        <f>IF(C3118="Saliente Internacional",(IFERROR((LIMPIA(K3118,1)),0)),0)</f>
        <v>0</v>
      </c>
      <c r="R3118" s="36">
        <f t="shared" si="145"/>
        <v>0</v>
      </c>
      <c r="S3118" s="36">
        <f t="shared" si="146"/>
        <v>0</v>
      </c>
    </row>
    <row r="3119" spans="1:19" x14ac:dyDescent="0.25">
      <c r="A3119" s="101">
        <f>'DETALLE DE CONEXIONES'!P3119</f>
        <v>0</v>
      </c>
      <c r="B3119" s="36" t="str">
        <f>'DETALLE DE CONEXIONES'!I3119</f>
        <v>GPRS</v>
      </c>
      <c r="C3119" s="36" t="str">
        <f>'DETALLE DE CONEXIONES'!BB3119</f>
        <v>MENSAJERO</v>
      </c>
      <c r="D3119" s="36" t="str">
        <f>'DETALLE DE CONEXIONES'!E3119</f>
        <v>internet.itelcelXXXm-3G</v>
      </c>
      <c r="E3119" s="36">
        <f t="shared" si="144"/>
        <v>23</v>
      </c>
      <c r="F3119" s="36">
        <f>IFERROR(LIMPIA('DETALLE DE CONEXIONES'!N3119,1),0)</f>
        <v>0</v>
      </c>
      <c r="G3119" s="36" t="str">
        <f>LEFT('DETALLE DE CONEXIONES'!BE3119,3)</f>
        <v/>
      </c>
      <c r="H3119" s="36" t="str">
        <f>RIGHT('DETALLE DE CONEXIONES'!AK3119,2)</f>
        <v>-1</v>
      </c>
      <c r="I3119" s="36" t="str">
        <f>LEFT('DETALLE DE CONEXIONES'!AK3119,3)</f>
        <v>MEN</v>
      </c>
      <c r="J3119" s="36" t="str">
        <f>LEFT('DETALLE DE CONEXIONES'!M3119,3)</f>
        <v>0mi</v>
      </c>
      <c r="K3119" s="36" t="str">
        <f>IF(LEN('DETALLE DE CONEXIONES'!M3119)&lt;12,(RIGHT('DETALLE DE CONEXIONES'!M3119,5)),(RIGHT('DETALLE DE CONEXIONES'!M3119,6)))</f>
        <v xml:space="preserve">min. </v>
      </c>
      <c r="L3119" s="36">
        <f>IF(C3119="Saliente Local",(IFERROR((LIMPIA(J3119,1)),0)),0)</f>
        <v>0</v>
      </c>
      <c r="M3119" s="36">
        <f>IF(C3119="Saliente Nacional",(IFERROR((LIMPIA(J3119,1)),0)),0)</f>
        <v>0</v>
      </c>
      <c r="N3119" s="36">
        <f>IF(C3119="Saliente Internacional",(IFERROR((LIMPIA(J3119,1)),0)),0)</f>
        <v>0</v>
      </c>
      <c r="O3119" s="36">
        <f>IF(C3119="Saliente Local",(IFERROR((LIMPIA(K3119,1)),0)),0)</f>
        <v>0</v>
      </c>
      <c r="P3119" s="36">
        <f>IF(C3119="Saliente Nacional",(IFERROR((LIMPIA(K3119,1)),0)),0)</f>
        <v>0</v>
      </c>
      <c r="Q3119" s="36">
        <f>IF(C3119="Saliente Internacional",(IFERROR((LIMPIA(K3119,1)),0)),0)</f>
        <v>0</v>
      </c>
      <c r="R3119" s="36">
        <f t="shared" si="145"/>
        <v>0</v>
      </c>
      <c r="S3119" s="36">
        <f t="shared" si="146"/>
        <v>0</v>
      </c>
    </row>
    <row r="3120" spans="1:19" x14ac:dyDescent="0.25">
      <c r="A3120" s="101">
        <f>'DETALLE DE CONEXIONES'!P3120</f>
        <v>0</v>
      </c>
      <c r="B3120" s="36" t="str">
        <f>'DETALLE DE CONEXIONES'!I3120</f>
        <v>GPRS</v>
      </c>
      <c r="C3120" s="36" t="str">
        <f>'DETALLE DE CONEXIONES'!BB3120</f>
        <v>RS</v>
      </c>
      <c r="D3120" s="36" t="str">
        <f>'DETALLE DE CONEXIONES'!E3120</f>
        <v>internet.itelcelXXXm-3G</v>
      </c>
      <c r="E3120" s="36">
        <f t="shared" si="144"/>
        <v>23</v>
      </c>
      <c r="F3120" s="36">
        <f>IFERROR(LIMPIA('DETALLE DE CONEXIONES'!N3120,1),0)</f>
        <v>0</v>
      </c>
      <c r="G3120" s="36" t="str">
        <f>LEFT('DETALLE DE CONEXIONES'!BE3120,3)</f>
        <v/>
      </c>
      <c r="H3120" s="36" t="str">
        <f>RIGHT('DETALLE DE CONEXIONES'!AK3120,2)</f>
        <v>-1</v>
      </c>
      <c r="I3120" s="36" t="str">
        <f>LEFT('DETALLE DE CONEXIONES'!AK3120,3)</f>
        <v>RS;</v>
      </c>
      <c r="J3120" s="36" t="str">
        <f>LEFT('DETALLE DE CONEXIONES'!M3120,3)</f>
        <v>0mi</v>
      </c>
      <c r="K3120" s="36" t="str">
        <f>IF(LEN('DETALLE DE CONEXIONES'!M3120)&lt;12,(RIGHT('DETALLE DE CONEXIONES'!M3120,5)),(RIGHT('DETALLE DE CONEXIONES'!M3120,6)))</f>
        <v xml:space="preserve">min. </v>
      </c>
      <c r="L3120" s="36">
        <f>IF(C3120="Saliente Local",(IFERROR((LIMPIA(J3120,1)),0)),0)</f>
        <v>0</v>
      </c>
      <c r="M3120" s="36">
        <f>IF(C3120="Saliente Nacional",(IFERROR((LIMPIA(J3120,1)),0)),0)</f>
        <v>0</v>
      </c>
      <c r="N3120" s="36">
        <f>IF(C3120="Saliente Internacional",(IFERROR((LIMPIA(J3120,1)),0)),0)</f>
        <v>0</v>
      </c>
      <c r="O3120" s="36">
        <f>IF(C3120="Saliente Local",(IFERROR((LIMPIA(K3120,1)),0)),0)</f>
        <v>0</v>
      </c>
      <c r="P3120" s="36">
        <f>IF(C3120="Saliente Nacional",(IFERROR((LIMPIA(K3120,1)),0)),0)</f>
        <v>0</v>
      </c>
      <c r="Q3120" s="36">
        <f>IF(C3120="Saliente Internacional",(IFERROR((LIMPIA(K3120,1)),0)),0)</f>
        <v>0</v>
      </c>
      <c r="R3120" s="36">
        <f t="shared" si="145"/>
        <v>0</v>
      </c>
      <c r="S3120" s="36">
        <f t="shared" si="146"/>
        <v>0</v>
      </c>
    </row>
    <row r="3121" spans="1:19" x14ac:dyDescent="0.25">
      <c r="A3121" s="101">
        <f>'DETALLE DE CONEXIONES'!P3121</f>
        <v>0</v>
      </c>
      <c r="B3121" s="36" t="str">
        <f>'DETALLE DE CONEXIONES'!I3121</f>
        <v>SALIENTE</v>
      </c>
      <c r="C3121" s="36" t="str">
        <f>'DETALLE DE CONEXIONES'!BB3121</f>
        <v>Saliente Local</v>
      </c>
      <c r="D3121" s="36" t="str">
        <f>'DETALLE DE CONEXIONES'!E3121</f>
        <v>999XXX0328</v>
      </c>
      <c r="E3121" s="36">
        <f t="shared" si="144"/>
        <v>10</v>
      </c>
      <c r="F3121" s="36">
        <f>IFERROR(LIMPIA('DETALLE DE CONEXIONES'!N3121,1),0)</f>
        <v>24</v>
      </c>
      <c r="G3121" s="36" t="str">
        <f>LEFT('DETALLE DE CONEXIONES'!BE3121,3)</f>
        <v>NOF</v>
      </c>
      <c r="H3121" s="36" t="str">
        <f>RIGHT('DETALLE DE CONEXIONES'!AK3121,2)</f>
        <v/>
      </c>
      <c r="I3121" s="36" t="str">
        <f>LEFT('DETALLE DE CONEXIONES'!AK3121,3)</f>
        <v/>
      </c>
      <c r="J3121" s="36" t="str">
        <f>LEFT('DETALLE DE CONEXIONES'!M3121,3)</f>
        <v>23m</v>
      </c>
      <c r="K3121" s="36" t="str">
        <f>IF(LEN('DETALLE DE CONEXIONES'!M3121)&lt;12,(RIGHT('DETALLE DE CONEXIONES'!M3121,5)),(RIGHT('DETALLE DE CONEXIONES'!M3121,6)))</f>
        <v>57seg.</v>
      </c>
      <c r="L3121" s="36">
        <f>IF(C3121="Saliente Local",(IFERROR((LIMPIA(J3121,1)),0)),0)</f>
        <v>23</v>
      </c>
      <c r="M3121" s="36">
        <f>IF(C3121="Saliente Nacional",(IFERROR((LIMPIA(J3121,1)),0)),0)</f>
        <v>0</v>
      </c>
      <c r="N3121" s="36">
        <f>IF(C3121="Saliente Internacional",(IFERROR((LIMPIA(J3121,1)),0)),0)</f>
        <v>0</v>
      </c>
      <c r="O3121" s="36">
        <f>IF(C3121="Saliente Local",(IFERROR((LIMPIA(K3121,1)),0)),0)</f>
        <v>57</v>
      </c>
      <c r="P3121" s="36">
        <f>IF(C3121="Saliente Nacional",(IFERROR((LIMPIA(K3121,1)),0)),0)</f>
        <v>0</v>
      </c>
      <c r="Q3121" s="36">
        <f>IF(C3121="Saliente Internacional",(IFERROR((LIMPIA(K3121,1)),0)),0)</f>
        <v>0</v>
      </c>
      <c r="R3121" s="36">
        <f t="shared" si="145"/>
        <v>24</v>
      </c>
      <c r="S3121" s="36">
        <f t="shared" si="146"/>
        <v>0</v>
      </c>
    </row>
    <row r="3122" spans="1:19" x14ac:dyDescent="0.25">
      <c r="A3122" s="101">
        <f>'DETALLE DE CONEXIONES'!P3122</f>
        <v>0</v>
      </c>
      <c r="B3122" s="36" t="str">
        <f>'DETALLE DE CONEXIONES'!I3122</f>
        <v>SALIENTE</v>
      </c>
      <c r="C3122" s="36" t="str">
        <f>'DETALLE DE CONEXIONES'!BB3122</f>
        <v>Saliente Local</v>
      </c>
      <c r="D3122" s="36" t="str">
        <f>'DETALLE DE CONEXIONES'!E3122</f>
        <v>999XXX0328</v>
      </c>
      <c r="E3122" s="36">
        <f t="shared" si="144"/>
        <v>10</v>
      </c>
      <c r="F3122" s="36">
        <f>IFERROR(LIMPIA('DETALLE DE CONEXIONES'!N3122,1),0)</f>
        <v>1</v>
      </c>
      <c r="G3122" s="36" t="str">
        <f>LEFT('DETALLE DE CONEXIONES'!BE3122,3)</f>
        <v>NOF</v>
      </c>
      <c r="H3122" s="36" t="str">
        <f>RIGHT('DETALLE DE CONEXIONES'!AK3122,2)</f>
        <v/>
      </c>
      <c r="I3122" s="36" t="str">
        <f>LEFT('DETALLE DE CONEXIONES'!AK3122,3)</f>
        <v/>
      </c>
      <c r="J3122" s="36" t="str">
        <f>LEFT('DETALLE DE CONEXIONES'!M3122,3)</f>
        <v>0mi</v>
      </c>
      <c r="K3122" s="36" t="str">
        <f>IF(LEN('DETALLE DE CONEXIONES'!M3122)&lt;12,(RIGHT('DETALLE DE CONEXIONES'!M3122,5)),(RIGHT('DETALLE DE CONEXIONES'!M3122,6)))</f>
        <v>23seg.</v>
      </c>
      <c r="L3122" s="36">
        <f>IF(C3122="Saliente Local",(IFERROR((LIMPIA(J3122,1)),0)),0)</f>
        <v>0</v>
      </c>
      <c r="M3122" s="36">
        <f>IF(C3122="Saliente Nacional",(IFERROR((LIMPIA(J3122,1)),0)),0)</f>
        <v>0</v>
      </c>
      <c r="N3122" s="36">
        <f>IF(C3122="Saliente Internacional",(IFERROR((LIMPIA(J3122,1)),0)),0)</f>
        <v>0</v>
      </c>
      <c r="O3122" s="36">
        <f>IF(C3122="Saliente Local",(IFERROR((LIMPIA(K3122,1)),0)),0)</f>
        <v>23</v>
      </c>
      <c r="P3122" s="36">
        <f>IF(C3122="Saliente Nacional",(IFERROR((LIMPIA(K3122,1)),0)),0)</f>
        <v>0</v>
      </c>
      <c r="Q3122" s="36">
        <f>IF(C3122="Saliente Internacional",(IFERROR((LIMPIA(K3122,1)),0)),0)</f>
        <v>0</v>
      </c>
      <c r="R3122" s="36">
        <f t="shared" si="145"/>
        <v>1</v>
      </c>
      <c r="S3122" s="36">
        <f t="shared" si="146"/>
        <v>0</v>
      </c>
    </row>
    <row r="3123" spans="1:19" x14ac:dyDescent="0.25">
      <c r="A3123" s="101">
        <f>'DETALLE DE CONEXIONES'!P3123</f>
        <v>0</v>
      </c>
      <c r="B3123" s="36" t="str">
        <f>'DETALLE DE CONEXIONES'!I3123</f>
        <v>SALIENTE</v>
      </c>
      <c r="C3123" s="36" t="str">
        <f>'DETALLE DE CONEXIONES'!BB3123</f>
        <v>Saliente Local</v>
      </c>
      <c r="D3123" s="36" t="str">
        <f>'DETALLE DE CONEXIONES'!E3123</f>
        <v>999XXX0328</v>
      </c>
      <c r="E3123" s="36">
        <f t="shared" si="144"/>
        <v>10</v>
      </c>
      <c r="F3123" s="36">
        <f>IFERROR(LIMPIA('DETALLE DE CONEXIONES'!N3123,1),0)</f>
        <v>1</v>
      </c>
      <c r="G3123" s="36" t="str">
        <f>LEFT('DETALLE DE CONEXIONES'!BE3123,3)</f>
        <v>NOF</v>
      </c>
      <c r="H3123" s="36" t="str">
        <f>RIGHT('DETALLE DE CONEXIONES'!AK3123,2)</f>
        <v/>
      </c>
      <c r="I3123" s="36" t="str">
        <f>LEFT('DETALLE DE CONEXIONES'!AK3123,3)</f>
        <v/>
      </c>
      <c r="J3123" s="36" t="str">
        <f>LEFT('DETALLE DE CONEXIONES'!M3123,3)</f>
        <v>0mi</v>
      </c>
      <c r="K3123" s="36" t="str">
        <f>IF(LEN('DETALLE DE CONEXIONES'!M3123)&lt;12,(RIGHT('DETALLE DE CONEXIONES'!M3123,5)),(RIGHT('DETALLE DE CONEXIONES'!M3123,6)))</f>
        <v>29seg.</v>
      </c>
      <c r="L3123" s="36">
        <f>IF(C3123="Saliente Local",(IFERROR((LIMPIA(J3123,1)),0)),0)</f>
        <v>0</v>
      </c>
      <c r="M3123" s="36">
        <f>IF(C3123="Saliente Nacional",(IFERROR((LIMPIA(J3123,1)),0)),0)</f>
        <v>0</v>
      </c>
      <c r="N3123" s="36">
        <f>IF(C3123="Saliente Internacional",(IFERROR((LIMPIA(J3123,1)),0)),0)</f>
        <v>0</v>
      </c>
      <c r="O3123" s="36">
        <f>IF(C3123="Saliente Local",(IFERROR((LIMPIA(K3123,1)),0)),0)</f>
        <v>29</v>
      </c>
      <c r="P3123" s="36">
        <f>IF(C3123="Saliente Nacional",(IFERROR((LIMPIA(K3123,1)),0)),0)</f>
        <v>0</v>
      </c>
      <c r="Q3123" s="36">
        <f>IF(C3123="Saliente Internacional",(IFERROR((LIMPIA(K3123,1)),0)),0)</f>
        <v>0</v>
      </c>
      <c r="R3123" s="36">
        <f t="shared" si="145"/>
        <v>1</v>
      </c>
      <c r="S3123" s="36">
        <f t="shared" si="146"/>
        <v>0</v>
      </c>
    </row>
    <row r="3124" spans="1:19" x14ac:dyDescent="0.25">
      <c r="A3124" s="101">
        <f>'DETALLE DE CONEXIONES'!P3124</f>
        <v>0</v>
      </c>
      <c r="B3124" s="36" t="str">
        <f>'DETALLE DE CONEXIONES'!I3124</f>
        <v>SALIENTE</v>
      </c>
      <c r="C3124" s="36" t="str">
        <f>'DETALLE DE CONEXIONES'!BB3124</f>
        <v>Saliente Local</v>
      </c>
      <c r="D3124" s="36" t="str">
        <f>'DETALLE DE CONEXIONES'!E3124</f>
        <v>999XXX0328</v>
      </c>
      <c r="E3124" s="36">
        <f t="shared" si="144"/>
        <v>10</v>
      </c>
      <c r="F3124" s="36">
        <f>IFERROR(LIMPIA('DETALLE DE CONEXIONES'!N3124,1),0)</f>
        <v>6</v>
      </c>
      <c r="G3124" s="36" t="str">
        <f>LEFT('DETALLE DE CONEXIONES'!BE3124,3)</f>
        <v>NOF</v>
      </c>
      <c r="H3124" s="36" t="str">
        <f>RIGHT('DETALLE DE CONEXIONES'!AK3124,2)</f>
        <v/>
      </c>
      <c r="I3124" s="36" t="str">
        <f>LEFT('DETALLE DE CONEXIONES'!AK3124,3)</f>
        <v/>
      </c>
      <c r="J3124" s="36" t="str">
        <f>LEFT('DETALLE DE CONEXIONES'!M3124,3)</f>
        <v>5mi</v>
      </c>
      <c r="K3124" s="36" t="str">
        <f>IF(LEN('DETALLE DE CONEXIONES'!M3124)&lt;12,(RIGHT('DETALLE DE CONEXIONES'!M3124,5)),(RIGHT('DETALLE DE CONEXIONES'!M3124,6)))</f>
        <v>35seg.</v>
      </c>
      <c r="L3124" s="36">
        <f>IF(C3124="Saliente Local",(IFERROR((LIMPIA(J3124,1)),0)),0)</f>
        <v>5</v>
      </c>
      <c r="M3124" s="36">
        <f>IF(C3124="Saliente Nacional",(IFERROR((LIMPIA(J3124,1)),0)),0)</f>
        <v>0</v>
      </c>
      <c r="N3124" s="36">
        <f>IF(C3124="Saliente Internacional",(IFERROR((LIMPIA(J3124,1)),0)),0)</f>
        <v>0</v>
      </c>
      <c r="O3124" s="36">
        <f>IF(C3124="Saliente Local",(IFERROR((LIMPIA(K3124,1)),0)),0)</f>
        <v>35</v>
      </c>
      <c r="P3124" s="36">
        <f>IF(C3124="Saliente Nacional",(IFERROR((LIMPIA(K3124,1)),0)),0)</f>
        <v>0</v>
      </c>
      <c r="Q3124" s="36">
        <f>IF(C3124="Saliente Internacional",(IFERROR((LIMPIA(K3124,1)),0)),0)</f>
        <v>0</v>
      </c>
      <c r="R3124" s="36">
        <f t="shared" si="145"/>
        <v>6</v>
      </c>
      <c r="S3124" s="36">
        <f t="shared" si="146"/>
        <v>0</v>
      </c>
    </row>
    <row r="3125" spans="1:19" x14ac:dyDescent="0.25">
      <c r="A3125" s="101">
        <f>'DETALLE DE CONEXIONES'!P3125</f>
        <v>0</v>
      </c>
      <c r="B3125" s="36" t="str">
        <f>'DETALLE DE CONEXIONES'!I3125</f>
        <v>GPRS</v>
      </c>
      <c r="C3125" s="36" t="str">
        <f>'DETALLE DE CONEXIONES'!BB3125</f>
        <v>RS</v>
      </c>
      <c r="D3125" s="36" t="str">
        <f>'DETALLE DE CONEXIONES'!E3125</f>
        <v>internet.itelcelXXXm-3G</v>
      </c>
      <c r="E3125" s="36">
        <f t="shared" si="144"/>
        <v>23</v>
      </c>
      <c r="F3125" s="36">
        <f>IFERROR(LIMPIA('DETALLE DE CONEXIONES'!N3125,1),0)</f>
        <v>0</v>
      </c>
      <c r="G3125" s="36" t="str">
        <f>LEFT('DETALLE DE CONEXIONES'!BE3125,3)</f>
        <v/>
      </c>
      <c r="H3125" s="36" t="str">
        <f>RIGHT('DETALLE DE CONEXIONES'!AK3125,2)</f>
        <v>-1</v>
      </c>
      <c r="I3125" s="36" t="str">
        <f>LEFT('DETALLE DE CONEXIONES'!AK3125,3)</f>
        <v>RS;</v>
      </c>
      <c r="J3125" s="36" t="str">
        <f>LEFT('DETALLE DE CONEXIONES'!M3125,3)</f>
        <v>0mi</v>
      </c>
      <c r="K3125" s="36" t="str">
        <f>IF(LEN('DETALLE DE CONEXIONES'!M3125)&lt;12,(RIGHT('DETALLE DE CONEXIONES'!M3125,5)),(RIGHT('DETALLE DE CONEXIONES'!M3125,6)))</f>
        <v xml:space="preserve">min. </v>
      </c>
      <c r="L3125" s="36">
        <f>IF(C3125="Saliente Local",(IFERROR((LIMPIA(J3125,1)),0)),0)</f>
        <v>0</v>
      </c>
      <c r="M3125" s="36">
        <f>IF(C3125="Saliente Nacional",(IFERROR((LIMPIA(J3125,1)),0)),0)</f>
        <v>0</v>
      </c>
      <c r="N3125" s="36">
        <f>IF(C3125="Saliente Internacional",(IFERROR((LIMPIA(J3125,1)),0)),0)</f>
        <v>0</v>
      </c>
      <c r="O3125" s="36">
        <f>IF(C3125="Saliente Local",(IFERROR((LIMPIA(K3125,1)),0)),0)</f>
        <v>0</v>
      </c>
      <c r="P3125" s="36">
        <f>IF(C3125="Saliente Nacional",(IFERROR((LIMPIA(K3125,1)),0)),0)</f>
        <v>0</v>
      </c>
      <c r="Q3125" s="36">
        <f>IF(C3125="Saliente Internacional",(IFERROR((LIMPIA(K3125,1)),0)),0)</f>
        <v>0</v>
      </c>
      <c r="R3125" s="36">
        <f t="shared" si="145"/>
        <v>0</v>
      </c>
      <c r="S3125" s="36">
        <f t="shared" si="146"/>
        <v>0</v>
      </c>
    </row>
    <row r="3126" spans="1:19" x14ac:dyDescent="0.25">
      <c r="A3126" s="101">
        <f>'DETALLE DE CONEXIONES'!P3126</f>
        <v>0</v>
      </c>
      <c r="B3126" s="36" t="str">
        <f>'DETALLE DE CONEXIONES'!I3126</f>
        <v>GPRS</v>
      </c>
      <c r="C3126" s="36" t="str">
        <f>'DETALLE DE CONEXIONES'!BB3126</f>
        <v>MENSAJERO</v>
      </c>
      <c r="D3126" s="36" t="str">
        <f>'DETALLE DE CONEXIONES'!E3126</f>
        <v>internet.itelcelXXXm-3G</v>
      </c>
      <c r="E3126" s="36">
        <f t="shared" si="144"/>
        <v>23</v>
      </c>
      <c r="F3126" s="36">
        <f>IFERROR(LIMPIA('DETALLE DE CONEXIONES'!N3126,1),0)</f>
        <v>0</v>
      </c>
      <c r="G3126" s="36" t="str">
        <f>LEFT('DETALLE DE CONEXIONES'!BE3126,3)</f>
        <v/>
      </c>
      <c r="H3126" s="36" t="str">
        <f>RIGHT('DETALLE DE CONEXIONES'!AK3126,2)</f>
        <v>-1</v>
      </c>
      <c r="I3126" s="36" t="str">
        <f>LEFT('DETALLE DE CONEXIONES'!AK3126,3)</f>
        <v>MEN</v>
      </c>
      <c r="J3126" s="36" t="str">
        <f>LEFT('DETALLE DE CONEXIONES'!M3126,3)</f>
        <v>0mi</v>
      </c>
      <c r="K3126" s="36" t="str">
        <f>IF(LEN('DETALLE DE CONEXIONES'!M3126)&lt;12,(RIGHT('DETALLE DE CONEXIONES'!M3126,5)),(RIGHT('DETALLE DE CONEXIONES'!M3126,6)))</f>
        <v xml:space="preserve">min. </v>
      </c>
      <c r="L3126" s="36">
        <f>IF(C3126="Saliente Local",(IFERROR((LIMPIA(J3126,1)),0)),0)</f>
        <v>0</v>
      </c>
      <c r="M3126" s="36">
        <f>IF(C3126="Saliente Nacional",(IFERROR((LIMPIA(J3126,1)),0)),0)</f>
        <v>0</v>
      </c>
      <c r="N3126" s="36">
        <f>IF(C3126="Saliente Internacional",(IFERROR((LIMPIA(J3126,1)),0)),0)</f>
        <v>0</v>
      </c>
      <c r="O3126" s="36">
        <f>IF(C3126="Saliente Local",(IFERROR((LIMPIA(K3126,1)),0)),0)</f>
        <v>0</v>
      </c>
      <c r="P3126" s="36">
        <f>IF(C3126="Saliente Nacional",(IFERROR((LIMPIA(K3126,1)),0)),0)</f>
        <v>0</v>
      </c>
      <c r="Q3126" s="36">
        <f>IF(C3126="Saliente Internacional",(IFERROR((LIMPIA(K3126,1)),0)),0)</f>
        <v>0</v>
      </c>
      <c r="R3126" s="36">
        <f t="shared" si="145"/>
        <v>0</v>
      </c>
      <c r="S3126" s="36">
        <f t="shared" si="146"/>
        <v>0</v>
      </c>
    </row>
    <row r="3127" spans="1:19" x14ac:dyDescent="0.25">
      <c r="A3127" s="101">
        <f>'DETALLE DE CONEXIONES'!P3127</f>
        <v>0</v>
      </c>
      <c r="B3127" s="36" t="str">
        <f>'DETALLE DE CONEXIONES'!I3127</f>
        <v>SALIENTE</v>
      </c>
      <c r="C3127" s="36" t="str">
        <f>'DETALLE DE CONEXIONES'!BB3127</f>
        <v>Saliente Local</v>
      </c>
      <c r="D3127" s="36" t="str">
        <f>'DETALLE DE CONEXIONES'!E3127</f>
        <v>999XXX8213</v>
      </c>
      <c r="E3127" s="36">
        <f t="shared" si="144"/>
        <v>10</v>
      </c>
      <c r="F3127" s="36">
        <f>IFERROR(LIMPIA('DETALLE DE CONEXIONES'!N3127,1),0)</f>
        <v>2</v>
      </c>
      <c r="G3127" s="36" t="str">
        <f>LEFT('DETALLE DE CONEXIONES'!BE3127,3)</f>
        <v>NOF</v>
      </c>
      <c r="H3127" s="36" t="str">
        <f>RIGHT('DETALLE DE CONEXIONES'!AK3127,2)</f>
        <v/>
      </c>
      <c r="I3127" s="36" t="str">
        <f>LEFT('DETALLE DE CONEXIONES'!AK3127,3)</f>
        <v/>
      </c>
      <c r="J3127" s="36" t="str">
        <f>LEFT('DETALLE DE CONEXIONES'!M3127,3)</f>
        <v>1mi</v>
      </c>
      <c r="K3127" s="36" t="str">
        <f>IF(LEN('DETALLE DE CONEXIONES'!M3127)&lt;12,(RIGHT('DETALLE DE CONEXIONES'!M3127,5)),(RIGHT('DETALLE DE CONEXIONES'!M3127,6)))</f>
        <v>26seg.</v>
      </c>
      <c r="L3127" s="36">
        <f>IF(C3127="Saliente Local",(IFERROR((LIMPIA(J3127,1)),0)),0)</f>
        <v>1</v>
      </c>
      <c r="M3127" s="36">
        <f>IF(C3127="Saliente Nacional",(IFERROR((LIMPIA(J3127,1)),0)),0)</f>
        <v>0</v>
      </c>
      <c r="N3127" s="36">
        <f>IF(C3127="Saliente Internacional",(IFERROR((LIMPIA(J3127,1)),0)),0)</f>
        <v>0</v>
      </c>
      <c r="O3127" s="36">
        <f>IF(C3127="Saliente Local",(IFERROR((LIMPIA(K3127,1)),0)),0)</f>
        <v>26</v>
      </c>
      <c r="P3127" s="36">
        <f>IF(C3127="Saliente Nacional",(IFERROR((LIMPIA(K3127,1)),0)),0)</f>
        <v>0</v>
      </c>
      <c r="Q3127" s="36">
        <f>IF(C3127="Saliente Internacional",(IFERROR((LIMPIA(K3127,1)),0)),0)</f>
        <v>0</v>
      </c>
      <c r="R3127" s="36">
        <f t="shared" si="145"/>
        <v>2</v>
      </c>
      <c r="S3127" s="36">
        <f t="shared" si="146"/>
        <v>0</v>
      </c>
    </row>
    <row r="3128" spans="1:19" x14ac:dyDescent="0.25">
      <c r="A3128" s="101">
        <f>'DETALLE DE CONEXIONES'!P3128</f>
        <v>0</v>
      </c>
      <c r="B3128" s="36" t="str">
        <f>'DETALLE DE CONEXIONES'!I3128</f>
        <v>TRANSFERENCIA</v>
      </c>
      <c r="C3128" s="36" t="str">
        <f>'DETALLE DE CONEXIONES'!BB3128</f>
        <v>Desvio Nacional</v>
      </c>
      <c r="D3128" s="36" t="str">
        <f>'DETALLE DE CONEXIONES'!E3128</f>
        <v>999XXX1600</v>
      </c>
      <c r="E3128" s="36">
        <f t="shared" si="144"/>
        <v>10</v>
      </c>
      <c r="F3128" s="36">
        <f>IFERROR(LIMPIA('DETALLE DE CONEXIONES'!N3128,1),0)</f>
        <v>1</v>
      </c>
      <c r="G3128" s="36" t="str">
        <f>LEFT('DETALLE DE CONEXIONES'!BE3128,3)</f>
        <v>SIU</v>
      </c>
      <c r="H3128" s="36" t="str">
        <f>RIGHT('DETALLE DE CONEXIONES'!AK3128,2)</f>
        <v/>
      </c>
      <c r="I3128" s="36" t="str">
        <f>LEFT('DETALLE DE CONEXIONES'!AK3128,3)</f>
        <v/>
      </c>
      <c r="J3128" s="36" t="str">
        <f>LEFT('DETALLE DE CONEXIONES'!M3128,3)</f>
        <v>0mi</v>
      </c>
      <c r="K3128" s="36" t="str">
        <f>IF(LEN('DETALLE DE CONEXIONES'!M3128)&lt;12,(RIGHT('DETALLE DE CONEXIONES'!M3128,5)),(RIGHT('DETALLE DE CONEXIONES'!M3128,6)))</f>
        <v>2seg.</v>
      </c>
      <c r="L3128" s="36">
        <f>IF(C3128="Saliente Local",(IFERROR((LIMPIA(J3128,1)),0)),0)</f>
        <v>0</v>
      </c>
      <c r="M3128" s="36">
        <f>IF(C3128="Saliente Nacional",(IFERROR((LIMPIA(J3128,1)),0)),0)</f>
        <v>0</v>
      </c>
      <c r="N3128" s="36">
        <f>IF(C3128="Saliente Internacional",(IFERROR((LIMPIA(J3128,1)),0)),0)</f>
        <v>0</v>
      </c>
      <c r="O3128" s="36">
        <f>IF(C3128="Saliente Local",(IFERROR((LIMPIA(K3128,1)),0)),0)</f>
        <v>0</v>
      </c>
      <c r="P3128" s="36">
        <f>IF(C3128="Saliente Nacional",(IFERROR((LIMPIA(K3128,1)),0)),0)</f>
        <v>0</v>
      </c>
      <c r="Q3128" s="36">
        <f>IF(C3128="Saliente Internacional",(IFERROR((LIMPIA(K3128,1)),0)),0)</f>
        <v>0</v>
      </c>
      <c r="R3128" s="36">
        <f t="shared" si="145"/>
        <v>0</v>
      </c>
      <c r="S3128" s="36">
        <f t="shared" si="146"/>
        <v>0</v>
      </c>
    </row>
    <row r="3129" spans="1:19" x14ac:dyDescent="0.25">
      <c r="A3129" s="101">
        <f>'DETALLE DE CONEXIONES'!P3129</f>
        <v>0</v>
      </c>
      <c r="B3129" s="36" t="str">
        <f>'DETALLE DE CONEXIONES'!I3129</f>
        <v>TRANSFERENCIA</v>
      </c>
      <c r="C3129" s="36" t="str">
        <f>'DETALLE DE CONEXIONES'!BB3129</f>
        <v>Desvio Nacional</v>
      </c>
      <c r="D3129" s="36" t="str">
        <f>'DETALLE DE CONEXIONES'!E3129</f>
        <v>999XXX1600</v>
      </c>
      <c r="E3129" s="36">
        <f t="shared" si="144"/>
        <v>10</v>
      </c>
      <c r="F3129" s="36">
        <f>IFERROR(LIMPIA('DETALLE DE CONEXIONES'!N3129,1),0)</f>
        <v>1</v>
      </c>
      <c r="G3129" s="36" t="str">
        <f>LEFT('DETALLE DE CONEXIONES'!BE3129,3)</f>
        <v>SIU</v>
      </c>
      <c r="H3129" s="36" t="str">
        <f>RIGHT('DETALLE DE CONEXIONES'!AK3129,2)</f>
        <v/>
      </c>
      <c r="I3129" s="36" t="str">
        <f>LEFT('DETALLE DE CONEXIONES'!AK3129,3)</f>
        <v/>
      </c>
      <c r="J3129" s="36" t="str">
        <f>LEFT('DETALLE DE CONEXIONES'!M3129,3)</f>
        <v>0mi</v>
      </c>
      <c r="K3129" s="36" t="str">
        <f>IF(LEN('DETALLE DE CONEXIONES'!M3129)&lt;12,(RIGHT('DETALLE DE CONEXIONES'!M3129,5)),(RIGHT('DETALLE DE CONEXIONES'!M3129,6)))</f>
        <v>2seg.</v>
      </c>
      <c r="L3129" s="36">
        <f>IF(C3129="Saliente Local",(IFERROR((LIMPIA(J3129,1)),0)),0)</f>
        <v>0</v>
      </c>
      <c r="M3129" s="36">
        <f>IF(C3129="Saliente Nacional",(IFERROR((LIMPIA(J3129,1)),0)),0)</f>
        <v>0</v>
      </c>
      <c r="N3129" s="36">
        <f>IF(C3129="Saliente Internacional",(IFERROR((LIMPIA(J3129,1)),0)),0)</f>
        <v>0</v>
      </c>
      <c r="O3129" s="36">
        <f>IF(C3129="Saliente Local",(IFERROR((LIMPIA(K3129,1)),0)),0)</f>
        <v>0</v>
      </c>
      <c r="P3129" s="36">
        <f>IF(C3129="Saliente Nacional",(IFERROR((LIMPIA(K3129,1)),0)),0)</f>
        <v>0</v>
      </c>
      <c r="Q3129" s="36">
        <f>IF(C3129="Saliente Internacional",(IFERROR((LIMPIA(K3129,1)),0)),0)</f>
        <v>0</v>
      </c>
      <c r="R3129" s="36">
        <f t="shared" si="145"/>
        <v>0</v>
      </c>
      <c r="S3129" s="36">
        <f t="shared" si="146"/>
        <v>0</v>
      </c>
    </row>
    <row r="3130" spans="1:19" x14ac:dyDescent="0.25">
      <c r="A3130" s="101">
        <f>'DETALLE DE CONEXIONES'!P3130</f>
        <v>0</v>
      </c>
      <c r="B3130" s="36" t="str">
        <f>'DETALLE DE CONEXIONES'!I3130</f>
        <v>TRANSFERENCIA</v>
      </c>
      <c r="C3130" s="36" t="str">
        <f>'DETALLE DE CONEXIONES'!BB3130</f>
        <v>Desvio Nacional</v>
      </c>
      <c r="D3130" s="36" t="str">
        <f>'DETALLE DE CONEXIONES'!E3130</f>
        <v>999XXX1600</v>
      </c>
      <c r="E3130" s="36">
        <f t="shared" si="144"/>
        <v>10</v>
      </c>
      <c r="F3130" s="36">
        <f>IFERROR(LIMPIA('DETALLE DE CONEXIONES'!N3130,1),0)</f>
        <v>1</v>
      </c>
      <c r="G3130" s="36" t="str">
        <f>LEFT('DETALLE DE CONEXIONES'!BE3130,3)</f>
        <v>SIU</v>
      </c>
      <c r="H3130" s="36" t="str">
        <f>RIGHT('DETALLE DE CONEXIONES'!AK3130,2)</f>
        <v/>
      </c>
      <c r="I3130" s="36" t="str">
        <f>LEFT('DETALLE DE CONEXIONES'!AK3130,3)</f>
        <v/>
      </c>
      <c r="J3130" s="36" t="str">
        <f>LEFT('DETALLE DE CONEXIONES'!M3130,3)</f>
        <v>0mi</v>
      </c>
      <c r="K3130" s="36" t="str">
        <f>IF(LEN('DETALLE DE CONEXIONES'!M3130)&lt;12,(RIGHT('DETALLE DE CONEXIONES'!M3130,5)),(RIGHT('DETALLE DE CONEXIONES'!M3130,6)))</f>
        <v>16seg.</v>
      </c>
      <c r="L3130" s="36">
        <f>IF(C3130="Saliente Local",(IFERROR((LIMPIA(J3130,1)),0)),0)</f>
        <v>0</v>
      </c>
      <c r="M3130" s="36">
        <f>IF(C3130="Saliente Nacional",(IFERROR((LIMPIA(J3130,1)),0)),0)</f>
        <v>0</v>
      </c>
      <c r="N3130" s="36">
        <f>IF(C3130="Saliente Internacional",(IFERROR((LIMPIA(J3130,1)),0)),0)</f>
        <v>0</v>
      </c>
      <c r="O3130" s="36">
        <f>IF(C3130="Saliente Local",(IFERROR((LIMPIA(K3130,1)),0)),0)</f>
        <v>0</v>
      </c>
      <c r="P3130" s="36">
        <f>IF(C3130="Saliente Nacional",(IFERROR((LIMPIA(K3130,1)),0)),0)</f>
        <v>0</v>
      </c>
      <c r="Q3130" s="36">
        <f>IF(C3130="Saliente Internacional",(IFERROR((LIMPIA(K3130,1)),0)),0)</f>
        <v>0</v>
      </c>
      <c r="R3130" s="36">
        <f t="shared" si="145"/>
        <v>0</v>
      </c>
      <c r="S3130" s="36">
        <f t="shared" si="146"/>
        <v>0</v>
      </c>
    </row>
    <row r="3131" spans="1:19" x14ac:dyDescent="0.25">
      <c r="A3131" s="101">
        <f>'DETALLE DE CONEXIONES'!P3131</f>
        <v>0</v>
      </c>
      <c r="B3131" s="36" t="str">
        <f>'DETALLE DE CONEXIONES'!I3131</f>
        <v>GPRS</v>
      </c>
      <c r="C3131" s="36" t="str">
        <f>'DETALLE DE CONEXIONES'!BB3131</f>
        <v>MENSAJERO</v>
      </c>
      <c r="D3131" s="36" t="str">
        <f>'DETALLE DE CONEXIONES'!E3131</f>
        <v>internet.itelcel.coXXXGLTE</v>
      </c>
      <c r="E3131" s="36">
        <f t="shared" si="144"/>
        <v>26</v>
      </c>
      <c r="F3131" s="36">
        <f>IFERROR(LIMPIA('DETALLE DE CONEXIONES'!N3131,1),0)</f>
        <v>0</v>
      </c>
      <c r="G3131" s="36" t="str">
        <f>LEFT('DETALLE DE CONEXIONES'!BE3131,3)</f>
        <v/>
      </c>
      <c r="H3131" s="36" t="str">
        <f>RIGHT('DETALLE DE CONEXIONES'!AK3131,2)</f>
        <v>-1</v>
      </c>
      <c r="I3131" s="36" t="str">
        <f>LEFT('DETALLE DE CONEXIONES'!AK3131,3)</f>
        <v>MEN</v>
      </c>
      <c r="J3131" s="36" t="str">
        <f>LEFT('DETALLE DE CONEXIONES'!M3131,3)</f>
        <v>0mi</v>
      </c>
      <c r="K3131" s="36" t="str">
        <f>IF(LEN('DETALLE DE CONEXIONES'!M3131)&lt;12,(RIGHT('DETALLE DE CONEXIONES'!M3131,5)),(RIGHT('DETALLE DE CONEXIONES'!M3131,6)))</f>
        <v xml:space="preserve">min. </v>
      </c>
      <c r="L3131" s="36">
        <f>IF(C3131="Saliente Local",(IFERROR((LIMPIA(J3131,1)),0)),0)</f>
        <v>0</v>
      </c>
      <c r="M3131" s="36">
        <f>IF(C3131="Saliente Nacional",(IFERROR((LIMPIA(J3131,1)),0)),0)</f>
        <v>0</v>
      </c>
      <c r="N3131" s="36">
        <f>IF(C3131="Saliente Internacional",(IFERROR((LIMPIA(J3131,1)),0)),0)</f>
        <v>0</v>
      </c>
      <c r="O3131" s="36">
        <f>IF(C3131="Saliente Local",(IFERROR((LIMPIA(K3131,1)),0)),0)</f>
        <v>0</v>
      </c>
      <c r="P3131" s="36">
        <f>IF(C3131="Saliente Nacional",(IFERROR((LIMPIA(K3131,1)),0)),0)</f>
        <v>0</v>
      </c>
      <c r="Q3131" s="36">
        <f>IF(C3131="Saliente Internacional",(IFERROR((LIMPIA(K3131,1)),0)),0)</f>
        <v>0</v>
      </c>
      <c r="R3131" s="36">
        <f t="shared" si="145"/>
        <v>0</v>
      </c>
      <c r="S3131" s="36">
        <f t="shared" si="146"/>
        <v>0</v>
      </c>
    </row>
    <row r="3132" spans="1:19" x14ac:dyDescent="0.25">
      <c r="A3132" s="101">
        <f>'DETALLE DE CONEXIONES'!P3132</f>
        <v>0</v>
      </c>
      <c r="B3132" s="36" t="str">
        <f>'DETALLE DE CONEXIONES'!I3132</f>
        <v>SALIENTE</v>
      </c>
      <c r="C3132" s="36" t="str">
        <f>'DETALLE DE CONEXIONES'!BB3132</f>
        <v>Saliente Local</v>
      </c>
      <c r="D3132" s="36" t="str">
        <f>'DETALLE DE CONEXIONES'!E3132</f>
        <v>999XXX1604</v>
      </c>
      <c r="E3132" s="36">
        <f t="shared" si="144"/>
        <v>10</v>
      </c>
      <c r="F3132" s="36">
        <f>IFERROR(LIMPIA('DETALLE DE CONEXIONES'!N3132,1),0)</f>
        <v>10</v>
      </c>
      <c r="G3132" s="36" t="str">
        <f>LEFT('DETALLE DE CONEXIONES'!BE3132,3)</f>
        <v>NOF</v>
      </c>
      <c r="H3132" s="36" t="str">
        <f>RIGHT('DETALLE DE CONEXIONES'!AK3132,2)</f>
        <v/>
      </c>
      <c r="I3132" s="36" t="str">
        <f>LEFT('DETALLE DE CONEXIONES'!AK3132,3)</f>
        <v/>
      </c>
      <c r="J3132" s="36" t="str">
        <f>LEFT('DETALLE DE CONEXIONES'!M3132,3)</f>
        <v>9mi</v>
      </c>
      <c r="K3132" s="36" t="str">
        <f>IF(LEN('DETALLE DE CONEXIONES'!M3132)&lt;12,(RIGHT('DETALLE DE CONEXIONES'!M3132,5)),(RIGHT('DETALLE DE CONEXIONES'!M3132,6)))</f>
        <v>12seg.</v>
      </c>
      <c r="L3132" s="36">
        <f>IF(C3132="Saliente Local",(IFERROR((LIMPIA(J3132,1)),0)),0)</f>
        <v>9</v>
      </c>
      <c r="M3132" s="36">
        <f>IF(C3132="Saliente Nacional",(IFERROR((LIMPIA(J3132,1)),0)),0)</f>
        <v>0</v>
      </c>
      <c r="N3132" s="36">
        <f>IF(C3132="Saliente Internacional",(IFERROR((LIMPIA(J3132,1)),0)),0)</f>
        <v>0</v>
      </c>
      <c r="O3132" s="36">
        <f>IF(C3132="Saliente Local",(IFERROR((LIMPIA(K3132,1)),0)),0)</f>
        <v>12</v>
      </c>
      <c r="P3132" s="36">
        <f>IF(C3132="Saliente Nacional",(IFERROR((LIMPIA(K3132,1)),0)),0)</f>
        <v>0</v>
      </c>
      <c r="Q3132" s="36">
        <f>IF(C3132="Saliente Internacional",(IFERROR((LIMPIA(K3132,1)),0)),0)</f>
        <v>0</v>
      </c>
      <c r="R3132" s="36">
        <f t="shared" si="145"/>
        <v>10</v>
      </c>
      <c r="S3132" s="36">
        <f t="shared" si="146"/>
        <v>0</v>
      </c>
    </row>
    <row r="3133" spans="1:19" x14ac:dyDescent="0.25">
      <c r="A3133" s="101">
        <f>'DETALLE DE CONEXIONES'!P3133</f>
        <v>0</v>
      </c>
      <c r="B3133" s="36" t="str">
        <f>'DETALLE DE CONEXIONES'!I3133</f>
        <v>TRANSFERENCIA</v>
      </c>
      <c r="C3133" s="36" t="str">
        <f>'DETALLE DE CONEXIONES'!BB3133</f>
        <v>Desvio Nacional</v>
      </c>
      <c r="D3133" s="36" t="str">
        <f>'DETALLE DE CONEXIONES'!E3133</f>
        <v>999XXX1600</v>
      </c>
      <c r="E3133" s="36">
        <f t="shared" si="144"/>
        <v>10</v>
      </c>
      <c r="F3133" s="36">
        <f>IFERROR(LIMPIA('DETALLE DE CONEXIONES'!N3133,1),0)</f>
        <v>1</v>
      </c>
      <c r="G3133" s="36" t="str">
        <f>LEFT('DETALLE DE CONEXIONES'!BE3133,3)</f>
        <v>SIU</v>
      </c>
      <c r="H3133" s="36" t="str">
        <f>RIGHT('DETALLE DE CONEXIONES'!AK3133,2)</f>
        <v/>
      </c>
      <c r="I3133" s="36" t="str">
        <f>LEFT('DETALLE DE CONEXIONES'!AK3133,3)</f>
        <v/>
      </c>
      <c r="J3133" s="36" t="str">
        <f>LEFT('DETALLE DE CONEXIONES'!M3133,3)</f>
        <v>0mi</v>
      </c>
      <c r="K3133" s="36" t="str">
        <f>IF(LEN('DETALLE DE CONEXIONES'!M3133)&lt;12,(RIGHT('DETALLE DE CONEXIONES'!M3133,5)),(RIGHT('DETALLE DE CONEXIONES'!M3133,6)))</f>
        <v>3seg.</v>
      </c>
      <c r="L3133" s="36">
        <f>IF(C3133="Saliente Local",(IFERROR((LIMPIA(J3133,1)),0)),0)</f>
        <v>0</v>
      </c>
      <c r="M3133" s="36">
        <f>IF(C3133="Saliente Nacional",(IFERROR((LIMPIA(J3133,1)),0)),0)</f>
        <v>0</v>
      </c>
      <c r="N3133" s="36">
        <f>IF(C3133="Saliente Internacional",(IFERROR((LIMPIA(J3133,1)),0)),0)</f>
        <v>0</v>
      </c>
      <c r="O3133" s="36">
        <f>IF(C3133="Saliente Local",(IFERROR((LIMPIA(K3133,1)),0)),0)</f>
        <v>0</v>
      </c>
      <c r="P3133" s="36">
        <f>IF(C3133="Saliente Nacional",(IFERROR((LIMPIA(K3133,1)),0)),0)</f>
        <v>0</v>
      </c>
      <c r="Q3133" s="36">
        <f>IF(C3133="Saliente Internacional",(IFERROR((LIMPIA(K3133,1)),0)),0)</f>
        <v>0</v>
      </c>
      <c r="R3133" s="36">
        <f t="shared" si="145"/>
        <v>0</v>
      </c>
      <c r="S3133" s="36">
        <f t="shared" si="146"/>
        <v>0</v>
      </c>
    </row>
    <row r="3134" spans="1:19" x14ac:dyDescent="0.25">
      <c r="A3134" s="101">
        <f>'DETALLE DE CONEXIONES'!P3134</f>
        <v>0</v>
      </c>
      <c r="B3134" s="36" t="str">
        <f>'DETALLE DE CONEXIONES'!I3134</f>
        <v>GPRS</v>
      </c>
      <c r="C3134" s="36" t="str">
        <f>'DETALLE DE CONEXIONES'!BB3134</f>
        <v>RS</v>
      </c>
      <c r="D3134" s="36" t="str">
        <f>'DETALLE DE CONEXIONES'!E3134</f>
        <v>internet.itelcel.coXXXGLTE</v>
      </c>
      <c r="E3134" s="36">
        <f t="shared" si="144"/>
        <v>26</v>
      </c>
      <c r="F3134" s="36">
        <f>IFERROR(LIMPIA('DETALLE DE CONEXIONES'!N3134,1),0)</f>
        <v>0</v>
      </c>
      <c r="G3134" s="36" t="str">
        <f>LEFT('DETALLE DE CONEXIONES'!BE3134,3)</f>
        <v/>
      </c>
      <c r="H3134" s="36" t="str">
        <f>RIGHT('DETALLE DE CONEXIONES'!AK3134,2)</f>
        <v>-1</v>
      </c>
      <c r="I3134" s="36" t="str">
        <f>LEFT('DETALLE DE CONEXIONES'!AK3134,3)</f>
        <v>RS;</v>
      </c>
      <c r="J3134" s="36" t="str">
        <f>LEFT('DETALLE DE CONEXIONES'!M3134,3)</f>
        <v>0mi</v>
      </c>
      <c r="K3134" s="36" t="str">
        <f>IF(LEN('DETALLE DE CONEXIONES'!M3134)&lt;12,(RIGHT('DETALLE DE CONEXIONES'!M3134,5)),(RIGHT('DETALLE DE CONEXIONES'!M3134,6)))</f>
        <v xml:space="preserve">min. </v>
      </c>
      <c r="L3134" s="36">
        <f>IF(C3134="Saliente Local",(IFERROR((LIMPIA(J3134,1)),0)),0)</f>
        <v>0</v>
      </c>
      <c r="M3134" s="36">
        <f>IF(C3134="Saliente Nacional",(IFERROR((LIMPIA(J3134,1)),0)),0)</f>
        <v>0</v>
      </c>
      <c r="N3134" s="36">
        <f>IF(C3134="Saliente Internacional",(IFERROR((LIMPIA(J3134,1)),0)),0)</f>
        <v>0</v>
      </c>
      <c r="O3134" s="36">
        <f>IF(C3134="Saliente Local",(IFERROR((LIMPIA(K3134,1)),0)),0)</f>
        <v>0</v>
      </c>
      <c r="P3134" s="36">
        <f>IF(C3134="Saliente Nacional",(IFERROR((LIMPIA(K3134,1)),0)),0)</f>
        <v>0</v>
      </c>
      <c r="Q3134" s="36">
        <f>IF(C3134="Saliente Internacional",(IFERROR((LIMPIA(K3134,1)),0)),0)</f>
        <v>0</v>
      </c>
      <c r="R3134" s="36">
        <f t="shared" si="145"/>
        <v>0</v>
      </c>
      <c r="S3134" s="36">
        <f t="shared" si="146"/>
        <v>0</v>
      </c>
    </row>
    <row r="3135" spans="1:19" x14ac:dyDescent="0.25">
      <c r="A3135" s="101">
        <f>'DETALLE DE CONEXIONES'!P3135</f>
        <v>0</v>
      </c>
      <c r="B3135" s="36" t="str">
        <f>'DETALLE DE CONEXIONES'!I3135</f>
        <v>SALIENTE</v>
      </c>
      <c r="C3135" s="36" t="str">
        <f>'DETALLE DE CONEXIONES'!BB3135</f>
        <v>Saliente Local</v>
      </c>
      <c r="D3135" s="36" t="str">
        <f>'DETALLE DE CONEXIONES'!E3135</f>
        <v>999XXX0328</v>
      </c>
      <c r="E3135" s="36">
        <f t="shared" si="144"/>
        <v>10</v>
      </c>
      <c r="F3135" s="36">
        <f>IFERROR(LIMPIA('DETALLE DE CONEXIONES'!N3135,1),0)</f>
        <v>3</v>
      </c>
      <c r="G3135" s="36" t="str">
        <f>LEFT('DETALLE DE CONEXIONES'!BE3135,3)</f>
        <v>NOF</v>
      </c>
      <c r="H3135" s="36" t="str">
        <f>RIGHT('DETALLE DE CONEXIONES'!AK3135,2)</f>
        <v/>
      </c>
      <c r="I3135" s="36" t="str">
        <f>LEFT('DETALLE DE CONEXIONES'!AK3135,3)</f>
        <v/>
      </c>
      <c r="J3135" s="36" t="str">
        <f>LEFT('DETALLE DE CONEXIONES'!M3135,3)</f>
        <v>2mi</v>
      </c>
      <c r="K3135" s="36" t="str">
        <f>IF(LEN('DETALLE DE CONEXIONES'!M3135)&lt;12,(RIGHT('DETALLE DE CONEXIONES'!M3135,5)),(RIGHT('DETALLE DE CONEXIONES'!M3135,6)))</f>
        <v>12seg.</v>
      </c>
      <c r="L3135" s="36">
        <f>IF(C3135="Saliente Local",(IFERROR((LIMPIA(J3135,1)),0)),0)</f>
        <v>2</v>
      </c>
      <c r="M3135" s="36">
        <f>IF(C3135="Saliente Nacional",(IFERROR((LIMPIA(J3135,1)),0)),0)</f>
        <v>0</v>
      </c>
      <c r="N3135" s="36">
        <f>IF(C3135="Saliente Internacional",(IFERROR((LIMPIA(J3135,1)),0)),0)</f>
        <v>0</v>
      </c>
      <c r="O3135" s="36">
        <f>IF(C3135="Saliente Local",(IFERROR((LIMPIA(K3135,1)),0)),0)</f>
        <v>12</v>
      </c>
      <c r="P3135" s="36">
        <f>IF(C3135="Saliente Nacional",(IFERROR((LIMPIA(K3135,1)),0)),0)</f>
        <v>0</v>
      </c>
      <c r="Q3135" s="36">
        <f>IF(C3135="Saliente Internacional",(IFERROR((LIMPIA(K3135,1)),0)),0)</f>
        <v>0</v>
      </c>
      <c r="R3135" s="36">
        <f t="shared" si="145"/>
        <v>3</v>
      </c>
      <c r="S3135" s="36">
        <f t="shared" si="146"/>
        <v>0</v>
      </c>
    </row>
    <row r="3136" spans="1:19" x14ac:dyDescent="0.25">
      <c r="A3136" s="101">
        <f>'DETALLE DE CONEXIONES'!P3136</f>
        <v>0</v>
      </c>
      <c r="B3136" s="36" t="str">
        <f>'DETALLE DE CONEXIONES'!I3136</f>
        <v>SALIENTE</v>
      </c>
      <c r="C3136" s="36" t="str">
        <f>'DETALLE DE CONEXIONES'!BB3136</f>
        <v>Saliente Local</v>
      </c>
      <c r="D3136" s="36" t="str">
        <f>'DETALLE DE CONEXIONES'!E3136</f>
        <v>999XXX0328</v>
      </c>
      <c r="E3136" s="36">
        <f t="shared" si="144"/>
        <v>10</v>
      </c>
      <c r="F3136" s="36">
        <f>IFERROR(LIMPIA('DETALLE DE CONEXIONES'!N3136,1),0)</f>
        <v>1</v>
      </c>
      <c r="G3136" s="36" t="str">
        <f>LEFT('DETALLE DE CONEXIONES'!BE3136,3)</f>
        <v>NOF</v>
      </c>
      <c r="H3136" s="36" t="str">
        <f>RIGHT('DETALLE DE CONEXIONES'!AK3136,2)</f>
        <v/>
      </c>
      <c r="I3136" s="36" t="str">
        <f>LEFT('DETALLE DE CONEXIONES'!AK3136,3)</f>
        <v/>
      </c>
      <c r="J3136" s="36" t="str">
        <f>LEFT('DETALLE DE CONEXIONES'!M3136,3)</f>
        <v>0mi</v>
      </c>
      <c r="K3136" s="36" t="str">
        <f>IF(LEN('DETALLE DE CONEXIONES'!M3136)&lt;12,(RIGHT('DETALLE DE CONEXIONES'!M3136,5)),(RIGHT('DETALLE DE CONEXIONES'!M3136,6)))</f>
        <v>48seg.</v>
      </c>
      <c r="L3136" s="36">
        <f>IF(C3136="Saliente Local",(IFERROR((LIMPIA(J3136,1)),0)),0)</f>
        <v>0</v>
      </c>
      <c r="M3136" s="36">
        <f>IF(C3136="Saliente Nacional",(IFERROR((LIMPIA(J3136,1)),0)),0)</f>
        <v>0</v>
      </c>
      <c r="N3136" s="36">
        <f>IF(C3136="Saliente Internacional",(IFERROR((LIMPIA(J3136,1)),0)),0)</f>
        <v>0</v>
      </c>
      <c r="O3136" s="36">
        <f>IF(C3136="Saliente Local",(IFERROR((LIMPIA(K3136,1)),0)),0)</f>
        <v>48</v>
      </c>
      <c r="P3136" s="36">
        <f>IF(C3136="Saliente Nacional",(IFERROR((LIMPIA(K3136,1)),0)),0)</f>
        <v>0</v>
      </c>
      <c r="Q3136" s="36">
        <f>IF(C3136="Saliente Internacional",(IFERROR((LIMPIA(K3136,1)),0)),0)</f>
        <v>0</v>
      </c>
      <c r="R3136" s="36">
        <f t="shared" si="145"/>
        <v>1</v>
      </c>
      <c r="S3136" s="36">
        <f t="shared" si="146"/>
        <v>0</v>
      </c>
    </row>
    <row r="3137" spans="1:19" x14ac:dyDescent="0.25">
      <c r="A3137" s="101">
        <f>'DETALLE DE CONEXIONES'!P3137</f>
        <v>0</v>
      </c>
      <c r="B3137" s="36" t="str">
        <f>'DETALLE DE CONEXIONES'!I3137</f>
        <v>TRANSFERENCIA</v>
      </c>
      <c r="C3137" s="36" t="str">
        <f>'DETALLE DE CONEXIONES'!BB3137</f>
        <v>Desvio Nacional</v>
      </c>
      <c r="D3137" s="36" t="str">
        <f>'DETALLE DE CONEXIONES'!E3137</f>
        <v>999XXX1600</v>
      </c>
      <c r="E3137" s="36">
        <f t="shared" si="144"/>
        <v>10</v>
      </c>
      <c r="F3137" s="36">
        <f>IFERROR(LIMPIA('DETALLE DE CONEXIONES'!N3137,1),0)</f>
        <v>1</v>
      </c>
      <c r="G3137" s="36" t="str">
        <f>LEFT('DETALLE DE CONEXIONES'!BE3137,3)</f>
        <v>SIU</v>
      </c>
      <c r="H3137" s="36" t="str">
        <f>RIGHT('DETALLE DE CONEXIONES'!AK3137,2)</f>
        <v/>
      </c>
      <c r="I3137" s="36" t="str">
        <f>LEFT('DETALLE DE CONEXIONES'!AK3137,3)</f>
        <v/>
      </c>
      <c r="J3137" s="36" t="str">
        <f>LEFT('DETALLE DE CONEXIONES'!M3137,3)</f>
        <v>0mi</v>
      </c>
      <c r="K3137" s="36" t="str">
        <f>IF(LEN('DETALLE DE CONEXIONES'!M3137)&lt;12,(RIGHT('DETALLE DE CONEXIONES'!M3137,5)),(RIGHT('DETALLE DE CONEXIONES'!M3137,6)))</f>
        <v>5seg.</v>
      </c>
      <c r="L3137" s="36">
        <f>IF(C3137="Saliente Local",(IFERROR((LIMPIA(J3137,1)),0)),0)</f>
        <v>0</v>
      </c>
      <c r="M3137" s="36">
        <f>IF(C3137="Saliente Nacional",(IFERROR((LIMPIA(J3137,1)),0)),0)</f>
        <v>0</v>
      </c>
      <c r="N3137" s="36">
        <f>IF(C3137="Saliente Internacional",(IFERROR((LIMPIA(J3137,1)),0)),0)</f>
        <v>0</v>
      </c>
      <c r="O3137" s="36">
        <f>IF(C3137="Saliente Local",(IFERROR((LIMPIA(K3137,1)),0)),0)</f>
        <v>0</v>
      </c>
      <c r="P3137" s="36">
        <f>IF(C3137="Saliente Nacional",(IFERROR((LIMPIA(K3137,1)),0)),0)</f>
        <v>0</v>
      </c>
      <c r="Q3137" s="36">
        <f>IF(C3137="Saliente Internacional",(IFERROR((LIMPIA(K3137,1)),0)),0)</f>
        <v>0</v>
      </c>
      <c r="R3137" s="36">
        <f t="shared" si="145"/>
        <v>0</v>
      </c>
      <c r="S3137" s="36">
        <f t="shared" si="146"/>
        <v>0</v>
      </c>
    </row>
    <row r="3138" spans="1:19" x14ac:dyDescent="0.25">
      <c r="A3138" s="101">
        <f>'DETALLE DE CONEXIONES'!P3138</f>
        <v>0</v>
      </c>
      <c r="B3138" s="36" t="str">
        <f>'DETALLE DE CONEXIONES'!I3138</f>
        <v>SALIENTE</v>
      </c>
      <c r="C3138" s="36" t="str">
        <f>'DETALLE DE CONEXIONES'!BB3138</f>
        <v>Saliente Local</v>
      </c>
      <c r="D3138" s="36" t="str">
        <f>'DETALLE DE CONEXIONES'!E3138</f>
        <v>999XXX8226</v>
      </c>
      <c r="E3138" s="36">
        <f t="shared" si="144"/>
        <v>10</v>
      </c>
      <c r="F3138" s="36">
        <f>IFERROR(LIMPIA('DETALLE DE CONEXIONES'!N3138,1),0)</f>
        <v>5</v>
      </c>
      <c r="G3138" s="36" t="str">
        <f>LEFT('DETALLE DE CONEXIONES'!BE3138,3)</f>
        <v>NOF</v>
      </c>
      <c r="H3138" s="36" t="str">
        <f>RIGHT('DETALLE DE CONEXIONES'!AK3138,2)</f>
        <v/>
      </c>
      <c r="I3138" s="36" t="str">
        <f>LEFT('DETALLE DE CONEXIONES'!AK3138,3)</f>
        <v/>
      </c>
      <c r="J3138" s="36" t="str">
        <f>LEFT('DETALLE DE CONEXIONES'!M3138,3)</f>
        <v>4mi</v>
      </c>
      <c r="K3138" s="36" t="str">
        <f>IF(LEN('DETALLE DE CONEXIONES'!M3138)&lt;12,(RIGHT('DETALLE DE CONEXIONES'!M3138,5)),(RIGHT('DETALLE DE CONEXIONES'!M3138,6)))</f>
        <v>36seg.</v>
      </c>
      <c r="L3138" s="36">
        <f>IF(C3138="Saliente Local",(IFERROR((LIMPIA(J3138,1)),0)),0)</f>
        <v>4</v>
      </c>
      <c r="M3138" s="36">
        <f>IF(C3138="Saliente Nacional",(IFERROR((LIMPIA(J3138,1)),0)),0)</f>
        <v>0</v>
      </c>
      <c r="N3138" s="36">
        <f>IF(C3138="Saliente Internacional",(IFERROR((LIMPIA(J3138,1)),0)),0)</f>
        <v>0</v>
      </c>
      <c r="O3138" s="36">
        <f>IF(C3138="Saliente Local",(IFERROR((LIMPIA(K3138,1)),0)),0)</f>
        <v>36</v>
      </c>
      <c r="P3138" s="36">
        <f>IF(C3138="Saliente Nacional",(IFERROR((LIMPIA(K3138,1)),0)),0)</f>
        <v>0</v>
      </c>
      <c r="Q3138" s="36">
        <f>IF(C3138="Saliente Internacional",(IFERROR((LIMPIA(K3138,1)),0)),0)</f>
        <v>0</v>
      </c>
      <c r="R3138" s="36">
        <f t="shared" si="145"/>
        <v>5</v>
      </c>
      <c r="S3138" s="36">
        <f t="shared" si="146"/>
        <v>0</v>
      </c>
    </row>
    <row r="3139" spans="1:19" x14ac:dyDescent="0.25">
      <c r="A3139" s="101">
        <f>'DETALLE DE CONEXIONES'!P3139</f>
        <v>0</v>
      </c>
      <c r="B3139" s="36" t="str">
        <f>'DETALLE DE CONEXIONES'!I3139</f>
        <v>SALIENTE</v>
      </c>
      <c r="C3139" s="36" t="str">
        <f>'DETALLE DE CONEXIONES'!BB3139</f>
        <v>Saliente Local</v>
      </c>
      <c r="D3139" s="36" t="str">
        <f>'DETALLE DE CONEXIONES'!E3139</f>
        <v>999XXX4516</v>
      </c>
      <c r="E3139" s="36">
        <f t="shared" ref="E3139:E3202" si="147">LEN(D3139)</f>
        <v>10</v>
      </c>
      <c r="F3139" s="36">
        <f>IFERROR(LIMPIA('DETALLE DE CONEXIONES'!N3139,1),0)</f>
        <v>3</v>
      </c>
      <c r="G3139" s="36" t="str">
        <f>LEFT('DETALLE DE CONEXIONES'!BE3139,3)</f>
        <v>NOF</v>
      </c>
      <c r="H3139" s="36" t="str">
        <f>RIGHT('DETALLE DE CONEXIONES'!AK3139,2)</f>
        <v/>
      </c>
      <c r="I3139" s="36" t="str">
        <f>LEFT('DETALLE DE CONEXIONES'!AK3139,3)</f>
        <v/>
      </c>
      <c r="J3139" s="36" t="str">
        <f>LEFT('DETALLE DE CONEXIONES'!M3139,3)</f>
        <v>2mi</v>
      </c>
      <c r="K3139" s="36" t="str">
        <f>IF(LEN('DETALLE DE CONEXIONES'!M3139)&lt;12,(RIGHT('DETALLE DE CONEXIONES'!M3139,5)),(RIGHT('DETALLE DE CONEXIONES'!M3139,6)))</f>
        <v>14seg.</v>
      </c>
      <c r="L3139" s="36">
        <f>IF(C3139="Saliente Local",(IFERROR((LIMPIA(J3139,1)),0)),0)</f>
        <v>2</v>
      </c>
      <c r="M3139" s="36">
        <f>IF(C3139="Saliente Nacional",(IFERROR((LIMPIA(J3139,1)),0)),0)</f>
        <v>0</v>
      </c>
      <c r="N3139" s="36">
        <f>IF(C3139="Saliente Internacional",(IFERROR((LIMPIA(J3139,1)),0)),0)</f>
        <v>0</v>
      </c>
      <c r="O3139" s="36">
        <f>IF(C3139="Saliente Local",(IFERROR((LIMPIA(K3139,1)),0)),0)</f>
        <v>14</v>
      </c>
      <c r="P3139" s="36">
        <f>IF(C3139="Saliente Nacional",(IFERROR((LIMPIA(K3139,1)),0)),0)</f>
        <v>0</v>
      </c>
      <c r="Q3139" s="36">
        <f>IF(C3139="Saliente Internacional",(IFERROR((LIMPIA(K3139,1)),0)),0)</f>
        <v>0</v>
      </c>
      <c r="R3139" s="36">
        <f t="shared" ref="R3139:R3202" si="148">IF(SUM(O3139:P3139)&gt;0,(L3139+M3139+1),(L3139+M3139))</f>
        <v>3</v>
      </c>
      <c r="S3139" s="36">
        <f t="shared" ref="S3139:S3202" si="149">IF(Q3139&gt;0,N3139+1,N3139)</f>
        <v>0</v>
      </c>
    </row>
    <row r="3140" spans="1:19" x14ac:dyDescent="0.25">
      <c r="A3140" s="101">
        <f>'DETALLE DE CONEXIONES'!P3140</f>
        <v>0</v>
      </c>
      <c r="B3140" s="36" t="str">
        <f>'DETALLE DE CONEXIONES'!I3140</f>
        <v>SALIENTE</v>
      </c>
      <c r="C3140" s="36" t="str">
        <f>'DETALLE DE CONEXIONES'!BB3140</f>
        <v>Saliente Local</v>
      </c>
      <c r="D3140" s="36" t="str">
        <f>'DETALLE DE CONEXIONES'!E3140</f>
        <v>999XXX0328</v>
      </c>
      <c r="E3140" s="36">
        <f t="shared" si="147"/>
        <v>10</v>
      </c>
      <c r="F3140" s="36">
        <f>IFERROR(LIMPIA('DETALLE DE CONEXIONES'!N3140,1),0)</f>
        <v>2</v>
      </c>
      <c r="G3140" s="36" t="str">
        <f>LEFT('DETALLE DE CONEXIONES'!BE3140,3)</f>
        <v>NOF</v>
      </c>
      <c r="H3140" s="36" t="str">
        <f>RIGHT('DETALLE DE CONEXIONES'!AK3140,2)</f>
        <v/>
      </c>
      <c r="I3140" s="36" t="str">
        <f>LEFT('DETALLE DE CONEXIONES'!AK3140,3)</f>
        <v/>
      </c>
      <c r="J3140" s="36" t="str">
        <f>LEFT('DETALLE DE CONEXIONES'!M3140,3)</f>
        <v>1mi</v>
      </c>
      <c r="K3140" s="36" t="str">
        <f>IF(LEN('DETALLE DE CONEXIONES'!M3140)&lt;12,(RIGHT('DETALLE DE CONEXIONES'!M3140,5)),(RIGHT('DETALLE DE CONEXIONES'!M3140,6)))</f>
        <v>16seg.</v>
      </c>
      <c r="L3140" s="36">
        <f>IF(C3140="Saliente Local",(IFERROR((LIMPIA(J3140,1)),0)),0)</f>
        <v>1</v>
      </c>
      <c r="M3140" s="36">
        <f>IF(C3140="Saliente Nacional",(IFERROR((LIMPIA(J3140,1)),0)),0)</f>
        <v>0</v>
      </c>
      <c r="N3140" s="36">
        <f>IF(C3140="Saliente Internacional",(IFERROR((LIMPIA(J3140,1)),0)),0)</f>
        <v>0</v>
      </c>
      <c r="O3140" s="36">
        <f>IF(C3140="Saliente Local",(IFERROR((LIMPIA(K3140,1)),0)),0)</f>
        <v>16</v>
      </c>
      <c r="P3140" s="36">
        <f>IF(C3140="Saliente Nacional",(IFERROR((LIMPIA(K3140,1)),0)),0)</f>
        <v>0</v>
      </c>
      <c r="Q3140" s="36">
        <f>IF(C3140="Saliente Internacional",(IFERROR((LIMPIA(K3140,1)),0)),0)</f>
        <v>0</v>
      </c>
      <c r="R3140" s="36">
        <f t="shared" si="148"/>
        <v>2</v>
      </c>
      <c r="S3140" s="36">
        <f t="shared" si="149"/>
        <v>0</v>
      </c>
    </row>
    <row r="3141" spans="1:19" x14ac:dyDescent="0.25">
      <c r="A3141" s="101">
        <f>'DETALLE DE CONEXIONES'!P3141</f>
        <v>0</v>
      </c>
      <c r="B3141" s="36" t="str">
        <f>'DETALLE DE CONEXIONES'!I3141</f>
        <v>SALIENTE</v>
      </c>
      <c r="C3141" s="36" t="str">
        <f>'DETALLE DE CONEXIONES'!BB3141</f>
        <v>Saliente Local</v>
      </c>
      <c r="D3141" s="36" t="str">
        <f>'DETALLE DE CONEXIONES'!E3141</f>
        <v>999XXX0328</v>
      </c>
      <c r="E3141" s="36">
        <f t="shared" si="147"/>
        <v>10</v>
      </c>
      <c r="F3141" s="36">
        <f>IFERROR(LIMPIA('DETALLE DE CONEXIONES'!N3141,1),0)</f>
        <v>2</v>
      </c>
      <c r="G3141" s="36" t="str">
        <f>LEFT('DETALLE DE CONEXIONES'!BE3141,3)</f>
        <v>NOF</v>
      </c>
      <c r="H3141" s="36" t="str">
        <f>RIGHT('DETALLE DE CONEXIONES'!AK3141,2)</f>
        <v/>
      </c>
      <c r="I3141" s="36" t="str">
        <f>LEFT('DETALLE DE CONEXIONES'!AK3141,3)</f>
        <v/>
      </c>
      <c r="J3141" s="36" t="str">
        <f>LEFT('DETALLE DE CONEXIONES'!M3141,3)</f>
        <v>1mi</v>
      </c>
      <c r="K3141" s="36" t="str">
        <f>IF(LEN('DETALLE DE CONEXIONES'!M3141)&lt;12,(RIGHT('DETALLE DE CONEXIONES'!M3141,5)),(RIGHT('DETALLE DE CONEXIONES'!M3141,6)))</f>
        <v>54seg.</v>
      </c>
      <c r="L3141" s="36">
        <f>IF(C3141="Saliente Local",(IFERROR((LIMPIA(J3141,1)),0)),0)</f>
        <v>1</v>
      </c>
      <c r="M3141" s="36">
        <f>IF(C3141="Saliente Nacional",(IFERROR((LIMPIA(J3141,1)),0)),0)</f>
        <v>0</v>
      </c>
      <c r="N3141" s="36">
        <f>IF(C3141="Saliente Internacional",(IFERROR((LIMPIA(J3141,1)),0)),0)</f>
        <v>0</v>
      </c>
      <c r="O3141" s="36">
        <f>IF(C3141="Saliente Local",(IFERROR((LIMPIA(K3141,1)),0)),0)</f>
        <v>54</v>
      </c>
      <c r="P3141" s="36">
        <f>IF(C3141="Saliente Nacional",(IFERROR((LIMPIA(K3141,1)),0)),0)</f>
        <v>0</v>
      </c>
      <c r="Q3141" s="36">
        <f>IF(C3141="Saliente Internacional",(IFERROR((LIMPIA(K3141,1)),0)),0)</f>
        <v>0</v>
      </c>
      <c r="R3141" s="36">
        <f t="shared" si="148"/>
        <v>2</v>
      </c>
      <c r="S3141" s="36">
        <f t="shared" si="149"/>
        <v>0</v>
      </c>
    </row>
    <row r="3142" spans="1:19" x14ac:dyDescent="0.25">
      <c r="A3142" s="101">
        <f>'DETALLE DE CONEXIONES'!P3142</f>
        <v>0</v>
      </c>
      <c r="B3142" s="36" t="str">
        <f>'DETALLE DE CONEXIONES'!I3142</f>
        <v>SALIENTE</v>
      </c>
      <c r="C3142" s="36" t="str">
        <f>'DETALLE DE CONEXIONES'!BB3142</f>
        <v>Saliente Local</v>
      </c>
      <c r="D3142" s="36" t="str">
        <f>'DETALLE DE CONEXIONES'!E3142</f>
        <v>999XXX0328</v>
      </c>
      <c r="E3142" s="36">
        <f t="shared" si="147"/>
        <v>10</v>
      </c>
      <c r="F3142" s="36">
        <f>IFERROR(LIMPIA('DETALLE DE CONEXIONES'!N3142,1),0)</f>
        <v>3</v>
      </c>
      <c r="G3142" s="36" t="str">
        <f>LEFT('DETALLE DE CONEXIONES'!BE3142,3)</f>
        <v>NOF</v>
      </c>
      <c r="H3142" s="36" t="str">
        <f>RIGHT('DETALLE DE CONEXIONES'!AK3142,2)</f>
        <v/>
      </c>
      <c r="I3142" s="36" t="str">
        <f>LEFT('DETALLE DE CONEXIONES'!AK3142,3)</f>
        <v/>
      </c>
      <c r="J3142" s="36" t="str">
        <f>LEFT('DETALLE DE CONEXIONES'!M3142,3)</f>
        <v>2mi</v>
      </c>
      <c r="K3142" s="36" t="str">
        <f>IF(LEN('DETALLE DE CONEXIONES'!M3142)&lt;12,(RIGHT('DETALLE DE CONEXIONES'!M3142,5)),(RIGHT('DETALLE DE CONEXIONES'!M3142,6)))</f>
        <v>10seg.</v>
      </c>
      <c r="L3142" s="36">
        <f>IF(C3142="Saliente Local",(IFERROR((LIMPIA(J3142,1)),0)),0)</f>
        <v>2</v>
      </c>
      <c r="M3142" s="36">
        <f>IF(C3142="Saliente Nacional",(IFERROR((LIMPIA(J3142,1)),0)),0)</f>
        <v>0</v>
      </c>
      <c r="N3142" s="36">
        <f>IF(C3142="Saliente Internacional",(IFERROR((LIMPIA(J3142,1)),0)),0)</f>
        <v>0</v>
      </c>
      <c r="O3142" s="36">
        <f>IF(C3142="Saliente Local",(IFERROR((LIMPIA(K3142,1)),0)),0)</f>
        <v>10</v>
      </c>
      <c r="P3142" s="36">
        <f>IF(C3142="Saliente Nacional",(IFERROR((LIMPIA(K3142,1)),0)),0)</f>
        <v>0</v>
      </c>
      <c r="Q3142" s="36">
        <f>IF(C3142="Saliente Internacional",(IFERROR((LIMPIA(K3142,1)),0)),0)</f>
        <v>0</v>
      </c>
      <c r="R3142" s="36">
        <f t="shared" si="148"/>
        <v>3</v>
      </c>
      <c r="S3142" s="36">
        <f t="shared" si="149"/>
        <v>0</v>
      </c>
    </row>
    <row r="3143" spans="1:19" x14ac:dyDescent="0.25">
      <c r="A3143" s="101">
        <f>'DETALLE DE CONEXIONES'!P3143</f>
        <v>0</v>
      </c>
      <c r="B3143" s="36" t="str">
        <f>'DETALLE DE CONEXIONES'!I3143</f>
        <v>SALIENTE</v>
      </c>
      <c r="C3143" s="36" t="str">
        <f>'DETALLE DE CONEXIONES'!BB3143</f>
        <v>Saliente Local</v>
      </c>
      <c r="D3143" s="36" t="str">
        <f>'DETALLE DE CONEXIONES'!E3143</f>
        <v>999XXX3420</v>
      </c>
      <c r="E3143" s="36">
        <f t="shared" si="147"/>
        <v>10</v>
      </c>
      <c r="F3143" s="36">
        <f>IFERROR(LIMPIA('DETALLE DE CONEXIONES'!N3143,1),0)</f>
        <v>2</v>
      </c>
      <c r="G3143" s="36" t="str">
        <f>LEFT('DETALLE DE CONEXIONES'!BE3143,3)</f>
        <v>NOF</v>
      </c>
      <c r="H3143" s="36" t="str">
        <f>RIGHT('DETALLE DE CONEXIONES'!AK3143,2)</f>
        <v/>
      </c>
      <c r="I3143" s="36" t="str">
        <f>LEFT('DETALLE DE CONEXIONES'!AK3143,3)</f>
        <v/>
      </c>
      <c r="J3143" s="36" t="str">
        <f>LEFT('DETALLE DE CONEXIONES'!M3143,3)</f>
        <v>1mi</v>
      </c>
      <c r="K3143" s="36" t="str">
        <f>IF(LEN('DETALLE DE CONEXIONES'!M3143)&lt;12,(RIGHT('DETALLE DE CONEXIONES'!M3143,5)),(RIGHT('DETALLE DE CONEXIONES'!M3143,6)))</f>
        <v>7seg.</v>
      </c>
      <c r="L3143" s="36">
        <f>IF(C3143="Saliente Local",(IFERROR((LIMPIA(J3143,1)),0)),0)</f>
        <v>1</v>
      </c>
      <c r="M3143" s="36">
        <f>IF(C3143="Saliente Nacional",(IFERROR((LIMPIA(J3143,1)),0)),0)</f>
        <v>0</v>
      </c>
      <c r="N3143" s="36">
        <f>IF(C3143="Saliente Internacional",(IFERROR((LIMPIA(J3143,1)),0)),0)</f>
        <v>0</v>
      </c>
      <c r="O3143" s="36">
        <f>IF(C3143="Saliente Local",(IFERROR((LIMPIA(K3143,1)),0)),0)</f>
        <v>7</v>
      </c>
      <c r="P3143" s="36">
        <f>IF(C3143="Saliente Nacional",(IFERROR((LIMPIA(K3143,1)),0)),0)</f>
        <v>0</v>
      </c>
      <c r="Q3143" s="36">
        <f>IF(C3143="Saliente Internacional",(IFERROR((LIMPIA(K3143,1)),0)),0)</f>
        <v>0</v>
      </c>
      <c r="R3143" s="36">
        <f t="shared" si="148"/>
        <v>2</v>
      </c>
      <c r="S3143" s="36">
        <f t="shared" si="149"/>
        <v>0</v>
      </c>
    </row>
    <row r="3144" spans="1:19" x14ac:dyDescent="0.25">
      <c r="A3144" s="101">
        <f>'DETALLE DE CONEXIONES'!P3144</f>
        <v>0</v>
      </c>
      <c r="B3144" s="36" t="str">
        <f>'DETALLE DE CONEXIONES'!I3144</f>
        <v>SALIENTE</v>
      </c>
      <c r="C3144" s="36" t="str">
        <f>'DETALLE DE CONEXIONES'!BB3144</f>
        <v>Saliente Local</v>
      </c>
      <c r="D3144" s="36" t="str">
        <f>'DETALLE DE CONEXIONES'!E3144</f>
        <v>999XXX3420</v>
      </c>
      <c r="E3144" s="36">
        <f t="shared" si="147"/>
        <v>10</v>
      </c>
      <c r="F3144" s="36">
        <f>IFERROR(LIMPIA('DETALLE DE CONEXIONES'!N3144,1),0)</f>
        <v>1</v>
      </c>
      <c r="G3144" s="36" t="str">
        <f>LEFT('DETALLE DE CONEXIONES'!BE3144,3)</f>
        <v>NOF</v>
      </c>
      <c r="H3144" s="36" t="str">
        <f>RIGHT('DETALLE DE CONEXIONES'!AK3144,2)</f>
        <v/>
      </c>
      <c r="I3144" s="36" t="str">
        <f>LEFT('DETALLE DE CONEXIONES'!AK3144,3)</f>
        <v/>
      </c>
      <c r="J3144" s="36" t="str">
        <f>LEFT('DETALLE DE CONEXIONES'!M3144,3)</f>
        <v>0mi</v>
      </c>
      <c r="K3144" s="36" t="str">
        <f>IF(LEN('DETALLE DE CONEXIONES'!M3144)&lt;12,(RIGHT('DETALLE DE CONEXIONES'!M3144,5)),(RIGHT('DETALLE DE CONEXIONES'!M3144,6)))</f>
        <v>43seg.</v>
      </c>
      <c r="L3144" s="36">
        <f>IF(C3144="Saliente Local",(IFERROR((LIMPIA(J3144,1)),0)),0)</f>
        <v>0</v>
      </c>
      <c r="M3144" s="36">
        <f>IF(C3144="Saliente Nacional",(IFERROR((LIMPIA(J3144,1)),0)),0)</f>
        <v>0</v>
      </c>
      <c r="N3144" s="36">
        <f>IF(C3144="Saliente Internacional",(IFERROR((LIMPIA(J3144,1)),0)),0)</f>
        <v>0</v>
      </c>
      <c r="O3144" s="36">
        <f>IF(C3144="Saliente Local",(IFERROR((LIMPIA(K3144,1)),0)),0)</f>
        <v>43</v>
      </c>
      <c r="P3144" s="36">
        <f>IF(C3144="Saliente Nacional",(IFERROR((LIMPIA(K3144,1)),0)),0)</f>
        <v>0</v>
      </c>
      <c r="Q3144" s="36">
        <f>IF(C3144="Saliente Internacional",(IFERROR((LIMPIA(K3144,1)),0)),0)</f>
        <v>0</v>
      </c>
      <c r="R3144" s="36">
        <f t="shared" si="148"/>
        <v>1</v>
      </c>
      <c r="S3144" s="36">
        <f t="shared" si="149"/>
        <v>0</v>
      </c>
    </row>
    <row r="3145" spans="1:19" x14ac:dyDescent="0.25">
      <c r="A3145" s="101">
        <f>'DETALLE DE CONEXIONES'!P3145</f>
        <v>0</v>
      </c>
      <c r="B3145" s="36" t="str">
        <f>'DETALLE DE CONEXIONES'!I3145</f>
        <v>SALIENTE</v>
      </c>
      <c r="C3145" s="36" t="str">
        <f>'DETALLE DE CONEXIONES'!BB3145</f>
        <v>Saliente Local</v>
      </c>
      <c r="D3145" s="36" t="str">
        <f>'DETALLE DE CONEXIONES'!E3145</f>
        <v>999XXX0328</v>
      </c>
      <c r="E3145" s="36">
        <f t="shared" si="147"/>
        <v>10</v>
      </c>
      <c r="F3145" s="36">
        <f>IFERROR(LIMPIA('DETALLE DE CONEXIONES'!N3145,1),0)</f>
        <v>2</v>
      </c>
      <c r="G3145" s="36" t="str">
        <f>LEFT('DETALLE DE CONEXIONES'!BE3145,3)</f>
        <v>NOF</v>
      </c>
      <c r="H3145" s="36" t="str">
        <f>RIGHT('DETALLE DE CONEXIONES'!AK3145,2)</f>
        <v/>
      </c>
      <c r="I3145" s="36" t="str">
        <f>LEFT('DETALLE DE CONEXIONES'!AK3145,3)</f>
        <v/>
      </c>
      <c r="J3145" s="36" t="str">
        <f>LEFT('DETALLE DE CONEXIONES'!M3145,3)</f>
        <v>1mi</v>
      </c>
      <c r="K3145" s="36" t="str">
        <f>IF(LEN('DETALLE DE CONEXIONES'!M3145)&lt;12,(RIGHT('DETALLE DE CONEXIONES'!M3145,5)),(RIGHT('DETALLE DE CONEXIONES'!M3145,6)))</f>
        <v>47seg.</v>
      </c>
      <c r="L3145" s="36">
        <f>IF(C3145="Saliente Local",(IFERROR((LIMPIA(J3145,1)),0)),0)</f>
        <v>1</v>
      </c>
      <c r="M3145" s="36">
        <f>IF(C3145="Saliente Nacional",(IFERROR((LIMPIA(J3145,1)),0)),0)</f>
        <v>0</v>
      </c>
      <c r="N3145" s="36">
        <f>IF(C3145="Saliente Internacional",(IFERROR((LIMPIA(J3145,1)),0)),0)</f>
        <v>0</v>
      </c>
      <c r="O3145" s="36">
        <f>IF(C3145="Saliente Local",(IFERROR((LIMPIA(K3145,1)),0)),0)</f>
        <v>47</v>
      </c>
      <c r="P3145" s="36">
        <f>IF(C3145="Saliente Nacional",(IFERROR((LIMPIA(K3145,1)),0)),0)</f>
        <v>0</v>
      </c>
      <c r="Q3145" s="36">
        <f>IF(C3145="Saliente Internacional",(IFERROR((LIMPIA(K3145,1)),0)),0)</f>
        <v>0</v>
      </c>
      <c r="R3145" s="36">
        <f t="shared" si="148"/>
        <v>2</v>
      </c>
      <c r="S3145" s="36">
        <f t="shared" si="149"/>
        <v>0</v>
      </c>
    </row>
    <row r="3146" spans="1:19" x14ac:dyDescent="0.25">
      <c r="A3146" s="101">
        <f>'DETALLE DE CONEXIONES'!P3146</f>
        <v>0</v>
      </c>
      <c r="B3146" s="36" t="str">
        <f>'DETALLE DE CONEXIONES'!I3146</f>
        <v>GPRS</v>
      </c>
      <c r="C3146" s="36" t="str">
        <f>'DETALLE DE CONEXIONES'!BB3146</f>
        <v>MENSAJERO</v>
      </c>
      <c r="D3146" s="36" t="str">
        <f>'DETALLE DE CONEXIONES'!E3146</f>
        <v>internet.itelcel.coXXXGLTE</v>
      </c>
      <c r="E3146" s="36">
        <f t="shared" si="147"/>
        <v>26</v>
      </c>
      <c r="F3146" s="36">
        <f>IFERROR(LIMPIA('DETALLE DE CONEXIONES'!N3146,1),0)</f>
        <v>0</v>
      </c>
      <c r="G3146" s="36" t="str">
        <f>LEFT('DETALLE DE CONEXIONES'!BE3146,3)</f>
        <v/>
      </c>
      <c r="H3146" s="36" t="str">
        <f>RIGHT('DETALLE DE CONEXIONES'!AK3146,2)</f>
        <v>-1</v>
      </c>
      <c r="I3146" s="36" t="str">
        <f>LEFT('DETALLE DE CONEXIONES'!AK3146,3)</f>
        <v>MEN</v>
      </c>
      <c r="J3146" s="36" t="str">
        <f>LEFT('DETALLE DE CONEXIONES'!M3146,3)</f>
        <v>0mi</v>
      </c>
      <c r="K3146" s="36" t="str">
        <f>IF(LEN('DETALLE DE CONEXIONES'!M3146)&lt;12,(RIGHT('DETALLE DE CONEXIONES'!M3146,5)),(RIGHT('DETALLE DE CONEXIONES'!M3146,6)))</f>
        <v xml:space="preserve">min. </v>
      </c>
      <c r="L3146" s="36">
        <f>IF(C3146="Saliente Local",(IFERROR((LIMPIA(J3146,1)),0)),0)</f>
        <v>0</v>
      </c>
      <c r="M3146" s="36">
        <f>IF(C3146="Saliente Nacional",(IFERROR((LIMPIA(J3146,1)),0)),0)</f>
        <v>0</v>
      </c>
      <c r="N3146" s="36">
        <f>IF(C3146="Saliente Internacional",(IFERROR((LIMPIA(J3146,1)),0)),0)</f>
        <v>0</v>
      </c>
      <c r="O3146" s="36">
        <f>IF(C3146="Saliente Local",(IFERROR((LIMPIA(K3146,1)),0)),0)</f>
        <v>0</v>
      </c>
      <c r="P3146" s="36">
        <f>IF(C3146="Saliente Nacional",(IFERROR((LIMPIA(K3146,1)),0)),0)</f>
        <v>0</v>
      </c>
      <c r="Q3146" s="36">
        <f>IF(C3146="Saliente Internacional",(IFERROR((LIMPIA(K3146,1)),0)),0)</f>
        <v>0</v>
      </c>
      <c r="R3146" s="36">
        <f t="shared" si="148"/>
        <v>0</v>
      </c>
      <c r="S3146" s="36">
        <f t="shared" si="149"/>
        <v>0</v>
      </c>
    </row>
    <row r="3147" spans="1:19" x14ac:dyDescent="0.25">
      <c r="A3147" s="101">
        <f>'DETALLE DE CONEXIONES'!P3147</f>
        <v>0</v>
      </c>
      <c r="B3147" s="36" t="str">
        <f>'DETALLE DE CONEXIONES'!I3147</f>
        <v>GPRS</v>
      </c>
      <c r="C3147" s="36" t="str">
        <f>'DETALLE DE CONEXIONES'!BB3147</f>
        <v>RS</v>
      </c>
      <c r="D3147" s="36" t="str">
        <f>'DETALLE DE CONEXIONES'!E3147</f>
        <v>internet.itelcel.coXXXGLTE</v>
      </c>
      <c r="E3147" s="36">
        <f t="shared" si="147"/>
        <v>26</v>
      </c>
      <c r="F3147" s="36">
        <f>IFERROR(LIMPIA('DETALLE DE CONEXIONES'!N3147,1),0)</f>
        <v>0</v>
      </c>
      <c r="G3147" s="36" t="str">
        <f>LEFT('DETALLE DE CONEXIONES'!BE3147,3)</f>
        <v/>
      </c>
      <c r="H3147" s="36" t="str">
        <f>RIGHT('DETALLE DE CONEXIONES'!AK3147,2)</f>
        <v>-1</v>
      </c>
      <c r="I3147" s="36" t="str">
        <f>LEFT('DETALLE DE CONEXIONES'!AK3147,3)</f>
        <v>RS;</v>
      </c>
      <c r="J3147" s="36" t="str">
        <f>LEFT('DETALLE DE CONEXIONES'!M3147,3)</f>
        <v>0mi</v>
      </c>
      <c r="K3147" s="36" t="str">
        <f>IF(LEN('DETALLE DE CONEXIONES'!M3147)&lt;12,(RIGHT('DETALLE DE CONEXIONES'!M3147,5)),(RIGHT('DETALLE DE CONEXIONES'!M3147,6)))</f>
        <v xml:space="preserve">min. </v>
      </c>
      <c r="L3147" s="36">
        <f>IF(C3147="Saliente Local",(IFERROR((LIMPIA(J3147,1)),0)),0)</f>
        <v>0</v>
      </c>
      <c r="M3147" s="36">
        <f>IF(C3147="Saliente Nacional",(IFERROR((LIMPIA(J3147,1)),0)),0)</f>
        <v>0</v>
      </c>
      <c r="N3147" s="36">
        <f>IF(C3147="Saliente Internacional",(IFERROR((LIMPIA(J3147,1)),0)),0)</f>
        <v>0</v>
      </c>
      <c r="O3147" s="36">
        <f>IF(C3147="Saliente Local",(IFERROR((LIMPIA(K3147,1)),0)),0)</f>
        <v>0</v>
      </c>
      <c r="P3147" s="36">
        <f>IF(C3147="Saliente Nacional",(IFERROR((LIMPIA(K3147,1)),0)),0)</f>
        <v>0</v>
      </c>
      <c r="Q3147" s="36">
        <f>IF(C3147="Saliente Internacional",(IFERROR((LIMPIA(K3147,1)),0)),0)</f>
        <v>0</v>
      </c>
      <c r="R3147" s="36">
        <f t="shared" si="148"/>
        <v>0</v>
      </c>
      <c r="S3147" s="36">
        <f t="shared" si="149"/>
        <v>0</v>
      </c>
    </row>
    <row r="3148" spans="1:19" x14ac:dyDescent="0.25">
      <c r="A3148" s="101">
        <f>'DETALLE DE CONEXIONES'!P3148</f>
        <v>0</v>
      </c>
      <c r="B3148" s="36" t="str">
        <f>'DETALLE DE CONEXIONES'!I3148</f>
        <v>ENTRANTE</v>
      </c>
      <c r="C3148" s="36" t="str">
        <f>'DETALLE DE CONEXIONES'!BB3148</f>
        <v>Entrante Local</v>
      </c>
      <c r="D3148" s="36" t="str">
        <f>'DETALLE DE CONEXIONES'!E3148</f>
        <v>999XXX1600</v>
      </c>
      <c r="E3148" s="36">
        <f t="shared" si="147"/>
        <v>10</v>
      </c>
      <c r="F3148" s="36">
        <f>IFERROR(LIMPIA('DETALLE DE CONEXIONES'!N3148,1),0)</f>
        <v>5</v>
      </c>
      <c r="G3148" s="36" t="str">
        <f>LEFT('DETALLE DE CONEXIONES'!BE3148,3)</f>
        <v>NOF</v>
      </c>
      <c r="H3148" s="36" t="str">
        <f>RIGHT('DETALLE DE CONEXIONES'!AK3148,2)</f>
        <v/>
      </c>
      <c r="I3148" s="36" t="str">
        <f>LEFT('DETALLE DE CONEXIONES'!AK3148,3)</f>
        <v/>
      </c>
      <c r="J3148" s="36" t="str">
        <f>LEFT('DETALLE DE CONEXIONES'!M3148,3)</f>
        <v>4mi</v>
      </c>
      <c r="K3148" s="36" t="str">
        <f>IF(LEN('DETALLE DE CONEXIONES'!M3148)&lt;12,(RIGHT('DETALLE DE CONEXIONES'!M3148,5)),(RIGHT('DETALLE DE CONEXIONES'!M3148,6)))</f>
        <v>36seg.</v>
      </c>
      <c r="L3148" s="36">
        <f>IF(C3148="Saliente Local",(IFERROR((LIMPIA(J3148,1)),0)),0)</f>
        <v>0</v>
      </c>
      <c r="M3148" s="36">
        <f>IF(C3148="Saliente Nacional",(IFERROR((LIMPIA(J3148,1)),0)),0)</f>
        <v>0</v>
      </c>
      <c r="N3148" s="36">
        <f>IF(C3148="Saliente Internacional",(IFERROR((LIMPIA(J3148,1)),0)),0)</f>
        <v>0</v>
      </c>
      <c r="O3148" s="36">
        <f>IF(C3148="Saliente Local",(IFERROR((LIMPIA(K3148,1)),0)),0)</f>
        <v>0</v>
      </c>
      <c r="P3148" s="36">
        <f>IF(C3148="Saliente Nacional",(IFERROR((LIMPIA(K3148,1)),0)),0)</f>
        <v>0</v>
      </c>
      <c r="Q3148" s="36">
        <f>IF(C3148="Saliente Internacional",(IFERROR((LIMPIA(K3148,1)),0)),0)</f>
        <v>0</v>
      </c>
      <c r="R3148" s="36">
        <f t="shared" si="148"/>
        <v>0</v>
      </c>
      <c r="S3148" s="36">
        <f t="shared" si="149"/>
        <v>0</v>
      </c>
    </row>
    <row r="3149" spans="1:19" x14ac:dyDescent="0.25">
      <c r="A3149" s="101">
        <f>'DETALLE DE CONEXIONES'!P3149</f>
        <v>0</v>
      </c>
      <c r="B3149" s="36" t="str">
        <f>'DETALLE DE CONEXIONES'!I3149</f>
        <v>SALIENTE</v>
      </c>
      <c r="C3149" s="36" t="str">
        <f>'DETALLE DE CONEXIONES'!BB3149</f>
        <v>Saliente Local</v>
      </c>
      <c r="D3149" s="36" t="str">
        <f>'DETALLE DE CONEXIONES'!E3149</f>
        <v>999XXX4516</v>
      </c>
      <c r="E3149" s="36">
        <f t="shared" si="147"/>
        <v>10</v>
      </c>
      <c r="F3149" s="36">
        <f>IFERROR(LIMPIA('DETALLE DE CONEXIONES'!N3149,1),0)</f>
        <v>13</v>
      </c>
      <c r="G3149" s="36" t="str">
        <f>LEFT('DETALLE DE CONEXIONES'!BE3149,3)</f>
        <v>NOF</v>
      </c>
      <c r="H3149" s="36" t="str">
        <f>RIGHT('DETALLE DE CONEXIONES'!AK3149,2)</f>
        <v/>
      </c>
      <c r="I3149" s="36" t="str">
        <f>LEFT('DETALLE DE CONEXIONES'!AK3149,3)</f>
        <v/>
      </c>
      <c r="J3149" s="36" t="str">
        <f>LEFT('DETALLE DE CONEXIONES'!M3149,3)</f>
        <v>12m</v>
      </c>
      <c r="K3149" s="36" t="str">
        <f>IF(LEN('DETALLE DE CONEXIONES'!M3149)&lt;12,(RIGHT('DETALLE DE CONEXIONES'!M3149,5)),(RIGHT('DETALLE DE CONEXIONES'!M3149,6)))</f>
        <v>43seg.</v>
      </c>
      <c r="L3149" s="36">
        <f>IF(C3149="Saliente Local",(IFERROR((LIMPIA(J3149,1)),0)),0)</f>
        <v>12</v>
      </c>
      <c r="M3149" s="36">
        <f>IF(C3149="Saliente Nacional",(IFERROR((LIMPIA(J3149,1)),0)),0)</f>
        <v>0</v>
      </c>
      <c r="N3149" s="36">
        <f>IF(C3149="Saliente Internacional",(IFERROR((LIMPIA(J3149,1)),0)),0)</f>
        <v>0</v>
      </c>
      <c r="O3149" s="36">
        <f>IF(C3149="Saliente Local",(IFERROR((LIMPIA(K3149,1)),0)),0)</f>
        <v>43</v>
      </c>
      <c r="P3149" s="36">
        <f>IF(C3149="Saliente Nacional",(IFERROR((LIMPIA(K3149,1)),0)),0)</f>
        <v>0</v>
      </c>
      <c r="Q3149" s="36">
        <f>IF(C3149="Saliente Internacional",(IFERROR((LIMPIA(K3149,1)),0)),0)</f>
        <v>0</v>
      </c>
      <c r="R3149" s="36">
        <f t="shared" si="148"/>
        <v>13</v>
      </c>
      <c r="S3149" s="36">
        <f t="shared" si="149"/>
        <v>0</v>
      </c>
    </row>
    <row r="3150" spans="1:19" x14ac:dyDescent="0.25">
      <c r="A3150" s="101">
        <f>'DETALLE DE CONEXIONES'!P3150</f>
        <v>0</v>
      </c>
      <c r="B3150" s="36" t="str">
        <f>'DETALLE DE CONEXIONES'!I3150</f>
        <v>SALIENTE</v>
      </c>
      <c r="C3150" s="36" t="str">
        <f>'DETALLE DE CONEXIONES'!BB3150</f>
        <v>Saliente Local</v>
      </c>
      <c r="D3150" s="36" t="str">
        <f>'DETALLE DE CONEXIONES'!E3150</f>
        <v>999XXX3420</v>
      </c>
      <c r="E3150" s="36">
        <f t="shared" si="147"/>
        <v>10</v>
      </c>
      <c r="F3150" s="36">
        <f>IFERROR(LIMPIA('DETALLE DE CONEXIONES'!N3150,1),0)</f>
        <v>3</v>
      </c>
      <c r="G3150" s="36" t="str">
        <f>LEFT('DETALLE DE CONEXIONES'!BE3150,3)</f>
        <v>NOF</v>
      </c>
      <c r="H3150" s="36" t="str">
        <f>RIGHT('DETALLE DE CONEXIONES'!AK3150,2)</f>
        <v/>
      </c>
      <c r="I3150" s="36" t="str">
        <f>LEFT('DETALLE DE CONEXIONES'!AK3150,3)</f>
        <v/>
      </c>
      <c r="J3150" s="36" t="str">
        <f>LEFT('DETALLE DE CONEXIONES'!M3150,3)</f>
        <v>2mi</v>
      </c>
      <c r="K3150" s="36" t="str">
        <f>IF(LEN('DETALLE DE CONEXIONES'!M3150)&lt;12,(RIGHT('DETALLE DE CONEXIONES'!M3150,5)),(RIGHT('DETALLE DE CONEXIONES'!M3150,6)))</f>
        <v>1seg.</v>
      </c>
      <c r="L3150" s="36">
        <f>IF(C3150="Saliente Local",(IFERROR((LIMPIA(J3150,1)),0)),0)</f>
        <v>2</v>
      </c>
      <c r="M3150" s="36">
        <f>IF(C3150="Saliente Nacional",(IFERROR((LIMPIA(J3150,1)),0)),0)</f>
        <v>0</v>
      </c>
      <c r="N3150" s="36">
        <f>IF(C3150="Saliente Internacional",(IFERROR((LIMPIA(J3150,1)),0)),0)</f>
        <v>0</v>
      </c>
      <c r="O3150" s="36">
        <f>IF(C3150="Saliente Local",(IFERROR((LIMPIA(K3150,1)),0)),0)</f>
        <v>1</v>
      </c>
      <c r="P3150" s="36">
        <f>IF(C3150="Saliente Nacional",(IFERROR((LIMPIA(K3150,1)),0)),0)</f>
        <v>0</v>
      </c>
      <c r="Q3150" s="36">
        <f>IF(C3150="Saliente Internacional",(IFERROR((LIMPIA(K3150,1)),0)),0)</f>
        <v>0</v>
      </c>
      <c r="R3150" s="36">
        <f t="shared" si="148"/>
        <v>3</v>
      </c>
      <c r="S3150" s="36">
        <f t="shared" si="149"/>
        <v>0</v>
      </c>
    </row>
    <row r="3151" spans="1:19" x14ac:dyDescent="0.25">
      <c r="A3151" s="101">
        <f>'DETALLE DE CONEXIONES'!P3151</f>
        <v>0</v>
      </c>
      <c r="B3151" s="36" t="str">
        <f>'DETALLE DE CONEXIONES'!I3151</f>
        <v>ENTRANTE</v>
      </c>
      <c r="C3151" s="36" t="str">
        <f>'DETALLE DE CONEXIONES'!BB3151</f>
        <v>Entrante</v>
      </c>
      <c r="D3151" s="36" t="str">
        <f>'DETALLE DE CONEXIONES'!E3151</f>
        <v>999XXX1600</v>
      </c>
      <c r="E3151" s="36">
        <f t="shared" si="147"/>
        <v>10</v>
      </c>
      <c r="F3151" s="36">
        <f>IFERROR(LIMPIA('DETALLE DE CONEXIONES'!N3151,1),0)</f>
        <v>4</v>
      </c>
      <c r="G3151" s="36" t="str">
        <f>LEFT('DETALLE DE CONEXIONES'!BE3151,3)</f>
        <v>NOF</v>
      </c>
      <c r="H3151" s="36" t="str">
        <f>RIGHT('DETALLE DE CONEXIONES'!AK3151,2)</f>
        <v/>
      </c>
      <c r="I3151" s="36" t="str">
        <f>LEFT('DETALLE DE CONEXIONES'!AK3151,3)</f>
        <v/>
      </c>
      <c r="J3151" s="36" t="str">
        <f>LEFT('DETALLE DE CONEXIONES'!M3151,3)</f>
        <v>3mi</v>
      </c>
      <c r="K3151" s="36" t="str">
        <f>IF(LEN('DETALLE DE CONEXIONES'!M3151)&lt;12,(RIGHT('DETALLE DE CONEXIONES'!M3151,5)),(RIGHT('DETALLE DE CONEXIONES'!M3151,6)))</f>
        <v>5seg.</v>
      </c>
      <c r="L3151" s="36">
        <f>IF(C3151="Saliente Local",(IFERROR((LIMPIA(J3151,1)),0)),0)</f>
        <v>0</v>
      </c>
      <c r="M3151" s="36">
        <f>IF(C3151="Saliente Nacional",(IFERROR((LIMPIA(J3151,1)),0)),0)</f>
        <v>0</v>
      </c>
      <c r="N3151" s="36">
        <f>IF(C3151="Saliente Internacional",(IFERROR((LIMPIA(J3151,1)),0)),0)</f>
        <v>0</v>
      </c>
      <c r="O3151" s="36">
        <f>IF(C3151="Saliente Local",(IFERROR((LIMPIA(K3151,1)),0)),0)</f>
        <v>0</v>
      </c>
      <c r="P3151" s="36">
        <f>IF(C3151="Saliente Nacional",(IFERROR((LIMPIA(K3151,1)),0)),0)</f>
        <v>0</v>
      </c>
      <c r="Q3151" s="36">
        <f>IF(C3151="Saliente Internacional",(IFERROR((LIMPIA(K3151,1)),0)),0)</f>
        <v>0</v>
      </c>
      <c r="R3151" s="36">
        <f t="shared" si="148"/>
        <v>0</v>
      </c>
      <c r="S3151" s="36">
        <f t="shared" si="149"/>
        <v>0</v>
      </c>
    </row>
    <row r="3152" spans="1:19" x14ac:dyDescent="0.25">
      <c r="A3152" s="101">
        <f>'DETALLE DE CONEXIONES'!P3152</f>
        <v>0</v>
      </c>
      <c r="B3152" s="36" t="str">
        <f>'DETALLE DE CONEXIONES'!I3152</f>
        <v>ENTRANTE</v>
      </c>
      <c r="C3152" s="36" t="str">
        <f>'DETALLE DE CONEXIONES'!BB3152</f>
        <v>Entrante</v>
      </c>
      <c r="D3152" s="36" t="str">
        <f>'DETALLE DE CONEXIONES'!E3152</f>
        <v>999XXX1600</v>
      </c>
      <c r="E3152" s="36">
        <f t="shared" si="147"/>
        <v>10</v>
      </c>
      <c r="F3152" s="36">
        <f>IFERROR(LIMPIA('DETALLE DE CONEXIONES'!N3152,1),0)</f>
        <v>3</v>
      </c>
      <c r="G3152" s="36" t="str">
        <f>LEFT('DETALLE DE CONEXIONES'!BE3152,3)</f>
        <v>NOF</v>
      </c>
      <c r="H3152" s="36" t="str">
        <f>RIGHT('DETALLE DE CONEXIONES'!AK3152,2)</f>
        <v/>
      </c>
      <c r="I3152" s="36" t="str">
        <f>LEFT('DETALLE DE CONEXIONES'!AK3152,3)</f>
        <v/>
      </c>
      <c r="J3152" s="36" t="str">
        <f>LEFT('DETALLE DE CONEXIONES'!M3152,3)</f>
        <v>2mi</v>
      </c>
      <c r="K3152" s="36" t="str">
        <f>IF(LEN('DETALLE DE CONEXIONES'!M3152)&lt;12,(RIGHT('DETALLE DE CONEXIONES'!M3152,5)),(RIGHT('DETALLE DE CONEXIONES'!M3152,6)))</f>
        <v>18seg.</v>
      </c>
      <c r="L3152" s="36">
        <f>IF(C3152="Saliente Local",(IFERROR((LIMPIA(J3152,1)),0)),0)</f>
        <v>0</v>
      </c>
      <c r="M3152" s="36">
        <f>IF(C3152="Saliente Nacional",(IFERROR((LIMPIA(J3152,1)),0)),0)</f>
        <v>0</v>
      </c>
      <c r="N3152" s="36">
        <f>IF(C3152="Saliente Internacional",(IFERROR((LIMPIA(J3152,1)),0)),0)</f>
        <v>0</v>
      </c>
      <c r="O3152" s="36">
        <f>IF(C3152="Saliente Local",(IFERROR((LIMPIA(K3152,1)),0)),0)</f>
        <v>0</v>
      </c>
      <c r="P3152" s="36">
        <f>IF(C3152="Saliente Nacional",(IFERROR((LIMPIA(K3152,1)),0)),0)</f>
        <v>0</v>
      </c>
      <c r="Q3152" s="36">
        <f>IF(C3152="Saliente Internacional",(IFERROR((LIMPIA(K3152,1)),0)),0)</f>
        <v>0</v>
      </c>
      <c r="R3152" s="36">
        <f t="shared" si="148"/>
        <v>0</v>
      </c>
      <c r="S3152" s="36">
        <f t="shared" si="149"/>
        <v>0</v>
      </c>
    </row>
    <row r="3153" spans="1:19" x14ac:dyDescent="0.25">
      <c r="A3153" s="101">
        <f>'DETALLE DE CONEXIONES'!P3153</f>
        <v>0</v>
      </c>
      <c r="B3153" s="36" t="str">
        <f>'DETALLE DE CONEXIONES'!I3153</f>
        <v>SALIENTE</v>
      </c>
      <c r="C3153" s="36" t="str">
        <f>'DETALLE DE CONEXIONES'!BB3153</f>
        <v>Saliente Local</v>
      </c>
      <c r="D3153" s="36" t="str">
        <f>'DETALLE DE CONEXIONES'!E3153</f>
        <v>999XXX2109</v>
      </c>
      <c r="E3153" s="36">
        <f t="shared" si="147"/>
        <v>10</v>
      </c>
      <c r="F3153" s="36">
        <f>IFERROR(LIMPIA('DETALLE DE CONEXIONES'!N3153,1),0)</f>
        <v>1</v>
      </c>
      <c r="G3153" s="36" t="str">
        <f>LEFT('DETALLE DE CONEXIONES'!BE3153,3)</f>
        <v>NOF</v>
      </c>
      <c r="H3153" s="36" t="str">
        <f>RIGHT('DETALLE DE CONEXIONES'!AK3153,2)</f>
        <v/>
      </c>
      <c r="I3153" s="36" t="str">
        <f>LEFT('DETALLE DE CONEXIONES'!AK3153,3)</f>
        <v/>
      </c>
      <c r="J3153" s="36" t="str">
        <f>LEFT('DETALLE DE CONEXIONES'!M3153,3)</f>
        <v>0mi</v>
      </c>
      <c r="K3153" s="36" t="str">
        <f>IF(LEN('DETALLE DE CONEXIONES'!M3153)&lt;12,(RIGHT('DETALLE DE CONEXIONES'!M3153,5)),(RIGHT('DETALLE DE CONEXIONES'!M3153,6)))</f>
        <v>21seg.</v>
      </c>
      <c r="L3153" s="36">
        <f>IF(C3153="Saliente Local",(IFERROR((LIMPIA(J3153,1)),0)),0)</f>
        <v>0</v>
      </c>
      <c r="M3153" s="36">
        <f>IF(C3153="Saliente Nacional",(IFERROR((LIMPIA(J3153,1)),0)),0)</f>
        <v>0</v>
      </c>
      <c r="N3153" s="36">
        <f>IF(C3153="Saliente Internacional",(IFERROR((LIMPIA(J3153,1)),0)),0)</f>
        <v>0</v>
      </c>
      <c r="O3153" s="36">
        <f>IF(C3153="Saliente Local",(IFERROR((LIMPIA(K3153,1)),0)),0)</f>
        <v>21</v>
      </c>
      <c r="P3153" s="36">
        <f>IF(C3153="Saliente Nacional",(IFERROR((LIMPIA(K3153,1)),0)),0)</f>
        <v>0</v>
      </c>
      <c r="Q3153" s="36">
        <f>IF(C3153="Saliente Internacional",(IFERROR((LIMPIA(K3153,1)),0)),0)</f>
        <v>0</v>
      </c>
      <c r="R3153" s="36">
        <f t="shared" si="148"/>
        <v>1</v>
      </c>
      <c r="S3153" s="36">
        <f t="shared" si="149"/>
        <v>0</v>
      </c>
    </row>
    <row r="3154" spans="1:19" x14ac:dyDescent="0.25">
      <c r="A3154" s="101">
        <f>'DETALLE DE CONEXIONES'!P3154</f>
        <v>0</v>
      </c>
      <c r="B3154" s="36" t="str">
        <f>'DETALLE DE CONEXIONES'!I3154</f>
        <v>SALIENTE</v>
      </c>
      <c r="C3154" s="36" t="str">
        <f>'DETALLE DE CONEXIONES'!BB3154</f>
        <v>Saliente Local</v>
      </c>
      <c r="D3154" s="36" t="str">
        <f>'DETALLE DE CONEXIONES'!E3154</f>
        <v>999XXX9875</v>
      </c>
      <c r="E3154" s="36">
        <f t="shared" si="147"/>
        <v>10</v>
      </c>
      <c r="F3154" s="36">
        <f>IFERROR(LIMPIA('DETALLE DE CONEXIONES'!N3154,1),0)</f>
        <v>4</v>
      </c>
      <c r="G3154" s="36" t="str">
        <f>LEFT('DETALLE DE CONEXIONES'!BE3154,3)</f>
        <v>NOF</v>
      </c>
      <c r="H3154" s="36" t="str">
        <f>RIGHT('DETALLE DE CONEXIONES'!AK3154,2)</f>
        <v/>
      </c>
      <c r="I3154" s="36" t="str">
        <f>LEFT('DETALLE DE CONEXIONES'!AK3154,3)</f>
        <v/>
      </c>
      <c r="J3154" s="36" t="str">
        <f>LEFT('DETALLE DE CONEXIONES'!M3154,3)</f>
        <v>3mi</v>
      </c>
      <c r="K3154" s="36" t="str">
        <f>IF(LEN('DETALLE DE CONEXIONES'!M3154)&lt;12,(RIGHT('DETALLE DE CONEXIONES'!M3154,5)),(RIGHT('DETALLE DE CONEXIONES'!M3154,6)))</f>
        <v>40seg.</v>
      </c>
      <c r="L3154" s="36">
        <f>IF(C3154="Saliente Local",(IFERROR((LIMPIA(J3154,1)),0)),0)</f>
        <v>3</v>
      </c>
      <c r="M3154" s="36">
        <f>IF(C3154="Saliente Nacional",(IFERROR((LIMPIA(J3154,1)),0)),0)</f>
        <v>0</v>
      </c>
      <c r="N3154" s="36">
        <f>IF(C3154="Saliente Internacional",(IFERROR((LIMPIA(J3154,1)),0)),0)</f>
        <v>0</v>
      </c>
      <c r="O3154" s="36">
        <f>IF(C3154="Saliente Local",(IFERROR((LIMPIA(K3154,1)),0)),0)</f>
        <v>40</v>
      </c>
      <c r="P3154" s="36">
        <f>IF(C3154="Saliente Nacional",(IFERROR((LIMPIA(K3154,1)),0)),0)</f>
        <v>0</v>
      </c>
      <c r="Q3154" s="36">
        <f>IF(C3154="Saliente Internacional",(IFERROR((LIMPIA(K3154,1)),0)),0)</f>
        <v>0</v>
      </c>
      <c r="R3154" s="36">
        <f t="shared" si="148"/>
        <v>4</v>
      </c>
      <c r="S3154" s="36">
        <f t="shared" si="149"/>
        <v>0</v>
      </c>
    </row>
    <row r="3155" spans="1:19" x14ac:dyDescent="0.25">
      <c r="A3155" s="101">
        <f>'DETALLE DE CONEXIONES'!P3155</f>
        <v>0</v>
      </c>
      <c r="B3155" s="36" t="str">
        <f>'DETALLE DE CONEXIONES'!I3155</f>
        <v>SALIENTE</v>
      </c>
      <c r="C3155" s="36" t="str">
        <f>'DETALLE DE CONEXIONES'!BB3155</f>
        <v>Saliente Local</v>
      </c>
      <c r="D3155" s="36" t="str">
        <f>'DETALLE DE CONEXIONES'!E3155</f>
        <v>999XXX0328</v>
      </c>
      <c r="E3155" s="36">
        <f t="shared" si="147"/>
        <v>10</v>
      </c>
      <c r="F3155" s="36">
        <f>IFERROR(LIMPIA('DETALLE DE CONEXIONES'!N3155,1),0)</f>
        <v>2</v>
      </c>
      <c r="G3155" s="36" t="str">
        <f>LEFT('DETALLE DE CONEXIONES'!BE3155,3)</f>
        <v>NOF</v>
      </c>
      <c r="H3155" s="36" t="str">
        <f>RIGHT('DETALLE DE CONEXIONES'!AK3155,2)</f>
        <v/>
      </c>
      <c r="I3155" s="36" t="str">
        <f>LEFT('DETALLE DE CONEXIONES'!AK3155,3)</f>
        <v/>
      </c>
      <c r="J3155" s="36" t="str">
        <f>LEFT('DETALLE DE CONEXIONES'!M3155,3)</f>
        <v>1mi</v>
      </c>
      <c r="K3155" s="36" t="str">
        <f>IF(LEN('DETALLE DE CONEXIONES'!M3155)&lt;12,(RIGHT('DETALLE DE CONEXIONES'!M3155,5)),(RIGHT('DETALLE DE CONEXIONES'!M3155,6)))</f>
        <v>33seg.</v>
      </c>
      <c r="L3155" s="36">
        <f>IF(C3155="Saliente Local",(IFERROR((LIMPIA(J3155,1)),0)),0)</f>
        <v>1</v>
      </c>
      <c r="M3155" s="36">
        <f>IF(C3155="Saliente Nacional",(IFERROR((LIMPIA(J3155,1)),0)),0)</f>
        <v>0</v>
      </c>
      <c r="N3155" s="36">
        <f>IF(C3155="Saliente Internacional",(IFERROR((LIMPIA(J3155,1)),0)),0)</f>
        <v>0</v>
      </c>
      <c r="O3155" s="36">
        <f>IF(C3155="Saliente Local",(IFERROR((LIMPIA(K3155,1)),0)),0)</f>
        <v>33</v>
      </c>
      <c r="P3155" s="36">
        <f>IF(C3155="Saliente Nacional",(IFERROR((LIMPIA(K3155,1)),0)),0)</f>
        <v>0</v>
      </c>
      <c r="Q3155" s="36">
        <f>IF(C3155="Saliente Internacional",(IFERROR((LIMPIA(K3155,1)),0)),0)</f>
        <v>0</v>
      </c>
      <c r="R3155" s="36">
        <f t="shared" si="148"/>
        <v>2</v>
      </c>
      <c r="S3155" s="36">
        <f t="shared" si="149"/>
        <v>0</v>
      </c>
    </row>
    <row r="3156" spans="1:19" x14ac:dyDescent="0.25">
      <c r="A3156" s="101">
        <f>'DETALLE DE CONEXIONES'!P3156</f>
        <v>0</v>
      </c>
      <c r="B3156" s="36" t="str">
        <f>'DETALLE DE CONEXIONES'!I3156</f>
        <v>SALIENTE</v>
      </c>
      <c r="C3156" s="36" t="str">
        <f>'DETALLE DE CONEXIONES'!BB3156</f>
        <v>Saliente Local</v>
      </c>
      <c r="D3156" s="36" t="str">
        <f>'DETALLE DE CONEXIONES'!E3156</f>
        <v>999XXX5581</v>
      </c>
      <c r="E3156" s="36">
        <f t="shared" si="147"/>
        <v>10</v>
      </c>
      <c r="F3156" s="36">
        <f>IFERROR(LIMPIA('DETALLE DE CONEXIONES'!N3156,1),0)</f>
        <v>4</v>
      </c>
      <c r="G3156" s="36" t="str">
        <f>LEFT('DETALLE DE CONEXIONES'!BE3156,3)</f>
        <v>NOF</v>
      </c>
      <c r="H3156" s="36" t="str">
        <f>RIGHT('DETALLE DE CONEXIONES'!AK3156,2)</f>
        <v/>
      </c>
      <c r="I3156" s="36" t="str">
        <f>LEFT('DETALLE DE CONEXIONES'!AK3156,3)</f>
        <v/>
      </c>
      <c r="J3156" s="36" t="str">
        <f>LEFT('DETALLE DE CONEXIONES'!M3156,3)</f>
        <v>3mi</v>
      </c>
      <c r="K3156" s="36" t="str">
        <f>IF(LEN('DETALLE DE CONEXIONES'!M3156)&lt;12,(RIGHT('DETALLE DE CONEXIONES'!M3156,5)),(RIGHT('DETALLE DE CONEXIONES'!M3156,6)))</f>
        <v>46seg.</v>
      </c>
      <c r="L3156" s="36">
        <f>IF(C3156="Saliente Local",(IFERROR((LIMPIA(J3156,1)),0)),0)</f>
        <v>3</v>
      </c>
      <c r="M3156" s="36">
        <f>IF(C3156="Saliente Nacional",(IFERROR((LIMPIA(J3156,1)),0)),0)</f>
        <v>0</v>
      </c>
      <c r="N3156" s="36">
        <f>IF(C3156="Saliente Internacional",(IFERROR((LIMPIA(J3156,1)),0)),0)</f>
        <v>0</v>
      </c>
      <c r="O3156" s="36">
        <f>IF(C3156="Saliente Local",(IFERROR((LIMPIA(K3156,1)),0)),0)</f>
        <v>46</v>
      </c>
      <c r="P3156" s="36">
        <f>IF(C3156="Saliente Nacional",(IFERROR((LIMPIA(K3156,1)),0)),0)</f>
        <v>0</v>
      </c>
      <c r="Q3156" s="36">
        <f>IF(C3156="Saliente Internacional",(IFERROR((LIMPIA(K3156,1)),0)),0)</f>
        <v>0</v>
      </c>
      <c r="R3156" s="36">
        <f t="shared" si="148"/>
        <v>4</v>
      </c>
      <c r="S3156" s="36">
        <f t="shared" si="149"/>
        <v>0</v>
      </c>
    </row>
    <row r="3157" spans="1:19" x14ac:dyDescent="0.25">
      <c r="A3157" s="101">
        <f>'DETALLE DE CONEXIONES'!P3157</f>
        <v>0</v>
      </c>
      <c r="B3157" s="36" t="str">
        <f>'DETALLE DE CONEXIONES'!I3157</f>
        <v>GPRS</v>
      </c>
      <c r="C3157" s="36" t="str">
        <f>'DETALLE DE CONEXIONES'!BB3157</f>
        <v>RS</v>
      </c>
      <c r="D3157" s="36" t="str">
        <f>'DETALLE DE CONEXIONES'!E3157</f>
        <v>internet.itelcel.coXXXGLTE</v>
      </c>
      <c r="E3157" s="36">
        <f t="shared" si="147"/>
        <v>26</v>
      </c>
      <c r="F3157" s="36">
        <f>IFERROR(LIMPIA('DETALLE DE CONEXIONES'!N3157,1),0)</f>
        <v>0</v>
      </c>
      <c r="G3157" s="36" t="str">
        <f>LEFT('DETALLE DE CONEXIONES'!BE3157,3)</f>
        <v/>
      </c>
      <c r="H3157" s="36" t="str">
        <f>RIGHT('DETALLE DE CONEXIONES'!AK3157,2)</f>
        <v>-1</v>
      </c>
      <c r="I3157" s="36" t="str">
        <f>LEFT('DETALLE DE CONEXIONES'!AK3157,3)</f>
        <v>RS;</v>
      </c>
      <c r="J3157" s="36" t="str">
        <f>LEFT('DETALLE DE CONEXIONES'!M3157,3)</f>
        <v>0mi</v>
      </c>
      <c r="K3157" s="36" t="str">
        <f>IF(LEN('DETALLE DE CONEXIONES'!M3157)&lt;12,(RIGHT('DETALLE DE CONEXIONES'!M3157,5)),(RIGHT('DETALLE DE CONEXIONES'!M3157,6)))</f>
        <v xml:space="preserve">min. </v>
      </c>
      <c r="L3157" s="36">
        <f>IF(C3157="Saliente Local",(IFERROR((LIMPIA(J3157,1)),0)),0)</f>
        <v>0</v>
      </c>
      <c r="M3157" s="36">
        <f>IF(C3157="Saliente Nacional",(IFERROR((LIMPIA(J3157,1)),0)),0)</f>
        <v>0</v>
      </c>
      <c r="N3157" s="36">
        <f>IF(C3157="Saliente Internacional",(IFERROR((LIMPIA(J3157,1)),0)),0)</f>
        <v>0</v>
      </c>
      <c r="O3157" s="36">
        <f>IF(C3157="Saliente Local",(IFERROR((LIMPIA(K3157,1)),0)),0)</f>
        <v>0</v>
      </c>
      <c r="P3157" s="36">
        <f>IF(C3157="Saliente Nacional",(IFERROR((LIMPIA(K3157,1)),0)),0)</f>
        <v>0</v>
      </c>
      <c r="Q3157" s="36">
        <f>IF(C3157="Saliente Internacional",(IFERROR((LIMPIA(K3157,1)),0)),0)</f>
        <v>0</v>
      </c>
      <c r="R3157" s="36">
        <f t="shared" si="148"/>
        <v>0</v>
      </c>
      <c r="S3157" s="36">
        <f t="shared" si="149"/>
        <v>0</v>
      </c>
    </row>
    <row r="3158" spans="1:19" x14ac:dyDescent="0.25">
      <c r="A3158" s="101">
        <f>'DETALLE DE CONEXIONES'!P3158</f>
        <v>0</v>
      </c>
      <c r="B3158" s="36" t="str">
        <f>'DETALLE DE CONEXIONES'!I3158</f>
        <v>TRANSFERENCIA</v>
      </c>
      <c r="C3158" s="36" t="str">
        <f>'DETALLE DE CONEXIONES'!BB3158</f>
        <v>Desvio Nacional</v>
      </c>
      <c r="D3158" s="36" t="str">
        <f>'DETALLE DE CONEXIONES'!E3158</f>
        <v>999XXX1600</v>
      </c>
      <c r="E3158" s="36">
        <f t="shared" si="147"/>
        <v>10</v>
      </c>
      <c r="F3158" s="36">
        <f>IFERROR(LIMPIA('DETALLE DE CONEXIONES'!N3158,1),0)</f>
        <v>1</v>
      </c>
      <c r="G3158" s="36" t="str">
        <f>LEFT('DETALLE DE CONEXIONES'!BE3158,3)</f>
        <v>SIU</v>
      </c>
      <c r="H3158" s="36" t="str">
        <f>RIGHT('DETALLE DE CONEXIONES'!AK3158,2)</f>
        <v/>
      </c>
      <c r="I3158" s="36" t="str">
        <f>LEFT('DETALLE DE CONEXIONES'!AK3158,3)</f>
        <v/>
      </c>
      <c r="J3158" s="36" t="str">
        <f>LEFT('DETALLE DE CONEXIONES'!M3158,3)</f>
        <v>0mi</v>
      </c>
      <c r="K3158" s="36" t="str">
        <f>IF(LEN('DETALLE DE CONEXIONES'!M3158)&lt;12,(RIGHT('DETALLE DE CONEXIONES'!M3158,5)),(RIGHT('DETALLE DE CONEXIONES'!M3158,6)))</f>
        <v>10seg.</v>
      </c>
      <c r="L3158" s="36">
        <f>IF(C3158="Saliente Local",(IFERROR((LIMPIA(J3158,1)),0)),0)</f>
        <v>0</v>
      </c>
      <c r="M3158" s="36">
        <f>IF(C3158="Saliente Nacional",(IFERROR((LIMPIA(J3158,1)),0)),0)</f>
        <v>0</v>
      </c>
      <c r="N3158" s="36">
        <f>IF(C3158="Saliente Internacional",(IFERROR((LIMPIA(J3158,1)),0)),0)</f>
        <v>0</v>
      </c>
      <c r="O3158" s="36">
        <f>IF(C3158="Saliente Local",(IFERROR((LIMPIA(K3158,1)),0)),0)</f>
        <v>0</v>
      </c>
      <c r="P3158" s="36">
        <f>IF(C3158="Saliente Nacional",(IFERROR((LIMPIA(K3158,1)),0)),0)</f>
        <v>0</v>
      </c>
      <c r="Q3158" s="36">
        <f>IF(C3158="Saliente Internacional",(IFERROR((LIMPIA(K3158,1)),0)),0)</f>
        <v>0</v>
      </c>
      <c r="R3158" s="36">
        <f t="shared" si="148"/>
        <v>0</v>
      </c>
      <c r="S3158" s="36">
        <f t="shared" si="149"/>
        <v>0</v>
      </c>
    </row>
    <row r="3159" spans="1:19" x14ac:dyDescent="0.25">
      <c r="A3159" s="101">
        <f>'DETALLE DE CONEXIONES'!P3159</f>
        <v>0</v>
      </c>
      <c r="B3159" s="36" t="str">
        <f>'DETALLE DE CONEXIONES'!I3159</f>
        <v>TRANSFERENCIA</v>
      </c>
      <c r="C3159" s="36" t="str">
        <f>'DETALLE DE CONEXIONES'!BB3159</f>
        <v>Desvio Nacional</v>
      </c>
      <c r="D3159" s="36" t="str">
        <f>'DETALLE DE CONEXIONES'!E3159</f>
        <v>999XXX1600</v>
      </c>
      <c r="E3159" s="36">
        <f t="shared" si="147"/>
        <v>10</v>
      </c>
      <c r="F3159" s="36">
        <f>IFERROR(LIMPIA('DETALLE DE CONEXIONES'!N3159,1),0)</f>
        <v>1</v>
      </c>
      <c r="G3159" s="36" t="str">
        <f>LEFT('DETALLE DE CONEXIONES'!BE3159,3)</f>
        <v>SIU</v>
      </c>
      <c r="H3159" s="36" t="str">
        <f>RIGHT('DETALLE DE CONEXIONES'!AK3159,2)</f>
        <v/>
      </c>
      <c r="I3159" s="36" t="str">
        <f>LEFT('DETALLE DE CONEXIONES'!AK3159,3)</f>
        <v/>
      </c>
      <c r="J3159" s="36" t="str">
        <f>LEFT('DETALLE DE CONEXIONES'!M3159,3)</f>
        <v>0mi</v>
      </c>
      <c r="K3159" s="36" t="str">
        <f>IF(LEN('DETALLE DE CONEXIONES'!M3159)&lt;12,(RIGHT('DETALLE DE CONEXIONES'!M3159,5)),(RIGHT('DETALLE DE CONEXIONES'!M3159,6)))</f>
        <v>1seg.</v>
      </c>
      <c r="L3159" s="36">
        <f>IF(C3159="Saliente Local",(IFERROR((LIMPIA(J3159,1)),0)),0)</f>
        <v>0</v>
      </c>
      <c r="M3159" s="36">
        <f>IF(C3159="Saliente Nacional",(IFERROR((LIMPIA(J3159,1)),0)),0)</f>
        <v>0</v>
      </c>
      <c r="N3159" s="36">
        <f>IF(C3159="Saliente Internacional",(IFERROR((LIMPIA(J3159,1)),0)),0)</f>
        <v>0</v>
      </c>
      <c r="O3159" s="36">
        <f>IF(C3159="Saliente Local",(IFERROR((LIMPIA(K3159,1)),0)),0)</f>
        <v>0</v>
      </c>
      <c r="P3159" s="36">
        <f>IF(C3159="Saliente Nacional",(IFERROR((LIMPIA(K3159,1)),0)),0)</f>
        <v>0</v>
      </c>
      <c r="Q3159" s="36">
        <f>IF(C3159="Saliente Internacional",(IFERROR((LIMPIA(K3159,1)),0)),0)</f>
        <v>0</v>
      </c>
      <c r="R3159" s="36">
        <f t="shared" si="148"/>
        <v>0</v>
      </c>
      <c r="S3159" s="36">
        <f t="shared" si="149"/>
        <v>0</v>
      </c>
    </row>
    <row r="3160" spans="1:19" x14ac:dyDescent="0.25">
      <c r="A3160" s="101">
        <f>'DETALLE DE CONEXIONES'!P3160</f>
        <v>0</v>
      </c>
      <c r="B3160" s="36" t="str">
        <f>'DETALLE DE CONEXIONES'!I3160</f>
        <v>SALIENTE</v>
      </c>
      <c r="C3160" s="36" t="str">
        <f>'DETALLE DE CONEXIONES'!BB3160</f>
        <v>Saliente Local</v>
      </c>
      <c r="D3160" s="36" t="str">
        <f>'DETALLE DE CONEXIONES'!E3160</f>
        <v>999XXX8226</v>
      </c>
      <c r="E3160" s="36">
        <f t="shared" si="147"/>
        <v>10</v>
      </c>
      <c r="F3160" s="36">
        <f>IFERROR(LIMPIA('DETALLE DE CONEXIONES'!N3160,1),0)</f>
        <v>1</v>
      </c>
      <c r="G3160" s="36" t="str">
        <f>LEFT('DETALLE DE CONEXIONES'!BE3160,3)</f>
        <v>NOF</v>
      </c>
      <c r="H3160" s="36" t="str">
        <f>RIGHT('DETALLE DE CONEXIONES'!AK3160,2)</f>
        <v/>
      </c>
      <c r="I3160" s="36" t="str">
        <f>LEFT('DETALLE DE CONEXIONES'!AK3160,3)</f>
        <v/>
      </c>
      <c r="J3160" s="36" t="str">
        <f>LEFT('DETALLE DE CONEXIONES'!M3160,3)</f>
        <v>0mi</v>
      </c>
      <c r="K3160" s="36" t="str">
        <f>IF(LEN('DETALLE DE CONEXIONES'!M3160)&lt;12,(RIGHT('DETALLE DE CONEXIONES'!M3160,5)),(RIGHT('DETALLE DE CONEXIONES'!M3160,6)))</f>
        <v>44seg.</v>
      </c>
      <c r="L3160" s="36">
        <f>IF(C3160="Saliente Local",(IFERROR((LIMPIA(J3160,1)),0)),0)</f>
        <v>0</v>
      </c>
      <c r="M3160" s="36">
        <f>IF(C3160="Saliente Nacional",(IFERROR((LIMPIA(J3160,1)),0)),0)</f>
        <v>0</v>
      </c>
      <c r="N3160" s="36">
        <f>IF(C3160="Saliente Internacional",(IFERROR((LIMPIA(J3160,1)),0)),0)</f>
        <v>0</v>
      </c>
      <c r="O3160" s="36">
        <f>IF(C3160="Saliente Local",(IFERROR((LIMPIA(K3160,1)),0)),0)</f>
        <v>44</v>
      </c>
      <c r="P3160" s="36">
        <f>IF(C3160="Saliente Nacional",(IFERROR((LIMPIA(K3160,1)),0)),0)</f>
        <v>0</v>
      </c>
      <c r="Q3160" s="36">
        <f>IF(C3160="Saliente Internacional",(IFERROR((LIMPIA(K3160,1)),0)),0)</f>
        <v>0</v>
      </c>
      <c r="R3160" s="36">
        <f t="shared" si="148"/>
        <v>1</v>
      </c>
      <c r="S3160" s="36">
        <f t="shared" si="149"/>
        <v>0</v>
      </c>
    </row>
    <row r="3161" spans="1:19" x14ac:dyDescent="0.25">
      <c r="A3161" s="101">
        <f>'DETALLE DE CONEXIONES'!P3161</f>
        <v>0</v>
      </c>
      <c r="B3161" s="36" t="str">
        <f>'DETALLE DE CONEXIONES'!I3161</f>
        <v>SALIENTE</v>
      </c>
      <c r="C3161" s="36" t="str">
        <f>'DETALLE DE CONEXIONES'!BB3161</f>
        <v>Saliente Local</v>
      </c>
      <c r="D3161" s="36" t="str">
        <f>'DETALLE DE CONEXIONES'!E3161</f>
        <v>999XXX0328</v>
      </c>
      <c r="E3161" s="36">
        <f t="shared" si="147"/>
        <v>10</v>
      </c>
      <c r="F3161" s="36">
        <f>IFERROR(LIMPIA('DETALLE DE CONEXIONES'!N3161,1),0)</f>
        <v>1</v>
      </c>
      <c r="G3161" s="36" t="str">
        <f>LEFT('DETALLE DE CONEXIONES'!BE3161,3)</f>
        <v>NOF</v>
      </c>
      <c r="H3161" s="36" t="str">
        <f>RIGHT('DETALLE DE CONEXIONES'!AK3161,2)</f>
        <v/>
      </c>
      <c r="I3161" s="36" t="str">
        <f>LEFT('DETALLE DE CONEXIONES'!AK3161,3)</f>
        <v/>
      </c>
      <c r="J3161" s="36" t="str">
        <f>LEFT('DETALLE DE CONEXIONES'!M3161,3)</f>
        <v>0mi</v>
      </c>
      <c r="K3161" s="36" t="str">
        <f>IF(LEN('DETALLE DE CONEXIONES'!M3161)&lt;12,(RIGHT('DETALLE DE CONEXIONES'!M3161,5)),(RIGHT('DETALLE DE CONEXIONES'!M3161,6)))</f>
        <v>33seg.</v>
      </c>
      <c r="L3161" s="36">
        <f>IF(C3161="Saliente Local",(IFERROR((LIMPIA(J3161,1)),0)),0)</f>
        <v>0</v>
      </c>
      <c r="M3161" s="36">
        <f>IF(C3161="Saliente Nacional",(IFERROR((LIMPIA(J3161,1)),0)),0)</f>
        <v>0</v>
      </c>
      <c r="N3161" s="36">
        <f>IF(C3161="Saliente Internacional",(IFERROR((LIMPIA(J3161,1)),0)),0)</f>
        <v>0</v>
      </c>
      <c r="O3161" s="36">
        <f>IF(C3161="Saliente Local",(IFERROR((LIMPIA(K3161,1)),0)),0)</f>
        <v>33</v>
      </c>
      <c r="P3161" s="36">
        <f>IF(C3161="Saliente Nacional",(IFERROR((LIMPIA(K3161,1)),0)),0)</f>
        <v>0</v>
      </c>
      <c r="Q3161" s="36">
        <f>IF(C3161="Saliente Internacional",(IFERROR((LIMPIA(K3161,1)),0)),0)</f>
        <v>0</v>
      </c>
      <c r="R3161" s="36">
        <f t="shared" si="148"/>
        <v>1</v>
      </c>
      <c r="S3161" s="36">
        <f t="shared" si="149"/>
        <v>0</v>
      </c>
    </row>
    <row r="3162" spans="1:19" x14ac:dyDescent="0.25">
      <c r="A3162" s="101">
        <f>'DETALLE DE CONEXIONES'!P3162</f>
        <v>0</v>
      </c>
      <c r="B3162" s="36" t="str">
        <f>'DETALLE DE CONEXIONES'!I3162</f>
        <v>GPRS</v>
      </c>
      <c r="C3162" s="36" t="str">
        <f>'DETALLE DE CONEXIONES'!BB3162</f>
        <v>RS</v>
      </c>
      <c r="D3162" s="36" t="str">
        <f>'DETALLE DE CONEXIONES'!E3162</f>
        <v>internet.itelcelXXXm-3G</v>
      </c>
      <c r="E3162" s="36">
        <f t="shared" si="147"/>
        <v>23</v>
      </c>
      <c r="F3162" s="36">
        <f>IFERROR(LIMPIA('DETALLE DE CONEXIONES'!N3162,1),0)</f>
        <v>0</v>
      </c>
      <c r="G3162" s="36" t="str">
        <f>LEFT('DETALLE DE CONEXIONES'!BE3162,3)</f>
        <v/>
      </c>
      <c r="H3162" s="36" t="str">
        <f>RIGHT('DETALLE DE CONEXIONES'!AK3162,2)</f>
        <v>-1</v>
      </c>
      <c r="I3162" s="36" t="str">
        <f>LEFT('DETALLE DE CONEXIONES'!AK3162,3)</f>
        <v>RS;</v>
      </c>
      <c r="J3162" s="36" t="str">
        <f>LEFT('DETALLE DE CONEXIONES'!M3162,3)</f>
        <v>0mi</v>
      </c>
      <c r="K3162" s="36" t="str">
        <f>IF(LEN('DETALLE DE CONEXIONES'!M3162)&lt;12,(RIGHT('DETALLE DE CONEXIONES'!M3162,5)),(RIGHT('DETALLE DE CONEXIONES'!M3162,6)))</f>
        <v xml:space="preserve">min. </v>
      </c>
      <c r="L3162" s="36">
        <f>IF(C3162="Saliente Local",(IFERROR((LIMPIA(J3162,1)),0)),0)</f>
        <v>0</v>
      </c>
      <c r="M3162" s="36">
        <f>IF(C3162="Saliente Nacional",(IFERROR((LIMPIA(J3162,1)),0)),0)</f>
        <v>0</v>
      </c>
      <c r="N3162" s="36">
        <f>IF(C3162="Saliente Internacional",(IFERROR((LIMPIA(J3162,1)),0)),0)</f>
        <v>0</v>
      </c>
      <c r="O3162" s="36">
        <f>IF(C3162="Saliente Local",(IFERROR((LIMPIA(K3162,1)),0)),0)</f>
        <v>0</v>
      </c>
      <c r="P3162" s="36">
        <f>IF(C3162="Saliente Nacional",(IFERROR((LIMPIA(K3162,1)),0)),0)</f>
        <v>0</v>
      </c>
      <c r="Q3162" s="36">
        <f>IF(C3162="Saliente Internacional",(IFERROR((LIMPIA(K3162,1)),0)),0)</f>
        <v>0</v>
      </c>
      <c r="R3162" s="36">
        <f t="shared" si="148"/>
        <v>0</v>
      </c>
      <c r="S3162" s="36">
        <f t="shared" si="149"/>
        <v>0</v>
      </c>
    </row>
    <row r="3163" spans="1:19" x14ac:dyDescent="0.25">
      <c r="A3163" s="101">
        <f>'DETALLE DE CONEXIONES'!P3163</f>
        <v>0</v>
      </c>
      <c r="B3163" s="36" t="str">
        <f>'DETALLE DE CONEXIONES'!I3163</f>
        <v>GPRS</v>
      </c>
      <c r="C3163" s="36" t="str">
        <f>'DETALLE DE CONEXIONES'!BB3163</f>
        <v>RS</v>
      </c>
      <c r="D3163" s="36" t="str">
        <f>'DETALLE DE CONEXIONES'!E3163</f>
        <v>internet.itelcelXXXm-3G</v>
      </c>
      <c r="E3163" s="36">
        <f t="shared" si="147"/>
        <v>23</v>
      </c>
      <c r="F3163" s="36">
        <f>IFERROR(LIMPIA('DETALLE DE CONEXIONES'!N3163,1),0)</f>
        <v>0</v>
      </c>
      <c r="G3163" s="36" t="str">
        <f>LEFT('DETALLE DE CONEXIONES'!BE3163,3)</f>
        <v/>
      </c>
      <c r="H3163" s="36" t="str">
        <f>RIGHT('DETALLE DE CONEXIONES'!AK3163,2)</f>
        <v>-1</v>
      </c>
      <c r="I3163" s="36" t="str">
        <f>LEFT('DETALLE DE CONEXIONES'!AK3163,3)</f>
        <v>RS;</v>
      </c>
      <c r="J3163" s="36" t="str">
        <f>LEFT('DETALLE DE CONEXIONES'!M3163,3)</f>
        <v>0mi</v>
      </c>
      <c r="K3163" s="36" t="str">
        <f>IF(LEN('DETALLE DE CONEXIONES'!M3163)&lt;12,(RIGHT('DETALLE DE CONEXIONES'!M3163,5)),(RIGHT('DETALLE DE CONEXIONES'!M3163,6)))</f>
        <v xml:space="preserve">min. </v>
      </c>
      <c r="L3163" s="36">
        <f>IF(C3163="Saliente Local",(IFERROR((LIMPIA(J3163,1)),0)),0)</f>
        <v>0</v>
      </c>
      <c r="M3163" s="36">
        <f>IF(C3163="Saliente Nacional",(IFERROR((LIMPIA(J3163,1)),0)),0)</f>
        <v>0</v>
      </c>
      <c r="N3163" s="36">
        <f>IF(C3163="Saliente Internacional",(IFERROR((LIMPIA(J3163,1)),0)),0)</f>
        <v>0</v>
      </c>
      <c r="O3163" s="36">
        <f>IF(C3163="Saliente Local",(IFERROR((LIMPIA(K3163,1)),0)),0)</f>
        <v>0</v>
      </c>
      <c r="P3163" s="36">
        <f>IF(C3163="Saliente Nacional",(IFERROR((LIMPIA(K3163,1)),0)),0)</f>
        <v>0</v>
      </c>
      <c r="Q3163" s="36">
        <f>IF(C3163="Saliente Internacional",(IFERROR((LIMPIA(K3163,1)),0)),0)</f>
        <v>0</v>
      </c>
      <c r="R3163" s="36">
        <f t="shared" si="148"/>
        <v>0</v>
      </c>
      <c r="S3163" s="36">
        <f t="shared" si="149"/>
        <v>0</v>
      </c>
    </row>
    <row r="3164" spans="1:19" x14ac:dyDescent="0.25">
      <c r="A3164" s="101">
        <f>'DETALLE DE CONEXIONES'!P3164</f>
        <v>0</v>
      </c>
      <c r="B3164" s="36" t="str">
        <f>'DETALLE DE CONEXIONES'!I3164</f>
        <v>GPRS</v>
      </c>
      <c r="C3164" s="36" t="str">
        <f>'DETALLE DE CONEXIONES'!BB3164</f>
        <v>MENSAJERO</v>
      </c>
      <c r="D3164" s="36" t="str">
        <f>'DETALLE DE CONEXIONES'!E3164</f>
        <v>internet.itelcelXXXm-3G</v>
      </c>
      <c r="E3164" s="36">
        <f t="shared" si="147"/>
        <v>23</v>
      </c>
      <c r="F3164" s="36">
        <f>IFERROR(LIMPIA('DETALLE DE CONEXIONES'!N3164,1),0)</f>
        <v>0</v>
      </c>
      <c r="G3164" s="36" t="str">
        <f>LEFT('DETALLE DE CONEXIONES'!BE3164,3)</f>
        <v/>
      </c>
      <c r="H3164" s="36" t="str">
        <f>RIGHT('DETALLE DE CONEXIONES'!AK3164,2)</f>
        <v>-1</v>
      </c>
      <c r="I3164" s="36" t="str">
        <f>LEFT('DETALLE DE CONEXIONES'!AK3164,3)</f>
        <v>MEN</v>
      </c>
      <c r="J3164" s="36" t="str">
        <f>LEFT('DETALLE DE CONEXIONES'!M3164,3)</f>
        <v>0mi</v>
      </c>
      <c r="K3164" s="36" t="str">
        <f>IF(LEN('DETALLE DE CONEXIONES'!M3164)&lt;12,(RIGHT('DETALLE DE CONEXIONES'!M3164,5)),(RIGHT('DETALLE DE CONEXIONES'!M3164,6)))</f>
        <v xml:space="preserve">min. </v>
      </c>
      <c r="L3164" s="36">
        <f>IF(C3164="Saliente Local",(IFERROR((LIMPIA(J3164,1)),0)),0)</f>
        <v>0</v>
      </c>
      <c r="M3164" s="36">
        <f>IF(C3164="Saliente Nacional",(IFERROR((LIMPIA(J3164,1)),0)),0)</f>
        <v>0</v>
      </c>
      <c r="N3164" s="36">
        <f>IF(C3164="Saliente Internacional",(IFERROR((LIMPIA(J3164,1)),0)),0)</f>
        <v>0</v>
      </c>
      <c r="O3164" s="36">
        <f>IF(C3164="Saliente Local",(IFERROR((LIMPIA(K3164,1)),0)),0)</f>
        <v>0</v>
      </c>
      <c r="P3164" s="36">
        <f>IF(C3164="Saliente Nacional",(IFERROR((LIMPIA(K3164,1)),0)),0)</f>
        <v>0</v>
      </c>
      <c r="Q3164" s="36">
        <f>IF(C3164="Saliente Internacional",(IFERROR((LIMPIA(K3164,1)),0)),0)</f>
        <v>0</v>
      </c>
      <c r="R3164" s="36">
        <f t="shared" si="148"/>
        <v>0</v>
      </c>
      <c r="S3164" s="36">
        <f t="shared" si="149"/>
        <v>0</v>
      </c>
    </row>
    <row r="3165" spans="1:19" x14ac:dyDescent="0.25">
      <c r="A3165" s="101">
        <f>'DETALLE DE CONEXIONES'!P3165</f>
        <v>0</v>
      </c>
      <c r="B3165" s="36" t="str">
        <f>'DETALLE DE CONEXIONES'!I3165</f>
        <v>GPRS</v>
      </c>
      <c r="C3165" s="36" t="str">
        <f>'DETALLE DE CONEXIONES'!BB3165</f>
        <v>RS</v>
      </c>
      <c r="D3165" s="36" t="str">
        <f>'DETALLE DE CONEXIONES'!E3165</f>
        <v>internet.itelcelXXXm-3G</v>
      </c>
      <c r="E3165" s="36">
        <f t="shared" si="147"/>
        <v>23</v>
      </c>
      <c r="F3165" s="36">
        <f>IFERROR(LIMPIA('DETALLE DE CONEXIONES'!N3165,1),0)</f>
        <v>0</v>
      </c>
      <c r="G3165" s="36" t="str">
        <f>LEFT('DETALLE DE CONEXIONES'!BE3165,3)</f>
        <v/>
      </c>
      <c r="H3165" s="36" t="str">
        <f>RIGHT('DETALLE DE CONEXIONES'!AK3165,2)</f>
        <v>-1</v>
      </c>
      <c r="I3165" s="36" t="str">
        <f>LEFT('DETALLE DE CONEXIONES'!AK3165,3)</f>
        <v>RS;</v>
      </c>
      <c r="J3165" s="36" t="str">
        <f>LEFT('DETALLE DE CONEXIONES'!M3165,3)</f>
        <v>0mi</v>
      </c>
      <c r="K3165" s="36" t="str">
        <f>IF(LEN('DETALLE DE CONEXIONES'!M3165)&lt;12,(RIGHT('DETALLE DE CONEXIONES'!M3165,5)),(RIGHT('DETALLE DE CONEXIONES'!M3165,6)))</f>
        <v xml:space="preserve">min. </v>
      </c>
      <c r="L3165" s="36">
        <f>IF(C3165="Saliente Local",(IFERROR((LIMPIA(J3165,1)),0)),0)</f>
        <v>0</v>
      </c>
      <c r="M3165" s="36">
        <f>IF(C3165="Saliente Nacional",(IFERROR((LIMPIA(J3165,1)),0)),0)</f>
        <v>0</v>
      </c>
      <c r="N3165" s="36">
        <f>IF(C3165="Saliente Internacional",(IFERROR((LIMPIA(J3165,1)),0)),0)</f>
        <v>0</v>
      </c>
      <c r="O3165" s="36">
        <f>IF(C3165="Saliente Local",(IFERROR((LIMPIA(K3165,1)),0)),0)</f>
        <v>0</v>
      </c>
      <c r="P3165" s="36">
        <f>IF(C3165="Saliente Nacional",(IFERROR((LIMPIA(K3165,1)),0)),0)</f>
        <v>0</v>
      </c>
      <c r="Q3165" s="36">
        <f>IF(C3165="Saliente Internacional",(IFERROR((LIMPIA(K3165,1)),0)),0)</f>
        <v>0</v>
      </c>
      <c r="R3165" s="36">
        <f t="shared" si="148"/>
        <v>0</v>
      </c>
      <c r="S3165" s="36">
        <f t="shared" si="149"/>
        <v>0</v>
      </c>
    </row>
    <row r="3166" spans="1:19" x14ac:dyDescent="0.25">
      <c r="A3166" s="101">
        <f>'DETALLE DE CONEXIONES'!P3166</f>
        <v>0</v>
      </c>
      <c r="B3166" s="36" t="str">
        <f>'DETALLE DE CONEXIONES'!I3166</f>
        <v>GPRS</v>
      </c>
      <c r="C3166" s="36" t="str">
        <f>'DETALLE DE CONEXIONES'!BB3166</f>
        <v>RS</v>
      </c>
      <c r="D3166" s="36" t="str">
        <f>'DETALLE DE CONEXIONES'!E3166</f>
        <v>internet.itelcel.coXXXGLTE</v>
      </c>
      <c r="E3166" s="36">
        <f t="shared" si="147"/>
        <v>26</v>
      </c>
      <c r="F3166" s="36">
        <f>IFERROR(LIMPIA('DETALLE DE CONEXIONES'!N3166,1),0)</f>
        <v>0</v>
      </c>
      <c r="G3166" s="36" t="str">
        <f>LEFT('DETALLE DE CONEXIONES'!BE3166,3)</f>
        <v/>
      </c>
      <c r="H3166" s="36" t="str">
        <f>RIGHT('DETALLE DE CONEXIONES'!AK3166,2)</f>
        <v>-1</v>
      </c>
      <c r="I3166" s="36" t="str">
        <f>LEFT('DETALLE DE CONEXIONES'!AK3166,3)</f>
        <v>RS;</v>
      </c>
      <c r="J3166" s="36" t="str">
        <f>LEFT('DETALLE DE CONEXIONES'!M3166,3)</f>
        <v>0mi</v>
      </c>
      <c r="K3166" s="36" t="str">
        <f>IF(LEN('DETALLE DE CONEXIONES'!M3166)&lt;12,(RIGHT('DETALLE DE CONEXIONES'!M3166,5)),(RIGHT('DETALLE DE CONEXIONES'!M3166,6)))</f>
        <v xml:space="preserve">min. </v>
      </c>
      <c r="L3166" s="36">
        <f>IF(C3166="Saliente Local",(IFERROR((LIMPIA(J3166,1)),0)),0)</f>
        <v>0</v>
      </c>
      <c r="M3166" s="36">
        <f>IF(C3166="Saliente Nacional",(IFERROR((LIMPIA(J3166,1)),0)),0)</f>
        <v>0</v>
      </c>
      <c r="N3166" s="36">
        <f>IF(C3166="Saliente Internacional",(IFERROR((LIMPIA(J3166,1)),0)),0)</f>
        <v>0</v>
      </c>
      <c r="O3166" s="36">
        <f>IF(C3166="Saliente Local",(IFERROR((LIMPIA(K3166,1)),0)),0)</f>
        <v>0</v>
      </c>
      <c r="P3166" s="36">
        <f>IF(C3166="Saliente Nacional",(IFERROR((LIMPIA(K3166,1)),0)),0)</f>
        <v>0</v>
      </c>
      <c r="Q3166" s="36">
        <f>IF(C3166="Saliente Internacional",(IFERROR((LIMPIA(K3166,1)),0)),0)</f>
        <v>0</v>
      </c>
      <c r="R3166" s="36">
        <f t="shared" si="148"/>
        <v>0</v>
      </c>
      <c r="S3166" s="36">
        <f t="shared" si="149"/>
        <v>0</v>
      </c>
    </row>
    <row r="3167" spans="1:19" x14ac:dyDescent="0.25">
      <c r="A3167" s="101">
        <f>'DETALLE DE CONEXIONES'!P3167</f>
        <v>0</v>
      </c>
      <c r="B3167" s="36" t="str">
        <f>'DETALLE DE CONEXIONES'!I3167</f>
        <v>GPRS</v>
      </c>
      <c r="C3167" s="36" t="str">
        <f>'DETALLE DE CONEXIONES'!BB3167</f>
        <v>MENSAJERO</v>
      </c>
      <c r="D3167" s="36" t="str">
        <f>'DETALLE DE CONEXIONES'!E3167</f>
        <v>internet.itelcel.coXXXGLTE</v>
      </c>
      <c r="E3167" s="36">
        <f t="shared" si="147"/>
        <v>26</v>
      </c>
      <c r="F3167" s="36">
        <f>IFERROR(LIMPIA('DETALLE DE CONEXIONES'!N3167,1),0)</f>
        <v>0</v>
      </c>
      <c r="G3167" s="36" t="str">
        <f>LEFT('DETALLE DE CONEXIONES'!BE3167,3)</f>
        <v/>
      </c>
      <c r="H3167" s="36" t="str">
        <f>RIGHT('DETALLE DE CONEXIONES'!AK3167,2)</f>
        <v>-1</v>
      </c>
      <c r="I3167" s="36" t="str">
        <f>LEFT('DETALLE DE CONEXIONES'!AK3167,3)</f>
        <v>MEN</v>
      </c>
      <c r="J3167" s="36" t="str">
        <f>LEFT('DETALLE DE CONEXIONES'!M3167,3)</f>
        <v>0mi</v>
      </c>
      <c r="K3167" s="36" t="str">
        <f>IF(LEN('DETALLE DE CONEXIONES'!M3167)&lt;12,(RIGHT('DETALLE DE CONEXIONES'!M3167,5)),(RIGHT('DETALLE DE CONEXIONES'!M3167,6)))</f>
        <v xml:space="preserve">min. </v>
      </c>
      <c r="L3167" s="36">
        <f>IF(C3167="Saliente Local",(IFERROR((LIMPIA(J3167,1)),0)),0)</f>
        <v>0</v>
      </c>
      <c r="M3167" s="36">
        <f>IF(C3167="Saliente Nacional",(IFERROR((LIMPIA(J3167,1)),0)),0)</f>
        <v>0</v>
      </c>
      <c r="N3167" s="36">
        <f>IF(C3167="Saliente Internacional",(IFERROR((LIMPIA(J3167,1)),0)),0)</f>
        <v>0</v>
      </c>
      <c r="O3167" s="36">
        <f>IF(C3167="Saliente Local",(IFERROR((LIMPIA(K3167,1)),0)),0)</f>
        <v>0</v>
      </c>
      <c r="P3167" s="36">
        <f>IF(C3167="Saliente Nacional",(IFERROR((LIMPIA(K3167,1)),0)),0)</f>
        <v>0</v>
      </c>
      <c r="Q3167" s="36">
        <f>IF(C3167="Saliente Internacional",(IFERROR((LIMPIA(K3167,1)),0)),0)</f>
        <v>0</v>
      </c>
      <c r="R3167" s="36">
        <f t="shared" si="148"/>
        <v>0</v>
      </c>
      <c r="S3167" s="36">
        <f t="shared" si="149"/>
        <v>0</v>
      </c>
    </row>
    <row r="3168" spans="1:19" x14ac:dyDescent="0.25">
      <c r="A3168" s="101">
        <f>'DETALLE DE CONEXIONES'!P3168</f>
        <v>0</v>
      </c>
      <c r="B3168" s="36" t="str">
        <f>'DETALLE DE CONEXIONES'!I3168</f>
        <v>GPRS</v>
      </c>
      <c r="C3168" s="36" t="str">
        <f>'DETALLE DE CONEXIONES'!BB3168</f>
        <v>MENSAJERO</v>
      </c>
      <c r="D3168" s="36" t="str">
        <f>'DETALLE DE CONEXIONES'!E3168</f>
        <v>internet.itelcelXXXm-3G</v>
      </c>
      <c r="E3168" s="36">
        <f t="shared" si="147"/>
        <v>23</v>
      </c>
      <c r="F3168" s="36">
        <f>IFERROR(LIMPIA('DETALLE DE CONEXIONES'!N3168,1),0)</f>
        <v>0</v>
      </c>
      <c r="G3168" s="36" t="str">
        <f>LEFT('DETALLE DE CONEXIONES'!BE3168,3)</f>
        <v/>
      </c>
      <c r="H3168" s="36" t="str">
        <f>RIGHT('DETALLE DE CONEXIONES'!AK3168,2)</f>
        <v>-1</v>
      </c>
      <c r="I3168" s="36" t="str">
        <f>LEFT('DETALLE DE CONEXIONES'!AK3168,3)</f>
        <v>MEN</v>
      </c>
      <c r="J3168" s="36" t="str">
        <f>LEFT('DETALLE DE CONEXIONES'!M3168,3)</f>
        <v>0mi</v>
      </c>
      <c r="K3168" s="36" t="str">
        <f>IF(LEN('DETALLE DE CONEXIONES'!M3168)&lt;12,(RIGHT('DETALLE DE CONEXIONES'!M3168,5)),(RIGHT('DETALLE DE CONEXIONES'!M3168,6)))</f>
        <v xml:space="preserve">min. </v>
      </c>
      <c r="L3168" s="36">
        <f>IF(C3168="Saliente Local",(IFERROR((LIMPIA(J3168,1)),0)),0)</f>
        <v>0</v>
      </c>
      <c r="M3168" s="36">
        <f>IF(C3168="Saliente Nacional",(IFERROR((LIMPIA(J3168,1)),0)),0)</f>
        <v>0</v>
      </c>
      <c r="N3168" s="36">
        <f>IF(C3168="Saliente Internacional",(IFERROR((LIMPIA(J3168,1)),0)),0)</f>
        <v>0</v>
      </c>
      <c r="O3168" s="36">
        <f>IF(C3168="Saliente Local",(IFERROR((LIMPIA(K3168,1)),0)),0)</f>
        <v>0</v>
      </c>
      <c r="P3168" s="36">
        <f>IF(C3168="Saliente Nacional",(IFERROR((LIMPIA(K3168,1)),0)),0)</f>
        <v>0</v>
      </c>
      <c r="Q3168" s="36">
        <f>IF(C3168="Saliente Internacional",(IFERROR((LIMPIA(K3168,1)),0)),0)</f>
        <v>0</v>
      </c>
      <c r="R3168" s="36">
        <f t="shared" si="148"/>
        <v>0</v>
      </c>
      <c r="S3168" s="36">
        <f t="shared" si="149"/>
        <v>0</v>
      </c>
    </row>
    <row r="3169" spans="1:19" x14ac:dyDescent="0.25">
      <c r="A3169" s="101">
        <f>'DETALLE DE CONEXIONES'!P3169</f>
        <v>0</v>
      </c>
      <c r="B3169" s="36" t="str">
        <f>'DETALLE DE CONEXIONES'!I3169</f>
        <v>GPRS</v>
      </c>
      <c r="C3169" s="36" t="str">
        <f>'DETALLE DE CONEXIONES'!BB3169</f>
        <v>RS</v>
      </c>
      <c r="D3169" s="36" t="str">
        <f>'DETALLE DE CONEXIONES'!E3169</f>
        <v>internet.itelcelXXXm-3G</v>
      </c>
      <c r="E3169" s="36">
        <f t="shared" si="147"/>
        <v>23</v>
      </c>
      <c r="F3169" s="36">
        <f>IFERROR(LIMPIA('DETALLE DE CONEXIONES'!N3169,1),0)</f>
        <v>0</v>
      </c>
      <c r="G3169" s="36" t="str">
        <f>LEFT('DETALLE DE CONEXIONES'!BE3169,3)</f>
        <v/>
      </c>
      <c r="H3169" s="36" t="str">
        <f>RIGHT('DETALLE DE CONEXIONES'!AK3169,2)</f>
        <v>-1</v>
      </c>
      <c r="I3169" s="36" t="str">
        <f>LEFT('DETALLE DE CONEXIONES'!AK3169,3)</f>
        <v>RS;</v>
      </c>
      <c r="J3169" s="36" t="str">
        <f>LEFT('DETALLE DE CONEXIONES'!M3169,3)</f>
        <v>0mi</v>
      </c>
      <c r="K3169" s="36" t="str">
        <f>IF(LEN('DETALLE DE CONEXIONES'!M3169)&lt;12,(RIGHT('DETALLE DE CONEXIONES'!M3169,5)),(RIGHT('DETALLE DE CONEXIONES'!M3169,6)))</f>
        <v xml:space="preserve">min. </v>
      </c>
      <c r="L3169" s="36">
        <f>IF(C3169="Saliente Local",(IFERROR((LIMPIA(J3169,1)),0)),0)</f>
        <v>0</v>
      </c>
      <c r="M3169" s="36">
        <f>IF(C3169="Saliente Nacional",(IFERROR((LIMPIA(J3169,1)),0)),0)</f>
        <v>0</v>
      </c>
      <c r="N3169" s="36">
        <f>IF(C3169="Saliente Internacional",(IFERROR((LIMPIA(J3169,1)),0)),0)</f>
        <v>0</v>
      </c>
      <c r="O3169" s="36">
        <f>IF(C3169="Saliente Local",(IFERROR((LIMPIA(K3169,1)),0)),0)</f>
        <v>0</v>
      </c>
      <c r="P3169" s="36">
        <f>IF(C3169="Saliente Nacional",(IFERROR((LIMPIA(K3169,1)),0)),0)</f>
        <v>0</v>
      </c>
      <c r="Q3169" s="36">
        <f>IF(C3169="Saliente Internacional",(IFERROR((LIMPIA(K3169,1)),0)),0)</f>
        <v>0</v>
      </c>
      <c r="R3169" s="36">
        <f t="shared" si="148"/>
        <v>0</v>
      </c>
      <c r="S3169" s="36">
        <f t="shared" si="149"/>
        <v>0</v>
      </c>
    </row>
    <row r="3170" spans="1:19" x14ac:dyDescent="0.25">
      <c r="A3170" s="101">
        <f>'DETALLE DE CONEXIONES'!P3170</f>
        <v>0</v>
      </c>
      <c r="B3170" s="36" t="str">
        <f>'DETALLE DE CONEXIONES'!I3170</f>
        <v>SALIENTE</v>
      </c>
      <c r="C3170" s="36" t="str">
        <f>'DETALLE DE CONEXIONES'!BB3170</f>
        <v>Saliente Local</v>
      </c>
      <c r="D3170" s="36" t="str">
        <f>'DETALLE DE CONEXIONES'!E3170</f>
        <v>999XXX0328</v>
      </c>
      <c r="E3170" s="36">
        <f t="shared" si="147"/>
        <v>10</v>
      </c>
      <c r="F3170" s="36">
        <f>IFERROR(LIMPIA('DETALLE DE CONEXIONES'!N3170,1),0)</f>
        <v>2</v>
      </c>
      <c r="G3170" s="36" t="str">
        <f>LEFT('DETALLE DE CONEXIONES'!BE3170,3)</f>
        <v>NOF</v>
      </c>
      <c r="H3170" s="36" t="str">
        <f>RIGHT('DETALLE DE CONEXIONES'!AK3170,2)</f>
        <v/>
      </c>
      <c r="I3170" s="36" t="str">
        <f>LEFT('DETALLE DE CONEXIONES'!AK3170,3)</f>
        <v/>
      </c>
      <c r="J3170" s="36" t="str">
        <f>LEFT('DETALLE DE CONEXIONES'!M3170,3)</f>
        <v>1mi</v>
      </c>
      <c r="K3170" s="36" t="str">
        <f>IF(LEN('DETALLE DE CONEXIONES'!M3170)&lt;12,(RIGHT('DETALLE DE CONEXIONES'!M3170,5)),(RIGHT('DETALLE DE CONEXIONES'!M3170,6)))</f>
        <v>20seg.</v>
      </c>
      <c r="L3170" s="36">
        <f>IF(C3170="Saliente Local",(IFERROR((LIMPIA(J3170,1)),0)),0)</f>
        <v>1</v>
      </c>
      <c r="M3170" s="36">
        <f>IF(C3170="Saliente Nacional",(IFERROR((LIMPIA(J3170,1)),0)),0)</f>
        <v>0</v>
      </c>
      <c r="N3170" s="36">
        <f>IF(C3170="Saliente Internacional",(IFERROR((LIMPIA(J3170,1)),0)),0)</f>
        <v>0</v>
      </c>
      <c r="O3170" s="36">
        <f>IF(C3170="Saliente Local",(IFERROR((LIMPIA(K3170,1)),0)),0)</f>
        <v>20</v>
      </c>
      <c r="P3170" s="36">
        <f>IF(C3170="Saliente Nacional",(IFERROR((LIMPIA(K3170,1)),0)),0)</f>
        <v>0</v>
      </c>
      <c r="Q3170" s="36">
        <f>IF(C3170="Saliente Internacional",(IFERROR((LIMPIA(K3170,1)),0)),0)</f>
        <v>0</v>
      </c>
      <c r="R3170" s="36">
        <f t="shared" si="148"/>
        <v>2</v>
      </c>
      <c r="S3170" s="36">
        <f t="shared" si="149"/>
        <v>0</v>
      </c>
    </row>
    <row r="3171" spans="1:19" x14ac:dyDescent="0.25">
      <c r="A3171" s="101">
        <f>'DETALLE DE CONEXIONES'!P3171</f>
        <v>0</v>
      </c>
      <c r="B3171" s="36" t="str">
        <f>'DETALLE DE CONEXIONES'!I3171</f>
        <v>SALIENTE</v>
      </c>
      <c r="C3171" s="36" t="str">
        <f>'DETALLE DE CONEXIONES'!BB3171</f>
        <v>Saliente Local</v>
      </c>
      <c r="D3171" s="36" t="str">
        <f>'DETALLE DE CONEXIONES'!E3171</f>
        <v>999XXX0328</v>
      </c>
      <c r="E3171" s="36">
        <f t="shared" si="147"/>
        <v>10</v>
      </c>
      <c r="F3171" s="36">
        <f>IFERROR(LIMPIA('DETALLE DE CONEXIONES'!N3171,1),0)</f>
        <v>2</v>
      </c>
      <c r="G3171" s="36" t="str">
        <f>LEFT('DETALLE DE CONEXIONES'!BE3171,3)</f>
        <v>NOF</v>
      </c>
      <c r="H3171" s="36" t="str">
        <f>RIGHT('DETALLE DE CONEXIONES'!AK3171,2)</f>
        <v/>
      </c>
      <c r="I3171" s="36" t="str">
        <f>LEFT('DETALLE DE CONEXIONES'!AK3171,3)</f>
        <v/>
      </c>
      <c r="J3171" s="36" t="str">
        <f>LEFT('DETALLE DE CONEXIONES'!M3171,3)</f>
        <v>1mi</v>
      </c>
      <c r="K3171" s="36" t="str">
        <f>IF(LEN('DETALLE DE CONEXIONES'!M3171)&lt;12,(RIGHT('DETALLE DE CONEXIONES'!M3171,5)),(RIGHT('DETALLE DE CONEXIONES'!M3171,6)))</f>
        <v>28seg.</v>
      </c>
      <c r="L3171" s="36">
        <f>IF(C3171="Saliente Local",(IFERROR((LIMPIA(J3171,1)),0)),0)</f>
        <v>1</v>
      </c>
      <c r="M3171" s="36">
        <f>IF(C3171="Saliente Nacional",(IFERROR((LIMPIA(J3171,1)),0)),0)</f>
        <v>0</v>
      </c>
      <c r="N3171" s="36">
        <f>IF(C3171="Saliente Internacional",(IFERROR((LIMPIA(J3171,1)),0)),0)</f>
        <v>0</v>
      </c>
      <c r="O3171" s="36">
        <f>IF(C3171="Saliente Local",(IFERROR((LIMPIA(K3171,1)),0)),0)</f>
        <v>28</v>
      </c>
      <c r="P3171" s="36">
        <f>IF(C3171="Saliente Nacional",(IFERROR((LIMPIA(K3171,1)),0)),0)</f>
        <v>0</v>
      </c>
      <c r="Q3171" s="36">
        <f>IF(C3171="Saliente Internacional",(IFERROR((LIMPIA(K3171,1)),0)),0)</f>
        <v>0</v>
      </c>
      <c r="R3171" s="36">
        <f t="shared" si="148"/>
        <v>2</v>
      </c>
      <c r="S3171" s="36">
        <f t="shared" si="149"/>
        <v>0</v>
      </c>
    </row>
    <row r="3172" spans="1:19" x14ac:dyDescent="0.25">
      <c r="A3172" s="101">
        <f>'DETALLE DE CONEXIONES'!P3172</f>
        <v>0</v>
      </c>
      <c r="B3172" s="36" t="str">
        <f>'DETALLE DE CONEXIONES'!I3172</f>
        <v>TRANSFERENCIA</v>
      </c>
      <c r="C3172" s="36" t="str">
        <f>'DETALLE DE CONEXIONES'!BB3172</f>
        <v>Desvio Nacional</v>
      </c>
      <c r="D3172" s="36" t="str">
        <f>'DETALLE DE CONEXIONES'!E3172</f>
        <v>999XXX1600</v>
      </c>
      <c r="E3172" s="36">
        <f t="shared" si="147"/>
        <v>10</v>
      </c>
      <c r="F3172" s="36">
        <f>IFERROR(LIMPIA('DETALLE DE CONEXIONES'!N3172,1),0)</f>
        <v>1</v>
      </c>
      <c r="G3172" s="36" t="str">
        <f>LEFT('DETALLE DE CONEXIONES'!BE3172,3)</f>
        <v>SIU</v>
      </c>
      <c r="H3172" s="36" t="str">
        <f>RIGHT('DETALLE DE CONEXIONES'!AK3172,2)</f>
        <v/>
      </c>
      <c r="I3172" s="36" t="str">
        <f>LEFT('DETALLE DE CONEXIONES'!AK3172,3)</f>
        <v/>
      </c>
      <c r="J3172" s="36" t="str">
        <f>LEFT('DETALLE DE CONEXIONES'!M3172,3)</f>
        <v>0mi</v>
      </c>
      <c r="K3172" s="36" t="str">
        <f>IF(LEN('DETALLE DE CONEXIONES'!M3172)&lt;12,(RIGHT('DETALLE DE CONEXIONES'!M3172,5)),(RIGHT('DETALLE DE CONEXIONES'!M3172,6)))</f>
        <v>3seg.</v>
      </c>
      <c r="L3172" s="36">
        <f>IF(C3172="Saliente Local",(IFERROR((LIMPIA(J3172,1)),0)),0)</f>
        <v>0</v>
      </c>
      <c r="M3172" s="36">
        <f>IF(C3172="Saliente Nacional",(IFERROR((LIMPIA(J3172,1)),0)),0)</f>
        <v>0</v>
      </c>
      <c r="N3172" s="36">
        <f>IF(C3172="Saliente Internacional",(IFERROR((LIMPIA(J3172,1)),0)),0)</f>
        <v>0</v>
      </c>
      <c r="O3172" s="36">
        <f>IF(C3172="Saliente Local",(IFERROR((LIMPIA(K3172,1)),0)),0)</f>
        <v>0</v>
      </c>
      <c r="P3172" s="36">
        <f>IF(C3172="Saliente Nacional",(IFERROR((LIMPIA(K3172,1)),0)),0)</f>
        <v>0</v>
      </c>
      <c r="Q3172" s="36">
        <f>IF(C3172="Saliente Internacional",(IFERROR((LIMPIA(K3172,1)),0)),0)</f>
        <v>0</v>
      </c>
      <c r="R3172" s="36">
        <f t="shared" si="148"/>
        <v>0</v>
      </c>
      <c r="S3172" s="36">
        <f t="shared" si="149"/>
        <v>0</v>
      </c>
    </row>
    <row r="3173" spans="1:19" x14ac:dyDescent="0.25">
      <c r="A3173" s="101">
        <f>'DETALLE DE CONEXIONES'!P3173</f>
        <v>0</v>
      </c>
      <c r="B3173" s="36" t="str">
        <f>'DETALLE DE CONEXIONES'!I3173</f>
        <v>TRANSFERENCIA</v>
      </c>
      <c r="C3173" s="36" t="str">
        <f>'DETALLE DE CONEXIONES'!BB3173</f>
        <v>Desvio Nacional</v>
      </c>
      <c r="D3173" s="36" t="str">
        <f>'DETALLE DE CONEXIONES'!E3173</f>
        <v>999XXX1600</v>
      </c>
      <c r="E3173" s="36">
        <f t="shared" si="147"/>
        <v>10</v>
      </c>
      <c r="F3173" s="36">
        <f>IFERROR(LIMPIA('DETALLE DE CONEXIONES'!N3173,1),0)</f>
        <v>1</v>
      </c>
      <c r="G3173" s="36" t="str">
        <f>LEFT('DETALLE DE CONEXIONES'!BE3173,3)</f>
        <v>SIU</v>
      </c>
      <c r="H3173" s="36" t="str">
        <f>RIGHT('DETALLE DE CONEXIONES'!AK3173,2)</f>
        <v/>
      </c>
      <c r="I3173" s="36" t="str">
        <f>LEFT('DETALLE DE CONEXIONES'!AK3173,3)</f>
        <v/>
      </c>
      <c r="J3173" s="36" t="str">
        <f>LEFT('DETALLE DE CONEXIONES'!M3173,3)</f>
        <v>0mi</v>
      </c>
      <c r="K3173" s="36" t="str">
        <f>IF(LEN('DETALLE DE CONEXIONES'!M3173)&lt;12,(RIGHT('DETALLE DE CONEXIONES'!M3173,5)),(RIGHT('DETALLE DE CONEXIONES'!M3173,6)))</f>
        <v>1seg.</v>
      </c>
      <c r="L3173" s="36">
        <f>IF(C3173="Saliente Local",(IFERROR((LIMPIA(J3173,1)),0)),0)</f>
        <v>0</v>
      </c>
      <c r="M3173" s="36">
        <f>IF(C3173="Saliente Nacional",(IFERROR((LIMPIA(J3173,1)),0)),0)</f>
        <v>0</v>
      </c>
      <c r="N3173" s="36">
        <f>IF(C3173="Saliente Internacional",(IFERROR((LIMPIA(J3173,1)),0)),0)</f>
        <v>0</v>
      </c>
      <c r="O3173" s="36">
        <f>IF(C3173="Saliente Local",(IFERROR((LIMPIA(K3173,1)),0)),0)</f>
        <v>0</v>
      </c>
      <c r="P3173" s="36">
        <f>IF(C3173="Saliente Nacional",(IFERROR((LIMPIA(K3173,1)),0)),0)</f>
        <v>0</v>
      </c>
      <c r="Q3173" s="36">
        <f>IF(C3173="Saliente Internacional",(IFERROR((LIMPIA(K3173,1)),0)),0)</f>
        <v>0</v>
      </c>
      <c r="R3173" s="36">
        <f t="shared" si="148"/>
        <v>0</v>
      </c>
      <c r="S3173" s="36">
        <f t="shared" si="149"/>
        <v>0</v>
      </c>
    </row>
    <row r="3174" spans="1:19" x14ac:dyDescent="0.25">
      <c r="A3174" s="101">
        <f>'DETALLE DE CONEXIONES'!P3174</f>
        <v>0</v>
      </c>
      <c r="B3174" s="36" t="str">
        <f>'DETALLE DE CONEXIONES'!I3174</f>
        <v>TRANSFERENCIA</v>
      </c>
      <c r="C3174" s="36" t="str">
        <f>'DETALLE DE CONEXIONES'!BB3174</f>
        <v>Desvio Nacional</v>
      </c>
      <c r="D3174" s="36" t="str">
        <f>'DETALLE DE CONEXIONES'!E3174</f>
        <v>999XXX1600</v>
      </c>
      <c r="E3174" s="36">
        <f t="shared" si="147"/>
        <v>10</v>
      </c>
      <c r="F3174" s="36">
        <f>IFERROR(LIMPIA('DETALLE DE CONEXIONES'!N3174,1),0)</f>
        <v>1</v>
      </c>
      <c r="G3174" s="36" t="str">
        <f>LEFT('DETALLE DE CONEXIONES'!BE3174,3)</f>
        <v>SIU</v>
      </c>
      <c r="H3174" s="36" t="str">
        <f>RIGHT('DETALLE DE CONEXIONES'!AK3174,2)</f>
        <v/>
      </c>
      <c r="I3174" s="36" t="str">
        <f>LEFT('DETALLE DE CONEXIONES'!AK3174,3)</f>
        <v/>
      </c>
      <c r="J3174" s="36" t="str">
        <f>LEFT('DETALLE DE CONEXIONES'!M3174,3)</f>
        <v>0mi</v>
      </c>
      <c r="K3174" s="36" t="str">
        <f>IF(LEN('DETALLE DE CONEXIONES'!M3174)&lt;12,(RIGHT('DETALLE DE CONEXIONES'!M3174,5)),(RIGHT('DETALLE DE CONEXIONES'!M3174,6)))</f>
        <v>3seg.</v>
      </c>
      <c r="L3174" s="36">
        <f>IF(C3174="Saliente Local",(IFERROR((LIMPIA(J3174,1)),0)),0)</f>
        <v>0</v>
      </c>
      <c r="M3174" s="36">
        <f>IF(C3174="Saliente Nacional",(IFERROR((LIMPIA(J3174,1)),0)),0)</f>
        <v>0</v>
      </c>
      <c r="N3174" s="36">
        <f>IF(C3174="Saliente Internacional",(IFERROR((LIMPIA(J3174,1)),0)),0)</f>
        <v>0</v>
      </c>
      <c r="O3174" s="36">
        <f>IF(C3174="Saliente Local",(IFERROR((LIMPIA(K3174,1)),0)),0)</f>
        <v>0</v>
      </c>
      <c r="P3174" s="36">
        <f>IF(C3174="Saliente Nacional",(IFERROR((LIMPIA(K3174,1)),0)),0)</f>
        <v>0</v>
      </c>
      <c r="Q3174" s="36">
        <f>IF(C3174="Saliente Internacional",(IFERROR((LIMPIA(K3174,1)),0)),0)</f>
        <v>0</v>
      </c>
      <c r="R3174" s="36">
        <f t="shared" si="148"/>
        <v>0</v>
      </c>
      <c r="S3174" s="36">
        <f t="shared" si="149"/>
        <v>0</v>
      </c>
    </row>
    <row r="3175" spans="1:19" x14ac:dyDescent="0.25">
      <c r="A3175" s="101">
        <f>'DETALLE DE CONEXIONES'!P3175</f>
        <v>0</v>
      </c>
      <c r="B3175" s="36" t="str">
        <f>'DETALLE DE CONEXIONES'!I3175</f>
        <v>ENTRANTE</v>
      </c>
      <c r="C3175" s="36" t="str">
        <f>'DETALLE DE CONEXIONES'!BB3175</f>
        <v>Entrante Local</v>
      </c>
      <c r="D3175" s="36" t="str">
        <f>'DETALLE DE CONEXIONES'!E3175</f>
        <v>999XXX1600</v>
      </c>
      <c r="E3175" s="36">
        <f t="shared" si="147"/>
        <v>10</v>
      </c>
      <c r="F3175" s="36">
        <f>IFERROR(LIMPIA('DETALLE DE CONEXIONES'!N3175,1),0)</f>
        <v>1</v>
      </c>
      <c r="G3175" s="36" t="str">
        <f>LEFT('DETALLE DE CONEXIONES'!BE3175,3)</f>
        <v>NOF</v>
      </c>
      <c r="H3175" s="36" t="str">
        <f>RIGHT('DETALLE DE CONEXIONES'!AK3175,2)</f>
        <v/>
      </c>
      <c r="I3175" s="36" t="str">
        <f>LEFT('DETALLE DE CONEXIONES'!AK3175,3)</f>
        <v/>
      </c>
      <c r="J3175" s="36" t="str">
        <f>LEFT('DETALLE DE CONEXIONES'!M3175,3)</f>
        <v>0mi</v>
      </c>
      <c r="K3175" s="36" t="str">
        <f>IF(LEN('DETALLE DE CONEXIONES'!M3175)&lt;12,(RIGHT('DETALLE DE CONEXIONES'!M3175,5)),(RIGHT('DETALLE DE CONEXIONES'!M3175,6)))</f>
        <v>54seg.</v>
      </c>
      <c r="L3175" s="36">
        <f>IF(C3175="Saliente Local",(IFERROR((LIMPIA(J3175,1)),0)),0)</f>
        <v>0</v>
      </c>
      <c r="M3175" s="36">
        <f>IF(C3175="Saliente Nacional",(IFERROR((LIMPIA(J3175,1)),0)),0)</f>
        <v>0</v>
      </c>
      <c r="N3175" s="36">
        <f>IF(C3175="Saliente Internacional",(IFERROR((LIMPIA(J3175,1)),0)),0)</f>
        <v>0</v>
      </c>
      <c r="O3175" s="36">
        <f>IF(C3175="Saliente Local",(IFERROR((LIMPIA(K3175,1)),0)),0)</f>
        <v>0</v>
      </c>
      <c r="P3175" s="36">
        <f>IF(C3175="Saliente Nacional",(IFERROR((LIMPIA(K3175,1)),0)),0)</f>
        <v>0</v>
      </c>
      <c r="Q3175" s="36">
        <f>IF(C3175="Saliente Internacional",(IFERROR((LIMPIA(K3175,1)),0)),0)</f>
        <v>0</v>
      </c>
      <c r="R3175" s="36">
        <f t="shared" si="148"/>
        <v>0</v>
      </c>
      <c r="S3175" s="36">
        <f t="shared" si="149"/>
        <v>0</v>
      </c>
    </row>
    <row r="3176" spans="1:19" x14ac:dyDescent="0.25">
      <c r="A3176" s="101">
        <f>'DETALLE DE CONEXIONES'!P3176</f>
        <v>0</v>
      </c>
      <c r="B3176" s="36" t="str">
        <f>'DETALLE DE CONEXIONES'!I3176</f>
        <v>SALIENTE</v>
      </c>
      <c r="C3176" s="36" t="str">
        <f>'DETALLE DE CONEXIONES'!BB3176</f>
        <v>Saliente Local</v>
      </c>
      <c r="D3176" s="36" t="str">
        <f>'DETALLE DE CONEXIONES'!E3176</f>
        <v>999XXX0328</v>
      </c>
      <c r="E3176" s="36">
        <f t="shared" si="147"/>
        <v>10</v>
      </c>
      <c r="F3176" s="36">
        <f>IFERROR(LIMPIA('DETALLE DE CONEXIONES'!N3176,1),0)</f>
        <v>1</v>
      </c>
      <c r="G3176" s="36" t="str">
        <f>LEFT('DETALLE DE CONEXIONES'!BE3176,3)</f>
        <v>NOF</v>
      </c>
      <c r="H3176" s="36" t="str">
        <f>RIGHT('DETALLE DE CONEXIONES'!AK3176,2)</f>
        <v/>
      </c>
      <c r="I3176" s="36" t="str">
        <f>LEFT('DETALLE DE CONEXIONES'!AK3176,3)</f>
        <v/>
      </c>
      <c r="J3176" s="36" t="str">
        <f>LEFT('DETALLE DE CONEXIONES'!M3176,3)</f>
        <v>0mi</v>
      </c>
      <c r="K3176" s="36" t="str">
        <f>IF(LEN('DETALLE DE CONEXIONES'!M3176)&lt;12,(RIGHT('DETALLE DE CONEXIONES'!M3176,5)),(RIGHT('DETALLE DE CONEXIONES'!M3176,6)))</f>
        <v>29seg.</v>
      </c>
      <c r="L3176" s="36">
        <f>IF(C3176="Saliente Local",(IFERROR((LIMPIA(J3176,1)),0)),0)</f>
        <v>0</v>
      </c>
      <c r="M3176" s="36">
        <f>IF(C3176="Saliente Nacional",(IFERROR((LIMPIA(J3176,1)),0)),0)</f>
        <v>0</v>
      </c>
      <c r="N3176" s="36">
        <f>IF(C3176="Saliente Internacional",(IFERROR((LIMPIA(J3176,1)),0)),0)</f>
        <v>0</v>
      </c>
      <c r="O3176" s="36">
        <f>IF(C3176="Saliente Local",(IFERROR((LIMPIA(K3176,1)),0)),0)</f>
        <v>29</v>
      </c>
      <c r="P3176" s="36">
        <f>IF(C3176="Saliente Nacional",(IFERROR((LIMPIA(K3176,1)),0)),0)</f>
        <v>0</v>
      </c>
      <c r="Q3176" s="36">
        <f>IF(C3176="Saliente Internacional",(IFERROR((LIMPIA(K3176,1)),0)),0)</f>
        <v>0</v>
      </c>
      <c r="R3176" s="36">
        <f t="shared" si="148"/>
        <v>1</v>
      </c>
      <c r="S3176" s="36">
        <f t="shared" si="149"/>
        <v>0</v>
      </c>
    </row>
    <row r="3177" spans="1:19" x14ac:dyDescent="0.25">
      <c r="A3177" s="101">
        <f>'DETALLE DE CONEXIONES'!P3177</f>
        <v>0</v>
      </c>
      <c r="B3177" s="36" t="str">
        <f>'DETALLE DE CONEXIONES'!I3177</f>
        <v>SALIENTE</v>
      </c>
      <c r="C3177" s="36" t="str">
        <f>'DETALLE DE CONEXIONES'!BB3177</f>
        <v>Saliente Local</v>
      </c>
      <c r="D3177" s="36" t="str">
        <f>'DETALLE DE CONEXIONES'!E3177</f>
        <v>999XXX0328</v>
      </c>
      <c r="E3177" s="36">
        <f t="shared" si="147"/>
        <v>10</v>
      </c>
      <c r="F3177" s="36">
        <f>IFERROR(LIMPIA('DETALLE DE CONEXIONES'!N3177,1),0)</f>
        <v>1</v>
      </c>
      <c r="G3177" s="36" t="str">
        <f>LEFT('DETALLE DE CONEXIONES'!BE3177,3)</f>
        <v>NOF</v>
      </c>
      <c r="H3177" s="36" t="str">
        <f>RIGHT('DETALLE DE CONEXIONES'!AK3177,2)</f>
        <v/>
      </c>
      <c r="I3177" s="36" t="str">
        <f>LEFT('DETALLE DE CONEXIONES'!AK3177,3)</f>
        <v/>
      </c>
      <c r="J3177" s="36" t="str">
        <f>LEFT('DETALLE DE CONEXIONES'!M3177,3)</f>
        <v>0mi</v>
      </c>
      <c r="K3177" s="36" t="str">
        <f>IF(LEN('DETALLE DE CONEXIONES'!M3177)&lt;12,(RIGHT('DETALLE DE CONEXIONES'!M3177,5)),(RIGHT('DETALLE DE CONEXIONES'!M3177,6)))</f>
        <v>28seg.</v>
      </c>
      <c r="L3177" s="36">
        <f>IF(C3177="Saliente Local",(IFERROR((LIMPIA(J3177,1)),0)),0)</f>
        <v>0</v>
      </c>
      <c r="M3177" s="36">
        <f>IF(C3177="Saliente Nacional",(IFERROR((LIMPIA(J3177,1)),0)),0)</f>
        <v>0</v>
      </c>
      <c r="N3177" s="36">
        <f>IF(C3177="Saliente Internacional",(IFERROR((LIMPIA(J3177,1)),0)),0)</f>
        <v>0</v>
      </c>
      <c r="O3177" s="36">
        <f>IF(C3177="Saliente Local",(IFERROR((LIMPIA(K3177,1)),0)),0)</f>
        <v>28</v>
      </c>
      <c r="P3177" s="36">
        <f>IF(C3177="Saliente Nacional",(IFERROR((LIMPIA(K3177,1)),0)),0)</f>
        <v>0</v>
      </c>
      <c r="Q3177" s="36">
        <f>IF(C3177="Saliente Internacional",(IFERROR((LIMPIA(K3177,1)),0)),0)</f>
        <v>0</v>
      </c>
      <c r="R3177" s="36">
        <f t="shared" si="148"/>
        <v>1</v>
      </c>
      <c r="S3177" s="36">
        <f t="shared" si="149"/>
        <v>0</v>
      </c>
    </row>
    <row r="3178" spans="1:19" x14ac:dyDescent="0.25">
      <c r="A3178" s="101">
        <f>'DETALLE DE CONEXIONES'!P3178</f>
        <v>0</v>
      </c>
      <c r="B3178" s="36" t="str">
        <f>'DETALLE DE CONEXIONES'!I3178</f>
        <v>SALIENTE</v>
      </c>
      <c r="C3178" s="36" t="str">
        <f>'DETALLE DE CONEXIONES'!BB3178</f>
        <v>Saliente Local</v>
      </c>
      <c r="D3178" s="36" t="str">
        <f>'DETALLE DE CONEXIONES'!E3178</f>
        <v>999XXX0328</v>
      </c>
      <c r="E3178" s="36">
        <f t="shared" si="147"/>
        <v>10</v>
      </c>
      <c r="F3178" s="36">
        <f>IFERROR(LIMPIA('DETALLE DE CONEXIONES'!N3178,1),0)</f>
        <v>2</v>
      </c>
      <c r="G3178" s="36" t="str">
        <f>LEFT('DETALLE DE CONEXIONES'!BE3178,3)</f>
        <v>NOF</v>
      </c>
      <c r="H3178" s="36" t="str">
        <f>RIGHT('DETALLE DE CONEXIONES'!AK3178,2)</f>
        <v/>
      </c>
      <c r="I3178" s="36" t="str">
        <f>LEFT('DETALLE DE CONEXIONES'!AK3178,3)</f>
        <v/>
      </c>
      <c r="J3178" s="36" t="str">
        <f>LEFT('DETALLE DE CONEXIONES'!M3178,3)</f>
        <v>1mi</v>
      </c>
      <c r="K3178" s="36" t="str">
        <f>IF(LEN('DETALLE DE CONEXIONES'!M3178)&lt;12,(RIGHT('DETALLE DE CONEXIONES'!M3178,5)),(RIGHT('DETALLE DE CONEXIONES'!M3178,6)))</f>
        <v>30seg.</v>
      </c>
      <c r="L3178" s="36">
        <f>IF(C3178="Saliente Local",(IFERROR((LIMPIA(J3178,1)),0)),0)</f>
        <v>1</v>
      </c>
      <c r="M3178" s="36">
        <f>IF(C3178="Saliente Nacional",(IFERROR((LIMPIA(J3178,1)),0)),0)</f>
        <v>0</v>
      </c>
      <c r="N3178" s="36">
        <f>IF(C3178="Saliente Internacional",(IFERROR((LIMPIA(J3178,1)),0)),0)</f>
        <v>0</v>
      </c>
      <c r="O3178" s="36">
        <f>IF(C3178="Saliente Local",(IFERROR((LIMPIA(K3178,1)),0)),0)</f>
        <v>30</v>
      </c>
      <c r="P3178" s="36">
        <f>IF(C3178="Saliente Nacional",(IFERROR((LIMPIA(K3178,1)),0)),0)</f>
        <v>0</v>
      </c>
      <c r="Q3178" s="36">
        <f>IF(C3178="Saliente Internacional",(IFERROR((LIMPIA(K3178,1)),0)),0)</f>
        <v>0</v>
      </c>
      <c r="R3178" s="36">
        <f t="shared" si="148"/>
        <v>2</v>
      </c>
      <c r="S3178" s="36">
        <f t="shared" si="149"/>
        <v>0</v>
      </c>
    </row>
    <row r="3179" spans="1:19" x14ac:dyDescent="0.25">
      <c r="A3179" s="101">
        <f>'DETALLE DE CONEXIONES'!P3179</f>
        <v>0</v>
      </c>
      <c r="B3179" s="36" t="str">
        <f>'DETALLE DE CONEXIONES'!I3179</f>
        <v>SALIENTE</v>
      </c>
      <c r="C3179" s="36" t="str">
        <f>'DETALLE DE CONEXIONES'!BB3179</f>
        <v>Saliente Local</v>
      </c>
      <c r="D3179" s="36" t="str">
        <f>'DETALLE DE CONEXIONES'!E3179</f>
        <v>999XXX0328</v>
      </c>
      <c r="E3179" s="36">
        <f t="shared" si="147"/>
        <v>10</v>
      </c>
      <c r="F3179" s="36">
        <f>IFERROR(LIMPIA('DETALLE DE CONEXIONES'!N3179,1),0)</f>
        <v>1</v>
      </c>
      <c r="G3179" s="36" t="str">
        <f>LEFT('DETALLE DE CONEXIONES'!BE3179,3)</f>
        <v>NOF</v>
      </c>
      <c r="H3179" s="36" t="str">
        <f>RIGHT('DETALLE DE CONEXIONES'!AK3179,2)</f>
        <v/>
      </c>
      <c r="I3179" s="36" t="str">
        <f>LEFT('DETALLE DE CONEXIONES'!AK3179,3)</f>
        <v/>
      </c>
      <c r="J3179" s="36" t="str">
        <f>LEFT('DETALLE DE CONEXIONES'!M3179,3)</f>
        <v>0mi</v>
      </c>
      <c r="K3179" s="36" t="str">
        <f>IF(LEN('DETALLE DE CONEXIONES'!M3179)&lt;12,(RIGHT('DETALLE DE CONEXIONES'!M3179,5)),(RIGHT('DETALLE DE CONEXIONES'!M3179,6)))</f>
        <v>38seg.</v>
      </c>
      <c r="L3179" s="36">
        <f>IF(C3179="Saliente Local",(IFERROR((LIMPIA(J3179,1)),0)),0)</f>
        <v>0</v>
      </c>
      <c r="M3179" s="36">
        <f>IF(C3179="Saliente Nacional",(IFERROR((LIMPIA(J3179,1)),0)),0)</f>
        <v>0</v>
      </c>
      <c r="N3179" s="36">
        <f>IF(C3179="Saliente Internacional",(IFERROR((LIMPIA(J3179,1)),0)),0)</f>
        <v>0</v>
      </c>
      <c r="O3179" s="36">
        <f>IF(C3179="Saliente Local",(IFERROR((LIMPIA(K3179,1)),0)),0)</f>
        <v>38</v>
      </c>
      <c r="P3179" s="36">
        <f>IF(C3179="Saliente Nacional",(IFERROR((LIMPIA(K3179,1)),0)),0)</f>
        <v>0</v>
      </c>
      <c r="Q3179" s="36">
        <f>IF(C3179="Saliente Internacional",(IFERROR((LIMPIA(K3179,1)),0)),0)</f>
        <v>0</v>
      </c>
      <c r="R3179" s="36">
        <f t="shared" si="148"/>
        <v>1</v>
      </c>
      <c r="S3179" s="36">
        <f t="shared" si="149"/>
        <v>0</v>
      </c>
    </row>
    <row r="3180" spans="1:19" x14ac:dyDescent="0.25">
      <c r="A3180" s="101">
        <f>'DETALLE DE CONEXIONES'!P3180</f>
        <v>0</v>
      </c>
      <c r="B3180" s="36" t="str">
        <f>'DETALLE DE CONEXIONES'!I3180</f>
        <v>SALIENTE</v>
      </c>
      <c r="C3180" s="36" t="str">
        <f>'DETALLE DE CONEXIONES'!BB3180</f>
        <v>Saliente Local</v>
      </c>
      <c r="D3180" s="36" t="str">
        <f>'DETALLE DE CONEXIONES'!E3180</f>
        <v>999XXX0328</v>
      </c>
      <c r="E3180" s="36">
        <f t="shared" si="147"/>
        <v>10</v>
      </c>
      <c r="F3180" s="36">
        <f>IFERROR(LIMPIA('DETALLE DE CONEXIONES'!N3180,1),0)</f>
        <v>1</v>
      </c>
      <c r="G3180" s="36" t="str">
        <f>LEFT('DETALLE DE CONEXIONES'!BE3180,3)</f>
        <v>NOF</v>
      </c>
      <c r="H3180" s="36" t="str">
        <f>RIGHT('DETALLE DE CONEXIONES'!AK3180,2)</f>
        <v/>
      </c>
      <c r="I3180" s="36" t="str">
        <f>LEFT('DETALLE DE CONEXIONES'!AK3180,3)</f>
        <v/>
      </c>
      <c r="J3180" s="36" t="str">
        <f>LEFT('DETALLE DE CONEXIONES'!M3180,3)</f>
        <v>0mi</v>
      </c>
      <c r="K3180" s="36" t="str">
        <f>IF(LEN('DETALLE DE CONEXIONES'!M3180)&lt;12,(RIGHT('DETALLE DE CONEXIONES'!M3180,5)),(RIGHT('DETALLE DE CONEXIONES'!M3180,6)))</f>
        <v>30seg.</v>
      </c>
      <c r="L3180" s="36">
        <f>IF(C3180="Saliente Local",(IFERROR((LIMPIA(J3180,1)),0)),0)</f>
        <v>0</v>
      </c>
      <c r="M3180" s="36">
        <f>IF(C3180="Saliente Nacional",(IFERROR((LIMPIA(J3180,1)),0)),0)</f>
        <v>0</v>
      </c>
      <c r="N3180" s="36">
        <f>IF(C3180="Saliente Internacional",(IFERROR((LIMPIA(J3180,1)),0)),0)</f>
        <v>0</v>
      </c>
      <c r="O3180" s="36">
        <f>IF(C3180="Saliente Local",(IFERROR((LIMPIA(K3180,1)),0)),0)</f>
        <v>30</v>
      </c>
      <c r="P3180" s="36">
        <f>IF(C3180="Saliente Nacional",(IFERROR((LIMPIA(K3180,1)),0)),0)</f>
        <v>0</v>
      </c>
      <c r="Q3180" s="36">
        <f>IF(C3180="Saliente Internacional",(IFERROR((LIMPIA(K3180,1)),0)),0)</f>
        <v>0</v>
      </c>
      <c r="R3180" s="36">
        <f t="shared" si="148"/>
        <v>1</v>
      </c>
      <c r="S3180" s="36">
        <f t="shared" si="149"/>
        <v>0</v>
      </c>
    </row>
    <row r="3181" spans="1:19" x14ac:dyDescent="0.25">
      <c r="A3181" s="101">
        <f>'DETALLE DE CONEXIONES'!P3181</f>
        <v>0</v>
      </c>
      <c r="B3181" s="36" t="str">
        <f>'DETALLE DE CONEXIONES'!I3181</f>
        <v>MENS.SALIENTE</v>
      </c>
      <c r="C3181" s="36" t="str">
        <f>'DETALLE DE CONEXIONES'!BB3181</f>
        <v>SMS Enviado</v>
      </c>
      <c r="D3181" s="36">
        <f>'DETALLE DE CONEXIONES'!E3181</f>
        <v>660910</v>
      </c>
      <c r="E3181" s="36">
        <f t="shared" si="147"/>
        <v>6</v>
      </c>
      <c r="F3181" s="36">
        <f>IFERROR(LIMPIA('DETALLE DE CONEXIONES'!N3181,1),0)</f>
        <v>0</v>
      </c>
      <c r="G3181" s="36" t="str">
        <f>LEFT('DETALLE DE CONEXIONES'!BE3181,3)</f>
        <v>0</v>
      </c>
      <c r="H3181" s="36" t="str">
        <f>RIGHT('DETALLE DE CONEXIONES'!AK3181,2)</f>
        <v/>
      </c>
      <c r="I3181" s="36" t="str">
        <f>LEFT('DETALLE DE CONEXIONES'!AK3181,3)</f>
        <v/>
      </c>
      <c r="J3181" s="36" t="str">
        <f>LEFT('DETALLE DE CONEXIONES'!M3181,3)</f>
        <v>0mi</v>
      </c>
      <c r="K3181" s="36" t="str">
        <f>IF(LEN('DETALLE DE CONEXIONES'!M3181)&lt;12,(RIGHT('DETALLE DE CONEXIONES'!M3181,5)),(RIGHT('DETALLE DE CONEXIONES'!M3181,6)))</f>
        <v xml:space="preserve">min. </v>
      </c>
      <c r="L3181" s="36">
        <f>IF(C3181="Saliente Local",(IFERROR((LIMPIA(J3181,1)),0)),0)</f>
        <v>0</v>
      </c>
      <c r="M3181" s="36">
        <f>IF(C3181="Saliente Nacional",(IFERROR((LIMPIA(J3181,1)),0)),0)</f>
        <v>0</v>
      </c>
      <c r="N3181" s="36">
        <f>IF(C3181="Saliente Internacional",(IFERROR((LIMPIA(J3181,1)),0)),0)</f>
        <v>0</v>
      </c>
      <c r="O3181" s="36">
        <f>IF(C3181="Saliente Local",(IFERROR((LIMPIA(K3181,1)),0)),0)</f>
        <v>0</v>
      </c>
      <c r="P3181" s="36">
        <f>IF(C3181="Saliente Nacional",(IFERROR((LIMPIA(K3181,1)),0)),0)</f>
        <v>0</v>
      </c>
      <c r="Q3181" s="36">
        <f>IF(C3181="Saliente Internacional",(IFERROR((LIMPIA(K3181,1)),0)),0)</f>
        <v>0</v>
      </c>
      <c r="R3181" s="36">
        <f t="shared" si="148"/>
        <v>0</v>
      </c>
      <c r="S3181" s="36">
        <f t="shared" si="149"/>
        <v>0</v>
      </c>
    </row>
    <row r="3182" spans="1:19" x14ac:dyDescent="0.25">
      <c r="A3182" s="101">
        <f>'DETALLE DE CONEXIONES'!P3182</f>
        <v>0</v>
      </c>
      <c r="B3182" s="36" t="str">
        <f>'DETALLE DE CONEXIONES'!I3182</f>
        <v>GPRS</v>
      </c>
      <c r="C3182" s="36" t="str">
        <f>'DETALLE DE CONEXIONES'!BB3182</f>
        <v>RS</v>
      </c>
      <c r="D3182" s="36" t="str">
        <f>'DETALLE DE CONEXIONES'!E3182</f>
        <v>internet.itelcelXXXm-3G</v>
      </c>
      <c r="E3182" s="36">
        <f t="shared" si="147"/>
        <v>23</v>
      </c>
      <c r="F3182" s="36">
        <f>IFERROR(LIMPIA('DETALLE DE CONEXIONES'!N3182,1),0)</f>
        <v>0</v>
      </c>
      <c r="G3182" s="36" t="str">
        <f>LEFT('DETALLE DE CONEXIONES'!BE3182,3)</f>
        <v/>
      </c>
      <c r="H3182" s="36" t="str">
        <f>RIGHT('DETALLE DE CONEXIONES'!AK3182,2)</f>
        <v>-1</v>
      </c>
      <c r="I3182" s="36" t="str">
        <f>LEFT('DETALLE DE CONEXIONES'!AK3182,3)</f>
        <v>RS;</v>
      </c>
      <c r="J3182" s="36" t="str">
        <f>LEFT('DETALLE DE CONEXIONES'!M3182,3)</f>
        <v>0mi</v>
      </c>
      <c r="K3182" s="36" t="str">
        <f>IF(LEN('DETALLE DE CONEXIONES'!M3182)&lt;12,(RIGHT('DETALLE DE CONEXIONES'!M3182,5)),(RIGHT('DETALLE DE CONEXIONES'!M3182,6)))</f>
        <v xml:space="preserve">min. </v>
      </c>
      <c r="L3182" s="36">
        <f>IF(C3182="Saliente Local",(IFERROR((LIMPIA(J3182,1)),0)),0)</f>
        <v>0</v>
      </c>
      <c r="M3182" s="36">
        <f>IF(C3182="Saliente Nacional",(IFERROR((LIMPIA(J3182,1)),0)),0)</f>
        <v>0</v>
      </c>
      <c r="N3182" s="36">
        <f>IF(C3182="Saliente Internacional",(IFERROR((LIMPIA(J3182,1)),0)),0)</f>
        <v>0</v>
      </c>
      <c r="O3182" s="36">
        <f>IF(C3182="Saliente Local",(IFERROR((LIMPIA(K3182,1)),0)),0)</f>
        <v>0</v>
      </c>
      <c r="P3182" s="36">
        <f>IF(C3182="Saliente Nacional",(IFERROR((LIMPIA(K3182,1)),0)),0)</f>
        <v>0</v>
      </c>
      <c r="Q3182" s="36">
        <f>IF(C3182="Saliente Internacional",(IFERROR((LIMPIA(K3182,1)),0)),0)</f>
        <v>0</v>
      </c>
      <c r="R3182" s="36">
        <f t="shared" si="148"/>
        <v>0</v>
      </c>
      <c r="S3182" s="36">
        <f t="shared" si="149"/>
        <v>0</v>
      </c>
    </row>
    <row r="3183" spans="1:19" x14ac:dyDescent="0.25">
      <c r="A3183" s="101">
        <f>'DETALLE DE CONEXIONES'!P3183</f>
        <v>0</v>
      </c>
      <c r="B3183" s="36" t="str">
        <f>'DETALLE DE CONEXIONES'!I3183</f>
        <v>GPRS</v>
      </c>
      <c r="C3183" s="36" t="str">
        <f>'DETALLE DE CONEXIONES'!BB3183</f>
        <v>MENSAJERO</v>
      </c>
      <c r="D3183" s="36" t="str">
        <f>'DETALLE DE CONEXIONES'!E3183</f>
        <v>internet.itelcelXXXm-3G</v>
      </c>
      <c r="E3183" s="36">
        <f t="shared" si="147"/>
        <v>23</v>
      </c>
      <c r="F3183" s="36">
        <f>IFERROR(LIMPIA('DETALLE DE CONEXIONES'!N3183,1),0)</f>
        <v>0</v>
      </c>
      <c r="G3183" s="36" t="str">
        <f>LEFT('DETALLE DE CONEXIONES'!BE3183,3)</f>
        <v/>
      </c>
      <c r="H3183" s="36" t="str">
        <f>RIGHT('DETALLE DE CONEXIONES'!AK3183,2)</f>
        <v>-1</v>
      </c>
      <c r="I3183" s="36" t="str">
        <f>LEFT('DETALLE DE CONEXIONES'!AK3183,3)</f>
        <v>MEN</v>
      </c>
      <c r="J3183" s="36" t="str">
        <f>LEFT('DETALLE DE CONEXIONES'!M3183,3)</f>
        <v>0mi</v>
      </c>
      <c r="K3183" s="36" t="str">
        <f>IF(LEN('DETALLE DE CONEXIONES'!M3183)&lt;12,(RIGHT('DETALLE DE CONEXIONES'!M3183,5)),(RIGHT('DETALLE DE CONEXIONES'!M3183,6)))</f>
        <v xml:space="preserve">min. </v>
      </c>
      <c r="L3183" s="36">
        <f>IF(C3183="Saliente Local",(IFERROR((LIMPIA(J3183,1)),0)),0)</f>
        <v>0</v>
      </c>
      <c r="M3183" s="36">
        <f>IF(C3183="Saliente Nacional",(IFERROR((LIMPIA(J3183,1)),0)),0)</f>
        <v>0</v>
      </c>
      <c r="N3183" s="36">
        <f>IF(C3183="Saliente Internacional",(IFERROR((LIMPIA(J3183,1)),0)),0)</f>
        <v>0</v>
      </c>
      <c r="O3183" s="36">
        <f>IF(C3183="Saliente Local",(IFERROR((LIMPIA(K3183,1)),0)),0)</f>
        <v>0</v>
      </c>
      <c r="P3183" s="36">
        <f>IF(C3183="Saliente Nacional",(IFERROR((LIMPIA(K3183,1)),0)),0)</f>
        <v>0</v>
      </c>
      <c r="Q3183" s="36">
        <f>IF(C3183="Saliente Internacional",(IFERROR((LIMPIA(K3183,1)),0)),0)</f>
        <v>0</v>
      </c>
      <c r="R3183" s="36">
        <f t="shared" si="148"/>
        <v>0</v>
      </c>
      <c r="S3183" s="36">
        <f t="shared" si="149"/>
        <v>0</v>
      </c>
    </row>
    <row r="3184" spans="1:19" x14ac:dyDescent="0.25">
      <c r="A3184" s="101">
        <f>'DETALLE DE CONEXIONES'!P3184</f>
        <v>0</v>
      </c>
      <c r="B3184" s="36" t="str">
        <f>'DETALLE DE CONEXIONES'!I3184</f>
        <v>GPRS</v>
      </c>
      <c r="C3184" s="36" t="str">
        <f>'DETALLE DE CONEXIONES'!BB3184</f>
        <v>RS</v>
      </c>
      <c r="D3184" s="36" t="str">
        <f>'DETALLE DE CONEXIONES'!E3184</f>
        <v>internet.itelcelXXXm-3G</v>
      </c>
      <c r="E3184" s="36">
        <f t="shared" si="147"/>
        <v>23</v>
      </c>
      <c r="F3184" s="36">
        <f>IFERROR(LIMPIA('DETALLE DE CONEXIONES'!N3184,1),0)</f>
        <v>0</v>
      </c>
      <c r="G3184" s="36" t="str">
        <f>LEFT('DETALLE DE CONEXIONES'!BE3184,3)</f>
        <v/>
      </c>
      <c r="H3184" s="36" t="str">
        <f>RIGHT('DETALLE DE CONEXIONES'!AK3184,2)</f>
        <v>-1</v>
      </c>
      <c r="I3184" s="36" t="str">
        <f>LEFT('DETALLE DE CONEXIONES'!AK3184,3)</f>
        <v>RS;</v>
      </c>
      <c r="J3184" s="36" t="str">
        <f>LEFT('DETALLE DE CONEXIONES'!M3184,3)</f>
        <v>0mi</v>
      </c>
      <c r="K3184" s="36" t="str">
        <f>IF(LEN('DETALLE DE CONEXIONES'!M3184)&lt;12,(RIGHT('DETALLE DE CONEXIONES'!M3184,5)),(RIGHT('DETALLE DE CONEXIONES'!M3184,6)))</f>
        <v xml:space="preserve">min. </v>
      </c>
      <c r="L3184" s="36">
        <f>IF(C3184="Saliente Local",(IFERROR((LIMPIA(J3184,1)),0)),0)</f>
        <v>0</v>
      </c>
      <c r="M3184" s="36">
        <f>IF(C3184="Saliente Nacional",(IFERROR((LIMPIA(J3184,1)),0)),0)</f>
        <v>0</v>
      </c>
      <c r="N3184" s="36">
        <f>IF(C3184="Saliente Internacional",(IFERROR((LIMPIA(J3184,1)),0)),0)</f>
        <v>0</v>
      </c>
      <c r="O3184" s="36">
        <f>IF(C3184="Saliente Local",(IFERROR((LIMPIA(K3184,1)),0)),0)</f>
        <v>0</v>
      </c>
      <c r="P3184" s="36">
        <f>IF(C3184="Saliente Nacional",(IFERROR((LIMPIA(K3184,1)),0)),0)</f>
        <v>0</v>
      </c>
      <c r="Q3184" s="36">
        <f>IF(C3184="Saliente Internacional",(IFERROR((LIMPIA(K3184,1)),0)),0)</f>
        <v>0</v>
      </c>
      <c r="R3184" s="36">
        <f t="shared" si="148"/>
        <v>0</v>
      </c>
      <c r="S3184" s="36">
        <f t="shared" si="149"/>
        <v>0</v>
      </c>
    </row>
    <row r="3185" spans="1:19" x14ac:dyDescent="0.25">
      <c r="A3185" s="101">
        <f>'DETALLE DE CONEXIONES'!P3185</f>
        <v>0</v>
      </c>
      <c r="B3185" s="36" t="str">
        <f>'DETALLE DE CONEXIONES'!I3185</f>
        <v>TRANSFERENCIA</v>
      </c>
      <c r="C3185" s="36" t="str">
        <f>'DETALLE DE CONEXIONES'!BB3185</f>
        <v>Desvio Nacional</v>
      </c>
      <c r="D3185" s="36" t="str">
        <f>'DETALLE DE CONEXIONES'!E3185</f>
        <v>999XXX1600</v>
      </c>
      <c r="E3185" s="36">
        <f t="shared" si="147"/>
        <v>10</v>
      </c>
      <c r="F3185" s="36">
        <f>IFERROR(LIMPIA('DETALLE DE CONEXIONES'!N3185,1),0)</f>
        <v>1</v>
      </c>
      <c r="G3185" s="36" t="str">
        <f>LEFT('DETALLE DE CONEXIONES'!BE3185,3)</f>
        <v>SIU</v>
      </c>
      <c r="H3185" s="36" t="str">
        <f>RIGHT('DETALLE DE CONEXIONES'!AK3185,2)</f>
        <v/>
      </c>
      <c r="I3185" s="36" t="str">
        <f>LEFT('DETALLE DE CONEXIONES'!AK3185,3)</f>
        <v/>
      </c>
      <c r="J3185" s="36" t="str">
        <f>LEFT('DETALLE DE CONEXIONES'!M3185,3)</f>
        <v>0mi</v>
      </c>
      <c r="K3185" s="36" t="str">
        <f>IF(LEN('DETALLE DE CONEXIONES'!M3185)&lt;12,(RIGHT('DETALLE DE CONEXIONES'!M3185,5)),(RIGHT('DETALLE DE CONEXIONES'!M3185,6)))</f>
        <v>4seg.</v>
      </c>
      <c r="L3185" s="36">
        <f>IF(C3185="Saliente Local",(IFERROR((LIMPIA(J3185,1)),0)),0)</f>
        <v>0</v>
      </c>
      <c r="M3185" s="36">
        <f>IF(C3185="Saliente Nacional",(IFERROR((LIMPIA(J3185,1)),0)),0)</f>
        <v>0</v>
      </c>
      <c r="N3185" s="36">
        <f>IF(C3185="Saliente Internacional",(IFERROR((LIMPIA(J3185,1)),0)),0)</f>
        <v>0</v>
      </c>
      <c r="O3185" s="36">
        <f>IF(C3185="Saliente Local",(IFERROR((LIMPIA(K3185,1)),0)),0)</f>
        <v>0</v>
      </c>
      <c r="P3185" s="36">
        <f>IF(C3185="Saliente Nacional",(IFERROR((LIMPIA(K3185,1)),0)),0)</f>
        <v>0</v>
      </c>
      <c r="Q3185" s="36">
        <f>IF(C3185="Saliente Internacional",(IFERROR((LIMPIA(K3185,1)),0)),0)</f>
        <v>0</v>
      </c>
      <c r="R3185" s="36">
        <f t="shared" si="148"/>
        <v>0</v>
      </c>
      <c r="S3185" s="36">
        <f t="shared" si="149"/>
        <v>0</v>
      </c>
    </row>
    <row r="3186" spans="1:19" x14ac:dyDescent="0.25">
      <c r="A3186" s="101">
        <f>'DETALLE DE CONEXIONES'!P3186</f>
        <v>0</v>
      </c>
      <c r="B3186" s="36" t="str">
        <f>'DETALLE DE CONEXIONES'!I3186</f>
        <v>TRANSFERENCIA</v>
      </c>
      <c r="C3186" s="36" t="str">
        <f>'DETALLE DE CONEXIONES'!BB3186</f>
        <v>Desvio Nacional</v>
      </c>
      <c r="D3186" s="36" t="str">
        <f>'DETALLE DE CONEXIONES'!E3186</f>
        <v>999XXX1600</v>
      </c>
      <c r="E3186" s="36">
        <f t="shared" si="147"/>
        <v>10</v>
      </c>
      <c r="F3186" s="36">
        <f>IFERROR(LIMPIA('DETALLE DE CONEXIONES'!N3186,1),0)</f>
        <v>1</v>
      </c>
      <c r="G3186" s="36" t="str">
        <f>LEFT('DETALLE DE CONEXIONES'!BE3186,3)</f>
        <v>SIU</v>
      </c>
      <c r="H3186" s="36" t="str">
        <f>RIGHT('DETALLE DE CONEXIONES'!AK3186,2)</f>
        <v/>
      </c>
      <c r="I3186" s="36" t="str">
        <f>LEFT('DETALLE DE CONEXIONES'!AK3186,3)</f>
        <v/>
      </c>
      <c r="J3186" s="36" t="str">
        <f>LEFT('DETALLE DE CONEXIONES'!M3186,3)</f>
        <v>0mi</v>
      </c>
      <c r="K3186" s="36" t="str">
        <f>IF(LEN('DETALLE DE CONEXIONES'!M3186)&lt;12,(RIGHT('DETALLE DE CONEXIONES'!M3186,5)),(RIGHT('DETALLE DE CONEXIONES'!M3186,6)))</f>
        <v>4seg.</v>
      </c>
      <c r="L3186" s="36">
        <f>IF(C3186="Saliente Local",(IFERROR((LIMPIA(J3186,1)),0)),0)</f>
        <v>0</v>
      </c>
      <c r="M3186" s="36">
        <f>IF(C3186="Saliente Nacional",(IFERROR((LIMPIA(J3186,1)),0)),0)</f>
        <v>0</v>
      </c>
      <c r="N3186" s="36">
        <f>IF(C3186="Saliente Internacional",(IFERROR((LIMPIA(J3186,1)),0)),0)</f>
        <v>0</v>
      </c>
      <c r="O3186" s="36">
        <f>IF(C3186="Saliente Local",(IFERROR((LIMPIA(K3186,1)),0)),0)</f>
        <v>0</v>
      </c>
      <c r="P3186" s="36">
        <f>IF(C3186="Saliente Nacional",(IFERROR((LIMPIA(K3186,1)),0)),0)</f>
        <v>0</v>
      </c>
      <c r="Q3186" s="36">
        <f>IF(C3186="Saliente Internacional",(IFERROR((LIMPIA(K3186,1)),0)),0)</f>
        <v>0</v>
      </c>
      <c r="R3186" s="36">
        <f t="shared" si="148"/>
        <v>0</v>
      </c>
      <c r="S3186" s="36">
        <f t="shared" si="149"/>
        <v>0</v>
      </c>
    </row>
    <row r="3187" spans="1:19" x14ac:dyDescent="0.25">
      <c r="A3187" s="101">
        <f>'DETALLE DE CONEXIONES'!P3187</f>
        <v>0</v>
      </c>
      <c r="B3187" s="36" t="str">
        <f>'DETALLE DE CONEXIONES'!I3187</f>
        <v>TRANSFERENCIA</v>
      </c>
      <c r="C3187" s="36" t="str">
        <f>'DETALLE DE CONEXIONES'!BB3187</f>
        <v>Desvio Nacional</v>
      </c>
      <c r="D3187" s="36" t="str">
        <f>'DETALLE DE CONEXIONES'!E3187</f>
        <v>999XXX1600</v>
      </c>
      <c r="E3187" s="36">
        <f t="shared" si="147"/>
        <v>10</v>
      </c>
      <c r="F3187" s="36">
        <f>IFERROR(LIMPIA('DETALLE DE CONEXIONES'!N3187,1),0)</f>
        <v>1</v>
      </c>
      <c r="G3187" s="36" t="str">
        <f>LEFT('DETALLE DE CONEXIONES'!BE3187,3)</f>
        <v>SIU</v>
      </c>
      <c r="H3187" s="36" t="str">
        <f>RIGHT('DETALLE DE CONEXIONES'!AK3187,2)</f>
        <v/>
      </c>
      <c r="I3187" s="36" t="str">
        <f>LEFT('DETALLE DE CONEXIONES'!AK3187,3)</f>
        <v/>
      </c>
      <c r="J3187" s="36" t="str">
        <f>LEFT('DETALLE DE CONEXIONES'!M3187,3)</f>
        <v>0mi</v>
      </c>
      <c r="K3187" s="36" t="str">
        <f>IF(LEN('DETALLE DE CONEXIONES'!M3187)&lt;12,(RIGHT('DETALLE DE CONEXIONES'!M3187,5)),(RIGHT('DETALLE DE CONEXIONES'!M3187,6)))</f>
        <v>3seg.</v>
      </c>
      <c r="L3187" s="36">
        <f>IF(C3187="Saliente Local",(IFERROR((LIMPIA(J3187,1)),0)),0)</f>
        <v>0</v>
      </c>
      <c r="M3187" s="36">
        <f>IF(C3187="Saliente Nacional",(IFERROR((LIMPIA(J3187,1)),0)),0)</f>
        <v>0</v>
      </c>
      <c r="N3187" s="36">
        <f>IF(C3187="Saliente Internacional",(IFERROR((LIMPIA(J3187,1)),0)),0)</f>
        <v>0</v>
      </c>
      <c r="O3187" s="36">
        <f>IF(C3187="Saliente Local",(IFERROR((LIMPIA(K3187,1)),0)),0)</f>
        <v>0</v>
      </c>
      <c r="P3187" s="36">
        <f>IF(C3187="Saliente Nacional",(IFERROR((LIMPIA(K3187,1)),0)),0)</f>
        <v>0</v>
      </c>
      <c r="Q3187" s="36">
        <f>IF(C3187="Saliente Internacional",(IFERROR((LIMPIA(K3187,1)),0)),0)</f>
        <v>0</v>
      </c>
      <c r="R3187" s="36">
        <f t="shared" si="148"/>
        <v>0</v>
      </c>
      <c r="S3187" s="36">
        <f t="shared" si="149"/>
        <v>0</v>
      </c>
    </row>
    <row r="3188" spans="1:19" x14ac:dyDescent="0.25">
      <c r="A3188" s="101">
        <f>'DETALLE DE CONEXIONES'!P3188</f>
        <v>0</v>
      </c>
      <c r="B3188" s="36" t="str">
        <f>'DETALLE DE CONEXIONES'!I3188</f>
        <v>TRANSFERENCIA</v>
      </c>
      <c r="C3188" s="36" t="str">
        <f>'DETALLE DE CONEXIONES'!BB3188</f>
        <v>Desvio Nacional</v>
      </c>
      <c r="D3188" s="36" t="str">
        <f>'DETALLE DE CONEXIONES'!E3188</f>
        <v>999XXX1600</v>
      </c>
      <c r="E3188" s="36">
        <f t="shared" si="147"/>
        <v>10</v>
      </c>
      <c r="F3188" s="36">
        <f>IFERROR(LIMPIA('DETALLE DE CONEXIONES'!N3188,1),0)</f>
        <v>1</v>
      </c>
      <c r="G3188" s="36" t="str">
        <f>LEFT('DETALLE DE CONEXIONES'!BE3188,3)</f>
        <v>SIU</v>
      </c>
      <c r="H3188" s="36" t="str">
        <f>RIGHT('DETALLE DE CONEXIONES'!AK3188,2)</f>
        <v/>
      </c>
      <c r="I3188" s="36" t="str">
        <f>LEFT('DETALLE DE CONEXIONES'!AK3188,3)</f>
        <v/>
      </c>
      <c r="J3188" s="36" t="str">
        <f>LEFT('DETALLE DE CONEXIONES'!M3188,3)</f>
        <v>0mi</v>
      </c>
      <c r="K3188" s="36" t="str">
        <f>IF(LEN('DETALLE DE CONEXIONES'!M3188)&lt;12,(RIGHT('DETALLE DE CONEXIONES'!M3188,5)),(RIGHT('DETALLE DE CONEXIONES'!M3188,6)))</f>
        <v>4seg.</v>
      </c>
      <c r="L3188" s="36">
        <f>IF(C3188="Saliente Local",(IFERROR((LIMPIA(J3188,1)),0)),0)</f>
        <v>0</v>
      </c>
      <c r="M3188" s="36">
        <f>IF(C3188="Saliente Nacional",(IFERROR((LIMPIA(J3188,1)),0)),0)</f>
        <v>0</v>
      </c>
      <c r="N3188" s="36">
        <f>IF(C3188="Saliente Internacional",(IFERROR((LIMPIA(J3188,1)),0)),0)</f>
        <v>0</v>
      </c>
      <c r="O3188" s="36">
        <f>IF(C3188="Saliente Local",(IFERROR((LIMPIA(K3188,1)),0)),0)</f>
        <v>0</v>
      </c>
      <c r="P3188" s="36">
        <f>IF(C3188="Saliente Nacional",(IFERROR((LIMPIA(K3188,1)),0)),0)</f>
        <v>0</v>
      </c>
      <c r="Q3188" s="36">
        <f>IF(C3188="Saliente Internacional",(IFERROR((LIMPIA(K3188,1)),0)),0)</f>
        <v>0</v>
      </c>
      <c r="R3188" s="36">
        <f t="shared" si="148"/>
        <v>0</v>
      </c>
      <c r="S3188" s="36">
        <f t="shared" si="149"/>
        <v>0</v>
      </c>
    </row>
    <row r="3189" spans="1:19" x14ac:dyDescent="0.25">
      <c r="A3189" s="101">
        <f>'DETALLE DE CONEXIONES'!P3189</f>
        <v>0</v>
      </c>
      <c r="B3189" s="36" t="str">
        <f>'DETALLE DE CONEXIONES'!I3189</f>
        <v>SALIENTE</v>
      </c>
      <c r="C3189" s="36" t="str">
        <f>'DETALLE DE CONEXIONES'!BB3189</f>
        <v>Saliente Local</v>
      </c>
      <c r="D3189" s="36" t="str">
        <f>'DETALLE DE CONEXIONES'!E3189</f>
        <v>999XXX5377</v>
      </c>
      <c r="E3189" s="36">
        <f t="shared" si="147"/>
        <v>10</v>
      </c>
      <c r="F3189" s="36">
        <f>IFERROR(LIMPIA('DETALLE DE CONEXIONES'!N3189,1),0)</f>
        <v>1</v>
      </c>
      <c r="G3189" s="36" t="str">
        <f>LEFT('DETALLE DE CONEXIONES'!BE3189,3)</f>
        <v>NOF</v>
      </c>
      <c r="H3189" s="36" t="str">
        <f>RIGHT('DETALLE DE CONEXIONES'!AK3189,2)</f>
        <v/>
      </c>
      <c r="I3189" s="36" t="str">
        <f>LEFT('DETALLE DE CONEXIONES'!AK3189,3)</f>
        <v/>
      </c>
      <c r="J3189" s="36" t="str">
        <f>LEFT('DETALLE DE CONEXIONES'!M3189,3)</f>
        <v>0mi</v>
      </c>
      <c r="K3189" s="36" t="str">
        <f>IF(LEN('DETALLE DE CONEXIONES'!M3189)&lt;12,(RIGHT('DETALLE DE CONEXIONES'!M3189,5)),(RIGHT('DETALLE DE CONEXIONES'!M3189,6)))</f>
        <v>13seg.</v>
      </c>
      <c r="L3189" s="36">
        <f>IF(C3189="Saliente Local",(IFERROR((LIMPIA(J3189,1)),0)),0)</f>
        <v>0</v>
      </c>
      <c r="M3189" s="36">
        <f>IF(C3189="Saliente Nacional",(IFERROR((LIMPIA(J3189,1)),0)),0)</f>
        <v>0</v>
      </c>
      <c r="N3189" s="36">
        <f>IF(C3189="Saliente Internacional",(IFERROR((LIMPIA(J3189,1)),0)),0)</f>
        <v>0</v>
      </c>
      <c r="O3189" s="36">
        <f>IF(C3189="Saliente Local",(IFERROR((LIMPIA(K3189,1)),0)),0)</f>
        <v>13</v>
      </c>
      <c r="P3189" s="36">
        <f>IF(C3189="Saliente Nacional",(IFERROR((LIMPIA(K3189,1)),0)),0)</f>
        <v>0</v>
      </c>
      <c r="Q3189" s="36">
        <f>IF(C3189="Saliente Internacional",(IFERROR((LIMPIA(K3189,1)),0)),0)</f>
        <v>0</v>
      </c>
      <c r="R3189" s="36">
        <f t="shared" si="148"/>
        <v>1</v>
      </c>
      <c r="S3189" s="36">
        <f t="shared" si="149"/>
        <v>0</v>
      </c>
    </row>
    <row r="3190" spans="1:19" x14ac:dyDescent="0.25">
      <c r="A3190" s="101">
        <f>'DETALLE DE CONEXIONES'!P3190</f>
        <v>0</v>
      </c>
      <c r="B3190" s="36" t="str">
        <f>'DETALLE DE CONEXIONES'!I3190</f>
        <v>SALIENTE</v>
      </c>
      <c r="C3190" s="36" t="str">
        <f>'DETALLE DE CONEXIONES'!BB3190</f>
        <v>Saliente Local</v>
      </c>
      <c r="D3190" s="36" t="str">
        <f>'DETALLE DE CONEXIONES'!E3190</f>
        <v>999XXX0328</v>
      </c>
      <c r="E3190" s="36">
        <f t="shared" si="147"/>
        <v>10</v>
      </c>
      <c r="F3190" s="36">
        <f>IFERROR(LIMPIA('DETALLE DE CONEXIONES'!N3190,1),0)</f>
        <v>1</v>
      </c>
      <c r="G3190" s="36" t="str">
        <f>LEFT('DETALLE DE CONEXIONES'!BE3190,3)</f>
        <v>NOF</v>
      </c>
      <c r="H3190" s="36" t="str">
        <f>RIGHT('DETALLE DE CONEXIONES'!AK3190,2)</f>
        <v/>
      </c>
      <c r="I3190" s="36" t="str">
        <f>LEFT('DETALLE DE CONEXIONES'!AK3190,3)</f>
        <v/>
      </c>
      <c r="J3190" s="36" t="str">
        <f>LEFT('DETALLE DE CONEXIONES'!M3190,3)</f>
        <v>0mi</v>
      </c>
      <c r="K3190" s="36" t="str">
        <f>IF(LEN('DETALLE DE CONEXIONES'!M3190)&lt;12,(RIGHT('DETALLE DE CONEXIONES'!M3190,5)),(RIGHT('DETALLE DE CONEXIONES'!M3190,6)))</f>
        <v>37seg.</v>
      </c>
      <c r="L3190" s="36">
        <f>IF(C3190="Saliente Local",(IFERROR((LIMPIA(J3190,1)),0)),0)</f>
        <v>0</v>
      </c>
      <c r="M3190" s="36">
        <f>IF(C3190="Saliente Nacional",(IFERROR((LIMPIA(J3190,1)),0)),0)</f>
        <v>0</v>
      </c>
      <c r="N3190" s="36">
        <f>IF(C3190="Saliente Internacional",(IFERROR((LIMPIA(J3190,1)),0)),0)</f>
        <v>0</v>
      </c>
      <c r="O3190" s="36">
        <f>IF(C3190="Saliente Local",(IFERROR((LIMPIA(K3190,1)),0)),0)</f>
        <v>37</v>
      </c>
      <c r="P3190" s="36">
        <f>IF(C3190="Saliente Nacional",(IFERROR((LIMPIA(K3190,1)),0)),0)</f>
        <v>0</v>
      </c>
      <c r="Q3190" s="36">
        <f>IF(C3190="Saliente Internacional",(IFERROR((LIMPIA(K3190,1)),0)),0)</f>
        <v>0</v>
      </c>
      <c r="R3190" s="36">
        <f t="shared" si="148"/>
        <v>1</v>
      </c>
      <c r="S3190" s="36">
        <f t="shared" si="149"/>
        <v>0</v>
      </c>
    </row>
    <row r="3191" spans="1:19" x14ac:dyDescent="0.25">
      <c r="A3191" s="101">
        <f>'DETALLE DE CONEXIONES'!P3191</f>
        <v>0</v>
      </c>
      <c r="B3191" s="36" t="str">
        <f>'DETALLE DE CONEXIONES'!I3191</f>
        <v>TRANSFERENCIA</v>
      </c>
      <c r="C3191" s="36" t="str">
        <f>'DETALLE DE CONEXIONES'!BB3191</f>
        <v>Desvio Nacional</v>
      </c>
      <c r="D3191" s="36" t="str">
        <f>'DETALLE DE CONEXIONES'!E3191</f>
        <v>999XXX1600</v>
      </c>
      <c r="E3191" s="36">
        <f t="shared" si="147"/>
        <v>10</v>
      </c>
      <c r="F3191" s="36">
        <f>IFERROR(LIMPIA('DETALLE DE CONEXIONES'!N3191,1),0)</f>
        <v>1</v>
      </c>
      <c r="G3191" s="36" t="str">
        <f>LEFT('DETALLE DE CONEXIONES'!BE3191,3)</f>
        <v>SIU</v>
      </c>
      <c r="H3191" s="36" t="str">
        <f>RIGHT('DETALLE DE CONEXIONES'!AK3191,2)</f>
        <v/>
      </c>
      <c r="I3191" s="36" t="str">
        <f>LEFT('DETALLE DE CONEXIONES'!AK3191,3)</f>
        <v/>
      </c>
      <c r="J3191" s="36" t="str">
        <f>LEFT('DETALLE DE CONEXIONES'!M3191,3)</f>
        <v>0mi</v>
      </c>
      <c r="K3191" s="36" t="str">
        <f>IF(LEN('DETALLE DE CONEXIONES'!M3191)&lt;12,(RIGHT('DETALLE DE CONEXIONES'!M3191,5)),(RIGHT('DETALLE DE CONEXIONES'!M3191,6)))</f>
        <v>4seg.</v>
      </c>
      <c r="L3191" s="36">
        <f>IF(C3191="Saliente Local",(IFERROR((LIMPIA(J3191,1)),0)),0)</f>
        <v>0</v>
      </c>
      <c r="M3191" s="36">
        <f>IF(C3191="Saliente Nacional",(IFERROR((LIMPIA(J3191,1)),0)),0)</f>
        <v>0</v>
      </c>
      <c r="N3191" s="36">
        <f>IF(C3191="Saliente Internacional",(IFERROR((LIMPIA(J3191,1)),0)),0)</f>
        <v>0</v>
      </c>
      <c r="O3191" s="36">
        <f>IF(C3191="Saliente Local",(IFERROR((LIMPIA(K3191,1)),0)),0)</f>
        <v>0</v>
      </c>
      <c r="P3191" s="36">
        <f>IF(C3191="Saliente Nacional",(IFERROR((LIMPIA(K3191,1)),0)),0)</f>
        <v>0</v>
      </c>
      <c r="Q3191" s="36">
        <f>IF(C3191="Saliente Internacional",(IFERROR((LIMPIA(K3191,1)),0)),0)</f>
        <v>0</v>
      </c>
      <c r="R3191" s="36">
        <f t="shared" si="148"/>
        <v>0</v>
      </c>
      <c r="S3191" s="36">
        <f t="shared" si="149"/>
        <v>0</v>
      </c>
    </row>
    <row r="3192" spans="1:19" x14ac:dyDescent="0.25">
      <c r="A3192" s="101">
        <f>'DETALLE DE CONEXIONES'!P3192</f>
        <v>0</v>
      </c>
      <c r="B3192" s="36" t="str">
        <f>'DETALLE DE CONEXIONES'!I3192</f>
        <v>TRANSFERENCIA</v>
      </c>
      <c r="C3192" s="36" t="str">
        <f>'DETALLE DE CONEXIONES'!BB3192</f>
        <v>Desvio Nacional</v>
      </c>
      <c r="D3192" s="36" t="str">
        <f>'DETALLE DE CONEXIONES'!E3192</f>
        <v>999XXX1600</v>
      </c>
      <c r="E3192" s="36">
        <f t="shared" si="147"/>
        <v>10</v>
      </c>
      <c r="F3192" s="36">
        <f>IFERROR(LIMPIA('DETALLE DE CONEXIONES'!N3192,1),0)</f>
        <v>1</v>
      </c>
      <c r="G3192" s="36" t="str">
        <f>LEFT('DETALLE DE CONEXIONES'!BE3192,3)</f>
        <v>SIU</v>
      </c>
      <c r="H3192" s="36" t="str">
        <f>RIGHT('DETALLE DE CONEXIONES'!AK3192,2)</f>
        <v/>
      </c>
      <c r="I3192" s="36" t="str">
        <f>LEFT('DETALLE DE CONEXIONES'!AK3192,3)</f>
        <v/>
      </c>
      <c r="J3192" s="36" t="str">
        <f>LEFT('DETALLE DE CONEXIONES'!M3192,3)</f>
        <v>0mi</v>
      </c>
      <c r="K3192" s="36" t="str">
        <f>IF(LEN('DETALLE DE CONEXIONES'!M3192)&lt;12,(RIGHT('DETALLE DE CONEXIONES'!M3192,5)),(RIGHT('DETALLE DE CONEXIONES'!M3192,6)))</f>
        <v>6seg.</v>
      </c>
      <c r="L3192" s="36">
        <f>IF(C3192="Saliente Local",(IFERROR((LIMPIA(J3192,1)),0)),0)</f>
        <v>0</v>
      </c>
      <c r="M3192" s="36">
        <f>IF(C3192="Saliente Nacional",(IFERROR((LIMPIA(J3192,1)),0)),0)</f>
        <v>0</v>
      </c>
      <c r="N3192" s="36">
        <f>IF(C3192="Saliente Internacional",(IFERROR((LIMPIA(J3192,1)),0)),0)</f>
        <v>0</v>
      </c>
      <c r="O3192" s="36">
        <f>IF(C3192="Saliente Local",(IFERROR((LIMPIA(K3192,1)),0)),0)</f>
        <v>0</v>
      </c>
      <c r="P3192" s="36">
        <f>IF(C3192="Saliente Nacional",(IFERROR((LIMPIA(K3192,1)),0)),0)</f>
        <v>0</v>
      </c>
      <c r="Q3192" s="36">
        <f>IF(C3192="Saliente Internacional",(IFERROR((LIMPIA(K3192,1)),0)),0)</f>
        <v>0</v>
      </c>
      <c r="R3192" s="36">
        <f t="shared" si="148"/>
        <v>0</v>
      </c>
      <c r="S3192" s="36">
        <f t="shared" si="149"/>
        <v>0</v>
      </c>
    </row>
    <row r="3193" spans="1:19" x14ac:dyDescent="0.25">
      <c r="A3193" s="101">
        <f>'DETALLE DE CONEXIONES'!P3193</f>
        <v>0</v>
      </c>
      <c r="B3193" s="36" t="str">
        <f>'DETALLE DE CONEXIONES'!I3193</f>
        <v>TRANSFERENCIA</v>
      </c>
      <c r="C3193" s="36" t="str">
        <f>'DETALLE DE CONEXIONES'!BB3193</f>
        <v>Desvio Nacional</v>
      </c>
      <c r="D3193" s="36" t="str">
        <f>'DETALLE DE CONEXIONES'!E3193</f>
        <v>999XXX1600</v>
      </c>
      <c r="E3193" s="36">
        <f t="shared" si="147"/>
        <v>10</v>
      </c>
      <c r="F3193" s="36">
        <f>IFERROR(LIMPIA('DETALLE DE CONEXIONES'!N3193,1),0)</f>
        <v>1</v>
      </c>
      <c r="G3193" s="36" t="str">
        <f>LEFT('DETALLE DE CONEXIONES'!BE3193,3)</f>
        <v>SIU</v>
      </c>
      <c r="H3193" s="36" t="str">
        <f>RIGHT('DETALLE DE CONEXIONES'!AK3193,2)</f>
        <v/>
      </c>
      <c r="I3193" s="36" t="str">
        <f>LEFT('DETALLE DE CONEXIONES'!AK3193,3)</f>
        <v/>
      </c>
      <c r="J3193" s="36" t="str">
        <f>LEFT('DETALLE DE CONEXIONES'!M3193,3)</f>
        <v>0mi</v>
      </c>
      <c r="K3193" s="36" t="str">
        <f>IF(LEN('DETALLE DE CONEXIONES'!M3193)&lt;12,(RIGHT('DETALLE DE CONEXIONES'!M3193,5)),(RIGHT('DETALLE DE CONEXIONES'!M3193,6)))</f>
        <v>8seg.</v>
      </c>
      <c r="L3193" s="36">
        <f>IF(C3193="Saliente Local",(IFERROR((LIMPIA(J3193,1)),0)),0)</f>
        <v>0</v>
      </c>
      <c r="M3193" s="36">
        <f>IF(C3193="Saliente Nacional",(IFERROR((LIMPIA(J3193,1)),0)),0)</f>
        <v>0</v>
      </c>
      <c r="N3193" s="36">
        <f>IF(C3193="Saliente Internacional",(IFERROR((LIMPIA(J3193,1)),0)),0)</f>
        <v>0</v>
      </c>
      <c r="O3193" s="36">
        <f>IF(C3193="Saliente Local",(IFERROR((LIMPIA(K3193,1)),0)),0)</f>
        <v>0</v>
      </c>
      <c r="P3193" s="36">
        <f>IF(C3193="Saliente Nacional",(IFERROR((LIMPIA(K3193,1)),0)),0)</f>
        <v>0</v>
      </c>
      <c r="Q3193" s="36">
        <f>IF(C3193="Saliente Internacional",(IFERROR((LIMPIA(K3193,1)),0)),0)</f>
        <v>0</v>
      </c>
      <c r="R3193" s="36">
        <f t="shared" si="148"/>
        <v>0</v>
      </c>
      <c r="S3193" s="36">
        <f t="shared" si="149"/>
        <v>0</v>
      </c>
    </row>
    <row r="3194" spans="1:19" x14ac:dyDescent="0.25">
      <c r="A3194" s="101">
        <f>'DETALLE DE CONEXIONES'!P3194</f>
        <v>0</v>
      </c>
      <c r="B3194" s="36" t="str">
        <f>'DETALLE DE CONEXIONES'!I3194</f>
        <v>GPRS</v>
      </c>
      <c r="C3194" s="36" t="str">
        <f>'DETALLE DE CONEXIONES'!BB3194</f>
        <v>MENSAJERO</v>
      </c>
      <c r="D3194" s="36" t="str">
        <f>'DETALLE DE CONEXIONES'!E3194</f>
        <v>internet.itelcelXXXm-3G</v>
      </c>
      <c r="E3194" s="36">
        <f t="shared" si="147"/>
        <v>23</v>
      </c>
      <c r="F3194" s="36">
        <f>IFERROR(LIMPIA('DETALLE DE CONEXIONES'!N3194,1),0)</f>
        <v>0</v>
      </c>
      <c r="G3194" s="36" t="str">
        <f>LEFT('DETALLE DE CONEXIONES'!BE3194,3)</f>
        <v/>
      </c>
      <c r="H3194" s="36" t="str">
        <f>RIGHT('DETALLE DE CONEXIONES'!AK3194,2)</f>
        <v>-1</v>
      </c>
      <c r="I3194" s="36" t="str">
        <f>LEFT('DETALLE DE CONEXIONES'!AK3194,3)</f>
        <v>MEN</v>
      </c>
      <c r="J3194" s="36" t="str">
        <f>LEFT('DETALLE DE CONEXIONES'!M3194,3)</f>
        <v>0mi</v>
      </c>
      <c r="K3194" s="36" t="str">
        <f>IF(LEN('DETALLE DE CONEXIONES'!M3194)&lt;12,(RIGHT('DETALLE DE CONEXIONES'!M3194,5)),(RIGHT('DETALLE DE CONEXIONES'!M3194,6)))</f>
        <v xml:space="preserve">min. </v>
      </c>
      <c r="L3194" s="36">
        <f>IF(C3194="Saliente Local",(IFERROR((LIMPIA(J3194,1)),0)),0)</f>
        <v>0</v>
      </c>
      <c r="M3194" s="36">
        <f>IF(C3194="Saliente Nacional",(IFERROR((LIMPIA(J3194,1)),0)),0)</f>
        <v>0</v>
      </c>
      <c r="N3194" s="36">
        <f>IF(C3194="Saliente Internacional",(IFERROR((LIMPIA(J3194,1)),0)),0)</f>
        <v>0</v>
      </c>
      <c r="O3194" s="36">
        <f>IF(C3194="Saliente Local",(IFERROR((LIMPIA(K3194,1)),0)),0)</f>
        <v>0</v>
      </c>
      <c r="P3194" s="36">
        <f>IF(C3194="Saliente Nacional",(IFERROR((LIMPIA(K3194,1)),0)),0)</f>
        <v>0</v>
      </c>
      <c r="Q3194" s="36">
        <f>IF(C3194="Saliente Internacional",(IFERROR((LIMPIA(K3194,1)),0)),0)</f>
        <v>0</v>
      </c>
      <c r="R3194" s="36">
        <f t="shared" si="148"/>
        <v>0</v>
      </c>
      <c r="S3194" s="36">
        <f t="shared" si="149"/>
        <v>0</v>
      </c>
    </row>
    <row r="3195" spans="1:19" x14ac:dyDescent="0.25">
      <c r="A3195" s="101">
        <f>'DETALLE DE CONEXIONES'!P3195</f>
        <v>0</v>
      </c>
      <c r="B3195" s="36" t="str">
        <f>'DETALLE DE CONEXIONES'!I3195</f>
        <v>GPRS</v>
      </c>
      <c r="C3195" s="36" t="str">
        <f>'DETALLE DE CONEXIONES'!BB3195</f>
        <v>RS</v>
      </c>
      <c r="D3195" s="36" t="str">
        <f>'DETALLE DE CONEXIONES'!E3195</f>
        <v>internet.itelcelXXXm-3G</v>
      </c>
      <c r="E3195" s="36">
        <f t="shared" si="147"/>
        <v>23</v>
      </c>
      <c r="F3195" s="36">
        <f>IFERROR(LIMPIA('DETALLE DE CONEXIONES'!N3195,1),0)</f>
        <v>0</v>
      </c>
      <c r="G3195" s="36" t="str">
        <f>LEFT('DETALLE DE CONEXIONES'!BE3195,3)</f>
        <v/>
      </c>
      <c r="H3195" s="36" t="str">
        <f>RIGHT('DETALLE DE CONEXIONES'!AK3195,2)</f>
        <v>-1</v>
      </c>
      <c r="I3195" s="36" t="str">
        <f>LEFT('DETALLE DE CONEXIONES'!AK3195,3)</f>
        <v>RS;</v>
      </c>
      <c r="J3195" s="36" t="str">
        <f>LEFT('DETALLE DE CONEXIONES'!M3195,3)</f>
        <v>0mi</v>
      </c>
      <c r="K3195" s="36" t="str">
        <f>IF(LEN('DETALLE DE CONEXIONES'!M3195)&lt;12,(RIGHT('DETALLE DE CONEXIONES'!M3195,5)),(RIGHT('DETALLE DE CONEXIONES'!M3195,6)))</f>
        <v xml:space="preserve">min. </v>
      </c>
      <c r="L3195" s="36">
        <f>IF(C3195="Saliente Local",(IFERROR((LIMPIA(J3195,1)),0)),0)</f>
        <v>0</v>
      </c>
      <c r="M3195" s="36">
        <f>IF(C3195="Saliente Nacional",(IFERROR((LIMPIA(J3195,1)),0)),0)</f>
        <v>0</v>
      </c>
      <c r="N3195" s="36">
        <f>IF(C3195="Saliente Internacional",(IFERROR((LIMPIA(J3195,1)),0)),0)</f>
        <v>0</v>
      </c>
      <c r="O3195" s="36">
        <f>IF(C3195="Saliente Local",(IFERROR((LIMPIA(K3195,1)),0)),0)</f>
        <v>0</v>
      </c>
      <c r="P3195" s="36">
        <f>IF(C3195="Saliente Nacional",(IFERROR((LIMPIA(K3195,1)),0)),0)</f>
        <v>0</v>
      </c>
      <c r="Q3195" s="36">
        <f>IF(C3195="Saliente Internacional",(IFERROR((LIMPIA(K3195,1)),0)),0)</f>
        <v>0</v>
      </c>
      <c r="R3195" s="36">
        <f t="shared" si="148"/>
        <v>0</v>
      </c>
      <c r="S3195" s="36">
        <f t="shared" si="149"/>
        <v>0</v>
      </c>
    </row>
    <row r="3196" spans="1:19" x14ac:dyDescent="0.25">
      <c r="A3196" s="101">
        <f>'DETALLE DE CONEXIONES'!P3196</f>
        <v>0</v>
      </c>
      <c r="B3196" s="36" t="str">
        <f>'DETALLE DE CONEXIONES'!I3196</f>
        <v>ENTRANTE</v>
      </c>
      <c r="C3196" s="36" t="str">
        <f>'DETALLE DE CONEXIONES'!BB3196</f>
        <v>Entrante Local</v>
      </c>
      <c r="D3196" s="36" t="str">
        <f>'DETALLE DE CONEXIONES'!E3196</f>
        <v>999XXX1600</v>
      </c>
      <c r="E3196" s="36">
        <f t="shared" si="147"/>
        <v>10</v>
      </c>
      <c r="F3196" s="36">
        <f>IFERROR(LIMPIA('DETALLE DE CONEXIONES'!N3196,1),0)</f>
        <v>2</v>
      </c>
      <c r="G3196" s="36" t="str">
        <f>LEFT('DETALLE DE CONEXIONES'!BE3196,3)</f>
        <v>NOF</v>
      </c>
      <c r="H3196" s="36" t="str">
        <f>RIGHT('DETALLE DE CONEXIONES'!AK3196,2)</f>
        <v/>
      </c>
      <c r="I3196" s="36" t="str">
        <f>LEFT('DETALLE DE CONEXIONES'!AK3196,3)</f>
        <v/>
      </c>
      <c r="J3196" s="36" t="str">
        <f>LEFT('DETALLE DE CONEXIONES'!M3196,3)</f>
        <v>1mi</v>
      </c>
      <c r="K3196" s="36" t="str">
        <f>IF(LEN('DETALLE DE CONEXIONES'!M3196)&lt;12,(RIGHT('DETALLE DE CONEXIONES'!M3196,5)),(RIGHT('DETALLE DE CONEXIONES'!M3196,6)))</f>
        <v>40seg.</v>
      </c>
      <c r="L3196" s="36">
        <f>IF(C3196="Saliente Local",(IFERROR((LIMPIA(J3196,1)),0)),0)</f>
        <v>0</v>
      </c>
      <c r="M3196" s="36">
        <f>IF(C3196="Saliente Nacional",(IFERROR((LIMPIA(J3196,1)),0)),0)</f>
        <v>0</v>
      </c>
      <c r="N3196" s="36">
        <f>IF(C3196="Saliente Internacional",(IFERROR((LIMPIA(J3196,1)),0)),0)</f>
        <v>0</v>
      </c>
      <c r="O3196" s="36">
        <f>IF(C3196="Saliente Local",(IFERROR((LIMPIA(K3196,1)),0)),0)</f>
        <v>0</v>
      </c>
      <c r="P3196" s="36">
        <f>IF(C3196="Saliente Nacional",(IFERROR((LIMPIA(K3196,1)),0)),0)</f>
        <v>0</v>
      </c>
      <c r="Q3196" s="36">
        <f>IF(C3196="Saliente Internacional",(IFERROR((LIMPIA(K3196,1)),0)),0)</f>
        <v>0</v>
      </c>
      <c r="R3196" s="36">
        <f t="shared" si="148"/>
        <v>0</v>
      </c>
      <c r="S3196" s="36">
        <f t="shared" si="149"/>
        <v>0</v>
      </c>
    </row>
    <row r="3197" spans="1:19" x14ac:dyDescent="0.25">
      <c r="A3197" s="101">
        <f>'DETALLE DE CONEXIONES'!P3197</f>
        <v>0</v>
      </c>
      <c r="B3197" s="36" t="str">
        <f>'DETALLE DE CONEXIONES'!I3197</f>
        <v>TRANSFERENCIA</v>
      </c>
      <c r="C3197" s="36" t="str">
        <f>'DETALLE DE CONEXIONES'!BB3197</f>
        <v>Desvio Nacional</v>
      </c>
      <c r="D3197" s="36" t="str">
        <f>'DETALLE DE CONEXIONES'!E3197</f>
        <v>999XXX1600</v>
      </c>
      <c r="E3197" s="36">
        <f t="shared" si="147"/>
        <v>10</v>
      </c>
      <c r="F3197" s="36">
        <f>IFERROR(LIMPIA('DETALLE DE CONEXIONES'!N3197,1),0)</f>
        <v>1</v>
      </c>
      <c r="G3197" s="36" t="str">
        <f>LEFT('DETALLE DE CONEXIONES'!BE3197,3)</f>
        <v>SIU</v>
      </c>
      <c r="H3197" s="36" t="str">
        <f>RIGHT('DETALLE DE CONEXIONES'!AK3197,2)</f>
        <v/>
      </c>
      <c r="I3197" s="36" t="str">
        <f>LEFT('DETALLE DE CONEXIONES'!AK3197,3)</f>
        <v/>
      </c>
      <c r="J3197" s="36" t="str">
        <f>LEFT('DETALLE DE CONEXIONES'!M3197,3)</f>
        <v>0mi</v>
      </c>
      <c r="K3197" s="36" t="str">
        <f>IF(LEN('DETALLE DE CONEXIONES'!M3197)&lt;12,(RIGHT('DETALLE DE CONEXIONES'!M3197,5)),(RIGHT('DETALLE DE CONEXIONES'!M3197,6)))</f>
        <v>3seg.</v>
      </c>
      <c r="L3197" s="36">
        <f>IF(C3197="Saliente Local",(IFERROR((LIMPIA(J3197,1)),0)),0)</f>
        <v>0</v>
      </c>
      <c r="M3197" s="36">
        <f>IF(C3197="Saliente Nacional",(IFERROR((LIMPIA(J3197,1)),0)),0)</f>
        <v>0</v>
      </c>
      <c r="N3197" s="36">
        <f>IF(C3197="Saliente Internacional",(IFERROR((LIMPIA(J3197,1)),0)),0)</f>
        <v>0</v>
      </c>
      <c r="O3197" s="36">
        <f>IF(C3197="Saliente Local",(IFERROR((LIMPIA(K3197,1)),0)),0)</f>
        <v>0</v>
      </c>
      <c r="P3197" s="36">
        <f>IF(C3197="Saliente Nacional",(IFERROR((LIMPIA(K3197,1)),0)),0)</f>
        <v>0</v>
      </c>
      <c r="Q3197" s="36">
        <f>IF(C3197="Saliente Internacional",(IFERROR((LIMPIA(K3197,1)),0)),0)</f>
        <v>0</v>
      </c>
      <c r="R3197" s="36">
        <f t="shared" si="148"/>
        <v>0</v>
      </c>
      <c r="S3197" s="36">
        <f t="shared" si="149"/>
        <v>0</v>
      </c>
    </row>
    <row r="3198" spans="1:19" x14ac:dyDescent="0.25">
      <c r="A3198" s="101">
        <f>'DETALLE DE CONEXIONES'!P3198</f>
        <v>0</v>
      </c>
      <c r="B3198" s="36" t="str">
        <f>'DETALLE DE CONEXIONES'!I3198</f>
        <v>TRANSFERENCIA</v>
      </c>
      <c r="C3198" s="36" t="str">
        <f>'DETALLE DE CONEXIONES'!BB3198</f>
        <v>Desvio Nacional</v>
      </c>
      <c r="D3198" s="36" t="str">
        <f>'DETALLE DE CONEXIONES'!E3198</f>
        <v>999XXX1600</v>
      </c>
      <c r="E3198" s="36">
        <f t="shared" si="147"/>
        <v>10</v>
      </c>
      <c r="F3198" s="36">
        <f>IFERROR(LIMPIA('DETALLE DE CONEXIONES'!N3198,1),0)</f>
        <v>1</v>
      </c>
      <c r="G3198" s="36" t="str">
        <f>LEFT('DETALLE DE CONEXIONES'!BE3198,3)</f>
        <v>SIU</v>
      </c>
      <c r="H3198" s="36" t="str">
        <f>RIGHT('DETALLE DE CONEXIONES'!AK3198,2)</f>
        <v/>
      </c>
      <c r="I3198" s="36" t="str">
        <f>LEFT('DETALLE DE CONEXIONES'!AK3198,3)</f>
        <v/>
      </c>
      <c r="J3198" s="36" t="str">
        <f>LEFT('DETALLE DE CONEXIONES'!M3198,3)</f>
        <v>0mi</v>
      </c>
      <c r="K3198" s="36" t="str">
        <f>IF(LEN('DETALLE DE CONEXIONES'!M3198)&lt;12,(RIGHT('DETALLE DE CONEXIONES'!M3198,5)),(RIGHT('DETALLE DE CONEXIONES'!M3198,6)))</f>
        <v>5seg.</v>
      </c>
      <c r="L3198" s="36">
        <f>IF(C3198="Saliente Local",(IFERROR((LIMPIA(J3198,1)),0)),0)</f>
        <v>0</v>
      </c>
      <c r="M3198" s="36">
        <f>IF(C3198="Saliente Nacional",(IFERROR((LIMPIA(J3198,1)),0)),0)</f>
        <v>0</v>
      </c>
      <c r="N3198" s="36">
        <f>IF(C3198="Saliente Internacional",(IFERROR((LIMPIA(J3198,1)),0)),0)</f>
        <v>0</v>
      </c>
      <c r="O3198" s="36">
        <f>IF(C3198="Saliente Local",(IFERROR((LIMPIA(K3198,1)),0)),0)</f>
        <v>0</v>
      </c>
      <c r="P3198" s="36">
        <f>IF(C3198="Saliente Nacional",(IFERROR((LIMPIA(K3198,1)),0)),0)</f>
        <v>0</v>
      </c>
      <c r="Q3198" s="36">
        <f>IF(C3198="Saliente Internacional",(IFERROR((LIMPIA(K3198,1)),0)),0)</f>
        <v>0</v>
      </c>
      <c r="R3198" s="36">
        <f t="shared" si="148"/>
        <v>0</v>
      </c>
      <c r="S3198" s="36">
        <f t="shared" si="149"/>
        <v>0</v>
      </c>
    </row>
    <row r="3199" spans="1:19" x14ac:dyDescent="0.25">
      <c r="A3199" s="101">
        <f>'DETALLE DE CONEXIONES'!P3199</f>
        <v>0</v>
      </c>
      <c r="B3199" s="36" t="str">
        <f>'DETALLE DE CONEXIONES'!I3199</f>
        <v>SALIENTE</v>
      </c>
      <c r="C3199" s="36" t="str">
        <f>'DETALLE DE CONEXIONES'!BB3199</f>
        <v>Saliente Local</v>
      </c>
      <c r="D3199" s="36" t="str">
        <f>'DETALLE DE CONEXIONES'!E3199</f>
        <v>999XXX5581</v>
      </c>
      <c r="E3199" s="36">
        <f t="shared" si="147"/>
        <v>10</v>
      </c>
      <c r="F3199" s="36">
        <f>IFERROR(LIMPIA('DETALLE DE CONEXIONES'!N3199,1),0)</f>
        <v>1</v>
      </c>
      <c r="G3199" s="36" t="str">
        <f>LEFT('DETALLE DE CONEXIONES'!BE3199,3)</f>
        <v>NOF</v>
      </c>
      <c r="H3199" s="36" t="str">
        <f>RIGHT('DETALLE DE CONEXIONES'!AK3199,2)</f>
        <v/>
      </c>
      <c r="I3199" s="36" t="str">
        <f>LEFT('DETALLE DE CONEXIONES'!AK3199,3)</f>
        <v/>
      </c>
      <c r="J3199" s="36" t="str">
        <f>LEFT('DETALLE DE CONEXIONES'!M3199,3)</f>
        <v>0mi</v>
      </c>
      <c r="K3199" s="36" t="str">
        <f>IF(LEN('DETALLE DE CONEXIONES'!M3199)&lt;12,(RIGHT('DETALLE DE CONEXIONES'!M3199,5)),(RIGHT('DETALLE DE CONEXIONES'!M3199,6)))</f>
        <v>58seg.</v>
      </c>
      <c r="L3199" s="36">
        <f>IF(C3199="Saliente Local",(IFERROR((LIMPIA(J3199,1)),0)),0)</f>
        <v>0</v>
      </c>
      <c r="M3199" s="36">
        <f>IF(C3199="Saliente Nacional",(IFERROR((LIMPIA(J3199,1)),0)),0)</f>
        <v>0</v>
      </c>
      <c r="N3199" s="36">
        <f>IF(C3199="Saliente Internacional",(IFERROR((LIMPIA(J3199,1)),0)),0)</f>
        <v>0</v>
      </c>
      <c r="O3199" s="36">
        <f>IF(C3199="Saliente Local",(IFERROR((LIMPIA(K3199,1)),0)),0)</f>
        <v>58</v>
      </c>
      <c r="P3199" s="36">
        <f>IF(C3199="Saliente Nacional",(IFERROR((LIMPIA(K3199,1)),0)),0)</f>
        <v>0</v>
      </c>
      <c r="Q3199" s="36">
        <f>IF(C3199="Saliente Internacional",(IFERROR((LIMPIA(K3199,1)),0)),0)</f>
        <v>0</v>
      </c>
      <c r="R3199" s="36">
        <f t="shared" si="148"/>
        <v>1</v>
      </c>
      <c r="S3199" s="36">
        <f t="shared" si="149"/>
        <v>0</v>
      </c>
    </row>
    <row r="3200" spans="1:19" x14ac:dyDescent="0.25">
      <c r="A3200" s="101">
        <f>'DETALLE DE CONEXIONES'!P3200</f>
        <v>0</v>
      </c>
      <c r="B3200" s="36" t="str">
        <f>'DETALLE DE CONEXIONES'!I3200</f>
        <v>SALIENTE</v>
      </c>
      <c r="C3200" s="36" t="str">
        <f>'DETALLE DE CONEXIONES'!BB3200</f>
        <v>Saliente Local</v>
      </c>
      <c r="D3200" s="36" t="str">
        <f>'DETALLE DE CONEXIONES'!E3200</f>
        <v>999XXX5581</v>
      </c>
      <c r="E3200" s="36">
        <f t="shared" si="147"/>
        <v>10</v>
      </c>
      <c r="F3200" s="36">
        <f>IFERROR(LIMPIA('DETALLE DE CONEXIONES'!N3200,1),0)</f>
        <v>1</v>
      </c>
      <c r="G3200" s="36" t="str">
        <f>LEFT('DETALLE DE CONEXIONES'!BE3200,3)</f>
        <v>NOF</v>
      </c>
      <c r="H3200" s="36" t="str">
        <f>RIGHT('DETALLE DE CONEXIONES'!AK3200,2)</f>
        <v/>
      </c>
      <c r="I3200" s="36" t="str">
        <f>LEFT('DETALLE DE CONEXIONES'!AK3200,3)</f>
        <v/>
      </c>
      <c r="J3200" s="36" t="str">
        <f>LEFT('DETALLE DE CONEXIONES'!M3200,3)</f>
        <v>1mi</v>
      </c>
      <c r="K3200" s="36" t="str">
        <f>IF(LEN('DETALLE DE CONEXIONES'!M3200)&lt;12,(RIGHT('DETALLE DE CONEXIONES'!M3200,5)),(RIGHT('DETALLE DE CONEXIONES'!M3200,6)))</f>
        <v xml:space="preserve">min. </v>
      </c>
      <c r="L3200" s="36">
        <f>IF(C3200="Saliente Local",(IFERROR((LIMPIA(J3200,1)),0)),0)</f>
        <v>1</v>
      </c>
      <c r="M3200" s="36">
        <f>IF(C3200="Saliente Nacional",(IFERROR((LIMPIA(J3200,1)),0)),0)</f>
        <v>0</v>
      </c>
      <c r="N3200" s="36">
        <f>IF(C3200="Saliente Internacional",(IFERROR((LIMPIA(J3200,1)),0)),0)</f>
        <v>0</v>
      </c>
      <c r="O3200" s="36">
        <f>IF(C3200="Saliente Local",(IFERROR((LIMPIA(K3200,1)),0)),0)</f>
        <v>0</v>
      </c>
      <c r="P3200" s="36">
        <f>IF(C3200="Saliente Nacional",(IFERROR((LIMPIA(K3200,1)),0)),0)</f>
        <v>0</v>
      </c>
      <c r="Q3200" s="36">
        <f>IF(C3200="Saliente Internacional",(IFERROR((LIMPIA(K3200,1)),0)),0)</f>
        <v>0</v>
      </c>
      <c r="R3200" s="36">
        <f t="shared" si="148"/>
        <v>1</v>
      </c>
      <c r="S3200" s="36">
        <f t="shared" si="149"/>
        <v>0</v>
      </c>
    </row>
    <row r="3201" spans="1:19" x14ac:dyDescent="0.25">
      <c r="A3201" s="101">
        <f>'DETALLE DE CONEXIONES'!P3201</f>
        <v>0</v>
      </c>
      <c r="B3201" s="36" t="str">
        <f>'DETALLE DE CONEXIONES'!I3201</f>
        <v>TRANSFERENCIA</v>
      </c>
      <c r="C3201" s="36" t="str">
        <f>'DETALLE DE CONEXIONES'!BB3201</f>
        <v>Desvio Nacional</v>
      </c>
      <c r="D3201" s="36" t="str">
        <f>'DETALLE DE CONEXIONES'!E3201</f>
        <v>999XXX1600</v>
      </c>
      <c r="E3201" s="36">
        <f t="shared" si="147"/>
        <v>10</v>
      </c>
      <c r="F3201" s="36">
        <f>IFERROR(LIMPIA('DETALLE DE CONEXIONES'!N3201,1),0)</f>
        <v>1</v>
      </c>
      <c r="G3201" s="36" t="str">
        <f>LEFT('DETALLE DE CONEXIONES'!BE3201,3)</f>
        <v>SIU</v>
      </c>
      <c r="H3201" s="36" t="str">
        <f>RIGHT('DETALLE DE CONEXIONES'!AK3201,2)</f>
        <v/>
      </c>
      <c r="I3201" s="36" t="str">
        <f>LEFT('DETALLE DE CONEXIONES'!AK3201,3)</f>
        <v/>
      </c>
      <c r="J3201" s="36" t="str">
        <f>LEFT('DETALLE DE CONEXIONES'!M3201,3)</f>
        <v>0mi</v>
      </c>
      <c r="K3201" s="36" t="str">
        <f>IF(LEN('DETALLE DE CONEXIONES'!M3201)&lt;12,(RIGHT('DETALLE DE CONEXIONES'!M3201,5)),(RIGHT('DETALLE DE CONEXIONES'!M3201,6)))</f>
        <v>3seg.</v>
      </c>
      <c r="L3201" s="36">
        <f>IF(C3201="Saliente Local",(IFERROR((LIMPIA(J3201,1)),0)),0)</f>
        <v>0</v>
      </c>
      <c r="M3201" s="36">
        <f>IF(C3201="Saliente Nacional",(IFERROR((LIMPIA(J3201,1)),0)),0)</f>
        <v>0</v>
      </c>
      <c r="N3201" s="36">
        <f>IF(C3201="Saliente Internacional",(IFERROR((LIMPIA(J3201,1)),0)),0)</f>
        <v>0</v>
      </c>
      <c r="O3201" s="36">
        <f>IF(C3201="Saliente Local",(IFERROR((LIMPIA(K3201,1)),0)),0)</f>
        <v>0</v>
      </c>
      <c r="P3201" s="36">
        <f>IF(C3201="Saliente Nacional",(IFERROR((LIMPIA(K3201,1)),0)),0)</f>
        <v>0</v>
      </c>
      <c r="Q3201" s="36">
        <f>IF(C3201="Saliente Internacional",(IFERROR((LIMPIA(K3201,1)),0)),0)</f>
        <v>0</v>
      </c>
      <c r="R3201" s="36">
        <f t="shared" si="148"/>
        <v>0</v>
      </c>
      <c r="S3201" s="36">
        <f t="shared" si="149"/>
        <v>0</v>
      </c>
    </row>
    <row r="3202" spans="1:19" x14ac:dyDescent="0.25">
      <c r="A3202" s="101">
        <f>'DETALLE DE CONEXIONES'!P3202</f>
        <v>0</v>
      </c>
      <c r="B3202" s="36" t="str">
        <f>'DETALLE DE CONEXIONES'!I3202</f>
        <v>TRANSFERENCIA</v>
      </c>
      <c r="C3202" s="36" t="str">
        <f>'DETALLE DE CONEXIONES'!BB3202</f>
        <v>Desvio Nacional</v>
      </c>
      <c r="D3202" s="36" t="str">
        <f>'DETALLE DE CONEXIONES'!E3202</f>
        <v>999XXX1600</v>
      </c>
      <c r="E3202" s="36">
        <f t="shared" si="147"/>
        <v>10</v>
      </c>
      <c r="F3202" s="36">
        <f>IFERROR(LIMPIA('DETALLE DE CONEXIONES'!N3202,1),0)</f>
        <v>1</v>
      </c>
      <c r="G3202" s="36" t="str">
        <f>LEFT('DETALLE DE CONEXIONES'!BE3202,3)</f>
        <v>SIU</v>
      </c>
      <c r="H3202" s="36" t="str">
        <f>RIGHT('DETALLE DE CONEXIONES'!AK3202,2)</f>
        <v/>
      </c>
      <c r="I3202" s="36" t="str">
        <f>LEFT('DETALLE DE CONEXIONES'!AK3202,3)</f>
        <v/>
      </c>
      <c r="J3202" s="36" t="str">
        <f>LEFT('DETALLE DE CONEXIONES'!M3202,3)</f>
        <v>0mi</v>
      </c>
      <c r="K3202" s="36" t="str">
        <f>IF(LEN('DETALLE DE CONEXIONES'!M3202)&lt;12,(RIGHT('DETALLE DE CONEXIONES'!M3202,5)),(RIGHT('DETALLE DE CONEXIONES'!M3202,6)))</f>
        <v>4seg.</v>
      </c>
      <c r="L3202" s="36">
        <f>IF(C3202="Saliente Local",(IFERROR((LIMPIA(J3202,1)),0)),0)</f>
        <v>0</v>
      </c>
      <c r="M3202" s="36">
        <f>IF(C3202="Saliente Nacional",(IFERROR((LIMPIA(J3202,1)),0)),0)</f>
        <v>0</v>
      </c>
      <c r="N3202" s="36">
        <f>IF(C3202="Saliente Internacional",(IFERROR((LIMPIA(J3202,1)),0)),0)</f>
        <v>0</v>
      </c>
      <c r="O3202" s="36">
        <f>IF(C3202="Saliente Local",(IFERROR((LIMPIA(K3202,1)),0)),0)</f>
        <v>0</v>
      </c>
      <c r="P3202" s="36">
        <f>IF(C3202="Saliente Nacional",(IFERROR((LIMPIA(K3202,1)),0)),0)</f>
        <v>0</v>
      </c>
      <c r="Q3202" s="36">
        <f>IF(C3202="Saliente Internacional",(IFERROR((LIMPIA(K3202,1)),0)),0)</f>
        <v>0</v>
      </c>
      <c r="R3202" s="36">
        <f t="shared" si="148"/>
        <v>0</v>
      </c>
      <c r="S3202" s="36">
        <f t="shared" si="149"/>
        <v>0</v>
      </c>
    </row>
    <row r="3203" spans="1:19" x14ac:dyDescent="0.25">
      <c r="A3203" s="101">
        <f>'DETALLE DE CONEXIONES'!P3203</f>
        <v>0</v>
      </c>
      <c r="B3203" s="36" t="str">
        <f>'DETALLE DE CONEXIONES'!I3203</f>
        <v>TRANSFERENCIA</v>
      </c>
      <c r="C3203" s="36" t="str">
        <f>'DETALLE DE CONEXIONES'!BB3203</f>
        <v>Desvio Nacional</v>
      </c>
      <c r="D3203" s="36" t="str">
        <f>'DETALLE DE CONEXIONES'!E3203</f>
        <v>999XXX1600</v>
      </c>
      <c r="E3203" s="36">
        <f t="shared" ref="E3203:E3266" si="150">LEN(D3203)</f>
        <v>10</v>
      </c>
      <c r="F3203" s="36">
        <f>IFERROR(LIMPIA('DETALLE DE CONEXIONES'!N3203,1),0)</f>
        <v>1</v>
      </c>
      <c r="G3203" s="36" t="str">
        <f>LEFT('DETALLE DE CONEXIONES'!BE3203,3)</f>
        <v>SIU</v>
      </c>
      <c r="H3203" s="36" t="str">
        <f>RIGHT('DETALLE DE CONEXIONES'!AK3203,2)</f>
        <v/>
      </c>
      <c r="I3203" s="36" t="str">
        <f>LEFT('DETALLE DE CONEXIONES'!AK3203,3)</f>
        <v/>
      </c>
      <c r="J3203" s="36" t="str">
        <f>LEFT('DETALLE DE CONEXIONES'!M3203,3)</f>
        <v>0mi</v>
      </c>
      <c r="K3203" s="36" t="str">
        <f>IF(LEN('DETALLE DE CONEXIONES'!M3203)&lt;12,(RIGHT('DETALLE DE CONEXIONES'!M3203,5)),(RIGHT('DETALLE DE CONEXIONES'!M3203,6)))</f>
        <v>4seg.</v>
      </c>
      <c r="L3203" s="36">
        <f>IF(C3203="Saliente Local",(IFERROR((LIMPIA(J3203,1)),0)),0)</f>
        <v>0</v>
      </c>
      <c r="M3203" s="36">
        <f>IF(C3203="Saliente Nacional",(IFERROR((LIMPIA(J3203,1)),0)),0)</f>
        <v>0</v>
      </c>
      <c r="N3203" s="36">
        <f>IF(C3203="Saliente Internacional",(IFERROR((LIMPIA(J3203,1)),0)),0)</f>
        <v>0</v>
      </c>
      <c r="O3203" s="36">
        <f>IF(C3203="Saliente Local",(IFERROR((LIMPIA(K3203,1)),0)),0)</f>
        <v>0</v>
      </c>
      <c r="P3203" s="36">
        <f>IF(C3203="Saliente Nacional",(IFERROR((LIMPIA(K3203,1)),0)),0)</f>
        <v>0</v>
      </c>
      <c r="Q3203" s="36">
        <f>IF(C3203="Saliente Internacional",(IFERROR((LIMPIA(K3203,1)),0)),0)</f>
        <v>0</v>
      </c>
      <c r="R3203" s="36">
        <f t="shared" ref="R3203:R3266" si="151">IF(SUM(O3203:P3203)&gt;0,(L3203+M3203+1),(L3203+M3203))</f>
        <v>0</v>
      </c>
      <c r="S3203" s="36">
        <f t="shared" ref="S3203:S3266" si="152">IF(Q3203&gt;0,N3203+1,N3203)</f>
        <v>0</v>
      </c>
    </row>
    <row r="3204" spans="1:19" x14ac:dyDescent="0.25">
      <c r="A3204" s="101">
        <f>'DETALLE DE CONEXIONES'!P3204</f>
        <v>0</v>
      </c>
      <c r="B3204" s="36" t="str">
        <f>'DETALLE DE CONEXIONES'!I3204</f>
        <v>GPRS</v>
      </c>
      <c r="C3204" s="36" t="str">
        <f>'DETALLE DE CONEXIONES'!BB3204</f>
        <v>MENSAJERO</v>
      </c>
      <c r="D3204" s="36" t="str">
        <f>'DETALLE DE CONEXIONES'!E3204</f>
        <v>internet.itelcel.coXXXGLTE</v>
      </c>
      <c r="E3204" s="36">
        <f t="shared" si="150"/>
        <v>26</v>
      </c>
      <c r="F3204" s="36">
        <f>IFERROR(LIMPIA('DETALLE DE CONEXIONES'!N3204,1),0)</f>
        <v>0</v>
      </c>
      <c r="G3204" s="36" t="str">
        <f>LEFT('DETALLE DE CONEXIONES'!BE3204,3)</f>
        <v/>
      </c>
      <c r="H3204" s="36" t="str">
        <f>RIGHT('DETALLE DE CONEXIONES'!AK3204,2)</f>
        <v>-1</v>
      </c>
      <c r="I3204" s="36" t="str">
        <f>LEFT('DETALLE DE CONEXIONES'!AK3204,3)</f>
        <v>MEN</v>
      </c>
      <c r="J3204" s="36" t="str">
        <f>LEFT('DETALLE DE CONEXIONES'!M3204,3)</f>
        <v>0mi</v>
      </c>
      <c r="K3204" s="36" t="str">
        <f>IF(LEN('DETALLE DE CONEXIONES'!M3204)&lt;12,(RIGHT('DETALLE DE CONEXIONES'!M3204,5)),(RIGHT('DETALLE DE CONEXIONES'!M3204,6)))</f>
        <v xml:space="preserve">min. </v>
      </c>
      <c r="L3204" s="36">
        <f>IF(C3204="Saliente Local",(IFERROR((LIMPIA(J3204,1)),0)),0)</f>
        <v>0</v>
      </c>
      <c r="M3204" s="36">
        <f>IF(C3204="Saliente Nacional",(IFERROR((LIMPIA(J3204,1)),0)),0)</f>
        <v>0</v>
      </c>
      <c r="N3204" s="36">
        <f>IF(C3204="Saliente Internacional",(IFERROR((LIMPIA(J3204,1)),0)),0)</f>
        <v>0</v>
      </c>
      <c r="O3204" s="36">
        <f>IF(C3204="Saliente Local",(IFERROR((LIMPIA(K3204,1)),0)),0)</f>
        <v>0</v>
      </c>
      <c r="P3204" s="36">
        <f>IF(C3204="Saliente Nacional",(IFERROR((LIMPIA(K3204,1)),0)),0)</f>
        <v>0</v>
      </c>
      <c r="Q3204" s="36">
        <f>IF(C3204="Saliente Internacional",(IFERROR((LIMPIA(K3204,1)),0)),0)</f>
        <v>0</v>
      </c>
      <c r="R3204" s="36">
        <f t="shared" si="151"/>
        <v>0</v>
      </c>
      <c r="S3204" s="36">
        <f t="shared" si="152"/>
        <v>0</v>
      </c>
    </row>
    <row r="3205" spans="1:19" x14ac:dyDescent="0.25">
      <c r="A3205" s="101">
        <f>'DETALLE DE CONEXIONES'!P3205</f>
        <v>0</v>
      </c>
      <c r="B3205" s="36" t="str">
        <f>'DETALLE DE CONEXIONES'!I3205</f>
        <v>TRANSFERENCIA</v>
      </c>
      <c r="C3205" s="36" t="str">
        <f>'DETALLE DE CONEXIONES'!BB3205</f>
        <v>Desvio Nacional</v>
      </c>
      <c r="D3205" s="36" t="str">
        <f>'DETALLE DE CONEXIONES'!E3205</f>
        <v>999XXX1600</v>
      </c>
      <c r="E3205" s="36">
        <f t="shared" si="150"/>
        <v>10</v>
      </c>
      <c r="F3205" s="36">
        <f>IFERROR(LIMPIA('DETALLE DE CONEXIONES'!N3205,1),0)</f>
        <v>1</v>
      </c>
      <c r="G3205" s="36" t="str">
        <f>LEFT('DETALLE DE CONEXIONES'!BE3205,3)</f>
        <v>SIU</v>
      </c>
      <c r="H3205" s="36" t="str">
        <f>RIGHT('DETALLE DE CONEXIONES'!AK3205,2)</f>
        <v/>
      </c>
      <c r="I3205" s="36" t="str">
        <f>LEFT('DETALLE DE CONEXIONES'!AK3205,3)</f>
        <v/>
      </c>
      <c r="J3205" s="36" t="str">
        <f>LEFT('DETALLE DE CONEXIONES'!M3205,3)</f>
        <v>0mi</v>
      </c>
      <c r="K3205" s="36" t="str">
        <f>IF(LEN('DETALLE DE CONEXIONES'!M3205)&lt;12,(RIGHT('DETALLE DE CONEXIONES'!M3205,5)),(RIGHT('DETALLE DE CONEXIONES'!M3205,6)))</f>
        <v>2seg.</v>
      </c>
      <c r="L3205" s="36">
        <f>IF(C3205="Saliente Local",(IFERROR((LIMPIA(J3205,1)),0)),0)</f>
        <v>0</v>
      </c>
      <c r="M3205" s="36">
        <f>IF(C3205="Saliente Nacional",(IFERROR((LIMPIA(J3205,1)),0)),0)</f>
        <v>0</v>
      </c>
      <c r="N3205" s="36">
        <f>IF(C3205="Saliente Internacional",(IFERROR((LIMPIA(J3205,1)),0)),0)</f>
        <v>0</v>
      </c>
      <c r="O3205" s="36">
        <f>IF(C3205="Saliente Local",(IFERROR((LIMPIA(K3205,1)),0)),0)</f>
        <v>0</v>
      </c>
      <c r="P3205" s="36">
        <f>IF(C3205="Saliente Nacional",(IFERROR((LIMPIA(K3205,1)),0)),0)</f>
        <v>0</v>
      </c>
      <c r="Q3205" s="36">
        <f>IF(C3205="Saliente Internacional",(IFERROR((LIMPIA(K3205,1)),0)),0)</f>
        <v>0</v>
      </c>
      <c r="R3205" s="36">
        <f t="shared" si="151"/>
        <v>0</v>
      </c>
      <c r="S3205" s="36">
        <f t="shared" si="152"/>
        <v>0</v>
      </c>
    </row>
    <row r="3206" spans="1:19" x14ac:dyDescent="0.25">
      <c r="A3206" s="101">
        <f>'DETALLE DE CONEXIONES'!P3206</f>
        <v>0</v>
      </c>
      <c r="B3206" s="36" t="str">
        <f>'DETALLE DE CONEXIONES'!I3206</f>
        <v>GPRS</v>
      </c>
      <c r="C3206" s="36" t="str">
        <f>'DETALLE DE CONEXIONES'!BB3206</f>
        <v>RS</v>
      </c>
      <c r="D3206" s="36" t="str">
        <f>'DETALLE DE CONEXIONES'!E3206</f>
        <v>internet.itelcel.coXXXGLTE</v>
      </c>
      <c r="E3206" s="36">
        <f t="shared" si="150"/>
        <v>26</v>
      </c>
      <c r="F3206" s="36">
        <f>IFERROR(LIMPIA('DETALLE DE CONEXIONES'!N3206,1),0)</f>
        <v>0</v>
      </c>
      <c r="G3206" s="36" t="str">
        <f>LEFT('DETALLE DE CONEXIONES'!BE3206,3)</f>
        <v/>
      </c>
      <c r="H3206" s="36" t="str">
        <f>RIGHT('DETALLE DE CONEXIONES'!AK3206,2)</f>
        <v>-1</v>
      </c>
      <c r="I3206" s="36" t="str">
        <f>LEFT('DETALLE DE CONEXIONES'!AK3206,3)</f>
        <v>RS;</v>
      </c>
      <c r="J3206" s="36" t="str">
        <f>LEFT('DETALLE DE CONEXIONES'!M3206,3)</f>
        <v>0mi</v>
      </c>
      <c r="K3206" s="36" t="str">
        <f>IF(LEN('DETALLE DE CONEXIONES'!M3206)&lt;12,(RIGHT('DETALLE DE CONEXIONES'!M3206,5)),(RIGHT('DETALLE DE CONEXIONES'!M3206,6)))</f>
        <v xml:space="preserve">min. </v>
      </c>
      <c r="L3206" s="36">
        <f>IF(C3206="Saliente Local",(IFERROR((LIMPIA(J3206,1)),0)),0)</f>
        <v>0</v>
      </c>
      <c r="M3206" s="36">
        <f>IF(C3206="Saliente Nacional",(IFERROR((LIMPIA(J3206,1)),0)),0)</f>
        <v>0</v>
      </c>
      <c r="N3206" s="36">
        <f>IF(C3206="Saliente Internacional",(IFERROR((LIMPIA(J3206,1)),0)),0)</f>
        <v>0</v>
      </c>
      <c r="O3206" s="36">
        <f>IF(C3206="Saliente Local",(IFERROR((LIMPIA(K3206,1)),0)),0)</f>
        <v>0</v>
      </c>
      <c r="P3206" s="36">
        <f>IF(C3206="Saliente Nacional",(IFERROR((LIMPIA(K3206,1)),0)),0)</f>
        <v>0</v>
      </c>
      <c r="Q3206" s="36">
        <f>IF(C3206="Saliente Internacional",(IFERROR((LIMPIA(K3206,1)),0)),0)</f>
        <v>0</v>
      </c>
      <c r="R3206" s="36">
        <f t="shared" si="151"/>
        <v>0</v>
      </c>
      <c r="S3206" s="36">
        <f t="shared" si="152"/>
        <v>0</v>
      </c>
    </row>
    <row r="3207" spans="1:19" x14ac:dyDescent="0.25">
      <c r="A3207" s="101">
        <f>'DETALLE DE CONEXIONES'!P3207</f>
        <v>0</v>
      </c>
      <c r="B3207" s="36" t="str">
        <f>'DETALLE DE CONEXIONES'!I3207</f>
        <v>SALIENTE</v>
      </c>
      <c r="C3207" s="36" t="str">
        <f>'DETALLE DE CONEXIONES'!BB3207</f>
        <v>Saliente Local</v>
      </c>
      <c r="D3207" s="36" t="str">
        <f>'DETALLE DE CONEXIONES'!E3207</f>
        <v>999XXX5581</v>
      </c>
      <c r="E3207" s="36">
        <f t="shared" si="150"/>
        <v>10</v>
      </c>
      <c r="F3207" s="36">
        <f>IFERROR(LIMPIA('DETALLE DE CONEXIONES'!N3207,1),0)</f>
        <v>2</v>
      </c>
      <c r="G3207" s="36" t="str">
        <f>LEFT('DETALLE DE CONEXIONES'!BE3207,3)</f>
        <v>NOF</v>
      </c>
      <c r="H3207" s="36" t="str">
        <f>RIGHT('DETALLE DE CONEXIONES'!AK3207,2)</f>
        <v/>
      </c>
      <c r="I3207" s="36" t="str">
        <f>LEFT('DETALLE DE CONEXIONES'!AK3207,3)</f>
        <v/>
      </c>
      <c r="J3207" s="36" t="str">
        <f>LEFT('DETALLE DE CONEXIONES'!M3207,3)</f>
        <v>1mi</v>
      </c>
      <c r="K3207" s="36" t="str">
        <f>IF(LEN('DETALLE DE CONEXIONES'!M3207)&lt;12,(RIGHT('DETALLE DE CONEXIONES'!M3207,5)),(RIGHT('DETALLE DE CONEXIONES'!M3207,6)))</f>
        <v>49seg.</v>
      </c>
      <c r="L3207" s="36">
        <f>IF(C3207="Saliente Local",(IFERROR((LIMPIA(J3207,1)),0)),0)</f>
        <v>1</v>
      </c>
      <c r="M3207" s="36">
        <f>IF(C3207="Saliente Nacional",(IFERROR((LIMPIA(J3207,1)),0)),0)</f>
        <v>0</v>
      </c>
      <c r="N3207" s="36">
        <f>IF(C3207="Saliente Internacional",(IFERROR((LIMPIA(J3207,1)),0)),0)</f>
        <v>0</v>
      </c>
      <c r="O3207" s="36">
        <f>IF(C3207="Saliente Local",(IFERROR((LIMPIA(K3207,1)),0)),0)</f>
        <v>49</v>
      </c>
      <c r="P3207" s="36">
        <f>IF(C3207="Saliente Nacional",(IFERROR((LIMPIA(K3207,1)),0)),0)</f>
        <v>0</v>
      </c>
      <c r="Q3207" s="36">
        <f>IF(C3207="Saliente Internacional",(IFERROR((LIMPIA(K3207,1)),0)),0)</f>
        <v>0</v>
      </c>
      <c r="R3207" s="36">
        <f t="shared" si="151"/>
        <v>2</v>
      </c>
      <c r="S3207" s="36">
        <f t="shared" si="152"/>
        <v>0</v>
      </c>
    </row>
    <row r="3208" spans="1:19" x14ac:dyDescent="0.25">
      <c r="A3208" s="101">
        <f>'DETALLE DE CONEXIONES'!P3208</f>
        <v>0</v>
      </c>
      <c r="B3208" s="36" t="str">
        <f>'DETALLE DE CONEXIONES'!I3208</f>
        <v>ENTRANTE</v>
      </c>
      <c r="C3208" s="36" t="str">
        <f>'DETALLE DE CONEXIONES'!BB3208</f>
        <v>Entrante Local</v>
      </c>
      <c r="D3208" s="36" t="str">
        <f>'DETALLE DE CONEXIONES'!E3208</f>
        <v>999XXX1600</v>
      </c>
      <c r="E3208" s="36">
        <f t="shared" si="150"/>
        <v>10</v>
      </c>
      <c r="F3208" s="36">
        <f>IFERROR(LIMPIA('DETALLE DE CONEXIONES'!N3208,1),0)</f>
        <v>2</v>
      </c>
      <c r="G3208" s="36" t="str">
        <f>LEFT('DETALLE DE CONEXIONES'!BE3208,3)</f>
        <v>NOF</v>
      </c>
      <c r="H3208" s="36" t="str">
        <f>RIGHT('DETALLE DE CONEXIONES'!AK3208,2)</f>
        <v/>
      </c>
      <c r="I3208" s="36" t="str">
        <f>LEFT('DETALLE DE CONEXIONES'!AK3208,3)</f>
        <v/>
      </c>
      <c r="J3208" s="36" t="str">
        <f>LEFT('DETALLE DE CONEXIONES'!M3208,3)</f>
        <v>1mi</v>
      </c>
      <c r="K3208" s="36" t="str">
        <f>IF(LEN('DETALLE DE CONEXIONES'!M3208)&lt;12,(RIGHT('DETALLE DE CONEXIONES'!M3208,5)),(RIGHT('DETALLE DE CONEXIONES'!M3208,6)))</f>
        <v>36seg.</v>
      </c>
      <c r="L3208" s="36">
        <f>IF(C3208="Saliente Local",(IFERROR((LIMPIA(J3208,1)),0)),0)</f>
        <v>0</v>
      </c>
      <c r="M3208" s="36">
        <f>IF(C3208="Saliente Nacional",(IFERROR((LIMPIA(J3208,1)),0)),0)</f>
        <v>0</v>
      </c>
      <c r="N3208" s="36">
        <f>IF(C3208="Saliente Internacional",(IFERROR((LIMPIA(J3208,1)),0)),0)</f>
        <v>0</v>
      </c>
      <c r="O3208" s="36">
        <f>IF(C3208="Saliente Local",(IFERROR((LIMPIA(K3208,1)),0)),0)</f>
        <v>0</v>
      </c>
      <c r="P3208" s="36">
        <f>IF(C3208="Saliente Nacional",(IFERROR((LIMPIA(K3208,1)),0)),0)</f>
        <v>0</v>
      </c>
      <c r="Q3208" s="36">
        <f>IF(C3208="Saliente Internacional",(IFERROR((LIMPIA(K3208,1)),0)),0)</f>
        <v>0</v>
      </c>
      <c r="R3208" s="36">
        <f t="shared" si="151"/>
        <v>0</v>
      </c>
      <c r="S3208" s="36">
        <f t="shared" si="152"/>
        <v>0</v>
      </c>
    </row>
    <row r="3209" spans="1:19" x14ac:dyDescent="0.25">
      <c r="A3209" s="101">
        <f>'DETALLE DE CONEXIONES'!P3209</f>
        <v>0</v>
      </c>
      <c r="B3209" s="36" t="str">
        <f>'DETALLE DE CONEXIONES'!I3209</f>
        <v>GPRS</v>
      </c>
      <c r="C3209" s="36" t="str">
        <f>'DETALLE DE CONEXIONES'!BB3209</f>
        <v>RS</v>
      </c>
      <c r="D3209" s="36" t="str">
        <f>'DETALLE DE CONEXIONES'!E3209</f>
        <v>internet.itelcel.coXXXGLTE</v>
      </c>
      <c r="E3209" s="36">
        <f t="shared" si="150"/>
        <v>26</v>
      </c>
      <c r="F3209" s="36">
        <f>IFERROR(LIMPIA('DETALLE DE CONEXIONES'!N3209,1),0)</f>
        <v>0</v>
      </c>
      <c r="G3209" s="36" t="str">
        <f>LEFT('DETALLE DE CONEXIONES'!BE3209,3)</f>
        <v/>
      </c>
      <c r="H3209" s="36" t="str">
        <f>RIGHT('DETALLE DE CONEXIONES'!AK3209,2)</f>
        <v>-1</v>
      </c>
      <c r="I3209" s="36" t="str">
        <f>LEFT('DETALLE DE CONEXIONES'!AK3209,3)</f>
        <v>RS;</v>
      </c>
      <c r="J3209" s="36" t="str">
        <f>LEFT('DETALLE DE CONEXIONES'!M3209,3)</f>
        <v>0mi</v>
      </c>
      <c r="K3209" s="36" t="str">
        <f>IF(LEN('DETALLE DE CONEXIONES'!M3209)&lt;12,(RIGHT('DETALLE DE CONEXIONES'!M3209,5)),(RIGHT('DETALLE DE CONEXIONES'!M3209,6)))</f>
        <v xml:space="preserve">min. </v>
      </c>
      <c r="L3209" s="36">
        <f>IF(C3209="Saliente Local",(IFERROR((LIMPIA(J3209,1)),0)),0)</f>
        <v>0</v>
      </c>
      <c r="M3209" s="36">
        <f>IF(C3209="Saliente Nacional",(IFERROR((LIMPIA(J3209,1)),0)),0)</f>
        <v>0</v>
      </c>
      <c r="N3209" s="36">
        <f>IF(C3209="Saliente Internacional",(IFERROR((LIMPIA(J3209,1)),0)),0)</f>
        <v>0</v>
      </c>
      <c r="O3209" s="36">
        <f>IF(C3209="Saliente Local",(IFERROR((LIMPIA(K3209,1)),0)),0)</f>
        <v>0</v>
      </c>
      <c r="P3209" s="36">
        <f>IF(C3209="Saliente Nacional",(IFERROR((LIMPIA(K3209,1)),0)),0)</f>
        <v>0</v>
      </c>
      <c r="Q3209" s="36">
        <f>IF(C3209="Saliente Internacional",(IFERROR((LIMPIA(K3209,1)),0)),0)</f>
        <v>0</v>
      </c>
      <c r="R3209" s="36">
        <f t="shared" si="151"/>
        <v>0</v>
      </c>
      <c r="S3209" s="36">
        <f t="shared" si="152"/>
        <v>0</v>
      </c>
    </row>
    <row r="3210" spans="1:19" x14ac:dyDescent="0.25">
      <c r="A3210" s="101">
        <f>'DETALLE DE CONEXIONES'!P3210</f>
        <v>0</v>
      </c>
      <c r="B3210" s="36" t="str">
        <f>'DETALLE DE CONEXIONES'!I3210</f>
        <v>GPRS</v>
      </c>
      <c r="C3210" s="36" t="str">
        <f>'DETALLE DE CONEXIONES'!BB3210</f>
        <v>RS</v>
      </c>
      <c r="D3210" s="36" t="str">
        <f>'DETALLE DE CONEXIONES'!E3210</f>
        <v>internet.itelcelXXXm-3G</v>
      </c>
      <c r="E3210" s="36">
        <f t="shared" si="150"/>
        <v>23</v>
      </c>
      <c r="F3210" s="36">
        <f>IFERROR(LIMPIA('DETALLE DE CONEXIONES'!N3210,1),0)</f>
        <v>0</v>
      </c>
      <c r="G3210" s="36" t="str">
        <f>LEFT('DETALLE DE CONEXIONES'!BE3210,3)</f>
        <v/>
      </c>
      <c r="H3210" s="36" t="str">
        <f>RIGHT('DETALLE DE CONEXIONES'!AK3210,2)</f>
        <v>-1</v>
      </c>
      <c r="I3210" s="36" t="str">
        <f>LEFT('DETALLE DE CONEXIONES'!AK3210,3)</f>
        <v>RS;</v>
      </c>
      <c r="J3210" s="36" t="str">
        <f>LEFT('DETALLE DE CONEXIONES'!M3210,3)</f>
        <v>0mi</v>
      </c>
      <c r="K3210" s="36" t="str">
        <f>IF(LEN('DETALLE DE CONEXIONES'!M3210)&lt;12,(RIGHT('DETALLE DE CONEXIONES'!M3210,5)),(RIGHT('DETALLE DE CONEXIONES'!M3210,6)))</f>
        <v xml:space="preserve">min. </v>
      </c>
      <c r="L3210" s="36">
        <f>IF(C3210="Saliente Local",(IFERROR((LIMPIA(J3210,1)),0)),0)</f>
        <v>0</v>
      </c>
      <c r="M3210" s="36">
        <f>IF(C3210="Saliente Nacional",(IFERROR((LIMPIA(J3210,1)),0)),0)</f>
        <v>0</v>
      </c>
      <c r="N3210" s="36">
        <f>IF(C3210="Saliente Internacional",(IFERROR((LIMPIA(J3210,1)),0)),0)</f>
        <v>0</v>
      </c>
      <c r="O3210" s="36">
        <f>IF(C3210="Saliente Local",(IFERROR((LIMPIA(K3210,1)),0)),0)</f>
        <v>0</v>
      </c>
      <c r="P3210" s="36">
        <f>IF(C3210="Saliente Nacional",(IFERROR((LIMPIA(K3210,1)),0)),0)</f>
        <v>0</v>
      </c>
      <c r="Q3210" s="36">
        <f>IF(C3210="Saliente Internacional",(IFERROR((LIMPIA(K3210,1)),0)),0)</f>
        <v>0</v>
      </c>
      <c r="R3210" s="36">
        <f t="shared" si="151"/>
        <v>0</v>
      </c>
      <c r="S3210" s="36">
        <f t="shared" si="152"/>
        <v>0</v>
      </c>
    </row>
    <row r="3211" spans="1:19" x14ac:dyDescent="0.25">
      <c r="A3211" s="101">
        <f>'DETALLE DE CONEXIONES'!P3211</f>
        <v>0</v>
      </c>
      <c r="B3211" s="36" t="str">
        <f>'DETALLE DE CONEXIONES'!I3211</f>
        <v>GPRS</v>
      </c>
      <c r="C3211" s="36" t="str">
        <f>'DETALLE DE CONEXIONES'!BB3211</f>
        <v>MENSAJERO</v>
      </c>
      <c r="D3211" s="36" t="str">
        <f>'DETALLE DE CONEXIONES'!E3211</f>
        <v>internet.itelcelXXXm-3G</v>
      </c>
      <c r="E3211" s="36">
        <f t="shared" si="150"/>
        <v>23</v>
      </c>
      <c r="F3211" s="36">
        <f>IFERROR(LIMPIA('DETALLE DE CONEXIONES'!N3211,1),0)</f>
        <v>0</v>
      </c>
      <c r="G3211" s="36" t="str">
        <f>LEFT('DETALLE DE CONEXIONES'!BE3211,3)</f>
        <v/>
      </c>
      <c r="H3211" s="36" t="str">
        <f>RIGHT('DETALLE DE CONEXIONES'!AK3211,2)</f>
        <v>-1</v>
      </c>
      <c r="I3211" s="36" t="str">
        <f>LEFT('DETALLE DE CONEXIONES'!AK3211,3)</f>
        <v>MEN</v>
      </c>
      <c r="J3211" s="36" t="str">
        <f>LEFT('DETALLE DE CONEXIONES'!M3211,3)</f>
        <v>0mi</v>
      </c>
      <c r="K3211" s="36" t="str">
        <f>IF(LEN('DETALLE DE CONEXIONES'!M3211)&lt;12,(RIGHT('DETALLE DE CONEXIONES'!M3211,5)),(RIGHT('DETALLE DE CONEXIONES'!M3211,6)))</f>
        <v xml:space="preserve">min. </v>
      </c>
      <c r="L3211" s="36">
        <f>IF(C3211="Saliente Local",(IFERROR((LIMPIA(J3211,1)),0)),0)</f>
        <v>0</v>
      </c>
      <c r="M3211" s="36">
        <f>IF(C3211="Saliente Nacional",(IFERROR((LIMPIA(J3211,1)),0)),0)</f>
        <v>0</v>
      </c>
      <c r="N3211" s="36">
        <f>IF(C3211="Saliente Internacional",(IFERROR((LIMPIA(J3211,1)),0)),0)</f>
        <v>0</v>
      </c>
      <c r="O3211" s="36">
        <f>IF(C3211="Saliente Local",(IFERROR((LIMPIA(K3211,1)),0)),0)</f>
        <v>0</v>
      </c>
      <c r="P3211" s="36">
        <f>IF(C3211="Saliente Nacional",(IFERROR((LIMPIA(K3211,1)),0)),0)</f>
        <v>0</v>
      </c>
      <c r="Q3211" s="36">
        <f>IF(C3211="Saliente Internacional",(IFERROR((LIMPIA(K3211,1)),0)),0)</f>
        <v>0</v>
      </c>
      <c r="R3211" s="36">
        <f t="shared" si="151"/>
        <v>0</v>
      </c>
      <c r="S3211" s="36">
        <f t="shared" si="152"/>
        <v>0</v>
      </c>
    </row>
    <row r="3212" spans="1:19" x14ac:dyDescent="0.25">
      <c r="A3212" s="101">
        <f>'DETALLE DE CONEXIONES'!P3212</f>
        <v>0</v>
      </c>
      <c r="B3212" s="36" t="str">
        <f>'DETALLE DE CONEXIONES'!I3212</f>
        <v>SALIENTE</v>
      </c>
      <c r="C3212" s="36" t="str">
        <f>'DETALLE DE CONEXIONES'!BB3212</f>
        <v>Saliente Local</v>
      </c>
      <c r="D3212" s="36" t="str">
        <f>'DETALLE DE CONEXIONES'!E3212</f>
        <v>999XXX0891</v>
      </c>
      <c r="E3212" s="36">
        <f t="shared" si="150"/>
        <v>10</v>
      </c>
      <c r="F3212" s="36">
        <f>IFERROR(LIMPIA('DETALLE DE CONEXIONES'!N3212,1),0)</f>
        <v>2</v>
      </c>
      <c r="G3212" s="36" t="str">
        <f>LEFT('DETALLE DE CONEXIONES'!BE3212,3)</f>
        <v>NOF</v>
      </c>
      <c r="H3212" s="36" t="str">
        <f>RIGHT('DETALLE DE CONEXIONES'!AK3212,2)</f>
        <v/>
      </c>
      <c r="I3212" s="36" t="str">
        <f>LEFT('DETALLE DE CONEXIONES'!AK3212,3)</f>
        <v/>
      </c>
      <c r="J3212" s="36" t="str">
        <f>LEFT('DETALLE DE CONEXIONES'!M3212,3)</f>
        <v>1mi</v>
      </c>
      <c r="K3212" s="36" t="str">
        <f>IF(LEN('DETALLE DE CONEXIONES'!M3212)&lt;12,(RIGHT('DETALLE DE CONEXIONES'!M3212,5)),(RIGHT('DETALLE DE CONEXIONES'!M3212,6)))</f>
        <v>56seg.</v>
      </c>
      <c r="L3212" s="36">
        <f>IF(C3212="Saliente Local",(IFERROR((LIMPIA(J3212,1)),0)),0)</f>
        <v>1</v>
      </c>
      <c r="M3212" s="36">
        <f>IF(C3212="Saliente Nacional",(IFERROR((LIMPIA(J3212,1)),0)),0)</f>
        <v>0</v>
      </c>
      <c r="N3212" s="36">
        <f>IF(C3212="Saliente Internacional",(IFERROR((LIMPIA(J3212,1)),0)),0)</f>
        <v>0</v>
      </c>
      <c r="O3212" s="36">
        <f>IF(C3212="Saliente Local",(IFERROR((LIMPIA(K3212,1)),0)),0)</f>
        <v>56</v>
      </c>
      <c r="P3212" s="36">
        <f>IF(C3212="Saliente Nacional",(IFERROR((LIMPIA(K3212,1)),0)),0)</f>
        <v>0</v>
      </c>
      <c r="Q3212" s="36">
        <f>IF(C3212="Saliente Internacional",(IFERROR((LIMPIA(K3212,1)),0)),0)</f>
        <v>0</v>
      </c>
      <c r="R3212" s="36">
        <f t="shared" si="151"/>
        <v>2</v>
      </c>
      <c r="S3212" s="36">
        <f t="shared" si="152"/>
        <v>0</v>
      </c>
    </row>
    <row r="3213" spans="1:19" x14ac:dyDescent="0.25">
      <c r="A3213" s="101">
        <f>'DETALLE DE CONEXIONES'!P3213</f>
        <v>0</v>
      </c>
      <c r="B3213" s="36" t="str">
        <f>'DETALLE DE CONEXIONES'!I3213</f>
        <v>GPRS</v>
      </c>
      <c r="C3213" s="36" t="str">
        <f>'DETALLE DE CONEXIONES'!BB3213</f>
        <v>RS</v>
      </c>
      <c r="D3213" s="36" t="str">
        <f>'DETALLE DE CONEXIONES'!E3213</f>
        <v>internet.itelcel.coXXXGLTE</v>
      </c>
      <c r="E3213" s="36">
        <f t="shared" si="150"/>
        <v>26</v>
      </c>
      <c r="F3213" s="36">
        <f>IFERROR(LIMPIA('DETALLE DE CONEXIONES'!N3213,1),0)</f>
        <v>0</v>
      </c>
      <c r="G3213" s="36" t="str">
        <f>LEFT('DETALLE DE CONEXIONES'!BE3213,3)</f>
        <v/>
      </c>
      <c r="H3213" s="36" t="str">
        <f>RIGHT('DETALLE DE CONEXIONES'!AK3213,2)</f>
        <v>-1</v>
      </c>
      <c r="I3213" s="36" t="str">
        <f>LEFT('DETALLE DE CONEXIONES'!AK3213,3)</f>
        <v>RS;</v>
      </c>
      <c r="J3213" s="36" t="str">
        <f>LEFT('DETALLE DE CONEXIONES'!M3213,3)</f>
        <v>0mi</v>
      </c>
      <c r="K3213" s="36" t="str">
        <f>IF(LEN('DETALLE DE CONEXIONES'!M3213)&lt;12,(RIGHT('DETALLE DE CONEXIONES'!M3213,5)),(RIGHT('DETALLE DE CONEXIONES'!M3213,6)))</f>
        <v xml:space="preserve">min. </v>
      </c>
      <c r="L3213" s="36">
        <f>IF(C3213="Saliente Local",(IFERROR((LIMPIA(J3213,1)),0)),0)</f>
        <v>0</v>
      </c>
      <c r="M3213" s="36">
        <f>IF(C3213="Saliente Nacional",(IFERROR((LIMPIA(J3213,1)),0)),0)</f>
        <v>0</v>
      </c>
      <c r="N3213" s="36">
        <f>IF(C3213="Saliente Internacional",(IFERROR((LIMPIA(J3213,1)),0)),0)</f>
        <v>0</v>
      </c>
      <c r="O3213" s="36">
        <f>IF(C3213="Saliente Local",(IFERROR((LIMPIA(K3213,1)),0)),0)</f>
        <v>0</v>
      </c>
      <c r="P3213" s="36">
        <f>IF(C3213="Saliente Nacional",(IFERROR((LIMPIA(K3213,1)),0)),0)</f>
        <v>0</v>
      </c>
      <c r="Q3213" s="36">
        <f>IF(C3213="Saliente Internacional",(IFERROR((LIMPIA(K3213,1)),0)),0)</f>
        <v>0</v>
      </c>
      <c r="R3213" s="36">
        <f t="shared" si="151"/>
        <v>0</v>
      </c>
      <c r="S3213" s="36">
        <f t="shared" si="152"/>
        <v>0</v>
      </c>
    </row>
    <row r="3214" spans="1:19" x14ac:dyDescent="0.25">
      <c r="A3214" s="101">
        <f>'DETALLE DE CONEXIONES'!P3214</f>
        <v>0</v>
      </c>
      <c r="B3214" s="36" t="str">
        <f>'DETALLE DE CONEXIONES'!I3214</f>
        <v>SALIENTE</v>
      </c>
      <c r="C3214" s="36" t="str">
        <f>'DETALLE DE CONEXIONES'!BB3214</f>
        <v>Saliente Local</v>
      </c>
      <c r="D3214" s="36" t="str">
        <f>'DETALLE DE CONEXIONES'!E3214</f>
        <v>999XXX0187</v>
      </c>
      <c r="E3214" s="36">
        <f t="shared" si="150"/>
        <v>10</v>
      </c>
      <c r="F3214" s="36">
        <f>IFERROR(LIMPIA('DETALLE DE CONEXIONES'!N3214,1),0)</f>
        <v>2</v>
      </c>
      <c r="G3214" s="36" t="str">
        <f>LEFT('DETALLE DE CONEXIONES'!BE3214,3)</f>
        <v>NOF</v>
      </c>
      <c r="H3214" s="36" t="str">
        <f>RIGHT('DETALLE DE CONEXIONES'!AK3214,2)</f>
        <v/>
      </c>
      <c r="I3214" s="36" t="str">
        <f>LEFT('DETALLE DE CONEXIONES'!AK3214,3)</f>
        <v/>
      </c>
      <c r="J3214" s="36" t="str">
        <f>LEFT('DETALLE DE CONEXIONES'!M3214,3)</f>
        <v>1mi</v>
      </c>
      <c r="K3214" s="36" t="str">
        <f>IF(LEN('DETALLE DE CONEXIONES'!M3214)&lt;12,(RIGHT('DETALLE DE CONEXIONES'!M3214,5)),(RIGHT('DETALLE DE CONEXIONES'!M3214,6)))</f>
        <v>14seg.</v>
      </c>
      <c r="L3214" s="36">
        <f>IF(C3214="Saliente Local",(IFERROR((LIMPIA(J3214,1)),0)),0)</f>
        <v>1</v>
      </c>
      <c r="M3214" s="36">
        <f>IF(C3214="Saliente Nacional",(IFERROR((LIMPIA(J3214,1)),0)),0)</f>
        <v>0</v>
      </c>
      <c r="N3214" s="36">
        <f>IF(C3214="Saliente Internacional",(IFERROR((LIMPIA(J3214,1)),0)),0)</f>
        <v>0</v>
      </c>
      <c r="O3214" s="36">
        <f>IF(C3214="Saliente Local",(IFERROR((LIMPIA(K3214,1)),0)),0)</f>
        <v>14</v>
      </c>
      <c r="P3214" s="36">
        <f>IF(C3214="Saliente Nacional",(IFERROR((LIMPIA(K3214,1)),0)),0)</f>
        <v>0</v>
      </c>
      <c r="Q3214" s="36">
        <f>IF(C3214="Saliente Internacional",(IFERROR((LIMPIA(K3214,1)),0)),0)</f>
        <v>0</v>
      </c>
      <c r="R3214" s="36">
        <f t="shared" si="151"/>
        <v>2</v>
      </c>
      <c r="S3214" s="36">
        <f t="shared" si="152"/>
        <v>0</v>
      </c>
    </row>
    <row r="3215" spans="1:19" x14ac:dyDescent="0.25">
      <c r="A3215" s="101">
        <f>'DETALLE DE CONEXIONES'!P3215</f>
        <v>0</v>
      </c>
      <c r="B3215" s="36" t="str">
        <f>'DETALLE DE CONEXIONES'!I3215</f>
        <v>GPRS</v>
      </c>
      <c r="C3215" s="36" t="str">
        <f>'DETALLE DE CONEXIONES'!BB3215</f>
        <v>RS</v>
      </c>
      <c r="D3215" s="36" t="str">
        <f>'DETALLE DE CONEXIONES'!E3215</f>
        <v>internet.itelcel.coXXXGLTE</v>
      </c>
      <c r="E3215" s="36">
        <f t="shared" si="150"/>
        <v>26</v>
      </c>
      <c r="F3215" s="36">
        <f>IFERROR(LIMPIA('DETALLE DE CONEXIONES'!N3215,1),0)</f>
        <v>0</v>
      </c>
      <c r="G3215" s="36" t="str">
        <f>LEFT('DETALLE DE CONEXIONES'!BE3215,3)</f>
        <v/>
      </c>
      <c r="H3215" s="36" t="str">
        <f>RIGHT('DETALLE DE CONEXIONES'!AK3215,2)</f>
        <v>-1</v>
      </c>
      <c r="I3215" s="36" t="str">
        <f>LEFT('DETALLE DE CONEXIONES'!AK3215,3)</f>
        <v>RS;</v>
      </c>
      <c r="J3215" s="36" t="str">
        <f>LEFT('DETALLE DE CONEXIONES'!M3215,3)</f>
        <v>0mi</v>
      </c>
      <c r="K3215" s="36" t="str">
        <f>IF(LEN('DETALLE DE CONEXIONES'!M3215)&lt;12,(RIGHT('DETALLE DE CONEXIONES'!M3215,5)),(RIGHT('DETALLE DE CONEXIONES'!M3215,6)))</f>
        <v xml:space="preserve">min. </v>
      </c>
      <c r="L3215" s="36">
        <f>IF(C3215="Saliente Local",(IFERROR((LIMPIA(J3215,1)),0)),0)</f>
        <v>0</v>
      </c>
      <c r="M3215" s="36">
        <f>IF(C3215="Saliente Nacional",(IFERROR((LIMPIA(J3215,1)),0)),0)</f>
        <v>0</v>
      </c>
      <c r="N3215" s="36">
        <f>IF(C3215="Saliente Internacional",(IFERROR((LIMPIA(J3215,1)),0)),0)</f>
        <v>0</v>
      </c>
      <c r="O3215" s="36">
        <f>IF(C3215="Saliente Local",(IFERROR((LIMPIA(K3215,1)),0)),0)</f>
        <v>0</v>
      </c>
      <c r="P3215" s="36">
        <f>IF(C3215="Saliente Nacional",(IFERROR((LIMPIA(K3215,1)),0)),0)</f>
        <v>0</v>
      </c>
      <c r="Q3215" s="36">
        <f>IF(C3215="Saliente Internacional",(IFERROR((LIMPIA(K3215,1)),0)),0)</f>
        <v>0</v>
      </c>
      <c r="R3215" s="36">
        <f t="shared" si="151"/>
        <v>0</v>
      </c>
      <c r="S3215" s="36">
        <f t="shared" si="152"/>
        <v>0</v>
      </c>
    </row>
    <row r="3216" spans="1:19" x14ac:dyDescent="0.25">
      <c r="A3216" s="101">
        <f>'DETALLE DE CONEXIONES'!P3216</f>
        <v>0</v>
      </c>
      <c r="B3216" s="36" t="str">
        <f>'DETALLE DE CONEXIONES'!I3216</f>
        <v>GPRS</v>
      </c>
      <c r="C3216" s="36" t="str">
        <f>'DETALLE DE CONEXIONES'!BB3216</f>
        <v>MENSAJERO</v>
      </c>
      <c r="D3216" s="36" t="str">
        <f>'DETALLE DE CONEXIONES'!E3216</f>
        <v>internet.itelcel.coXXXGLTE</v>
      </c>
      <c r="E3216" s="36">
        <f t="shared" si="150"/>
        <v>26</v>
      </c>
      <c r="F3216" s="36">
        <f>IFERROR(LIMPIA('DETALLE DE CONEXIONES'!N3216,1),0)</f>
        <v>0</v>
      </c>
      <c r="G3216" s="36" t="str">
        <f>LEFT('DETALLE DE CONEXIONES'!BE3216,3)</f>
        <v/>
      </c>
      <c r="H3216" s="36" t="str">
        <f>RIGHT('DETALLE DE CONEXIONES'!AK3216,2)</f>
        <v>-1</v>
      </c>
      <c r="I3216" s="36" t="str">
        <f>LEFT('DETALLE DE CONEXIONES'!AK3216,3)</f>
        <v>MEN</v>
      </c>
      <c r="J3216" s="36" t="str">
        <f>LEFT('DETALLE DE CONEXIONES'!M3216,3)</f>
        <v>0mi</v>
      </c>
      <c r="K3216" s="36" t="str">
        <f>IF(LEN('DETALLE DE CONEXIONES'!M3216)&lt;12,(RIGHT('DETALLE DE CONEXIONES'!M3216,5)),(RIGHT('DETALLE DE CONEXIONES'!M3216,6)))</f>
        <v xml:space="preserve">min. </v>
      </c>
      <c r="L3216" s="36">
        <f>IF(C3216="Saliente Local",(IFERROR((LIMPIA(J3216,1)),0)),0)</f>
        <v>0</v>
      </c>
      <c r="M3216" s="36">
        <f>IF(C3216="Saliente Nacional",(IFERROR((LIMPIA(J3216,1)),0)),0)</f>
        <v>0</v>
      </c>
      <c r="N3216" s="36">
        <f>IF(C3216="Saliente Internacional",(IFERROR((LIMPIA(J3216,1)),0)),0)</f>
        <v>0</v>
      </c>
      <c r="O3216" s="36">
        <f>IF(C3216="Saliente Local",(IFERROR((LIMPIA(K3216,1)),0)),0)</f>
        <v>0</v>
      </c>
      <c r="P3216" s="36">
        <f>IF(C3216="Saliente Nacional",(IFERROR((LIMPIA(K3216,1)),0)),0)</f>
        <v>0</v>
      </c>
      <c r="Q3216" s="36">
        <f>IF(C3216="Saliente Internacional",(IFERROR((LIMPIA(K3216,1)),0)),0)</f>
        <v>0</v>
      </c>
      <c r="R3216" s="36">
        <f t="shared" si="151"/>
        <v>0</v>
      </c>
      <c r="S3216" s="36">
        <f t="shared" si="152"/>
        <v>0</v>
      </c>
    </row>
    <row r="3217" spans="1:19" x14ac:dyDescent="0.25">
      <c r="A3217" s="101">
        <f>'DETALLE DE CONEXIONES'!P3217</f>
        <v>0</v>
      </c>
      <c r="B3217" s="36" t="str">
        <f>'DETALLE DE CONEXIONES'!I3217</f>
        <v>ENTRANTE</v>
      </c>
      <c r="C3217" s="36" t="str">
        <f>'DETALLE DE CONEXIONES'!BB3217</f>
        <v>Entrante Local</v>
      </c>
      <c r="D3217" s="36" t="str">
        <f>'DETALLE DE CONEXIONES'!E3217</f>
        <v>999XXX1600</v>
      </c>
      <c r="E3217" s="36">
        <f t="shared" si="150"/>
        <v>10</v>
      </c>
      <c r="F3217" s="36">
        <f>IFERROR(LIMPIA('DETALLE DE CONEXIONES'!N3217,1),0)</f>
        <v>1</v>
      </c>
      <c r="G3217" s="36" t="str">
        <f>LEFT('DETALLE DE CONEXIONES'!BE3217,3)</f>
        <v>NOF</v>
      </c>
      <c r="H3217" s="36" t="str">
        <f>RIGHT('DETALLE DE CONEXIONES'!AK3217,2)</f>
        <v/>
      </c>
      <c r="I3217" s="36" t="str">
        <f>LEFT('DETALLE DE CONEXIONES'!AK3217,3)</f>
        <v/>
      </c>
      <c r="J3217" s="36" t="str">
        <f>LEFT('DETALLE DE CONEXIONES'!M3217,3)</f>
        <v>0mi</v>
      </c>
      <c r="K3217" s="36" t="str">
        <f>IF(LEN('DETALLE DE CONEXIONES'!M3217)&lt;12,(RIGHT('DETALLE DE CONEXIONES'!M3217,5)),(RIGHT('DETALLE DE CONEXIONES'!M3217,6)))</f>
        <v>7seg.</v>
      </c>
      <c r="L3217" s="36">
        <f>IF(C3217="Saliente Local",(IFERROR((LIMPIA(J3217,1)),0)),0)</f>
        <v>0</v>
      </c>
      <c r="M3217" s="36">
        <f>IF(C3217="Saliente Nacional",(IFERROR((LIMPIA(J3217,1)),0)),0)</f>
        <v>0</v>
      </c>
      <c r="N3217" s="36">
        <f>IF(C3217="Saliente Internacional",(IFERROR((LIMPIA(J3217,1)),0)),0)</f>
        <v>0</v>
      </c>
      <c r="O3217" s="36">
        <f>IF(C3217="Saliente Local",(IFERROR((LIMPIA(K3217,1)),0)),0)</f>
        <v>0</v>
      </c>
      <c r="P3217" s="36">
        <f>IF(C3217="Saliente Nacional",(IFERROR((LIMPIA(K3217,1)),0)),0)</f>
        <v>0</v>
      </c>
      <c r="Q3217" s="36">
        <f>IF(C3217="Saliente Internacional",(IFERROR((LIMPIA(K3217,1)),0)),0)</f>
        <v>0</v>
      </c>
      <c r="R3217" s="36">
        <f t="shared" si="151"/>
        <v>0</v>
      </c>
      <c r="S3217" s="36">
        <f t="shared" si="152"/>
        <v>0</v>
      </c>
    </row>
    <row r="3218" spans="1:19" x14ac:dyDescent="0.25">
      <c r="A3218" s="101">
        <f>'DETALLE DE CONEXIONES'!P3218</f>
        <v>0</v>
      </c>
      <c r="B3218" s="36" t="str">
        <f>'DETALLE DE CONEXIONES'!I3218</f>
        <v>GPRS</v>
      </c>
      <c r="C3218" s="36" t="str">
        <f>'DETALLE DE CONEXIONES'!BB3218</f>
        <v>MENSAJERO</v>
      </c>
      <c r="D3218" s="36" t="str">
        <f>'DETALLE DE CONEXIONES'!E3218</f>
        <v>internet.itelcelXXXm-3G</v>
      </c>
      <c r="E3218" s="36">
        <f t="shared" si="150"/>
        <v>23</v>
      </c>
      <c r="F3218" s="36">
        <f>IFERROR(LIMPIA('DETALLE DE CONEXIONES'!N3218,1),0)</f>
        <v>0</v>
      </c>
      <c r="G3218" s="36" t="str">
        <f>LEFT('DETALLE DE CONEXIONES'!BE3218,3)</f>
        <v/>
      </c>
      <c r="H3218" s="36" t="str">
        <f>RIGHT('DETALLE DE CONEXIONES'!AK3218,2)</f>
        <v>-1</v>
      </c>
      <c r="I3218" s="36" t="str">
        <f>LEFT('DETALLE DE CONEXIONES'!AK3218,3)</f>
        <v>MEN</v>
      </c>
      <c r="J3218" s="36" t="str">
        <f>LEFT('DETALLE DE CONEXIONES'!M3218,3)</f>
        <v>0mi</v>
      </c>
      <c r="K3218" s="36" t="str">
        <f>IF(LEN('DETALLE DE CONEXIONES'!M3218)&lt;12,(RIGHT('DETALLE DE CONEXIONES'!M3218,5)),(RIGHT('DETALLE DE CONEXIONES'!M3218,6)))</f>
        <v xml:space="preserve">min. </v>
      </c>
      <c r="L3218" s="36">
        <f>IF(C3218="Saliente Local",(IFERROR((LIMPIA(J3218,1)),0)),0)</f>
        <v>0</v>
      </c>
      <c r="M3218" s="36">
        <f>IF(C3218="Saliente Nacional",(IFERROR((LIMPIA(J3218,1)),0)),0)</f>
        <v>0</v>
      </c>
      <c r="N3218" s="36">
        <f>IF(C3218="Saliente Internacional",(IFERROR((LIMPIA(J3218,1)),0)),0)</f>
        <v>0</v>
      </c>
      <c r="O3218" s="36">
        <f>IF(C3218="Saliente Local",(IFERROR((LIMPIA(K3218,1)),0)),0)</f>
        <v>0</v>
      </c>
      <c r="P3218" s="36">
        <f>IF(C3218="Saliente Nacional",(IFERROR((LIMPIA(K3218,1)),0)),0)</f>
        <v>0</v>
      </c>
      <c r="Q3218" s="36">
        <f>IF(C3218="Saliente Internacional",(IFERROR((LIMPIA(K3218,1)),0)),0)</f>
        <v>0</v>
      </c>
      <c r="R3218" s="36">
        <f t="shared" si="151"/>
        <v>0</v>
      </c>
      <c r="S3218" s="36">
        <f t="shared" si="152"/>
        <v>0</v>
      </c>
    </row>
    <row r="3219" spans="1:19" x14ac:dyDescent="0.25">
      <c r="A3219" s="101">
        <f>'DETALLE DE CONEXIONES'!P3219</f>
        <v>0</v>
      </c>
      <c r="B3219" s="36" t="str">
        <f>'DETALLE DE CONEXIONES'!I3219</f>
        <v>SALIENTE</v>
      </c>
      <c r="C3219" s="36" t="str">
        <f>'DETALLE DE CONEXIONES'!BB3219</f>
        <v>Saliente Local</v>
      </c>
      <c r="D3219" s="36" t="str">
        <f>'DETALLE DE CONEXIONES'!E3219</f>
        <v>999XXX8450</v>
      </c>
      <c r="E3219" s="36">
        <f t="shared" si="150"/>
        <v>10</v>
      </c>
      <c r="F3219" s="36">
        <f>IFERROR(LIMPIA('DETALLE DE CONEXIONES'!N3219,1),0)</f>
        <v>1</v>
      </c>
      <c r="G3219" s="36" t="str">
        <f>LEFT('DETALLE DE CONEXIONES'!BE3219,3)</f>
        <v>NOF</v>
      </c>
      <c r="H3219" s="36" t="str">
        <f>RIGHT('DETALLE DE CONEXIONES'!AK3219,2)</f>
        <v/>
      </c>
      <c r="I3219" s="36" t="str">
        <f>LEFT('DETALLE DE CONEXIONES'!AK3219,3)</f>
        <v/>
      </c>
      <c r="J3219" s="36" t="str">
        <f>LEFT('DETALLE DE CONEXIONES'!M3219,3)</f>
        <v>0mi</v>
      </c>
      <c r="K3219" s="36" t="str">
        <f>IF(LEN('DETALLE DE CONEXIONES'!M3219)&lt;12,(RIGHT('DETALLE DE CONEXIONES'!M3219,5)),(RIGHT('DETALLE DE CONEXIONES'!M3219,6)))</f>
        <v>32seg.</v>
      </c>
      <c r="L3219" s="36">
        <f>IF(C3219="Saliente Local",(IFERROR((LIMPIA(J3219,1)),0)),0)</f>
        <v>0</v>
      </c>
      <c r="M3219" s="36">
        <f>IF(C3219="Saliente Nacional",(IFERROR((LIMPIA(J3219,1)),0)),0)</f>
        <v>0</v>
      </c>
      <c r="N3219" s="36">
        <f>IF(C3219="Saliente Internacional",(IFERROR((LIMPIA(J3219,1)),0)),0)</f>
        <v>0</v>
      </c>
      <c r="O3219" s="36">
        <f>IF(C3219="Saliente Local",(IFERROR((LIMPIA(K3219,1)),0)),0)</f>
        <v>32</v>
      </c>
      <c r="P3219" s="36">
        <f>IF(C3219="Saliente Nacional",(IFERROR((LIMPIA(K3219,1)),0)),0)</f>
        <v>0</v>
      </c>
      <c r="Q3219" s="36">
        <f>IF(C3219="Saliente Internacional",(IFERROR((LIMPIA(K3219,1)),0)),0)</f>
        <v>0</v>
      </c>
      <c r="R3219" s="36">
        <f t="shared" si="151"/>
        <v>1</v>
      </c>
      <c r="S3219" s="36">
        <f t="shared" si="152"/>
        <v>0</v>
      </c>
    </row>
    <row r="3220" spans="1:19" x14ac:dyDescent="0.25">
      <c r="A3220" s="101">
        <f>'DETALLE DE CONEXIONES'!P3220</f>
        <v>0</v>
      </c>
      <c r="B3220" s="36" t="str">
        <f>'DETALLE DE CONEXIONES'!I3220</f>
        <v>SALIENTE</v>
      </c>
      <c r="C3220" s="36" t="str">
        <f>'DETALLE DE CONEXIONES'!BB3220</f>
        <v>Saliente Local</v>
      </c>
      <c r="D3220" s="36" t="str">
        <f>'DETALLE DE CONEXIONES'!E3220</f>
        <v>999XXX8450</v>
      </c>
      <c r="E3220" s="36">
        <f t="shared" si="150"/>
        <v>10</v>
      </c>
      <c r="F3220" s="36">
        <f>IFERROR(LIMPIA('DETALLE DE CONEXIONES'!N3220,1),0)</f>
        <v>2</v>
      </c>
      <c r="G3220" s="36" t="str">
        <f>LEFT('DETALLE DE CONEXIONES'!BE3220,3)</f>
        <v>NOF</v>
      </c>
      <c r="H3220" s="36" t="str">
        <f>RIGHT('DETALLE DE CONEXIONES'!AK3220,2)</f>
        <v/>
      </c>
      <c r="I3220" s="36" t="str">
        <f>LEFT('DETALLE DE CONEXIONES'!AK3220,3)</f>
        <v/>
      </c>
      <c r="J3220" s="36" t="str">
        <f>LEFT('DETALLE DE CONEXIONES'!M3220,3)</f>
        <v>1mi</v>
      </c>
      <c r="K3220" s="36" t="str">
        <f>IF(LEN('DETALLE DE CONEXIONES'!M3220)&lt;12,(RIGHT('DETALLE DE CONEXIONES'!M3220,5)),(RIGHT('DETALLE DE CONEXIONES'!M3220,6)))</f>
        <v>28seg.</v>
      </c>
      <c r="L3220" s="36">
        <f>IF(C3220="Saliente Local",(IFERROR((LIMPIA(J3220,1)),0)),0)</f>
        <v>1</v>
      </c>
      <c r="M3220" s="36">
        <f>IF(C3220="Saliente Nacional",(IFERROR((LIMPIA(J3220,1)),0)),0)</f>
        <v>0</v>
      </c>
      <c r="N3220" s="36">
        <f>IF(C3220="Saliente Internacional",(IFERROR((LIMPIA(J3220,1)),0)),0)</f>
        <v>0</v>
      </c>
      <c r="O3220" s="36">
        <f>IF(C3220="Saliente Local",(IFERROR((LIMPIA(K3220,1)),0)),0)</f>
        <v>28</v>
      </c>
      <c r="P3220" s="36">
        <f>IF(C3220="Saliente Nacional",(IFERROR((LIMPIA(K3220,1)),0)),0)</f>
        <v>0</v>
      </c>
      <c r="Q3220" s="36">
        <f>IF(C3220="Saliente Internacional",(IFERROR((LIMPIA(K3220,1)),0)),0)</f>
        <v>0</v>
      </c>
      <c r="R3220" s="36">
        <f t="shared" si="151"/>
        <v>2</v>
      </c>
      <c r="S3220" s="36">
        <f t="shared" si="152"/>
        <v>0</v>
      </c>
    </row>
    <row r="3221" spans="1:19" x14ac:dyDescent="0.25">
      <c r="A3221" s="101">
        <f>'DETALLE DE CONEXIONES'!P3221</f>
        <v>0</v>
      </c>
      <c r="B3221" s="36" t="str">
        <f>'DETALLE DE CONEXIONES'!I3221</f>
        <v>TRANSFERENCIA</v>
      </c>
      <c r="C3221" s="36" t="str">
        <f>'DETALLE DE CONEXIONES'!BB3221</f>
        <v>Desvio Nacional</v>
      </c>
      <c r="D3221" s="36" t="str">
        <f>'DETALLE DE CONEXIONES'!E3221</f>
        <v>999XXX1600</v>
      </c>
      <c r="E3221" s="36">
        <f t="shared" si="150"/>
        <v>10</v>
      </c>
      <c r="F3221" s="36">
        <f>IFERROR(LIMPIA('DETALLE DE CONEXIONES'!N3221,1),0)</f>
        <v>1</v>
      </c>
      <c r="G3221" s="36" t="str">
        <f>LEFT('DETALLE DE CONEXIONES'!BE3221,3)</f>
        <v>SIU</v>
      </c>
      <c r="H3221" s="36" t="str">
        <f>RIGHT('DETALLE DE CONEXIONES'!AK3221,2)</f>
        <v/>
      </c>
      <c r="I3221" s="36" t="str">
        <f>LEFT('DETALLE DE CONEXIONES'!AK3221,3)</f>
        <v/>
      </c>
      <c r="J3221" s="36" t="str">
        <f>LEFT('DETALLE DE CONEXIONES'!M3221,3)</f>
        <v>0mi</v>
      </c>
      <c r="K3221" s="36" t="str">
        <f>IF(LEN('DETALLE DE CONEXIONES'!M3221)&lt;12,(RIGHT('DETALLE DE CONEXIONES'!M3221,5)),(RIGHT('DETALLE DE CONEXIONES'!M3221,6)))</f>
        <v>5seg.</v>
      </c>
      <c r="L3221" s="36">
        <f>IF(C3221="Saliente Local",(IFERROR((LIMPIA(J3221,1)),0)),0)</f>
        <v>0</v>
      </c>
      <c r="M3221" s="36">
        <f>IF(C3221="Saliente Nacional",(IFERROR((LIMPIA(J3221,1)),0)),0)</f>
        <v>0</v>
      </c>
      <c r="N3221" s="36">
        <f>IF(C3221="Saliente Internacional",(IFERROR((LIMPIA(J3221,1)),0)),0)</f>
        <v>0</v>
      </c>
      <c r="O3221" s="36">
        <f>IF(C3221="Saliente Local",(IFERROR((LIMPIA(K3221,1)),0)),0)</f>
        <v>0</v>
      </c>
      <c r="P3221" s="36">
        <f>IF(C3221="Saliente Nacional",(IFERROR((LIMPIA(K3221,1)),0)),0)</f>
        <v>0</v>
      </c>
      <c r="Q3221" s="36">
        <f>IF(C3221="Saliente Internacional",(IFERROR((LIMPIA(K3221,1)),0)),0)</f>
        <v>0</v>
      </c>
      <c r="R3221" s="36">
        <f t="shared" si="151"/>
        <v>0</v>
      </c>
      <c r="S3221" s="36">
        <f t="shared" si="152"/>
        <v>0</v>
      </c>
    </row>
    <row r="3222" spans="1:19" x14ac:dyDescent="0.25">
      <c r="A3222" s="101">
        <f>'DETALLE DE CONEXIONES'!P3222</f>
        <v>0</v>
      </c>
      <c r="B3222" s="36" t="str">
        <f>'DETALLE DE CONEXIONES'!I3222</f>
        <v>SALIENTE</v>
      </c>
      <c r="C3222" s="36" t="str">
        <f>'DETALLE DE CONEXIONES'!BB3222</f>
        <v>Saliente Local</v>
      </c>
      <c r="D3222" s="36" t="str">
        <f>'DETALLE DE CONEXIONES'!E3222</f>
        <v>999XXX8226</v>
      </c>
      <c r="E3222" s="36">
        <f t="shared" si="150"/>
        <v>10</v>
      </c>
      <c r="F3222" s="36">
        <f>IFERROR(LIMPIA('DETALLE DE CONEXIONES'!N3222,1),0)</f>
        <v>6</v>
      </c>
      <c r="G3222" s="36" t="str">
        <f>LEFT('DETALLE DE CONEXIONES'!BE3222,3)</f>
        <v>NOF</v>
      </c>
      <c r="H3222" s="36" t="str">
        <f>RIGHT('DETALLE DE CONEXIONES'!AK3222,2)</f>
        <v/>
      </c>
      <c r="I3222" s="36" t="str">
        <f>LEFT('DETALLE DE CONEXIONES'!AK3222,3)</f>
        <v/>
      </c>
      <c r="J3222" s="36" t="str">
        <f>LEFT('DETALLE DE CONEXIONES'!M3222,3)</f>
        <v>5mi</v>
      </c>
      <c r="K3222" s="36" t="str">
        <f>IF(LEN('DETALLE DE CONEXIONES'!M3222)&lt;12,(RIGHT('DETALLE DE CONEXIONES'!M3222,5)),(RIGHT('DETALLE DE CONEXIONES'!M3222,6)))</f>
        <v>7seg.</v>
      </c>
      <c r="L3222" s="36">
        <f>IF(C3222="Saliente Local",(IFERROR((LIMPIA(J3222,1)),0)),0)</f>
        <v>5</v>
      </c>
      <c r="M3222" s="36">
        <f>IF(C3222="Saliente Nacional",(IFERROR((LIMPIA(J3222,1)),0)),0)</f>
        <v>0</v>
      </c>
      <c r="N3222" s="36">
        <f>IF(C3222="Saliente Internacional",(IFERROR((LIMPIA(J3222,1)),0)),0)</f>
        <v>0</v>
      </c>
      <c r="O3222" s="36">
        <f>IF(C3222="Saliente Local",(IFERROR((LIMPIA(K3222,1)),0)),0)</f>
        <v>7</v>
      </c>
      <c r="P3222" s="36">
        <f>IF(C3222="Saliente Nacional",(IFERROR((LIMPIA(K3222,1)),0)),0)</f>
        <v>0</v>
      </c>
      <c r="Q3222" s="36">
        <f>IF(C3222="Saliente Internacional",(IFERROR((LIMPIA(K3222,1)),0)),0)</f>
        <v>0</v>
      </c>
      <c r="R3222" s="36">
        <f t="shared" si="151"/>
        <v>6</v>
      </c>
      <c r="S3222" s="36">
        <f t="shared" si="152"/>
        <v>0</v>
      </c>
    </row>
    <row r="3223" spans="1:19" x14ac:dyDescent="0.25">
      <c r="A3223" s="101">
        <f>'DETALLE DE CONEXIONES'!P3223</f>
        <v>0</v>
      </c>
      <c r="B3223" s="36" t="str">
        <f>'DETALLE DE CONEXIONES'!I3223</f>
        <v>GPRS</v>
      </c>
      <c r="C3223" s="36" t="str">
        <f>'DETALLE DE CONEXIONES'!BB3223</f>
        <v>RS</v>
      </c>
      <c r="D3223" s="36" t="str">
        <f>'DETALLE DE CONEXIONES'!E3223</f>
        <v>internet.itelcelXXXm-3G</v>
      </c>
      <c r="E3223" s="36">
        <f t="shared" si="150"/>
        <v>23</v>
      </c>
      <c r="F3223" s="36">
        <f>IFERROR(LIMPIA('DETALLE DE CONEXIONES'!N3223,1),0)</f>
        <v>0</v>
      </c>
      <c r="G3223" s="36" t="str">
        <f>LEFT('DETALLE DE CONEXIONES'!BE3223,3)</f>
        <v/>
      </c>
      <c r="H3223" s="36" t="str">
        <f>RIGHT('DETALLE DE CONEXIONES'!AK3223,2)</f>
        <v>-1</v>
      </c>
      <c r="I3223" s="36" t="str">
        <f>LEFT('DETALLE DE CONEXIONES'!AK3223,3)</f>
        <v>RS;</v>
      </c>
      <c r="J3223" s="36" t="str">
        <f>LEFT('DETALLE DE CONEXIONES'!M3223,3)</f>
        <v>0mi</v>
      </c>
      <c r="K3223" s="36" t="str">
        <f>IF(LEN('DETALLE DE CONEXIONES'!M3223)&lt;12,(RIGHT('DETALLE DE CONEXIONES'!M3223,5)),(RIGHT('DETALLE DE CONEXIONES'!M3223,6)))</f>
        <v xml:space="preserve">min. </v>
      </c>
      <c r="L3223" s="36">
        <f>IF(C3223="Saliente Local",(IFERROR((LIMPIA(J3223,1)),0)),0)</f>
        <v>0</v>
      </c>
      <c r="M3223" s="36">
        <f>IF(C3223="Saliente Nacional",(IFERROR((LIMPIA(J3223,1)),0)),0)</f>
        <v>0</v>
      </c>
      <c r="N3223" s="36">
        <f>IF(C3223="Saliente Internacional",(IFERROR((LIMPIA(J3223,1)),0)),0)</f>
        <v>0</v>
      </c>
      <c r="O3223" s="36">
        <f>IF(C3223="Saliente Local",(IFERROR((LIMPIA(K3223,1)),0)),0)</f>
        <v>0</v>
      </c>
      <c r="P3223" s="36">
        <f>IF(C3223="Saliente Nacional",(IFERROR((LIMPIA(K3223,1)),0)),0)</f>
        <v>0</v>
      </c>
      <c r="Q3223" s="36">
        <f>IF(C3223="Saliente Internacional",(IFERROR((LIMPIA(K3223,1)),0)),0)</f>
        <v>0</v>
      </c>
      <c r="R3223" s="36">
        <f t="shared" si="151"/>
        <v>0</v>
      </c>
      <c r="S3223" s="36">
        <f t="shared" si="152"/>
        <v>0</v>
      </c>
    </row>
    <row r="3224" spans="1:19" x14ac:dyDescent="0.25">
      <c r="A3224" s="101">
        <f>'DETALLE DE CONEXIONES'!P3224</f>
        <v>0</v>
      </c>
      <c r="B3224" s="36" t="str">
        <f>'DETALLE DE CONEXIONES'!I3224</f>
        <v>GPRS</v>
      </c>
      <c r="C3224" s="36" t="str">
        <f>'DETALLE DE CONEXIONES'!BB3224</f>
        <v>MENSAJERO</v>
      </c>
      <c r="D3224" s="36" t="str">
        <f>'DETALLE DE CONEXIONES'!E3224</f>
        <v>internet.itelcel.coXXXGLTE</v>
      </c>
      <c r="E3224" s="36">
        <f t="shared" si="150"/>
        <v>26</v>
      </c>
      <c r="F3224" s="36">
        <f>IFERROR(LIMPIA('DETALLE DE CONEXIONES'!N3224,1),0)</f>
        <v>0</v>
      </c>
      <c r="G3224" s="36" t="str">
        <f>LEFT('DETALLE DE CONEXIONES'!BE3224,3)</f>
        <v/>
      </c>
      <c r="H3224" s="36" t="str">
        <f>RIGHT('DETALLE DE CONEXIONES'!AK3224,2)</f>
        <v>-1</v>
      </c>
      <c r="I3224" s="36" t="str">
        <f>LEFT('DETALLE DE CONEXIONES'!AK3224,3)</f>
        <v>MEN</v>
      </c>
      <c r="J3224" s="36" t="str">
        <f>LEFT('DETALLE DE CONEXIONES'!M3224,3)</f>
        <v>0mi</v>
      </c>
      <c r="K3224" s="36" t="str">
        <f>IF(LEN('DETALLE DE CONEXIONES'!M3224)&lt;12,(RIGHT('DETALLE DE CONEXIONES'!M3224,5)),(RIGHT('DETALLE DE CONEXIONES'!M3224,6)))</f>
        <v xml:space="preserve">min. </v>
      </c>
      <c r="L3224" s="36">
        <f>IF(C3224="Saliente Local",(IFERROR((LIMPIA(J3224,1)),0)),0)</f>
        <v>0</v>
      </c>
      <c r="M3224" s="36">
        <f>IF(C3224="Saliente Nacional",(IFERROR((LIMPIA(J3224,1)),0)),0)</f>
        <v>0</v>
      </c>
      <c r="N3224" s="36">
        <f>IF(C3224="Saliente Internacional",(IFERROR((LIMPIA(J3224,1)),0)),0)</f>
        <v>0</v>
      </c>
      <c r="O3224" s="36">
        <f>IF(C3224="Saliente Local",(IFERROR((LIMPIA(K3224,1)),0)),0)</f>
        <v>0</v>
      </c>
      <c r="P3224" s="36">
        <f>IF(C3224="Saliente Nacional",(IFERROR((LIMPIA(K3224,1)),0)),0)</f>
        <v>0</v>
      </c>
      <c r="Q3224" s="36">
        <f>IF(C3224="Saliente Internacional",(IFERROR((LIMPIA(K3224,1)),0)),0)</f>
        <v>0</v>
      </c>
      <c r="R3224" s="36">
        <f t="shared" si="151"/>
        <v>0</v>
      </c>
      <c r="S3224" s="36">
        <f t="shared" si="152"/>
        <v>0</v>
      </c>
    </row>
    <row r="3225" spans="1:19" x14ac:dyDescent="0.25">
      <c r="A3225" s="101">
        <f>'DETALLE DE CONEXIONES'!P3225</f>
        <v>0</v>
      </c>
      <c r="B3225" s="36" t="str">
        <f>'DETALLE DE CONEXIONES'!I3225</f>
        <v>GPRS</v>
      </c>
      <c r="C3225" s="36" t="str">
        <f>'DETALLE DE CONEXIONES'!BB3225</f>
        <v>RS</v>
      </c>
      <c r="D3225" s="36" t="str">
        <f>'DETALLE DE CONEXIONES'!E3225</f>
        <v>internet.itelcel.coXXXGLTE</v>
      </c>
      <c r="E3225" s="36">
        <f t="shared" si="150"/>
        <v>26</v>
      </c>
      <c r="F3225" s="36">
        <f>IFERROR(LIMPIA('DETALLE DE CONEXIONES'!N3225,1),0)</f>
        <v>0</v>
      </c>
      <c r="G3225" s="36" t="str">
        <f>LEFT('DETALLE DE CONEXIONES'!BE3225,3)</f>
        <v/>
      </c>
      <c r="H3225" s="36" t="str">
        <f>RIGHT('DETALLE DE CONEXIONES'!AK3225,2)</f>
        <v>-1</v>
      </c>
      <c r="I3225" s="36" t="str">
        <f>LEFT('DETALLE DE CONEXIONES'!AK3225,3)</f>
        <v>RS;</v>
      </c>
      <c r="J3225" s="36" t="str">
        <f>LEFT('DETALLE DE CONEXIONES'!M3225,3)</f>
        <v>0mi</v>
      </c>
      <c r="K3225" s="36" t="str">
        <f>IF(LEN('DETALLE DE CONEXIONES'!M3225)&lt;12,(RIGHT('DETALLE DE CONEXIONES'!M3225,5)),(RIGHT('DETALLE DE CONEXIONES'!M3225,6)))</f>
        <v xml:space="preserve">min. </v>
      </c>
      <c r="L3225" s="36">
        <f>IF(C3225="Saliente Local",(IFERROR((LIMPIA(J3225,1)),0)),0)</f>
        <v>0</v>
      </c>
      <c r="M3225" s="36">
        <f>IF(C3225="Saliente Nacional",(IFERROR((LIMPIA(J3225,1)),0)),0)</f>
        <v>0</v>
      </c>
      <c r="N3225" s="36">
        <f>IF(C3225="Saliente Internacional",(IFERROR((LIMPIA(J3225,1)),0)),0)</f>
        <v>0</v>
      </c>
      <c r="O3225" s="36">
        <f>IF(C3225="Saliente Local",(IFERROR((LIMPIA(K3225,1)),0)),0)</f>
        <v>0</v>
      </c>
      <c r="P3225" s="36">
        <f>IF(C3225="Saliente Nacional",(IFERROR((LIMPIA(K3225,1)),0)),0)</f>
        <v>0</v>
      </c>
      <c r="Q3225" s="36">
        <f>IF(C3225="Saliente Internacional",(IFERROR((LIMPIA(K3225,1)),0)),0)</f>
        <v>0</v>
      </c>
      <c r="R3225" s="36">
        <f t="shared" si="151"/>
        <v>0</v>
      </c>
      <c r="S3225" s="36">
        <f t="shared" si="152"/>
        <v>0</v>
      </c>
    </row>
    <row r="3226" spans="1:19" x14ac:dyDescent="0.25">
      <c r="A3226" s="101">
        <f>'DETALLE DE CONEXIONES'!P3226</f>
        <v>0</v>
      </c>
      <c r="B3226" s="36" t="str">
        <f>'DETALLE DE CONEXIONES'!I3226</f>
        <v>GPRS</v>
      </c>
      <c r="C3226" s="36" t="str">
        <f>'DETALLE DE CONEXIONES'!BB3226</f>
        <v>MENSAJERO</v>
      </c>
      <c r="D3226" s="36" t="str">
        <f>'DETALLE DE CONEXIONES'!E3226</f>
        <v>internet.itelcelXXXm-3G</v>
      </c>
      <c r="E3226" s="36">
        <f t="shared" si="150"/>
        <v>23</v>
      </c>
      <c r="F3226" s="36">
        <f>IFERROR(LIMPIA('DETALLE DE CONEXIONES'!N3226,1),0)</f>
        <v>0</v>
      </c>
      <c r="G3226" s="36" t="str">
        <f>LEFT('DETALLE DE CONEXIONES'!BE3226,3)</f>
        <v/>
      </c>
      <c r="H3226" s="36" t="str">
        <f>RIGHT('DETALLE DE CONEXIONES'!AK3226,2)</f>
        <v>-1</v>
      </c>
      <c r="I3226" s="36" t="str">
        <f>LEFT('DETALLE DE CONEXIONES'!AK3226,3)</f>
        <v>MEN</v>
      </c>
      <c r="J3226" s="36" t="str">
        <f>LEFT('DETALLE DE CONEXIONES'!M3226,3)</f>
        <v>0mi</v>
      </c>
      <c r="K3226" s="36" t="str">
        <f>IF(LEN('DETALLE DE CONEXIONES'!M3226)&lt;12,(RIGHT('DETALLE DE CONEXIONES'!M3226,5)),(RIGHT('DETALLE DE CONEXIONES'!M3226,6)))</f>
        <v xml:space="preserve">min. </v>
      </c>
      <c r="L3226" s="36">
        <f>IF(C3226="Saliente Local",(IFERROR((LIMPIA(J3226,1)),0)),0)</f>
        <v>0</v>
      </c>
      <c r="M3226" s="36">
        <f>IF(C3226="Saliente Nacional",(IFERROR((LIMPIA(J3226,1)),0)),0)</f>
        <v>0</v>
      </c>
      <c r="N3226" s="36">
        <f>IF(C3226="Saliente Internacional",(IFERROR((LIMPIA(J3226,1)),0)),0)</f>
        <v>0</v>
      </c>
      <c r="O3226" s="36">
        <f>IF(C3226="Saliente Local",(IFERROR((LIMPIA(K3226,1)),0)),0)</f>
        <v>0</v>
      </c>
      <c r="P3226" s="36">
        <f>IF(C3226="Saliente Nacional",(IFERROR((LIMPIA(K3226,1)),0)),0)</f>
        <v>0</v>
      </c>
      <c r="Q3226" s="36">
        <f>IF(C3226="Saliente Internacional",(IFERROR((LIMPIA(K3226,1)),0)),0)</f>
        <v>0</v>
      </c>
      <c r="R3226" s="36">
        <f t="shared" si="151"/>
        <v>0</v>
      </c>
      <c r="S3226" s="36">
        <f t="shared" si="152"/>
        <v>0</v>
      </c>
    </row>
    <row r="3227" spans="1:19" x14ac:dyDescent="0.25">
      <c r="A3227" s="101">
        <f>'DETALLE DE CONEXIONES'!P3227</f>
        <v>0</v>
      </c>
      <c r="B3227" s="36" t="str">
        <f>'DETALLE DE CONEXIONES'!I3227</f>
        <v>GPRS</v>
      </c>
      <c r="C3227" s="36" t="str">
        <f>'DETALLE DE CONEXIONES'!BB3227</f>
        <v>RS</v>
      </c>
      <c r="D3227" s="36" t="str">
        <f>'DETALLE DE CONEXIONES'!E3227</f>
        <v>internet.itelcelXXXm-3G</v>
      </c>
      <c r="E3227" s="36">
        <f t="shared" si="150"/>
        <v>23</v>
      </c>
      <c r="F3227" s="36">
        <f>IFERROR(LIMPIA('DETALLE DE CONEXIONES'!N3227,1),0)</f>
        <v>0</v>
      </c>
      <c r="G3227" s="36" t="str">
        <f>LEFT('DETALLE DE CONEXIONES'!BE3227,3)</f>
        <v/>
      </c>
      <c r="H3227" s="36" t="str">
        <f>RIGHT('DETALLE DE CONEXIONES'!AK3227,2)</f>
        <v>-1</v>
      </c>
      <c r="I3227" s="36" t="str">
        <f>LEFT('DETALLE DE CONEXIONES'!AK3227,3)</f>
        <v>RS;</v>
      </c>
      <c r="J3227" s="36" t="str">
        <f>LEFT('DETALLE DE CONEXIONES'!M3227,3)</f>
        <v>0mi</v>
      </c>
      <c r="K3227" s="36" t="str">
        <f>IF(LEN('DETALLE DE CONEXIONES'!M3227)&lt;12,(RIGHT('DETALLE DE CONEXIONES'!M3227,5)),(RIGHT('DETALLE DE CONEXIONES'!M3227,6)))</f>
        <v xml:space="preserve">min. </v>
      </c>
      <c r="L3227" s="36">
        <f>IF(C3227="Saliente Local",(IFERROR((LIMPIA(J3227,1)),0)),0)</f>
        <v>0</v>
      </c>
      <c r="M3227" s="36">
        <f>IF(C3227="Saliente Nacional",(IFERROR((LIMPIA(J3227,1)),0)),0)</f>
        <v>0</v>
      </c>
      <c r="N3227" s="36">
        <f>IF(C3227="Saliente Internacional",(IFERROR((LIMPIA(J3227,1)),0)),0)</f>
        <v>0</v>
      </c>
      <c r="O3227" s="36">
        <f>IF(C3227="Saliente Local",(IFERROR((LIMPIA(K3227,1)),0)),0)</f>
        <v>0</v>
      </c>
      <c r="P3227" s="36">
        <f>IF(C3227="Saliente Nacional",(IFERROR((LIMPIA(K3227,1)),0)),0)</f>
        <v>0</v>
      </c>
      <c r="Q3227" s="36">
        <f>IF(C3227="Saliente Internacional",(IFERROR((LIMPIA(K3227,1)),0)),0)</f>
        <v>0</v>
      </c>
      <c r="R3227" s="36">
        <f t="shared" si="151"/>
        <v>0</v>
      </c>
      <c r="S3227" s="36">
        <f t="shared" si="152"/>
        <v>0</v>
      </c>
    </row>
    <row r="3228" spans="1:19" x14ac:dyDescent="0.25">
      <c r="A3228" s="101">
        <f>'DETALLE DE CONEXIONES'!P3228</f>
        <v>0</v>
      </c>
      <c r="B3228" s="36" t="str">
        <f>'DETALLE DE CONEXIONES'!I3228</f>
        <v>SALIENTE</v>
      </c>
      <c r="C3228" s="36" t="str">
        <f>'DETALLE DE CONEXIONES'!BB3228</f>
        <v>Saliente Local</v>
      </c>
      <c r="D3228" s="36" t="str">
        <f>'DETALLE DE CONEXIONES'!E3228</f>
        <v>999XXX8450</v>
      </c>
      <c r="E3228" s="36">
        <f t="shared" si="150"/>
        <v>10</v>
      </c>
      <c r="F3228" s="36">
        <f>IFERROR(LIMPIA('DETALLE DE CONEXIONES'!N3228,1),0)</f>
        <v>3</v>
      </c>
      <c r="G3228" s="36" t="str">
        <f>LEFT('DETALLE DE CONEXIONES'!BE3228,3)</f>
        <v>NOF</v>
      </c>
      <c r="H3228" s="36" t="str">
        <f>RIGHT('DETALLE DE CONEXIONES'!AK3228,2)</f>
        <v/>
      </c>
      <c r="I3228" s="36" t="str">
        <f>LEFT('DETALLE DE CONEXIONES'!AK3228,3)</f>
        <v/>
      </c>
      <c r="J3228" s="36" t="str">
        <f>LEFT('DETALLE DE CONEXIONES'!M3228,3)</f>
        <v>2mi</v>
      </c>
      <c r="K3228" s="36" t="str">
        <f>IF(LEN('DETALLE DE CONEXIONES'!M3228)&lt;12,(RIGHT('DETALLE DE CONEXIONES'!M3228,5)),(RIGHT('DETALLE DE CONEXIONES'!M3228,6)))</f>
        <v>13seg.</v>
      </c>
      <c r="L3228" s="36">
        <f>IF(C3228="Saliente Local",(IFERROR((LIMPIA(J3228,1)),0)),0)</f>
        <v>2</v>
      </c>
      <c r="M3228" s="36">
        <f>IF(C3228="Saliente Nacional",(IFERROR((LIMPIA(J3228,1)),0)),0)</f>
        <v>0</v>
      </c>
      <c r="N3228" s="36">
        <f>IF(C3228="Saliente Internacional",(IFERROR((LIMPIA(J3228,1)),0)),0)</f>
        <v>0</v>
      </c>
      <c r="O3228" s="36">
        <f>IF(C3228="Saliente Local",(IFERROR((LIMPIA(K3228,1)),0)),0)</f>
        <v>13</v>
      </c>
      <c r="P3228" s="36">
        <f>IF(C3228="Saliente Nacional",(IFERROR((LIMPIA(K3228,1)),0)),0)</f>
        <v>0</v>
      </c>
      <c r="Q3228" s="36">
        <f>IF(C3228="Saliente Internacional",(IFERROR((LIMPIA(K3228,1)),0)),0)</f>
        <v>0</v>
      </c>
      <c r="R3228" s="36">
        <f t="shared" si="151"/>
        <v>3</v>
      </c>
      <c r="S3228" s="36">
        <f t="shared" si="152"/>
        <v>0</v>
      </c>
    </row>
    <row r="3229" spans="1:19" x14ac:dyDescent="0.25">
      <c r="A3229" s="101">
        <f>'DETALLE DE CONEXIONES'!P3229</f>
        <v>0</v>
      </c>
      <c r="B3229" s="36" t="str">
        <f>'DETALLE DE CONEXIONES'!I3229</f>
        <v>ENTRANTE</v>
      </c>
      <c r="C3229" s="36" t="str">
        <f>'DETALLE DE CONEXIONES'!BB3229</f>
        <v>Entrante Local</v>
      </c>
      <c r="D3229" s="36" t="str">
        <f>'DETALLE DE CONEXIONES'!E3229</f>
        <v>999XXX1600</v>
      </c>
      <c r="E3229" s="36">
        <f t="shared" si="150"/>
        <v>10</v>
      </c>
      <c r="F3229" s="36">
        <f>IFERROR(LIMPIA('DETALLE DE CONEXIONES'!N3229,1),0)</f>
        <v>6</v>
      </c>
      <c r="G3229" s="36" t="str">
        <f>LEFT('DETALLE DE CONEXIONES'!BE3229,3)</f>
        <v>NOF</v>
      </c>
      <c r="H3229" s="36" t="str">
        <f>RIGHT('DETALLE DE CONEXIONES'!AK3229,2)</f>
        <v/>
      </c>
      <c r="I3229" s="36" t="str">
        <f>LEFT('DETALLE DE CONEXIONES'!AK3229,3)</f>
        <v/>
      </c>
      <c r="J3229" s="36" t="str">
        <f>LEFT('DETALLE DE CONEXIONES'!M3229,3)</f>
        <v>5mi</v>
      </c>
      <c r="K3229" s="36" t="str">
        <f>IF(LEN('DETALLE DE CONEXIONES'!M3229)&lt;12,(RIGHT('DETALLE DE CONEXIONES'!M3229,5)),(RIGHT('DETALLE DE CONEXIONES'!M3229,6)))</f>
        <v>14seg.</v>
      </c>
      <c r="L3229" s="36">
        <f>IF(C3229="Saliente Local",(IFERROR((LIMPIA(J3229,1)),0)),0)</f>
        <v>0</v>
      </c>
      <c r="M3229" s="36">
        <f>IF(C3229="Saliente Nacional",(IFERROR((LIMPIA(J3229,1)),0)),0)</f>
        <v>0</v>
      </c>
      <c r="N3229" s="36">
        <f>IF(C3229="Saliente Internacional",(IFERROR((LIMPIA(J3229,1)),0)),0)</f>
        <v>0</v>
      </c>
      <c r="O3229" s="36">
        <f>IF(C3229="Saliente Local",(IFERROR((LIMPIA(K3229,1)),0)),0)</f>
        <v>0</v>
      </c>
      <c r="P3229" s="36">
        <f>IF(C3229="Saliente Nacional",(IFERROR((LIMPIA(K3229,1)),0)),0)</f>
        <v>0</v>
      </c>
      <c r="Q3229" s="36">
        <f>IF(C3229="Saliente Internacional",(IFERROR((LIMPIA(K3229,1)),0)),0)</f>
        <v>0</v>
      </c>
      <c r="R3229" s="36">
        <f t="shared" si="151"/>
        <v>0</v>
      </c>
      <c r="S3229" s="36">
        <f t="shared" si="152"/>
        <v>0</v>
      </c>
    </row>
    <row r="3230" spans="1:19" x14ac:dyDescent="0.25">
      <c r="A3230" s="101">
        <f>'DETALLE DE CONEXIONES'!P3230</f>
        <v>0</v>
      </c>
      <c r="B3230" s="36" t="str">
        <f>'DETALLE DE CONEXIONES'!I3230</f>
        <v>SALIENTE</v>
      </c>
      <c r="C3230" s="36" t="str">
        <f>'DETALLE DE CONEXIONES'!BB3230</f>
        <v>Saliente Local</v>
      </c>
      <c r="D3230" s="36" t="str">
        <f>'DETALLE DE CONEXIONES'!E3230</f>
        <v>999XXX1604</v>
      </c>
      <c r="E3230" s="36">
        <f t="shared" si="150"/>
        <v>10</v>
      </c>
      <c r="F3230" s="36">
        <f>IFERROR(LIMPIA('DETALLE DE CONEXIONES'!N3230,1),0)</f>
        <v>1</v>
      </c>
      <c r="G3230" s="36" t="str">
        <f>LEFT('DETALLE DE CONEXIONES'!BE3230,3)</f>
        <v>NOF</v>
      </c>
      <c r="H3230" s="36" t="str">
        <f>RIGHT('DETALLE DE CONEXIONES'!AK3230,2)</f>
        <v/>
      </c>
      <c r="I3230" s="36" t="str">
        <f>LEFT('DETALLE DE CONEXIONES'!AK3230,3)</f>
        <v/>
      </c>
      <c r="J3230" s="36" t="str">
        <f>LEFT('DETALLE DE CONEXIONES'!M3230,3)</f>
        <v>0mi</v>
      </c>
      <c r="K3230" s="36" t="str">
        <f>IF(LEN('DETALLE DE CONEXIONES'!M3230)&lt;12,(RIGHT('DETALLE DE CONEXIONES'!M3230,5)),(RIGHT('DETALLE DE CONEXIONES'!M3230,6)))</f>
        <v>50seg.</v>
      </c>
      <c r="L3230" s="36">
        <f>IF(C3230="Saliente Local",(IFERROR((LIMPIA(J3230,1)),0)),0)</f>
        <v>0</v>
      </c>
      <c r="M3230" s="36">
        <f>IF(C3230="Saliente Nacional",(IFERROR((LIMPIA(J3230,1)),0)),0)</f>
        <v>0</v>
      </c>
      <c r="N3230" s="36">
        <f>IF(C3230="Saliente Internacional",(IFERROR((LIMPIA(J3230,1)),0)),0)</f>
        <v>0</v>
      </c>
      <c r="O3230" s="36">
        <f>IF(C3230="Saliente Local",(IFERROR((LIMPIA(K3230,1)),0)),0)</f>
        <v>50</v>
      </c>
      <c r="P3230" s="36">
        <f>IF(C3230="Saliente Nacional",(IFERROR((LIMPIA(K3230,1)),0)),0)</f>
        <v>0</v>
      </c>
      <c r="Q3230" s="36">
        <f>IF(C3230="Saliente Internacional",(IFERROR((LIMPIA(K3230,1)),0)),0)</f>
        <v>0</v>
      </c>
      <c r="R3230" s="36">
        <f t="shared" si="151"/>
        <v>1</v>
      </c>
      <c r="S3230" s="36">
        <f t="shared" si="152"/>
        <v>0</v>
      </c>
    </row>
    <row r="3231" spans="1:19" x14ac:dyDescent="0.25">
      <c r="A3231" s="101">
        <f>'DETALLE DE CONEXIONES'!P3231</f>
        <v>0</v>
      </c>
      <c r="B3231" s="36" t="str">
        <f>'DETALLE DE CONEXIONES'!I3231</f>
        <v>SALIENTE</v>
      </c>
      <c r="C3231" s="36" t="str">
        <f>'DETALLE DE CONEXIONES'!BB3231</f>
        <v>Saliente Local</v>
      </c>
      <c r="D3231" s="36" t="str">
        <f>'DETALLE DE CONEXIONES'!E3231</f>
        <v>999XXX6990</v>
      </c>
      <c r="E3231" s="36">
        <f t="shared" si="150"/>
        <v>10</v>
      </c>
      <c r="F3231" s="36">
        <f>IFERROR(LIMPIA('DETALLE DE CONEXIONES'!N3231,1),0)</f>
        <v>1</v>
      </c>
      <c r="G3231" s="36" t="str">
        <f>LEFT('DETALLE DE CONEXIONES'!BE3231,3)</f>
        <v>NOF</v>
      </c>
      <c r="H3231" s="36" t="str">
        <f>RIGHT('DETALLE DE CONEXIONES'!AK3231,2)</f>
        <v/>
      </c>
      <c r="I3231" s="36" t="str">
        <f>LEFT('DETALLE DE CONEXIONES'!AK3231,3)</f>
        <v/>
      </c>
      <c r="J3231" s="36" t="str">
        <f>LEFT('DETALLE DE CONEXIONES'!M3231,3)</f>
        <v>0mi</v>
      </c>
      <c r="K3231" s="36" t="str">
        <f>IF(LEN('DETALLE DE CONEXIONES'!M3231)&lt;12,(RIGHT('DETALLE DE CONEXIONES'!M3231,5)),(RIGHT('DETALLE DE CONEXIONES'!M3231,6)))</f>
        <v>33seg.</v>
      </c>
      <c r="L3231" s="36">
        <f>IF(C3231="Saliente Local",(IFERROR((LIMPIA(J3231,1)),0)),0)</f>
        <v>0</v>
      </c>
      <c r="M3231" s="36">
        <f>IF(C3231="Saliente Nacional",(IFERROR((LIMPIA(J3231,1)),0)),0)</f>
        <v>0</v>
      </c>
      <c r="N3231" s="36">
        <f>IF(C3231="Saliente Internacional",(IFERROR((LIMPIA(J3231,1)),0)),0)</f>
        <v>0</v>
      </c>
      <c r="O3231" s="36">
        <f>IF(C3231="Saliente Local",(IFERROR((LIMPIA(K3231,1)),0)),0)</f>
        <v>33</v>
      </c>
      <c r="P3231" s="36">
        <f>IF(C3231="Saliente Nacional",(IFERROR((LIMPIA(K3231,1)),0)),0)</f>
        <v>0</v>
      </c>
      <c r="Q3231" s="36">
        <f>IF(C3231="Saliente Internacional",(IFERROR((LIMPIA(K3231,1)),0)),0)</f>
        <v>0</v>
      </c>
      <c r="R3231" s="36">
        <f t="shared" si="151"/>
        <v>1</v>
      </c>
      <c r="S3231" s="36">
        <f t="shared" si="152"/>
        <v>0</v>
      </c>
    </row>
    <row r="3232" spans="1:19" x14ac:dyDescent="0.25">
      <c r="A3232" s="101">
        <f>'DETALLE DE CONEXIONES'!P3232</f>
        <v>0</v>
      </c>
      <c r="B3232" s="36" t="str">
        <f>'DETALLE DE CONEXIONES'!I3232</f>
        <v>TRANSFERENCIA</v>
      </c>
      <c r="C3232" s="36" t="str">
        <f>'DETALLE DE CONEXIONES'!BB3232</f>
        <v>Desvio Nacional</v>
      </c>
      <c r="D3232" s="36" t="str">
        <f>'DETALLE DE CONEXIONES'!E3232</f>
        <v>999XXX1600</v>
      </c>
      <c r="E3232" s="36">
        <f t="shared" si="150"/>
        <v>10</v>
      </c>
      <c r="F3232" s="36">
        <f>IFERROR(LIMPIA('DETALLE DE CONEXIONES'!N3232,1),0)</f>
        <v>1</v>
      </c>
      <c r="G3232" s="36" t="str">
        <f>LEFT('DETALLE DE CONEXIONES'!BE3232,3)</f>
        <v>SIU</v>
      </c>
      <c r="H3232" s="36" t="str">
        <f>RIGHT('DETALLE DE CONEXIONES'!AK3232,2)</f>
        <v/>
      </c>
      <c r="I3232" s="36" t="str">
        <f>LEFT('DETALLE DE CONEXIONES'!AK3232,3)</f>
        <v/>
      </c>
      <c r="J3232" s="36" t="str">
        <f>LEFT('DETALLE DE CONEXIONES'!M3232,3)</f>
        <v>0mi</v>
      </c>
      <c r="K3232" s="36" t="str">
        <f>IF(LEN('DETALLE DE CONEXIONES'!M3232)&lt;12,(RIGHT('DETALLE DE CONEXIONES'!M3232,5)),(RIGHT('DETALLE DE CONEXIONES'!M3232,6)))</f>
        <v>1seg.</v>
      </c>
      <c r="L3232" s="36">
        <f>IF(C3232="Saliente Local",(IFERROR((LIMPIA(J3232,1)),0)),0)</f>
        <v>0</v>
      </c>
      <c r="M3232" s="36">
        <f>IF(C3232="Saliente Nacional",(IFERROR((LIMPIA(J3232,1)),0)),0)</f>
        <v>0</v>
      </c>
      <c r="N3232" s="36">
        <f>IF(C3232="Saliente Internacional",(IFERROR((LIMPIA(J3232,1)),0)),0)</f>
        <v>0</v>
      </c>
      <c r="O3232" s="36">
        <f>IF(C3232="Saliente Local",(IFERROR((LIMPIA(K3232,1)),0)),0)</f>
        <v>0</v>
      </c>
      <c r="P3232" s="36">
        <f>IF(C3232="Saliente Nacional",(IFERROR((LIMPIA(K3232,1)),0)),0)</f>
        <v>0</v>
      </c>
      <c r="Q3232" s="36">
        <f>IF(C3232="Saliente Internacional",(IFERROR((LIMPIA(K3232,1)),0)),0)</f>
        <v>0</v>
      </c>
      <c r="R3232" s="36">
        <f t="shared" si="151"/>
        <v>0</v>
      </c>
      <c r="S3232" s="36">
        <f t="shared" si="152"/>
        <v>0</v>
      </c>
    </row>
    <row r="3233" spans="1:19" x14ac:dyDescent="0.25">
      <c r="A3233" s="101">
        <f>'DETALLE DE CONEXIONES'!P3233</f>
        <v>0</v>
      </c>
      <c r="B3233" s="36" t="str">
        <f>'DETALLE DE CONEXIONES'!I3233</f>
        <v>TRANSFERENCIA</v>
      </c>
      <c r="C3233" s="36" t="str">
        <f>'DETALLE DE CONEXIONES'!BB3233</f>
        <v>Desvio Nacional</v>
      </c>
      <c r="D3233" s="36" t="str">
        <f>'DETALLE DE CONEXIONES'!E3233</f>
        <v>999XXX1600</v>
      </c>
      <c r="E3233" s="36">
        <f t="shared" si="150"/>
        <v>10</v>
      </c>
      <c r="F3233" s="36">
        <f>IFERROR(LIMPIA('DETALLE DE CONEXIONES'!N3233,1),0)</f>
        <v>1</v>
      </c>
      <c r="G3233" s="36" t="str">
        <f>LEFT('DETALLE DE CONEXIONES'!BE3233,3)</f>
        <v>SIU</v>
      </c>
      <c r="H3233" s="36" t="str">
        <f>RIGHT('DETALLE DE CONEXIONES'!AK3233,2)</f>
        <v/>
      </c>
      <c r="I3233" s="36" t="str">
        <f>LEFT('DETALLE DE CONEXIONES'!AK3233,3)</f>
        <v/>
      </c>
      <c r="J3233" s="36" t="str">
        <f>LEFT('DETALLE DE CONEXIONES'!M3233,3)</f>
        <v>0mi</v>
      </c>
      <c r="K3233" s="36" t="str">
        <f>IF(LEN('DETALLE DE CONEXIONES'!M3233)&lt;12,(RIGHT('DETALLE DE CONEXIONES'!M3233,5)),(RIGHT('DETALLE DE CONEXIONES'!M3233,6)))</f>
        <v>5seg.</v>
      </c>
      <c r="L3233" s="36">
        <f>IF(C3233="Saliente Local",(IFERROR((LIMPIA(J3233,1)),0)),0)</f>
        <v>0</v>
      </c>
      <c r="M3233" s="36">
        <f>IF(C3233="Saliente Nacional",(IFERROR((LIMPIA(J3233,1)),0)),0)</f>
        <v>0</v>
      </c>
      <c r="N3233" s="36">
        <f>IF(C3233="Saliente Internacional",(IFERROR((LIMPIA(J3233,1)),0)),0)</f>
        <v>0</v>
      </c>
      <c r="O3233" s="36">
        <f>IF(C3233="Saliente Local",(IFERROR((LIMPIA(K3233,1)),0)),0)</f>
        <v>0</v>
      </c>
      <c r="P3233" s="36">
        <f>IF(C3233="Saliente Nacional",(IFERROR((LIMPIA(K3233,1)),0)),0)</f>
        <v>0</v>
      </c>
      <c r="Q3233" s="36">
        <f>IF(C3233="Saliente Internacional",(IFERROR((LIMPIA(K3233,1)),0)),0)</f>
        <v>0</v>
      </c>
      <c r="R3233" s="36">
        <f t="shared" si="151"/>
        <v>0</v>
      </c>
      <c r="S3233" s="36">
        <f t="shared" si="152"/>
        <v>0</v>
      </c>
    </row>
    <row r="3234" spans="1:19" x14ac:dyDescent="0.25">
      <c r="A3234" s="101">
        <f>'DETALLE DE CONEXIONES'!P3234</f>
        <v>0</v>
      </c>
      <c r="B3234" s="36" t="str">
        <f>'DETALLE DE CONEXIONES'!I3234</f>
        <v>SALIENTE</v>
      </c>
      <c r="C3234" s="36" t="str">
        <f>'DETALLE DE CONEXIONES'!BB3234</f>
        <v>Saliente Local</v>
      </c>
      <c r="D3234" s="36" t="str">
        <f>'DETALLE DE CONEXIONES'!E3234</f>
        <v>999XXX3420</v>
      </c>
      <c r="E3234" s="36">
        <f t="shared" si="150"/>
        <v>10</v>
      </c>
      <c r="F3234" s="36">
        <f>IFERROR(LIMPIA('DETALLE DE CONEXIONES'!N3234,1),0)</f>
        <v>1</v>
      </c>
      <c r="G3234" s="36" t="str">
        <f>LEFT('DETALLE DE CONEXIONES'!BE3234,3)</f>
        <v>NOF</v>
      </c>
      <c r="H3234" s="36" t="str">
        <f>RIGHT('DETALLE DE CONEXIONES'!AK3234,2)</f>
        <v/>
      </c>
      <c r="I3234" s="36" t="str">
        <f>LEFT('DETALLE DE CONEXIONES'!AK3234,3)</f>
        <v/>
      </c>
      <c r="J3234" s="36" t="str">
        <f>LEFT('DETALLE DE CONEXIONES'!M3234,3)</f>
        <v>0mi</v>
      </c>
      <c r="K3234" s="36" t="str">
        <f>IF(LEN('DETALLE DE CONEXIONES'!M3234)&lt;12,(RIGHT('DETALLE DE CONEXIONES'!M3234,5)),(RIGHT('DETALLE DE CONEXIONES'!M3234,6)))</f>
        <v>57seg.</v>
      </c>
      <c r="L3234" s="36">
        <f>IF(C3234="Saliente Local",(IFERROR((LIMPIA(J3234,1)),0)),0)</f>
        <v>0</v>
      </c>
      <c r="M3234" s="36">
        <f>IF(C3234="Saliente Nacional",(IFERROR((LIMPIA(J3234,1)),0)),0)</f>
        <v>0</v>
      </c>
      <c r="N3234" s="36">
        <f>IF(C3234="Saliente Internacional",(IFERROR((LIMPIA(J3234,1)),0)),0)</f>
        <v>0</v>
      </c>
      <c r="O3234" s="36">
        <f>IF(C3234="Saliente Local",(IFERROR((LIMPIA(K3234,1)),0)),0)</f>
        <v>57</v>
      </c>
      <c r="P3234" s="36">
        <f>IF(C3234="Saliente Nacional",(IFERROR((LIMPIA(K3234,1)),0)),0)</f>
        <v>0</v>
      </c>
      <c r="Q3234" s="36">
        <f>IF(C3234="Saliente Internacional",(IFERROR((LIMPIA(K3234,1)),0)),0)</f>
        <v>0</v>
      </c>
      <c r="R3234" s="36">
        <f t="shared" si="151"/>
        <v>1</v>
      </c>
      <c r="S3234" s="36">
        <f t="shared" si="152"/>
        <v>0</v>
      </c>
    </row>
    <row r="3235" spans="1:19" x14ac:dyDescent="0.25">
      <c r="A3235" s="101">
        <f>'DETALLE DE CONEXIONES'!P3235</f>
        <v>0</v>
      </c>
      <c r="B3235" s="36" t="str">
        <f>'DETALLE DE CONEXIONES'!I3235</f>
        <v>SALIENTE</v>
      </c>
      <c r="C3235" s="36" t="str">
        <f>'DETALLE DE CONEXIONES'!BB3235</f>
        <v>Saliente Local</v>
      </c>
      <c r="D3235" s="36" t="str">
        <f>'DETALLE DE CONEXIONES'!E3235</f>
        <v>999XXX3420</v>
      </c>
      <c r="E3235" s="36">
        <f t="shared" si="150"/>
        <v>10</v>
      </c>
      <c r="F3235" s="36">
        <f>IFERROR(LIMPIA('DETALLE DE CONEXIONES'!N3235,1),0)</f>
        <v>1</v>
      </c>
      <c r="G3235" s="36" t="str">
        <f>LEFT('DETALLE DE CONEXIONES'!BE3235,3)</f>
        <v>NOF</v>
      </c>
      <c r="H3235" s="36" t="str">
        <f>RIGHT('DETALLE DE CONEXIONES'!AK3235,2)</f>
        <v/>
      </c>
      <c r="I3235" s="36" t="str">
        <f>LEFT('DETALLE DE CONEXIONES'!AK3235,3)</f>
        <v/>
      </c>
      <c r="J3235" s="36" t="str">
        <f>LEFT('DETALLE DE CONEXIONES'!M3235,3)</f>
        <v>0mi</v>
      </c>
      <c r="K3235" s="36" t="str">
        <f>IF(LEN('DETALLE DE CONEXIONES'!M3235)&lt;12,(RIGHT('DETALLE DE CONEXIONES'!M3235,5)),(RIGHT('DETALLE DE CONEXIONES'!M3235,6)))</f>
        <v>43seg.</v>
      </c>
      <c r="L3235" s="36">
        <f>IF(C3235="Saliente Local",(IFERROR((LIMPIA(J3235,1)),0)),0)</f>
        <v>0</v>
      </c>
      <c r="M3235" s="36">
        <f>IF(C3235="Saliente Nacional",(IFERROR((LIMPIA(J3235,1)),0)),0)</f>
        <v>0</v>
      </c>
      <c r="N3235" s="36">
        <f>IF(C3235="Saliente Internacional",(IFERROR((LIMPIA(J3235,1)),0)),0)</f>
        <v>0</v>
      </c>
      <c r="O3235" s="36">
        <f>IF(C3235="Saliente Local",(IFERROR((LIMPIA(K3235,1)),0)),0)</f>
        <v>43</v>
      </c>
      <c r="P3235" s="36">
        <f>IF(C3235="Saliente Nacional",(IFERROR((LIMPIA(K3235,1)),0)),0)</f>
        <v>0</v>
      </c>
      <c r="Q3235" s="36">
        <f>IF(C3235="Saliente Internacional",(IFERROR((LIMPIA(K3235,1)),0)),0)</f>
        <v>0</v>
      </c>
      <c r="R3235" s="36">
        <f t="shared" si="151"/>
        <v>1</v>
      </c>
      <c r="S3235" s="36">
        <f t="shared" si="152"/>
        <v>0</v>
      </c>
    </row>
    <row r="3236" spans="1:19" x14ac:dyDescent="0.25">
      <c r="A3236" s="101">
        <f>'DETALLE DE CONEXIONES'!P3236</f>
        <v>0</v>
      </c>
      <c r="B3236" s="36" t="str">
        <f>'DETALLE DE CONEXIONES'!I3236</f>
        <v>SALIENTE</v>
      </c>
      <c r="C3236" s="36" t="str">
        <f>'DETALLE DE CONEXIONES'!BB3236</f>
        <v>Saliente Local</v>
      </c>
      <c r="D3236" s="36" t="str">
        <f>'DETALLE DE CONEXIONES'!E3236</f>
        <v>999XXX8226</v>
      </c>
      <c r="E3236" s="36">
        <f t="shared" si="150"/>
        <v>10</v>
      </c>
      <c r="F3236" s="36">
        <f>IFERROR(LIMPIA('DETALLE DE CONEXIONES'!N3236,1),0)</f>
        <v>7</v>
      </c>
      <c r="G3236" s="36" t="str">
        <f>LEFT('DETALLE DE CONEXIONES'!BE3236,3)</f>
        <v>NOF</v>
      </c>
      <c r="H3236" s="36" t="str">
        <f>RIGHT('DETALLE DE CONEXIONES'!AK3236,2)</f>
        <v/>
      </c>
      <c r="I3236" s="36" t="str">
        <f>LEFT('DETALLE DE CONEXIONES'!AK3236,3)</f>
        <v/>
      </c>
      <c r="J3236" s="36" t="str">
        <f>LEFT('DETALLE DE CONEXIONES'!M3236,3)</f>
        <v>6mi</v>
      </c>
      <c r="K3236" s="36" t="str">
        <f>IF(LEN('DETALLE DE CONEXIONES'!M3236)&lt;12,(RIGHT('DETALLE DE CONEXIONES'!M3236,5)),(RIGHT('DETALLE DE CONEXIONES'!M3236,6)))</f>
        <v>53seg.</v>
      </c>
      <c r="L3236" s="36">
        <f>IF(C3236="Saliente Local",(IFERROR((LIMPIA(J3236,1)),0)),0)</f>
        <v>6</v>
      </c>
      <c r="M3236" s="36">
        <f>IF(C3236="Saliente Nacional",(IFERROR((LIMPIA(J3236,1)),0)),0)</f>
        <v>0</v>
      </c>
      <c r="N3236" s="36">
        <f>IF(C3236="Saliente Internacional",(IFERROR((LIMPIA(J3236,1)),0)),0)</f>
        <v>0</v>
      </c>
      <c r="O3236" s="36">
        <f>IF(C3236="Saliente Local",(IFERROR((LIMPIA(K3236,1)),0)),0)</f>
        <v>53</v>
      </c>
      <c r="P3236" s="36">
        <f>IF(C3236="Saliente Nacional",(IFERROR((LIMPIA(K3236,1)),0)),0)</f>
        <v>0</v>
      </c>
      <c r="Q3236" s="36">
        <f>IF(C3236="Saliente Internacional",(IFERROR((LIMPIA(K3236,1)),0)),0)</f>
        <v>0</v>
      </c>
      <c r="R3236" s="36">
        <f t="shared" si="151"/>
        <v>7</v>
      </c>
      <c r="S3236" s="36">
        <f t="shared" si="152"/>
        <v>0</v>
      </c>
    </row>
    <row r="3237" spans="1:19" x14ac:dyDescent="0.25">
      <c r="A3237" s="101">
        <f>'DETALLE DE CONEXIONES'!P3237</f>
        <v>0</v>
      </c>
      <c r="B3237" s="36" t="str">
        <f>'DETALLE DE CONEXIONES'!I3237</f>
        <v>ENTRANTE</v>
      </c>
      <c r="C3237" s="36" t="str">
        <f>'DETALLE DE CONEXIONES'!BB3237</f>
        <v>Entrante Local</v>
      </c>
      <c r="D3237" s="36" t="str">
        <f>'DETALLE DE CONEXIONES'!E3237</f>
        <v>999XXX1600</v>
      </c>
      <c r="E3237" s="36">
        <f t="shared" si="150"/>
        <v>10</v>
      </c>
      <c r="F3237" s="36">
        <f>IFERROR(LIMPIA('DETALLE DE CONEXIONES'!N3237,1),0)</f>
        <v>3</v>
      </c>
      <c r="G3237" s="36" t="str">
        <f>LEFT('DETALLE DE CONEXIONES'!BE3237,3)</f>
        <v>NOF</v>
      </c>
      <c r="H3237" s="36" t="str">
        <f>RIGHT('DETALLE DE CONEXIONES'!AK3237,2)</f>
        <v/>
      </c>
      <c r="I3237" s="36" t="str">
        <f>LEFT('DETALLE DE CONEXIONES'!AK3237,3)</f>
        <v/>
      </c>
      <c r="J3237" s="36" t="str">
        <f>LEFT('DETALLE DE CONEXIONES'!M3237,3)</f>
        <v>2mi</v>
      </c>
      <c r="K3237" s="36" t="str">
        <f>IF(LEN('DETALLE DE CONEXIONES'!M3237)&lt;12,(RIGHT('DETALLE DE CONEXIONES'!M3237,5)),(RIGHT('DETALLE DE CONEXIONES'!M3237,6)))</f>
        <v>21seg.</v>
      </c>
      <c r="L3237" s="36">
        <f>IF(C3237="Saliente Local",(IFERROR((LIMPIA(J3237,1)),0)),0)</f>
        <v>0</v>
      </c>
      <c r="M3237" s="36">
        <f>IF(C3237="Saliente Nacional",(IFERROR((LIMPIA(J3237,1)),0)),0)</f>
        <v>0</v>
      </c>
      <c r="N3237" s="36">
        <f>IF(C3237="Saliente Internacional",(IFERROR((LIMPIA(J3237,1)),0)),0)</f>
        <v>0</v>
      </c>
      <c r="O3237" s="36">
        <f>IF(C3237="Saliente Local",(IFERROR((LIMPIA(K3237,1)),0)),0)</f>
        <v>0</v>
      </c>
      <c r="P3237" s="36">
        <f>IF(C3237="Saliente Nacional",(IFERROR((LIMPIA(K3237,1)),0)),0)</f>
        <v>0</v>
      </c>
      <c r="Q3237" s="36">
        <f>IF(C3237="Saliente Internacional",(IFERROR((LIMPIA(K3237,1)),0)),0)</f>
        <v>0</v>
      </c>
      <c r="R3237" s="36">
        <f t="shared" si="151"/>
        <v>0</v>
      </c>
      <c r="S3237" s="36">
        <f t="shared" si="152"/>
        <v>0</v>
      </c>
    </row>
    <row r="3238" spans="1:19" x14ac:dyDescent="0.25">
      <c r="A3238" s="101">
        <f>'DETALLE DE CONEXIONES'!P3238</f>
        <v>0</v>
      </c>
      <c r="B3238" s="36" t="str">
        <f>'DETALLE DE CONEXIONES'!I3238</f>
        <v>TRANSFERENCIA</v>
      </c>
      <c r="C3238" s="36" t="str">
        <f>'DETALLE DE CONEXIONES'!BB3238</f>
        <v>Desvio Nacional</v>
      </c>
      <c r="D3238" s="36" t="str">
        <f>'DETALLE DE CONEXIONES'!E3238</f>
        <v>999XXX1600</v>
      </c>
      <c r="E3238" s="36">
        <f t="shared" si="150"/>
        <v>10</v>
      </c>
      <c r="F3238" s="36">
        <f>IFERROR(LIMPIA('DETALLE DE CONEXIONES'!N3238,1),0)</f>
        <v>1</v>
      </c>
      <c r="G3238" s="36" t="str">
        <f>LEFT('DETALLE DE CONEXIONES'!BE3238,3)</f>
        <v>SIU</v>
      </c>
      <c r="H3238" s="36" t="str">
        <f>RIGHT('DETALLE DE CONEXIONES'!AK3238,2)</f>
        <v/>
      </c>
      <c r="I3238" s="36" t="str">
        <f>LEFT('DETALLE DE CONEXIONES'!AK3238,3)</f>
        <v/>
      </c>
      <c r="J3238" s="36" t="str">
        <f>LEFT('DETALLE DE CONEXIONES'!M3238,3)</f>
        <v>0mi</v>
      </c>
      <c r="K3238" s="36" t="str">
        <f>IF(LEN('DETALLE DE CONEXIONES'!M3238)&lt;12,(RIGHT('DETALLE DE CONEXIONES'!M3238,5)),(RIGHT('DETALLE DE CONEXIONES'!M3238,6)))</f>
        <v>3seg.</v>
      </c>
      <c r="L3238" s="36">
        <f>IF(C3238="Saliente Local",(IFERROR((LIMPIA(J3238,1)),0)),0)</f>
        <v>0</v>
      </c>
      <c r="M3238" s="36">
        <f>IF(C3238="Saliente Nacional",(IFERROR((LIMPIA(J3238,1)),0)),0)</f>
        <v>0</v>
      </c>
      <c r="N3238" s="36">
        <f>IF(C3238="Saliente Internacional",(IFERROR((LIMPIA(J3238,1)),0)),0)</f>
        <v>0</v>
      </c>
      <c r="O3238" s="36">
        <f>IF(C3238="Saliente Local",(IFERROR((LIMPIA(K3238,1)),0)),0)</f>
        <v>0</v>
      </c>
      <c r="P3238" s="36">
        <f>IF(C3238="Saliente Nacional",(IFERROR((LIMPIA(K3238,1)),0)),0)</f>
        <v>0</v>
      </c>
      <c r="Q3238" s="36">
        <f>IF(C3238="Saliente Internacional",(IFERROR((LIMPIA(K3238,1)),0)),0)</f>
        <v>0</v>
      </c>
      <c r="R3238" s="36">
        <f t="shared" si="151"/>
        <v>0</v>
      </c>
      <c r="S3238" s="36">
        <f t="shared" si="152"/>
        <v>0</v>
      </c>
    </row>
    <row r="3239" spans="1:19" x14ac:dyDescent="0.25">
      <c r="A3239" s="101">
        <f>'DETALLE DE CONEXIONES'!P3239</f>
        <v>0</v>
      </c>
      <c r="B3239" s="36" t="str">
        <f>'DETALLE DE CONEXIONES'!I3239</f>
        <v>GPRS</v>
      </c>
      <c r="C3239" s="36" t="str">
        <f>'DETALLE DE CONEXIONES'!BB3239</f>
        <v>RS</v>
      </c>
      <c r="D3239" s="36" t="str">
        <f>'DETALLE DE CONEXIONES'!E3239</f>
        <v>internet.itelcelXXXm-3G</v>
      </c>
      <c r="E3239" s="36">
        <f t="shared" si="150"/>
        <v>23</v>
      </c>
      <c r="F3239" s="36">
        <f>IFERROR(LIMPIA('DETALLE DE CONEXIONES'!N3239,1),0)</f>
        <v>0</v>
      </c>
      <c r="G3239" s="36" t="str">
        <f>LEFT('DETALLE DE CONEXIONES'!BE3239,3)</f>
        <v/>
      </c>
      <c r="H3239" s="36" t="str">
        <f>RIGHT('DETALLE DE CONEXIONES'!AK3239,2)</f>
        <v>-1</v>
      </c>
      <c r="I3239" s="36" t="str">
        <f>LEFT('DETALLE DE CONEXIONES'!AK3239,3)</f>
        <v>RS;</v>
      </c>
      <c r="J3239" s="36" t="str">
        <f>LEFT('DETALLE DE CONEXIONES'!M3239,3)</f>
        <v>0mi</v>
      </c>
      <c r="K3239" s="36" t="str">
        <f>IF(LEN('DETALLE DE CONEXIONES'!M3239)&lt;12,(RIGHT('DETALLE DE CONEXIONES'!M3239,5)),(RIGHT('DETALLE DE CONEXIONES'!M3239,6)))</f>
        <v xml:space="preserve">min. </v>
      </c>
      <c r="L3239" s="36">
        <f>IF(C3239="Saliente Local",(IFERROR((LIMPIA(J3239,1)),0)),0)</f>
        <v>0</v>
      </c>
      <c r="M3239" s="36">
        <f>IF(C3239="Saliente Nacional",(IFERROR((LIMPIA(J3239,1)),0)),0)</f>
        <v>0</v>
      </c>
      <c r="N3239" s="36">
        <f>IF(C3239="Saliente Internacional",(IFERROR((LIMPIA(J3239,1)),0)),0)</f>
        <v>0</v>
      </c>
      <c r="O3239" s="36">
        <f>IF(C3239="Saliente Local",(IFERROR((LIMPIA(K3239,1)),0)),0)</f>
        <v>0</v>
      </c>
      <c r="P3239" s="36">
        <f>IF(C3239="Saliente Nacional",(IFERROR((LIMPIA(K3239,1)),0)),0)</f>
        <v>0</v>
      </c>
      <c r="Q3239" s="36">
        <f>IF(C3239="Saliente Internacional",(IFERROR((LIMPIA(K3239,1)),0)),0)</f>
        <v>0</v>
      </c>
      <c r="R3239" s="36">
        <f t="shared" si="151"/>
        <v>0</v>
      </c>
      <c r="S3239" s="36">
        <f t="shared" si="152"/>
        <v>0</v>
      </c>
    </row>
    <row r="3240" spans="1:19" x14ac:dyDescent="0.25">
      <c r="A3240" s="101">
        <f>'DETALLE DE CONEXIONES'!P3240</f>
        <v>0</v>
      </c>
      <c r="B3240" s="36" t="str">
        <f>'DETALLE DE CONEXIONES'!I3240</f>
        <v>GPRS</v>
      </c>
      <c r="C3240" s="36" t="str">
        <f>'DETALLE DE CONEXIONES'!BB3240</f>
        <v>MENSAJERO</v>
      </c>
      <c r="D3240" s="36" t="str">
        <f>'DETALLE DE CONEXIONES'!E3240</f>
        <v>internet.itelcelXXXm-3G</v>
      </c>
      <c r="E3240" s="36">
        <f t="shared" si="150"/>
        <v>23</v>
      </c>
      <c r="F3240" s="36">
        <f>IFERROR(LIMPIA('DETALLE DE CONEXIONES'!N3240,1),0)</f>
        <v>0</v>
      </c>
      <c r="G3240" s="36" t="str">
        <f>LEFT('DETALLE DE CONEXIONES'!BE3240,3)</f>
        <v/>
      </c>
      <c r="H3240" s="36" t="str">
        <f>RIGHT('DETALLE DE CONEXIONES'!AK3240,2)</f>
        <v>-1</v>
      </c>
      <c r="I3240" s="36" t="str">
        <f>LEFT('DETALLE DE CONEXIONES'!AK3240,3)</f>
        <v>MEN</v>
      </c>
      <c r="J3240" s="36" t="str">
        <f>LEFT('DETALLE DE CONEXIONES'!M3240,3)</f>
        <v>0mi</v>
      </c>
      <c r="K3240" s="36" t="str">
        <f>IF(LEN('DETALLE DE CONEXIONES'!M3240)&lt;12,(RIGHT('DETALLE DE CONEXIONES'!M3240,5)),(RIGHT('DETALLE DE CONEXIONES'!M3240,6)))</f>
        <v xml:space="preserve">min. </v>
      </c>
      <c r="L3240" s="36">
        <f>IF(C3240="Saliente Local",(IFERROR((LIMPIA(J3240,1)),0)),0)</f>
        <v>0</v>
      </c>
      <c r="M3240" s="36">
        <f>IF(C3240="Saliente Nacional",(IFERROR((LIMPIA(J3240,1)),0)),0)</f>
        <v>0</v>
      </c>
      <c r="N3240" s="36">
        <f>IF(C3240="Saliente Internacional",(IFERROR((LIMPIA(J3240,1)),0)),0)</f>
        <v>0</v>
      </c>
      <c r="O3240" s="36">
        <f>IF(C3240="Saliente Local",(IFERROR((LIMPIA(K3240,1)),0)),0)</f>
        <v>0</v>
      </c>
      <c r="P3240" s="36">
        <f>IF(C3240="Saliente Nacional",(IFERROR((LIMPIA(K3240,1)),0)),0)</f>
        <v>0</v>
      </c>
      <c r="Q3240" s="36">
        <f>IF(C3240="Saliente Internacional",(IFERROR((LIMPIA(K3240,1)),0)),0)</f>
        <v>0</v>
      </c>
      <c r="R3240" s="36">
        <f t="shared" si="151"/>
        <v>0</v>
      </c>
      <c r="S3240" s="36">
        <f t="shared" si="152"/>
        <v>0</v>
      </c>
    </row>
    <row r="3241" spans="1:19" x14ac:dyDescent="0.25">
      <c r="A3241" s="101">
        <f>'DETALLE DE CONEXIONES'!P3241</f>
        <v>0</v>
      </c>
      <c r="B3241" s="36" t="str">
        <f>'DETALLE DE CONEXIONES'!I3241</f>
        <v>GPRS</v>
      </c>
      <c r="C3241" s="36" t="str">
        <f>'DETALLE DE CONEXIONES'!BB3241</f>
        <v>RS</v>
      </c>
      <c r="D3241" s="36" t="str">
        <f>'DETALLE DE CONEXIONES'!E3241</f>
        <v>internet.itelcelXXXm-3G</v>
      </c>
      <c r="E3241" s="36">
        <f t="shared" si="150"/>
        <v>23</v>
      </c>
      <c r="F3241" s="36">
        <f>IFERROR(LIMPIA('DETALLE DE CONEXIONES'!N3241,1),0)</f>
        <v>0</v>
      </c>
      <c r="G3241" s="36" t="str">
        <f>LEFT('DETALLE DE CONEXIONES'!BE3241,3)</f>
        <v/>
      </c>
      <c r="H3241" s="36" t="str">
        <f>RIGHT('DETALLE DE CONEXIONES'!AK3241,2)</f>
        <v>-1</v>
      </c>
      <c r="I3241" s="36" t="str">
        <f>LEFT('DETALLE DE CONEXIONES'!AK3241,3)</f>
        <v>RS;</v>
      </c>
      <c r="J3241" s="36" t="str">
        <f>LEFT('DETALLE DE CONEXIONES'!M3241,3)</f>
        <v>0mi</v>
      </c>
      <c r="K3241" s="36" t="str">
        <f>IF(LEN('DETALLE DE CONEXIONES'!M3241)&lt;12,(RIGHT('DETALLE DE CONEXIONES'!M3241,5)),(RIGHT('DETALLE DE CONEXIONES'!M3241,6)))</f>
        <v xml:space="preserve">min. </v>
      </c>
      <c r="L3241" s="36">
        <f>IF(C3241="Saliente Local",(IFERROR((LIMPIA(J3241,1)),0)),0)</f>
        <v>0</v>
      </c>
      <c r="M3241" s="36">
        <f>IF(C3241="Saliente Nacional",(IFERROR((LIMPIA(J3241,1)),0)),0)</f>
        <v>0</v>
      </c>
      <c r="N3241" s="36">
        <f>IF(C3241="Saliente Internacional",(IFERROR((LIMPIA(J3241,1)),0)),0)</f>
        <v>0</v>
      </c>
      <c r="O3241" s="36">
        <f>IF(C3241="Saliente Local",(IFERROR((LIMPIA(K3241,1)),0)),0)</f>
        <v>0</v>
      </c>
      <c r="P3241" s="36">
        <f>IF(C3241="Saliente Nacional",(IFERROR((LIMPIA(K3241,1)),0)),0)</f>
        <v>0</v>
      </c>
      <c r="Q3241" s="36">
        <f>IF(C3241="Saliente Internacional",(IFERROR((LIMPIA(K3241,1)),0)),0)</f>
        <v>0</v>
      </c>
      <c r="R3241" s="36">
        <f t="shared" si="151"/>
        <v>0</v>
      </c>
      <c r="S3241" s="36">
        <f t="shared" si="152"/>
        <v>0</v>
      </c>
    </row>
    <row r="3242" spans="1:19" x14ac:dyDescent="0.25">
      <c r="A3242" s="101">
        <f>'DETALLE DE CONEXIONES'!P3242</f>
        <v>0</v>
      </c>
      <c r="B3242" s="36" t="str">
        <f>'DETALLE DE CONEXIONES'!I3242</f>
        <v>GPRS</v>
      </c>
      <c r="C3242" s="36" t="str">
        <f>'DETALLE DE CONEXIONES'!BB3242</f>
        <v>RS</v>
      </c>
      <c r="D3242" s="36" t="str">
        <f>'DETALLE DE CONEXIONES'!E3242</f>
        <v>internet.itelcelXXXm-3G</v>
      </c>
      <c r="E3242" s="36">
        <f t="shared" si="150"/>
        <v>23</v>
      </c>
      <c r="F3242" s="36">
        <f>IFERROR(LIMPIA('DETALLE DE CONEXIONES'!N3242,1),0)</f>
        <v>0</v>
      </c>
      <c r="G3242" s="36" t="str">
        <f>LEFT('DETALLE DE CONEXIONES'!BE3242,3)</f>
        <v/>
      </c>
      <c r="H3242" s="36" t="str">
        <f>RIGHT('DETALLE DE CONEXIONES'!AK3242,2)</f>
        <v>-1</v>
      </c>
      <c r="I3242" s="36" t="str">
        <f>LEFT('DETALLE DE CONEXIONES'!AK3242,3)</f>
        <v>RS;</v>
      </c>
      <c r="J3242" s="36" t="str">
        <f>LEFT('DETALLE DE CONEXIONES'!M3242,3)</f>
        <v>0mi</v>
      </c>
      <c r="K3242" s="36" t="str">
        <f>IF(LEN('DETALLE DE CONEXIONES'!M3242)&lt;12,(RIGHT('DETALLE DE CONEXIONES'!M3242,5)),(RIGHT('DETALLE DE CONEXIONES'!M3242,6)))</f>
        <v xml:space="preserve">min. </v>
      </c>
      <c r="L3242" s="36">
        <f>IF(C3242="Saliente Local",(IFERROR((LIMPIA(J3242,1)),0)),0)</f>
        <v>0</v>
      </c>
      <c r="M3242" s="36">
        <f>IF(C3242="Saliente Nacional",(IFERROR((LIMPIA(J3242,1)),0)),0)</f>
        <v>0</v>
      </c>
      <c r="N3242" s="36">
        <f>IF(C3242="Saliente Internacional",(IFERROR((LIMPIA(J3242,1)),0)),0)</f>
        <v>0</v>
      </c>
      <c r="O3242" s="36">
        <f>IF(C3242="Saliente Local",(IFERROR((LIMPIA(K3242,1)),0)),0)</f>
        <v>0</v>
      </c>
      <c r="P3242" s="36">
        <f>IF(C3242="Saliente Nacional",(IFERROR((LIMPIA(K3242,1)),0)),0)</f>
        <v>0</v>
      </c>
      <c r="Q3242" s="36">
        <f>IF(C3242="Saliente Internacional",(IFERROR((LIMPIA(K3242,1)),0)),0)</f>
        <v>0</v>
      </c>
      <c r="R3242" s="36">
        <f t="shared" si="151"/>
        <v>0</v>
      </c>
      <c r="S3242" s="36">
        <f t="shared" si="152"/>
        <v>0</v>
      </c>
    </row>
    <row r="3243" spans="1:19" x14ac:dyDescent="0.25">
      <c r="A3243" s="101">
        <f>'DETALLE DE CONEXIONES'!P3243</f>
        <v>0</v>
      </c>
      <c r="B3243" s="36" t="str">
        <f>'DETALLE DE CONEXIONES'!I3243</f>
        <v>GPRS</v>
      </c>
      <c r="C3243" s="36" t="str">
        <f>'DETALLE DE CONEXIONES'!BB3243</f>
        <v>MENSAJERO</v>
      </c>
      <c r="D3243" s="36" t="str">
        <f>'DETALLE DE CONEXIONES'!E3243</f>
        <v>internet.itelcelXXXm-3G</v>
      </c>
      <c r="E3243" s="36">
        <f t="shared" si="150"/>
        <v>23</v>
      </c>
      <c r="F3243" s="36">
        <f>IFERROR(LIMPIA('DETALLE DE CONEXIONES'!N3243,1),0)</f>
        <v>0</v>
      </c>
      <c r="G3243" s="36" t="str">
        <f>LEFT('DETALLE DE CONEXIONES'!BE3243,3)</f>
        <v/>
      </c>
      <c r="H3243" s="36" t="str">
        <f>RIGHT('DETALLE DE CONEXIONES'!AK3243,2)</f>
        <v>-1</v>
      </c>
      <c r="I3243" s="36" t="str">
        <f>LEFT('DETALLE DE CONEXIONES'!AK3243,3)</f>
        <v>MEN</v>
      </c>
      <c r="J3243" s="36" t="str">
        <f>LEFT('DETALLE DE CONEXIONES'!M3243,3)</f>
        <v>0mi</v>
      </c>
      <c r="K3243" s="36" t="str">
        <f>IF(LEN('DETALLE DE CONEXIONES'!M3243)&lt;12,(RIGHT('DETALLE DE CONEXIONES'!M3243,5)),(RIGHT('DETALLE DE CONEXIONES'!M3243,6)))</f>
        <v xml:space="preserve">min. </v>
      </c>
      <c r="L3243" s="36">
        <f>IF(C3243="Saliente Local",(IFERROR((LIMPIA(J3243,1)),0)),0)</f>
        <v>0</v>
      </c>
      <c r="M3243" s="36">
        <f>IF(C3243="Saliente Nacional",(IFERROR((LIMPIA(J3243,1)),0)),0)</f>
        <v>0</v>
      </c>
      <c r="N3243" s="36">
        <f>IF(C3243="Saliente Internacional",(IFERROR((LIMPIA(J3243,1)),0)),0)</f>
        <v>0</v>
      </c>
      <c r="O3243" s="36">
        <f>IF(C3243="Saliente Local",(IFERROR((LIMPIA(K3243,1)),0)),0)</f>
        <v>0</v>
      </c>
      <c r="P3243" s="36">
        <f>IF(C3243="Saliente Nacional",(IFERROR((LIMPIA(K3243,1)),0)),0)</f>
        <v>0</v>
      </c>
      <c r="Q3243" s="36">
        <f>IF(C3243="Saliente Internacional",(IFERROR((LIMPIA(K3243,1)),0)),0)</f>
        <v>0</v>
      </c>
      <c r="R3243" s="36">
        <f t="shared" si="151"/>
        <v>0</v>
      </c>
      <c r="S3243" s="36">
        <f t="shared" si="152"/>
        <v>0</v>
      </c>
    </row>
    <row r="3244" spans="1:19" x14ac:dyDescent="0.25">
      <c r="A3244" s="101">
        <f>'DETALLE DE CONEXIONES'!P3244</f>
        <v>0</v>
      </c>
      <c r="B3244" s="36" t="str">
        <f>'DETALLE DE CONEXIONES'!I3244</f>
        <v>GPRS</v>
      </c>
      <c r="C3244" s="36" t="str">
        <f>'DETALLE DE CONEXIONES'!BB3244</f>
        <v>RS</v>
      </c>
      <c r="D3244" s="36" t="str">
        <f>'DETALLE DE CONEXIONES'!E3244</f>
        <v>internet.itelcel.coXXXGLTE</v>
      </c>
      <c r="E3244" s="36">
        <f t="shared" si="150"/>
        <v>26</v>
      </c>
      <c r="F3244" s="36">
        <f>IFERROR(LIMPIA('DETALLE DE CONEXIONES'!N3244,1),0)</f>
        <v>0</v>
      </c>
      <c r="G3244" s="36" t="str">
        <f>LEFT('DETALLE DE CONEXIONES'!BE3244,3)</f>
        <v/>
      </c>
      <c r="H3244" s="36" t="str">
        <f>RIGHT('DETALLE DE CONEXIONES'!AK3244,2)</f>
        <v>-1</v>
      </c>
      <c r="I3244" s="36" t="str">
        <f>LEFT('DETALLE DE CONEXIONES'!AK3244,3)</f>
        <v>RS;</v>
      </c>
      <c r="J3244" s="36" t="str">
        <f>LEFT('DETALLE DE CONEXIONES'!M3244,3)</f>
        <v>0mi</v>
      </c>
      <c r="K3244" s="36" t="str">
        <f>IF(LEN('DETALLE DE CONEXIONES'!M3244)&lt;12,(RIGHT('DETALLE DE CONEXIONES'!M3244,5)),(RIGHT('DETALLE DE CONEXIONES'!M3244,6)))</f>
        <v xml:space="preserve">min. </v>
      </c>
      <c r="L3244" s="36">
        <f>IF(C3244="Saliente Local",(IFERROR((LIMPIA(J3244,1)),0)),0)</f>
        <v>0</v>
      </c>
      <c r="M3244" s="36">
        <f>IF(C3244="Saliente Nacional",(IFERROR((LIMPIA(J3244,1)),0)),0)</f>
        <v>0</v>
      </c>
      <c r="N3244" s="36">
        <f>IF(C3244="Saliente Internacional",(IFERROR((LIMPIA(J3244,1)),0)),0)</f>
        <v>0</v>
      </c>
      <c r="O3244" s="36">
        <f>IF(C3244="Saliente Local",(IFERROR((LIMPIA(K3244,1)),0)),0)</f>
        <v>0</v>
      </c>
      <c r="P3244" s="36">
        <f>IF(C3244="Saliente Nacional",(IFERROR((LIMPIA(K3244,1)),0)),0)</f>
        <v>0</v>
      </c>
      <c r="Q3244" s="36">
        <f>IF(C3244="Saliente Internacional",(IFERROR((LIMPIA(K3244,1)),0)),0)</f>
        <v>0</v>
      </c>
      <c r="R3244" s="36">
        <f t="shared" si="151"/>
        <v>0</v>
      </c>
      <c r="S3244" s="36">
        <f t="shared" si="152"/>
        <v>0</v>
      </c>
    </row>
    <row r="3245" spans="1:19" x14ac:dyDescent="0.25">
      <c r="A3245" s="101">
        <f>'DETALLE DE CONEXIONES'!P3245</f>
        <v>0</v>
      </c>
      <c r="B3245" s="36" t="str">
        <f>'DETALLE DE CONEXIONES'!I3245</f>
        <v>TRANSFERENCIA</v>
      </c>
      <c r="C3245" s="36" t="str">
        <f>'DETALLE DE CONEXIONES'!BB3245</f>
        <v>Desvio Nacional</v>
      </c>
      <c r="D3245" s="36" t="str">
        <f>'DETALLE DE CONEXIONES'!E3245</f>
        <v>999XXX1600</v>
      </c>
      <c r="E3245" s="36">
        <f t="shared" si="150"/>
        <v>10</v>
      </c>
      <c r="F3245" s="36">
        <f>IFERROR(LIMPIA('DETALLE DE CONEXIONES'!N3245,1),0)</f>
        <v>1</v>
      </c>
      <c r="G3245" s="36" t="str">
        <f>LEFT('DETALLE DE CONEXIONES'!BE3245,3)</f>
        <v>SIU</v>
      </c>
      <c r="H3245" s="36" t="str">
        <f>RIGHT('DETALLE DE CONEXIONES'!AK3245,2)</f>
        <v/>
      </c>
      <c r="I3245" s="36" t="str">
        <f>LEFT('DETALLE DE CONEXIONES'!AK3245,3)</f>
        <v/>
      </c>
      <c r="J3245" s="36" t="str">
        <f>LEFT('DETALLE DE CONEXIONES'!M3245,3)</f>
        <v>0mi</v>
      </c>
      <c r="K3245" s="36" t="str">
        <f>IF(LEN('DETALLE DE CONEXIONES'!M3245)&lt;12,(RIGHT('DETALLE DE CONEXIONES'!M3245,5)),(RIGHT('DETALLE DE CONEXIONES'!M3245,6)))</f>
        <v>1seg.</v>
      </c>
      <c r="L3245" s="36">
        <f>IF(C3245="Saliente Local",(IFERROR((LIMPIA(J3245,1)),0)),0)</f>
        <v>0</v>
      </c>
      <c r="M3245" s="36">
        <f>IF(C3245="Saliente Nacional",(IFERROR((LIMPIA(J3245,1)),0)),0)</f>
        <v>0</v>
      </c>
      <c r="N3245" s="36">
        <f>IF(C3245="Saliente Internacional",(IFERROR((LIMPIA(J3245,1)),0)),0)</f>
        <v>0</v>
      </c>
      <c r="O3245" s="36">
        <f>IF(C3245="Saliente Local",(IFERROR((LIMPIA(K3245,1)),0)),0)</f>
        <v>0</v>
      </c>
      <c r="P3245" s="36">
        <f>IF(C3245="Saliente Nacional",(IFERROR((LIMPIA(K3245,1)),0)),0)</f>
        <v>0</v>
      </c>
      <c r="Q3245" s="36">
        <f>IF(C3245="Saliente Internacional",(IFERROR((LIMPIA(K3245,1)),0)),0)</f>
        <v>0</v>
      </c>
      <c r="R3245" s="36">
        <f t="shared" si="151"/>
        <v>0</v>
      </c>
      <c r="S3245" s="36">
        <f t="shared" si="152"/>
        <v>0</v>
      </c>
    </row>
    <row r="3246" spans="1:19" x14ac:dyDescent="0.25">
      <c r="A3246" s="101">
        <f>'DETALLE DE CONEXIONES'!P3246</f>
        <v>0</v>
      </c>
      <c r="B3246" s="36" t="str">
        <f>'DETALLE DE CONEXIONES'!I3246</f>
        <v>GPRS</v>
      </c>
      <c r="C3246" s="36" t="str">
        <f>'DETALLE DE CONEXIONES'!BB3246</f>
        <v>MENSAJERO</v>
      </c>
      <c r="D3246" s="36" t="str">
        <f>'DETALLE DE CONEXIONES'!E3246</f>
        <v>internet.itelcelXXXm-3G</v>
      </c>
      <c r="E3246" s="36">
        <f t="shared" si="150"/>
        <v>23</v>
      </c>
      <c r="F3246" s="36">
        <f>IFERROR(LIMPIA('DETALLE DE CONEXIONES'!N3246,1),0)</f>
        <v>0</v>
      </c>
      <c r="G3246" s="36" t="str">
        <f>LEFT('DETALLE DE CONEXIONES'!BE3246,3)</f>
        <v/>
      </c>
      <c r="H3246" s="36" t="str">
        <f>RIGHT('DETALLE DE CONEXIONES'!AK3246,2)</f>
        <v>-1</v>
      </c>
      <c r="I3246" s="36" t="str">
        <f>LEFT('DETALLE DE CONEXIONES'!AK3246,3)</f>
        <v>MEN</v>
      </c>
      <c r="J3246" s="36" t="str">
        <f>LEFT('DETALLE DE CONEXIONES'!M3246,3)</f>
        <v>0mi</v>
      </c>
      <c r="K3246" s="36" t="str">
        <f>IF(LEN('DETALLE DE CONEXIONES'!M3246)&lt;12,(RIGHT('DETALLE DE CONEXIONES'!M3246,5)),(RIGHT('DETALLE DE CONEXIONES'!M3246,6)))</f>
        <v xml:space="preserve">min. </v>
      </c>
      <c r="L3246" s="36">
        <f>IF(C3246="Saliente Local",(IFERROR((LIMPIA(J3246,1)),0)),0)</f>
        <v>0</v>
      </c>
      <c r="M3246" s="36">
        <f>IF(C3246="Saliente Nacional",(IFERROR((LIMPIA(J3246,1)),0)),0)</f>
        <v>0</v>
      </c>
      <c r="N3246" s="36">
        <f>IF(C3246="Saliente Internacional",(IFERROR((LIMPIA(J3246,1)),0)),0)</f>
        <v>0</v>
      </c>
      <c r="O3246" s="36">
        <f>IF(C3246="Saliente Local",(IFERROR((LIMPIA(K3246,1)),0)),0)</f>
        <v>0</v>
      </c>
      <c r="P3246" s="36">
        <f>IF(C3246="Saliente Nacional",(IFERROR((LIMPIA(K3246,1)),0)),0)</f>
        <v>0</v>
      </c>
      <c r="Q3246" s="36">
        <f>IF(C3246="Saliente Internacional",(IFERROR((LIMPIA(K3246,1)),0)),0)</f>
        <v>0</v>
      </c>
      <c r="R3246" s="36">
        <f t="shared" si="151"/>
        <v>0</v>
      </c>
      <c r="S3246" s="36">
        <f t="shared" si="152"/>
        <v>0</v>
      </c>
    </row>
    <row r="3247" spans="1:19" x14ac:dyDescent="0.25">
      <c r="A3247" s="101">
        <f>'DETALLE DE CONEXIONES'!P3247</f>
        <v>9.9985999999999997</v>
      </c>
      <c r="B3247" s="36" t="str">
        <f>'DETALLE DE CONEXIONES'!I3247</f>
        <v>GPRS</v>
      </c>
      <c r="C3247" s="36" t="str">
        <f>'DETALLE DE CONEXIONES'!BB3247</f>
        <v>VIDEO</v>
      </c>
      <c r="D3247" s="36" t="str">
        <f>'DETALLE DE CONEXIONES'!E3247</f>
        <v>internet.itelcel.coXXXGLTE</v>
      </c>
      <c r="E3247" s="36">
        <f t="shared" si="150"/>
        <v>26</v>
      </c>
      <c r="F3247" s="36">
        <f>IFERROR(LIMPIA('DETALLE DE CONEXIONES'!N3247,1),0)</f>
        <v>0</v>
      </c>
      <c r="G3247" s="36" t="str">
        <f>LEFT('DETALLE DE CONEXIONES'!BE3247,3)</f>
        <v/>
      </c>
      <c r="H3247" s="36" t="str">
        <f>RIGHT('DETALLE DE CONEXIONES'!AK3247,2)</f>
        <v>-1</v>
      </c>
      <c r="I3247" s="36" t="str">
        <f>LEFT('DETALLE DE CONEXIONES'!AK3247,3)</f>
        <v>VID</v>
      </c>
      <c r="J3247" s="36" t="str">
        <f>LEFT('DETALLE DE CONEXIONES'!M3247,3)</f>
        <v>0mi</v>
      </c>
      <c r="K3247" s="36" t="str">
        <f>IF(LEN('DETALLE DE CONEXIONES'!M3247)&lt;12,(RIGHT('DETALLE DE CONEXIONES'!M3247,5)),(RIGHT('DETALLE DE CONEXIONES'!M3247,6)))</f>
        <v xml:space="preserve">min. </v>
      </c>
      <c r="L3247" s="36">
        <f>IF(C3247="Saliente Local",(IFERROR((LIMPIA(J3247,1)),0)),0)</f>
        <v>0</v>
      </c>
      <c r="M3247" s="36">
        <f>IF(C3247="Saliente Nacional",(IFERROR((LIMPIA(J3247,1)),0)),0)</f>
        <v>0</v>
      </c>
      <c r="N3247" s="36">
        <f>IF(C3247="Saliente Internacional",(IFERROR((LIMPIA(J3247,1)),0)),0)</f>
        <v>0</v>
      </c>
      <c r="O3247" s="36">
        <f>IF(C3247="Saliente Local",(IFERROR((LIMPIA(K3247,1)),0)),0)</f>
        <v>0</v>
      </c>
      <c r="P3247" s="36">
        <f>IF(C3247="Saliente Nacional",(IFERROR((LIMPIA(K3247,1)),0)),0)</f>
        <v>0</v>
      </c>
      <c r="Q3247" s="36">
        <f>IF(C3247="Saliente Internacional",(IFERROR((LIMPIA(K3247,1)),0)),0)</f>
        <v>0</v>
      </c>
      <c r="R3247" s="36">
        <f t="shared" si="151"/>
        <v>0</v>
      </c>
      <c r="S3247" s="36">
        <f t="shared" si="152"/>
        <v>0</v>
      </c>
    </row>
    <row r="3248" spans="1:19" x14ac:dyDescent="0.25">
      <c r="A3248" s="101">
        <f>'DETALLE DE CONEXIONES'!P3248</f>
        <v>0</v>
      </c>
      <c r="B3248" s="36" t="str">
        <f>'DETALLE DE CONEXIONES'!I3248</f>
        <v>GPRS</v>
      </c>
      <c r="C3248" s="36" t="str">
        <f>'DETALLE DE CONEXIONES'!BB3248</f>
        <v>RS</v>
      </c>
      <c r="D3248" s="36" t="str">
        <f>'DETALLE DE CONEXIONES'!E3248</f>
        <v>internet.itelcelXXXm-3G</v>
      </c>
      <c r="E3248" s="36">
        <f t="shared" si="150"/>
        <v>23</v>
      </c>
      <c r="F3248" s="36">
        <f>IFERROR(LIMPIA('DETALLE DE CONEXIONES'!N3248,1),0)</f>
        <v>0</v>
      </c>
      <c r="G3248" s="36" t="str">
        <f>LEFT('DETALLE DE CONEXIONES'!BE3248,3)</f>
        <v/>
      </c>
      <c r="H3248" s="36" t="str">
        <f>RIGHT('DETALLE DE CONEXIONES'!AK3248,2)</f>
        <v>-1</v>
      </c>
      <c r="I3248" s="36" t="str">
        <f>LEFT('DETALLE DE CONEXIONES'!AK3248,3)</f>
        <v>RS;</v>
      </c>
      <c r="J3248" s="36" t="str">
        <f>LEFT('DETALLE DE CONEXIONES'!M3248,3)</f>
        <v>0mi</v>
      </c>
      <c r="K3248" s="36" t="str">
        <f>IF(LEN('DETALLE DE CONEXIONES'!M3248)&lt;12,(RIGHT('DETALLE DE CONEXIONES'!M3248,5)),(RIGHT('DETALLE DE CONEXIONES'!M3248,6)))</f>
        <v xml:space="preserve">min. </v>
      </c>
      <c r="L3248" s="36">
        <f>IF(C3248="Saliente Local",(IFERROR((LIMPIA(J3248,1)),0)),0)</f>
        <v>0</v>
      </c>
      <c r="M3248" s="36">
        <f>IF(C3248="Saliente Nacional",(IFERROR((LIMPIA(J3248,1)),0)),0)</f>
        <v>0</v>
      </c>
      <c r="N3248" s="36">
        <f>IF(C3248="Saliente Internacional",(IFERROR((LIMPIA(J3248,1)),0)),0)</f>
        <v>0</v>
      </c>
      <c r="O3248" s="36">
        <f>IF(C3248="Saliente Local",(IFERROR((LIMPIA(K3248,1)),0)),0)</f>
        <v>0</v>
      </c>
      <c r="P3248" s="36">
        <f>IF(C3248="Saliente Nacional",(IFERROR((LIMPIA(K3248,1)),0)),0)</f>
        <v>0</v>
      </c>
      <c r="Q3248" s="36">
        <f>IF(C3248="Saliente Internacional",(IFERROR((LIMPIA(K3248,1)),0)),0)</f>
        <v>0</v>
      </c>
      <c r="R3248" s="36">
        <f t="shared" si="151"/>
        <v>0</v>
      </c>
      <c r="S3248" s="36">
        <f t="shared" si="152"/>
        <v>0</v>
      </c>
    </row>
    <row r="3249" spans="1:19" x14ac:dyDescent="0.25">
      <c r="A3249" s="101">
        <f>'DETALLE DE CONEXIONES'!P3249</f>
        <v>0</v>
      </c>
      <c r="B3249" s="36" t="str">
        <f>'DETALLE DE CONEXIONES'!I3249</f>
        <v>GPRS</v>
      </c>
      <c r="C3249" s="36" t="str">
        <f>'DETALLE DE CONEXIONES'!BB3249</f>
        <v>INTERNET</v>
      </c>
      <c r="D3249" s="36" t="str">
        <f>'DETALLE DE CONEXIONES'!E3249</f>
        <v>internet.itelcel.coXXXGLTE</v>
      </c>
      <c r="E3249" s="36">
        <f t="shared" si="150"/>
        <v>26</v>
      </c>
      <c r="F3249" s="36">
        <f>IFERROR(LIMPIA('DETALLE DE CONEXIONES'!N3249,1),0)</f>
        <v>0</v>
      </c>
      <c r="G3249" s="36" t="str">
        <f>LEFT('DETALLE DE CONEXIONES'!BE3249,3)</f>
        <v/>
      </c>
      <c r="H3249" s="36" t="str">
        <f>RIGHT('DETALLE DE CONEXIONES'!AK3249,2)</f>
        <v>-1</v>
      </c>
      <c r="I3249" s="36" t="str">
        <f>LEFT('DETALLE DE CONEXIONES'!AK3249,3)</f>
        <v>INT</v>
      </c>
      <c r="J3249" s="36" t="str">
        <f>LEFT('DETALLE DE CONEXIONES'!M3249,3)</f>
        <v>0mi</v>
      </c>
      <c r="K3249" s="36" t="str">
        <f>IF(LEN('DETALLE DE CONEXIONES'!M3249)&lt;12,(RIGHT('DETALLE DE CONEXIONES'!M3249,5)),(RIGHT('DETALLE DE CONEXIONES'!M3249,6)))</f>
        <v xml:space="preserve">min. </v>
      </c>
      <c r="L3249" s="36">
        <f>IF(C3249="Saliente Local",(IFERROR((LIMPIA(J3249,1)),0)),0)</f>
        <v>0</v>
      </c>
      <c r="M3249" s="36">
        <f>IF(C3249="Saliente Nacional",(IFERROR((LIMPIA(J3249,1)),0)),0)</f>
        <v>0</v>
      </c>
      <c r="N3249" s="36">
        <f>IF(C3249="Saliente Internacional",(IFERROR((LIMPIA(J3249,1)),0)),0)</f>
        <v>0</v>
      </c>
      <c r="O3249" s="36">
        <f>IF(C3249="Saliente Local",(IFERROR((LIMPIA(K3249,1)),0)),0)</f>
        <v>0</v>
      </c>
      <c r="P3249" s="36">
        <f>IF(C3249="Saliente Nacional",(IFERROR((LIMPIA(K3249,1)),0)),0)</f>
        <v>0</v>
      </c>
      <c r="Q3249" s="36">
        <f>IF(C3249="Saliente Internacional",(IFERROR((LIMPIA(K3249,1)),0)),0)</f>
        <v>0</v>
      </c>
      <c r="R3249" s="36">
        <f t="shared" si="151"/>
        <v>0</v>
      </c>
      <c r="S3249" s="36">
        <f t="shared" si="152"/>
        <v>0</v>
      </c>
    </row>
    <row r="3250" spans="1:19" x14ac:dyDescent="0.25">
      <c r="A3250" s="101">
        <f>'DETALLE DE CONEXIONES'!P3250</f>
        <v>0</v>
      </c>
      <c r="B3250" s="36" t="str">
        <f>'DETALLE DE CONEXIONES'!I3250</f>
        <v>SALIENTE</v>
      </c>
      <c r="C3250" s="36" t="str">
        <f>'DETALLE DE CONEXIONES'!BB3250</f>
        <v>Saliente Local</v>
      </c>
      <c r="D3250" s="36" t="str">
        <f>'DETALLE DE CONEXIONES'!E3250</f>
        <v>999XXX9203</v>
      </c>
      <c r="E3250" s="36">
        <f t="shared" si="150"/>
        <v>10</v>
      </c>
      <c r="F3250" s="36">
        <f>IFERROR(LIMPIA('DETALLE DE CONEXIONES'!N3250,1),0)</f>
        <v>12</v>
      </c>
      <c r="G3250" s="36" t="str">
        <f>LEFT('DETALLE DE CONEXIONES'!BE3250,3)</f>
        <v>NOF</v>
      </c>
      <c r="H3250" s="36" t="str">
        <f>RIGHT('DETALLE DE CONEXIONES'!AK3250,2)</f>
        <v/>
      </c>
      <c r="I3250" s="36" t="str">
        <f>LEFT('DETALLE DE CONEXIONES'!AK3250,3)</f>
        <v/>
      </c>
      <c r="J3250" s="36" t="str">
        <f>LEFT('DETALLE DE CONEXIONES'!M3250,3)</f>
        <v>11m</v>
      </c>
      <c r="K3250" s="36" t="str">
        <f>IF(LEN('DETALLE DE CONEXIONES'!M3250)&lt;12,(RIGHT('DETALLE DE CONEXIONES'!M3250,5)),(RIGHT('DETALLE DE CONEXIONES'!M3250,6)))</f>
        <v>45seg.</v>
      </c>
      <c r="L3250" s="36">
        <f>IF(C3250="Saliente Local",(IFERROR((LIMPIA(J3250,1)),0)),0)</f>
        <v>11</v>
      </c>
      <c r="M3250" s="36">
        <f>IF(C3250="Saliente Nacional",(IFERROR((LIMPIA(J3250,1)),0)),0)</f>
        <v>0</v>
      </c>
      <c r="N3250" s="36">
        <f>IF(C3250="Saliente Internacional",(IFERROR((LIMPIA(J3250,1)),0)),0)</f>
        <v>0</v>
      </c>
      <c r="O3250" s="36">
        <f>IF(C3250="Saliente Local",(IFERROR((LIMPIA(K3250,1)),0)),0)</f>
        <v>45</v>
      </c>
      <c r="P3250" s="36">
        <f>IF(C3250="Saliente Nacional",(IFERROR((LIMPIA(K3250,1)),0)),0)</f>
        <v>0</v>
      </c>
      <c r="Q3250" s="36">
        <f>IF(C3250="Saliente Internacional",(IFERROR((LIMPIA(K3250,1)),0)),0)</f>
        <v>0</v>
      </c>
      <c r="R3250" s="36">
        <f t="shared" si="151"/>
        <v>12</v>
      </c>
      <c r="S3250" s="36">
        <f t="shared" si="152"/>
        <v>0</v>
      </c>
    </row>
    <row r="3251" spans="1:19" x14ac:dyDescent="0.25">
      <c r="A3251" s="101">
        <f>'DETALLE DE CONEXIONES'!P3251</f>
        <v>0</v>
      </c>
      <c r="B3251" s="36" t="str">
        <f>'DETALLE DE CONEXIONES'!I3251</f>
        <v>SALIENTE</v>
      </c>
      <c r="C3251" s="36" t="str">
        <f>'DETALLE DE CONEXIONES'!BB3251</f>
        <v>Saliente Local</v>
      </c>
      <c r="D3251" s="36" t="str">
        <f>'DETALLE DE CONEXIONES'!E3251</f>
        <v>999XXX7896</v>
      </c>
      <c r="E3251" s="36">
        <f t="shared" si="150"/>
        <v>10</v>
      </c>
      <c r="F3251" s="36">
        <f>IFERROR(LIMPIA('DETALLE DE CONEXIONES'!N3251,1),0)</f>
        <v>1</v>
      </c>
      <c r="G3251" s="36" t="str">
        <f>LEFT('DETALLE DE CONEXIONES'!BE3251,3)</f>
        <v>NOF</v>
      </c>
      <c r="H3251" s="36" t="str">
        <f>RIGHT('DETALLE DE CONEXIONES'!AK3251,2)</f>
        <v/>
      </c>
      <c r="I3251" s="36" t="str">
        <f>LEFT('DETALLE DE CONEXIONES'!AK3251,3)</f>
        <v/>
      </c>
      <c r="J3251" s="36" t="str">
        <f>LEFT('DETALLE DE CONEXIONES'!M3251,3)</f>
        <v>0mi</v>
      </c>
      <c r="K3251" s="36" t="str">
        <f>IF(LEN('DETALLE DE CONEXIONES'!M3251)&lt;12,(RIGHT('DETALLE DE CONEXIONES'!M3251,5)),(RIGHT('DETALLE DE CONEXIONES'!M3251,6)))</f>
        <v>22seg.</v>
      </c>
      <c r="L3251" s="36">
        <f>IF(C3251="Saliente Local",(IFERROR((LIMPIA(J3251,1)),0)),0)</f>
        <v>0</v>
      </c>
      <c r="M3251" s="36">
        <f>IF(C3251="Saliente Nacional",(IFERROR((LIMPIA(J3251,1)),0)),0)</f>
        <v>0</v>
      </c>
      <c r="N3251" s="36">
        <f>IF(C3251="Saliente Internacional",(IFERROR((LIMPIA(J3251,1)),0)),0)</f>
        <v>0</v>
      </c>
      <c r="O3251" s="36">
        <f>IF(C3251="Saliente Local",(IFERROR((LIMPIA(K3251,1)),0)),0)</f>
        <v>22</v>
      </c>
      <c r="P3251" s="36">
        <f>IF(C3251="Saliente Nacional",(IFERROR((LIMPIA(K3251,1)),0)),0)</f>
        <v>0</v>
      </c>
      <c r="Q3251" s="36">
        <f>IF(C3251="Saliente Internacional",(IFERROR((LIMPIA(K3251,1)),0)),0)</f>
        <v>0</v>
      </c>
      <c r="R3251" s="36">
        <f t="shared" si="151"/>
        <v>1</v>
      </c>
      <c r="S3251" s="36">
        <f t="shared" si="152"/>
        <v>0</v>
      </c>
    </row>
    <row r="3252" spans="1:19" x14ac:dyDescent="0.25">
      <c r="A3252" s="101">
        <f>'DETALLE DE CONEXIONES'!P3252</f>
        <v>0</v>
      </c>
      <c r="B3252" s="36" t="str">
        <f>'DETALLE DE CONEXIONES'!I3252</f>
        <v>SALIENTE</v>
      </c>
      <c r="C3252" s="36" t="str">
        <f>'DETALLE DE CONEXIONES'!BB3252</f>
        <v>Saliente Local</v>
      </c>
      <c r="D3252" s="36" t="str">
        <f>'DETALLE DE CONEXIONES'!E3252</f>
        <v>999XXX3420</v>
      </c>
      <c r="E3252" s="36">
        <f t="shared" si="150"/>
        <v>10</v>
      </c>
      <c r="F3252" s="36">
        <f>IFERROR(LIMPIA('DETALLE DE CONEXIONES'!N3252,1),0)</f>
        <v>3</v>
      </c>
      <c r="G3252" s="36" t="str">
        <f>LEFT('DETALLE DE CONEXIONES'!BE3252,3)</f>
        <v>NOF</v>
      </c>
      <c r="H3252" s="36" t="str">
        <f>RIGHT('DETALLE DE CONEXIONES'!AK3252,2)</f>
        <v/>
      </c>
      <c r="I3252" s="36" t="str">
        <f>LEFT('DETALLE DE CONEXIONES'!AK3252,3)</f>
        <v/>
      </c>
      <c r="J3252" s="36" t="str">
        <f>LEFT('DETALLE DE CONEXIONES'!M3252,3)</f>
        <v>2mi</v>
      </c>
      <c r="K3252" s="36" t="str">
        <f>IF(LEN('DETALLE DE CONEXIONES'!M3252)&lt;12,(RIGHT('DETALLE DE CONEXIONES'!M3252,5)),(RIGHT('DETALLE DE CONEXIONES'!M3252,6)))</f>
        <v>19seg.</v>
      </c>
      <c r="L3252" s="36">
        <f>IF(C3252="Saliente Local",(IFERROR((LIMPIA(J3252,1)),0)),0)</f>
        <v>2</v>
      </c>
      <c r="M3252" s="36">
        <f>IF(C3252="Saliente Nacional",(IFERROR((LIMPIA(J3252,1)),0)),0)</f>
        <v>0</v>
      </c>
      <c r="N3252" s="36">
        <f>IF(C3252="Saliente Internacional",(IFERROR((LIMPIA(J3252,1)),0)),0)</f>
        <v>0</v>
      </c>
      <c r="O3252" s="36">
        <f>IF(C3252="Saliente Local",(IFERROR((LIMPIA(K3252,1)),0)),0)</f>
        <v>19</v>
      </c>
      <c r="P3252" s="36">
        <f>IF(C3252="Saliente Nacional",(IFERROR((LIMPIA(K3252,1)),0)),0)</f>
        <v>0</v>
      </c>
      <c r="Q3252" s="36">
        <f>IF(C3252="Saliente Internacional",(IFERROR((LIMPIA(K3252,1)),0)),0)</f>
        <v>0</v>
      </c>
      <c r="R3252" s="36">
        <f t="shared" si="151"/>
        <v>3</v>
      </c>
      <c r="S3252" s="36">
        <f t="shared" si="152"/>
        <v>0</v>
      </c>
    </row>
    <row r="3253" spans="1:19" x14ac:dyDescent="0.25">
      <c r="A3253" s="101">
        <f>'DETALLE DE CONEXIONES'!P3253</f>
        <v>0</v>
      </c>
      <c r="B3253" s="36" t="str">
        <f>'DETALLE DE CONEXIONES'!I3253</f>
        <v>ENTRANTE</v>
      </c>
      <c r="C3253" s="36" t="str">
        <f>'DETALLE DE CONEXIONES'!BB3253</f>
        <v>Entrante Local</v>
      </c>
      <c r="D3253" s="36" t="str">
        <f>'DETALLE DE CONEXIONES'!E3253</f>
        <v>999XXX1600</v>
      </c>
      <c r="E3253" s="36">
        <f t="shared" si="150"/>
        <v>10</v>
      </c>
      <c r="F3253" s="36">
        <f>IFERROR(LIMPIA('DETALLE DE CONEXIONES'!N3253,1),0)</f>
        <v>2</v>
      </c>
      <c r="G3253" s="36" t="str">
        <f>LEFT('DETALLE DE CONEXIONES'!BE3253,3)</f>
        <v>NOF</v>
      </c>
      <c r="H3253" s="36" t="str">
        <f>RIGHT('DETALLE DE CONEXIONES'!AK3253,2)</f>
        <v/>
      </c>
      <c r="I3253" s="36" t="str">
        <f>LEFT('DETALLE DE CONEXIONES'!AK3253,3)</f>
        <v/>
      </c>
      <c r="J3253" s="36" t="str">
        <f>LEFT('DETALLE DE CONEXIONES'!M3253,3)</f>
        <v>1mi</v>
      </c>
      <c r="K3253" s="36" t="str">
        <f>IF(LEN('DETALLE DE CONEXIONES'!M3253)&lt;12,(RIGHT('DETALLE DE CONEXIONES'!M3253,5)),(RIGHT('DETALLE DE CONEXIONES'!M3253,6)))</f>
        <v>31seg.</v>
      </c>
      <c r="L3253" s="36">
        <f>IF(C3253="Saliente Local",(IFERROR((LIMPIA(J3253,1)),0)),0)</f>
        <v>0</v>
      </c>
      <c r="M3253" s="36">
        <f>IF(C3253="Saliente Nacional",(IFERROR((LIMPIA(J3253,1)),0)),0)</f>
        <v>0</v>
      </c>
      <c r="N3253" s="36">
        <f>IF(C3253="Saliente Internacional",(IFERROR((LIMPIA(J3253,1)),0)),0)</f>
        <v>0</v>
      </c>
      <c r="O3253" s="36">
        <f>IF(C3253="Saliente Local",(IFERROR((LIMPIA(K3253,1)),0)),0)</f>
        <v>0</v>
      </c>
      <c r="P3253" s="36">
        <f>IF(C3253="Saliente Nacional",(IFERROR((LIMPIA(K3253,1)),0)),0)</f>
        <v>0</v>
      </c>
      <c r="Q3253" s="36">
        <f>IF(C3253="Saliente Internacional",(IFERROR((LIMPIA(K3253,1)),0)),0)</f>
        <v>0</v>
      </c>
      <c r="R3253" s="36">
        <f t="shared" si="151"/>
        <v>0</v>
      </c>
      <c r="S3253" s="36">
        <f t="shared" si="152"/>
        <v>0</v>
      </c>
    </row>
    <row r="3254" spans="1:19" x14ac:dyDescent="0.25">
      <c r="A3254" s="101">
        <f>'DETALLE DE CONEXIONES'!P3254</f>
        <v>0</v>
      </c>
      <c r="B3254" s="36" t="str">
        <f>'DETALLE DE CONEXIONES'!I3254</f>
        <v>SALIENTE</v>
      </c>
      <c r="C3254" s="36" t="str">
        <f>'DETALLE DE CONEXIONES'!BB3254</f>
        <v>Saliente Local</v>
      </c>
      <c r="D3254" s="36" t="str">
        <f>'DETALLE DE CONEXIONES'!E3254</f>
        <v>999XXX3420</v>
      </c>
      <c r="E3254" s="36">
        <f t="shared" si="150"/>
        <v>10</v>
      </c>
      <c r="F3254" s="36">
        <f>IFERROR(LIMPIA('DETALLE DE CONEXIONES'!N3254,1),0)</f>
        <v>2</v>
      </c>
      <c r="G3254" s="36" t="str">
        <f>LEFT('DETALLE DE CONEXIONES'!BE3254,3)</f>
        <v/>
      </c>
      <c r="H3254" s="36" t="str">
        <f>RIGHT('DETALLE DE CONEXIONES'!AK3254,2)</f>
        <v/>
      </c>
      <c r="I3254" s="36" t="str">
        <f>LEFT('DETALLE DE CONEXIONES'!AK3254,3)</f>
        <v/>
      </c>
      <c r="J3254" s="36" t="str">
        <f>LEFT('DETALLE DE CONEXIONES'!M3254,3)</f>
        <v>1mi</v>
      </c>
      <c r="K3254" s="36" t="str">
        <f>IF(LEN('DETALLE DE CONEXIONES'!M3254)&lt;12,(RIGHT('DETALLE DE CONEXIONES'!M3254,5)),(RIGHT('DETALLE DE CONEXIONES'!M3254,6)))</f>
        <v>4seg.</v>
      </c>
      <c r="L3254" s="36">
        <f>IF(C3254="Saliente Local",(IFERROR((LIMPIA(J3254,1)),0)),0)</f>
        <v>1</v>
      </c>
      <c r="M3254" s="36">
        <f>IF(C3254="Saliente Nacional",(IFERROR((LIMPIA(J3254,1)),0)),0)</f>
        <v>0</v>
      </c>
      <c r="N3254" s="36">
        <f>IF(C3254="Saliente Internacional",(IFERROR((LIMPIA(J3254,1)),0)),0)</f>
        <v>0</v>
      </c>
      <c r="O3254" s="36">
        <f>IF(C3254="Saliente Local",(IFERROR((LIMPIA(K3254,1)),0)),0)</f>
        <v>4</v>
      </c>
      <c r="P3254" s="36">
        <f>IF(C3254="Saliente Nacional",(IFERROR((LIMPIA(K3254,1)),0)),0)</f>
        <v>0</v>
      </c>
      <c r="Q3254" s="36">
        <f>IF(C3254="Saliente Internacional",(IFERROR((LIMPIA(K3254,1)),0)),0)</f>
        <v>0</v>
      </c>
      <c r="R3254" s="36">
        <f t="shared" si="151"/>
        <v>2</v>
      </c>
      <c r="S3254" s="36">
        <f t="shared" si="152"/>
        <v>0</v>
      </c>
    </row>
    <row r="3255" spans="1:19" x14ac:dyDescent="0.25">
      <c r="A3255" s="101">
        <f>'DETALLE DE CONEXIONES'!P3255</f>
        <v>0</v>
      </c>
      <c r="B3255" s="36" t="str">
        <f>'DETALLE DE CONEXIONES'!I3255</f>
        <v>GPRS</v>
      </c>
      <c r="C3255" s="36" t="str">
        <f>'DETALLE DE CONEXIONES'!BB3255</f>
        <v>RS</v>
      </c>
      <c r="D3255" s="36" t="str">
        <f>'DETALLE DE CONEXIONES'!E3255</f>
        <v>internet.itelcel.coXXXGLTE</v>
      </c>
      <c r="E3255" s="36">
        <f t="shared" si="150"/>
        <v>26</v>
      </c>
      <c r="F3255" s="36">
        <f>IFERROR(LIMPIA('DETALLE DE CONEXIONES'!N3255,1),0)</f>
        <v>0</v>
      </c>
      <c r="G3255" s="36" t="str">
        <f>LEFT('DETALLE DE CONEXIONES'!BE3255,3)</f>
        <v/>
      </c>
      <c r="H3255" s="36" t="str">
        <f>RIGHT('DETALLE DE CONEXIONES'!AK3255,2)</f>
        <v>-1</v>
      </c>
      <c r="I3255" s="36" t="str">
        <f>LEFT('DETALLE DE CONEXIONES'!AK3255,3)</f>
        <v>RS;</v>
      </c>
      <c r="J3255" s="36" t="str">
        <f>LEFT('DETALLE DE CONEXIONES'!M3255,3)</f>
        <v>0mi</v>
      </c>
      <c r="K3255" s="36" t="str">
        <f>IF(LEN('DETALLE DE CONEXIONES'!M3255)&lt;12,(RIGHT('DETALLE DE CONEXIONES'!M3255,5)),(RIGHT('DETALLE DE CONEXIONES'!M3255,6)))</f>
        <v xml:space="preserve">min. </v>
      </c>
      <c r="L3255" s="36">
        <f>IF(C3255="Saliente Local",(IFERROR((LIMPIA(J3255,1)),0)),0)</f>
        <v>0</v>
      </c>
      <c r="M3255" s="36">
        <f>IF(C3255="Saliente Nacional",(IFERROR((LIMPIA(J3255,1)),0)),0)</f>
        <v>0</v>
      </c>
      <c r="N3255" s="36">
        <f>IF(C3255="Saliente Internacional",(IFERROR((LIMPIA(J3255,1)),0)),0)</f>
        <v>0</v>
      </c>
      <c r="O3255" s="36">
        <f>IF(C3255="Saliente Local",(IFERROR((LIMPIA(K3255,1)),0)),0)</f>
        <v>0</v>
      </c>
      <c r="P3255" s="36">
        <f>IF(C3255="Saliente Nacional",(IFERROR((LIMPIA(K3255,1)),0)),0)</f>
        <v>0</v>
      </c>
      <c r="Q3255" s="36">
        <f>IF(C3255="Saliente Internacional",(IFERROR((LIMPIA(K3255,1)),0)),0)</f>
        <v>0</v>
      </c>
      <c r="R3255" s="36">
        <f t="shared" si="151"/>
        <v>0</v>
      </c>
      <c r="S3255" s="36">
        <f t="shared" si="152"/>
        <v>0</v>
      </c>
    </row>
    <row r="3256" spans="1:19" x14ac:dyDescent="0.25">
      <c r="A3256" s="101">
        <f>'DETALLE DE CONEXIONES'!P3256</f>
        <v>0</v>
      </c>
      <c r="B3256" s="36" t="str">
        <f>'DETALLE DE CONEXIONES'!I3256</f>
        <v>GPRS</v>
      </c>
      <c r="C3256" s="36" t="str">
        <f>'DETALLE DE CONEXIONES'!BB3256</f>
        <v>INTERNET</v>
      </c>
      <c r="D3256" s="36" t="str">
        <f>'DETALLE DE CONEXIONES'!E3256</f>
        <v>internet.itelcelXXXm-3G</v>
      </c>
      <c r="E3256" s="36">
        <f t="shared" si="150"/>
        <v>23</v>
      </c>
      <c r="F3256" s="36">
        <f>IFERROR(LIMPIA('DETALLE DE CONEXIONES'!N3256,1),0)</f>
        <v>0</v>
      </c>
      <c r="G3256" s="36" t="str">
        <f>LEFT('DETALLE DE CONEXIONES'!BE3256,3)</f>
        <v/>
      </c>
      <c r="H3256" s="36" t="str">
        <f>RIGHT('DETALLE DE CONEXIONES'!AK3256,2)</f>
        <v>-1</v>
      </c>
      <c r="I3256" s="36" t="str">
        <f>LEFT('DETALLE DE CONEXIONES'!AK3256,3)</f>
        <v>INT</v>
      </c>
      <c r="J3256" s="36" t="str">
        <f>LEFT('DETALLE DE CONEXIONES'!M3256,3)</f>
        <v>0mi</v>
      </c>
      <c r="K3256" s="36" t="str">
        <f>IF(LEN('DETALLE DE CONEXIONES'!M3256)&lt;12,(RIGHT('DETALLE DE CONEXIONES'!M3256,5)),(RIGHT('DETALLE DE CONEXIONES'!M3256,6)))</f>
        <v xml:space="preserve">min. </v>
      </c>
      <c r="L3256" s="36">
        <f>IF(C3256="Saliente Local",(IFERROR((LIMPIA(J3256,1)),0)),0)</f>
        <v>0</v>
      </c>
      <c r="M3256" s="36">
        <f>IF(C3256="Saliente Nacional",(IFERROR((LIMPIA(J3256,1)),0)),0)</f>
        <v>0</v>
      </c>
      <c r="N3256" s="36">
        <f>IF(C3256="Saliente Internacional",(IFERROR((LIMPIA(J3256,1)),0)),0)</f>
        <v>0</v>
      </c>
      <c r="O3256" s="36">
        <f>IF(C3256="Saliente Local",(IFERROR((LIMPIA(K3256,1)),0)),0)</f>
        <v>0</v>
      </c>
      <c r="P3256" s="36">
        <f>IF(C3256="Saliente Nacional",(IFERROR((LIMPIA(K3256,1)),0)),0)</f>
        <v>0</v>
      </c>
      <c r="Q3256" s="36">
        <f>IF(C3256="Saliente Internacional",(IFERROR((LIMPIA(K3256,1)),0)),0)</f>
        <v>0</v>
      </c>
      <c r="R3256" s="36">
        <f t="shared" si="151"/>
        <v>0</v>
      </c>
      <c r="S3256" s="36">
        <f t="shared" si="152"/>
        <v>0</v>
      </c>
    </row>
    <row r="3257" spans="1:19" x14ac:dyDescent="0.25">
      <c r="A3257" s="101">
        <f>'DETALLE DE CONEXIONES'!P3257</f>
        <v>0</v>
      </c>
      <c r="B3257" s="36" t="str">
        <f>'DETALLE DE CONEXIONES'!I3257</f>
        <v>GPRS</v>
      </c>
      <c r="C3257" s="36" t="str">
        <f>'DETALLE DE CONEXIONES'!BB3257</f>
        <v>RS</v>
      </c>
      <c r="D3257" s="36" t="str">
        <f>'DETALLE DE CONEXIONES'!E3257</f>
        <v>internet.itelcel.coXXXGLTE</v>
      </c>
      <c r="E3257" s="36">
        <f t="shared" si="150"/>
        <v>26</v>
      </c>
      <c r="F3257" s="36">
        <f>IFERROR(LIMPIA('DETALLE DE CONEXIONES'!N3257,1),0)</f>
        <v>0</v>
      </c>
      <c r="G3257" s="36" t="str">
        <f>LEFT('DETALLE DE CONEXIONES'!BE3257,3)</f>
        <v/>
      </c>
      <c r="H3257" s="36" t="str">
        <f>RIGHT('DETALLE DE CONEXIONES'!AK3257,2)</f>
        <v>-1</v>
      </c>
      <c r="I3257" s="36" t="str">
        <f>LEFT('DETALLE DE CONEXIONES'!AK3257,3)</f>
        <v>RS;</v>
      </c>
      <c r="J3257" s="36" t="str">
        <f>LEFT('DETALLE DE CONEXIONES'!M3257,3)</f>
        <v>0mi</v>
      </c>
      <c r="K3257" s="36" t="str">
        <f>IF(LEN('DETALLE DE CONEXIONES'!M3257)&lt;12,(RIGHT('DETALLE DE CONEXIONES'!M3257,5)),(RIGHT('DETALLE DE CONEXIONES'!M3257,6)))</f>
        <v xml:space="preserve">min. </v>
      </c>
      <c r="L3257" s="36">
        <f>IF(C3257="Saliente Local",(IFERROR((LIMPIA(J3257,1)),0)),0)</f>
        <v>0</v>
      </c>
      <c r="M3257" s="36">
        <f>IF(C3257="Saliente Nacional",(IFERROR((LIMPIA(J3257,1)),0)),0)</f>
        <v>0</v>
      </c>
      <c r="N3257" s="36">
        <f>IF(C3257="Saliente Internacional",(IFERROR((LIMPIA(J3257,1)),0)),0)</f>
        <v>0</v>
      </c>
      <c r="O3257" s="36">
        <f>IF(C3257="Saliente Local",(IFERROR((LIMPIA(K3257,1)),0)),0)</f>
        <v>0</v>
      </c>
      <c r="P3257" s="36">
        <f>IF(C3257="Saliente Nacional",(IFERROR((LIMPIA(K3257,1)),0)),0)</f>
        <v>0</v>
      </c>
      <c r="Q3257" s="36">
        <f>IF(C3257="Saliente Internacional",(IFERROR((LIMPIA(K3257,1)),0)),0)</f>
        <v>0</v>
      </c>
      <c r="R3257" s="36">
        <f t="shared" si="151"/>
        <v>0</v>
      </c>
      <c r="S3257" s="36">
        <f t="shared" si="152"/>
        <v>0</v>
      </c>
    </row>
    <row r="3258" spans="1:19" x14ac:dyDescent="0.25">
      <c r="A3258" s="101">
        <f>'DETALLE DE CONEXIONES'!P3258</f>
        <v>0</v>
      </c>
      <c r="B3258" s="36" t="str">
        <f>'DETALLE DE CONEXIONES'!I3258</f>
        <v>GPRS</v>
      </c>
      <c r="C3258" s="36" t="str">
        <f>'DETALLE DE CONEXIONES'!BB3258</f>
        <v>INTERNET</v>
      </c>
      <c r="D3258" s="36" t="str">
        <f>'DETALLE DE CONEXIONES'!E3258</f>
        <v>internet.itelcel.coXXXGLTE</v>
      </c>
      <c r="E3258" s="36">
        <f t="shared" si="150"/>
        <v>26</v>
      </c>
      <c r="F3258" s="36">
        <f>IFERROR(LIMPIA('DETALLE DE CONEXIONES'!N3258,1),0)</f>
        <v>0</v>
      </c>
      <c r="G3258" s="36" t="str">
        <f>LEFT('DETALLE DE CONEXIONES'!BE3258,3)</f>
        <v/>
      </c>
      <c r="H3258" s="36" t="str">
        <f>RIGHT('DETALLE DE CONEXIONES'!AK3258,2)</f>
        <v>-1</v>
      </c>
      <c r="I3258" s="36" t="str">
        <f>LEFT('DETALLE DE CONEXIONES'!AK3258,3)</f>
        <v>INT</v>
      </c>
      <c r="J3258" s="36" t="str">
        <f>LEFT('DETALLE DE CONEXIONES'!M3258,3)</f>
        <v>0mi</v>
      </c>
      <c r="K3258" s="36" t="str">
        <f>IF(LEN('DETALLE DE CONEXIONES'!M3258)&lt;12,(RIGHT('DETALLE DE CONEXIONES'!M3258,5)),(RIGHT('DETALLE DE CONEXIONES'!M3258,6)))</f>
        <v xml:space="preserve">min. </v>
      </c>
      <c r="L3258" s="36">
        <f>IF(C3258="Saliente Local",(IFERROR((LIMPIA(J3258,1)),0)),0)</f>
        <v>0</v>
      </c>
      <c r="M3258" s="36">
        <f>IF(C3258="Saliente Nacional",(IFERROR((LIMPIA(J3258,1)),0)),0)</f>
        <v>0</v>
      </c>
      <c r="N3258" s="36">
        <f>IF(C3258="Saliente Internacional",(IFERROR((LIMPIA(J3258,1)),0)),0)</f>
        <v>0</v>
      </c>
      <c r="O3258" s="36">
        <f>IF(C3258="Saliente Local",(IFERROR((LIMPIA(K3258,1)),0)),0)</f>
        <v>0</v>
      </c>
      <c r="P3258" s="36">
        <f>IF(C3258="Saliente Nacional",(IFERROR((LIMPIA(K3258,1)),0)),0)</f>
        <v>0</v>
      </c>
      <c r="Q3258" s="36">
        <f>IF(C3258="Saliente Internacional",(IFERROR((LIMPIA(K3258,1)),0)),0)</f>
        <v>0</v>
      </c>
      <c r="R3258" s="36">
        <f t="shared" si="151"/>
        <v>0</v>
      </c>
      <c r="S3258" s="36">
        <f t="shared" si="152"/>
        <v>0</v>
      </c>
    </row>
    <row r="3259" spans="1:19" x14ac:dyDescent="0.25">
      <c r="A3259" s="101">
        <f>'DETALLE DE CONEXIONES'!P3259</f>
        <v>0</v>
      </c>
      <c r="B3259" s="36" t="str">
        <f>'DETALLE DE CONEXIONES'!I3259</f>
        <v>TRANSFERENCIA</v>
      </c>
      <c r="C3259" s="36" t="str">
        <f>'DETALLE DE CONEXIONES'!BB3259</f>
        <v>Desvio Nacional</v>
      </c>
      <c r="D3259" s="36" t="str">
        <f>'DETALLE DE CONEXIONES'!E3259</f>
        <v>999XXX1600</v>
      </c>
      <c r="E3259" s="36">
        <f t="shared" si="150"/>
        <v>10</v>
      </c>
      <c r="F3259" s="36">
        <f>IFERROR(LIMPIA('DETALLE DE CONEXIONES'!N3259,1),0)</f>
        <v>1</v>
      </c>
      <c r="G3259" s="36" t="str">
        <f>LEFT('DETALLE DE CONEXIONES'!BE3259,3)</f>
        <v/>
      </c>
      <c r="H3259" s="36" t="str">
        <f>RIGHT('DETALLE DE CONEXIONES'!AK3259,2)</f>
        <v/>
      </c>
      <c r="I3259" s="36" t="str">
        <f>LEFT('DETALLE DE CONEXIONES'!AK3259,3)</f>
        <v/>
      </c>
      <c r="J3259" s="36" t="str">
        <f>LEFT('DETALLE DE CONEXIONES'!M3259,3)</f>
        <v>0mi</v>
      </c>
      <c r="K3259" s="36" t="str">
        <f>IF(LEN('DETALLE DE CONEXIONES'!M3259)&lt;12,(RIGHT('DETALLE DE CONEXIONES'!M3259,5)),(RIGHT('DETALLE DE CONEXIONES'!M3259,6)))</f>
        <v>5seg.</v>
      </c>
      <c r="L3259" s="36">
        <f>IF(C3259="Saliente Local",(IFERROR((LIMPIA(J3259,1)),0)),0)</f>
        <v>0</v>
      </c>
      <c r="M3259" s="36">
        <f>IF(C3259="Saliente Nacional",(IFERROR((LIMPIA(J3259,1)),0)),0)</f>
        <v>0</v>
      </c>
      <c r="N3259" s="36">
        <f>IF(C3259="Saliente Internacional",(IFERROR((LIMPIA(J3259,1)),0)),0)</f>
        <v>0</v>
      </c>
      <c r="O3259" s="36">
        <f>IF(C3259="Saliente Local",(IFERROR((LIMPIA(K3259,1)),0)),0)</f>
        <v>0</v>
      </c>
      <c r="P3259" s="36">
        <f>IF(C3259="Saliente Nacional",(IFERROR((LIMPIA(K3259,1)),0)),0)</f>
        <v>0</v>
      </c>
      <c r="Q3259" s="36">
        <f>IF(C3259="Saliente Internacional",(IFERROR((LIMPIA(K3259,1)),0)),0)</f>
        <v>0</v>
      </c>
      <c r="R3259" s="36">
        <f t="shared" si="151"/>
        <v>0</v>
      </c>
      <c r="S3259" s="36">
        <f t="shared" si="152"/>
        <v>0</v>
      </c>
    </row>
    <row r="3260" spans="1:19" x14ac:dyDescent="0.25">
      <c r="A3260" s="101">
        <f>'DETALLE DE CONEXIONES'!P3260</f>
        <v>0</v>
      </c>
      <c r="B3260" s="36" t="str">
        <f>'DETALLE DE CONEXIONES'!I3260</f>
        <v>GPRS</v>
      </c>
      <c r="C3260" s="36" t="str">
        <f>'DETALLE DE CONEXIONES'!BB3260</f>
        <v>RS</v>
      </c>
      <c r="D3260" s="36" t="str">
        <f>'DETALLE DE CONEXIONES'!E3260</f>
        <v>internet.itelcel.coXXXGLTE</v>
      </c>
      <c r="E3260" s="36">
        <f t="shared" si="150"/>
        <v>26</v>
      </c>
      <c r="F3260" s="36">
        <f>IFERROR(LIMPIA('DETALLE DE CONEXIONES'!N3260,1),0)</f>
        <v>0</v>
      </c>
      <c r="G3260" s="36" t="str">
        <f>LEFT('DETALLE DE CONEXIONES'!BE3260,3)</f>
        <v/>
      </c>
      <c r="H3260" s="36" t="str">
        <f>RIGHT('DETALLE DE CONEXIONES'!AK3260,2)</f>
        <v>-1</v>
      </c>
      <c r="I3260" s="36" t="str">
        <f>LEFT('DETALLE DE CONEXIONES'!AK3260,3)</f>
        <v>RS;</v>
      </c>
      <c r="J3260" s="36" t="str">
        <f>LEFT('DETALLE DE CONEXIONES'!M3260,3)</f>
        <v>0mi</v>
      </c>
      <c r="K3260" s="36" t="str">
        <f>IF(LEN('DETALLE DE CONEXIONES'!M3260)&lt;12,(RIGHT('DETALLE DE CONEXIONES'!M3260,5)),(RIGHT('DETALLE DE CONEXIONES'!M3260,6)))</f>
        <v xml:space="preserve">min. </v>
      </c>
      <c r="L3260" s="36">
        <f>IF(C3260="Saliente Local",(IFERROR((LIMPIA(J3260,1)),0)),0)</f>
        <v>0</v>
      </c>
      <c r="M3260" s="36">
        <f>IF(C3260="Saliente Nacional",(IFERROR((LIMPIA(J3260,1)),0)),0)</f>
        <v>0</v>
      </c>
      <c r="N3260" s="36">
        <f>IF(C3260="Saliente Internacional",(IFERROR((LIMPIA(J3260,1)),0)),0)</f>
        <v>0</v>
      </c>
      <c r="O3260" s="36">
        <f>IF(C3260="Saliente Local",(IFERROR((LIMPIA(K3260,1)),0)),0)</f>
        <v>0</v>
      </c>
      <c r="P3260" s="36">
        <f>IF(C3260="Saliente Nacional",(IFERROR((LIMPIA(K3260,1)),0)),0)</f>
        <v>0</v>
      </c>
      <c r="Q3260" s="36">
        <f>IF(C3260="Saliente Internacional",(IFERROR((LIMPIA(K3260,1)),0)),0)</f>
        <v>0</v>
      </c>
      <c r="R3260" s="36">
        <f t="shared" si="151"/>
        <v>0</v>
      </c>
      <c r="S3260" s="36">
        <f t="shared" si="152"/>
        <v>0</v>
      </c>
    </row>
    <row r="3261" spans="1:19" x14ac:dyDescent="0.25">
      <c r="A3261" s="101">
        <f>'DETALLE DE CONEXIONES'!P3261</f>
        <v>0</v>
      </c>
      <c r="B3261" s="36" t="str">
        <f>'DETALLE DE CONEXIONES'!I3261</f>
        <v>GPRS</v>
      </c>
      <c r="C3261" s="36" t="str">
        <f>'DETALLE DE CONEXIONES'!BB3261</f>
        <v>MENSAJERO</v>
      </c>
      <c r="D3261" s="36" t="str">
        <f>'DETALLE DE CONEXIONES'!E3261</f>
        <v>internet.itelcel.coXXXGLTE</v>
      </c>
      <c r="E3261" s="36">
        <f t="shared" si="150"/>
        <v>26</v>
      </c>
      <c r="F3261" s="36">
        <f>IFERROR(LIMPIA('DETALLE DE CONEXIONES'!N3261,1),0)</f>
        <v>0</v>
      </c>
      <c r="G3261" s="36" t="str">
        <f>LEFT('DETALLE DE CONEXIONES'!BE3261,3)</f>
        <v/>
      </c>
      <c r="H3261" s="36" t="str">
        <f>RIGHT('DETALLE DE CONEXIONES'!AK3261,2)</f>
        <v>-1</v>
      </c>
      <c r="I3261" s="36" t="str">
        <f>LEFT('DETALLE DE CONEXIONES'!AK3261,3)</f>
        <v>MEN</v>
      </c>
      <c r="J3261" s="36" t="str">
        <f>LEFT('DETALLE DE CONEXIONES'!M3261,3)</f>
        <v>0mi</v>
      </c>
      <c r="K3261" s="36" t="str">
        <f>IF(LEN('DETALLE DE CONEXIONES'!M3261)&lt;12,(RIGHT('DETALLE DE CONEXIONES'!M3261,5)),(RIGHT('DETALLE DE CONEXIONES'!M3261,6)))</f>
        <v xml:space="preserve">min. </v>
      </c>
      <c r="L3261" s="36">
        <f>IF(C3261="Saliente Local",(IFERROR((LIMPIA(J3261,1)),0)),0)</f>
        <v>0</v>
      </c>
      <c r="M3261" s="36">
        <f>IF(C3261="Saliente Nacional",(IFERROR((LIMPIA(J3261,1)),0)),0)</f>
        <v>0</v>
      </c>
      <c r="N3261" s="36">
        <f>IF(C3261="Saliente Internacional",(IFERROR((LIMPIA(J3261,1)),0)),0)</f>
        <v>0</v>
      </c>
      <c r="O3261" s="36">
        <f>IF(C3261="Saliente Local",(IFERROR((LIMPIA(K3261,1)),0)),0)</f>
        <v>0</v>
      </c>
      <c r="P3261" s="36">
        <f>IF(C3261="Saliente Nacional",(IFERROR((LIMPIA(K3261,1)),0)),0)</f>
        <v>0</v>
      </c>
      <c r="Q3261" s="36">
        <f>IF(C3261="Saliente Internacional",(IFERROR((LIMPIA(K3261,1)),0)),0)</f>
        <v>0</v>
      </c>
      <c r="R3261" s="36">
        <f t="shared" si="151"/>
        <v>0</v>
      </c>
      <c r="S3261" s="36">
        <f t="shared" si="152"/>
        <v>0</v>
      </c>
    </row>
    <row r="3262" spans="1:19" x14ac:dyDescent="0.25">
      <c r="A3262" s="101">
        <f>'DETALLE DE CONEXIONES'!P3262</f>
        <v>0</v>
      </c>
      <c r="B3262" s="36" t="str">
        <f>'DETALLE DE CONEXIONES'!I3262</f>
        <v>GPRS</v>
      </c>
      <c r="C3262" s="36" t="str">
        <f>'DETALLE DE CONEXIONES'!BB3262</f>
        <v>INTERNET</v>
      </c>
      <c r="D3262" s="36" t="str">
        <f>'DETALLE DE CONEXIONES'!E3262</f>
        <v>internet.itelcel.coXXXGLTE</v>
      </c>
      <c r="E3262" s="36">
        <f t="shared" si="150"/>
        <v>26</v>
      </c>
      <c r="F3262" s="36">
        <f>IFERROR(LIMPIA('DETALLE DE CONEXIONES'!N3262,1),0)</f>
        <v>0</v>
      </c>
      <c r="G3262" s="36" t="str">
        <f>LEFT('DETALLE DE CONEXIONES'!BE3262,3)</f>
        <v/>
      </c>
      <c r="H3262" s="36" t="str">
        <f>RIGHT('DETALLE DE CONEXIONES'!AK3262,2)</f>
        <v>-1</v>
      </c>
      <c r="I3262" s="36" t="str">
        <f>LEFT('DETALLE DE CONEXIONES'!AK3262,3)</f>
        <v>INT</v>
      </c>
      <c r="J3262" s="36" t="str">
        <f>LEFT('DETALLE DE CONEXIONES'!M3262,3)</f>
        <v>0mi</v>
      </c>
      <c r="K3262" s="36" t="str">
        <f>IF(LEN('DETALLE DE CONEXIONES'!M3262)&lt;12,(RIGHT('DETALLE DE CONEXIONES'!M3262,5)),(RIGHT('DETALLE DE CONEXIONES'!M3262,6)))</f>
        <v xml:space="preserve">min. </v>
      </c>
      <c r="L3262" s="36">
        <f>IF(C3262="Saliente Local",(IFERROR((LIMPIA(J3262,1)),0)),0)</f>
        <v>0</v>
      </c>
      <c r="M3262" s="36">
        <f>IF(C3262="Saliente Nacional",(IFERROR((LIMPIA(J3262,1)),0)),0)</f>
        <v>0</v>
      </c>
      <c r="N3262" s="36">
        <f>IF(C3262="Saliente Internacional",(IFERROR((LIMPIA(J3262,1)),0)),0)</f>
        <v>0</v>
      </c>
      <c r="O3262" s="36">
        <f>IF(C3262="Saliente Local",(IFERROR((LIMPIA(K3262,1)),0)),0)</f>
        <v>0</v>
      </c>
      <c r="P3262" s="36">
        <f>IF(C3262="Saliente Nacional",(IFERROR((LIMPIA(K3262,1)),0)),0)</f>
        <v>0</v>
      </c>
      <c r="Q3262" s="36">
        <f>IF(C3262="Saliente Internacional",(IFERROR((LIMPIA(K3262,1)),0)),0)</f>
        <v>0</v>
      </c>
      <c r="R3262" s="36">
        <f t="shared" si="151"/>
        <v>0</v>
      </c>
      <c r="S3262" s="36">
        <f t="shared" si="152"/>
        <v>0</v>
      </c>
    </row>
    <row r="3263" spans="1:19" x14ac:dyDescent="0.25">
      <c r="A3263" s="101">
        <f>'DETALLE DE CONEXIONES'!P3263</f>
        <v>0</v>
      </c>
      <c r="B3263" s="36" t="str">
        <f>'DETALLE DE CONEXIONES'!I3263</f>
        <v>GPRS</v>
      </c>
      <c r="C3263" s="36" t="str">
        <f>'DETALLE DE CONEXIONES'!BB3263</f>
        <v>MENSAJERO</v>
      </c>
      <c r="D3263" s="36" t="str">
        <f>'DETALLE DE CONEXIONES'!E3263</f>
        <v>internet.itelcelXXXm-3G</v>
      </c>
      <c r="E3263" s="36">
        <f t="shared" si="150"/>
        <v>23</v>
      </c>
      <c r="F3263" s="36">
        <f>IFERROR(LIMPIA('DETALLE DE CONEXIONES'!N3263,1),0)</f>
        <v>0</v>
      </c>
      <c r="G3263" s="36" t="str">
        <f>LEFT('DETALLE DE CONEXIONES'!BE3263,3)</f>
        <v/>
      </c>
      <c r="H3263" s="36" t="str">
        <f>RIGHT('DETALLE DE CONEXIONES'!AK3263,2)</f>
        <v>-1</v>
      </c>
      <c r="I3263" s="36" t="str">
        <f>LEFT('DETALLE DE CONEXIONES'!AK3263,3)</f>
        <v>MEN</v>
      </c>
      <c r="J3263" s="36" t="str">
        <f>LEFT('DETALLE DE CONEXIONES'!M3263,3)</f>
        <v>0mi</v>
      </c>
      <c r="K3263" s="36" t="str">
        <f>IF(LEN('DETALLE DE CONEXIONES'!M3263)&lt;12,(RIGHT('DETALLE DE CONEXIONES'!M3263,5)),(RIGHT('DETALLE DE CONEXIONES'!M3263,6)))</f>
        <v xml:space="preserve">min. </v>
      </c>
      <c r="L3263" s="36">
        <f>IF(C3263="Saliente Local",(IFERROR((LIMPIA(J3263,1)),0)),0)</f>
        <v>0</v>
      </c>
      <c r="M3263" s="36">
        <f>IF(C3263="Saliente Nacional",(IFERROR((LIMPIA(J3263,1)),0)),0)</f>
        <v>0</v>
      </c>
      <c r="N3263" s="36">
        <f>IF(C3263="Saliente Internacional",(IFERROR((LIMPIA(J3263,1)),0)),0)</f>
        <v>0</v>
      </c>
      <c r="O3263" s="36">
        <f>IF(C3263="Saliente Local",(IFERROR((LIMPIA(K3263,1)),0)),0)</f>
        <v>0</v>
      </c>
      <c r="P3263" s="36">
        <f>IF(C3263="Saliente Nacional",(IFERROR((LIMPIA(K3263,1)),0)),0)</f>
        <v>0</v>
      </c>
      <c r="Q3263" s="36">
        <f>IF(C3263="Saliente Internacional",(IFERROR((LIMPIA(K3263,1)),0)),0)</f>
        <v>0</v>
      </c>
      <c r="R3263" s="36">
        <f t="shared" si="151"/>
        <v>0</v>
      </c>
      <c r="S3263" s="36">
        <f t="shared" si="152"/>
        <v>0</v>
      </c>
    </row>
    <row r="3264" spans="1:19" x14ac:dyDescent="0.25">
      <c r="A3264" s="101">
        <f>'DETALLE DE CONEXIONES'!P3264</f>
        <v>0</v>
      </c>
      <c r="B3264" s="36" t="str">
        <f>'DETALLE DE CONEXIONES'!I3264</f>
        <v>GPRS</v>
      </c>
      <c r="C3264" s="36" t="str">
        <f>'DETALLE DE CONEXIONES'!BB3264</f>
        <v>RS</v>
      </c>
      <c r="D3264" s="36" t="str">
        <f>'DETALLE DE CONEXIONES'!E3264</f>
        <v>internet.itelcelXXXm-3G</v>
      </c>
      <c r="E3264" s="36">
        <f t="shared" si="150"/>
        <v>23</v>
      </c>
      <c r="F3264" s="36">
        <f>IFERROR(LIMPIA('DETALLE DE CONEXIONES'!N3264,1),0)</f>
        <v>0</v>
      </c>
      <c r="G3264" s="36" t="str">
        <f>LEFT('DETALLE DE CONEXIONES'!BE3264,3)</f>
        <v/>
      </c>
      <c r="H3264" s="36" t="str">
        <f>RIGHT('DETALLE DE CONEXIONES'!AK3264,2)</f>
        <v>-1</v>
      </c>
      <c r="I3264" s="36" t="str">
        <f>LEFT('DETALLE DE CONEXIONES'!AK3264,3)</f>
        <v>RS;</v>
      </c>
      <c r="J3264" s="36" t="str">
        <f>LEFT('DETALLE DE CONEXIONES'!M3264,3)</f>
        <v>0mi</v>
      </c>
      <c r="K3264" s="36" t="str">
        <f>IF(LEN('DETALLE DE CONEXIONES'!M3264)&lt;12,(RIGHT('DETALLE DE CONEXIONES'!M3264,5)),(RIGHT('DETALLE DE CONEXIONES'!M3264,6)))</f>
        <v xml:space="preserve">min. </v>
      </c>
      <c r="L3264" s="36">
        <f>IF(C3264="Saliente Local",(IFERROR((LIMPIA(J3264,1)),0)),0)</f>
        <v>0</v>
      </c>
      <c r="M3264" s="36">
        <f>IF(C3264="Saliente Nacional",(IFERROR((LIMPIA(J3264,1)),0)),0)</f>
        <v>0</v>
      </c>
      <c r="N3264" s="36">
        <f>IF(C3264="Saliente Internacional",(IFERROR((LIMPIA(J3264,1)),0)),0)</f>
        <v>0</v>
      </c>
      <c r="O3264" s="36">
        <f>IF(C3264="Saliente Local",(IFERROR((LIMPIA(K3264,1)),0)),0)</f>
        <v>0</v>
      </c>
      <c r="P3264" s="36">
        <f>IF(C3264="Saliente Nacional",(IFERROR((LIMPIA(K3264,1)),0)),0)</f>
        <v>0</v>
      </c>
      <c r="Q3264" s="36">
        <f>IF(C3264="Saliente Internacional",(IFERROR((LIMPIA(K3264,1)),0)),0)</f>
        <v>0</v>
      </c>
      <c r="R3264" s="36">
        <f t="shared" si="151"/>
        <v>0</v>
      </c>
      <c r="S3264" s="36">
        <f t="shared" si="152"/>
        <v>0</v>
      </c>
    </row>
    <row r="3265" spans="1:19" x14ac:dyDescent="0.25">
      <c r="A3265" s="101">
        <f>'DETALLE DE CONEXIONES'!P3265</f>
        <v>0</v>
      </c>
      <c r="B3265" s="36" t="str">
        <f>'DETALLE DE CONEXIONES'!I3265</f>
        <v>GPRS</v>
      </c>
      <c r="C3265" s="36" t="str">
        <f>'DETALLE DE CONEXIONES'!BB3265</f>
        <v>INTERNET</v>
      </c>
      <c r="D3265" s="36" t="str">
        <f>'DETALLE DE CONEXIONES'!E3265</f>
        <v>internet.itelcelXXXm-3G</v>
      </c>
      <c r="E3265" s="36">
        <f t="shared" si="150"/>
        <v>23</v>
      </c>
      <c r="F3265" s="36">
        <f>IFERROR(LIMPIA('DETALLE DE CONEXIONES'!N3265,1),0)</f>
        <v>0</v>
      </c>
      <c r="G3265" s="36" t="str">
        <f>LEFT('DETALLE DE CONEXIONES'!BE3265,3)</f>
        <v/>
      </c>
      <c r="H3265" s="36" t="str">
        <f>RIGHT('DETALLE DE CONEXIONES'!AK3265,2)</f>
        <v>-1</v>
      </c>
      <c r="I3265" s="36" t="str">
        <f>LEFT('DETALLE DE CONEXIONES'!AK3265,3)</f>
        <v>INT</v>
      </c>
      <c r="J3265" s="36" t="str">
        <f>LEFT('DETALLE DE CONEXIONES'!M3265,3)</f>
        <v>0mi</v>
      </c>
      <c r="K3265" s="36" t="str">
        <f>IF(LEN('DETALLE DE CONEXIONES'!M3265)&lt;12,(RIGHT('DETALLE DE CONEXIONES'!M3265,5)),(RIGHT('DETALLE DE CONEXIONES'!M3265,6)))</f>
        <v xml:space="preserve">min. </v>
      </c>
      <c r="L3265" s="36">
        <f>IF(C3265="Saliente Local",(IFERROR((LIMPIA(J3265,1)),0)),0)</f>
        <v>0</v>
      </c>
      <c r="M3265" s="36">
        <f>IF(C3265="Saliente Nacional",(IFERROR((LIMPIA(J3265,1)),0)),0)</f>
        <v>0</v>
      </c>
      <c r="N3265" s="36">
        <f>IF(C3265="Saliente Internacional",(IFERROR((LIMPIA(J3265,1)),0)),0)</f>
        <v>0</v>
      </c>
      <c r="O3265" s="36">
        <f>IF(C3265="Saliente Local",(IFERROR((LIMPIA(K3265,1)),0)),0)</f>
        <v>0</v>
      </c>
      <c r="P3265" s="36">
        <f>IF(C3265="Saliente Nacional",(IFERROR((LIMPIA(K3265,1)),0)),0)</f>
        <v>0</v>
      </c>
      <c r="Q3265" s="36">
        <f>IF(C3265="Saliente Internacional",(IFERROR((LIMPIA(K3265,1)),0)),0)</f>
        <v>0</v>
      </c>
      <c r="R3265" s="36">
        <f t="shared" si="151"/>
        <v>0</v>
      </c>
      <c r="S3265" s="36">
        <f t="shared" si="152"/>
        <v>0</v>
      </c>
    </row>
    <row r="3266" spans="1:19" x14ac:dyDescent="0.25">
      <c r="A3266" s="101">
        <f>'DETALLE DE CONEXIONES'!P3266</f>
        <v>0</v>
      </c>
      <c r="B3266" s="36" t="str">
        <f>'DETALLE DE CONEXIONES'!I3266</f>
        <v>GPRS</v>
      </c>
      <c r="C3266" s="36" t="str">
        <f>'DETALLE DE CONEXIONES'!BB3266</f>
        <v>INTERNET</v>
      </c>
      <c r="D3266" s="36" t="str">
        <f>'DETALLE DE CONEXIONES'!E3266</f>
        <v>internet.itelcel.coXXXGLTE</v>
      </c>
      <c r="E3266" s="36">
        <f t="shared" si="150"/>
        <v>26</v>
      </c>
      <c r="F3266" s="36">
        <f>IFERROR(LIMPIA('DETALLE DE CONEXIONES'!N3266,1),0)</f>
        <v>0</v>
      </c>
      <c r="G3266" s="36" t="str">
        <f>LEFT('DETALLE DE CONEXIONES'!BE3266,3)</f>
        <v/>
      </c>
      <c r="H3266" s="36" t="str">
        <f>RIGHT('DETALLE DE CONEXIONES'!AK3266,2)</f>
        <v>-1</v>
      </c>
      <c r="I3266" s="36" t="str">
        <f>LEFT('DETALLE DE CONEXIONES'!AK3266,3)</f>
        <v>INT</v>
      </c>
      <c r="J3266" s="36" t="str">
        <f>LEFT('DETALLE DE CONEXIONES'!M3266,3)</f>
        <v>0mi</v>
      </c>
      <c r="K3266" s="36" t="str">
        <f>IF(LEN('DETALLE DE CONEXIONES'!M3266)&lt;12,(RIGHT('DETALLE DE CONEXIONES'!M3266,5)),(RIGHT('DETALLE DE CONEXIONES'!M3266,6)))</f>
        <v xml:space="preserve">min. </v>
      </c>
      <c r="L3266" s="36">
        <f>IF(C3266="Saliente Local",(IFERROR((LIMPIA(J3266,1)),0)),0)</f>
        <v>0</v>
      </c>
      <c r="M3266" s="36">
        <f>IF(C3266="Saliente Nacional",(IFERROR((LIMPIA(J3266,1)),0)),0)</f>
        <v>0</v>
      </c>
      <c r="N3266" s="36">
        <f>IF(C3266="Saliente Internacional",(IFERROR((LIMPIA(J3266,1)),0)),0)</f>
        <v>0</v>
      </c>
      <c r="O3266" s="36">
        <f>IF(C3266="Saliente Local",(IFERROR((LIMPIA(K3266,1)),0)),0)</f>
        <v>0</v>
      </c>
      <c r="P3266" s="36">
        <f>IF(C3266="Saliente Nacional",(IFERROR((LIMPIA(K3266,1)),0)),0)</f>
        <v>0</v>
      </c>
      <c r="Q3266" s="36">
        <f>IF(C3266="Saliente Internacional",(IFERROR((LIMPIA(K3266,1)),0)),0)</f>
        <v>0</v>
      </c>
      <c r="R3266" s="36">
        <f t="shared" si="151"/>
        <v>0</v>
      </c>
      <c r="S3266" s="36">
        <f t="shared" si="152"/>
        <v>0</v>
      </c>
    </row>
    <row r="3267" spans="1:19" x14ac:dyDescent="0.25">
      <c r="A3267" s="101">
        <f>'DETALLE DE CONEXIONES'!P3267</f>
        <v>0</v>
      </c>
      <c r="B3267" s="36" t="str">
        <f>'DETALLE DE CONEXIONES'!I3267</f>
        <v>GPRS</v>
      </c>
      <c r="C3267" s="36" t="str">
        <f>'DETALLE DE CONEXIONES'!BB3267</f>
        <v>MENSAJERO</v>
      </c>
      <c r="D3267" s="36" t="str">
        <f>'DETALLE DE CONEXIONES'!E3267</f>
        <v>internet.itelcelXXXm-3G</v>
      </c>
      <c r="E3267" s="36">
        <f t="shared" ref="E3267:E3330" si="153">LEN(D3267)</f>
        <v>23</v>
      </c>
      <c r="F3267" s="36">
        <f>IFERROR(LIMPIA('DETALLE DE CONEXIONES'!N3267,1),0)</f>
        <v>0</v>
      </c>
      <c r="G3267" s="36" t="str">
        <f>LEFT('DETALLE DE CONEXIONES'!BE3267,3)</f>
        <v/>
      </c>
      <c r="H3267" s="36" t="str">
        <f>RIGHT('DETALLE DE CONEXIONES'!AK3267,2)</f>
        <v>-1</v>
      </c>
      <c r="I3267" s="36" t="str">
        <f>LEFT('DETALLE DE CONEXIONES'!AK3267,3)</f>
        <v>MEN</v>
      </c>
      <c r="J3267" s="36" t="str">
        <f>LEFT('DETALLE DE CONEXIONES'!M3267,3)</f>
        <v>0mi</v>
      </c>
      <c r="K3267" s="36" t="str">
        <f>IF(LEN('DETALLE DE CONEXIONES'!M3267)&lt;12,(RIGHT('DETALLE DE CONEXIONES'!M3267,5)),(RIGHT('DETALLE DE CONEXIONES'!M3267,6)))</f>
        <v xml:space="preserve">min. </v>
      </c>
      <c r="L3267" s="36">
        <f>IF(C3267="Saliente Local",(IFERROR((LIMPIA(J3267,1)),0)),0)</f>
        <v>0</v>
      </c>
      <c r="M3267" s="36">
        <f>IF(C3267="Saliente Nacional",(IFERROR((LIMPIA(J3267,1)),0)),0)</f>
        <v>0</v>
      </c>
      <c r="N3267" s="36">
        <f>IF(C3267="Saliente Internacional",(IFERROR((LIMPIA(J3267,1)),0)),0)</f>
        <v>0</v>
      </c>
      <c r="O3267" s="36">
        <f>IF(C3267="Saliente Local",(IFERROR((LIMPIA(K3267,1)),0)),0)</f>
        <v>0</v>
      </c>
      <c r="P3267" s="36">
        <f>IF(C3267="Saliente Nacional",(IFERROR((LIMPIA(K3267,1)),0)),0)</f>
        <v>0</v>
      </c>
      <c r="Q3267" s="36">
        <f>IF(C3267="Saliente Internacional",(IFERROR((LIMPIA(K3267,1)),0)),0)</f>
        <v>0</v>
      </c>
      <c r="R3267" s="36">
        <f t="shared" ref="R3267:R3330" si="154">IF(SUM(O3267:P3267)&gt;0,(L3267+M3267+1),(L3267+M3267))</f>
        <v>0</v>
      </c>
      <c r="S3267" s="36">
        <f t="shared" ref="S3267:S3330" si="155">IF(Q3267&gt;0,N3267+1,N3267)</f>
        <v>0</v>
      </c>
    </row>
    <row r="3268" spans="1:19" x14ac:dyDescent="0.25">
      <c r="A3268" s="101">
        <f>'DETALLE DE CONEXIONES'!P3268</f>
        <v>0</v>
      </c>
      <c r="B3268" s="36" t="str">
        <f>'DETALLE DE CONEXIONES'!I3268</f>
        <v>GPRS</v>
      </c>
      <c r="C3268" s="36" t="str">
        <f>'DETALLE DE CONEXIONES'!BB3268</f>
        <v>RS</v>
      </c>
      <c r="D3268" s="36" t="str">
        <f>'DETALLE DE CONEXIONES'!E3268</f>
        <v>internet.itelcelXXXm-3G</v>
      </c>
      <c r="E3268" s="36">
        <f t="shared" si="153"/>
        <v>23</v>
      </c>
      <c r="F3268" s="36">
        <f>IFERROR(LIMPIA('DETALLE DE CONEXIONES'!N3268,1),0)</f>
        <v>0</v>
      </c>
      <c r="G3268" s="36" t="str">
        <f>LEFT('DETALLE DE CONEXIONES'!BE3268,3)</f>
        <v/>
      </c>
      <c r="H3268" s="36" t="str">
        <f>RIGHT('DETALLE DE CONEXIONES'!AK3268,2)</f>
        <v>-1</v>
      </c>
      <c r="I3268" s="36" t="str">
        <f>LEFT('DETALLE DE CONEXIONES'!AK3268,3)</f>
        <v>RS;</v>
      </c>
      <c r="J3268" s="36" t="str">
        <f>LEFT('DETALLE DE CONEXIONES'!M3268,3)</f>
        <v>0mi</v>
      </c>
      <c r="K3268" s="36" t="str">
        <f>IF(LEN('DETALLE DE CONEXIONES'!M3268)&lt;12,(RIGHT('DETALLE DE CONEXIONES'!M3268,5)),(RIGHT('DETALLE DE CONEXIONES'!M3268,6)))</f>
        <v xml:space="preserve">min. </v>
      </c>
      <c r="L3268" s="36">
        <f>IF(C3268="Saliente Local",(IFERROR((LIMPIA(J3268,1)),0)),0)</f>
        <v>0</v>
      </c>
      <c r="M3268" s="36">
        <f>IF(C3268="Saliente Nacional",(IFERROR((LIMPIA(J3268,1)),0)),0)</f>
        <v>0</v>
      </c>
      <c r="N3268" s="36">
        <f>IF(C3268="Saliente Internacional",(IFERROR((LIMPIA(J3268,1)),0)),0)</f>
        <v>0</v>
      </c>
      <c r="O3268" s="36">
        <f>IF(C3268="Saliente Local",(IFERROR((LIMPIA(K3268,1)),0)),0)</f>
        <v>0</v>
      </c>
      <c r="P3268" s="36">
        <f>IF(C3268="Saliente Nacional",(IFERROR((LIMPIA(K3268,1)),0)),0)</f>
        <v>0</v>
      </c>
      <c r="Q3268" s="36">
        <f>IF(C3268="Saliente Internacional",(IFERROR((LIMPIA(K3268,1)),0)),0)</f>
        <v>0</v>
      </c>
      <c r="R3268" s="36">
        <f t="shared" si="154"/>
        <v>0</v>
      </c>
      <c r="S3268" s="36">
        <f t="shared" si="155"/>
        <v>0</v>
      </c>
    </row>
    <row r="3269" spans="1:19" x14ac:dyDescent="0.25">
      <c r="A3269" s="101">
        <f>'DETALLE DE CONEXIONES'!P3269</f>
        <v>0</v>
      </c>
      <c r="B3269" s="36" t="str">
        <f>'DETALLE DE CONEXIONES'!I3269</f>
        <v>GPRS</v>
      </c>
      <c r="C3269" s="36" t="str">
        <f>'DETALLE DE CONEXIONES'!BB3269</f>
        <v>VIDEO</v>
      </c>
      <c r="D3269" s="36" t="str">
        <f>'DETALLE DE CONEXIONES'!E3269</f>
        <v>internet.itelcelXXXm-3G</v>
      </c>
      <c r="E3269" s="36">
        <f t="shared" si="153"/>
        <v>23</v>
      </c>
      <c r="F3269" s="36">
        <f>IFERROR(LIMPIA('DETALLE DE CONEXIONES'!N3269,1),0)</f>
        <v>0</v>
      </c>
      <c r="G3269" s="36" t="str">
        <f>LEFT('DETALLE DE CONEXIONES'!BE3269,3)</f>
        <v/>
      </c>
      <c r="H3269" s="36" t="str">
        <f>RIGHT('DETALLE DE CONEXIONES'!AK3269,2)</f>
        <v>-1</v>
      </c>
      <c r="I3269" s="36" t="str">
        <f>LEFT('DETALLE DE CONEXIONES'!AK3269,3)</f>
        <v>VID</v>
      </c>
      <c r="J3269" s="36" t="str">
        <f>LEFT('DETALLE DE CONEXIONES'!M3269,3)</f>
        <v>0mi</v>
      </c>
      <c r="K3269" s="36" t="str">
        <f>IF(LEN('DETALLE DE CONEXIONES'!M3269)&lt;12,(RIGHT('DETALLE DE CONEXIONES'!M3269,5)),(RIGHT('DETALLE DE CONEXIONES'!M3269,6)))</f>
        <v xml:space="preserve">min. </v>
      </c>
      <c r="L3269" s="36">
        <f>IF(C3269="Saliente Local",(IFERROR((LIMPIA(J3269,1)),0)),0)</f>
        <v>0</v>
      </c>
      <c r="M3269" s="36">
        <f>IF(C3269="Saliente Nacional",(IFERROR((LIMPIA(J3269,1)),0)),0)</f>
        <v>0</v>
      </c>
      <c r="N3269" s="36">
        <f>IF(C3269="Saliente Internacional",(IFERROR((LIMPIA(J3269,1)),0)),0)</f>
        <v>0</v>
      </c>
      <c r="O3269" s="36">
        <f>IF(C3269="Saliente Local",(IFERROR((LIMPIA(K3269,1)),0)),0)</f>
        <v>0</v>
      </c>
      <c r="P3269" s="36">
        <f>IF(C3269="Saliente Nacional",(IFERROR((LIMPIA(K3269,1)),0)),0)</f>
        <v>0</v>
      </c>
      <c r="Q3269" s="36">
        <f>IF(C3269="Saliente Internacional",(IFERROR((LIMPIA(K3269,1)),0)),0)</f>
        <v>0</v>
      </c>
      <c r="R3269" s="36">
        <f t="shared" si="154"/>
        <v>0</v>
      </c>
      <c r="S3269" s="36">
        <f t="shared" si="155"/>
        <v>0</v>
      </c>
    </row>
    <row r="3270" spans="1:19" x14ac:dyDescent="0.25">
      <c r="A3270" s="101">
        <f>'DETALLE DE CONEXIONES'!P3270</f>
        <v>0</v>
      </c>
      <c r="B3270" s="36" t="str">
        <f>'DETALLE DE CONEXIONES'!I3270</f>
        <v>GPRS</v>
      </c>
      <c r="C3270" s="36" t="str">
        <f>'DETALLE DE CONEXIONES'!BB3270</f>
        <v>INTERNET</v>
      </c>
      <c r="D3270" s="36" t="str">
        <f>'DETALLE DE CONEXIONES'!E3270</f>
        <v>internet.itelcel.coXXXGLTE</v>
      </c>
      <c r="E3270" s="36">
        <f t="shared" si="153"/>
        <v>26</v>
      </c>
      <c r="F3270" s="36">
        <f>IFERROR(LIMPIA('DETALLE DE CONEXIONES'!N3270,1),0)</f>
        <v>0</v>
      </c>
      <c r="G3270" s="36" t="str">
        <f>LEFT('DETALLE DE CONEXIONES'!BE3270,3)</f>
        <v/>
      </c>
      <c r="H3270" s="36" t="str">
        <f>RIGHT('DETALLE DE CONEXIONES'!AK3270,2)</f>
        <v>-0</v>
      </c>
      <c r="I3270" s="36" t="str">
        <f>LEFT('DETALLE DE CONEXIONES'!AK3270,3)</f>
        <v>INT</v>
      </c>
      <c r="J3270" s="36" t="str">
        <f>LEFT('DETALLE DE CONEXIONES'!M3270,3)</f>
        <v>0mi</v>
      </c>
      <c r="K3270" s="36" t="str">
        <f>IF(LEN('DETALLE DE CONEXIONES'!M3270)&lt;12,(RIGHT('DETALLE DE CONEXIONES'!M3270,5)),(RIGHT('DETALLE DE CONEXIONES'!M3270,6)))</f>
        <v xml:space="preserve">min. </v>
      </c>
      <c r="L3270" s="36">
        <f>IF(C3270="Saliente Local",(IFERROR((LIMPIA(J3270,1)),0)),0)</f>
        <v>0</v>
      </c>
      <c r="M3270" s="36">
        <f>IF(C3270="Saliente Nacional",(IFERROR((LIMPIA(J3270,1)),0)),0)</f>
        <v>0</v>
      </c>
      <c r="N3270" s="36">
        <f>IF(C3270="Saliente Internacional",(IFERROR((LIMPIA(J3270,1)),0)),0)</f>
        <v>0</v>
      </c>
      <c r="O3270" s="36">
        <f>IF(C3270="Saliente Local",(IFERROR((LIMPIA(K3270,1)),0)),0)</f>
        <v>0</v>
      </c>
      <c r="P3270" s="36">
        <f>IF(C3270="Saliente Nacional",(IFERROR((LIMPIA(K3270,1)),0)),0)</f>
        <v>0</v>
      </c>
      <c r="Q3270" s="36">
        <f>IF(C3270="Saliente Internacional",(IFERROR((LIMPIA(K3270,1)),0)),0)</f>
        <v>0</v>
      </c>
      <c r="R3270" s="36">
        <f t="shared" si="154"/>
        <v>0</v>
      </c>
      <c r="S3270" s="36">
        <f t="shared" si="155"/>
        <v>0</v>
      </c>
    </row>
    <row r="3271" spans="1:19" x14ac:dyDescent="0.25">
      <c r="A3271" s="101">
        <f>'DETALLE DE CONEXIONES'!P3271</f>
        <v>0</v>
      </c>
      <c r="B3271" s="36" t="str">
        <f>'DETALLE DE CONEXIONES'!I3271</f>
        <v>GPRS</v>
      </c>
      <c r="C3271" s="36" t="str">
        <f>'DETALLE DE CONEXIONES'!BB3271</f>
        <v>RS</v>
      </c>
      <c r="D3271" s="36" t="str">
        <f>'DETALLE DE CONEXIONES'!E3271</f>
        <v>internet.itelcel.coXXXGLTE</v>
      </c>
      <c r="E3271" s="36">
        <f t="shared" si="153"/>
        <v>26</v>
      </c>
      <c r="F3271" s="36">
        <f>IFERROR(LIMPIA('DETALLE DE CONEXIONES'!N3271,1),0)</f>
        <v>0</v>
      </c>
      <c r="G3271" s="36" t="str">
        <f>LEFT('DETALLE DE CONEXIONES'!BE3271,3)</f>
        <v/>
      </c>
      <c r="H3271" s="36" t="str">
        <f>RIGHT('DETALLE DE CONEXIONES'!AK3271,2)</f>
        <v>-0</v>
      </c>
      <c r="I3271" s="36" t="str">
        <f>LEFT('DETALLE DE CONEXIONES'!AK3271,3)</f>
        <v>RS;</v>
      </c>
      <c r="J3271" s="36" t="str">
        <f>LEFT('DETALLE DE CONEXIONES'!M3271,3)</f>
        <v>0mi</v>
      </c>
      <c r="K3271" s="36" t="str">
        <f>IF(LEN('DETALLE DE CONEXIONES'!M3271)&lt;12,(RIGHT('DETALLE DE CONEXIONES'!M3271,5)),(RIGHT('DETALLE DE CONEXIONES'!M3271,6)))</f>
        <v xml:space="preserve">min. </v>
      </c>
      <c r="L3271" s="36">
        <f>IF(C3271="Saliente Local",(IFERROR((LIMPIA(J3271,1)),0)),0)</f>
        <v>0</v>
      </c>
      <c r="M3271" s="36">
        <f>IF(C3271="Saliente Nacional",(IFERROR((LIMPIA(J3271,1)),0)),0)</f>
        <v>0</v>
      </c>
      <c r="N3271" s="36">
        <f>IF(C3271="Saliente Internacional",(IFERROR((LIMPIA(J3271,1)),0)),0)</f>
        <v>0</v>
      </c>
      <c r="O3271" s="36">
        <f>IF(C3271="Saliente Local",(IFERROR((LIMPIA(K3271,1)),0)),0)</f>
        <v>0</v>
      </c>
      <c r="P3271" s="36">
        <f>IF(C3271="Saliente Nacional",(IFERROR((LIMPIA(K3271,1)),0)),0)</f>
        <v>0</v>
      </c>
      <c r="Q3271" s="36">
        <f>IF(C3271="Saliente Internacional",(IFERROR((LIMPIA(K3271,1)),0)),0)</f>
        <v>0</v>
      </c>
      <c r="R3271" s="36">
        <f t="shared" si="154"/>
        <v>0</v>
      </c>
      <c r="S3271" s="36">
        <f t="shared" si="155"/>
        <v>0</v>
      </c>
    </row>
    <row r="3272" spans="1:19" x14ac:dyDescent="0.25">
      <c r="A3272" s="101">
        <f>'DETALLE DE CONEXIONES'!P3272</f>
        <v>0</v>
      </c>
      <c r="B3272" s="36" t="str">
        <f>'DETALLE DE CONEXIONES'!I3272</f>
        <v>GPRS</v>
      </c>
      <c r="C3272" s="36" t="str">
        <f>'DETALLE DE CONEXIONES'!BB3272</f>
        <v>MENSAJERO</v>
      </c>
      <c r="D3272" s="36" t="str">
        <f>'DETALLE DE CONEXIONES'!E3272</f>
        <v>internet.itelcel.coXXXGLTE</v>
      </c>
      <c r="E3272" s="36">
        <f t="shared" si="153"/>
        <v>26</v>
      </c>
      <c r="F3272" s="36">
        <f>IFERROR(LIMPIA('DETALLE DE CONEXIONES'!N3272,1),0)</f>
        <v>0</v>
      </c>
      <c r="G3272" s="36" t="str">
        <f>LEFT('DETALLE DE CONEXIONES'!BE3272,3)</f>
        <v/>
      </c>
      <c r="H3272" s="36" t="str">
        <f>RIGHT('DETALLE DE CONEXIONES'!AK3272,2)</f>
        <v>-0</v>
      </c>
      <c r="I3272" s="36" t="str">
        <f>LEFT('DETALLE DE CONEXIONES'!AK3272,3)</f>
        <v>MEN</v>
      </c>
      <c r="J3272" s="36" t="str">
        <f>LEFT('DETALLE DE CONEXIONES'!M3272,3)</f>
        <v>0mi</v>
      </c>
      <c r="K3272" s="36" t="str">
        <f>IF(LEN('DETALLE DE CONEXIONES'!M3272)&lt;12,(RIGHT('DETALLE DE CONEXIONES'!M3272,5)),(RIGHT('DETALLE DE CONEXIONES'!M3272,6)))</f>
        <v xml:space="preserve">min. </v>
      </c>
      <c r="L3272" s="36">
        <f>IF(C3272="Saliente Local",(IFERROR((LIMPIA(J3272,1)),0)),0)</f>
        <v>0</v>
      </c>
      <c r="M3272" s="36">
        <f>IF(C3272="Saliente Nacional",(IFERROR((LIMPIA(J3272,1)),0)),0)</f>
        <v>0</v>
      </c>
      <c r="N3272" s="36">
        <f>IF(C3272="Saliente Internacional",(IFERROR((LIMPIA(J3272,1)),0)),0)</f>
        <v>0</v>
      </c>
      <c r="O3272" s="36">
        <f>IF(C3272="Saliente Local",(IFERROR((LIMPIA(K3272,1)),0)),0)</f>
        <v>0</v>
      </c>
      <c r="P3272" s="36">
        <f>IF(C3272="Saliente Nacional",(IFERROR((LIMPIA(K3272,1)),0)),0)</f>
        <v>0</v>
      </c>
      <c r="Q3272" s="36">
        <f>IF(C3272="Saliente Internacional",(IFERROR((LIMPIA(K3272,1)),0)),0)</f>
        <v>0</v>
      </c>
      <c r="R3272" s="36">
        <f t="shared" si="154"/>
        <v>0</v>
      </c>
      <c r="S3272" s="36">
        <f t="shared" si="155"/>
        <v>0</v>
      </c>
    </row>
    <row r="3273" spans="1:19" x14ac:dyDescent="0.25">
      <c r="A3273" s="101">
        <f>'DETALLE DE CONEXIONES'!P3273</f>
        <v>0</v>
      </c>
      <c r="B3273" s="36" t="str">
        <f>'DETALLE DE CONEXIONES'!I3273</f>
        <v>GPRS</v>
      </c>
      <c r="C3273" s="36" t="str">
        <f>'DETALLE DE CONEXIONES'!BB3273</f>
        <v>VIDEO</v>
      </c>
      <c r="D3273" s="36" t="str">
        <f>'DETALLE DE CONEXIONES'!E3273</f>
        <v>internet.itelcel.coXXXGLTE</v>
      </c>
      <c r="E3273" s="36">
        <f t="shared" si="153"/>
        <v>26</v>
      </c>
      <c r="F3273" s="36">
        <f>IFERROR(LIMPIA('DETALLE DE CONEXIONES'!N3273,1),0)</f>
        <v>0</v>
      </c>
      <c r="G3273" s="36" t="str">
        <f>LEFT('DETALLE DE CONEXIONES'!BE3273,3)</f>
        <v/>
      </c>
      <c r="H3273" s="36" t="str">
        <f>RIGHT('DETALLE DE CONEXIONES'!AK3273,2)</f>
        <v>-0</v>
      </c>
      <c r="I3273" s="36" t="str">
        <f>LEFT('DETALLE DE CONEXIONES'!AK3273,3)</f>
        <v>VID</v>
      </c>
      <c r="J3273" s="36" t="str">
        <f>LEFT('DETALLE DE CONEXIONES'!M3273,3)</f>
        <v>0mi</v>
      </c>
      <c r="K3273" s="36" t="str">
        <f>IF(LEN('DETALLE DE CONEXIONES'!M3273)&lt;12,(RIGHT('DETALLE DE CONEXIONES'!M3273,5)),(RIGHT('DETALLE DE CONEXIONES'!M3273,6)))</f>
        <v xml:space="preserve">min. </v>
      </c>
      <c r="L3273" s="36">
        <f>IF(C3273="Saliente Local",(IFERROR((LIMPIA(J3273,1)),0)),0)</f>
        <v>0</v>
      </c>
      <c r="M3273" s="36">
        <f>IF(C3273="Saliente Nacional",(IFERROR((LIMPIA(J3273,1)),0)),0)</f>
        <v>0</v>
      </c>
      <c r="N3273" s="36">
        <f>IF(C3273="Saliente Internacional",(IFERROR((LIMPIA(J3273,1)),0)),0)</f>
        <v>0</v>
      </c>
      <c r="O3273" s="36">
        <f>IF(C3273="Saliente Local",(IFERROR((LIMPIA(K3273,1)),0)),0)</f>
        <v>0</v>
      </c>
      <c r="P3273" s="36">
        <f>IF(C3273="Saliente Nacional",(IFERROR((LIMPIA(K3273,1)),0)),0)</f>
        <v>0</v>
      </c>
      <c r="Q3273" s="36">
        <f>IF(C3273="Saliente Internacional",(IFERROR((LIMPIA(K3273,1)),0)),0)</f>
        <v>0</v>
      </c>
      <c r="R3273" s="36">
        <f t="shared" si="154"/>
        <v>0</v>
      </c>
      <c r="S3273" s="36">
        <f t="shared" si="155"/>
        <v>0</v>
      </c>
    </row>
    <row r="3274" spans="1:19" x14ac:dyDescent="0.25">
      <c r="A3274" s="101">
        <f>'DETALLE DE CONEXIONES'!P3274</f>
        <v>0</v>
      </c>
      <c r="B3274" s="36" t="str">
        <f>'DETALLE DE CONEXIONES'!I3274</f>
        <v>SALIENTE</v>
      </c>
      <c r="C3274" s="36" t="str">
        <f>'DETALLE DE CONEXIONES'!BB3274</f>
        <v>Saliente Local</v>
      </c>
      <c r="D3274" s="36" t="str">
        <f>'DETALLE DE CONEXIONES'!E3274</f>
        <v>999XXX8450</v>
      </c>
      <c r="E3274" s="36">
        <f t="shared" si="153"/>
        <v>10</v>
      </c>
      <c r="F3274" s="36">
        <f>IFERROR(LIMPIA('DETALLE DE CONEXIONES'!N3274,1),0)</f>
        <v>1</v>
      </c>
      <c r="G3274" s="36" t="str">
        <f>LEFT('DETALLE DE CONEXIONES'!BE3274,3)</f>
        <v>NOF</v>
      </c>
      <c r="H3274" s="36" t="str">
        <f>RIGHT('DETALLE DE CONEXIONES'!AK3274,2)</f>
        <v/>
      </c>
      <c r="I3274" s="36" t="str">
        <f>LEFT('DETALLE DE CONEXIONES'!AK3274,3)</f>
        <v/>
      </c>
      <c r="J3274" s="36" t="str">
        <f>LEFT('DETALLE DE CONEXIONES'!M3274,3)</f>
        <v>0mi</v>
      </c>
      <c r="K3274" s="36" t="str">
        <f>IF(LEN('DETALLE DE CONEXIONES'!M3274)&lt;12,(RIGHT('DETALLE DE CONEXIONES'!M3274,5)),(RIGHT('DETALLE DE CONEXIONES'!M3274,6)))</f>
        <v>46seg.</v>
      </c>
      <c r="L3274" s="36">
        <f>IF(C3274="Saliente Local",(IFERROR((LIMPIA(J3274,1)),0)),0)</f>
        <v>0</v>
      </c>
      <c r="M3274" s="36">
        <f>IF(C3274="Saliente Nacional",(IFERROR((LIMPIA(J3274,1)),0)),0)</f>
        <v>0</v>
      </c>
      <c r="N3274" s="36">
        <f>IF(C3274="Saliente Internacional",(IFERROR((LIMPIA(J3274,1)),0)),0)</f>
        <v>0</v>
      </c>
      <c r="O3274" s="36">
        <f>IF(C3274="Saliente Local",(IFERROR((LIMPIA(K3274,1)),0)),0)</f>
        <v>46</v>
      </c>
      <c r="P3274" s="36">
        <f>IF(C3274="Saliente Nacional",(IFERROR((LIMPIA(K3274,1)),0)),0)</f>
        <v>0</v>
      </c>
      <c r="Q3274" s="36">
        <f>IF(C3274="Saliente Internacional",(IFERROR((LIMPIA(K3274,1)),0)),0)</f>
        <v>0</v>
      </c>
      <c r="R3274" s="36">
        <f t="shared" si="154"/>
        <v>1</v>
      </c>
      <c r="S3274" s="36">
        <f t="shared" si="155"/>
        <v>0</v>
      </c>
    </row>
    <row r="3275" spans="1:19" x14ac:dyDescent="0.25">
      <c r="A3275" s="101">
        <f>'DETALLE DE CONEXIONES'!P3275</f>
        <v>0</v>
      </c>
      <c r="B3275" s="36" t="str">
        <f>'DETALLE DE CONEXIONES'!I3275</f>
        <v>SALIENTE</v>
      </c>
      <c r="C3275" s="36" t="str">
        <f>'DETALLE DE CONEXIONES'!BB3275</f>
        <v>Saliente Local</v>
      </c>
      <c r="D3275" s="36" t="str">
        <f>'DETALLE DE CONEXIONES'!E3275</f>
        <v>999XXX9515</v>
      </c>
      <c r="E3275" s="36">
        <f t="shared" si="153"/>
        <v>10</v>
      </c>
      <c r="F3275" s="36">
        <f>IFERROR(LIMPIA('DETALLE DE CONEXIONES'!N3275,1),0)</f>
        <v>1</v>
      </c>
      <c r="G3275" s="36" t="str">
        <f>LEFT('DETALLE DE CONEXIONES'!BE3275,3)</f>
        <v>NOF</v>
      </c>
      <c r="H3275" s="36" t="str">
        <f>RIGHT('DETALLE DE CONEXIONES'!AK3275,2)</f>
        <v/>
      </c>
      <c r="I3275" s="36" t="str">
        <f>LEFT('DETALLE DE CONEXIONES'!AK3275,3)</f>
        <v/>
      </c>
      <c r="J3275" s="36" t="str">
        <f>LEFT('DETALLE DE CONEXIONES'!M3275,3)</f>
        <v>0mi</v>
      </c>
      <c r="K3275" s="36" t="str">
        <f>IF(LEN('DETALLE DE CONEXIONES'!M3275)&lt;12,(RIGHT('DETALLE DE CONEXIONES'!M3275,5)),(RIGHT('DETALLE DE CONEXIONES'!M3275,6)))</f>
        <v>38seg.</v>
      </c>
      <c r="L3275" s="36">
        <f>IF(C3275="Saliente Local",(IFERROR((LIMPIA(J3275,1)),0)),0)</f>
        <v>0</v>
      </c>
      <c r="M3275" s="36">
        <f>IF(C3275="Saliente Nacional",(IFERROR((LIMPIA(J3275,1)),0)),0)</f>
        <v>0</v>
      </c>
      <c r="N3275" s="36">
        <f>IF(C3275="Saliente Internacional",(IFERROR((LIMPIA(J3275,1)),0)),0)</f>
        <v>0</v>
      </c>
      <c r="O3275" s="36">
        <f>IF(C3275="Saliente Local",(IFERROR((LIMPIA(K3275,1)),0)),0)</f>
        <v>38</v>
      </c>
      <c r="P3275" s="36">
        <f>IF(C3275="Saliente Nacional",(IFERROR((LIMPIA(K3275,1)),0)),0)</f>
        <v>0</v>
      </c>
      <c r="Q3275" s="36">
        <f>IF(C3275="Saliente Internacional",(IFERROR((LIMPIA(K3275,1)),0)),0)</f>
        <v>0</v>
      </c>
      <c r="R3275" s="36">
        <f t="shared" si="154"/>
        <v>1</v>
      </c>
      <c r="S3275" s="36">
        <f t="shared" si="155"/>
        <v>0</v>
      </c>
    </row>
    <row r="3276" spans="1:19" x14ac:dyDescent="0.25">
      <c r="A3276" s="101">
        <f>'DETALLE DE CONEXIONES'!P3276</f>
        <v>0</v>
      </c>
      <c r="B3276" s="36" t="str">
        <f>'DETALLE DE CONEXIONES'!I3276</f>
        <v>SALIENTE</v>
      </c>
      <c r="C3276" s="36" t="str">
        <f>'DETALLE DE CONEXIONES'!BB3276</f>
        <v>Saliente Local</v>
      </c>
      <c r="D3276" s="36" t="str">
        <f>'DETALLE DE CONEXIONES'!E3276</f>
        <v>999XXX2416</v>
      </c>
      <c r="E3276" s="36">
        <f t="shared" si="153"/>
        <v>10</v>
      </c>
      <c r="F3276" s="36">
        <f>IFERROR(LIMPIA('DETALLE DE CONEXIONES'!N3276,1),0)</f>
        <v>3</v>
      </c>
      <c r="G3276" s="36" t="str">
        <f>LEFT('DETALLE DE CONEXIONES'!BE3276,3)</f>
        <v>NOF</v>
      </c>
      <c r="H3276" s="36" t="str">
        <f>RIGHT('DETALLE DE CONEXIONES'!AK3276,2)</f>
        <v/>
      </c>
      <c r="I3276" s="36" t="str">
        <f>LEFT('DETALLE DE CONEXIONES'!AK3276,3)</f>
        <v/>
      </c>
      <c r="J3276" s="36" t="str">
        <f>LEFT('DETALLE DE CONEXIONES'!M3276,3)</f>
        <v>2mi</v>
      </c>
      <c r="K3276" s="36" t="str">
        <f>IF(LEN('DETALLE DE CONEXIONES'!M3276)&lt;12,(RIGHT('DETALLE DE CONEXIONES'!M3276,5)),(RIGHT('DETALLE DE CONEXIONES'!M3276,6)))</f>
        <v>33seg.</v>
      </c>
      <c r="L3276" s="36">
        <f>IF(C3276="Saliente Local",(IFERROR((LIMPIA(J3276,1)),0)),0)</f>
        <v>2</v>
      </c>
      <c r="M3276" s="36">
        <f>IF(C3276="Saliente Nacional",(IFERROR((LIMPIA(J3276,1)),0)),0)</f>
        <v>0</v>
      </c>
      <c r="N3276" s="36">
        <f>IF(C3276="Saliente Internacional",(IFERROR((LIMPIA(J3276,1)),0)),0)</f>
        <v>0</v>
      </c>
      <c r="O3276" s="36">
        <f>IF(C3276="Saliente Local",(IFERROR((LIMPIA(K3276,1)),0)),0)</f>
        <v>33</v>
      </c>
      <c r="P3276" s="36">
        <f>IF(C3276="Saliente Nacional",(IFERROR((LIMPIA(K3276,1)),0)),0)</f>
        <v>0</v>
      </c>
      <c r="Q3276" s="36">
        <f>IF(C3276="Saliente Internacional",(IFERROR((LIMPIA(K3276,1)),0)),0)</f>
        <v>0</v>
      </c>
      <c r="R3276" s="36">
        <f t="shared" si="154"/>
        <v>3</v>
      </c>
      <c r="S3276" s="36">
        <f t="shared" si="155"/>
        <v>0</v>
      </c>
    </row>
    <row r="3277" spans="1:19" x14ac:dyDescent="0.25">
      <c r="A3277" s="101">
        <f>'DETALLE DE CONEXIONES'!P3277</f>
        <v>0</v>
      </c>
      <c r="B3277" s="36" t="str">
        <f>'DETALLE DE CONEXIONES'!I3277</f>
        <v>SALIENTE</v>
      </c>
      <c r="C3277" s="36" t="str">
        <f>'DETALLE DE CONEXIONES'!BB3277</f>
        <v>Saliente Local</v>
      </c>
      <c r="D3277" s="36" t="str">
        <f>'DETALLE DE CONEXIONES'!E3277</f>
        <v>999XXX4516</v>
      </c>
      <c r="E3277" s="36">
        <f t="shared" si="153"/>
        <v>10</v>
      </c>
      <c r="F3277" s="36">
        <f>IFERROR(LIMPIA('DETALLE DE CONEXIONES'!N3277,1),0)</f>
        <v>5</v>
      </c>
      <c r="G3277" s="36" t="str">
        <f>LEFT('DETALLE DE CONEXIONES'!BE3277,3)</f>
        <v>NOF</v>
      </c>
      <c r="H3277" s="36" t="str">
        <f>RIGHT('DETALLE DE CONEXIONES'!AK3277,2)</f>
        <v/>
      </c>
      <c r="I3277" s="36" t="str">
        <f>LEFT('DETALLE DE CONEXIONES'!AK3277,3)</f>
        <v/>
      </c>
      <c r="J3277" s="36" t="str">
        <f>LEFT('DETALLE DE CONEXIONES'!M3277,3)</f>
        <v>4mi</v>
      </c>
      <c r="K3277" s="36" t="str">
        <f>IF(LEN('DETALLE DE CONEXIONES'!M3277)&lt;12,(RIGHT('DETALLE DE CONEXIONES'!M3277,5)),(RIGHT('DETALLE DE CONEXIONES'!M3277,6)))</f>
        <v>38seg.</v>
      </c>
      <c r="L3277" s="36">
        <f>IF(C3277="Saliente Local",(IFERROR((LIMPIA(J3277,1)),0)),0)</f>
        <v>4</v>
      </c>
      <c r="M3277" s="36">
        <f>IF(C3277="Saliente Nacional",(IFERROR((LIMPIA(J3277,1)),0)),0)</f>
        <v>0</v>
      </c>
      <c r="N3277" s="36">
        <f>IF(C3277="Saliente Internacional",(IFERROR((LIMPIA(J3277,1)),0)),0)</f>
        <v>0</v>
      </c>
      <c r="O3277" s="36">
        <f>IF(C3277="Saliente Local",(IFERROR((LIMPIA(K3277,1)),0)),0)</f>
        <v>38</v>
      </c>
      <c r="P3277" s="36">
        <f>IF(C3277="Saliente Nacional",(IFERROR((LIMPIA(K3277,1)),0)),0)</f>
        <v>0</v>
      </c>
      <c r="Q3277" s="36">
        <f>IF(C3277="Saliente Internacional",(IFERROR((LIMPIA(K3277,1)),0)),0)</f>
        <v>0</v>
      </c>
      <c r="R3277" s="36">
        <f t="shared" si="154"/>
        <v>5</v>
      </c>
      <c r="S3277" s="36">
        <f t="shared" si="155"/>
        <v>0</v>
      </c>
    </row>
    <row r="3278" spans="1:19" x14ac:dyDescent="0.25">
      <c r="A3278" s="101">
        <f>'DETALLE DE CONEXIONES'!P3278</f>
        <v>0</v>
      </c>
      <c r="B3278" s="36" t="str">
        <f>'DETALLE DE CONEXIONES'!I3278</f>
        <v>SALIENTE</v>
      </c>
      <c r="C3278" s="36" t="str">
        <f>'DETALLE DE CONEXIONES'!BB3278</f>
        <v>Saliente Local</v>
      </c>
      <c r="D3278" s="36" t="str">
        <f>'DETALLE DE CONEXIONES'!E3278</f>
        <v>999XXX2109</v>
      </c>
      <c r="E3278" s="36">
        <f t="shared" si="153"/>
        <v>10</v>
      </c>
      <c r="F3278" s="36">
        <f>IFERROR(LIMPIA('DETALLE DE CONEXIONES'!N3278,1),0)</f>
        <v>6</v>
      </c>
      <c r="G3278" s="36" t="str">
        <f>LEFT('DETALLE DE CONEXIONES'!BE3278,3)</f>
        <v>NOF</v>
      </c>
      <c r="H3278" s="36" t="str">
        <f>RIGHT('DETALLE DE CONEXIONES'!AK3278,2)</f>
        <v/>
      </c>
      <c r="I3278" s="36" t="str">
        <f>LEFT('DETALLE DE CONEXIONES'!AK3278,3)</f>
        <v/>
      </c>
      <c r="J3278" s="36" t="str">
        <f>LEFT('DETALLE DE CONEXIONES'!M3278,3)</f>
        <v>5mi</v>
      </c>
      <c r="K3278" s="36" t="str">
        <f>IF(LEN('DETALLE DE CONEXIONES'!M3278)&lt;12,(RIGHT('DETALLE DE CONEXIONES'!M3278,5)),(RIGHT('DETALLE DE CONEXIONES'!M3278,6)))</f>
        <v>42seg.</v>
      </c>
      <c r="L3278" s="36">
        <f>IF(C3278="Saliente Local",(IFERROR((LIMPIA(J3278,1)),0)),0)</f>
        <v>5</v>
      </c>
      <c r="M3278" s="36">
        <f>IF(C3278="Saliente Nacional",(IFERROR((LIMPIA(J3278,1)),0)),0)</f>
        <v>0</v>
      </c>
      <c r="N3278" s="36">
        <f>IF(C3278="Saliente Internacional",(IFERROR((LIMPIA(J3278,1)),0)),0)</f>
        <v>0</v>
      </c>
      <c r="O3278" s="36">
        <f>IF(C3278="Saliente Local",(IFERROR((LIMPIA(K3278,1)),0)),0)</f>
        <v>42</v>
      </c>
      <c r="P3278" s="36">
        <f>IF(C3278="Saliente Nacional",(IFERROR((LIMPIA(K3278,1)),0)),0)</f>
        <v>0</v>
      </c>
      <c r="Q3278" s="36">
        <f>IF(C3278="Saliente Internacional",(IFERROR((LIMPIA(K3278,1)),0)),0)</f>
        <v>0</v>
      </c>
      <c r="R3278" s="36">
        <f t="shared" si="154"/>
        <v>6</v>
      </c>
      <c r="S3278" s="36">
        <f t="shared" si="155"/>
        <v>0</v>
      </c>
    </row>
    <row r="3279" spans="1:19" x14ac:dyDescent="0.25">
      <c r="A3279" s="101">
        <f>'DETALLE DE CONEXIONES'!P3279</f>
        <v>0</v>
      </c>
      <c r="B3279" s="36" t="str">
        <f>'DETALLE DE CONEXIONES'!I3279</f>
        <v>SALIENTE</v>
      </c>
      <c r="C3279" s="36" t="str">
        <f>'DETALLE DE CONEXIONES'!BB3279</f>
        <v>Saliente Local</v>
      </c>
      <c r="D3279" s="36" t="str">
        <f>'DETALLE DE CONEXIONES'!E3279</f>
        <v>999XXX3420</v>
      </c>
      <c r="E3279" s="36">
        <f t="shared" si="153"/>
        <v>10</v>
      </c>
      <c r="F3279" s="36">
        <f>IFERROR(LIMPIA('DETALLE DE CONEXIONES'!N3279,1),0)</f>
        <v>6</v>
      </c>
      <c r="G3279" s="36" t="str">
        <f>LEFT('DETALLE DE CONEXIONES'!BE3279,3)</f>
        <v>NOF</v>
      </c>
      <c r="H3279" s="36" t="str">
        <f>RIGHT('DETALLE DE CONEXIONES'!AK3279,2)</f>
        <v/>
      </c>
      <c r="I3279" s="36" t="str">
        <f>LEFT('DETALLE DE CONEXIONES'!AK3279,3)</f>
        <v/>
      </c>
      <c r="J3279" s="36" t="str">
        <f>LEFT('DETALLE DE CONEXIONES'!M3279,3)</f>
        <v>5mi</v>
      </c>
      <c r="K3279" s="36" t="str">
        <f>IF(LEN('DETALLE DE CONEXIONES'!M3279)&lt;12,(RIGHT('DETALLE DE CONEXIONES'!M3279,5)),(RIGHT('DETALLE DE CONEXIONES'!M3279,6)))</f>
        <v>57seg.</v>
      </c>
      <c r="L3279" s="36">
        <f>IF(C3279="Saliente Local",(IFERROR((LIMPIA(J3279,1)),0)),0)</f>
        <v>5</v>
      </c>
      <c r="M3279" s="36">
        <f>IF(C3279="Saliente Nacional",(IFERROR((LIMPIA(J3279,1)),0)),0)</f>
        <v>0</v>
      </c>
      <c r="N3279" s="36">
        <f>IF(C3279="Saliente Internacional",(IFERROR((LIMPIA(J3279,1)),0)),0)</f>
        <v>0</v>
      </c>
      <c r="O3279" s="36">
        <f>IF(C3279="Saliente Local",(IFERROR((LIMPIA(K3279,1)),0)),0)</f>
        <v>57</v>
      </c>
      <c r="P3279" s="36">
        <f>IF(C3279="Saliente Nacional",(IFERROR((LIMPIA(K3279,1)),0)),0)</f>
        <v>0</v>
      </c>
      <c r="Q3279" s="36">
        <f>IF(C3279="Saliente Internacional",(IFERROR((LIMPIA(K3279,1)),0)),0)</f>
        <v>0</v>
      </c>
      <c r="R3279" s="36">
        <f t="shared" si="154"/>
        <v>6</v>
      </c>
      <c r="S3279" s="36">
        <f t="shared" si="155"/>
        <v>0</v>
      </c>
    </row>
    <row r="3280" spans="1:19" x14ac:dyDescent="0.25">
      <c r="A3280" s="101">
        <f>'DETALLE DE CONEXIONES'!P3280</f>
        <v>0</v>
      </c>
      <c r="B3280" s="36" t="str">
        <f>'DETALLE DE CONEXIONES'!I3280</f>
        <v>SALIENTE</v>
      </c>
      <c r="C3280" s="36" t="str">
        <f>'DETALLE DE CONEXIONES'!BB3280</f>
        <v>Saliente Local</v>
      </c>
      <c r="D3280" s="36" t="str">
        <f>'DETALLE DE CONEXIONES'!E3280</f>
        <v>999XXX8226</v>
      </c>
      <c r="E3280" s="36">
        <f t="shared" si="153"/>
        <v>10</v>
      </c>
      <c r="F3280" s="36">
        <f>IFERROR(LIMPIA('DETALLE DE CONEXIONES'!N3280,1),0)</f>
        <v>7</v>
      </c>
      <c r="G3280" s="36" t="str">
        <f>LEFT('DETALLE DE CONEXIONES'!BE3280,3)</f>
        <v>NOF</v>
      </c>
      <c r="H3280" s="36" t="str">
        <f>RIGHT('DETALLE DE CONEXIONES'!AK3280,2)</f>
        <v/>
      </c>
      <c r="I3280" s="36" t="str">
        <f>LEFT('DETALLE DE CONEXIONES'!AK3280,3)</f>
        <v/>
      </c>
      <c r="J3280" s="36" t="str">
        <f>LEFT('DETALLE DE CONEXIONES'!M3280,3)</f>
        <v>6mi</v>
      </c>
      <c r="K3280" s="36" t="str">
        <f>IF(LEN('DETALLE DE CONEXIONES'!M3280)&lt;12,(RIGHT('DETALLE DE CONEXIONES'!M3280,5)),(RIGHT('DETALLE DE CONEXIONES'!M3280,6)))</f>
        <v>15seg.</v>
      </c>
      <c r="L3280" s="36">
        <f>IF(C3280="Saliente Local",(IFERROR((LIMPIA(J3280,1)),0)),0)</f>
        <v>6</v>
      </c>
      <c r="M3280" s="36">
        <f>IF(C3280="Saliente Nacional",(IFERROR((LIMPIA(J3280,1)),0)),0)</f>
        <v>0</v>
      </c>
      <c r="N3280" s="36">
        <f>IF(C3280="Saliente Internacional",(IFERROR((LIMPIA(J3280,1)),0)),0)</f>
        <v>0</v>
      </c>
      <c r="O3280" s="36">
        <f>IF(C3280="Saliente Local",(IFERROR((LIMPIA(K3280,1)),0)),0)</f>
        <v>15</v>
      </c>
      <c r="P3280" s="36">
        <f>IF(C3280="Saliente Nacional",(IFERROR((LIMPIA(K3280,1)),0)),0)</f>
        <v>0</v>
      </c>
      <c r="Q3280" s="36">
        <f>IF(C3280="Saliente Internacional",(IFERROR((LIMPIA(K3280,1)),0)),0)</f>
        <v>0</v>
      </c>
      <c r="R3280" s="36">
        <f t="shared" si="154"/>
        <v>7</v>
      </c>
      <c r="S3280" s="36">
        <f t="shared" si="155"/>
        <v>0</v>
      </c>
    </row>
    <row r="3281" spans="1:19" x14ac:dyDescent="0.25">
      <c r="A3281" s="101">
        <f>'DETALLE DE CONEXIONES'!P3281</f>
        <v>0</v>
      </c>
      <c r="B3281" s="36" t="str">
        <f>'DETALLE DE CONEXIONES'!I3281</f>
        <v>ENTRANTE</v>
      </c>
      <c r="C3281" s="36" t="str">
        <f>'DETALLE DE CONEXIONES'!BB3281</f>
        <v>Entrante Local</v>
      </c>
      <c r="D3281" s="36" t="str">
        <f>'DETALLE DE CONEXIONES'!E3281</f>
        <v>999XXX1600</v>
      </c>
      <c r="E3281" s="36">
        <f t="shared" si="153"/>
        <v>10</v>
      </c>
      <c r="F3281" s="36">
        <f>IFERROR(LIMPIA('DETALLE DE CONEXIONES'!N3281,1),0)</f>
        <v>3</v>
      </c>
      <c r="G3281" s="36" t="str">
        <f>LEFT('DETALLE DE CONEXIONES'!BE3281,3)</f>
        <v>NOF</v>
      </c>
      <c r="H3281" s="36" t="str">
        <f>RIGHT('DETALLE DE CONEXIONES'!AK3281,2)</f>
        <v/>
      </c>
      <c r="I3281" s="36" t="str">
        <f>LEFT('DETALLE DE CONEXIONES'!AK3281,3)</f>
        <v/>
      </c>
      <c r="J3281" s="36" t="str">
        <f>LEFT('DETALLE DE CONEXIONES'!M3281,3)</f>
        <v>2mi</v>
      </c>
      <c r="K3281" s="36" t="str">
        <f>IF(LEN('DETALLE DE CONEXIONES'!M3281)&lt;12,(RIGHT('DETALLE DE CONEXIONES'!M3281,5)),(RIGHT('DETALLE DE CONEXIONES'!M3281,6)))</f>
        <v>10seg.</v>
      </c>
      <c r="L3281" s="36">
        <f>IF(C3281="Saliente Local",(IFERROR((LIMPIA(J3281,1)),0)),0)</f>
        <v>0</v>
      </c>
      <c r="M3281" s="36">
        <f>IF(C3281="Saliente Nacional",(IFERROR((LIMPIA(J3281,1)),0)),0)</f>
        <v>0</v>
      </c>
      <c r="N3281" s="36">
        <f>IF(C3281="Saliente Internacional",(IFERROR((LIMPIA(J3281,1)),0)),0)</f>
        <v>0</v>
      </c>
      <c r="O3281" s="36">
        <f>IF(C3281="Saliente Local",(IFERROR((LIMPIA(K3281,1)),0)),0)</f>
        <v>0</v>
      </c>
      <c r="P3281" s="36">
        <f>IF(C3281="Saliente Nacional",(IFERROR((LIMPIA(K3281,1)),0)),0)</f>
        <v>0</v>
      </c>
      <c r="Q3281" s="36">
        <f>IF(C3281="Saliente Internacional",(IFERROR((LIMPIA(K3281,1)),0)),0)</f>
        <v>0</v>
      </c>
      <c r="R3281" s="36">
        <f t="shared" si="154"/>
        <v>0</v>
      </c>
      <c r="S3281" s="36">
        <f t="shared" si="155"/>
        <v>0</v>
      </c>
    </row>
    <row r="3282" spans="1:19" x14ac:dyDescent="0.25">
      <c r="A3282" s="101">
        <f>'DETALLE DE CONEXIONES'!P3282</f>
        <v>0</v>
      </c>
      <c r="B3282" s="36" t="str">
        <f>'DETALLE DE CONEXIONES'!I3282</f>
        <v>GPRS</v>
      </c>
      <c r="C3282" s="36" t="str">
        <f>'DETALLE DE CONEXIONES'!BB3282</f>
        <v>INTERNET</v>
      </c>
      <c r="D3282" s="36" t="str">
        <f>'DETALLE DE CONEXIONES'!E3282</f>
        <v>internet.itelcel.coXXXGLTE</v>
      </c>
      <c r="E3282" s="36">
        <f t="shared" si="153"/>
        <v>26</v>
      </c>
      <c r="F3282" s="36">
        <f>IFERROR(LIMPIA('DETALLE DE CONEXIONES'!N3282,1),0)</f>
        <v>0</v>
      </c>
      <c r="G3282" s="36" t="str">
        <f>LEFT('DETALLE DE CONEXIONES'!BE3282,3)</f>
        <v/>
      </c>
      <c r="H3282" s="36" t="str">
        <f>RIGHT('DETALLE DE CONEXIONES'!AK3282,2)</f>
        <v>-1</v>
      </c>
      <c r="I3282" s="36" t="str">
        <f>LEFT('DETALLE DE CONEXIONES'!AK3282,3)</f>
        <v>INT</v>
      </c>
      <c r="J3282" s="36" t="str">
        <f>LEFT('DETALLE DE CONEXIONES'!M3282,3)</f>
        <v>0mi</v>
      </c>
      <c r="K3282" s="36" t="str">
        <f>IF(LEN('DETALLE DE CONEXIONES'!M3282)&lt;12,(RIGHT('DETALLE DE CONEXIONES'!M3282,5)),(RIGHT('DETALLE DE CONEXIONES'!M3282,6)))</f>
        <v xml:space="preserve">min. </v>
      </c>
      <c r="L3282" s="36">
        <f>IF(C3282="Saliente Local",(IFERROR((LIMPIA(J3282,1)),0)),0)</f>
        <v>0</v>
      </c>
      <c r="M3282" s="36">
        <f>IF(C3282="Saliente Nacional",(IFERROR((LIMPIA(J3282,1)),0)),0)</f>
        <v>0</v>
      </c>
      <c r="N3282" s="36">
        <f>IF(C3282="Saliente Internacional",(IFERROR((LIMPIA(J3282,1)),0)),0)</f>
        <v>0</v>
      </c>
      <c r="O3282" s="36">
        <f>IF(C3282="Saliente Local",(IFERROR((LIMPIA(K3282,1)),0)),0)</f>
        <v>0</v>
      </c>
      <c r="P3282" s="36">
        <f>IF(C3282="Saliente Nacional",(IFERROR((LIMPIA(K3282,1)),0)),0)</f>
        <v>0</v>
      </c>
      <c r="Q3282" s="36">
        <f>IF(C3282="Saliente Internacional",(IFERROR((LIMPIA(K3282,1)),0)),0)</f>
        <v>0</v>
      </c>
      <c r="R3282" s="36">
        <f t="shared" si="154"/>
        <v>0</v>
      </c>
      <c r="S3282" s="36">
        <f t="shared" si="155"/>
        <v>0</v>
      </c>
    </row>
    <row r="3283" spans="1:19" x14ac:dyDescent="0.25">
      <c r="A3283" s="101">
        <f>'DETALLE DE CONEXIONES'!P3283</f>
        <v>0</v>
      </c>
      <c r="B3283" s="36" t="str">
        <f>'DETALLE DE CONEXIONES'!I3283</f>
        <v>GPRS</v>
      </c>
      <c r="C3283" s="36" t="str">
        <f>'DETALLE DE CONEXIONES'!BB3283</f>
        <v>MENSAJERO</v>
      </c>
      <c r="D3283" s="36" t="str">
        <f>'DETALLE DE CONEXIONES'!E3283</f>
        <v>internet.itelcel.coXXXGLTE</v>
      </c>
      <c r="E3283" s="36">
        <f t="shared" si="153"/>
        <v>26</v>
      </c>
      <c r="F3283" s="36">
        <f>IFERROR(LIMPIA('DETALLE DE CONEXIONES'!N3283,1),0)</f>
        <v>0</v>
      </c>
      <c r="G3283" s="36" t="str">
        <f>LEFT('DETALLE DE CONEXIONES'!BE3283,3)</f>
        <v/>
      </c>
      <c r="H3283" s="36" t="str">
        <f>RIGHT('DETALLE DE CONEXIONES'!AK3283,2)</f>
        <v>-0</v>
      </c>
      <c r="I3283" s="36" t="str">
        <f>LEFT('DETALLE DE CONEXIONES'!AK3283,3)</f>
        <v>MEN</v>
      </c>
      <c r="J3283" s="36" t="str">
        <f>LEFT('DETALLE DE CONEXIONES'!M3283,3)</f>
        <v>0mi</v>
      </c>
      <c r="K3283" s="36" t="str">
        <f>IF(LEN('DETALLE DE CONEXIONES'!M3283)&lt;12,(RIGHT('DETALLE DE CONEXIONES'!M3283,5)),(RIGHT('DETALLE DE CONEXIONES'!M3283,6)))</f>
        <v xml:space="preserve">min. </v>
      </c>
      <c r="L3283" s="36">
        <f>IF(C3283="Saliente Local",(IFERROR((LIMPIA(J3283,1)),0)),0)</f>
        <v>0</v>
      </c>
      <c r="M3283" s="36">
        <f>IF(C3283="Saliente Nacional",(IFERROR((LIMPIA(J3283,1)),0)),0)</f>
        <v>0</v>
      </c>
      <c r="N3283" s="36">
        <f>IF(C3283="Saliente Internacional",(IFERROR((LIMPIA(J3283,1)),0)),0)</f>
        <v>0</v>
      </c>
      <c r="O3283" s="36">
        <f>IF(C3283="Saliente Local",(IFERROR((LIMPIA(K3283,1)),0)),0)</f>
        <v>0</v>
      </c>
      <c r="P3283" s="36">
        <f>IF(C3283="Saliente Nacional",(IFERROR((LIMPIA(K3283,1)),0)),0)</f>
        <v>0</v>
      </c>
      <c r="Q3283" s="36">
        <f>IF(C3283="Saliente Internacional",(IFERROR((LIMPIA(K3283,1)),0)),0)</f>
        <v>0</v>
      </c>
      <c r="R3283" s="36">
        <f t="shared" si="154"/>
        <v>0</v>
      </c>
      <c r="S3283" s="36">
        <f t="shared" si="155"/>
        <v>0</v>
      </c>
    </row>
    <row r="3284" spans="1:19" x14ac:dyDescent="0.25">
      <c r="A3284" s="101">
        <f>'DETALLE DE CONEXIONES'!P3284</f>
        <v>0</v>
      </c>
      <c r="B3284" s="36" t="str">
        <f>'DETALLE DE CONEXIONES'!I3284</f>
        <v>SALIENTE</v>
      </c>
      <c r="C3284" s="36" t="str">
        <f>'DETALLE DE CONEXIONES'!BB3284</f>
        <v>Saliente Local</v>
      </c>
      <c r="D3284" s="36" t="str">
        <f>'DETALLE DE CONEXIONES'!E3284</f>
        <v>999XXX3420</v>
      </c>
      <c r="E3284" s="36">
        <f t="shared" si="153"/>
        <v>10</v>
      </c>
      <c r="F3284" s="36">
        <f>IFERROR(LIMPIA('DETALLE DE CONEXIONES'!N3284,1),0)</f>
        <v>1</v>
      </c>
      <c r="G3284" s="36" t="str">
        <f>LEFT('DETALLE DE CONEXIONES'!BE3284,3)</f>
        <v>NOF</v>
      </c>
      <c r="H3284" s="36" t="str">
        <f>RIGHT('DETALLE DE CONEXIONES'!AK3284,2)</f>
        <v/>
      </c>
      <c r="I3284" s="36" t="str">
        <f>LEFT('DETALLE DE CONEXIONES'!AK3284,3)</f>
        <v/>
      </c>
      <c r="J3284" s="36" t="str">
        <f>LEFT('DETALLE DE CONEXIONES'!M3284,3)</f>
        <v>0mi</v>
      </c>
      <c r="K3284" s="36" t="str">
        <f>IF(LEN('DETALLE DE CONEXIONES'!M3284)&lt;12,(RIGHT('DETALLE DE CONEXIONES'!M3284,5)),(RIGHT('DETALLE DE CONEXIONES'!M3284,6)))</f>
        <v>37seg.</v>
      </c>
      <c r="L3284" s="36">
        <f>IF(C3284="Saliente Local",(IFERROR((LIMPIA(J3284,1)),0)),0)</f>
        <v>0</v>
      </c>
      <c r="M3284" s="36">
        <f>IF(C3284="Saliente Nacional",(IFERROR((LIMPIA(J3284,1)),0)),0)</f>
        <v>0</v>
      </c>
      <c r="N3284" s="36">
        <f>IF(C3284="Saliente Internacional",(IFERROR((LIMPIA(J3284,1)),0)),0)</f>
        <v>0</v>
      </c>
      <c r="O3284" s="36">
        <f>IF(C3284="Saliente Local",(IFERROR((LIMPIA(K3284,1)),0)),0)</f>
        <v>37</v>
      </c>
      <c r="P3284" s="36">
        <f>IF(C3284="Saliente Nacional",(IFERROR((LIMPIA(K3284,1)),0)),0)</f>
        <v>0</v>
      </c>
      <c r="Q3284" s="36">
        <f>IF(C3284="Saliente Internacional",(IFERROR((LIMPIA(K3284,1)),0)),0)</f>
        <v>0</v>
      </c>
      <c r="R3284" s="36">
        <f t="shared" si="154"/>
        <v>1</v>
      </c>
      <c r="S3284" s="36">
        <f t="shared" si="155"/>
        <v>0</v>
      </c>
    </row>
    <row r="3285" spans="1:19" x14ac:dyDescent="0.25">
      <c r="A3285" s="101">
        <f>'DETALLE DE CONEXIONES'!P3285</f>
        <v>0</v>
      </c>
      <c r="B3285" s="36" t="str">
        <f>'DETALLE DE CONEXIONES'!I3285</f>
        <v>SALIENTE</v>
      </c>
      <c r="C3285" s="36" t="str">
        <f>'DETALLE DE CONEXIONES'!BB3285</f>
        <v>Saliente Local</v>
      </c>
      <c r="D3285" s="36" t="str">
        <f>'DETALLE DE CONEXIONES'!E3285</f>
        <v>999XXX3420</v>
      </c>
      <c r="E3285" s="36">
        <f t="shared" si="153"/>
        <v>10</v>
      </c>
      <c r="F3285" s="36">
        <f>IFERROR(LIMPIA('DETALLE DE CONEXIONES'!N3285,1),0)</f>
        <v>1</v>
      </c>
      <c r="G3285" s="36" t="str">
        <f>LEFT('DETALLE DE CONEXIONES'!BE3285,3)</f>
        <v>NOF</v>
      </c>
      <c r="H3285" s="36" t="str">
        <f>RIGHT('DETALLE DE CONEXIONES'!AK3285,2)</f>
        <v/>
      </c>
      <c r="I3285" s="36" t="str">
        <f>LEFT('DETALLE DE CONEXIONES'!AK3285,3)</f>
        <v/>
      </c>
      <c r="J3285" s="36" t="str">
        <f>LEFT('DETALLE DE CONEXIONES'!M3285,3)</f>
        <v>0mi</v>
      </c>
      <c r="K3285" s="36" t="str">
        <f>IF(LEN('DETALLE DE CONEXIONES'!M3285)&lt;12,(RIGHT('DETALLE DE CONEXIONES'!M3285,5)),(RIGHT('DETALLE DE CONEXIONES'!M3285,6)))</f>
        <v>34seg.</v>
      </c>
      <c r="L3285" s="36">
        <f>IF(C3285="Saliente Local",(IFERROR((LIMPIA(J3285,1)),0)),0)</f>
        <v>0</v>
      </c>
      <c r="M3285" s="36">
        <f>IF(C3285="Saliente Nacional",(IFERROR((LIMPIA(J3285,1)),0)),0)</f>
        <v>0</v>
      </c>
      <c r="N3285" s="36">
        <f>IF(C3285="Saliente Internacional",(IFERROR((LIMPIA(J3285,1)),0)),0)</f>
        <v>0</v>
      </c>
      <c r="O3285" s="36">
        <f>IF(C3285="Saliente Local",(IFERROR((LIMPIA(K3285,1)),0)),0)</f>
        <v>34</v>
      </c>
      <c r="P3285" s="36">
        <f>IF(C3285="Saliente Nacional",(IFERROR((LIMPIA(K3285,1)),0)),0)</f>
        <v>0</v>
      </c>
      <c r="Q3285" s="36">
        <f>IF(C3285="Saliente Internacional",(IFERROR((LIMPIA(K3285,1)),0)),0)</f>
        <v>0</v>
      </c>
      <c r="R3285" s="36">
        <f t="shared" si="154"/>
        <v>1</v>
      </c>
      <c r="S3285" s="36">
        <f t="shared" si="155"/>
        <v>0</v>
      </c>
    </row>
    <row r="3286" spans="1:19" x14ac:dyDescent="0.25">
      <c r="A3286" s="101">
        <f>'DETALLE DE CONEXIONES'!P3286</f>
        <v>0</v>
      </c>
      <c r="B3286" s="36" t="str">
        <f>'DETALLE DE CONEXIONES'!I3286</f>
        <v>GPRS</v>
      </c>
      <c r="C3286" s="36" t="str">
        <f>'DETALLE DE CONEXIONES'!BB3286</f>
        <v>INTERNET</v>
      </c>
      <c r="D3286" s="36" t="str">
        <f>'DETALLE DE CONEXIONES'!E3286</f>
        <v>internet.itelcel.coXXXGLTE</v>
      </c>
      <c r="E3286" s="36">
        <f t="shared" si="153"/>
        <v>26</v>
      </c>
      <c r="F3286" s="36">
        <f>IFERROR(LIMPIA('DETALLE DE CONEXIONES'!N3286,1),0)</f>
        <v>0</v>
      </c>
      <c r="G3286" s="36" t="str">
        <f>LEFT('DETALLE DE CONEXIONES'!BE3286,3)</f>
        <v/>
      </c>
      <c r="H3286" s="36" t="str">
        <f>RIGHT('DETALLE DE CONEXIONES'!AK3286,2)</f>
        <v>-1</v>
      </c>
      <c r="I3286" s="36" t="str">
        <f>LEFT('DETALLE DE CONEXIONES'!AK3286,3)</f>
        <v>INT</v>
      </c>
      <c r="J3286" s="36" t="str">
        <f>LEFT('DETALLE DE CONEXIONES'!M3286,3)</f>
        <v>0mi</v>
      </c>
      <c r="K3286" s="36" t="str">
        <f>IF(LEN('DETALLE DE CONEXIONES'!M3286)&lt;12,(RIGHT('DETALLE DE CONEXIONES'!M3286,5)),(RIGHT('DETALLE DE CONEXIONES'!M3286,6)))</f>
        <v xml:space="preserve">min. </v>
      </c>
      <c r="L3286" s="36">
        <f>IF(C3286="Saliente Local",(IFERROR((LIMPIA(J3286,1)),0)),0)</f>
        <v>0</v>
      </c>
      <c r="M3286" s="36">
        <f>IF(C3286="Saliente Nacional",(IFERROR((LIMPIA(J3286,1)),0)),0)</f>
        <v>0</v>
      </c>
      <c r="N3286" s="36">
        <f>IF(C3286="Saliente Internacional",(IFERROR((LIMPIA(J3286,1)),0)),0)</f>
        <v>0</v>
      </c>
      <c r="O3286" s="36">
        <f>IF(C3286="Saliente Local",(IFERROR((LIMPIA(K3286,1)),0)),0)</f>
        <v>0</v>
      </c>
      <c r="P3286" s="36">
        <f>IF(C3286="Saliente Nacional",(IFERROR((LIMPIA(K3286,1)),0)),0)</f>
        <v>0</v>
      </c>
      <c r="Q3286" s="36">
        <f>IF(C3286="Saliente Internacional",(IFERROR((LIMPIA(K3286,1)),0)),0)</f>
        <v>0</v>
      </c>
      <c r="R3286" s="36">
        <f t="shared" si="154"/>
        <v>0</v>
      </c>
      <c r="S3286" s="36">
        <f t="shared" si="155"/>
        <v>0</v>
      </c>
    </row>
    <row r="3287" spans="1:19" x14ac:dyDescent="0.25">
      <c r="A3287" s="101">
        <f>'DETALLE DE CONEXIONES'!P3287</f>
        <v>0</v>
      </c>
      <c r="B3287" s="36" t="str">
        <f>'DETALLE DE CONEXIONES'!I3287</f>
        <v>GPRS</v>
      </c>
      <c r="C3287" s="36" t="str">
        <f>'DETALLE DE CONEXIONES'!BB3287</f>
        <v>RS</v>
      </c>
      <c r="D3287" s="36" t="str">
        <f>'DETALLE DE CONEXIONES'!E3287</f>
        <v>internet.itelcel.coXXXGLTE</v>
      </c>
      <c r="E3287" s="36">
        <f t="shared" si="153"/>
        <v>26</v>
      </c>
      <c r="F3287" s="36">
        <f>IFERROR(LIMPIA('DETALLE DE CONEXIONES'!N3287,1),0)</f>
        <v>0</v>
      </c>
      <c r="G3287" s="36" t="str">
        <f>LEFT('DETALLE DE CONEXIONES'!BE3287,3)</f>
        <v/>
      </c>
      <c r="H3287" s="36" t="str">
        <f>RIGHT('DETALLE DE CONEXIONES'!AK3287,2)</f>
        <v>-1</v>
      </c>
      <c r="I3287" s="36" t="str">
        <f>LEFT('DETALLE DE CONEXIONES'!AK3287,3)</f>
        <v>RS;</v>
      </c>
      <c r="J3287" s="36" t="str">
        <f>LEFT('DETALLE DE CONEXIONES'!M3287,3)</f>
        <v>0mi</v>
      </c>
      <c r="K3287" s="36" t="str">
        <f>IF(LEN('DETALLE DE CONEXIONES'!M3287)&lt;12,(RIGHT('DETALLE DE CONEXIONES'!M3287,5)),(RIGHT('DETALLE DE CONEXIONES'!M3287,6)))</f>
        <v xml:space="preserve">min. </v>
      </c>
      <c r="L3287" s="36">
        <f>IF(C3287="Saliente Local",(IFERROR((LIMPIA(J3287,1)),0)),0)</f>
        <v>0</v>
      </c>
      <c r="M3287" s="36">
        <f>IF(C3287="Saliente Nacional",(IFERROR((LIMPIA(J3287,1)),0)),0)</f>
        <v>0</v>
      </c>
      <c r="N3287" s="36">
        <f>IF(C3287="Saliente Internacional",(IFERROR((LIMPIA(J3287,1)),0)),0)</f>
        <v>0</v>
      </c>
      <c r="O3287" s="36">
        <f>IF(C3287="Saliente Local",(IFERROR((LIMPIA(K3287,1)),0)),0)</f>
        <v>0</v>
      </c>
      <c r="P3287" s="36">
        <f>IF(C3287="Saliente Nacional",(IFERROR((LIMPIA(K3287,1)),0)),0)</f>
        <v>0</v>
      </c>
      <c r="Q3287" s="36">
        <f>IF(C3287="Saliente Internacional",(IFERROR((LIMPIA(K3287,1)),0)),0)</f>
        <v>0</v>
      </c>
      <c r="R3287" s="36">
        <f t="shared" si="154"/>
        <v>0</v>
      </c>
      <c r="S3287" s="36">
        <f t="shared" si="155"/>
        <v>0</v>
      </c>
    </row>
    <row r="3288" spans="1:19" x14ac:dyDescent="0.25">
      <c r="A3288" s="101">
        <f>'DETALLE DE CONEXIONES'!P3288</f>
        <v>0</v>
      </c>
      <c r="B3288" s="36" t="str">
        <f>'DETALLE DE CONEXIONES'!I3288</f>
        <v>SALIENTE</v>
      </c>
      <c r="C3288" s="36" t="str">
        <f>'DETALLE DE CONEXIONES'!BB3288</f>
        <v>Saliente Local</v>
      </c>
      <c r="D3288" s="36" t="str">
        <f>'DETALLE DE CONEXIONES'!E3288</f>
        <v>999XXX8226</v>
      </c>
      <c r="E3288" s="36">
        <f t="shared" si="153"/>
        <v>10</v>
      </c>
      <c r="F3288" s="36">
        <f>IFERROR(LIMPIA('DETALLE DE CONEXIONES'!N3288,1),0)</f>
        <v>1</v>
      </c>
      <c r="G3288" s="36" t="str">
        <f>LEFT('DETALLE DE CONEXIONES'!BE3288,3)</f>
        <v>NOF</v>
      </c>
      <c r="H3288" s="36" t="str">
        <f>RIGHT('DETALLE DE CONEXIONES'!AK3288,2)</f>
        <v/>
      </c>
      <c r="I3288" s="36" t="str">
        <f>LEFT('DETALLE DE CONEXIONES'!AK3288,3)</f>
        <v/>
      </c>
      <c r="J3288" s="36" t="str">
        <f>LEFT('DETALLE DE CONEXIONES'!M3288,3)</f>
        <v>0mi</v>
      </c>
      <c r="K3288" s="36" t="str">
        <f>IF(LEN('DETALLE DE CONEXIONES'!M3288)&lt;12,(RIGHT('DETALLE DE CONEXIONES'!M3288,5)),(RIGHT('DETALLE DE CONEXIONES'!M3288,6)))</f>
        <v>25seg.</v>
      </c>
      <c r="L3288" s="36">
        <f>IF(C3288="Saliente Local",(IFERROR((LIMPIA(J3288,1)),0)),0)</f>
        <v>0</v>
      </c>
      <c r="M3288" s="36">
        <f>IF(C3288="Saliente Nacional",(IFERROR((LIMPIA(J3288,1)),0)),0)</f>
        <v>0</v>
      </c>
      <c r="N3288" s="36">
        <f>IF(C3288="Saliente Internacional",(IFERROR((LIMPIA(J3288,1)),0)),0)</f>
        <v>0</v>
      </c>
      <c r="O3288" s="36">
        <f>IF(C3288="Saliente Local",(IFERROR((LIMPIA(K3288,1)),0)),0)</f>
        <v>25</v>
      </c>
      <c r="P3288" s="36">
        <f>IF(C3288="Saliente Nacional",(IFERROR((LIMPIA(K3288,1)),0)),0)</f>
        <v>0</v>
      </c>
      <c r="Q3288" s="36">
        <f>IF(C3288="Saliente Internacional",(IFERROR((LIMPIA(K3288,1)),0)),0)</f>
        <v>0</v>
      </c>
      <c r="R3288" s="36">
        <f t="shared" si="154"/>
        <v>1</v>
      </c>
      <c r="S3288" s="36">
        <f t="shared" si="155"/>
        <v>0</v>
      </c>
    </row>
    <row r="3289" spans="1:19" x14ac:dyDescent="0.25">
      <c r="A3289" s="101">
        <f>'DETALLE DE CONEXIONES'!P3289</f>
        <v>0</v>
      </c>
      <c r="B3289" s="36" t="str">
        <f>'DETALLE DE CONEXIONES'!I3289</f>
        <v>SALIENTE</v>
      </c>
      <c r="C3289" s="36" t="str">
        <f>'DETALLE DE CONEXIONES'!BB3289</f>
        <v>Saliente Local</v>
      </c>
      <c r="D3289" s="36" t="str">
        <f>'DETALLE DE CONEXIONES'!E3289</f>
        <v>999XXX3420</v>
      </c>
      <c r="E3289" s="36">
        <f t="shared" si="153"/>
        <v>10</v>
      </c>
      <c r="F3289" s="36">
        <f>IFERROR(LIMPIA('DETALLE DE CONEXIONES'!N3289,1),0)</f>
        <v>1</v>
      </c>
      <c r="G3289" s="36" t="str">
        <f>LEFT('DETALLE DE CONEXIONES'!BE3289,3)</f>
        <v>NOF</v>
      </c>
      <c r="H3289" s="36" t="str">
        <f>RIGHT('DETALLE DE CONEXIONES'!AK3289,2)</f>
        <v/>
      </c>
      <c r="I3289" s="36" t="str">
        <f>LEFT('DETALLE DE CONEXIONES'!AK3289,3)</f>
        <v/>
      </c>
      <c r="J3289" s="36" t="str">
        <f>LEFT('DETALLE DE CONEXIONES'!M3289,3)</f>
        <v>0mi</v>
      </c>
      <c r="K3289" s="36" t="str">
        <f>IF(LEN('DETALLE DE CONEXIONES'!M3289)&lt;12,(RIGHT('DETALLE DE CONEXIONES'!M3289,5)),(RIGHT('DETALLE DE CONEXIONES'!M3289,6)))</f>
        <v>35seg.</v>
      </c>
      <c r="L3289" s="36">
        <f>IF(C3289="Saliente Local",(IFERROR((LIMPIA(J3289,1)),0)),0)</f>
        <v>0</v>
      </c>
      <c r="M3289" s="36">
        <f>IF(C3289="Saliente Nacional",(IFERROR((LIMPIA(J3289,1)),0)),0)</f>
        <v>0</v>
      </c>
      <c r="N3289" s="36">
        <f>IF(C3289="Saliente Internacional",(IFERROR((LIMPIA(J3289,1)),0)),0)</f>
        <v>0</v>
      </c>
      <c r="O3289" s="36">
        <f>IF(C3289="Saliente Local",(IFERROR((LIMPIA(K3289,1)),0)),0)</f>
        <v>35</v>
      </c>
      <c r="P3289" s="36">
        <f>IF(C3289="Saliente Nacional",(IFERROR((LIMPIA(K3289,1)),0)),0)</f>
        <v>0</v>
      </c>
      <c r="Q3289" s="36">
        <f>IF(C3289="Saliente Internacional",(IFERROR((LIMPIA(K3289,1)),0)),0)</f>
        <v>0</v>
      </c>
      <c r="R3289" s="36">
        <f t="shared" si="154"/>
        <v>1</v>
      </c>
      <c r="S3289" s="36">
        <f t="shared" si="155"/>
        <v>0</v>
      </c>
    </row>
    <row r="3290" spans="1:19" x14ac:dyDescent="0.25">
      <c r="A3290" s="101">
        <f>'DETALLE DE CONEXIONES'!P3290</f>
        <v>0</v>
      </c>
      <c r="B3290" s="36" t="str">
        <f>'DETALLE DE CONEXIONES'!I3290</f>
        <v>GPRS</v>
      </c>
      <c r="C3290" s="36" t="str">
        <f>'DETALLE DE CONEXIONES'!BB3290</f>
        <v>MENSAJERO</v>
      </c>
      <c r="D3290" s="36" t="str">
        <f>'DETALLE DE CONEXIONES'!E3290</f>
        <v>internet.itelcel.coXXXGLTE</v>
      </c>
      <c r="E3290" s="36">
        <f t="shared" si="153"/>
        <v>26</v>
      </c>
      <c r="F3290" s="36">
        <f>IFERROR(LIMPIA('DETALLE DE CONEXIONES'!N3290,1),0)</f>
        <v>0</v>
      </c>
      <c r="G3290" s="36" t="str">
        <f>LEFT('DETALLE DE CONEXIONES'!BE3290,3)</f>
        <v/>
      </c>
      <c r="H3290" s="36" t="str">
        <f>RIGHT('DETALLE DE CONEXIONES'!AK3290,2)</f>
        <v>-1</v>
      </c>
      <c r="I3290" s="36" t="str">
        <f>LEFT('DETALLE DE CONEXIONES'!AK3290,3)</f>
        <v>MEN</v>
      </c>
      <c r="J3290" s="36" t="str">
        <f>LEFT('DETALLE DE CONEXIONES'!M3290,3)</f>
        <v>0mi</v>
      </c>
      <c r="K3290" s="36" t="str">
        <f>IF(LEN('DETALLE DE CONEXIONES'!M3290)&lt;12,(RIGHT('DETALLE DE CONEXIONES'!M3290,5)),(RIGHT('DETALLE DE CONEXIONES'!M3290,6)))</f>
        <v xml:space="preserve">min. </v>
      </c>
      <c r="L3290" s="36">
        <f>IF(C3290="Saliente Local",(IFERROR((LIMPIA(J3290,1)),0)),0)</f>
        <v>0</v>
      </c>
      <c r="M3290" s="36">
        <f>IF(C3290="Saliente Nacional",(IFERROR((LIMPIA(J3290,1)),0)),0)</f>
        <v>0</v>
      </c>
      <c r="N3290" s="36">
        <f>IF(C3290="Saliente Internacional",(IFERROR((LIMPIA(J3290,1)),0)),0)</f>
        <v>0</v>
      </c>
      <c r="O3290" s="36">
        <f>IF(C3290="Saliente Local",(IFERROR((LIMPIA(K3290,1)),0)),0)</f>
        <v>0</v>
      </c>
      <c r="P3290" s="36">
        <f>IF(C3290="Saliente Nacional",(IFERROR((LIMPIA(K3290,1)),0)),0)</f>
        <v>0</v>
      </c>
      <c r="Q3290" s="36">
        <f>IF(C3290="Saliente Internacional",(IFERROR((LIMPIA(K3290,1)),0)),0)</f>
        <v>0</v>
      </c>
      <c r="R3290" s="36">
        <f t="shared" si="154"/>
        <v>0</v>
      </c>
      <c r="S3290" s="36">
        <f t="shared" si="155"/>
        <v>0</v>
      </c>
    </row>
    <row r="3291" spans="1:19" x14ac:dyDescent="0.25">
      <c r="A3291" s="101">
        <f>'DETALLE DE CONEXIONES'!P3291</f>
        <v>0</v>
      </c>
      <c r="B3291" s="36" t="str">
        <f>'DETALLE DE CONEXIONES'!I3291</f>
        <v>GPRS</v>
      </c>
      <c r="C3291" s="36" t="str">
        <f>'DETALLE DE CONEXIONES'!BB3291</f>
        <v>RS</v>
      </c>
      <c r="D3291" s="36" t="str">
        <f>'DETALLE DE CONEXIONES'!E3291</f>
        <v>internet.itelcel.coXXXGLTE</v>
      </c>
      <c r="E3291" s="36">
        <f t="shared" si="153"/>
        <v>26</v>
      </c>
      <c r="F3291" s="36">
        <f>IFERROR(LIMPIA('DETALLE DE CONEXIONES'!N3291,1),0)</f>
        <v>0</v>
      </c>
      <c r="G3291" s="36" t="str">
        <f>LEFT('DETALLE DE CONEXIONES'!BE3291,3)</f>
        <v/>
      </c>
      <c r="H3291" s="36" t="str">
        <f>RIGHT('DETALLE DE CONEXIONES'!AK3291,2)</f>
        <v>-1</v>
      </c>
      <c r="I3291" s="36" t="str">
        <f>LEFT('DETALLE DE CONEXIONES'!AK3291,3)</f>
        <v>RS;</v>
      </c>
      <c r="J3291" s="36" t="str">
        <f>LEFT('DETALLE DE CONEXIONES'!M3291,3)</f>
        <v>0mi</v>
      </c>
      <c r="K3291" s="36" t="str">
        <f>IF(LEN('DETALLE DE CONEXIONES'!M3291)&lt;12,(RIGHT('DETALLE DE CONEXIONES'!M3291,5)),(RIGHT('DETALLE DE CONEXIONES'!M3291,6)))</f>
        <v xml:space="preserve">min. </v>
      </c>
      <c r="L3291" s="36">
        <f>IF(C3291="Saliente Local",(IFERROR((LIMPIA(J3291,1)),0)),0)</f>
        <v>0</v>
      </c>
      <c r="M3291" s="36">
        <f>IF(C3291="Saliente Nacional",(IFERROR((LIMPIA(J3291,1)),0)),0)</f>
        <v>0</v>
      </c>
      <c r="N3291" s="36">
        <f>IF(C3291="Saliente Internacional",(IFERROR((LIMPIA(J3291,1)),0)),0)</f>
        <v>0</v>
      </c>
      <c r="O3291" s="36">
        <f>IF(C3291="Saliente Local",(IFERROR((LIMPIA(K3291,1)),0)),0)</f>
        <v>0</v>
      </c>
      <c r="P3291" s="36">
        <f>IF(C3291="Saliente Nacional",(IFERROR((LIMPIA(K3291,1)),0)),0)</f>
        <v>0</v>
      </c>
      <c r="Q3291" s="36">
        <f>IF(C3291="Saliente Internacional",(IFERROR((LIMPIA(K3291,1)),0)),0)</f>
        <v>0</v>
      </c>
      <c r="R3291" s="36">
        <f t="shared" si="154"/>
        <v>0</v>
      </c>
      <c r="S3291" s="36">
        <f t="shared" si="155"/>
        <v>0</v>
      </c>
    </row>
    <row r="3292" spans="1:19" x14ac:dyDescent="0.25">
      <c r="A3292" s="101">
        <f>'DETALLE DE CONEXIONES'!P3292</f>
        <v>0</v>
      </c>
      <c r="B3292" s="36" t="str">
        <f>'DETALLE DE CONEXIONES'!I3292</f>
        <v>GPRS</v>
      </c>
      <c r="C3292" s="36" t="str">
        <f>'DETALLE DE CONEXIONES'!BB3292</f>
        <v>INTERNET</v>
      </c>
      <c r="D3292" s="36" t="str">
        <f>'DETALLE DE CONEXIONES'!E3292</f>
        <v>internet.itelcel.coXXXGLTE</v>
      </c>
      <c r="E3292" s="36">
        <f t="shared" si="153"/>
        <v>26</v>
      </c>
      <c r="F3292" s="36">
        <f>IFERROR(LIMPIA('DETALLE DE CONEXIONES'!N3292,1),0)</f>
        <v>0</v>
      </c>
      <c r="G3292" s="36" t="str">
        <f>LEFT('DETALLE DE CONEXIONES'!BE3292,3)</f>
        <v/>
      </c>
      <c r="H3292" s="36" t="str">
        <f>RIGHT('DETALLE DE CONEXIONES'!AK3292,2)</f>
        <v>-1</v>
      </c>
      <c r="I3292" s="36" t="str">
        <f>LEFT('DETALLE DE CONEXIONES'!AK3292,3)</f>
        <v>INT</v>
      </c>
      <c r="J3292" s="36" t="str">
        <f>LEFT('DETALLE DE CONEXIONES'!M3292,3)</f>
        <v>0mi</v>
      </c>
      <c r="K3292" s="36" t="str">
        <f>IF(LEN('DETALLE DE CONEXIONES'!M3292)&lt;12,(RIGHT('DETALLE DE CONEXIONES'!M3292,5)),(RIGHT('DETALLE DE CONEXIONES'!M3292,6)))</f>
        <v xml:space="preserve">min. </v>
      </c>
      <c r="L3292" s="36">
        <f>IF(C3292="Saliente Local",(IFERROR((LIMPIA(J3292,1)),0)),0)</f>
        <v>0</v>
      </c>
      <c r="M3292" s="36">
        <f>IF(C3292="Saliente Nacional",(IFERROR((LIMPIA(J3292,1)),0)),0)</f>
        <v>0</v>
      </c>
      <c r="N3292" s="36">
        <f>IF(C3292="Saliente Internacional",(IFERROR((LIMPIA(J3292,1)),0)),0)</f>
        <v>0</v>
      </c>
      <c r="O3292" s="36">
        <f>IF(C3292="Saliente Local",(IFERROR((LIMPIA(K3292,1)),0)),0)</f>
        <v>0</v>
      </c>
      <c r="P3292" s="36">
        <f>IF(C3292="Saliente Nacional",(IFERROR((LIMPIA(K3292,1)),0)),0)</f>
        <v>0</v>
      </c>
      <c r="Q3292" s="36">
        <f>IF(C3292="Saliente Internacional",(IFERROR((LIMPIA(K3292,1)),0)),0)</f>
        <v>0</v>
      </c>
      <c r="R3292" s="36">
        <f t="shared" si="154"/>
        <v>0</v>
      </c>
      <c r="S3292" s="36">
        <f t="shared" si="155"/>
        <v>0</v>
      </c>
    </row>
    <row r="3293" spans="1:19" x14ac:dyDescent="0.25">
      <c r="A3293" s="101">
        <f>'DETALLE DE CONEXIONES'!P3293</f>
        <v>0</v>
      </c>
      <c r="B3293" s="36" t="str">
        <f>'DETALLE DE CONEXIONES'!I3293</f>
        <v>ENTRANTE</v>
      </c>
      <c r="C3293" s="36" t="str">
        <f>'DETALLE DE CONEXIONES'!BB3293</f>
        <v>Entrante Local</v>
      </c>
      <c r="D3293" s="36" t="str">
        <f>'DETALLE DE CONEXIONES'!E3293</f>
        <v>999XXX1600</v>
      </c>
      <c r="E3293" s="36">
        <f t="shared" si="153"/>
        <v>10</v>
      </c>
      <c r="F3293" s="36">
        <f>IFERROR(LIMPIA('DETALLE DE CONEXIONES'!N3293,1),0)</f>
        <v>6</v>
      </c>
      <c r="G3293" s="36" t="str">
        <f>LEFT('DETALLE DE CONEXIONES'!BE3293,3)</f>
        <v>NOF</v>
      </c>
      <c r="H3293" s="36" t="str">
        <f>RIGHT('DETALLE DE CONEXIONES'!AK3293,2)</f>
        <v/>
      </c>
      <c r="I3293" s="36" t="str">
        <f>LEFT('DETALLE DE CONEXIONES'!AK3293,3)</f>
        <v/>
      </c>
      <c r="J3293" s="36" t="str">
        <f>LEFT('DETALLE DE CONEXIONES'!M3293,3)</f>
        <v>5mi</v>
      </c>
      <c r="K3293" s="36" t="str">
        <f>IF(LEN('DETALLE DE CONEXIONES'!M3293)&lt;12,(RIGHT('DETALLE DE CONEXIONES'!M3293,5)),(RIGHT('DETALLE DE CONEXIONES'!M3293,6)))</f>
        <v>13seg.</v>
      </c>
      <c r="L3293" s="36">
        <f>IF(C3293="Saliente Local",(IFERROR((LIMPIA(J3293,1)),0)),0)</f>
        <v>0</v>
      </c>
      <c r="M3293" s="36">
        <f>IF(C3293="Saliente Nacional",(IFERROR((LIMPIA(J3293,1)),0)),0)</f>
        <v>0</v>
      </c>
      <c r="N3293" s="36">
        <f>IF(C3293="Saliente Internacional",(IFERROR((LIMPIA(J3293,1)),0)),0)</f>
        <v>0</v>
      </c>
      <c r="O3293" s="36">
        <f>IF(C3293="Saliente Local",(IFERROR((LIMPIA(K3293,1)),0)),0)</f>
        <v>0</v>
      </c>
      <c r="P3293" s="36">
        <f>IF(C3293="Saliente Nacional",(IFERROR((LIMPIA(K3293,1)),0)),0)</f>
        <v>0</v>
      </c>
      <c r="Q3293" s="36">
        <f>IF(C3293="Saliente Internacional",(IFERROR((LIMPIA(K3293,1)),0)),0)</f>
        <v>0</v>
      </c>
      <c r="R3293" s="36">
        <f t="shared" si="154"/>
        <v>0</v>
      </c>
      <c r="S3293" s="36">
        <f t="shared" si="155"/>
        <v>0</v>
      </c>
    </row>
    <row r="3294" spans="1:19" x14ac:dyDescent="0.25">
      <c r="A3294" s="101">
        <f>'DETALLE DE CONEXIONES'!P3294</f>
        <v>0</v>
      </c>
      <c r="B3294" s="36" t="str">
        <f>'DETALLE DE CONEXIONES'!I3294</f>
        <v>ENTRANTE</v>
      </c>
      <c r="C3294" s="36" t="str">
        <f>'DETALLE DE CONEXIONES'!BB3294</f>
        <v>Entrante</v>
      </c>
      <c r="D3294" s="36" t="str">
        <f>'DETALLE DE CONEXIONES'!E3294</f>
        <v>999XXX1600</v>
      </c>
      <c r="E3294" s="36">
        <f t="shared" si="153"/>
        <v>10</v>
      </c>
      <c r="F3294" s="36">
        <f>IFERROR(LIMPIA('DETALLE DE CONEXIONES'!N3294,1),0)</f>
        <v>6</v>
      </c>
      <c r="G3294" s="36" t="str">
        <f>LEFT('DETALLE DE CONEXIONES'!BE3294,3)</f>
        <v>NOF</v>
      </c>
      <c r="H3294" s="36" t="str">
        <f>RIGHT('DETALLE DE CONEXIONES'!AK3294,2)</f>
        <v/>
      </c>
      <c r="I3294" s="36" t="str">
        <f>LEFT('DETALLE DE CONEXIONES'!AK3294,3)</f>
        <v/>
      </c>
      <c r="J3294" s="36" t="str">
        <f>LEFT('DETALLE DE CONEXIONES'!M3294,3)</f>
        <v>5mi</v>
      </c>
      <c r="K3294" s="36" t="str">
        <f>IF(LEN('DETALLE DE CONEXIONES'!M3294)&lt;12,(RIGHT('DETALLE DE CONEXIONES'!M3294,5)),(RIGHT('DETALLE DE CONEXIONES'!M3294,6)))</f>
        <v>40seg.</v>
      </c>
      <c r="L3294" s="36">
        <f>IF(C3294="Saliente Local",(IFERROR((LIMPIA(J3294,1)),0)),0)</f>
        <v>0</v>
      </c>
      <c r="M3294" s="36">
        <f>IF(C3294="Saliente Nacional",(IFERROR((LIMPIA(J3294,1)),0)),0)</f>
        <v>0</v>
      </c>
      <c r="N3294" s="36">
        <f>IF(C3294="Saliente Internacional",(IFERROR((LIMPIA(J3294,1)),0)),0)</f>
        <v>0</v>
      </c>
      <c r="O3294" s="36">
        <f>IF(C3294="Saliente Local",(IFERROR((LIMPIA(K3294,1)),0)),0)</f>
        <v>0</v>
      </c>
      <c r="P3294" s="36">
        <f>IF(C3294="Saliente Nacional",(IFERROR((LIMPIA(K3294,1)),0)),0)</f>
        <v>0</v>
      </c>
      <c r="Q3294" s="36">
        <f>IF(C3294="Saliente Internacional",(IFERROR((LIMPIA(K3294,1)),0)),0)</f>
        <v>0</v>
      </c>
      <c r="R3294" s="36">
        <f t="shared" si="154"/>
        <v>0</v>
      </c>
      <c r="S3294" s="36">
        <f t="shared" si="155"/>
        <v>0</v>
      </c>
    </row>
    <row r="3295" spans="1:19" x14ac:dyDescent="0.25">
      <c r="A3295" s="101">
        <f>'DETALLE DE CONEXIONES'!P3295</f>
        <v>0</v>
      </c>
      <c r="B3295" s="36" t="str">
        <f>'DETALLE DE CONEXIONES'!I3295</f>
        <v>TRANSFERENCIA</v>
      </c>
      <c r="C3295" s="36" t="str">
        <f>'DETALLE DE CONEXIONES'!BB3295</f>
        <v>Desvio Nacional</v>
      </c>
      <c r="D3295" s="36" t="str">
        <f>'DETALLE DE CONEXIONES'!E3295</f>
        <v>999XXX1600</v>
      </c>
      <c r="E3295" s="36">
        <f t="shared" si="153"/>
        <v>10</v>
      </c>
      <c r="F3295" s="36">
        <f>IFERROR(LIMPIA('DETALLE DE CONEXIONES'!N3295,1),0)</f>
        <v>1</v>
      </c>
      <c r="G3295" s="36" t="str">
        <f>LEFT('DETALLE DE CONEXIONES'!BE3295,3)</f>
        <v>SIU</v>
      </c>
      <c r="H3295" s="36" t="str">
        <f>RIGHT('DETALLE DE CONEXIONES'!AK3295,2)</f>
        <v/>
      </c>
      <c r="I3295" s="36" t="str">
        <f>LEFT('DETALLE DE CONEXIONES'!AK3295,3)</f>
        <v/>
      </c>
      <c r="J3295" s="36" t="str">
        <f>LEFT('DETALLE DE CONEXIONES'!M3295,3)</f>
        <v>0mi</v>
      </c>
      <c r="K3295" s="36" t="str">
        <f>IF(LEN('DETALLE DE CONEXIONES'!M3295)&lt;12,(RIGHT('DETALLE DE CONEXIONES'!M3295,5)),(RIGHT('DETALLE DE CONEXIONES'!M3295,6)))</f>
        <v>3seg.</v>
      </c>
      <c r="L3295" s="36">
        <f>IF(C3295="Saliente Local",(IFERROR((LIMPIA(J3295,1)),0)),0)</f>
        <v>0</v>
      </c>
      <c r="M3295" s="36">
        <f>IF(C3295="Saliente Nacional",(IFERROR((LIMPIA(J3295,1)),0)),0)</f>
        <v>0</v>
      </c>
      <c r="N3295" s="36">
        <f>IF(C3295="Saliente Internacional",(IFERROR((LIMPIA(J3295,1)),0)),0)</f>
        <v>0</v>
      </c>
      <c r="O3295" s="36">
        <f>IF(C3295="Saliente Local",(IFERROR((LIMPIA(K3295,1)),0)),0)</f>
        <v>0</v>
      </c>
      <c r="P3295" s="36">
        <f>IF(C3295="Saliente Nacional",(IFERROR((LIMPIA(K3295,1)),0)),0)</f>
        <v>0</v>
      </c>
      <c r="Q3295" s="36">
        <f>IF(C3295="Saliente Internacional",(IFERROR((LIMPIA(K3295,1)),0)),0)</f>
        <v>0</v>
      </c>
      <c r="R3295" s="36">
        <f t="shared" si="154"/>
        <v>0</v>
      </c>
      <c r="S3295" s="36">
        <f t="shared" si="155"/>
        <v>0</v>
      </c>
    </row>
    <row r="3296" spans="1:19" x14ac:dyDescent="0.25">
      <c r="A3296" s="101">
        <f>'DETALLE DE CONEXIONES'!P3296</f>
        <v>0</v>
      </c>
      <c r="B3296" s="36" t="str">
        <f>'DETALLE DE CONEXIONES'!I3296</f>
        <v>ENTRANTE</v>
      </c>
      <c r="C3296" s="36" t="str">
        <f>'DETALLE DE CONEXIONES'!BB3296</f>
        <v>Entrante Local</v>
      </c>
      <c r="D3296" s="36" t="str">
        <f>'DETALLE DE CONEXIONES'!E3296</f>
        <v>999XXX1600</v>
      </c>
      <c r="E3296" s="36">
        <f t="shared" si="153"/>
        <v>10</v>
      </c>
      <c r="F3296" s="36">
        <f>IFERROR(LIMPIA('DETALLE DE CONEXIONES'!N3296,1),0)</f>
        <v>1</v>
      </c>
      <c r="G3296" s="36" t="str">
        <f>LEFT('DETALLE DE CONEXIONES'!BE3296,3)</f>
        <v>NOF</v>
      </c>
      <c r="H3296" s="36" t="str">
        <f>RIGHT('DETALLE DE CONEXIONES'!AK3296,2)</f>
        <v/>
      </c>
      <c r="I3296" s="36" t="str">
        <f>LEFT('DETALLE DE CONEXIONES'!AK3296,3)</f>
        <v/>
      </c>
      <c r="J3296" s="36" t="str">
        <f>LEFT('DETALLE DE CONEXIONES'!M3296,3)</f>
        <v>0mi</v>
      </c>
      <c r="K3296" s="36" t="str">
        <f>IF(LEN('DETALLE DE CONEXIONES'!M3296)&lt;12,(RIGHT('DETALLE DE CONEXIONES'!M3296,5)),(RIGHT('DETALLE DE CONEXIONES'!M3296,6)))</f>
        <v>22seg.</v>
      </c>
      <c r="L3296" s="36">
        <f>IF(C3296="Saliente Local",(IFERROR((LIMPIA(J3296,1)),0)),0)</f>
        <v>0</v>
      </c>
      <c r="M3296" s="36">
        <f>IF(C3296="Saliente Nacional",(IFERROR((LIMPIA(J3296,1)),0)),0)</f>
        <v>0</v>
      </c>
      <c r="N3296" s="36">
        <f>IF(C3296="Saliente Internacional",(IFERROR((LIMPIA(J3296,1)),0)),0)</f>
        <v>0</v>
      </c>
      <c r="O3296" s="36">
        <f>IF(C3296="Saliente Local",(IFERROR((LIMPIA(K3296,1)),0)),0)</f>
        <v>0</v>
      </c>
      <c r="P3296" s="36">
        <f>IF(C3296="Saliente Nacional",(IFERROR((LIMPIA(K3296,1)),0)),0)</f>
        <v>0</v>
      </c>
      <c r="Q3296" s="36">
        <f>IF(C3296="Saliente Internacional",(IFERROR((LIMPIA(K3296,1)),0)),0)</f>
        <v>0</v>
      </c>
      <c r="R3296" s="36">
        <f t="shared" si="154"/>
        <v>0</v>
      </c>
      <c r="S3296" s="36">
        <f t="shared" si="155"/>
        <v>0</v>
      </c>
    </row>
    <row r="3297" spans="1:19" x14ac:dyDescent="0.25">
      <c r="A3297" s="101">
        <f>'DETALLE DE CONEXIONES'!P3297</f>
        <v>0</v>
      </c>
      <c r="B3297" s="36" t="str">
        <f>'DETALLE DE CONEXIONES'!I3297</f>
        <v>ENTRANTE</v>
      </c>
      <c r="C3297" s="36" t="str">
        <f>'DETALLE DE CONEXIONES'!BB3297</f>
        <v>Entrante Local</v>
      </c>
      <c r="D3297" s="36" t="str">
        <f>'DETALLE DE CONEXIONES'!E3297</f>
        <v>999XXX1600</v>
      </c>
      <c r="E3297" s="36">
        <f t="shared" si="153"/>
        <v>10</v>
      </c>
      <c r="F3297" s="36">
        <f>IFERROR(LIMPIA('DETALLE DE CONEXIONES'!N3297,1),0)</f>
        <v>2</v>
      </c>
      <c r="G3297" s="36" t="str">
        <f>LEFT('DETALLE DE CONEXIONES'!BE3297,3)</f>
        <v>NOF</v>
      </c>
      <c r="H3297" s="36" t="str">
        <f>RIGHT('DETALLE DE CONEXIONES'!AK3297,2)</f>
        <v/>
      </c>
      <c r="I3297" s="36" t="str">
        <f>LEFT('DETALLE DE CONEXIONES'!AK3297,3)</f>
        <v/>
      </c>
      <c r="J3297" s="36" t="str">
        <f>LEFT('DETALLE DE CONEXIONES'!M3297,3)</f>
        <v>1mi</v>
      </c>
      <c r="K3297" s="36" t="str">
        <f>IF(LEN('DETALLE DE CONEXIONES'!M3297)&lt;12,(RIGHT('DETALLE DE CONEXIONES'!M3297,5)),(RIGHT('DETALLE DE CONEXIONES'!M3297,6)))</f>
        <v>35seg.</v>
      </c>
      <c r="L3297" s="36">
        <f>IF(C3297="Saliente Local",(IFERROR((LIMPIA(J3297,1)),0)),0)</f>
        <v>0</v>
      </c>
      <c r="M3297" s="36">
        <f>IF(C3297="Saliente Nacional",(IFERROR((LIMPIA(J3297,1)),0)),0)</f>
        <v>0</v>
      </c>
      <c r="N3297" s="36">
        <f>IF(C3297="Saliente Internacional",(IFERROR((LIMPIA(J3297,1)),0)),0)</f>
        <v>0</v>
      </c>
      <c r="O3297" s="36">
        <f>IF(C3297="Saliente Local",(IFERROR((LIMPIA(K3297,1)),0)),0)</f>
        <v>0</v>
      </c>
      <c r="P3297" s="36">
        <f>IF(C3297="Saliente Nacional",(IFERROR((LIMPIA(K3297,1)),0)),0)</f>
        <v>0</v>
      </c>
      <c r="Q3297" s="36">
        <f>IF(C3297="Saliente Internacional",(IFERROR((LIMPIA(K3297,1)),0)),0)</f>
        <v>0</v>
      </c>
      <c r="R3297" s="36">
        <f t="shared" si="154"/>
        <v>0</v>
      </c>
      <c r="S3297" s="36">
        <f t="shared" si="155"/>
        <v>0</v>
      </c>
    </row>
    <row r="3298" spans="1:19" x14ac:dyDescent="0.25">
      <c r="A3298" s="101">
        <f>'DETALLE DE CONEXIONES'!P3298</f>
        <v>0</v>
      </c>
      <c r="B3298" s="36" t="str">
        <f>'DETALLE DE CONEXIONES'!I3298</f>
        <v>ENTRANTE</v>
      </c>
      <c r="C3298" s="36" t="str">
        <f>'DETALLE DE CONEXIONES'!BB3298</f>
        <v>Entrante Local</v>
      </c>
      <c r="D3298" s="36" t="str">
        <f>'DETALLE DE CONEXIONES'!E3298</f>
        <v>999XXX1600</v>
      </c>
      <c r="E3298" s="36">
        <f t="shared" si="153"/>
        <v>10</v>
      </c>
      <c r="F3298" s="36">
        <f>IFERROR(LIMPIA('DETALLE DE CONEXIONES'!N3298,1),0)</f>
        <v>4</v>
      </c>
      <c r="G3298" s="36" t="str">
        <f>LEFT('DETALLE DE CONEXIONES'!BE3298,3)</f>
        <v>NOF</v>
      </c>
      <c r="H3298" s="36" t="str">
        <f>RIGHT('DETALLE DE CONEXIONES'!AK3298,2)</f>
        <v/>
      </c>
      <c r="I3298" s="36" t="str">
        <f>LEFT('DETALLE DE CONEXIONES'!AK3298,3)</f>
        <v/>
      </c>
      <c r="J3298" s="36" t="str">
        <f>LEFT('DETALLE DE CONEXIONES'!M3298,3)</f>
        <v>3mi</v>
      </c>
      <c r="K3298" s="36" t="str">
        <f>IF(LEN('DETALLE DE CONEXIONES'!M3298)&lt;12,(RIGHT('DETALLE DE CONEXIONES'!M3298,5)),(RIGHT('DETALLE DE CONEXIONES'!M3298,6)))</f>
        <v>39seg.</v>
      </c>
      <c r="L3298" s="36">
        <f>IF(C3298="Saliente Local",(IFERROR((LIMPIA(J3298,1)),0)),0)</f>
        <v>0</v>
      </c>
      <c r="M3298" s="36">
        <f>IF(C3298="Saliente Nacional",(IFERROR((LIMPIA(J3298,1)),0)),0)</f>
        <v>0</v>
      </c>
      <c r="N3298" s="36">
        <f>IF(C3298="Saliente Internacional",(IFERROR((LIMPIA(J3298,1)),0)),0)</f>
        <v>0</v>
      </c>
      <c r="O3298" s="36">
        <f>IF(C3298="Saliente Local",(IFERROR((LIMPIA(K3298,1)),0)),0)</f>
        <v>0</v>
      </c>
      <c r="P3298" s="36">
        <f>IF(C3298="Saliente Nacional",(IFERROR((LIMPIA(K3298,1)),0)),0)</f>
        <v>0</v>
      </c>
      <c r="Q3298" s="36">
        <f>IF(C3298="Saliente Internacional",(IFERROR((LIMPIA(K3298,1)),0)),0)</f>
        <v>0</v>
      </c>
      <c r="R3298" s="36">
        <f t="shared" si="154"/>
        <v>0</v>
      </c>
      <c r="S3298" s="36">
        <f t="shared" si="155"/>
        <v>0</v>
      </c>
    </row>
    <row r="3299" spans="1:19" x14ac:dyDescent="0.25">
      <c r="A3299" s="101">
        <f>'DETALLE DE CONEXIONES'!P3299</f>
        <v>0</v>
      </c>
      <c r="B3299" s="36" t="str">
        <f>'DETALLE DE CONEXIONES'!I3299</f>
        <v>ENTRANTE</v>
      </c>
      <c r="C3299" s="36" t="str">
        <f>'DETALLE DE CONEXIONES'!BB3299</f>
        <v>Entrante Local</v>
      </c>
      <c r="D3299" s="36" t="str">
        <f>'DETALLE DE CONEXIONES'!E3299</f>
        <v>999XXX1600</v>
      </c>
      <c r="E3299" s="36">
        <f t="shared" si="153"/>
        <v>10</v>
      </c>
      <c r="F3299" s="36">
        <f>IFERROR(LIMPIA('DETALLE DE CONEXIONES'!N3299,1),0)</f>
        <v>1</v>
      </c>
      <c r="G3299" s="36" t="str">
        <f>LEFT('DETALLE DE CONEXIONES'!BE3299,3)</f>
        <v>NOF</v>
      </c>
      <c r="H3299" s="36" t="str">
        <f>RIGHT('DETALLE DE CONEXIONES'!AK3299,2)</f>
        <v/>
      </c>
      <c r="I3299" s="36" t="str">
        <f>LEFT('DETALLE DE CONEXIONES'!AK3299,3)</f>
        <v/>
      </c>
      <c r="J3299" s="36" t="str">
        <f>LEFT('DETALLE DE CONEXIONES'!M3299,3)</f>
        <v>0mi</v>
      </c>
      <c r="K3299" s="36" t="str">
        <f>IF(LEN('DETALLE DE CONEXIONES'!M3299)&lt;12,(RIGHT('DETALLE DE CONEXIONES'!M3299,5)),(RIGHT('DETALLE DE CONEXIONES'!M3299,6)))</f>
        <v>35seg.</v>
      </c>
      <c r="L3299" s="36">
        <f>IF(C3299="Saliente Local",(IFERROR((LIMPIA(J3299,1)),0)),0)</f>
        <v>0</v>
      </c>
      <c r="M3299" s="36">
        <f>IF(C3299="Saliente Nacional",(IFERROR((LIMPIA(J3299,1)),0)),0)</f>
        <v>0</v>
      </c>
      <c r="N3299" s="36">
        <f>IF(C3299="Saliente Internacional",(IFERROR((LIMPIA(J3299,1)),0)),0)</f>
        <v>0</v>
      </c>
      <c r="O3299" s="36">
        <f>IF(C3299="Saliente Local",(IFERROR((LIMPIA(K3299,1)),0)),0)</f>
        <v>0</v>
      </c>
      <c r="P3299" s="36">
        <f>IF(C3299="Saliente Nacional",(IFERROR((LIMPIA(K3299,1)),0)),0)</f>
        <v>0</v>
      </c>
      <c r="Q3299" s="36">
        <f>IF(C3299="Saliente Internacional",(IFERROR((LIMPIA(K3299,1)),0)),0)</f>
        <v>0</v>
      </c>
      <c r="R3299" s="36">
        <f t="shared" si="154"/>
        <v>0</v>
      </c>
      <c r="S3299" s="36">
        <f t="shared" si="155"/>
        <v>0</v>
      </c>
    </row>
    <row r="3300" spans="1:19" x14ac:dyDescent="0.25">
      <c r="A3300" s="101">
        <f>'DETALLE DE CONEXIONES'!P3300</f>
        <v>0</v>
      </c>
      <c r="B3300" s="36" t="str">
        <f>'DETALLE DE CONEXIONES'!I3300</f>
        <v>ENTRANTE</v>
      </c>
      <c r="C3300" s="36" t="str">
        <f>'DETALLE DE CONEXIONES'!BB3300</f>
        <v>Entrante Local</v>
      </c>
      <c r="D3300" s="36" t="str">
        <f>'DETALLE DE CONEXIONES'!E3300</f>
        <v>999XXX1600</v>
      </c>
      <c r="E3300" s="36">
        <f t="shared" si="153"/>
        <v>10</v>
      </c>
      <c r="F3300" s="36">
        <f>IFERROR(LIMPIA('DETALLE DE CONEXIONES'!N3300,1),0)</f>
        <v>1</v>
      </c>
      <c r="G3300" s="36" t="str">
        <f>LEFT('DETALLE DE CONEXIONES'!BE3300,3)</f>
        <v>NOF</v>
      </c>
      <c r="H3300" s="36" t="str">
        <f>RIGHT('DETALLE DE CONEXIONES'!AK3300,2)</f>
        <v/>
      </c>
      <c r="I3300" s="36" t="str">
        <f>LEFT('DETALLE DE CONEXIONES'!AK3300,3)</f>
        <v/>
      </c>
      <c r="J3300" s="36" t="str">
        <f>LEFT('DETALLE DE CONEXIONES'!M3300,3)</f>
        <v>0mi</v>
      </c>
      <c r="K3300" s="36" t="str">
        <f>IF(LEN('DETALLE DE CONEXIONES'!M3300)&lt;12,(RIGHT('DETALLE DE CONEXIONES'!M3300,5)),(RIGHT('DETALLE DE CONEXIONES'!M3300,6)))</f>
        <v>25seg.</v>
      </c>
      <c r="L3300" s="36">
        <f>IF(C3300="Saliente Local",(IFERROR((LIMPIA(J3300,1)),0)),0)</f>
        <v>0</v>
      </c>
      <c r="M3300" s="36">
        <f>IF(C3300="Saliente Nacional",(IFERROR((LIMPIA(J3300,1)),0)),0)</f>
        <v>0</v>
      </c>
      <c r="N3300" s="36">
        <f>IF(C3300="Saliente Internacional",(IFERROR((LIMPIA(J3300,1)),0)),0)</f>
        <v>0</v>
      </c>
      <c r="O3300" s="36">
        <f>IF(C3300="Saliente Local",(IFERROR((LIMPIA(K3300,1)),0)),0)</f>
        <v>0</v>
      </c>
      <c r="P3300" s="36">
        <f>IF(C3300="Saliente Nacional",(IFERROR((LIMPIA(K3300,1)),0)),0)</f>
        <v>0</v>
      </c>
      <c r="Q3300" s="36">
        <f>IF(C3300="Saliente Internacional",(IFERROR((LIMPIA(K3300,1)),0)),0)</f>
        <v>0</v>
      </c>
      <c r="R3300" s="36">
        <f t="shared" si="154"/>
        <v>0</v>
      </c>
      <c r="S3300" s="36">
        <f t="shared" si="155"/>
        <v>0</v>
      </c>
    </row>
    <row r="3301" spans="1:19" x14ac:dyDescent="0.25">
      <c r="A3301" s="101">
        <f>'DETALLE DE CONEXIONES'!P3301</f>
        <v>0</v>
      </c>
      <c r="B3301" s="36" t="str">
        <f>'DETALLE DE CONEXIONES'!I3301</f>
        <v>ENTRANTE</v>
      </c>
      <c r="C3301" s="36" t="str">
        <f>'DETALLE DE CONEXIONES'!BB3301</f>
        <v>Entrante Local</v>
      </c>
      <c r="D3301" s="36" t="str">
        <f>'DETALLE DE CONEXIONES'!E3301</f>
        <v>999XXX1600</v>
      </c>
      <c r="E3301" s="36">
        <f t="shared" si="153"/>
        <v>10</v>
      </c>
      <c r="F3301" s="36">
        <f>IFERROR(LIMPIA('DETALLE DE CONEXIONES'!N3301,1),0)</f>
        <v>15</v>
      </c>
      <c r="G3301" s="36" t="str">
        <f>LEFT('DETALLE DE CONEXIONES'!BE3301,3)</f>
        <v>NOF</v>
      </c>
      <c r="H3301" s="36" t="str">
        <f>RIGHT('DETALLE DE CONEXIONES'!AK3301,2)</f>
        <v/>
      </c>
      <c r="I3301" s="36" t="str">
        <f>LEFT('DETALLE DE CONEXIONES'!AK3301,3)</f>
        <v/>
      </c>
      <c r="J3301" s="36" t="str">
        <f>LEFT('DETALLE DE CONEXIONES'!M3301,3)</f>
        <v>14m</v>
      </c>
      <c r="K3301" s="36" t="str">
        <f>IF(LEN('DETALLE DE CONEXIONES'!M3301)&lt;12,(RIGHT('DETALLE DE CONEXIONES'!M3301,5)),(RIGHT('DETALLE DE CONEXIONES'!M3301,6)))</f>
        <v>53seg.</v>
      </c>
      <c r="L3301" s="36">
        <f>IF(C3301="Saliente Local",(IFERROR((LIMPIA(J3301,1)),0)),0)</f>
        <v>0</v>
      </c>
      <c r="M3301" s="36">
        <f>IF(C3301="Saliente Nacional",(IFERROR((LIMPIA(J3301,1)),0)),0)</f>
        <v>0</v>
      </c>
      <c r="N3301" s="36">
        <f>IF(C3301="Saliente Internacional",(IFERROR((LIMPIA(J3301,1)),0)),0)</f>
        <v>0</v>
      </c>
      <c r="O3301" s="36">
        <f>IF(C3301="Saliente Local",(IFERROR((LIMPIA(K3301,1)),0)),0)</f>
        <v>0</v>
      </c>
      <c r="P3301" s="36">
        <f>IF(C3301="Saliente Nacional",(IFERROR((LIMPIA(K3301,1)),0)),0)</f>
        <v>0</v>
      </c>
      <c r="Q3301" s="36">
        <f>IF(C3301="Saliente Internacional",(IFERROR((LIMPIA(K3301,1)),0)),0)</f>
        <v>0</v>
      </c>
      <c r="R3301" s="36">
        <f t="shared" si="154"/>
        <v>0</v>
      </c>
      <c r="S3301" s="36">
        <f t="shared" si="155"/>
        <v>0</v>
      </c>
    </row>
    <row r="3302" spans="1:19" x14ac:dyDescent="0.25">
      <c r="A3302" s="101">
        <f>'DETALLE DE CONEXIONES'!P3302</f>
        <v>0</v>
      </c>
      <c r="B3302" s="36" t="str">
        <f>'DETALLE DE CONEXIONES'!I3302</f>
        <v>ENTRANTE</v>
      </c>
      <c r="C3302" s="36" t="str">
        <f>'DETALLE DE CONEXIONES'!BB3302</f>
        <v>Entrante Local</v>
      </c>
      <c r="D3302" s="36" t="str">
        <f>'DETALLE DE CONEXIONES'!E3302</f>
        <v>999XXX1600</v>
      </c>
      <c r="E3302" s="36">
        <f t="shared" si="153"/>
        <v>10</v>
      </c>
      <c r="F3302" s="36">
        <f>IFERROR(LIMPIA('DETALLE DE CONEXIONES'!N3302,1),0)</f>
        <v>9</v>
      </c>
      <c r="G3302" s="36" t="str">
        <f>LEFT('DETALLE DE CONEXIONES'!BE3302,3)</f>
        <v>NOF</v>
      </c>
      <c r="H3302" s="36" t="str">
        <f>RIGHT('DETALLE DE CONEXIONES'!AK3302,2)</f>
        <v/>
      </c>
      <c r="I3302" s="36" t="str">
        <f>LEFT('DETALLE DE CONEXIONES'!AK3302,3)</f>
        <v/>
      </c>
      <c r="J3302" s="36" t="str">
        <f>LEFT('DETALLE DE CONEXIONES'!M3302,3)</f>
        <v>8mi</v>
      </c>
      <c r="K3302" s="36" t="str">
        <f>IF(LEN('DETALLE DE CONEXIONES'!M3302)&lt;12,(RIGHT('DETALLE DE CONEXIONES'!M3302,5)),(RIGHT('DETALLE DE CONEXIONES'!M3302,6)))</f>
        <v>20seg.</v>
      </c>
      <c r="L3302" s="36">
        <f>IF(C3302="Saliente Local",(IFERROR((LIMPIA(J3302,1)),0)),0)</f>
        <v>0</v>
      </c>
      <c r="M3302" s="36">
        <f>IF(C3302="Saliente Nacional",(IFERROR((LIMPIA(J3302,1)),0)),0)</f>
        <v>0</v>
      </c>
      <c r="N3302" s="36">
        <f>IF(C3302="Saliente Internacional",(IFERROR((LIMPIA(J3302,1)),0)),0)</f>
        <v>0</v>
      </c>
      <c r="O3302" s="36">
        <f>IF(C3302="Saliente Local",(IFERROR((LIMPIA(K3302,1)),0)),0)</f>
        <v>0</v>
      </c>
      <c r="P3302" s="36">
        <f>IF(C3302="Saliente Nacional",(IFERROR((LIMPIA(K3302,1)),0)),0)</f>
        <v>0</v>
      </c>
      <c r="Q3302" s="36">
        <f>IF(C3302="Saliente Internacional",(IFERROR((LIMPIA(K3302,1)),0)),0)</f>
        <v>0</v>
      </c>
      <c r="R3302" s="36">
        <f t="shared" si="154"/>
        <v>0</v>
      </c>
      <c r="S3302" s="36">
        <f t="shared" si="155"/>
        <v>0</v>
      </c>
    </row>
    <row r="3303" spans="1:19" x14ac:dyDescent="0.25">
      <c r="A3303" s="101">
        <f>'DETALLE DE CONEXIONES'!P3303</f>
        <v>0</v>
      </c>
      <c r="B3303" s="36" t="str">
        <f>'DETALLE DE CONEXIONES'!I3303</f>
        <v>ENTRANTE</v>
      </c>
      <c r="C3303" s="36" t="str">
        <f>'DETALLE DE CONEXIONES'!BB3303</f>
        <v>Entrante Local</v>
      </c>
      <c r="D3303" s="36" t="str">
        <f>'DETALLE DE CONEXIONES'!E3303</f>
        <v>999XXX1600</v>
      </c>
      <c r="E3303" s="36">
        <f t="shared" si="153"/>
        <v>10</v>
      </c>
      <c r="F3303" s="36">
        <f>IFERROR(LIMPIA('DETALLE DE CONEXIONES'!N3303,1),0)</f>
        <v>31</v>
      </c>
      <c r="G3303" s="36" t="str">
        <f>LEFT('DETALLE DE CONEXIONES'!BE3303,3)</f>
        <v>NOF</v>
      </c>
      <c r="H3303" s="36" t="str">
        <f>RIGHT('DETALLE DE CONEXIONES'!AK3303,2)</f>
        <v/>
      </c>
      <c r="I3303" s="36" t="str">
        <f>LEFT('DETALLE DE CONEXIONES'!AK3303,3)</f>
        <v/>
      </c>
      <c r="J3303" s="36" t="str">
        <f>LEFT('DETALLE DE CONEXIONES'!M3303,3)</f>
        <v>30m</v>
      </c>
      <c r="K3303" s="36" t="str">
        <f>IF(LEN('DETALLE DE CONEXIONES'!M3303)&lt;12,(RIGHT('DETALLE DE CONEXIONES'!M3303,5)),(RIGHT('DETALLE DE CONEXIONES'!M3303,6)))</f>
        <v>32seg.</v>
      </c>
      <c r="L3303" s="36">
        <f>IF(C3303="Saliente Local",(IFERROR((LIMPIA(J3303,1)),0)),0)</f>
        <v>0</v>
      </c>
      <c r="M3303" s="36">
        <f>IF(C3303="Saliente Nacional",(IFERROR((LIMPIA(J3303,1)),0)),0)</f>
        <v>0</v>
      </c>
      <c r="N3303" s="36">
        <f>IF(C3303="Saliente Internacional",(IFERROR((LIMPIA(J3303,1)),0)),0)</f>
        <v>0</v>
      </c>
      <c r="O3303" s="36">
        <f>IF(C3303="Saliente Local",(IFERROR((LIMPIA(K3303,1)),0)),0)</f>
        <v>0</v>
      </c>
      <c r="P3303" s="36">
        <f>IF(C3303="Saliente Nacional",(IFERROR((LIMPIA(K3303,1)),0)),0)</f>
        <v>0</v>
      </c>
      <c r="Q3303" s="36">
        <f>IF(C3303="Saliente Internacional",(IFERROR((LIMPIA(K3303,1)),0)),0)</f>
        <v>0</v>
      </c>
      <c r="R3303" s="36">
        <f t="shared" si="154"/>
        <v>0</v>
      </c>
      <c r="S3303" s="36">
        <f t="shared" si="155"/>
        <v>0</v>
      </c>
    </row>
    <row r="3304" spans="1:19" x14ac:dyDescent="0.25">
      <c r="A3304" s="101">
        <f>'DETALLE DE CONEXIONES'!P3304</f>
        <v>0</v>
      </c>
      <c r="B3304" s="36" t="str">
        <f>'DETALLE DE CONEXIONES'!I3304</f>
        <v>ENTRANTE</v>
      </c>
      <c r="C3304" s="36" t="str">
        <f>'DETALLE DE CONEXIONES'!BB3304</f>
        <v>Entrante</v>
      </c>
      <c r="D3304" s="36" t="str">
        <f>'DETALLE DE CONEXIONES'!E3304</f>
        <v>999XXX1600</v>
      </c>
      <c r="E3304" s="36">
        <f t="shared" si="153"/>
        <v>10</v>
      </c>
      <c r="F3304" s="36">
        <f>IFERROR(LIMPIA('DETALLE DE CONEXIONES'!N3304,1),0)</f>
        <v>2</v>
      </c>
      <c r="G3304" s="36" t="str">
        <f>LEFT('DETALLE DE CONEXIONES'!BE3304,3)</f>
        <v>NOF</v>
      </c>
      <c r="H3304" s="36" t="str">
        <f>RIGHT('DETALLE DE CONEXIONES'!AK3304,2)</f>
        <v/>
      </c>
      <c r="I3304" s="36" t="str">
        <f>LEFT('DETALLE DE CONEXIONES'!AK3304,3)</f>
        <v/>
      </c>
      <c r="J3304" s="36" t="str">
        <f>LEFT('DETALLE DE CONEXIONES'!M3304,3)</f>
        <v>1mi</v>
      </c>
      <c r="K3304" s="36" t="str">
        <f>IF(LEN('DETALLE DE CONEXIONES'!M3304)&lt;12,(RIGHT('DETALLE DE CONEXIONES'!M3304,5)),(RIGHT('DETALLE DE CONEXIONES'!M3304,6)))</f>
        <v>55seg.</v>
      </c>
      <c r="L3304" s="36">
        <f>IF(C3304="Saliente Local",(IFERROR((LIMPIA(J3304,1)),0)),0)</f>
        <v>0</v>
      </c>
      <c r="M3304" s="36">
        <f>IF(C3304="Saliente Nacional",(IFERROR((LIMPIA(J3304,1)),0)),0)</f>
        <v>0</v>
      </c>
      <c r="N3304" s="36">
        <f>IF(C3304="Saliente Internacional",(IFERROR((LIMPIA(J3304,1)),0)),0)</f>
        <v>0</v>
      </c>
      <c r="O3304" s="36">
        <f>IF(C3304="Saliente Local",(IFERROR((LIMPIA(K3304,1)),0)),0)</f>
        <v>0</v>
      </c>
      <c r="P3304" s="36">
        <f>IF(C3304="Saliente Nacional",(IFERROR((LIMPIA(K3304,1)),0)),0)</f>
        <v>0</v>
      </c>
      <c r="Q3304" s="36">
        <f>IF(C3304="Saliente Internacional",(IFERROR((LIMPIA(K3304,1)),0)),0)</f>
        <v>0</v>
      </c>
      <c r="R3304" s="36">
        <f t="shared" si="154"/>
        <v>0</v>
      </c>
      <c r="S3304" s="36">
        <f t="shared" si="155"/>
        <v>0</v>
      </c>
    </row>
    <row r="3305" spans="1:19" x14ac:dyDescent="0.25">
      <c r="A3305" s="101">
        <f>'DETALLE DE CONEXIONES'!P3305</f>
        <v>0</v>
      </c>
      <c r="B3305" s="36" t="str">
        <f>'DETALLE DE CONEXIONES'!I3305</f>
        <v>TRANSFERENCIA</v>
      </c>
      <c r="C3305" s="36" t="str">
        <f>'DETALLE DE CONEXIONES'!BB3305</f>
        <v>Desvio Nacional</v>
      </c>
      <c r="D3305" s="36" t="str">
        <f>'DETALLE DE CONEXIONES'!E3305</f>
        <v>999XXX1600</v>
      </c>
      <c r="E3305" s="36">
        <f t="shared" si="153"/>
        <v>10</v>
      </c>
      <c r="F3305" s="36">
        <f>IFERROR(LIMPIA('DETALLE DE CONEXIONES'!N3305,1),0)</f>
        <v>1</v>
      </c>
      <c r="G3305" s="36" t="str">
        <f>LEFT('DETALLE DE CONEXIONES'!BE3305,3)</f>
        <v>SIU</v>
      </c>
      <c r="H3305" s="36" t="str">
        <f>RIGHT('DETALLE DE CONEXIONES'!AK3305,2)</f>
        <v/>
      </c>
      <c r="I3305" s="36" t="str">
        <f>LEFT('DETALLE DE CONEXIONES'!AK3305,3)</f>
        <v/>
      </c>
      <c r="J3305" s="36" t="str">
        <f>LEFT('DETALLE DE CONEXIONES'!M3305,3)</f>
        <v>0mi</v>
      </c>
      <c r="K3305" s="36" t="str">
        <f>IF(LEN('DETALLE DE CONEXIONES'!M3305)&lt;12,(RIGHT('DETALLE DE CONEXIONES'!M3305,5)),(RIGHT('DETALLE DE CONEXIONES'!M3305,6)))</f>
        <v>7seg.</v>
      </c>
      <c r="L3305" s="36">
        <f>IF(C3305="Saliente Local",(IFERROR((LIMPIA(J3305,1)),0)),0)</f>
        <v>0</v>
      </c>
      <c r="M3305" s="36">
        <f>IF(C3305="Saliente Nacional",(IFERROR((LIMPIA(J3305,1)),0)),0)</f>
        <v>0</v>
      </c>
      <c r="N3305" s="36">
        <f>IF(C3305="Saliente Internacional",(IFERROR((LIMPIA(J3305,1)),0)),0)</f>
        <v>0</v>
      </c>
      <c r="O3305" s="36">
        <f>IF(C3305="Saliente Local",(IFERROR((LIMPIA(K3305,1)),0)),0)</f>
        <v>0</v>
      </c>
      <c r="P3305" s="36">
        <f>IF(C3305="Saliente Nacional",(IFERROR((LIMPIA(K3305,1)),0)),0)</f>
        <v>0</v>
      </c>
      <c r="Q3305" s="36">
        <f>IF(C3305="Saliente Internacional",(IFERROR((LIMPIA(K3305,1)),0)),0)</f>
        <v>0</v>
      </c>
      <c r="R3305" s="36">
        <f t="shared" si="154"/>
        <v>0</v>
      </c>
      <c r="S3305" s="36">
        <f t="shared" si="155"/>
        <v>0</v>
      </c>
    </row>
    <row r="3306" spans="1:19" x14ac:dyDescent="0.25">
      <c r="A3306" s="101">
        <f>'DETALLE DE CONEXIONES'!P3306</f>
        <v>0</v>
      </c>
      <c r="B3306" s="36" t="str">
        <f>'DETALLE DE CONEXIONES'!I3306</f>
        <v>ENTRANTE</v>
      </c>
      <c r="C3306" s="36" t="str">
        <f>'DETALLE DE CONEXIONES'!BB3306</f>
        <v>Entrante Local</v>
      </c>
      <c r="D3306" s="36" t="str">
        <f>'DETALLE DE CONEXIONES'!E3306</f>
        <v>999XXX1600</v>
      </c>
      <c r="E3306" s="36">
        <f t="shared" si="153"/>
        <v>10</v>
      </c>
      <c r="F3306" s="36">
        <f>IFERROR(LIMPIA('DETALLE DE CONEXIONES'!N3306,1),0)</f>
        <v>2</v>
      </c>
      <c r="G3306" s="36" t="str">
        <f>LEFT('DETALLE DE CONEXIONES'!BE3306,3)</f>
        <v>NOF</v>
      </c>
      <c r="H3306" s="36" t="str">
        <f>RIGHT('DETALLE DE CONEXIONES'!AK3306,2)</f>
        <v/>
      </c>
      <c r="I3306" s="36" t="str">
        <f>LEFT('DETALLE DE CONEXIONES'!AK3306,3)</f>
        <v/>
      </c>
      <c r="J3306" s="36" t="str">
        <f>LEFT('DETALLE DE CONEXIONES'!M3306,3)</f>
        <v>1mi</v>
      </c>
      <c r="K3306" s="36" t="str">
        <f>IF(LEN('DETALLE DE CONEXIONES'!M3306)&lt;12,(RIGHT('DETALLE DE CONEXIONES'!M3306,5)),(RIGHT('DETALLE DE CONEXIONES'!M3306,6)))</f>
        <v>34seg.</v>
      </c>
      <c r="L3306" s="36">
        <f>IF(C3306="Saliente Local",(IFERROR((LIMPIA(J3306,1)),0)),0)</f>
        <v>0</v>
      </c>
      <c r="M3306" s="36">
        <f>IF(C3306="Saliente Nacional",(IFERROR((LIMPIA(J3306,1)),0)),0)</f>
        <v>0</v>
      </c>
      <c r="N3306" s="36">
        <f>IF(C3306="Saliente Internacional",(IFERROR((LIMPIA(J3306,1)),0)),0)</f>
        <v>0</v>
      </c>
      <c r="O3306" s="36">
        <f>IF(C3306="Saliente Local",(IFERROR((LIMPIA(K3306,1)),0)),0)</f>
        <v>0</v>
      </c>
      <c r="P3306" s="36">
        <f>IF(C3306="Saliente Nacional",(IFERROR((LIMPIA(K3306,1)),0)),0)</f>
        <v>0</v>
      </c>
      <c r="Q3306" s="36">
        <f>IF(C3306="Saliente Internacional",(IFERROR((LIMPIA(K3306,1)),0)),0)</f>
        <v>0</v>
      </c>
      <c r="R3306" s="36">
        <f t="shared" si="154"/>
        <v>0</v>
      </c>
      <c r="S3306" s="36">
        <f t="shared" si="155"/>
        <v>0</v>
      </c>
    </row>
    <row r="3307" spans="1:19" x14ac:dyDescent="0.25">
      <c r="A3307" s="101">
        <f>'DETALLE DE CONEXIONES'!P3307</f>
        <v>0</v>
      </c>
      <c r="B3307" s="36" t="str">
        <f>'DETALLE DE CONEXIONES'!I3307</f>
        <v>ENTRANTE</v>
      </c>
      <c r="C3307" s="36" t="str">
        <f>'DETALLE DE CONEXIONES'!BB3307</f>
        <v>Entrante Local</v>
      </c>
      <c r="D3307" s="36" t="str">
        <f>'DETALLE DE CONEXIONES'!E3307</f>
        <v>999XXX1600</v>
      </c>
      <c r="E3307" s="36">
        <f t="shared" si="153"/>
        <v>10</v>
      </c>
      <c r="F3307" s="36">
        <f>IFERROR(LIMPIA('DETALLE DE CONEXIONES'!N3307,1),0)</f>
        <v>1</v>
      </c>
      <c r="G3307" s="36" t="str">
        <f>LEFT('DETALLE DE CONEXIONES'!BE3307,3)</f>
        <v>NOF</v>
      </c>
      <c r="H3307" s="36" t="str">
        <f>RIGHT('DETALLE DE CONEXIONES'!AK3307,2)</f>
        <v/>
      </c>
      <c r="I3307" s="36" t="str">
        <f>LEFT('DETALLE DE CONEXIONES'!AK3307,3)</f>
        <v/>
      </c>
      <c r="J3307" s="36" t="str">
        <f>LEFT('DETALLE DE CONEXIONES'!M3307,3)</f>
        <v>0mi</v>
      </c>
      <c r="K3307" s="36" t="str">
        <f>IF(LEN('DETALLE DE CONEXIONES'!M3307)&lt;12,(RIGHT('DETALLE DE CONEXIONES'!M3307,5)),(RIGHT('DETALLE DE CONEXIONES'!M3307,6)))</f>
        <v>8seg.</v>
      </c>
      <c r="L3307" s="36">
        <f>IF(C3307="Saliente Local",(IFERROR((LIMPIA(J3307,1)),0)),0)</f>
        <v>0</v>
      </c>
      <c r="M3307" s="36">
        <f>IF(C3307="Saliente Nacional",(IFERROR((LIMPIA(J3307,1)),0)),0)</f>
        <v>0</v>
      </c>
      <c r="N3307" s="36">
        <f>IF(C3307="Saliente Internacional",(IFERROR((LIMPIA(J3307,1)),0)),0)</f>
        <v>0</v>
      </c>
      <c r="O3307" s="36">
        <f>IF(C3307="Saliente Local",(IFERROR((LIMPIA(K3307,1)),0)),0)</f>
        <v>0</v>
      </c>
      <c r="P3307" s="36">
        <f>IF(C3307="Saliente Nacional",(IFERROR((LIMPIA(K3307,1)),0)),0)</f>
        <v>0</v>
      </c>
      <c r="Q3307" s="36">
        <f>IF(C3307="Saliente Internacional",(IFERROR((LIMPIA(K3307,1)),0)),0)</f>
        <v>0</v>
      </c>
      <c r="R3307" s="36">
        <f t="shared" si="154"/>
        <v>0</v>
      </c>
      <c r="S3307" s="36">
        <f t="shared" si="155"/>
        <v>0</v>
      </c>
    </row>
    <row r="3308" spans="1:19" x14ac:dyDescent="0.25">
      <c r="A3308" s="101">
        <f>'DETALLE DE CONEXIONES'!P3308</f>
        <v>0</v>
      </c>
      <c r="B3308" s="36" t="str">
        <f>'DETALLE DE CONEXIONES'!I3308</f>
        <v>TRANSFERENCIA</v>
      </c>
      <c r="C3308" s="36" t="str">
        <f>'DETALLE DE CONEXIONES'!BB3308</f>
        <v>Desvio Nacional</v>
      </c>
      <c r="D3308" s="36" t="str">
        <f>'DETALLE DE CONEXIONES'!E3308</f>
        <v>999XXX1600</v>
      </c>
      <c r="E3308" s="36">
        <f t="shared" si="153"/>
        <v>10</v>
      </c>
      <c r="F3308" s="36">
        <f>IFERROR(LIMPIA('DETALLE DE CONEXIONES'!N3308,1),0)</f>
        <v>1</v>
      </c>
      <c r="G3308" s="36" t="str">
        <f>LEFT('DETALLE DE CONEXIONES'!BE3308,3)</f>
        <v>SIU</v>
      </c>
      <c r="H3308" s="36" t="str">
        <f>RIGHT('DETALLE DE CONEXIONES'!AK3308,2)</f>
        <v/>
      </c>
      <c r="I3308" s="36" t="str">
        <f>LEFT('DETALLE DE CONEXIONES'!AK3308,3)</f>
        <v/>
      </c>
      <c r="J3308" s="36" t="str">
        <f>LEFT('DETALLE DE CONEXIONES'!M3308,3)</f>
        <v>0mi</v>
      </c>
      <c r="K3308" s="36" t="str">
        <f>IF(LEN('DETALLE DE CONEXIONES'!M3308)&lt;12,(RIGHT('DETALLE DE CONEXIONES'!M3308,5)),(RIGHT('DETALLE DE CONEXIONES'!M3308,6)))</f>
        <v>3seg.</v>
      </c>
      <c r="L3308" s="36">
        <f>IF(C3308="Saliente Local",(IFERROR((LIMPIA(J3308,1)),0)),0)</f>
        <v>0</v>
      </c>
      <c r="M3308" s="36">
        <f>IF(C3308="Saliente Nacional",(IFERROR((LIMPIA(J3308,1)),0)),0)</f>
        <v>0</v>
      </c>
      <c r="N3308" s="36">
        <f>IF(C3308="Saliente Internacional",(IFERROR((LIMPIA(J3308,1)),0)),0)</f>
        <v>0</v>
      </c>
      <c r="O3308" s="36">
        <f>IF(C3308="Saliente Local",(IFERROR((LIMPIA(K3308,1)),0)),0)</f>
        <v>0</v>
      </c>
      <c r="P3308" s="36">
        <f>IF(C3308="Saliente Nacional",(IFERROR((LIMPIA(K3308,1)),0)),0)</f>
        <v>0</v>
      </c>
      <c r="Q3308" s="36">
        <f>IF(C3308="Saliente Internacional",(IFERROR((LIMPIA(K3308,1)),0)),0)</f>
        <v>0</v>
      </c>
      <c r="R3308" s="36">
        <f t="shared" si="154"/>
        <v>0</v>
      </c>
      <c r="S3308" s="36">
        <f t="shared" si="155"/>
        <v>0</v>
      </c>
    </row>
    <row r="3309" spans="1:19" x14ac:dyDescent="0.25">
      <c r="A3309" s="101">
        <f>'DETALLE DE CONEXIONES'!P3309</f>
        <v>0</v>
      </c>
      <c r="B3309" s="36" t="str">
        <f>'DETALLE DE CONEXIONES'!I3309</f>
        <v>TRANSFERENCIA</v>
      </c>
      <c r="C3309" s="36" t="str">
        <f>'DETALLE DE CONEXIONES'!BB3309</f>
        <v>Desvio Nacional</v>
      </c>
      <c r="D3309" s="36" t="str">
        <f>'DETALLE DE CONEXIONES'!E3309</f>
        <v>999XXX1600</v>
      </c>
      <c r="E3309" s="36">
        <f t="shared" si="153"/>
        <v>10</v>
      </c>
      <c r="F3309" s="36">
        <f>IFERROR(LIMPIA('DETALLE DE CONEXIONES'!N3309,1),0)</f>
        <v>1</v>
      </c>
      <c r="G3309" s="36" t="str">
        <f>LEFT('DETALLE DE CONEXIONES'!BE3309,3)</f>
        <v>SIU</v>
      </c>
      <c r="H3309" s="36" t="str">
        <f>RIGHT('DETALLE DE CONEXIONES'!AK3309,2)</f>
        <v/>
      </c>
      <c r="I3309" s="36" t="str">
        <f>LEFT('DETALLE DE CONEXIONES'!AK3309,3)</f>
        <v/>
      </c>
      <c r="J3309" s="36" t="str">
        <f>LEFT('DETALLE DE CONEXIONES'!M3309,3)</f>
        <v>0mi</v>
      </c>
      <c r="K3309" s="36" t="str">
        <f>IF(LEN('DETALLE DE CONEXIONES'!M3309)&lt;12,(RIGHT('DETALLE DE CONEXIONES'!M3309,5)),(RIGHT('DETALLE DE CONEXIONES'!M3309,6)))</f>
        <v>2seg.</v>
      </c>
      <c r="L3309" s="36">
        <f>IF(C3309="Saliente Local",(IFERROR((LIMPIA(J3309,1)),0)),0)</f>
        <v>0</v>
      </c>
      <c r="M3309" s="36">
        <f>IF(C3309="Saliente Nacional",(IFERROR((LIMPIA(J3309,1)),0)),0)</f>
        <v>0</v>
      </c>
      <c r="N3309" s="36">
        <f>IF(C3309="Saliente Internacional",(IFERROR((LIMPIA(J3309,1)),0)),0)</f>
        <v>0</v>
      </c>
      <c r="O3309" s="36">
        <f>IF(C3309="Saliente Local",(IFERROR((LIMPIA(K3309,1)),0)),0)</f>
        <v>0</v>
      </c>
      <c r="P3309" s="36">
        <f>IF(C3309="Saliente Nacional",(IFERROR((LIMPIA(K3309,1)),0)),0)</f>
        <v>0</v>
      </c>
      <c r="Q3309" s="36">
        <f>IF(C3309="Saliente Internacional",(IFERROR((LIMPIA(K3309,1)),0)),0)</f>
        <v>0</v>
      </c>
      <c r="R3309" s="36">
        <f t="shared" si="154"/>
        <v>0</v>
      </c>
      <c r="S3309" s="36">
        <f t="shared" si="155"/>
        <v>0</v>
      </c>
    </row>
    <row r="3310" spans="1:19" x14ac:dyDescent="0.25">
      <c r="A3310" s="101">
        <f>'DETALLE DE CONEXIONES'!P3310</f>
        <v>0</v>
      </c>
      <c r="B3310" s="36" t="str">
        <f>'DETALLE DE CONEXIONES'!I3310</f>
        <v>TRANSFERENCIA</v>
      </c>
      <c r="C3310" s="36" t="str">
        <f>'DETALLE DE CONEXIONES'!BB3310</f>
        <v>Desvio Nacional</v>
      </c>
      <c r="D3310" s="36" t="str">
        <f>'DETALLE DE CONEXIONES'!E3310</f>
        <v>999XXX1600</v>
      </c>
      <c r="E3310" s="36">
        <f t="shared" si="153"/>
        <v>10</v>
      </c>
      <c r="F3310" s="36">
        <f>IFERROR(LIMPIA('DETALLE DE CONEXIONES'!N3310,1),0)</f>
        <v>1</v>
      </c>
      <c r="G3310" s="36" t="str">
        <f>LEFT('DETALLE DE CONEXIONES'!BE3310,3)</f>
        <v>SIU</v>
      </c>
      <c r="H3310" s="36" t="str">
        <f>RIGHT('DETALLE DE CONEXIONES'!AK3310,2)</f>
        <v/>
      </c>
      <c r="I3310" s="36" t="str">
        <f>LEFT('DETALLE DE CONEXIONES'!AK3310,3)</f>
        <v/>
      </c>
      <c r="J3310" s="36" t="str">
        <f>LEFT('DETALLE DE CONEXIONES'!M3310,3)</f>
        <v>0mi</v>
      </c>
      <c r="K3310" s="36" t="str">
        <f>IF(LEN('DETALLE DE CONEXIONES'!M3310)&lt;12,(RIGHT('DETALLE DE CONEXIONES'!M3310,5)),(RIGHT('DETALLE DE CONEXIONES'!M3310,6)))</f>
        <v>48seg.</v>
      </c>
      <c r="L3310" s="36">
        <f>IF(C3310="Saliente Local",(IFERROR((LIMPIA(J3310,1)),0)),0)</f>
        <v>0</v>
      </c>
      <c r="M3310" s="36">
        <f>IF(C3310="Saliente Nacional",(IFERROR((LIMPIA(J3310,1)),0)),0)</f>
        <v>0</v>
      </c>
      <c r="N3310" s="36">
        <f>IF(C3310="Saliente Internacional",(IFERROR((LIMPIA(J3310,1)),0)),0)</f>
        <v>0</v>
      </c>
      <c r="O3310" s="36">
        <f>IF(C3310="Saliente Local",(IFERROR((LIMPIA(K3310,1)),0)),0)</f>
        <v>0</v>
      </c>
      <c r="P3310" s="36">
        <f>IF(C3310="Saliente Nacional",(IFERROR((LIMPIA(K3310,1)),0)),0)</f>
        <v>0</v>
      </c>
      <c r="Q3310" s="36">
        <f>IF(C3310="Saliente Internacional",(IFERROR((LIMPIA(K3310,1)),0)),0)</f>
        <v>0</v>
      </c>
      <c r="R3310" s="36">
        <f t="shared" si="154"/>
        <v>0</v>
      </c>
      <c r="S3310" s="36">
        <f t="shared" si="155"/>
        <v>0</v>
      </c>
    </row>
    <row r="3311" spans="1:19" x14ac:dyDescent="0.25">
      <c r="A3311" s="101">
        <f>'DETALLE DE CONEXIONES'!P3311</f>
        <v>0</v>
      </c>
      <c r="B3311" s="36" t="str">
        <f>'DETALLE DE CONEXIONES'!I3311</f>
        <v>TRANSFERENCIA</v>
      </c>
      <c r="C3311" s="36" t="str">
        <f>'DETALLE DE CONEXIONES'!BB3311</f>
        <v>Desvio Nacional</v>
      </c>
      <c r="D3311" s="36" t="str">
        <f>'DETALLE DE CONEXIONES'!E3311</f>
        <v>999XXX1600</v>
      </c>
      <c r="E3311" s="36">
        <f t="shared" si="153"/>
        <v>10</v>
      </c>
      <c r="F3311" s="36">
        <f>IFERROR(LIMPIA('DETALLE DE CONEXIONES'!N3311,1),0)</f>
        <v>1</v>
      </c>
      <c r="G3311" s="36" t="str">
        <f>LEFT('DETALLE DE CONEXIONES'!BE3311,3)</f>
        <v>SIU</v>
      </c>
      <c r="H3311" s="36" t="str">
        <f>RIGHT('DETALLE DE CONEXIONES'!AK3311,2)</f>
        <v/>
      </c>
      <c r="I3311" s="36" t="str">
        <f>LEFT('DETALLE DE CONEXIONES'!AK3311,3)</f>
        <v/>
      </c>
      <c r="J3311" s="36" t="str">
        <f>LEFT('DETALLE DE CONEXIONES'!M3311,3)</f>
        <v>0mi</v>
      </c>
      <c r="K3311" s="36" t="str">
        <f>IF(LEN('DETALLE DE CONEXIONES'!M3311)&lt;12,(RIGHT('DETALLE DE CONEXIONES'!M3311,5)),(RIGHT('DETALLE DE CONEXIONES'!M3311,6)))</f>
        <v>1seg.</v>
      </c>
      <c r="L3311" s="36">
        <f>IF(C3311="Saliente Local",(IFERROR((LIMPIA(J3311,1)),0)),0)</f>
        <v>0</v>
      </c>
      <c r="M3311" s="36">
        <f>IF(C3311="Saliente Nacional",(IFERROR((LIMPIA(J3311,1)),0)),0)</f>
        <v>0</v>
      </c>
      <c r="N3311" s="36">
        <f>IF(C3311="Saliente Internacional",(IFERROR((LIMPIA(J3311,1)),0)),0)</f>
        <v>0</v>
      </c>
      <c r="O3311" s="36">
        <f>IF(C3311="Saliente Local",(IFERROR((LIMPIA(K3311,1)),0)),0)</f>
        <v>0</v>
      </c>
      <c r="P3311" s="36">
        <f>IF(C3311="Saliente Nacional",(IFERROR((LIMPIA(K3311,1)),0)),0)</f>
        <v>0</v>
      </c>
      <c r="Q3311" s="36">
        <f>IF(C3311="Saliente Internacional",(IFERROR((LIMPIA(K3311,1)),0)),0)</f>
        <v>0</v>
      </c>
      <c r="R3311" s="36">
        <f t="shared" si="154"/>
        <v>0</v>
      </c>
      <c r="S3311" s="36">
        <f t="shared" si="155"/>
        <v>0</v>
      </c>
    </row>
    <row r="3312" spans="1:19" x14ac:dyDescent="0.25">
      <c r="A3312" s="101">
        <f>'DETALLE DE CONEXIONES'!P3312</f>
        <v>0</v>
      </c>
      <c r="B3312" s="36" t="str">
        <f>'DETALLE DE CONEXIONES'!I3312</f>
        <v>TRANSFERENCIA</v>
      </c>
      <c r="C3312" s="36" t="str">
        <f>'DETALLE DE CONEXIONES'!BB3312</f>
        <v>Desvio Nacional</v>
      </c>
      <c r="D3312" s="36" t="str">
        <f>'DETALLE DE CONEXIONES'!E3312</f>
        <v>999XXX1600</v>
      </c>
      <c r="E3312" s="36">
        <f t="shared" si="153"/>
        <v>10</v>
      </c>
      <c r="F3312" s="36">
        <f>IFERROR(LIMPIA('DETALLE DE CONEXIONES'!N3312,1),0)</f>
        <v>1</v>
      </c>
      <c r="G3312" s="36" t="str">
        <f>LEFT('DETALLE DE CONEXIONES'!BE3312,3)</f>
        <v>SIU</v>
      </c>
      <c r="H3312" s="36" t="str">
        <f>RIGHT('DETALLE DE CONEXIONES'!AK3312,2)</f>
        <v/>
      </c>
      <c r="I3312" s="36" t="str">
        <f>LEFT('DETALLE DE CONEXIONES'!AK3312,3)</f>
        <v/>
      </c>
      <c r="J3312" s="36" t="str">
        <f>LEFT('DETALLE DE CONEXIONES'!M3312,3)</f>
        <v>0mi</v>
      </c>
      <c r="K3312" s="36" t="str">
        <f>IF(LEN('DETALLE DE CONEXIONES'!M3312)&lt;12,(RIGHT('DETALLE DE CONEXIONES'!M3312,5)),(RIGHT('DETALLE DE CONEXIONES'!M3312,6)))</f>
        <v>3seg.</v>
      </c>
      <c r="L3312" s="36">
        <f>IF(C3312="Saliente Local",(IFERROR((LIMPIA(J3312,1)),0)),0)</f>
        <v>0</v>
      </c>
      <c r="M3312" s="36">
        <f>IF(C3312="Saliente Nacional",(IFERROR((LIMPIA(J3312,1)),0)),0)</f>
        <v>0</v>
      </c>
      <c r="N3312" s="36">
        <f>IF(C3312="Saliente Internacional",(IFERROR((LIMPIA(J3312,1)),0)),0)</f>
        <v>0</v>
      </c>
      <c r="O3312" s="36">
        <f>IF(C3312="Saliente Local",(IFERROR((LIMPIA(K3312,1)),0)),0)</f>
        <v>0</v>
      </c>
      <c r="P3312" s="36">
        <f>IF(C3312="Saliente Nacional",(IFERROR((LIMPIA(K3312,1)),0)),0)</f>
        <v>0</v>
      </c>
      <c r="Q3312" s="36">
        <f>IF(C3312="Saliente Internacional",(IFERROR((LIMPIA(K3312,1)),0)),0)</f>
        <v>0</v>
      </c>
      <c r="R3312" s="36">
        <f t="shared" si="154"/>
        <v>0</v>
      </c>
      <c r="S3312" s="36">
        <f t="shared" si="155"/>
        <v>0</v>
      </c>
    </row>
    <row r="3313" spans="1:19" x14ac:dyDescent="0.25">
      <c r="A3313" s="101">
        <f>'DETALLE DE CONEXIONES'!P3313</f>
        <v>0</v>
      </c>
      <c r="B3313" s="36" t="str">
        <f>'DETALLE DE CONEXIONES'!I3313</f>
        <v>GPRS</v>
      </c>
      <c r="C3313" s="36" t="str">
        <f>'DETALLE DE CONEXIONES'!BB3313</f>
        <v>MENSAJERO</v>
      </c>
      <c r="D3313" s="36" t="str">
        <f>'DETALLE DE CONEXIONES'!E3313</f>
        <v>internet.itelcel.coXXXGLTE</v>
      </c>
      <c r="E3313" s="36">
        <f t="shared" si="153"/>
        <v>26</v>
      </c>
      <c r="F3313" s="36">
        <f>IFERROR(LIMPIA('DETALLE DE CONEXIONES'!N3313,1),0)</f>
        <v>0</v>
      </c>
      <c r="G3313" s="36" t="str">
        <f>LEFT('DETALLE DE CONEXIONES'!BE3313,3)</f>
        <v/>
      </c>
      <c r="H3313" s="36" t="str">
        <f>RIGHT('DETALLE DE CONEXIONES'!AK3313,2)</f>
        <v>-1</v>
      </c>
      <c r="I3313" s="36" t="str">
        <f>LEFT('DETALLE DE CONEXIONES'!AK3313,3)</f>
        <v>MEN</v>
      </c>
      <c r="J3313" s="36" t="str">
        <f>LEFT('DETALLE DE CONEXIONES'!M3313,3)</f>
        <v>0mi</v>
      </c>
      <c r="K3313" s="36" t="str">
        <f>IF(LEN('DETALLE DE CONEXIONES'!M3313)&lt;12,(RIGHT('DETALLE DE CONEXIONES'!M3313,5)),(RIGHT('DETALLE DE CONEXIONES'!M3313,6)))</f>
        <v xml:space="preserve">min. </v>
      </c>
      <c r="L3313" s="36">
        <f>IF(C3313="Saliente Local",(IFERROR((LIMPIA(J3313,1)),0)),0)</f>
        <v>0</v>
      </c>
      <c r="M3313" s="36">
        <f>IF(C3313="Saliente Nacional",(IFERROR((LIMPIA(J3313,1)),0)),0)</f>
        <v>0</v>
      </c>
      <c r="N3313" s="36">
        <f>IF(C3313="Saliente Internacional",(IFERROR((LIMPIA(J3313,1)),0)),0)</f>
        <v>0</v>
      </c>
      <c r="O3313" s="36">
        <f>IF(C3313="Saliente Local",(IFERROR((LIMPIA(K3313,1)),0)),0)</f>
        <v>0</v>
      </c>
      <c r="P3313" s="36">
        <f>IF(C3313="Saliente Nacional",(IFERROR((LIMPIA(K3313,1)),0)),0)</f>
        <v>0</v>
      </c>
      <c r="Q3313" s="36">
        <f>IF(C3313="Saliente Internacional",(IFERROR((LIMPIA(K3313,1)),0)),0)</f>
        <v>0</v>
      </c>
      <c r="R3313" s="36">
        <f t="shared" si="154"/>
        <v>0</v>
      </c>
      <c r="S3313" s="36">
        <f t="shared" si="155"/>
        <v>0</v>
      </c>
    </row>
    <row r="3314" spans="1:19" x14ac:dyDescent="0.25">
      <c r="A3314" s="101">
        <f>'DETALLE DE CONEXIONES'!P3314</f>
        <v>0</v>
      </c>
      <c r="B3314" s="36" t="str">
        <f>'DETALLE DE CONEXIONES'!I3314</f>
        <v>GPRS</v>
      </c>
      <c r="C3314" s="36" t="str">
        <f>'DETALLE DE CONEXIONES'!BB3314</f>
        <v>RS</v>
      </c>
      <c r="D3314" s="36" t="str">
        <f>'DETALLE DE CONEXIONES'!E3314</f>
        <v>internet.itelcel.coXXXGLTE</v>
      </c>
      <c r="E3314" s="36">
        <f t="shared" si="153"/>
        <v>26</v>
      </c>
      <c r="F3314" s="36">
        <f>IFERROR(LIMPIA('DETALLE DE CONEXIONES'!N3314,1),0)</f>
        <v>0</v>
      </c>
      <c r="G3314" s="36" t="str">
        <f>LEFT('DETALLE DE CONEXIONES'!BE3314,3)</f>
        <v/>
      </c>
      <c r="H3314" s="36" t="str">
        <f>RIGHT('DETALLE DE CONEXIONES'!AK3314,2)</f>
        <v>-1</v>
      </c>
      <c r="I3314" s="36" t="str">
        <f>LEFT('DETALLE DE CONEXIONES'!AK3314,3)</f>
        <v>RS;</v>
      </c>
      <c r="J3314" s="36" t="str">
        <f>LEFT('DETALLE DE CONEXIONES'!M3314,3)</f>
        <v>0mi</v>
      </c>
      <c r="K3314" s="36" t="str">
        <f>IF(LEN('DETALLE DE CONEXIONES'!M3314)&lt;12,(RIGHT('DETALLE DE CONEXIONES'!M3314,5)),(RIGHT('DETALLE DE CONEXIONES'!M3314,6)))</f>
        <v xml:space="preserve">min. </v>
      </c>
      <c r="L3314" s="36">
        <f>IF(C3314="Saliente Local",(IFERROR((LIMPIA(J3314,1)),0)),0)</f>
        <v>0</v>
      </c>
      <c r="M3314" s="36">
        <f>IF(C3314="Saliente Nacional",(IFERROR((LIMPIA(J3314,1)),0)),0)</f>
        <v>0</v>
      </c>
      <c r="N3314" s="36">
        <f>IF(C3314="Saliente Internacional",(IFERROR((LIMPIA(J3314,1)),0)),0)</f>
        <v>0</v>
      </c>
      <c r="O3314" s="36">
        <f>IF(C3314="Saliente Local",(IFERROR((LIMPIA(K3314,1)),0)),0)</f>
        <v>0</v>
      </c>
      <c r="P3314" s="36">
        <f>IF(C3314="Saliente Nacional",(IFERROR((LIMPIA(K3314,1)),0)),0)</f>
        <v>0</v>
      </c>
      <c r="Q3314" s="36">
        <f>IF(C3314="Saliente Internacional",(IFERROR((LIMPIA(K3314,1)),0)),0)</f>
        <v>0</v>
      </c>
      <c r="R3314" s="36">
        <f t="shared" si="154"/>
        <v>0</v>
      </c>
      <c r="S3314" s="36">
        <f t="shared" si="155"/>
        <v>0</v>
      </c>
    </row>
    <row r="3315" spans="1:19" x14ac:dyDescent="0.25">
      <c r="A3315" s="101">
        <f>'DETALLE DE CONEXIONES'!P3315</f>
        <v>0</v>
      </c>
      <c r="B3315" s="36" t="str">
        <f>'DETALLE DE CONEXIONES'!I3315</f>
        <v>ENTRANTE</v>
      </c>
      <c r="C3315" s="36" t="str">
        <f>'DETALLE DE CONEXIONES'!BB3315</f>
        <v>Entrante Local</v>
      </c>
      <c r="D3315" s="36" t="str">
        <f>'DETALLE DE CONEXIONES'!E3315</f>
        <v>999XXX1600</v>
      </c>
      <c r="E3315" s="36">
        <f t="shared" si="153"/>
        <v>10</v>
      </c>
      <c r="F3315" s="36">
        <f>IFERROR(LIMPIA('DETALLE DE CONEXIONES'!N3315,1),0)</f>
        <v>2</v>
      </c>
      <c r="G3315" s="36" t="str">
        <f>LEFT('DETALLE DE CONEXIONES'!BE3315,3)</f>
        <v>NOF</v>
      </c>
      <c r="H3315" s="36" t="str">
        <f>RIGHT('DETALLE DE CONEXIONES'!AK3315,2)</f>
        <v/>
      </c>
      <c r="I3315" s="36" t="str">
        <f>LEFT('DETALLE DE CONEXIONES'!AK3315,3)</f>
        <v/>
      </c>
      <c r="J3315" s="36" t="str">
        <f>LEFT('DETALLE DE CONEXIONES'!M3315,3)</f>
        <v>1mi</v>
      </c>
      <c r="K3315" s="36" t="str">
        <f>IF(LEN('DETALLE DE CONEXIONES'!M3315)&lt;12,(RIGHT('DETALLE DE CONEXIONES'!M3315,5)),(RIGHT('DETALLE DE CONEXIONES'!M3315,6)))</f>
        <v>23seg.</v>
      </c>
      <c r="L3315" s="36">
        <f>IF(C3315="Saliente Local",(IFERROR((LIMPIA(J3315,1)),0)),0)</f>
        <v>0</v>
      </c>
      <c r="M3315" s="36">
        <f>IF(C3315="Saliente Nacional",(IFERROR((LIMPIA(J3315,1)),0)),0)</f>
        <v>0</v>
      </c>
      <c r="N3315" s="36">
        <f>IF(C3315="Saliente Internacional",(IFERROR((LIMPIA(J3315,1)),0)),0)</f>
        <v>0</v>
      </c>
      <c r="O3315" s="36">
        <f>IF(C3315="Saliente Local",(IFERROR((LIMPIA(K3315,1)),0)),0)</f>
        <v>0</v>
      </c>
      <c r="P3315" s="36">
        <f>IF(C3315="Saliente Nacional",(IFERROR((LIMPIA(K3315,1)),0)),0)</f>
        <v>0</v>
      </c>
      <c r="Q3315" s="36">
        <f>IF(C3315="Saliente Internacional",(IFERROR((LIMPIA(K3315,1)),0)),0)</f>
        <v>0</v>
      </c>
      <c r="R3315" s="36">
        <f t="shared" si="154"/>
        <v>0</v>
      </c>
      <c r="S3315" s="36">
        <f t="shared" si="155"/>
        <v>0</v>
      </c>
    </row>
    <row r="3316" spans="1:19" x14ac:dyDescent="0.25">
      <c r="A3316" s="101">
        <f>'DETALLE DE CONEXIONES'!P3316</f>
        <v>0</v>
      </c>
      <c r="B3316" s="36" t="str">
        <f>'DETALLE DE CONEXIONES'!I3316</f>
        <v>GPRS</v>
      </c>
      <c r="C3316" s="36" t="str">
        <f>'DETALLE DE CONEXIONES'!BB3316</f>
        <v>RS</v>
      </c>
      <c r="D3316" s="36" t="str">
        <f>'DETALLE DE CONEXIONES'!E3316</f>
        <v>internet.itelcel.coXXXGLTE</v>
      </c>
      <c r="E3316" s="36">
        <f t="shared" si="153"/>
        <v>26</v>
      </c>
      <c r="F3316" s="36">
        <f>IFERROR(LIMPIA('DETALLE DE CONEXIONES'!N3316,1),0)</f>
        <v>0</v>
      </c>
      <c r="G3316" s="36" t="str">
        <f>LEFT('DETALLE DE CONEXIONES'!BE3316,3)</f>
        <v/>
      </c>
      <c r="H3316" s="36" t="str">
        <f>RIGHT('DETALLE DE CONEXIONES'!AK3316,2)</f>
        <v>-1</v>
      </c>
      <c r="I3316" s="36" t="str">
        <f>LEFT('DETALLE DE CONEXIONES'!AK3316,3)</f>
        <v>RS;</v>
      </c>
      <c r="J3316" s="36" t="str">
        <f>LEFT('DETALLE DE CONEXIONES'!M3316,3)</f>
        <v>0mi</v>
      </c>
      <c r="K3316" s="36" t="str">
        <f>IF(LEN('DETALLE DE CONEXIONES'!M3316)&lt;12,(RIGHT('DETALLE DE CONEXIONES'!M3316,5)),(RIGHT('DETALLE DE CONEXIONES'!M3316,6)))</f>
        <v xml:space="preserve">min. </v>
      </c>
      <c r="L3316" s="36">
        <f>IF(C3316="Saliente Local",(IFERROR((LIMPIA(J3316,1)),0)),0)</f>
        <v>0</v>
      </c>
      <c r="M3316" s="36">
        <f>IF(C3316="Saliente Nacional",(IFERROR((LIMPIA(J3316,1)),0)),0)</f>
        <v>0</v>
      </c>
      <c r="N3316" s="36">
        <f>IF(C3316="Saliente Internacional",(IFERROR((LIMPIA(J3316,1)),0)),0)</f>
        <v>0</v>
      </c>
      <c r="O3316" s="36">
        <f>IF(C3316="Saliente Local",(IFERROR((LIMPIA(K3316,1)),0)),0)</f>
        <v>0</v>
      </c>
      <c r="P3316" s="36">
        <f>IF(C3316="Saliente Nacional",(IFERROR((LIMPIA(K3316,1)),0)),0)</f>
        <v>0</v>
      </c>
      <c r="Q3316" s="36">
        <f>IF(C3316="Saliente Internacional",(IFERROR((LIMPIA(K3316,1)),0)),0)</f>
        <v>0</v>
      </c>
      <c r="R3316" s="36">
        <f t="shared" si="154"/>
        <v>0</v>
      </c>
      <c r="S3316" s="36">
        <f t="shared" si="155"/>
        <v>0</v>
      </c>
    </row>
    <row r="3317" spans="1:19" x14ac:dyDescent="0.25">
      <c r="A3317" s="101">
        <f>'DETALLE DE CONEXIONES'!P3317</f>
        <v>0</v>
      </c>
      <c r="B3317" s="36" t="str">
        <f>'DETALLE DE CONEXIONES'!I3317</f>
        <v>GPRS</v>
      </c>
      <c r="C3317" s="36" t="str">
        <f>'DETALLE DE CONEXIONES'!BB3317</f>
        <v>RS</v>
      </c>
      <c r="D3317" s="36" t="str">
        <f>'DETALLE DE CONEXIONES'!E3317</f>
        <v>internet.itelcelXXXm-3G</v>
      </c>
      <c r="E3317" s="36">
        <f t="shared" si="153"/>
        <v>23</v>
      </c>
      <c r="F3317" s="36">
        <f>IFERROR(LIMPIA('DETALLE DE CONEXIONES'!N3317,1),0)</f>
        <v>0</v>
      </c>
      <c r="G3317" s="36" t="str">
        <f>LEFT('DETALLE DE CONEXIONES'!BE3317,3)</f>
        <v/>
      </c>
      <c r="H3317" s="36" t="str">
        <f>RIGHT('DETALLE DE CONEXIONES'!AK3317,2)</f>
        <v>-1</v>
      </c>
      <c r="I3317" s="36" t="str">
        <f>LEFT('DETALLE DE CONEXIONES'!AK3317,3)</f>
        <v>RS;</v>
      </c>
      <c r="J3317" s="36" t="str">
        <f>LEFT('DETALLE DE CONEXIONES'!M3317,3)</f>
        <v>0mi</v>
      </c>
      <c r="K3317" s="36" t="str">
        <f>IF(LEN('DETALLE DE CONEXIONES'!M3317)&lt;12,(RIGHT('DETALLE DE CONEXIONES'!M3317,5)),(RIGHT('DETALLE DE CONEXIONES'!M3317,6)))</f>
        <v xml:space="preserve">min. </v>
      </c>
      <c r="L3317" s="36">
        <f>IF(C3317="Saliente Local",(IFERROR((LIMPIA(J3317,1)),0)),0)</f>
        <v>0</v>
      </c>
      <c r="M3317" s="36">
        <f>IF(C3317="Saliente Nacional",(IFERROR((LIMPIA(J3317,1)),0)),0)</f>
        <v>0</v>
      </c>
      <c r="N3317" s="36">
        <f>IF(C3317="Saliente Internacional",(IFERROR((LIMPIA(J3317,1)),0)),0)</f>
        <v>0</v>
      </c>
      <c r="O3317" s="36">
        <f>IF(C3317="Saliente Local",(IFERROR((LIMPIA(K3317,1)),0)),0)</f>
        <v>0</v>
      </c>
      <c r="P3317" s="36">
        <f>IF(C3317="Saliente Nacional",(IFERROR((LIMPIA(K3317,1)),0)),0)</f>
        <v>0</v>
      </c>
      <c r="Q3317" s="36">
        <f>IF(C3317="Saliente Internacional",(IFERROR((LIMPIA(K3317,1)),0)),0)</f>
        <v>0</v>
      </c>
      <c r="R3317" s="36">
        <f t="shared" si="154"/>
        <v>0</v>
      </c>
      <c r="S3317" s="36">
        <f t="shared" si="155"/>
        <v>0</v>
      </c>
    </row>
    <row r="3318" spans="1:19" x14ac:dyDescent="0.25">
      <c r="A3318" s="101">
        <f>'DETALLE DE CONEXIONES'!P3318</f>
        <v>0</v>
      </c>
      <c r="B3318" s="36" t="str">
        <f>'DETALLE DE CONEXIONES'!I3318</f>
        <v>ENTRANTE</v>
      </c>
      <c r="C3318" s="36" t="str">
        <f>'DETALLE DE CONEXIONES'!BB3318</f>
        <v>Entrante Local</v>
      </c>
      <c r="D3318" s="36" t="str">
        <f>'DETALLE DE CONEXIONES'!E3318</f>
        <v>999XXX1600</v>
      </c>
      <c r="E3318" s="36">
        <f t="shared" si="153"/>
        <v>10</v>
      </c>
      <c r="F3318" s="36">
        <f>IFERROR(LIMPIA('DETALLE DE CONEXIONES'!N3318,1),0)</f>
        <v>2</v>
      </c>
      <c r="G3318" s="36" t="str">
        <f>LEFT('DETALLE DE CONEXIONES'!BE3318,3)</f>
        <v>NOF</v>
      </c>
      <c r="H3318" s="36" t="str">
        <f>RIGHT('DETALLE DE CONEXIONES'!AK3318,2)</f>
        <v/>
      </c>
      <c r="I3318" s="36" t="str">
        <f>LEFT('DETALLE DE CONEXIONES'!AK3318,3)</f>
        <v/>
      </c>
      <c r="J3318" s="36" t="str">
        <f>LEFT('DETALLE DE CONEXIONES'!M3318,3)</f>
        <v>1mi</v>
      </c>
      <c r="K3318" s="36" t="str">
        <f>IF(LEN('DETALLE DE CONEXIONES'!M3318)&lt;12,(RIGHT('DETALLE DE CONEXIONES'!M3318,5)),(RIGHT('DETALLE DE CONEXIONES'!M3318,6)))</f>
        <v>55seg.</v>
      </c>
      <c r="L3318" s="36">
        <f>IF(C3318="Saliente Local",(IFERROR((LIMPIA(J3318,1)),0)),0)</f>
        <v>0</v>
      </c>
      <c r="M3318" s="36">
        <f>IF(C3318="Saliente Nacional",(IFERROR((LIMPIA(J3318,1)),0)),0)</f>
        <v>0</v>
      </c>
      <c r="N3318" s="36">
        <f>IF(C3318="Saliente Internacional",(IFERROR((LIMPIA(J3318,1)),0)),0)</f>
        <v>0</v>
      </c>
      <c r="O3318" s="36">
        <f>IF(C3318="Saliente Local",(IFERROR((LIMPIA(K3318,1)),0)),0)</f>
        <v>0</v>
      </c>
      <c r="P3318" s="36">
        <f>IF(C3318="Saliente Nacional",(IFERROR((LIMPIA(K3318,1)),0)),0)</f>
        <v>0</v>
      </c>
      <c r="Q3318" s="36">
        <f>IF(C3318="Saliente Internacional",(IFERROR((LIMPIA(K3318,1)),0)),0)</f>
        <v>0</v>
      </c>
      <c r="R3318" s="36">
        <f t="shared" si="154"/>
        <v>0</v>
      </c>
      <c r="S3318" s="36">
        <f t="shared" si="155"/>
        <v>0</v>
      </c>
    </row>
    <row r="3319" spans="1:19" x14ac:dyDescent="0.25">
      <c r="A3319" s="101">
        <f>'DETALLE DE CONEXIONES'!P3319</f>
        <v>0</v>
      </c>
      <c r="B3319" s="36" t="str">
        <f>'DETALLE DE CONEXIONES'!I3319</f>
        <v>GPRS</v>
      </c>
      <c r="C3319" s="36" t="str">
        <f>'DETALLE DE CONEXIONES'!BB3319</f>
        <v>RS</v>
      </c>
      <c r="D3319" s="36" t="str">
        <f>'DETALLE DE CONEXIONES'!E3319</f>
        <v>internet.itelcel.coXXXGLTE</v>
      </c>
      <c r="E3319" s="36">
        <f t="shared" si="153"/>
        <v>26</v>
      </c>
      <c r="F3319" s="36">
        <f>IFERROR(LIMPIA('DETALLE DE CONEXIONES'!N3319,1),0)</f>
        <v>0</v>
      </c>
      <c r="G3319" s="36" t="str">
        <f>LEFT('DETALLE DE CONEXIONES'!BE3319,3)</f>
        <v/>
      </c>
      <c r="H3319" s="36" t="str">
        <f>RIGHT('DETALLE DE CONEXIONES'!AK3319,2)</f>
        <v>-1</v>
      </c>
      <c r="I3319" s="36" t="str">
        <f>LEFT('DETALLE DE CONEXIONES'!AK3319,3)</f>
        <v>RS;</v>
      </c>
      <c r="J3319" s="36" t="str">
        <f>LEFT('DETALLE DE CONEXIONES'!M3319,3)</f>
        <v>0mi</v>
      </c>
      <c r="K3319" s="36" t="str">
        <f>IF(LEN('DETALLE DE CONEXIONES'!M3319)&lt;12,(RIGHT('DETALLE DE CONEXIONES'!M3319,5)),(RIGHT('DETALLE DE CONEXIONES'!M3319,6)))</f>
        <v xml:space="preserve">min. </v>
      </c>
      <c r="L3319" s="36">
        <f>IF(C3319="Saliente Local",(IFERROR((LIMPIA(J3319,1)),0)),0)</f>
        <v>0</v>
      </c>
      <c r="M3319" s="36">
        <f>IF(C3319="Saliente Nacional",(IFERROR((LIMPIA(J3319,1)),0)),0)</f>
        <v>0</v>
      </c>
      <c r="N3319" s="36">
        <f>IF(C3319="Saliente Internacional",(IFERROR((LIMPIA(J3319,1)),0)),0)</f>
        <v>0</v>
      </c>
      <c r="O3319" s="36">
        <f>IF(C3319="Saliente Local",(IFERROR((LIMPIA(K3319,1)),0)),0)</f>
        <v>0</v>
      </c>
      <c r="P3319" s="36">
        <f>IF(C3319="Saliente Nacional",(IFERROR((LIMPIA(K3319,1)),0)),0)</f>
        <v>0</v>
      </c>
      <c r="Q3319" s="36">
        <f>IF(C3319="Saliente Internacional",(IFERROR((LIMPIA(K3319,1)),0)),0)</f>
        <v>0</v>
      </c>
      <c r="R3319" s="36">
        <f t="shared" si="154"/>
        <v>0</v>
      </c>
      <c r="S3319" s="36">
        <f t="shared" si="155"/>
        <v>0</v>
      </c>
    </row>
    <row r="3320" spans="1:19" x14ac:dyDescent="0.25">
      <c r="A3320" s="101">
        <f>'DETALLE DE CONEXIONES'!P3320</f>
        <v>0</v>
      </c>
      <c r="B3320" s="36" t="str">
        <f>'DETALLE DE CONEXIONES'!I3320</f>
        <v>GPRS</v>
      </c>
      <c r="C3320" s="36" t="str">
        <f>'DETALLE DE CONEXIONES'!BB3320</f>
        <v>MENSAJERO</v>
      </c>
      <c r="D3320" s="36" t="str">
        <f>'DETALLE DE CONEXIONES'!E3320</f>
        <v>internet.itelcel.coXXXGLTE</v>
      </c>
      <c r="E3320" s="36">
        <f t="shared" si="153"/>
        <v>26</v>
      </c>
      <c r="F3320" s="36">
        <f>IFERROR(LIMPIA('DETALLE DE CONEXIONES'!N3320,1),0)</f>
        <v>0</v>
      </c>
      <c r="G3320" s="36" t="str">
        <f>LEFT('DETALLE DE CONEXIONES'!BE3320,3)</f>
        <v/>
      </c>
      <c r="H3320" s="36" t="str">
        <f>RIGHT('DETALLE DE CONEXIONES'!AK3320,2)</f>
        <v>-1</v>
      </c>
      <c r="I3320" s="36" t="str">
        <f>LEFT('DETALLE DE CONEXIONES'!AK3320,3)</f>
        <v>MEN</v>
      </c>
      <c r="J3320" s="36" t="str">
        <f>LEFT('DETALLE DE CONEXIONES'!M3320,3)</f>
        <v>0mi</v>
      </c>
      <c r="K3320" s="36" t="str">
        <f>IF(LEN('DETALLE DE CONEXIONES'!M3320)&lt;12,(RIGHT('DETALLE DE CONEXIONES'!M3320,5)),(RIGHT('DETALLE DE CONEXIONES'!M3320,6)))</f>
        <v xml:space="preserve">min. </v>
      </c>
      <c r="L3320" s="36">
        <f>IF(C3320="Saliente Local",(IFERROR((LIMPIA(J3320,1)),0)),0)</f>
        <v>0</v>
      </c>
      <c r="M3320" s="36">
        <f>IF(C3320="Saliente Nacional",(IFERROR((LIMPIA(J3320,1)),0)),0)</f>
        <v>0</v>
      </c>
      <c r="N3320" s="36">
        <f>IF(C3320="Saliente Internacional",(IFERROR((LIMPIA(J3320,1)),0)),0)</f>
        <v>0</v>
      </c>
      <c r="O3320" s="36">
        <f>IF(C3320="Saliente Local",(IFERROR((LIMPIA(K3320,1)),0)),0)</f>
        <v>0</v>
      </c>
      <c r="P3320" s="36">
        <f>IF(C3320="Saliente Nacional",(IFERROR((LIMPIA(K3320,1)),0)),0)</f>
        <v>0</v>
      </c>
      <c r="Q3320" s="36">
        <f>IF(C3320="Saliente Internacional",(IFERROR((LIMPIA(K3320,1)),0)),0)</f>
        <v>0</v>
      </c>
      <c r="R3320" s="36">
        <f t="shared" si="154"/>
        <v>0</v>
      </c>
      <c r="S3320" s="36">
        <f t="shared" si="155"/>
        <v>0</v>
      </c>
    </row>
    <row r="3321" spans="1:19" x14ac:dyDescent="0.25">
      <c r="A3321" s="101">
        <f>'DETALLE DE CONEXIONES'!P3321</f>
        <v>0</v>
      </c>
      <c r="B3321" s="36" t="str">
        <f>'DETALLE DE CONEXIONES'!I3321</f>
        <v>GPRS</v>
      </c>
      <c r="C3321" s="36" t="str">
        <f>'DETALLE DE CONEXIONES'!BB3321</f>
        <v>MENSAJERO</v>
      </c>
      <c r="D3321" s="36" t="str">
        <f>'DETALLE DE CONEXIONES'!E3321</f>
        <v>internet.itelcelXXXm-3G</v>
      </c>
      <c r="E3321" s="36">
        <f t="shared" si="153"/>
        <v>23</v>
      </c>
      <c r="F3321" s="36">
        <f>IFERROR(LIMPIA('DETALLE DE CONEXIONES'!N3321,1),0)</f>
        <v>0</v>
      </c>
      <c r="G3321" s="36" t="str">
        <f>LEFT('DETALLE DE CONEXIONES'!BE3321,3)</f>
        <v/>
      </c>
      <c r="H3321" s="36" t="str">
        <f>RIGHT('DETALLE DE CONEXIONES'!AK3321,2)</f>
        <v>-1</v>
      </c>
      <c r="I3321" s="36" t="str">
        <f>LEFT('DETALLE DE CONEXIONES'!AK3321,3)</f>
        <v>MEN</v>
      </c>
      <c r="J3321" s="36" t="str">
        <f>LEFT('DETALLE DE CONEXIONES'!M3321,3)</f>
        <v>0mi</v>
      </c>
      <c r="K3321" s="36" t="str">
        <f>IF(LEN('DETALLE DE CONEXIONES'!M3321)&lt;12,(RIGHT('DETALLE DE CONEXIONES'!M3321,5)),(RIGHT('DETALLE DE CONEXIONES'!M3321,6)))</f>
        <v xml:space="preserve">min. </v>
      </c>
      <c r="L3321" s="36">
        <f>IF(C3321="Saliente Local",(IFERROR((LIMPIA(J3321,1)),0)),0)</f>
        <v>0</v>
      </c>
      <c r="M3321" s="36">
        <f>IF(C3321="Saliente Nacional",(IFERROR((LIMPIA(J3321,1)),0)),0)</f>
        <v>0</v>
      </c>
      <c r="N3321" s="36">
        <f>IF(C3321="Saliente Internacional",(IFERROR((LIMPIA(J3321,1)),0)),0)</f>
        <v>0</v>
      </c>
      <c r="O3321" s="36">
        <f>IF(C3321="Saliente Local",(IFERROR((LIMPIA(K3321,1)),0)),0)</f>
        <v>0</v>
      </c>
      <c r="P3321" s="36">
        <f>IF(C3321="Saliente Nacional",(IFERROR((LIMPIA(K3321,1)),0)),0)</f>
        <v>0</v>
      </c>
      <c r="Q3321" s="36">
        <f>IF(C3321="Saliente Internacional",(IFERROR((LIMPIA(K3321,1)),0)),0)</f>
        <v>0</v>
      </c>
      <c r="R3321" s="36">
        <f t="shared" si="154"/>
        <v>0</v>
      </c>
      <c r="S3321" s="36">
        <f t="shared" si="155"/>
        <v>0</v>
      </c>
    </row>
    <row r="3322" spans="1:19" x14ac:dyDescent="0.25">
      <c r="A3322" s="101">
        <f>'DETALLE DE CONEXIONES'!P3322</f>
        <v>0</v>
      </c>
      <c r="B3322" s="36" t="str">
        <f>'DETALLE DE CONEXIONES'!I3322</f>
        <v>GPRS</v>
      </c>
      <c r="C3322" s="36" t="str">
        <f>'DETALLE DE CONEXIONES'!BB3322</f>
        <v>RS</v>
      </c>
      <c r="D3322" s="36" t="str">
        <f>'DETALLE DE CONEXIONES'!E3322</f>
        <v>internet.itelcelXXXm-3G</v>
      </c>
      <c r="E3322" s="36">
        <f t="shared" si="153"/>
        <v>23</v>
      </c>
      <c r="F3322" s="36">
        <f>IFERROR(LIMPIA('DETALLE DE CONEXIONES'!N3322,1),0)</f>
        <v>0</v>
      </c>
      <c r="G3322" s="36" t="str">
        <f>LEFT('DETALLE DE CONEXIONES'!BE3322,3)</f>
        <v/>
      </c>
      <c r="H3322" s="36" t="str">
        <f>RIGHT('DETALLE DE CONEXIONES'!AK3322,2)</f>
        <v>-1</v>
      </c>
      <c r="I3322" s="36" t="str">
        <f>LEFT('DETALLE DE CONEXIONES'!AK3322,3)</f>
        <v>RS;</v>
      </c>
      <c r="J3322" s="36" t="str">
        <f>LEFT('DETALLE DE CONEXIONES'!M3322,3)</f>
        <v>0mi</v>
      </c>
      <c r="K3322" s="36" t="str">
        <f>IF(LEN('DETALLE DE CONEXIONES'!M3322)&lt;12,(RIGHT('DETALLE DE CONEXIONES'!M3322,5)),(RIGHT('DETALLE DE CONEXIONES'!M3322,6)))</f>
        <v xml:space="preserve">min. </v>
      </c>
      <c r="L3322" s="36">
        <f>IF(C3322="Saliente Local",(IFERROR((LIMPIA(J3322,1)),0)),0)</f>
        <v>0</v>
      </c>
      <c r="M3322" s="36">
        <f>IF(C3322="Saliente Nacional",(IFERROR((LIMPIA(J3322,1)),0)),0)</f>
        <v>0</v>
      </c>
      <c r="N3322" s="36">
        <f>IF(C3322="Saliente Internacional",(IFERROR((LIMPIA(J3322,1)),0)),0)</f>
        <v>0</v>
      </c>
      <c r="O3322" s="36">
        <f>IF(C3322="Saliente Local",(IFERROR((LIMPIA(K3322,1)),0)),0)</f>
        <v>0</v>
      </c>
      <c r="P3322" s="36">
        <f>IF(C3322="Saliente Nacional",(IFERROR((LIMPIA(K3322,1)),0)),0)</f>
        <v>0</v>
      </c>
      <c r="Q3322" s="36">
        <f>IF(C3322="Saliente Internacional",(IFERROR((LIMPIA(K3322,1)),0)),0)</f>
        <v>0</v>
      </c>
      <c r="R3322" s="36">
        <f t="shared" si="154"/>
        <v>0</v>
      </c>
      <c r="S3322" s="36">
        <f t="shared" si="155"/>
        <v>0</v>
      </c>
    </row>
    <row r="3323" spans="1:19" x14ac:dyDescent="0.25">
      <c r="A3323" s="101">
        <f>'DETALLE DE CONEXIONES'!P3323</f>
        <v>0</v>
      </c>
      <c r="B3323" s="36" t="str">
        <f>'DETALLE DE CONEXIONES'!I3323</f>
        <v>TRANSFERENCIA</v>
      </c>
      <c r="C3323" s="36" t="str">
        <f>'DETALLE DE CONEXIONES'!BB3323</f>
        <v>Desvio Nacional</v>
      </c>
      <c r="D3323" s="36" t="str">
        <f>'DETALLE DE CONEXIONES'!E3323</f>
        <v>999XXX1600</v>
      </c>
      <c r="E3323" s="36">
        <f t="shared" si="153"/>
        <v>10</v>
      </c>
      <c r="F3323" s="36">
        <f>IFERROR(LIMPIA('DETALLE DE CONEXIONES'!N3323,1),0)</f>
        <v>1</v>
      </c>
      <c r="G3323" s="36" t="str">
        <f>LEFT('DETALLE DE CONEXIONES'!BE3323,3)</f>
        <v>SIU</v>
      </c>
      <c r="H3323" s="36" t="str">
        <f>RIGHT('DETALLE DE CONEXIONES'!AK3323,2)</f>
        <v/>
      </c>
      <c r="I3323" s="36" t="str">
        <f>LEFT('DETALLE DE CONEXIONES'!AK3323,3)</f>
        <v/>
      </c>
      <c r="J3323" s="36" t="str">
        <f>LEFT('DETALLE DE CONEXIONES'!M3323,3)</f>
        <v>0mi</v>
      </c>
      <c r="K3323" s="36" t="str">
        <f>IF(LEN('DETALLE DE CONEXIONES'!M3323)&lt;12,(RIGHT('DETALLE DE CONEXIONES'!M3323,5)),(RIGHT('DETALLE DE CONEXIONES'!M3323,6)))</f>
        <v>4seg.</v>
      </c>
      <c r="L3323" s="36">
        <f>IF(C3323="Saliente Local",(IFERROR((LIMPIA(J3323,1)),0)),0)</f>
        <v>0</v>
      </c>
      <c r="M3323" s="36">
        <f>IF(C3323="Saliente Nacional",(IFERROR((LIMPIA(J3323,1)),0)),0)</f>
        <v>0</v>
      </c>
      <c r="N3323" s="36">
        <f>IF(C3323="Saliente Internacional",(IFERROR((LIMPIA(J3323,1)),0)),0)</f>
        <v>0</v>
      </c>
      <c r="O3323" s="36">
        <f>IF(C3323="Saliente Local",(IFERROR((LIMPIA(K3323,1)),0)),0)</f>
        <v>0</v>
      </c>
      <c r="P3323" s="36">
        <f>IF(C3323="Saliente Nacional",(IFERROR((LIMPIA(K3323,1)),0)),0)</f>
        <v>0</v>
      </c>
      <c r="Q3323" s="36">
        <f>IF(C3323="Saliente Internacional",(IFERROR((LIMPIA(K3323,1)),0)),0)</f>
        <v>0</v>
      </c>
      <c r="R3323" s="36">
        <f t="shared" si="154"/>
        <v>0</v>
      </c>
      <c r="S3323" s="36">
        <f t="shared" si="155"/>
        <v>0</v>
      </c>
    </row>
    <row r="3324" spans="1:19" x14ac:dyDescent="0.25">
      <c r="A3324" s="101">
        <f>'DETALLE DE CONEXIONES'!P3324</f>
        <v>0</v>
      </c>
      <c r="B3324" s="36" t="str">
        <f>'DETALLE DE CONEXIONES'!I3324</f>
        <v>ENTRANTE</v>
      </c>
      <c r="C3324" s="36" t="str">
        <f>'DETALLE DE CONEXIONES'!BB3324</f>
        <v>Entrante Local</v>
      </c>
      <c r="D3324" s="36" t="str">
        <f>'DETALLE DE CONEXIONES'!E3324</f>
        <v>999XXX1600</v>
      </c>
      <c r="E3324" s="36">
        <f t="shared" si="153"/>
        <v>10</v>
      </c>
      <c r="F3324" s="36">
        <f>IFERROR(LIMPIA('DETALLE DE CONEXIONES'!N3324,1),0)</f>
        <v>2</v>
      </c>
      <c r="G3324" s="36" t="str">
        <f>LEFT('DETALLE DE CONEXIONES'!BE3324,3)</f>
        <v>NOF</v>
      </c>
      <c r="H3324" s="36" t="str">
        <f>RIGHT('DETALLE DE CONEXIONES'!AK3324,2)</f>
        <v/>
      </c>
      <c r="I3324" s="36" t="str">
        <f>LEFT('DETALLE DE CONEXIONES'!AK3324,3)</f>
        <v/>
      </c>
      <c r="J3324" s="36" t="str">
        <f>LEFT('DETALLE DE CONEXIONES'!M3324,3)</f>
        <v>1mi</v>
      </c>
      <c r="K3324" s="36" t="str">
        <f>IF(LEN('DETALLE DE CONEXIONES'!M3324)&lt;12,(RIGHT('DETALLE DE CONEXIONES'!M3324,5)),(RIGHT('DETALLE DE CONEXIONES'!M3324,6)))</f>
        <v>27seg.</v>
      </c>
      <c r="L3324" s="36">
        <f>IF(C3324="Saliente Local",(IFERROR((LIMPIA(J3324,1)),0)),0)</f>
        <v>0</v>
      </c>
      <c r="M3324" s="36">
        <f>IF(C3324="Saliente Nacional",(IFERROR((LIMPIA(J3324,1)),0)),0)</f>
        <v>0</v>
      </c>
      <c r="N3324" s="36">
        <f>IF(C3324="Saliente Internacional",(IFERROR((LIMPIA(J3324,1)),0)),0)</f>
        <v>0</v>
      </c>
      <c r="O3324" s="36">
        <f>IF(C3324="Saliente Local",(IFERROR((LIMPIA(K3324,1)),0)),0)</f>
        <v>0</v>
      </c>
      <c r="P3324" s="36">
        <f>IF(C3324="Saliente Nacional",(IFERROR((LIMPIA(K3324,1)),0)),0)</f>
        <v>0</v>
      </c>
      <c r="Q3324" s="36">
        <f>IF(C3324="Saliente Internacional",(IFERROR((LIMPIA(K3324,1)),0)),0)</f>
        <v>0</v>
      </c>
      <c r="R3324" s="36">
        <f t="shared" si="154"/>
        <v>0</v>
      </c>
      <c r="S3324" s="36">
        <f t="shared" si="155"/>
        <v>0</v>
      </c>
    </row>
    <row r="3325" spans="1:19" x14ac:dyDescent="0.25">
      <c r="A3325" s="101">
        <f>'DETALLE DE CONEXIONES'!P3325</f>
        <v>0</v>
      </c>
      <c r="B3325" s="36" t="str">
        <f>'DETALLE DE CONEXIONES'!I3325</f>
        <v>GPRS</v>
      </c>
      <c r="C3325" s="36" t="str">
        <f>'DETALLE DE CONEXIONES'!BB3325</f>
        <v>RS</v>
      </c>
      <c r="D3325" s="36" t="str">
        <f>'DETALLE DE CONEXIONES'!E3325</f>
        <v>internet.itelcel.coXXXGLTE</v>
      </c>
      <c r="E3325" s="36">
        <f t="shared" si="153"/>
        <v>26</v>
      </c>
      <c r="F3325" s="36">
        <f>IFERROR(LIMPIA('DETALLE DE CONEXIONES'!N3325,1),0)</f>
        <v>0</v>
      </c>
      <c r="G3325" s="36" t="str">
        <f>LEFT('DETALLE DE CONEXIONES'!BE3325,3)</f>
        <v/>
      </c>
      <c r="H3325" s="36" t="str">
        <f>RIGHT('DETALLE DE CONEXIONES'!AK3325,2)</f>
        <v>-1</v>
      </c>
      <c r="I3325" s="36" t="str">
        <f>LEFT('DETALLE DE CONEXIONES'!AK3325,3)</f>
        <v>RS;</v>
      </c>
      <c r="J3325" s="36" t="str">
        <f>LEFT('DETALLE DE CONEXIONES'!M3325,3)</f>
        <v>0mi</v>
      </c>
      <c r="K3325" s="36" t="str">
        <f>IF(LEN('DETALLE DE CONEXIONES'!M3325)&lt;12,(RIGHT('DETALLE DE CONEXIONES'!M3325,5)),(RIGHT('DETALLE DE CONEXIONES'!M3325,6)))</f>
        <v xml:space="preserve">min. </v>
      </c>
      <c r="L3325" s="36">
        <f>IF(C3325="Saliente Local",(IFERROR((LIMPIA(J3325,1)),0)),0)</f>
        <v>0</v>
      </c>
      <c r="M3325" s="36">
        <f>IF(C3325="Saliente Nacional",(IFERROR((LIMPIA(J3325,1)),0)),0)</f>
        <v>0</v>
      </c>
      <c r="N3325" s="36">
        <f>IF(C3325="Saliente Internacional",(IFERROR((LIMPIA(J3325,1)),0)),0)</f>
        <v>0</v>
      </c>
      <c r="O3325" s="36">
        <f>IF(C3325="Saliente Local",(IFERROR((LIMPIA(K3325,1)),0)),0)</f>
        <v>0</v>
      </c>
      <c r="P3325" s="36">
        <f>IF(C3325="Saliente Nacional",(IFERROR((LIMPIA(K3325,1)),0)),0)</f>
        <v>0</v>
      </c>
      <c r="Q3325" s="36">
        <f>IF(C3325="Saliente Internacional",(IFERROR((LIMPIA(K3325,1)),0)),0)</f>
        <v>0</v>
      </c>
      <c r="R3325" s="36">
        <f t="shared" si="154"/>
        <v>0</v>
      </c>
      <c r="S3325" s="36">
        <f t="shared" si="155"/>
        <v>0</v>
      </c>
    </row>
    <row r="3326" spans="1:19" x14ac:dyDescent="0.25">
      <c r="A3326" s="101">
        <f>'DETALLE DE CONEXIONES'!P3326</f>
        <v>0</v>
      </c>
      <c r="B3326" s="36" t="str">
        <f>'DETALLE DE CONEXIONES'!I3326</f>
        <v>ENTRANTE</v>
      </c>
      <c r="C3326" s="36" t="str">
        <f>'DETALLE DE CONEXIONES'!BB3326</f>
        <v>Entrante Local</v>
      </c>
      <c r="D3326" s="36" t="str">
        <f>'DETALLE DE CONEXIONES'!E3326</f>
        <v>999XXX1600</v>
      </c>
      <c r="E3326" s="36">
        <f t="shared" si="153"/>
        <v>10</v>
      </c>
      <c r="F3326" s="36">
        <f>IFERROR(LIMPIA('DETALLE DE CONEXIONES'!N3326,1),0)</f>
        <v>1</v>
      </c>
      <c r="G3326" s="36" t="str">
        <f>LEFT('DETALLE DE CONEXIONES'!BE3326,3)</f>
        <v>NOF</v>
      </c>
      <c r="H3326" s="36" t="str">
        <f>RIGHT('DETALLE DE CONEXIONES'!AK3326,2)</f>
        <v/>
      </c>
      <c r="I3326" s="36" t="str">
        <f>LEFT('DETALLE DE CONEXIONES'!AK3326,3)</f>
        <v/>
      </c>
      <c r="J3326" s="36" t="str">
        <f>LEFT('DETALLE DE CONEXIONES'!M3326,3)</f>
        <v>0mi</v>
      </c>
      <c r="K3326" s="36" t="str">
        <f>IF(LEN('DETALLE DE CONEXIONES'!M3326)&lt;12,(RIGHT('DETALLE DE CONEXIONES'!M3326,5)),(RIGHT('DETALLE DE CONEXIONES'!M3326,6)))</f>
        <v>44seg.</v>
      </c>
      <c r="L3326" s="36">
        <f>IF(C3326="Saliente Local",(IFERROR((LIMPIA(J3326,1)),0)),0)</f>
        <v>0</v>
      </c>
      <c r="M3326" s="36">
        <f>IF(C3326="Saliente Nacional",(IFERROR((LIMPIA(J3326,1)),0)),0)</f>
        <v>0</v>
      </c>
      <c r="N3326" s="36">
        <f>IF(C3326="Saliente Internacional",(IFERROR((LIMPIA(J3326,1)),0)),0)</f>
        <v>0</v>
      </c>
      <c r="O3326" s="36">
        <f>IF(C3326="Saliente Local",(IFERROR((LIMPIA(K3326,1)),0)),0)</f>
        <v>0</v>
      </c>
      <c r="P3326" s="36">
        <f>IF(C3326="Saliente Nacional",(IFERROR((LIMPIA(K3326,1)),0)),0)</f>
        <v>0</v>
      </c>
      <c r="Q3326" s="36">
        <f>IF(C3326="Saliente Internacional",(IFERROR((LIMPIA(K3326,1)),0)),0)</f>
        <v>0</v>
      </c>
      <c r="R3326" s="36">
        <f t="shared" si="154"/>
        <v>0</v>
      </c>
      <c r="S3326" s="36">
        <f t="shared" si="155"/>
        <v>0</v>
      </c>
    </row>
    <row r="3327" spans="1:19" x14ac:dyDescent="0.25">
      <c r="A3327" s="101">
        <f>'DETALLE DE CONEXIONES'!P3327</f>
        <v>0</v>
      </c>
      <c r="B3327" s="36" t="str">
        <f>'DETALLE DE CONEXIONES'!I3327</f>
        <v>TRANSFERENCIA</v>
      </c>
      <c r="C3327" s="36" t="str">
        <f>'DETALLE DE CONEXIONES'!BB3327</f>
        <v>Desvio Nacional</v>
      </c>
      <c r="D3327" s="36" t="str">
        <f>'DETALLE DE CONEXIONES'!E3327</f>
        <v>999XXX1600</v>
      </c>
      <c r="E3327" s="36">
        <f t="shared" si="153"/>
        <v>10</v>
      </c>
      <c r="F3327" s="36">
        <f>IFERROR(LIMPIA('DETALLE DE CONEXIONES'!N3327,1),0)</f>
        <v>1</v>
      </c>
      <c r="G3327" s="36" t="str">
        <f>LEFT('DETALLE DE CONEXIONES'!BE3327,3)</f>
        <v>SIU</v>
      </c>
      <c r="H3327" s="36" t="str">
        <f>RIGHT('DETALLE DE CONEXIONES'!AK3327,2)</f>
        <v/>
      </c>
      <c r="I3327" s="36" t="str">
        <f>LEFT('DETALLE DE CONEXIONES'!AK3327,3)</f>
        <v/>
      </c>
      <c r="J3327" s="36" t="str">
        <f>LEFT('DETALLE DE CONEXIONES'!M3327,3)</f>
        <v>0mi</v>
      </c>
      <c r="K3327" s="36" t="str">
        <f>IF(LEN('DETALLE DE CONEXIONES'!M3327)&lt;12,(RIGHT('DETALLE DE CONEXIONES'!M3327,5)),(RIGHT('DETALLE DE CONEXIONES'!M3327,6)))</f>
        <v>6seg.</v>
      </c>
      <c r="L3327" s="36">
        <f>IF(C3327="Saliente Local",(IFERROR((LIMPIA(J3327,1)),0)),0)</f>
        <v>0</v>
      </c>
      <c r="M3327" s="36">
        <f>IF(C3327="Saliente Nacional",(IFERROR((LIMPIA(J3327,1)),0)),0)</f>
        <v>0</v>
      </c>
      <c r="N3327" s="36">
        <f>IF(C3327="Saliente Internacional",(IFERROR((LIMPIA(J3327,1)),0)),0)</f>
        <v>0</v>
      </c>
      <c r="O3327" s="36">
        <f>IF(C3327="Saliente Local",(IFERROR((LIMPIA(K3327,1)),0)),0)</f>
        <v>0</v>
      </c>
      <c r="P3327" s="36">
        <f>IF(C3327="Saliente Nacional",(IFERROR((LIMPIA(K3327,1)),0)),0)</f>
        <v>0</v>
      </c>
      <c r="Q3327" s="36">
        <f>IF(C3327="Saliente Internacional",(IFERROR((LIMPIA(K3327,1)),0)),0)</f>
        <v>0</v>
      </c>
      <c r="R3327" s="36">
        <f t="shared" si="154"/>
        <v>0</v>
      </c>
      <c r="S3327" s="36">
        <f t="shared" si="155"/>
        <v>0</v>
      </c>
    </row>
    <row r="3328" spans="1:19" x14ac:dyDescent="0.25">
      <c r="A3328" s="101">
        <f>'DETALLE DE CONEXIONES'!P3328</f>
        <v>0</v>
      </c>
      <c r="B3328" s="36" t="str">
        <f>'DETALLE DE CONEXIONES'!I3328</f>
        <v>MENS.SALIENTE</v>
      </c>
      <c r="C3328" s="36" t="str">
        <f>'DETALLE DE CONEXIONES'!BB3328</f>
        <v>SMS Enviado</v>
      </c>
      <c r="D3328" s="36">
        <f>'DETALLE DE CONEXIONES'!E3328</f>
        <v>3637</v>
      </c>
      <c r="E3328" s="36">
        <f t="shared" si="153"/>
        <v>4</v>
      </c>
      <c r="F3328" s="36">
        <f>IFERROR(LIMPIA('DETALLE DE CONEXIONES'!N3328,1),0)</f>
        <v>0</v>
      </c>
      <c r="G3328" s="36" t="str">
        <f>LEFT('DETALLE DE CONEXIONES'!BE3328,3)</f>
        <v>0</v>
      </c>
      <c r="H3328" s="36" t="str">
        <f>RIGHT('DETALLE DE CONEXIONES'!AK3328,2)</f>
        <v/>
      </c>
      <c r="I3328" s="36" t="str">
        <f>LEFT('DETALLE DE CONEXIONES'!AK3328,3)</f>
        <v/>
      </c>
      <c r="J3328" s="36" t="str">
        <f>LEFT('DETALLE DE CONEXIONES'!M3328,3)</f>
        <v>0mi</v>
      </c>
      <c r="K3328" s="36" t="str">
        <f>IF(LEN('DETALLE DE CONEXIONES'!M3328)&lt;12,(RIGHT('DETALLE DE CONEXIONES'!M3328,5)),(RIGHT('DETALLE DE CONEXIONES'!M3328,6)))</f>
        <v xml:space="preserve">min. </v>
      </c>
      <c r="L3328" s="36">
        <f>IF(C3328="Saliente Local",(IFERROR((LIMPIA(J3328,1)),0)),0)</f>
        <v>0</v>
      </c>
      <c r="M3328" s="36">
        <f>IF(C3328="Saliente Nacional",(IFERROR((LIMPIA(J3328,1)),0)),0)</f>
        <v>0</v>
      </c>
      <c r="N3328" s="36">
        <f>IF(C3328="Saliente Internacional",(IFERROR((LIMPIA(J3328,1)),0)),0)</f>
        <v>0</v>
      </c>
      <c r="O3328" s="36">
        <f>IF(C3328="Saliente Local",(IFERROR((LIMPIA(K3328,1)),0)),0)</f>
        <v>0</v>
      </c>
      <c r="P3328" s="36">
        <f>IF(C3328="Saliente Nacional",(IFERROR((LIMPIA(K3328,1)),0)),0)</f>
        <v>0</v>
      </c>
      <c r="Q3328" s="36">
        <f>IF(C3328="Saliente Internacional",(IFERROR((LIMPIA(K3328,1)),0)),0)</f>
        <v>0</v>
      </c>
      <c r="R3328" s="36">
        <f t="shared" si="154"/>
        <v>0</v>
      </c>
      <c r="S3328" s="36">
        <f t="shared" si="155"/>
        <v>0</v>
      </c>
    </row>
    <row r="3329" spans="1:19" x14ac:dyDescent="0.25">
      <c r="A3329" s="101">
        <f>'DETALLE DE CONEXIONES'!P3329</f>
        <v>0</v>
      </c>
      <c r="B3329" s="36" t="str">
        <f>'DETALLE DE CONEXIONES'!I3329</f>
        <v>GPRS</v>
      </c>
      <c r="C3329" s="36" t="str">
        <f>'DETALLE DE CONEXIONES'!BB3329</f>
        <v>MENSAJERO</v>
      </c>
      <c r="D3329" s="36" t="str">
        <f>'DETALLE DE CONEXIONES'!E3329</f>
        <v>internet.itelcel.coXXXGLTE</v>
      </c>
      <c r="E3329" s="36">
        <f t="shared" si="153"/>
        <v>26</v>
      </c>
      <c r="F3329" s="36">
        <f>IFERROR(LIMPIA('DETALLE DE CONEXIONES'!N3329,1),0)</f>
        <v>0</v>
      </c>
      <c r="G3329" s="36" t="str">
        <f>LEFT('DETALLE DE CONEXIONES'!BE3329,3)</f>
        <v/>
      </c>
      <c r="H3329" s="36" t="str">
        <f>RIGHT('DETALLE DE CONEXIONES'!AK3329,2)</f>
        <v>-1</v>
      </c>
      <c r="I3329" s="36" t="str">
        <f>LEFT('DETALLE DE CONEXIONES'!AK3329,3)</f>
        <v>MEN</v>
      </c>
      <c r="J3329" s="36" t="str">
        <f>LEFT('DETALLE DE CONEXIONES'!M3329,3)</f>
        <v>0mi</v>
      </c>
      <c r="K3329" s="36" t="str">
        <f>IF(LEN('DETALLE DE CONEXIONES'!M3329)&lt;12,(RIGHT('DETALLE DE CONEXIONES'!M3329,5)),(RIGHT('DETALLE DE CONEXIONES'!M3329,6)))</f>
        <v xml:space="preserve">min. </v>
      </c>
      <c r="L3329" s="36">
        <f>IF(C3329="Saliente Local",(IFERROR((LIMPIA(J3329,1)),0)),0)</f>
        <v>0</v>
      </c>
      <c r="M3329" s="36">
        <f>IF(C3329="Saliente Nacional",(IFERROR((LIMPIA(J3329,1)),0)),0)</f>
        <v>0</v>
      </c>
      <c r="N3329" s="36">
        <f>IF(C3329="Saliente Internacional",(IFERROR((LIMPIA(J3329,1)),0)),0)</f>
        <v>0</v>
      </c>
      <c r="O3329" s="36">
        <f>IF(C3329="Saliente Local",(IFERROR((LIMPIA(K3329,1)),0)),0)</f>
        <v>0</v>
      </c>
      <c r="P3329" s="36">
        <f>IF(C3329="Saliente Nacional",(IFERROR((LIMPIA(K3329,1)),0)),0)</f>
        <v>0</v>
      </c>
      <c r="Q3329" s="36">
        <f>IF(C3329="Saliente Internacional",(IFERROR((LIMPIA(K3329,1)),0)),0)</f>
        <v>0</v>
      </c>
      <c r="R3329" s="36">
        <f t="shared" si="154"/>
        <v>0</v>
      </c>
      <c r="S3329" s="36">
        <f t="shared" si="155"/>
        <v>0</v>
      </c>
    </row>
    <row r="3330" spans="1:19" x14ac:dyDescent="0.25">
      <c r="A3330" s="101">
        <f>'DETALLE DE CONEXIONES'!P3330</f>
        <v>0</v>
      </c>
      <c r="B3330" s="36" t="str">
        <f>'DETALLE DE CONEXIONES'!I3330</f>
        <v>GPRS</v>
      </c>
      <c r="C3330" s="36" t="str">
        <f>'DETALLE DE CONEXIONES'!BB3330</f>
        <v>RS</v>
      </c>
      <c r="D3330" s="36" t="str">
        <f>'DETALLE DE CONEXIONES'!E3330</f>
        <v>internet.itelcelXXXm-3G</v>
      </c>
      <c r="E3330" s="36">
        <f t="shared" si="153"/>
        <v>23</v>
      </c>
      <c r="F3330" s="36">
        <f>IFERROR(LIMPIA('DETALLE DE CONEXIONES'!N3330,1),0)</f>
        <v>0</v>
      </c>
      <c r="G3330" s="36" t="str">
        <f>LEFT('DETALLE DE CONEXIONES'!BE3330,3)</f>
        <v/>
      </c>
      <c r="H3330" s="36" t="str">
        <f>RIGHT('DETALLE DE CONEXIONES'!AK3330,2)</f>
        <v>-1</v>
      </c>
      <c r="I3330" s="36" t="str">
        <f>LEFT('DETALLE DE CONEXIONES'!AK3330,3)</f>
        <v>RS;</v>
      </c>
      <c r="J3330" s="36" t="str">
        <f>LEFT('DETALLE DE CONEXIONES'!M3330,3)</f>
        <v>0mi</v>
      </c>
      <c r="K3330" s="36" t="str">
        <f>IF(LEN('DETALLE DE CONEXIONES'!M3330)&lt;12,(RIGHT('DETALLE DE CONEXIONES'!M3330,5)),(RIGHT('DETALLE DE CONEXIONES'!M3330,6)))</f>
        <v xml:space="preserve">min. </v>
      </c>
      <c r="L3330" s="36">
        <f>IF(C3330="Saliente Local",(IFERROR((LIMPIA(J3330,1)),0)),0)</f>
        <v>0</v>
      </c>
      <c r="M3330" s="36">
        <f>IF(C3330="Saliente Nacional",(IFERROR((LIMPIA(J3330,1)),0)),0)</f>
        <v>0</v>
      </c>
      <c r="N3330" s="36">
        <f>IF(C3330="Saliente Internacional",(IFERROR((LIMPIA(J3330,1)),0)),0)</f>
        <v>0</v>
      </c>
      <c r="O3330" s="36">
        <f>IF(C3330="Saliente Local",(IFERROR((LIMPIA(K3330,1)),0)),0)</f>
        <v>0</v>
      </c>
      <c r="P3330" s="36">
        <f>IF(C3330="Saliente Nacional",(IFERROR((LIMPIA(K3330,1)),0)),0)</f>
        <v>0</v>
      </c>
      <c r="Q3330" s="36">
        <f>IF(C3330="Saliente Internacional",(IFERROR((LIMPIA(K3330,1)),0)),0)</f>
        <v>0</v>
      </c>
      <c r="R3330" s="36">
        <f t="shared" si="154"/>
        <v>0</v>
      </c>
      <c r="S3330" s="36">
        <f t="shared" si="155"/>
        <v>0</v>
      </c>
    </row>
    <row r="3331" spans="1:19" x14ac:dyDescent="0.25">
      <c r="A3331" s="101">
        <f>'DETALLE DE CONEXIONES'!P3331</f>
        <v>0</v>
      </c>
      <c r="B3331" s="36" t="str">
        <f>'DETALLE DE CONEXIONES'!I3331</f>
        <v>GPRS</v>
      </c>
      <c r="C3331" s="36" t="str">
        <f>'DETALLE DE CONEXIONES'!BB3331</f>
        <v>MENSAJERO</v>
      </c>
      <c r="D3331" s="36" t="str">
        <f>'DETALLE DE CONEXIONES'!E3331</f>
        <v>internet.itelcelXXXm-3G</v>
      </c>
      <c r="E3331" s="36">
        <f t="shared" ref="E3331:E3394" si="156">LEN(D3331)</f>
        <v>23</v>
      </c>
      <c r="F3331" s="36">
        <f>IFERROR(LIMPIA('DETALLE DE CONEXIONES'!N3331,1),0)</f>
        <v>0</v>
      </c>
      <c r="G3331" s="36" t="str">
        <f>LEFT('DETALLE DE CONEXIONES'!BE3331,3)</f>
        <v/>
      </c>
      <c r="H3331" s="36" t="str">
        <f>RIGHT('DETALLE DE CONEXIONES'!AK3331,2)</f>
        <v>-1</v>
      </c>
      <c r="I3331" s="36" t="str">
        <f>LEFT('DETALLE DE CONEXIONES'!AK3331,3)</f>
        <v>MEN</v>
      </c>
      <c r="J3331" s="36" t="str">
        <f>LEFT('DETALLE DE CONEXIONES'!M3331,3)</f>
        <v>0mi</v>
      </c>
      <c r="K3331" s="36" t="str">
        <f>IF(LEN('DETALLE DE CONEXIONES'!M3331)&lt;12,(RIGHT('DETALLE DE CONEXIONES'!M3331,5)),(RIGHT('DETALLE DE CONEXIONES'!M3331,6)))</f>
        <v xml:space="preserve">min. </v>
      </c>
      <c r="L3331" s="36">
        <f>IF(C3331="Saliente Local",(IFERROR((LIMPIA(J3331,1)),0)),0)</f>
        <v>0</v>
      </c>
      <c r="M3331" s="36">
        <f>IF(C3331="Saliente Nacional",(IFERROR((LIMPIA(J3331,1)),0)),0)</f>
        <v>0</v>
      </c>
      <c r="N3331" s="36">
        <f>IF(C3331="Saliente Internacional",(IFERROR((LIMPIA(J3331,1)),0)),0)</f>
        <v>0</v>
      </c>
      <c r="O3331" s="36">
        <f>IF(C3331="Saliente Local",(IFERROR((LIMPIA(K3331,1)),0)),0)</f>
        <v>0</v>
      </c>
      <c r="P3331" s="36">
        <f>IF(C3331="Saliente Nacional",(IFERROR((LIMPIA(K3331,1)),0)),0)</f>
        <v>0</v>
      </c>
      <c r="Q3331" s="36">
        <f>IF(C3331="Saliente Internacional",(IFERROR((LIMPIA(K3331,1)),0)),0)</f>
        <v>0</v>
      </c>
      <c r="R3331" s="36">
        <f t="shared" ref="R3331:R3394" si="157">IF(SUM(O3331:P3331)&gt;0,(L3331+M3331+1),(L3331+M3331))</f>
        <v>0</v>
      </c>
      <c r="S3331" s="36">
        <f t="shared" ref="S3331:S3394" si="158">IF(Q3331&gt;0,N3331+1,N3331)</f>
        <v>0</v>
      </c>
    </row>
    <row r="3332" spans="1:19" x14ac:dyDescent="0.25">
      <c r="A3332" s="101">
        <f>'DETALLE DE CONEXIONES'!P3332</f>
        <v>0</v>
      </c>
      <c r="B3332" s="36" t="str">
        <f>'DETALLE DE CONEXIONES'!I3332</f>
        <v>GPRS</v>
      </c>
      <c r="C3332" s="36" t="str">
        <f>'DETALLE DE CONEXIONES'!BB3332</f>
        <v>RS</v>
      </c>
      <c r="D3332" s="36" t="str">
        <f>'DETALLE DE CONEXIONES'!E3332</f>
        <v>internet.itelcelXXXm-3G</v>
      </c>
      <c r="E3332" s="36">
        <f t="shared" si="156"/>
        <v>23</v>
      </c>
      <c r="F3332" s="36">
        <f>IFERROR(LIMPIA('DETALLE DE CONEXIONES'!N3332,1),0)</f>
        <v>0</v>
      </c>
      <c r="G3332" s="36" t="str">
        <f>LEFT('DETALLE DE CONEXIONES'!BE3332,3)</f>
        <v/>
      </c>
      <c r="H3332" s="36" t="str">
        <f>RIGHT('DETALLE DE CONEXIONES'!AK3332,2)</f>
        <v>-1</v>
      </c>
      <c r="I3332" s="36" t="str">
        <f>LEFT('DETALLE DE CONEXIONES'!AK3332,3)</f>
        <v>RS;</v>
      </c>
      <c r="J3332" s="36" t="str">
        <f>LEFT('DETALLE DE CONEXIONES'!M3332,3)</f>
        <v>0mi</v>
      </c>
      <c r="K3332" s="36" t="str">
        <f>IF(LEN('DETALLE DE CONEXIONES'!M3332)&lt;12,(RIGHT('DETALLE DE CONEXIONES'!M3332,5)),(RIGHT('DETALLE DE CONEXIONES'!M3332,6)))</f>
        <v xml:space="preserve">min. </v>
      </c>
      <c r="L3332" s="36">
        <f>IF(C3332="Saliente Local",(IFERROR((LIMPIA(J3332,1)),0)),0)</f>
        <v>0</v>
      </c>
      <c r="M3332" s="36">
        <f>IF(C3332="Saliente Nacional",(IFERROR((LIMPIA(J3332,1)),0)),0)</f>
        <v>0</v>
      </c>
      <c r="N3332" s="36">
        <f>IF(C3332="Saliente Internacional",(IFERROR((LIMPIA(J3332,1)),0)),0)</f>
        <v>0</v>
      </c>
      <c r="O3332" s="36">
        <f>IF(C3332="Saliente Local",(IFERROR((LIMPIA(K3332,1)),0)),0)</f>
        <v>0</v>
      </c>
      <c r="P3332" s="36">
        <f>IF(C3332="Saliente Nacional",(IFERROR((LIMPIA(K3332,1)),0)),0)</f>
        <v>0</v>
      </c>
      <c r="Q3332" s="36">
        <f>IF(C3332="Saliente Internacional",(IFERROR((LIMPIA(K3332,1)),0)),0)</f>
        <v>0</v>
      </c>
      <c r="R3332" s="36">
        <f t="shared" si="157"/>
        <v>0</v>
      </c>
      <c r="S3332" s="36">
        <f t="shared" si="158"/>
        <v>0</v>
      </c>
    </row>
    <row r="3333" spans="1:19" x14ac:dyDescent="0.25">
      <c r="A3333" s="101">
        <f>'DETALLE DE CONEXIONES'!P3333</f>
        <v>0</v>
      </c>
      <c r="B3333" s="36" t="str">
        <f>'DETALLE DE CONEXIONES'!I3333</f>
        <v>GPRS</v>
      </c>
      <c r="C3333" s="36" t="str">
        <f>'DETALLE DE CONEXIONES'!BB3333</f>
        <v>RS</v>
      </c>
      <c r="D3333" s="36" t="str">
        <f>'DETALLE DE CONEXIONES'!E3333</f>
        <v>internet.itelcelXXXm-3G</v>
      </c>
      <c r="E3333" s="36">
        <f t="shared" si="156"/>
        <v>23</v>
      </c>
      <c r="F3333" s="36">
        <f>IFERROR(LIMPIA('DETALLE DE CONEXIONES'!N3333,1),0)</f>
        <v>0</v>
      </c>
      <c r="G3333" s="36" t="str">
        <f>LEFT('DETALLE DE CONEXIONES'!BE3333,3)</f>
        <v/>
      </c>
      <c r="H3333" s="36" t="str">
        <f>RIGHT('DETALLE DE CONEXIONES'!AK3333,2)</f>
        <v>-1</v>
      </c>
      <c r="I3333" s="36" t="str">
        <f>LEFT('DETALLE DE CONEXIONES'!AK3333,3)</f>
        <v>RS;</v>
      </c>
      <c r="J3333" s="36" t="str">
        <f>LEFT('DETALLE DE CONEXIONES'!M3333,3)</f>
        <v>0mi</v>
      </c>
      <c r="K3333" s="36" t="str">
        <f>IF(LEN('DETALLE DE CONEXIONES'!M3333)&lt;12,(RIGHT('DETALLE DE CONEXIONES'!M3333,5)),(RIGHT('DETALLE DE CONEXIONES'!M3333,6)))</f>
        <v xml:space="preserve">min. </v>
      </c>
      <c r="L3333" s="36">
        <f>IF(C3333="Saliente Local",(IFERROR((LIMPIA(J3333,1)),0)),0)</f>
        <v>0</v>
      </c>
      <c r="M3333" s="36">
        <f>IF(C3333="Saliente Nacional",(IFERROR((LIMPIA(J3333,1)),0)),0)</f>
        <v>0</v>
      </c>
      <c r="N3333" s="36">
        <f>IF(C3333="Saliente Internacional",(IFERROR((LIMPIA(J3333,1)),0)),0)</f>
        <v>0</v>
      </c>
      <c r="O3333" s="36">
        <f>IF(C3333="Saliente Local",(IFERROR((LIMPIA(K3333,1)),0)),0)</f>
        <v>0</v>
      </c>
      <c r="P3333" s="36">
        <f>IF(C3333="Saliente Nacional",(IFERROR((LIMPIA(K3333,1)),0)),0)</f>
        <v>0</v>
      </c>
      <c r="Q3333" s="36">
        <f>IF(C3333="Saliente Internacional",(IFERROR((LIMPIA(K3333,1)),0)),0)</f>
        <v>0</v>
      </c>
      <c r="R3333" s="36">
        <f t="shared" si="157"/>
        <v>0</v>
      </c>
      <c r="S3333" s="36">
        <f t="shared" si="158"/>
        <v>0</v>
      </c>
    </row>
    <row r="3334" spans="1:19" x14ac:dyDescent="0.25">
      <c r="A3334" s="101">
        <f>'DETALLE DE CONEXIONES'!P3334</f>
        <v>0</v>
      </c>
      <c r="B3334" s="36" t="str">
        <f>'DETALLE DE CONEXIONES'!I3334</f>
        <v>GPRS</v>
      </c>
      <c r="C3334" s="36" t="str">
        <f>'DETALLE DE CONEXIONES'!BB3334</f>
        <v>MENSAJERO</v>
      </c>
      <c r="D3334" s="36" t="str">
        <f>'DETALLE DE CONEXIONES'!E3334</f>
        <v>internet.itelcelXXXm-3G</v>
      </c>
      <c r="E3334" s="36">
        <f t="shared" si="156"/>
        <v>23</v>
      </c>
      <c r="F3334" s="36">
        <f>IFERROR(LIMPIA('DETALLE DE CONEXIONES'!N3334,1),0)</f>
        <v>0</v>
      </c>
      <c r="G3334" s="36" t="str">
        <f>LEFT('DETALLE DE CONEXIONES'!BE3334,3)</f>
        <v/>
      </c>
      <c r="H3334" s="36" t="str">
        <f>RIGHT('DETALLE DE CONEXIONES'!AK3334,2)</f>
        <v>-1</v>
      </c>
      <c r="I3334" s="36" t="str">
        <f>LEFT('DETALLE DE CONEXIONES'!AK3334,3)</f>
        <v>MEN</v>
      </c>
      <c r="J3334" s="36" t="str">
        <f>LEFT('DETALLE DE CONEXIONES'!M3334,3)</f>
        <v>0mi</v>
      </c>
      <c r="K3334" s="36" t="str">
        <f>IF(LEN('DETALLE DE CONEXIONES'!M3334)&lt;12,(RIGHT('DETALLE DE CONEXIONES'!M3334,5)),(RIGHT('DETALLE DE CONEXIONES'!M3334,6)))</f>
        <v xml:space="preserve">min. </v>
      </c>
      <c r="L3334" s="36">
        <f>IF(C3334="Saliente Local",(IFERROR((LIMPIA(J3334,1)),0)),0)</f>
        <v>0</v>
      </c>
      <c r="M3334" s="36">
        <f>IF(C3334="Saliente Nacional",(IFERROR((LIMPIA(J3334,1)),0)),0)</f>
        <v>0</v>
      </c>
      <c r="N3334" s="36">
        <f>IF(C3334="Saliente Internacional",(IFERROR((LIMPIA(J3334,1)),0)),0)</f>
        <v>0</v>
      </c>
      <c r="O3334" s="36">
        <f>IF(C3334="Saliente Local",(IFERROR((LIMPIA(K3334,1)),0)),0)</f>
        <v>0</v>
      </c>
      <c r="P3334" s="36">
        <f>IF(C3334="Saliente Nacional",(IFERROR((LIMPIA(K3334,1)),0)),0)</f>
        <v>0</v>
      </c>
      <c r="Q3334" s="36">
        <f>IF(C3334="Saliente Internacional",(IFERROR((LIMPIA(K3334,1)),0)),0)</f>
        <v>0</v>
      </c>
      <c r="R3334" s="36">
        <f t="shared" si="157"/>
        <v>0</v>
      </c>
      <c r="S3334" s="36">
        <f t="shared" si="158"/>
        <v>0</v>
      </c>
    </row>
    <row r="3335" spans="1:19" x14ac:dyDescent="0.25">
      <c r="A3335" s="101">
        <f>'DETALLE DE CONEXIONES'!P3335</f>
        <v>0</v>
      </c>
      <c r="B3335" s="36" t="str">
        <f>'DETALLE DE CONEXIONES'!I3335</f>
        <v>ENTRANTE</v>
      </c>
      <c r="C3335" s="36" t="str">
        <f>'DETALLE DE CONEXIONES'!BB3335</f>
        <v>Entrante Local</v>
      </c>
      <c r="D3335" s="36" t="str">
        <f>'DETALLE DE CONEXIONES'!E3335</f>
        <v>999XXX1600</v>
      </c>
      <c r="E3335" s="36">
        <f t="shared" si="156"/>
        <v>10</v>
      </c>
      <c r="F3335" s="36">
        <f>IFERROR(LIMPIA('DETALLE DE CONEXIONES'!N3335,1),0)</f>
        <v>2</v>
      </c>
      <c r="G3335" s="36" t="str">
        <f>LEFT('DETALLE DE CONEXIONES'!BE3335,3)</f>
        <v>NOF</v>
      </c>
      <c r="H3335" s="36" t="str">
        <f>RIGHT('DETALLE DE CONEXIONES'!AK3335,2)</f>
        <v/>
      </c>
      <c r="I3335" s="36" t="str">
        <f>LEFT('DETALLE DE CONEXIONES'!AK3335,3)</f>
        <v/>
      </c>
      <c r="J3335" s="36" t="str">
        <f>LEFT('DETALLE DE CONEXIONES'!M3335,3)</f>
        <v>2mi</v>
      </c>
      <c r="K3335" s="36" t="str">
        <f>IF(LEN('DETALLE DE CONEXIONES'!M3335)&lt;12,(RIGHT('DETALLE DE CONEXIONES'!M3335,5)),(RIGHT('DETALLE DE CONEXIONES'!M3335,6)))</f>
        <v xml:space="preserve">min. </v>
      </c>
      <c r="L3335" s="36">
        <f>IF(C3335="Saliente Local",(IFERROR((LIMPIA(J3335,1)),0)),0)</f>
        <v>0</v>
      </c>
      <c r="M3335" s="36">
        <f>IF(C3335="Saliente Nacional",(IFERROR((LIMPIA(J3335,1)),0)),0)</f>
        <v>0</v>
      </c>
      <c r="N3335" s="36">
        <f>IF(C3335="Saliente Internacional",(IFERROR((LIMPIA(J3335,1)),0)),0)</f>
        <v>0</v>
      </c>
      <c r="O3335" s="36">
        <f>IF(C3335="Saliente Local",(IFERROR((LIMPIA(K3335,1)),0)),0)</f>
        <v>0</v>
      </c>
      <c r="P3335" s="36">
        <f>IF(C3335="Saliente Nacional",(IFERROR((LIMPIA(K3335,1)),0)),0)</f>
        <v>0</v>
      </c>
      <c r="Q3335" s="36">
        <f>IF(C3335="Saliente Internacional",(IFERROR((LIMPIA(K3335,1)),0)),0)</f>
        <v>0</v>
      </c>
      <c r="R3335" s="36">
        <f t="shared" si="157"/>
        <v>0</v>
      </c>
      <c r="S3335" s="36">
        <f t="shared" si="158"/>
        <v>0</v>
      </c>
    </row>
    <row r="3336" spans="1:19" x14ac:dyDescent="0.25">
      <c r="A3336" s="101">
        <f>'DETALLE DE CONEXIONES'!P3336</f>
        <v>0</v>
      </c>
      <c r="B3336" s="36" t="str">
        <f>'DETALLE DE CONEXIONES'!I3336</f>
        <v>ENTRANTE</v>
      </c>
      <c r="C3336" s="36" t="str">
        <f>'DETALLE DE CONEXIONES'!BB3336</f>
        <v>Entrante Local</v>
      </c>
      <c r="D3336" s="36" t="str">
        <f>'DETALLE DE CONEXIONES'!E3336</f>
        <v>999XXX1600</v>
      </c>
      <c r="E3336" s="36">
        <f t="shared" si="156"/>
        <v>10</v>
      </c>
      <c r="F3336" s="36">
        <f>IFERROR(LIMPIA('DETALLE DE CONEXIONES'!N3336,1),0)</f>
        <v>1</v>
      </c>
      <c r="G3336" s="36" t="str">
        <f>LEFT('DETALLE DE CONEXIONES'!BE3336,3)</f>
        <v>NOF</v>
      </c>
      <c r="H3336" s="36" t="str">
        <f>RIGHT('DETALLE DE CONEXIONES'!AK3336,2)</f>
        <v/>
      </c>
      <c r="I3336" s="36" t="str">
        <f>LEFT('DETALLE DE CONEXIONES'!AK3336,3)</f>
        <v/>
      </c>
      <c r="J3336" s="36" t="str">
        <f>LEFT('DETALLE DE CONEXIONES'!M3336,3)</f>
        <v>0mi</v>
      </c>
      <c r="K3336" s="36" t="str">
        <f>IF(LEN('DETALLE DE CONEXIONES'!M3336)&lt;12,(RIGHT('DETALLE DE CONEXIONES'!M3336,5)),(RIGHT('DETALLE DE CONEXIONES'!M3336,6)))</f>
        <v>34seg.</v>
      </c>
      <c r="L3336" s="36">
        <f>IF(C3336="Saliente Local",(IFERROR((LIMPIA(J3336,1)),0)),0)</f>
        <v>0</v>
      </c>
      <c r="M3336" s="36">
        <f>IF(C3336="Saliente Nacional",(IFERROR((LIMPIA(J3336,1)),0)),0)</f>
        <v>0</v>
      </c>
      <c r="N3336" s="36">
        <f>IF(C3336="Saliente Internacional",(IFERROR((LIMPIA(J3336,1)),0)),0)</f>
        <v>0</v>
      </c>
      <c r="O3336" s="36">
        <f>IF(C3336="Saliente Local",(IFERROR((LIMPIA(K3336,1)),0)),0)</f>
        <v>0</v>
      </c>
      <c r="P3336" s="36">
        <f>IF(C3336="Saliente Nacional",(IFERROR((LIMPIA(K3336,1)),0)),0)</f>
        <v>0</v>
      </c>
      <c r="Q3336" s="36">
        <f>IF(C3336="Saliente Internacional",(IFERROR((LIMPIA(K3336,1)),0)),0)</f>
        <v>0</v>
      </c>
      <c r="R3336" s="36">
        <f t="shared" si="157"/>
        <v>0</v>
      </c>
      <c r="S3336" s="36">
        <f t="shared" si="158"/>
        <v>0</v>
      </c>
    </row>
    <row r="3337" spans="1:19" x14ac:dyDescent="0.25">
      <c r="A3337" s="101">
        <f>'DETALLE DE CONEXIONES'!P3337</f>
        <v>0</v>
      </c>
      <c r="B3337" s="36" t="str">
        <f>'DETALLE DE CONEXIONES'!I3337</f>
        <v>GPRS</v>
      </c>
      <c r="C3337" s="36" t="str">
        <f>'DETALLE DE CONEXIONES'!BB3337</f>
        <v>RS</v>
      </c>
      <c r="D3337" s="36" t="str">
        <f>'DETALLE DE CONEXIONES'!E3337</f>
        <v>internet.itelcelXXXm-3G</v>
      </c>
      <c r="E3337" s="36">
        <f t="shared" si="156"/>
        <v>23</v>
      </c>
      <c r="F3337" s="36">
        <f>IFERROR(LIMPIA('DETALLE DE CONEXIONES'!N3337,1),0)</f>
        <v>0</v>
      </c>
      <c r="G3337" s="36" t="str">
        <f>LEFT('DETALLE DE CONEXIONES'!BE3337,3)</f>
        <v/>
      </c>
      <c r="H3337" s="36" t="str">
        <f>RIGHT('DETALLE DE CONEXIONES'!AK3337,2)</f>
        <v>-1</v>
      </c>
      <c r="I3337" s="36" t="str">
        <f>LEFT('DETALLE DE CONEXIONES'!AK3337,3)</f>
        <v>RS;</v>
      </c>
      <c r="J3337" s="36" t="str">
        <f>LEFT('DETALLE DE CONEXIONES'!M3337,3)</f>
        <v>0mi</v>
      </c>
      <c r="K3337" s="36" t="str">
        <f>IF(LEN('DETALLE DE CONEXIONES'!M3337)&lt;12,(RIGHT('DETALLE DE CONEXIONES'!M3337,5)),(RIGHT('DETALLE DE CONEXIONES'!M3337,6)))</f>
        <v xml:space="preserve">min. </v>
      </c>
      <c r="L3337" s="36">
        <f>IF(C3337="Saliente Local",(IFERROR((LIMPIA(J3337,1)),0)),0)</f>
        <v>0</v>
      </c>
      <c r="M3337" s="36">
        <f>IF(C3337="Saliente Nacional",(IFERROR((LIMPIA(J3337,1)),0)),0)</f>
        <v>0</v>
      </c>
      <c r="N3337" s="36">
        <f>IF(C3337="Saliente Internacional",(IFERROR((LIMPIA(J3337,1)),0)),0)</f>
        <v>0</v>
      </c>
      <c r="O3337" s="36">
        <f>IF(C3337="Saliente Local",(IFERROR((LIMPIA(K3337,1)),0)),0)</f>
        <v>0</v>
      </c>
      <c r="P3337" s="36">
        <f>IF(C3337="Saliente Nacional",(IFERROR((LIMPIA(K3337,1)),0)),0)</f>
        <v>0</v>
      </c>
      <c r="Q3337" s="36">
        <f>IF(C3337="Saliente Internacional",(IFERROR((LIMPIA(K3337,1)),0)),0)</f>
        <v>0</v>
      </c>
      <c r="R3337" s="36">
        <f t="shared" si="157"/>
        <v>0</v>
      </c>
      <c r="S3337" s="36">
        <f t="shared" si="158"/>
        <v>0</v>
      </c>
    </row>
    <row r="3338" spans="1:19" x14ac:dyDescent="0.25">
      <c r="A3338" s="101">
        <f>'DETALLE DE CONEXIONES'!P3338</f>
        <v>0</v>
      </c>
      <c r="B3338" s="36" t="str">
        <f>'DETALLE DE CONEXIONES'!I3338</f>
        <v>GPRS</v>
      </c>
      <c r="C3338" s="36" t="str">
        <f>'DETALLE DE CONEXIONES'!BB3338</f>
        <v>MENSAJERO</v>
      </c>
      <c r="D3338" s="36" t="str">
        <f>'DETALLE DE CONEXIONES'!E3338</f>
        <v>internet.itelcelXXXm-3G</v>
      </c>
      <c r="E3338" s="36">
        <f t="shared" si="156"/>
        <v>23</v>
      </c>
      <c r="F3338" s="36">
        <f>IFERROR(LIMPIA('DETALLE DE CONEXIONES'!N3338,1),0)</f>
        <v>0</v>
      </c>
      <c r="G3338" s="36" t="str">
        <f>LEFT('DETALLE DE CONEXIONES'!BE3338,3)</f>
        <v/>
      </c>
      <c r="H3338" s="36" t="str">
        <f>RIGHT('DETALLE DE CONEXIONES'!AK3338,2)</f>
        <v>-1</v>
      </c>
      <c r="I3338" s="36" t="str">
        <f>LEFT('DETALLE DE CONEXIONES'!AK3338,3)</f>
        <v>MEN</v>
      </c>
      <c r="J3338" s="36" t="str">
        <f>LEFT('DETALLE DE CONEXIONES'!M3338,3)</f>
        <v>0mi</v>
      </c>
      <c r="K3338" s="36" t="str">
        <f>IF(LEN('DETALLE DE CONEXIONES'!M3338)&lt;12,(RIGHT('DETALLE DE CONEXIONES'!M3338,5)),(RIGHT('DETALLE DE CONEXIONES'!M3338,6)))</f>
        <v xml:space="preserve">min. </v>
      </c>
      <c r="L3338" s="36">
        <f>IF(C3338="Saliente Local",(IFERROR((LIMPIA(J3338,1)),0)),0)</f>
        <v>0</v>
      </c>
      <c r="M3338" s="36">
        <f>IF(C3338="Saliente Nacional",(IFERROR((LIMPIA(J3338,1)),0)),0)</f>
        <v>0</v>
      </c>
      <c r="N3338" s="36">
        <f>IF(C3338="Saliente Internacional",(IFERROR((LIMPIA(J3338,1)),0)),0)</f>
        <v>0</v>
      </c>
      <c r="O3338" s="36">
        <f>IF(C3338="Saliente Local",(IFERROR((LIMPIA(K3338,1)),0)),0)</f>
        <v>0</v>
      </c>
      <c r="P3338" s="36">
        <f>IF(C3338="Saliente Nacional",(IFERROR((LIMPIA(K3338,1)),0)),0)</f>
        <v>0</v>
      </c>
      <c r="Q3338" s="36">
        <f>IF(C3338="Saliente Internacional",(IFERROR((LIMPIA(K3338,1)),0)),0)</f>
        <v>0</v>
      </c>
      <c r="R3338" s="36">
        <f t="shared" si="157"/>
        <v>0</v>
      </c>
      <c r="S3338" s="36">
        <f t="shared" si="158"/>
        <v>0</v>
      </c>
    </row>
    <row r="3339" spans="1:19" x14ac:dyDescent="0.25">
      <c r="A3339" s="101">
        <f>'DETALLE DE CONEXIONES'!P3339</f>
        <v>0</v>
      </c>
      <c r="B3339" s="36" t="str">
        <f>'DETALLE DE CONEXIONES'!I3339</f>
        <v>GPRS</v>
      </c>
      <c r="C3339" s="36" t="str">
        <f>'DETALLE DE CONEXIONES'!BB3339</f>
        <v>RS</v>
      </c>
      <c r="D3339" s="36" t="str">
        <f>'DETALLE DE CONEXIONES'!E3339</f>
        <v>internet.itelcelXXXm-3G</v>
      </c>
      <c r="E3339" s="36">
        <f t="shared" si="156"/>
        <v>23</v>
      </c>
      <c r="F3339" s="36">
        <f>IFERROR(LIMPIA('DETALLE DE CONEXIONES'!N3339,1),0)</f>
        <v>0</v>
      </c>
      <c r="G3339" s="36" t="str">
        <f>LEFT('DETALLE DE CONEXIONES'!BE3339,3)</f>
        <v/>
      </c>
      <c r="H3339" s="36" t="str">
        <f>RIGHT('DETALLE DE CONEXIONES'!AK3339,2)</f>
        <v>-1</v>
      </c>
      <c r="I3339" s="36" t="str">
        <f>LEFT('DETALLE DE CONEXIONES'!AK3339,3)</f>
        <v>RS;</v>
      </c>
      <c r="J3339" s="36" t="str">
        <f>LEFT('DETALLE DE CONEXIONES'!M3339,3)</f>
        <v>0mi</v>
      </c>
      <c r="K3339" s="36" t="str">
        <f>IF(LEN('DETALLE DE CONEXIONES'!M3339)&lt;12,(RIGHT('DETALLE DE CONEXIONES'!M3339,5)),(RIGHT('DETALLE DE CONEXIONES'!M3339,6)))</f>
        <v xml:space="preserve">min. </v>
      </c>
      <c r="L3339" s="36">
        <f>IF(C3339="Saliente Local",(IFERROR((LIMPIA(J3339,1)),0)),0)</f>
        <v>0</v>
      </c>
      <c r="M3339" s="36">
        <f>IF(C3339="Saliente Nacional",(IFERROR((LIMPIA(J3339,1)),0)),0)</f>
        <v>0</v>
      </c>
      <c r="N3339" s="36">
        <f>IF(C3339="Saliente Internacional",(IFERROR((LIMPIA(J3339,1)),0)),0)</f>
        <v>0</v>
      </c>
      <c r="O3339" s="36">
        <f>IF(C3339="Saliente Local",(IFERROR((LIMPIA(K3339,1)),0)),0)</f>
        <v>0</v>
      </c>
      <c r="P3339" s="36">
        <f>IF(C3339="Saliente Nacional",(IFERROR((LIMPIA(K3339,1)),0)),0)</f>
        <v>0</v>
      </c>
      <c r="Q3339" s="36">
        <f>IF(C3339="Saliente Internacional",(IFERROR((LIMPIA(K3339,1)),0)),0)</f>
        <v>0</v>
      </c>
      <c r="R3339" s="36">
        <f t="shared" si="157"/>
        <v>0</v>
      </c>
      <c r="S3339" s="36">
        <f t="shared" si="158"/>
        <v>0</v>
      </c>
    </row>
    <row r="3340" spans="1:19" x14ac:dyDescent="0.25">
      <c r="A3340" s="101">
        <f>'DETALLE DE CONEXIONES'!P3340</f>
        <v>0</v>
      </c>
      <c r="B3340" s="36" t="str">
        <f>'DETALLE DE CONEXIONES'!I3340</f>
        <v>GPRS</v>
      </c>
      <c r="C3340" s="36" t="str">
        <f>'DETALLE DE CONEXIONES'!BB3340</f>
        <v>RS</v>
      </c>
      <c r="D3340" s="36" t="str">
        <f>'DETALLE DE CONEXIONES'!E3340</f>
        <v>internet.itelcel.coXXXGLTE</v>
      </c>
      <c r="E3340" s="36">
        <f t="shared" si="156"/>
        <v>26</v>
      </c>
      <c r="F3340" s="36">
        <f>IFERROR(LIMPIA('DETALLE DE CONEXIONES'!N3340,1),0)</f>
        <v>0</v>
      </c>
      <c r="G3340" s="36" t="str">
        <f>LEFT('DETALLE DE CONEXIONES'!BE3340,3)</f>
        <v/>
      </c>
      <c r="H3340" s="36" t="str">
        <f>RIGHT('DETALLE DE CONEXIONES'!AK3340,2)</f>
        <v>-1</v>
      </c>
      <c r="I3340" s="36" t="str">
        <f>LEFT('DETALLE DE CONEXIONES'!AK3340,3)</f>
        <v>RS;</v>
      </c>
      <c r="J3340" s="36" t="str">
        <f>LEFT('DETALLE DE CONEXIONES'!M3340,3)</f>
        <v>0mi</v>
      </c>
      <c r="K3340" s="36" t="str">
        <f>IF(LEN('DETALLE DE CONEXIONES'!M3340)&lt;12,(RIGHT('DETALLE DE CONEXIONES'!M3340,5)),(RIGHT('DETALLE DE CONEXIONES'!M3340,6)))</f>
        <v xml:space="preserve">min. </v>
      </c>
      <c r="L3340" s="36">
        <f>IF(C3340="Saliente Local",(IFERROR((LIMPIA(J3340,1)),0)),0)</f>
        <v>0</v>
      </c>
      <c r="M3340" s="36">
        <f>IF(C3340="Saliente Nacional",(IFERROR((LIMPIA(J3340,1)),0)),0)</f>
        <v>0</v>
      </c>
      <c r="N3340" s="36">
        <f>IF(C3340="Saliente Internacional",(IFERROR((LIMPIA(J3340,1)),0)),0)</f>
        <v>0</v>
      </c>
      <c r="O3340" s="36">
        <f>IF(C3340="Saliente Local",(IFERROR((LIMPIA(K3340,1)),0)),0)</f>
        <v>0</v>
      </c>
      <c r="P3340" s="36">
        <f>IF(C3340="Saliente Nacional",(IFERROR((LIMPIA(K3340,1)),0)),0)</f>
        <v>0</v>
      </c>
      <c r="Q3340" s="36">
        <f>IF(C3340="Saliente Internacional",(IFERROR((LIMPIA(K3340,1)),0)),0)</f>
        <v>0</v>
      </c>
      <c r="R3340" s="36">
        <f t="shared" si="157"/>
        <v>0</v>
      </c>
      <c r="S3340" s="36">
        <f t="shared" si="158"/>
        <v>0</v>
      </c>
    </row>
    <row r="3341" spans="1:19" x14ac:dyDescent="0.25">
      <c r="A3341" s="101">
        <f>'DETALLE DE CONEXIONES'!P3341</f>
        <v>0</v>
      </c>
      <c r="B3341" s="36" t="str">
        <f>'DETALLE DE CONEXIONES'!I3341</f>
        <v>GPRS</v>
      </c>
      <c r="C3341" s="36" t="str">
        <f>'DETALLE DE CONEXIONES'!BB3341</f>
        <v>RS</v>
      </c>
      <c r="D3341" s="36" t="str">
        <f>'DETALLE DE CONEXIONES'!E3341</f>
        <v>internet.itelcelXXXm-3G</v>
      </c>
      <c r="E3341" s="36">
        <f t="shared" si="156"/>
        <v>23</v>
      </c>
      <c r="F3341" s="36">
        <f>IFERROR(LIMPIA('DETALLE DE CONEXIONES'!N3341,1),0)</f>
        <v>0</v>
      </c>
      <c r="G3341" s="36" t="str">
        <f>LEFT('DETALLE DE CONEXIONES'!BE3341,3)</f>
        <v/>
      </c>
      <c r="H3341" s="36" t="str">
        <f>RIGHT('DETALLE DE CONEXIONES'!AK3341,2)</f>
        <v>-1</v>
      </c>
      <c r="I3341" s="36" t="str">
        <f>LEFT('DETALLE DE CONEXIONES'!AK3341,3)</f>
        <v>RS;</v>
      </c>
      <c r="J3341" s="36" t="str">
        <f>LEFT('DETALLE DE CONEXIONES'!M3341,3)</f>
        <v>0mi</v>
      </c>
      <c r="K3341" s="36" t="str">
        <f>IF(LEN('DETALLE DE CONEXIONES'!M3341)&lt;12,(RIGHT('DETALLE DE CONEXIONES'!M3341,5)),(RIGHT('DETALLE DE CONEXIONES'!M3341,6)))</f>
        <v xml:space="preserve">min. </v>
      </c>
      <c r="L3341" s="36">
        <f>IF(C3341="Saliente Local",(IFERROR((LIMPIA(J3341,1)),0)),0)</f>
        <v>0</v>
      </c>
      <c r="M3341" s="36">
        <f>IF(C3341="Saliente Nacional",(IFERROR((LIMPIA(J3341,1)),0)),0)</f>
        <v>0</v>
      </c>
      <c r="N3341" s="36">
        <f>IF(C3341="Saliente Internacional",(IFERROR((LIMPIA(J3341,1)),0)),0)</f>
        <v>0</v>
      </c>
      <c r="O3341" s="36">
        <f>IF(C3341="Saliente Local",(IFERROR((LIMPIA(K3341,1)),0)),0)</f>
        <v>0</v>
      </c>
      <c r="P3341" s="36">
        <f>IF(C3341="Saliente Nacional",(IFERROR((LIMPIA(K3341,1)),0)),0)</f>
        <v>0</v>
      </c>
      <c r="Q3341" s="36">
        <f>IF(C3341="Saliente Internacional",(IFERROR((LIMPIA(K3341,1)),0)),0)</f>
        <v>0</v>
      </c>
      <c r="R3341" s="36">
        <f t="shared" si="157"/>
        <v>0</v>
      </c>
      <c r="S3341" s="36">
        <f t="shared" si="158"/>
        <v>0</v>
      </c>
    </row>
    <row r="3342" spans="1:19" x14ac:dyDescent="0.25">
      <c r="A3342" s="101">
        <f>'DETALLE DE CONEXIONES'!P3342</f>
        <v>0</v>
      </c>
      <c r="B3342" s="36" t="str">
        <f>'DETALLE DE CONEXIONES'!I3342</f>
        <v>ENTRANTE</v>
      </c>
      <c r="C3342" s="36" t="str">
        <f>'DETALLE DE CONEXIONES'!BB3342</f>
        <v>Entrante Local</v>
      </c>
      <c r="D3342" s="36" t="str">
        <f>'DETALLE DE CONEXIONES'!E3342</f>
        <v>999XXX1600</v>
      </c>
      <c r="E3342" s="36">
        <f t="shared" si="156"/>
        <v>10</v>
      </c>
      <c r="F3342" s="36">
        <f>IFERROR(LIMPIA('DETALLE DE CONEXIONES'!N3342,1),0)</f>
        <v>2</v>
      </c>
      <c r="G3342" s="36" t="str">
        <f>LEFT('DETALLE DE CONEXIONES'!BE3342,3)</f>
        <v>NOF</v>
      </c>
      <c r="H3342" s="36" t="str">
        <f>RIGHT('DETALLE DE CONEXIONES'!AK3342,2)</f>
        <v/>
      </c>
      <c r="I3342" s="36" t="str">
        <f>LEFT('DETALLE DE CONEXIONES'!AK3342,3)</f>
        <v/>
      </c>
      <c r="J3342" s="36" t="str">
        <f>LEFT('DETALLE DE CONEXIONES'!M3342,3)</f>
        <v>1mi</v>
      </c>
      <c r="K3342" s="36" t="str">
        <f>IF(LEN('DETALLE DE CONEXIONES'!M3342)&lt;12,(RIGHT('DETALLE DE CONEXIONES'!M3342,5)),(RIGHT('DETALLE DE CONEXIONES'!M3342,6)))</f>
        <v>23seg.</v>
      </c>
      <c r="L3342" s="36">
        <f>IF(C3342="Saliente Local",(IFERROR((LIMPIA(J3342,1)),0)),0)</f>
        <v>0</v>
      </c>
      <c r="M3342" s="36">
        <f>IF(C3342="Saliente Nacional",(IFERROR((LIMPIA(J3342,1)),0)),0)</f>
        <v>0</v>
      </c>
      <c r="N3342" s="36">
        <f>IF(C3342="Saliente Internacional",(IFERROR((LIMPIA(J3342,1)),0)),0)</f>
        <v>0</v>
      </c>
      <c r="O3342" s="36">
        <f>IF(C3342="Saliente Local",(IFERROR((LIMPIA(K3342,1)),0)),0)</f>
        <v>0</v>
      </c>
      <c r="P3342" s="36">
        <f>IF(C3342="Saliente Nacional",(IFERROR((LIMPIA(K3342,1)),0)),0)</f>
        <v>0</v>
      </c>
      <c r="Q3342" s="36">
        <f>IF(C3342="Saliente Internacional",(IFERROR((LIMPIA(K3342,1)),0)),0)</f>
        <v>0</v>
      </c>
      <c r="R3342" s="36">
        <f t="shared" si="157"/>
        <v>0</v>
      </c>
      <c r="S3342" s="36">
        <f t="shared" si="158"/>
        <v>0</v>
      </c>
    </row>
    <row r="3343" spans="1:19" x14ac:dyDescent="0.25">
      <c r="A3343" s="101">
        <f>'DETALLE DE CONEXIONES'!P3343</f>
        <v>0</v>
      </c>
      <c r="B3343" s="36" t="str">
        <f>'DETALLE DE CONEXIONES'!I3343</f>
        <v>GPRS</v>
      </c>
      <c r="C3343" s="36" t="str">
        <f>'DETALLE DE CONEXIONES'!BB3343</f>
        <v>MENSAJERO</v>
      </c>
      <c r="D3343" s="36" t="str">
        <f>'DETALLE DE CONEXIONES'!E3343</f>
        <v>internet.itelcel.coXXXGLTE</v>
      </c>
      <c r="E3343" s="36">
        <f t="shared" si="156"/>
        <v>26</v>
      </c>
      <c r="F3343" s="36">
        <f>IFERROR(LIMPIA('DETALLE DE CONEXIONES'!N3343,1),0)</f>
        <v>0</v>
      </c>
      <c r="G3343" s="36" t="str">
        <f>LEFT('DETALLE DE CONEXIONES'!BE3343,3)</f>
        <v/>
      </c>
      <c r="H3343" s="36" t="str">
        <f>RIGHT('DETALLE DE CONEXIONES'!AK3343,2)</f>
        <v>-0</v>
      </c>
      <c r="I3343" s="36" t="str">
        <f>LEFT('DETALLE DE CONEXIONES'!AK3343,3)</f>
        <v>MEN</v>
      </c>
      <c r="J3343" s="36" t="str">
        <f>LEFT('DETALLE DE CONEXIONES'!M3343,3)</f>
        <v>0mi</v>
      </c>
      <c r="K3343" s="36" t="str">
        <f>IF(LEN('DETALLE DE CONEXIONES'!M3343)&lt;12,(RIGHT('DETALLE DE CONEXIONES'!M3343,5)),(RIGHT('DETALLE DE CONEXIONES'!M3343,6)))</f>
        <v xml:space="preserve">min. </v>
      </c>
      <c r="L3343" s="36">
        <f>IF(C3343="Saliente Local",(IFERROR((LIMPIA(J3343,1)),0)),0)</f>
        <v>0</v>
      </c>
      <c r="M3343" s="36">
        <f>IF(C3343="Saliente Nacional",(IFERROR((LIMPIA(J3343,1)),0)),0)</f>
        <v>0</v>
      </c>
      <c r="N3343" s="36">
        <f>IF(C3343="Saliente Internacional",(IFERROR((LIMPIA(J3343,1)),0)),0)</f>
        <v>0</v>
      </c>
      <c r="O3343" s="36">
        <f>IF(C3343="Saliente Local",(IFERROR((LIMPIA(K3343,1)),0)),0)</f>
        <v>0</v>
      </c>
      <c r="P3343" s="36">
        <f>IF(C3343="Saliente Nacional",(IFERROR((LIMPIA(K3343,1)),0)),0)</f>
        <v>0</v>
      </c>
      <c r="Q3343" s="36">
        <f>IF(C3343="Saliente Internacional",(IFERROR((LIMPIA(K3343,1)),0)),0)</f>
        <v>0</v>
      </c>
      <c r="R3343" s="36">
        <f t="shared" si="157"/>
        <v>0</v>
      </c>
      <c r="S3343" s="36">
        <f t="shared" si="158"/>
        <v>0</v>
      </c>
    </row>
    <row r="3344" spans="1:19" x14ac:dyDescent="0.25">
      <c r="A3344" s="101">
        <f>'DETALLE DE CONEXIONES'!P3344</f>
        <v>0</v>
      </c>
      <c r="B3344" s="36" t="str">
        <f>'DETALLE DE CONEXIONES'!I3344</f>
        <v>GPRS</v>
      </c>
      <c r="C3344" s="36" t="str">
        <f>'DETALLE DE CONEXIONES'!BB3344</f>
        <v>RS</v>
      </c>
      <c r="D3344" s="36" t="str">
        <f>'DETALLE DE CONEXIONES'!E3344</f>
        <v>internet.itelcel.coXXXGLTE</v>
      </c>
      <c r="E3344" s="36">
        <f t="shared" si="156"/>
        <v>26</v>
      </c>
      <c r="F3344" s="36">
        <f>IFERROR(LIMPIA('DETALLE DE CONEXIONES'!N3344,1),0)</f>
        <v>0</v>
      </c>
      <c r="G3344" s="36" t="str">
        <f>LEFT('DETALLE DE CONEXIONES'!BE3344,3)</f>
        <v/>
      </c>
      <c r="H3344" s="36" t="str">
        <f>RIGHT('DETALLE DE CONEXIONES'!AK3344,2)</f>
        <v>-1</v>
      </c>
      <c r="I3344" s="36" t="str">
        <f>LEFT('DETALLE DE CONEXIONES'!AK3344,3)</f>
        <v>RS;</v>
      </c>
      <c r="J3344" s="36" t="str">
        <f>LEFT('DETALLE DE CONEXIONES'!M3344,3)</f>
        <v>0mi</v>
      </c>
      <c r="K3344" s="36" t="str">
        <f>IF(LEN('DETALLE DE CONEXIONES'!M3344)&lt;12,(RIGHT('DETALLE DE CONEXIONES'!M3344,5)),(RIGHT('DETALLE DE CONEXIONES'!M3344,6)))</f>
        <v xml:space="preserve">min. </v>
      </c>
      <c r="L3344" s="36">
        <f>IF(C3344="Saliente Local",(IFERROR((LIMPIA(J3344,1)),0)),0)</f>
        <v>0</v>
      </c>
      <c r="M3344" s="36">
        <f>IF(C3344="Saliente Nacional",(IFERROR((LIMPIA(J3344,1)),0)),0)</f>
        <v>0</v>
      </c>
      <c r="N3344" s="36">
        <f>IF(C3344="Saliente Internacional",(IFERROR((LIMPIA(J3344,1)),0)),0)</f>
        <v>0</v>
      </c>
      <c r="O3344" s="36">
        <f>IF(C3344="Saliente Local",(IFERROR((LIMPIA(K3344,1)),0)),0)</f>
        <v>0</v>
      </c>
      <c r="P3344" s="36">
        <f>IF(C3344="Saliente Nacional",(IFERROR((LIMPIA(K3344,1)),0)),0)</f>
        <v>0</v>
      </c>
      <c r="Q3344" s="36">
        <f>IF(C3344="Saliente Internacional",(IFERROR((LIMPIA(K3344,1)),0)),0)</f>
        <v>0</v>
      </c>
      <c r="R3344" s="36">
        <f t="shared" si="157"/>
        <v>0</v>
      </c>
      <c r="S3344" s="36">
        <f t="shared" si="158"/>
        <v>0</v>
      </c>
    </row>
    <row r="3345" spans="1:19" x14ac:dyDescent="0.25">
      <c r="A3345" s="101">
        <f>'DETALLE DE CONEXIONES'!P3345</f>
        <v>0</v>
      </c>
      <c r="B3345" s="36" t="str">
        <f>'DETALLE DE CONEXIONES'!I3345</f>
        <v>TRANSFERENCIA</v>
      </c>
      <c r="C3345" s="36" t="str">
        <f>'DETALLE DE CONEXIONES'!BB3345</f>
        <v>Desvio Nacional</v>
      </c>
      <c r="D3345" s="36" t="str">
        <f>'DETALLE DE CONEXIONES'!E3345</f>
        <v>999XXX1600</v>
      </c>
      <c r="E3345" s="36">
        <f t="shared" si="156"/>
        <v>10</v>
      </c>
      <c r="F3345" s="36">
        <f>IFERROR(LIMPIA('DETALLE DE CONEXIONES'!N3345,1),0)</f>
        <v>1</v>
      </c>
      <c r="G3345" s="36" t="str">
        <f>LEFT('DETALLE DE CONEXIONES'!BE3345,3)</f>
        <v>SIU</v>
      </c>
      <c r="H3345" s="36" t="str">
        <f>RIGHT('DETALLE DE CONEXIONES'!AK3345,2)</f>
        <v/>
      </c>
      <c r="I3345" s="36" t="str">
        <f>LEFT('DETALLE DE CONEXIONES'!AK3345,3)</f>
        <v/>
      </c>
      <c r="J3345" s="36" t="str">
        <f>LEFT('DETALLE DE CONEXIONES'!M3345,3)</f>
        <v>0mi</v>
      </c>
      <c r="K3345" s="36" t="str">
        <f>IF(LEN('DETALLE DE CONEXIONES'!M3345)&lt;12,(RIGHT('DETALLE DE CONEXIONES'!M3345,5)),(RIGHT('DETALLE DE CONEXIONES'!M3345,6)))</f>
        <v>14seg.</v>
      </c>
      <c r="L3345" s="36">
        <f>IF(C3345="Saliente Local",(IFERROR((LIMPIA(J3345,1)),0)),0)</f>
        <v>0</v>
      </c>
      <c r="M3345" s="36">
        <f>IF(C3345="Saliente Nacional",(IFERROR((LIMPIA(J3345,1)),0)),0)</f>
        <v>0</v>
      </c>
      <c r="N3345" s="36">
        <f>IF(C3345="Saliente Internacional",(IFERROR((LIMPIA(J3345,1)),0)),0)</f>
        <v>0</v>
      </c>
      <c r="O3345" s="36">
        <f>IF(C3345="Saliente Local",(IFERROR((LIMPIA(K3345,1)),0)),0)</f>
        <v>0</v>
      </c>
      <c r="P3345" s="36">
        <f>IF(C3345="Saliente Nacional",(IFERROR((LIMPIA(K3345,1)),0)),0)</f>
        <v>0</v>
      </c>
      <c r="Q3345" s="36">
        <f>IF(C3345="Saliente Internacional",(IFERROR((LIMPIA(K3345,1)),0)),0)</f>
        <v>0</v>
      </c>
      <c r="R3345" s="36">
        <f t="shared" si="157"/>
        <v>0</v>
      </c>
      <c r="S3345" s="36">
        <f t="shared" si="158"/>
        <v>0</v>
      </c>
    </row>
    <row r="3346" spans="1:19" x14ac:dyDescent="0.25">
      <c r="A3346" s="101">
        <f>'DETALLE DE CONEXIONES'!P3346</f>
        <v>0</v>
      </c>
      <c r="B3346" s="36" t="str">
        <f>'DETALLE DE CONEXIONES'!I3346</f>
        <v>GPRS</v>
      </c>
      <c r="C3346" s="36" t="str">
        <f>'DETALLE DE CONEXIONES'!BB3346</f>
        <v>MENSAJERO</v>
      </c>
      <c r="D3346" s="36" t="str">
        <f>'DETALLE DE CONEXIONES'!E3346</f>
        <v>internet.itelcelXXXm-3G</v>
      </c>
      <c r="E3346" s="36">
        <f t="shared" si="156"/>
        <v>23</v>
      </c>
      <c r="F3346" s="36">
        <f>IFERROR(LIMPIA('DETALLE DE CONEXIONES'!N3346,1),0)</f>
        <v>0</v>
      </c>
      <c r="G3346" s="36" t="str">
        <f>LEFT('DETALLE DE CONEXIONES'!BE3346,3)</f>
        <v/>
      </c>
      <c r="H3346" s="36" t="str">
        <f>RIGHT('DETALLE DE CONEXIONES'!AK3346,2)</f>
        <v>-1</v>
      </c>
      <c r="I3346" s="36" t="str">
        <f>LEFT('DETALLE DE CONEXIONES'!AK3346,3)</f>
        <v>MEN</v>
      </c>
      <c r="J3346" s="36" t="str">
        <f>LEFT('DETALLE DE CONEXIONES'!M3346,3)</f>
        <v>0mi</v>
      </c>
      <c r="K3346" s="36" t="str">
        <f>IF(LEN('DETALLE DE CONEXIONES'!M3346)&lt;12,(RIGHT('DETALLE DE CONEXIONES'!M3346,5)),(RIGHT('DETALLE DE CONEXIONES'!M3346,6)))</f>
        <v xml:space="preserve">min. </v>
      </c>
      <c r="L3346" s="36">
        <f>IF(C3346="Saliente Local",(IFERROR((LIMPIA(J3346,1)),0)),0)</f>
        <v>0</v>
      </c>
      <c r="M3346" s="36">
        <f>IF(C3346="Saliente Nacional",(IFERROR((LIMPIA(J3346,1)),0)),0)</f>
        <v>0</v>
      </c>
      <c r="N3346" s="36">
        <f>IF(C3346="Saliente Internacional",(IFERROR((LIMPIA(J3346,1)),0)),0)</f>
        <v>0</v>
      </c>
      <c r="O3346" s="36">
        <f>IF(C3346="Saliente Local",(IFERROR((LIMPIA(K3346,1)),0)),0)</f>
        <v>0</v>
      </c>
      <c r="P3346" s="36">
        <f>IF(C3346="Saliente Nacional",(IFERROR((LIMPIA(K3346,1)),0)),0)</f>
        <v>0</v>
      </c>
      <c r="Q3346" s="36">
        <f>IF(C3346="Saliente Internacional",(IFERROR((LIMPIA(K3346,1)),0)),0)</f>
        <v>0</v>
      </c>
      <c r="R3346" s="36">
        <f t="shared" si="157"/>
        <v>0</v>
      </c>
      <c r="S3346" s="36">
        <f t="shared" si="158"/>
        <v>0</v>
      </c>
    </row>
    <row r="3347" spans="1:19" x14ac:dyDescent="0.25">
      <c r="A3347" s="101">
        <f>'DETALLE DE CONEXIONES'!P3347</f>
        <v>0</v>
      </c>
      <c r="B3347" s="36" t="str">
        <f>'DETALLE DE CONEXIONES'!I3347</f>
        <v>GPRS</v>
      </c>
      <c r="C3347" s="36" t="str">
        <f>'DETALLE DE CONEXIONES'!BB3347</f>
        <v>RS</v>
      </c>
      <c r="D3347" s="36" t="str">
        <f>'DETALLE DE CONEXIONES'!E3347</f>
        <v>internet.itelcelXXXm-3G</v>
      </c>
      <c r="E3347" s="36">
        <f t="shared" si="156"/>
        <v>23</v>
      </c>
      <c r="F3347" s="36">
        <f>IFERROR(LIMPIA('DETALLE DE CONEXIONES'!N3347,1),0)</f>
        <v>0</v>
      </c>
      <c r="G3347" s="36" t="str">
        <f>LEFT('DETALLE DE CONEXIONES'!BE3347,3)</f>
        <v/>
      </c>
      <c r="H3347" s="36" t="str">
        <f>RIGHT('DETALLE DE CONEXIONES'!AK3347,2)</f>
        <v>-1</v>
      </c>
      <c r="I3347" s="36" t="str">
        <f>LEFT('DETALLE DE CONEXIONES'!AK3347,3)</f>
        <v>RS;</v>
      </c>
      <c r="J3347" s="36" t="str">
        <f>LEFT('DETALLE DE CONEXIONES'!M3347,3)</f>
        <v>0mi</v>
      </c>
      <c r="K3347" s="36" t="str">
        <f>IF(LEN('DETALLE DE CONEXIONES'!M3347)&lt;12,(RIGHT('DETALLE DE CONEXIONES'!M3347,5)),(RIGHT('DETALLE DE CONEXIONES'!M3347,6)))</f>
        <v xml:space="preserve">min. </v>
      </c>
      <c r="L3347" s="36">
        <f>IF(C3347="Saliente Local",(IFERROR((LIMPIA(J3347,1)),0)),0)</f>
        <v>0</v>
      </c>
      <c r="M3347" s="36">
        <f>IF(C3347="Saliente Nacional",(IFERROR((LIMPIA(J3347,1)),0)),0)</f>
        <v>0</v>
      </c>
      <c r="N3347" s="36">
        <f>IF(C3347="Saliente Internacional",(IFERROR((LIMPIA(J3347,1)),0)),0)</f>
        <v>0</v>
      </c>
      <c r="O3347" s="36">
        <f>IF(C3347="Saliente Local",(IFERROR((LIMPIA(K3347,1)),0)),0)</f>
        <v>0</v>
      </c>
      <c r="P3347" s="36">
        <f>IF(C3347="Saliente Nacional",(IFERROR((LIMPIA(K3347,1)),0)),0)</f>
        <v>0</v>
      </c>
      <c r="Q3347" s="36">
        <f>IF(C3347="Saliente Internacional",(IFERROR((LIMPIA(K3347,1)),0)),0)</f>
        <v>0</v>
      </c>
      <c r="R3347" s="36">
        <f t="shared" si="157"/>
        <v>0</v>
      </c>
      <c r="S3347" s="36">
        <f t="shared" si="158"/>
        <v>0</v>
      </c>
    </row>
    <row r="3348" spans="1:19" x14ac:dyDescent="0.25">
      <c r="A3348" s="101">
        <f>'DETALLE DE CONEXIONES'!P3348</f>
        <v>0</v>
      </c>
      <c r="B3348" s="36" t="str">
        <f>'DETALLE DE CONEXIONES'!I3348</f>
        <v>GPRS</v>
      </c>
      <c r="C3348" s="36" t="str">
        <f>'DETALLE DE CONEXIONES'!BB3348</f>
        <v>RS</v>
      </c>
      <c r="D3348" s="36" t="str">
        <f>'DETALLE DE CONEXIONES'!E3348</f>
        <v>internet.itelcel.coXXXGLTE</v>
      </c>
      <c r="E3348" s="36">
        <f t="shared" si="156"/>
        <v>26</v>
      </c>
      <c r="F3348" s="36">
        <f>IFERROR(LIMPIA('DETALLE DE CONEXIONES'!N3348,1),0)</f>
        <v>0</v>
      </c>
      <c r="G3348" s="36" t="str">
        <f>LEFT('DETALLE DE CONEXIONES'!BE3348,3)</f>
        <v/>
      </c>
      <c r="H3348" s="36" t="str">
        <f>RIGHT('DETALLE DE CONEXIONES'!AK3348,2)</f>
        <v>-1</v>
      </c>
      <c r="I3348" s="36" t="str">
        <f>LEFT('DETALLE DE CONEXIONES'!AK3348,3)</f>
        <v>RS;</v>
      </c>
      <c r="J3348" s="36" t="str">
        <f>LEFT('DETALLE DE CONEXIONES'!M3348,3)</f>
        <v>0mi</v>
      </c>
      <c r="K3348" s="36" t="str">
        <f>IF(LEN('DETALLE DE CONEXIONES'!M3348)&lt;12,(RIGHT('DETALLE DE CONEXIONES'!M3348,5)),(RIGHT('DETALLE DE CONEXIONES'!M3348,6)))</f>
        <v xml:space="preserve">min. </v>
      </c>
      <c r="L3348" s="36">
        <f>IF(C3348="Saliente Local",(IFERROR((LIMPIA(J3348,1)),0)),0)</f>
        <v>0</v>
      </c>
      <c r="M3348" s="36">
        <f>IF(C3348="Saliente Nacional",(IFERROR((LIMPIA(J3348,1)),0)),0)</f>
        <v>0</v>
      </c>
      <c r="N3348" s="36">
        <f>IF(C3348="Saliente Internacional",(IFERROR((LIMPIA(J3348,1)),0)),0)</f>
        <v>0</v>
      </c>
      <c r="O3348" s="36">
        <f>IF(C3348="Saliente Local",(IFERROR((LIMPIA(K3348,1)),0)),0)</f>
        <v>0</v>
      </c>
      <c r="P3348" s="36">
        <f>IF(C3348="Saliente Nacional",(IFERROR((LIMPIA(K3348,1)),0)),0)</f>
        <v>0</v>
      </c>
      <c r="Q3348" s="36">
        <f>IF(C3348="Saliente Internacional",(IFERROR((LIMPIA(K3348,1)),0)),0)</f>
        <v>0</v>
      </c>
      <c r="R3348" s="36">
        <f t="shared" si="157"/>
        <v>0</v>
      </c>
      <c r="S3348" s="36">
        <f t="shared" si="158"/>
        <v>0</v>
      </c>
    </row>
    <row r="3349" spans="1:19" x14ac:dyDescent="0.25">
      <c r="A3349" s="101">
        <f>'DETALLE DE CONEXIONES'!P3349</f>
        <v>0</v>
      </c>
      <c r="B3349" s="36" t="str">
        <f>'DETALLE DE CONEXIONES'!I3349</f>
        <v>ENTRANTE</v>
      </c>
      <c r="C3349" s="36" t="str">
        <f>'DETALLE DE CONEXIONES'!BB3349</f>
        <v>Entrante Local</v>
      </c>
      <c r="D3349" s="36" t="str">
        <f>'DETALLE DE CONEXIONES'!E3349</f>
        <v>999XXX1600</v>
      </c>
      <c r="E3349" s="36">
        <f t="shared" si="156"/>
        <v>10</v>
      </c>
      <c r="F3349" s="36">
        <f>IFERROR(LIMPIA('DETALLE DE CONEXIONES'!N3349,1),0)</f>
        <v>11</v>
      </c>
      <c r="G3349" s="36" t="str">
        <f>LEFT('DETALLE DE CONEXIONES'!BE3349,3)</f>
        <v>NOF</v>
      </c>
      <c r="H3349" s="36" t="str">
        <f>RIGHT('DETALLE DE CONEXIONES'!AK3349,2)</f>
        <v/>
      </c>
      <c r="I3349" s="36" t="str">
        <f>LEFT('DETALLE DE CONEXIONES'!AK3349,3)</f>
        <v/>
      </c>
      <c r="J3349" s="36" t="str">
        <f>LEFT('DETALLE DE CONEXIONES'!M3349,3)</f>
        <v>10m</v>
      </c>
      <c r="K3349" s="36" t="str">
        <f>IF(LEN('DETALLE DE CONEXIONES'!M3349)&lt;12,(RIGHT('DETALLE DE CONEXIONES'!M3349,5)),(RIGHT('DETALLE DE CONEXIONES'!M3349,6)))</f>
        <v>40seg.</v>
      </c>
      <c r="L3349" s="36">
        <f>IF(C3349="Saliente Local",(IFERROR((LIMPIA(J3349,1)),0)),0)</f>
        <v>0</v>
      </c>
      <c r="M3349" s="36">
        <f>IF(C3349="Saliente Nacional",(IFERROR((LIMPIA(J3349,1)),0)),0)</f>
        <v>0</v>
      </c>
      <c r="N3349" s="36">
        <f>IF(C3349="Saliente Internacional",(IFERROR((LIMPIA(J3349,1)),0)),0)</f>
        <v>0</v>
      </c>
      <c r="O3349" s="36">
        <f>IF(C3349="Saliente Local",(IFERROR((LIMPIA(K3349,1)),0)),0)</f>
        <v>0</v>
      </c>
      <c r="P3349" s="36">
        <f>IF(C3349="Saliente Nacional",(IFERROR((LIMPIA(K3349,1)),0)),0)</f>
        <v>0</v>
      </c>
      <c r="Q3349" s="36">
        <f>IF(C3349="Saliente Internacional",(IFERROR((LIMPIA(K3349,1)),0)),0)</f>
        <v>0</v>
      </c>
      <c r="R3349" s="36">
        <f t="shared" si="157"/>
        <v>0</v>
      </c>
      <c r="S3349" s="36">
        <f t="shared" si="158"/>
        <v>0</v>
      </c>
    </row>
    <row r="3350" spans="1:19" x14ac:dyDescent="0.25">
      <c r="A3350" s="101">
        <f>'DETALLE DE CONEXIONES'!P3350</f>
        <v>0</v>
      </c>
      <c r="B3350" s="36" t="str">
        <f>'DETALLE DE CONEXIONES'!I3350</f>
        <v>GPRS</v>
      </c>
      <c r="C3350" s="36" t="str">
        <f>'DETALLE DE CONEXIONES'!BB3350</f>
        <v>RS</v>
      </c>
      <c r="D3350" s="36" t="str">
        <f>'DETALLE DE CONEXIONES'!E3350</f>
        <v>internet.itelcel.coXXXGLTE</v>
      </c>
      <c r="E3350" s="36">
        <f t="shared" si="156"/>
        <v>26</v>
      </c>
      <c r="F3350" s="36">
        <f>IFERROR(LIMPIA('DETALLE DE CONEXIONES'!N3350,1),0)</f>
        <v>0</v>
      </c>
      <c r="G3350" s="36" t="str">
        <f>LEFT('DETALLE DE CONEXIONES'!BE3350,3)</f>
        <v/>
      </c>
      <c r="H3350" s="36" t="str">
        <f>RIGHT('DETALLE DE CONEXIONES'!AK3350,2)</f>
        <v>-1</v>
      </c>
      <c r="I3350" s="36" t="str">
        <f>LEFT('DETALLE DE CONEXIONES'!AK3350,3)</f>
        <v>RS;</v>
      </c>
      <c r="J3350" s="36" t="str">
        <f>LEFT('DETALLE DE CONEXIONES'!M3350,3)</f>
        <v>0mi</v>
      </c>
      <c r="K3350" s="36" t="str">
        <f>IF(LEN('DETALLE DE CONEXIONES'!M3350)&lt;12,(RIGHT('DETALLE DE CONEXIONES'!M3350,5)),(RIGHT('DETALLE DE CONEXIONES'!M3350,6)))</f>
        <v xml:space="preserve">min. </v>
      </c>
      <c r="L3350" s="36">
        <f>IF(C3350="Saliente Local",(IFERROR((LIMPIA(J3350,1)),0)),0)</f>
        <v>0</v>
      </c>
      <c r="M3350" s="36">
        <f>IF(C3350="Saliente Nacional",(IFERROR((LIMPIA(J3350,1)),0)),0)</f>
        <v>0</v>
      </c>
      <c r="N3350" s="36">
        <f>IF(C3350="Saliente Internacional",(IFERROR((LIMPIA(J3350,1)),0)),0)</f>
        <v>0</v>
      </c>
      <c r="O3350" s="36">
        <f>IF(C3350="Saliente Local",(IFERROR((LIMPIA(K3350,1)),0)),0)</f>
        <v>0</v>
      </c>
      <c r="P3350" s="36">
        <f>IF(C3350="Saliente Nacional",(IFERROR((LIMPIA(K3350,1)),0)),0)</f>
        <v>0</v>
      </c>
      <c r="Q3350" s="36">
        <f>IF(C3350="Saliente Internacional",(IFERROR((LIMPIA(K3350,1)),0)),0)</f>
        <v>0</v>
      </c>
      <c r="R3350" s="36">
        <f t="shared" si="157"/>
        <v>0</v>
      </c>
      <c r="S3350" s="36">
        <f t="shared" si="158"/>
        <v>0</v>
      </c>
    </row>
    <row r="3351" spans="1:19" x14ac:dyDescent="0.25">
      <c r="A3351" s="101">
        <f>'DETALLE DE CONEXIONES'!P3351</f>
        <v>0</v>
      </c>
      <c r="B3351" s="36" t="str">
        <f>'DETALLE DE CONEXIONES'!I3351</f>
        <v>GPRS</v>
      </c>
      <c r="C3351" s="36" t="str">
        <f>'DETALLE DE CONEXIONES'!BB3351</f>
        <v>MENSAJERO</v>
      </c>
      <c r="D3351" s="36" t="str">
        <f>'DETALLE DE CONEXIONES'!E3351</f>
        <v>internet.itelcel.coXXXGLTE</v>
      </c>
      <c r="E3351" s="36">
        <f t="shared" si="156"/>
        <v>26</v>
      </c>
      <c r="F3351" s="36">
        <f>IFERROR(LIMPIA('DETALLE DE CONEXIONES'!N3351,1),0)</f>
        <v>0</v>
      </c>
      <c r="G3351" s="36" t="str">
        <f>LEFT('DETALLE DE CONEXIONES'!BE3351,3)</f>
        <v/>
      </c>
      <c r="H3351" s="36" t="str">
        <f>RIGHT('DETALLE DE CONEXIONES'!AK3351,2)</f>
        <v>-1</v>
      </c>
      <c r="I3351" s="36" t="str">
        <f>LEFT('DETALLE DE CONEXIONES'!AK3351,3)</f>
        <v>MEN</v>
      </c>
      <c r="J3351" s="36" t="str">
        <f>LEFT('DETALLE DE CONEXIONES'!M3351,3)</f>
        <v>0mi</v>
      </c>
      <c r="K3351" s="36" t="str">
        <f>IF(LEN('DETALLE DE CONEXIONES'!M3351)&lt;12,(RIGHT('DETALLE DE CONEXIONES'!M3351,5)),(RIGHT('DETALLE DE CONEXIONES'!M3351,6)))</f>
        <v xml:space="preserve">min. </v>
      </c>
      <c r="L3351" s="36">
        <f>IF(C3351="Saliente Local",(IFERROR((LIMPIA(J3351,1)),0)),0)</f>
        <v>0</v>
      </c>
      <c r="M3351" s="36">
        <f>IF(C3351="Saliente Nacional",(IFERROR((LIMPIA(J3351,1)),0)),0)</f>
        <v>0</v>
      </c>
      <c r="N3351" s="36">
        <f>IF(C3351="Saliente Internacional",(IFERROR((LIMPIA(J3351,1)),0)),0)</f>
        <v>0</v>
      </c>
      <c r="O3351" s="36">
        <f>IF(C3351="Saliente Local",(IFERROR((LIMPIA(K3351,1)),0)),0)</f>
        <v>0</v>
      </c>
      <c r="P3351" s="36">
        <f>IF(C3351="Saliente Nacional",(IFERROR((LIMPIA(K3351,1)),0)),0)</f>
        <v>0</v>
      </c>
      <c r="Q3351" s="36">
        <f>IF(C3351="Saliente Internacional",(IFERROR((LIMPIA(K3351,1)),0)),0)</f>
        <v>0</v>
      </c>
      <c r="R3351" s="36">
        <f t="shared" si="157"/>
        <v>0</v>
      </c>
      <c r="S3351" s="36">
        <f t="shared" si="158"/>
        <v>0</v>
      </c>
    </row>
    <row r="3352" spans="1:19" x14ac:dyDescent="0.25">
      <c r="A3352" s="101">
        <f>'DETALLE DE CONEXIONES'!P3352</f>
        <v>0</v>
      </c>
      <c r="B3352" s="36" t="str">
        <f>'DETALLE DE CONEXIONES'!I3352</f>
        <v>GPRS</v>
      </c>
      <c r="C3352" s="36" t="str">
        <f>'DETALLE DE CONEXIONES'!BB3352</f>
        <v>RS</v>
      </c>
      <c r="D3352" s="36" t="str">
        <f>'DETALLE DE CONEXIONES'!E3352</f>
        <v>internet.itelcel.coXXXGLTE</v>
      </c>
      <c r="E3352" s="36">
        <f t="shared" si="156"/>
        <v>26</v>
      </c>
      <c r="F3352" s="36">
        <f>IFERROR(LIMPIA('DETALLE DE CONEXIONES'!N3352,1),0)</f>
        <v>0</v>
      </c>
      <c r="G3352" s="36" t="str">
        <f>LEFT('DETALLE DE CONEXIONES'!BE3352,3)</f>
        <v/>
      </c>
      <c r="H3352" s="36" t="str">
        <f>RIGHT('DETALLE DE CONEXIONES'!AK3352,2)</f>
        <v>-1</v>
      </c>
      <c r="I3352" s="36" t="str">
        <f>LEFT('DETALLE DE CONEXIONES'!AK3352,3)</f>
        <v>RS;</v>
      </c>
      <c r="J3352" s="36" t="str">
        <f>LEFT('DETALLE DE CONEXIONES'!M3352,3)</f>
        <v>0mi</v>
      </c>
      <c r="K3352" s="36" t="str">
        <f>IF(LEN('DETALLE DE CONEXIONES'!M3352)&lt;12,(RIGHT('DETALLE DE CONEXIONES'!M3352,5)),(RIGHT('DETALLE DE CONEXIONES'!M3352,6)))</f>
        <v xml:space="preserve">min. </v>
      </c>
      <c r="L3352" s="36">
        <f>IF(C3352="Saliente Local",(IFERROR((LIMPIA(J3352,1)),0)),0)</f>
        <v>0</v>
      </c>
      <c r="M3352" s="36">
        <f>IF(C3352="Saliente Nacional",(IFERROR((LIMPIA(J3352,1)),0)),0)</f>
        <v>0</v>
      </c>
      <c r="N3352" s="36">
        <f>IF(C3352="Saliente Internacional",(IFERROR((LIMPIA(J3352,1)),0)),0)</f>
        <v>0</v>
      </c>
      <c r="O3352" s="36">
        <f>IF(C3352="Saliente Local",(IFERROR((LIMPIA(K3352,1)),0)),0)</f>
        <v>0</v>
      </c>
      <c r="P3352" s="36">
        <f>IF(C3352="Saliente Nacional",(IFERROR((LIMPIA(K3352,1)),0)),0)</f>
        <v>0</v>
      </c>
      <c r="Q3352" s="36">
        <f>IF(C3352="Saliente Internacional",(IFERROR((LIMPIA(K3352,1)),0)),0)</f>
        <v>0</v>
      </c>
      <c r="R3352" s="36">
        <f t="shared" si="157"/>
        <v>0</v>
      </c>
      <c r="S3352" s="36">
        <f t="shared" si="158"/>
        <v>0</v>
      </c>
    </row>
    <row r="3353" spans="1:19" x14ac:dyDescent="0.25">
      <c r="A3353" s="101">
        <f>'DETALLE DE CONEXIONES'!P3353</f>
        <v>0</v>
      </c>
      <c r="B3353" s="36">
        <f>'DETALLE DE CONEXIONES'!I3353</f>
        <v>0</v>
      </c>
      <c r="C3353" s="36">
        <f>'DETALLE DE CONEXIONES'!BB3353</f>
        <v>0</v>
      </c>
      <c r="D3353" s="36">
        <f>'DETALLE DE CONEXIONES'!E3353</f>
        <v>0</v>
      </c>
      <c r="E3353" s="36">
        <f t="shared" si="156"/>
        <v>1</v>
      </c>
      <c r="F3353" s="36">
        <f>IFERROR(LIMPIA('DETALLE DE CONEXIONES'!N3353,1),0)</f>
        <v>0</v>
      </c>
      <c r="G3353" s="36" t="str">
        <f>LEFT('DETALLE DE CONEXIONES'!BE3353,3)</f>
        <v/>
      </c>
      <c r="H3353" s="36" t="str">
        <f>RIGHT('DETALLE DE CONEXIONES'!AK3353,2)</f>
        <v/>
      </c>
      <c r="I3353" s="36" t="str">
        <f>LEFT('DETALLE DE CONEXIONES'!AK3353,3)</f>
        <v/>
      </c>
      <c r="J3353" s="36" t="str">
        <f>LEFT('DETALLE DE CONEXIONES'!M3353,3)</f>
        <v/>
      </c>
      <c r="K3353" s="36" t="str">
        <f>IF(LEN('DETALLE DE CONEXIONES'!M3353)&lt;12,(RIGHT('DETALLE DE CONEXIONES'!M3353,5)),(RIGHT('DETALLE DE CONEXIONES'!M3353,6)))</f>
        <v/>
      </c>
      <c r="L3353" s="36">
        <f>IF(C3353="Saliente Local",(IFERROR((LIMPIA(J3353,1)),0)),0)</f>
        <v>0</v>
      </c>
      <c r="M3353" s="36">
        <f>IF(C3353="Saliente Nacional",(IFERROR((LIMPIA(J3353,1)),0)),0)</f>
        <v>0</v>
      </c>
      <c r="N3353" s="36">
        <f>IF(C3353="Saliente Internacional",(IFERROR((LIMPIA(J3353,1)),0)),0)</f>
        <v>0</v>
      </c>
      <c r="O3353" s="36">
        <f>IF(C3353="Saliente Local",(IFERROR((LIMPIA(K3353,1)),0)),0)</f>
        <v>0</v>
      </c>
      <c r="P3353" s="36">
        <f>IF(C3353="Saliente Nacional",(IFERROR((LIMPIA(K3353,1)),0)),0)</f>
        <v>0</v>
      </c>
      <c r="Q3353" s="36">
        <f>IF(C3353="Saliente Internacional",(IFERROR((LIMPIA(K3353,1)),0)),0)</f>
        <v>0</v>
      </c>
      <c r="R3353" s="36">
        <f t="shared" si="157"/>
        <v>0</v>
      </c>
      <c r="S3353" s="36">
        <f t="shared" si="158"/>
        <v>0</v>
      </c>
    </row>
    <row r="3354" spans="1:19" x14ac:dyDescent="0.25">
      <c r="A3354" s="101">
        <f>'DETALLE DE CONEXIONES'!P3354</f>
        <v>0</v>
      </c>
      <c r="B3354" s="36">
        <f>'DETALLE DE CONEXIONES'!I3354</f>
        <v>0</v>
      </c>
      <c r="C3354" s="36">
        <f>'DETALLE DE CONEXIONES'!BB3354</f>
        <v>0</v>
      </c>
      <c r="D3354" s="36">
        <f>'DETALLE DE CONEXIONES'!E3354</f>
        <v>0</v>
      </c>
      <c r="E3354" s="36">
        <f t="shared" si="156"/>
        <v>1</v>
      </c>
      <c r="F3354" s="36">
        <f>IFERROR(LIMPIA('DETALLE DE CONEXIONES'!N3354,1),0)</f>
        <v>0</v>
      </c>
      <c r="G3354" s="36" t="str">
        <f>LEFT('DETALLE DE CONEXIONES'!BE3354,3)</f>
        <v/>
      </c>
      <c r="H3354" s="36" t="str">
        <f>RIGHT('DETALLE DE CONEXIONES'!AK3354,2)</f>
        <v/>
      </c>
      <c r="I3354" s="36" t="str">
        <f>LEFT('DETALLE DE CONEXIONES'!AK3354,3)</f>
        <v/>
      </c>
      <c r="J3354" s="36" t="str">
        <f>LEFT('DETALLE DE CONEXIONES'!M3354,3)</f>
        <v/>
      </c>
      <c r="K3354" s="36" t="str">
        <f>IF(LEN('DETALLE DE CONEXIONES'!M3354)&lt;12,(RIGHT('DETALLE DE CONEXIONES'!M3354,5)),(RIGHT('DETALLE DE CONEXIONES'!M3354,6)))</f>
        <v/>
      </c>
      <c r="L3354" s="36">
        <f>IF(C3354="Saliente Local",(IFERROR((LIMPIA(J3354,1)),0)),0)</f>
        <v>0</v>
      </c>
      <c r="M3354" s="36">
        <f>IF(C3354="Saliente Nacional",(IFERROR((LIMPIA(J3354,1)),0)),0)</f>
        <v>0</v>
      </c>
      <c r="N3354" s="36">
        <f>IF(C3354="Saliente Internacional",(IFERROR((LIMPIA(J3354,1)),0)),0)</f>
        <v>0</v>
      </c>
      <c r="O3354" s="36">
        <f>IF(C3354="Saliente Local",(IFERROR((LIMPIA(K3354,1)),0)),0)</f>
        <v>0</v>
      </c>
      <c r="P3354" s="36">
        <f>IF(C3354="Saliente Nacional",(IFERROR((LIMPIA(K3354,1)),0)),0)</f>
        <v>0</v>
      </c>
      <c r="Q3354" s="36">
        <f>IF(C3354="Saliente Internacional",(IFERROR((LIMPIA(K3354,1)),0)),0)</f>
        <v>0</v>
      </c>
      <c r="R3354" s="36">
        <f t="shared" si="157"/>
        <v>0</v>
      </c>
      <c r="S3354" s="36">
        <f t="shared" si="158"/>
        <v>0</v>
      </c>
    </row>
    <row r="3355" spans="1:19" x14ac:dyDescent="0.25">
      <c r="A3355" s="101">
        <f>'DETALLE DE CONEXIONES'!P3355</f>
        <v>0</v>
      </c>
      <c r="B3355" s="36">
        <f>'DETALLE DE CONEXIONES'!I3355</f>
        <v>0</v>
      </c>
      <c r="C3355" s="36">
        <f>'DETALLE DE CONEXIONES'!BB3355</f>
        <v>0</v>
      </c>
      <c r="D3355" s="36">
        <f>'DETALLE DE CONEXIONES'!E3355</f>
        <v>0</v>
      </c>
      <c r="E3355" s="36">
        <f t="shared" si="156"/>
        <v>1</v>
      </c>
      <c r="F3355" s="36">
        <f>IFERROR(LIMPIA('DETALLE DE CONEXIONES'!N3355,1),0)</f>
        <v>0</v>
      </c>
      <c r="G3355" s="36" t="str">
        <f>LEFT('DETALLE DE CONEXIONES'!BE3355,3)</f>
        <v/>
      </c>
      <c r="H3355" s="36" t="str">
        <f>RIGHT('DETALLE DE CONEXIONES'!AK3355,2)</f>
        <v/>
      </c>
      <c r="I3355" s="36" t="str">
        <f>LEFT('DETALLE DE CONEXIONES'!AK3355,3)</f>
        <v/>
      </c>
      <c r="J3355" s="36" t="str">
        <f>LEFT('DETALLE DE CONEXIONES'!M3355,3)</f>
        <v/>
      </c>
      <c r="K3355" s="36" t="str">
        <f>IF(LEN('DETALLE DE CONEXIONES'!M3355)&lt;12,(RIGHT('DETALLE DE CONEXIONES'!M3355,5)),(RIGHT('DETALLE DE CONEXIONES'!M3355,6)))</f>
        <v/>
      </c>
      <c r="L3355" s="36">
        <f>IF(C3355="Saliente Local",(IFERROR((LIMPIA(J3355,1)),0)),0)</f>
        <v>0</v>
      </c>
      <c r="M3355" s="36">
        <f>IF(C3355="Saliente Nacional",(IFERROR((LIMPIA(J3355,1)),0)),0)</f>
        <v>0</v>
      </c>
      <c r="N3355" s="36">
        <f>IF(C3355="Saliente Internacional",(IFERROR((LIMPIA(J3355,1)),0)),0)</f>
        <v>0</v>
      </c>
      <c r="O3355" s="36">
        <f>IF(C3355="Saliente Local",(IFERROR((LIMPIA(K3355,1)),0)),0)</f>
        <v>0</v>
      </c>
      <c r="P3355" s="36">
        <f>IF(C3355="Saliente Nacional",(IFERROR((LIMPIA(K3355,1)),0)),0)</f>
        <v>0</v>
      </c>
      <c r="Q3355" s="36">
        <f>IF(C3355="Saliente Internacional",(IFERROR((LIMPIA(K3355,1)),0)),0)</f>
        <v>0</v>
      </c>
      <c r="R3355" s="36">
        <f t="shared" si="157"/>
        <v>0</v>
      </c>
      <c r="S3355" s="36">
        <f t="shared" si="158"/>
        <v>0</v>
      </c>
    </row>
    <row r="3356" spans="1:19" x14ac:dyDescent="0.25">
      <c r="A3356" s="101">
        <f>'DETALLE DE CONEXIONES'!P3356</f>
        <v>0</v>
      </c>
      <c r="B3356" s="36">
        <f>'DETALLE DE CONEXIONES'!I3356</f>
        <v>0</v>
      </c>
      <c r="C3356" s="36">
        <f>'DETALLE DE CONEXIONES'!BB3356</f>
        <v>0</v>
      </c>
      <c r="D3356" s="36">
        <f>'DETALLE DE CONEXIONES'!E3356</f>
        <v>0</v>
      </c>
      <c r="E3356" s="36">
        <f t="shared" si="156"/>
        <v>1</v>
      </c>
      <c r="F3356" s="36">
        <f>IFERROR(LIMPIA('DETALLE DE CONEXIONES'!N3356,1),0)</f>
        <v>0</v>
      </c>
      <c r="G3356" s="36" t="str">
        <f>LEFT('DETALLE DE CONEXIONES'!BE3356,3)</f>
        <v/>
      </c>
      <c r="H3356" s="36" t="str">
        <f>RIGHT('DETALLE DE CONEXIONES'!AK3356,2)</f>
        <v/>
      </c>
      <c r="I3356" s="36" t="str">
        <f>LEFT('DETALLE DE CONEXIONES'!AK3356,3)</f>
        <v/>
      </c>
      <c r="J3356" s="36" t="str">
        <f>LEFT('DETALLE DE CONEXIONES'!M3356,3)</f>
        <v/>
      </c>
      <c r="K3356" s="36" t="str">
        <f>IF(LEN('DETALLE DE CONEXIONES'!M3356)&lt;12,(RIGHT('DETALLE DE CONEXIONES'!M3356,5)),(RIGHT('DETALLE DE CONEXIONES'!M3356,6)))</f>
        <v/>
      </c>
      <c r="L3356" s="36">
        <f>IF(C3356="Saliente Local",(IFERROR((LIMPIA(J3356,1)),0)),0)</f>
        <v>0</v>
      </c>
      <c r="M3356" s="36">
        <f>IF(C3356="Saliente Nacional",(IFERROR((LIMPIA(J3356,1)),0)),0)</f>
        <v>0</v>
      </c>
      <c r="N3356" s="36">
        <f>IF(C3356="Saliente Internacional",(IFERROR((LIMPIA(J3356,1)),0)),0)</f>
        <v>0</v>
      </c>
      <c r="O3356" s="36">
        <f>IF(C3356="Saliente Local",(IFERROR((LIMPIA(K3356,1)),0)),0)</f>
        <v>0</v>
      </c>
      <c r="P3356" s="36">
        <f>IF(C3356="Saliente Nacional",(IFERROR((LIMPIA(K3356,1)),0)),0)</f>
        <v>0</v>
      </c>
      <c r="Q3356" s="36">
        <f>IF(C3356="Saliente Internacional",(IFERROR((LIMPIA(K3356,1)),0)),0)</f>
        <v>0</v>
      </c>
      <c r="R3356" s="36">
        <f t="shared" si="157"/>
        <v>0</v>
      </c>
      <c r="S3356" s="36">
        <f t="shared" si="158"/>
        <v>0</v>
      </c>
    </row>
    <row r="3357" spans="1:19" x14ac:dyDescent="0.25">
      <c r="A3357" s="101">
        <f>'DETALLE DE CONEXIONES'!P3357</f>
        <v>0</v>
      </c>
      <c r="B3357" s="36">
        <f>'DETALLE DE CONEXIONES'!I3357</f>
        <v>0</v>
      </c>
      <c r="C3357" s="36">
        <f>'DETALLE DE CONEXIONES'!BB3357</f>
        <v>0</v>
      </c>
      <c r="D3357" s="36">
        <f>'DETALLE DE CONEXIONES'!E3357</f>
        <v>0</v>
      </c>
      <c r="E3357" s="36">
        <f t="shared" si="156"/>
        <v>1</v>
      </c>
      <c r="F3357" s="36">
        <f>IFERROR(LIMPIA('DETALLE DE CONEXIONES'!N3357,1),0)</f>
        <v>0</v>
      </c>
      <c r="G3357" s="36" t="str">
        <f>LEFT('DETALLE DE CONEXIONES'!BE3357,3)</f>
        <v/>
      </c>
      <c r="H3357" s="36" t="str">
        <f>RIGHT('DETALLE DE CONEXIONES'!AK3357,2)</f>
        <v/>
      </c>
      <c r="I3357" s="36" t="str">
        <f>LEFT('DETALLE DE CONEXIONES'!AK3357,3)</f>
        <v/>
      </c>
      <c r="J3357" s="36" t="str">
        <f>LEFT('DETALLE DE CONEXIONES'!M3357,3)</f>
        <v/>
      </c>
      <c r="K3357" s="36" t="str">
        <f>IF(LEN('DETALLE DE CONEXIONES'!M3357)&lt;12,(RIGHT('DETALLE DE CONEXIONES'!M3357,5)),(RIGHT('DETALLE DE CONEXIONES'!M3357,6)))</f>
        <v/>
      </c>
      <c r="L3357" s="36">
        <f>IF(C3357="Saliente Local",(IFERROR((LIMPIA(J3357,1)),0)),0)</f>
        <v>0</v>
      </c>
      <c r="M3357" s="36">
        <f>IF(C3357="Saliente Nacional",(IFERROR((LIMPIA(J3357,1)),0)),0)</f>
        <v>0</v>
      </c>
      <c r="N3357" s="36">
        <f>IF(C3357="Saliente Internacional",(IFERROR((LIMPIA(J3357,1)),0)),0)</f>
        <v>0</v>
      </c>
      <c r="O3357" s="36">
        <f>IF(C3357="Saliente Local",(IFERROR((LIMPIA(K3357,1)),0)),0)</f>
        <v>0</v>
      </c>
      <c r="P3357" s="36">
        <f>IF(C3357="Saliente Nacional",(IFERROR((LIMPIA(K3357,1)),0)),0)</f>
        <v>0</v>
      </c>
      <c r="Q3357" s="36">
        <f>IF(C3357="Saliente Internacional",(IFERROR((LIMPIA(K3357,1)),0)),0)</f>
        <v>0</v>
      </c>
      <c r="R3357" s="36">
        <f t="shared" si="157"/>
        <v>0</v>
      </c>
      <c r="S3357" s="36">
        <f t="shared" si="158"/>
        <v>0</v>
      </c>
    </row>
    <row r="3358" spans="1:19" x14ac:dyDescent="0.25">
      <c r="A3358" s="101">
        <f>'DETALLE DE CONEXIONES'!P3358</f>
        <v>0</v>
      </c>
      <c r="B3358" s="36">
        <f>'DETALLE DE CONEXIONES'!I3358</f>
        <v>0</v>
      </c>
      <c r="C3358" s="36">
        <f>'DETALLE DE CONEXIONES'!BB3358</f>
        <v>0</v>
      </c>
      <c r="D3358" s="36">
        <f>'DETALLE DE CONEXIONES'!E3358</f>
        <v>0</v>
      </c>
      <c r="E3358" s="36">
        <f t="shared" si="156"/>
        <v>1</v>
      </c>
      <c r="F3358" s="36">
        <f>IFERROR(LIMPIA('DETALLE DE CONEXIONES'!N3358,1),0)</f>
        <v>0</v>
      </c>
      <c r="G3358" s="36" t="str">
        <f>LEFT('DETALLE DE CONEXIONES'!BE3358,3)</f>
        <v/>
      </c>
      <c r="H3358" s="36" t="str">
        <f>RIGHT('DETALLE DE CONEXIONES'!AK3358,2)</f>
        <v/>
      </c>
      <c r="I3358" s="36" t="str">
        <f>LEFT('DETALLE DE CONEXIONES'!AK3358,3)</f>
        <v/>
      </c>
      <c r="J3358" s="36" t="str">
        <f>LEFT('DETALLE DE CONEXIONES'!M3358,3)</f>
        <v/>
      </c>
      <c r="K3358" s="36" t="str">
        <f>IF(LEN('DETALLE DE CONEXIONES'!M3358)&lt;12,(RIGHT('DETALLE DE CONEXIONES'!M3358,5)),(RIGHT('DETALLE DE CONEXIONES'!M3358,6)))</f>
        <v/>
      </c>
      <c r="L3358" s="36">
        <f>IF(C3358="Saliente Local",(IFERROR((LIMPIA(J3358,1)),0)),0)</f>
        <v>0</v>
      </c>
      <c r="M3358" s="36">
        <f>IF(C3358="Saliente Nacional",(IFERROR((LIMPIA(J3358,1)),0)),0)</f>
        <v>0</v>
      </c>
      <c r="N3358" s="36">
        <f>IF(C3358="Saliente Internacional",(IFERROR((LIMPIA(J3358,1)),0)),0)</f>
        <v>0</v>
      </c>
      <c r="O3358" s="36">
        <f>IF(C3358="Saliente Local",(IFERROR((LIMPIA(K3358,1)),0)),0)</f>
        <v>0</v>
      </c>
      <c r="P3358" s="36">
        <f>IF(C3358="Saliente Nacional",(IFERROR((LIMPIA(K3358,1)),0)),0)</f>
        <v>0</v>
      </c>
      <c r="Q3358" s="36">
        <f>IF(C3358="Saliente Internacional",(IFERROR((LIMPIA(K3358,1)),0)),0)</f>
        <v>0</v>
      </c>
      <c r="R3358" s="36">
        <f t="shared" si="157"/>
        <v>0</v>
      </c>
      <c r="S3358" s="36">
        <f t="shared" si="158"/>
        <v>0</v>
      </c>
    </row>
    <row r="3359" spans="1:19" x14ac:dyDescent="0.25">
      <c r="A3359" s="101">
        <f>'DETALLE DE CONEXIONES'!P3359</f>
        <v>0</v>
      </c>
      <c r="B3359" s="36">
        <f>'DETALLE DE CONEXIONES'!I3359</f>
        <v>0</v>
      </c>
      <c r="C3359" s="36">
        <f>'DETALLE DE CONEXIONES'!BB3359</f>
        <v>0</v>
      </c>
      <c r="D3359" s="36">
        <f>'DETALLE DE CONEXIONES'!E3359</f>
        <v>0</v>
      </c>
      <c r="E3359" s="36">
        <f t="shared" si="156"/>
        <v>1</v>
      </c>
      <c r="F3359" s="36">
        <f>IFERROR(LIMPIA('DETALLE DE CONEXIONES'!N3359,1),0)</f>
        <v>0</v>
      </c>
      <c r="G3359" s="36" t="str">
        <f>LEFT('DETALLE DE CONEXIONES'!BE3359,3)</f>
        <v/>
      </c>
      <c r="H3359" s="36" t="str">
        <f>RIGHT('DETALLE DE CONEXIONES'!AK3359,2)</f>
        <v/>
      </c>
      <c r="I3359" s="36" t="str">
        <f>LEFT('DETALLE DE CONEXIONES'!AK3359,3)</f>
        <v/>
      </c>
      <c r="J3359" s="36" t="str">
        <f>LEFT('DETALLE DE CONEXIONES'!M3359,3)</f>
        <v/>
      </c>
      <c r="K3359" s="36" t="str">
        <f>IF(LEN('DETALLE DE CONEXIONES'!M3359)&lt;12,(RIGHT('DETALLE DE CONEXIONES'!M3359,5)),(RIGHT('DETALLE DE CONEXIONES'!M3359,6)))</f>
        <v/>
      </c>
      <c r="L3359" s="36">
        <f>IF(C3359="Saliente Local",(IFERROR((LIMPIA(J3359,1)),0)),0)</f>
        <v>0</v>
      </c>
      <c r="M3359" s="36">
        <f>IF(C3359="Saliente Nacional",(IFERROR((LIMPIA(J3359,1)),0)),0)</f>
        <v>0</v>
      </c>
      <c r="N3359" s="36">
        <f>IF(C3359="Saliente Internacional",(IFERROR((LIMPIA(J3359,1)),0)),0)</f>
        <v>0</v>
      </c>
      <c r="O3359" s="36">
        <f>IF(C3359="Saliente Local",(IFERROR((LIMPIA(K3359,1)),0)),0)</f>
        <v>0</v>
      </c>
      <c r="P3359" s="36">
        <f>IF(C3359="Saliente Nacional",(IFERROR((LIMPIA(K3359,1)),0)),0)</f>
        <v>0</v>
      </c>
      <c r="Q3359" s="36">
        <f>IF(C3359="Saliente Internacional",(IFERROR((LIMPIA(K3359,1)),0)),0)</f>
        <v>0</v>
      </c>
      <c r="R3359" s="36">
        <f t="shared" si="157"/>
        <v>0</v>
      </c>
      <c r="S3359" s="36">
        <f t="shared" si="158"/>
        <v>0</v>
      </c>
    </row>
    <row r="3360" spans="1:19" x14ac:dyDescent="0.25">
      <c r="A3360" s="101">
        <f>'DETALLE DE CONEXIONES'!P3360</f>
        <v>0</v>
      </c>
      <c r="B3360" s="36">
        <f>'DETALLE DE CONEXIONES'!I3360</f>
        <v>0</v>
      </c>
      <c r="C3360" s="36">
        <f>'DETALLE DE CONEXIONES'!BB3360</f>
        <v>0</v>
      </c>
      <c r="D3360" s="36">
        <f>'DETALLE DE CONEXIONES'!E3360</f>
        <v>0</v>
      </c>
      <c r="E3360" s="36">
        <f t="shared" si="156"/>
        <v>1</v>
      </c>
      <c r="F3360" s="36">
        <f>IFERROR(LIMPIA('DETALLE DE CONEXIONES'!N3360,1),0)</f>
        <v>0</v>
      </c>
      <c r="G3360" s="36" t="str">
        <f>LEFT('DETALLE DE CONEXIONES'!BE3360,3)</f>
        <v/>
      </c>
      <c r="H3360" s="36" t="str">
        <f>RIGHT('DETALLE DE CONEXIONES'!AK3360,2)</f>
        <v/>
      </c>
      <c r="I3360" s="36" t="str">
        <f>LEFT('DETALLE DE CONEXIONES'!AK3360,3)</f>
        <v/>
      </c>
      <c r="J3360" s="36" t="str">
        <f>LEFT('DETALLE DE CONEXIONES'!M3360,3)</f>
        <v/>
      </c>
      <c r="K3360" s="36" t="str">
        <f>IF(LEN('DETALLE DE CONEXIONES'!M3360)&lt;12,(RIGHT('DETALLE DE CONEXIONES'!M3360,5)),(RIGHT('DETALLE DE CONEXIONES'!M3360,6)))</f>
        <v/>
      </c>
      <c r="L3360" s="36">
        <f>IF(C3360="Saliente Local",(IFERROR((LIMPIA(J3360,1)),0)),0)</f>
        <v>0</v>
      </c>
      <c r="M3360" s="36">
        <f>IF(C3360="Saliente Nacional",(IFERROR((LIMPIA(J3360,1)),0)),0)</f>
        <v>0</v>
      </c>
      <c r="N3360" s="36">
        <f>IF(C3360="Saliente Internacional",(IFERROR((LIMPIA(J3360,1)),0)),0)</f>
        <v>0</v>
      </c>
      <c r="O3360" s="36">
        <f>IF(C3360="Saliente Local",(IFERROR((LIMPIA(K3360,1)),0)),0)</f>
        <v>0</v>
      </c>
      <c r="P3360" s="36">
        <f>IF(C3360="Saliente Nacional",(IFERROR((LIMPIA(K3360,1)),0)),0)</f>
        <v>0</v>
      </c>
      <c r="Q3360" s="36">
        <f>IF(C3360="Saliente Internacional",(IFERROR((LIMPIA(K3360,1)),0)),0)</f>
        <v>0</v>
      </c>
      <c r="R3360" s="36">
        <f t="shared" si="157"/>
        <v>0</v>
      </c>
      <c r="S3360" s="36">
        <f t="shared" si="158"/>
        <v>0</v>
      </c>
    </row>
    <row r="3361" spans="1:19" x14ac:dyDescent="0.25">
      <c r="A3361" s="101">
        <f>'DETALLE DE CONEXIONES'!P3361</f>
        <v>0</v>
      </c>
      <c r="B3361" s="36">
        <f>'DETALLE DE CONEXIONES'!I3361</f>
        <v>0</v>
      </c>
      <c r="C3361" s="36">
        <f>'DETALLE DE CONEXIONES'!BB3361</f>
        <v>0</v>
      </c>
      <c r="D3361" s="36">
        <f>'DETALLE DE CONEXIONES'!E3361</f>
        <v>0</v>
      </c>
      <c r="E3361" s="36">
        <f t="shared" si="156"/>
        <v>1</v>
      </c>
      <c r="F3361" s="36">
        <f>IFERROR(LIMPIA('DETALLE DE CONEXIONES'!N3361,1),0)</f>
        <v>0</v>
      </c>
      <c r="G3361" s="36" t="str">
        <f>LEFT('DETALLE DE CONEXIONES'!BE3361,3)</f>
        <v/>
      </c>
      <c r="H3361" s="36" t="str">
        <f>RIGHT('DETALLE DE CONEXIONES'!AK3361,2)</f>
        <v/>
      </c>
      <c r="I3361" s="36" t="str">
        <f>LEFT('DETALLE DE CONEXIONES'!AK3361,3)</f>
        <v/>
      </c>
      <c r="J3361" s="36" t="str">
        <f>LEFT('DETALLE DE CONEXIONES'!M3361,3)</f>
        <v/>
      </c>
      <c r="K3361" s="36" t="str">
        <f>IF(LEN('DETALLE DE CONEXIONES'!M3361)&lt;12,(RIGHT('DETALLE DE CONEXIONES'!M3361,5)),(RIGHT('DETALLE DE CONEXIONES'!M3361,6)))</f>
        <v/>
      </c>
      <c r="L3361" s="36">
        <f>IF(C3361="Saliente Local",(IFERROR((LIMPIA(J3361,1)),0)),0)</f>
        <v>0</v>
      </c>
      <c r="M3361" s="36">
        <f>IF(C3361="Saliente Nacional",(IFERROR((LIMPIA(J3361,1)),0)),0)</f>
        <v>0</v>
      </c>
      <c r="N3361" s="36">
        <f>IF(C3361="Saliente Internacional",(IFERROR((LIMPIA(J3361,1)),0)),0)</f>
        <v>0</v>
      </c>
      <c r="O3361" s="36">
        <f>IF(C3361="Saliente Local",(IFERROR((LIMPIA(K3361,1)),0)),0)</f>
        <v>0</v>
      </c>
      <c r="P3361" s="36">
        <f>IF(C3361="Saliente Nacional",(IFERROR((LIMPIA(K3361,1)),0)),0)</f>
        <v>0</v>
      </c>
      <c r="Q3361" s="36">
        <f>IF(C3361="Saliente Internacional",(IFERROR((LIMPIA(K3361,1)),0)),0)</f>
        <v>0</v>
      </c>
      <c r="R3361" s="36">
        <f t="shared" si="157"/>
        <v>0</v>
      </c>
      <c r="S3361" s="36">
        <f t="shared" si="158"/>
        <v>0</v>
      </c>
    </row>
    <row r="3362" spans="1:19" x14ac:dyDescent="0.25">
      <c r="A3362" s="101">
        <f>'DETALLE DE CONEXIONES'!P3362</f>
        <v>0</v>
      </c>
      <c r="B3362" s="36">
        <f>'DETALLE DE CONEXIONES'!I3362</f>
        <v>0</v>
      </c>
      <c r="C3362" s="36">
        <f>'DETALLE DE CONEXIONES'!BB3362</f>
        <v>0</v>
      </c>
      <c r="D3362" s="36">
        <f>'DETALLE DE CONEXIONES'!E3362</f>
        <v>0</v>
      </c>
      <c r="E3362" s="36">
        <f t="shared" si="156"/>
        <v>1</v>
      </c>
      <c r="F3362" s="36">
        <f>IFERROR(LIMPIA('DETALLE DE CONEXIONES'!N3362,1),0)</f>
        <v>0</v>
      </c>
      <c r="G3362" s="36" t="str">
        <f>LEFT('DETALLE DE CONEXIONES'!BE3362,3)</f>
        <v/>
      </c>
      <c r="H3362" s="36" t="str">
        <f>RIGHT('DETALLE DE CONEXIONES'!AK3362,2)</f>
        <v/>
      </c>
      <c r="I3362" s="36" t="str">
        <f>LEFT('DETALLE DE CONEXIONES'!AK3362,3)</f>
        <v/>
      </c>
      <c r="J3362" s="36" t="str">
        <f>LEFT('DETALLE DE CONEXIONES'!M3362,3)</f>
        <v/>
      </c>
      <c r="K3362" s="36" t="str">
        <f>IF(LEN('DETALLE DE CONEXIONES'!M3362)&lt;12,(RIGHT('DETALLE DE CONEXIONES'!M3362,5)),(RIGHT('DETALLE DE CONEXIONES'!M3362,6)))</f>
        <v/>
      </c>
      <c r="L3362" s="36">
        <f>IF(C3362="Saliente Local",(IFERROR((LIMPIA(J3362,1)),0)),0)</f>
        <v>0</v>
      </c>
      <c r="M3362" s="36">
        <f>IF(C3362="Saliente Nacional",(IFERROR((LIMPIA(J3362,1)),0)),0)</f>
        <v>0</v>
      </c>
      <c r="N3362" s="36">
        <f>IF(C3362="Saliente Internacional",(IFERROR((LIMPIA(J3362,1)),0)),0)</f>
        <v>0</v>
      </c>
      <c r="O3362" s="36">
        <f>IF(C3362="Saliente Local",(IFERROR((LIMPIA(K3362,1)),0)),0)</f>
        <v>0</v>
      </c>
      <c r="P3362" s="36">
        <f>IF(C3362="Saliente Nacional",(IFERROR((LIMPIA(K3362,1)),0)),0)</f>
        <v>0</v>
      </c>
      <c r="Q3362" s="36">
        <f>IF(C3362="Saliente Internacional",(IFERROR((LIMPIA(K3362,1)),0)),0)</f>
        <v>0</v>
      </c>
      <c r="R3362" s="36">
        <f t="shared" si="157"/>
        <v>0</v>
      </c>
      <c r="S3362" s="36">
        <f t="shared" si="158"/>
        <v>0</v>
      </c>
    </row>
    <row r="3363" spans="1:19" x14ac:dyDescent="0.25">
      <c r="A3363" s="101">
        <f>'DETALLE DE CONEXIONES'!P3363</f>
        <v>0</v>
      </c>
      <c r="B3363" s="36">
        <f>'DETALLE DE CONEXIONES'!I3363</f>
        <v>0</v>
      </c>
      <c r="C3363" s="36">
        <f>'DETALLE DE CONEXIONES'!BB3363</f>
        <v>0</v>
      </c>
      <c r="D3363" s="36">
        <f>'DETALLE DE CONEXIONES'!E3363</f>
        <v>0</v>
      </c>
      <c r="E3363" s="36">
        <f t="shared" si="156"/>
        <v>1</v>
      </c>
      <c r="F3363" s="36">
        <f>IFERROR(LIMPIA('DETALLE DE CONEXIONES'!N3363,1),0)</f>
        <v>0</v>
      </c>
      <c r="G3363" s="36" t="str">
        <f>LEFT('DETALLE DE CONEXIONES'!BE3363,3)</f>
        <v/>
      </c>
      <c r="H3363" s="36" t="str">
        <f>RIGHT('DETALLE DE CONEXIONES'!AK3363,2)</f>
        <v/>
      </c>
      <c r="I3363" s="36" t="str">
        <f>LEFT('DETALLE DE CONEXIONES'!AK3363,3)</f>
        <v/>
      </c>
      <c r="J3363" s="36" t="str">
        <f>LEFT('DETALLE DE CONEXIONES'!M3363,3)</f>
        <v/>
      </c>
      <c r="K3363" s="36" t="str">
        <f>IF(LEN('DETALLE DE CONEXIONES'!M3363)&lt;12,(RIGHT('DETALLE DE CONEXIONES'!M3363,5)),(RIGHT('DETALLE DE CONEXIONES'!M3363,6)))</f>
        <v/>
      </c>
      <c r="L3363" s="36">
        <f>IF(C3363="Saliente Local",(IFERROR((LIMPIA(J3363,1)),0)),0)</f>
        <v>0</v>
      </c>
      <c r="M3363" s="36">
        <f>IF(C3363="Saliente Nacional",(IFERROR((LIMPIA(J3363,1)),0)),0)</f>
        <v>0</v>
      </c>
      <c r="N3363" s="36">
        <f>IF(C3363="Saliente Internacional",(IFERROR((LIMPIA(J3363,1)),0)),0)</f>
        <v>0</v>
      </c>
      <c r="O3363" s="36">
        <f>IF(C3363="Saliente Local",(IFERROR((LIMPIA(K3363,1)),0)),0)</f>
        <v>0</v>
      </c>
      <c r="P3363" s="36">
        <f>IF(C3363="Saliente Nacional",(IFERROR((LIMPIA(K3363,1)),0)),0)</f>
        <v>0</v>
      </c>
      <c r="Q3363" s="36">
        <f>IF(C3363="Saliente Internacional",(IFERROR((LIMPIA(K3363,1)),0)),0)</f>
        <v>0</v>
      </c>
      <c r="R3363" s="36">
        <f t="shared" si="157"/>
        <v>0</v>
      </c>
      <c r="S3363" s="36">
        <f t="shared" si="158"/>
        <v>0</v>
      </c>
    </row>
    <row r="3364" spans="1:19" x14ac:dyDescent="0.25">
      <c r="A3364" s="101">
        <f>'DETALLE DE CONEXIONES'!P3364</f>
        <v>0</v>
      </c>
      <c r="B3364" s="36">
        <f>'DETALLE DE CONEXIONES'!I3364</f>
        <v>0</v>
      </c>
      <c r="C3364" s="36">
        <f>'DETALLE DE CONEXIONES'!BB3364</f>
        <v>0</v>
      </c>
      <c r="D3364" s="36">
        <f>'DETALLE DE CONEXIONES'!E3364</f>
        <v>0</v>
      </c>
      <c r="E3364" s="36">
        <f t="shared" si="156"/>
        <v>1</v>
      </c>
      <c r="F3364" s="36">
        <f>IFERROR(LIMPIA('DETALLE DE CONEXIONES'!N3364,1),0)</f>
        <v>0</v>
      </c>
      <c r="G3364" s="36" t="str">
        <f>LEFT('DETALLE DE CONEXIONES'!BE3364,3)</f>
        <v/>
      </c>
      <c r="H3364" s="36" t="str">
        <f>RIGHT('DETALLE DE CONEXIONES'!AK3364,2)</f>
        <v/>
      </c>
      <c r="I3364" s="36" t="str">
        <f>LEFT('DETALLE DE CONEXIONES'!AK3364,3)</f>
        <v/>
      </c>
      <c r="J3364" s="36" t="str">
        <f>LEFT('DETALLE DE CONEXIONES'!M3364,3)</f>
        <v/>
      </c>
      <c r="K3364" s="36" t="str">
        <f>IF(LEN('DETALLE DE CONEXIONES'!M3364)&lt;12,(RIGHT('DETALLE DE CONEXIONES'!M3364,5)),(RIGHT('DETALLE DE CONEXIONES'!M3364,6)))</f>
        <v/>
      </c>
      <c r="L3364" s="36">
        <f>IF(C3364="Saliente Local",(IFERROR((LIMPIA(J3364,1)),0)),0)</f>
        <v>0</v>
      </c>
      <c r="M3364" s="36">
        <f>IF(C3364="Saliente Nacional",(IFERROR((LIMPIA(J3364,1)),0)),0)</f>
        <v>0</v>
      </c>
      <c r="N3364" s="36">
        <f>IF(C3364="Saliente Internacional",(IFERROR((LIMPIA(J3364,1)),0)),0)</f>
        <v>0</v>
      </c>
      <c r="O3364" s="36">
        <f>IF(C3364="Saliente Local",(IFERROR((LIMPIA(K3364,1)),0)),0)</f>
        <v>0</v>
      </c>
      <c r="P3364" s="36">
        <f>IF(C3364="Saliente Nacional",(IFERROR((LIMPIA(K3364,1)),0)),0)</f>
        <v>0</v>
      </c>
      <c r="Q3364" s="36">
        <f>IF(C3364="Saliente Internacional",(IFERROR((LIMPIA(K3364,1)),0)),0)</f>
        <v>0</v>
      </c>
      <c r="R3364" s="36">
        <f t="shared" si="157"/>
        <v>0</v>
      </c>
      <c r="S3364" s="36">
        <f t="shared" si="158"/>
        <v>0</v>
      </c>
    </row>
    <row r="3365" spans="1:19" x14ac:dyDescent="0.25">
      <c r="A3365" s="101">
        <f>'DETALLE DE CONEXIONES'!P3365</f>
        <v>0</v>
      </c>
      <c r="B3365" s="36">
        <f>'DETALLE DE CONEXIONES'!I3365</f>
        <v>0</v>
      </c>
      <c r="C3365" s="36">
        <f>'DETALLE DE CONEXIONES'!BB3365</f>
        <v>0</v>
      </c>
      <c r="D3365" s="36">
        <f>'DETALLE DE CONEXIONES'!E3365</f>
        <v>0</v>
      </c>
      <c r="E3365" s="36">
        <f t="shared" si="156"/>
        <v>1</v>
      </c>
      <c r="F3365" s="36">
        <f>IFERROR(LIMPIA('DETALLE DE CONEXIONES'!N3365,1),0)</f>
        <v>0</v>
      </c>
      <c r="G3365" s="36" t="str">
        <f>LEFT('DETALLE DE CONEXIONES'!BE3365,3)</f>
        <v/>
      </c>
      <c r="H3365" s="36" t="str">
        <f>RIGHT('DETALLE DE CONEXIONES'!AK3365,2)</f>
        <v/>
      </c>
      <c r="I3365" s="36" t="str">
        <f>LEFT('DETALLE DE CONEXIONES'!AK3365,3)</f>
        <v/>
      </c>
      <c r="J3365" s="36" t="str">
        <f>LEFT('DETALLE DE CONEXIONES'!M3365,3)</f>
        <v/>
      </c>
      <c r="K3365" s="36" t="str">
        <f>IF(LEN('DETALLE DE CONEXIONES'!M3365)&lt;12,(RIGHT('DETALLE DE CONEXIONES'!M3365,5)),(RIGHT('DETALLE DE CONEXIONES'!M3365,6)))</f>
        <v/>
      </c>
      <c r="L3365" s="36">
        <f>IF(C3365="Saliente Local",(IFERROR((LIMPIA(J3365,1)),0)),0)</f>
        <v>0</v>
      </c>
      <c r="M3365" s="36">
        <f>IF(C3365="Saliente Nacional",(IFERROR((LIMPIA(J3365,1)),0)),0)</f>
        <v>0</v>
      </c>
      <c r="N3365" s="36">
        <f>IF(C3365="Saliente Internacional",(IFERROR((LIMPIA(J3365,1)),0)),0)</f>
        <v>0</v>
      </c>
      <c r="O3365" s="36">
        <f>IF(C3365="Saliente Local",(IFERROR((LIMPIA(K3365,1)),0)),0)</f>
        <v>0</v>
      </c>
      <c r="P3365" s="36">
        <f>IF(C3365="Saliente Nacional",(IFERROR((LIMPIA(K3365,1)),0)),0)</f>
        <v>0</v>
      </c>
      <c r="Q3365" s="36">
        <f>IF(C3365="Saliente Internacional",(IFERROR((LIMPIA(K3365,1)),0)),0)</f>
        <v>0</v>
      </c>
      <c r="R3365" s="36">
        <f t="shared" si="157"/>
        <v>0</v>
      </c>
      <c r="S3365" s="36">
        <f t="shared" si="158"/>
        <v>0</v>
      </c>
    </row>
    <row r="3366" spans="1:19" x14ac:dyDescent="0.25">
      <c r="A3366" s="101">
        <f>'DETALLE DE CONEXIONES'!P3366</f>
        <v>0</v>
      </c>
      <c r="B3366" s="36">
        <f>'DETALLE DE CONEXIONES'!I3366</f>
        <v>0</v>
      </c>
      <c r="C3366" s="36">
        <f>'DETALLE DE CONEXIONES'!BB3366</f>
        <v>0</v>
      </c>
      <c r="D3366" s="36">
        <f>'DETALLE DE CONEXIONES'!E3366</f>
        <v>0</v>
      </c>
      <c r="E3366" s="36">
        <f t="shared" si="156"/>
        <v>1</v>
      </c>
      <c r="F3366" s="36">
        <f>IFERROR(LIMPIA('DETALLE DE CONEXIONES'!N3366,1),0)</f>
        <v>0</v>
      </c>
      <c r="G3366" s="36" t="str">
        <f>LEFT('DETALLE DE CONEXIONES'!BE3366,3)</f>
        <v/>
      </c>
      <c r="H3366" s="36" t="str">
        <f>RIGHT('DETALLE DE CONEXIONES'!AK3366,2)</f>
        <v/>
      </c>
      <c r="I3366" s="36" t="str">
        <f>LEFT('DETALLE DE CONEXIONES'!AK3366,3)</f>
        <v/>
      </c>
      <c r="J3366" s="36" t="str">
        <f>LEFT('DETALLE DE CONEXIONES'!M3366,3)</f>
        <v/>
      </c>
      <c r="K3366" s="36" t="str">
        <f>IF(LEN('DETALLE DE CONEXIONES'!M3366)&lt;12,(RIGHT('DETALLE DE CONEXIONES'!M3366,5)),(RIGHT('DETALLE DE CONEXIONES'!M3366,6)))</f>
        <v/>
      </c>
      <c r="L3366" s="36">
        <f>IF(C3366="Saliente Local",(IFERROR((LIMPIA(J3366,1)),0)),0)</f>
        <v>0</v>
      </c>
      <c r="M3366" s="36">
        <f>IF(C3366="Saliente Nacional",(IFERROR((LIMPIA(J3366,1)),0)),0)</f>
        <v>0</v>
      </c>
      <c r="N3366" s="36">
        <f>IF(C3366="Saliente Internacional",(IFERROR((LIMPIA(J3366,1)),0)),0)</f>
        <v>0</v>
      </c>
      <c r="O3366" s="36">
        <f>IF(C3366="Saliente Local",(IFERROR((LIMPIA(K3366,1)),0)),0)</f>
        <v>0</v>
      </c>
      <c r="P3366" s="36">
        <f>IF(C3366="Saliente Nacional",(IFERROR((LIMPIA(K3366,1)),0)),0)</f>
        <v>0</v>
      </c>
      <c r="Q3366" s="36">
        <f>IF(C3366="Saliente Internacional",(IFERROR((LIMPIA(K3366,1)),0)),0)</f>
        <v>0</v>
      </c>
      <c r="R3366" s="36">
        <f t="shared" si="157"/>
        <v>0</v>
      </c>
      <c r="S3366" s="36">
        <f t="shared" si="158"/>
        <v>0</v>
      </c>
    </row>
    <row r="3367" spans="1:19" x14ac:dyDescent="0.25">
      <c r="A3367" s="101">
        <f>'DETALLE DE CONEXIONES'!P3367</f>
        <v>0</v>
      </c>
      <c r="B3367" s="36">
        <f>'DETALLE DE CONEXIONES'!I3367</f>
        <v>0</v>
      </c>
      <c r="C3367" s="36">
        <f>'DETALLE DE CONEXIONES'!BB3367</f>
        <v>0</v>
      </c>
      <c r="D3367" s="36">
        <f>'DETALLE DE CONEXIONES'!E3367</f>
        <v>0</v>
      </c>
      <c r="E3367" s="36">
        <f t="shared" si="156"/>
        <v>1</v>
      </c>
      <c r="F3367" s="36">
        <f>IFERROR(LIMPIA('DETALLE DE CONEXIONES'!N3367,1),0)</f>
        <v>0</v>
      </c>
      <c r="G3367" s="36" t="str">
        <f>LEFT('DETALLE DE CONEXIONES'!BE3367,3)</f>
        <v/>
      </c>
      <c r="H3367" s="36" t="str">
        <f>RIGHT('DETALLE DE CONEXIONES'!AK3367,2)</f>
        <v/>
      </c>
      <c r="I3367" s="36" t="str">
        <f>LEFT('DETALLE DE CONEXIONES'!AK3367,3)</f>
        <v/>
      </c>
      <c r="J3367" s="36" t="str">
        <f>LEFT('DETALLE DE CONEXIONES'!M3367,3)</f>
        <v/>
      </c>
      <c r="K3367" s="36" t="str">
        <f>IF(LEN('DETALLE DE CONEXIONES'!M3367)&lt;12,(RIGHT('DETALLE DE CONEXIONES'!M3367,5)),(RIGHT('DETALLE DE CONEXIONES'!M3367,6)))</f>
        <v/>
      </c>
      <c r="L3367" s="36">
        <f>IF(C3367="Saliente Local",(IFERROR((LIMPIA(J3367,1)),0)),0)</f>
        <v>0</v>
      </c>
      <c r="M3367" s="36">
        <f>IF(C3367="Saliente Nacional",(IFERROR((LIMPIA(J3367,1)),0)),0)</f>
        <v>0</v>
      </c>
      <c r="N3367" s="36">
        <f>IF(C3367="Saliente Internacional",(IFERROR((LIMPIA(J3367,1)),0)),0)</f>
        <v>0</v>
      </c>
      <c r="O3367" s="36">
        <f>IF(C3367="Saliente Local",(IFERROR((LIMPIA(K3367,1)),0)),0)</f>
        <v>0</v>
      </c>
      <c r="P3367" s="36">
        <f>IF(C3367="Saliente Nacional",(IFERROR((LIMPIA(K3367,1)),0)),0)</f>
        <v>0</v>
      </c>
      <c r="Q3367" s="36">
        <f>IF(C3367="Saliente Internacional",(IFERROR((LIMPIA(K3367,1)),0)),0)</f>
        <v>0</v>
      </c>
      <c r="R3367" s="36">
        <f t="shared" si="157"/>
        <v>0</v>
      </c>
      <c r="S3367" s="36">
        <f t="shared" si="158"/>
        <v>0</v>
      </c>
    </row>
    <row r="3368" spans="1:19" x14ac:dyDescent="0.25">
      <c r="A3368" s="101">
        <f>'DETALLE DE CONEXIONES'!P3368</f>
        <v>0</v>
      </c>
      <c r="B3368" s="36">
        <f>'DETALLE DE CONEXIONES'!I3368</f>
        <v>0</v>
      </c>
      <c r="C3368" s="36">
        <f>'DETALLE DE CONEXIONES'!BB3368</f>
        <v>0</v>
      </c>
      <c r="D3368" s="36">
        <f>'DETALLE DE CONEXIONES'!E3368</f>
        <v>0</v>
      </c>
      <c r="E3368" s="36">
        <f t="shared" si="156"/>
        <v>1</v>
      </c>
      <c r="F3368" s="36">
        <f>IFERROR(LIMPIA('DETALLE DE CONEXIONES'!N3368,1),0)</f>
        <v>0</v>
      </c>
      <c r="G3368" s="36" t="str">
        <f>LEFT('DETALLE DE CONEXIONES'!BE3368,3)</f>
        <v/>
      </c>
      <c r="H3368" s="36" t="str">
        <f>RIGHT('DETALLE DE CONEXIONES'!AK3368,2)</f>
        <v/>
      </c>
      <c r="I3368" s="36" t="str">
        <f>LEFT('DETALLE DE CONEXIONES'!AK3368,3)</f>
        <v/>
      </c>
      <c r="J3368" s="36" t="str">
        <f>LEFT('DETALLE DE CONEXIONES'!M3368,3)</f>
        <v/>
      </c>
      <c r="K3368" s="36" t="str">
        <f>IF(LEN('DETALLE DE CONEXIONES'!M3368)&lt;12,(RIGHT('DETALLE DE CONEXIONES'!M3368,5)),(RIGHT('DETALLE DE CONEXIONES'!M3368,6)))</f>
        <v/>
      </c>
      <c r="L3368" s="36">
        <f>IF(C3368="Saliente Local",(IFERROR((LIMPIA(J3368,1)),0)),0)</f>
        <v>0</v>
      </c>
      <c r="M3368" s="36">
        <f>IF(C3368="Saliente Nacional",(IFERROR((LIMPIA(J3368,1)),0)),0)</f>
        <v>0</v>
      </c>
      <c r="N3368" s="36">
        <f>IF(C3368="Saliente Internacional",(IFERROR((LIMPIA(J3368,1)),0)),0)</f>
        <v>0</v>
      </c>
      <c r="O3368" s="36">
        <f>IF(C3368="Saliente Local",(IFERROR((LIMPIA(K3368,1)),0)),0)</f>
        <v>0</v>
      </c>
      <c r="P3368" s="36">
        <f>IF(C3368="Saliente Nacional",(IFERROR((LIMPIA(K3368,1)),0)),0)</f>
        <v>0</v>
      </c>
      <c r="Q3368" s="36">
        <f>IF(C3368="Saliente Internacional",(IFERROR((LIMPIA(K3368,1)),0)),0)</f>
        <v>0</v>
      </c>
      <c r="R3368" s="36">
        <f t="shared" si="157"/>
        <v>0</v>
      </c>
      <c r="S3368" s="36">
        <f t="shared" si="158"/>
        <v>0</v>
      </c>
    </row>
    <row r="3369" spans="1:19" x14ac:dyDescent="0.25">
      <c r="A3369" s="101">
        <f>'DETALLE DE CONEXIONES'!P3369</f>
        <v>0</v>
      </c>
      <c r="B3369" s="36">
        <f>'DETALLE DE CONEXIONES'!I3369</f>
        <v>0</v>
      </c>
      <c r="C3369" s="36">
        <f>'DETALLE DE CONEXIONES'!BB3369</f>
        <v>0</v>
      </c>
      <c r="D3369" s="36">
        <f>'DETALLE DE CONEXIONES'!E3369</f>
        <v>0</v>
      </c>
      <c r="E3369" s="36">
        <f t="shared" si="156"/>
        <v>1</v>
      </c>
      <c r="F3369" s="36">
        <f>IFERROR(LIMPIA('DETALLE DE CONEXIONES'!N3369,1),0)</f>
        <v>0</v>
      </c>
      <c r="G3369" s="36" t="str">
        <f>LEFT('DETALLE DE CONEXIONES'!BE3369,3)</f>
        <v/>
      </c>
      <c r="H3369" s="36" t="str">
        <f>RIGHT('DETALLE DE CONEXIONES'!AK3369,2)</f>
        <v/>
      </c>
      <c r="I3369" s="36" t="str">
        <f>LEFT('DETALLE DE CONEXIONES'!AK3369,3)</f>
        <v/>
      </c>
      <c r="J3369" s="36" t="str">
        <f>LEFT('DETALLE DE CONEXIONES'!M3369,3)</f>
        <v/>
      </c>
      <c r="K3369" s="36" t="str">
        <f>IF(LEN('DETALLE DE CONEXIONES'!M3369)&lt;12,(RIGHT('DETALLE DE CONEXIONES'!M3369,5)),(RIGHT('DETALLE DE CONEXIONES'!M3369,6)))</f>
        <v/>
      </c>
      <c r="L3369" s="36">
        <f>IF(C3369="Saliente Local",(IFERROR((LIMPIA(J3369,1)),0)),0)</f>
        <v>0</v>
      </c>
      <c r="M3369" s="36">
        <f>IF(C3369="Saliente Nacional",(IFERROR((LIMPIA(J3369,1)),0)),0)</f>
        <v>0</v>
      </c>
      <c r="N3369" s="36">
        <f>IF(C3369="Saliente Internacional",(IFERROR((LIMPIA(J3369,1)),0)),0)</f>
        <v>0</v>
      </c>
      <c r="O3369" s="36">
        <f>IF(C3369="Saliente Local",(IFERROR((LIMPIA(K3369,1)),0)),0)</f>
        <v>0</v>
      </c>
      <c r="P3369" s="36">
        <f>IF(C3369="Saliente Nacional",(IFERROR((LIMPIA(K3369,1)),0)),0)</f>
        <v>0</v>
      </c>
      <c r="Q3369" s="36">
        <f>IF(C3369="Saliente Internacional",(IFERROR((LIMPIA(K3369,1)),0)),0)</f>
        <v>0</v>
      </c>
      <c r="R3369" s="36">
        <f t="shared" si="157"/>
        <v>0</v>
      </c>
      <c r="S3369" s="36">
        <f t="shared" si="158"/>
        <v>0</v>
      </c>
    </row>
    <row r="3370" spans="1:19" x14ac:dyDescent="0.25">
      <c r="A3370" s="101">
        <f>'DETALLE DE CONEXIONES'!P3370</f>
        <v>0</v>
      </c>
      <c r="B3370" s="36">
        <f>'DETALLE DE CONEXIONES'!I3370</f>
        <v>0</v>
      </c>
      <c r="C3370" s="36">
        <f>'DETALLE DE CONEXIONES'!BB3370</f>
        <v>0</v>
      </c>
      <c r="D3370" s="36">
        <f>'DETALLE DE CONEXIONES'!E3370</f>
        <v>0</v>
      </c>
      <c r="E3370" s="36">
        <f t="shared" si="156"/>
        <v>1</v>
      </c>
      <c r="F3370" s="36">
        <f>IFERROR(LIMPIA('DETALLE DE CONEXIONES'!N3370,1),0)</f>
        <v>0</v>
      </c>
      <c r="G3370" s="36" t="str">
        <f>LEFT('DETALLE DE CONEXIONES'!BE3370,3)</f>
        <v/>
      </c>
      <c r="H3370" s="36" t="str">
        <f>RIGHT('DETALLE DE CONEXIONES'!AK3370,2)</f>
        <v/>
      </c>
      <c r="I3370" s="36" t="str">
        <f>LEFT('DETALLE DE CONEXIONES'!AK3370,3)</f>
        <v/>
      </c>
      <c r="J3370" s="36" t="str">
        <f>LEFT('DETALLE DE CONEXIONES'!M3370,3)</f>
        <v/>
      </c>
      <c r="K3370" s="36" t="str">
        <f>IF(LEN('DETALLE DE CONEXIONES'!M3370)&lt;12,(RIGHT('DETALLE DE CONEXIONES'!M3370,5)),(RIGHT('DETALLE DE CONEXIONES'!M3370,6)))</f>
        <v/>
      </c>
      <c r="L3370" s="36">
        <f>IF(C3370="Saliente Local",(IFERROR((LIMPIA(J3370,1)),0)),0)</f>
        <v>0</v>
      </c>
      <c r="M3370" s="36">
        <f>IF(C3370="Saliente Nacional",(IFERROR((LIMPIA(J3370,1)),0)),0)</f>
        <v>0</v>
      </c>
      <c r="N3370" s="36">
        <f>IF(C3370="Saliente Internacional",(IFERROR((LIMPIA(J3370,1)),0)),0)</f>
        <v>0</v>
      </c>
      <c r="O3370" s="36">
        <f>IF(C3370="Saliente Local",(IFERROR((LIMPIA(K3370,1)),0)),0)</f>
        <v>0</v>
      </c>
      <c r="P3370" s="36">
        <f>IF(C3370="Saliente Nacional",(IFERROR((LIMPIA(K3370,1)),0)),0)</f>
        <v>0</v>
      </c>
      <c r="Q3370" s="36">
        <f>IF(C3370="Saliente Internacional",(IFERROR((LIMPIA(K3370,1)),0)),0)</f>
        <v>0</v>
      </c>
      <c r="R3370" s="36">
        <f t="shared" si="157"/>
        <v>0</v>
      </c>
      <c r="S3370" s="36">
        <f t="shared" si="158"/>
        <v>0</v>
      </c>
    </row>
    <row r="3371" spans="1:19" x14ac:dyDescent="0.25">
      <c r="A3371" s="101">
        <f>'DETALLE DE CONEXIONES'!P3371</f>
        <v>0</v>
      </c>
      <c r="B3371" s="36">
        <f>'DETALLE DE CONEXIONES'!I3371</f>
        <v>0</v>
      </c>
      <c r="C3371" s="36">
        <f>'DETALLE DE CONEXIONES'!BB3371</f>
        <v>0</v>
      </c>
      <c r="D3371" s="36">
        <f>'DETALLE DE CONEXIONES'!E3371</f>
        <v>0</v>
      </c>
      <c r="E3371" s="36">
        <f t="shared" si="156"/>
        <v>1</v>
      </c>
      <c r="F3371" s="36">
        <f>IFERROR(LIMPIA('DETALLE DE CONEXIONES'!N3371,1),0)</f>
        <v>0</v>
      </c>
      <c r="G3371" s="36" t="str">
        <f>LEFT('DETALLE DE CONEXIONES'!BE3371,3)</f>
        <v/>
      </c>
      <c r="H3371" s="36" t="str">
        <f>RIGHT('DETALLE DE CONEXIONES'!AK3371,2)</f>
        <v/>
      </c>
      <c r="I3371" s="36" t="str">
        <f>LEFT('DETALLE DE CONEXIONES'!AK3371,3)</f>
        <v/>
      </c>
      <c r="J3371" s="36" t="str">
        <f>LEFT('DETALLE DE CONEXIONES'!M3371,3)</f>
        <v/>
      </c>
      <c r="K3371" s="36" t="str">
        <f>IF(LEN('DETALLE DE CONEXIONES'!M3371)&lt;12,(RIGHT('DETALLE DE CONEXIONES'!M3371,5)),(RIGHT('DETALLE DE CONEXIONES'!M3371,6)))</f>
        <v/>
      </c>
      <c r="L3371" s="36">
        <f>IF(C3371="Saliente Local",(IFERROR((LIMPIA(J3371,1)),0)),0)</f>
        <v>0</v>
      </c>
      <c r="M3371" s="36">
        <f>IF(C3371="Saliente Nacional",(IFERROR((LIMPIA(J3371,1)),0)),0)</f>
        <v>0</v>
      </c>
      <c r="N3371" s="36">
        <f>IF(C3371="Saliente Internacional",(IFERROR((LIMPIA(J3371,1)),0)),0)</f>
        <v>0</v>
      </c>
      <c r="O3371" s="36">
        <f>IF(C3371="Saliente Local",(IFERROR((LIMPIA(K3371,1)),0)),0)</f>
        <v>0</v>
      </c>
      <c r="P3371" s="36">
        <f>IF(C3371="Saliente Nacional",(IFERROR((LIMPIA(K3371,1)),0)),0)</f>
        <v>0</v>
      </c>
      <c r="Q3371" s="36">
        <f>IF(C3371="Saliente Internacional",(IFERROR((LIMPIA(K3371,1)),0)),0)</f>
        <v>0</v>
      </c>
      <c r="R3371" s="36">
        <f t="shared" si="157"/>
        <v>0</v>
      </c>
      <c r="S3371" s="36">
        <f t="shared" si="158"/>
        <v>0</v>
      </c>
    </row>
    <row r="3372" spans="1:19" x14ac:dyDescent="0.25">
      <c r="A3372" s="101">
        <f>'DETALLE DE CONEXIONES'!P3372</f>
        <v>0</v>
      </c>
      <c r="B3372" s="36">
        <f>'DETALLE DE CONEXIONES'!I3372</f>
        <v>0</v>
      </c>
      <c r="C3372" s="36">
        <f>'DETALLE DE CONEXIONES'!BB3372</f>
        <v>0</v>
      </c>
      <c r="D3372" s="36">
        <f>'DETALLE DE CONEXIONES'!E3372</f>
        <v>0</v>
      </c>
      <c r="E3372" s="36">
        <f t="shared" si="156"/>
        <v>1</v>
      </c>
      <c r="F3372" s="36">
        <f>IFERROR(LIMPIA('DETALLE DE CONEXIONES'!N3372,1),0)</f>
        <v>0</v>
      </c>
      <c r="G3372" s="36" t="str">
        <f>LEFT('DETALLE DE CONEXIONES'!BE3372,3)</f>
        <v/>
      </c>
      <c r="H3372" s="36" t="str">
        <f>RIGHT('DETALLE DE CONEXIONES'!AK3372,2)</f>
        <v/>
      </c>
      <c r="I3372" s="36" t="str">
        <f>LEFT('DETALLE DE CONEXIONES'!AK3372,3)</f>
        <v/>
      </c>
      <c r="J3372" s="36" t="str">
        <f>LEFT('DETALLE DE CONEXIONES'!M3372,3)</f>
        <v/>
      </c>
      <c r="K3372" s="36" t="str">
        <f>IF(LEN('DETALLE DE CONEXIONES'!M3372)&lt;12,(RIGHT('DETALLE DE CONEXIONES'!M3372,5)),(RIGHT('DETALLE DE CONEXIONES'!M3372,6)))</f>
        <v/>
      </c>
      <c r="L3372" s="36">
        <f>IF(C3372="Saliente Local",(IFERROR((LIMPIA(J3372,1)),0)),0)</f>
        <v>0</v>
      </c>
      <c r="M3372" s="36">
        <f>IF(C3372="Saliente Nacional",(IFERROR((LIMPIA(J3372,1)),0)),0)</f>
        <v>0</v>
      </c>
      <c r="N3372" s="36">
        <f>IF(C3372="Saliente Internacional",(IFERROR((LIMPIA(J3372,1)),0)),0)</f>
        <v>0</v>
      </c>
      <c r="O3372" s="36">
        <f>IF(C3372="Saliente Local",(IFERROR((LIMPIA(K3372,1)),0)),0)</f>
        <v>0</v>
      </c>
      <c r="P3372" s="36">
        <f>IF(C3372="Saliente Nacional",(IFERROR((LIMPIA(K3372,1)),0)),0)</f>
        <v>0</v>
      </c>
      <c r="Q3372" s="36">
        <f>IF(C3372="Saliente Internacional",(IFERROR((LIMPIA(K3372,1)),0)),0)</f>
        <v>0</v>
      </c>
      <c r="R3372" s="36">
        <f t="shared" si="157"/>
        <v>0</v>
      </c>
      <c r="S3372" s="36">
        <f t="shared" si="158"/>
        <v>0</v>
      </c>
    </row>
    <row r="3373" spans="1:19" x14ac:dyDescent="0.25">
      <c r="A3373" s="101">
        <f>'DETALLE DE CONEXIONES'!P3373</f>
        <v>0</v>
      </c>
      <c r="B3373" s="36">
        <f>'DETALLE DE CONEXIONES'!I3373</f>
        <v>0</v>
      </c>
      <c r="C3373" s="36">
        <f>'DETALLE DE CONEXIONES'!BB3373</f>
        <v>0</v>
      </c>
      <c r="D3373" s="36">
        <f>'DETALLE DE CONEXIONES'!E3373</f>
        <v>0</v>
      </c>
      <c r="E3373" s="36">
        <f t="shared" si="156"/>
        <v>1</v>
      </c>
      <c r="F3373" s="36">
        <f>IFERROR(LIMPIA('DETALLE DE CONEXIONES'!N3373,1),0)</f>
        <v>0</v>
      </c>
      <c r="G3373" s="36" t="str">
        <f>LEFT('DETALLE DE CONEXIONES'!BE3373,3)</f>
        <v/>
      </c>
      <c r="H3373" s="36" t="str">
        <f>RIGHT('DETALLE DE CONEXIONES'!AK3373,2)</f>
        <v/>
      </c>
      <c r="I3373" s="36" t="str">
        <f>LEFT('DETALLE DE CONEXIONES'!AK3373,3)</f>
        <v/>
      </c>
      <c r="J3373" s="36" t="str">
        <f>LEFT('DETALLE DE CONEXIONES'!M3373,3)</f>
        <v/>
      </c>
      <c r="K3373" s="36" t="str">
        <f>IF(LEN('DETALLE DE CONEXIONES'!M3373)&lt;12,(RIGHT('DETALLE DE CONEXIONES'!M3373,5)),(RIGHT('DETALLE DE CONEXIONES'!M3373,6)))</f>
        <v/>
      </c>
      <c r="L3373" s="36">
        <f>IF(C3373="Saliente Local",(IFERROR((LIMPIA(J3373,1)),0)),0)</f>
        <v>0</v>
      </c>
      <c r="M3373" s="36">
        <f>IF(C3373="Saliente Nacional",(IFERROR((LIMPIA(J3373,1)),0)),0)</f>
        <v>0</v>
      </c>
      <c r="N3373" s="36">
        <f>IF(C3373="Saliente Internacional",(IFERROR((LIMPIA(J3373,1)),0)),0)</f>
        <v>0</v>
      </c>
      <c r="O3373" s="36">
        <f>IF(C3373="Saliente Local",(IFERROR((LIMPIA(K3373,1)),0)),0)</f>
        <v>0</v>
      </c>
      <c r="P3373" s="36">
        <f>IF(C3373="Saliente Nacional",(IFERROR((LIMPIA(K3373,1)),0)),0)</f>
        <v>0</v>
      </c>
      <c r="Q3373" s="36">
        <f>IF(C3373="Saliente Internacional",(IFERROR((LIMPIA(K3373,1)),0)),0)</f>
        <v>0</v>
      </c>
      <c r="R3373" s="36">
        <f t="shared" si="157"/>
        <v>0</v>
      </c>
      <c r="S3373" s="36">
        <f t="shared" si="158"/>
        <v>0</v>
      </c>
    </row>
    <row r="3374" spans="1:19" x14ac:dyDescent="0.25">
      <c r="A3374" s="101">
        <f>'DETALLE DE CONEXIONES'!P3374</f>
        <v>0</v>
      </c>
      <c r="B3374" s="36">
        <f>'DETALLE DE CONEXIONES'!I3374</f>
        <v>0</v>
      </c>
      <c r="C3374" s="36">
        <f>'DETALLE DE CONEXIONES'!BB3374</f>
        <v>0</v>
      </c>
      <c r="D3374" s="36">
        <f>'DETALLE DE CONEXIONES'!E3374</f>
        <v>0</v>
      </c>
      <c r="E3374" s="36">
        <f t="shared" si="156"/>
        <v>1</v>
      </c>
      <c r="F3374" s="36">
        <f>IFERROR(LIMPIA('DETALLE DE CONEXIONES'!N3374,1),0)</f>
        <v>0</v>
      </c>
      <c r="G3374" s="36" t="str">
        <f>LEFT('DETALLE DE CONEXIONES'!BE3374,3)</f>
        <v/>
      </c>
      <c r="H3374" s="36" t="str">
        <f>RIGHT('DETALLE DE CONEXIONES'!AK3374,2)</f>
        <v/>
      </c>
      <c r="I3374" s="36" t="str">
        <f>LEFT('DETALLE DE CONEXIONES'!AK3374,3)</f>
        <v/>
      </c>
      <c r="J3374" s="36" t="str">
        <f>LEFT('DETALLE DE CONEXIONES'!M3374,3)</f>
        <v/>
      </c>
      <c r="K3374" s="36" t="str">
        <f>IF(LEN('DETALLE DE CONEXIONES'!M3374)&lt;12,(RIGHT('DETALLE DE CONEXIONES'!M3374,5)),(RIGHT('DETALLE DE CONEXIONES'!M3374,6)))</f>
        <v/>
      </c>
      <c r="L3374" s="36">
        <f>IF(C3374="Saliente Local",(IFERROR((LIMPIA(J3374,1)),0)),0)</f>
        <v>0</v>
      </c>
      <c r="M3374" s="36">
        <f>IF(C3374="Saliente Nacional",(IFERROR((LIMPIA(J3374,1)),0)),0)</f>
        <v>0</v>
      </c>
      <c r="N3374" s="36">
        <f>IF(C3374="Saliente Internacional",(IFERROR((LIMPIA(J3374,1)),0)),0)</f>
        <v>0</v>
      </c>
      <c r="O3374" s="36">
        <f>IF(C3374="Saliente Local",(IFERROR((LIMPIA(K3374,1)),0)),0)</f>
        <v>0</v>
      </c>
      <c r="P3374" s="36">
        <f>IF(C3374="Saliente Nacional",(IFERROR((LIMPIA(K3374,1)),0)),0)</f>
        <v>0</v>
      </c>
      <c r="Q3374" s="36">
        <f>IF(C3374="Saliente Internacional",(IFERROR((LIMPIA(K3374,1)),0)),0)</f>
        <v>0</v>
      </c>
      <c r="R3374" s="36">
        <f t="shared" si="157"/>
        <v>0</v>
      </c>
      <c r="S3374" s="36">
        <f t="shared" si="158"/>
        <v>0</v>
      </c>
    </row>
    <row r="3375" spans="1:19" x14ac:dyDescent="0.25">
      <c r="A3375" s="101">
        <f>'DETALLE DE CONEXIONES'!P3375</f>
        <v>0</v>
      </c>
      <c r="B3375" s="36">
        <f>'DETALLE DE CONEXIONES'!I3375</f>
        <v>0</v>
      </c>
      <c r="C3375" s="36">
        <f>'DETALLE DE CONEXIONES'!BB3375</f>
        <v>0</v>
      </c>
      <c r="D3375" s="36">
        <f>'DETALLE DE CONEXIONES'!E3375</f>
        <v>0</v>
      </c>
      <c r="E3375" s="36">
        <f t="shared" si="156"/>
        <v>1</v>
      </c>
      <c r="F3375" s="36">
        <f>IFERROR(LIMPIA('DETALLE DE CONEXIONES'!N3375,1),0)</f>
        <v>0</v>
      </c>
      <c r="G3375" s="36" t="str">
        <f>LEFT('DETALLE DE CONEXIONES'!BE3375,3)</f>
        <v/>
      </c>
      <c r="H3375" s="36" t="str">
        <f>RIGHT('DETALLE DE CONEXIONES'!AK3375,2)</f>
        <v/>
      </c>
      <c r="I3375" s="36" t="str">
        <f>LEFT('DETALLE DE CONEXIONES'!AK3375,3)</f>
        <v/>
      </c>
      <c r="J3375" s="36" t="str">
        <f>LEFT('DETALLE DE CONEXIONES'!M3375,3)</f>
        <v/>
      </c>
      <c r="K3375" s="36" t="str">
        <f>IF(LEN('DETALLE DE CONEXIONES'!M3375)&lt;12,(RIGHT('DETALLE DE CONEXIONES'!M3375,5)),(RIGHT('DETALLE DE CONEXIONES'!M3375,6)))</f>
        <v/>
      </c>
      <c r="L3375" s="36">
        <f>IF(C3375="Saliente Local",(IFERROR((LIMPIA(J3375,1)),0)),0)</f>
        <v>0</v>
      </c>
      <c r="M3375" s="36">
        <f>IF(C3375="Saliente Nacional",(IFERROR((LIMPIA(J3375,1)),0)),0)</f>
        <v>0</v>
      </c>
      <c r="N3375" s="36">
        <f>IF(C3375="Saliente Internacional",(IFERROR((LIMPIA(J3375,1)),0)),0)</f>
        <v>0</v>
      </c>
      <c r="O3375" s="36">
        <f>IF(C3375="Saliente Local",(IFERROR((LIMPIA(K3375,1)),0)),0)</f>
        <v>0</v>
      </c>
      <c r="P3375" s="36">
        <f>IF(C3375="Saliente Nacional",(IFERROR((LIMPIA(K3375,1)),0)),0)</f>
        <v>0</v>
      </c>
      <c r="Q3375" s="36">
        <f>IF(C3375="Saliente Internacional",(IFERROR((LIMPIA(K3375,1)),0)),0)</f>
        <v>0</v>
      </c>
      <c r="R3375" s="36">
        <f t="shared" si="157"/>
        <v>0</v>
      </c>
      <c r="S3375" s="36">
        <f t="shared" si="158"/>
        <v>0</v>
      </c>
    </row>
    <row r="3376" spans="1:19" x14ac:dyDescent="0.25">
      <c r="A3376" s="101">
        <f>'DETALLE DE CONEXIONES'!P3376</f>
        <v>0</v>
      </c>
      <c r="B3376" s="36">
        <f>'DETALLE DE CONEXIONES'!I3376</f>
        <v>0</v>
      </c>
      <c r="C3376" s="36">
        <f>'DETALLE DE CONEXIONES'!BB3376</f>
        <v>0</v>
      </c>
      <c r="D3376" s="36">
        <f>'DETALLE DE CONEXIONES'!E3376</f>
        <v>0</v>
      </c>
      <c r="E3376" s="36">
        <f t="shared" si="156"/>
        <v>1</v>
      </c>
      <c r="F3376" s="36">
        <f>IFERROR(LIMPIA('DETALLE DE CONEXIONES'!N3376,1),0)</f>
        <v>0</v>
      </c>
      <c r="G3376" s="36" t="str">
        <f>LEFT('DETALLE DE CONEXIONES'!BE3376,3)</f>
        <v/>
      </c>
      <c r="H3376" s="36" t="str">
        <f>RIGHT('DETALLE DE CONEXIONES'!AK3376,2)</f>
        <v/>
      </c>
      <c r="I3376" s="36" t="str">
        <f>LEFT('DETALLE DE CONEXIONES'!AK3376,3)</f>
        <v/>
      </c>
      <c r="J3376" s="36" t="str">
        <f>LEFT('DETALLE DE CONEXIONES'!M3376,3)</f>
        <v/>
      </c>
      <c r="K3376" s="36" t="str">
        <f>IF(LEN('DETALLE DE CONEXIONES'!M3376)&lt;12,(RIGHT('DETALLE DE CONEXIONES'!M3376,5)),(RIGHT('DETALLE DE CONEXIONES'!M3376,6)))</f>
        <v/>
      </c>
      <c r="L3376" s="36">
        <f>IF(C3376="Saliente Local",(IFERROR((LIMPIA(J3376,1)),0)),0)</f>
        <v>0</v>
      </c>
      <c r="M3376" s="36">
        <f>IF(C3376="Saliente Nacional",(IFERROR((LIMPIA(J3376,1)),0)),0)</f>
        <v>0</v>
      </c>
      <c r="N3376" s="36">
        <f>IF(C3376="Saliente Internacional",(IFERROR((LIMPIA(J3376,1)),0)),0)</f>
        <v>0</v>
      </c>
      <c r="O3376" s="36">
        <f>IF(C3376="Saliente Local",(IFERROR((LIMPIA(K3376,1)),0)),0)</f>
        <v>0</v>
      </c>
      <c r="P3376" s="36">
        <f>IF(C3376="Saliente Nacional",(IFERROR((LIMPIA(K3376,1)),0)),0)</f>
        <v>0</v>
      </c>
      <c r="Q3376" s="36">
        <f>IF(C3376="Saliente Internacional",(IFERROR((LIMPIA(K3376,1)),0)),0)</f>
        <v>0</v>
      </c>
      <c r="R3376" s="36">
        <f t="shared" si="157"/>
        <v>0</v>
      </c>
      <c r="S3376" s="36">
        <f t="shared" si="158"/>
        <v>0</v>
      </c>
    </row>
    <row r="3377" spans="1:19" x14ac:dyDescent="0.25">
      <c r="A3377" s="101">
        <f>'DETALLE DE CONEXIONES'!P3377</f>
        <v>0</v>
      </c>
      <c r="B3377" s="36">
        <f>'DETALLE DE CONEXIONES'!I3377</f>
        <v>0</v>
      </c>
      <c r="C3377" s="36">
        <f>'DETALLE DE CONEXIONES'!BB3377</f>
        <v>0</v>
      </c>
      <c r="D3377" s="36">
        <f>'DETALLE DE CONEXIONES'!E3377</f>
        <v>0</v>
      </c>
      <c r="E3377" s="36">
        <f t="shared" si="156"/>
        <v>1</v>
      </c>
      <c r="F3377" s="36">
        <f>IFERROR(LIMPIA('DETALLE DE CONEXIONES'!N3377,1),0)</f>
        <v>0</v>
      </c>
      <c r="G3377" s="36" t="str">
        <f>LEFT('DETALLE DE CONEXIONES'!BE3377,3)</f>
        <v/>
      </c>
      <c r="H3377" s="36" t="str">
        <f>RIGHT('DETALLE DE CONEXIONES'!AK3377,2)</f>
        <v/>
      </c>
      <c r="I3377" s="36" t="str">
        <f>LEFT('DETALLE DE CONEXIONES'!AK3377,3)</f>
        <v/>
      </c>
      <c r="J3377" s="36" t="str">
        <f>LEFT('DETALLE DE CONEXIONES'!M3377,3)</f>
        <v/>
      </c>
      <c r="K3377" s="36" t="str">
        <f>IF(LEN('DETALLE DE CONEXIONES'!M3377)&lt;12,(RIGHT('DETALLE DE CONEXIONES'!M3377,5)),(RIGHT('DETALLE DE CONEXIONES'!M3377,6)))</f>
        <v/>
      </c>
      <c r="L3377" s="36">
        <f>IF(C3377="Saliente Local",(IFERROR((LIMPIA(J3377,1)),0)),0)</f>
        <v>0</v>
      </c>
      <c r="M3377" s="36">
        <f>IF(C3377="Saliente Nacional",(IFERROR((LIMPIA(J3377,1)),0)),0)</f>
        <v>0</v>
      </c>
      <c r="N3377" s="36">
        <f>IF(C3377="Saliente Internacional",(IFERROR((LIMPIA(J3377,1)),0)),0)</f>
        <v>0</v>
      </c>
      <c r="O3377" s="36">
        <f>IF(C3377="Saliente Local",(IFERROR((LIMPIA(K3377,1)),0)),0)</f>
        <v>0</v>
      </c>
      <c r="P3377" s="36">
        <f>IF(C3377="Saliente Nacional",(IFERROR((LIMPIA(K3377,1)),0)),0)</f>
        <v>0</v>
      </c>
      <c r="Q3377" s="36">
        <f>IF(C3377="Saliente Internacional",(IFERROR((LIMPIA(K3377,1)),0)),0)</f>
        <v>0</v>
      </c>
      <c r="R3377" s="36">
        <f t="shared" si="157"/>
        <v>0</v>
      </c>
      <c r="S3377" s="36">
        <f t="shared" si="158"/>
        <v>0</v>
      </c>
    </row>
    <row r="3378" spans="1:19" x14ac:dyDescent="0.25">
      <c r="A3378" s="101">
        <f>'DETALLE DE CONEXIONES'!P3378</f>
        <v>0</v>
      </c>
      <c r="B3378" s="36">
        <f>'DETALLE DE CONEXIONES'!I3378</f>
        <v>0</v>
      </c>
      <c r="C3378" s="36">
        <f>'DETALLE DE CONEXIONES'!BB3378</f>
        <v>0</v>
      </c>
      <c r="D3378" s="36">
        <f>'DETALLE DE CONEXIONES'!E3378</f>
        <v>0</v>
      </c>
      <c r="E3378" s="36">
        <f t="shared" si="156"/>
        <v>1</v>
      </c>
      <c r="F3378" s="36">
        <f>IFERROR(LIMPIA('DETALLE DE CONEXIONES'!N3378,1),0)</f>
        <v>0</v>
      </c>
      <c r="G3378" s="36" t="str">
        <f>LEFT('DETALLE DE CONEXIONES'!BE3378,3)</f>
        <v/>
      </c>
      <c r="H3378" s="36" t="str">
        <f>RIGHT('DETALLE DE CONEXIONES'!AK3378,2)</f>
        <v/>
      </c>
      <c r="I3378" s="36" t="str">
        <f>LEFT('DETALLE DE CONEXIONES'!AK3378,3)</f>
        <v/>
      </c>
      <c r="J3378" s="36" t="str">
        <f>LEFT('DETALLE DE CONEXIONES'!M3378,3)</f>
        <v/>
      </c>
      <c r="K3378" s="36" t="str">
        <f>IF(LEN('DETALLE DE CONEXIONES'!M3378)&lt;12,(RIGHT('DETALLE DE CONEXIONES'!M3378,5)),(RIGHT('DETALLE DE CONEXIONES'!M3378,6)))</f>
        <v/>
      </c>
      <c r="L3378" s="36">
        <f>IF(C3378="Saliente Local",(IFERROR((LIMPIA(J3378,1)),0)),0)</f>
        <v>0</v>
      </c>
      <c r="M3378" s="36">
        <f>IF(C3378="Saliente Nacional",(IFERROR((LIMPIA(J3378,1)),0)),0)</f>
        <v>0</v>
      </c>
      <c r="N3378" s="36">
        <f>IF(C3378="Saliente Internacional",(IFERROR((LIMPIA(J3378,1)),0)),0)</f>
        <v>0</v>
      </c>
      <c r="O3378" s="36">
        <f>IF(C3378="Saliente Local",(IFERROR((LIMPIA(K3378,1)),0)),0)</f>
        <v>0</v>
      </c>
      <c r="P3378" s="36">
        <f>IF(C3378="Saliente Nacional",(IFERROR((LIMPIA(K3378,1)),0)),0)</f>
        <v>0</v>
      </c>
      <c r="Q3378" s="36">
        <f>IF(C3378="Saliente Internacional",(IFERROR((LIMPIA(K3378,1)),0)),0)</f>
        <v>0</v>
      </c>
      <c r="R3378" s="36">
        <f t="shared" si="157"/>
        <v>0</v>
      </c>
      <c r="S3378" s="36">
        <f t="shared" si="158"/>
        <v>0</v>
      </c>
    </row>
    <row r="3379" spans="1:19" x14ac:dyDescent="0.25">
      <c r="A3379" s="101">
        <f>'DETALLE DE CONEXIONES'!P3379</f>
        <v>0</v>
      </c>
      <c r="B3379" s="36">
        <f>'DETALLE DE CONEXIONES'!I3379</f>
        <v>0</v>
      </c>
      <c r="C3379" s="36">
        <f>'DETALLE DE CONEXIONES'!BB3379</f>
        <v>0</v>
      </c>
      <c r="D3379" s="36">
        <f>'DETALLE DE CONEXIONES'!E3379</f>
        <v>0</v>
      </c>
      <c r="E3379" s="36">
        <f t="shared" si="156"/>
        <v>1</v>
      </c>
      <c r="F3379" s="36">
        <f>IFERROR(LIMPIA('DETALLE DE CONEXIONES'!N3379,1),0)</f>
        <v>0</v>
      </c>
      <c r="G3379" s="36" t="str">
        <f>LEFT('DETALLE DE CONEXIONES'!BE3379,3)</f>
        <v/>
      </c>
      <c r="H3379" s="36" t="str">
        <f>RIGHT('DETALLE DE CONEXIONES'!AK3379,2)</f>
        <v/>
      </c>
      <c r="I3379" s="36" t="str">
        <f>LEFT('DETALLE DE CONEXIONES'!AK3379,3)</f>
        <v/>
      </c>
      <c r="J3379" s="36" t="str">
        <f>LEFT('DETALLE DE CONEXIONES'!M3379,3)</f>
        <v/>
      </c>
      <c r="K3379" s="36" t="str">
        <f>IF(LEN('DETALLE DE CONEXIONES'!M3379)&lt;12,(RIGHT('DETALLE DE CONEXIONES'!M3379,5)),(RIGHT('DETALLE DE CONEXIONES'!M3379,6)))</f>
        <v/>
      </c>
      <c r="L3379" s="36">
        <f>IF(C3379="Saliente Local",(IFERROR((LIMPIA(J3379,1)),0)),0)</f>
        <v>0</v>
      </c>
      <c r="M3379" s="36">
        <f>IF(C3379="Saliente Nacional",(IFERROR((LIMPIA(J3379,1)),0)),0)</f>
        <v>0</v>
      </c>
      <c r="N3379" s="36">
        <f>IF(C3379="Saliente Internacional",(IFERROR((LIMPIA(J3379,1)),0)),0)</f>
        <v>0</v>
      </c>
      <c r="O3379" s="36">
        <f>IF(C3379="Saliente Local",(IFERROR((LIMPIA(K3379,1)),0)),0)</f>
        <v>0</v>
      </c>
      <c r="P3379" s="36">
        <f>IF(C3379="Saliente Nacional",(IFERROR((LIMPIA(K3379,1)),0)),0)</f>
        <v>0</v>
      </c>
      <c r="Q3379" s="36">
        <f>IF(C3379="Saliente Internacional",(IFERROR((LIMPIA(K3379,1)),0)),0)</f>
        <v>0</v>
      </c>
      <c r="R3379" s="36">
        <f t="shared" si="157"/>
        <v>0</v>
      </c>
      <c r="S3379" s="36">
        <f t="shared" si="158"/>
        <v>0</v>
      </c>
    </row>
    <row r="3380" spans="1:19" x14ac:dyDescent="0.25">
      <c r="A3380" s="101">
        <f>'DETALLE DE CONEXIONES'!P3380</f>
        <v>0</v>
      </c>
      <c r="B3380" s="36">
        <f>'DETALLE DE CONEXIONES'!I3380</f>
        <v>0</v>
      </c>
      <c r="C3380" s="36">
        <f>'DETALLE DE CONEXIONES'!BB3380</f>
        <v>0</v>
      </c>
      <c r="D3380" s="36">
        <f>'DETALLE DE CONEXIONES'!E3380</f>
        <v>0</v>
      </c>
      <c r="E3380" s="36">
        <f t="shared" si="156"/>
        <v>1</v>
      </c>
      <c r="F3380" s="36">
        <f>IFERROR(LIMPIA('DETALLE DE CONEXIONES'!N3380,1),0)</f>
        <v>0</v>
      </c>
      <c r="G3380" s="36" t="str">
        <f>LEFT('DETALLE DE CONEXIONES'!BE3380,3)</f>
        <v/>
      </c>
      <c r="H3380" s="36" t="str">
        <f>RIGHT('DETALLE DE CONEXIONES'!AK3380,2)</f>
        <v/>
      </c>
      <c r="I3380" s="36" t="str">
        <f>LEFT('DETALLE DE CONEXIONES'!AK3380,3)</f>
        <v/>
      </c>
      <c r="J3380" s="36" t="str">
        <f>LEFT('DETALLE DE CONEXIONES'!M3380,3)</f>
        <v/>
      </c>
      <c r="K3380" s="36" t="str">
        <f>IF(LEN('DETALLE DE CONEXIONES'!M3380)&lt;12,(RIGHT('DETALLE DE CONEXIONES'!M3380,5)),(RIGHT('DETALLE DE CONEXIONES'!M3380,6)))</f>
        <v/>
      </c>
      <c r="L3380" s="36">
        <f>IF(C3380="Saliente Local",(IFERROR((LIMPIA(J3380,1)),0)),0)</f>
        <v>0</v>
      </c>
      <c r="M3380" s="36">
        <f>IF(C3380="Saliente Nacional",(IFERROR((LIMPIA(J3380,1)),0)),0)</f>
        <v>0</v>
      </c>
      <c r="N3380" s="36">
        <f>IF(C3380="Saliente Internacional",(IFERROR((LIMPIA(J3380,1)),0)),0)</f>
        <v>0</v>
      </c>
      <c r="O3380" s="36">
        <f>IF(C3380="Saliente Local",(IFERROR((LIMPIA(K3380,1)),0)),0)</f>
        <v>0</v>
      </c>
      <c r="P3380" s="36">
        <f>IF(C3380="Saliente Nacional",(IFERROR((LIMPIA(K3380,1)),0)),0)</f>
        <v>0</v>
      </c>
      <c r="Q3380" s="36">
        <f>IF(C3380="Saliente Internacional",(IFERROR((LIMPIA(K3380,1)),0)),0)</f>
        <v>0</v>
      </c>
      <c r="R3380" s="36">
        <f t="shared" si="157"/>
        <v>0</v>
      </c>
      <c r="S3380" s="36">
        <f t="shared" si="158"/>
        <v>0</v>
      </c>
    </row>
    <row r="3381" spans="1:19" x14ac:dyDescent="0.25">
      <c r="A3381" s="101">
        <f>'DETALLE DE CONEXIONES'!P3381</f>
        <v>0</v>
      </c>
      <c r="B3381" s="36">
        <f>'DETALLE DE CONEXIONES'!I3381</f>
        <v>0</v>
      </c>
      <c r="C3381" s="36">
        <f>'DETALLE DE CONEXIONES'!BB3381</f>
        <v>0</v>
      </c>
      <c r="D3381" s="36">
        <f>'DETALLE DE CONEXIONES'!E3381</f>
        <v>0</v>
      </c>
      <c r="E3381" s="36">
        <f t="shared" si="156"/>
        <v>1</v>
      </c>
      <c r="F3381" s="36">
        <f>IFERROR(LIMPIA('DETALLE DE CONEXIONES'!N3381,1),0)</f>
        <v>0</v>
      </c>
      <c r="G3381" s="36" t="str">
        <f>LEFT('DETALLE DE CONEXIONES'!BE3381,3)</f>
        <v/>
      </c>
      <c r="H3381" s="36" t="str">
        <f>RIGHT('DETALLE DE CONEXIONES'!AK3381,2)</f>
        <v/>
      </c>
      <c r="I3381" s="36" t="str">
        <f>LEFT('DETALLE DE CONEXIONES'!AK3381,3)</f>
        <v/>
      </c>
      <c r="J3381" s="36" t="str">
        <f>LEFT('DETALLE DE CONEXIONES'!M3381,3)</f>
        <v/>
      </c>
      <c r="K3381" s="36" t="str">
        <f>IF(LEN('DETALLE DE CONEXIONES'!M3381)&lt;12,(RIGHT('DETALLE DE CONEXIONES'!M3381,5)),(RIGHT('DETALLE DE CONEXIONES'!M3381,6)))</f>
        <v/>
      </c>
      <c r="L3381" s="36">
        <f>IF(C3381="Saliente Local",(IFERROR((LIMPIA(J3381,1)),0)),0)</f>
        <v>0</v>
      </c>
      <c r="M3381" s="36">
        <f>IF(C3381="Saliente Nacional",(IFERROR((LIMPIA(J3381,1)),0)),0)</f>
        <v>0</v>
      </c>
      <c r="N3381" s="36">
        <f>IF(C3381="Saliente Internacional",(IFERROR((LIMPIA(J3381,1)),0)),0)</f>
        <v>0</v>
      </c>
      <c r="O3381" s="36">
        <f>IF(C3381="Saliente Local",(IFERROR((LIMPIA(K3381,1)),0)),0)</f>
        <v>0</v>
      </c>
      <c r="P3381" s="36">
        <f>IF(C3381="Saliente Nacional",(IFERROR((LIMPIA(K3381,1)),0)),0)</f>
        <v>0</v>
      </c>
      <c r="Q3381" s="36">
        <f>IF(C3381="Saliente Internacional",(IFERROR((LIMPIA(K3381,1)),0)),0)</f>
        <v>0</v>
      </c>
      <c r="R3381" s="36">
        <f t="shared" si="157"/>
        <v>0</v>
      </c>
      <c r="S3381" s="36">
        <f t="shared" si="158"/>
        <v>0</v>
      </c>
    </row>
    <row r="3382" spans="1:19" x14ac:dyDescent="0.25">
      <c r="A3382" s="101">
        <f>'DETALLE DE CONEXIONES'!P3382</f>
        <v>0</v>
      </c>
      <c r="B3382" s="36">
        <f>'DETALLE DE CONEXIONES'!I3382</f>
        <v>0</v>
      </c>
      <c r="C3382" s="36">
        <f>'DETALLE DE CONEXIONES'!BB3382</f>
        <v>0</v>
      </c>
      <c r="D3382" s="36">
        <f>'DETALLE DE CONEXIONES'!E3382</f>
        <v>0</v>
      </c>
      <c r="E3382" s="36">
        <f t="shared" si="156"/>
        <v>1</v>
      </c>
      <c r="F3382" s="36">
        <f>IFERROR(LIMPIA('DETALLE DE CONEXIONES'!N3382,1),0)</f>
        <v>0</v>
      </c>
      <c r="G3382" s="36" t="str">
        <f>LEFT('DETALLE DE CONEXIONES'!BE3382,3)</f>
        <v/>
      </c>
      <c r="H3382" s="36" t="str">
        <f>RIGHT('DETALLE DE CONEXIONES'!AK3382,2)</f>
        <v/>
      </c>
      <c r="I3382" s="36" t="str">
        <f>LEFT('DETALLE DE CONEXIONES'!AK3382,3)</f>
        <v/>
      </c>
      <c r="J3382" s="36" t="str">
        <f>LEFT('DETALLE DE CONEXIONES'!M3382,3)</f>
        <v/>
      </c>
      <c r="K3382" s="36" t="str">
        <f>IF(LEN('DETALLE DE CONEXIONES'!M3382)&lt;12,(RIGHT('DETALLE DE CONEXIONES'!M3382,5)),(RIGHT('DETALLE DE CONEXIONES'!M3382,6)))</f>
        <v/>
      </c>
      <c r="L3382" s="36">
        <f>IF(C3382="Saliente Local",(IFERROR((LIMPIA(J3382,1)),0)),0)</f>
        <v>0</v>
      </c>
      <c r="M3382" s="36">
        <f>IF(C3382="Saliente Nacional",(IFERROR((LIMPIA(J3382,1)),0)),0)</f>
        <v>0</v>
      </c>
      <c r="N3382" s="36">
        <f>IF(C3382="Saliente Internacional",(IFERROR((LIMPIA(J3382,1)),0)),0)</f>
        <v>0</v>
      </c>
      <c r="O3382" s="36">
        <f>IF(C3382="Saliente Local",(IFERROR((LIMPIA(K3382,1)),0)),0)</f>
        <v>0</v>
      </c>
      <c r="P3382" s="36">
        <f>IF(C3382="Saliente Nacional",(IFERROR((LIMPIA(K3382,1)),0)),0)</f>
        <v>0</v>
      </c>
      <c r="Q3382" s="36">
        <f>IF(C3382="Saliente Internacional",(IFERROR((LIMPIA(K3382,1)),0)),0)</f>
        <v>0</v>
      </c>
      <c r="R3382" s="36">
        <f t="shared" si="157"/>
        <v>0</v>
      </c>
      <c r="S3382" s="36">
        <f t="shared" si="158"/>
        <v>0</v>
      </c>
    </row>
    <row r="3383" spans="1:19" x14ac:dyDescent="0.25">
      <c r="A3383" s="101">
        <f>'DETALLE DE CONEXIONES'!P3383</f>
        <v>0</v>
      </c>
      <c r="B3383" s="36">
        <f>'DETALLE DE CONEXIONES'!I3383</f>
        <v>0</v>
      </c>
      <c r="C3383" s="36">
        <f>'DETALLE DE CONEXIONES'!BB3383</f>
        <v>0</v>
      </c>
      <c r="D3383" s="36">
        <f>'DETALLE DE CONEXIONES'!E3383</f>
        <v>0</v>
      </c>
      <c r="E3383" s="36">
        <f t="shared" si="156"/>
        <v>1</v>
      </c>
      <c r="F3383" s="36">
        <f>IFERROR(LIMPIA('DETALLE DE CONEXIONES'!N3383,1),0)</f>
        <v>0</v>
      </c>
      <c r="G3383" s="36" t="str">
        <f>LEFT('DETALLE DE CONEXIONES'!BE3383,3)</f>
        <v/>
      </c>
      <c r="H3383" s="36" t="str">
        <f>RIGHT('DETALLE DE CONEXIONES'!AK3383,2)</f>
        <v/>
      </c>
      <c r="I3383" s="36" t="str">
        <f>LEFT('DETALLE DE CONEXIONES'!AK3383,3)</f>
        <v/>
      </c>
      <c r="J3383" s="36" t="str">
        <f>LEFT('DETALLE DE CONEXIONES'!M3383,3)</f>
        <v/>
      </c>
      <c r="K3383" s="36" t="str">
        <f>IF(LEN('DETALLE DE CONEXIONES'!M3383)&lt;12,(RIGHT('DETALLE DE CONEXIONES'!M3383,5)),(RIGHT('DETALLE DE CONEXIONES'!M3383,6)))</f>
        <v/>
      </c>
      <c r="L3383" s="36">
        <f>IF(C3383="Saliente Local",(IFERROR((LIMPIA(J3383,1)),0)),0)</f>
        <v>0</v>
      </c>
      <c r="M3383" s="36">
        <f>IF(C3383="Saliente Nacional",(IFERROR((LIMPIA(J3383,1)),0)),0)</f>
        <v>0</v>
      </c>
      <c r="N3383" s="36">
        <f>IF(C3383="Saliente Internacional",(IFERROR((LIMPIA(J3383,1)),0)),0)</f>
        <v>0</v>
      </c>
      <c r="O3383" s="36">
        <f>IF(C3383="Saliente Local",(IFERROR((LIMPIA(K3383,1)),0)),0)</f>
        <v>0</v>
      </c>
      <c r="P3383" s="36">
        <f>IF(C3383="Saliente Nacional",(IFERROR((LIMPIA(K3383,1)),0)),0)</f>
        <v>0</v>
      </c>
      <c r="Q3383" s="36">
        <f>IF(C3383="Saliente Internacional",(IFERROR((LIMPIA(K3383,1)),0)),0)</f>
        <v>0</v>
      </c>
      <c r="R3383" s="36">
        <f t="shared" si="157"/>
        <v>0</v>
      </c>
      <c r="S3383" s="36">
        <f t="shared" si="158"/>
        <v>0</v>
      </c>
    </row>
    <row r="3384" spans="1:19" x14ac:dyDescent="0.25">
      <c r="A3384" s="101">
        <f>'DETALLE DE CONEXIONES'!P3384</f>
        <v>0</v>
      </c>
      <c r="B3384" s="36">
        <f>'DETALLE DE CONEXIONES'!I3384</f>
        <v>0</v>
      </c>
      <c r="C3384" s="36">
        <f>'DETALLE DE CONEXIONES'!BB3384</f>
        <v>0</v>
      </c>
      <c r="D3384" s="36">
        <f>'DETALLE DE CONEXIONES'!E3384</f>
        <v>0</v>
      </c>
      <c r="E3384" s="36">
        <f t="shared" si="156"/>
        <v>1</v>
      </c>
      <c r="F3384" s="36">
        <f>IFERROR(LIMPIA('DETALLE DE CONEXIONES'!N3384,1),0)</f>
        <v>0</v>
      </c>
      <c r="G3384" s="36" t="str">
        <f>LEFT('DETALLE DE CONEXIONES'!BE3384,3)</f>
        <v/>
      </c>
      <c r="H3384" s="36" t="str">
        <f>RIGHT('DETALLE DE CONEXIONES'!AK3384,2)</f>
        <v/>
      </c>
      <c r="I3384" s="36" t="str">
        <f>LEFT('DETALLE DE CONEXIONES'!AK3384,3)</f>
        <v/>
      </c>
      <c r="J3384" s="36" t="str">
        <f>LEFT('DETALLE DE CONEXIONES'!M3384,3)</f>
        <v/>
      </c>
      <c r="K3384" s="36" t="str">
        <f>IF(LEN('DETALLE DE CONEXIONES'!M3384)&lt;12,(RIGHT('DETALLE DE CONEXIONES'!M3384,5)),(RIGHT('DETALLE DE CONEXIONES'!M3384,6)))</f>
        <v/>
      </c>
      <c r="L3384" s="36">
        <f>IF(C3384="Saliente Local",(IFERROR((LIMPIA(J3384,1)),0)),0)</f>
        <v>0</v>
      </c>
      <c r="M3384" s="36">
        <f>IF(C3384="Saliente Nacional",(IFERROR((LIMPIA(J3384,1)),0)),0)</f>
        <v>0</v>
      </c>
      <c r="N3384" s="36">
        <f>IF(C3384="Saliente Internacional",(IFERROR((LIMPIA(J3384,1)),0)),0)</f>
        <v>0</v>
      </c>
      <c r="O3384" s="36">
        <f>IF(C3384="Saliente Local",(IFERROR((LIMPIA(K3384,1)),0)),0)</f>
        <v>0</v>
      </c>
      <c r="P3384" s="36">
        <f>IF(C3384="Saliente Nacional",(IFERROR((LIMPIA(K3384,1)),0)),0)</f>
        <v>0</v>
      </c>
      <c r="Q3384" s="36">
        <f>IF(C3384="Saliente Internacional",(IFERROR((LIMPIA(K3384,1)),0)),0)</f>
        <v>0</v>
      </c>
      <c r="R3384" s="36">
        <f t="shared" si="157"/>
        <v>0</v>
      </c>
      <c r="S3384" s="36">
        <f t="shared" si="158"/>
        <v>0</v>
      </c>
    </row>
    <row r="3385" spans="1:19" x14ac:dyDescent="0.25">
      <c r="A3385" s="101">
        <f>'DETALLE DE CONEXIONES'!P3385</f>
        <v>0</v>
      </c>
      <c r="B3385" s="36">
        <f>'DETALLE DE CONEXIONES'!I3385</f>
        <v>0</v>
      </c>
      <c r="C3385" s="36">
        <f>'DETALLE DE CONEXIONES'!BB3385</f>
        <v>0</v>
      </c>
      <c r="D3385" s="36">
        <f>'DETALLE DE CONEXIONES'!E3385</f>
        <v>0</v>
      </c>
      <c r="E3385" s="36">
        <f t="shared" si="156"/>
        <v>1</v>
      </c>
      <c r="F3385" s="36">
        <f>IFERROR(LIMPIA('DETALLE DE CONEXIONES'!N3385,1),0)</f>
        <v>0</v>
      </c>
      <c r="G3385" s="36" t="str">
        <f>LEFT('DETALLE DE CONEXIONES'!BE3385,3)</f>
        <v/>
      </c>
      <c r="H3385" s="36" t="str">
        <f>RIGHT('DETALLE DE CONEXIONES'!AK3385,2)</f>
        <v/>
      </c>
      <c r="I3385" s="36" t="str">
        <f>LEFT('DETALLE DE CONEXIONES'!AK3385,3)</f>
        <v/>
      </c>
      <c r="J3385" s="36" t="str">
        <f>LEFT('DETALLE DE CONEXIONES'!M3385,3)</f>
        <v/>
      </c>
      <c r="K3385" s="36" t="str">
        <f>IF(LEN('DETALLE DE CONEXIONES'!M3385)&lt;12,(RIGHT('DETALLE DE CONEXIONES'!M3385,5)),(RIGHT('DETALLE DE CONEXIONES'!M3385,6)))</f>
        <v/>
      </c>
      <c r="L3385" s="36">
        <f>IF(C3385="Saliente Local",(IFERROR((LIMPIA(J3385,1)),0)),0)</f>
        <v>0</v>
      </c>
      <c r="M3385" s="36">
        <f>IF(C3385="Saliente Nacional",(IFERROR((LIMPIA(J3385,1)),0)),0)</f>
        <v>0</v>
      </c>
      <c r="N3385" s="36">
        <f>IF(C3385="Saliente Internacional",(IFERROR((LIMPIA(J3385,1)),0)),0)</f>
        <v>0</v>
      </c>
      <c r="O3385" s="36">
        <f>IF(C3385="Saliente Local",(IFERROR((LIMPIA(K3385,1)),0)),0)</f>
        <v>0</v>
      </c>
      <c r="P3385" s="36">
        <f>IF(C3385="Saliente Nacional",(IFERROR((LIMPIA(K3385,1)),0)),0)</f>
        <v>0</v>
      </c>
      <c r="Q3385" s="36">
        <f>IF(C3385="Saliente Internacional",(IFERROR((LIMPIA(K3385,1)),0)),0)</f>
        <v>0</v>
      </c>
      <c r="R3385" s="36">
        <f t="shared" si="157"/>
        <v>0</v>
      </c>
      <c r="S3385" s="36">
        <f t="shared" si="158"/>
        <v>0</v>
      </c>
    </row>
    <row r="3386" spans="1:19" x14ac:dyDescent="0.25">
      <c r="A3386" s="101">
        <f>'DETALLE DE CONEXIONES'!P3386</f>
        <v>0</v>
      </c>
      <c r="B3386" s="36">
        <f>'DETALLE DE CONEXIONES'!I3386</f>
        <v>0</v>
      </c>
      <c r="C3386" s="36">
        <f>'DETALLE DE CONEXIONES'!BB3386</f>
        <v>0</v>
      </c>
      <c r="D3386" s="36">
        <f>'DETALLE DE CONEXIONES'!E3386</f>
        <v>0</v>
      </c>
      <c r="E3386" s="36">
        <f t="shared" si="156"/>
        <v>1</v>
      </c>
      <c r="F3386" s="36">
        <f>IFERROR(LIMPIA('DETALLE DE CONEXIONES'!N3386,1),0)</f>
        <v>0</v>
      </c>
      <c r="G3386" s="36" t="str">
        <f>LEFT('DETALLE DE CONEXIONES'!BE3386,3)</f>
        <v/>
      </c>
      <c r="H3386" s="36" t="str">
        <f>RIGHT('DETALLE DE CONEXIONES'!AK3386,2)</f>
        <v/>
      </c>
      <c r="I3386" s="36" t="str">
        <f>LEFT('DETALLE DE CONEXIONES'!AK3386,3)</f>
        <v/>
      </c>
      <c r="J3386" s="36" t="str">
        <f>LEFT('DETALLE DE CONEXIONES'!M3386,3)</f>
        <v/>
      </c>
      <c r="K3386" s="36" t="str">
        <f>IF(LEN('DETALLE DE CONEXIONES'!M3386)&lt;12,(RIGHT('DETALLE DE CONEXIONES'!M3386,5)),(RIGHT('DETALLE DE CONEXIONES'!M3386,6)))</f>
        <v/>
      </c>
      <c r="L3386" s="36">
        <f>IF(C3386="Saliente Local",(IFERROR((LIMPIA(J3386,1)),0)),0)</f>
        <v>0</v>
      </c>
      <c r="M3386" s="36">
        <f>IF(C3386="Saliente Nacional",(IFERROR((LIMPIA(J3386,1)),0)),0)</f>
        <v>0</v>
      </c>
      <c r="N3386" s="36">
        <f>IF(C3386="Saliente Internacional",(IFERROR((LIMPIA(J3386,1)),0)),0)</f>
        <v>0</v>
      </c>
      <c r="O3386" s="36">
        <f>IF(C3386="Saliente Local",(IFERROR((LIMPIA(K3386,1)),0)),0)</f>
        <v>0</v>
      </c>
      <c r="P3386" s="36">
        <f>IF(C3386="Saliente Nacional",(IFERROR((LIMPIA(K3386,1)),0)),0)</f>
        <v>0</v>
      </c>
      <c r="Q3386" s="36">
        <f>IF(C3386="Saliente Internacional",(IFERROR((LIMPIA(K3386,1)),0)),0)</f>
        <v>0</v>
      </c>
      <c r="R3386" s="36">
        <f t="shared" si="157"/>
        <v>0</v>
      </c>
      <c r="S3386" s="36">
        <f t="shared" si="158"/>
        <v>0</v>
      </c>
    </row>
    <row r="3387" spans="1:19" x14ac:dyDescent="0.25">
      <c r="A3387" s="101">
        <f>'DETALLE DE CONEXIONES'!P3387</f>
        <v>0</v>
      </c>
      <c r="B3387" s="36">
        <f>'DETALLE DE CONEXIONES'!I3387</f>
        <v>0</v>
      </c>
      <c r="C3387" s="36">
        <f>'DETALLE DE CONEXIONES'!BB3387</f>
        <v>0</v>
      </c>
      <c r="D3387" s="36">
        <f>'DETALLE DE CONEXIONES'!E3387</f>
        <v>0</v>
      </c>
      <c r="E3387" s="36">
        <f t="shared" si="156"/>
        <v>1</v>
      </c>
      <c r="F3387" s="36">
        <f>IFERROR(LIMPIA('DETALLE DE CONEXIONES'!N3387,1),0)</f>
        <v>0</v>
      </c>
      <c r="G3387" s="36" t="str">
        <f>LEFT('DETALLE DE CONEXIONES'!BE3387,3)</f>
        <v/>
      </c>
      <c r="H3387" s="36" t="str">
        <f>RIGHT('DETALLE DE CONEXIONES'!AK3387,2)</f>
        <v/>
      </c>
      <c r="I3387" s="36" t="str">
        <f>LEFT('DETALLE DE CONEXIONES'!AK3387,3)</f>
        <v/>
      </c>
      <c r="J3387" s="36" t="str">
        <f>LEFT('DETALLE DE CONEXIONES'!M3387,3)</f>
        <v/>
      </c>
      <c r="K3387" s="36" t="str">
        <f>IF(LEN('DETALLE DE CONEXIONES'!M3387)&lt;12,(RIGHT('DETALLE DE CONEXIONES'!M3387,5)),(RIGHT('DETALLE DE CONEXIONES'!M3387,6)))</f>
        <v/>
      </c>
      <c r="L3387" s="36">
        <f>IF(C3387="Saliente Local",(IFERROR((LIMPIA(J3387,1)),0)),0)</f>
        <v>0</v>
      </c>
      <c r="M3387" s="36">
        <f>IF(C3387="Saliente Nacional",(IFERROR((LIMPIA(J3387,1)),0)),0)</f>
        <v>0</v>
      </c>
      <c r="N3387" s="36">
        <f>IF(C3387="Saliente Internacional",(IFERROR((LIMPIA(J3387,1)),0)),0)</f>
        <v>0</v>
      </c>
      <c r="O3387" s="36">
        <f>IF(C3387="Saliente Local",(IFERROR((LIMPIA(K3387,1)),0)),0)</f>
        <v>0</v>
      </c>
      <c r="P3387" s="36">
        <f>IF(C3387="Saliente Nacional",(IFERROR((LIMPIA(K3387,1)),0)),0)</f>
        <v>0</v>
      </c>
      <c r="Q3387" s="36">
        <f>IF(C3387="Saliente Internacional",(IFERROR((LIMPIA(K3387,1)),0)),0)</f>
        <v>0</v>
      </c>
      <c r="R3387" s="36">
        <f t="shared" si="157"/>
        <v>0</v>
      </c>
      <c r="S3387" s="36">
        <f t="shared" si="158"/>
        <v>0</v>
      </c>
    </row>
    <row r="3388" spans="1:19" x14ac:dyDescent="0.25">
      <c r="A3388" s="101">
        <f>'DETALLE DE CONEXIONES'!P3388</f>
        <v>0</v>
      </c>
      <c r="B3388" s="36">
        <f>'DETALLE DE CONEXIONES'!I3388</f>
        <v>0</v>
      </c>
      <c r="C3388" s="36">
        <f>'DETALLE DE CONEXIONES'!BB3388</f>
        <v>0</v>
      </c>
      <c r="D3388" s="36">
        <f>'DETALLE DE CONEXIONES'!E3388</f>
        <v>0</v>
      </c>
      <c r="E3388" s="36">
        <f t="shared" si="156"/>
        <v>1</v>
      </c>
      <c r="F3388" s="36">
        <f>IFERROR(LIMPIA('DETALLE DE CONEXIONES'!N3388,1),0)</f>
        <v>0</v>
      </c>
      <c r="G3388" s="36" t="str">
        <f>LEFT('DETALLE DE CONEXIONES'!BE3388,3)</f>
        <v/>
      </c>
      <c r="H3388" s="36" t="str">
        <f>RIGHT('DETALLE DE CONEXIONES'!AK3388,2)</f>
        <v/>
      </c>
      <c r="I3388" s="36" t="str">
        <f>LEFT('DETALLE DE CONEXIONES'!AK3388,3)</f>
        <v/>
      </c>
      <c r="J3388" s="36" t="str">
        <f>LEFT('DETALLE DE CONEXIONES'!M3388,3)</f>
        <v/>
      </c>
      <c r="K3388" s="36" t="str">
        <f>IF(LEN('DETALLE DE CONEXIONES'!M3388)&lt;12,(RIGHT('DETALLE DE CONEXIONES'!M3388,5)),(RIGHT('DETALLE DE CONEXIONES'!M3388,6)))</f>
        <v/>
      </c>
      <c r="L3388" s="36">
        <f>IF(C3388="Saliente Local",(IFERROR((LIMPIA(J3388,1)),0)),0)</f>
        <v>0</v>
      </c>
      <c r="M3388" s="36">
        <f>IF(C3388="Saliente Nacional",(IFERROR((LIMPIA(J3388,1)),0)),0)</f>
        <v>0</v>
      </c>
      <c r="N3388" s="36">
        <f>IF(C3388="Saliente Internacional",(IFERROR((LIMPIA(J3388,1)),0)),0)</f>
        <v>0</v>
      </c>
      <c r="O3388" s="36">
        <f>IF(C3388="Saliente Local",(IFERROR((LIMPIA(K3388,1)),0)),0)</f>
        <v>0</v>
      </c>
      <c r="P3388" s="36">
        <f>IF(C3388="Saliente Nacional",(IFERROR((LIMPIA(K3388,1)),0)),0)</f>
        <v>0</v>
      </c>
      <c r="Q3388" s="36">
        <f>IF(C3388="Saliente Internacional",(IFERROR((LIMPIA(K3388,1)),0)),0)</f>
        <v>0</v>
      </c>
      <c r="R3388" s="36">
        <f t="shared" si="157"/>
        <v>0</v>
      </c>
      <c r="S3388" s="36">
        <f t="shared" si="158"/>
        <v>0</v>
      </c>
    </row>
    <row r="3389" spans="1:19" x14ac:dyDescent="0.25">
      <c r="A3389" s="101">
        <f>'DETALLE DE CONEXIONES'!P3389</f>
        <v>0</v>
      </c>
      <c r="B3389" s="36">
        <f>'DETALLE DE CONEXIONES'!I3389</f>
        <v>0</v>
      </c>
      <c r="C3389" s="36">
        <f>'DETALLE DE CONEXIONES'!BB3389</f>
        <v>0</v>
      </c>
      <c r="D3389" s="36">
        <f>'DETALLE DE CONEXIONES'!E3389</f>
        <v>0</v>
      </c>
      <c r="E3389" s="36">
        <f t="shared" si="156"/>
        <v>1</v>
      </c>
      <c r="F3389" s="36">
        <f>IFERROR(LIMPIA('DETALLE DE CONEXIONES'!N3389,1),0)</f>
        <v>0</v>
      </c>
      <c r="G3389" s="36" t="str">
        <f>LEFT('DETALLE DE CONEXIONES'!BE3389,3)</f>
        <v/>
      </c>
      <c r="H3389" s="36" t="str">
        <f>RIGHT('DETALLE DE CONEXIONES'!AK3389,2)</f>
        <v/>
      </c>
      <c r="I3389" s="36" t="str">
        <f>LEFT('DETALLE DE CONEXIONES'!AK3389,3)</f>
        <v/>
      </c>
      <c r="J3389" s="36" t="str">
        <f>LEFT('DETALLE DE CONEXIONES'!M3389,3)</f>
        <v/>
      </c>
      <c r="K3389" s="36" t="str">
        <f>IF(LEN('DETALLE DE CONEXIONES'!M3389)&lt;12,(RIGHT('DETALLE DE CONEXIONES'!M3389,5)),(RIGHT('DETALLE DE CONEXIONES'!M3389,6)))</f>
        <v/>
      </c>
      <c r="L3389" s="36">
        <f>IF(C3389="Saliente Local",(IFERROR((LIMPIA(J3389,1)),0)),0)</f>
        <v>0</v>
      </c>
      <c r="M3389" s="36">
        <f>IF(C3389="Saliente Nacional",(IFERROR((LIMPIA(J3389,1)),0)),0)</f>
        <v>0</v>
      </c>
      <c r="N3389" s="36">
        <f>IF(C3389="Saliente Internacional",(IFERROR((LIMPIA(J3389,1)),0)),0)</f>
        <v>0</v>
      </c>
      <c r="O3389" s="36">
        <f>IF(C3389="Saliente Local",(IFERROR((LIMPIA(K3389,1)),0)),0)</f>
        <v>0</v>
      </c>
      <c r="P3389" s="36">
        <f>IF(C3389="Saliente Nacional",(IFERROR((LIMPIA(K3389,1)),0)),0)</f>
        <v>0</v>
      </c>
      <c r="Q3389" s="36">
        <f>IF(C3389="Saliente Internacional",(IFERROR((LIMPIA(K3389,1)),0)),0)</f>
        <v>0</v>
      </c>
      <c r="R3389" s="36">
        <f t="shared" si="157"/>
        <v>0</v>
      </c>
      <c r="S3389" s="36">
        <f t="shared" si="158"/>
        <v>0</v>
      </c>
    </row>
    <row r="3390" spans="1:19" x14ac:dyDescent="0.25">
      <c r="A3390" s="101">
        <f>'DETALLE DE CONEXIONES'!P3390</f>
        <v>0</v>
      </c>
      <c r="B3390" s="36">
        <f>'DETALLE DE CONEXIONES'!I3390</f>
        <v>0</v>
      </c>
      <c r="C3390" s="36">
        <f>'DETALLE DE CONEXIONES'!BB3390</f>
        <v>0</v>
      </c>
      <c r="D3390" s="36">
        <f>'DETALLE DE CONEXIONES'!E3390</f>
        <v>0</v>
      </c>
      <c r="E3390" s="36">
        <f t="shared" si="156"/>
        <v>1</v>
      </c>
      <c r="F3390" s="36">
        <f>IFERROR(LIMPIA('DETALLE DE CONEXIONES'!N3390,1),0)</f>
        <v>0</v>
      </c>
      <c r="G3390" s="36" t="str">
        <f>LEFT('DETALLE DE CONEXIONES'!BE3390,3)</f>
        <v/>
      </c>
      <c r="H3390" s="36" t="str">
        <f>RIGHT('DETALLE DE CONEXIONES'!AK3390,2)</f>
        <v/>
      </c>
      <c r="I3390" s="36" t="str">
        <f>LEFT('DETALLE DE CONEXIONES'!AK3390,3)</f>
        <v/>
      </c>
      <c r="J3390" s="36" t="str">
        <f>LEFT('DETALLE DE CONEXIONES'!M3390,3)</f>
        <v/>
      </c>
      <c r="K3390" s="36" t="str">
        <f>IF(LEN('DETALLE DE CONEXIONES'!M3390)&lt;12,(RIGHT('DETALLE DE CONEXIONES'!M3390,5)),(RIGHT('DETALLE DE CONEXIONES'!M3390,6)))</f>
        <v/>
      </c>
      <c r="L3390" s="36">
        <f>IF(C3390="Saliente Local",(IFERROR((LIMPIA(J3390,1)),0)),0)</f>
        <v>0</v>
      </c>
      <c r="M3390" s="36">
        <f>IF(C3390="Saliente Nacional",(IFERROR((LIMPIA(J3390,1)),0)),0)</f>
        <v>0</v>
      </c>
      <c r="N3390" s="36">
        <f>IF(C3390="Saliente Internacional",(IFERROR((LIMPIA(J3390,1)),0)),0)</f>
        <v>0</v>
      </c>
      <c r="O3390" s="36">
        <f>IF(C3390="Saliente Local",(IFERROR((LIMPIA(K3390,1)),0)),0)</f>
        <v>0</v>
      </c>
      <c r="P3390" s="36">
        <f>IF(C3390="Saliente Nacional",(IFERROR((LIMPIA(K3390,1)),0)),0)</f>
        <v>0</v>
      </c>
      <c r="Q3390" s="36">
        <f>IF(C3390="Saliente Internacional",(IFERROR((LIMPIA(K3390,1)),0)),0)</f>
        <v>0</v>
      </c>
      <c r="R3390" s="36">
        <f t="shared" si="157"/>
        <v>0</v>
      </c>
      <c r="S3390" s="36">
        <f t="shared" si="158"/>
        <v>0</v>
      </c>
    </row>
    <row r="3391" spans="1:19" x14ac:dyDescent="0.25">
      <c r="A3391" s="101">
        <f>'DETALLE DE CONEXIONES'!P3391</f>
        <v>0</v>
      </c>
      <c r="B3391" s="36">
        <f>'DETALLE DE CONEXIONES'!I3391</f>
        <v>0</v>
      </c>
      <c r="C3391" s="36">
        <f>'DETALLE DE CONEXIONES'!BB3391</f>
        <v>0</v>
      </c>
      <c r="D3391" s="36">
        <f>'DETALLE DE CONEXIONES'!E3391</f>
        <v>0</v>
      </c>
      <c r="E3391" s="36">
        <f t="shared" si="156"/>
        <v>1</v>
      </c>
      <c r="F3391" s="36">
        <f>IFERROR(LIMPIA('DETALLE DE CONEXIONES'!N3391,1),0)</f>
        <v>0</v>
      </c>
      <c r="G3391" s="36" t="str">
        <f>LEFT('DETALLE DE CONEXIONES'!BE3391,3)</f>
        <v/>
      </c>
      <c r="H3391" s="36" t="str">
        <f>RIGHT('DETALLE DE CONEXIONES'!AK3391,2)</f>
        <v/>
      </c>
      <c r="I3391" s="36" t="str">
        <f>LEFT('DETALLE DE CONEXIONES'!AK3391,3)</f>
        <v/>
      </c>
      <c r="J3391" s="36" t="str">
        <f>LEFT('DETALLE DE CONEXIONES'!M3391,3)</f>
        <v/>
      </c>
      <c r="K3391" s="36" t="str">
        <f>IF(LEN('DETALLE DE CONEXIONES'!M3391)&lt;12,(RIGHT('DETALLE DE CONEXIONES'!M3391,5)),(RIGHT('DETALLE DE CONEXIONES'!M3391,6)))</f>
        <v/>
      </c>
      <c r="L3391" s="36">
        <f>IF(C3391="Saliente Local",(IFERROR((LIMPIA(J3391,1)),0)),0)</f>
        <v>0</v>
      </c>
      <c r="M3391" s="36">
        <f>IF(C3391="Saliente Nacional",(IFERROR((LIMPIA(J3391,1)),0)),0)</f>
        <v>0</v>
      </c>
      <c r="N3391" s="36">
        <f>IF(C3391="Saliente Internacional",(IFERROR((LIMPIA(J3391,1)),0)),0)</f>
        <v>0</v>
      </c>
      <c r="O3391" s="36">
        <f>IF(C3391="Saliente Local",(IFERROR((LIMPIA(K3391,1)),0)),0)</f>
        <v>0</v>
      </c>
      <c r="P3391" s="36">
        <f>IF(C3391="Saliente Nacional",(IFERROR((LIMPIA(K3391,1)),0)),0)</f>
        <v>0</v>
      </c>
      <c r="Q3391" s="36">
        <f>IF(C3391="Saliente Internacional",(IFERROR((LIMPIA(K3391,1)),0)),0)</f>
        <v>0</v>
      </c>
      <c r="R3391" s="36">
        <f t="shared" si="157"/>
        <v>0</v>
      </c>
      <c r="S3391" s="36">
        <f t="shared" si="158"/>
        <v>0</v>
      </c>
    </row>
    <row r="3392" spans="1:19" x14ac:dyDescent="0.25">
      <c r="A3392" s="101">
        <f>'DETALLE DE CONEXIONES'!P3392</f>
        <v>0</v>
      </c>
      <c r="B3392" s="36">
        <f>'DETALLE DE CONEXIONES'!I3392</f>
        <v>0</v>
      </c>
      <c r="C3392" s="36">
        <f>'DETALLE DE CONEXIONES'!BB3392</f>
        <v>0</v>
      </c>
      <c r="D3392" s="36">
        <f>'DETALLE DE CONEXIONES'!E3392</f>
        <v>0</v>
      </c>
      <c r="E3392" s="36">
        <f t="shared" si="156"/>
        <v>1</v>
      </c>
      <c r="F3392" s="36">
        <f>IFERROR(LIMPIA('DETALLE DE CONEXIONES'!N3392,1),0)</f>
        <v>0</v>
      </c>
      <c r="G3392" s="36" t="str">
        <f>LEFT('DETALLE DE CONEXIONES'!BE3392,3)</f>
        <v/>
      </c>
      <c r="H3392" s="36" t="str">
        <f>RIGHT('DETALLE DE CONEXIONES'!AK3392,2)</f>
        <v/>
      </c>
      <c r="I3392" s="36" t="str">
        <f>LEFT('DETALLE DE CONEXIONES'!AK3392,3)</f>
        <v/>
      </c>
      <c r="J3392" s="36" t="str">
        <f>LEFT('DETALLE DE CONEXIONES'!M3392,3)</f>
        <v/>
      </c>
      <c r="K3392" s="36" t="str">
        <f>IF(LEN('DETALLE DE CONEXIONES'!M3392)&lt;12,(RIGHT('DETALLE DE CONEXIONES'!M3392,5)),(RIGHT('DETALLE DE CONEXIONES'!M3392,6)))</f>
        <v/>
      </c>
      <c r="L3392" s="36">
        <f>IF(C3392="Saliente Local",(IFERROR((LIMPIA(J3392,1)),0)),0)</f>
        <v>0</v>
      </c>
      <c r="M3392" s="36">
        <f>IF(C3392="Saliente Nacional",(IFERROR((LIMPIA(J3392,1)),0)),0)</f>
        <v>0</v>
      </c>
      <c r="N3392" s="36">
        <f>IF(C3392="Saliente Internacional",(IFERROR((LIMPIA(J3392,1)),0)),0)</f>
        <v>0</v>
      </c>
      <c r="O3392" s="36">
        <f>IF(C3392="Saliente Local",(IFERROR((LIMPIA(K3392,1)),0)),0)</f>
        <v>0</v>
      </c>
      <c r="P3392" s="36">
        <f>IF(C3392="Saliente Nacional",(IFERROR((LIMPIA(K3392,1)),0)),0)</f>
        <v>0</v>
      </c>
      <c r="Q3392" s="36">
        <f>IF(C3392="Saliente Internacional",(IFERROR((LIMPIA(K3392,1)),0)),0)</f>
        <v>0</v>
      </c>
      <c r="R3392" s="36">
        <f t="shared" si="157"/>
        <v>0</v>
      </c>
      <c r="S3392" s="36">
        <f t="shared" si="158"/>
        <v>0</v>
      </c>
    </row>
    <row r="3393" spans="1:19" x14ac:dyDescent="0.25">
      <c r="A3393" s="101">
        <f>'DETALLE DE CONEXIONES'!P3393</f>
        <v>0</v>
      </c>
      <c r="B3393" s="36">
        <f>'DETALLE DE CONEXIONES'!I3393</f>
        <v>0</v>
      </c>
      <c r="C3393" s="36">
        <f>'DETALLE DE CONEXIONES'!BB3393</f>
        <v>0</v>
      </c>
      <c r="D3393" s="36">
        <f>'DETALLE DE CONEXIONES'!E3393</f>
        <v>0</v>
      </c>
      <c r="E3393" s="36">
        <f t="shared" si="156"/>
        <v>1</v>
      </c>
      <c r="F3393" s="36">
        <f>IFERROR(LIMPIA('DETALLE DE CONEXIONES'!N3393,1),0)</f>
        <v>0</v>
      </c>
      <c r="G3393" s="36" t="str">
        <f>LEFT('DETALLE DE CONEXIONES'!BE3393,3)</f>
        <v/>
      </c>
      <c r="H3393" s="36" t="str">
        <f>RIGHT('DETALLE DE CONEXIONES'!AK3393,2)</f>
        <v/>
      </c>
      <c r="I3393" s="36" t="str">
        <f>LEFT('DETALLE DE CONEXIONES'!AK3393,3)</f>
        <v/>
      </c>
      <c r="J3393" s="36" t="str">
        <f>LEFT('DETALLE DE CONEXIONES'!M3393,3)</f>
        <v/>
      </c>
      <c r="K3393" s="36" t="str">
        <f>IF(LEN('DETALLE DE CONEXIONES'!M3393)&lt;12,(RIGHT('DETALLE DE CONEXIONES'!M3393,5)),(RIGHT('DETALLE DE CONEXIONES'!M3393,6)))</f>
        <v/>
      </c>
      <c r="L3393" s="36">
        <f>IF(C3393="Saliente Local",(IFERROR((LIMPIA(J3393,1)),0)),0)</f>
        <v>0</v>
      </c>
      <c r="M3393" s="36">
        <f>IF(C3393="Saliente Nacional",(IFERROR((LIMPIA(J3393,1)),0)),0)</f>
        <v>0</v>
      </c>
      <c r="N3393" s="36">
        <f>IF(C3393="Saliente Internacional",(IFERROR((LIMPIA(J3393,1)),0)),0)</f>
        <v>0</v>
      </c>
      <c r="O3393" s="36">
        <f>IF(C3393="Saliente Local",(IFERROR((LIMPIA(K3393,1)),0)),0)</f>
        <v>0</v>
      </c>
      <c r="P3393" s="36">
        <f>IF(C3393="Saliente Nacional",(IFERROR((LIMPIA(K3393,1)),0)),0)</f>
        <v>0</v>
      </c>
      <c r="Q3393" s="36">
        <f>IF(C3393="Saliente Internacional",(IFERROR((LIMPIA(K3393,1)),0)),0)</f>
        <v>0</v>
      </c>
      <c r="R3393" s="36">
        <f t="shared" si="157"/>
        <v>0</v>
      </c>
      <c r="S3393" s="36">
        <f t="shared" si="158"/>
        <v>0</v>
      </c>
    </row>
    <row r="3394" spans="1:19" x14ac:dyDescent="0.25">
      <c r="A3394" s="101">
        <f>'DETALLE DE CONEXIONES'!P3394</f>
        <v>0</v>
      </c>
      <c r="B3394" s="36">
        <f>'DETALLE DE CONEXIONES'!I3394</f>
        <v>0</v>
      </c>
      <c r="C3394" s="36">
        <f>'DETALLE DE CONEXIONES'!BB3394</f>
        <v>0</v>
      </c>
      <c r="D3394" s="36">
        <f>'DETALLE DE CONEXIONES'!E3394</f>
        <v>0</v>
      </c>
      <c r="E3394" s="36">
        <f t="shared" si="156"/>
        <v>1</v>
      </c>
      <c r="F3394" s="36">
        <f>IFERROR(LIMPIA('DETALLE DE CONEXIONES'!N3394,1),0)</f>
        <v>0</v>
      </c>
      <c r="G3394" s="36" t="str">
        <f>LEFT('DETALLE DE CONEXIONES'!BE3394,3)</f>
        <v/>
      </c>
      <c r="H3394" s="36" t="str">
        <f>RIGHT('DETALLE DE CONEXIONES'!AK3394,2)</f>
        <v/>
      </c>
      <c r="I3394" s="36" t="str">
        <f>LEFT('DETALLE DE CONEXIONES'!AK3394,3)</f>
        <v/>
      </c>
      <c r="J3394" s="36" t="str">
        <f>LEFT('DETALLE DE CONEXIONES'!M3394,3)</f>
        <v/>
      </c>
      <c r="K3394" s="36" t="str">
        <f>IF(LEN('DETALLE DE CONEXIONES'!M3394)&lt;12,(RIGHT('DETALLE DE CONEXIONES'!M3394,5)),(RIGHT('DETALLE DE CONEXIONES'!M3394,6)))</f>
        <v/>
      </c>
      <c r="L3394" s="36">
        <f>IF(C3394="Saliente Local",(IFERROR((LIMPIA(J3394,1)),0)),0)</f>
        <v>0</v>
      </c>
      <c r="M3394" s="36">
        <f>IF(C3394="Saliente Nacional",(IFERROR((LIMPIA(J3394,1)),0)),0)</f>
        <v>0</v>
      </c>
      <c r="N3394" s="36">
        <f>IF(C3394="Saliente Internacional",(IFERROR((LIMPIA(J3394,1)),0)),0)</f>
        <v>0</v>
      </c>
      <c r="O3394" s="36">
        <f>IF(C3394="Saliente Local",(IFERROR((LIMPIA(K3394,1)),0)),0)</f>
        <v>0</v>
      </c>
      <c r="P3394" s="36">
        <f>IF(C3394="Saliente Nacional",(IFERROR((LIMPIA(K3394,1)),0)),0)</f>
        <v>0</v>
      </c>
      <c r="Q3394" s="36">
        <f>IF(C3394="Saliente Internacional",(IFERROR((LIMPIA(K3394,1)),0)),0)</f>
        <v>0</v>
      </c>
      <c r="R3394" s="36">
        <f t="shared" si="157"/>
        <v>0</v>
      </c>
      <c r="S3394" s="36">
        <f t="shared" si="158"/>
        <v>0</v>
      </c>
    </row>
    <row r="3395" spans="1:19" x14ac:dyDescent="0.25">
      <c r="A3395" s="101">
        <f>'DETALLE DE CONEXIONES'!P3395</f>
        <v>0</v>
      </c>
      <c r="B3395" s="36">
        <f>'DETALLE DE CONEXIONES'!I3395</f>
        <v>0</v>
      </c>
      <c r="C3395" s="36">
        <f>'DETALLE DE CONEXIONES'!BB3395</f>
        <v>0</v>
      </c>
      <c r="D3395" s="36">
        <f>'DETALLE DE CONEXIONES'!E3395</f>
        <v>0</v>
      </c>
      <c r="E3395" s="36">
        <f t="shared" ref="E3395:E3458" si="159">LEN(D3395)</f>
        <v>1</v>
      </c>
      <c r="F3395" s="36">
        <f>IFERROR(LIMPIA('DETALLE DE CONEXIONES'!N3395,1),0)</f>
        <v>0</v>
      </c>
      <c r="G3395" s="36" t="str">
        <f>LEFT('DETALLE DE CONEXIONES'!BE3395,3)</f>
        <v/>
      </c>
      <c r="H3395" s="36" t="str">
        <f>RIGHT('DETALLE DE CONEXIONES'!AK3395,2)</f>
        <v/>
      </c>
      <c r="I3395" s="36" t="str">
        <f>LEFT('DETALLE DE CONEXIONES'!AK3395,3)</f>
        <v/>
      </c>
      <c r="J3395" s="36" t="str">
        <f>LEFT('DETALLE DE CONEXIONES'!M3395,3)</f>
        <v/>
      </c>
      <c r="K3395" s="36" t="str">
        <f>IF(LEN('DETALLE DE CONEXIONES'!M3395)&lt;12,(RIGHT('DETALLE DE CONEXIONES'!M3395,5)),(RIGHT('DETALLE DE CONEXIONES'!M3395,6)))</f>
        <v/>
      </c>
      <c r="L3395" s="36">
        <f>IF(C3395="Saliente Local",(IFERROR((LIMPIA(J3395,1)),0)),0)</f>
        <v>0</v>
      </c>
      <c r="M3395" s="36">
        <f>IF(C3395="Saliente Nacional",(IFERROR((LIMPIA(J3395,1)),0)),0)</f>
        <v>0</v>
      </c>
      <c r="N3395" s="36">
        <f>IF(C3395="Saliente Internacional",(IFERROR((LIMPIA(J3395,1)),0)),0)</f>
        <v>0</v>
      </c>
      <c r="O3395" s="36">
        <f>IF(C3395="Saliente Local",(IFERROR((LIMPIA(K3395,1)),0)),0)</f>
        <v>0</v>
      </c>
      <c r="P3395" s="36">
        <f>IF(C3395="Saliente Nacional",(IFERROR((LIMPIA(K3395,1)),0)),0)</f>
        <v>0</v>
      </c>
      <c r="Q3395" s="36">
        <f>IF(C3395="Saliente Internacional",(IFERROR((LIMPIA(K3395,1)),0)),0)</f>
        <v>0</v>
      </c>
      <c r="R3395" s="36">
        <f t="shared" ref="R3395:R3458" si="160">IF(SUM(O3395:P3395)&gt;0,(L3395+M3395+1),(L3395+M3395))</f>
        <v>0</v>
      </c>
      <c r="S3395" s="36">
        <f t="shared" ref="S3395:S3458" si="161">IF(Q3395&gt;0,N3395+1,N3395)</f>
        <v>0</v>
      </c>
    </row>
    <row r="3396" spans="1:19" x14ac:dyDescent="0.25">
      <c r="A3396" s="101">
        <f>'DETALLE DE CONEXIONES'!P3396</f>
        <v>0</v>
      </c>
      <c r="B3396" s="36">
        <f>'DETALLE DE CONEXIONES'!I3396</f>
        <v>0</v>
      </c>
      <c r="C3396" s="36">
        <f>'DETALLE DE CONEXIONES'!BB3396</f>
        <v>0</v>
      </c>
      <c r="D3396" s="36">
        <f>'DETALLE DE CONEXIONES'!E3396</f>
        <v>0</v>
      </c>
      <c r="E3396" s="36">
        <f t="shared" si="159"/>
        <v>1</v>
      </c>
      <c r="F3396" s="36">
        <f>IFERROR(LIMPIA('DETALLE DE CONEXIONES'!N3396,1),0)</f>
        <v>0</v>
      </c>
      <c r="G3396" s="36" t="str">
        <f>LEFT('DETALLE DE CONEXIONES'!BE3396,3)</f>
        <v/>
      </c>
      <c r="H3396" s="36" t="str">
        <f>RIGHT('DETALLE DE CONEXIONES'!AK3396,2)</f>
        <v/>
      </c>
      <c r="I3396" s="36" t="str">
        <f>LEFT('DETALLE DE CONEXIONES'!AK3396,3)</f>
        <v/>
      </c>
      <c r="J3396" s="36" t="str">
        <f>LEFT('DETALLE DE CONEXIONES'!M3396,3)</f>
        <v/>
      </c>
      <c r="K3396" s="36" t="str">
        <f>IF(LEN('DETALLE DE CONEXIONES'!M3396)&lt;12,(RIGHT('DETALLE DE CONEXIONES'!M3396,5)),(RIGHT('DETALLE DE CONEXIONES'!M3396,6)))</f>
        <v/>
      </c>
      <c r="L3396" s="36">
        <f>IF(C3396="Saliente Local",(IFERROR((LIMPIA(J3396,1)),0)),0)</f>
        <v>0</v>
      </c>
      <c r="M3396" s="36">
        <f>IF(C3396="Saliente Nacional",(IFERROR((LIMPIA(J3396,1)),0)),0)</f>
        <v>0</v>
      </c>
      <c r="N3396" s="36">
        <f>IF(C3396="Saliente Internacional",(IFERROR((LIMPIA(J3396,1)),0)),0)</f>
        <v>0</v>
      </c>
      <c r="O3396" s="36">
        <f>IF(C3396="Saliente Local",(IFERROR((LIMPIA(K3396,1)),0)),0)</f>
        <v>0</v>
      </c>
      <c r="P3396" s="36">
        <f>IF(C3396="Saliente Nacional",(IFERROR((LIMPIA(K3396,1)),0)),0)</f>
        <v>0</v>
      </c>
      <c r="Q3396" s="36">
        <f>IF(C3396="Saliente Internacional",(IFERROR((LIMPIA(K3396,1)),0)),0)</f>
        <v>0</v>
      </c>
      <c r="R3396" s="36">
        <f t="shared" si="160"/>
        <v>0</v>
      </c>
      <c r="S3396" s="36">
        <f t="shared" si="161"/>
        <v>0</v>
      </c>
    </row>
    <row r="3397" spans="1:19" x14ac:dyDescent="0.25">
      <c r="A3397" s="101">
        <f>'DETALLE DE CONEXIONES'!P3397</f>
        <v>0</v>
      </c>
      <c r="B3397" s="36">
        <f>'DETALLE DE CONEXIONES'!I3397</f>
        <v>0</v>
      </c>
      <c r="C3397" s="36">
        <f>'DETALLE DE CONEXIONES'!BB3397</f>
        <v>0</v>
      </c>
      <c r="D3397" s="36">
        <f>'DETALLE DE CONEXIONES'!E3397</f>
        <v>0</v>
      </c>
      <c r="E3397" s="36">
        <f t="shared" si="159"/>
        <v>1</v>
      </c>
      <c r="F3397" s="36">
        <f>IFERROR(LIMPIA('DETALLE DE CONEXIONES'!N3397,1),0)</f>
        <v>0</v>
      </c>
      <c r="G3397" s="36" t="str">
        <f>LEFT('DETALLE DE CONEXIONES'!BE3397,3)</f>
        <v/>
      </c>
      <c r="H3397" s="36" t="str">
        <f>RIGHT('DETALLE DE CONEXIONES'!AK3397,2)</f>
        <v/>
      </c>
      <c r="I3397" s="36" t="str">
        <f>LEFT('DETALLE DE CONEXIONES'!AK3397,3)</f>
        <v/>
      </c>
      <c r="J3397" s="36" t="str">
        <f>LEFT('DETALLE DE CONEXIONES'!M3397,3)</f>
        <v/>
      </c>
      <c r="K3397" s="36" t="str">
        <f>IF(LEN('DETALLE DE CONEXIONES'!M3397)&lt;12,(RIGHT('DETALLE DE CONEXIONES'!M3397,5)),(RIGHT('DETALLE DE CONEXIONES'!M3397,6)))</f>
        <v/>
      </c>
      <c r="L3397" s="36">
        <f>IF(C3397="Saliente Local",(IFERROR((LIMPIA(J3397,1)),0)),0)</f>
        <v>0</v>
      </c>
      <c r="M3397" s="36">
        <f>IF(C3397="Saliente Nacional",(IFERROR((LIMPIA(J3397,1)),0)),0)</f>
        <v>0</v>
      </c>
      <c r="N3397" s="36">
        <f>IF(C3397="Saliente Internacional",(IFERROR((LIMPIA(J3397,1)),0)),0)</f>
        <v>0</v>
      </c>
      <c r="O3397" s="36">
        <f>IF(C3397="Saliente Local",(IFERROR((LIMPIA(K3397,1)),0)),0)</f>
        <v>0</v>
      </c>
      <c r="P3397" s="36">
        <f>IF(C3397="Saliente Nacional",(IFERROR((LIMPIA(K3397,1)),0)),0)</f>
        <v>0</v>
      </c>
      <c r="Q3397" s="36">
        <f>IF(C3397="Saliente Internacional",(IFERROR((LIMPIA(K3397,1)),0)),0)</f>
        <v>0</v>
      </c>
      <c r="R3397" s="36">
        <f t="shared" si="160"/>
        <v>0</v>
      </c>
      <c r="S3397" s="36">
        <f t="shared" si="161"/>
        <v>0</v>
      </c>
    </row>
    <row r="3398" spans="1:19" x14ac:dyDescent="0.25">
      <c r="A3398" s="101">
        <f>'DETALLE DE CONEXIONES'!P3398</f>
        <v>0</v>
      </c>
      <c r="B3398" s="36">
        <f>'DETALLE DE CONEXIONES'!I3398</f>
        <v>0</v>
      </c>
      <c r="C3398" s="36">
        <f>'DETALLE DE CONEXIONES'!BB3398</f>
        <v>0</v>
      </c>
      <c r="D3398" s="36">
        <f>'DETALLE DE CONEXIONES'!E3398</f>
        <v>0</v>
      </c>
      <c r="E3398" s="36">
        <f t="shared" si="159"/>
        <v>1</v>
      </c>
      <c r="F3398" s="36">
        <f>IFERROR(LIMPIA('DETALLE DE CONEXIONES'!N3398,1),0)</f>
        <v>0</v>
      </c>
      <c r="G3398" s="36" t="str">
        <f>LEFT('DETALLE DE CONEXIONES'!BE3398,3)</f>
        <v/>
      </c>
      <c r="H3398" s="36" t="str">
        <f>RIGHT('DETALLE DE CONEXIONES'!AK3398,2)</f>
        <v/>
      </c>
      <c r="I3398" s="36" t="str">
        <f>LEFT('DETALLE DE CONEXIONES'!AK3398,3)</f>
        <v/>
      </c>
      <c r="J3398" s="36" t="str">
        <f>LEFT('DETALLE DE CONEXIONES'!M3398,3)</f>
        <v/>
      </c>
      <c r="K3398" s="36" t="str">
        <f>IF(LEN('DETALLE DE CONEXIONES'!M3398)&lt;12,(RIGHT('DETALLE DE CONEXIONES'!M3398,5)),(RIGHT('DETALLE DE CONEXIONES'!M3398,6)))</f>
        <v/>
      </c>
      <c r="L3398" s="36">
        <f>IF(C3398="Saliente Local",(IFERROR((LIMPIA(J3398,1)),0)),0)</f>
        <v>0</v>
      </c>
      <c r="M3398" s="36">
        <f>IF(C3398="Saliente Nacional",(IFERROR((LIMPIA(J3398,1)),0)),0)</f>
        <v>0</v>
      </c>
      <c r="N3398" s="36">
        <f>IF(C3398="Saliente Internacional",(IFERROR((LIMPIA(J3398,1)),0)),0)</f>
        <v>0</v>
      </c>
      <c r="O3398" s="36">
        <f>IF(C3398="Saliente Local",(IFERROR((LIMPIA(K3398,1)),0)),0)</f>
        <v>0</v>
      </c>
      <c r="P3398" s="36">
        <f>IF(C3398="Saliente Nacional",(IFERROR((LIMPIA(K3398,1)),0)),0)</f>
        <v>0</v>
      </c>
      <c r="Q3398" s="36">
        <f>IF(C3398="Saliente Internacional",(IFERROR((LIMPIA(K3398,1)),0)),0)</f>
        <v>0</v>
      </c>
      <c r="R3398" s="36">
        <f t="shared" si="160"/>
        <v>0</v>
      </c>
      <c r="S3398" s="36">
        <f t="shared" si="161"/>
        <v>0</v>
      </c>
    </row>
    <row r="3399" spans="1:19" x14ac:dyDescent="0.25">
      <c r="A3399" s="101">
        <f>'DETALLE DE CONEXIONES'!P3399</f>
        <v>0</v>
      </c>
      <c r="B3399" s="36">
        <f>'DETALLE DE CONEXIONES'!I3399</f>
        <v>0</v>
      </c>
      <c r="C3399" s="36">
        <f>'DETALLE DE CONEXIONES'!BB3399</f>
        <v>0</v>
      </c>
      <c r="D3399" s="36">
        <f>'DETALLE DE CONEXIONES'!E3399</f>
        <v>0</v>
      </c>
      <c r="E3399" s="36">
        <f t="shared" si="159"/>
        <v>1</v>
      </c>
      <c r="F3399" s="36">
        <f>IFERROR(LIMPIA('DETALLE DE CONEXIONES'!N3399,1),0)</f>
        <v>0</v>
      </c>
      <c r="G3399" s="36" t="str">
        <f>LEFT('DETALLE DE CONEXIONES'!BE3399,3)</f>
        <v/>
      </c>
      <c r="H3399" s="36" t="str">
        <f>RIGHT('DETALLE DE CONEXIONES'!AK3399,2)</f>
        <v/>
      </c>
      <c r="I3399" s="36" t="str">
        <f>LEFT('DETALLE DE CONEXIONES'!AK3399,3)</f>
        <v/>
      </c>
      <c r="J3399" s="36" t="str">
        <f>LEFT('DETALLE DE CONEXIONES'!M3399,3)</f>
        <v/>
      </c>
      <c r="K3399" s="36" t="str">
        <f>IF(LEN('DETALLE DE CONEXIONES'!M3399)&lt;12,(RIGHT('DETALLE DE CONEXIONES'!M3399,5)),(RIGHT('DETALLE DE CONEXIONES'!M3399,6)))</f>
        <v/>
      </c>
      <c r="L3399" s="36">
        <f>IF(C3399="Saliente Local",(IFERROR((LIMPIA(J3399,1)),0)),0)</f>
        <v>0</v>
      </c>
      <c r="M3399" s="36">
        <f>IF(C3399="Saliente Nacional",(IFERROR((LIMPIA(J3399,1)),0)),0)</f>
        <v>0</v>
      </c>
      <c r="N3399" s="36">
        <f>IF(C3399="Saliente Internacional",(IFERROR((LIMPIA(J3399,1)),0)),0)</f>
        <v>0</v>
      </c>
      <c r="O3399" s="36">
        <f>IF(C3399="Saliente Local",(IFERROR((LIMPIA(K3399,1)),0)),0)</f>
        <v>0</v>
      </c>
      <c r="P3399" s="36">
        <f>IF(C3399="Saliente Nacional",(IFERROR((LIMPIA(K3399,1)),0)),0)</f>
        <v>0</v>
      </c>
      <c r="Q3399" s="36">
        <f>IF(C3399="Saliente Internacional",(IFERROR((LIMPIA(K3399,1)),0)),0)</f>
        <v>0</v>
      </c>
      <c r="R3399" s="36">
        <f t="shared" si="160"/>
        <v>0</v>
      </c>
      <c r="S3399" s="36">
        <f t="shared" si="161"/>
        <v>0</v>
      </c>
    </row>
    <row r="3400" spans="1:19" x14ac:dyDescent="0.25">
      <c r="A3400" s="101">
        <f>'DETALLE DE CONEXIONES'!P3400</f>
        <v>0</v>
      </c>
      <c r="B3400" s="36">
        <f>'DETALLE DE CONEXIONES'!I3400</f>
        <v>0</v>
      </c>
      <c r="C3400" s="36">
        <f>'DETALLE DE CONEXIONES'!BB3400</f>
        <v>0</v>
      </c>
      <c r="D3400" s="36">
        <f>'DETALLE DE CONEXIONES'!E3400</f>
        <v>0</v>
      </c>
      <c r="E3400" s="36">
        <f t="shared" si="159"/>
        <v>1</v>
      </c>
      <c r="F3400" s="36">
        <f>IFERROR(LIMPIA('DETALLE DE CONEXIONES'!N3400,1),0)</f>
        <v>0</v>
      </c>
      <c r="G3400" s="36" t="str">
        <f>LEFT('DETALLE DE CONEXIONES'!BE3400,3)</f>
        <v/>
      </c>
      <c r="H3400" s="36" t="str">
        <f>RIGHT('DETALLE DE CONEXIONES'!AK3400,2)</f>
        <v/>
      </c>
      <c r="I3400" s="36" t="str">
        <f>LEFT('DETALLE DE CONEXIONES'!AK3400,3)</f>
        <v/>
      </c>
      <c r="J3400" s="36" t="str">
        <f>LEFT('DETALLE DE CONEXIONES'!M3400,3)</f>
        <v/>
      </c>
      <c r="K3400" s="36" t="str">
        <f>IF(LEN('DETALLE DE CONEXIONES'!M3400)&lt;12,(RIGHT('DETALLE DE CONEXIONES'!M3400,5)),(RIGHT('DETALLE DE CONEXIONES'!M3400,6)))</f>
        <v/>
      </c>
      <c r="L3400" s="36">
        <f>IF(C3400="Saliente Local",(IFERROR((LIMPIA(J3400,1)),0)),0)</f>
        <v>0</v>
      </c>
      <c r="M3400" s="36">
        <f>IF(C3400="Saliente Nacional",(IFERROR((LIMPIA(J3400,1)),0)),0)</f>
        <v>0</v>
      </c>
      <c r="N3400" s="36">
        <f>IF(C3400="Saliente Internacional",(IFERROR((LIMPIA(J3400,1)),0)),0)</f>
        <v>0</v>
      </c>
      <c r="O3400" s="36">
        <f>IF(C3400="Saliente Local",(IFERROR((LIMPIA(K3400,1)),0)),0)</f>
        <v>0</v>
      </c>
      <c r="P3400" s="36">
        <f>IF(C3400="Saliente Nacional",(IFERROR((LIMPIA(K3400,1)),0)),0)</f>
        <v>0</v>
      </c>
      <c r="Q3400" s="36">
        <f>IF(C3400="Saliente Internacional",(IFERROR((LIMPIA(K3400,1)),0)),0)</f>
        <v>0</v>
      </c>
      <c r="R3400" s="36">
        <f t="shared" si="160"/>
        <v>0</v>
      </c>
      <c r="S3400" s="36">
        <f t="shared" si="161"/>
        <v>0</v>
      </c>
    </row>
    <row r="3401" spans="1:19" x14ac:dyDescent="0.25">
      <c r="A3401" s="101">
        <f>'DETALLE DE CONEXIONES'!P3401</f>
        <v>0</v>
      </c>
      <c r="B3401" s="36">
        <f>'DETALLE DE CONEXIONES'!I3401</f>
        <v>0</v>
      </c>
      <c r="C3401" s="36">
        <f>'DETALLE DE CONEXIONES'!BB3401</f>
        <v>0</v>
      </c>
      <c r="D3401" s="36">
        <f>'DETALLE DE CONEXIONES'!E3401</f>
        <v>0</v>
      </c>
      <c r="E3401" s="36">
        <f t="shared" si="159"/>
        <v>1</v>
      </c>
      <c r="F3401" s="36">
        <f>IFERROR(LIMPIA('DETALLE DE CONEXIONES'!N3401,1),0)</f>
        <v>0</v>
      </c>
      <c r="G3401" s="36" t="str">
        <f>LEFT('DETALLE DE CONEXIONES'!BE3401,3)</f>
        <v/>
      </c>
      <c r="H3401" s="36" t="str">
        <f>RIGHT('DETALLE DE CONEXIONES'!AK3401,2)</f>
        <v/>
      </c>
      <c r="I3401" s="36" t="str">
        <f>LEFT('DETALLE DE CONEXIONES'!AK3401,3)</f>
        <v/>
      </c>
      <c r="J3401" s="36" t="str">
        <f>LEFT('DETALLE DE CONEXIONES'!M3401,3)</f>
        <v/>
      </c>
      <c r="K3401" s="36" t="str">
        <f>IF(LEN('DETALLE DE CONEXIONES'!M3401)&lt;12,(RIGHT('DETALLE DE CONEXIONES'!M3401,5)),(RIGHT('DETALLE DE CONEXIONES'!M3401,6)))</f>
        <v/>
      </c>
      <c r="L3401" s="36">
        <f>IF(C3401="Saliente Local",(IFERROR((LIMPIA(J3401,1)),0)),0)</f>
        <v>0</v>
      </c>
      <c r="M3401" s="36">
        <f>IF(C3401="Saliente Nacional",(IFERROR((LIMPIA(J3401,1)),0)),0)</f>
        <v>0</v>
      </c>
      <c r="N3401" s="36">
        <f>IF(C3401="Saliente Internacional",(IFERROR((LIMPIA(J3401,1)),0)),0)</f>
        <v>0</v>
      </c>
      <c r="O3401" s="36">
        <f>IF(C3401="Saliente Local",(IFERROR((LIMPIA(K3401,1)),0)),0)</f>
        <v>0</v>
      </c>
      <c r="P3401" s="36">
        <f>IF(C3401="Saliente Nacional",(IFERROR((LIMPIA(K3401,1)),0)),0)</f>
        <v>0</v>
      </c>
      <c r="Q3401" s="36">
        <f>IF(C3401="Saliente Internacional",(IFERROR((LIMPIA(K3401,1)),0)),0)</f>
        <v>0</v>
      </c>
      <c r="R3401" s="36">
        <f t="shared" si="160"/>
        <v>0</v>
      </c>
      <c r="S3401" s="36">
        <f t="shared" si="161"/>
        <v>0</v>
      </c>
    </row>
    <row r="3402" spans="1:19" x14ac:dyDescent="0.25">
      <c r="A3402" s="101">
        <f>'DETALLE DE CONEXIONES'!P3402</f>
        <v>0</v>
      </c>
      <c r="B3402" s="36">
        <f>'DETALLE DE CONEXIONES'!I3402</f>
        <v>0</v>
      </c>
      <c r="C3402" s="36">
        <f>'DETALLE DE CONEXIONES'!BB3402</f>
        <v>0</v>
      </c>
      <c r="D3402" s="36">
        <f>'DETALLE DE CONEXIONES'!E3402</f>
        <v>0</v>
      </c>
      <c r="E3402" s="36">
        <f t="shared" si="159"/>
        <v>1</v>
      </c>
      <c r="F3402" s="36">
        <f>IFERROR(LIMPIA('DETALLE DE CONEXIONES'!N3402,1),0)</f>
        <v>0</v>
      </c>
      <c r="G3402" s="36" t="str">
        <f>LEFT('DETALLE DE CONEXIONES'!BE3402,3)</f>
        <v/>
      </c>
      <c r="H3402" s="36" t="str">
        <f>RIGHT('DETALLE DE CONEXIONES'!AK3402,2)</f>
        <v/>
      </c>
      <c r="I3402" s="36" t="str">
        <f>LEFT('DETALLE DE CONEXIONES'!AK3402,3)</f>
        <v/>
      </c>
      <c r="J3402" s="36" t="str">
        <f>LEFT('DETALLE DE CONEXIONES'!M3402,3)</f>
        <v/>
      </c>
      <c r="K3402" s="36" t="str">
        <f>IF(LEN('DETALLE DE CONEXIONES'!M3402)&lt;12,(RIGHT('DETALLE DE CONEXIONES'!M3402,5)),(RIGHT('DETALLE DE CONEXIONES'!M3402,6)))</f>
        <v/>
      </c>
      <c r="L3402" s="36">
        <f>IF(C3402="Saliente Local",(IFERROR((LIMPIA(J3402,1)),0)),0)</f>
        <v>0</v>
      </c>
      <c r="M3402" s="36">
        <f>IF(C3402="Saliente Nacional",(IFERROR((LIMPIA(J3402,1)),0)),0)</f>
        <v>0</v>
      </c>
      <c r="N3402" s="36">
        <f>IF(C3402="Saliente Internacional",(IFERROR((LIMPIA(J3402,1)),0)),0)</f>
        <v>0</v>
      </c>
      <c r="O3402" s="36">
        <f>IF(C3402="Saliente Local",(IFERROR((LIMPIA(K3402,1)),0)),0)</f>
        <v>0</v>
      </c>
      <c r="P3402" s="36">
        <f>IF(C3402="Saliente Nacional",(IFERROR((LIMPIA(K3402,1)),0)),0)</f>
        <v>0</v>
      </c>
      <c r="Q3402" s="36">
        <f>IF(C3402="Saliente Internacional",(IFERROR((LIMPIA(K3402,1)),0)),0)</f>
        <v>0</v>
      </c>
      <c r="R3402" s="36">
        <f t="shared" si="160"/>
        <v>0</v>
      </c>
      <c r="S3402" s="36">
        <f t="shared" si="161"/>
        <v>0</v>
      </c>
    </row>
    <row r="3403" spans="1:19" x14ac:dyDescent="0.25">
      <c r="A3403" s="101">
        <f>'DETALLE DE CONEXIONES'!P3403</f>
        <v>0</v>
      </c>
      <c r="B3403" s="36">
        <f>'DETALLE DE CONEXIONES'!I3403</f>
        <v>0</v>
      </c>
      <c r="C3403" s="36">
        <f>'DETALLE DE CONEXIONES'!BB3403</f>
        <v>0</v>
      </c>
      <c r="D3403" s="36">
        <f>'DETALLE DE CONEXIONES'!E3403</f>
        <v>0</v>
      </c>
      <c r="E3403" s="36">
        <f t="shared" si="159"/>
        <v>1</v>
      </c>
      <c r="F3403" s="36">
        <f>IFERROR(LIMPIA('DETALLE DE CONEXIONES'!N3403,1),0)</f>
        <v>0</v>
      </c>
      <c r="G3403" s="36" t="str">
        <f>LEFT('DETALLE DE CONEXIONES'!BE3403,3)</f>
        <v/>
      </c>
      <c r="H3403" s="36" t="str">
        <f>RIGHT('DETALLE DE CONEXIONES'!AK3403,2)</f>
        <v/>
      </c>
      <c r="I3403" s="36" t="str">
        <f>LEFT('DETALLE DE CONEXIONES'!AK3403,3)</f>
        <v/>
      </c>
      <c r="J3403" s="36" t="str">
        <f>LEFT('DETALLE DE CONEXIONES'!M3403,3)</f>
        <v/>
      </c>
      <c r="K3403" s="36" t="str">
        <f>IF(LEN('DETALLE DE CONEXIONES'!M3403)&lt;12,(RIGHT('DETALLE DE CONEXIONES'!M3403,5)),(RIGHT('DETALLE DE CONEXIONES'!M3403,6)))</f>
        <v/>
      </c>
      <c r="L3403" s="36">
        <f>IF(C3403="Saliente Local",(IFERROR((LIMPIA(J3403,1)),0)),0)</f>
        <v>0</v>
      </c>
      <c r="M3403" s="36">
        <f>IF(C3403="Saliente Nacional",(IFERROR((LIMPIA(J3403,1)),0)),0)</f>
        <v>0</v>
      </c>
      <c r="N3403" s="36">
        <f>IF(C3403="Saliente Internacional",(IFERROR((LIMPIA(J3403,1)),0)),0)</f>
        <v>0</v>
      </c>
      <c r="O3403" s="36">
        <f>IF(C3403="Saliente Local",(IFERROR((LIMPIA(K3403,1)),0)),0)</f>
        <v>0</v>
      </c>
      <c r="P3403" s="36">
        <f>IF(C3403="Saliente Nacional",(IFERROR((LIMPIA(K3403,1)),0)),0)</f>
        <v>0</v>
      </c>
      <c r="Q3403" s="36">
        <f>IF(C3403="Saliente Internacional",(IFERROR((LIMPIA(K3403,1)),0)),0)</f>
        <v>0</v>
      </c>
      <c r="R3403" s="36">
        <f t="shared" si="160"/>
        <v>0</v>
      </c>
      <c r="S3403" s="36">
        <f t="shared" si="161"/>
        <v>0</v>
      </c>
    </row>
    <row r="3404" spans="1:19" x14ac:dyDescent="0.25">
      <c r="A3404" s="101">
        <f>'DETALLE DE CONEXIONES'!P3404</f>
        <v>0</v>
      </c>
      <c r="B3404" s="36">
        <f>'DETALLE DE CONEXIONES'!I3404</f>
        <v>0</v>
      </c>
      <c r="C3404" s="36">
        <f>'DETALLE DE CONEXIONES'!BB3404</f>
        <v>0</v>
      </c>
      <c r="D3404" s="36">
        <f>'DETALLE DE CONEXIONES'!E3404</f>
        <v>0</v>
      </c>
      <c r="E3404" s="36">
        <f t="shared" si="159"/>
        <v>1</v>
      </c>
      <c r="F3404" s="36">
        <f>IFERROR(LIMPIA('DETALLE DE CONEXIONES'!N3404,1),0)</f>
        <v>0</v>
      </c>
      <c r="G3404" s="36" t="str">
        <f>LEFT('DETALLE DE CONEXIONES'!BE3404,3)</f>
        <v/>
      </c>
      <c r="H3404" s="36" t="str">
        <f>RIGHT('DETALLE DE CONEXIONES'!AK3404,2)</f>
        <v/>
      </c>
      <c r="I3404" s="36" t="str">
        <f>LEFT('DETALLE DE CONEXIONES'!AK3404,3)</f>
        <v/>
      </c>
      <c r="J3404" s="36" t="str">
        <f>LEFT('DETALLE DE CONEXIONES'!M3404,3)</f>
        <v/>
      </c>
      <c r="K3404" s="36" t="str">
        <f>IF(LEN('DETALLE DE CONEXIONES'!M3404)&lt;12,(RIGHT('DETALLE DE CONEXIONES'!M3404,5)),(RIGHT('DETALLE DE CONEXIONES'!M3404,6)))</f>
        <v/>
      </c>
      <c r="L3404" s="36">
        <f>IF(C3404="Saliente Local",(IFERROR((LIMPIA(J3404,1)),0)),0)</f>
        <v>0</v>
      </c>
      <c r="M3404" s="36">
        <f>IF(C3404="Saliente Nacional",(IFERROR((LIMPIA(J3404,1)),0)),0)</f>
        <v>0</v>
      </c>
      <c r="N3404" s="36">
        <f>IF(C3404="Saliente Internacional",(IFERROR((LIMPIA(J3404,1)),0)),0)</f>
        <v>0</v>
      </c>
      <c r="O3404" s="36">
        <f>IF(C3404="Saliente Local",(IFERROR((LIMPIA(K3404,1)),0)),0)</f>
        <v>0</v>
      </c>
      <c r="P3404" s="36">
        <f>IF(C3404="Saliente Nacional",(IFERROR((LIMPIA(K3404,1)),0)),0)</f>
        <v>0</v>
      </c>
      <c r="Q3404" s="36">
        <f>IF(C3404="Saliente Internacional",(IFERROR((LIMPIA(K3404,1)),0)),0)</f>
        <v>0</v>
      </c>
      <c r="R3404" s="36">
        <f t="shared" si="160"/>
        <v>0</v>
      </c>
      <c r="S3404" s="36">
        <f t="shared" si="161"/>
        <v>0</v>
      </c>
    </row>
    <row r="3405" spans="1:19" x14ac:dyDescent="0.25">
      <c r="A3405" s="101">
        <f>'DETALLE DE CONEXIONES'!P3405</f>
        <v>0</v>
      </c>
      <c r="B3405" s="36">
        <f>'DETALLE DE CONEXIONES'!I3405</f>
        <v>0</v>
      </c>
      <c r="C3405" s="36">
        <f>'DETALLE DE CONEXIONES'!BB3405</f>
        <v>0</v>
      </c>
      <c r="D3405" s="36">
        <f>'DETALLE DE CONEXIONES'!E3405</f>
        <v>0</v>
      </c>
      <c r="E3405" s="36">
        <f t="shared" si="159"/>
        <v>1</v>
      </c>
      <c r="F3405" s="36">
        <f>IFERROR(LIMPIA('DETALLE DE CONEXIONES'!N3405,1),0)</f>
        <v>0</v>
      </c>
      <c r="G3405" s="36" t="str">
        <f>LEFT('DETALLE DE CONEXIONES'!BE3405,3)</f>
        <v/>
      </c>
      <c r="H3405" s="36" t="str">
        <f>RIGHT('DETALLE DE CONEXIONES'!AK3405,2)</f>
        <v/>
      </c>
      <c r="I3405" s="36" t="str">
        <f>LEFT('DETALLE DE CONEXIONES'!AK3405,3)</f>
        <v/>
      </c>
      <c r="J3405" s="36" t="str">
        <f>LEFT('DETALLE DE CONEXIONES'!M3405,3)</f>
        <v/>
      </c>
      <c r="K3405" s="36" t="str">
        <f>IF(LEN('DETALLE DE CONEXIONES'!M3405)&lt;12,(RIGHT('DETALLE DE CONEXIONES'!M3405,5)),(RIGHT('DETALLE DE CONEXIONES'!M3405,6)))</f>
        <v/>
      </c>
      <c r="L3405" s="36">
        <f>IF(C3405="Saliente Local",(IFERROR((LIMPIA(J3405,1)),0)),0)</f>
        <v>0</v>
      </c>
      <c r="M3405" s="36">
        <f>IF(C3405="Saliente Nacional",(IFERROR((LIMPIA(J3405,1)),0)),0)</f>
        <v>0</v>
      </c>
      <c r="N3405" s="36">
        <f>IF(C3405="Saliente Internacional",(IFERROR((LIMPIA(J3405,1)),0)),0)</f>
        <v>0</v>
      </c>
      <c r="O3405" s="36">
        <f>IF(C3405="Saliente Local",(IFERROR((LIMPIA(K3405,1)),0)),0)</f>
        <v>0</v>
      </c>
      <c r="P3405" s="36">
        <f>IF(C3405="Saliente Nacional",(IFERROR((LIMPIA(K3405,1)),0)),0)</f>
        <v>0</v>
      </c>
      <c r="Q3405" s="36">
        <f>IF(C3405="Saliente Internacional",(IFERROR((LIMPIA(K3405,1)),0)),0)</f>
        <v>0</v>
      </c>
      <c r="R3405" s="36">
        <f t="shared" si="160"/>
        <v>0</v>
      </c>
      <c r="S3405" s="36">
        <f t="shared" si="161"/>
        <v>0</v>
      </c>
    </row>
    <row r="3406" spans="1:19" x14ac:dyDescent="0.25">
      <c r="A3406" s="101">
        <f>'DETALLE DE CONEXIONES'!P3406</f>
        <v>0</v>
      </c>
      <c r="B3406" s="36">
        <f>'DETALLE DE CONEXIONES'!I3406</f>
        <v>0</v>
      </c>
      <c r="C3406" s="36">
        <f>'DETALLE DE CONEXIONES'!BB3406</f>
        <v>0</v>
      </c>
      <c r="D3406" s="36">
        <f>'DETALLE DE CONEXIONES'!E3406</f>
        <v>0</v>
      </c>
      <c r="E3406" s="36">
        <f t="shared" si="159"/>
        <v>1</v>
      </c>
      <c r="F3406" s="36">
        <f>IFERROR(LIMPIA('DETALLE DE CONEXIONES'!N3406,1),0)</f>
        <v>0</v>
      </c>
      <c r="G3406" s="36" t="str">
        <f>LEFT('DETALLE DE CONEXIONES'!BE3406,3)</f>
        <v/>
      </c>
      <c r="H3406" s="36" t="str">
        <f>RIGHT('DETALLE DE CONEXIONES'!AK3406,2)</f>
        <v/>
      </c>
      <c r="I3406" s="36" t="str">
        <f>LEFT('DETALLE DE CONEXIONES'!AK3406,3)</f>
        <v/>
      </c>
      <c r="J3406" s="36" t="str">
        <f>LEFT('DETALLE DE CONEXIONES'!M3406,3)</f>
        <v/>
      </c>
      <c r="K3406" s="36" t="str">
        <f>IF(LEN('DETALLE DE CONEXIONES'!M3406)&lt;12,(RIGHT('DETALLE DE CONEXIONES'!M3406,5)),(RIGHT('DETALLE DE CONEXIONES'!M3406,6)))</f>
        <v/>
      </c>
      <c r="L3406" s="36">
        <f>IF(C3406="Saliente Local",(IFERROR((LIMPIA(J3406,1)),0)),0)</f>
        <v>0</v>
      </c>
      <c r="M3406" s="36">
        <f>IF(C3406="Saliente Nacional",(IFERROR((LIMPIA(J3406,1)),0)),0)</f>
        <v>0</v>
      </c>
      <c r="N3406" s="36">
        <f>IF(C3406="Saliente Internacional",(IFERROR((LIMPIA(J3406,1)),0)),0)</f>
        <v>0</v>
      </c>
      <c r="O3406" s="36">
        <f>IF(C3406="Saliente Local",(IFERROR((LIMPIA(K3406,1)),0)),0)</f>
        <v>0</v>
      </c>
      <c r="P3406" s="36">
        <f>IF(C3406="Saliente Nacional",(IFERROR((LIMPIA(K3406,1)),0)),0)</f>
        <v>0</v>
      </c>
      <c r="Q3406" s="36">
        <f>IF(C3406="Saliente Internacional",(IFERROR((LIMPIA(K3406,1)),0)),0)</f>
        <v>0</v>
      </c>
      <c r="R3406" s="36">
        <f t="shared" si="160"/>
        <v>0</v>
      </c>
      <c r="S3406" s="36">
        <f t="shared" si="161"/>
        <v>0</v>
      </c>
    </row>
    <row r="3407" spans="1:19" x14ac:dyDescent="0.25">
      <c r="A3407" s="101">
        <f>'DETALLE DE CONEXIONES'!P3407</f>
        <v>0</v>
      </c>
      <c r="B3407" s="36">
        <f>'DETALLE DE CONEXIONES'!I3407</f>
        <v>0</v>
      </c>
      <c r="C3407" s="36">
        <f>'DETALLE DE CONEXIONES'!BB3407</f>
        <v>0</v>
      </c>
      <c r="D3407" s="36">
        <f>'DETALLE DE CONEXIONES'!E3407</f>
        <v>0</v>
      </c>
      <c r="E3407" s="36">
        <f t="shared" si="159"/>
        <v>1</v>
      </c>
      <c r="F3407" s="36">
        <f>IFERROR(LIMPIA('DETALLE DE CONEXIONES'!N3407,1),0)</f>
        <v>0</v>
      </c>
      <c r="G3407" s="36" t="str">
        <f>LEFT('DETALLE DE CONEXIONES'!BE3407,3)</f>
        <v/>
      </c>
      <c r="H3407" s="36" t="str">
        <f>RIGHT('DETALLE DE CONEXIONES'!AK3407,2)</f>
        <v/>
      </c>
      <c r="I3407" s="36" t="str">
        <f>LEFT('DETALLE DE CONEXIONES'!AK3407,3)</f>
        <v/>
      </c>
      <c r="J3407" s="36" t="str">
        <f>LEFT('DETALLE DE CONEXIONES'!M3407,3)</f>
        <v/>
      </c>
      <c r="K3407" s="36" t="str">
        <f>IF(LEN('DETALLE DE CONEXIONES'!M3407)&lt;12,(RIGHT('DETALLE DE CONEXIONES'!M3407,5)),(RIGHT('DETALLE DE CONEXIONES'!M3407,6)))</f>
        <v/>
      </c>
      <c r="L3407" s="36">
        <f>IF(C3407="Saliente Local",(IFERROR((LIMPIA(J3407,1)),0)),0)</f>
        <v>0</v>
      </c>
      <c r="M3407" s="36">
        <f>IF(C3407="Saliente Nacional",(IFERROR((LIMPIA(J3407,1)),0)),0)</f>
        <v>0</v>
      </c>
      <c r="N3407" s="36">
        <f>IF(C3407="Saliente Internacional",(IFERROR((LIMPIA(J3407,1)),0)),0)</f>
        <v>0</v>
      </c>
      <c r="O3407" s="36">
        <f>IF(C3407="Saliente Local",(IFERROR((LIMPIA(K3407,1)),0)),0)</f>
        <v>0</v>
      </c>
      <c r="P3407" s="36">
        <f>IF(C3407="Saliente Nacional",(IFERROR((LIMPIA(K3407,1)),0)),0)</f>
        <v>0</v>
      </c>
      <c r="Q3407" s="36">
        <f>IF(C3407="Saliente Internacional",(IFERROR((LIMPIA(K3407,1)),0)),0)</f>
        <v>0</v>
      </c>
      <c r="R3407" s="36">
        <f t="shared" si="160"/>
        <v>0</v>
      </c>
      <c r="S3407" s="36">
        <f t="shared" si="161"/>
        <v>0</v>
      </c>
    </row>
    <row r="3408" spans="1:19" x14ac:dyDescent="0.25">
      <c r="A3408" s="101">
        <f>'DETALLE DE CONEXIONES'!P3408</f>
        <v>0</v>
      </c>
      <c r="B3408" s="36">
        <f>'DETALLE DE CONEXIONES'!I3408</f>
        <v>0</v>
      </c>
      <c r="C3408" s="36">
        <f>'DETALLE DE CONEXIONES'!BB3408</f>
        <v>0</v>
      </c>
      <c r="D3408" s="36">
        <f>'DETALLE DE CONEXIONES'!E3408</f>
        <v>0</v>
      </c>
      <c r="E3408" s="36">
        <f t="shared" si="159"/>
        <v>1</v>
      </c>
      <c r="F3408" s="36">
        <f>IFERROR(LIMPIA('DETALLE DE CONEXIONES'!N3408,1),0)</f>
        <v>0</v>
      </c>
      <c r="G3408" s="36" t="str">
        <f>LEFT('DETALLE DE CONEXIONES'!BE3408,3)</f>
        <v/>
      </c>
      <c r="H3408" s="36" t="str">
        <f>RIGHT('DETALLE DE CONEXIONES'!AK3408,2)</f>
        <v/>
      </c>
      <c r="I3408" s="36" t="str">
        <f>LEFT('DETALLE DE CONEXIONES'!AK3408,3)</f>
        <v/>
      </c>
      <c r="J3408" s="36" t="str">
        <f>LEFT('DETALLE DE CONEXIONES'!M3408,3)</f>
        <v/>
      </c>
      <c r="K3408" s="36" t="str">
        <f>IF(LEN('DETALLE DE CONEXIONES'!M3408)&lt;12,(RIGHT('DETALLE DE CONEXIONES'!M3408,5)),(RIGHT('DETALLE DE CONEXIONES'!M3408,6)))</f>
        <v/>
      </c>
      <c r="L3408" s="36">
        <f>IF(C3408="Saliente Local",(IFERROR((LIMPIA(J3408,1)),0)),0)</f>
        <v>0</v>
      </c>
      <c r="M3408" s="36">
        <f>IF(C3408="Saliente Nacional",(IFERROR((LIMPIA(J3408,1)),0)),0)</f>
        <v>0</v>
      </c>
      <c r="N3408" s="36">
        <f>IF(C3408="Saliente Internacional",(IFERROR((LIMPIA(J3408,1)),0)),0)</f>
        <v>0</v>
      </c>
      <c r="O3408" s="36">
        <f>IF(C3408="Saliente Local",(IFERROR((LIMPIA(K3408,1)),0)),0)</f>
        <v>0</v>
      </c>
      <c r="P3408" s="36">
        <f>IF(C3408="Saliente Nacional",(IFERROR((LIMPIA(K3408,1)),0)),0)</f>
        <v>0</v>
      </c>
      <c r="Q3408" s="36">
        <f>IF(C3408="Saliente Internacional",(IFERROR((LIMPIA(K3408,1)),0)),0)</f>
        <v>0</v>
      </c>
      <c r="R3408" s="36">
        <f t="shared" si="160"/>
        <v>0</v>
      </c>
      <c r="S3408" s="36">
        <f t="shared" si="161"/>
        <v>0</v>
      </c>
    </row>
    <row r="3409" spans="1:19" x14ac:dyDescent="0.25">
      <c r="A3409" s="101">
        <f>'DETALLE DE CONEXIONES'!P3409</f>
        <v>0</v>
      </c>
      <c r="B3409" s="36">
        <f>'DETALLE DE CONEXIONES'!I3409</f>
        <v>0</v>
      </c>
      <c r="C3409" s="36">
        <f>'DETALLE DE CONEXIONES'!BB3409</f>
        <v>0</v>
      </c>
      <c r="D3409" s="36">
        <f>'DETALLE DE CONEXIONES'!E3409</f>
        <v>0</v>
      </c>
      <c r="E3409" s="36">
        <f t="shared" si="159"/>
        <v>1</v>
      </c>
      <c r="F3409" s="36">
        <f>IFERROR(LIMPIA('DETALLE DE CONEXIONES'!N3409,1),0)</f>
        <v>0</v>
      </c>
      <c r="G3409" s="36" t="str">
        <f>LEFT('DETALLE DE CONEXIONES'!BE3409,3)</f>
        <v/>
      </c>
      <c r="H3409" s="36" t="str">
        <f>RIGHT('DETALLE DE CONEXIONES'!AK3409,2)</f>
        <v/>
      </c>
      <c r="I3409" s="36" t="str">
        <f>LEFT('DETALLE DE CONEXIONES'!AK3409,3)</f>
        <v/>
      </c>
      <c r="J3409" s="36" t="str">
        <f>LEFT('DETALLE DE CONEXIONES'!M3409,3)</f>
        <v/>
      </c>
      <c r="K3409" s="36" t="str">
        <f>IF(LEN('DETALLE DE CONEXIONES'!M3409)&lt;12,(RIGHT('DETALLE DE CONEXIONES'!M3409,5)),(RIGHT('DETALLE DE CONEXIONES'!M3409,6)))</f>
        <v/>
      </c>
      <c r="L3409" s="36">
        <f>IF(C3409="Saliente Local",(IFERROR((LIMPIA(J3409,1)),0)),0)</f>
        <v>0</v>
      </c>
      <c r="M3409" s="36">
        <f>IF(C3409="Saliente Nacional",(IFERROR((LIMPIA(J3409,1)),0)),0)</f>
        <v>0</v>
      </c>
      <c r="N3409" s="36">
        <f>IF(C3409="Saliente Internacional",(IFERROR((LIMPIA(J3409,1)),0)),0)</f>
        <v>0</v>
      </c>
      <c r="O3409" s="36">
        <f>IF(C3409="Saliente Local",(IFERROR((LIMPIA(K3409,1)),0)),0)</f>
        <v>0</v>
      </c>
      <c r="P3409" s="36">
        <f>IF(C3409="Saliente Nacional",(IFERROR((LIMPIA(K3409,1)),0)),0)</f>
        <v>0</v>
      </c>
      <c r="Q3409" s="36">
        <f>IF(C3409="Saliente Internacional",(IFERROR((LIMPIA(K3409,1)),0)),0)</f>
        <v>0</v>
      </c>
      <c r="R3409" s="36">
        <f t="shared" si="160"/>
        <v>0</v>
      </c>
      <c r="S3409" s="36">
        <f t="shared" si="161"/>
        <v>0</v>
      </c>
    </row>
    <row r="3410" spans="1:19" x14ac:dyDescent="0.25">
      <c r="A3410" s="101">
        <f>'DETALLE DE CONEXIONES'!P3410</f>
        <v>0</v>
      </c>
      <c r="B3410" s="36">
        <f>'DETALLE DE CONEXIONES'!I3410</f>
        <v>0</v>
      </c>
      <c r="C3410" s="36">
        <f>'DETALLE DE CONEXIONES'!BB3410</f>
        <v>0</v>
      </c>
      <c r="D3410" s="36">
        <f>'DETALLE DE CONEXIONES'!E3410</f>
        <v>0</v>
      </c>
      <c r="E3410" s="36">
        <f t="shared" si="159"/>
        <v>1</v>
      </c>
      <c r="F3410" s="36">
        <f>IFERROR(LIMPIA('DETALLE DE CONEXIONES'!N3410,1),0)</f>
        <v>0</v>
      </c>
      <c r="G3410" s="36" t="str">
        <f>LEFT('DETALLE DE CONEXIONES'!BE3410,3)</f>
        <v/>
      </c>
      <c r="H3410" s="36" t="str">
        <f>RIGHT('DETALLE DE CONEXIONES'!AK3410,2)</f>
        <v/>
      </c>
      <c r="I3410" s="36" t="str">
        <f>LEFT('DETALLE DE CONEXIONES'!AK3410,3)</f>
        <v/>
      </c>
      <c r="J3410" s="36" t="str">
        <f>LEFT('DETALLE DE CONEXIONES'!M3410,3)</f>
        <v/>
      </c>
      <c r="K3410" s="36" t="str">
        <f>IF(LEN('DETALLE DE CONEXIONES'!M3410)&lt;12,(RIGHT('DETALLE DE CONEXIONES'!M3410,5)),(RIGHT('DETALLE DE CONEXIONES'!M3410,6)))</f>
        <v/>
      </c>
      <c r="L3410" s="36">
        <f>IF(C3410="Saliente Local",(IFERROR((LIMPIA(J3410,1)),0)),0)</f>
        <v>0</v>
      </c>
      <c r="M3410" s="36">
        <f>IF(C3410="Saliente Nacional",(IFERROR((LIMPIA(J3410,1)),0)),0)</f>
        <v>0</v>
      </c>
      <c r="N3410" s="36">
        <f>IF(C3410="Saliente Internacional",(IFERROR((LIMPIA(J3410,1)),0)),0)</f>
        <v>0</v>
      </c>
      <c r="O3410" s="36">
        <f>IF(C3410="Saliente Local",(IFERROR((LIMPIA(K3410,1)),0)),0)</f>
        <v>0</v>
      </c>
      <c r="P3410" s="36">
        <f>IF(C3410="Saliente Nacional",(IFERROR((LIMPIA(K3410,1)),0)),0)</f>
        <v>0</v>
      </c>
      <c r="Q3410" s="36">
        <f>IF(C3410="Saliente Internacional",(IFERROR((LIMPIA(K3410,1)),0)),0)</f>
        <v>0</v>
      </c>
      <c r="R3410" s="36">
        <f t="shared" si="160"/>
        <v>0</v>
      </c>
      <c r="S3410" s="36">
        <f t="shared" si="161"/>
        <v>0</v>
      </c>
    </row>
    <row r="3411" spans="1:19" x14ac:dyDescent="0.25">
      <c r="A3411" s="101">
        <f>'DETALLE DE CONEXIONES'!P3411</f>
        <v>0</v>
      </c>
      <c r="B3411" s="36">
        <f>'DETALLE DE CONEXIONES'!I3411</f>
        <v>0</v>
      </c>
      <c r="C3411" s="36">
        <f>'DETALLE DE CONEXIONES'!BB3411</f>
        <v>0</v>
      </c>
      <c r="D3411" s="36">
        <f>'DETALLE DE CONEXIONES'!E3411</f>
        <v>0</v>
      </c>
      <c r="E3411" s="36">
        <f t="shared" si="159"/>
        <v>1</v>
      </c>
      <c r="F3411" s="36">
        <f>IFERROR(LIMPIA('DETALLE DE CONEXIONES'!N3411,1),0)</f>
        <v>0</v>
      </c>
      <c r="G3411" s="36" t="str">
        <f>LEFT('DETALLE DE CONEXIONES'!BE3411,3)</f>
        <v/>
      </c>
      <c r="H3411" s="36" t="str">
        <f>RIGHT('DETALLE DE CONEXIONES'!AK3411,2)</f>
        <v/>
      </c>
      <c r="I3411" s="36" t="str">
        <f>LEFT('DETALLE DE CONEXIONES'!AK3411,3)</f>
        <v/>
      </c>
      <c r="J3411" s="36" t="str">
        <f>LEFT('DETALLE DE CONEXIONES'!M3411,3)</f>
        <v/>
      </c>
      <c r="K3411" s="36" t="str">
        <f>IF(LEN('DETALLE DE CONEXIONES'!M3411)&lt;12,(RIGHT('DETALLE DE CONEXIONES'!M3411,5)),(RIGHT('DETALLE DE CONEXIONES'!M3411,6)))</f>
        <v/>
      </c>
      <c r="L3411" s="36">
        <f>IF(C3411="Saliente Local",(IFERROR((LIMPIA(J3411,1)),0)),0)</f>
        <v>0</v>
      </c>
      <c r="M3411" s="36">
        <f>IF(C3411="Saliente Nacional",(IFERROR((LIMPIA(J3411,1)),0)),0)</f>
        <v>0</v>
      </c>
      <c r="N3411" s="36">
        <f>IF(C3411="Saliente Internacional",(IFERROR((LIMPIA(J3411,1)),0)),0)</f>
        <v>0</v>
      </c>
      <c r="O3411" s="36">
        <f>IF(C3411="Saliente Local",(IFERROR((LIMPIA(K3411,1)),0)),0)</f>
        <v>0</v>
      </c>
      <c r="P3411" s="36">
        <f>IF(C3411="Saliente Nacional",(IFERROR((LIMPIA(K3411,1)),0)),0)</f>
        <v>0</v>
      </c>
      <c r="Q3411" s="36">
        <f>IF(C3411="Saliente Internacional",(IFERROR((LIMPIA(K3411,1)),0)),0)</f>
        <v>0</v>
      </c>
      <c r="R3411" s="36">
        <f t="shared" si="160"/>
        <v>0</v>
      </c>
      <c r="S3411" s="36">
        <f t="shared" si="161"/>
        <v>0</v>
      </c>
    </row>
    <row r="3412" spans="1:19" x14ac:dyDescent="0.25">
      <c r="A3412" s="101">
        <f>'DETALLE DE CONEXIONES'!P3412</f>
        <v>0</v>
      </c>
      <c r="B3412" s="36">
        <f>'DETALLE DE CONEXIONES'!I3412</f>
        <v>0</v>
      </c>
      <c r="C3412" s="36">
        <f>'DETALLE DE CONEXIONES'!BB3412</f>
        <v>0</v>
      </c>
      <c r="D3412" s="36">
        <f>'DETALLE DE CONEXIONES'!E3412</f>
        <v>0</v>
      </c>
      <c r="E3412" s="36">
        <f t="shared" si="159"/>
        <v>1</v>
      </c>
      <c r="F3412" s="36">
        <f>IFERROR(LIMPIA('DETALLE DE CONEXIONES'!N3412,1),0)</f>
        <v>0</v>
      </c>
      <c r="G3412" s="36" t="str">
        <f>LEFT('DETALLE DE CONEXIONES'!BE3412,3)</f>
        <v/>
      </c>
      <c r="H3412" s="36" t="str">
        <f>RIGHT('DETALLE DE CONEXIONES'!AK3412,2)</f>
        <v/>
      </c>
      <c r="I3412" s="36" t="str">
        <f>LEFT('DETALLE DE CONEXIONES'!AK3412,3)</f>
        <v/>
      </c>
      <c r="J3412" s="36" t="str">
        <f>LEFT('DETALLE DE CONEXIONES'!M3412,3)</f>
        <v/>
      </c>
      <c r="K3412" s="36" t="str">
        <f>IF(LEN('DETALLE DE CONEXIONES'!M3412)&lt;12,(RIGHT('DETALLE DE CONEXIONES'!M3412,5)),(RIGHT('DETALLE DE CONEXIONES'!M3412,6)))</f>
        <v/>
      </c>
      <c r="L3412" s="36">
        <f>IF(C3412="Saliente Local",(IFERROR((LIMPIA(J3412,1)),0)),0)</f>
        <v>0</v>
      </c>
      <c r="M3412" s="36">
        <f>IF(C3412="Saliente Nacional",(IFERROR((LIMPIA(J3412,1)),0)),0)</f>
        <v>0</v>
      </c>
      <c r="N3412" s="36">
        <f>IF(C3412="Saliente Internacional",(IFERROR((LIMPIA(J3412,1)),0)),0)</f>
        <v>0</v>
      </c>
      <c r="O3412" s="36">
        <f>IF(C3412="Saliente Local",(IFERROR((LIMPIA(K3412,1)),0)),0)</f>
        <v>0</v>
      </c>
      <c r="P3412" s="36">
        <f>IF(C3412="Saliente Nacional",(IFERROR((LIMPIA(K3412,1)),0)),0)</f>
        <v>0</v>
      </c>
      <c r="Q3412" s="36">
        <f>IF(C3412="Saliente Internacional",(IFERROR((LIMPIA(K3412,1)),0)),0)</f>
        <v>0</v>
      </c>
      <c r="R3412" s="36">
        <f t="shared" si="160"/>
        <v>0</v>
      </c>
      <c r="S3412" s="36">
        <f t="shared" si="161"/>
        <v>0</v>
      </c>
    </row>
    <row r="3413" spans="1:19" x14ac:dyDescent="0.25">
      <c r="A3413" s="101">
        <f>'DETALLE DE CONEXIONES'!P3413</f>
        <v>0</v>
      </c>
      <c r="B3413" s="36">
        <f>'DETALLE DE CONEXIONES'!I3413</f>
        <v>0</v>
      </c>
      <c r="C3413" s="36">
        <f>'DETALLE DE CONEXIONES'!BB3413</f>
        <v>0</v>
      </c>
      <c r="D3413" s="36">
        <f>'DETALLE DE CONEXIONES'!E3413</f>
        <v>0</v>
      </c>
      <c r="E3413" s="36">
        <f t="shared" si="159"/>
        <v>1</v>
      </c>
      <c r="F3413" s="36">
        <f>IFERROR(LIMPIA('DETALLE DE CONEXIONES'!N3413,1),0)</f>
        <v>0</v>
      </c>
      <c r="G3413" s="36" t="str">
        <f>LEFT('DETALLE DE CONEXIONES'!BE3413,3)</f>
        <v/>
      </c>
      <c r="H3413" s="36" t="str">
        <f>RIGHT('DETALLE DE CONEXIONES'!AK3413,2)</f>
        <v/>
      </c>
      <c r="I3413" s="36" t="str">
        <f>LEFT('DETALLE DE CONEXIONES'!AK3413,3)</f>
        <v/>
      </c>
      <c r="J3413" s="36" t="str">
        <f>LEFT('DETALLE DE CONEXIONES'!M3413,3)</f>
        <v/>
      </c>
      <c r="K3413" s="36" t="str">
        <f>IF(LEN('DETALLE DE CONEXIONES'!M3413)&lt;12,(RIGHT('DETALLE DE CONEXIONES'!M3413,5)),(RIGHT('DETALLE DE CONEXIONES'!M3413,6)))</f>
        <v/>
      </c>
      <c r="L3413" s="36">
        <f>IF(C3413="Saliente Local",(IFERROR((LIMPIA(J3413,1)),0)),0)</f>
        <v>0</v>
      </c>
      <c r="M3413" s="36">
        <f>IF(C3413="Saliente Nacional",(IFERROR((LIMPIA(J3413,1)),0)),0)</f>
        <v>0</v>
      </c>
      <c r="N3413" s="36">
        <f>IF(C3413="Saliente Internacional",(IFERROR((LIMPIA(J3413,1)),0)),0)</f>
        <v>0</v>
      </c>
      <c r="O3413" s="36">
        <f>IF(C3413="Saliente Local",(IFERROR((LIMPIA(K3413,1)),0)),0)</f>
        <v>0</v>
      </c>
      <c r="P3413" s="36">
        <f>IF(C3413="Saliente Nacional",(IFERROR((LIMPIA(K3413,1)),0)),0)</f>
        <v>0</v>
      </c>
      <c r="Q3413" s="36">
        <f>IF(C3413="Saliente Internacional",(IFERROR((LIMPIA(K3413,1)),0)),0)</f>
        <v>0</v>
      </c>
      <c r="R3413" s="36">
        <f t="shared" si="160"/>
        <v>0</v>
      </c>
      <c r="S3413" s="36">
        <f t="shared" si="161"/>
        <v>0</v>
      </c>
    </row>
    <row r="3414" spans="1:19" x14ac:dyDescent="0.25">
      <c r="A3414" s="101">
        <f>'DETALLE DE CONEXIONES'!P3414</f>
        <v>0</v>
      </c>
      <c r="B3414" s="36">
        <f>'DETALLE DE CONEXIONES'!I3414</f>
        <v>0</v>
      </c>
      <c r="C3414" s="36">
        <f>'DETALLE DE CONEXIONES'!BB3414</f>
        <v>0</v>
      </c>
      <c r="D3414" s="36">
        <f>'DETALLE DE CONEXIONES'!E3414</f>
        <v>0</v>
      </c>
      <c r="E3414" s="36">
        <f t="shared" si="159"/>
        <v>1</v>
      </c>
      <c r="F3414" s="36">
        <f>IFERROR(LIMPIA('DETALLE DE CONEXIONES'!N3414,1),0)</f>
        <v>0</v>
      </c>
      <c r="G3414" s="36" t="str">
        <f>LEFT('DETALLE DE CONEXIONES'!BE3414,3)</f>
        <v/>
      </c>
      <c r="H3414" s="36" t="str">
        <f>RIGHT('DETALLE DE CONEXIONES'!AK3414,2)</f>
        <v/>
      </c>
      <c r="I3414" s="36" t="str">
        <f>LEFT('DETALLE DE CONEXIONES'!AK3414,3)</f>
        <v/>
      </c>
      <c r="J3414" s="36" t="str">
        <f>LEFT('DETALLE DE CONEXIONES'!M3414,3)</f>
        <v/>
      </c>
      <c r="K3414" s="36" t="str">
        <f>IF(LEN('DETALLE DE CONEXIONES'!M3414)&lt;12,(RIGHT('DETALLE DE CONEXIONES'!M3414,5)),(RIGHT('DETALLE DE CONEXIONES'!M3414,6)))</f>
        <v/>
      </c>
      <c r="L3414" s="36">
        <f>IF(C3414="Saliente Local",(IFERROR((LIMPIA(J3414,1)),0)),0)</f>
        <v>0</v>
      </c>
      <c r="M3414" s="36">
        <f>IF(C3414="Saliente Nacional",(IFERROR((LIMPIA(J3414,1)),0)),0)</f>
        <v>0</v>
      </c>
      <c r="N3414" s="36">
        <f>IF(C3414="Saliente Internacional",(IFERROR((LIMPIA(J3414,1)),0)),0)</f>
        <v>0</v>
      </c>
      <c r="O3414" s="36">
        <f>IF(C3414="Saliente Local",(IFERROR((LIMPIA(K3414,1)),0)),0)</f>
        <v>0</v>
      </c>
      <c r="P3414" s="36">
        <f>IF(C3414="Saliente Nacional",(IFERROR((LIMPIA(K3414,1)),0)),0)</f>
        <v>0</v>
      </c>
      <c r="Q3414" s="36">
        <f>IF(C3414="Saliente Internacional",(IFERROR((LIMPIA(K3414,1)),0)),0)</f>
        <v>0</v>
      </c>
      <c r="R3414" s="36">
        <f t="shared" si="160"/>
        <v>0</v>
      </c>
      <c r="S3414" s="36">
        <f t="shared" si="161"/>
        <v>0</v>
      </c>
    </row>
    <row r="3415" spans="1:19" x14ac:dyDescent="0.25">
      <c r="A3415" s="101">
        <f>'DETALLE DE CONEXIONES'!P3415</f>
        <v>0</v>
      </c>
      <c r="B3415" s="36">
        <f>'DETALLE DE CONEXIONES'!I3415</f>
        <v>0</v>
      </c>
      <c r="C3415" s="36">
        <f>'DETALLE DE CONEXIONES'!BB3415</f>
        <v>0</v>
      </c>
      <c r="D3415" s="36">
        <f>'DETALLE DE CONEXIONES'!E3415</f>
        <v>0</v>
      </c>
      <c r="E3415" s="36">
        <f t="shared" si="159"/>
        <v>1</v>
      </c>
      <c r="F3415" s="36">
        <f>IFERROR(LIMPIA('DETALLE DE CONEXIONES'!N3415,1),0)</f>
        <v>0</v>
      </c>
      <c r="G3415" s="36" t="str">
        <f>LEFT('DETALLE DE CONEXIONES'!BE3415,3)</f>
        <v/>
      </c>
      <c r="H3415" s="36" t="str">
        <f>RIGHT('DETALLE DE CONEXIONES'!AK3415,2)</f>
        <v/>
      </c>
      <c r="I3415" s="36" t="str">
        <f>LEFT('DETALLE DE CONEXIONES'!AK3415,3)</f>
        <v/>
      </c>
      <c r="J3415" s="36" t="str">
        <f>LEFT('DETALLE DE CONEXIONES'!M3415,3)</f>
        <v/>
      </c>
      <c r="K3415" s="36" t="str">
        <f>IF(LEN('DETALLE DE CONEXIONES'!M3415)&lt;12,(RIGHT('DETALLE DE CONEXIONES'!M3415,5)),(RIGHT('DETALLE DE CONEXIONES'!M3415,6)))</f>
        <v/>
      </c>
      <c r="L3415" s="36">
        <f>IF(C3415="Saliente Local",(IFERROR((LIMPIA(J3415,1)),0)),0)</f>
        <v>0</v>
      </c>
      <c r="M3415" s="36">
        <f>IF(C3415="Saliente Nacional",(IFERROR((LIMPIA(J3415,1)),0)),0)</f>
        <v>0</v>
      </c>
      <c r="N3415" s="36">
        <f>IF(C3415="Saliente Internacional",(IFERROR((LIMPIA(J3415,1)),0)),0)</f>
        <v>0</v>
      </c>
      <c r="O3415" s="36">
        <f>IF(C3415="Saliente Local",(IFERROR((LIMPIA(K3415,1)),0)),0)</f>
        <v>0</v>
      </c>
      <c r="P3415" s="36">
        <f>IF(C3415="Saliente Nacional",(IFERROR((LIMPIA(K3415,1)),0)),0)</f>
        <v>0</v>
      </c>
      <c r="Q3415" s="36">
        <f>IF(C3415="Saliente Internacional",(IFERROR((LIMPIA(K3415,1)),0)),0)</f>
        <v>0</v>
      </c>
      <c r="R3415" s="36">
        <f t="shared" si="160"/>
        <v>0</v>
      </c>
      <c r="S3415" s="36">
        <f t="shared" si="161"/>
        <v>0</v>
      </c>
    </row>
    <row r="3416" spans="1:19" x14ac:dyDescent="0.25">
      <c r="A3416" s="101">
        <f>'DETALLE DE CONEXIONES'!P3416</f>
        <v>0</v>
      </c>
      <c r="B3416" s="36">
        <f>'DETALLE DE CONEXIONES'!I3416</f>
        <v>0</v>
      </c>
      <c r="C3416" s="36">
        <f>'DETALLE DE CONEXIONES'!BB3416</f>
        <v>0</v>
      </c>
      <c r="D3416" s="36">
        <f>'DETALLE DE CONEXIONES'!E3416</f>
        <v>0</v>
      </c>
      <c r="E3416" s="36">
        <f t="shared" si="159"/>
        <v>1</v>
      </c>
      <c r="F3416" s="36">
        <f>IFERROR(LIMPIA('DETALLE DE CONEXIONES'!N3416,1),0)</f>
        <v>0</v>
      </c>
      <c r="G3416" s="36" t="str">
        <f>LEFT('DETALLE DE CONEXIONES'!BE3416,3)</f>
        <v/>
      </c>
      <c r="H3416" s="36" t="str">
        <f>RIGHT('DETALLE DE CONEXIONES'!AK3416,2)</f>
        <v/>
      </c>
      <c r="I3416" s="36" t="str">
        <f>LEFT('DETALLE DE CONEXIONES'!AK3416,3)</f>
        <v/>
      </c>
      <c r="J3416" s="36" t="str">
        <f>LEFT('DETALLE DE CONEXIONES'!M3416,3)</f>
        <v/>
      </c>
      <c r="K3416" s="36" t="str">
        <f>IF(LEN('DETALLE DE CONEXIONES'!M3416)&lt;12,(RIGHT('DETALLE DE CONEXIONES'!M3416,5)),(RIGHT('DETALLE DE CONEXIONES'!M3416,6)))</f>
        <v/>
      </c>
      <c r="L3416" s="36">
        <f>IF(C3416="Saliente Local",(IFERROR((LIMPIA(J3416,1)),0)),0)</f>
        <v>0</v>
      </c>
      <c r="M3416" s="36">
        <f>IF(C3416="Saliente Nacional",(IFERROR((LIMPIA(J3416,1)),0)),0)</f>
        <v>0</v>
      </c>
      <c r="N3416" s="36">
        <f>IF(C3416="Saliente Internacional",(IFERROR((LIMPIA(J3416,1)),0)),0)</f>
        <v>0</v>
      </c>
      <c r="O3416" s="36">
        <f>IF(C3416="Saliente Local",(IFERROR((LIMPIA(K3416,1)),0)),0)</f>
        <v>0</v>
      </c>
      <c r="P3416" s="36">
        <f>IF(C3416="Saliente Nacional",(IFERROR((LIMPIA(K3416,1)),0)),0)</f>
        <v>0</v>
      </c>
      <c r="Q3416" s="36">
        <f>IF(C3416="Saliente Internacional",(IFERROR((LIMPIA(K3416,1)),0)),0)</f>
        <v>0</v>
      </c>
      <c r="R3416" s="36">
        <f t="shared" si="160"/>
        <v>0</v>
      </c>
      <c r="S3416" s="36">
        <f t="shared" si="161"/>
        <v>0</v>
      </c>
    </row>
    <row r="3417" spans="1:19" x14ac:dyDescent="0.25">
      <c r="A3417" s="101">
        <f>'DETALLE DE CONEXIONES'!P3417</f>
        <v>0</v>
      </c>
      <c r="B3417" s="36">
        <f>'DETALLE DE CONEXIONES'!I3417</f>
        <v>0</v>
      </c>
      <c r="C3417" s="36">
        <f>'DETALLE DE CONEXIONES'!BB3417</f>
        <v>0</v>
      </c>
      <c r="D3417" s="36">
        <f>'DETALLE DE CONEXIONES'!E3417</f>
        <v>0</v>
      </c>
      <c r="E3417" s="36">
        <f t="shared" si="159"/>
        <v>1</v>
      </c>
      <c r="F3417" s="36">
        <f>IFERROR(LIMPIA('DETALLE DE CONEXIONES'!N3417,1),0)</f>
        <v>0</v>
      </c>
      <c r="G3417" s="36" t="str">
        <f>LEFT('DETALLE DE CONEXIONES'!BE3417,3)</f>
        <v/>
      </c>
      <c r="H3417" s="36" t="str">
        <f>RIGHT('DETALLE DE CONEXIONES'!AK3417,2)</f>
        <v/>
      </c>
      <c r="I3417" s="36" t="str">
        <f>LEFT('DETALLE DE CONEXIONES'!AK3417,3)</f>
        <v/>
      </c>
      <c r="J3417" s="36" t="str">
        <f>LEFT('DETALLE DE CONEXIONES'!M3417,3)</f>
        <v/>
      </c>
      <c r="K3417" s="36" t="str">
        <f>IF(LEN('DETALLE DE CONEXIONES'!M3417)&lt;12,(RIGHT('DETALLE DE CONEXIONES'!M3417,5)),(RIGHT('DETALLE DE CONEXIONES'!M3417,6)))</f>
        <v/>
      </c>
      <c r="L3417" s="36">
        <f>IF(C3417="Saliente Local",(IFERROR((LIMPIA(J3417,1)),0)),0)</f>
        <v>0</v>
      </c>
      <c r="M3417" s="36">
        <f>IF(C3417="Saliente Nacional",(IFERROR((LIMPIA(J3417,1)),0)),0)</f>
        <v>0</v>
      </c>
      <c r="N3417" s="36">
        <f>IF(C3417="Saliente Internacional",(IFERROR((LIMPIA(J3417,1)),0)),0)</f>
        <v>0</v>
      </c>
      <c r="O3417" s="36">
        <f>IF(C3417="Saliente Local",(IFERROR((LIMPIA(K3417,1)),0)),0)</f>
        <v>0</v>
      </c>
      <c r="P3417" s="36">
        <f>IF(C3417="Saliente Nacional",(IFERROR((LIMPIA(K3417,1)),0)),0)</f>
        <v>0</v>
      </c>
      <c r="Q3417" s="36">
        <f>IF(C3417="Saliente Internacional",(IFERROR((LIMPIA(K3417,1)),0)),0)</f>
        <v>0</v>
      </c>
      <c r="R3417" s="36">
        <f t="shared" si="160"/>
        <v>0</v>
      </c>
      <c r="S3417" s="36">
        <f t="shared" si="161"/>
        <v>0</v>
      </c>
    </row>
    <row r="3418" spans="1:19" x14ac:dyDescent="0.25">
      <c r="A3418" s="101">
        <f>'DETALLE DE CONEXIONES'!P3418</f>
        <v>0</v>
      </c>
      <c r="B3418" s="36">
        <f>'DETALLE DE CONEXIONES'!I3418</f>
        <v>0</v>
      </c>
      <c r="C3418" s="36">
        <f>'DETALLE DE CONEXIONES'!BB3418</f>
        <v>0</v>
      </c>
      <c r="D3418" s="36">
        <f>'DETALLE DE CONEXIONES'!E3418</f>
        <v>0</v>
      </c>
      <c r="E3418" s="36">
        <f t="shared" si="159"/>
        <v>1</v>
      </c>
      <c r="F3418" s="36">
        <f>IFERROR(LIMPIA('DETALLE DE CONEXIONES'!N3418,1),0)</f>
        <v>0</v>
      </c>
      <c r="G3418" s="36" t="str">
        <f>LEFT('DETALLE DE CONEXIONES'!BE3418,3)</f>
        <v/>
      </c>
      <c r="H3418" s="36" t="str">
        <f>RIGHT('DETALLE DE CONEXIONES'!AK3418,2)</f>
        <v/>
      </c>
      <c r="I3418" s="36" t="str">
        <f>LEFT('DETALLE DE CONEXIONES'!AK3418,3)</f>
        <v/>
      </c>
      <c r="J3418" s="36" t="str">
        <f>LEFT('DETALLE DE CONEXIONES'!M3418,3)</f>
        <v/>
      </c>
      <c r="K3418" s="36" t="str">
        <f>IF(LEN('DETALLE DE CONEXIONES'!M3418)&lt;12,(RIGHT('DETALLE DE CONEXIONES'!M3418,5)),(RIGHT('DETALLE DE CONEXIONES'!M3418,6)))</f>
        <v/>
      </c>
      <c r="L3418" s="36">
        <f>IF(C3418="Saliente Local",(IFERROR((LIMPIA(J3418,1)),0)),0)</f>
        <v>0</v>
      </c>
      <c r="M3418" s="36">
        <f>IF(C3418="Saliente Nacional",(IFERROR((LIMPIA(J3418,1)),0)),0)</f>
        <v>0</v>
      </c>
      <c r="N3418" s="36">
        <f>IF(C3418="Saliente Internacional",(IFERROR((LIMPIA(J3418,1)),0)),0)</f>
        <v>0</v>
      </c>
      <c r="O3418" s="36">
        <f>IF(C3418="Saliente Local",(IFERROR((LIMPIA(K3418,1)),0)),0)</f>
        <v>0</v>
      </c>
      <c r="P3418" s="36">
        <f>IF(C3418="Saliente Nacional",(IFERROR((LIMPIA(K3418,1)),0)),0)</f>
        <v>0</v>
      </c>
      <c r="Q3418" s="36">
        <f>IF(C3418="Saliente Internacional",(IFERROR((LIMPIA(K3418,1)),0)),0)</f>
        <v>0</v>
      </c>
      <c r="R3418" s="36">
        <f t="shared" si="160"/>
        <v>0</v>
      </c>
      <c r="S3418" s="36">
        <f t="shared" si="161"/>
        <v>0</v>
      </c>
    </row>
    <row r="3419" spans="1:19" x14ac:dyDescent="0.25">
      <c r="A3419" s="101">
        <f>'DETALLE DE CONEXIONES'!P3419</f>
        <v>0</v>
      </c>
      <c r="B3419" s="36">
        <f>'DETALLE DE CONEXIONES'!I3419</f>
        <v>0</v>
      </c>
      <c r="C3419" s="36">
        <f>'DETALLE DE CONEXIONES'!BB3419</f>
        <v>0</v>
      </c>
      <c r="D3419" s="36">
        <f>'DETALLE DE CONEXIONES'!E3419</f>
        <v>0</v>
      </c>
      <c r="E3419" s="36">
        <f t="shared" si="159"/>
        <v>1</v>
      </c>
      <c r="F3419" s="36">
        <f>IFERROR(LIMPIA('DETALLE DE CONEXIONES'!N3419,1),0)</f>
        <v>0</v>
      </c>
      <c r="G3419" s="36" t="str">
        <f>LEFT('DETALLE DE CONEXIONES'!BE3419,3)</f>
        <v/>
      </c>
      <c r="H3419" s="36" t="str">
        <f>RIGHT('DETALLE DE CONEXIONES'!AK3419,2)</f>
        <v/>
      </c>
      <c r="I3419" s="36" t="str">
        <f>LEFT('DETALLE DE CONEXIONES'!AK3419,3)</f>
        <v/>
      </c>
      <c r="J3419" s="36" t="str">
        <f>LEFT('DETALLE DE CONEXIONES'!M3419,3)</f>
        <v/>
      </c>
      <c r="K3419" s="36" t="str">
        <f>IF(LEN('DETALLE DE CONEXIONES'!M3419)&lt;12,(RIGHT('DETALLE DE CONEXIONES'!M3419,5)),(RIGHT('DETALLE DE CONEXIONES'!M3419,6)))</f>
        <v/>
      </c>
      <c r="L3419" s="36">
        <f>IF(C3419="Saliente Local",(IFERROR((LIMPIA(J3419,1)),0)),0)</f>
        <v>0</v>
      </c>
      <c r="M3419" s="36">
        <f>IF(C3419="Saliente Nacional",(IFERROR((LIMPIA(J3419,1)),0)),0)</f>
        <v>0</v>
      </c>
      <c r="N3419" s="36">
        <f>IF(C3419="Saliente Internacional",(IFERROR((LIMPIA(J3419,1)),0)),0)</f>
        <v>0</v>
      </c>
      <c r="O3419" s="36">
        <f>IF(C3419="Saliente Local",(IFERROR((LIMPIA(K3419,1)),0)),0)</f>
        <v>0</v>
      </c>
      <c r="P3419" s="36">
        <f>IF(C3419="Saliente Nacional",(IFERROR((LIMPIA(K3419,1)),0)),0)</f>
        <v>0</v>
      </c>
      <c r="Q3419" s="36">
        <f>IF(C3419="Saliente Internacional",(IFERROR((LIMPIA(K3419,1)),0)),0)</f>
        <v>0</v>
      </c>
      <c r="R3419" s="36">
        <f t="shared" si="160"/>
        <v>0</v>
      </c>
      <c r="S3419" s="36">
        <f t="shared" si="161"/>
        <v>0</v>
      </c>
    </row>
    <row r="3420" spans="1:19" x14ac:dyDescent="0.25">
      <c r="A3420" s="101">
        <f>'DETALLE DE CONEXIONES'!P3420</f>
        <v>0</v>
      </c>
      <c r="B3420" s="36">
        <f>'DETALLE DE CONEXIONES'!I3420</f>
        <v>0</v>
      </c>
      <c r="C3420" s="36">
        <f>'DETALLE DE CONEXIONES'!BB3420</f>
        <v>0</v>
      </c>
      <c r="D3420" s="36">
        <f>'DETALLE DE CONEXIONES'!E3420</f>
        <v>0</v>
      </c>
      <c r="E3420" s="36">
        <f t="shared" si="159"/>
        <v>1</v>
      </c>
      <c r="F3420" s="36">
        <f>IFERROR(LIMPIA('DETALLE DE CONEXIONES'!N3420,1),0)</f>
        <v>0</v>
      </c>
      <c r="G3420" s="36" t="str">
        <f>LEFT('DETALLE DE CONEXIONES'!BE3420,3)</f>
        <v/>
      </c>
      <c r="H3420" s="36" t="str">
        <f>RIGHT('DETALLE DE CONEXIONES'!AK3420,2)</f>
        <v/>
      </c>
      <c r="I3420" s="36" t="str">
        <f>LEFT('DETALLE DE CONEXIONES'!AK3420,3)</f>
        <v/>
      </c>
      <c r="J3420" s="36" t="str">
        <f>LEFT('DETALLE DE CONEXIONES'!M3420,3)</f>
        <v/>
      </c>
      <c r="K3420" s="36" t="str">
        <f>IF(LEN('DETALLE DE CONEXIONES'!M3420)&lt;12,(RIGHT('DETALLE DE CONEXIONES'!M3420,5)),(RIGHT('DETALLE DE CONEXIONES'!M3420,6)))</f>
        <v/>
      </c>
      <c r="L3420" s="36">
        <f>IF(C3420="Saliente Local",(IFERROR((LIMPIA(J3420,1)),0)),0)</f>
        <v>0</v>
      </c>
      <c r="M3420" s="36">
        <f>IF(C3420="Saliente Nacional",(IFERROR((LIMPIA(J3420,1)),0)),0)</f>
        <v>0</v>
      </c>
      <c r="N3420" s="36">
        <f>IF(C3420="Saliente Internacional",(IFERROR((LIMPIA(J3420,1)),0)),0)</f>
        <v>0</v>
      </c>
      <c r="O3420" s="36">
        <f>IF(C3420="Saliente Local",(IFERROR((LIMPIA(K3420,1)),0)),0)</f>
        <v>0</v>
      </c>
      <c r="P3420" s="36">
        <f>IF(C3420="Saliente Nacional",(IFERROR((LIMPIA(K3420,1)),0)),0)</f>
        <v>0</v>
      </c>
      <c r="Q3420" s="36">
        <f>IF(C3420="Saliente Internacional",(IFERROR((LIMPIA(K3420,1)),0)),0)</f>
        <v>0</v>
      </c>
      <c r="R3420" s="36">
        <f t="shared" si="160"/>
        <v>0</v>
      </c>
      <c r="S3420" s="36">
        <f t="shared" si="161"/>
        <v>0</v>
      </c>
    </row>
    <row r="3421" spans="1:19" x14ac:dyDescent="0.25">
      <c r="A3421" s="101">
        <f>'DETALLE DE CONEXIONES'!P3421</f>
        <v>0</v>
      </c>
      <c r="B3421" s="36">
        <f>'DETALLE DE CONEXIONES'!I3421</f>
        <v>0</v>
      </c>
      <c r="C3421" s="36">
        <f>'DETALLE DE CONEXIONES'!BB3421</f>
        <v>0</v>
      </c>
      <c r="D3421" s="36">
        <f>'DETALLE DE CONEXIONES'!E3421</f>
        <v>0</v>
      </c>
      <c r="E3421" s="36">
        <f t="shared" si="159"/>
        <v>1</v>
      </c>
      <c r="F3421" s="36">
        <f>IFERROR(LIMPIA('DETALLE DE CONEXIONES'!N3421,1),0)</f>
        <v>0</v>
      </c>
      <c r="G3421" s="36" t="str">
        <f>LEFT('DETALLE DE CONEXIONES'!BE3421,3)</f>
        <v/>
      </c>
      <c r="H3421" s="36" t="str">
        <f>RIGHT('DETALLE DE CONEXIONES'!AK3421,2)</f>
        <v/>
      </c>
      <c r="I3421" s="36" t="str">
        <f>LEFT('DETALLE DE CONEXIONES'!AK3421,3)</f>
        <v/>
      </c>
      <c r="J3421" s="36" t="str">
        <f>LEFT('DETALLE DE CONEXIONES'!M3421,3)</f>
        <v/>
      </c>
      <c r="K3421" s="36" t="str">
        <f>IF(LEN('DETALLE DE CONEXIONES'!M3421)&lt;12,(RIGHT('DETALLE DE CONEXIONES'!M3421,5)),(RIGHT('DETALLE DE CONEXIONES'!M3421,6)))</f>
        <v/>
      </c>
      <c r="L3421" s="36">
        <f>IF(C3421="Saliente Local",(IFERROR((LIMPIA(J3421,1)),0)),0)</f>
        <v>0</v>
      </c>
      <c r="M3421" s="36">
        <f>IF(C3421="Saliente Nacional",(IFERROR((LIMPIA(J3421,1)),0)),0)</f>
        <v>0</v>
      </c>
      <c r="N3421" s="36">
        <f>IF(C3421="Saliente Internacional",(IFERROR((LIMPIA(J3421,1)),0)),0)</f>
        <v>0</v>
      </c>
      <c r="O3421" s="36">
        <f>IF(C3421="Saliente Local",(IFERROR((LIMPIA(K3421,1)),0)),0)</f>
        <v>0</v>
      </c>
      <c r="P3421" s="36">
        <f>IF(C3421="Saliente Nacional",(IFERROR((LIMPIA(K3421,1)),0)),0)</f>
        <v>0</v>
      </c>
      <c r="Q3421" s="36">
        <f>IF(C3421="Saliente Internacional",(IFERROR((LIMPIA(K3421,1)),0)),0)</f>
        <v>0</v>
      </c>
      <c r="R3421" s="36">
        <f t="shared" si="160"/>
        <v>0</v>
      </c>
      <c r="S3421" s="36">
        <f t="shared" si="161"/>
        <v>0</v>
      </c>
    </row>
    <row r="3422" spans="1:19" x14ac:dyDescent="0.25">
      <c r="A3422" s="101">
        <f>'DETALLE DE CONEXIONES'!P3422</f>
        <v>0</v>
      </c>
      <c r="B3422" s="36">
        <f>'DETALLE DE CONEXIONES'!I3422</f>
        <v>0</v>
      </c>
      <c r="C3422" s="36">
        <f>'DETALLE DE CONEXIONES'!BB3422</f>
        <v>0</v>
      </c>
      <c r="D3422" s="36">
        <f>'DETALLE DE CONEXIONES'!E3422</f>
        <v>0</v>
      </c>
      <c r="E3422" s="36">
        <f t="shared" si="159"/>
        <v>1</v>
      </c>
      <c r="F3422" s="36">
        <f>IFERROR(LIMPIA('DETALLE DE CONEXIONES'!N3422,1),0)</f>
        <v>0</v>
      </c>
      <c r="G3422" s="36" t="str">
        <f>LEFT('DETALLE DE CONEXIONES'!BE3422,3)</f>
        <v/>
      </c>
      <c r="H3422" s="36" t="str">
        <f>RIGHT('DETALLE DE CONEXIONES'!AK3422,2)</f>
        <v/>
      </c>
      <c r="I3422" s="36" t="str">
        <f>LEFT('DETALLE DE CONEXIONES'!AK3422,3)</f>
        <v/>
      </c>
      <c r="J3422" s="36" t="str">
        <f>LEFT('DETALLE DE CONEXIONES'!M3422,3)</f>
        <v/>
      </c>
      <c r="K3422" s="36" t="str">
        <f>IF(LEN('DETALLE DE CONEXIONES'!M3422)&lt;12,(RIGHT('DETALLE DE CONEXIONES'!M3422,5)),(RIGHT('DETALLE DE CONEXIONES'!M3422,6)))</f>
        <v/>
      </c>
      <c r="L3422" s="36">
        <f>IF(C3422="Saliente Local",(IFERROR((LIMPIA(J3422,1)),0)),0)</f>
        <v>0</v>
      </c>
      <c r="M3422" s="36">
        <f>IF(C3422="Saliente Nacional",(IFERROR((LIMPIA(J3422,1)),0)),0)</f>
        <v>0</v>
      </c>
      <c r="N3422" s="36">
        <f>IF(C3422="Saliente Internacional",(IFERROR((LIMPIA(J3422,1)),0)),0)</f>
        <v>0</v>
      </c>
      <c r="O3422" s="36">
        <f>IF(C3422="Saliente Local",(IFERROR((LIMPIA(K3422,1)),0)),0)</f>
        <v>0</v>
      </c>
      <c r="P3422" s="36">
        <f>IF(C3422="Saliente Nacional",(IFERROR((LIMPIA(K3422,1)),0)),0)</f>
        <v>0</v>
      </c>
      <c r="Q3422" s="36">
        <f>IF(C3422="Saliente Internacional",(IFERROR((LIMPIA(K3422,1)),0)),0)</f>
        <v>0</v>
      </c>
      <c r="R3422" s="36">
        <f t="shared" si="160"/>
        <v>0</v>
      </c>
      <c r="S3422" s="36">
        <f t="shared" si="161"/>
        <v>0</v>
      </c>
    </row>
    <row r="3423" spans="1:19" x14ac:dyDescent="0.25">
      <c r="A3423" s="101">
        <f>'DETALLE DE CONEXIONES'!P3423</f>
        <v>0</v>
      </c>
      <c r="B3423" s="36">
        <f>'DETALLE DE CONEXIONES'!I3423</f>
        <v>0</v>
      </c>
      <c r="C3423" s="36">
        <f>'DETALLE DE CONEXIONES'!BB3423</f>
        <v>0</v>
      </c>
      <c r="D3423" s="36">
        <f>'DETALLE DE CONEXIONES'!E3423</f>
        <v>0</v>
      </c>
      <c r="E3423" s="36">
        <f t="shared" si="159"/>
        <v>1</v>
      </c>
      <c r="F3423" s="36">
        <f>IFERROR(LIMPIA('DETALLE DE CONEXIONES'!N3423,1),0)</f>
        <v>0</v>
      </c>
      <c r="G3423" s="36" t="str">
        <f>LEFT('DETALLE DE CONEXIONES'!BE3423,3)</f>
        <v/>
      </c>
      <c r="H3423" s="36" t="str">
        <f>RIGHT('DETALLE DE CONEXIONES'!AK3423,2)</f>
        <v/>
      </c>
      <c r="I3423" s="36" t="str">
        <f>LEFT('DETALLE DE CONEXIONES'!AK3423,3)</f>
        <v/>
      </c>
      <c r="J3423" s="36" t="str">
        <f>LEFT('DETALLE DE CONEXIONES'!M3423,3)</f>
        <v/>
      </c>
      <c r="K3423" s="36" t="str">
        <f>IF(LEN('DETALLE DE CONEXIONES'!M3423)&lt;12,(RIGHT('DETALLE DE CONEXIONES'!M3423,5)),(RIGHT('DETALLE DE CONEXIONES'!M3423,6)))</f>
        <v/>
      </c>
      <c r="L3423" s="36">
        <f>IF(C3423="Saliente Local",(IFERROR((LIMPIA(J3423,1)),0)),0)</f>
        <v>0</v>
      </c>
      <c r="M3423" s="36">
        <f>IF(C3423="Saliente Nacional",(IFERROR((LIMPIA(J3423,1)),0)),0)</f>
        <v>0</v>
      </c>
      <c r="N3423" s="36">
        <f>IF(C3423="Saliente Internacional",(IFERROR((LIMPIA(J3423,1)),0)),0)</f>
        <v>0</v>
      </c>
      <c r="O3423" s="36">
        <f>IF(C3423="Saliente Local",(IFERROR((LIMPIA(K3423,1)),0)),0)</f>
        <v>0</v>
      </c>
      <c r="P3423" s="36">
        <f>IF(C3423="Saliente Nacional",(IFERROR((LIMPIA(K3423,1)),0)),0)</f>
        <v>0</v>
      </c>
      <c r="Q3423" s="36">
        <f>IF(C3423="Saliente Internacional",(IFERROR((LIMPIA(K3423,1)),0)),0)</f>
        <v>0</v>
      </c>
      <c r="R3423" s="36">
        <f t="shared" si="160"/>
        <v>0</v>
      </c>
      <c r="S3423" s="36">
        <f t="shared" si="161"/>
        <v>0</v>
      </c>
    </row>
    <row r="3424" spans="1:19" x14ac:dyDescent="0.25">
      <c r="A3424" s="101">
        <f>'DETALLE DE CONEXIONES'!P3424</f>
        <v>0</v>
      </c>
      <c r="B3424" s="36">
        <f>'DETALLE DE CONEXIONES'!I3424</f>
        <v>0</v>
      </c>
      <c r="C3424" s="36">
        <f>'DETALLE DE CONEXIONES'!BB3424</f>
        <v>0</v>
      </c>
      <c r="D3424" s="36">
        <f>'DETALLE DE CONEXIONES'!E3424</f>
        <v>0</v>
      </c>
      <c r="E3424" s="36">
        <f t="shared" si="159"/>
        <v>1</v>
      </c>
      <c r="F3424" s="36">
        <f>IFERROR(LIMPIA('DETALLE DE CONEXIONES'!N3424,1),0)</f>
        <v>0</v>
      </c>
      <c r="G3424" s="36" t="str">
        <f>LEFT('DETALLE DE CONEXIONES'!BE3424,3)</f>
        <v/>
      </c>
      <c r="H3424" s="36" t="str">
        <f>RIGHT('DETALLE DE CONEXIONES'!AK3424,2)</f>
        <v/>
      </c>
      <c r="I3424" s="36" t="str">
        <f>LEFT('DETALLE DE CONEXIONES'!AK3424,3)</f>
        <v/>
      </c>
      <c r="J3424" s="36" t="str">
        <f>LEFT('DETALLE DE CONEXIONES'!M3424,3)</f>
        <v/>
      </c>
      <c r="K3424" s="36" t="str">
        <f>IF(LEN('DETALLE DE CONEXIONES'!M3424)&lt;12,(RIGHT('DETALLE DE CONEXIONES'!M3424,5)),(RIGHT('DETALLE DE CONEXIONES'!M3424,6)))</f>
        <v/>
      </c>
      <c r="L3424" s="36">
        <f>IF(C3424="Saliente Local",(IFERROR((LIMPIA(J3424,1)),0)),0)</f>
        <v>0</v>
      </c>
      <c r="M3424" s="36">
        <f>IF(C3424="Saliente Nacional",(IFERROR((LIMPIA(J3424,1)),0)),0)</f>
        <v>0</v>
      </c>
      <c r="N3424" s="36">
        <f>IF(C3424="Saliente Internacional",(IFERROR((LIMPIA(J3424,1)),0)),0)</f>
        <v>0</v>
      </c>
      <c r="O3424" s="36">
        <f>IF(C3424="Saliente Local",(IFERROR((LIMPIA(K3424,1)),0)),0)</f>
        <v>0</v>
      </c>
      <c r="P3424" s="36">
        <f>IF(C3424="Saliente Nacional",(IFERROR((LIMPIA(K3424,1)),0)),0)</f>
        <v>0</v>
      </c>
      <c r="Q3424" s="36">
        <f>IF(C3424="Saliente Internacional",(IFERROR((LIMPIA(K3424,1)),0)),0)</f>
        <v>0</v>
      </c>
      <c r="R3424" s="36">
        <f t="shared" si="160"/>
        <v>0</v>
      </c>
      <c r="S3424" s="36">
        <f t="shared" si="161"/>
        <v>0</v>
      </c>
    </row>
    <row r="3425" spans="1:19" x14ac:dyDescent="0.25">
      <c r="A3425" s="101">
        <f>'DETALLE DE CONEXIONES'!P3425</f>
        <v>0</v>
      </c>
      <c r="B3425" s="36">
        <f>'DETALLE DE CONEXIONES'!I3425</f>
        <v>0</v>
      </c>
      <c r="C3425" s="36">
        <f>'DETALLE DE CONEXIONES'!BB3425</f>
        <v>0</v>
      </c>
      <c r="D3425" s="36">
        <f>'DETALLE DE CONEXIONES'!E3425</f>
        <v>0</v>
      </c>
      <c r="E3425" s="36">
        <f t="shared" si="159"/>
        <v>1</v>
      </c>
      <c r="F3425" s="36">
        <f>IFERROR(LIMPIA('DETALLE DE CONEXIONES'!N3425,1),0)</f>
        <v>0</v>
      </c>
      <c r="G3425" s="36" t="str">
        <f>LEFT('DETALLE DE CONEXIONES'!BE3425,3)</f>
        <v/>
      </c>
      <c r="H3425" s="36" t="str">
        <f>RIGHT('DETALLE DE CONEXIONES'!AK3425,2)</f>
        <v/>
      </c>
      <c r="I3425" s="36" t="str">
        <f>LEFT('DETALLE DE CONEXIONES'!AK3425,3)</f>
        <v/>
      </c>
      <c r="J3425" s="36" t="str">
        <f>LEFT('DETALLE DE CONEXIONES'!M3425,3)</f>
        <v/>
      </c>
      <c r="K3425" s="36" t="str">
        <f>IF(LEN('DETALLE DE CONEXIONES'!M3425)&lt;12,(RIGHT('DETALLE DE CONEXIONES'!M3425,5)),(RIGHT('DETALLE DE CONEXIONES'!M3425,6)))</f>
        <v/>
      </c>
      <c r="L3425" s="36">
        <f>IF(C3425="Saliente Local",(IFERROR((LIMPIA(J3425,1)),0)),0)</f>
        <v>0</v>
      </c>
      <c r="M3425" s="36">
        <f>IF(C3425="Saliente Nacional",(IFERROR((LIMPIA(J3425,1)),0)),0)</f>
        <v>0</v>
      </c>
      <c r="N3425" s="36">
        <f>IF(C3425="Saliente Internacional",(IFERROR((LIMPIA(J3425,1)),0)),0)</f>
        <v>0</v>
      </c>
      <c r="O3425" s="36">
        <f>IF(C3425="Saliente Local",(IFERROR((LIMPIA(K3425,1)),0)),0)</f>
        <v>0</v>
      </c>
      <c r="P3425" s="36">
        <f>IF(C3425="Saliente Nacional",(IFERROR((LIMPIA(K3425,1)),0)),0)</f>
        <v>0</v>
      </c>
      <c r="Q3425" s="36">
        <f>IF(C3425="Saliente Internacional",(IFERROR((LIMPIA(K3425,1)),0)),0)</f>
        <v>0</v>
      </c>
      <c r="R3425" s="36">
        <f t="shared" si="160"/>
        <v>0</v>
      </c>
      <c r="S3425" s="36">
        <f t="shared" si="161"/>
        <v>0</v>
      </c>
    </row>
    <row r="3426" spans="1:19" x14ac:dyDescent="0.25">
      <c r="A3426" s="101">
        <f>'DETALLE DE CONEXIONES'!P3426</f>
        <v>0</v>
      </c>
      <c r="B3426" s="36">
        <f>'DETALLE DE CONEXIONES'!I3426</f>
        <v>0</v>
      </c>
      <c r="C3426" s="36">
        <f>'DETALLE DE CONEXIONES'!BB3426</f>
        <v>0</v>
      </c>
      <c r="D3426" s="36">
        <f>'DETALLE DE CONEXIONES'!E3426</f>
        <v>0</v>
      </c>
      <c r="E3426" s="36">
        <f t="shared" si="159"/>
        <v>1</v>
      </c>
      <c r="F3426" s="36">
        <f>IFERROR(LIMPIA('DETALLE DE CONEXIONES'!N3426,1),0)</f>
        <v>0</v>
      </c>
      <c r="G3426" s="36" t="str">
        <f>LEFT('DETALLE DE CONEXIONES'!BE3426,3)</f>
        <v/>
      </c>
      <c r="H3426" s="36" t="str">
        <f>RIGHT('DETALLE DE CONEXIONES'!AK3426,2)</f>
        <v/>
      </c>
      <c r="I3426" s="36" t="str">
        <f>LEFT('DETALLE DE CONEXIONES'!AK3426,3)</f>
        <v/>
      </c>
      <c r="J3426" s="36" t="str">
        <f>LEFT('DETALLE DE CONEXIONES'!M3426,3)</f>
        <v/>
      </c>
      <c r="K3426" s="36" t="str">
        <f>IF(LEN('DETALLE DE CONEXIONES'!M3426)&lt;12,(RIGHT('DETALLE DE CONEXIONES'!M3426,5)),(RIGHT('DETALLE DE CONEXIONES'!M3426,6)))</f>
        <v/>
      </c>
      <c r="L3426" s="36">
        <f>IF(C3426="Saliente Local",(IFERROR((LIMPIA(J3426,1)),0)),0)</f>
        <v>0</v>
      </c>
      <c r="M3426" s="36">
        <f>IF(C3426="Saliente Nacional",(IFERROR((LIMPIA(J3426,1)),0)),0)</f>
        <v>0</v>
      </c>
      <c r="N3426" s="36">
        <f>IF(C3426="Saliente Internacional",(IFERROR((LIMPIA(J3426,1)),0)),0)</f>
        <v>0</v>
      </c>
      <c r="O3426" s="36">
        <f>IF(C3426="Saliente Local",(IFERROR((LIMPIA(K3426,1)),0)),0)</f>
        <v>0</v>
      </c>
      <c r="P3426" s="36">
        <f>IF(C3426="Saliente Nacional",(IFERROR((LIMPIA(K3426,1)),0)),0)</f>
        <v>0</v>
      </c>
      <c r="Q3426" s="36">
        <f>IF(C3426="Saliente Internacional",(IFERROR((LIMPIA(K3426,1)),0)),0)</f>
        <v>0</v>
      </c>
      <c r="R3426" s="36">
        <f t="shared" si="160"/>
        <v>0</v>
      </c>
      <c r="S3426" s="36">
        <f t="shared" si="161"/>
        <v>0</v>
      </c>
    </row>
    <row r="3427" spans="1:19" x14ac:dyDescent="0.25">
      <c r="A3427" s="101">
        <f>'DETALLE DE CONEXIONES'!P3427</f>
        <v>0</v>
      </c>
      <c r="B3427" s="36">
        <f>'DETALLE DE CONEXIONES'!I3427</f>
        <v>0</v>
      </c>
      <c r="C3427" s="36">
        <f>'DETALLE DE CONEXIONES'!BB3427</f>
        <v>0</v>
      </c>
      <c r="D3427" s="36">
        <f>'DETALLE DE CONEXIONES'!E3427</f>
        <v>0</v>
      </c>
      <c r="E3427" s="36">
        <f t="shared" si="159"/>
        <v>1</v>
      </c>
      <c r="F3427" s="36">
        <f>IFERROR(LIMPIA('DETALLE DE CONEXIONES'!N3427,1),0)</f>
        <v>0</v>
      </c>
      <c r="G3427" s="36" t="str">
        <f>LEFT('DETALLE DE CONEXIONES'!BE3427,3)</f>
        <v/>
      </c>
      <c r="H3427" s="36" t="str">
        <f>RIGHT('DETALLE DE CONEXIONES'!AK3427,2)</f>
        <v/>
      </c>
      <c r="I3427" s="36" t="str">
        <f>LEFT('DETALLE DE CONEXIONES'!AK3427,3)</f>
        <v/>
      </c>
      <c r="J3427" s="36" t="str">
        <f>LEFT('DETALLE DE CONEXIONES'!M3427,3)</f>
        <v/>
      </c>
      <c r="K3427" s="36" t="str">
        <f>IF(LEN('DETALLE DE CONEXIONES'!M3427)&lt;12,(RIGHT('DETALLE DE CONEXIONES'!M3427,5)),(RIGHT('DETALLE DE CONEXIONES'!M3427,6)))</f>
        <v/>
      </c>
      <c r="L3427" s="36">
        <f>IF(C3427="Saliente Local",(IFERROR((LIMPIA(J3427,1)),0)),0)</f>
        <v>0</v>
      </c>
      <c r="M3427" s="36">
        <f>IF(C3427="Saliente Nacional",(IFERROR((LIMPIA(J3427,1)),0)),0)</f>
        <v>0</v>
      </c>
      <c r="N3427" s="36">
        <f>IF(C3427="Saliente Internacional",(IFERROR((LIMPIA(J3427,1)),0)),0)</f>
        <v>0</v>
      </c>
      <c r="O3427" s="36">
        <f>IF(C3427="Saliente Local",(IFERROR((LIMPIA(K3427,1)),0)),0)</f>
        <v>0</v>
      </c>
      <c r="P3427" s="36">
        <f>IF(C3427="Saliente Nacional",(IFERROR((LIMPIA(K3427,1)),0)),0)</f>
        <v>0</v>
      </c>
      <c r="Q3427" s="36">
        <f>IF(C3427="Saliente Internacional",(IFERROR((LIMPIA(K3427,1)),0)),0)</f>
        <v>0</v>
      </c>
      <c r="R3427" s="36">
        <f t="shared" si="160"/>
        <v>0</v>
      </c>
      <c r="S3427" s="36">
        <f t="shared" si="161"/>
        <v>0</v>
      </c>
    </row>
    <row r="3428" spans="1:19" x14ac:dyDescent="0.25">
      <c r="A3428" s="101">
        <f>'DETALLE DE CONEXIONES'!P3428</f>
        <v>0</v>
      </c>
      <c r="B3428" s="36">
        <f>'DETALLE DE CONEXIONES'!I3428</f>
        <v>0</v>
      </c>
      <c r="C3428" s="36">
        <f>'DETALLE DE CONEXIONES'!BB3428</f>
        <v>0</v>
      </c>
      <c r="D3428" s="36">
        <f>'DETALLE DE CONEXIONES'!E3428</f>
        <v>0</v>
      </c>
      <c r="E3428" s="36">
        <f t="shared" si="159"/>
        <v>1</v>
      </c>
      <c r="F3428" s="36">
        <f>IFERROR(LIMPIA('DETALLE DE CONEXIONES'!N3428,1),0)</f>
        <v>0</v>
      </c>
      <c r="G3428" s="36" t="str">
        <f>LEFT('DETALLE DE CONEXIONES'!BE3428,3)</f>
        <v/>
      </c>
      <c r="H3428" s="36" t="str">
        <f>RIGHT('DETALLE DE CONEXIONES'!AK3428,2)</f>
        <v/>
      </c>
      <c r="I3428" s="36" t="str">
        <f>LEFT('DETALLE DE CONEXIONES'!AK3428,3)</f>
        <v/>
      </c>
      <c r="J3428" s="36" t="str">
        <f>LEFT('DETALLE DE CONEXIONES'!M3428,3)</f>
        <v/>
      </c>
      <c r="K3428" s="36" t="str">
        <f>IF(LEN('DETALLE DE CONEXIONES'!M3428)&lt;12,(RIGHT('DETALLE DE CONEXIONES'!M3428,5)),(RIGHT('DETALLE DE CONEXIONES'!M3428,6)))</f>
        <v/>
      </c>
      <c r="L3428" s="36">
        <f>IF(C3428="Saliente Local",(IFERROR((LIMPIA(J3428,1)),0)),0)</f>
        <v>0</v>
      </c>
      <c r="M3428" s="36">
        <f>IF(C3428="Saliente Nacional",(IFERROR((LIMPIA(J3428,1)),0)),0)</f>
        <v>0</v>
      </c>
      <c r="N3428" s="36">
        <f>IF(C3428="Saliente Internacional",(IFERROR((LIMPIA(J3428,1)),0)),0)</f>
        <v>0</v>
      </c>
      <c r="O3428" s="36">
        <f>IF(C3428="Saliente Local",(IFERROR((LIMPIA(K3428,1)),0)),0)</f>
        <v>0</v>
      </c>
      <c r="P3428" s="36">
        <f>IF(C3428="Saliente Nacional",(IFERROR((LIMPIA(K3428,1)),0)),0)</f>
        <v>0</v>
      </c>
      <c r="Q3428" s="36">
        <f>IF(C3428="Saliente Internacional",(IFERROR((LIMPIA(K3428,1)),0)),0)</f>
        <v>0</v>
      </c>
      <c r="R3428" s="36">
        <f t="shared" si="160"/>
        <v>0</v>
      </c>
      <c r="S3428" s="36">
        <f t="shared" si="161"/>
        <v>0</v>
      </c>
    </row>
    <row r="3429" spans="1:19" x14ac:dyDescent="0.25">
      <c r="A3429" s="101">
        <f>'DETALLE DE CONEXIONES'!P3429</f>
        <v>0</v>
      </c>
      <c r="B3429" s="36">
        <f>'DETALLE DE CONEXIONES'!I3429</f>
        <v>0</v>
      </c>
      <c r="C3429" s="36">
        <f>'DETALLE DE CONEXIONES'!BB3429</f>
        <v>0</v>
      </c>
      <c r="D3429" s="36">
        <f>'DETALLE DE CONEXIONES'!E3429</f>
        <v>0</v>
      </c>
      <c r="E3429" s="36">
        <f t="shared" si="159"/>
        <v>1</v>
      </c>
      <c r="F3429" s="36">
        <f>IFERROR(LIMPIA('DETALLE DE CONEXIONES'!N3429,1),0)</f>
        <v>0</v>
      </c>
      <c r="G3429" s="36" t="str">
        <f>LEFT('DETALLE DE CONEXIONES'!BE3429,3)</f>
        <v/>
      </c>
      <c r="H3429" s="36" t="str">
        <f>RIGHT('DETALLE DE CONEXIONES'!AK3429,2)</f>
        <v/>
      </c>
      <c r="I3429" s="36" t="str">
        <f>LEFT('DETALLE DE CONEXIONES'!AK3429,3)</f>
        <v/>
      </c>
      <c r="J3429" s="36" t="str">
        <f>LEFT('DETALLE DE CONEXIONES'!M3429,3)</f>
        <v/>
      </c>
      <c r="K3429" s="36" t="str">
        <f>IF(LEN('DETALLE DE CONEXIONES'!M3429)&lt;12,(RIGHT('DETALLE DE CONEXIONES'!M3429,5)),(RIGHT('DETALLE DE CONEXIONES'!M3429,6)))</f>
        <v/>
      </c>
      <c r="L3429" s="36">
        <f>IF(C3429="Saliente Local",(IFERROR((LIMPIA(J3429,1)),0)),0)</f>
        <v>0</v>
      </c>
      <c r="M3429" s="36">
        <f>IF(C3429="Saliente Nacional",(IFERROR((LIMPIA(J3429,1)),0)),0)</f>
        <v>0</v>
      </c>
      <c r="N3429" s="36">
        <f>IF(C3429="Saliente Internacional",(IFERROR((LIMPIA(J3429,1)),0)),0)</f>
        <v>0</v>
      </c>
      <c r="O3429" s="36">
        <f>IF(C3429="Saliente Local",(IFERROR((LIMPIA(K3429,1)),0)),0)</f>
        <v>0</v>
      </c>
      <c r="P3429" s="36">
        <f>IF(C3429="Saliente Nacional",(IFERROR((LIMPIA(K3429,1)),0)),0)</f>
        <v>0</v>
      </c>
      <c r="Q3429" s="36">
        <f>IF(C3429="Saliente Internacional",(IFERROR((LIMPIA(K3429,1)),0)),0)</f>
        <v>0</v>
      </c>
      <c r="R3429" s="36">
        <f t="shared" si="160"/>
        <v>0</v>
      </c>
      <c r="S3429" s="36">
        <f t="shared" si="161"/>
        <v>0</v>
      </c>
    </row>
    <row r="3430" spans="1:19" x14ac:dyDescent="0.25">
      <c r="A3430" s="101">
        <f>'DETALLE DE CONEXIONES'!P3430</f>
        <v>0</v>
      </c>
      <c r="B3430" s="36">
        <f>'DETALLE DE CONEXIONES'!I3430</f>
        <v>0</v>
      </c>
      <c r="C3430" s="36">
        <f>'DETALLE DE CONEXIONES'!BB3430</f>
        <v>0</v>
      </c>
      <c r="D3430" s="36">
        <f>'DETALLE DE CONEXIONES'!E3430</f>
        <v>0</v>
      </c>
      <c r="E3430" s="36">
        <f t="shared" si="159"/>
        <v>1</v>
      </c>
      <c r="F3430" s="36">
        <f>IFERROR(LIMPIA('DETALLE DE CONEXIONES'!N3430,1),0)</f>
        <v>0</v>
      </c>
      <c r="G3430" s="36" t="str">
        <f>LEFT('DETALLE DE CONEXIONES'!BE3430,3)</f>
        <v/>
      </c>
      <c r="H3430" s="36" t="str">
        <f>RIGHT('DETALLE DE CONEXIONES'!AK3430,2)</f>
        <v/>
      </c>
      <c r="I3430" s="36" t="str">
        <f>LEFT('DETALLE DE CONEXIONES'!AK3430,3)</f>
        <v/>
      </c>
      <c r="J3430" s="36" t="str">
        <f>LEFT('DETALLE DE CONEXIONES'!M3430,3)</f>
        <v/>
      </c>
      <c r="K3430" s="36" t="str">
        <f>IF(LEN('DETALLE DE CONEXIONES'!M3430)&lt;12,(RIGHT('DETALLE DE CONEXIONES'!M3430,5)),(RIGHT('DETALLE DE CONEXIONES'!M3430,6)))</f>
        <v/>
      </c>
      <c r="L3430" s="36">
        <f>IF(C3430="Saliente Local",(IFERROR((LIMPIA(J3430,1)),0)),0)</f>
        <v>0</v>
      </c>
      <c r="M3430" s="36">
        <f>IF(C3430="Saliente Nacional",(IFERROR((LIMPIA(J3430,1)),0)),0)</f>
        <v>0</v>
      </c>
      <c r="N3430" s="36">
        <f>IF(C3430="Saliente Internacional",(IFERROR((LIMPIA(J3430,1)),0)),0)</f>
        <v>0</v>
      </c>
      <c r="O3430" s="36">
        <f>IF(C3430="Saliente Local",(IFERROR((LIMPIA(K3430,1)),0)),0)</f>
        <v>0</v>
      </c>
      <c r="P3430" s="36">
        <f>IF(C3430="Saliente Nacional",(IFERROR((LIMPIA(K3430,1)),0)),0)</f>
        <v>0</v>
      </c>
      <c r="Q3430" s="36">
        <f>IF(C3430="Saliente Internacional",(IFERROR((LIMPIA(K3430,1)),0)),0)</f>
        <v>0</v>
      </c>
      <c r="R3430" s="36">
        <f t="shared" si="160"/>
        <v>0</v>
      </c>
      <c r="S3430" s="36">
        <f t="shared" si="161"/>
        <v>0</v>
      </c>
    </row>
    <row r="3431" spans="1:19" x14ac:dyDescent="0.25">
      <c r="A3431" s="101">
        <f>'DETALLE DE CONEXIONES'!P3431</f>
        <v>0</v>
      </c>
      <c r="B3431" s="36">
        <f>'DETALLE DE CONEXIONES'!I3431</f>
        <v>0</v>
      </c>
      <c r="C3431" s="36">
        <f>'DETALLE DE CONEXIONES'!BB3431</f>
        <v>0</v>
      </c>
      <c r="D3431" s="36">
        <f>'DETALLE DE CONEXIONES'!E3431</f>
        <v>0</v>
      </c>
      <c r="E3431" s="36">
        <f t="shared" si="159"/>
        <v>1</v>
      </c>
      <c r="F3431" s="36">
        <f>IFERROR(LIMPIA('DETALLE DE CONEXIONES'!N3431,1),0)</f>
        <v>0</v>
      </c>
      <c r="G3431" s="36" t="str">
        <f>LEFT('DETALLE DE CONEXIONES'!BE3431,3)</f>
        <v/>
      </c>
      <c r="H3431" s="36" t="str">
        <f>RIGHT('DETALLE DE CONEXIONES'!AK3431,2)</f>
        <v/>
      </c>
      <c r="I3431" s="36" t="str">
        <f>LEFT('DETALLE DE CONEXIONES'!AK3431,3)</f>
        <v/>
      </c>
      <c r="J3431" s="36" t="str">
        <f>LEFT('DETALLE DE CONEXIONES'!M3431,3)</f>
        <v/>
      </c>
      <c r="K3431" s="36" t="str">
        <f>IF(LEN('DETALLE DE CONEXIONES'!M3431)&lt;12,(RIGHT('DETALLE DE CONEXIONES'!M3431,5)),(RIGHT('DETALLE DE CONEXIONES'!M3431,6)))</f>
        <v/>
      </c>
      <c r="L3431" s="36">
        <f>IF(C3431="Saliente Local",(IFERROR((LIMPIA(J3431,1)),0)),0)</f>
        <v>0</v>
      </c>
      <c r="M3431" s="36">
        <f>IF(C3431="Saliente Nacional",(IFERROR((LIMPIA(J3431,1)),0)),0)</f>
        <v>0</v>
      </c>
      <c r="N3431" s="36">
        <f>IF(C3431="Saliente Internacional",(IFERROR((LIMPIA(J3431,1)),0)),0)</f>
        <v>0</v>
      </c>
      <c r="O3431" s="36">
        <f>IF(C3431="Saliente Local",(IFERROR((LIMPIA(K3431,1)),0)),0)</f>
        <v>0</v>
      </c>
      <c r="P3431" s="36">
        <f>IF(C3431="Saliente Nacional",(IFERROR((LIMPIA(K3431,1)),0)),0)</f>
        <v>0</v>
      </c>
      <c r="Q3431" s="36">
        <f>IF(C3431="Saliente Internacional",(IFERROR((LIMPIA(K3431,1)),0)),0)</f>
        <v>0</v>
      </c>
      <c r="R3431" s="36">
        <f t="shared" si="160"/>
        <v>0</v>
      </c>
      <c r="S3431" s="36">
        <f t="shared" si="161"/>
        <v>0</v>
      </c>
    </row>
    <row r="3432" spans="1:19" x14ac:dyDescent="0.25">
      <c r="A3432" s="101">
        <f>'DETALLE DE CONEXIONES'!P3432</f>
        <v>0</v>
      </c>
      <c r="B3432" s="36">
        <f>'DETALLE DE CONEXIONES'!I3432</f>
        <v>0</v>
      </c>
      <c r="C3432" s="36">
        <f>'DETALLE DE CONEXIONES'!BB3432</f>
        <v>0</v>
      </c>
      <c r="D3432" s="36">
        <f>'DETALLE DE CONEXIONES'!E3432</f>
        <v>0</v>
      </c>
      <c r="E3432" s="36">
        <f t="shared" si="159"/>
        <v>1</v>
      </c>
      <c r="F3432" s="36">
        <f>IFERROR(LIMPIA('DETALLE DE CONEXIONES'!N3432,1),0)</f>
        <v>0</v>
      </c>
      <c r="G3432" s="36" t="str">
        <f>LEFT('DETALLE DE CONEXIONES'!BE3432,3)</f>
        <v/>
      </c>
      <c r="H3432" s="36" t="str">
        <f>RIGHT('DETALLE DE CONEXIONES'!AK3432,2)</f>
        <v/>
      </c>
      <c r="I3432" s="36" t="str">
        <f>LEFT('DETALLE DE CONEXIONES'!AK3432,3)</f>
        <v/>
      </c>
      <c r="J3432" s="36" t="str">
        <f>LEFT('DETALLE DE CONEXIONES'!M3432,3)</f>
        <v/>
      </c>
      <c r="K3432" s="36" t="str">
        <f>IF(LEN('DETALLE DE CONEXIONES'!M3432)&lt;12,(RIGHT('DETALLE DE CONEXIONES'!M3432,5)),(RIGHT('DETALLE DE CONEXIONES'!M3432,6)))</f>
        <v/>
      </c>
      <c r="L3432" s="36">
        <f>IF(C3432="Saliente Local",(IFERROR((LIMPIA(J3432,1)),0)),0)</f>
        <v>0</v>
      </c>
      <c r="M3432" s="36">
        <f>IF(C3432="Saliente Nacional",(IFERROR((LIMPIA(J3432,1)),0)),0)</f>
        <v>0</v>
      </c>
      <c r="N3432" s="36">
        <f>IF(C3432="Saliente Internacional",(IFERROR((LIMPIA(J3432,1)),0)),0)</f>
        <v>0</v>
      </c>
      <c r="O3432" s="36">
        <f>IF(C3432="Saliente Local",(IFERROR((LIMPIA(K3432,1)),0)),0)</f>
        <v>0</v>
      </c>
      <c r="P3432" s="36">
        <f>IF(C3432="Saliente Nacional",(IFERROR((LIMPIA(K3432,1)),0)),0)</f>
        <v>0</v>
      </c>
      <c r="Q3432" s="36">
        <f>IF(C3432="Saliente Internacional",(IFERROR((LIMPIA(K3432,1)),0)),0)</f>
        <v>0</v>
      </c>
      <c r="R3432" s="36">
        <f t="shared" si="160"/>
        <v>0</v>
      </c>
      <c r="S3432" s="36">
        <f t="shared" si="161"/>
        <v>0</v>
      </c>
    </row>
    <row r="3433" spans="1:19" x14ac:dyDescent="0.25">
      <c r="A3433" s="101">
        <f>'DETALLE DE CONEXIONES'!P3433</f>
        <v>0</v>
      </c>
      <c r="B3433" s="36">
        <f>'DETALLE DE CONEXIONES'!I3433</f>
        <v>0</v>
      </c>
      <c r="C3433" s="36">
        <f>'DETALLE DE CONEXIONES'!BB3433</f>
        <v>0</v>
      </c>
      <c r="D3433" s="36">
        <f>'DETALLE DE CONEXIONES'!E3433</f>
        <v>0</v>
      </c>
      <c r="E3433" s="36">
        <f t="shared" si="159"/>
        <v>1</v>
      </c>
      <c r="F3433" s="36">
        <f>IFERROR(LIMPIA('DETALLE DE CONEXIONES'!N3433,1),0)</f>
        <v>0</v>
      </c>
      <c r="G3433" s="36" t="str">
        <f>LEFT('DETALLE DE CONEXIONES'!BE3433,3)</f>
        <v/>
      </c>
      <c r="H3433" s="36" t="str">
        <f>RIGHT('DETALLE DE CONEXIONES'!AK3433,2)</f>
        <v/>
      </c>
      <c r="I3433" s="36" t="str">
        <f>LEFT('DETALLE DE CONEXIONES'!AK3433,3)</f>
        <v/>
      </c>
      <c r="J3433" s="36" t="str">
        <f>LEFT('DETALLE DE CONEXIONES'!M3433,3)</f>
        <v/>
      </c>
      <c r="K3433" s="36" t="str">
        <f>IF(LEN('DETALLE DE CONEXIONES'!M3433)&lt;12,(RIGHT('DETALLE DE CONEXIONES'!M3433,5)),(RIGHT('DETALLE DE CONEXIONES'!M3433,6)))</f>
        <v/>
      </c>
      <c r="L3433" s="36">
        <f>IF(C3433="Saliente Local",(IFERROR((LIMPIA(J3433,1)),0)),0)</f>
        <v>0</v>
      </c>
      <c r="M3433" s="36">
        <f>IF(C3433="Saliente Nacional",(IFERROR((LIMPIA(J3433,1)),0)),0)</f>
        <v>0</v>
      </c>
      <c r="N3433" s="36">
        <f>IF(C3433="Saliente Internacional",(IFERROR((LIMPIA(J3433,1)),0)),0)</f>
        <v>0</v>
      </c>
      <c r="O3433" s="36">
        <f>IF(C3433="Saliente Local",(IFERROR((LIMPIA(K3433,1)),0)),0)</f>
        <v>0</v>
      </c>
      <c r="P3433" s="36">
        <f>IF(C3433="Saliente Nacional",(IFERROR((LIMPIA(K3433,1)),0)),0)</f>
        <v>0</v>
      </c>
      <c r="Q3433" s="36">
        <f>IF(C3433="Saliente Internacional",(IFERROR((LIMPIA(K3433,1)),0)),0)</f>
        <v>0</v>
      </c>
      <c r="R3433" s="36">
        <f t="shared" si="160"/>
        <v>0</v>
      </c>
      <c r="S3433" s="36">
        <f t="shared" si="161"/>
        <v>0</v>
      </c>
    </row>
    <row r="3434" spans="1:19" x14ac:dyDescent="0.25">
      <c r="A3434" s="101">
        <f>'DETALLE DE CONEXIONES'!P3434</f>
        <v>0</v>
      </c>
      <c r="B3434" s="36">
        <f>'DETALLE DE CONEXIONES'!I3434</f>
        <v>0</v>
      </c>
      <c r="C3434" s="36">
        <f>'DETALLE DE CONEXIONES'!BB3434</f>
        <v>0</v>
      </c>
      <c r="D3434" s="36">
        <f>'DETALLE DE CONEXIONES'!E3434</f>
        <v>0</v>
      </c>
      <c r="E3434" s="36">
        <f t="shared" si="159"/>
        <v>1</v>
      </c>
      <c r="F3434" s="36">
        <f>IFERROR(LIMPIA('DETALLE DE CONEXIONES'!N3434,1),0)</f>
        <v>0</v>
      </c>
      <c r="G3434" s="36" t="str">
        <f>LEFT('DETALLE DE CONEXIONES'!BE3434,3)</f>
        <v/>
      </c>
      <c r="H3434" s="36" t="str">
        <f>RIGHT('DETALLE DE CONEXIONES'!AK3434,2)</f>
        <v/>
      </c>
      <c r="I3434" s="36" t="str">
        <f>LEFT('DETALLE DE CONEXIONES'!AK3434,3)</f>
        <v/>
      </c>
      <c r="J3434" s="36" t="str">
        <f>LEFT('DETALLE DE CONEXIONES'!M3434,3)</f>
        <v/>
      </c>
      <c r="K3434" s="36" t="str">
        <f>IF(LEN('DETALLE DE CONEXIONES'!M3434)&lt;12,(RIGHT('DETALLE DE CONEXIONES'!M3434,5)),(RIGHT('DETALLE DE CONEXIONES'!M3434,6)))</f>
        <v/>
      </c>
      <c r="L3434" s="36">
        <f>IF(C3434="Saliente Local",(IFERROR((LIMPIA(J3434,1)),0)),0)</f>
        <v>0</v>
      </c>
      <c r="M3434" s="36">
        <f>IF(C3434="Saliente Nacional",(IFERROR((LIMPIA(J3434,1)),0)),0)</f>
        <v>0</v>
      </c>
      <c r="N3434" s="36">
        <f>IF(C3434="Saliente Internacional",(IFERROR((LIMPIA(J3434,1)),0)),0)</f>
        <v>0</v>
      </c>
      <c r="O3434" s="36">
        <f>IF(C3434="Saliente Local",(IFERROR((LIMPIA(K3434,1)),0)),0)</f>
        <v>0</v>
      </c>
      <c r="P3434" s="36">
        <f>IF(C3434="Saliente Nacional",(IFERROR((LIMPIA(K3434,1)),0)),0)</f>
        <v>0</v>
      </c>
      <c r="Q3434" s="36">
        <f>IF(C3434="Saliente Internacional",(IFERROR((LIMPIA(K3434,1)),0)),0)</f>
        <v>0</v>
      </c>
      <c r="R3434" s="36">
        <f t="shared" si="160"/>
        <v>0</v>
      </c>
      <c r="S3434" s="36">
        <f t="shared" si="161"/>
        <v>0</v>
      </c>
    </row>
    <row r="3435" spans="1:19" x14ac:dyDescent="0.25">
      <c r="A3435" s="101">
        <f>'DETALLE DE CONEXIONES'!P3435</f>
        <v>0</v>
      </c>
      <c r="B3435" s="36">
        <f>'DETALLE DE CONEXIONES'!I3435</f>
        <v>0</v>
      </c>
      <c r="C3435" s="36">
        <f>'DETALLE DE CONEXIONES'!BB3435</f>
        <v>0</v>
      </c>
      <c r="D3435" s="36">
        <f>'DETALLE DE CONEXIONES'!E3435</f>
        <v>0</v>
      </c>
      <c r="E3435" s="36">
        <f t="shared" si="159"/>
        <v>1</v>
      </c>
      <c r="F3435" s="36">
        <f>IFERROR(LIMPIA('DETALLE DE CONEXIONES'!N3435,1),0)</f>
        <v>0</v>
      </c>
      <c r="G3435" s="36" t="str">
        <f>LEFT('DETALLE DE CONEXIONES'!BE3435,3)</f>
        <v/>
      </c>
      <c r="H3435" s="36" t="str">
        <f>RIGHT('DETALLE DE CONEXIONES'!AK3435,2)</f>
        <v/>
      </c>
      <c r="I3435" s="36" t="str">
        <f>LEFT('DETALLE DE CONEXIONES'!AK3435,3)</f>
        <v/>
      </c>
      <c r="J3435" s="36" t="str">
        <f>LEFT('DETALLE DE CONEXIONES'!M3435,3)</f>
        <v/>
      </c>
      <c r="K3435" s="36" t="str">
        <f>IF(LEN('DETALLE DE CONEXIONES'!M3435)&lt;12,(RIGHT('DETALLE DE CONEXIONES'!M3435,5)),(RIGHT('DETALLE DE CONEXIONES'!M3435,6)))</f>
        <v/>
      </c>
      <c r="L3435" s="36">
        <f>IF(C3435="Saliente Local",(IFERROR((LIMPIA(J3435,1)),0)),0)</f>
        <v>0</v>
      </c>
      <c r="M3435" s="36">
        <f>IF(C3435="Saliente Nacional",(IFERROR((LIMPIA(J3435,1)),0)),0)</f>
        <v>0</v>
      </c>
      <c r="N3435" s="36">
        <f>IF(C3435="Saliente Internacional",(IFERROR((LIMPIA(J3435,1)),0)),0)</f>
        <v>0</v>
      </c>
      <c r="O3435" s="36">
        <f>IF(C3435="Saliente Local",(IFERROR((LIMPIA(K3435,1)),0)),0)</f>
        <v>0</v>
      </c>
      <c r="P3435" s="36">
        <f>IF(C3435="Saliente Nacional",(IFERROR((LIMPIA(K3435,1)),0)),0)</f>
        <v>0</v>
      </c>
      <c r="Q3435" s="36">
        <f>IF(C3435="Saliente Internacional",(IFERROR((LIMPIA(K3435,1)),0)),0)</f>
        <v>0</v>
      </c>
      <c r="R3435" s="36">
        <f t="shared" si="160"/>
        <v>0</v>
      </c>
      <c r="S3435" s="36">
        <f t="shared" si="161"/>
        <v>0</v>
      </c>
    </row>
    <row r="3436" spans="1:19" x14ac:dyDescent="0.25">
      <c r="A3436" s="101">
        <f>'DETALLE DE CONEXIONES'!P3436</f>
        <v>0</v>
      </c>
      <c r="B3436" s="36">
        <f>'DETALLE DE CONEXIONES'!I3436</f>
        <v>0</v>
      </c>
      <c r="C3436" s="36">
        <f>'DETALLE DE CONEXIONES'!BB3436</f>
        <v>0</v>
      </c>
      <c r="D3436" s="36">
        <f>'DETALLE DE CONEXIONES'!E3436</f>
        <v>0</v>
      </c>
      <c r="E3436" s="36">
        <f t="shared" si="159"/>
        <v>1</v>
      </c>
      <c r="F3436" s="36">
        <f>IFERROR(LIMPIA('DETALLE DE CONEXIONES'!N3436,1),0)</f>
        <v>0</v>
      </c>
      <c r="G3436" s="36" t="str">
        <f>LEFT('DETALLE DE CONEXIONES'!BE3436,3)</f>
        <v/>
      </c>
      <c r="H3436" s="36" t="str">
        <f>RIGHT('DETALLE DE CONEXIONES'!AK3436,2)</f>
        <v/>
      </c>
      <c r="I3436" s="36" t="str">
        <f>LEFT('DETALLE DE CONEXIONES'!AK3436,3)</f>
        <v/>
      </c>
      <c r="J3436" s="36" t="str">
        <f>LEFT('DETALLE DE CONEXIONES'!M3436,3)</f>
        <v/>
      </c>
      <c r="K3436" s="36" t="str">
        <f>IF(LEN('DETALLE DE CONEXIONES'!M3436)&lt;12,(RIGHT('DETALLE DE CONEXIONES'!M3436,5)),(RIGHT('DETALLE DE CONEXIONES'!M3436,6)))</f>
        <v/>
      </c>
      <c r="L3436" s="36">
        <f>IF(C3436="Saliente Local",(IFERROR((LIMPIA(J3436,1)),0)),0)</f>
        <v>0</v>
      </c>
      <c r="M3436" s="36">
        <f>IF(C3436="Saliente Nacional",(IFERROR((LIMPIA(J3436,1)),0)),0)</f>
        <v>0</v>
      </c>
      <c r="N3436" s="36">
        <f>IF(C3436="Saliente Internacional",(IFERROR((LIMPIA(J3436,1)),0)),0)</f>
        <v>0</v>
      </c>
      <c r="O3436" s="36">
        <f>IF(C3436="Saliente Local",(IFERROR((LIMPIA(K3436,1)),0)),0)</f>
        <v>0</v>
      </c>
      <c r="P3436" s="36">
        <f>IF(C3436="Saliente Nacional",(IFERROR((LIMPIA(K3436,1)),0)),0)</f>
        <v>0</v>
      </c>
      <c r="Q3436" s="36">
        <f>IF(C3436="Saliente Internacional",(IFERROR((LIMPIA(K3436,1)),0)),0)</f>
        <v>0</v>
      </c>
      <c r="R3436" s="36">
        <f t="shared" si="160"/>
        <v>0</v>
      </c>
      <c r="S3436" s="36">
        <f t="shared" si="161"/>
        <v>0</v>
      </c>
    </row>
    <row r="3437" spans="1:19" x14ac:dyDescent="0.25">
      <c r="A3437" s="101">
        <f>'DETALLE DE CONEXIONES'!P3437</f>
        <v>0</v>
      </c>
      <c r="B3437" s="36">
        <f>'DETALLE DE CONEXIONES'!I3437</f>
        <v>0</v>
      </c>
      <c r="C3437" s="36">
        <f>'DETALLE DE CONEXIONES'!BB3437</f>
        <v>0</v>
      </c>
      <c r="D3437" s="36">
        <f>'DETALLE DE CONEXIONES'!E3437</f>
        <v>0</v>
      </c>
      <c r="E3437" s="36">
        <f t="shared" si="159"/>
        <v>1</v>
      </c>
      <c r="F3437" s="36">
        <f>IFERROR(LIMPIA('DETALLE DE CONEXIONES'!N3437,1),0)</f>
        <v>0</v>
      </c>
      <c r="G3437" s="36" t="str">
        <f>LEFT('DETALLE DE CONEXIONES'!BE3437,3)</f>
        <v/>
      </c>
      <c r="H3437" s="36" t="str">
        <f>RIGHT('DETALLE DE CONEXIONES'!AK3437,2)</f>
        <v/>
      </c>
      <c r="I3437" s="36" t="str">
        <f>LEFT('DETALLE DE CONEXIONES'!AK3437,3)</f>
        <v/>
      </c>
      <c r="J3437" s="36" t="str">
        <f>LEFT('DETALLE DE CONEXIONES'!M3437,3)</f>
        <v/>
      </c>
      <c r="K3437" s="36" t="str">
        <f>IF(LEN('DETALLE DE CONEXIONES'!M3437)&lt;12,(RIGHT('DETALLE DE CONEXIONES'!M3437,5)),(RIGHT('DETALLE DE CONEXIONES'!M3437,6)))</f>
        <v/>
      </c>
      <c r="L3437" s="36">
        <f>IF(C3437="Saliente Local",(IFERROR((LIMPIA(J3437,1)),0)),0)</f>
        <v>0</v>
      </c>
      <c r="M3437" s="36">
        <f>IF(C3437="Saliente Nacional",(IFERROR((LIMPIA(J3437,1)),0)),0)</f>
        <v>0</v>
      </c>
      <c r="N3437" s="36">
        <f>IF(C3437="Saliente Internacional",(IFERROR((LIMPIA(J3437,1)),0)),0)</f>
        <v>0</v>
      </c>
      <c r="O3437" s="36">
        <f>IF(C3437="Saliente Local",(IFERROR((LIMPIA(K3437,1)),0)),0)</f>
        <v>0</v>
      </c>
      <c r="P3437" s="36">
        <f>IF(C3437="Saliente Nacional",(IFERROR((LIMPIA(K3437,1)),0)),0)</f>
        <v>0</v>
      </c>
      <c r="Q3437" s="36">
        <f>IF(C3437="Saliente Internacional",(IFERROR((LIMPIA(K3437,1)),0)),0)</f>
        <v>0</v>
      </c>
      <c r="R3437" s="36">
        <f t="shared" si="160"/>
        <v>0</v>
      </c>
      <c r="S3437" s="36">
        <f t="shared" si="161"/>
        <v>0</v>
      </c>
    </row>
    <row r="3438" spans="1:19" x14ac:dyDescent="0.25">
      <c r="A3438" s="101">
        <f>'DETALLE DE CONEXIONES'!P3438</f>
        <v>0</v>
      </c>
      <c r="B3438" s="36">
        <f>'DETALLE DE CONEXIONES'!I3438</f>
        <v>0</v>
      </c>
      <c r="C3438" s="36">
        <f>'DETALLE DE CONEXIONES'!BB3438</f>
        <v>0</v>
      </c>
      <c r="D3438" s="36">
        <f>'DETALLE DE CONEXIONES'!E3438</f>
        <v>0</v>
      </c>
      <c r="E3438" s="36">
        <f t="shared" si="159"/>
        <v>1</v>
      </c>
      <c r="F3438" s="36">
        <f>IFERROR(LIMPIA('DETALLE DE CONEXIONES'!N3438,1),0)</f>
        <v>0</v>
      </c>
      <c r="G3438" s="36" t="str">
        <f>LEFT('DETALLE DE CONEXIONES'!BE3438,3)</f>
        <v/>
      </c>
      <c r="H3438" s="36" t="str">
        <f>RIGHT('DETALLE DE CONEXIONES'!AK3438,2)</f>
        <v/>
      </c>
      <c r="I3438" s="36" t="str">
        <f>LEFT('DETALLE DE CONEXIONES'!AK3438,3)</f>
        <v/>
      </c>
      <c r="J3438" s="36" t="str">
        <f>LEFT('DETALLE DE CONEXIONES'!M3438,3)</f>
        <v/>
      </c>
      <c r="K3438" s="36" t="str">
        <f>IF(LEN('DETALLE DE CONEXIONES'!M3438)&lt;12,(RIGHT('DETALLE DE CONEXIONES'!M3438,5)),(RIGHT('DETALLE DE CONEXIONES'!M3438,6)))</f>
        <v/>
      </c>
      <c r="L3438" s="36">
        <f>IF(C3438="Saliente Local",(IFERROR((LIMPIA(J3438,1)),0)),0)</f>
        <v>0</v>
      </c>
      <c r="M3438" s="36">
        <f>IF(C3438="Saliente Nacional",(IFERROR((LIMPIA(J3438,1)),0)),0)</f>
        <v>0</v>
      </c>
      <c r="N3438" s="36">
        <f>IF(C3438="Saliente Internacional",(IFERROR((LIMPIA(J3438,1)),0)),0)</f>
        <v>0</v>
      </c>
      <c r="O3438" s="36">
        <f>IF(C3438="Saliente Local",(IFERROR((LIMPIA(K3438,1)),0)),0)</f>
        <v>0</v>
      </c>
      <c r="P3438" s="36">
        <f>IF(C3438="Saliente Nacional",(IFERROR((LIMPIA(K3438,1)),0)),0)</f>
        <v>0</v>
      </c>
      <c r="Q3438" s="36">
        <f>IF(C3438="Saliente Internacional",(IFERROR((LIMPIA(K3438,1)),0)),0)</f>
        <v>0</v>
      </c>
      <c r="R3438" s="36">
        <f t="shared" si="160"/>
        <v>0</v>
      </c>
      <c r="S3438" s="36">
        <f t="shared" si="161"/>
        <v>0</v>
      </c>
    </row>
    <row r="3439" spans="1:19" x14ac:dyDescent="0.25">
      <c r="A3439" s="101">
        <f>'DETALLE DE CONEXIONES'!P3439</f>
        <v>0</v>
      </c>
      <c r="B3439" s="36">
        <f>'DETALLE DE CONEXIONES'!I3439</f>
        <v>0</v>
      </c>
      <c r="C3439" s="36">
        <f>'DETALLE DE CONEXIONES'!BB3439</f>
        <v>0</v>
      </c>
      <c r="D3439" s="36">
        <f>'DETALLE DE CONEXIONES'!E3439</f>
        <v>0</v>
      </c>
      <c r="E3439" s="36">
        <f t="shared" si="159"/>
        <v>1</v>
      </c>
      <c r="F3439" s="36">
        <f>IFERROR(LIMPIA('DETALLE DE CONEXIONES'!N3439,1),0)</f>
        <v>0</v>
      </c>
      <c r="G3439" s="36" t="str">
        <f>LEFT('DETALLE DE CONEXIONES'!BE3439,3)</f>
        <v/>
      </c>
      <c r="H3439" s="36" t="str">
        <f>RIGHT('DETALLE DE CONEXIONES'!AK3439,2)</f>
        <v/>
      </c>
      <c r="I3439" s="36" t="str">
        <f>LEFT('DETALLE DE CONEXIONES'!AK3439,3)</f>
        <v/>
      </c>
      <c r="J3439" s="36" t="str">
        <f>LEFT('DETALLE DE CONEXIONES'!M3439,3)</f>
        <v/>
      </c>
      <c r="K3439" s="36" t="str">
        <f>IF(LEN('DETALLE DE CONEXIONES'!M3439)&lt;12,(RIGHT('DETALLE DE CONEXIONES'!M3439,5)),(RIGHT('DETALLE DE CONEXIONES'!M3439,6)))</f>
        <v/>
      </c>
      <c r="L3439" s="36">
        <f>IF(C3439="Saliente Local",(IFERROR((LIMPIA(J3439,1)),0)),0)</f>
        <v>0</v>
      </c>
      <c r="M3439" s="36">
        <f>IF(C3439="Saliente Nacional",(IFERROR((LIMPIA(J3439,1)),0)),0)</f>
        <v>0</v>
      </c>
      <c r="N3439" s="36">
        <f>IF(C3439="Saliente Internacional",(IFERROR((LIMPIA(J3439,1)),0)),0)</f>
        <v>0</v>
      </c>
      <c r="O3439" s="36">
        <f>IF(C3439="Saliente Local",(IFERROR((LIMPIA(K3439,1)),0)),0)</f>
        <v>0</v>
      </c>
      <c r="P3439" s="36">
        <f>IF(C3439="Saliente Nacional",(IFERROR((LIMPIA(K3439,1)),0)),0)</f>
        <v>0</v>
      </c>
      <c r="Q3439" s="36">
        <f>IF(C3439="Saliente Internacional",(IFERROR((LIMPIA(K3439,1)),0)),0)</f>
        <v>0</v>
      </c>
      <c r="R3439" s="36">
        <f t="shared" si="160"/>
        <v>0</v>
      </c>
      <c r="S3439" s="36">
        <f t="shared" si="161"/>
        <v>0</v>
      </c>
    </row>
    <row r="3440" spans="1:19" x14ac:dyDescent="0.25">
      <c r="A3440" s="101">
        <f>'DETALLE DE CONEXIONES'!P3440</f>
        <v>0</v>
      </c>
      <c r="B3440" s="36">
        <f>'DETALLE DE CONEXIONES'!I3440</f>
        <v>0</v>
      </c>
      <c r="C3440" s="36">
        <f>'DETALLE DE CONEXIONES'!BB3440</f>
        <v>0</v>
      </c>
      <c r="D3440" s="36">
        <f>'DETALLE DE CONEXIONES'!E3440</f>
        <v>0</v>
      </c>
      <c r="E3440" s="36">
        <f t="shared" si="159"/>
        <v>1</v>
      </c>
      <c r="F3440" s="36">
        <f>IFERROR(LIMPIA('DETALLE DE CONEXIONES'!N3440,1),0)</f>
        <v>0</v>
      </c>
      <c r="G3440" s="36" t="str">
        <f>LEFT('DETALLE DE CONEXIONES'!BE3440,3)</f>
        <v/>
      </c>
      <c r="H3440" s="36" t="str">
        <f>RIGHT('DETALLE DE CONEXIONES'!AK3440,2)</f>
        <v/>
      </c>
      <c r="I3440" s="36" t="str">
        <f>LEFT('DETALLE DE CONEXIONES'!AK3440,3)</f>
        <v/>
      </c>
      <c r="J3440" s="36" t="str">
        <f>LEFT('DETALLE DE CONEXIONES'!M3440,3)</f>
        <v/>
      </c>
      <c r="K3440" s="36" t="str">
        <f>IF(LEN('DETALLE DE CONEXIONES'!M3440)&lt;12,(RIGHT('DETALLE DE CONEXIONES'!M3440,5)),(RIGHT('DETALLE DE CONEXIONES'!M3440,6)))</f>
        <v/>
      </c>
      <c r="L3440" s="36">
        <f>IF(C3440="Saliente Local",(IFERROR((LIMPIA(J3440,1)),0)),0)</f>
        <v>0</v>
      </c>
      <c r="M3440" s="36">
        <f>IF(C3440="Saliente Nacional",(IFERROR((LIMPIA(J3440,1)),0)),0)</f>
        <v>0</v>
      </c>
      <c r="N3440" s="36">
        <f>IF(C3440="Saliente Internacional",(IFERROR((LIMPIA(J3440,1)),0)),0)</f>
        <v>0</v>
      </c>
      <c r="O3440" s="36">
        <f>IF(C3440="Saliente Local",(IFERROR((LIMPIA(K3440,1)),0)),0)</f>
        <v>0</v>
      </c>
      <c r="P3440" s="36">
        <f>IF(C3440="Saliente Nacional",(IFERROR((LIMPIA(K3440,1)),0)),0)</f>
        <v>0</v>
      </c>
      <c r="Q3440" s="36">
        <f>IF(C3440="Saliente Internacional",(IFERROR((LIMPIA(K3440,1)),0)),0)</f>
        <v>0</v>
      </c>
      <c r="R3440" s="36">
        <f t="shared" si="160"/>
        <v>0</v>
      </c>
      <c r="S3440" s="36">
        <f t="shared" si="161"/>
        <v>0</v>
      </c>
    </row>
    <row r="3441" spans="1:19" x14ac:dyDescent="0.25">
      <c r="A3441" s="101">
        <f>'DETALLE DE CONEXIONES'!P3441</f>
        <v>0</v>
      </c>
      <c r="B3441" s="36">
        <f>'DETALLE DE CONEXIONES'!I3441</f>
        <v>0</v>
      </c>
      <c r="C3441" s="36">
        <f>'DETALLE DE CONEXIONES'!BB3441</f>
        <v>0</v>
      </c>
      <c r="D3441" s="36">
        <f>'DETALLE DE CONEXIONES'!E3441</f>
        <v>0</v>
      </c>
      <c r="E3441" s="36">
        <f t="shared" si="159"/>
        <v>1</v>
      </c>
      <c r="F3441" s="36">
        <f>IFERROR(LIMPIA('DETALLE DE CONEXIONES'!N3441,1),0)</f>
        <v>0</v>
      </c>
      <c r="G3441" s="36" t="str">
        <f>LEFT('DETALLE DE CONEXIONES'!BE3441,3)</f>
        <v/>
      </c>
      <c r="H3441" s="36" t="str">
        <f>RIGHT('DETALLE DE CONEXIONES'!AK3441,2)</f>
        <v/>
      </c>
      <c r="I3441" s="36" t="str">
        <f>LEFT('DETALLE DE CONEXIONES'!AK3441,3)</f>
        <v/>
      </c>
      <c r="J3441" s="36" t="str">
        <f>LEFT('DETALLE DE CONEXIONES'!M3441,3)</f>
        <v/>
      </c>
      <c r="K3441" s="36" t="str">
        <f>IF(LEN('DETALLE DE CONEXIONES'!M3441)&lt;12,(RIGHT('DETALLE DE CONEXIONES'!M3441,5)),(RIGHT('DETALLE DE CONEXIONES'!M3441,6)))</f>
        <v/>
      </c>
      <c r="L3441" s="36">
        <f>IF(C3441="Saliente Local",(IFERROR((LIMPIA(J3441,1)),0)),0)</f>
        <v>0</v>
      </c>
      <c r="M3441" s="36">
        <f>IF(C3441="Saliente Nacional",(IFERROR((LIMPIA(J3441,1)),0)),0)</f>
        <v>0</v>
      </c>
      <c r="N3441" s="36">
        <f>IF(C3441="Saliente Internacional",(IFERROR((LIMPIA(J3441,1)),0)),0)</f>
        <v>0</v>
      </c>
      <c r="O3441" s="36">
        <f>IF(C3441="Saliente Local",(IFERROR((LIMPIA(K3441,1)),0)),0)</f>
        <v>0</v>
      </c>
      <c r="P3441" s="36">
        <f>IF(C3441="Saliente Nacional",(IFERROR((LIMPIA(K3441,1)),0)),0)</f>
        <v>0</v>
      </c>
      <c r="Q3441" s="36">
        <f>IF(C3441="Saliente Internacional",(IFERROR((LIMPIA(K3441,1)),0)),0)</f>
        <v>0</v>
      </c>
      <c r="R3441" s="36">
        <f t="shared" si="160"/>
        <v>0</v>
      </c>
      <c r="S3441" s="36">
        <f t="shared" si="161"/>
        <v>0</v>
      </c>
    </row>
    <row r="3442" spans="1:19" x14ac:dyDescent="0.25">
      <c r="A3442" s="101">
        <f>'DETALLE DE CONEXIONES'!P3442</f>
        <v>0</v>
      </c>
      <c r="B3442" s="36">
        <f>'DETALLE DE CONEXIONES'!I3442</f>
        <v>0</v>
      </c>
      <c r="C3442" s="36">
        <f>'DETALLE DE CONEXIONES'!BB3442</f>
        <v>0</v>
      </c>
      <c r="D3442" s="36">
        <f>'DETALLE DE CONEXIONES'!E3442</f>
        <v>0</v>
      </c>
      <c r="E3442" s="36">
        <f t="shared" si="159"/>
        <v>1</v>
      </c>
      <c r="F3442" s="36">
        <f>IFERROR(LIMPIA('DETALLE DE CONEXIONES'!N3442,1),0)</f>
        <v>0</v>
      </c>
      <c r="G3442" s="36" t="str">
        <f>LEFT('DETALLE DE CONEXIONES'!BE3442,3)</f>
        <v/>
      </c>
      <c r="H3442" s="36" t="str">
        <f>RIGHT('DETALLE DE CONEXIONES'!AK3442,2)</f>
        <v/>
      </c>
      <c r="I3442" s="36" t="str">
        <f>LEFT('DETALLE DE CONEXIONES'!AK3442,3)</f>
        <v/>
      </c>
      <c r="J3442" s="36" t="str">
        <f>LEFT('DETALLE DE CONEXIONES'!M3442,3)</f>
        <v/>
      </c>
      <c r="K3442" s="36" t="str">
        <f>IF(LEN('DETALLE DE CONEXIONES'!M3442)&lt;12,(RIGHT('DETALLE DE CONEXIONES'!M3442,5)),(RIGHT('DETALLE DE CONEXIONES'!M3442,6)))</f>
        <v/>
      </c>
      <c r="L3442" s="36">
        <f>IF(C3442="Saliente Local",(IFERROR((LIMPIA(J3442,1)),0)),0)</f>
        <v>0</v>
      </c>
      <c r="M3442" s="36">
        <f>IF(C3442="Saliente Nacional",(IFERROR((LIMPIA(J3442,1)),0)),0)</f>
        <v>0</v>
      </c>
      <c r="N3442" s="36">
        <f>IF(C3442="Saliente Internacional",(IFERROR((LIMPIA(J3442,1)),0)),0)</f>
        <v>0</v>
      </c>
      <c r="O3442" s="36">
        <f>IF(C3442="Saliente Local",(IFERROR((LIMPIA(K3442,1)),0)),0)</f>
        <v>0</v>
      </c>
      <c r="P3442" s="36">
        <f>IF(C3442="Saliente Nacional",(IFERROR((LIMPIA(K3442,1)),0)),0)</f>
        <v>0</v>
      </c>
      <c r="Q3442" s="36">
        <f>IF(C3442="Saliente Internacional",(IFERROR((LIMPIA(K3442,1)),0)),0)</f>
        <v>0</v>
      </c>
      <c r="R3442" s="36">
        <f t="shared" si="160"/>
        <v>0</v>
      </c>
      <c r="S3442" s="36">
        <f t="shared" si="161"/>
        <v>0</v>
      </c>
    </row>
    <row r="3443" spans="1:19" x14ac:dyDescent="0.25">
      <c r="A3443" s="101">
        <f>'DETALLE DE CONEXIONES'!P3443</f>
        <v>0</v>
      </c>
      <c r="B3443" s="36">
        <f>'DETALLE DE CONEXIONES'!I3443</f>
        <v>0</v>
      </c>
      <c r="C3443" s="36">
        <f>'DETALLE DE CONEXIONES'!BB3443</f>
        <v>0</v>
      </c>
      <c r="D3443" s="36">
        <f>'DETALLE DE CONEXIONES'!E3443</f>
        <v>0</v>
      </c>
      <c r="E3443" s="36">
        <f t="shared" si="159"/>
        <v>1</v>
      </c>
      <c r="F3443" s="36">
        <f>IFERROR(LIMPIA('DETALLE DE CONEXIONES'!N3443,1),0)</f>
        <v>0</v>
      </c>
      <c r="G3443" s="36" t="str">
        <f>LEFT('DETALLE DE CONEXIONES'!BE3443,3)</f>
        <v/>
      </c>
      <c r="H3443" s="36" t="str">
        <f>RIGHT('DETALLE DE CONEXIONES'!AK3443,2)</f>
        <v/>
      </c>
      <c r="I3443" s="36" t="str">
        <f>LEFT('DETALLE DE CONEXIONES'!AK3443,3)</f>
        <v/>
      </c>
      <c r="J3443" s="36" t="str">
        <f>LEFT('DETALLE DE CONEXIONES'!M3443,3)</f>
        <v/>
      </c>
      <c r="K3443" s="36" t="str">
        <f>IF(LEN('DETALLE DE CONEXIONES'!M3443)&lt;12,(RIGHT('DETALLE DE CONEXIONES'!M3443,5)),(RIGHT('DETALLE DE CONEXIONES'!M3443,6)))</f>
        <v/>
      </c>
      <c r="L3443" s="36">
        <f>IF(C3443="Saliente Local",(IFERROR((LIMPIA(J3443,1)),0)),0)</f>
        <v>0</v>
      </c>
      <c r="M3443" s="36">
        <f>IF(C3443="Saliente Nacional",(IFERROR((LIMPIA(J3443,1)),0)),0)</f>
        <v>0</v>
      </c>
      <c r="N3443" s="36">
        <f>IF(C3443="Saliente Internacional",(IFERROR((LIMPIA(J3443,1)),0)),0)</f>
        <v>0</v>
      </c>
      <c r="O3443" s="36">
        <f>IF(C3443="Saliente Local",(IFERROR((LIMPIA(K3443,1)),0)),0)</f>
        <v>0</v>
      </c>
      <c r="P3443" s="36">
        <f>IF(C3443="Saliente Nacional",(IFERROR((LIMPIA(K3443,1)),0)),0)</f>
        <v>0</v>
      </c>
      <c r="Q3443" s="36">
        <f>IF(C3443="Saliente Internacional",(IFERROR((LIMPIA(K3443,1)),0)),0)</f>
        <v>0</v>
      </c>
      <c r="R3443" s="36">
        <f t="shared" si="160"/>
        <v>0</v>
      </c>
      <c r="S3443" s="36">
        <f t="shared" si="161"/>
        <v>0</v>
      </c>
    </row>
    <row r="3444" spans="1:19" x14ac:dyDescent="0.25">
      <c r="A3444" s="101">
        <f>'DETALLE DE CONEXIONES'!P3444</f>
        <v>0</v>
      </c>
      <c r="B3444" s="36">
        <f>'DETALLE DE CONEXIONES'!I3444</f>
        <v>0</v>
      </c>
      <c r="C3444" s="36">
        <f>'DETALLE DE CONEXIONES'!BB3444</f>
        <v>0</v>
      </c>
      <c r="D3444" s="36">
        <f>'DETALLE DE CONEXIONES'!E3444</f>
        <v>0</v>
      </c>
      <c r="E3444" s="36">
        <f t="shared" si="159"/>
        <v>1</v>
      </c>
      <c r="F3444" s="36">
        <f>IFERROR(LIMPIA('DETALLE DE CONEXIONES'!N3444,1),0)</f>
        <v>0</v>
      </c>
      <c r="G3444" s="36" t="str">
        <f>LEFT('DETALLE DE CONEXIONES'!BE3444,3)</f>
        <v/>
      </c>
      <c r="H3444" s="36" t="str">
        <f>RIGHT('DETALLE DE CONEXIONES'!AK3444,2)</f>
        <v/>
      </c>
      <c r="I3444" s="36" t="str">
        <f>LEFT('DETALLE DE CONEXIONES'!AK3444,3)</f>
        <v/>
      </c>
      <c r="J3444" s="36" t="str">
        <f>LEFT('DETALLE DE CONEXIONES'!M3444,3)</f>
        <v/>
      </c>
      <c r="K3444" s="36" t="str">
        <f>IF(LEN('DETALLE DE CONEXIONES'!M3444)&lt;12,(RIGHT('DETALLE DE CONEXIONES'!M3444,5)),(RIGHT('DETALLE DE CONEXIONES'!M3444,6)))</f>
        <v/>
      </c>
      <c r="L3444" s="36">
        <f>IF(C3444="Saliente Local",(IFERROR((LIMPIA(J3444,1)),0)),0)</f>
        <v>0</v>
      </c>
      <c r="M3444" s="36">
        <f>IF(C3444="Saliente Nacional",(IFERROR((LIMPIA(J3444,1)),0)),0)</f>
        <v>0</v>
      </c>
      <c r="N3444" s="36">
        <f>IF(C3444="Saliente Internacional",(IFERROR((LIMPIA(J3444,1)),0)),0)</f>
        <v>0</v>
      </c>
      <c r="O3444" s="36">
        <f>IF(C3444="Saliente Local",(IFERROR((LIMPIA(K3444,1)),0)),0)</f>
        <v>0</v>
      </c>
      <c r="P3444" s="36">
        <f>IF(C3444="Saliente Nacional",(IFERROR((LIMPIA(K3444,1)),0)),0)</f>
        <v>0</v>
      </c>
      <c r="Q3444" s="36">
        <f>IF(C3444="Saliente Internacional",(IFERROR((LIMPIA(K3444,1)),0)),0)</f>
        <v>0</v>
      </c>
      <c r="R3444" s="36">
        <f t="shared" si="160"/>
        <v>0</v>
      </c>
      <c r="S3444" s="36">
        <f t="shared" si="161"/>
        <v>0</v>
      </c>
    </row>
    <row r="3445" spans="1:19" x14ac:dyDescent="0.25">
      <c r="A3445" s="101">
        <f>'DETALLE DE CONEXIONES'!P3445</f>
        <v>0</v>
      </c>
      <c r="B3445" s="36">
        <f>'DETALLE DE CONEXIONES'!I3445</f>
        <v>0</v>
      </c>
      <c r="C3445" s="36">
        <f>'DETALLE DE CONEXIONES'!BB3445</f>
        <v>0</v>
      </c>
      <c r="D3445" s="36">
        <f>'DETALLE DE CONEXIONES'!E3445</f>
        <v>0</v>
      </c>
      <c r="E3445" s="36">
        <f t="shared" si="159"/>
        <v>1</v>
      </c>
      <c r="F3445" s="36">
        <f>IFERROR(LIMPIA('DETALLE DE CONEXIONES'!N3445,1),0)</f>
        <v>0</v>
      </c>
      <c r="G3445" s="36" t="str">
        <f>LEFT('DETALLE DE CONEXIONES'!BE3445,3)</f>
        <v/>
      </c>
      <c r="H3445" s="36" t="str">
        <f>RIGHT('DETALLE DE CONEXIONES'!AK3445,2)</f>
        <v/>
      </c>
      <c r="I3445" s="36" t="str">
        <f>LEFT('DETALLE DE CONEXIONES'!AK3445,3)</f>
        <v/>
      </c>
      <c r="J3445" s="36" t="str">
        <f>LEFT('DETALLE DE CONEXIONES'!M3445,3)</f>
        <v/>
      </c>
      <c r="K3445" s="36" t="str">
        <f>IF(LEN('DETALLE DE CONEXIONES'!M3445)&lt;12,(RIGHT('DETALLE DE CONEXIONES'!M3445,5)),(RIGHT('DETALLE DE CONEXIONES'!M3445,6)))</f>
        <v/>
      </c>
      <c r="L3445" s="36">
        <f>IF(C3445="Saliente Local",(IFERROR((LIMPIA(J3445,1)),0)),0)</f>
        <v>0</v>
      </c>
      <c r="M3445" s="36">
        <f>IF(C3445="Saliente Nacional",(IFERROR((LIMPIA(J3445,1)),0)),0)</f>
        <v>0</v>
      </c>
      <c r="N3445" s="36">
        <f>IF(C3445="Saliente Internacional",(IFERROR((LIMPIA(J3445,1)),0)),0)</f>
        <v>0</v>
      </c>
      <c r="O3445" s="36">
        <f>IF(C3445="Saliente Local",(IFERROR((LIMPIA(K3445,1)),0)),0)</f>
        <v>0</v>
      </c>
      <c r="P3445" s="36">
        <f>IF(C3445="Saliente Nacional",(IFERROR((LIMPIA(K3445,1)),0)),0)</f>
        <v>0</v>
      </c>
      <c r="Q3445" s="36">
        <f>IF(C3445="Saliente Internacional",(IFERROR((LIMPIA(K3445,1)),0)),0)</f>
        <v>0</v>
      </c>
      <c r="R3445" s="36">
        <f t="shared" si="160"/>
        <v>0</v>
      </c>
      <c r="S3445" s="36">
        <f t="shared" si="161"/>
        <v>0</v>
      </c>
    </row>
    <row r="3446" spans="1:19" x14ac:dyDescent="0.25">
      <c r="A3446" s="101">
        <f>'DETALLE DE CONEXIONES'!P3446</f>
        <v>0</v>
      </c>
      <c r="B3446" s="36">
        <f>'DETALLE DE CONEXIONES'!I3446</f>
        <v>0</v>
      </c>
      <c r="C3446" s="36">
        <f>'DETALLE DE CONEXIONES'!BB3446</f>
        <v>0</v>
      </c>
      <c r="D3446" s="36">
        <f>'DETALLE DE CONEXIONES'!E3446</f>
        <v>0</v>
      </c>
      <c r="E3446" s="36">
        <f t="shared" si="159"/>
        <v>1</v>
      </c>
      <c r="F3446" s="36">
        <f>IFERROR(LIMPIA('DETALLE DE CONEXIONES'!N3446,1),0)</f>
        <v>0</v>
      </c>
      <c r="G3446" s="36" t="str">
        <f>LEFT('DETALLE DE CONEXIONES'!BE3446,3)</f>
        <v/>
      </c>
      <c r="H3446" s="36" t="str">
        <f>RIGHT('DETALLE DE CONEXIONES'!AK3446,2)</f>
        <v/>
      </c>
      <c r="I3446" s="36" t="str">
        <f>LEFT('DETALLE DE CONEXIONES'!AK3446,3)</f>
        <v/>
      </c>
      <c r="J3446" s="36" t="str">
        <f>LEFT('DETALLE DE CONEXIONES'!M3446,3)</f>
        <v/>
      </c>
      <c r="K3446" s="36" t="str">
        <f>IF(LEN('DETALLE DE CONEXIONES'!M3446)&lt;12,(RIGHT('DETALLE DE CONEXIONES'!M3446,5)),(RIGHT('DETALLE DE CONEXIONES'!M3446,6)))</f>
        <v/>
      </c>
      <c r="L3446" s="36">
        <f>IF(C3446="Saliente Local",(IFERROR((LIMPIA(J3446,1)),0)),0)</f>
        <v>0</v>
      </c>
      <c r="M3446" s="36">
        <f>IF(C3446="Saliente Nacional",(IFERROR((LIMPIA(J3446,1)),0)),0)</f>
        <v>0</v>
      </c>
      <c r="N3446" s="36">
        <f>IF(C3446="Saliente Internacional",(IFERROR((LIMPIA(J3446,1)),0)),0)</f>
        <v>0</v>
      </c>
      <c r="O3446" s="36">
        <f>IF(C3446="Saliente Local",(IFERROR((LIMPIA(K3446,1)),0)),0)</f>
        <v>0</v>
      </c>
      <c r="P3446" s="36">
        <f>IF(C3446="Saliente Nacional",(IFERROR((LIMPIA(K3446,1)),0)),0)</f>
        <v>0</v>
      </c>
      <c r="Q3446" s="36">
        <f>IF(C3446="Saliente Internacional",(IFERROR((LIMPIA(K3446,1)),0)),0)</f>
        <v>0</v>
      </c>
      <c r="R3446" s="36">
        <f t="shared" si="160"/>
        <v>0</v>
      </c>
      <c r="S3446" s="36">
        <f t="shared" si="161"/>
        <v>0</v>
      </c>
    </row>
    <row r="3447" spans="1:19" x14ac:dyDescent="0.25">
      <c r="A3447" s="101">
        <f>'DETALLE DE CONEXIONES'!P3447</f>
        <v>0</v>
      </c>
      <c r="B3447" s="36">
        <f>'DETALLE DE CONEXIONES'!I3447</f>
        <v>0</v>
      </c>
      <c r="C3447" s="36">
        <f>'DETALLE DE CONEXIONES'!BB3447</f>
        <v>0</v>
      </c>
      <c r="D3447" s="36">
        <f>'DETALLE DE CONEXIONES'!E3447</f>
        <v>0</v>
      </c>
      <c r="E3447" s="36">
        <f t="shared" si="159"/>
        <v>1</v>
      </c>
      <c r="F3447" s="36">
        <f>IFERROR(LIMPIA('DETALLE DE CONEXIONES'!N3447,1),0)</f>
        <v>0</v>
      </c>
      <c r="G3447" s="36" t="str">
        <f>LEFT('DETALLE DE CONEXIONES'!BE3447,3)</f>
        <v/>
      </c>
      <c r="H3447" s="36" t="str">
        <f>RIGHT('DETALLE DE CONEXIONES'!AK3447,2)</f>
        <v/>
      </c>
      <c r="I3447" s="36" t="str">
        <f>LEFT('DETALLE DE CONEXIONES'!AK3447,3)</f>
        <v/>
      </c>
      <c r="J3447" s="36" t="str">
        <f>LEFT('DETALLE DE CONEXIONES'!M3447,3)</f>
        <v/>
      </c>
      <c r="K3447" s="36" t="str">
        <f>IF(LEN('DETALLE DE CONEXIONES'!M3447)&lt;12,(RIGHT('DETALLE DE CONEXIONES'!M3447,5)),(RIGHT('DETALLE DE CONEXIONES'!M3447,6)))</f>
        <v/>
      </c>
      <c r="L3447" s="36">
        <f>IF(C3447="Saliente Local",(IFERROR((LIMPIA(J3447,1)),0)),0)</f>
        <v>0</v>
      </c>
      <c r="M3447" s="36">
        <f>IF(C3447="Saliente Nacional",(IFERROR((LIMPIA(J3447,1)),0)),0)</f>
        <v>0</v>
      </c>
      <c r="N3447" s="36">
        <f>IF(C3447="Saliente Internacional",(IFERROR((LIMPIA(J3447,1)),0)),0)</f>
        <v>0</v>
      </c>
      <c r="O3447" s="36">
        <f>IF(C3447="Saliente Local",(IFERROR((LIMPIA(K3447,1)),0)),0)</f>
        <v>0</v>
      </c>
      <c r="P3447" s="36">
        <f>IF(C3447="Saliente Nacional",(IFERROR((LIMPIA(K3447,1)),0)),0)</f>
        <v>0</v>
      </c>
      <c r="Q3447" s="36">
        <f>IF(C3447="Saliente Internacional",(IFERROR((LIMPIA(K3447,1)),0)),0)</f>
        <v>0</v>
      </c>
      <c r="R3447" s="36">
        <f t="shared" si="160"/>
        <v>0</v>
      </c>
      <c r="S3447" s="36">
        <f t="shared" si="161"/>
        <v>0</v>
      </c>
    </row>
    <row r="3448" spans="1:19" x14ac:dyDescent="0.25">
      <c r="A3448" s="101">
        <f>'DETALLE DE CONEXIONES'!P3448</f>
        <v>0</v>
      </c>
      <c r="B3448" s="36">
        <f>'DETALLE DE CONEXIONES'!I3448</f>
        <v>0</v>
      </c>
      <c r="C3448" s="36">
        <f>'DETALLE DE CONEXIONES'!BB3448</f>
        <v>0</v>
      </c>
      <c r="D3448" s="36">
        <f>'DETALLE DE CONEXIONES'!E3448</f>
        <v>0</v>
      </c>
      <c r="E3448" s="36">
        <f t="shared" si="159"/>
        <v>1</v>
      </c>
      <c r="F3448" s="36">
        <f>IFERROR(LIMPIA('DETALLE DE CONEXIONES'!N3448,1),0)</f>
        <v>0</v>
      </c>
      <c r="G3448" s="36" t="str">
        <f>LEFT('DETALLE DE CONEXIONES'!BE3448,3)</f>
        <v/>
      </c>
      <c r="H3448" s="36" t="str">
        <f>RIGHT('DETALLE DE CONEXIONES'!AK3448,2)</f>
        <v/>
      </c>
      <c r="I3448" s="36" t="str">
        <f>LEFT('DETALLE DE CONEXIONES'!AK3448,3)</f>
        <v/>
      </c>
      <c r="J3448" s="36" t="str">
        <f>LEFT('DETALLE DE CONEXIONES'!M3448,3)</f>
        <v/>
      </c>
      <c r="K3448" s="36" t="str">
        <f>IF(LEN('DETALLE DE CONEXIONES'!M3448)&lt;12,(RIGHT('DETALLE DE CONEXIONES'!M3448,5)),(RIGHT('DETALLE DE CONEXIONES'!M3448,6)))</f>
        <v/>
      </c>
      <c r="L3448" s="36">
        <f>IF(C3448="Saliente Local",(IFERROR((LIMPIA(J3448,1)),0)),0)</f>
        <v>0</v>
      </c>
      <c r="M3448" s="36">
        <f>IF(C3448="Saliente Nacional",(IFERROR((LIMPIA(J3448,1)),0)),0)</f>
        <v>0</v>
      </c>
      <c r="N3448" s="36">
        <f>IF(C3448="Saliente Internacional",(IFERROR((LIMPIA(J3448,1)),0)),0)</f>
        <v>0</v>
      </c>
      <c r="O3448" s="36">
        <f>IF(C3448="Saliente Local",(IFERROR((LIMPIA(K3448,1)),0)),0)</f>
        <v>0</v>
      </c>
      <c r="P3448" s="36">
        <f>IF(C3448="Saliente Nacional",(IFERROR((LIMPIA(K3448,1)),0)),0)</f>
        <v>0</v>
      </c>
      <c r="Q3448" s="36">
        <f>IF(C3448="Saliente Internacional",(IFERROR((LIMPIA(K3448,1)),0)),0)</f>
        <v>0</v>
      </c>
      <c r="R3448" s="36">
        <f t="shared" si="160"/>
        <v>0</v>
      </c>
      <c r="S3448" s="36">
        <f t="shared" si="161"/>
        <v>0</v>
      </c>
    </row>
    <row r="3449" spans="1:19" x14ac:dyDescent="0.25">
      <c r="A3449" s="101">
        <f>'DETALLE DE CONEXIONES'!P3449</f>
        <v>0</v>
      </c>
      <c r="B3449" s="36">
        <f>'DETALLE DE CONEXIONES'!I3449</f>
        <v>0</v>
      </c>
      <c r="C3449" s="36">
        <f>'DETALLE DE CONEXIONES'!BB3449</f>
        <v>0</v>
      </c>
      <c r="D3449" s="36">
        <f>'DETALLE DE CONEXIONES'!E3449</f>
        <v>0</v>
      </c>
      <c r="E3449" s="36">
        <f t="shared" si="159"/>
        <v>1</v>
      </c>
      <c r="F3449" s="36">
        <f>IFERROR(LIMPIA('DETALLE DE CONEXIONES'!N3449,1),0)</f>
        <v>0</v>
      </c>
      <c r="G3449" s="36" t="str">
        <f>LEFT('DETALLE DE CONEXIONES'!BE3449,3)</f>
        <v/>
      </c>
      <c r="H3449" s="36" t="str">
        <f>RIGHT('DETALLE DE CONEXIONES'!AK3449,2)</f>
        <v/>
      </c>
      <c r="I3449" s="36" t="str">
        <f>LEFT('DETALLE DE CONEXIONES'!AK3449,3)</f>
        <v/>
      </c>
      <c r="J3449" s="36" t="str">
        <f>LEFT('DETALLE DE CONEXIONES'!M3449,3)</f>
        <v/>
      </c>
      <c r="K3449" s="36" t="str">
        <f>IF(LEN('DETALLE DE CONEXIONES'!M3449)&lt;12,(RIGHT('DETALLE DE CONEXIONES'!M3449,5)),(RIGHT('DETALLE DE CONEXIONES'!M3449,6)))</f>
        <v/>
      </c>
      <c r="L3449" s="36">
        <f>IF(C3449="Saliente Local",(IFERROR((LIMPIA(J3449,1)),0)),0)</f>
        <v>0</v>
      </c>
      <c r="M3449" s="36">
        <f>IF(C3449="Saliente Nacional",(IFERROR((LIMPIA(J3449,1)),0)),0)</f>
        <v>0</v>
      </c>
      <c r="N3449" s="36">
        <f>IF(C3449="Saliente Internacional",(IFERROR((LIMPIA(J3449,1)),0)),0)</f>
        <v>0</v>
      </c>
      <c r="O3449" s="36">
        <f>IF(C3449="Saliente Local",(IFERROR((LIMPIA(K3449,1)),0)),0)</f>
        <v>0</v>
      </c>
      <c r="P3449" s="36">
        <f>IF(C3449="Saliente Nacional",(IFERROR((LIMPIA(K3449,1)),0)),0)</f>
        <v>0</v>
      </c>
      <c r="Q3449" s="36">
        <f>IF(C3449="Saliente Internacional",(IFERROR((LIMPIA(K3449,1)),0)),0)</f>
        <v>0</v>
      </c>
      <c r="R3449" s="36">
        <f t="shared" si="160"/>
        <v>0</v>
      </c>
      <c r="S3449" s="36">
        <f t="shared" si="161"/>
        <v>0</v>
      </c>
    </row>
    <row r="3450" spans="1:19" x14ac:dyDescent="0.25">
      <c r="A3450" s="101">
        <f>'DETALLE DE CONEXIONES'!P3450</f>
        <v>0</v>
      </c>
      <c r="B3450" s="36">
        <f>'DETALLE DE CONEXIONES'!I3450</f>
        <v>0</v>
      </c>
      <c r="C3450" s="36">
        <f>'DETALLE DE CONEXIONES'!BB3450</f>
        <v>0</v>
      </c>
      <c r="D3450" s="36">
        <f>'DETALLE DE CONEXIONES'!E3450</f>
        <v>0</v>
      </c>
      <c r="E3450" s="36">
        <f t="shared" si="159"/>
        <v>1</v>
      </c>
      <c r="F3450" s="36">
        <f>IFERROR(LIMPIA('DETALLE DE CONEXIONES'!N3450,1),0)</f>
        <v>0</v>
      </c>
      <c r="G3450" s="36" t="str">
        <f>LEFT('DETALLE DE CONEXIONES'!BE3450,3)</f>
        <v/>
      </c>
      <c r="H3450" s="36" t="str">
        <f>RIGHT('DETALLE DE CONEXIONES'!AK3450,2)</f>
        <v/>
      </c>
      <c r="I3450" s="36" t="str">
        <f>LEFT('DETALLE DE CONEXIONES'!AK3450,3)</f>
        <v/>
      </c>
      <c r="J3450" s="36" t="str">
        <f>LEFT('DETALLE DE CONEXIONES'!M3450,3)</f>
        <v/>
      </c>
      <c r="K3450" s="36" t="str">
        <f>IF(LEN('DETALLE DE CONEXIONES'!M3450)&lt;12,(RIGHT('DETALLE DE CONEXIONES'!M3450,5)),(RIGHT('DETALLE DE CONEXIONES'!M3450,6)))</f>
        <v/>
      </c>
      <c r="L3450" s="36">
        <f>IF(C3450="Saliente Local",(IFERROR((LIMPIA(J3450,1)),0)),0)</f>
        <v>0</v>
      </c>
      <c r="M3450" s="36">
        <f>IF(C3450="Saliente Nacional",(IFERROR((LIMPIA(J3450,1)),0)),0)</f>
        <v>0</v>
      </c>
      <c r="N3450" s="36">
        <f>IF(C3450="Saliente Internacional",(IFERROR((LIMPIA(J3450,1)),0)),0)</f>
        <v>0</v>
      </c>
      <c r="O3450" s="36">
        <f>IF(C3450="Saliente Local",(IFERROR((LIMPIA(K3450,1)),0)),0)</f>
        <v>0</v>
      </c>
      <c r="P3450" s="36">
        <f>IF(C3450="Saliente Nacional",(IFERROR((LIMPIA(K3450,1)),0)),0)</f>
        <v>0</v>
      </c>
      <c r="Q3450" s="36">
        <f>IF(C3450="Saliente Internacional",(IFERROR((LIMPIA(K3450,1)),0)),0)</f>
        <v>0</v>
      </c>
      <c r="R3450" s="36">
        <f t="shared" si="160"/>
        <v>0</v>
      </c>
      <c r="S3450" s="36">
        <f t="shared" si="161"/>
        <v>0</v>
      </c>
    </row>
    <row r="3451" spans="1:19" x14ac:dyDescent="0.25">
      <c r="A3451" s="101">
        <f>'DETALLE DE CONEXIONES'!P3451</f>
        <v>0</v>
      </c>
      <c r="B3451" s="36">
        <f>'DETALLE DE CONEXIONES'!I3451</f>
        <v>0</v>
      </c>
      <c r="C3451" s="36">
        <f>'DETALLE DE CONEXIONES'!BB3451</f>
        <v>0</v>
      </c>
      <c r="D3451" s="36">
        <f>'DETALLE DE CONEXIONES'!E3451</f>
        <v>0</v>
      </c>
      <c r="E3451" s="36">
        <f t="shared" si="159"/>
        <v>1</v>
      </c>
      <c r="F3451" s="36">
        <f>IFERROR(LIMPIA('DETALLE DE CONEXIONES'!N3451,1),0)</f>
        <v>0</v>
      </c>
      <c r="G3451" s="36" t="str">
        <f>LEFT('DETALLE DE CONEXIONES'!BE3451,3)</f>
        <v/>
      </c>
      <c r="H3451" s="36" t="str">
        <f>RIGHT('DETALLE DE CONEXIONES'!AK3451,2)</f>
        <v/>
      </c>
      <c r="I3451" s="36" t="str">
        <f>LEFT('DETALLE DE CONEXIONES'!AK3451,3)</f>
        <v/>
      </c>
      <c r="J3451" s="36" t="str">
        <f>LEFT('DETALLE DE CONEXIONES'!M3451,3)</f>
        <v/>
      </c>
      <c r="K3451" s="36" t="str">
        <f>IF(LEN('DETALLE DE CONEXIONES'!M3451)&lt;12,(RIGHT('DETALLE DE CONEXIONES'!M3451,5)),(RIGHT('DETALLE DE CONEXIONES'!M3451,6)))</f>
        <v/>
      </c>
      <c r="L3451" s="36">
        <f>IF(C3451="Saliente Local",(IFERROR((LIMPIA(J3451,1)),0)),0)</f>
        <v>0</v>
      </c>
      <c r="M3451" s="36">
        <f>IF(C3451="Saliente Nacional",(IFERROR((LIMPIA(J3451,1)),0)),0)</f>
        <v>0</v>
      </c>
      <c r="N3451" s="36">
        <f>IF(C3451="Saliente Internacional",(IFERROR((LIMPIA(J3451,1)),0)),0)</f>
        <v>0</v>
      </c>
      <c r="O3451" s="36">
        <f>IF(C3451="Saliente Local",(IFERROR((LIMPIA(K3451,1)),0)),0)</f>
        <v>0</v>
      </c>
      <c r="P3451" s="36">
        <f>IF(C3451="Saliente Nacional",(IFERROR((LIMPIA(K3451,1)),0)),0)</f>
        <v>0</v>
      </c>
      <c r="Q3451" s="36">
        <f>IF(C3451="Saliente Internacional",(IFERROR((LIMPIA(K3451,1)),0)),0)</f>
        <v>0</v>
      </c>
      <c r="R3451" s="36">
        <f t="shared" si="160"/>
        <v>0</v>
      </c>
      <c r="S3451" s="36">
        <f t="shared" si="161"/>
        <v>0</v>
      </c>
    </row>
    <row r="3452" spans="1:19" x14ac:dyDescent="0.25">
      <c r="A3452" s="101">
        <f>'DETALLE DE CONEXIONES'!P3452</f>
        <v>0</v>
      </c>
      <c r="B3452" s="36">
        <f>'DETALLE DE CONEXIONES'!I3452</f>
        <v>0</v>
      </c>
      <c r="C3452" s="36">
        <f>'DETALLE DE CONEXIONES'!BB3452</f>
        <v>0</v>
      </c>
      <c r="D3452" s="36">
        <f>'DETALLE DE CONEXIONES'!E3452</f>
        <v>0</v>
      </c>
      <c r="E3452" s="36">
        <f t="shared" si="159"/>
        <v>1</v>
      </c>
      <c r="F3452" s="36">
        <f>IFERROR(LIMPIA('DETALLE DE CONEXIONES'!N3452,1),0)</f>
        <v>0</v>
      </c>
      <c r="G3452" s="36" t="str">
        <f>LEFT('DETALLE DE CONEXIONES'!BE3452,3)</f>
        <v/>
      </c>
      <c r="H3452" s="36" t="str">
        <f>RIGHT('DETALLE DE CONEXIONES'!AK3452,2)</f>
        <v/>
      </c>
      <c r="I3452" s="36" t="str">
        <f>LEFT('DETALLE DE CONEXIONES'!AK3452,3)</f>
        <v/>
      </c>
      <c r="J3452" s="36" t="str">
        <f>LEFT('DETALLE DE CONEXIONES'!M3452,3)</f>
        <v/>
      </c>
      <c r="K3452" s="36" t="str">
        <f>IF(LEN('DETALLE DE CONEXIONES'!M3452)&lt;12,(RIGHT('DETALLE DE CONEXIONES'!M3452,5)),(RIGHT('DETALLE DE CONEXIONES'!M3452,6)))</f>
        <v/>
      </c>
      <c r="L3452" s="36">
        <f>IF(C3452="Saliente Local",(IFERROR((LIMPIA(J3452,1)),0)),0)</f>
        <v>0</v>
      </c>
      <c r="M3452" s="36">
        <f>IF(C3452="Saliente Nacional",(IFERROR((LIMPIA(J3452,1)),0)),0)</f>
        <v>0</v>
      </c>
      <c r="N3452" s="36">
        <f>IF(C3452="Saliente Internacional",(IFERROR((LIMPIA(J3452,1)),0)),0)</f>
        <v>0</v>
      </c>
      <c r="O3452" s="36">
        <f>IF(C3452="Saliente Local",(IFERROR((LIMPIA(K3452,1)),0)),0)</f>
        <v>0</v>
      </c>
      <c r="P3452" s="36">
        <f>IF(C3452="Saliente Nacional",(IFERROR((LIMPIA(K3452,1)),0)),0)</f>
        <v>0</v>
      </c>
      <c r="Q3452" s="36">
        <f>IF(C3452="Saliente Internacional",(IFERROR((LIMPIA(K3452,1)),0)),0)</f>
        <v>0</v>
      </c>
      <c r="R3452" s="36">
        <f t="shared" si="160"/>
        <v>0</v>
      </c>
      <c r="S3452" s="36">
        <f t="shared" si="161"/>
        <v>0</v>
      </c>
    </row>
    <row r="3453" spans="1:19" x14ac:dyDescent="0.25">
      <c r="A3453" s="101">
        <f>'DETALLE DE CONEXIONES'!P3453</f>
        <v>0</v>
      </c>
      <c r="B3453" s="36">
        <f>'DETALLE DE CONEXIONES'!I3453</f>
        <v>0</v>
      </c>
      <c r="C3453" s="36">
        <f>'DETALLE DE CONEXIONES'!BB3453</f>
        <v>0</v>
      </c>
      <c r="D3453" s="36">
        <f>'DETALLE DE CONEXIONES'!E3453</f>
        <v>0</v>
      </c>
      <c r="E3453" s="36">
        <f t="shared" si="159"/>
        <v>1</v>
      </c>
      <c r="F3453" s="36">
        <f>IFERROR(LIMPIA('DETALLE DE CONEXIONES'!N3453,1),0)</f>
        <v>0</v>
      </c>
      <c r="G3453" s="36" t="str">
        <f>LEFT('DETALLE DE CONEXIONES'!BE3453,3)</f>
        <v/>
      </c>
      <c r="H3453" s="36" t="str">
        <f>RIGHT('DETALLE DE CONEXIONES'!AK3453,2)</f>
        <v/>
      </c>
      <c r="I3453" s="36" t="str">
        <f>LEFT('DETALLE DE CONEXIONES'!AK3453,3)</f>
        <v/>
      </c>
      <c r="J3453" s="36" t="str">
        <f>LEFT('DETALLE DE CONEXIONES'!M3453,3)</f>
        <v/>
      </c>
      <c r="K3453" s="36" t="str">
        <f>IF(LEN('DETALLE DE CONEXIONES'!M3453)&lt;12,(RIGHT('DETALLE DE CONEXIONES'!M3453,5)),(RIGHT('DETALLE DE CONEXIONES'!M3453,6)))</f>
        <v/>
      </c>
      <c r="L3453" s="36">
        <f>IF(C3453="Saliente Local",(IFERROR((LIMPIA(J3453,1)),0)),0)</f>
        <v>0</v>
      </c>
      <c r="M3453" s="36">
        <f>IF(C3453="Saliente Nacional",(IFERROR((LIMPIA(J3453,1)),0)),0)</f>
        <v>0</v>
      </c>
      <c r="N3453" s="36">
        <f>IF(C3453="Saliente Internacional",(IFERROR((LIMPIA(J3453,1)),0)),0)</f>
        <v>0</v>
      </c>
      <c r="O3453" s="36">
        <f>IF(C3453="Saliente Local",(IFERROR((LIMPIA(K3453,1)),0)),0)</f>
        <v>0</v>
      </c>
      <c r="P3453" s="36">
        <f>IF(C3453="Saliente Nacional",(IFERROR((LIMPIA(K3453,1)),0)),0)</f>
        <v>0</v>
      </c>
      <c r="Q3453" s="36">
        <f>IF(C3453="Saliente Internacional",(IFERROR((LIMPIA(K3453,1)),0)),0)</f>
        <v>0</v>
      </c>
      <c r="R3453" s="36">
        <f t="shared" si="160"/>
        <v>0</v>
      </c>
      <c r="S3453" s="36">
        <f t="shared" si="161"/>
        <v>0</v>
      </c>
    </row>
    <row r="3454" spans="1:19" x14ac:dyDescent="0.25">
      <c r="A3454" s="101">
        <f>'DETALLE DE CONEXIONES'!P3454</f>
        <v>0</v>
      </c>
      <c r="B3454" s="36">
        <f>'DETALLE DE CONEXIONES'!I3454</f>
        <v>0</v>
      </c>
      <c r="C3454" s="36">
        <f>'DETALLE DE CONEXIONES'!BB3454</f>
        <v>0</v>
      </c>
      <c r="D3454" s="36">
        <f>'DETALLE DE CONEXIONES'!E3454</f>
        <v>0</v>
      </c>
      <c r="E3454" s="36">
        <f t="shared" si="159"/>
        <v>1</v>
      </c>
      <c r="F3454" s="36">
        <f>IFERROR(LIMPIA('DETALLE DE CONEXIONES'!N3454,1),0)</f>
        <v>0</v>
      </c>
      <c r="G3454" s="36" t="str">
        <f>LEFT('DETALLE DE CONEXIONES'!BE3454,3)</f>
        <v/>
      </c>
      <c r="H3454" s="36" t="str">
        <f>RIGHT('DETALLE DE CONEXIONES'!AK3454,2)</f>
        <v/>
      </c>
      <c r="I3454" s="36" t="str">
        <f>LEFT('DETALLE DE CONEXIONES'!AK3454,3)</f>
        <v/>
      </c>
      <c r="J3454" s="36" t="str">
        <f>LEFT('DETALLE DE CONEXIONES'!M3454,3)</f>
        <v/>
      </c>
      <c r="K3454" s="36" t="str">
        <f>IF(LEN('DETALLE DE CONEXIONES'!M3454)&lt;12,(RIGHT('DETALLE DE CONEXIONES'!M3454,5)),(RIGHT('DETALLE DE CONEXIONES'!M3454,6)))</f>
        <v/>
      </c>
      <c r="L3454" s="36">
        <f>IF(C3454="Saliente Local",(IFERROR((LIMPIA(J3454,1)),0)),0)</f>
        <v>0</v>
      </c>
      <c r="M3454" s="36">
        <f>IF(C3454="Saliente Nacional",(IFERROR((LIMPIA(J3454,1)),0)),0)</f>
        <v>0</v>
      </c>
      <c r="N3454" s="36">
        <f>IF(C3454="Saliente Internacional",(IFERROR((LIMPIA(J3454,1)),0)),0)</f>
        <v>0</v>
      </c>
      <c r="O3454" s="36">
        <f>IF(C3454="Saliente Local",(IFERROR((LIMPIA(K3454,1)),0)),0)</f>
        <v>0</v>
      </c>
      <c r="P3454" s="36">
        <f>IF(C3454="Saliente Nacional",(IFERROR((LIMPIA(K3454,1)),0)),0)</f>
        <v>0</v>
      </c>
      <c r="Q3454" s="36">
        <f>IF(C3454="Saliente Internacional",(IFERROR((LIMPIA(K3454,1)),0)),0)</f>
        <v>0</v>
      </c>
      <c r="R3454" s="36">
        <f t="shared" si="160"/>
        <v>0</v>
      </c>
      <c r="S3454" s="36">
        <f t="shared" si="161"/>
        <v>0</v>
      </c>
    </row>
    <row r="3455" spans="1:19" x14ac:dyDescent="0.25">
      <c r="A3455" s="101">
        <f>'DETALLE DE CONEXIONES'!P3455</f>
        <v>0</v>
      </c>
      <c r="B3455" s="36">
        <f>'DETALLE DE CONEXIONES'!I3455</f>
        <v>0</v>
      </c>
      <c r="C3455" s="36">
        <f>'DETALLE DE CONEXIONES'!BB3455</f>
        <v>0</v>
      </c>
      <c r="D3455" s="36">
        <f>'DETALLE DE CONEXIONES'!E3455</f>
        <v>0</v>
      </c>
      <c r="E3455" s="36">
        <f t="shared" si="159"/>
        <v>1</v>
      </c>
      <c r="F3455" s="36">
        <f>IFERROR(LIMPIA('DETALLE DE CONEXIONES'!N3455,1),0)</f>
        <v>0</v>
      </c>
      <c r="G3455" s="36" t="str">
        <f>LEFT('DETALLE DE CONEXIONES'!BE3455,3)</f>
        <v/>
      </c>
      <c r="H3455" s="36" t="str">
        <f>RIGHT('DETALLE DE CONEXIONES'!AK3455,2)</f>
        <v/>
      </c>
      <c r="I3455" s="36" t="str">
        <f>LEFT('DETALLE DE CONEXIONES'!AK3455,3)</f>
        <v/>
      </c>
      <c r="J3455" s="36" t="str">
        <f>LEFT('DETALLE DE CONEXIONES'!M3455,3)</f>
        <v/>
      </c>
      <c r="K3455" s="36" t="str">
        <f>IF(LEN('DETALLE DE CONEXIONES'!M3455)&lt;12,(RIGHT('DETALLE DE CONEXIONES'!M3455,5)),(RIGHT('DETALLE DE CONEXIONES'!M3455,6)))</f>
        <v/>
      </c>
      <c r="L3455" s="36">
        <f>IF(C3455="Saliente Local",(IFERROR((LIMPIA(J3455,1)),0)),0)</f>
        <v>0</v>
      </c>
      <c r="M3455" s="36">
        <f>IF(C3455="Saliente Nacional",(IFERROR((LIMPIA(J3455,1)),0)),0)</f>
        <v>0</v>
      </c>
      <c r="N3455" s="36">
        <f>IF(C3455="Saliente Internacional",(IFERROR((LIMPIA(J3455,1)),0)),0)</f>
        <v>0</v>
      </c>
      <c r="O3455" s="36">
        <f>IF(C3455="Saliente Local",(IFERROR((LIMPIA(K3455,1)),0)),0)</f>
        <v>0</v>
      </c>
      <c r="P3455" s="36">
        <f>IF(C3455="Saliente Nacional",(IFERROR((LIMPIA(K3455,1)),0)),0)</f>
        <v>0</v>
      </c>
      <c r="Q3455" s="36">
        <f>IF(C3455="Saliente Internacional",(IFERROR((LIMPIA(K3455,1)),0)),0)</f>
        <v>0</v>
      </c>
      <c r="R3455" s="36">
        <f t="shared" si="160"/>
        <v>0</v>
      </c>
      <c r="S3455" s="36">
        <f t="shared" si="161"/>
        <v>0</v>
      </c>
    </row>
    <row r="3456" spans="1:19" x14ac:dyDescent="0.25">
      <c r="A3456" s="101">
        <f>'DETALLE DE CONEXIONES'!P3456</f>
        <v>0</v>
      </c>
      <c r="B3456" s="36">
        <f>'DETALLE DE CONEXIONES'!I3456</f>
        <v>0</v>
      </c>
      <c r="C3456" s="36">
        <f>'DETALLE DE CONEXIONES'!BB3456</f>
        <v>0</v>
      </c>
      <c r="D3456" s="36">
        <f>'DETALLE DE CONEXIONES'!E3456</f>
        <v>0</v>
      </c>
      <c r="E3456" s="36">
        <f t="shared" si="159"/>
        <v>1</v>
      </c>
      <c r="F3456" s="36">
        <f>IFERROR(LIMPIA('DETALLE DE CONEXIONES'!N3456,1),0)</f>
        <v>0</v>
      </c>
      <c r="G3456" s="36" t="str">
        <f>LEFT('DETALLE DE CONEXIONES'!BE3456,3)</f>
        <v/>
      </c>
      <c r="H3456" s="36" t="str">
        <f>RIGHT('DETALLE DE CONEXIONES'!AK3456,2)</f>
        <v/>
      </c>
      <c r="I3456" s="36" t="str">
        <f>LEFT('DETALLE DE CONEXIONES'!AK3456,3)</f>
        <v/>
      </c>
      <c r="J3456" s="36" t="str">
        <f>LEFT('DETALLE DE CONEXIONES'!M3456,3)</f>
        <v/>
      </c>
      <c r="K3456" s="36" t="str">
        <f>IF(LEN('DETALLE DE CONEXIONES'!M3456)&lt;12,(RIGHT('DETALLE DE CONEXIONES'!M3456,5)),(RIGHT('DETALLE DE CONEXIONES'!M3456,6)))</f>
        <v/>
      </c>
      <c r="L3456" s="36">
        <f>IF(C3456="Saliente Local",(IFERROR((LIMPIA(J3456,1)),0)),0)</f>
        <v>0</v>
      </c>
      <c r="M3456" s="36">
        <f>IF(C3456="Saliente Nacional",(IFERROR((LIMPIA(J3456,1)),0)),0)</f>
        <v>0</v>
      </c>
      <c r="N3456" s="36">
        <f>IF(C3456="Saliente Internacional",(IFERROR((LIMPIA(J3456,1)),0)),0)</f>
        <v>0</v>
      </c>
      <c r="O3456" s="36">
        <f>IF(C3456="Saliente Local",(IFERROR((LIMPIA(K3456,1)),0)),0)</f>
        <v>0</v>
      </c>
      <c r="P3456" s="36">
        <f>IF(C3456="Saliente Nacional",(IFERROR((LIMPIA(K3456,1)),0)),0)</f>
        <v>0</v>
      </c>
      <c r="Q3456" s="36">
        <f>IF(C3456="Saliente Internacional",(IFERROR((LIMPIA(K3456,1)),0)),0)</f>
        <v>0</v>
      </c>
      <c r="R3456" s="36">
        <f t="shared" si="160"/>
        <v>0</v>
      </c>
      <c r="S3456" s="36">
        <f t="shared" si="161"/>
        <v>0</v>
      </c>
    </row>
    <row r="3457" spans="1:19" x14ac:dyDescent="0.25">
      <c r="A3457" s="101">
        <f>'DETALLE DE CONEXIONES'!P3457</f>
        <v>0</v>
      </c>
      <c r="B3457" s="36">
        <f>'DETALLE DE CONEXIONES'!I3457</f>
        <v>0</v>
      </c>
      <c r="C3457" s="36">
        <f>'DETALLE DE CONEXIONES'!BB3457</f>
        <v>0</v>
      </c>
      <c r="D3457" s="36">
        <f>'DETALLE DE CONEXIONES'!E3457</f>
        <v>0</v>
      </c>
      <c r="E3457" s="36">
        <f t="shared" si="159"/>
        <v>1</v>
      </c>
      <c r="F3457" s="36">
        <f>IFERROR(LIMPIA('DETALLE DE CONEXIONES'!N3457,1),0)</f>
        <v>0</v>
      </c>
      <c r="G3457" s="36" t="str">
        <f>LEFT('DETALLE DE CONEXIONES'!BE3457,3)</f>
        <v/>
      </c>
      <c r="H3457" s="36" t="str">
        <f>RIGHT('DETALLE DE CONEXIONES'!AK3457,2)</f>
        <v/>
      </c>
      <c r="I3457" s="36" t="str">
        <f>LEFT('DETALLE DE CONEXIONES'!AK3457,3)</f>
        <v/>
      </c>
      <c r="J3457" s="36" t="str">
        <f>LEFT('DETALLE DE CONEXIONES'!M3457,3)</f>
        <v/>
      </c>
      <c r="K3457" s="36" t="str">
        <f>IF(LEN('DETALLE DE CONEXIONES'!M3457)&lt;12,(RIGHT('DETALLE DE CONEXIONES'!M3457,5)),(RIGHT('DETALLE DE CONEXIONES'!M3457,6)))</f>
        <v/>
      </c>
      <c r="L3457" s="36">
        <f>IF(C3457="Saliente Local",(IFERROR((LIMPIA(J3457,1)),0)),0)</f>
        <v>0</v>
      </c>
      <c r="M3457" s="36">
        <f>IF(C3457="Saliente Nacional",(IFERROR((LIMPIA(J3457,1)),0)),0)</f>
        <v>0</v>
      </c>
      <c r="N3457" s="36">
        <f>IF(C3457="Saliente Internacional",(IFERROR((LIMPIA(J3457,1)),0)),0)</f>
        <v>0</v>
      </c>
      <c r="O3457" s="36">
        <f>IF(C3457="Saliente Local",(IFERROR((LIMPIA(K3457,1)),0)),0)</f>
        <v>0</v>
      </c>
      <c r="P3457" s="36">
        <f>IF(C3457="Saliente Nacional",(IFERROR((LIMPIA(K3457,1)),0)),0)</f>
        <v>0</v>
      </c>
      <c r="Q3457" s="36">
        <f>IF(C3457="Saliente Internacional",(IFERROR((LIMPIA(K3457,1)),0)),0)</f>
        <v>0</v>
      </c>
      <c r="R3457" s="36">
        <f t="shared" si="160"/>
        <v>0</v>
      </c>
      <c r="S3457" s="36">
        <f t="shared" si="161"/>
        <v>0</v>
      </c>
    </row>
    <row r="3458" spans="1:19" x14ac:dyDescent="0.25">
      <c r="A3458" s="101">
        <f>'DETALLE DE CONEXIONES'!P3458</f>
        <v>0</v>
      </c>
      <c r="B3458" s="36">
        <f>'DETALLE DE CONEXIONES'!I3458</f>
        <v>0</v>
      </c>
      <c r="C3458" s="36">
        <f>'DETALLE DE CONEXIONES'!BB3458</f>
        <v>0</v>
      </c>
      <c r="D3458" s="36">
        <f>'DETALLE DE CONEXIONES'!E3458</f>
        <v>0</v>
      </c>
      <c r="E3458" s="36">
        <f t="shared" si="159"/>
        <v>1</v>
      </c>
      <c r="F3458" s="36">
        <f>IFERROR(LIMPIA('DETALLE DE CONEXIONES'!N3458,1),0)</f>
        <v>0</v>
      </c>
      <c r="G3458" s="36" t="str">
        <f>LEFT('DETALLE DE CONEXIONES'!BE3458,3)</f>
        <v/>
      </c>
      <c r="H3458" s="36" t="str">
        <f>RIGHT('DETALLE DE CONEXIONES'!AK3458,2)</f>
        <v/>
      </c>
      <c r="I3458" s="36" t="str">
        <f>LEFT('DETALLE DE CONEXIONES'!AK3458,3)</f>
        <v/>
      </c>
      <c r="J3458" s="36" t="str">
        <f>LEFT('DETALLE DE CONEXIONES'!M3458,3)</f>
        <v/>
      </c>
      <c r="K3458" s="36" t="str">
        <f>IF(LEN('DETALLE DE CONEXIONES'!M3458)&lt;12,(RIGHT('DETALLE DE CONEXIONES'!M3458,5)),(RIGHT('DETALLE DE CONEXIONES'!M3458,6)))</f>
        <v/>
      </c>
      <c r="L3458" s="36">
        <f>IF(C3458="Saliente Local",(IFERROR((LIMPIA(J3458,1)),0)),0)</f>
        <v>0</v>
      </c>
      <c r="M3458" s="36">
        <f>IF(C3458="Saliente Nacional",(IFERROR((LIMPIA(J3458,1)),0)),0)</f>
        <v>0</v>
      </c>
      <c r="N3458" s="36">
        <f>IF(C3458="Saliente Internacional",(IFERROR((LIMPIA(J3458,1)),0)),0)</f>
        <v>0</v>
      </c>
      <c r="O3458" s="36">
        <f>IF(C3458="Saliente Local",(IFERROR((LIMPIA(K3458,1)),0)),0)</f>
        <v>0</v>
      </c>
      <c r="P3458" s="36">
        <f>IF(C3458="Saliente Nacional",(IFERROR((LIMPIA(K3458,1)),0)),0)</f>
        <v>0</v>
      </c>
      <c r="Q3458" s="36">
        <f>IF(C3458="Saliente Internacional",(IFERROR((LIMPIA(K3458,1)),0)),0)</f>
        <v>0</v>
      </c>
      <c r="R3458" s="36">
        <f t="shared" si="160"/>
        <v>0</v>
      </c>
      <c r="S3458" s="36">
        <f t="shared" si="161"/>
        <v>0</v>
      </c>
    </row>
    <row r="3459" spans="1:19" x14ac:dyDescent="0.25">
      <c r="A3459" s="101">
        <f>'DETALLE DE CONEXIONES'!P3459</f>
        <v>0</v>
      </c>
      <c r="B3459" s="36">
        <f>'DETALLE DE CONEXIONES'!I3459</f>
        <v>0</v>
      </c>
      <c r="C3459" s="36">
        <f>'DETALLE DE CONEXIONES'!BB3459</f>
        <v>0</v>
      </c>
      <c r="D3459" s="36">
        <f>'DETALLE DE CONEXIONES'!E3459</f>
        <v>0</v>
      </c>
      <c r="E3459" s="36">
        <f t="shared" ref="E3459:E3522" si="162">LEN(D3459)</f>
        <v>1</v>
      </c>
      <c r="F3459" s="36">
        <f>IFERROR(LIMPIA('DETALLE DE CONEXIONES'!N3459,1),0)</f>
        <v>0</v>
      </c>
      <c r="G3459" s="36" t="str">
        <f>LEFT('DETALLE DE CONEXIONES'!BE3459,3)</f>
        <v/>
      </c>
      <c r="H3459" s="36" t="str">
        <f>RIGHT('DETALLE DE CONEXIONES'!AK3459,2)</f>
        <v/>
      </c>
      <c r="I3459" s="36" t="str">
        <f>LEFT('DETALLE DE CONEXIONES'!AK3459,3)</f>
        <v/>
      </c>
      <c r="J3459" s="36" t="str">
        <f>LEFT('DETALLE DE CONEXIONES'!M3459,3)</f>
        <v/>
      </c>
      <c r="K3459" s="36" t="str">
        <f>IF(LEN('DETALLE DE CONEXIONES'!M3459)&lt;12,(RIGHT('DETALLE DE CONEXIONES'!M3459,5)),(RIGHT('DETALLE DE CONEXIONES'!M3459,6)))</f>
        <v/>
      </c>
      <c r="L3459" s="36">
        <f>IF(C3459="Saliente Local",(IFERROR((LIMPIA(J3459,1)),0)),0)</f>
        <v>0</v>
      </c>
      <c r="M3459" s="36">
        <f>IF(C3459="Saliente Nacional",(IFERROR((LIMPIA(J3459,1)),0)),0)</f>
        <v>0</v>
      </c>
      <c r="N3459" s="36">
        <f>IF(C3459="Saliente Internacional",(IFERROR((LIMPIA(J3459,1)),0)),0)</f>
        <v>0</v>
      </c>
      <c r="O3459" s="36">
        <f>IF(C3459="Saliente Local",(IFERROR((LIMPIA(K3459,1)),0)),0)</f>
        <v>0</v>
      </c>
      <c r="P3459" s="36">
        <f>IF(C3459="Saliente Nacional",(IFERROR((LIMPIA(K3459,1)),0)),0)</f>
        <v>0</v>
      </c>
      <c r="Q3459" s="36">
        <f>IF(C3459="Saliente Internacional",(IFERROR((LIMPIA(K3459,1)),0)),0)</f>
        <v>0</v>
      </c>
      <c r="R3459" s="36">
        <f t="shared" ref="R3459:R3522" si="163">IF(SUM(O3459:P3459)&gt;0,(L3459+M3459+1),(L3459+M3459))</f>
        <v>0</v>
      </c>
      <c r="S3459" s="36">
        <f t="shared" ref="S3459:S3522" si="164">IF(Q3459&gt;0,N3459+1,N3459)</f>
        <v>0</v>
      </c>
    </row>
    <row r="3460" spans="1:19" x14ac:dyDescent="0.25">
      <c r="A3460" s="101">
        <f>'DETALLE DE CONEXIONES'!P3460</f>
        <v>0</v>
      </c>
      <c r="B3460" s="36">
        <f>'DETALLE DE CONEXIONES'!I3460</f>
        <v>0</v>
      </c>
      <c r="C3460" s="36">
        <f>'DETALLE DE CONEXIONES'!BB3460</f>
        <v>0</v>
      </c>
      <c r="D3460" s="36">
        <f>'DETALLE DE CONEXIONES'!E3460</f>
        <v>0</v>
      </c>
      <c r="E3460" s="36">
        <f t="shared" si="162"/>
        <v>1</v>
      </c>
      <c r="F3460" s="36">
        <f>IFERROR(LIMPIA('DETALLE DE CONEXIONES'!N3460,1),0)</f>
        <v>0</v>
      </c>
      <c r="G3460" s="36" t="str">
        <f>LEFT('DETALLE DE CONEXIONES'!BE3460,3)</f>
        <v/>
      </c>
      <c r="H3460" s="36" t="str">
        <f>RIGHT('DETALLE DE CONEXIONES'!AK3460,2)</f>
        <v/>
      </c>
      <c r="I3460" s="36" t="str">
        <f>LEFT('DETALLE DE CONEXIONES'!AK3460,3)</f>
        <v/>
      </c>
      <c r="J3460" s="36" t="str">
        <f>LEFT('DETALLE DE CONEXIONES'!M3460,3)</f>
        <v/>
      </c>
      <c r="K3460" s="36" t="str">
        <f>IF(LEN('DETALLE DE CONEXIONES'!M3460)&lt;12,(RIGHT('DETALLE DE CONEXIONES'!M3460,5)),(RIGHT('DETALLE DE CONEXIONES'!M3460,6)))</f>
        <v/>
      </c>
      <c r="L3460" s="36">
        <f>IF(C3460="Saliente Local",(IFERROR((LIMPIA(J3460,1)),0)),0)</f>
        <v>0</v>
      </c>
      <c r="M3460" s="36">
        <f>IF(C3460="Saliente Nacional",(IFERROR((LIMPIA(J3460,1)),0)),0)</f>
        <v>0</v>
      </c>
      <c r="N3460" s="36">
        <f>IF(C3460="Saliente Internacional",(IFERROR((LIMPIA(J3460,1)),0)),0)</f>
        <v>0</v>
      </c>
      <c r="O3460" s="36">
        <f>IF(C3460="Saliente Local",(IFERROR((LIMPIA(K3460,1)),0)),0)</f>
        <v>0</v>
      </c>
      <c r="P3460" s="36">
        <f>IF(C3460="Saliente Nacional",(IFERROR((LIMPIA(K3460,1)),0)),0)</f>
        <v>0</v>
      </c>
      <c r="Q3460" s="36">
        <f>IF(C3460="Saliente Internacional",(IFERROR((LIMPIA(K3460,1)),0)),0)</f>
        <v>0</v>
      </c>
      <c r="R3460" s="36">
        <f t="shared" si="163"/>
        <v>0</v>
      </c>
      <c r="S3460" s="36">
        <f t="shared" si="164"/>
        <v>0</v>
      </c>
    </row>
    <row r="3461" spans="1:19" x14ac:dyDescent="0.25">
      <c r="A3461" s="101">
        <f>'DETALLE DE CONEXIONES'!P3461</f>
        <v>0</v>
      </c>
      <c r="B3461" s="36">
        <f>'DETALLE DE CONEXIONES'!I3461</f>
        <v>0</v>
      </c>
      <c r="C3461" s="36">
        <f>'DETALLE DE CONEXIONES'!BB3461</f>
        <v>0</v>
      </c>
      <c r="D3461" s="36">
        <f>'DETALLE DE CONEXIONES'!E3461</f>
        <v>0</v>
      </c>
      <c r="E3461" s="36">
        <f t="shared" si="162"/>
        <v>1</v>
      </c>
      <c r="F3461" s="36">
        <f>IFERROR(LIMPIA('DETALLE DE CONEXIONES'!N3461,1),0)</f>
        <v>0</v>
      </c>
      <c r="G3461" s="36" t="str">
        <f>LEFT('DETALLE DE CONEXIONES'!BE3461,3)</f>
        <v/>
      </c>
      <c r="H3461" s="36" t="str">
        <f>RIGHT('DETALLE DE CONEXIONES'!AK3461,2)</f>
        <v/>
      </c>
      <c r="I3461" s="36" t="str">
        <f>LEFT('DETALLE DE CONEXIONES'!AK3461,3)</f>
        <v/>
      </c>
      <c r="J3461" s="36" t="str">
        <f>LEFT('DETALLE DE CONEXIONES'!M3461,3)</f>
        <v/>
      </c>
      <c r="K3461" s="36" t="str">
        <f>IF(LEN('DETALLE DE CONEXIONES'!M3461)&lt;12,(RIGHT('DETALLE DE CONEXIONES'!M3461,5)),(RIGHT('DETALLE DE CONEXIONES'!M3461,6)))</f>
        <v/>
      </c>
      <c r="L3461" s="36">
        <f>IF(C3461="Saliente Local",(IFERROR((LIMPIA(J3461,1)),0)),0)</f>
        <v>0</v>
      </c>
      <c r="M3461" s="36">
        <f>IF(C3461="Saliente Nacional",(IFERROR((LIMPIA(J3461,1)),0)),0)</f>
        <v>0</v>
      </c>
      <c r="N3461" s="36">
        <f>IF(C3461="Saliente Internacional",(IFERROR((LIMPIA(J3461,1)),0)),0)</f>
        <v>0</v>
      </c>
      <c r="O3461" s="36">
        <f>IF(C3461="Saliente Local",(IFERROR((LIMPIA(K3461,1)),0)),0)</f>
        <v>0</v>
      </c>
      <c r="P3461" s="36">
        <f>IF(C3461="Saliente Nacional",(IFERROR((LIMPIA(K3461,1)),0)),0)</f>
        <v>0</v>
      </c>
      <c r="Q3461" s="36">
        <f>IF(C3461="Saliente Internacional",(IFERROR((LIMPIA(K3461,1)),0)),0)</f>
        <v>0</v>
      </c>
      <c r="R3461" s="36">
        <f t="shared" si="163"/>
        <v>0</v>
      </c>
      <c r="S3461" s="36">
        <f t="shared" si="164"/>
        <v>0</v>
      </c>
    </row>
    <row r="3462" spans="1:19" x14ac:dyDescent="0.25">
      <c r="A3462" s="101">
        <f>'DETALLE DE CONEXIONES'!P3462</f>
        <v>0</v>
      </c>
      <c r="B3462" s="36">
        <f>'DETALLE DE CONEXIONES'!I3462</f>
        <v>0</v>
      </c>
      <c r="C3462" s="36">
        <f>'DETALLE DE CONEXIONES'!BB3462</f>
        <v>0</v>
      </c>
      <c r="D3462" s="36">
        <f>'DETALLE DE CONEXIONES'!E3462</f>
        <v>0</v>
      </c>
      <c r="E3462" s="36">
        <f t="shared" si="162"/>
        <v>1</v>
      </c>
      <c r="F3462" s="36">
        <f>IFERROR(LIMPIA('DETALLE DE CONEXIONES'!N3462,1),0)</f>
        <v>0</v>
      </c>
      <c r="G3462" s="36" t="str">
        <f>LEFT('DETALLE DE CONEXIONES'!BE3462,3)</f>
        <v/>
      </c>
      <c r="H3462" s="36" t="str">
        <f>RIGHT('DETALLE DE CONEXIONES'!AK3462,2)</f>
        <v/>
      </c>
      <c r="I3462" s="36" t="str">
        <f>LEFT('DETALLE DE CONEXIONES'!AK3462,3)</f>
        <v/>
      </c>
      <c r="J3462" s="36" t="str">
        <f>LEFT('DETALLE DE CONEXIONES'!M3462,3)</f>
        <v/>
      </c>
      <c r="K3462" s="36" t="str">
        <f>IF(LEN('DETALLE DE CONEXIONES'!M3462)&lt;12,(RIGHT('DETALLE DE CONEXIONES'!M3462,5)),(RIGHT('DETALLE DE CONEXIONES'!M3462,6)))</f>
        <v/>
      </c>
      <c r="L3462" s="36">
        <f>IF(C3462="Saliente Local",(IFERROR((LIMPIA(J3462,1)),0)),0)</f>
        <v>0</v>
      </c>
      <c r="M3462" s="36">
        <f>IF(C3462="Saliente Nacional",(IFERROR((LIMPIA(J3462,1)),0)),0)</f>
        <v>0</v>
      </c>
      <c r="N3462" s="36">
        <f>IF(C3462="Saliente Internacional",(IFERROR((LIMPIA(J3462,1)),0)),0)</f>
        <v>0</v>
      </c>
      <c r="O3462" s="36">
        <f>IF(C3462="Saliente Local",(IFERROR((LIMPIA(K3462,1)),0)),0)</f>
        <v>0</v>
      </c>
      <c r="P3462" s="36">
        <f>IF(C3462="Saliente Nacional",(IFERROR((LIMPIA(K3462,1)),0)),0)</f>
        <v>0</v>
      </c>
      <c r="Q3462" s="36">
        <f>IF(C3462="Saliente Internacional",(IFERROR((LIMPIA(K3462,1)),0)),0)</f>
        <v>0</v>
      </c>
      <c r="R3462" s="36">
        <f t="shared" si="163"/>
        <v>0</v>
      </c>
      <c r="S3462" s="36">
        <f t="shared" si="164"/>
        <v>0</v>
      </c>
    </row>
    <row r="3463" spans="1:19" x14ac:dyDescent="0.25">
      <c r="A3463" s="101">
        <f>'DETALLE DE CONEXIONES'!P3463</f>
        <v>0</v>
      </c>
      <c r="B3463" s="36">
        <f>'DETALLE DE CONEXIONES'!I3463</f>
        <v>0</v>
      </c>
      <c r="C3463" s="36">
        <f>'DETALLE DE CONEXIONES'!BB3463</f>
        <v>0</v>
      </c>
      <c r="D3463" s="36">
        <f>'DETALLE DE CONEXIONES'!E3463</f>
        <v>0</v>
      </c>
      <c r="E3463" s="36">
        <f t="shared" si="162"/>
        <v>1</v>
      </c>
      <c r="F3463" s="36">
        <f>IFERROR(LIMPIA('DETALLE DE CONEXIONES'!N3463,1),0)</f>
        <v>0</v>
      </c>
      <c r="G3463" s="36" t="str">
        <f>LEFT('DETALLE DE CONEXIONES'!BE3463,3)</f>
        <v/>
      </c>
      <c r="H3463" s="36" t="str">
        <f>RIGHT('DETALLE DE CONEXIONES'!AK3463,2)</f>
        <v/>
      </c>
      <c r="I3463" s="36" t="str">
        <f>LEFT('DETALLE DE CONEXIONES'!AK3463,3)</f>
        <v/>
      </c>
      <c r="J3463" s="36" t="str">
        <f>LEFT('DETALLE DE CONEXIONES'!M3463,3)</f>
        <v/>
      </c>
      <c r="K3463" s="36" t="str">
        <f>IF(LEN('DETALLE DE CONEXIONES'!M3463)&lt;12,(RIGHT('DETALLE DE CONEXIONES'!M3463,5)),(RIGHT('DETALLE DE CONEXIONES'!M3463,6)))</f>
        <v/>
      </c>
      <c r="L3463" s="36">
        <f>IF(C3463="Saliente Local",(IFERROR((LIMPIA(J3463,1)),0)),0)</f>
        <v>0</v>
      </c>
      <c r="M3463" s="36">
        <f>IF(C3463="Saliente Nacional",(IFERROR((LIMPIA(J3463,1)),0)),0)</f>
        <v>0</v>
      </c>
      <c r="N3463" s="36">
        <f>IF(C3463="Saliente Internacional",(IFERROR((LIMPIA(J3463,1)),0)),0)</f>
        <v>0</v>
      </c>
      <c r="O3463" s="36">
        <f>IF(C3463="Saliente Local",(IFERROR((LIMPIA(K3463,1)),0)),0)</f>
        <v>0</v>
      </c>
      <c r="P3463" s="36">
        <f>IF(C3463="Saliente Nacional",(IFERROR((LIMPIA(K3463,1)),0)),0)</f>
        <v>0</v>
      </c>
      <c r="Q3463" s="36">
        <f>IF(C3463="Saliente Internacional",(IFERROR((LIMPIA(K3463,1)),0)),0)</f>
        <v>0</v>
      </c>
      <c r="R3463" s="36">
        <f t="shared" si="163"/>
        <v>0</v>
      </c>
      <c r="S3463" s="36">
        <f t="shared" si="164"/>
        <v>0</v>
      </c>
    </row>
    <row r="3464" spans="1:19" x14ac:dyDescent="0.25">
      <c r="A3464" s="101">
        <f>'DETALLE DE CONEXIONES'!P3464</f>
        <v>0</v>
      </c>
      <c r="B3464" s="36">
        <f>'DETALLE DE CONEXIONES'!I3464</f>
        <v>0</v>
      </c>
      <c r="C3464" s="36">
        <f>'DETALLE DE CONEXIONES'!BB3464</f>
        <v>0</v>
      </c>
      <c r="D3464" s="36">
        <f>'DETALLE DE CONEXIONES'!E3464</f>
        <v>0</v>
      </c>
      <c r="E3464" s="36">
        <f t="shared" si="162"/>
        <v>1</v>
      </c>
      <c r="F3464" s="36">
        <f>IFERROR(LIMPIA('DETALLE DE CONEXIONES'!N3464,1),0)</f>
        <v>0</v>
      </c>
      <c r="G3464" s="36" t="str">
        <f>LEFT('DETALLE DE CONEXIONES'!BE3464,3)</f>
        <v/>
      </c>
      <c r="H3464" s="36" t="str">
        <f>RIGHT('DETALLE DE CONEXIONES'!AK3464,2)</f>
        <v/>
      </c>
      <c r="I3464" s="36" t="str">
        <f>LEFT('DETALLE DE CONEXIONES'!AK3464,3)</f>
        <v/>
      </c>
      <c r="J3464" s="36" t="str">
        <f>LEFT('DETALLE DE CONEXIONES'!M3464,3)</f>
        <v/>
      </c>
      <c r="K3464" s="36" t="str">
        <f>IF(LEN('DETALLE DE CONEXIONES'!M3464)&lt;12,(RIGHT('DETALLE DE CONEXIONES'!M3464,5)),(RIGHT('DETALLE DE CONEXIONES'!M3464,6)))</f>
        <v/>
      </c>
      <c r="L3464" s="36">
        <f>IF(C3464="Saliente Local",(IFERROR((LIMPIA(J3464,1)),0)),0)</f>
        <v>0</v>
      </c>
      <c r="M3464" s="36">
        <f>IF(C3464="Saliente Nacional",(IFERROR((LIMPIA(J3464,1)),0)),0)</f>
        <v>0</v>
      </c>
      <c r="N3464" s="36">
        <f>IF(C3464="Saliente Internacional",(IFERROR((LIMPIA(J3464,1)),0)),0)</f>
        <v>0</v>
      </c>
      <c r="O3464" s="36">
        <f>IF(C3464="Saliente Local",(IFERROR((LIMPIA(K3464,1)),0)),0)</f>
        <v>0</v>
      </c>
      <c r="P3464" s="36">
        <f>IF(C3464="Saliente Nacional",(IFERROR((LIMPIA(K3464,1)),0)),0)</f>
        <v>0</v>
      </c>
      <c r="Q3464" s="36">
        <f>IF(C3464="Saliente Internacional",(IFERROR((LIMPIA(K3464,1)),0)),0)</f>
        <v>0</v>
      </c>
      <c r="R3464" s="36">
        <f t="shared" si="163"/>
        <v>0</v>
      </c>
      <c r="S3464" s="36">
        <f t="shared" si="164"/>
        <v>0</v>
      </c>
    </row>
    <row r="3465" spans="1:19" x14ac:dyDescent="0.25">
      <c r="A3465" s="101">
        <f>'DETALLE DE CONEXIONES'!P3465</f>
        <v>0</v>
      </c>
      <c r="B3465" s="36">
        <f>'DETALLE DE CONEXIONES'!I3465</f>
        <v>0</v>
      </c>
      <c r="C3465" s="36">
        <f>'DETALLE DE CONEXIONES'!BB3465</f>
        <v>0</v>
      </c>
      <c r="D3465" s="36">
        <f>'DETALLE DE CONEXIONES'!E3465</f>
        <v>0</v>
      </c>
      <c r="E3465" s="36">
        <f t="shared" si="162"/>
        <v>1</v>
      </c>
      <c r="F3465" s="36">
        <f>IFERROR(LIMPIA('DETALLE DE CONEXIONES'!N3465,1),0)</f>
        <v>0</v>
      </c>
      <c r="G3465" s="36" t="str">
        <f>LEFT('DETALLE DE CONEXIONES'!BE3465,3)</f>
        <v/>
      </c>
      <c r="H3465" s="36" t="str">
        <f>RIGHT('DETALLE DE CONEXIONES'!AK3465,2)</f>
        <v/>
      </c>
      <c r="I3465" s="36" t="str">
        <f>LEFT('DETALLE DE CONEXIONES'!AK3465,3)</f>
        <v/>
      </c>
      <c r="J3465" s="36" t="str">
        <f>LEFT('DETALLE DE CONEXIONES'!M3465,3)</f>
        <v/>
      </c>
      <c r="K3465" s="36" t="str">
        <f>IF(LEN('DETALLE DE CONEXIONES'!M3465)&lt;12,(RIGHT('DETALLE DE CONEXIONES'!M3465,5)),(RIGHT('DETALLE DE CONEXIONES'!M3465,6)))</f>
        <v/>
      </c>
      <c r="L3465" s="36">
        <f>IF(C3465="Saliente Local",(IFERROR((LIMPIA(J3465,1)),0)),0)</f>
        <v>0</v>
      </c>
      <c r="M3465" s="36">
        <f>IF(C3465="Saliente Nacional",(IFERROR((LIMPIA(J3465,1)),0)),0)</f>
        <v>0</v>
      </c>
      <c r="N3465" s="36">
        <f>IF(C3465="Saliente Internacional",(IFERROR((LIMPIA(J3465,1)),0)),0)</f>
        <v>0</v>
      </c>
      <c r="O3465" s="36">
        <f>IF(C3465="Saliente Local",(IFERROR((LIMPIA(K3465,1)),0)),0)</f>
        <v>0</v>
      </c>
      <c r="P3465" s="36">
        <f>IF(C3465="Saliente Nacional",(IFERROR((LIMPIA(K3465,1)),0)),0)</f>
        <v>0</v>
      </c>
      <c r="Q3465" s="36">
        <f>IF(C3465="Saliente Internacional",(IFERROR((LIMPIA(K3465,1)),0)),0)</f>
        <v>0</v>
      </c>
      <c r="R3465" s="36">
        <f t="shared" si="163"/>
        <v>0</v>
      </c>
      <c r="S3465" s="36">
        <f t="shared" si="164"/>
        <v>0</v>
      </c>
    </row>
    <row r="3466" spans="1:19" x14ac:dyDescent="0.25">
      <c r="A3466" s="101">
        <f>'DETALLE DE CONEXIONES'!P3466</f>
        <v>0</v>
      </c>
      <c r="B3466" s="36">
        <f>'DETALLE DE CONEXIONES'!I3466</f>
        <v>0</v>
      </c>
      <c r="C3466" s="36">
        <f>'DETALLE DE CONEXIONES'!BB3466</f>
        <v>0</v>
      </c>
      <c r="D3466" s="36">
        <f>'DETALLE DE CONEXIONES'!E3466</f>
        <v>0</v>
      </c>
      <c r="E3466" s="36">
        <f t="shared" si="162"/>
        <v>1</v>
      </c>
      <c r="F3466" s="36">
        <f>IFERROR(LIMPIA('DETALLE DE CONEXIONES'!N3466,1),0)</f>
        <v>0</v>
      </c>
      <c r="G3466" s="36" t="str">
        <f>LEFT('DETALLE DE CONEXIONES'!BE3466,3)</f>
        <v/>
      </c>
      <c r="H3466" s="36" t="str">
        <f>RIGHT('DETALLE DE CONEXIONES'!AK3466,2)</f>
        <v/>
      </c>
      <c r="I3466" s="36" t="str">
        <f>LEFT('DETALLE DE CONEXIONES'!AK3466,3)</f>
        <v/>
      </c>
      <c r="J3466" s="36" t="str">
        <f>LEFT('DETALLE DE CONEXIONES'!M3466,3)</f>
        <v/>
      </c>
      <c r="K3466" s="36" t="str">
        <f>IF(LEN('DETALLE DE CONEXIONES'!M3466)&lt;12,(RIGHT('DETALLE DE CONEXIONES'!M3466,5)),(RIGHT('DETALLE DE CONEXIONES'!M3466,6)))</f>
        <v/>
      </c>
      <c r="L3466" s="36">
        <f>IF(C3466="Saliente Local",(IFERROR((LIMPIA(J3466,1)),0)),0)</f>
        <v>0</v>
      </c>
      <c r="M3466" s="36">
        <f>IF(C3466="Saliente Nacional",(IFERROR((LIMPIA(J3466,1)),0)),0)</f>
        <v>0</v>
      </c>
      <c r="N3466" s="36">
        <f>IF(C3466="Saliente Internacional",(IFERROR((LIMPIA(J3466,1)),0)),0)</f>
        <v>0</v>
      </c>
      <c r="O3466" s="36">
        <f>IF(C3466="Saliente Local",(IFERROR((LIMPIA(K3466,1)),0)),0)</f>
        <v>0</v>
      </c>
      <c r="P3466" s="36">
        <f>IF(C3466="Saliente Nacional",(IFERROR((LIMPIA(K3466,1)),0)),0)</f>
        <v>0</v>
      </c>
      <c r="Q3466" s="36">
        <f>IF(C3466="Saliente Internacional",(IFERROR((LIMPIA(K3466,1)),0)),0)</f>
        <v>0</v>
      </c>
      <c r="R3466" s="36">
        <f t="shared" si="163"/>
        <v>0</v>
      </c>
      <c r="S3466" s="36">
        <f t="shared" si="164"/>
        <v>0</v>
      </c>
    </row>
    <row r="3467" spans="1:19" x14ac:dyDescent="0.25">
      <c r="A3467" s="101">
        <f>'DETALLE DE CONEXIONES'!P3467</f>
        <v>0</v>
      </c>
      <c r="B3467" s="36">
        <f>'DETALLE DE CONEXIONES'!I3467</f>
        <v>0</v>
      </c>
      <c r="C3467" s="36">
        <f>'DETALLE DE CONEXIONES'!BB3467</f>
        <v>0</v>
      </c>
      <c r="D3467" s="36">
        <f>'DETALLE DE CONEXIONES'!E3467</f>
        <v>0</v>
      </c>
      <c r="E3467" s="36">
        <f t="shared" si="162"/>
        <v>1</v>
      </c>
      <c r="F3467" s="36">
        <f>IFERROR(LIMPIA('DETALLE DE CONEXIONES'!N3467,1),0)</f>
        <v>0</v>
      </c>
      <c r="G3467" s="36" t="str">
        <f>LEFT('DETALLE DE CONEXIONES'!BE3467,3)</f>
        <v/>
      </c>
      <c r="H3467" s="36" t="str">
        <f>RIGHT('DETALLE DE CONEXIONES'!AK3467,2)</f>
        <v/>
      </c>
      <c r="I3467" s="36" t="str">
        <f>LEFT('DETALLE DE CONEXIONES'!AK3467,3)</f>
        <v/>
      </c>
      <c r="J3467" s="36" t="str">
        <f>LEFT('DETALLE DE CONEXIONES'!M3467,3)</f>
        <v/>
      </c>
      <c r="K3467" s="36" t="str">
        <f>IF(LEN('DETALLE DE CONEXIONES'!M3467)&lt;12,(RIGHT('DETALLE DE CONEXIONES'!M3467,5)),(RIGHT('DETALLE DE CONEXIONES'!M3467,6)))</f>
        <v/>
      </c>
      <c r="L3467" s="36">
        <f>IF(C3467="Saliente Local",(IFERROR((LIMPIA(J3467,1)),0)),0)</f>
        <v>0</v>
      </c>
      <c r="M3467" s="36">
        <f>IF(C3467="Saliente Nacional",(IFERROR((LIMPIA(J3467,1)),0)),0)</f>
        <v>0</v>
      </c>
      <c r="N3467" s="36">
        <f>IF(C3467="Saliente Internacional",(IFERROR((LIMPIA(J3467,1)),0)),0)</f>
        <v>0</v>
      </c>
      <c r="O3467" s="36">
        <f>IF(C3467="Saliente Local",(IFERROR((LIMPIA(K3467,1)),0)),0)</f>
        <v>0</v>
      </c>
      <c r="P3467" s="36">
        <f>IF(C3467="Saliente Nacional",(IFERROR((LIMPIA(K3467,1)),0)),0)</f>
        <v>0</v>
      </c>
      <c r="Q3467" s="36">
        <f>IF(C3467="Saliente Internacional",(IFERROR((LIMPIA(K3467,1)),0)),0)</f>
        <v>0</v>
      </c>
      <c r="R3467" s="36">
        <f t="shared" si="163"/>
        <v>0</v>
      </c>
      <c r="S3467" s="36">
        <f t="shared" si="164"/>
        <v>0</v>
      </c>
    </row>
    <row r="3468" spans="1:19" x14ac:dyDescent="0.25">
      <c r="A3468" s="101">
        <f>'DETALLE DE CONEXIONES'!P3468</f>
        <v>0</v>
      </c>
      <c r="B3468" s="36">
        <f>'DETALLE DE CONEXIONES'!I3468</f>
        <v>0</v>
      </c>
      <c r="C3468" s="36">
        <f>'DETALLE DE CONEXIONES'!BB3468</f>
        <v>0</v>
      </c>
      <c r="D3468" s="36">
        <f>'DETALLE DE CONEXIONES'!E3468</f>
        <v>0</v>
      </c>
      <c r="E3468" s="36">
        <f t="shared" si="162"/>
        <v>1</v>
      </c>
      <c r="F3468" s="36">
        <f>IFERROR(LIMPIA('DETALLE DE CONEXIONES'!N3468,1),0)</f>
        <v>0</v>
      </c>
      <c r="G3468" s="36" t="str">
        <f>LEFT('DETALLE DE CONEXIONES'!BE3468,3)</f>
        <v/>
      </c>
      <c r="H3468" s="36" t="str">
        <f>RIGHT('DETALLE DE CONEXIONES'!AK3468,2)</f>
        <v/>
      </c>
      <c r="I3468" s="36" t="str">
        <f>LEFT('DETALLE DE CONEXIONES'!AK3468,3)</f>
        <v/>
      </c>
      <c r="J3468" s="36" t="str">
        <f>LEFT('DETALLE DE CONEXIONES'!M3468,3)</f>
        <v/>
      </c>
      <c r="K3468" s="36" t="str">
        <f>IF(LEN('DETALLE DE CONEXIONES'!M3468)&lt;12,(RIGHT('DETALLE DE CONEXIONES'!M3468,5)),(RIGHT('DETALLE DE CONEXIONES'!M3468,6)))</f>
        <v/>
      </c>
      <c r="L3468" s="36">
        <f>IF(C3468="Saliente Local",(IFERROR((LIMPIA(J3468,1)),0)),0)</f>
        <v>0</v>
      </c>
      <c r="M3468" s="36">
        <f>IF(C3468="Saliente Nacional",(IFERROR((LIMPIA(J3468,1)),0)),0)</f>
        <v>0</v>
      </c>
      <c r="N3468" s="36">
        <f>IF(C3468="Saliente Internacional",(IFERROR((LIMPIA(J3468,1)),0)),0)</f>
        <v>0</v>
      </c>
      <c r="O3468" s="36">
        <f>IF(C3468="Saliente Local",(IFERROR((LIMPIA(K3468,1)),0)),0)</f>
        <v>0</v>
      </c>
      <c r="P3468" s="36">
        <f>IF(C3468="Saliente Nacional",(IFERROR((LIMPIA(K3468,1)),0)),0)</f>
        <v>0</v>
      </c>
      <c r="Q3468" s="36">
        <f>IF(C3468="Saliente Internacional",(IFERROR((LIMPIA(K3468,1)),0)),0)</f>
        <v>0</v>
      </c>
      <c r="R3468" s="36">
        <f t="shared" si="163"/>
        <v>0</v>
      </c>
      <c r="S3468" s="36">
        <f t="shared" si="164"/>
        <v>0</v>
      </c>
    </row>
    <row r="3469" spans="1:19" x14ac:dyDescent="0.25">
      <c r="A3469" s="101">
        <f>'DETALLE DE CONEXIONES'!P3469</f>
        <v>0</v>
      </c>
      <c r="B3469" s="36">
        <f>'DETALLE DE CONEXIONES'!I3469</f>
        <v>0</v>
      </c>
      <c r="C3469" s="36">
        <f>'DETALLE DE CONEXIONES'!BB3469</f>
        <v>0</v>
      </c>
      <c r="D3469" s="36">
        <f>'DETALLE DE CONEXIONES'!E3469</f>
        <v>0</v>
      </c>
      <c r="E3469" s="36">
        <f t="shared" si="162"/>
        <v>1</v>
      </c>
      <c r="F3469" s="36">
        <f>IFERROR(LIMPIA('DETALLE DE CONEXIONES'!N3469,1),0)</f>
        <v>0</v>
      </c>
      <c r="G3469" s="36" t="str">
        <f>LEFT('DETALLE DE CONEXIONES'!BE3469,3)</f>
        <v/>
      </c>
      <c r="H3469" s="36" t="str">
        <f>RIGHT('DETALLE DE CONEXIONES'!AK3469,2)</f>
        <v/>
      </c>
      <c r="I3469" s="36" t="str">
        <f>LEFT('DETALLE DE CONEXIONES'!AK3469,3)</f>
        <v/>
      </c>
      <c r="J3469" s="36" t="str">
        <f>LEFT('DETALLE DE CONEXIONES'!M3469,3)</f>
        <v/>
      </c>
      <c r="K3469" s="36" t="str">
        <f>IF(LEN('DETALLE DE CONEXIONES'!M3469)&lt;12,(RIGHT('DETALLE DE CONEXIONES'!M3469,5)),(RIGHT('DETALLE DE CONEXIONES'!M3469,6)))</f>
        <v/>
      </c>
      <c r="L3469" s="36">
        <f>IF(C3469="Saliente Local",(IFERROR((LIMPIA(J3469,1)),0)),0)</f>
        <v>0</v>
      </c>
      <c r="M3469" s="36">
        <f>IF(C3469="Saliente Nacional",(IFERROR((LIMPIA(J3469,1)),0)),0)</f>
        <v>0</v>
      </c>
      <c r="N3469" s="36">
        <f>IF(C3469="Saliente Internacional",(IFERROR((LIMPIA(J3469,1)),0)),0)</f>
        <v>0</v>
      </c>
      <c r="O3469" s="36">
        <f>IF(C3469="Saliente Local",(IFERROR((LIMPIA(K3469,1)),0)),0)</f>
        <v>0</v>
      </c>
      <c r="P3469" s="36">
        <f>IF(C3469="Saliente Nacional",(IFERROR((LIMPIA(K3469,1)),0)),0)</f>
        <v>0</v>
      </c>
      <c r="Q3469" s="36">
        <f>IF(C3469="Saliente Internacional",(IFERROR((LIMPIA(K3469,1)),0)),0)</f>
        <v>0</v>
      </c>
      <c r="R3469" s="36">
        <f t="shared" si="163"/>
        <v>0</v>
      </c>
      <c r="S3469" s="36">
        <f t="shared" si="164"/>
        <v>0</v>
      </c>
    </row>
    <row r="3470" spans="1:19" x14ac:dyDescent="0.25">
      <c r="A3470" s="101">
        <f>'DETALLE DE CONEXIONES'!P3470</f>
        <v>0</v>
      </c>
      <c r="B3470" s="36">
        <f>'DETALLE DE CONEXIONES'!I3470</f>
        <v>0</v>
      </c>
      <c r="C3470" s="36">
        <f>'DETALLE DE CONEXIONES'!BB3470</f>
        <v>0</v>
      </c>
      <c r="D3470" s="36">
        <f>'DETALLE DE CONEXIONES'!E3470</f>
        <v>0</v>
      </c>
      <c r="E3470" s="36">
        <f t="shared" si="162"/>
        <v>1</v>
      </c>
      <c r="F3470" s="36">
        <f>IFERROR(LIMPIA('DETALLE DE CONEXIONES'!N3470,1),0)</f>
        <v>0</v>
      </c>
      <c r="G3470" s="36" t="str">
        <f>LEFT('DETALLE DE CONEXIONES'!BE3470,3)</f>
        <v/>
      </c>
      <c r="H3470" s="36" t="str">
        <f>RIGHT('DETALLE DE CONEXIONES'!AK3470,2)</f>
        <v/>
      </c>
      <c r="I3470" s="36" t="str">
        <f>LEFT('DETALLE DE CONEXIONES'!AK3470,3)</f>
        <v/>
      </c>
      <c r="J3470" s="36" t="str">
        <f>LEFT('DETALLE DE CONEXIONES'!M3470,3)</f>
        <v/>
      </c>
      <c r="K3470" s="36" t="str">
        <f>IF(LEN('DETALLE DE CONEXIONES'!M3470)&lt;12,(RIGHT('DETALLE DE CONEXIONES'!M3470,5)),(RIGHT('DETALLE DE CONEXIONES'!M3470,6)))</f>
        <v/>
      </c>
      <c r="L3470" s="36">
        <f>IF(C3470="Saliente Local",(IFERROR((LIMPIA(J3470,1)),0)),0)</f>
        <v>0</v>
      </c>
      <c r="M3470" s="36">
        <f>IF(C3470="Saliente Nacional",(IFERROR((LIMPIA(J3470,1)),0)),0)</f>
        <v>0</v>
      </c>
      <c r="N3470" s="36">
        <f>IF(C3470="Saliente Internacional",(IFERROR((LIMPIA(J3470,1)),0)),0)</f>
        <v>0</v>
      </c>
      <c r="O3470" s="36">
        <f>IF(C3470="Saliente Local",(IFERROR((LIMPIA(K3470,1)),0)),0)</f>
        <v>0</v>
      </c>
      <c r="P3470" s="36">
        <f>IF(C3470="Saliente Nacional",(IFERROR((LIMPIA(K3470,1)),0)),0)</f>
        <v>0</v>
      </c>
      <c r="Q3470" s="36">
        <f>IF(C3470="Saliente Internacional",(IFERROR((LIMPIA(K3470,1)),0)),0)</f>
        <v>0</v>
      </c>
      <c r="R3470" s="36">
        <f t="shared" si="163"/>
        <v>0</v>
      </c>
      <c r="S3470" s="36">
        <f t="shared" si="164"/>
        <v>0</v>
      </c>
    </row>
    <row r="3471" spans="1:19" x14ac:dyDescent="0.25">
      <c r="A3471" s="101">
        <f>'DETALLE DE CONEXIONES'!P3471</f>
        <v>0</v>
      </c>
      <c r="B3471" s="36">
        <f>'DETALLE DE CONEXIONES'!I3471</f>
        <v>0</v>
      </c>
      <c r="C3471" s="36">
        <f>'DETALLE DE CONEXIONES'!BB3471</f>
        <v>0</v>
      </c>
      <c r="D3471" s="36">
        <f>'DETALLE DE CONEXIONES'!E3471</f>
        <v>0</v>
      </c>
      <c r="E3471" s="36">
        <f t="shared" si="162"/>
        <v>1</v>
      </c>
      <c r="F3471" s="36">
        <f>IFERROR(LIMPIA('DETALLE DE CONEXIONES'!N3471,1),0)</f>
        <v>0</v>
      </c>
      <c r="G3471" s="36" t="str">
        <f>LEFT('DETALLE DE CONEXIONES'!BE3471,3)</f>
        <v/>
      </c>
      <c r="H3471" s="36" t="str">
        <f>RIGHT('DETALLE DE CONEXIONES'!AK3471,2)</f>
        <v/>
      </c>
      <c r="I3471" s="36" t="str">
        <f>LEFT('DETALLE DE CONEXIONES'!AK3471,3)</f>
        <v/>
      </c>
      <c r="J3471" s="36" t="str">
        <f>LEFT('DETALLE DE CONEXIONES'!M3471,3)</f>
        <v/>
      </c>
      <c r="K3471" s="36" t="str">
        <f>IF(LEN('DETALLE DE CONEXIONES'!M3471)&lt;12,(RIGHT('DETALLE DE CONEXIONES'!M3471,5)),(RIGHT('DETALLE DE CONEXIONES'!M3471,6)))</f>
        <v/>
      </c>
      <c r="L3471" s="36">
        <f>IF(C3471="Saliente Local",(IFERROR((LIMPIA(J3471,1)),0)),0)</f>
        <v>0</v>
      </c>
      <c r="M3471" s="36">
        <f>IF(C3471="Saliente Nacional",(IFERROR((LIMPIA(J3471,1)),0)),0)</f>
        <v>0</v>
      </c>
      <c r="N3471" s="36">
        <f>IF(C3471="Saliente Internacional",(IFERROR((LIMPIA(J3471,1)),0)),0)</f>
        <v>0</v>
      </c>
      <c r="O3471" s="36">
        <f>IF(C3471="Saliente Local",(IFERROR((LIMPIA(K3471,1)),0)),0)</f>
        <v>0</v>
      </c>
      <c r="P3471" s="36">
        <f>IF(C3471="Saliente Nacional",(IFERROR((LIMPIA(K3471,1)),0)),0)</f>
        <v>0</v>
      </c>
      <c r="Q3471" s="36">
        <f>IF(C3471="Saliente Internacional",(IFERROR((LIMPIA(K3471,1)),0)),0)</f>
        <v>0</v>
      </c>
      <c r="R3471" s="36">
        <f t="shared" si="163"/>
        <v>0</v>
      </c>
      <c r="S3471" s="36">
        <f t="shared" si="164"/>
        <v>0</v>
      </c>
    </row>
    <row r="3472" spans="1:19" x14ac:dyDescent="0.25">
      <c r="A3472" s="101">
        <f>'DETALLE DE CONEXIONES'!P3472</f>
        <v>0</v>
      </c>
      <c r="B3472" s="36">
        <f>'DETALLE DE CONEXIONES'!I3472</f>
        <v>0</v>
      </c>
      <c r="C3472" s="36">
        <f>'DETALLE DE CONEXIONES'!BB3472</f>
        <v>0</v>
      </c>
      <c r="D3472" s="36">
        <f>'DETALLE DE CONEXIONES'!E3472</f>
        <v>0</v>
      </c>
      <c r="E3472" s="36">
        <f t="shared" si="162"/>
        <v>1</v>
      </c>
      <c r="F3472" s="36">
        <f>IFERROR(LIMPIA('DETALLE DE CONEXIONES'!N3472,1),0)</f>
        <v>0</v>
      </c>
      <c r="G3472" s="36" t="str">
        <f>LEFT('DETALLE DE CONEXIONES'!BE3472,3)</f>
        <v/>
      </c>
      <c r="H3472" s="36" t="str">
        <f>RIGHT('DETALLE DE CONEXIONES'!AK3472,2)</f>
        <v/>
      </c>
      <c r="I3472" s="36" t="str">
        <f>LEFT('DETALLE DE CONEXIONES'!AK3472,3)</f>
        <v/>
      </c>
      <c r="J3472" s="36" t="str">
        <f>LEFT('DETALLE DE CONEXIONES'!M3472,3)</f>
        <v/>
      </c>
      <c r="K3472" s="36" t="str">
        <f>IF(LEN('DETALLE DE CONEXIONES'!M3472)&lt;12,(RIGHT('DETALLE DE CONEXIONES'!M3472,5)),(RIGHT('DETALLE DE CONEXIONES'!M3472,6)))</f>
        <v/>
      </c>
      <c r="L3472" s="36">
        <f>IF(C3472="Saliente Local",(IFERROR((LIMPIA(J3472,1)),0)),0)</f>
        <v>0</v>
      </c>
      <c r="M3472" s="36">
        <f>IF(C3472="Saliente Nacional",(IFERROR((LIMPIA(J3472,1)),0)),0)</f>
        <v>0</v>
      </c>
      <c r="N3472" s="36">
        <f>IF(C3472="Saliente Internacional",(IFERROR((LIMPIA(J3472,1)),0)),0)</f>
        <v>0</v>
      </c>
      <c r="O3472" s="36">
        <f>IF(C3472="Saliente Local",(IFERROR((LIMPIA(K3472,1)),0)),0)</f>
        <v>0</v>
      </c>
      <c r="P3472" s="36">
        <f>IF(C3472="Saliente Nacional",(IFERROR((LIMPIA(K3472,1)),0)),0)</f>
        <v>0</v>
      </c>
      <c r="Q3472" s="36">
        <f>IF(C3472="Saliente Internacional",(IFERROR((LIMPIA(K3472,1)),0)),0)</f>
        <v>0</v>
      </c>
      <c r="R3472" s="36">
        <f t="shared" si="163"/>
        <v>0</v>
      </c>
      <c r="S3472" s="36">
        <f t="shared" si="164"/>
        <v>0</v>
      </c>
    </row>
    <row r="3473" spans="1:19" x14ac:dyDescent="0.25">
      <c r="A3473" s="101">
        <f>'DETALLE DE CONEXIONES'!P3473</f>
        <v>0</v>
      </c>
      <c r="B3473" s="36">
        <f>'DETALLE DE CONEXIONES'!I3473</f>
        <v>0</v>
      </c>
      <c r="C3473" s="36">
        <f>'DETALLE DE CONEXIONES'!BB3473</f>
        <v>0</v>
      </c>
      <c r="D3473" s="36">
        <f>'DETALLE DE CONEXIONES'!E3473</f>
        <v>0</v>
      </c>
      <c r="E3473" s="36">
        <f t="shared" si="162"/>
        <v>1</v>
      </c>
      <c r="F3473" s="36">
        <f>IFERROR(LIMPIA('DETALLE DE CONEXIONES'!N3473,1),0)</f>
        <v>0</v>
      </c>
      <c r="G3473" s="36" t="str">
        <f>LEFT('DETALLE DE CONEXIONES'!BE3473,3)</f>
        <v/>
      </c>
      <c r="H3473" s="36" t="str">
        <f>RIGHT('DETALLE DE CONEXIONES'!AK3473,2)</f>
        <v/>
      </c>
      <c r="I3473" s="36" t="str">
        <f>LEFT('DETALLE DE CONEXIONES'!AK3473,3)</f>
        <v/>
      </c>
      <c r="J3473" s="36" t="str">
        <f>LEFT('DETALLE DE CONEXIONES'!M3473,3)</f>
        <v/>
      </c>
      <c r="K3473" s="36" t="str">
        <f>IF(LEN('DETALLE DE CONEXIONES'!M3473)&lt;12,(RIGHT('DETALLE DE CONEXIONES'!M3473,5)),(RIGHT('DETALLE DE CONEXIONES'!M3473,6)))</f>
        <v/>
      </c>
      <c r="L3473" s="36">
        <f>IF(C3473="Saliente Local",(IFERROR((LIMPIA(J3473,1)),0)),0)</f>
        <v>0</v>
      </c>
      <c r="M3473" s="36">
        <f>IF(C3473="Saliente Nacional",(IFERROR((LIMPIA(J3473,1)),0)),0)</f>
        <v>0</v>
      </c>
      <c r="N3473" s="36">
        <f>IF(C3473="Saliente Internacional",(IFERROR((LIMPIA(J3473,1)),0)),0)</f>
        <v>0</v>
      </c>
      <c r="O3473" s="36">
        <f>IF(C3473="Saliente Local",(IFERROR((LIMPIA(K3473,1)),0)),0)</f>
        <v>0</v>
      </c>
      <c r="P3473" s="36">
        <f>IF(C3473="Saliente Nacional",(IFERROR((LIMPIA(K3473,1)),0)),0)</f>
        <v>0</v>
      </c>
      <c r="Q3473" s="36">
        <f>IF(C3473="Saliente Internacional",(IFERROR((LIMPIA(K3473,1)),0)),0)</f>
        <v>0</v>
      </c>
      <c r="R3473" s="36">
        <f t="shared" si="163"/>
        <v>0</v>
      </c>
      <c r="S3473" s="36">
        <f t="shared" si="164"/>
        <v>0</v>
      </c>
    </row>
    <row r="3474" spans="1:19" x14ac:dyDescent="0.25">
      <c r="A3474" s="101">
        <f>'DETALLE DE CONEXIONES'!P3474</f>
        <v>0</v>
      </c>
      <c r="B3474" s="36">
        <f>'DETALLE DE CONEXIONES'!I3474</f>
        <v>0</v>
      </c>
      <c r="C3474" s="36">
        <f>'DETALLE DE CONEXIONES'!BB3474</f>
        <v>0</v>
      </c>
      <c r="D3474" s="36">
        <f>'DETALLE DE CONEXIONES'!E3474</f>
        <v>0</v>
      </c>
      <c r="E3474" s="36">
        <f t="shared" si="162"/>
        <v>1</v>
      </c>
      <c r="F3474" s="36">
        <f>IFERROR(LIMPIA('DETALLE DE CONEXIONES'!N3474,1),0)</f>
        <v>0</v>
      </c>
      <c r="G3474" s="36" t="str">
        <f>LEFT('DETALLE DE CONEXIONES'!BE3474,3)</f>
        <v/>
      </c>
      <c r="H3474" s="36" t="str">
        <f>RIGHT('DETALLE DE CONEXIONES'!AK3474,2)</f>
        <v/>
      </c>
      <c r="I3474" s="36" t="str">
        <f>LEFT('DETALLE DE CONEXIONES'!AK3474,3)</f>
        <v/>
      </c>
      <c r="J3474" s="36" t="str">
        <f>LEFT('DETALLE DE CONEXIONES'!M3474,3)</f>
        <v/>
      </c>
      <c r="K3474" s="36" t="str">
        <f>IF(LEN('DETALLE DE CONEXIONES'!M3474)&lt;12,(RIGHT('DETALLE DE CONEXIONES'!M3474,5)),(RIGHT('DETALLE DE CONEXIONES'!M3474,6)))</f>
        <v/>
      </c>
      <c r="L3474" s="36">
        <f>IF(C3474="Saliente Local",(IFERROR((LIMPIA(J3474,1)),0)),0)</f>
        <v>0</v>
      </c>
      <c r="M3474" s="36">
        <f>IF(C3474="Saliente Nacional",(IFERROR((LIMPIA(J3474,1)),0)),0)</f>
        <v>0</v>
      </c>
      <c r="N3474" s="36">
        <f>IF(C3474="Saliente Internacional",(IFERROR((LIMPIA(J3474,1)),0)),0)</f>
        <v>0</v>
      </c>
      <c r="O3474" s="36">
        <f>IF(C3474="Saliente Local",(IFERROR((LIMPIA(K3474,1)),0)),0)</f>
        <v>0</v>
      </c>
      <c r="P3474" s="36">
        <f>IF(C3474="Saliente Nacional",(IFERROR((LIMPIA(K3474,1)),0)),0)</f>
        <v>0</v>
      </c>
      <c r="Q3474" s="36">
        <f>IF(C3474="Saliente Internacional",(IFERROR((LIMPIA(K3474,1)),0)),0)</f>
        <v>0</v>
      </c>
      <c r="R3474" s="36">
        <f t="shared" si="163"/>
        <v>0</v>
      </c>
      <c r="S3474" s="36">
        <f t="shared" si="164"/>
        <v>0</v>
      </c>
    </row>
    <row r="3475" spans="1:19" x14ac:dyDescent="0.25">
      <c r="A3475" s="101">
        <f>'DETALLE DE CONEXIONES'!P3475</f>
        <v>0</v>
      </c>
      <c r="B3475" s="36">
        <f>'DETALLE DE CONEXIONES'!I3475</f>
        <v>0</v>
      </c>
      <c r="C3475" s="36">
        <f>'DETALLE DE CONEXIONES'!BB3475</f>
        <v>0</v>
      </c>
      <c r="D3475" s="36">
        <f>'DETALLE DE CONEXIONES'!E3475</f>
        <v>0</v>
      </c>
      <c r="E3475" s="36">
        <f t="shared" si="162"/>
        <v>1</v>
      </c>
      <c r="F3475" s="36">
        <f>IFERROR(LIMPIA('DETALLE DE CONEXIONES'!N3475,1),0)</f>
        <v>0</v>
      </c>
      <c r="G3475" s="36" t="str">
        <f>LEFT('DETALLE DE CONEXIONES'!BE3475,3)</f>
        <v/>
      </c>
      <c r="H3475" s="36" t="str">
        <f>RIGHT('DETALLE DE CONEXIONES'!AK3475,2)</f>
        <v/>
      </c>
      <c r="I3475" s="36" t="str">
        <f>LEFT('DETALLE DE CONEXIONES'!AK3475,3)</f>
        <v/>
      </c>
      <c r="J3475" s="36" t="str">
        <f>LEFT('DETALLE DE CONEXIONES'!M3475,3)</f>
        <v/>
      </c>
      <c r="K3475" s="36" t="str">
        <f>IF(LEN('DETALLE DE CONEXIONES'!M3475)&lt;12,(RIGHT('DETALLE DE CONEXIONES'!M3475,5)),(RIGHT('DETALLE DE CONEXIONES'!M3475,6)))</f>
        <v/>
      </c>
      <c r="L3475" s="36">
        <f>IF(C3475="Saliente Local",(IFERROR((LIMPIA(J3475,1)),0)),0)</f>
        <v>0</v>
      </c>
      <c r="M3475" s="36">
        <f>IF(C3475="Saliente Nacional",(IFERROR((LIMPIA(J3475,1)),0)),0)</f>
        <v>0</v>
      </c>
      <c r="N3475" s="36">
        <f>IF(C3475="Saliente Internacional",(IFERROR((LIMPIA(J3475,1)),0)),0)</f>
        <v>0</v>
      </c>
      <c r="O3475" s="36">
        <f>IF(C3475="Saliente Local",(IFERROR((LIMPIA(K3475,1)),0)),0)</f>
        <v>0</v>
      </c>
      <c r="P3475" s="36">
        <f>IF(C3475="Saliente Nacional",(IFERROR((LIMPIA(K3475,1)),0)),0)</f>
        <v>0</v>
      </c>
      <c r="Q3475" s="36">
        <f>IF(C3475="Saliente Internacional",(IFERROR((LIMPIA(K3475,1)),0)),0)</f>
        <v>0</v>
      </c>
      <c r="R3475" s="36">
        <f t="shared" si="163"/>
        <v>0</v>
      </c>
      <c r="S3475" s="36">
        <f t="shared" si="164"/>
        <v>0</v>
      </c>
    </row>
    <row r="3476" spans="1:19" x14ac:dyDescent="0.25">
      <c r="A3476" s="101">
        <f>'DETALLE DE CONEXIONES'!P3476</f>
        <v>0</v>
      </c>
      <c r="B3476" s="36">
        <f>'DETALLE DE CONEXIONES'!I3476</f>
        <v>0</v>
      </c>
      <c r="C3476" s="36">
        <f>'DETALLE DE CONEXIONES'!BB3476</f>
        <v>0</v>
      </c>
      <c r="D3476" s="36">
        <f>'DETALLE DE CONEXIONES'!E3476</f>
        <v>0</v>
      </c>
      <c r="E3476" s="36">
        <f t="shared" si="162"/>
        <v>1</v>
      </c>
      <c r="F3476" s="36">
        <f>IFERROR(LIMPIA('DETALLE DE CONEXIONES'!N3476,1),0)</f>
        <v>0</v>
      </c>
      <c r="G3476" s="36" t="str">
        <f>LEFT('DETALLE DE CONEXIONES'!BE3476,3)</f>
        <v/>
      </c>
      <c r="H3476" s="36" t="str">
        <f>RIGHT('DETALLE DE CONEXIONES'!AK3476,2)</f>
        <v/>
      </c>
      <c r="I3476" s="36" t="str">
        <f>LEFT('DETALLE DE CONEXIONES'!AK3476,3)</f>
        <v/>
      </c>
      <c r="J3476" s="36" t="str">
        <f>LEFT('DETALLE DE CONEXIONES'!M3476,3)</f>
        <v/>
      </c>
      <c r="K3476" s="36" t="str">
        <f>IF(LEN('DETALLE DE CONEXIONES'!M3476)&lt;12,(RIGHT('DETALLE DE CONEXIONES'!M3476,5)),(RIGHT('DETALLE DE CONEXIONES'!M3476,6)))</f>
        <v/>
      </c>
      <c r="L3476" s="36">
        <f>IF(C3476="Saliente Local",(IFERROR((LIMPIA(J3476,1)),0)),0)</f>
        <v>0</v>
      </c>
      <c r="M3476" s="36">
        <f>IF(C3476="Saliente Nacional",(IFERROR((LIMPIA(J3476,1)),0)),0)</f>
        <v>0</v>
      </c>
      <c r="N3476" s="36">
        <f>IF(C3476="Saliente Internacional",(IFERROR((LIMPIA(J3476,1)),0)),0)</f>
        <v>0</v>
      </c>
      <c r="O3476" s="36">
        <f>IF(C3476="Saliente Local",(IFERROR((LIMPIA(K3476,1)),0)),0)</f>
        <v>0</v>
      </c>
      <c r="P3476" s="36">
        <f>IF(C3476="Saliente Nacional",(IFERROR((LIMPIA(K3476,1)),0)),0)</f>
        <v>0</v>
      </c>
      <c r="Q3476" s="36">
        <f>IF(C3476="Saliente Internacional",(IFERROR((LIMPIA(K3476,1)),0)),0)</f>
        <v>0</v>
      </c>
      <c r="R3476" s="36">
        <f t="shared" si="163"/>
        <v>0</v>
      </c>
      <c r="S3476" s="36">
        <f t="shared" si="164"/>
        <v>0</v>
      </c>
    </row>
    <row r="3477" spans="1:19" x14ac:dyDescent="0.25">
      <c r="A3477" s="101">
        <f>'DETALLE DE CONEXIONES'!P3477</f>
        <v>0</v>
      </c>
      <c r="B3477" s="36">
        <f>'DETALLE DE CONEXIONES'!I3477</f>
        <v>0</v>
      </c>
      <c r="C3477" s="36">
        <f>'DETALLE DE CONEXIONES'!BB3477</f>
        <v>0</v>
      </c>
      <c r="D3477" s="36">
        <f>'DETALLE DE CONEXIONES'!E3477</f>
        <v>0</v>
      </c>
      <c r="E3477" s="36">
        <f t="shared" si="162"/>
        <v>1</v>
      </c>
      <c r="F3477" s="36">
        <f>IFERROR(LIMPIA('DETALLE DE CONEXIONES'!N3477,1),0)</f>
        <v>0</v>
      </c>
      <c r="G3477" s="36" t="str">
        <f>LEFT('DETALLE DE CONEXIONES'!BE3477,3)</f>
        <v/>
      </c>
      <c r="H3477" s="36" t="str">
        <f>RIGHT('DETALLE DE CONEXIONES'!AK3477,2)</f>
        <v/>
      </c>
      <c r="I3477" s="36" t="str">
        <f>LEFT('DETALLE DE CONEXIONES'!AK3477,3)</f>
        <v/>
      </c>
      <c r="J3477" s="36" t="str">
        <f>LEFT('DETALLE DE CONEXIONES'!M3477,3)</f>
        <v/>
      </c>
      <c r="K3477" s="36" t="str">
        <f>IF(LEN('DETALLE DE CONEXIONES'!M3477)&lt;12,(RIGHT('DETALLE DE CONEXIONES'!M3477,5)),(RIGHT('DETALLE DE CONEXIONES'!M3477,6)))</f>
        <v/>
      </c>
      <c r="L3477" s="36">
        <f>IF(C3477="Saliente Local",(IFERROR((LIMPIA(J3477,1)),0)),0)</f>
        <v>0</v>
      </c>
      <c r="M3477" s="36">
        <f>IF(C3477="Saliente Nacional",(IFERROR((LIMPIA(J3477,1)),0)),0)</f>
        <v>0</v>
      </c>
      <c r="N3477" s="36">
        <f>IF(C3477="Saliente Internacional",(IFERROR((LIMPIA(J3477,1)),0)),0)</f>
        <v>0</v>
      </c>
      <c r="O3477" s="36">
        <f>IF(C3477="Saliente Local",(IFERROR((LIMPIA(K3477,1)),0)),0)</f>
        <v>0</v>
      </c>
      <c r="P3477" s="36">
        <f>IF(C3477="Saliente Nacional",(IFERROR((LIMPIA(K3477,1)),0)),0)</f>
        <v>0</v>
      </c>
      <c r="Q3477" s="36">
        <f>IF(C3477="Saliente Internacional",(IFERROR((LIMPIA(K3477,1)),0)),0)</f>
        <v>0</v>
      </c>
      <c r="R3477" s="36">
        <f t="shared" si="163"/>
        <v>0</v>
      </c>
      <c r="S3477" s="36">
        <f t="shared" si="164"/>
        <v>0</v>
      </c>
    </row>
    <row r="3478" spans="1:19" x14ac:dyDescent="0.25">
      <c r="A3478" s="101">
        <f>'DETALLE DE CONEXIONES'!P3478</f>
        <v>0</v>
      </c>
      <c r="B3478" s="36">
        <f>'DETALLE DE CONEXIONES'!I3478</f>
        <v>0</v>
      </c>
      <c r="C3478" s="36">
        <f>'DETALLE DE CONEXIONES'!BB3478</f>
        <v>0</v>
      </c>
      <c r="D3478" s="36">
        <f>'DETALLE DE CONEXIONES'!E3478</f>
        <v>0</v>
      </c>
      <c r="E3478" s="36">
        <f t="shared" si="162"/>
        <v>1</v>
      </c>
      <c r="F3478" s="36">
        <f>IFERROR(LIMPIA('DETALLE DE CONEXIONES'!N3478,1),0)</f>
        <v>0</v>
      </c>
      <c r="G3478" s="36" t="str">
        <f>LEFT('DETALLE DE CONEXIONES'!BE3478,3)</f>
        <v/>
      </c>
      <c r="H3478" s="36" t="str">
        <f>RIGHT('DETALLE DE CONEXIONES'!AK3478,2)</f>
        <v/>
      </c>
      <c r="I3478" s="36" t="str">
        <f>LEFT('DETALLE DE CONEXIONES'!AK3478,3)</f>
        <v/>
      </c>
      <c r="J3478" s="36" t="str">
        <f>LEFT('DETALLE DE CONEXIONES'!M3478,3)</f>
        <v/>
      </c>
      <c r="K3478" s="36" t="str">
        <f>IF(LEN('DETALLE DE CONEXIONES'!M3478)&lt;12,(RIGHT('DETALLE DE CONEXIONES'!M3478,5)),(RIGHT('DETALLE DE CONEXIONES'!M3478,6)))</f>
        <v/>
      </c>
      <c r="L3478" s="36">
        <f>IF(C3478="Saliente Local",(IFERROR((LIMPIA(J3478,1)),0)),0)</f>
        <v>0</v>
      </c>
      <c r="M3478" s="36">
        <f>IF(C3478="Saliente Nacional",(IFERROR((LIMPIA(J3478,1)),0)),0)</f>
        <v>0</v>
      </c>
      <c r="N3478" s="36">
        <f>IF(C3478="Saliente Internacional",(IFERROR((LIMPIA(J3478,1)),0)),0)</f>
        <v>0</v>
      </c>
      <c r="O3478" s="36">
        <f>IF(C3478="Saliente Local",(IFERROR((LIMPIA(K3478,1)),0)),0)</f>
        <v>0</v>
      </c>
      <c r="P3478" s="36">
        <f>IF(C3478="Saliente Nacional",(IFERROR((LIMPIA(K3478,1)),0)),0)</f>
        <v>0</v>
      </c>
      <c r="Q3478" s="36">
        <f>IF(C3478="Saliente Internacional",(IFERROR((LIMPIA(K3478,1)),0)),0)</f>
        <v>0</v>
      </c>
      <c r="R3478" s="36">
        <f t="shared" si="163"/>
        <v>0</v>
      </c>
      <c r="S3478" s="36">
        <f t="shared" si="164"/>
        <v>0</v>
      </c>
    </row>
    <row r="3479" spans="1:19" x14ac:dyDescent="0.25">
      <c r="A3479" s="101">
        <f>'DETALLE DE CONEXIONES'!P3479</f>
        <v>0</v>
      </c>
      <c r="B3479" s="36">
        <f>'DETALLE DE CONEXIONES'!I3479</f>
        <v>0</v>
      </c>
      <c r="C3479" s="36">
        <f>'DETALLE DE CONEXIONES'!BB3479</f>
        <v>0</v>
      </c>
      <c r="D3479" s="36">
        <f>'DETALLE DE CONEXIONES'!E3479</f>
        <v>0</v>
      </c>
      <c r="E3479" s="36">
        <f t="shared" si="162"/>
        <v>1</v>
      </c>
      <c r="F3479" s="36">
        <f>IFERROR(LIMPIA('DETALLE DE CONEXIONES'!N3479,1),0)</f>
        <v>0</v>
      </c>
      <c r="G3479" s="36" t="str">
        <f>LEFT('DETALLE DE CONEXIONES'!BE3479,3)</f>
        <v/>
      </c>
      <c r="H3479" s="36" t="str">
        <f>RIGHT('DETALLE DE CONEXIONES'!AK3479,2)</f>
        <v/>
      </c>
      <c r="I3479" s="36" t="str">
        <f>LEFT('DETALLE DE CONEXIONES'!AK3479,3)</f>
        <v/>
      </c>
      <c r="J3479" s="36" t="str">
        <f>LEFT('DETALLE DE CONEXIONES'!M3479,3)</f>
        <v/>
      </c>
      <c r="K3479" s="36" t="str">
        <f>IF(LEN('DETALLE DE CONEXIONES'!M3479)&lt;12,(RIGHT('DETALLE DE CONEXIONES'!M3479,5)),(RIGHT('DETALLE DE CONEXIONES'!M3479,6)))</f>
        <v/>
      </c>
      <c r="L3479" s="36">
        <f>IF(C3479="Saliente Local",(IFERROR((LIMPIA(J3479,1)),0)),0)</f>
        <v>0</v>
      </c>
      <c r="M3479" s="36">
        <f>IF(C3479="Saliente Nacional",(IFERROR((LIMPIA(J3479,1)),0)),0)</f>
        <v>0</v>
      </c>
      <c r="N3479" s="36">
        <f>IF(C3479="Saliente Internacional",(IFERROR((LIMPIA(J3479,1)),0)),0)</f>
        <v>0</v>
      </c>
      <c r="O3479" s="36">
        <f>IF(C3479="Saliente Local",(IFERROR((LIMPIA(K3479,1)),0)),0)</f>
        <v>0</v>
      </c>
      <c r="P3479" s="36">
        <f>IF(C3479="Saliente Nacional",(IFERROR((LIMPIA(K3479,1)),0)),0)</f>
        <v>0</v>
      </c>
      <c r="Q3479" s="36">
        <f>IF(C3479="Saliente Internacional",(IFERROR((LIMPIA(K3479,1)),0)),0)</f>
        <v>0</v>
      </c>
      <c r="R3479" s="36">
        <f t="shared" si="163"/>
        <v>0</v>
      </c>
      <c r="S3479" s="36">
        <f t="shared" si="164"/>
        <v>0</v>
      </c>
    </row>
    <row r="3480" spans="1:19" x14ac:dyDescent="0.25">
      <c r="A3480" s="101">
        <f>'DETALLE DE CONEXIONES'!P3480</f>
        <v>0</v>
      </c>
      <c r="B3480" s="36">
        <f>'DETALLE DE CONEXIONES'!I3480</f>
        <v>0</v>
      </c>
      <c r="C3480" s="36">
        <f>'DETALLE DE CONEXIONES'!BB3480</f>
        <v>0</v>
      </c>
      <c r="D3480" s="36">
        <f>'DETALLE DE CONEXIONES'!E3480</f>
        <v>0</v>
      </c>
      <c r="E3480" s="36">
        <f t="shared" si="162"/>
        <v>1</v>
      </c>
      <c r="F3480" s="36">
        <f>IFERROR(LIMPIA('DETALLE DE CONEXIONES'!N3480,1),0)</f>
        <v>0</v>
      </c>
      <c r="G3480" s="36" t="str">
        <f>LEFT('DETALLE DE CONEXIONES'!BE3480,3)</f>
        <v/>
      </c>
      <c r="H3480" s="36" t="str">
        <f>RIGHT('DETALLE DE CONEXIONES'!AK3480,2)</f>
        <v/>
      </c>
      <c r="I3480" s="36" t="str">
        <f>LEFT('DETALLE DE CONEXIONES'!AK3480,3)</f>
        <v/>
      </c>
      <c r="J3480" s="36" t="str">
        <f>LEFT('DETALLE DE CONEXIONES'!M3480,3)</f>
        <v/>
      </c>
      <c r="K3480" s="36" t="str">
        <f>IF(LEN('DETALLE DE CONEXIONES'!M3480)&lt;12,(RIGHT('DETALLE DE CONEXIONES'!M3480,5)),(RIGHT('DETALLE DE CONEXIONES'!M3480,6)))</f>
        <v/>
      </c>
      <c r="L3480" s="36">
        <f>IF(C3480="Saliente Local",(IFERROR((LIMPIA(J3480,1)),0)),0)</f>
        <v>0</v>
      </c>
      <c r="M3480" s="36">
        <f>IF(C3480="Saliente Nacional",(IFERROR((LIMPIA(J3480,1)),0)),0)</f>
        <v>0</v>
      </c>
      <c r="N3480" s="36">
        <f>IF(C3480="Saliente Internacional",(IFERROR((LIMPIA(J3480,1)),0)),0)</f>
        <v>0</v>
      </c>
      <c r="O3480" s="36">
        <f>IF(C3480="Saliente Local",(IFERROR((LIMPIA(K3480,1)),0)),0)</f>
        <v>0</v>
      </c>
      <c r="P3480" s="36">
        <f>IF(C3480="Saliente Nacional",(IFERROR((LIMPIA(K3480,1)),0)),0)</f>
        <v>0</v>
      </c>
      <c r="Q3480" s="36">
        <f>IF(C3480="Saliente Internacional",(IFERROR((LIMPIA(K3480,1)),0)),0)</f>
        <v>0</v>
      </c>
      <c r="R3480" s="36">
        <f t="shared" si="163"/>
        <v>0</v>
      </c>
      <c r="S3480" s="36">
        <f t="shared" si="164"/>
        <v>0</v>
      </c>
    </row>
    <row r="3481" spans="1:19" x14ac:dyDescent="0.25">
      <c r="A3481" s="101">
        <f>'DETALLE DE CONEXIONES'!P3481</f>
        <v>0</v>
      </c>
      <c r="B3481" s="36">
        <f>'DETALLE DE CONEXIONES'!I3481</f>
        <v>0</v>
      </c>
      <c r="C3481" s="36">
        <f>'DETALLE DE CONEXIONES'!BB3481</f>
        <v>0</v>
      </c>
      <c r="D3481" s="36">
        <f>'DETALLE DE CONEXIONES'!E3481</f>
        <v>0</v>
      </c>
      <c r="E3481" s="36">
        <f t="shared" si="162"/>
        <v>1</v>
      </c>
      <c r="F3481" s="36">
        <f>IFERROR(LIMPIA('DETALLE DE CONEXIONES'!N3481,1),0)</f>
        <v>0</v>
      </c>
      <c r="G3481" s="36" t="str">
        <f>LEFT('DETALLE DE CONEXIONES'!BE3481,3)</f>
        <v/>
      </c>
      <c r="H3481" s="36" t="str">
        <f>RIGHT('DETALLE DE CONEXIONES'!AK3481,2)</f>
        <v/>
      </c>
      <c r="I3481" s="36" t="str">
        <f>LEFT('DETALLE DE CONEXIONES'!AK3481,3)</f>
        <v/>
      </c>
      <c r="J3481" s="36" t="str">
        <f>LEFT('DETALLE DE CONEXIONES'!M3481,3)</f>
        <v/>
      </c>
      <c r="K3481" s="36" t="str">
        <f>IF(LEN('DETALLE DE CONEXIONES'!M3481)&lt;12,(RIGHT('DETALLE DE CONEXIONES'!M3481,5)),(RIGHT('DETALLE DE CONEXIONES'!M3481,6)))</f>
        <v/>
      </c>
      <c r="L3481" s="36">
        <f>IF(C3481="Saliente Local",(IFERROR((LIMPIA(J3481,1)),0)),0)</f>
        <v>0</v>
      </c>
      <c r="M3481" s="36">
        <f>IF(C3481="Saliente Nacional",(IFERROR((LIMPIA(J3481,1)),0)),0)</f>
        <v>0</v>
      </c>
      <c r="N3481" s="36">
        <f>IF(C3481="Saliente Internacional",(IFERROR((LIMPIA(J3481,1)),0)),0)</f>
        <v>0</v>
      </c>
      <c r="O3481" s="36">
        <f>IF(C3481="Saliente Local",(IFERROR((LIMPIA(K3481,1)),0)),0)</f>
        <v>0</v>
      </c>
      <c r="P3481" s="36">
        <f>IF(C3481="Saliente Nacional",(IFERROR((LIMPIA(K3481,1)),0)),0)</f>
        <v>0</v>
      </c>
      <c r="Q3481" s="36">
        <f>IF(C3481="Saliente Internacional",(IFERROR((LIMPIA(K3481,1)),0)),0)</f>
        <v>0</v>
      </c>
      <c r="R3481" s="36">
        <f t="shared" si="163"/>
        <v>0</v>
      </c>
      <c r="S3481" s="36">
        <f t="shared" si="164"/>
        <v>0</v>
      </c>
    </row>
    <row r="3482" spans="1:19" x14ac:dyDescent="0.25">
      <c r="A3482" s="101">
        <f>'DETALLE DE CONEXIONES'!P3482</f>
        <v>0</v>
      </c>
      <c r="B3482" s="36">
        <f>'DETALLE DE CONEXIONES'!I3482</f>
        <v>0</v>
      </c>
      <c r="C3482" s="36">
        <f>'DETALLE DE CONEXIONES'!BB3482</f>
        <v>0</v>
      </c>
      <c r="D3482" s="36">
        <f>'DETALLE DE CONEXIONES'!E3482</f>
        <v>0</v>
      </c>
      <c r="E3482" s="36">
        <f t="shared" si="162"/>
        <v>1</v>
      </c>
      <c r="F3482" s="36">
        <f>IFERROR(LIMPIA('DETALLE DE CONEXIONES'!N3482,1),0)</f>
        <v>0</v>
      </c>
      <c r="G3482" s="36" t="str">
        <f>LEFT('DETALLE DE CONEXIONES'!BE3482,3)</f>
        <v/>
      </c>
      <c r="H3482" s="36" t="str">
        <f>RIGHT('DETALLE DE CONEXIONES'!AK3482,2)</f>
        <v/>
      </c>
      <c r="I3482" s="36" t="str">
        <f>LEFT('DETALLE DE CONEXIONES'!AK3482,3)</f>
        <v/>
      </c>
      <c r="J3482" s="36" t="str">
        <f>LEFT('DETALLE DE CONEXIONES'!M3482,3)</f>
        <v/>
      </c>
      <c r="K3482" s="36" t="str">
        <f>IF(LEN('DETALLE DE CONEXIONES'!M3482)&lt;12,(RIGHT('DETALLE DE CONEXIONES'!M3482,5)),(RIGHT('DETALLE DE CONEXIONES'!M3482,6)))</f>
        <v/>
      </c>
      <c r="L3482" s="36">
        <f>IF(C3482="Saliente Local",(IFERROR((LIMPIA(J3482,1)),0)),0)</f>
        <v>0</v>
      </c>
      <c r="M3482" s="36">
        <f>IF(C3482="Saliente Nacional",(IFERROR((LIMPIA(J3482,1)),0)),0)</f>
        <v>0</v>
      </c>
      <c r="N3482" s="36">
        <f>IF(C3482="Saliente Internacional",(IFERROR((LIMPIA(J3482,1)),0)),0)</f>
        <v>0</v>
      </c>
      <c r="O3482" s="36">
        <f>IF(C3482="Saliente Local",(IFERROR((LIMPIA(K3482,1)),0)),0)</f>
        <v>0</v>
      </c>
      <c r="P3482" s="36">
        <f>IF(C3482="Saliente Nacional",(IFERROR((LIMPIA(K3482,1)),0)),0)</f>
        <v>0</v>
      </c>
      <c r="Q3482" s="36">
        <f>IF(C3482="Saliente Internacional",(IFERROR((LIMPIA(K3482,1)),0)),0)</f>
        <v>0</v>
      </c>
      <c r="R3482" s="36">
        <f t="shared" si="163"/>
        <v>0</v>
      </c>
      <c r="S3482" s="36">
        <f t="shared" si="164"/>
        <v>0</v>
      </c>
    </row>
    <row r="3483" spans="1:19" x14ac:dyDescent="0.25">
      <c r="A3483" s="101">
        <f>'DETALLE DE CONEXIONES'!P3483</f>
        <v>0</v>
      </c>
      <c r="B3483" s="36">
        <f>'DETALLE DE CONEXIONES'!I3483</f>
        <v>0</v>
      </c>
      <c r="C3483" s="36">
        <f>'DETALLE DE CONEXIONES'!BB3483</f>
        <v>0</v>
      </c>
      <c r="D3483" s="36">
        <f>'DETALLE DE CONEXIONES'!E3483</f>
        <v>0</v>
      </c>
      <c r="E3483" s="36">
        <f t="shared" si="162"/>
        <v>1</v>
      </c>
      <c r="F3483" s="36">
        <f>IFERROR(LIMPIA('DETALLE DE CONEXIONES'!N3483,1),0)</f>
        <v>0</v>
      </c>
      <c r="G3483" s="36" t="str">
        <f>LEFT('DETALLE DE CONEXIONES'!BE3483,3)</f>
        <v/>
      </c>
      <c r="H3483" s="36" t="str">
        <f>RIGHT('DETALLE DE CONEXIONES'!AK3483,2)</f>
        <v/>
      </c>
      <c r="I3483" s="36" t="str">
        <f>LEFT('DETALLE DE CONEXIONES'!AK3483,3)</f>
        <v/>
      </c>
      <c r="J3483" s="36" t="str">
        <f>LEFT('DETALLE DE CONEXIONES'!M3483,3)</f>
        <v/>
      </c>
      <c r="K3483" s="36" t="str">
        <f>IF(LEN('DETALLE DE CONEXIONES'!M3483)&lt;12,(RIGHT('DETALLE DE CONEXIONES'!M3483,5)),(RIGHT('DETALLE DE CONEXIONES'!M3483,6)))</f>
        <v/>
      </c>
      <c r="L3483" s="36">
        <f>IF(C3483="Saliente Local",(IFERROR((LIMPIA(J3483,1)),0)),0)</f>
        <v>0</v>
      </c>
      <c r="M3483" s="36">
        <f>IF(C3483="Saliente Nacional",(IFERROR((LIMPIA(J3483,1)),0)),0)</f>
        <v>0</v>
      </c>
      <c r="N3483" s="36">
        <f>IF(C3483="Saliente Internacional",(IFERROR((LIMPIA(J3483,1)),0)),0)</f>
        <v>0</v>
      </c>
      <c r="O3483" s="36">
        <f>IF(C3483="Saliente Local",(IFERROR((LIMPIA(K3483,1)),0)),0)</f>
        <v>0</v>
      </c>
      <c r="P3483" s="36">
        <f>IF(C3483="Saliente Nacional",(IFERROR((LIMPIA(K3483,1)),0)),0)</f>
        <v>0</v>
      </c>
      <c r="Q3483" s="36">
        <f>IF(C3483="Saliente Internacional",(IFERROR((LIMPIA(K3483,1)),0)),0)</f>
        <v>0</v>
      </c>
      <c r="R3483" s="36">
        <f t="shared" si="163"/>
        <v>0</v>
      </c>
      <c r="S3483" s="36">
        <f t="shared" si="164"/>
        <v>0</v>
      </c>
    </row>
    <row r="3484" spans="1:19" x14ac:dyDescent="0.25">
      <c r="A3484" s="101">
        <f>'DETALLE DE CONEXIONES'!P3484</f>
        <v>0</v>
      </c>
      <c r="B3484" s="36">
        <f>'DETALLE DE CONEXIONES'!I3484</f>
        <v>0</v>
      </c>
      <c r="C3484" s="36">
        <f>'DETALLE DE CONEXIONES'!BB3484</f>
        <v>0</v>
      </c>
      <c r="D3484" s="36">
        <f>'DETALLE DE CONEXIONES'!E3484</f>
        <v>0</v>
      </c>
      <c r="E3484" s="36">
        <f t="shared" si="162"/>
        <v>1</v>
      </c>
      <c r="F3484" s="36">
        <f>IFERROR(LIMPIA('DETALLE DE CONEXIONES'!N3484,1),0)</f>
        <v>0</v>
      </c>
      <c r="G3484" s="36" t="str">
        <f>LEFT('DETALLE DE CONEXIONES'!BE3484,3)</f>
        <v/>
      </c>
      <c r="H3484" s="36" t="str">
        <f>RIGHT('DETALLE DE CONEXIONES'!AK3484,2)</f>
        <v/>
      </c>
      <c r="I3484" s="36" t="str">
        <f>LEFT('DETALLE DE CONEXIONES'!AK3484,3)</f>
        <v/>
      </c>
      <c r="J3484" s="36" t="str">
        <f>LEFT('DETALLE DE CONEXIONES'!M3484,3)</f>
        <v/>
      </c>
      <c r="K3484" s="36" t="str">
        <f>IF(LEN('DETALLE DE CONEXIONES'!M3484)&lt;12,(RIGHT('DETALLE DE CONEXIONES'!M3484,5)),(RIGHT('DETALLE DE CONEXIONES'!M3484,6)))</f>
        <v/>
      </c>
      <c r="L3484" s="36">
        <f>IF(C3484="Saliente Local",(IFERROR((LIMPIA(J3484,1)),0)),0)</f>
        <v>0</v>
      </c>
      <c r="M3484" s="36">
        <f>IF(C3484="Saliente Nacional",(IFERROR((LIMPIA(J3484,1)),0)),0)</f>
        <v>0</v>
      </c>
      <c r="N3484" s="36">
        <f>IF(C3484="Saliente Internacional",(IFERROR((LIMPIA(J3484,1)),0)),0)</f>
        <v>0</v>
      </c>
      <c r="O3484" s="36">
        <f>IF(C3484="Saliente Local",(IFERROR((LIMPIA(K3484,1)),0)),0)</f>
        <v>0</v>
      </c>
      <c r="P3484" s="36">
        <f>IF(C3484="Saliente Nacional",(IFERROR((LIMPIA(K3484,1)),0)),0)</f>
        <v>0</v>
      </c>
      <c r="Q3484" s="36">
        <f>IF(C3484="Saliente Internacional",(IFERROR((LIMPIA(K3484,1)),0)),0)</f>
        <v>0</v>
      </c>
      <c r="R3484" s="36">
        <f t="shared" si="163"/>
        <v>0</v>
      </c>
      <c r="S3484" s="36">
        <f t="shared" si="164"/>
        <v>0</v>
      </c>
    </row>
    <row r="3485" spans="1:19" x14ac:dyDescent="0.25">
      <c r="A3485" s="101">
        <f>'DETALLE DE CONEXIONES'!P3485</f>
        <v>0</v>
      </c>
      <c r="B3485" s="36">
        <f>'DETALLE DE CONEXIONES'!I3485</f>
        <v>0</v>
      </c>
      <c r="C3485" s="36">
        <f>'DETALLE DE CONEXIONES'!BB3485</f>
        <v>0</v>
      </c>
      <c r="D3485" s="36">
        <f>'DETALLE DE CONEXIONES'!E3485</f>
        <v>0</v>
      </c>
      <c r="E3485" s="36">
        <f t="shared" si="162"/>
        <v>1</v>
      </c>
      <c r="F3485" s="36">
        <f>IFERROR(LIMPIA('DETALLE DE CONEXIONES'!N3485,1),0)</f>
        <v>0</v>
      </c>
      <c r="G3485" s="36" t="str">
        <f>LEFT('DETALLE DE CONEXIONES'!BE3485,3)</f>
        <v/>
      </c>
      <c r="H3485" s="36" t="str">
        <f>RIGHT('DETALLE DE CONEXIONES'!AK3485,2)</f>
        <v/>
      </c>
      <c r="I3485" s="36" t="str">
        <f>LEFT('DETALLE DE CONEXIONES'!AK3485,3)</f>
        <v/>
      </c>
      <c r="J3485" s="36" t="str">
        <f>LEFT('DETALLE DE CONEXIONES'!M3485,3)</f>
        <v/>
      </c>
      <c r="K3485" s="36" t="str">
        <f>IF(LEN('DETALLE DE CONEXIONES'!M3485)&lt;12,(RIGHT('DETALLE DE CONEXIONES'!M3485,5)),(RIGHT('DETALLE DE CONEXIONES'!M3485,6)))</f>
        <v/>
      </c>
      <c r="L3485" s="36">
        <f>IF(C3485="Saliente Local",(IFERROR((LIMPIA(J3485,1)),0)),0)</f>
        <v>0</v>
      </c>
      <c r="M3485" s="36">
        <f>IF(C3485="Saliente Nacional",(IFERROR((LIMPIA(J3485,1)),0)),0)</f>
        <v>0</v>
      </c>
      <c r="N3485" s="36">
        <f>IF(C3485="Saliente Internacional",(IFERROR((LIMPIA(J3485,1)),0)),0)</f>
        <v>0</v>
      </c>
      <c r="O3485" s="36">
        <f>IF(C3485="Saliente Local",(IFERROR((LIMPIA(K3485,1)),0)),0)</f>
        <v>0</v>
      </c>
      <c r="P3485" s="36">
        <f>IF(C3485="Saliente Nacional",(IFERROR((LIMPIA(K3485,1)),0)),0)</f>
        <v>0</v>
      </c>
      <c r="Q3485" s="36">
        <f>IF(C3485="Saliente Internacional",(IFERROR((LIMPIA(K3485,1)),0)),0)</f>
        <v>0</v>
      </c>
      <c r="R3485" s="36">
        <f t="shared" si="163"/>
        <v>0</v>
      </c>
      <c r="S3485" s="36">
        <f t="shared" si="164"/>
        <v>0</v>
      </c>
    </row>
    <row r="3486" spans="1:19" x14ac:dyDescent="0.25">
      <c r="A3486" s="101">
        <f>'DETALLE DE CONEXIONES'!P3486</f>
        <v>0</v>
      </c>
      <c r="B3486" s="36">
        <f>'DETALLE DE CONEXIONES'!I3486</f>
        <v>0</v>
      </c>
      <c r="C3486" s="36">
        <f>'DETALLE DE CONEXIONES'!BB3486</f>
        <v>0</v>
      </c>
      <c r="D3486" s="36">
        <f>'DETALLE DE CONEXIONES'!E3486</f>
        <v>0</v>
      </c>
      <c r="E3486" s="36">
        <f t="shared" si="162"/>
        <v>1</v>
      </c>
      <c r="F3486" s="36">
        <f>IFERROR(LIMPIA('DETALLE DE CONEXIONES'!N3486,1),0)</f>
        <v>0</v>
      </c>
      <c r="G3486" s="36" t="str">
        <f>LEFT('DETALLE DE CONEXIONES'!BE3486,3)</f>
        <v/>
      </c>
      <c r="H3486" s="36" t="str">
        <f>RIGHT('DETALLE DE CONEXIONES'!AK3486,2)</f>
        <v/>
      </c>
      <c r="I3486" s="36" t="str">
        <f>LEFT('DETALLE DE CONEXIONES'!AK3486,3)</f>
        <v/>
      </c>
      <c r="J3486" s="36" t="str">
        <f>LEFT('DETALLE DE CONEXIONES'!M3486,3)</f>
        <v/>
      </c>
      <c r="K3486" s="36" t="str">
        <f>IF(LEN('DETALLE DE CONEXIONES'!M3486)&lt;12,(RIGHT('DETALLE DE CONEXIONES'!M3486,5)),(RIGHT('DETALLE DE CONEXIONES'!M3486,6)))</f>
        <v/>
      </c>
      <c r="L3486" s="36">
        <f>IF(C3486="Saliente Local",(IFERROR((LIMPIA(J3486,1)),0)),0)</f>
        <v>0</v>
      </c>
      <c r="M3486" s="36">
        <f>IF(C3486="Saliente Nacional",(IFERROR((LIMPIA(J3486,1)),0)),0)</f>
        <v>0</v>
      </c>
      <c r="N3486" s="36">
        <f>IF(C3486="Saliente Internacional",(IFERROR((LIMPIA(J3486,1)),0)),0)</f>
        <v>0</v>
      </c>
      <c r="O3486" s="36">
        <f>IF(C3486="Saliente Local",(IFERROR((LIMPIA(K3486,1)),0)),0)</f>
        <v>0</v>
      </c>
      <c r="P3486" s="36">
        <f>IF(C3486="Saliente Nacional",(IFERROR((LIMPIA(K3486,1)),0)),0)</f>
        <v>0</v>
      </c>
      <c r="Q3486" s="36">
        <f>IF(C3486="Saliente Internacional",(IFERROR((LIMPIA(K3486,1)),0)),0)</f>
        <v>0</v>
      </c>
      <c r="R3486" s="36">
        <f t="shared" si="163"/>
        <v>0</v>
      </c>
      <c r="S3486" s="36">
        <f t="shared" si="164"/>
        <v>0</v>
      </c>
    </row>
    <row r="3487" spans="1:19" x14ac:dyDescent="0.25">
      <c r="A3487" s="101">
        <f>'DETALLE DE CONEXIONES'!P3487</f>
        <v>0</v>
      </c>
      <c r="B3487" s="36">
        <f>'DETALLE DE CONEXIONES'!I3487</f>
        <v>0</v>
      </c>
      <c r="C3487" s="36">
        <f>'DETALLE DE CONEXIONES'!BB3487</f>
        <v>0</v>
      </c>
      <c r="D3487" s="36">
        <f>'DETALLE DE CONEXIONES'!E3487</f>
        <v>0</v>
      </c>
      <c r="E3487" s="36">
        <f t="shared" si="162"/>
        <v>1</v>
      </c>
      <c r="F3487" s="36">
        <f>IFERROR(LIMPIA('DETALLE DE CONEXIONES'!N3487,1),0)</f>
        <v>0</v>
      </c>
      <c r="G3487" s="36" t="str">
        <f>LEFT('DETALLE DE CONEXIONES'!BE3487,3)</f>
        <v/>
      </c>
      <c r="H3487" s="36" t="str">
        <f>RIGHT('DETALLE DE CONEXIONES'!AK3487,2)</f>
        <v/>
      </c>
      <c r="I3487" s="36" t="str">
        <f>LEFT('DETALLE DE CONEXIONES'!AK3487,3)</f>
        <v/>
      </c>
      <c r="J3487" s="36" t="str">
        <f>LEFT('DETALLE DE CONEXIONES'!M3487,3)</f>
        <v/>
      </c>
      <c r="K3487" s="36" t="str">
        <f>IF(LEN('DETALLE DE CONEXIONES'!M3487)&lt;12,(RIGHT('DETALLE DE CONEXIONES'!M3487,5)),(RIGHT('DETALLE DE CONEXIONES'!M3487,6)))</f>
        <v/>
      </c>
      <c r="L3487" s="36">
        <f>IF(C3487="Saliente Local",(IFERROR((LIMPIA(J3487,1)),0)),0)</f>
        <v>0</v>
      </c>
      <c r="M3487" s="36">
        <f>IF(C3487="Saliente Nacional",(IFERROR((LIMPIA(J3487,1)),0)),0)</f>
        <v>0</v>
      </c>
      <c r="N3487" s="36">
        <f>IF(C3487="Saliente Internacional",(IFERROR((LIMPIA(J3487,1)),0)),0)</f>
        <v>0</v>
      </c>
      <c r="O3487" s="36">
        <f>IF(C3487="Saliente Local",(IFERROR((LIMPIA(K3487,1)),0)),0)</f>
        <v>0</v>
      </c>
      <c r="P3487" s="36">
        <f>IF(C3487="Saliente Nacional",(IFERROR((LIMPIA(K3487,1)),0)),0)</f>
        <v>0</v>
      </c>
      <c r="Q3487" s="36">
        <f>IF(C3487="Saliente Internacional",(IFERROR((LIMPIA(K3487,1)),0)),0)</f>
        <v>0</v>
      </c>
      <c r="R3487" s="36">
        <f t="shared" si="163"/>
        <v>0</v>
      </c>
      <c r="S3487" s="36">
        <f t="shared" si="164"/>
        <v>0</v>
      </c>
    </row>
    <row r="3488" spans="1:19" x14ac:dyDescent="0.25">
      <c r="A3488" s="101">
        <f>'DETALLE DE CONEXIONES'!P3488</f>
        <v>0</v>
      </c>
      <c r="B3488" s="36">
        <f>'DETALLE DE CONEXIONES'!I3488</f>
        <v>0</v>
      </c>
      <c r="C3488" s="36">
        <f>'DETALLE DE CONEXIONES'!BB3488</f>
        <v>0</v>
      </c>
      <c r="D3488" s="36">
        <f>'DETALLE DE CONEXIONES'!E3488</f>
        <v>0</v>
      </c>
      <c r="E3488" s="36">
        <f t="shared" si="162"/>
        <v>1</v>
      </c>
      <c r="F3488" s="36">
        <f>IFERROR(LIMPIA('DETALLE DE CONEXIONES'!N3488,1),0)</f>
        <v>0</v>
      </c>
      <c r="G3488" s="36" t="str">
        <f>LEFT('DETALLE DE CONEXIONES'!BE3488,3)</f>
        <v/>
      </c>
      <c r="H3488" s="36" t="str">
        <f>RIGHT('DETALLE DE CONEXIONES'!AK3488,2)</f>
        <v/>
      </c>
      <c r="I3488" s="36" t="str">
        <f>LEFT('DETALLE DE CONEXIONES'!AK3488,3)</f>
        <v/>
      </c>
      <c r="J3488" s="36" t="str">
        <f>LEFT('DETALLE DE CONEXIONES'!M3488,3)</f>
        <v/>
      </c>
      <c r="K3488" s="36" t="str">
        <f>IF(LEN('DETALLE DE CONEXIONES'!M3488)&lt;12,(RIGHT('DETALLE DE CONEXIONES'!M3488,5)),(RIGHT('DETALLE DE CONEXIONES'!M3488,6)))</f>
        <v/>
      </c>
      <c r="L3488" s="36">
        <f>IF(C3488="Saliente Local",(IFERROR((LIMPIA(J3488,1)),0)),0)</f>
        <v>0</v>
      </c>
      <c r="M3488" s="36">
        <f>IF(C3488="Saliente Nacional",(IFERROR((LIMPIA(J3488,1)),0)),0)</f>
        <v>0</v>
      </c>
      <c r="N3488" s="36">
        <f>IF(C3488="Saliente Internacional",(IFERROR((LIMPIA(J3488,1)),0)),0)</f>
        <v>0</v>
      </c>
      <c r="O3488" s="36">
        <f>IF(C3488="Saliente Local",(IFERROR((LIMPIA(K3488,1)),0)),0)</f>
        <v>0</v>
      </c>
      <c r="P3488" s="36">
        <f>IF(C3488="Saliente Nacional",(IFERROR((LIMPIA(K3488,1)),0)),0)</f>
        <v>0</v>
      </c>
      <c r="Q3488" s="36">
        <f>IF(C3488="Saliente Internacional",(IFERROR((LIMPIA(K3488,1)),0)),0)</f>
        <v>0</v>
      </c>
      <c r="R3488" s="36">
        <f t="shared" si="163"/>
        <v>0</v>
      </c>
      <c r="S3488" s="36">
        <f t="shared" si="164"/>
        <v>0</v>
      </c>
    </row>
    <row r="3489" spans="1:19" x14ac:dyDescent="0.25">
      <c r="A3489" s="101">
        <f>'DETALLE DE CONEXIONES'!P3489</f>
        <v>0</v>
      </c>
      <c r="B3489" s="36">
        <f>'DETALLE DE CONEXIONES'!I3489</f>
        <v>0</v>
      </c>
      <c r="C3489" s="36">
        <f>'DETALLE DE CONEXIONES'!BB3489</f>
        <v>0</v>
      </c>
      <c r="D3489" s="36">
        <f>'DETALLE DE CONEXIONES'!E3489</f>
        <v>0</v>
      </c>
      <c r="E3489" s="36">
        <f t="shared" si="162"/>
        <v>1</v>
      </c>
      <c r="F3489" s="36">
        <f>IFERROR(LIMPIA('DETALLE DE CONEXIONES'!N3489,1),0)</f>
        <v>0</v>
      </c>
      <c r="G3489" s="36" t="str">
        <f>LEFT('DETALLE DE CONEXIONES'!BE3489,3)</f>
        <v/>
      </c>
      <c r="H3489" s="36" t="str">
        <f>RIGHT('DETALLE DE CONEXIONES'!AK3489,2)</f>
        <v/>
      </c>
      <c r="I3489" s="36" t="str">
        <f>LEFT('DETALLE DE CONEXIONES'!AK3489,3)</f>
        <v/>
      </c>
      <c r="J3489" s="36" t="str">
        <f>LEFT('DETALLE DE CONEXIONES'!M3489,3)</f>
        <v/>
      </c>
      <c r="K3489" s="36" t="str">
        <f>IF(LEN('DETALLE DE CONEXIONES'!M3489)&lt;12,(RIGHT('DETALLE DE CONEXIONES'!M3489,5)),(RIGHT('DETALLE DE CONEXIONES'!M3489,6)))</f>
        <v/>
      </c>
      <c r="L3489" s="36">
        <f>IF(C3489="Saliente Local",(IFERROR((LIMPIA(J3489,1)),0)),0)</f>
        <v>0</v>
      </c>
      <c r="M3489" s="36">
        <f>IF(C3489="Saliente Nacional",(IFERROR((LIMPIA(J3489,1)),0)),0)</f>
        <v>0</v>
      </c>
      <c r="N3489" s="36">
        <f>IF(C3489="Saliente Internacional",(IFERROR((LIMPIA(J3489,1)),0)),0)</f>
        <v>0</v>
      </c>
      <c r="O3489" s="36">
        <f>IF(C3489="Saliente Local",(IFERROR((LIMPIA(K3489,1)),0)),0)</f>
        <v>0</v>
      </c>
      <c r="P3489" s="36">
        <f>IF(C3489="Saliente Nacional",(IFERROR((LIMPIA(K3489,1)),0)),0)</f>
        <v>0</v>
      </c>
      <c r="Q3489" s="36">
        <f>IF(C3489="Saliente Internacional",(IFERROR((LIMPIA(K3489,1)),0)),0)</f>
        <v>0</v>
      </c>
      <c r="R3489" s="36">
        <f t="shared" si="163"/>
        <v>0</v>
      </c>
      <c r="S3489" s="36">
        <f t="shared" si="164"/>
        <v>0</v>
      </c>
    </row>
    <row r="3490" spans="1:19" x14ac:dyDescent="0.25">
      <c r="A3490" s="101">
        <f>'DETALLE DE CONEXIONES'!P3490</f>
        <v>0</v>
      </c>
      <c r="B3490" s="36">
        <f>'DETALLE DE CONEXIONES'!I3490</f>
        <v>0</v>
      </c>
      <c r="C3490" s="36">
        <f>'DETALLE DE CONEXIONES'!BB3490</f>
        <v>0</v>
      </c>
      <c r="D3490" s="36">
        <f>'DETALLE DE CONEXIONES'!E3490</f>
        <v>0</v>
      </c>
      <c r="E3490" s="36">
        <f t="shared" si="162"/>
        <v>1</v>
      </c>
      <c r="F3490" s="36">
        <f>IFERROR(LIMPIA('DETALLE DE CONEXIONES'!N3490,1),0)</f>
        <v>0</v>
      </c>
      <c r="G3490" s="36" t="str">
        <f>LEFT('DETALLE DE CONEXIONES'!BE3490,3)</f>
        <v/>
      </c>
      <c r="H3490" s="36" t="str">
        <f>RIGHT('DETALLE DE CONEXIONES'!AK3490,2)</f>
        <v/>
      </c>
      <c r="I3490" s="36" t="str">
        <f>LEFT('DETALLE DE CONEXIONES'!AK3490,3)</f>
        <v/>
      </c>
      <c r="J3490" s="36" t="str">
        <f>LEFT('DETALLE DE CONEXIONES'!M3490,3)</f>
        <v/>
      </c>
      <c r="K3490" s="36" t="str">
        <f>IF(LEN('DETALLE DE CONEXIONES'!M3490)&lt;12,(RIGHT('DETALLE DE CONEXIONES'!M3490,5)),(RIGHT('DETALLE DE CONEXIONES'!M3490,6)))</f>
        <v/>
      </c>
      <c r="L3490" s="36">
        <f>IF(C3490="Saliente Local",(IFERROR((LIMPIA(J3490,1)),0)),0)</f>
        <v>0</v>
      </c>
      <c r="M3490" s="36">
        <f>IF(C3490="Saliente Nacional",(IFERROR((LIMPIA(J3490,1)),0)),0)</f>
        <v>0</v>
      </c>
      <c r="N3490" s="36">
        <f>IF(C3490="Saliente Internacional",(IFERROR((LIMPIA(J3490,1)),0)),0)</f>
        <v>0</v>
      </c>
      <c r="O3490" s="36">
        <f>IF(C3490="Saliente Local",(IFERROR((LIMPIA(K3490,1)),0)),0)</f>
        <v>0</v>
      </c>
      <c r="P3490" s="36">
        <f>IF(C3490="Saliente Nacional",(IFERROR((LIMPIA(K3490,1)),0)),0)</f>
        <v>0</v>
      </c>
      <c r="Q3490" s="36">
        <f>IF(C3490="Saliente Internacional",(IFERROR((LIMPIA(K3490,1)),0)),0)</f>
        <v>0</v>
      </c>
      <c r="R3490" s="36">
        <f t="shared" si="163"/>
        <v>0</v>
      </c>
      <c r="S3490" s="36">
        <f t="shared" si="164"/>
        <v>0</v>
      </c>
    </row>
    <row r="3491" spans="1:19" x14ac:dyDescent="0.25">
      <c r="A3491" s="101">
        <f>'DETALLE DE CONEXIONES'!P3491</f>
        <v>0</v>
      </c>
      <c r="B3491" s="36">
        <f>'DETALLE DE CONEXIONES'!I3491</f>
        <v>0</v>
      </c>
      <c r="C3491" s="36">
        <f>'DETALLE DE CONEXIONES'!BB3491</f>
        <v>0</v>
      </c>
      <c r="D3491" s="36">
        <f>'DETALLE DE CONEXIONES'!E3491</f>
        <v>0</v>
      </c>
      <c r="E3491" s="36">
        <f t="shared" si="162"/>
        <v>1</v>
      </c>
      <c r="F3491" s="36">
        <f>IFERROR(LIMPIA('DETALLE DE CONEXIONES'!N3491,1),0)</f>
        <v>0</v>
      </c>
      <c r="G3491" s="36" t="str">
        <f>LEFT('DETALLE DE CONEXIONES'!BE3491,3)</f>
        <v/>
      </c>
      <c r="H3491" s="36" t="str">
        <f>RIGHT('DETALLE DE CONEXIONES'!AK3491,2)</f>
        <v/>
      </c>
      <c r="I3491" s="36" t="str">
        <f>LEFT('DETALLE DE CONEXIONES'!AK3491,3)</f>
        <v/>
      </c>
      <c r="J3491" s="36" t="str">
        <f>LEFT('DETALLE DE CONEXIONES'!M3491,3)</f>
        <v/>
      </c>
      <c r="K3491" s="36" t="str">
        <f>IF(LEN('DETALLE DE CONEXIONES'!M3491)&lt;12,(RIGHT('DETALLE DE CONEXIONES'!M3491,5)),(RIGHT('DETALLE DE CONEXIONES'!M3491,6)))</f>
        <v/>
      </c>
      <c r="L3491" s="36">
        <f>IF(C3491="Saliente Local",(IFERROR((LIMPIA(J3491,1)),0)),0)</f>
        <v>0</v>
      </c>
      <c r="M3491" s="36">
        <f>IF(C3491="Saliente Nacional",(IFERROR((LIMPIA(J3491,1)),0)),0)</f>
        <v>0</v>
      </c>
      <c r="N3491" s="36">
        <f>IF(C3491="Saliente Internacional",(IFERROR((LIMPIA(J3491,1)),0)),0)</f>
        <v>0</v>
      </c>
      <c r="O3491" s="36">
        <f>IF(C3491="Saliente Local",(IFERROR((LIMPIA(K3491,1)),0)),0)</f>
        <v>0</v>
      </c>
      <c r="P3491" s="36">
        <f>IF(C3491="Saliente Nacional",(IFERROR((LIMPIA(K3491,1)),0)),0)</f>
        <v>0</v>
      </c>
      <c r="Q3491" s="36">
        <f>IF(C3491="Saliente Internacional",(IFERROR((LIMPIA(K3491,1)),0)),0)</f>
        <v>0</v>
      </c>
      <c r="R3491" s="36">
        <f t="shared" si="163"/>
        <v>0</v>
      </c>
      <c r="S3491" s="36">
        <f t="shared" si="164"/>
        <v>0</v>
      </c>
    </row>
    <row r="3492" spans="1:19" x14ac:dyDescent="0.25">
      <c r="A3492" s="101">
        <f>'DETALLE DE CONEXIONES'!P3492</f>
        <v>0</v>
      </c>
      <c r="B3492" s="36">
        <f>'DETALLE DE CONEXIONES'!I3492</f>
        <v>0</v>
      </c>
      <c r="C3492" s="36">
        <f>'DETALLE DE CONEXIONES'!BB3492</f>
        <v>0</v>
      </c>
      <c r="D3492" s="36">
        <f>'DETALLE DE CONEXIONES'!E3492</f>
        <v>0</v>
      </c>
      <c r="E3492" s="36">
        <f t="shared" si="162"/>
        <v>1</v>
      </c>
      <c r="F3492" s="36">
        <f>IFERROR(LIMPIA('DETALLE DE CONEXIONES'!N3492,1),0)</f>
        <v>0</v>
      </c>
      <c r="G3492" s="36" t="str">
        <f>LEFT('DETALLE DE CONEXIONES'!BE3492,3)</f>
        <v/>
      </c>
      <c r="H3492" s="36" t="str">
        <f>RIGHT('DETALLE DE CONEXIONES'!AK3492,2)</f>
        <v/>
      </c>
      <c r="I3492" s="36" t="str">
        <f>LEFT('DETALLE DE CONEXIONES'!AK3492,3)</f>
        <v/>
      </c>
      <c r="J3492" s="36" t="str">
        <f>LEFT('DETALLE DE CONEXIONES'!M3492,3)</f>
        <v/>
      </c>
      <c r="K3492" s="36" t="str">
        <f>IF(LEN('DETALLE DE CONEXIONES'!M3492)&lt;12,(RIGHT('DETALLE DE CONEXIONES'!M3492,5)),(RIGHT('DETALLE DE CONEXIONES'!M3492,6)))</f>
        <v/>
      </c>
      <c r="L3492" s="36">
        <f>IF(C3492="Saliente Local",(IFERROR((LIMPIA(J3492,1)),0)),0)</f>
        <v>0</v>
      </c>
      <c r="M3492" s="36">
        <f>IF(C3492="Saliente Nacional",(IFERROR((LIMPIA(J3492,1)),0)),0)</f>
        <v>0</v>
      </c>
      <c r="N3492" s="36">
        <f>IF(C3492="Saliente Internacional",(IFERROR((LIMPIA(J3492,1)),0)),0)</f>
        <v>0</v>
      </c>
      <c r="O3492" s="36">
        <f>IF(C3492="Saliente Local",(IFERROR((LIMPIA(K3492,1)),0)),0)</f>
        <v>0</v>
      </c>
      <c r="P3492" s="36">
        <f>IF(C3492="Saliente Nacional",(IFERROR((LIMPIA(K3492,1)),0)),0)</f>
        <v>0</v>
      </c>
      <c r="Q3492" s="36">
        <f>IF(C3492="Saliente Internacional",(IFERROR((LIMPIA(K3492,1)),0)),0)</f>
        <v>0</v>
      </c>
      <c r="R3492" s="36">
        <f t="shared" si="163"/>
        <v>0</v>
      </c>
      <c r="S3492" s="36">
        <f t="shared" si="164"/>
        <v>0</v>
      </c>
    </row>
    <row r="3493" spans="1:19" x14ac:dyDescent="0.25">
      <c r="A3493" s="101">
        <f>'DETALLE DE CONEXIONES'!P3493</f>
        <v>0</v>
      </c>
      <c r="B3493" s="36">
        <f>'DETALLE DE CONEXIONES'!I3493</f>
        <v>0</v>
      </c>
      <c r="C3493" s="36">
        <f>'DETALLE DE CONEXIONES'!BB3493</f>
        <v>0</v>
      </c>
      <c r="D3493" s="36">
        <f>'DETALLE DE CONEXIONES'!E3493</f>
        <v>0</v>
      </c>
      <c r="E3493" s="36">
        <f t="shared" si="162"/>
        <v>1</v>
      </c>
      <c r="F3493" s="36">
        <f>IFERROR(LIMPIA('DETALLE DE CONEXIONES'!N3493,1),0)</f>
        <v>0</v>
      </c>
      <c r="G3493" s="36" t="str">
        <f>LEFT('DETALLE DE CONEXIONES'!BE3493,3)</f>
        <v/>
      </c>
      <c r="H3493" s="36" t="str">
        <f>RIGHT('DETALLE DE CONEXIONES'!AK3493,2)</f>
        <v/>
      </c>
      <c r="I3493" s="36" t="str">
        <f>LEFT('DETALLE DE CONEXIONES'!AK3493,3)</f>
        <v/>
      </c>
      <c r="J3493" s="36" t="str">
        <f>LEFT('DETALLE DE CONEXIONES'!M3493,3)</f>
        <v/>
      </c>
      <c r="K3493" s="36" t="str">
        <f>IF(LEN('DETALLE DE CONEXIONES'!M3493)&lt;12,(RIGHT('DETALLE DE CONEXIONES'!M3493,5)),(RIGHT('DETALLE DE CONEXIONES'!M3493,6)))</f>
        <v/>
      </c>
      <c r="L3493" s="36">
        <f>IF(C3493="Saliente Local",(IFERROR((LIMPIA(J3493,1)),0)),0)</f>
        <v>0</v>
      </c>
      <c r="M3493" s="36">
        <f>IF(C3493="Saliente Nacional",(IFERROR((LIMPIA(J3493,1)),0)),0)</f>
        <v>0</v>
      </c>
      <c r="N3493" s="36">
        <f>IF(C3493="Saliente Internacional",(IFERROR((LIMPIA(J3493,1)),0)),0)</f>
        <v>0</v>
      </c>
      <c r="O3493" s="36">
        <f>IF(C3493="Saliente Local",(IFERROR((LIMPIA(K3493,1)),0)),0)</f>
        <v>0</v>
      </c>
      <c r="P3493" s="36">
        <f>IF(C3493="Saliente Nacional",(IFERROR((LIMPIA(K3493,1)),0)),0)</f>
        <v>0</v>
      </c>
      <c r="Q3493" s="36">
        <f>IF(C3493="Saliente Internacional",(IFERROR((LIMPIA(K3493,1)),0)),0)</f>
        <v>0</v>
      </c>
      <c r="R3493" s="36">
        <f t="shared" si="163"/>
        <v>0</v>
      </c>
      <c r="S3493" s="36">
        <f t="shared" si="164"/>
        <v>0</v>
      </c>
    </row>
    <row r="3494" spans="1:19" x14ac:dyDescent="0.25">
      <c r="A3494" s="101">
        <f>'DETALLE DE CONEXIONES'!P3494</f>
        <v>0</v>
      </c>
      <c r="B3494" s="36">
        <f>'DETALLE DE CONEXIONES'!I3494</f>
        <v>0</v>
      </c>
      <c r="C3494" s="36">
        <f>'DETALLE DE CONEXIONES'!BB3494</f>
        <v>0</v>
      </c>
      <c r="D3494" s="36">
        <f>'DETALLE DE CONEXIONES'!E3494</f>
        <v>0</v>
      </c>
      <c r="E3494" s="36">
        <f t="shared" si="162"/>
        <v>1</v>
      </c>
      <c r="F3494" s="36">
        <f>IFERROR(LIMPIA('DETALLE DE CONEXIONES'!N3494,1),0)</f>
        <v>0</v>
      </c>
      <c r="G3494" s="36" t="str">
        <f>LEFT('DETALLE DE CONEXIONES'!BE3494,3)</f>
        <v/>
      </c>
      <c r="H3494" s="36" t="str">
        <f>RIGHT('DETALLE DE CONEXIONES'!AK3494,2)</f>
        <v/>
      </c>
      <c r="I3494" s="36" t="str">
        <f>LEFT('DETALLE DE CONEXIONES'!AK3494,3)</f>
        <v/>
      </c>
      <c r="J3494" s="36" t="str">
        <f>LEFT('DETALLE DE CONEXIONES'!M3494,3)</f>
        <v/>
      </c>
      <c r="K3494" s="36" t="str">
        <f>IF(LEN('DETALLE DE CONEXIONES'!M3494)&lt;12,(RIGHT('DETALLE DE CONEXIONES'!M3494,5)),(RIGHT('DETALLE DE CONEXIONES'!M3494,6)))</f>
        <v/>
      </c>
      <c r="L3494" s="36">
        <f>IF(C3494="Saliente Local",(IFERROR((LIMPIA(J3494,1)),0)),0)</f>
        <v>0</v>
      </c>
      <c r="M3494" s="36">
        <f>IF(C3494="Saliente Nacional",(IFERROR((LIMPIA(J3494,1)),0)),0)</f>
        <v>0</v>
      </c>
      <c r="N3494" s="36">
        <f>IF(C3494="Saliente Internacional",(IFERROR((LIMPIA(J3494,1)),0)),0)</f>
        <v>0</v>
      </c>
      <c r="O3494" s="36">
        <f>IF(C3494="Saliente Local",(IFERROR((LIMPIA(K3494,1)),0)),0)</f>
        <v>0</v>
      </c>
      <c r="P3494" s="36">
        <f>IF(C3494="Saliente Nacional",(IFERROR((LIMPIA(K3494,1)),0)),0)</f>
        <v>0</v>
      </c>
      <c r="Q3494" s="36">
        <f>IF(C3494="Saliente Internacional",(IFERROR((LIMPIA(K3494,1)),0)),0)</f>
        <v>0</v>
      </c>
      <c r="R3494" s="36">
        <f t="shared" si="163"/>
        <v>0</v>
      </c>
      <c r="S3494" s="36">
        <f t="shared" si="164"/>
        <v>0</v>
      </c>
    </row>
    <row r="3495" spans="1:19" x14ac:dyDescent="0.25">
      <c r="A3495" s="101">
        <f>'DETALLE DE CONEXIONES'!P3495</f>
        <v>0</v>
      </c>
      <c r="B3495" s="36">
        <f>'DETALLE DE CONEXIONES'!I3495</f>
        <v>0</v>
      </c>
      <c r="C3495" s="36">
        <f>'DETALLE DE CONEXIONES'!BB3495</f>
        <v>0</v>
      </c>
      <c r="D3495" s="36">
        <f>'DETALLE DE CONEXIONES'!E3495</f>
        <v>0</v>
      </c>
      <c r="E3495" s="36">
        <f t="shared" si="162"/>
        <v>1</v>
      </c>
      <c r="F3495" s="36">
        <f>IFERROR(LIMPIA('DETALLE DE CONEXIONES'!N3495,1),0)</f>
        <v>0</v>
      </c>
      <c r="G3495" s="36" t="str">
        <f>LEFT('DETALLE DE CONEXIONES'!BE3495,3)</f>
        <v/>
      </c>
      <c r="H3495" s="36" t="str">
        <f>RIGHT('DETALLE DE CONEXIONES'!AK3495,2)</f>
        <v/>
      </c>
      <c r="I3495" s="36" t="str">
        <f>LEFT('DETALLE DE CONEXIONES'!AK3495,3)</f>
        <v/>
      </c>
      <c r="J3495" s="36" t="str">
        <f>LEFT('DETALLE DE CONEXIONES'!M3495,3)</f>
        <v/>
      </c>
      <c r="K3495" s="36" t="str">
        <f>IF(LEN('DETALLE DE CONEXIONES'!M3495)&lt;12,(RIGHT('DETALLE DE CONEXIONES'!M3495,5)),(RIGHT('DETALLE DE CONEXIONES'!M3495,6)))</f>
        <v/>
      </c>
      <c r="L3495" s="36">
        <f>IF(C3495="Saliente Local",(IFERROR((LIMPIA(J3495,1)),0)),0)</f>
        <v>0</v>
      </c>
      <c r="M3495" s="36">
        <f>IF(C3495="Saliente Nacional",(IFERROR((LIMPIA(J3495,1)),0)),0)</f>
        <v>0</v>
      </c>
      <c r="N3495" s="36">
        <f>IF(C3495="Saliente Internacional",(IFERROR((LIMPIA(J3495,1)),0)),0)</f>
        <v>0</v>
      </c>
      <c r="O3495" s="36">
        <f>IF(C3495="Saliente Local",(IFERROR((LIMPIA(K3495,1)),0)),0)</f>
        <v>0</v>
      </c>
      <c r="P3495" s="36">
        <f>IF(C3495="Saliente Nacional",(IFERROR((LIMPIA(K3495,1)),0)),0)</f>
        <v>0</v>
      </c>
      <c r="Q3495" s="36">
        <f>IF(C3495="Saliente Internacional",(IFERROR((LIMPIA(K3495,1)),0)),0)</f>
        <v>0</v>
      </c>
      <c r="R3495" s="36">
        <f t="shared" si="163"/>
        <v>0</v>
      </c>
      <c r="S3495" s="36">
        <f t="shared" si="164"/>
        <v>0</v>
      </c>
    </row>
    <row r="3496" spans="1:19" x14ac:dyDescent="0.25">
      <c r="A3496" s="101">
        <f>'DETALLE DE CONEXIONES'!P3496</f>
        <v>0</v>
      </c>
      <c r="B3496" s="36">
        <f>'DETALLE DE CONEXIONES'!I3496</f>
        <v>0</v>
      </c>
      <c r="C3496" s="36">
        <f>'DETALLE DE CONEXIONES'!BB3496</f>
        <v>0</v>
      </c>
      <c r="D3496" s="36">
        <f>'DETALLE DE CONEXIONES'!E3496</f>
        <v>0</v>
      </c>
      <c r="E3496" s="36">
        <f t="shared" si="162"/>
        <v>1</v>
      </c>
      <c r="F3496" s="36">
        <f>IFERROR(LIMPIA('DETALLE DE CONEXIONES'!N3496,1),0)</f>
        <v>0</v>
      </c>
      <c r="G3496" s="36" t="str">
        <f>LEFT('DETALLE DE CONEXIONES'!BE3496,3)</f>
        <v/>
      </c>
      <c r="H3496" s="36" t="str">
        <f>RIGHT('DETALLE DE CONEXIONES'!AK3496,2)</f>
        <v/>
      </c>
      <c r="I3496" s="36" t="str">
        <f>LEFT('DETALLE DE CONEXIONES'!AK3496,3)</f>
        <v/>
      </c>
      <c r="J3496" s="36" t="str">
        <f>LEFT('DETALLE DE CONEXIONES'!M3496,3)</f>
        <v/>
      </c>
      <c r="K3496" s="36" t="str">
        <f>IF(LEN('DETALLE DE CONEXIONES'!M3496)&lt;12,(RIGHT('DETALLE DE CONEXIONES'!M3496,5)),(RIGHT('DETALLE DE CONEXIONES'!M3496,6)))</f>
        <v/>
      </c>
      <c r="L3496" s="36">
        <f>IF(C3496="Saliente Local",(IFERROR((LIMPIA(J3496,1)),0)),0)</f>
        <v>0</v>
      </c>
      <c r="M3496" s="36">
        <f>IF(C3496="Saliente Nacional",(IFERROR((LIMPIA(J3496,1)),0)),0)</f>
        <v>0</v>
      </c>
      <c r="N3496" s="36">
        <f>IF(C3496="Saliente Internacional",(IFERROR((LIMPIA(J3496,1)),0)),0)</f>
        <v>0</v>
      </c>
      <c r="O3496" s="36">
        <f>IF(C3496="Saliente Local",(IFERROR((LIMPIA(K3496,1)),0)),0)</f>
        <v>0</v>
      </c>
      <c r="P3496" s="36">
        <f>IF(C3496="Saliente Nacional",(IFERROR((LIMPIA(K3496,1)),0)),0)</f>
        <v>0</v>
      </c>
      <c r="Q3496" s="36">
        <f>IF(C3496="Saliente Internacional",(IFERROR((LIMPIA(K3496,1)),0)),0)</f>
        <v>0</v>
      </c>
      <c r="R3496" s="36">
        <f t="shared" si="163"/>
        <v>0</v>
      </c>
      <c r="S3496" s="36">
        <f t="shared" si="164"/>
        <v>0</v>
      </c>
    </row>
    <row r="3497" spans="1:19" x14ac:dyDescent="0.25">
      <c r="A3497" s="101">
        <f>'DETALLE DE CONEXIONES'!P3497</f>
        <v>0</v>
      </c>
      <c r="B3497" s="36">
        <f>'DETALLE DE CONEXIONES'!I3497</f>
        <v>0</v>
      </c>
      <c r="C3497" s="36">
        <f>'DETALLE DE CONEXIONES'!BB3497</f>
        <v>0</v>
      </c>
      <c r="D3497" s="36">
        <f>'DETALLE DE CONEXIONES'!E3497</f>
        <v>0</v>
      </c>
      <c r="E3497" s="36">
        <f t="shared" si="162"/>
        <v>1</v>
      </c>
      <c r="F3497" s="36">
        <f>IFERROR(LIMPIA('DETALLE DE CONEXIONES'!N3497,1),0)</f>
        <v>0</v>
      </c>
      <c r="G3497" s="36" t="str">
        <f>LEFT('DETALLE DE CONEXIONES'!BE3497,3)</f>
        <v/>
      </c>
      <c r="H3497" s="36" t="str">
        <f>RIGHT('DETALLE DE CONEXIONES'!AK3497,2)</f>
        <v/>
      </c>
      <c r="I3497" s="36" t="str">
        <f>LEFT('DETALLE DE CONEXIONES'!AK3497,3)</f>
        <v/>
      </c>
      <c r="J3497" s="36" t="str">
        <f>LEFT('DETALLE DE CONEXIONES'!M3497,3)</f>
        <v/>
      </c>
      <c r="K3497" s="36" t="str">
        <f>IF(LEN('DETALLE DE CONEXIONES'!M3497)&lt;12,(RIGHT('DETALLE DE CONEXIONES'!M3497,5)),(RIGHT('DETALLE DE CONEXIONES'!M3497,6)))</f>
        <v/>
      </c>
      <c r="L3497" s="36">
        <f>IF(C3497="Saliente Local",(IFERROR((LIMPIA(J3497,1)),0)),0)</f>
        <v>0</v>
      </c>
      <c r="M3497" s="36">
        <f>IF(C3497="Saliente Nacional",(IFERROR((LIMPIA(J3497,1)),0)),0)</f>
        <v>0</v>
      </c>
      <c r="N3497" s="36">
        <f>IF(C3497="Saliente Internacional",(IFERROR((LIMPIA(J3497,1)),0)),0)</f>
        <v>0</v>
      </c>
      <c r="O3497" s="36">
        <f>IF(C3497="Saliente Local",(IFERROR((LIMPIA(K3497,1)),0)),0)</f>
        <v>0</v>
      </c>
      <c r="P3497" s="36">
        <f>IF(C3497="Saliente Nacional",(IFERROR((LIMPIA(K3497,1)),0)),0)</f>
        <v>0</v>
      </c>
      <c r="Q3497" s="36">
        <f>IF(C3497="Saliente Internacional",(IFERROR((LIMPIA(K3497,1)),0)),0)</f>
        <v>0</v>
      </c>
      <c r="R3497" s="36">
        <f t="shared" si="163"/>
        <v>0</v>
      </c>
      <c r="S3497" s="36">
        <f t="shared" si="164"/>
        <v>0</v>
      </c>
    </row>
    <row r="3498" spans="1:19" x14ac:dyDescent="0.25">
      <c r="A3498" s="101">
        <f>'DETALLE DE CONEXIONES'!P3498</f>
        <v>0</v>
      </c>
      <c r="B3498" s="36">
        <f>'DETALLE DE CONEXIONES'!I3498</f>
        <v>0</v>
      </c>
      <c r="C3498" s="36">
        <f>'DETALLE DE CONEXIONES'!BB3498</f>
        <v>0</v>
      </c>
      <c r="D3498" s="36">
        <f>'DETALLE DE CONEXIONES'!E3498</f>
        <v>0</v>
      </c>
      <c r="E3498" s="36">
        <f t="shared" si="162"/>
        <v>1</v>
      </c>
      <c r="F3498" s="36">
        <f>IFERROR(LIMPIA('DETALLE DE CONEXIONES'!N3498,1),0)</f>
        <v>0</v>
      </c>
      <c r="G3498" s="36" t="str">
        <f>LEFT('DETALLE DE CONEXIONES'!BE3498,3)</f>
        <v/>
      </c>
      <c r="H3498" s="36" t="str">
        <f>RIGHT('DETALLE DE CONEXIONES'!AK3498,2)</f>
        <v/>
      </c>
      <c r="I3498" s="36" t="str">
        <f>LEFT('DETALLE DE CONEXIONES'!AK3498,3)</f>
        <v/>
      </c>
      <c r="J3498" s="36" t="str">
        <f>LEFT('DETALLE DE CONEXIONES'!M3498,3)</f>
        <v/>
      </c>
      <c r="K3498" s="36" t="str">
        <f>IF(LEN('DETALLE DE CONEXIONES'!M3498)&lt;12,(RIGHT('DETALLE DE CONEXIONES'!M3498,5)),(RIGHT('DETALLE DE CONEXIONES'!M3498,6)))</f>
        <v/>
      </c>
      <c r="L3498" s="36">
        <f>IF(C3498="Saliente Local",(IFERROR((LIMPIA(J3498,1)),0)),0)</f>
        <v>0</v>
      </c>
      <c r="M3498" s="36">
        <f>IF(C3498="Saliente Nacional",(IFERROR((LIMPIA(J3498,1)),0)),0)</f>
        <v>0</v>
      </c>
      <c r="N3498" s="36">
        <f>IF(C3498="Saliente Internacional",(IFERROR((LIMPIA(J3498,1)),0)),0)</f>
        <v>0</v>
      </c>
      <c r="O3498" s="36">
        <f>IF(C3498="Saliente Local",(IFERROR((LIMPIA(K3498,1)),0)),0)</f>
        <v>0</v>
      </c>
      <c r="P3498" s="36">
        <f>IF(C3498="Saliente Nacional",(IFERROR((LIMPIA(K3498,1)),0)),0)</f>
        <v>0</v>
      </c>
      <c r="Q3498" s="36">
        <f>IF(C3498="Saliente Internacional",(IFERROR((LIMPIA(K3498,1)),0)),0)</f>
        <v>0</v>
      </c>
      <c r="R3498" s="36">
        <f t="shared" si="163"/>
        <v>0</v>
      </c>
      <c r="S3498" s="36">
        <f t="shared" si="164"/>
        <v>0</v>
      </c>
    </row>
    <row r="3499" spans="1:19" x14ac:dyDescent="0.25">
      <c r="A3499" s="101">
        <f>'DETALLE DE CONEXIONES'!P3499</f>
        <v>0</v>
      </c>
      <c r="B3499" s="36">
        <f>'DETALLE DE CONEXIONES'!I3499</f>
        <v>0</v>
      </c>
      <c r="C3499" s="36">
        <f>'DETALLE DE CONEXIONES'!BB3499</f>
        <v>0</v>
      </c>
      <c r="D3499" s="36">
        <f>'DETALLE DE CONEXIONES'!E3499</f>
        <v>0</v>
      </c>
      <c r="E3499" s="36">
        <f t="shared" si="162"/>
        <v>1</v>
      </c>
      <c r="F3499" s="36">
        <f>IFERROR(LIMPIA('DETALLE DE CONEXIONES'!N3499,1),0)</f>
        <v>0</v>
      </c>
      <c r="G3499" s="36" t="str">
        <f>LEFT('DETALLE DE CONEXIONES'!BE3499,3)</f>
        <v/>
      </c>
      <c r="H3499" s="36" t="str">
        <f>RIGHT('DETALLE DE CONEXIONES'!AK3499,2)</f>
        <v/>
      </c>
      <c r="I3499" s="36" t="str">
        <f>LEFT('DETALLE DE CONEXIONES'!AK3499,3)</f>
        <v/>
      </c>
      <c r="J3499" s="36" t="str">
        <f>LEFT('DETALLE DE CONEXIONES'!M3499,3)</f>
        <v/>
      </c>
      <c r="K3499" s="36" t="str">
        <f>IF(LEN('DETALLE DE CONEXIONES'!M3499)&lt;12,(RIGHT('DETALLE DE CONEXIONES'!M3499,5)),(RIGHT('DETALLE DE CONEXIONES'!M3499,6)))</f>
        <v/>
      </c>
      <c r="L3499" s="36">
        <f>IF(C3499="Saliente Local",(IFERROR((LIMPIA(J3499,1)),0)),0)</f>
        <v>0</v>
      </c>
      <c r="M3499" s="36">
        <f>IF(C3499="Saliente Nacional",(IFERROR((LIMPIA(J3499,1)),0)),0)</f>
        <v>0</v>
      </c>
      <c r="N3499" s="36">
        <f>IF(C3499="Saliente Internacional",(IFERROR((LIMPIA(J3499,1)),0)),0)</f>
        <v>0</v>
      </c>
      <c r="O3499" s="36">
        <f>IF(C3499="Saliente Local",(IFERROR((LIMPIA(K3499,1)),0)),0)</f>
        <v>0</v>
      </c>
      <c r="P3499" s="36">
        <f>IF(C3499="Saliente Nacional",(IFERROR((LIMPIA(K3499,1)),0)),0)</f>
        <v>0</v>
      </c>
      <c r="Q3499" s="36">
        <f>IF(C3499="Saliente Internacional",(IFERROR((LIMPIA(K3499,1)),0)),0)</f>
        <v>0</v>
      </c>
      <c r="R3499" s="36">
        <f t="shared" si="163"/>
        <v>0</v>
      </c>
      <c r="S3499" s="36">
        <f t="shared" si="164"/>
        <v>0</v>
      </c>
    </row>
    <row r="3500" spans="1:19" x14ac:dyDescent="0.25">
      <c r="A3500" s="101">
        <f>'DETALLE DE CONEXIONES'!P3500</f>
        <v>0</v>
      </c>
      <c r="B3500" s="36">
        <f>'DETALLE DE CONEXIONES'!I3500</f>
        <v>0</v>
      </c>
      <c r="C3500" s="36">
        <f>'DETALLE DE CONEXIONES'!BB3500</f>
        <v>0</v>
      </c>
      <c r="D3500" s="36">
        <f>'DETALLE DE CONEXIONES'!E3500</f>
        <v>0</v>
      </c>
      <c r="E3500" s="36">
        <f t="shared" si="162"/>
        <v>1</v>
      </c>
      <c r="F3500" s="36">
        <f>IFERROR(LIMPIA('DETALLE DE CONEXIONES'!N3500,1),0)</f>
        <v>0</v>
      </c>
      <c r="G3500" s="36" t="str">
        <f>LEFT('DETALLE DE CONEXIONES'!BE3500,3)</f>
        <v/>
      </c>
      <c r="H3500" s="36" t="str">
        <f>RIGHT('DETALLE DE CONEXIONES'!AK3500,2)</f>
        <v/>
      </c>
      <c r="I3500" s="36" t="str">
        <f>LEFT('DETALLE DE CONEXIONES'!AK3500,3)</f>
        <v/>
      </c>
      <c r="J3500" s="36" t="str">
        <f>LEFT('DETALLE DE CONEXIONES'!M3500,3)</f>
        <v/>
      </c>
      <c r="K3500" s="36" t="str">
        <f>IF(LEN('DETALLE DE CONEXIONES'!M3500)&lt;12,(RIGHT('DETALLE DE CONEXIONES'!M3500,5)),(RIGHT('DETALLE DE CONEXIONES'!M3500,6)))</f>
        <v/>
      </c>
      <c r="L3500" s="36">
        <f>IF(C3500="Saliente Local",(IFERROR((LIMPIA(J3500,1)),0)),0)</f>
        <v>0</v>
      </c>
      <c r="M3500" s="36">
        <f>IF(C3500="Saliente Nacional",(IFERROR((LIMPIA(J3500,1)),0)),0)</f>
        <v>0</v>
      </c>
      <c r="N3500" s="36">
        <f>IF(C3500="Saliente Internacional",(IFERROR((LIMPIA(J3500,1)),0)),0)</f>
        <v>0</v>
      </c>
      <c r="O3500" s="36">
        <f>IF(C3500="Saliente Local",(IFERROR((LIMPIA(K3500,1)),0)),0)</f>
        <v>0</v>
      </c>
      <c r="P3500" s="36">
        <f>IF(C3500="Saliente Nacional",(IFERROR((LIMPIA(K3500,1)),0)),0)</f>
        <v>0</v>
      </c>
      <c r="Q3500" s="36">
        <f>IF(C3500="Saliente Internacional",(IFERROR((LIMPIA(K3500,1)),0)),0)</f>
        <v>0</v>
      </c>
      <c r="R3500" s="36">
        <f t="shared" si="163"/>
        <v>0</v>
      </c>
      <c r="S3500" s="36">
        <f t="shared" si="164"/>
        <v>0</v>
      </c>
    </row>
    <row r="3501" spans="1:19" x14ac:dyDescent="0.25">
      <c r="A3501" s="101">
        <f>'DETALLE DE CONEXIONES'!P3501</f>
        <v>0</v>
      </c>
      <c r="B3501" s="36">
        <f>'DETALLE DE CONEXIONES'!I3501</f>
        <v>0</v>
      </c>
      <c r="C3501" s="36">
        <f>'DETALLE DE CONEXIONES'!BB3501</f>
        <v>0</v>
      </c>
      <c r="D3501" s="36">
        <f>'DETALLE DE CONEXIONES'!E3501</f>
        <v>0</v>
      </c>
      <c r="E3501" s="36">
        <f t="shared" si="162"/>
        <v>1</v>
      </c>
      <c r="F3501" s="36">
        <f>IFERROR(LIMPIA('DETALLE DE CONEXIONES'!N3501,1),0)</f>
        <v>0</v>
      </c>
      <c r="G3501" s="36" t="str">
        <f>LEFT('DETALLE DE CONEXIONES'!BE3501,3)</f>
        <v/>
      </c>
      <c r="H3501" s="36" t="str">
        <f>RIGHT('DETALLE DE CONEXIONES'!AK3501,2)</f>
        <v/>
      </c>
      <c r="I3501" s="36" t="str">
        <f>LEFT('DETALLE DE CONEXIONES'!AK3501,3)</f>
        <v/>
      </c>
      <c r="J3501" s="36" t="str">
        <f>LEFT('DETALLE DE CONEXIONES'!M3501,3)</f>
        <v/>
      </c>
      <c r="K3501" s="36" t="str">
        <f>IF(LEN('DETALLE DE CONEXIONES'!M3501)&lt;12,(RIGHT('DETALLE DE CONEXIONES'!M3501,5)),(RIGHT('DETALLE DE CONEXIONES'!M3501,6)))</f>
        <v/>
      </c>
      <c r="L3501" s="36">
        <f>IF(C3501="Saliente Local",(IFERROR((LIMPIA(J3501,1)),0)),0)</f>
        <v>0</v>
      </c>
      <c r="M3501" s="36">
        <f>IF(C3501="Saliente Nacional",(IFERROR((LIMPIA(J3501,1)),0)),0)</f>
        <v>0</v>
      </c>
      <c r="N3501" s="36">
        <f>IF(C3501="Saliente Internacional",(IFERROR((LIMPIA(J3501,1)),0)),0)</f>
        <v>0</v>
      </c>
      <c r="O3501" s="36">
        <f>IF(C3501="Saliente Local",(IFERROR((LIMPIA(K3501,1)),0)),0)</f>
        <v>0</v>
      </c>
      <c r="P3501" s="36">
        <f>IF(C3501="Saliente Nacional",(IFERROR((LIMPIA(K3501,1)),0)),0)</f>
        <v>0</v>
      </c>
      <c r="Q3501" s="36">
        <f>IF(C3501="Saliente Internacional",(IFERROR((LIMPIA(K3501,1)),0)),0)</f>
        <v>0</v>
      </c>
      <c r="R3501" s="36">
        <f t="shared" si="163"/>
        <v>0</v>
      </c>
      <c r="S3501" s="36">
        <f t="shared" si="164"/>
        <v>0</v>
      </c>
    </row>
    <row r="3502" spans="1:19" x14ac:dyDescent="0.25">
      <c r="A3502" s="101">
        <f>'DETALLE DE CONEXIONES'!P3502</f>
        <v>0</v>
      </c>
      <c r="B3502" s="36">
        <f>'DETALLE DE CONEXIONES'!I3502</f>
        <v>0</v>
      </c>
      <c r="C3502" s="36">
        <f>'DETALLE DE CONEXIONES'!BB3502</f>
        <v>0</v>
      </c>
      <c r="D3502" s="36">
        <f>'DETALLE DE CONEXIONES'!E3502</f>
        <v>0</v>
      </c>
      <c r="E3502" s="36">
        <f t="shared" si="162"/>
        <v>1</v>
      </c>
      <c r="F3502" s="36">
        <f>IFERROR(LIMPIA('DETALLE DE CONEXIONES'!N3502,1),0)</f>
        <v>0</v>
      </c>
      <c r="G3502" s="36" t="str">
        <f>LEFT('DETALLE DE CONEXIONES'!BE3502,3)</f>
        <v/>
      </c>
      <c r="H3502" s="36" t="str">
        <f>RIGHT('DETALLE DE CONEXIONES'!AK3502,2)</f>
        <v/>
      </c>
      <c r="I3502" s="36" t="str">
        <f>LEFT('DETALLE DE CONEXIONES'!AK3502,3)</f>
        <v/>
      </c>
      <c r="J3502" s="36" t="str">
        <f>LEFT('DETALLE DE CONEXIONES'!M3502,3)</f>
        <v/>
      </c>
      <c r="K3502" s="36" t="str">
        <f>IF(LEN('DETALLE DE CONEXIONES'!M3502)&lt;12,(RIGHT('DETALLE DE CONEXIONES'!M3502,5)),(RIGHT('DETALLE DE CONEXIONES'!M3502,6)))</f>
        <v/>
      </c>
      <c r="L3502" s="36">
        <f>IF(C3502="Saliente Local",(IFERROR((LIMPIA(J3502,1)),0)),0)</f>
        <v>0</v>
      </c>
      <c r="M3502" s="36">
        <f>IF(C3502="Saliente Nacional",(IFERROR((LIMPIA(J3502,1)),0)),0)</f>
        <v>0</v>
      </c>
      <c r="N3502" s="36">
        <f>IF(C3502="Saliente Internacional",(IFERROR((LIMPIA(J3502,1)),0)),0)</f>
        <v>0</v>
      </c>
      <c r="O3502" s="36">
        <f>IF(C3502="Saliente Local",(IFERROR((LIMPIA(K3502,1)),0)),0)</f>
        <v>0</v>
      </c>
      <c r="P3502" s="36">
        <f>IF(C3502="Saliente Nacional",(IFERROR((LIMPIA(K3502,1)),0)),0)</f>
        <v>0</v>
      </c>
      <c r="Q3502" s="36">
        <f>IF(C3502="Saliente Internacional",(IFERROR((LIMPIA(K3502,1)),0)),0)</f>
        <v>0</v>
      </c>
      <c r="R3502" s="36">
        <f t="shared" si="163"/>
        <v>0</v>
      </c>
      <c r="S3502" s="36">
        <f t="shared" si="164"/>
        <v>0</v>
      </c>
    </row>
    <row r="3503" spans="1:19" x14ac:dyDescent="0.25">
      <c r="A3503" s="101">
        <f>'DETALLE DE CONEXIONES'!P3503</f>
        <v>0</v>
      </c>
      <c r="B3503" s="36">
        <f>'DETALLE DE CONEXIONES'!I3503</f>
        <v>0</v>
      </c>
      <c r="C3503" s="36">
        <f>'DETALLE DE CONEXIONES'!BB3503</f>
        <v>0</v>
      </c>
      <c r="D3503" s="36">
        <f>'DETALLE DE CONEXIONES'!E3503</f>
        <v>0</v>
      </c>
      <c r="E3503" s="36">
        <f t="shared" si="162"/>
        <v>1</v>
      </c>
      <c r="F3503" s="36">
        <f>IFERROR(LIMPIA('DETALLE DE CONEXIONES'!N3503,1),0)</f>
        <v>0</v>
      </c>
      <c r="G3503" s="36" t="str">
        <f>LEFT('DETALLE DE CONEXIONES'!BE3503,3)</f>
        <v/>
      </c>
      <c r="H3503" s="36" t="str">
        <f>RIGHT('DETALLE DE CONEXIONES'!AK3503,2)</f>
        <v/>
      </c>
      <c r="I3503" s="36" t="str">
        <f>LEFT('DETALLE DE CONEXIONES'!AK3503,3)</f>
        <v/>
      </c>
      <c r="J3503" s="36" t="str">
        <f>LEFT('DETALLE DE CONEXIONES'!M3503,3)</f>
        <v/>
      </c>
      <c r="K3503" s="36" t="str">
        <f>IF(LEN('DETALLE DE CONEXIONES'!M3503)&lt;12,(RIGHT('DETALLE DE CONEXIONES'!M3503,5)),(RIGHT('DETALLE DE CONEXIONES'!M3503,6)))</f>
        <v/>
      </c>
      <c r="L3503" s="36">
        <f>IF(C3503="Saliente Local",(IFERROR((LIMPIA(J3503,1)),0)),0)</f>
        <v>0</v>
      </c>
      <c r="M3503" s="36">
        <f>IF(C3503="Saliente Nacional",(IFERROR((LIMPIA(J3503,1)),0)),0)</f>
        <v>0</v>
      </c>
      <c r="N3503" s="36">
        <f>IF(C3503="Saliente Internacional",(IFERROR((LIMPIA(J3503,1)),0)),0)</f>
        <v>0</v>
      </c>
      <c r="O3503" s="36">
        <f>IF(C3503="Saliente Local",(IFERROR((LIMPIA(K3503,1)),0)),0)</f>
        <v>0</v>
      </c>
      <c r="P3503" s="36">
        <f>IF(C3503="Saliente Nacional",(IFERROR((LIMPIA(K3503,1)),0)),0)</f>
        <v>0</v>
      </c>
      <c r="Q3503" s="36">
        <f>IF(C3503="Saliente Internacional",(IFERROR((LIMPIA(K3503,1)),0)),0)</f>
        <v>0</v>
      </c>
      <c r="R3503" s="36">
        <f t="shared" si="163"/>
        <v>0</v>
      </c>
      <c r="S3503" s="36">
        <f t="shared" si="164"/>
        <v>0</v>
      </c>
    </row>
    <row r="3504" spans="1:19" x14ac:dyDescent="0.25">
      <c r="A3504" s="101">
        <f>'DETALLE DE CONEXIONES'!P3504</f>
        <v>0</v>
      </c>
      <c r="B3504" s="36">
        <f>'DETALLE DE CONEXIONES'!I3504</f>
        <v>0</v>
      </c>
      <c r="C3504" s="36">
        <f>'DETALLE DE CONEXIONES'!BB3504</f>
        <v>0</v>
      </c>
      <c r="D3504" s="36">
        <f>'DETALLE DE CONEXIONES'!E3504</f>
        <v>0</v>
      </c>
      <c r="E3504" s="36">
        <f t="shared" si="162"/>
        <v>1</v>
      </c>
      <c r="F3504" s="36">
        <f>IFERROR(LIMPIA('DETALLE DE CONEXIONES'!N3504,1),0)</f>
        <v>0</v>
      </c>
      <c r="G3504" s="36" t="str">
        <f>LEFT('DETALLE DE CONEXIONES'!BE3504,3)</f>
        <v/>
      </c>
      <c r="H3504" s="36" t="str">
        <f>RIGHT('DETALLE DE CONEXIONES'!AK3504,2)</f>
        <v/>
      </c>
      <c r="I3504" s="36" t="str">
        <f>LEFT('DETALLE DE CONEXIONES'!AK3504,3)</f>
        <v/>
      </c>
      <c r="J3504" s="36" t="str">
        <f>LEFT('DETALLE DE CONEXIONES'!M3504,3)</f>
        <v/>
      </c>
      <c r="K3504" s="36" t="str">
        <f>IF(LEN('DETALLE DE CONEXIONES'!M3504)&lt;12,(RIGHT('DETALLE DE CONEXIONES'!M3504,5)),(RIGHT('DETALLE DE CONEXIONES'!M3504,6)))</f>
        <v/>
      </c>
      <c r="L3504" s="36">
        <f>IF(C3504="Saliente Local",(IFERROR((LIMPIA(J3504,1)),0)),0)</f>
        <v>0</v>
      </c>
      <c r="M3504" s="36">
        <f>IF(C3504="Saliente Nacional",(IFERROR((LIMPIA(J3504,1)),0)),0)</f>
        <v>0</v>
      </c>
      <c r="N3504" s="36">
        <f>IF(C3504="Saliente Internacional",(IFERROR((LIMPIA(J3504,1)),0)),0)</f>
        <v>0</v>
      </c>
      <c r="O3504" s="36">
        <f>IF(C3504="Saliente Local",(IFERROR((LIMPIA(K3504,1)),0)),0)</f>
        <v>0</v>
      </c>
      <c r="P3504" s="36">
        <f>IF(C3504="Saliente Nacional",(IFERROR((LIMPIA(K3504,1)),0)),0)</f>
        <v>0</v>
      </c>
      <c r="Q3504" s="36">
        <f>IF(C3504="Saliente Internacional",(IFERROR((LIMPIA(K3504,1)),0)),0)</f>
        <v>0</v>
      </c>
      <c r="R3504" s="36">
        <f t="shared" si="163"/>
        <v>0</v>
      </c>
      <c r="S3504" s="36">
        <f t="shared" si="164"/>
        <v>0</v>
      </c>
    </row>
    <row r="3505" spans="1:19" x14ac:dyDescent="0.25">
      <c r="A3505" s="101">
        <f>'DETALLE DE CONEXIONES'!P3505</f>
        <v>0</v>
      </c>
      <c r="B3505" s="36">
        <f>'DETALLE DE CONEXIONES'!I3505</f>
        <v>0</v>
      </c>
      <c r="C3505" s="36">
        <f>'DETALLE DE CONEXIONES'!BB3505</f>
        <v>0</v>
      </c>
      <c r="D3505" s="36">
        <f>'DETALLE DE CONEXIONES'!E3505</f>
        <v>0</v>
      </c>
      <c r="E3505" s="36">
        <f t="shared" si="162"/>
        <v>1</v>
      </c>
      <c r="F3505" s="36">
        <f>IFERROR(LIMPIA('DETALLE DE CONEXIONES'!N3505,1),0)</f>
        <v>0</v>
      </c>
      <c r="G3505" s="36" t="str">
        <f>LEFT('DETALLE DE CONEXIONES'!BE3505,3)</f>
        <v/>
      </c>
      <c r="H3505" s="36" t="str">
        <f>RIGHT('DETALLE DE CONEXIONES'!AK3505,2)</f>
        <v/>
      </c>
      <c r="I3505" s="36" t="str">
        <f>LEFT('DETALLE DE CONEXIONES'!AK3505,3)</f>
        <v/>
      </c>
      <c r="J3505" s="36" t="str">
        <f>LEFT('DETALLE DE CONEXIONES'!M3505,3)</f>
        <v/>
      </c>
      <c r="K3505" s="36" t="str">
        <f>IF(LEN('DETALLE DE CONEXIONES'!M3505)&lt;12,(RIGHT('DETALLE DE CONEXIONES'!M3505,5)),(RIGHT('DETALLE DE CONEXIONES'!M3505,6)))</f>
        <v/>
      </c>
      <c r="L3505" s="36">
        <f>IF(C3505="Saliente Local",(IFERROR((LIMPIA(J3505,1)),0)),0)</f>
        <v>0</v>
      </c>
      <c r="M3505" s="36">
        <f>IF(C3505="Saliente Nacional",(IFERROR((LIMPIA(J3505,1)),0)),0)</f>
        <v>0</v>
      </c>
      <c r="N3505" s="36">
        <f>IF(C3505="Saliente Internacional",(IFERROR((LIMPIA(J3505,1)),0)),0)</f>
        <v>0</v>
      </c>
      <c r="O3505" s="36">
        <f>IF(C3505="Saliente Local",(IFERROR((LIMPIA(K3505,1)),0)),0)</f>
        <v>0</v>
      </c>
      <c r="P3505" s="36">
        <f>IF(C3505="Saliente Nacional",(IFERROR((LIMPIA(K3505,1)),0)),0)</f>
        <v>0</v>
      </c>
      <c r="Q3505" s="36">
        <f>IF(C3505="Saliente Internacional",(IFERROR((LIMPIA(K3505,1)),0)),0)</f>
        <v>0</v>
      </c>
      <c r="R3505" s="36">
        <f t="shared" si="163"/>
        <v>0</v>
      </c>
      <c r="S3505" s="36">
        <f t="shared" si="164"/>
        <v>0</v>
      </c>
    </row>
    <row r="3506" spans="1:19" x14ac:dyDescent="0.25">
      <c r="A3506" s="101">
        <f>'DETALLE DE CONEXIONES'!P3506</f>
        <v>0</v>
      </c>
      <c r="B3506" s="36">
        <f>'DETALLE DE CONEXIONES'!I3506</f>
        <v>0</v>
      </c>
      <c r="C3506" s="36">
        <f>'DETALLE DE CONEXIONES'!BB3506</f>
        <v>0</v>
      </c>
      <c r="D3506" s="36">
        <f>'DETALLE DE CONEXIONES'!E3506</f>
        <v>0</v>
      </c>
      <c r="E3506" s="36">
        <f t="shared" si="162"/>
        <v>1</v>
      </c>
      <c r="F3506" s="36">
        <f>IFERROR(LIMPIA('DETALLE DE CONEXIONES'!N3506,1),0)</f>
        <v>0</v>
      </c>
      <c r="G3506" s="36" t="str">
        <f>LEFT('DETALLE DE CONEXIONES'!BE3506,3)</f>
        <v/>
      </c>
      <c r="H3506" s="36" t="str">
        <f>RIGHT('DETALLE DE CONEXIONES'!AK3506,2)</f>
        <v/>
      </c>
      <c r="I3506" s="36" t="str">
        <f>LEFT('DETALLE DE CONEXIONES'!AK3506,3)</f>
        <v/>
      </c>
      <c r="J3506" s="36" t="str">
        <f>LEFT('DETALLE DE CONEXIONES'!M3506,3)</f>
        <v/>
      </c>
      <c r="K3506" s="36" t="str">
        <f>IF(LEN('DETALLE DE CONEXIONES'!M3506)&lt;12,(RIGHT('DETALLE DE CONEXIONES'!M3506,5)),(RIGHT('DETALLE DE CONEXIONES'!M3506,6)))</f>
        <v/>
      </c>
      <c r="L3506" s="36">
        <f>IF(C3506="Saliente Local",(IFERROR((LIMPIA(J3506,1)),0)),0)</f>
        <v>0</v>
      </c>
      <c r="M3506" s="36">
        <f>IF(C3506="Saliente Nacional",(IFERROR((LIMPIA(J3506,1)),0)),0)</f>
        <v>0</v>
      </c>
      <c r="N3506" s="36">
        <f>IF(C3506="Saliente Internacional",(IFERROR((LIMPIA(J3506,1)),0)),0)</f>
        <v>0</v>
      </c>
      <c r="O3506" s="36">
        <f>IF(C3506="Saliente Local",(IFERROR((LIMPIA(K3506,1)),0)),0)</f>
        <v>0</v>
      </c>
      <c r="P3506" s="36">
        <f>IF(C3506="Saliente Nacional",(IFERROR((LIMPIA(K3506,1)),0)),0)</f>
        <v>0</v>
      </c>
      <c r="Q3506" s="36">
        <f>IF(C3506="Saliente Internacional",(IFERROR((LIMPIA(K3506,1)),0)),0)</f>
        <v>0</v>
      </c>
      <c r="R3506" s="36">
        <f t="shared" si="163"/>
        <v>0</v>
      </c>
      <c r="S3506" s="36">
        <f t="shared" si="164"/>
        <v>0</v>
      </c>
    </row>
    <row r="3507" spans="1:19" x14ac:dyDescent="0.25">
      <c r="A3507" s="101">
        <f>'DETALLE DE CONEXIONES'!P3507</f>
        <v>0</v>
      </c>
      <c r="B3507" s="36">
        <f>'DETALLE DE CONEXIONES'!I3507</f>
        <v>0</v>
      </c>
      <c r="C3507" s="36">
        <f>'DETALLE DE CONEXIONES'!BB3507</f>
        <v>0</v>
      </c>
      <c r="D3507" s="36">
        <f>'DETALLE DE CONEXIONES'!E3507</f>
        <v>0</v>
      </c>
      <c r="E3507" s="36">
        <f t="shared" si="162"/>
        <v>1</v>
      </c>
      <c r="F3507" s="36">
        <f>IFERROR(LIMPIA('DETALLE DE CONEXIONES'!N3507,1),0)</f>
        <v>0</v>
      </c>
      <c r="G3507" s="36" t="str">
        <f>LEFT('DETALLE DE CONEXIONES'!BE3507,3)</f>
        <v/>
      </c>
      <c r="H3507" s="36" t="str">
        <f>RIGHT('DETALLE DE CONEXIONES'!AK3507,2)</f>
        <v/>
      </c>
      <c r="I3507" s="36" t="str">
        <f>LEFT('DETALLE DE CONEXIONES'!AK3507,3)</f>
        <v/>
      </c>
      <c r="J3507" s="36" t="str">
        <f>LEFT('DETALLE DE CONEXIONES'!M3507,3)</f>
        <v/>
      </c>
      <c r="K3507" s="36" t="str">
        <f>IF(LEN('DETALLE DE CONEXIONES'!M3507)&lt;12,(RIGHT('DETALLE DE CONEXIONES'!M3507,5)),(RIGHT('DETALLE DE CONEXIONES'!M3507,6)))</f>
        <v/>
      </c>
      <c r="L3507" s="36">
        <f>IF(C3507="Saliente Local",(IFERROR((LIMPIA(J3507,1)),0)),0)</f>
        <v>0</v>
      </c>
      <c r="M3507" s="36">
        <f>IF(C3507="Saliente Nacional",(IFERROR((LIMPIA(J3507,1)),0)),0)</f>
        <v>0</v>
      </c>
      <c r="N3507" s="36">
        <f>IF(C3507="Saliente Internacional",(IFERROR((LIMPIA(J3507,1)),0)),0)</f>
        <v>0</v>
      </c>
      <c r="O3507" s="36">
        <f>IF(C3507="Saliente Local",(IFERROR((LIMPIA(K3507,1)),0)),0)</f>
        <v>0</v>
      </c>
      <c r="P3507" s="36">
        <f>IF(C3507="Saliente Nacional",(IFERROR((LIMPIA(K3507,1)),0)),0)</f>
        <v>0</v>
      </c>
      <c r="Q3507" s="36">
        <f>IF(C3507="Saliente Internacional",(IFERROR((LIMPIA(K3507,1)),0)),0)</f>
        <v>0</v>
      </c>
      <c r="R3507" s="36">
        <f t="shared" si="163"/>
        <v>0</v>
      </c>
      <c r="S3507" s="36">
        <f t="shared" si="164"/>
        <v>0</v>
      </c>
    </row>
    <row r="3508" spans="1:19" x14ac:dyDescent="0.25">
      <c r="A3508" s="101">
        <f>'DETALLE DE CONEXIONES'!P3508</f>
        <v>0</v>
      </c>
      <c r="B3508" s="36">
        <f>'DETALLE DE CONEXIONES'!I3508</f>
        <v>0</v>
      </c>
      <c r="C3508" s="36">
        <f>'DETALLE DE CONEXIONES'!BB3508</f>
        <v>0</v>
      </c>
      <c r="D3508" s="36">
        <f>'DETALLE DE CONEXIONES'!E3508</f>
        <v>0</v>
      </c>
      <c r="E3508" s="36">
        <f t="shared" si="162"/>
        <v>1</v>
      </c>
      <c r="F3508" s="36">
        <f>IFERROR(LIMPIA('DETALLE DE CONEXIONES'!N3508,1),0)</f>
        <v>0</v>
      </c>
      <c r="G3508" s="36" t="str">
        <f>LEFT('DETALLE DE CONEXIONES'!BE3508,3)</f>
        <v/>
      </c>
      <c r="H3508" s="36" t="str">
        <f>RIGHT('DETALLE DE CONEXIONES'!AK3508,2)</f>
        <v/>
      </c>
      <c r="I3508" s="36" t="str">
        <f>LEFT('DETALLE DE CONEXIONES'!AK3508,3)</f>
        <v/>
      </c>
      <c r="J3508" s="36" t="str">
        <f>LEFT('DETALLE DE CONEXIONES'!M3508,3)</f>
        <v/>
      </c>
      <c r="K3508" s="36" t="str">
        <f>IF(LEN('DETALLE DE CONEXIONES'!M3508)&lt;12,(RIGHT('DETALLE DE CONEXIONES'!M3508,5)),(RIGHT('DETALLE DE CONEXIONES'!M3508,6)))</f>
        <v/>
      </c>
      <c r="L3508" s="36">
        <f>IF(C3508="Saliente Local",(IFERROR((LIMPIA(J3508,1)),0)),0)</f>
        <v>0</v>
      </c>
      <c r="M3508" s="36">
        <f>IF(C3508="Saliente Nacional",(IFERROR((LIMPIA(J3508,1)),0)),0)</f>
        <v>0</v>
      </c>
      <c r="N3508" s="36">
        <f>IF(C3508="Saliente Internacional",(IFERROR((LIMPIA(J3508,1)),0)),0)</f>
        <v>0</v>
      </c>
      <c r="O3508" s="36">
        <f>IF(C3508="Saliente Local",(IFERROR((LIMPIA(K3508,1)),0)),0)</f>
        <v>0</v>
      </c>
      <c r="P3508" s="36">
        <f>IF(C3508="Saliente Nacional",(IFERROR((LIMPIA(K3508,1)),0)),0)</f>
        <v>0</v>
      </c>
      <c r="Q3508" s="36">
        <f>IF(C3508="Saliente Internacional",(IFERROR((LIMPIA(K3508,1)),0)),0)</f>
        <v>0</v>
      </c>
      <c r="R3508" s="36">
        <f t="shared" si="163"/>
        <v>0</v>
      </c>
      <c r="S3508" s="36">
        <f t="shared" si="164"/>
        <v>0</v>
      </c>
    </row>
    <row r="3509" spans="1:19" x14ac:dyDescent="0.25">
      <c r="A3509" s="101">
        <f>'DETALLE DE CONEXIONES'!P3509</f>
        <v>0</v>
      </c>
      <c r="B3509" s="36">
        <f>'DETALLE DE CONEXIONES'!I3509</f>
        <v>0</v>
      </c>
      <c r="C3509" s="36">
        <f>'DETALLE DE CONEXIONES'!BB3509</f>
        <v>0</v>
      </c>
      <c r="D3509" s="36">
        <f>'DETALLE DE CONEXIONES'!E3509</f>
        <v>0</v>
      </c>
      <c r="E3509" s="36">
        <f t="shared" si="162"/>
        <v>1</v>
      </c>
      <c r="F3509" s="36">
        <f>IFERROR(LIMPIA('DETALLE DE CONEXIONES'!N3509,1),0)</f>
        <v>0</v>
      </c>
      <c r="G3509" s="36" t="str">
        <f>LEFT('DETALLE DE CONEXIONES'!BE3509,3)</f>
        <v/>
      </c>
      <c r="H3509" s="36" t="str">
        <f>RIGHT('DETALLE DE CONEXIONES'!AK3509,2)</f>
        <v/>
      </c>
      <c r="I3509" s="36" t="str">
        <f>LEFT('DETALLE DE CONEXIONES'!AK3509,3)</f>
        <v/>
      </c>
      <c r="J3509" s="36" t="str">
        <f>LEFT('DETALLE DE CONEXIONES'!M3509,3)</f>
        <v/>
      </c>
      <c r="K3509" s="36" t="str">
        <f>IF(LEN('DETALLE DE CONEXIONES'!M3509)&lt;12,(RIGHT('DETALLE DE CONEXIONES'!M3509,5)),(RIGHT('DETALLE DE CONEXIONES'!M3509,6)))</f>
        <v/>
      </c>
      <c r="L3509" s="36">
        <f>IF(C3509="Saliente Local",(IFERROR((LIMPIA(J3509,1)),0)),0)</f>
        <v>0</v>
      </c>
      <c r="M3509" s="36">
        <f>IF(C3509="Saliente Nacional",(IFERROR((LIMPIA(J3509,1)),0)),0)</f>
        <v>0</v>
      </c>
      <c r="N3509" s="36">
        <f>IF(C3509="Saliente Internacional",(IFERROR((LIMPIA(J3509,1)),0)),0)</f>
        <v>0</v>
      </c>
      <c r="O3509" s="36">
        <f>IF(C3509="Saliente Local",(IFERROR((LIMPIA(K3509,1)),0)),0)</f>
        <v>0</v>
      </c>
      <c r="P3509" s="36">
        <f>IF(C3509="Saliente Nacional",(IFERROR((LIMPIA(K3509,1)),0)),0)</f>
        <v>0</v>
      </c>
      <c r="Q3509" s="36">
        <f>IF(C3509="Saliente Internacional",(IFERROR((LIMPIA(K3509,1)),0)),0)</f>
        <v>0</v>
      </c>
      <c r="R3509" s="36">
        <f t="shared" si="163"/>
        <v>0</v>
      </c>
      <c r="S3509" s="36">
        <f t="shared" si="164"/>
        <v>0</v>
      </c>
    </row>
    <row r="3510" spans="1:19" x14ac:dyDescent="0.25">
      <c r="A3510" s="101">
        <f>'DETALLE DE CONEXIONES'!P3510</f>
        <v>0</v>
      </c>
      <c r="B3510" s="36">
        <f>'DETALLE DE CONEXIONES'!I3510</f>
        <v>0</v>
      </c>
      <c r="C3510" s="36">
        <f>'DETALLE DE CONEXIONES'!BB3510</f>
        <v>0</v>
      </c>
      <c r="D3510" s="36">
        <f>'DETALLE DE CONEXIONES'!E3510</f>
        <v>0</v>
      </c>
      <c r="E3510" s="36">
        <f t="shared" si="162"/>
        <v>1</v>
      </c>
      <c r="F3510" s="36">
        <f>IFERROR(LIMPIA('DETALLE DE CONEXIONES'!N3510,1),0)</f>
        <v>0</v>
      </c>
      <c r="G3510" s="36" t="str">
        <f>LEFT('DETALLE DE CONEXIONES'!BE3510,3)</f>
        <v/>
      </c>
      <c r="H3510" s="36" t="str">
        <f>RIGHT('DETALLE DE CONEXIONES'!AK3510,2)</f>
        <v/>
      </c>
      <c r="I3510" s="36" t="str">
        <f>LEFT('DETALLE DE CONEXIONES'!AK3510,3)</f>
        <v/>
      </c>
      <c r="J3510" s="36" t="str">
        <f>LEFT('DETALLE DE CONEXIONES'!M3510,3)</f>
        <v/>
      </c>
      <c r="K3510" s="36" t="str">
        <f>IF(LEN('DETALLE DE CONEXIONES'!M3510)&lt;12,(RIGHT('DETALLE DE CONEXIONES'!M3510,5)),(RIGHT('DETALLE DE CONEXIONES'!M3510,6)))</f>
        <v/>
      </c>
      <c r="L3510" s="36">
        <f>IF(C3510="Saliente Local",(IFERROR((LIMPIA(J3510,1)),0)),0)</f>
        <v>0</v>
      </c>
      <c r="M3510" s="36">
        <f>IF(C3510="Saliente Nacional",(IFERROR((LIMPIA(J3510,1)),0)),0)</f>
        <v>0</v>
      </c>
      <c r="N3510" s="36">
        <f>IF(C3510="Saliente Internacional",(IFERROR((LIMPIA(J3510,1)),0)),0)</f>
        <v>0</v>
      </c>
      <c r="O3510" s="36">
        <f>IF(C3510="Saliente Local",(IFERROR((LIMPIA(K3510,1)),0)),0)</f>
        <v>0</v>
      </c>
      <c r="P3510" s="36">
        <f>IF(C3510="Saliente Nacional",(IFERROR((LIMPIA(K3510,1)),0)),0)</f>
        <v>0</v>
      </c>
      <c r="Q3510" s="36">
        <f>IF(C3510="Saliente Internacional",(IFERROR((LIMPIA(K3510,1)),0)),0)</f>
        <v>0</v>
      </c>
      <c r="R3510" s="36">
        <f t="shared" si="163"/>
        <v>0</v>
      </c>
      <c r="S3510" s="36">
        <f t="shared" si="164"/>
        <v>0</v>
      </c>
    </row>
    <row r="3511" spans="1:19" x14ac:dyDescent="0.25">
      <c r="A3511" s="101">
        <f>'DETALLE DE CONEXIONES'!P3511</f>
        <v>0</v>
      </c>
      <c r="B3511" s="36">
        <f>'DETALLE DE CONEXIONES'!I3511</f>
        <v>0</v>
      </c>
      <c r="C3511" s="36">
        <f>'DETALLE DE CONEXIONES'!BB3511</f>
        <v>0</v>
      </c>
      <c r="D3511" s="36">
        <f>'DETALLE DE CONEXIONES'!E3511</f>
        <v>0</v>
      </c>
      <c r="E3511" s="36">
        <f t="shared" si="162"/>
        <v>1</v>
      </c>
      <c r="F3511" s="36">
        <f>IFERROR(LIMPIA('DETALLE DE CONEXIONES'!N3511,1),0)</f>
        <v>0</v>
      </c>
      <c r="G3511" s="36" t="str">
        <f>LEFT('DETALLE DE CONEXIONES'!BE3511,3)</f>
        <v/>
      </c>
      <c r="H3511" s="36" t="str">
        <f>RIGHT('DETALLE DE CONEXIONES'!AK3511,2)</f>
        <v/>
      </c>
      <c r="I3511" s="36" t="str">
        <f>LEFT('DETALLE DE CONEXIONES'!AK3511,3)</f>
        <v/>
      </c>
      <c r="J3511" s="36" t="str">
        <f>LEFT('DETALLE DE CONEXIONES'!M3511,3)</f>
        <v/>
      </c>
      <c r="K3511" s="36" t="str">
        <f>IF(LEN('DETALLE DE CONEXIONES'!M3511)&lt;12,(RIGHT('DETALLE DE CONEXIONES'!M3511,5)),(RIGHT('DETALLE DE CONEXIONES'!M3511,6)))</f>
        <v/>
      </c>
      <c r="L3511" s="36">
        <f>IF(C3511="Saliente Local",(IFERROR((LIMPIA(J3511,1)),0)),0)</f>
        <v>0</v>
      </c>
      <c r="M3511" s="36">
        <f>IF(C3511="Saliente Nacional",(IFERROR((LIMPIA(J3511,1)),0)),0)</f>
        <v>0</v>
      </c>
      <c r="N3511" s="36">
        <f>IF(C3511="Saliente Internacional",(IFERROR((LIMPIA(J3511,1)),0)),0)</f>
        <v>0</v>
      </c>
      <c r="O3511" s="36">
        <f>IF(C3511="Saliente Local",(IFERROR((LIMPIA(K3511,1)),0)),0)</f>
        <v>0</v>
      </c>
      <c r="P3511" s="36">
        <f>IF(C3511="Saliente Nacional",(IFERROR((LIMPIA(K3511,1)),0)),0)</f>
        <v>0</v>
      </c>
      <c r="Q3511" s="36">
        <f>IF(C3511="Saliente Internacional",(IFERROR((LIMPIA(K3511,1)),0)),0)</f>
        <v>0</v>
      </c>
      <c r="R3511" s="36">
        <f t="shared" si="163"/>
        <v>0</v>
      </c>
      <c r="S3511" s="36">
        <f t="shared" si="164"/>
        <v>0</v>
      </c>
    </row>
    <row r="3512" spans="1:19" x14ac:dyDescent="0.25">
      <c r="A3512" s="101">
        <f>'DETALLE DE CONEXIONES'!P3512</f>
        <v>0</v>
      </c>
      <c r="B3512" s="36">
        <f>'DETALLE DE CONEXIONES'!I3512</f>
        <v>0</v>
      </c>
      <c r="C3512" s="36">
        <f>'DETALLE DE CONEXIONES'!BB3512</f>
        <v>0</v>
      </c>
      <c r="D3512" s="36">
        <f>'DETALLE DE CONEXIONES'!E3512</f>
        <v>0</v>
      </c>
      <c r="E3512" s="36">
        <f t="shared" si="162"/>
        <v>1</v>
      </c>
      <c r="F3512" s="36">
        <f>IFERROR(LIMPIA('DETALLE DE CONEXIONES'!N3512,1),0)</f>
        <v>0</v>
      </c>
      <c r="G3512" s="36" t="str">
        <f>LEFT('DETALLE DE CONEXIONES'!BE3512,3)</f>
        <v/>
      </c>
      <c r="H3512" s="36" t="str">
        <f>RIGHT('DETALLE DE CONEXIONES'!AK3512,2)</f>
        <v/>
      </c>
      <c r="I3512" s="36" t="str">
        <f>LEFT('DETALLE DE CONEXIONES'!AK3512,3)</f>
        <v/>
      </c>
      <c r="J3512" s="36" t="str">
        <f>LEFT('DETALLE DE CONEXIONES'!M3512,3)</f>
        <v/>
      </c>
      <c r="K3512" s="36" t="str">
        <f>IF(LEN('DETALLE DE CONEXIONES'!M3512)&lt;12,(RIGHT('DETALLE DE CONEXIONES'!M3512,5)),(RIGHT('DETALLE DE CONEXIONES'!M3512,6)))</f>
        <v/>
      </c>
      <c r="L3512" s="36">
        <f>IF(C3512="Saliente Local",(IFERROR((LIMPIA(J3512,1)),0)),0)</f>
        <v>0</v>
      </c>
      <c r="M3512" s="36">
        <f>IF(C3512="Saliente Nacional",(IFERROR((LIMPIA(J3512,1)),0)),0)</f>
        <v>0</v>
      </c>
      <c r="N3512" s="36">
        <f>IF(C3512="Saliente Internacional",(IFERROR((LIMPIA(J3512,1)),0)),0)</f>
        <v>0</v>
      </c>
      <c r="O3512" s="36">
        <f>IF(C3512="Saliente Local",(IFERROR((LIMPIA(K3512,1)),0)),0)</f>
        <v>0</v>
      </c>
      <c r="P3512" s="36">
        <f>IF(C3512="Saliente Nacional",(IFERROR((LIMPIA(K3512,1)),0)),0)</f>
        <v>0</v>
      </c>
      <c r="Q3512" s="36">
        <f>IF(C3512="Saliente Internacional",(IFERROR((LIMPIA(K3512,1)),0)),0)</f>
        <v>0</v>
      </c>
      <c r="R3512" s="36">
        <f t="shared" si="163"/>
        <v>0</v>
      </c>
      <c r="S3512" s="36">
        <f t="shared" si="164"/>
        <v>0</v>
      </c>
    </row>
    <row r="3513" spans="1:19" x14ac:dyDescent="0.25">
      <c r="A3513" s="101">
        <f>'DETALLE DE CONEXIONES'!P3513</f>
        <v>0</v>
      </c>
      <c r="B3513" s="36">
        <f>'DETALLE DE CONEXIONES'!I3513</f>
        <v>0</v>
      </c>
      <c r="C3513" s="36">
        <f>'DETALLE DE CONEXIONES'!BB3513</f>
        <v>0</v>
      </c>
      <c r="D3513" s="36">
        <f>'DETALLE DE CONEXIONES'!E3513</f>
        <v>0</v>
      </c>
      <c r="E3513" s="36">
        <f t="shared" si="162"/>
        <v>1</v>
      </c>
      <c r="F3513" s="36">
        <f>IFERROR(LIMPIA('DETALLE DE CONEXIONES'!N3513,1),0)</f>
        <v>0</v>
      </c>
      <c r="G3513" s="36" t="str">
        <f>LEFT('DETALLE DE CONEXIONES'!BE3513,3)</f>
        <v/>
      </c>
      <c r="H3513" s="36" t="str">
        <f>RIGHT('DETALLE DE CONEXIONES'!AK3513,2)</f>
        <v/>
      </c>
      <c r="I3513" s="36" t="str">
        <f>LEFT('DETALLE DE CONEXIONES'!AK3513,3)</f>
        <v/>
      </c>
      <c r="J3513" s="36" t="str">
        <f>LEFT('DETALLE DE CONEXIONES'!M3513,3)</f>
        <v/>
      </c>
      <c r="K3513" s="36" t="str">
        <f>IF(LEN('DETALLE DE CONEXIONES'!M3513)&lt;12,(RIGHT('DETALLE DE CONEXIONES'!M3513,5)),(RIGHT('DETALLE DE CONEXIONES'!M3513,6)))</f>
        <v/>
      </c>
      <c r="L3513" s="36">
        <f>IF(C3513="Saliente Local",(IFERROR((LIMPIA(J3513,1)),0)),0)</f>
        <v>0</v>
      </c>
      <c r="M3513" s="36">
        <f>IF(C3513="Saliente Nacional",(IFERROR((LIMPIA(J3513,1)),0)),0)</f>
        <v>0</v>
      </c>
      <c r="N3513" s="36">
        <f>IF(C3513="Saliente Internacional",(IFERROR((LIMPIA(J3513,1)),0)),0)</f>
        <v>0</v>
      </c>
      <c r="O3513" s="36">
        <f>IF(C3513="Saliente Local",(IFERROR((LIMPIA(K3513,1)),0)),0)</f>
        <v>0</v>
      </c>
      <c r="P3513" s="36">
        <f>IF(C3513="Saliente Nacional",(IFERROR((LIMPIA(K3513,1)),0)),0)</f>
        <v>0</v>
      </c>
      <c r="Q3513" s="36">
        <f>IF(C3513="Saliente Internacional",(IFERROR((LIMPIA(K3513,1)),0)),0)</f>
        <v>0</v>
      </c>
      <c r="R3513" s="36">
        <f t="shared" si="163"/>
        <v>0</v>
      </c>
      <c r="S3513" s="36">
        <f t="shared" si="164"/>
        <v>0</v>
      </c>
    </row>
    <row r="3514" spans="1:19" x14ac:dyDescent="0.25">
      <c r="A3514" s="101">
        <f>'DETALLE DE CONEXIONES'!P3514</f>
        <v>0</v>
      </c>
      <c r="B3514" s="36">
        <f>'DETALLE DE CONEXIONES'!I3514</f>
        <v>0</v>
      </c>
      <c r="C3514" s="36">
        <f>'DETALLE DE CONEXIONES'!BB3514</f>
        <v>0</v>
      </c>
      <c r="D3514" s="36">
        <f>'DETALLE DE CONEXIONES'!E3514</f>
        <v>0</v>
      </c>
      <c r="E3514" s="36">
        <f t="shared" si="162"/>
        <v>1</v>
      </c>
      <c r="F3514" s="36">
        <f>IFERROR(LIMPIA('DETALLE DE CONEXIONES'!N3514,1),0)</f>
        <v>0</v>
      </c>
      <c r="G3514" s="36" t="str">
        <f>LEFT('DETALLE DE CONEXIONES'!BE3514,3)</f>
        <v/>
      </c>
      <c r="H3514" s="36" t="str">
        <f>RIGHT('DETALLE DE CONEXIONES'!AK3514,2)</f>
        <v/>
      </c>
      <c r="I3514" s="36" t="str">
        <f>LEFT('DETALLE DE CONEXIONES'!AK3514,3)</f>
        <v/>
      </c>
      <c r="J3514" s="36" t="str">
        <f>LEFT('DETALLE DE CONEXIONES'!M3514,3)</f>
        <v/>
      </c>
      <c r="K3514" s="36" t="str">
        <f>IF(LEN('DETALLE DE CONEXIONES'!M3514)&lt;12,(RIGHT('DETALLE DE CONEXIONES'!M3514,5)),(RIGHT('DETALLE DE CONEXIONES'!M3514,6)))</f>
        <v/>
      </c>
      <c r="L3514" s="36">
        <f>IF(C3514="Saliente Local",(IFERROR((LIMPIA(J3514,1)),0)),0)</f>
        <v>0</v>
      </c>
      <c r="M3514" s="36">
        <f>IF(C3514="Saliente Nacional",(IFERROR((LIMPIA(J3514,1)),0)),0)</f>
        <v>0</v>
      </c>
      <c r="N3514" s="36">
        <f>IF(C3514="Saliente Internacional",(IFERROR((LIMPIA(J3514,1)),0)),0)</f>
        <v>0</v>
      </c>
      <c r="O3514" s="36">
        <f>IF(C3514="Saliente Local",(IFERROR((LIMPIA(K3514,1)),0)),0)</f>
        <v>0</v>
      </c>
      <c r="P3514" s="36">
        <f>IF(C3514="Saliente Nacional",(IFERROR((LIMPIA(K3514,1)),0)),0)</f>
        <v>0</v>
      </c>
      <c r="Q3514" s="36">
        <f>IF(C3514="Saliente Internacional",(IFERROR((LIMPIA(K3514,1)),0)),0)</f>
        <v>0</v>
      </c>
      <c r="R3514" s="36">
        <f t="shared" si="163"/>
        <v>0</v>
      </c>
      <c r="S3514" s="36">
        <f t="shared" si="164"/>
        <v>0</v>
      </c>
    </row>
    <row r="3515" spans="1:19" x14ac:dyDescent="0.25">
      <c r="A3515" s="101">
        <f>'DETALLE DE CONEXIONES'!P3515</f>
        <v>0</v>
      </c>
      <c r="B3515" s="36">
        <f>'DETALLE DE CONEXIONES'!I3515</f>
        <v>0</v>
      </c>
      <c r="C3515" s="36">
        <f>'DETALLE DE CONEXIONES'!BB3515</f>
        <v>0</v>
      </c>
      <c r="D3515" s="36">
        <f>'DETALLE DE CONEXIONES'!E3515</f>
        <v>0</v>
      </c>
      <c r="E3515" s="36">
        <f t="shared" si="162"/>
        <v>1</v>
      </c>
      <c r="F3515" s="36">
        <f>IFERROR(LIMPIA('DETALLE DE CONEXIONES'!N3515,1),0)</f>
        <v>0</v>
      </c>
      <c r="G3515" s="36" t="str">
        <f>LEFT('DETALLE DE CONEXIONES'!BE3515,3)</f>
        <v/>
      </c>
      <c r="H3515" s="36" t="str">
        <f>RIGHT('DETALLE DE CONEXIONES'!AK3515,2)</f>
        <v/>
      </c>
      <c r="I3515" s="36" t="str">
        <f>LEFT('DETALLE DE CONEXIONES'!AK3515,3)</f>
        <v/>
      </c>
      <c r="J3515" s="36" t="str">
        <f>LEFT('DETALLE DE CONEXIONES'!M3515,3)</f>
        <v/>
      </c>
      <c r="K3515" s="36" t="str">
        <f>IF(LEN('DETALLE DE CONEXIONES'!M3515)&lt;12,(RIGHT('DETALLE DE CONEXIONES'!M3515,5)),(RIGHT('DETALLE DE CONEXIONES'!M3515,6)))</f>
        <v/>
      </c>
      <c r="L3515" s="36">
        <f>IF(C3515="Saliente Local",(IFERROR((LIMPIA(J3515,1)),0)),0)</f>
        <v>0</v>
      </c>
      <c r="M3515" s="36">
        <f>IF(C3515="Saliente Nacional",(IFERROR((LIMPIA(J3515,1)),0)),0)</f>
        <v>0</v>
      </c>
      <c r="N3515" s="36">
        <f>IF(C3515="Saliente Internacional",(IFERROR((LIMPIA(J3515,1)),0)),0)</f>
        <v>0</v>
      </c>
      <c r="O3515" s="36">
        <f>IF(C3515="Saliente Local",(IFERROR((LIMPIA(K3515,1)),0)),0)</f>
        <v>0</v>
      </c>
      <c r="P3515" s="36">
        <f>IF(C3515="Saliente Nacional",(IFERROR((LIMPIA(K3515,1)),0)),0)</f>
        <v>0</v>
      </c>
      <c r="Q3515" s="36">
        <f>IF(C3515="Saliente Internacional",(IFERROR((LIMPIA(K3515,1)),0)),0)</f>
        <v>0</v>
      </c>
      <c r="R3515" s="36">
        <f t="shared" si="163"/>
        <v>0</v>
      </c>
      <c r="S3515" s="36">
        <f t="shared" si="164"/>
        <v>0</v>
      </c>
    </row>
    <row r="3516" spans="1:19" x14ac:dyDescent="0.25">
      <c r="A3516" s="101">
        <f>'DETALLE DE CONEXIONES'!P3516</f>
        <v>0</v>
      </c>
      <c r="B3516" s="36">
        <f>'DETALLE DE CONEXIONES'!I3516</f>
        <v>0</v>
      </c>
      <c r="C3516" s="36">
        <f>'DETALLE DE CONEXIONES'!BB3516</f>
        <v>0</v>
      </c>
      <c r="D3516" s="36">
        <f>'DETALLE DE CONEXIONES'!E3516</f>
        <v>0</v>
      </c>
      <c r="E3516" s="36">
        <f t="shared" si="162"/>
        <v>1</v>
      </c>
      <c r="F3516" s="36">
        <f>IFERROR(LIMPIA('DETALLE DE CONEXIONES'!N3516,1),0)</f>
        <v>0</v>
      </c>
      <c r="G3516" s="36" t="str">
        <f>LEFT('DETALLE DE CONEXIONES'!BE3516,3)</f>
        <v/>
      </c>
      <c r="H3516" s="36" t="str">
        <f>RIGHT('DETALLE DE CONEXIONES'!AK3516,2)</f>
        <v/>
      </c>
      <c r="I3516" s="36" t="str">
        <f>LEFT('DETALLE DE CONEXIONES'!AK3516,3)</f>
        <v/>
      </c>
      <c r="J3516" s="36" t="str">
        <f>LEFT('DETALLE DE CONEXIONES'!M3516,3)</f>
        <v/>
      </c>
      <c r="K3516" s="36" t="str">
        <f>IF(LEN('DETALLE DE CONEXIONES'!M3516)&lt;12,(RIGHT('DETALLE DE CONEXIONES'!M3516,5)),(RIGHT('DETALLE DE CONEXIONES'!M3516,6)))</f>
        <v/>
      </c>
      <c r="L3516" s="36">
        <f>IF(C3516="Saliente Local",(IFERROR((LIMPIA(J3516,1)),0)),0)</f>
        <v>0</v>
      </c>
      <c r="M3516" s="36">
        <f>IF(C3516="Saliente Nacional",(IFERROR((LIMPIA(J3516,1)),0)),0)</f>
        <v>0</v>
      </c>
      <c r="N3516" s="36">
        <f>IF(C3516="Saliente Internacional",(IFERROR((LIMPIA(J3516,1)),0)),0)</f>
        <v>0</v>
      </c>
      <c r="O3516" s="36">
        <f>IF(C3516="Saliente Local",(IFERROR((LIMPIA(K3516,1)),0)),0)</f>
        <v>0</v>
      </c>
      <c r="P3516" s="36">
        <f>IF(C3516="Saliente Nacional",(IFERROR((LIMPIA(K3516,1)),0)),0)</f>
        <v>0</v>
      </c>
      <c r="Q3516" s="36">
        <f>IF(C3516="Saliente Internacional",(IFERROR((LIMPIA(K3516,1)),0)),0)</f>
        <v>0</v>
      </c>
      <c r="R3516" s="36">
        <f t="shared" si="163"/>
        <v>0</v>
      </c>
      <c r="S3516" s="36">
        <f t="shared" si="164"/>
        <v>0</v>
      </c>
    </row>
    <row r="3517" spans="1:19" x14ac:dyDescent="0.25">
      <c r="A3517" s="101">
        <f>'DETALLE DE CONEXIONES'!P3517</f>
        <v>0</v>
      </c>
      <c r="B3517" s="36">
        <f>'DETALLE DE CONEXIONES'!I3517</f>
        <v>0</v>
      </c>
      <c r="C3517" s="36">
        <f>'DETALLE DE CONEXIONES'!BB3517</f>
        <v>0</v>
      </c>
      <c r="D3517" s="36">
        <f>'DETALLE DE CONEXIONES'!E3517</f>
        <v>0</v>
      </c>
      <c r="E3517" s="36">
        <f t="shared" si="162"/>
        <v>1</v>
      </c>
      <c r="F3517" s="36">
        <f>IFERROR(LIMPIA('DETALLE DE CONEXIONES'!N3517,1),0)</f>
        <v>0</v>
      </c>
      <c r="G3517" s="36" t="str">
        <f>LEFT('DETALLE DE CONEXIONES'!BE3517,3)</f>
        <v/>
      </c>
      <c r="H3517" s="36" t="str">
        <f>RIGHT('DETALLE DE CONEXIONES'!AK3517,2)</f>
        <v/>
      </c>
      <c r="I3517" s="36" t="str">
        <f>LEFT('DETALLE DE CONEXIONES'!AK3517,3)</f>
        <v/>
      </c>
      <c r="J3517" s="36" t="str">
        <f>LEFT('DETALLE DE CONEXIONES'!M3517,3)</f>
        <v/>
      </c>
      <c r="K3517" s="36" t="str">
        <f>IF(LEN('DETALLE DE CONEXIONES'!M3517)&lt;12,(RIGHT('DETALLE DE CONEXIONES'!M3517,5)),(RIGHT('DETALLE DE CONEXIONES'!M3517,6)))</f>
        <v/>
      </c>
      <c r="L3517" s="36">
        <f>IF(C3517="Saliente Local",(IFERROR((LIMPIA(J3517,1)),0)),0)</f>
        <v>0</v>
      </c>
      <c r="M3517" s="36">
        <f>IF(C3517="Saliente Nacional",(IFERROR((LIMPIA(J3517,1)),0)),0)</f>
        <v>0</v>
      </c>
      <c r="N3517" s="36">
        <f>IF(C3517="Saliente Internacional",(IFERROR((LIMPIA(J3517,1)),0)),0)</f>
        <v>0</v>
      </c>
      <c r="O3517" s="36">
        <f>IF(C3517="Saliente Local",(IFERROR((LIMPIA(K3517,1)),0)),0)</f>
        <v>0</v>
      </c>
      <c r="P3517" s="36">
        <f>IF(C3517="Saliente Nacional",(IFERROR((LIMPIA(K3517,1)),0)),0)</f>
        <v>0</v>
      </c>
      <c r="Q3517" s="36">
        <f>IF(C3517="Saliente Internacional",(IFERROR((LIMPIA(K3517,1)),0)),0)</f>
        <v>0</v>
      </c>
      <c r="R3517" s="36">
        <f t="shared" si="163"/>
        <v>0</v>
      </c>
      <c r="S3517" s="36">
        <f t="shared" si="164"/>
        <v>0</v>
      </c>
    </row>
    <row r="3518" spans="1:19" x14ac:dyDescent="0.25">
      <c r="A3518" s="101">
        <f>'DETALLE DE CONEXIONES'!P3518</f>
        <v>0</v>
      </c>
      <c r="B3518" s="36">
        <f>'DETALLE DE CONEXIONES'!I3518</f>
        <v>0</v>
      </c>
      <c r="C3518" s="36">
        <f>'DETALLE DE CONEXIONES'!BB3518</f>
        <v>0</v>
      </c>
      <c r="D3518" s="36">
        <f>'DETALLE DE CONEXIONES'!E3518</f>
        <v>0</v>
      </c>
      <c r="E3518" s="36">
        <f t="shared" si="162"/>
        <v>1</v>
      </c>
      <c r="F3518" s="36">
        <f>IFERROR(LIMPIA('DETALLE DE CONEXIONES'!N3518,1),0)</f>
        <v>0</v>
      </c>
      <c r="G3518" s="36" t="str">
        <f>LEFT('DETALLE DE CONEXIONES'!BE3518,3)</f>
        <v/>
      </c>
      <c r="H3518" s="36" t="str">
        <f>RIGHT('DETALLE DE CONEXIONES'!AK3518,2)</f>
        <v/>
      </c>
      <c r="I3518" s="36" t="str">
        <f>LEFT('DETALLE DE CONEXIONES'!AK3518,3)</f>
        <v/>
      </c>
      <c r="J3518" s="36" t="str">
        <f>LEFT('DETALLE DE CONEXIONES'!M3518,3)</f>
        <v/>
      </c>
      <c r="K3518" s="36" t="str">
        <f>IF(LEN('DETALLE DE CONEXIONES'!M3518)&lt;12,(RIGHT('DETALLE DE CONEXIONES'!M3518,5)),(RIGHT('DETALLE DE CONEXIONES'!M3518,6)))</f>
        <v/>
      </c>
      <c r="L3518" s="36">
        <f>IF(C3518="Saliente Local",(IFERROR((LIMPIA(J3518,1)),0)),0)</f>
        <v>0</v>
      </c>
      <c r="M3518" s="36">
        <f>IF(C3518="Saliente Nacional",(IFERROR((LIMPIA(J3518,1)),0)),0)</f>
        <v>0</v>
      </c>
      <c r="N3518" s="36">
        <f>IF(C3518="Saliente Internacional",(IFERROR((LIMPIA(J3518,1)),0)),0)</f>
        <v>0</v>
      </c>
      <c r="O3518" s="36">
        <f>IF(C3518="Saliente Local",(IFERROR((LIMPIA(K3518,1)),0)),0)</f>
        <v>0</v>
      </c>
      <c r="P3518" s="36">
        <f>IF(C3518="Saliente Nacional",(IFERROR((LIMPIA(K3518,1)),0)),0)</f>
        <v>0</v>
      </c>
      <c r="Q3518" s="36">
        <f>IF(C3518="Saliente Internacional",(IFERROR((LIMPIA(K3518,1)),0)),0)</f>
        <v>0</v>
      </c>
      <c r="R3518" s="36">
        <f t="shared" si="163"/>
        <v>0</v>
      </c>
      <c r="S3518" s="36">
        <f t="shared" si="164"/>
        <v>0</v>
      </c>
    </row>
    <row r="3519" spans="1:19" x14ac:dyDescent="0.25">
      <c r="A3519" s="101">
        <f>'DETALLE DE CONEXIONES'!P3519</f>
        <v>0</v>
      </c>
      <c r="B3519" s="36">
        <f>'DETALLE DE CONEXIONES'!I3519</f>
        <v>0</v>
      </c>
      <c r="C3519" s="36">
        <f>'DETALLE DE CONEXIONES'!BB3519</f>
        <v>0</v>
      </c>
      <c r="D3519" s="36">
        <f>'DETALLE DE CONEXIONES'!E3519</f>
        <v>0</v>
      </c>
      <c r="E3519" s="36">
        <f t="shared" si="162"/>
        <v>1</v>
      </c>
      <c r="F3519" s="36">
        <f>IFERROR(LIMPIA('DETALLE DE CONEXIONES'!N3519,1),0)</f>
        <v>0</v>
      </c>
      <c r="G3519" s="36" t="str">
        <f>LEFT('DETALLE DE CONEXIONES'!BE3519,3)</f>
        <v/>
      </c>
      <c r="H3519" s="36" t="str">
        <f>RIGHT('DETALLE DE CONEXIONES'!AK3519,2)</f>
        <v/>
      </c>
      <c r="I3519" s="36" t="str">
        <f>LEFT('DETALLE DE CONEXIONES'!AK3519,3)</f>
        <v/>
      </c>
      <c r="J3519" s="36" t="str">
        <f>LEFT('DETALLE DE CONEXIONES'!M3519,3)</f>
        <v/>
      </c>
      <c r="K3519" s="36" t="str">
        <f>IF(LEN('DETALLE DE CONEXIONES'!M3519)&lt;12,(RIGHT('DETALLE DE CONEXIONES'!M3519,5)),(RIGHT('DETALLE DE CONEXIONES'!M3519,6)))</f>
        <v/>
      </c>
      <c r="L3519" s="36">
        <f>IF(C3519="Saliente Local",(IFERROR((LIMPIA(J3519,1)),0)),0)</f>
        <v>0</v>
      </c>
      <c r="M3519" s="36">
        <f>IF(C3519="Saliente Nacional",(IFERROR((LIMPIA(J3519,1)),0)),0)</f>
        <v>0</v>
      </c>
      <c r="N3519" s="36">
        <f>IF(C3519="Saliente Internacional",(IFERROR((LIMPIA(J3519,1)),0)),0)</f>
        <v>0</v>
      </c>
      <c r="O3519" s="36">
        <f>IF(C3519="Saliente Local",(IFERROR((LIMPIA(K3519,1)),0)),0)</f>
        <v>0</v>
      </c>
      <c r="P3519" s="36">
        <f>IF(C3519="Saliente Nacional",(IFERROR((LIMPIA(K3519,1)),0)),0)</f>
        <v>0</v>
      </c>
      <c r="Q3519" s="36">
        <f>IF(C3519="Saliente Internacional",(IFERROR((LIMPIA(K3519,1)),0)),0)</f>
        <v>0</v>
      </c>
      <c r="R3519" s="36">
        <f t="shared" si="163"/>
        <v>0</v>
      </c>
      <c r="S3519" s="36">
        <f t="shared" si="164"/>
        <v>0</v>
      </c>
    </row>
    <row r="3520" spans="1:19" x14ac:dyDescent="0.25">
      <c r="A3520" s="101">
        <f>'DETALLE DE CONEXIONES'!P3520</f>
        <v>0</v>
      </c>
      <c r="B3520" s="36">
        <f>'DETALLE DE CONEXIONES'!I3520</f>
        <v>0</v>
      </c>
      <c r="C3520" s="36">
        <f>'DETALLE DE CONEXIONES'!BB3520</f>
        <v>0</v>
      </c>
      <c r="D3520" s="36">
        <f>'DETALLE DE CONEXIONES'!E3520</f>
        <v>0</v>
      </c>
      <c r="E3520" s="36">
        <f t="shared" si="162"/>
        <v>1</v>
      </c>
      <c r="F3520" s="36">
        <f>IFERROR(LIMPIA('DETALLE DE CONEXIONES'!N3520,1),0)</f>
        <v>0</v>
      </c>
      <c r="G3520" s="36" t="str">
        <f>LEFT('DETALLE DE CONEXIONES'!BE3520,3)</f>
        <v/>
      </c>
      <c r="H3520" s="36" t="str">
        <f>RIGHT('DETALLE DE CONEXIONES'!AK3520,2)</f>
        <v/>
      </c>
      <c r="I3520" s="36" t="str">
        <f>LEFT('DETALLE DE CONEXIONES'!AK3520,3)</f>
        <v/>
      </c>
      <c r="J3520" s="36" t="str">
        <f>LEFT('DETALLE DE CONEXIONES'!M3520,3)</f>
        <v/>
      </c>
      <c r="K3520" s="36" t="str">
        <f>IF(LEN('DETALLE DE CONEXIONES'!M3520)&lt;12,(RIGHT('DETALLE DE CONEXIONES'!M3520,5)),(RIGHT('DETALLE DE CONEXIONES'!M3520,6)))</f>
        <v/>
      </c>
      <c r="L3520" s="36">
        <f>IF(C3520="Saliente Local",(IFERROR((LIMPIA(J3520,1)),0)),0)</f>
        <v>0</v>
      </c>
      <c r="M3520" s="36">
        <f>IF(C3520="Saliente Nacional",(IFERROR((LIMPIA(J3520,1)),0)),0)</f>
        <v>0</v>
      </c>
      <c r="N3520" s="36">
        <f>IF(C3520="Saliente Internacional",(IFERROR((LIMPIA(J3520,1)),0)),0)</f>
        <v>0</v>
      </c>
      <c r="O3520" s="36">
        <f>IF(C3520="Saliente Local",(IFERROR((LIMPIA(K3520,1)),0)),0)</f>
        <v>0</v>
      </c>
      <c r="P3520" s="36">
        <f>IF(C3520="Saliente Nacional",(IFERROR((LIMPIA(K3520,1)),0)),0)</f>
        <v>0</v>
      </c>
      <c r="Q3520" s="36">
        <f>IF(C3520="Saliente Internacional",(IFERROR((LIMPIA(K3520,1)),0)),0)</f>
        <v>0</v>
      </c>
      <c r="R3520" s="36">
        <f t="shared" si="163"/>
        <v>0</v>
      </c>
      <c r="S3520" s="36">
        <f t="shared" si="164"/>
        <v>0</v>
      </c>
    </row>
    <row r="3521" spans="1:19" x14ac:dyDescent="0.25">
      <c r="A3521" s="101">
        <f>'DETALLE DE CONEXIONES'!P3521</f>
        <v>0</v>
      </c>
      <c r="B3521" s="36">
        <f>'DETALLE DE CONEXIONES'!I3521</f>
        <v>0</v>
      </c>
      <c r="C3521" s="36">
        <f>'DETALLE DE CONEXIONES'!BB3521</f>
        <v>0</v>
      </c>
      <c r="D3521" s="36">
        <f>'DETALLE DE CONEXIONES'!E3521</f>
        <v>0</v>
      </c>
      <c r="E3521" s="36">
        <f t="shared" si="162"/>
        <v>1</v>
      </c>
      <c r="F3521" s="36">
        <f>IFERROR(LIMPIA('DETALLE DE CONEXIONES'!N3521,1),0)</f>
        <v>0</v>
      </c>
      <c r="G3521" s="36" t="str">
        <f>LEFT('DETALLE DE CONEXIONES'!BE3521,3)</f>
        <v/>
      </c>
      <c r="H3521" s="36" t="str">
        <f>RIGHT('DETALLE DE CONEXIONES'!AK3521,2)</f>
        <v/>
      </c>
      <c r="I3521" s="36" t="str">
        <f>LEFT('DETALLE DE CONEXIONES'!AK3521,3)</f>
        <v/>
      </c>
      <c r="J3521" s="36" t="str">
        <f>LEFT('DETALLE DE CONEXIONES'!M3521,3)</f>
        <v/>
      </c>
      <c r="K3521" s="36" t="str">
        <f>IF(LEN('DETALLE DE CONEXIONES'!M3521)&lt;12,(RIGHT('DETALLE DE CONEXIONES'!M3521,5)),(RIGHT('DETALLE DE CONEXIONES'!M3521,6)))</f>
        <v/>
      </c>
      <c r="L3521" s="36">
        <f>IF(C3521="Saliente Local",(IFERROR((LIMPIA(J3521,1)),0)),0)</f>
        <v>0</v>
      </c>
      <c r="M3521" s="36">
        <f>IF(C3521="Saliente Nacional",(IFERROR((LIMPIA(J3521,1)),0)),0)</f>
        <v>0</v>
      </c>
      <c r="N3521" s="36">
        <f>IF(C3521="Saliente Internacional",(IFERROR((LIMPIA(J3521,1)),0)),0)</f>
        <v>0</v>
      </c>
      <c r="O3521" s="36">
        <f>IF(C3521="Saliente Local",(IFERROR((LIMPIA(K3521,1)),0)),0)</f>
        <v>0</v>
      </c>
      <c r="P3521" s="36">
        <f>IF(C3521="Saliente Nacional",(IFERROR((LIMPIA(K3521,1)),0)),0)</f>
        <v>0</v>
      </c>
      <c r="Q3521" s="36">
        <f>IF(C3521="Saliente Internacional",(IFERROR((LIMPIA(K3521,1)),0)),0)</f>
        <v>0</v>
      </c>
      <c r="R3521" s="36">
        <f t="shared" si="163"/>
        <v>0</v>
      </c>
      <c r="S3521" s="36">
        <f t="shared" si="164"/>
        <v>0</v>
      </c>
    </row>
    <row r="3522" spans="1:19" x14ac:dyDescent="0.25">
      <c r="A3522" s="101">
        <f>'DETALLE DE CONEXIONES'!P3522</f>
        <v>0</v>
      </c>
      <c r="B3522" s="36">
        <f>'DETALLE DE CONEXIONES'!I3522</f>
        <v>0</v>
      </c>
      <c r="C3522" s="36">
        <f>'DETALLE DE CONEXIONES'!BB3522</f>
        <v>0</v>
      </c>
      <c r="D3522" s="36">
        <f>'DETALLE DE CONEXIONES'!E3522</f>
        <v>0</v>
      </c>
      <c r="E3522" s="36">
        <f t="shared" si="162"/>
        <v>1</v>
      </c>
      <c r="F3522" s="36">
        <f>IFERROR(LIMPIA('DETALLE DE CONEXIONES'!N3522,1),0)</f>
        <v>0</v>
      </c>
      <c r="G3522" s="36" t="str">
        <f>LEFT('DETALLE DE CONEXIONES'!BE3522,3)</f>
        <v/>
      </c>
      <c r="H3522" s="36" t="str">
        <f>RIGHT('DETALLE DE CONEXIONES'!AK3522,2)</f>
        <v/>
      </c>
      <c r="I3522" s="36" t="str">
        <f>LEFT('DETALLE DE CONEXIONES'!AK3522,3)</f>
        <v/>
      </c>
      <c r="J3522" s="36" t="str">
        <f>LEFT('DETALLE DE CONEXIONES'!M3522,3)</f>
        <v/>
      </c>
      <c r="K3522" s="36" t="str">
        <f>IF(LEN('DETALLE DE CONEXIONES'!M3522)&lt;12,(RIGHT('DETALLE DE CONEXIONES'!M3522,5)),(RIGHT('DETALLE DE CONEXIONES'!M3522,6)))</f>
        <v/>
      </c>
      <c r="L3522" s="36">
        <f>IF(C3522="Saliente Local",(IFERROR((LIMPIA(J3522,1)),0)),0)</f>
        <v>0</v>
      </c>
      <c r="M3522" s="36">
        <f>IF(C3522="Saliente Nacional",(IFERROR((LIMPIA(J3522,1)),0)),0)</f>
        <v>0</v>
      </c>
      <c r="N3522" s="36">
        <f>IF(C3522="Saliente Internacional",(IFERROR((LIMPIA(J3522,1)),0)),0)</f>
        <v>0</v>
      </c>
      <c r="O3522" s="36">
        <f>IF(C3522="Saliente Local",(IFERROR((LIMPIA(K3522,1)),0)),0)</f>
        <v>0</v>
      </c>
      <c r="P3522" s="36">
        <f>IF(C3522="Saliente Nacional",(IFERROR((LIMPIA(K3522,1)),0)),0)</f>
        <v>0</v>
      </c>
      <c r="Q3522" s="36">
        <f>IF(C3522="Saliente Internacional",(IFERROR((LIMPIA(K3522,1)),0)),0)</f>
        <v>0</v>
      </c>
      <c r="R3522" s="36">
        <f t="shared" si="163"/>
        <v>0</v>
      </c>
      <c r="S3522" s="36">
        <f t="shared" si="164"/>
        <v>0</v>
      </c>
    </row>
    <row r="3523" spans="1:19" x14ac:dyDescent="0.25">
      <c r="A3523" s="101">
        <f>'DETALLE DE CONEXIONES'!P3523</f>
        <v>0</v>
      </c>
      <c r="B3523" s="36">
        <f>'DETALLE DE CONEXIONES'!I3523</f>
        <v>0</v>
      </c>
      <c r="C3523" s="36">
        <f>'DETALLE DE CONEXIONES'!BB3523</f>
        <v>0</v>
      </c>
      <c r="D3523" s="36">
        <f>'DETALLE DE CONEXIONES'!E3523</f>
        <v>0</v>
      </c>
      <c r="E3523" s="36">
        <f t="shared" ref="E3523:E3586" si="165">LEN(D3523)</f>
        <v>1</v>
      </c>
      <c r="F3523" s="36">
        <f>IFERROR(LIMPIA('DETALLE DE CONEXIONES'!N3523,1),0)</f>
        <v>0</v>
      </c>
      <c r="G3523" s="36" t="str">
        <f>LEFT('DETALLE DE CONEXIONES'!BE3523,3)</f>
        <v/>
      </c>
      <c r="H3523" s="36" t="str">
        <f>RIGHT('DETALLE DE CONEXIONES'!AK3523,2)</f>
        <v/>
      </c>
      <c r="I3523" s="36" t="str">
        <f>LEFT('DETALLE DE CONEXIONES'!AK3523,3)</f>
        <v/>
      </c>
      <c r="J3523" s="36" t="str">
        <f>LEFT('DETALLE DE CONEXIONES'!M3523,3)</f>
        <v/>
      </c>
      <c r="K3523" s="36" t="str">
        <f>IF(LEN('DETALLE DE CONEXIONES'!M3523)&lt;12,(RIGHT('DETALLE DE CONEXIONES'!M3523,5)),(RIGHT('DETALLE DE CONEXIONES'!M3523,6)))</f>
        <v/>
      </c>
      <c r="L3523" s="36">
        <f>IF(C3523="Saliente Local",(IFERROR((LIMPIA(J3523,1)),0)),0)</f>
        <v>0</v>
      </c>
      <c r="M3523" s="36">
        <f>IF(C3523="Saliente Nacional",(IFERROR((LIMPIA(J3523,1)),0)),0)</f>
        <v>0</v>
      </c>
      <c r="N3523" s="36">
        <f>IF(C3523="Saliente Internacional",(IFERROR((LIMPIA(J3523,1)),0)),0)</f>
        <v>0</v>
      </c>
      <c r="O3523" s="36">
        <f>IF(C3523="Saliente Local",(IFERROR((LIMPIA(K3523,1)),0)),0)</f>
        <v>0</v>
      </c>
      <c r="P3523" s="36">
        <f>IF(C3523="Saliente Nacional",(IFERROR((LIMPIA(K3523,1)),0)),0)</f>
        <v>0</v>
      </c>
      <c r="Q3523" s="36">
        <f>IF(C3523="Saliente Internacional",(IFERROR((LIMPIA(K3523,1)),0)),0)</f>
        <v>0</v>
      </c>
      <c r="R3523" s="36">
        <f t="shared" ref="R3523:R3586" si="166">IF(SUM(O3523:P3523)&gt;0,(L3523+M3523+1),(L3523+M3523))</f>
        <v>0</v>
      </c>
      <c r="S3523" s="36">
        <f t="shared" ref="S3523:S3586" si="167">IF(Q3523&gt;0,N3523+1,N3523)</f>
        <v>0</v>
      </c>
    </row>
    <row r="3524" spans="1:19" x14ac:dyDescent="0.25">
      <c r="A3524" s="101">
        <f>'DETALLE DE CONEXIONES'!P3524</f>
        <v>0</v>
      </c>
      <c r="B3524" s="36">
        <f>'DETALLE DE CONEXIONES'!I3524</f>
        <v>0</v>
      </c>
      <c r="C3524" s="36">
        <f>'DETALLE DE CONEXIONES'!BB3524</f>
        <v>0</v>
      </c>
      <c r="D3524" s="36">
        <f>'DETALLE DE CONEXIONES'!E3524</f>
        <v>0</v>
      </c>
      <c r="E3524" s="36">
        <f t="shared" si="165"/>
        <v>1</v>
      </c>
      <c r="F3524" s="36">
        <f>IFERROR(LIMPIA('DETALLE DE CONEXIONES'!N3524,1),0)</f>
        <v>0</v>
      </c>
      <c r="G3524" s="36" t="str">
        <f>LEFT('DETALLE DE CONEXIONES'!BE3524,3)</f>
        <v/>
      </c>
      <c r="H3524" s="36" t="str">
        <f>RIGHT('DETALLE DE CONEXIONES'!AK3524,2)</f>
        <v/>
      </c>
      <c r="I3524" s="36" t="str">
        <f>LEFT('DETALLE DE CONEXIONES'!AK3524,3)</f>
        <v/>
      </c>
      <c r="J3524" s="36" t="str">
        <f>LEFT('DETALLE DE CONEXIONES'!M3524,3)</f>
        <v/>
      </c>
      <c r="K3524" s="36" t="str">
        <f>IF(LEN('DETALLE DE CONEXIONES'!M3524)&lt;12,(RIGHT('DETALLE DE CONEXIONES'!M3524,5)),(RIGHT('DETALLE DE CONEXIONES'!M3524,6)))</f>
        <v/>
      </c>
      <c r="L3524" s="36">
        <f>IF(C3524="Saliente Local",(IFERROR((LIMPIA(J3524,1)),0)),0)</f>
        <v>0</v>
      </c>
      <c r="M3524" s="36">
        <f>IF(C3524="Saliente Nacional",(IFERROR((LIMPIA(J3524,1)),0)),0)</f>
        <v>0</v>
      </c>
      <c r="N3524" s="36">
        <f>IF(C3524="Saliente Internacional",(IFERROR((LIMPIA(J3524,1)),0)),0)</f>
        <v>0</v>
      </c>
      <c r="O3524" s="36">
        <f>IF(C3524="Saliente Local",(IFERROR((LIMPIA(K3524,1)),0)),0)</f>
        <v>0</v>
      </c>
      <c r="P3524" s="36">
        <f>IF(C3524="Saliente Nacional",(IFERROR((LIMPIA(K3524,1)),0)),0)</f>
        <v>0</v>
      </c>
      <c r="Q3524" s="36">
        <f>IF(C3524="Saliente Internacional",(IFERROR((LIMPIA(K3524,1)),0)),0)</f>
        <v>0</v>
      </c>
      <c r="R3524" s="36">
        <f t="shared" si="166"/>
        <v>0</v>
      </c>
      <c r="S3524" s="36">
        <f t="shared" si="167"/>
        <v>0</v>
      </c>
    </row>
    <row r="3525" spans="1:19" x14ac:dyDescent="0.25">
      <c r="A3525" s="101">
        <f>'DETALLE DE CONEXIONES'!P3525</f>
        <v>0</v>
      </c>
      <c r="B3525" s="36">
        <f>'DETALLE DE CONEXIONES'!I3525</f>
        <v>0</v>
      </c>
      <c r="C3525" s="36">
        <f>'DETALLE DE CONEXIONES'!BB3525</f>
        <v>0</v>
      </c>
      <c r="D3525" s="36">
        <f>'DETALLE DE CONEXIONES'!E3525</f>
        <v>0</v>
      </c>
      <c r="E3525" s="36">
        <f t="shared" si="165"/>
        <v>1</v>
      </c>
      <c r="F3525" s="36">
        <f>IFERROR(LIMPIA('DETALLE DE CONEXIONES'!N3525,1),0)</f>
        <v>0</v>
      </c>
      <c r="G3525" s="36" t="str">
        <f>LEFT('DETALLE DE CONEXIONES'!BE3525,3)</f>
        <v/>
      </c>
      <c r="H3525" s="36" t="str">
        <f>RIGHT('DETALLE DE CONEXIONES'!AK3525,2)</f>
        <v/>
      </c>
      <c r="I3525" s="36" t="str">
        <f>LEFT('DETALLE DE CONEXIONES'!AK3525,3)</f>
        <v/>
      </c>
      <c r="J3525" s="36" t="str">
        <f>LEFT('DETALLE DE CONEXIONES'!M3525,3)</f>
        <v/>
      </c>
      <c r="K3525" s="36" t="str">
        <f>IF(LEN('DETALLE DE CONEXIONES'!M3525)&lt;12,(RIGHT('DETALLE DE CONEXIONES'!M3525,5)),(RIGHT('DETALLE DE CONEXIONES'!M3525,6)))</f>
        <v/>
      </c>
      <c r="L3525" s="36">
        <f>IF(C3525="Saliente Local",(IFERROR((LIMPIA(J3525,1)),0)),0)</f>
        <v>0</v>
      </c>
      <c r="M3525" s="36">
        <f>IF(C3525="Saliente Nacional",(IFERROR((LIMPIA(J3525,1)),0)),0)</f>
        <v>0</v>
      </c>
      <c r="N3525" s="36">
        <f>IF(C3525="Saliente Internacional",(IFERROR((LIMPIA(J3525,1)),0)),0)</f>
        <v>0</v>
      </c>
      <c r="O3525" s="36">
        <f>IF(C3525="Saliente Local",(IFERROR((LIMPIA(K3525,1)),0)),0)</f>
        <v>0</v>
      </c>
      <c r="P3525" s="36">
        <f>IF(C3525="Saliente Nacional",(IFERROR((LIMPIA(K3525,1)),0)),0)</f>
        <v>0</v>
      </c>
      <c r="Q3525" s="36">
        <f>IF(C3525="Saliente Internacional",(IFERROR((LIMPIA(K3525,1)),0)),0)</f>
        <v>0</v>
      </c>
      <c r="R3525" s="36">
        <f t="shared" si="166"/>
        <v>0</v>
      </c>
      <c r="S3525" s="36">
        <f t="shared" si="167"/>
        <v>0</v>
      </c>
    </row>
    <row r="3526" spans="1:19" x14ac:dyDescent="0.25">
      <c r="A3526" s="101">
        <f>'DETALLE DE CONEXIONES'!P3526</f>
        <v>0</v>
      </c>
      <c r="B3526" s="36">
        <f>'DETALLE DE CONEXIONES'!I3526</f>
        <v>0</v>
      </c>
      <c r="C3526" s="36">
        <f>'DETALLE DE CONEXIONES'!BB3526</f>
        <v>0</v>
      </c>
      <c r="D3526" s="36">
        <f>'DETALLE DE CONEXIONES'!E3526</f>
        <v>0</v>
      </c>
      <c r="E3526" s="36">
        <f t="shared" si="165"/>
        <v>1</v>
      </c>
      <c r="F3526" s="36">
        <f>IFERROR(LIMPIA('DETALLE DE CONEXIONES'!N3526,1),0)</f>
        <v>0</v>
      </c>
      <c r="G3526" s="36" t="str">
        <f>LEFT('DETALLE DE CONEXIONES'!BE3526,3)</f>
        <v/>
      </c>
      <c r="H3526" s="36" t="str">
        <f>RIGHT('DETALLE DE CONEXIONES'!AK3526,2)</f>
        <v/>
      </c>
      <c r="I3526" s="36" t="str">
        <f>LEFT('DETALLE DE CONEXIONES'!AK3526,3)</f>
        <v/>
      </c>
      <c r="J3526" s="36" t="str">
        <f>LEFT('DETALLE DE CONEXIONES'!M3526,3)</f>
        <v/>
      </c>
      <c r="K3526" s="36" t="str">
        <f>IF(LEN('DETALLE DE CONEXIONES'!M3526)&lt;12,(RIGHT('DETALLE DE CONEXIONES'!M3526,5)),(RIGHT('DETALLE DE CONEXIONES'!M3526,6)))</f>
        <v/>
      </c>
      <c r="L3526" s="36">
        <f>IF(C3526="Saliente Local",(IFERROR((LIMPIA(J3526,1)),0)),0)</f>
        <v>0</v>
      </c>
      <c r="M3526" s="36">
        <f>IF(C3526="Saliente Nacional",(IFERROR((LIMPIA(J3526,1)),0)),0)</f>
        <v>0</v>
      </c>
      <c r="N3526" s="36">
        <f>IF(C3526="Saliente Internacional",(IFERROR((LIMPIA(J3526,1)),0)),0)</f>
        <v>0</v>
      </c>
      <c r="O3526" s="36">
        <f>IF(C3526="Saliente Local",(IFERROR((LIMPIA(K3526,1)),0)),0)</f>
        <v>0</v>
      </c>
      <c r="P3526" s="36">
        <f>IF(C3526="Saliente Nacional",(IFERROR((LIMPIA(K3526,1)),0)),0)</f>
        <v>0</v>
      </c>
      <c r="Q3526" s="36">
        <f>IF(C3526="Saliente Internacional",(IFERROR((LIMPIA(K3526,1)),0)),0)</f>
        <v>0</v>
      </c>
      <c r="R3526" s="36">
        <f t="shared" si="166"/>
        <v>0</v>
      </c>
      <c r="S3526" s="36">
        <f t="shared" si="167"/>
        <v>0</v>
      </c>
    </row>
    <row r="3527" spans="1:19" x14ac:dyDescent="0.25">
      <c r="A3527" s="101">
        <f>'DETALLE DE CONEXIONES'!P3527</f>
        <v>0</v>
      </c>
      <c r="B3527" s="36">
        <f>'DETALLE DE CONEXIONES'!I3527</f>
        <v>0</v>
      </c>
      <c r="C3527" s="36">
        <f>'DETALLE DE CONEXIONES'!BB3527</f>
        <v>0</v>
      </c>
      <c r="D3527" s="36">
        <f>'DETALLE DE CONEXIONES'!E3527</f>
        <v>0</v>
      </c>
      <c r="E3527" s="36">
        <f t="shared" si="165"/>
        <v>1</v>
      </c>
      <c r="F3527" s="36">
        <f>IFERROR(LIMPIA('DETALLE DE CONEXIONES'!N3527,1),0)</f>
        <v>0</v>
      </c>
      <c r="G3527" s="36" t="str">
        <f>LEFT('DETALLE DE CONEXIONES'!BE3527,3)</f>
        <v/>
      </c>
      <c r="H3527" s="36" t="str">
        <f>RIGHT('DETALLE DE CONEXIONES'!AK3527,2)</f>
        <v/>
      </c>
      <c r="I3527" s="36" t="str">
        <f>LEFT('DETALLE DE CONEXIONES'!AK3527,3)</f>
        <v/>
      </c>
      <c r="J3527" s="36" t="str">
        <f>LEFT('DETALLE DE CONEXIONES'!M3527,3)</f>
        <v/>
      </c>
      <c r="K3527" s="36" t="str">
        <f>IF(LEN('DETALLE DE CONEXIONES'!M3527)&lt;12,(RIGHT('DETALLE DE CONEXIONES'!M3527,5)),(RIGHT('DETALLE DE CONEXIONES'!M3527,6)))</f>
        <v/>
      </c>
      <c r="L3527" s="36">
        <f>IF(C3527="Saliente Local",(IFERROR((LIMPIA(J3527,1)),0)),0)</f>
        <v>0</v>
      </c>
      <c r="M3527" s="36">
        <f>IF(C3527="Saliente Nacional",(IFERROR((LIMPIA(J3527,1)),0)),0)</f>
        <v>0</v>
      </c>
      <c r="N3527" s="36">
        <f>IF(C3527="Saliente Internacional",(IFERROR((LIMPIA(J3527,1)),0)),0)</f>
        <v>0</v>
      </c>
      <c r="O3527" s="36">
        <f>IF(C3527="Saliente Local",(IFERROR((LIMPIA(K3527,1)),0)),0)</f>
        <v>0</v>
      </c>
      <c r="P3527" s="36">
        <f>IF(C3527="Saliente Nacional",(IFERROR((LIMPIA(K3527,1)),0)),0)</f>
        <v>0</v>
      </c>
      <c r="Q3527" s="36">
        <f>IF(C3527="Saliente Internacional",(IFERROR((LIMPIA(K3527,1)),0)),0)</f>
        <v>0</v>
      </c>
      <c r="R3527" s="36">
        <f t="shared" si="166"/>
        <v>0</v>
      </c>
      <c r="S3527" s="36">
        <f t="shared" si="167"/>
        <v>0</v>
      </c>
    </row>
    <row r="3528" spans="1:19" x14ac:dyDescent="0.25">
      <c r="A3528" s="101">
        <f>'DETALLE DE CONEXIONES'!P3528</f>
        <v>0</v>
      </c>
      <c r="B3528" s="36">
        <f>'DETALLE DE CONEXIONES'!I3528</f>
        <v>0</v>
      </c>
      <c r="C3528" s="36">
        <f>'DETALLE DE CONEXIONES'!BB3528</f>
        <v>0</v>
      </c>
      <c r="D3528" s="36">
        <f>'DETALLE DE CONEXIONES'!E3528</f>
        <v>0</v>
      </c>
      <c r="E3528" s="36">
        <f t="shared" si="165"/>
        <v>1</v>
      </c>
      <c r="F3528" s="36">
        <f>IFERROR(LIMPIA('DETALLE DE CONEXIONES'!N3528,1),0)</f>
        <v>0</v>
      </c>
      <c r="G3528" s="36" t="str">
        <f>LEFT('DETALLE DE CONEXIONES'!BE3528,3)</f>
        <v/>
      </c>
      <c r="H3528" s="36" t="str">
        <f>RIGHT('DETALLE DE CONEXIONES'!AK3528,2)</f>
        <v/>
      </c>
      <c r="I3528" s="36" t="str">
        <f>LEFT('DETALLE DE CONEXIONES'!AK3528,3)</f>
        <v/>
      </c>
      <c r="J3528" s="36" t="str">
        <f>LEFT('DETALLE DE CONEXIONES'!M3528,3)</f>
        <v/>
      </c>
      <c r="K3528" s="36" t="str">
        <f>IF(LEN('DETALLE DE CONEXIONES'!M3528)&lt;12,(RIGHT('DETALLE DE CONEXIONES'!M3528,5)),(RIGHT('DETALLE DE CONEXIONES'!M3528,6)))</f>
        <v/>
      </c>
      <c r="L3528" s="36">
        <f>IF(C3528="Saliente Local",(IFERROR((LIMPIA(J3528,1)),0)),0)</f>
        <v>0</v>
      </c>
      <c r="M3528" s="36">
        <f>IF(C3528="Saliente Nacional",(IFERROR((LIMPIA(J3528,1)),0)),0)</f>
        <v>0</v>
      </c>
      <c r="N3528" s="36">
        <f>IF(C3528="Saliente Internacional",(IFERROR((LIMPIA(J3528,1)),0)),0)</f>
        <v>0</v>
      </c>
      <c r="O3528" s="36">
        <f>IF(C3528="Saliente Local",(IFERROR((LIMPIA(K3528,1)),0)),0)</f>
        <v>0</v>
      </c>
      <c r="P3528" s="36">
        <f>IF(C3528="Saliente Nacional",(IFERROR((LIMPIA(K3528,1)),0)),0)</f>
        <v>0</v>
      </c>
      <c r="Q3528" s="36">
        <f>IF(C3528="Saliente Internacional",(IFERROR((LIMPIA(K3528,1)),0)),0)</f>
        <v>0</v>
      </c>
      <c r="R3528" s="36">
        <f t="shared" si="166"/>
        <v>0</v>
      </c>
      <c r="S3528" s="36">
        <f t="shared" si="167"/>
        <v>0</v>
      </c>
    </row>
    <row r="3529" spans="1:19" x14ac:dyDescent="0.25">
      <c r="A3529" s="101">
        <f>'DETALLE DE CONEXIONES'!P3529</f>
        <v>0</v>
      </c>
      <c r="B3529" s="36">
        <f>'DETALLE DE CONEXIONES'!I3529</f>
        <v>0</v>
      </c>
      <c r="C3529" s="36">
        <f>'DETALLE DE CONEXIONES'!BB3529</f>
        <v>0</v>
      </c>
      <c r="D3529" s="36">
        <f>'DETALLE DE CONEXIONES'!E3529</f>
        <v>0</v>
      </c>
      <c r="E3529" s="36">
        <f t="shared" si="165"/>
        <v>1</v>
      </c>
      <c r="F3529" s="36">
        <f>IFERROR(LIMPIA('DETALLE DE CONEXIONES'!N3529,1),0)</f>
        <v>0</v>
      </c>
      <c r="G3529" s="36" t="str">
        <f>LEFT('DETALLE DE CONEXIONES'!BE3529,3)</f>
        <v/>
      </c>
      <c r="H3529" s="36" t="str">
        <f>RIGHT('DETALLE DE CONEXIONES'!AK3529,2)</f>
        <v/>
      </c>
      <c r="I3529" s="36" t="str">
        <f>LEFT('DETALLE DE CONEXIONES'!AK3529,3)</f>
        <v/>
      </c>
      <c r="J3529" s="36" t="str">
        <f>LEFT('DETALLE DE CONEXIONES'!M3529,3)</f>
        <v/>
      </c>
      <c r="K3529" s="36" t="str">
        <f>IF(LEN('DETALLE DE CONEXIONES'!M3529)&lt;12,(RIGHT('DETALLE DE CONEXIONES'!M3529,5)),(RIGHT('DETALLE DE CONEXIONES'!M3529,6)))</f>
        <v/>
      </c>
      <c r="L3529" s="36">
        <f>IF(C3529="Saliente Local",(IFERROR((LIMPIA(J3529,1)),0)),0)</f>
        <v>0</v>
      </c>
      <c r="M3529" s="36">
        <f>IF(C3529="Saliente Nacional",(IFERROR((LIMPIA(J3529,1)),0)),0)</f>
        <v>0</v>
      </c>
      <c r="N3529" s="36">
        <f>IF(C3529="Saliente Internacional",(IFERROR((LIMPIA(J3529,1)),0)),0)</f>
        <v>0</v>
      </c>
      <c r="O3529" s="36">
        <f>IF(C3529="Saliente Local",(IFERROR((LIMPIA(K3529,1)),0)),0)</f>
        <v>0</v>
      </c>
      <c r="P3529" s="36">
        <f>IF(C3529="Saliente Nacional",(IFERROR((LIMPIA(K3529,1)),0)),0)</f>
        <v>0</v>
      </c>
      <c r="Q3529" s="36">
        <f>IF(C3529="Saliente Internacional",(IFERROR((LIMPIA(K3529,1)),0)),0)</f>
        <v>0</v>
      </c>
      <c r="R3529" s="36">
        <f t="shared" si="166"/>
        <v>0</v>
      </c>
      <c r="S3529" s="36">
        <f t="shared" si="167"/>
        <v>0</v>
      </c>
    </row>
    <row r="3530" spans="1:19" x14ac:dyDescent="0.25">
      <c r="A3530" s="101">
        <f>'DETALLE DE CONEXIONES'!P3530</f>
        <v>0</v>
      </c>
      <c r="B3530" s="36">
        <f>'DETALLE DE CONEXIONES'!I3530</f>
        <v>0</v>
      </c>
      <c r="C3530" s="36">
        <f>'DETALLE DE CONEXIONES'!BB3530</f>
        <v>0</v>
      </c>
      <c r="D3530" s="36">
        <f>'DETALLE DE CONEXIONES'!E3530</f>
        <v>0</v>
      </c>
      <c r="E3530" s="36">
        <f t="shared" si="165"/>
        <v>1</v>
      </c>
      <c r="F3530" s="36">
        <f>IFERROR(LIMPIA('DETALLE DE CONEXIONES'!N3530,1),0)</f>
        <v>0</v>
      </c>
      <c r="G3530" s="36" t="str">
        <f>LEFT('DETALLE DE CONEXIONES'!BE3530,3)</f>
        <v/>
      </c>
      <c r="H3530" s="36" t="str">
        <f>RIGHT('DETALLE DE CONEXIONES'!AK3530,2)</f>
        <v/>
      </c>
      <c r="I3530" s="36" t="str">
        <f>LEFT('DETALLE DE CONEXIONES'!AK3530,3)</f>
        <v/>
      </c>
      <c r="J3530" s="36" t="str">
        <f>LEFT('DETALLE DE CONEXIONES'!M3530,3)</f>
        <v/>
      </c>
      <c r="K3530" s="36" t="str">
        <f>IF(LEN('DETALLE DE CONEXIONES'!M3530)&lt;12,(RIGHT('DETALLE DE CONEXIONES'!M3530,5)),(RIGHT('DETALLE DE CONEXIONES'!M3530,6)))</f>
        <v/>
      </c>
      <c r="L3530" s="36">
        <f>IF(C3530="Saliente Local",(IFERROR((LIMPIA(J3530,1)),0)),0)</f>
        <v>0</v>
      </c>
      <c r="M3530" s="36">
        <f>IF(C3530="Saliente Nacional",(IFERROR((LIMPIA(J3530,1)),0)),0)</f>
        <v>0</v>
      </c>
      <c r="N3530" s="36">
        <f>IF(C3530="Saliente Internacional",(IFERROR((LIMPIA(J3530,1)),0)),0)</f>
        <v>0</v>
      </c>
      <c r="O3530" s="36">
        <f>IF(C3530="Saliente Local",(IFERROR((LIMPIA(K3530,1)),0)),0)</f>
        <v>0</v>
      </c>
      <c r="P3530" s="36">
        <f>IF(C3530="Saliente Nacional",(IFERROR((LIMPIA(K3530,1)),0)),0)</f>
        <v>0</v>
      </c>
      <c r="Q3530" s="36">
        <f>IF(C3530="Saliente Internacional",(IFERROR((LIMPIA(K3530,1)),0)),0)</f>
        <v>0</v>
      </c>
      <c r="R3530" s="36">
        <f t="shared" si="166"/>
        <v>0</v>
      </c>
      <c r="S3530" s="36">
        <f t="shared" si="167"/>
        <v>0</v>
      </c>
    </row>
    <row r="3531" spans="1:19" x14ac:dyDescent="0.25">
      <c r="A3531" s="101">
        <f>'DETALLE DE CONEXIONES'!P3531</f>
        <v>0</v>
      </c>
      <c r="B3531" s="36">
        <f>'DETALLE DE CONEXIONES'!I3531</f>
        <v>0</v>
      </c>
      <c r="C3531" s="36">
        <f>'DETALLE DE CONEXIONES'!BB3531</f>
        <v>0</v>
      </c>
      <c r="D3531" s="36">
        <f>'DETALLE DE CONEXIONES'!E3531</f>
        <v>0</v>
      </c>
      <c r="E3531" s="36">
        <f t="shared" si="165"/>
        <v>1</v>
      </c>
      <c r="F3531" s="36">
        <f>IFERROR(LIMPIA('DETALLE DE CONEXIONES'!N3531,1),0)</f>
        <v>0</v>
      </c>
      <c r="G3531" s="36" t="str">
        <f>LEFT('DETALLE DE CONEXIONES'!BE3531,3)</f>
        <v/>
      </c>
      <c r="H3531" s="36" t="str">
        <f>RIGHT('DETALLE DE CONEXIONES'!AK3531,2)</f>
        <v/>
      </c>
      <c r="I3531" s="36" t="str">
        <f>LEFT('DETALLE DE CONEXIONES'!AK3531,3)</f>
        <v/>
      </c>
      <c r="J3531" s="36" t="str">
        <f>LEFT('DETALLE DE CONEXIONES'!M3531,3)</f>
        <v/>
      </c>
      <c r="K3531" s="36" t="str">
        <f>IF(LEN('DETALLE DE CONEXIONES'!M3531)&lt;12,(RIGHT('DETALLE DE CONEXIONES'!M3531,5)),(RIGHT('DETALLE DE CONEXIONES'!M3531,6)))</f>
        <v/>
      </c>
      <c r="L3531" s="36">
        <f>IF(C3531="Saliente Local",(IFERROR((LIMPIA(J3531,1)),0)),0)</f>
        <v>0</v>
      </c>
      <c r="M3531" s="36">
        <f>IF(C3531="Saliente Nacional",(IFERROR((LIMPIA(J3531,1)),0)),0)</f>
        <v>0</v>
      </c>
      <c r="N3531" s="36">
        <f>IF(C3531="Saliente Internacional",(IFERROR((LIMPIA(J3531,1)),0)),0)</f>
        <v>0</v>
      </c>
      <c r="O3531" s="36">
        <f>IF(C3531="Saliente Local",(IFERROR((LIMPIA(K3531,1)),0)),0)</f>
        <v>0</v>
      </c>
      <c r="P3531" s="36">
        <f>IF(C3531="Saliente Nacional",(IFERROR((LIMPIA(K3531,1)),0)),0)</f>
        <v>0</v>
      </c>
      <c r="Q3531" s="36">
        <f>IF(C3531="Saliente Internacional",(IFERROR((LIMPIA(K3531,1)),0)),0)</f>
        <v>0</v>
      </c>
      <c r="R3531" s="36">
        <f t="shared" si="166"/>
        <v>0</v>
      </c>
      <c r="S3531" s="36">
        <f t="shared" si="167"/>
        <v>0</v>
      </c>
    </row>
    <row r="3532" spans="1:19" x14ac:dyDescent="0.25">
      <c r="A3532" s="101">
        <f>'DETALLE DE CONEXIONES'!P3532</f>
        <v>0</v>
      </c>
      <c r="B3532" s="36">
        <f>'DETALLE DE CONEXIONES'!I3532</f>
        <v>0</v>
      </c>
      <c r="C3532" s="36">
        <f>'DETALLE DE CONEXIONES'!BB3532</f>
        <v>0</v>
      </c>
      <c r="D3532" s="36">
        <f>'DETALLE DE CONEXIONES'!E3532</f>
        <v>0</v>
      </c>
      <c r="E3532" s="36">
        <f t="shared" si="165"/>
        <v>1</v>
      </c>
      <c r="F3532" s="36">
        <f>IFERROR(LIMPIA('DETALLE DE CONEXIONES'!N3532,1),0)</f>
        <v>0</v>
      </c>
      <c r="G3532" s="36" t="str">
        <f>LEFT('DETALLE DE CONEXIONES'!BE3532,3)</f>
        <v/>
      </c>
      <c r="H3532" s="36" t="str">
        <f>RIGHT('DETALLE DE CONEXIONES'!AK3532,2)</f>
        <v/>
      </c>
      <c r="I3532" s="36" t="str">
        <f>LEFT('DETALLE DE CONEXIONES'!AK3532,3)</f>
        <v/>
      </c>
      <c r="J3532" s="36" t="str">
        <f>LEFT('DETALLE DE CONEXIONES'!M3532,3)</f>
        <v/>
      </c>
      <c r="K3532" s="36" t="str">
        <f>IF(LEN('DETALLE DE CONEXIONES'!M3532)&lt;12,(RIGHT('DETALLE DE CONEXIONES'!M3532,5)),(RIGHT('DETALLE DE CONEXIONES'!M3532,6)))</f>
        <v/>
      </c>
      <c r="L3532" s="36">
        <f>IF(C3532="Saliente Local",(IFERROR((LIMPIA(J3532,1)),0)),0)</f>
        <v>0</v>
      </c>
      <c r="M3532" s="36">
        <f>IF(C3532="Saliente Nacional",(IFERROR((LIMPIA(J3532,1)),0)),0)</f>
        <v>0</v>
      </c>
      <c r="N3532" s="36">
        <f>IF(C3532="Saliente Internacional",(IFERROR((LIMPIA(J3532,1)),0)),0)</f>
        <v>0</v>
      </c>
      <c r="O3532" s="36">
        <f>IF(C3532="Saliente Local",(IFERROR((LIMPIA(K3532,1)),0)),0)</f>
        <v>0</v>
      </c>
      <c r="P3532" s="36">
        <f>IF(C3532="Saliente Nacional",(IFERROR((LIMPIA(K3532,1)),0)),0)</f>
        <v>0</v>
      </c>
      <c r="Q3532" s="36">
        <f>IF(C3532="Saliente Internacional",(IFERROR((LIMPIA(K3532,1)),0)),0)</f>
        <v>0</v>
      </c>
      <c r="R3532" s="36">
        <f t="shared" si="166"/>
        <v>0</v>
      </c>
      <c r="S3532" s="36">
        <f t="shared" si="167"/>
        <v>0</v>
      </c>
    </row>
    <row r="3533" spans="1:19" x14ac:dyDescent="0.25">
      <c r="A3533" s="101">
        <f>'DETALLE DE CONEXIONES'!P3533</f>
        <v>0</v>
      </c>
      <c r="B3533" s="36">
        <f>'DETALLE DE CONEXIONES'!I3533</f>
        <v>0</v>
      </c>
      <c r="C3533" s="36">
        <f>'DETALLE DE CONEXIONES'!BB3533</f>
        <v>0</v>
      </c>
      <c r="D3533" s="36">
        <f>'DETALLE DE CONEXIONES'!E3533</f>
        <v>0</v>
      </c>
      <c r="E3533" s="36">
        <f t="shared" si="165"/>
        <v>1</v>
      </c>
      <c r="F3533" s="36">
        <f>IFERROR(LIMPIA('DETALLE DE CONEXIONES'!N3533,1),0)</f>
        <v>0</v>
      </c>
      <c r="G3533" s="36" t="str">
        <f>LEFT('DETALLE DE CONEXIONES'!BE3533,3)</f>
        <v/>
      </c>
      <c r="H3533" s="36" t="str">
        <f>RIGHT('DETALLE DE CONEXIONES'!AK3533,2)</f>
        <v/>
      </c>
      <c r="I3533" s="36" t="str">
        <f>LEFT('DETALLE DE CONEXIONES'!AK3533,3)</f>
        <v/>
      </c>
      <c r="J3533" s="36" t="str">
        <f>LEFT('DETALLE DE CONEXIONES'!M3533,3)</f>
        <v/>
      </c>
      <c r="K3533" s="36" t="str">
        <f>IF(LEN('DETALLE DE CONEXIONES'!M3533)&lt;12,(RIGHT('DETALLE DE CONEXIONES'!M3533,5)),(RIGHT('DETALLE DE CONEXIONES'!M3533,6)))</f>
        <v/>
      </c>
      <c r="L3533" s="36">
        <f>IF(C3533="Saliente Local",(IFERROR((LIMPIA(J3533,1)),0)),0)</f>
        <v>0</v>
      </c>
      <c r="M3533" s="36">
        <f>IF(C3533="Saliente Nacional",(IFERROR((LIMPIA(J3533,1)),0)),0)</f>
        <v>0</v>
      </c>
      <c r="N3533" s="36">
        <f>IF(C3533="Saliente Internacional",(IFERROR((LIMPIA(J3533,1)),0)),0)</f>
        <v>0</v>
      </c>
      <c r="O3533" s="36">
        <f>IF(C3533="Saliente Local",(IFERROR((LIMPIA(K3533,1)),0)),0)</f>
        <v>0</v>
      </c>
      <c r="P3533" s="36">
        <f>IF(C3533="Saliente Nacional",(IFERROR((LIMPIA(K3533,1)),0)),0)</f>
        <v>0</v>
      </c>
      <c r="Q3533" s="36">
        <f>IF(C3533="Saliente Internacional",(IFERROR((LIMPIA(K3533,1)),0)),0)</f>
        <v>0</v>
      </c>
      <c r="R3533" s="36">
        <f t="shared" si="166"/>
        <v>0</v>
      </c>
      <c r="S3533" s="36">
        <f t="shared" si="167"/>
        <v>0</v>
      </c>
    </row>
    <row r="3534" spans="1:19" x14ac:dyDescent="0.25">
      <c r="A3534" s="101">
        <f>'DETALLE DE CONEXIONES'!P3534</f>
        <v>0</v>
      </c>
      <c r="B3534" s="36">
        <f>'DETALLE DE CONEXIONES'!I3534</f>
        <v>0</v>
      </c>
      <c r="C3534" s="36">
        <f>'DETALLE DE CONEXIONES'!BB3534</f>
        <v>0</v>
      </c>
      <c r="D3534" s="36">
        <f>'DETALLE DE CONEXIONES'!E3534</f>
        <v>0</v>
      </c>
      <c r="E3534" s="36">
        <f t="shared" si="165"/>
        <v>1</v>
      </c>
      <c r="F3534" s="36">
        <f>IFERROR(LIMPIA('DETALLE DE CONEXIONES'!N3534,1),0)</f>
        <v>0</v>
      </c>
      <c r="G3534" s="36" t="str">
        <f>LEFT('DETALLE DE CONEXIONES'!BE3534,3)</f>
        <v/>
      </c>
      <c r="H3534" s="36" t="str">
        <f>RIGHT('DETALLE DE CONEXIONES'!AK3534,2)</f>
        <v/>
      </c>
      <c r="I3534" s="36" t="str">
        <f>LEFT('DETALLE DE CONEXIONES'!AK3534,3)</f>
        <v/>
      </c>
      <c r="J3534" s="36" t="str">
        <f>LEFT('DETALLE DE CONEXIONES'!M3534,3)</f>
        <v/>
      </c>
      <c r="K3534" s="36" t="str">
        <f>IF(LEN('DETALLE DE CONEXIONES'!M3534)&lt;12,(RIGHT('DETALLE DE CONEXIONES'!M3534,5)),(RIGHT('DETALLE DE CONEXIONES'!M3534,6)))</f>
        <v/>
      </c>
      <c r="L3534" s="36">
        <f>IF(C3534="Saliente Local",(IFERROR((LIMPIA(J3534,1)),0)),0)</f>
        <v>0</v>
      </c>
      <c r="M3534" s="36">
        <f>IF(C3534="Saliente Nacional",(IFERROR((LIMPIA(J3534,1)),0)),0)</f>
        <v>0</v>
      </c>
      <c r="N3534" s="36">
        <f>IF(C3534="Saliente Internacional",(IFERROR((LIMPIA(J3534,1)),0)),0)</f>
        <v>0</v>
      </c>
      <c r="O3534" s="36">
        <f>IF(C3534="Saliente Local",(IFERROR((LIMPIA(K3534,1)),0)),0)</f>
        <v>0</v>
      </c>
      <c r="P3534" s="36">
        <f>IF(C3534="Saliente Nacional",(IFERROR((LIMPIA(K3534,1)),0)),0)</f>
        <v>0</v>
      </c>
      <c r="Q3534" s="36">
        <f>IF(C3534="Saliente Internacional",(IFERROR((LIMPIA(K3534,1)),0)),0)</f>
        <v>0</v>
      </c>
      <c r="R3534" s="36">
        <f t="shared" si="166"/>
        <v>0</v>
      </c>
      <c r="S3534" s="36">
        <f t="shared" si="167"/>
        <v>0</v>
      </c>
    </row>
    <row r="3535" spans="1:19" x14ac:dyDescent="0.25">
      <c r="A3535" s="101">
        <f>'DETALLE DE CONEXIONES'!P3535</f>
        <v>0</v>
      </c>
      <c r="B3535" s="36">
        <f>'DETALLE DE CONEXIONES'!I3535</f>
        <v>0</v>
      </c>
      <c r="C3535" s="36">
        <f>'DETALLE DE CONEXIONES'!BB3535</f>
        <v>0</v>
      </c>
      <c r="D3535" s="36">
        <f>'DETALLE DE CONEXIONES'!E3535</f>
        <v>0</v>
      </c>
      <c r="E3535" s="36">
        <f t="shared" si="165"/>
        <v>1</v>
      </c>
      <c r="F3535" s="36">
        <f>IFERROR(LIMPIA('DETALLE DE CONEXIONES'!N3535,1),0)</f>
        <v>0</v>
      </c>
      <c r="G3535" s="36" t="str">
        <f>LEFT('DETALLE DE CONEXIONES'!BE3535,3)</f>
        <v/>
      </c>
      <c r="H3535" s="36" t="str">
        <f>RIGHT('DETALLE DE CONEXIONES'!AK3535,2)</f>
        <v/>
      </c>
      <c r="I3535" s="36" t="str">
        <f>LEFT('DETALLE DE CONEXIONES'!AK3535,3)</f>
        <v/>
      </c>
      <c r="J3535" s="36" t="str">
        <f>LEFT('DETALLE DE CONEXIONES'!M3535,3)</f>
        <v/>
      </c>
      <c r="K3535" s="36" t="str">
        <f>IF(LEN('DETALLE DE CONEXIONES'!M3535)&lt;12,(RIGHT('DETALLE DE CONEXIONES'!M3535,5)),(RIGHT('DETALLE DE CONEXIONES'!M3535,6)))</f>
        <v/>
      </c>
      <c r="L3535" s="36">
        <f>IF(C3535="Saliente Local",(IFERROR((LIMPIA(J3535,1)),0)),0)</f>
        <v>0</v>
      </c>
      <c r="M3535" s="36">
        <f>IF(C3535="Saliente Nacional",(IFERROR((LIMPIA(J3535,1)),0)),0)</f>
        <v>0</v>
      </c>
      <c r="N3535" s="36">
        <f>IF(C3535="Saliente Internacional",(IFERROR((LIMPIA(J3535,1)),0)),0)</f>
        <v>0</v>
      </c>
      <c r="O3535" s="36">
        <f>IF(C3535="Saliente Local",(IFERROR((LIMPIA(K3535,1)),0)),0)</f>
        <v>0</v>
      </c>
      <c r="P3535" s="36">
        <f>IF(C3535="Saliente Nacional",(IFERROR((LIMPIA(K3535,1)),0)),0)</f>
        <v>0</v>
      </c>
      <c r="Q3535" s="36">
        <f>IF(C3535="Saliente Internacional",(IFERROR((LIMPIA(K3535,1)),0)),0)</f>
        <v>0</v>
      </c>
      <c r="R3535" s="36">
        <f t="shared" si="166"/>
        <v>0</v>
      </c>
      <c r="S3535" s="36">
        <f t="shared" si="167"/>
        <v>0</v>
      </c>
    </row>
    <row r="3536" spans="1:19" x14ac:dyDescent="0.25">
      <c r="A3536" s="101">
        <f>'DETALLE DE CONEXIONES'!P3536</f>
        <v>0</v>
      </c>
      <c r="B3536" s="36">
        <f>'DETALLE DE CONEXIONES'!I3536</f>
        <v>0</v>
      </c>
      <c r="C3536" s="36">
        <f>'DETALLE DE CONEXIONES'!BB3536</f>
        <v>0</v>
      </c>
      <c r="D3536" s="36">
        <f>'DETALLE DE CONEXIONES'!E3536</f>
        <v>0</v>
      </c>
      <c r="E3536" s="36">
        <f t="shared" si="165"/>
        <v>1</v>
      </c>
      <c r="F3536" s="36">
        <f>IFERROR(LIMPIA('DETALLE DE CONEXIONES'!N3536,1),0)</f>
        <v>0</v>
      </c>
      <c r="G3536" s="36" t="str">
        <f>LEFT('DETALLE DE CONEXIONES'!BE3536,3)</f>
        <v/>
      </c>
      <c r="H3536" s="36" t="str">
        <f>RIGHT('DETALLE DE CONEXIONES'!AK3536,2)</f>
        <v/>
      </c>
      <c r="I3536" s="36" t="str">
        <f>LEFT('DETALLE DE CONEXIONES'!AK3536,3)</f>
        <v/>
      </c>
      <c r="J3536" s="36" t="str">
        <f>LEFT('DETALLE DE CONEXIONES'!M3536,3)</f>
        <v/>
      </c>
      <c r="K3536" s="36" t="str">
        <f>IF(LEN('DETALLE DE CONEXIONES'!M3536)&lt;12,(RIGHT('DETALLE DE CONEXIONES'!M3536,5)),(RIGHT('DETALLE DE CONEXIONES'!M3536,6)))</f>
        <v/>
      </c>
      <c r="L3536" s="36">
        <f>IF(C3536="Saliente Local",(IFERROR((LIMPIA(J3536,1)),0)),0)</f>
        <v>0</v>
      </c>
      <c r="M3536" s="36">
        <f>IF(C3536="Saliente Nacional",(IFERROR((LIMPIA(J3536,1)),0)),0)</f>
        <v>0</v>
      </c>
      <c r="N3536" s="36">
        <f>IF(C3536="Saliente Internacional",(IFERROR((LIMPIA(J3536,1)),0)),0)</f>
        <v>0</v>
      </c>
      <c r="O3536" s="36">
        <f>IF(C3536="Saliente Local",(IFERROR((LIMPIA(K3536,1)),0)),0)</f>
        <v>0</v>
      </c>
      <c r="P3536" s="36">
        <f>IF(C3536="Saliente Nacional",(IFERROR((LIMPIA(K3536,1)),0)),0)</f>
        <v>0</v>
      </c>
      <c r="Q3536" s="36">
        <f>IF(C3536="Saliente Internacional",(IFERROR((LIMPIA(K3536,1)),0)),0)</f>
        <v>0</v>
      </c>
      <c r="R3536" s="36">
        <f t="shared" si="166"/>
        <v>0</v>
      </c>
      <c r="S3536" s="36">
        <f t="shared" si="167"/>
        <v>0</v>
      </c>
    </row>
    <row r="3537" spans="1:19" x14ac:dyDescent="0.25">
      <c r="A3537" s="101">
        <f>'DETALLE DE CONEXIONES'!P3537</f>
        <v>0</v>
      </c>
      <c r="B3537" s="36">
        <f>'DETALLE DE CONEXIONES'!I3537</f>
        <v>0</v>
      </c>
      <c r="C3537" s="36">
        <f>'DETALLE DE CONEXIONES'!BB3537</f>
        <v>0</v>
      </c>
      <c r="D3537" s="36">
        <f>'DETALLE DE CONEXIONES'!E3537</f>
        <v>0</v>
      </c>
      <c r="E3537" s="36">
        <f t="shared" si="165"/>
        <v>1</v>
      </c>
      <c r="F3537" s="36">
        <f>IFERROR(LIMPIA('DETALLE DE CONEXIONES'!N3537,1),0)</f>
        <v>0</v>
      </c>
      <c r="G3537" s="36" t="str">
        <f>LEFT('DETALLE DE CONEXIONES'!BE3537,3)</f>
        <v/>
      </c>
      <c r="H3537" s="36" t="str">
        <f>RIGHT('DETALLE DE CONEXIONES'!AK3537,2)</f>
        <v/>
      </c>
      <c r="I3537" s="36" t="str">
        <f>LEFT('DETALLE DE CONEXIONES'!AK3537,3)</f>
        <v/>
      </c>
      <c r="J3537" s="36" t="str">
        <f>LEFT('DETALLE DE CONEXIONES'!M3537,3)</f>
        <v/>
      </c>
      <c r="K3537" s="36" t="str">
        <f>IF(LEN('DETALLE DE CONEXIONES'!M3537)&lt;12,(RIGHT('DETALLE DE CONEXIONES'!M3537,5)),(RIGHT('DETALLE DE CONEXIONES'!M3537,6)))</f>
        <v/>
      </c>
      <c r="L3537" s="36">
        <f>IF(C3537="Saliente Local",(IFERROR((LIMPIA(J3537,1)),0)),0)</f>
        <v>0</v>
      </c>
      <c r="M3537" s="36">
        <f>IF(C3537="Saliente Nacional",(IFERROR((LIMPIA(J3537,1)),0)),0)</f>
        <v>0</v>
      </c>
      <c r="N3537" s="36">
        <f>IF(C3537="Saliente Internacional",(IFERROR((LIMPIA(J3537,1)),0)),0)</f>
        <v>0</v>
      </c>
      <c r="O3537" s="36">
        <f>IF(C3537="Saliente Local",(IFERROR((LIMPIA(K3537,1)),0)),0)</f>
        <v>0</v>
      </c>
      <c r="P3537" s="36">
        <f>IF(C3537="Saliente Nacional",(IFERROR((LIMPIA(K3537,1)),0)),0)</f>
        <v>0</v>
      </c>
      <c r="Q3537" s="36">
        <f>IF(C3537="Saliente Internacional",(IFERROR((LIMPIA(K3537,1)),0)),0)</f>
        <v>0</v>
      </c>
      <c r="R3537" s="36">
        <f t="shared" si="166"/>
        <v>0</v>
      </c>
      <c r="S3537" s="36">
        <f t="shared" si="167"/>
        <v>0</v>
      </c>
    </row>
    <row r="3538" spans="1:19" x14ac:dyDescent="0.25">
      <c r="A3538" s="101">
        <f>'DETALLE DE CONEXIONES'!P3538</f>
        <v>0</v>
      </c>
      <c r="B3538" s="36">
        <f>'DETALLE DE CONEXIONES'!I3538</f>
        <v>0</v>
      </c>
      <c r="C3538" s="36">
        <f>'DETALLE DE CONEXIONES'!BB3538</f>
        <v>0</v>
      </c>
      <c r="D3538" s="36">
        <f>'DETALLE DE CONEXIONES'!E3538</f>
        <v>0</v>
      </c>
      <c r="E3538" s="36">
        <f t="shared" si="165"/>
        <v>1</v>
      </c>
      <c r="F3538" s="36">
        <f>IFERROR(LIMPIA('DETALLE DE CONEXIONES'!N3538,1),0)</f>
        <v>0</v>
      </c>
      <c r="G3538" s="36" t="str">
        <f>LEFT('DETALLE DE CONEXIONES'!BE3538,3)</f>
        <v/>
      </c>
      <c r="H3538" s="36" t="str">
        <f>RIGHT('DETALLE DE CONEXIONES'!AK3538,2)</f>
        <v/>
      </c>
      <c r="I3538" s="36" t="str">
        <f>LEFT('DETALLE DE CONEXIONES'!AK3538,3)</f>
        <v/>
      </c>
      <c r="J3538" s="36" t="str">
        <f>LEFT('DETALLE DE CONEXIONES'!M3538,3)</f>
        <v/>
      </c>
      <c r="K3538" s="36" t="str">
        <f>IF(LEN('DETALLE DE CONEXIONES'!M3538)&lt;12,(RIGHT('DETALLE DE CONEXIONES'!M3538,5)),(RIGHT('DETALLE DE CONEXIONES'!M3538,6)))</f>
        <v/>
      </c>
      <c r="L3538" s="36">
        <f>IF(C3538="Saliente Local",(IFERROR((LIMPIA(J3538,1)),0)),0)</f>
        <v>0</v>
      </c>
      <c r="M3538" s="36">
        <f>IF(C3538="Saliente Nacional",(IFERROR((LIMPIA(J3538,1)),0)),0)</f>
        <v>0</v>
      </c>
      <c r="N3538" s="36">
        <f>IF(C3538="Saliente Internacional",(IFERROR((LIMPIA(J3538,1)),0)),0)</f>
        <v>0</v>
      </c>
      <c r="O3538" s="36">
        <f>IF(C3538="Saliente Local",(IFERROR((LIMPIA(K3538,1)),0)),0)</f>
        <v>0</v>
      </c>
      <c r="P3538" s="36">
        <f>IF(C3538="Saliente Nacional",(IFERROR((LIMPIA(K3538,1)),0)),0)</f>
        <v>0</v>
      </c>
      <c r="Q3538" s="36">
        <f>IF(C3538="Saliente Internacional",(IFERROR((LIMPIA(K3538,1)),0)),0)</f>
        <v>0</v>
      </c>
      <c r="R3538" s="36">
        <f t="shared" si="166"/>
        <v>0</v>
      </c>
      <c r="S3538" s="36">
        <f t="shared" si="167"/>
        <v>0</v>
      </c>
    </row>
    <row r="3539" spans="1:19" x14ac:dyDescent="0.25">
      <c r="A3539" s="101">
        <f>'DETALLE DE CONEXIONES'!P3539</f>
        <v>0</v>
      </c>
      <c r="B3539" s="36">
        <f>'DETALLE DE CONEXIONES'!I3539</f>
        <v>0</v>
      </c>
      <c r="C3539" s="36">
        <f>'DETALLE DE CONEXIONES'!BB3539</f>
        <v>0</v>
      </c>
      <c r="D3539" s="36">
        <f>'DETALLE DE CONEXIONES'!E3539</f>
        <v>0</v>
      </c>
      <c r="E3539" s="36">
        <f t="shared" si="165"/>
        <v>1</v>
      </c>
      <c r="F3539" s="36">
        <f>IFERROR(LIMPIA('DETALLE DE CONEXIONES'!N3539,1),0)</f>
        <v>0</v>
      </c>
      <c r="G3539" s="36" t="str">
        <f>LEFT('DETALLE DE CONEXIONES'!BE3539,3)</f>
        <v/>
      </c>
      <c r="H3539" s="36" t="str">
        <f>RIGHT('DETALLE DE CONEXIONES'!AK3539,2)</f>
        <v/>
      </c>
      <c r="I3539" s="36" t="str">
        <f>LEFT('DETALLE DE CONEXIONES'!AK3539,3)</f>
        <v/>
      </c>
      <c r="J3539" s="36" t="str">
        <f>LEFT('DETALLE DE CONEXIONES'!M3539,3)</f>
        <v/>
      </c>
      <c r="K3539" s="36" t="str">
        <f>IF(LEN('DETALLE DE CONEXIONES'!M3539)&lt;12,(RIGHT('DETALLE DE CONEXIONES'!M3539,5)),(RIGHT('DETALLE DE CONEXIONES'!M3539,6)))</f>
        <v/>
      </c>
      <c r="L3539" s="36">
        <f>IF(C3539="Saliente Local",(IFERROR((LIMPIA(J3539,1)),0)),0)</f>
        <v>0</v>
      </c>
      <c r="M3539" s="36">
        <f>IF(C3539="Saliente Nacional",(IFERROR((LIMPIA(J3539,1)),0)),0)</f>
        <v>0</v>
      </c>
      <c r="N3539" s="36">
        <f>IF(C3539="Saliente Internacional",(IFERROR((LIMPIA(J3539,1)),0)),0)</f>
        <v>0</v>
      </c>
      <c r="O3539" s="36">
        <f>IF(C3539="Saliente Local",(IFERROR((LIMPIA(K3539,1)),0)),0)</f>
        <v>0</v>
      </c>
      <c r="P3539" s="36">
        <f>IF(C3539="Saliente Nacional",(IFERROR((LIMPIA(K3539,1)),0)),0)</f>
        <v>0</v>
      </c>
      <c r="Q3539" s="36">
        <f>IF(C3539="Saliente Internacional",(IFERROR((LIMPIA(K3539,1)),0)),0)</f>
        <v>0</v>
      </c>
      <c r="R3539" s="36">
        <f t="shared" si="166"/>
        <v>0</v>
      </c>
      <c r="S3539" s="36">
        <f t="shared" si="167"/>
        <v>0</v>
      </c>
    </row>
    <row r="3540" spans="1:19" x14ac:dyDescent="0.25">
      <c r="A3540" s="101">
        <f>'DETALLE DE CONEXIONES'!P3540</f>
        <v>0</v>
      </c>
      <c r="B3540" s="36">
        <f>'DETALLE DE CONEXIONES'!I3540</f>
        <v>0</v>
      </c>
      <c r="C3540" s="36">
        <f>'DETALLE DE CONEXIONES'!BB3540</f>
        <v>0</v>
      </c>
      <c r="D3540" s="36">
        <f>'DETALLE DE CONEXIONES'!E3540</f>
        <v>0</v>
      </c>
      <c r="E3540" s="36">
        <f t="shared" si="165"/>
        <v>1</v>
      </c>
      <c r="F3540" s="36">
        <f>IFERROR(LIMPIA('DETALLE DE CONEXIONES'!N3540,1),0)</f>
        <v>0</v>
      </c>
      <c r="G3540" s="36" t="str">
        <f>LEFT('DETALLE DE CONEXIONES'!BE3540,3)</f>
        <v/>
      </c>
      <c r="H3540" s="36" t="str">
        <f>RIGHT('DETALLE DE CONEXIONES'!AK3540,2)</f>
        <v/>
      </c>
      <c r="I3540" s="36" t="str">
        <f>LEFT('DETALLE DE CONEXIONES'!AK3540,3)</f>
        <v/>
      </c>
      <c r="J3540" s="36" t="str">
        <f>LEFT('DETALLE DE CONEXIONES'!M3540,3)</f>
        <v/>
      </c>
      <c r="K3540" s="36" t="str">
        <f>IF(LEN('DETALLE DE CONEXIONES'!M3540)&lt;12,(RIGHT('DETALLE DE CONEXIONES'!M3540,5)),(RIGHT('DETALLE DE CONEXIONES'!M3540,6)))</f>
        <v/>
      </c>
      <c r="L3540" s="36">
        <f>IF(C3540="Saliente Local",(IFERROR((LIMPIA(J3540,1)),0)),0)</f>
        <v>0</v>
      </c>
      <c r="M3540" s="36">
        <f>IF(C3540="Saliente Nacional",(IFERROR((LIMPIA(J3540,1)),0)),0)</f>
        <v>0</v>
      </c>
      <c r="N3540" s="36">
        <f>IF(C3540="Saliente Internacional",(IFERROR((LIMPIA(J3540,1)),0)),0)</f>
        <v>0</v>
      </c>
      <c r="O3540" s="36">
        <f>IF(C3540="Saliente Local",(IFERROR((LIMPIA(K3540,1)),0)),0)</f>
        <v>0</v>
      </c>
      <c r="P3540" s="36">
        <f>IF(C3540="Saliente Nacional",(IFERROR((LIMPIA(K3540,1)),0)),0)</f>
        <v>0</v>
      </c>
      <c r="Q3540" s="36">
        <f>IF(C3540="Saliente Internacional",(IFERROR((LIMPIA(K3540,1)),0)),0)</f>
        <v>0</v>
      </c>
      <c r="R3540" s="36">
        <f t="shared" si="166"/>
        <v>0</v>
      </c>
      <c r="S3540" s="36">
        <f t="shared" si="167"/>
        <v>0</v>
      </c>
    </row>
    <row r="3541" spans="1:19" x14ac:dyDescent="0.25">
      <c r="A3541" s="101">
        <f>'DETALLE DE CONEXIONES'!P3541</f>
        <v>0</v>
      </c>
      <c r="B3541" s="36">
        <f>'DETALLE DE CONEXIONES'!I3541</f>
        <v>0</v>
      </c>
      <c r="C3541" s="36">
        <f>'DETALLE DE CONEXIONES'!BB3541</f>
        <v>0</v>
      </c>
      <c r="D3541" s="36">
        <f>'DETALLE DE CONEXIONES'!E3541</f>
        <v>0</v>
      </c>
      <c r="E3541" s="36">
        <f t="shared" si="165"/>
        <v>1</v>
      </c>
      <c r="F3541" s="36">
        <f>IFERROR(LIMPIA('DETALLE DE CONEXIONES'!N3541,1),0)</f>
        <v>0</v>
      </c>
      <c r="G3541" s="36" t="str">
        <f>LEFT('DETALLE DE CONEXIONES'!BE3541,3)</f>
        <v/>
      </c>
      <c r="H3541" s="36" t="str">
        <f>RIGHT('DETALLE DE CONEXIONES'!AK3541,2)</f>
        <v/>
      </c>
      <c r="I3541" s="36" t="str">
        <f>LEFT('DETALLE DE CONEXIONES'!AK3541,3)</f>
        <v/>
      </c>
      <c r="J3541" s="36" t="str">
        <f>LEFT('DETALLE DE CONEXIONES'!M3541,3)</f>
        <v/>
      </c>
      <c r="K3541" s="36" t="str">
        <f>IF(LEN('DETALLE DE CONEXIONES'!M3541)&lt;12,(RIGHT('DETALLE DE CONEXIONES'!M3541,5)),(RIGHT('DETALLE DE CONEXIONES'!M3541,6)))</f>
        <v/>
      </c>
      <c r="L3541" s="36">
        <f>IF(C3541="Saliente Local",(IFERROR((LIMPIA(J3541,1)),0)),0)</f>
        <v>0</v>
      </c>
      <c r="M3541" s="36">
        <f>IF(C3541="Saliente Nacional",(IFERROR((LIMPIA(J3541,1)),0)),0)</f>
        <v>0</v>
      </c>
      <c r="N3541" s="36">
        <f>IF(C3541="Saliente Internacional",(IFERROR((LIMPIA(J3541,1)),0)),0)</f>
        <v>0</v>
      </c>
      <c r="O3541" s="36">
        <f>IF(C3541="Saliente Local",(IFERROR((LIMPIA(K3541,1)),0)),0)</f>
        <v>0</v>
      </c>
      <c r="P3541" s="36">
        <f>IF(C3541="Saliente Nacional",(IFERROR((LIMPIA(K3541,1)),0)),0)</f>
        <v>0</v>
      </c>
      <c r="Q3541" s="36">
        <f>IF(C3541="Saliente Internacional",(IFERROR((LIMPIA(K3541,1)),0)),0)</f>
        <v>0</v>
      </c>
      <c r="R3541" s="36">
        <f t="shared" si="166"/>
        <v>0</v>
      </c>
      <c r="S3541" s="36">
        <f t="shared" si="167"/>
        <v>0</v>
      </c>
    </row>
    <row r="3542" spans="1:19" x14ac:dyDescent="0.25">
      <c r="A3542" s="101">
        <f>'DETALLE DE CONEXIONES'!P3542</f>
        <v>0</v>
      </c>
      <c r="B3542" s="36">
        <f>'DETALLE DE CONEXIONES'!I3542</f>
        <v>0</v>
      </c>
      <c r="C3542" s="36">
        <f>'DETALLE DE CONEXIONES'!BB3542</f>
        <v>0</v>
      </c>
      <c r="D3542" s="36">
        <f>'DETALLE DE CONEXIONES'!E3542</f>
        <v>0</v>
      </c>
      <c r="E3542" s="36">
        <f t="shared" si="165"/>
        <v>1</v>
      </c>
      <c r="F3542" s="36">
        <f>IFERROR(LIMPIA('DETALLE DE CONEXIONES'!N3542,1),0)</f>
        <v>0</v>
      </c>
      <c r="G3542" s="36" t="str">
        <f>LEFT('DETALLE DE CONEXIONES'!BE3542,3)</f>
        <v/>
      </c>
      <c r="H3542" s="36" t="str">
        <f>RIGHT('DETALLE DE CONEXIONES'!AK3542,2)</f>
        <v/>
      </c>
      <c r="I3542" s="36" t="str">
        <f>LEFT('DETALLE DE CONEXIONES'!AK3542,3)</f>
        <v/>
      </c>
      <c r="J3542" s="36" t="str">
        <f>LEFT('DETALLE DE CONEXIONES'!M3542,3)</f>
        <v/>
      </c>
      <c r="K3542" s="36" t="str">
        <f>IF(LEN('DETALLE DE CONEXIONES'!M3542)&lt;12,(RIGHT('DETALLE DE CONEXIONES'!M3542,5)),(RIGHT('DETALLE DE CONEXIONES'!M3542,6)))</f>
        <v/>
      </c>
      <c r="L3542" s="36">
        <f>IF(C3542="Saliente Local",(IFERROR((LIMPIA(J3542,1)),0)),0)</f>
        <v>0</v>
      </c>
      <c r="M3542" s="36">
        <f>IF(C3542="Saliente Nacional",(IFERROR((LIMPIA(J3542,1)),0)),0)</f>
        <v>0</v>
      </c>
      <c r="N3542" s="36">
        <f>IF(C3542="Saliente Internacional",(IFERROR((LIMPIA(J3542,1)),0)),0)</f>
        <v>0</v>
      </c>
      <c r="O3542" s="36">
        <f>IF(C3542="Saliente Local",(IFERROR((LIMPIA(K3542,1)),0)),0)</f>
        <v>0</v>
      </c>
      <c r="P3542" s="36">
        <f>IF(C3542="Saliente Nacional",(IFERROR((LIMPIA(K3542,1)),0)),0)</f>
        <v>0</v>
      </c>
      <c r="Q3542" s="36">
        <f>IF(C3542="Saliente Internacional",(IFERROR((LIMPIA(K3542,1)),0)),0)</f>
        <v>0</v>
      </c>
      <c r="R3542" s="36">
        <f t="shared" si="166"/>
        <v>0</v>
      </c>
      <c r="S3542" s="36">
        <f t="shared" si="167"/>
        <v>0</v>
      </c>
    </row>
    <row r="3543" spans="1:19" x14ac:dyDescent="0.25">
      <c r="A3543" s="101">
        <f>'DETALLE DE CONEXIONES'!P3543</f>
        <v>0</v>
      </c>
      <c r="B3543" s="36">
        <f>'DETALLE DE CONEXIONES'!I3543</f>
        <v>0</v>
      </c>
      <c r="C3543" s="36">
        <f>'DETALLE DE CONEXIONES'!BB3543</f>
        <v>0</v>
      </c>
      <c r="D3543" s="36">
        <f>'DETALLE DE CONEXIONES'!E3543</f>
        <v>0</v>
      </c>
      <c r="E3543" s="36">
        <f t="shared" si="165"/>
        <v>1</v>
      </c>
      <c r="F3543" s="36">
        <f>IFERROR(LIMPIA('DETALLE DE CONEXIONES'!N3543,1),0)</f>
        <v>0</v>
      </c>
      <c r="G3543" s="36" t="str">
        <f>LEFT('DETALLE DE CONEXIONES'!BE3543,3)</f>
        <v/>
      </c>
      <c r="H3543" s="36" t="str">
        <f>RIGHT('DETALLE DE CONEXIONES'!AK3543,2)</f>
        <v/>
      </c>
      <c r="I3543" s="36" t="str">
        <f>LEFT('DETALLE DE CONEXIONES'!AK3543,3)</f>
        <v/>
      </c>
      <c r="J3543" s="36" t="str">
        <f>LEFT('DETALLE DE CONEXIONES'!M3543,3)</f>
        <v/>
      </c>
      <c r="K3543" s="36" t="str">
        <f>IF(LEN('DETALLE DE CONEXIONES'!M3543)&lt;12,(RIGHT('DETALLE DE CONEXIONES'!M3543,5)),(RIGHT('DETALLE DE CONEXIONES'!M3543,6)))</f>
        <v/>
      </c>
      <c r="L3543" s="36">
        <f>IF(C3543="Saliente Local",(IFERROR((LIMPIA(J3543,1)),0)),0)</f>
        <v>0</v>
      </c>
      <c r="M3543" s="36">
        <f>IF(C3543="Saliente Nacional",(IFERROR((LIMPIA(J3543,1)),0)),0)</f>
        <v>0</v>
      </c>
      <c r="N3543" s="36">
        <f>IF(C3543="Saliente Internacional",(IFERROR((LIMPIA(J3543,1)),0)),0)</f>
        <v>0</v>
      </c>
      <c r="O3543" s="36">
        <f>IF(C3543="Saliente Local",(IFERROR((LIMPIA(K3543,1)),0)),0)</f>
        <v>0</v>
      </c>
      <c r="P3543" s="36">
        <f>IF(C3543="Saliente Nacional",(IFERROR((LIMPIA(K3543,1)),0)),0)</f>
        <v>0</v>
      </c>
      <c r="Q3543" s="36">
        <f>IF(C3543="Saliente Internacional",(IFERROR((LIMPIA(K3543,1)),0)),0)</f>
        <v>0</v>
      </c>
      <c r="R3543" s="36">
        <f t="shared" si="166"/>
        <v>0</v>
      </c>
      <c r="S3543" s="36">
        <f t="shared" si="167"/>
        <v>0</v>
      </c>
    </row>
    <row r="3544" spans="1:19" x14ac:dyDescent="0.25">
      <c r="A3544" s="101">
        <f>'DETALLE DE CONEXIONES'!P3544</f>
        <v>0</v>
      </c>
      <c r="B3544" s="36">
        <f>'DETALLE DE CONEXIONES'!I3544</f>
        <v>0</v>
      </c>
      <c r="C3544" s="36">
        <f>'DETALLE DE CONEXIONES'!BB3544</f>
        <v>0</v>
      </c>
      <c r="D3544" s="36">
        <f>'DETALLE DE CONEXIONES'!E3544</f>
        <v>0</v>
      </c>
      <c r="E3544" s="36">
        <f t="shared" si="165"/>
        <v>1</v>
      </c>
      <c r="F3544" s="36">
        <f>IFERROR(LIMPIA('DETALLE DE CONEXIONES'!N3544,1),0)</f>
        <v>0</v>
      </c>
      <c r="G3544" s="36" t="str">
        <f>LEFT('DETALLE DE CONEXIONES'!BE3544,3)</f>
        <v/>
      </c>
      <c r="H3544" s="36" t="str">
        <f>RIGHT('DETALLE DE CONEXIONES'!AK3544,2)</f>
        <v/>
      </c>
      <c r="I3544" s="36" t="str">
        <f>LEFT('DETALLE DE CONEXIONES'!AK3544,3)</f>
        <v/>
      </c>
      <c r="J3544" s="36" t="str">
        <f>LEFT('DETALLE DE CONEXIONES'!M3544,3)</f>
        <v/>
      </c>
      <c r="K3544" s="36" t="str">
        <f>IF(LEN('DETALLE DE CONEXIONES'!M3544)&lt;12,(RIGHT('DETALLE DE CONEXIONES'!M3544,5)),(RIGHT('DETALLE DE CONEXIONES'!M3544,6)))</f>
        <v/>
      </c>
      <c r="L3544" s="36">
        <f>IF(C3544="Saliente Local",(IFERROR((LIMPIA(J3544,1)),0)),0)</f>
        <v>0</v>
      </c>
      <c r="M3544" s="36">
        <f>IF(C3544="Saliente Nacional",(IFERROR((LIMPIA(J3544,1)),0)),0)</f>
        <v>0</v>
      </c>
      <c r="N3544" s="36">
        <f>IF(C3544="Saliente Internacional",(IFERROR((LIMPIA(J3544,1)),0)),0)</f>
        <v>0</v>
      </c>
      <c r="O3544" s="36">
        <f>IF(C3544="Saliente Local",(IFERROR((LIMPIA(K3544,1)),0)),0)</f>
        <v>0</v>
      </c>
      <c r="P3544" s="36">
        <f>IF(C3544="Saliente Nacional",(IFERROR((LIMPIA(K3544,1)),0)),0)</f>
        <v>0</v>
      </c>
      <c r="Q3544" s="36">
        <f>IF(C3544="Saliente Internacional",(IFERROR((LIMPIA(K3544,1)),0)),0)</f>
        <v>0</v>
      </c>
      <c r="R3544" s="36">
        <f t="shared" si="166"/>
        <v>0</v>
      </c>
      <c r="S3544" s="36">
        <f t="shared" si="167"/>
        <v>0</v>
      </c>
    </row>
    <row r="3545" spans="1:19" x14ac:dyDescent="0.25">
      <c r="A3545" s="101">
        <f>'DETALLE DE CONEXIONES'!P3545</f>
        <v>0</v>
      </c>
      <c r="B3545" s="36">
        <f>'DETALLE DE CONEXIONES'!I3545</f>
        <v>0</v>
      </c>
      <c r="C3545" s="36">
        <f>'DETALLE DE CONEXIONES'!BB3545</f>
        <v>0</v>
      </c>
      <c r="D3545" s="36">
        <f>'DETALLE DE CONEXIONES'!E3545</f>
        <v>0</v>
      </c>
      <c r="E3545" s="36">
        <f t="shared" si="165"/>
        <v>1</v>
      </c>
      <c r="F3545" s="36">
        <f>IFERROR(LIMPIA('DETALLE DE CONEXIONES'!N3545,1),0)</f>
        <v>0</v>
      </c>
      <c r="G3545" s="36" t="str">
        <f>LEFT('DETALLE DE CONEXIONES'!BE3545,3)</f>
        <v/>
      </c>
      <c r="H3545" s="36" t="str">
        <f>RIGHT('DETALLE DE CONEXIONES'!AK3545,2)</f>
        <v/>
      </c>
      <c r="I3545" s="36" t="str">
        <f>LEFT('DETALLE DE CONEXIONES'!AK3545,3)</f>
        <v/>
      </c>
      <c r="J3545" s="36" t="str">
        <f>LEFT('DETALLE DE CONEXIONES'!M3545,3)</f>
        <v/>
      </c>
      <c r="K3545" s="36" t="str">
        <f>IF(LEN('DETALLE DE CONEXIONES'!M3545)&lt;12,(RIGHT('DETALLE DE CONEXIONES'!M3545,5)),(RIGHT('DETALLE DE CONEXIONES'!M3545,6)))</f>
        <v/>
      </c>
      <c r="L3545" s="36">
        <f>IF(C3545="Saliente Local",(IFERROR((LIMPIA(J3545,1)),0)),0)</f>
        <v>0</v>
      </c>
      <c r="M3545" s="36">
        <f>IF(C3545="Saliente Nacional",(IFERROR((LIMPIA(J3545,1)),0)),0)</f>
        <v>0</v>
      </c>
      <c r="N3545" s="36">
        <f>IF(C3545="Saliente Internacional",(IFERROR((LIMPIA(J3545,1)),0)),0)</f>
        <v>0</v>
      </c>
      <c r="O3545" s="36">
        <f>IF(C3545="Saliente Local",(IFERROR((LIMPIA(K3545,1)),0)),0)</f>
        <v>0</v>
      </c>
      <c r="P3545" s="36">
        <f>IF(C3545="Saliente Nacional",(IFERROR((LIMPIA(K3545,1)),0)),0)</f>
        <v>0</v>
      </c>
      <c r="Q3545" s="36">
        <f>IF(C3545="Saliente Internacional",(IFERROR((LIMPIA(K3545,1)),0)),0)</f>
        <v>0</v>
      </c>
      <c r="R3545" s="36">
        <f t="shared" si="166"/>
        <v>0</v>
      </c>
      <c r="S3545" s="36">
        <f t="shared" si="167"/>
        <v>0</v>
      </c>
    </row>
    <row r="3546" spans="1:19" x14ac:dyDescent="0.25">
      <c r="A3546" s="101">
        <f>'DETALLE DE CONEXIONES'!P3546</f>
        <v>0</v>
      </c>
      <c r="B3546" s="36">
        <f>'DETALLE DE CONEXIONES'!I3546</f>
        <v>0</v>
      </c>
      <c r="C3546" s="36">
        <f>'DETALLE DE CONEXIONES'!BB3546</f>
        <v>0</v>
      </c>
      <c r="D3546" s="36">
        <f>'DETALLE DE CONEXIONES'!E3546</f>
        <v>0</v>
      </c>
      <c r="E3546" s="36">
        <f t="shared" si="165"/>
        <v>1</v>
      </c>
      <c r="F3546" s="36">
        <f>IFERROR(LIMPIA('DETALLE DE CONEXIONES'!N3546,1),0)</f>
        <v>0</v>
      </c>
      <c r="G3546" s="36" t="str">
        <f>LEFT('DETALLE DE CONEXIONES'!BE3546,3)</f>
        <v/>
      </c>
      <c r="H3546" s="36" t="str">
        <f>RIGHT('DETALLE DE CONEXIONES'!AK3546,2)</f>
        <v/>
      </c>
      <c r="I3546" s="36" t="str">
        <f>LEFT('DETALLE DE CONEXIONES'!AK3546,3)</f>
        <v/>
      </c>
      <c r="J3546" s="36" t="str">
        <f>LEFT('DETALLE DE CONEXIONES'!M3546,3)</f>
        <v/>
      </c>
      <c r="K3546" s="36" t="str">
        <f>IF(LEN('DETALLE DE CONEXIONES'!M3546)&lt;12,(RIGHT('DETALLE DE CONEXIONES'!M3546,5)),(RIGHT('DETALLE DE CONEXIONES'!M3546,6)))</f>
        <v/>
      </c>
      <c r="L3546" s="36">
        <f>IF(C3546="Saliente Local",(IFERROR((LIMPIA(J3546,1)),0)),0)</f>
        <v>0</v>
      </c>
      <c r="M3546" s="36">
        <f>IF(C3546="Saliente Nacional",(IFERROR((LIMPIA(J3546,1)),0)),0)</f>
        <v>0</v>
      </c>
      <c r="N3546" s="36">
        <f>IF(C3546="Saliente Internacional",(IFERROR((LIMPIA(J3546,1)),0)),0)</f>
        <v>0</v>
      </c>
      <c r="O3546" s="36">
        <f>IF(C3546="Saliente Local",(IFERROR((LIMPIA(K3546,1)),0)),0)</f>
        <v>0</v>
      </c>
      <c r="P3546" s="36">
        <f>IF(C3546="Saliente Nacional",(IFERROR((LIMPIA(K3546,1)),0)),0)</f>
        <v>0</v>
      </c>
      <c r="Q3546" s="36">
        <f>IF(C3546="Saliente Internacional",(IFERROR((LIMPIA(K3546,1)),0)),0)</f>
        <v>0</v>
      </c>
      <c r="R3546" s="36">
        <f t="shared" si="166"/>
        <v>0</v>
      </c>
      <c r="S3546" s="36">
        <f t="shared" si="167"/>
        <v>0</v>
      </c>
    </row>
    <row r="3547" spans="1:19" x14ac:dyDescent="0.25">
      <c r="A3547" s="101">
        <f>'DETALLE DE CONEXIONES'!P3547</f>
        <v>0</v>
      </c>
      <c r="B3547" s="36">
        <f>'DETALLE DE CONEXIONES'!I3547</f>
        <v>0</v>
      </c>
      <c r="C3547" s="36">
        <f>'DETALLE DE CONEXIONES'!BB3547</f>
        <v>0</v>
      </c>
      <c r="D3547" s="36">
        <f>'DETALLE DE CONEXIONES'!E3547</f>
        <v>0</v>
      </c>
      <c r="E3547" s="36">
        <f t="shared" si="165"/>
        <v>1</v>
      </c>
      <c r="F3547" s="36">
        <f>IFERROR(LIMPIA('DETALLE DE CONEXIONES'!N3547,1),0)</f>
        <v>0</v>
      </c>
      <c r="G3547" s="36" t="str">
        <f>LEFT('DETALLE DE CONEXIONES'!BE3547,3)</f>
        <v/>
      </c>
      <c r="H3547" s="36" t="str">
        <f>RIGHT('DETALLE DE CONEXIONES'!AK3547,2)</f>
        <v/>
      </c>
      <c r="I3547" s="36" t="str">
        <f>LEFT('DETALLE DE CONEXIONES'!AK3547,3)</f>
        <v/>
      </c>
      <c r="J3547" s="36" t="str">
        <f>LEFT('DETALLE DE CONEXIONES'!M3547,3)</f>
        <v/>
      </c>
      <c r="K3547" s="36" t="str">
        <f>IF(LEN('DETALLE DE CONEXIONES'!M3547)&lt;12,(RIGHT('DETALLE DE CONEXIONES'!M3547,5)),(RIGHT('DETALLE DE CONEXIONES'!M3547,6)))</f>
        <v/>
      </c>
      <c r="L3547" s="36">
        <f>IF(C3547="Saliente Local",(IFERROR((LIMPIA(J3547,1)),0)),0)</f>
        <v>0</v>
      </c>
      <c r="M3547" s="36">
        <f>IF(C3547="Saliente Nacional",(IFERROR((LIMPIA(J3547,1)),0)),0)</f>
        <v>0</v>
      </c>
      <c r="N3547" s="36">
        <f>IF(C3547="Saliente Internacional",(IFERROR((LIMPIA(J3547,1)),0)),0)</f>
        <v>0</v>
      </c>
      <c r="O3547" s="36">
        <f>IF(C3547="Saliente Local",(IFERROR((LIMPIA(K3547,1)),0)),0)</f>
        <v>0</v>
      </c>
      <c r="P3547" s="36">
        <f>IF(C3547="Saliente Nacional",(IFERROR((LIMPIA(K3547,1)),0)),0)</f>
        <v>0</v>
      </c>
      <c r="Q3547" s="36">
        <f>IF(C3547="Saliente Internacional",(IFERROR((LIMPIA(K3547,1)),0)),0)</f>
        <v>0</v>
      </c>
      <c r="R3547" s="36">
        <f t="shared" si="166"/>
        <v>0</v>
      </c>
      <c r="S3547" s="36">
        <f t="shared" si="167"/>
        <v>0</v>
      </c>
    </row>
    <row r="3548" spans="1:19" x14ac:dyDescent="0.25">
      <c r="A3548" s="101">
        <f>'DETALLE DE CONEXIONES'!P3548</f>
        <v>0</v>
      </c>
      <c r="B3548" s="36">
        <f>'DETALLE DE CONEXIONES'!I3548</f>
        <v>0</v>
      </c>
      <c r="C3548" s="36">
        <f>'DETALLE DE CONEXIONES'!BB3548</f>
        <v>0</v>
      </c>
      <c r="D3548" s="36">
        <f>'DETALLE DE CONEXIONES'!E3548</f>
        <v>0</v>
      </c>
      <c r="E3548" s="36">
        <f t="shared" si="165"/>
        <v>1</v>
      </c>
      <c r="F3548" s="36">
        <f>IFERROR(LIMPIA('DETALLE DE CONEXIONES'!N3548,1),0)</f>
        <v>0</v>
      </c>
      <c r="G3548" s="36" t="str">
        <f>LEFT('DETALLE DE CONEXIONES'!BE3548,3)</f>
        <v/>
      </c>
      <c r="H3548" s="36" t="str">
        <f>RIGHT('DETALLE DE CONEXIONES'!AK3548,2)</f>
        <v/>
      </c>
      <c r="I3548" s="36" t="str">
        <f>LEFT('DETALLE DE CONEXIONES'!AK3548,3)</f>
        <v/>
      </c>
      <c r="J3548" s="36" t="str">
        <f>LEFT('DETALLE DE CONEXIONES'!M3548,3)</f>
        <v/>
      </c>
      <c r="K3548" s="36" t="str">
        <f>IF(LEN('DETALLE DE CONEXIONES'!M3548)&lt;12,(RIGHT('DETALLE DE CONEXIONES'!M3548,5)),(RIGHT('DETALLE DE CONEXIONES'!M3548,6)))</f>
        <v/>
      </c>
      <c r="L3548" s="36">
        <f>IF(C3548="Saliente Local",(IFERROR((LIMPIA(J3548,1)),0)),0)</f>
        <v>0</v>
      </c>
      <c r="M3548" s="36">
        <f>IF(C3548="Saliente Nacional",(IFERROR((LIMPIA(J3548,1)),0)),0)</f>
        <v>0</v>
      </c>
      <c r="N3548" s="36">
        <f>IF(C3548="Saliente Internacional",(IFERROR((LIMPIA(J3548,1)),0)),0)</f>
        <v>0</v>
      </c>
      <c r="O3548" s="36">
        <f>IF(C3548="Saliente Local",(IFERROR((LIMPIA(K3548,1)),0)),0)</f>
        <v>0</v>
      </c>
      <c r="P3548" s="36">
        <f>IF(C3548="Saliente Nacional",(IFERROR((LIMPIA(K3548,1)),0)),0)</f>
        <v>0</v>
      </c>
      <c r="Q3548" s="36">
        <f>IF(C3548="Saliente Internacional",(IFERROR((LIMPIA(K3548,1)),0)),0)</f>
        <v>0</v>
      </c>
      <c r="R3548" s="36">
        <f t="shared" si="166"/>
        <v>0</v>
      </c>
      <c r="S3548" s="36">
        <f t="shared" si="167"/>
        <v>0</v>
      </c>
    </row>
    <row r="3549" spans="1:19" x14ac:dyDescent="0.25">
      <c r="A3549" s="101">
        <f>'DETALLE DE CONEXIONES'!P3549</f>
        <v>0</v>
      </c>
      <c r="B3549" s="36">
        <f>'DETALLE DE CONEXIONES'!I3549</f>
        <v>0</v>
      </c>
      <c r="C3549" s="36">
        <f>'DETALLE DE CONEXIONES'!BB3549</f>
        <v>0</v>
      </c>
      <c r="D3549" s="36">
        <f>'DETALLE DE CONEXIONES'!E3549</f>
        <v>0</v>
      </c>
      <c r="E3549" s="36">
        <f t="shared" si="165"/>
        <v>1</v>
      </c>
      <c r="F3549" s="36">
        <f>IFERROR(LIMPIA('DETALLE DE CONEXIONES'!N3549,1),0)</f>
        <v>0</v>
      </c>
      <c r="G3549" s="36" t="str">
        <f>LEFT('DETALLE DE CONEXIONES'!BE3549,3)</f>
        <v/>
      </c>
      <c r="H3549" s="36" t="str">
        <f>RIGHT('DETALLE DE CONEXIONES'!AK3549,2)</f>
        <v/>
      </c>
      <c r="I3549" s="36" t="str">
        <f>LEFT('DETALLE DE CONEXIONES'!AK3549,3)</f>
        <v/>
      </c>
      <c r="J3549" s="36" t="str">
        <f>LEFT('DETALLE DE CONEXIONES'!M3549,3)</f>
        <v/>
      </c>
      <c r="K3549" s="36" t="str">
        <f>IF(LEN('DETALLE DE CONEXIONES'!M3549)&lt;12,(RIGHT('DETALLE DE CONEXIONES'!M3549,5)),(RIGHT('DETALLE DE CONEXIONES'!M3549,6)))</f>
        <v/>
      </c>
      <c r="L3549" s="36">
        <f>IF(C3549="Saliente Local",(IFERROR((LIMPIA(J3549,1)),0)),0)</f>
        <v>0</v>
      </c>
      <c r="M3549" s="36">
        <f>IF(C3549="Saliente Nacional",(IFERROR((LIMPIA(J3549,1)),0)),0)</f>
        <v>0</v>
      </c>
      <c r="N3549" s="36">
        <f>IF(C3549="Saliente Internacional",(IFERROR((LIMPIA(J3549,1)),0)),0)</f>
        <v>0</v>
      </c>
      <c r="O3549" s="36">
        <f>IF(C3549="Saliente Local",(IFERROR((LIMPIA(K3549,1)),0)),0)</f>
        <v>0</v>
      </c>
      <c r="P3549" s="36">
        <f>IF(C3549="Saliente Nacional",(IFERROR((LIMPIA(K3549,1)),0)),0)</f>
        <v>0</v>
      </c>
      <c r="Q3549" s="36">
        <f>IF(C3549="Saliente Internacional",(IFERROR((LIMPIA(K3549,1)),0)),0)</f>
        <v>0</v>
      </c>
      <c r="R3549" s="36">
        <f t="shared" si="166"/>
        <v>0</v>
      </c>
      <c r="S3549" s="36">
        <f t="shared" si="167"/>
        <v>0</v>
      </c>
    </row>
    <row r="3550" spans="1:19" x14ac:dyDescent="0.25">
      <c r="A3550" s="101">
        <f>'DETALLE DE CONEXIONES'!P3550</f>
        <v>0</v>
      </c>
      <c r="B3550" s="36">
        <f>'DETALLE DE CONEXIONES'!I3550</f>
        <v>0</v>
      </c>
      <c r="C3550" s="36">
        <f>'DETALLE DE CONEXIONES'!BB3550</f>
        <v>0</v>
      </c>
      <c r="D3550" s="36">
        <f>'DETALLE DE CONEXIONES'!E3550</f>
        <v>0</v>
      </c>
      <c r="E3550" s="36">
        <f t="shared" si="165"/>
        <v>1</v>
      </c>
      <c r="F3550" s="36">
        <f>IFERROR(LIMPIA('DETALLE DE CONEXIONES'!N3550,1),0)</f>
        <v>0</v>
      </c>
      <c r="G3550" s="36" t="str">
        <f>LEFT('DETALLE DE CONEXIONES'!BE3550,3)</f>
        <v/>
      </c>
      <c r="H3550" s="36" t="str">
        <f>RIGHT('DETALLE DE CONEXIONES'!AK3550,2)</f>
        <v/>
      </c>
      <c r="I3550" s="36" t="str">
        <f>LEFT('DETALLE DE CONEXIONES'!AK3550,3)</f>
        <v/>
      </c>
      <c r="J3550" s="36" t="str">
        <f>LEFT('DETALLE DE CONEXIONES'!M3550,3)</f>
        <v/>
      </c>
      <c r="K3550" s="36" t="str">
        <f>IF(LEN('DETALLE DE CONEXIONES'!M3550)&lt;12,(RIGHT('DETALLE DE CONEXIONES'!M3550,5)),(RIGHT('DETALLE DE CONEXIONES'!M3550,6)))</f>
        <v/>
      </c>
      <c r="L3550" s="36">
        <f>IF(C3550="Saliente Local",(IFERROR((LIMPIA(J3550,1)),0)),0)</f>
        <v>0</v>
      </c>
      <c r="M3550" s="36">
        <f>IF(C3550="Saliente Nacional",(IFERROR((LIMPIA(J3550,1)),0)),0)</f>
        <v>0</v>
      </c>
      <c r="N3550" s="36">
        <f>IF(C3550="Saliente Internacional",(IFERROR((LIMPIA(J3550,1)),0)),0)</f>
        <v>0</v>
      </c>
      <c r="O3550" s="36">
        <f>IF(C3550="Saliente Local",(IFERROR((LIMPIA(K3550,1)),0)),0)</f>
        <v>0</v>
      </c>
      <c r="P3550" s="36">
        <f>IF(C3550="Saliente Nacional",(IFERROR((LIMPIA(K3550,1)),0)),0)</f>
        <v>0</v>
      </c>
      <c r="Q3550" s="36">
        <f>IF(C3550="Saliente Internacional",(IFERROR((LIMPIA(K3550,1)),0)),0)</f>
        <v>0</v>
      </c>
      <c r="R3550" s="36">
        <f t="shared" si="166"/>
        <v>0</v>
      </c>
      <c r="S3550" s="36">
        <f t="shared" si="167"/>
        <v>0</v>
      </c>
    </row>
    <row r="3551" spans="1:19" x14ac:dyDescent="0.25">
      <c r="A3551" s="101">
        <f>'DETALLE DE CONEXIONES'!P3551</f>
        <v>0</v>
      </c>
      <c r="B3551" s="36">
        <f>'DETALLE DE CONEXIONES'!I3551</f>
        <v>0</v>
      </c>
      <c r="C3551" s="36">
        <f>'DETALLE DE CONEXIONES'!BB3551</f>
        <v>0</v>
      </c>
      <c r="D3551" s="36">
        <f>'DETALLE DE CONEXIONES'!E3551</f>
        <v>0</v>
      </c>
      <c r="E3551" s="36">
        <f t="shared" si="165"/>
        <v>1</v>
      </c>
      <c r="F3551" s="36">
        <f>IFERROR(LIMPIA('DETALLE DE CONEXIONES'!N3551,1),0)</f>
        <v>0</v>
      </c>
      <c r="G3551" s="36" t="str">
        <f>LEFT('DETALLE DE CONEXIONES'!BE3551,3)</f>
        <v/>
      </c>
      <c r="H3551" s="36" t="str">
        <f>RIGHT('DETALLE DE CONEXIONES'!AK3551,2)</f>
        <v/>
      </c>
      <c r="I3551" s="36" t="str">
        <f>LEFT('DETALLE DE CONEXIONES'!AK3551,3)</f>
        <v/>
      </c>
      <c r="J3551" s="36" t="str">
        <f>LEFT('DETALLE DE CONEXIONES'!M3551,3)</f>
        <v/>
      </c>
      <c r="K3551" s="36" t="str">
        <f>IF(LEN('DETALLE DE CONEXIONES'!M3551)&lt;12,(RIGHT('DETALLE DE CONEXIONES'!M3551,5)),(RIGHT('DETALLE DE CONEXIONES'!M3551,6)))</f>
        <v/>
      </c>
      <c r="L3551" s="36">
        <f>IF(C3551="Saliente Local",(IFERROR((LIMPIA(J3551,1)),0)),0)</f>
        <v>0</v>
      </c>
      <c r="M3551" s="36">
        <f>IF(C3551="Saliente Nacional",(IFERROR((LIMPIA(J3551,1)),0)),0)</f>
        <v>0</v>
      </c>
      <c r="N3551" s="36">
        <f>IF(C3551="Saliente Internacional",(IFERROR((LIMPIA(J3551,1)),0)),0)</f>
        <v>0</v>
      </c>
      <c r="O3551" s="36">
        <f>IF(C3551="Saliente Local",(IFERROR((LIMPIA(K3551,1)),0)),0)</f>
        <v>0</v>
      </c>
      <c r="P3551" s="36">
        <f>IF(C3551="Saliente Nacional",(IFERROR((LIMPIA(K3551,1)),0)),0)</f>
        <v>0</v>
      </c>
      <c r="Q3551" s="36">
        <f>IF(C3551="Saliente Internacional",(IFERROR((LIMPIA(K3551,1)),0)),0)</f>
        <v>0</v>
      </c>
      <c r="R3551" s="36">
        <f t="shared" si="166"/>
        <v>0</v>
      </c>
      <c r="S3551" s="36">
        <f t="shared" si="167"/>
        <v>0</v>
      </c>
    </row>
    <row r="3552" spans="1:19" x14ac:dyDescent="0.25">
      <c r="A3552" s="101">
        <f>'DETALLE DE CONEXIONES'!P3552</f>
        <v>0</v>
      </c>
      <c r="B3552" s="36">
        <f>'DETALLE DE CONEXIONES'!I3552</f>
        <v>0</v>
      </c>
      <c r="C3552" s="36">
        <f>'DETALLE DE CONEXIONES'!BB3552</f>
        <v>0</v>
      </c>
      <c r="D3552" s="36">
        <f>'DETALLE DE CONEXIONES'!E3552</f>
        <v>0</v>
      </c>
      <c r="E3552" s="36">
        <f t="shared" si="165"/>
        <v>1</v>
      </c>
      <c r="F3552" s="36">
        <f>IFERROR(LIMPIA('DETALLE DE CONEXIONES'!N3552,1),0)</f>
        <v>0</v>
      </c>
      <c r="G3552" s="36" t="str">
        <f>LEFT('DETALLE DE CONEXIONES'!BE3552,3)</f>
        <v/>
      </c>
      <c r="H3552" s="36" t="str">
        <f>RIGHT('DETALLE DE CONEXIONES'!AK3552,2)</f>
        <v/>
      </c>
      <c r="I3552" s="36" t="str">
        <f>LEFT('DETALLE DE CONEXIONES'!AK3552,3)</f>
        <v/>
      </c>
      <c r="J3552" s="36" t="str">
        <f>LEFT('DETALLE DE CONEXIONES'!M3552,3)</f>
        <v/>
      </c>
      <c r="K3552" s="36" t="str">
        <f>IF(LEN('DETALLE DE CONEXIONES'!M3552)&lt;12,(RIGHT('DETALLE DE CONEXIONES'!M3552,5)),(RIGHT('DETALLE DE CONEXIONES'!M3552,6)))</f>
        <v/>
      </c>
      <c r="L3552" s="36">
        <f>IF(C3552="Saliente Local",(IFERROR((LIMPIA(J3552,1)),0)),0)</f>
        <v>0</v>
      </c>
      <c r="M3552" s="36">
        <f>IF(C3552="Saliente Nacional",(IFERROR((LIMPIA(J3552,1)),0)),0)</f>
        <v>0</v>
      </c>
      <c r="N3552" s="36">
        <f>IF(C3552="Saliente Internacional",(IFERROR((LIMPIA(J3552,1)),0)),0)</f>
        <v>0</v>
      </c>
      <c r="O3552" s="36">
        <f>IF(C3552="Saliente Local",(IFERROR((LIMPIA(K3552,1)),0)),0)</f>
        <v>0</v>
      </c>
      <c r="P3552" s="36">
        <f>IF(C3552="Saliente Nacional",(IFERROR((LIMPIA(K3552,1)),0)),0)</f>
        <v>0</v>
      </c>
      <c r="Q3552" s="36">
        <f>IF(C3552="Saliente Internacional",(IFERROR((LIMPIA(K3552,1)),0)),0)</f>
        <v>0</v>
      </c>
      <c r="R3552" s="36">
        <f t="shared" si="166"/>
        <v>0</v>
      </c>
      <c r="S3552" s="36">
        <f t="shared" si="167"/>
        <v>0</v>
      </c>
    </row>
    <row r="3553" spans="1:19" x14ac:dyDescent="0.25">
      <c r="A3553" s="101">
        <f>'DETALLE DE CONEXIONES'!P3553</f>
        <v>0</v>
      </c>
      <c r="B3553" s="36">
        <f>'DETALLE DE CONEXIONES'!I3553</f>
        <v>0</v>
      </c>
      <c r="C3553" s="36">
        <f>'DETALLE DE CONEXIONES'!BB3553</f>
        <v>0</v>
      </c>
      <c r="D3553" s="36">
        <f>'DETALLE DE CONEXIONES'!E3553</f>
        <v>0</v>
      </c>
      <c r="E3553" s="36">
        <f t="shared" si="165"/>
        <v>1</v>
      </c>
      <c r="F3553" s="36">
        <f>IFERROR(LIMPIA('DETALLE DE CONEXIONES'!N3553,1),0)</f>
        <v>0</v>
      </c>
      <c r="G3553" s="36" t="str">
        <f>LEFT('DETALLE DE CONEXIONES'!BE3553,3)</f>
        <v/>
      </c>
      <c r="H3553" s="36" t="str">
        <f>RIGHT('DETALLE DE CONEXIONES'!AK3553,2)</f>
        <v/>
      </c>
      <c r="I3553" s="36" t="str">
        <f>LEFT('DETALLE DE CONEXIONES'!AK3553,3)</f>
        <v/>
      </c>
      <c r="J3553" s="36" t="str">
        <f>LEFT('DETALLE DE CONEXIONES'!M3553,3)</f>
        <v/>
      </c>
      <c r="K3553" s="36" t="str">
        <f>IF(LEN('DETALLE DE CONEXIONES'!M3553)&lt;12,(RIGHT('DETALLE DE CONEXIONES'!M3553,5)),(RIGHT('DETALLE DE CONEXIONES'!M3553,6)))</f>
        <v/>
      </c>
      <c r="L3553" s="36">
        <f>IF(C3553="Saliente Local",(IFERROR((LIMPIA(J3553,1)),0)),0)</f>
        <v>0</v>
      </c>
      <c r="M3553" s="36">
        <f>IF(C3553="Saliente Nacional",(IFERROR((LIMPIA(J3553,1)),0)),0)</f>
        <v>0</v>
      </c>
      <c r="N3553" s="36">
        <f>IF(C3553="Saliente Internacional",(IFERROR((LIMPIA(J3553,1)),0)),0)</f>
        <v>0</v>
      </c>
      <c r="O3553" s="36">
        <f>IF(C3553="Saliente Local",(IFERROR((LIMPIA(K3553,1)),0)),0)</f>
        <v>0</v>
      </c>
      <c r="P3553" s="36">
        <f>IF(C3553="Saliente Nacional",(IFERROR((LIMPIA(K3553,1)),0)),0)</f>
        <v>0</v>
      </c>
      <c r="Q3553" s="36">
        <f>IF(C3553="Saliente Internacional",(IFERROR((LIMPIA(K3553,1)),0)),0)</f>
        <v>0</v>
      </c>
      <c r="R3553" s="36">
        <f t="shared" si="166"/>
        <v>0</v>
      </c>
      <c r="S3553" s="36">
        <f t="shared" si="167"/>
        <v>0</v>
      </c>
    </row>
    <row r="3554" spans="1:19" x14ac:dyDescent="0.25">
      <c r="A3554" s="101">
        <f>'DETALLE DE CONEXIONES'!P3554</f>
        <v>0</v>
      </c>
      <c r="B3554" s="36">
        <f>'DETALLE DE CONEXIONES'!I3554</f>
        <v>0</v>
      </c>
      <c r="C3554" s="36">
        <f>'DETALLE DE CONEXIONES'!BB3554</f>
        <v>0</v>
      </c>
      <c r="D3554" s="36">
        <f>'DETALLE DE CONEXIONES'!E3554</f>
        <v>0</v>
      </c>
      <c r="E3554" s="36">
        <f t="shared" si="165"/>
        <v>1</v>
      </c>
      <c r="F3554" s="36">
        <f>IFERROR(LIMPIA('DETALLE DE CONEXIONES'!N3554,1),0)</f>
        <v>0</v>
      </c>
      <c r="G3554" s="36" t="str">
        <f>LEFT('DETALLE DE CONEXIONES'!BE3554,3)</f>
        <v/>
      </c>
      <c r="H3554" s="36" t="str">
        <f>RIGHT('DETALLE DE CONEXIONES'!AK3554,2)</f>
        <v/>
      </c>
      <c r="I3554" s="36" t="str">
        <f>LEFT('DETALLE DE CONEXIONES'!AK3554,3)</f>
        <v/>
      </c>
      <c r="J3554" s="36" t="str">
        <f>LEFT('DETALLE DE CONEXIONES'!M3554,3)</f>
        <v/>
      </c>
      <c r="K3554" s="36" t="str">
        <f>IF(LEN('DETALLE DE CONEXIONES'!M3554)&lt;12,(RIGHT('DETALLE DE CONEXIONES'!M3554,5)),(RIGHT('DETALLE DE CONEXIONES'!M3554,6)))</f>
        <v/>
      </c>
      <c r="L3554" s="36">
        <f>IF(C3554="Saliente Local",(IFERROR((LIMPIA(J3554,1)),0)),0)</f>
        <v>0</v>
      </c>
      <c r="M3554" s="36">
        <f>IF(C3554="Saliente Nacional",(IFERROR((LIMPIA(J3554,1)),0)),0)</f>
        <v>0</v>
      </c>
      <c r="N3554" s="36">
        <f>IF(C3554="Saliente Internacional",(IFERROR((LIMPIA(J3554,1)),0)),0)</f>
        <v>0</v>
      </c>
      <c r="O3554" s="36">
        <f>IF(C3554="Saliente Local",(IFERROR((LIMPIA(K3554,1)),0)),0)</f>
        <v>0</v>
      </c>
      <c r="P3554" s="36">
        <f>IF(C3554="Saliente Nacional",(IFERROR((LIMPIA(K3554,1)),0)),0)</f>
        <v>0</v>
      </c>
      <c r="Q3554" s="36">
        <f>IF(C3554="Saliente Internacional",(IFERROR((LIMPIA(K3554,1)),0)),0)</f>
        <v>0</v>
      </c>
      <c r="R3554" s="36">
        <f t="shared" si="166"/>
        <v>0</v>
      </c>
      <c r="S3554" s="36">
        <f t="shared" si="167"/>
        <v>0</v>
      </c>
    </row>
    <row r="3555" spans="1:19" x14ac:dyDescent="0.25">
      <c r="A3555" s="101">
        <f>'DETALLE DE CONEXIONES'!P3555</f>
        <v>0</v>
      </c>
      <c r="B3555" s="36">
        <f>'DETALLE DE CONEXIONES'!I3555</f>
        <v>0</v>
      </c>
      <c r="C3555" s="36">
        <f>'DETALLE DE CONEXIONES'!BB3555</f>
        <v>0</v>
      </c>
      <c r="D3555" s="36">
        <f>'DETALLE DE CONEXIONES'!E3555</f>
        <v>0</v>
      </c>
      <c r="E3555" s="36">
        <f t="shared" si="165"/>
        <v>1</v>
      </c>
      <c r="F3555" s="36">
        <f>IFERROR(LIMPIA('DETALLE DE CONEXIONES'!N3555,1),0)</f>
        <v>0</v>
      </c>
      <c r="G3555" s="36" t="str">
        <f>LEFT('DETALLE DE CONEXIONES'!BE3555,3)</f>
        <v/>
      </c>
      <c r="H3555" s="36" t="str">
        <f>RIGHT('DETALLE DE CONEXIONES'!AK3555,2)</f>
        <v/>
      </c>
      <c r="I3555" s="36" t="str">
        <f>LEFT('DETALLE DE CONEXIONES'!AK3555,3)</f>
        <v/>
      </c>
      <c r="J3555" s="36" t="str">
        <f>LEFT('DETALLE DE CONEXIONES'!M3555,3)</f>
        <v/>
      </c>
      <c r="K3555" s="36" t="str">
        <f>IF(LEN('DETALLE DE CONEXIONES'!M3555)&lt;12,(RIGHT('DETALLE DE CONEXIONES'!M3555,5)),(RIGHT('DETALLE DE CONEXIONES'!M3555,6)))</f>
        <v/>
      </c>
      <c r="L3555" s="36">
        <f>IF(C3555="Saliente Local",(IFERROR((LIMPIA(J3555,1)),0)),0)</f>
        <v>0</v>
      </c>
      <c r="M3555" s="36">
        <f>IF(C3555="Saliente Nacional",(IFERROR((LIMPIA(J3555,1)),0)),0)</f>
        <v>0</v>
      </c>
      <c r="N3555" s="36">
        <f>IF(C3555="Saliente Internacional",(IFERROR((LIMPIA(J3555,1)),0)),0)</f>
        <v>0</v>
      </c>
      <c r="O3555" s="36">
        <f>IF(C3555="Saliente Local",(IFERROR((LIMPIA(K3555,1)),0)),0)</f>
        <v>0</v>
      </c>
      <c r="P3555" s="36">
        <f>IF(C3555="Saliente Nacional",(IFERROR((LIMPIA(K3555,1)),0)),0)</f>
        <v>0</v>
      </c>
      <c r="Q3555" s="36">
        <f>IF(C3555="Saliente Internacional",(IFERROR((LIMPIA(K3555,1)),0)),0)</f>
        <v>0</v>
      </c>
      <c r="R3555" s="36">
        <f t="shared" si="166"/>
        <v>0</v>
      </c>
      <c r="S3555" s="36">
        <f t="shared" si="167"/>
        <v>0</v>
      </c>
    </row>
    <row r="3556" spans="1:19" x14ac:dyDescent="0.25">
      <c r="A3556" s="101">
        <f>'DETALLE DE CONEXIONES'!P3556</f>
        <v>0</v>
      </c>
      <c r="B3556" s="36">
        <f>'DETALLE DE CONEXIONES'!I3556</f>
        <v>0</v>
      </c>
      <c r="C3556" s="36">
        <f>'DETALLE DE CONEXIONES'!BB3556</f>
        <v>0</v>
      </c>
      <c r="D3556" s="36">
        <f>'DETALLE DE CONEXIONES'!E3556</f>
        <v>0</v>
      </c>
      <c r="E3556" s="36">
        <f t="shared" si="165"/>
        <v>1</v>
      </c>
      <c r="F3556" s="36">
        <f>IFERROR(LIMPIA('DETALLE DE CONEXIONES'!N3556,1),0)</f>
        <v>0</v>
      </c>
      <c r="G3556" s="36" t="str">
        <f>LEFT('DETALLE DE CONEXIONES'!BE3556,3)</f>
        <v/>
      </c>
      <c r="H3556" s="36" t="str">
        <f>RIGHT('DETALLE DE CONEXIONES'!AK3556,2)</f>
        <v/>
      </c>
      <c r="I3556" s="36" t="str">
        <f>LEFT('DETALLE DE CONEXIONES'!AK3556,3)</f>
        <v/>
      </c>
      <c r="J3556" s="36" t="str">
        <f>LEFT('DETALLE DE CONEXIONES'!M3556,3)</f>
        <v/>
      </c>
      <c r="K3556" s="36" t="str">
        <f>IF(LEN('DETALLE DE CONEXIONES'!M3556)&lt;12,(RIGHT('DETALLE DE CONEXIONES'!M3556,5)),(RIGHT('DETALLE DE CONEXIONES'!M3556,6)))</f>
        <v/>
      </c>
      <c r="L3556" s="36">
        <f>IF(C3556="Saliente Local",(IFERROR((LIMPIA(J3556,1)),0)),0)</f>
        <v>0</v>
      </c>
      <c r="M3556" s="36">
        <f>IF(C3556="Saliente Nacional",(IFERROR((LIMPIA(J3556,1)),0)),0)</f>
        <v>0</v>
      </c>
      <c r="N3556" s="36">
        <f>IF(C3556="Saliente Internacional",(IFERROR((LIMPIA(J3556,1)),0)),0)</f>
        <v>0</v>
      </c>
      <c r="O3556" s="36">
        <f>IF(C3556="Saliente Local",(IFERROR((LIMPIA(K3556,1)),0)),0)</f>
        <v>0</v>
      </c>
      <c r="P3556" s="36">
        <f>IF(C3556="Saliente Nacional",(IFERROR((LIMPIA(K3556,1)),0)),0)</f>
        <v>0</v>
      </c>
      <c r="Q3556" s="36">
        <f>IF(C3556="Saliente Internacional",(IFERROR((LIMPIA(K3556,1)),0)),0)</f>
        <v>0</v>
      </c>
      <c r="R3556" s="36">
        <f t="shared" si="166"/>
        <v>0</v>
      </c>
      <c r="S3556" s="36">
        <f t="shared" si="167"/>
        <v>0</v>
      </c>
    </row>
    <row r="3557" spans="1:19" x14ac:dyDescent="0.25">
      <c r="A3557" s="101">
        <f>'DETALLE DE CONEXIONES'!P3557</f>
        <v>0</v>
      </c>
      <c r="B3557" s="36">
        <f>'DETALLE DE CONEXIONES'!I3557</f>
        <v>0</v>
      </c>
      <c r="C3557" s="36">
        <f>'DETALLE DE CONEXIONES'!BB3557</f>
        <v>0</v>
      </c>
      <c r="D3557" s="36">
        <f>'DETALLE DE CONEXIONES'!E3557</f>
        <v>0</v>
      </c>
      <c r="E3557" s="36">
        <f t="shared" si="165"/>
        <v>1</v>
      </c>
      <c r="F3557" s="36">
        <f>IFERROR(LIMPIA('DETALLE DE CONEXIONES'!N3557,1),0)</f>
        <v>0</v>
      </c>
      <c r="G3557" s="36" t="str">
        <f>LEFT('DETALLE DE CONEXIONES'!BE3557,3)</f>
        <v/>
      </c>
      <c r="H3557" s="36" t="str">
        <f>RIGHT('DETALLE DE CONEXIONES'!AK3557,2)</f>
        <v/>
      </c>
      <c r="I3557" s="36" t="str">
        <f>LEFT('DETALLE DE CONEXIONES'!AK3557,3)</f>
        <v/>
      </c>
      <c r="J3557" s="36" t="str">
        <f>LEFT('DETALLE DE CONEXIONES'!M3557,3)</f>
        <v/>
      </c>
      <c r="K3557" s="36" t="str">
        <f>IF(LEN('DETALLE DE CONEXIONES'!M3557)&lt;12,(RIGHT('DETALLE DE CONEXIONES'!M3557,5)),(RIGHT('DETALLE DE CONEXIONES'!M3557,6)))</f>
        <v/>
      </c>
      <c r="L3557" s="36">
        <f>IF(C3557="Saliente Local",(IFERROR((LIMPIA(J3557,1)),0)),0)</f>
        <v>0</v>
      </c>
      <c r="M3557" s="36">
        <f>IF(C3557="Saliente Nacional",(IFERROR((LIMPIA(J3557,1)),0)),0)</f>
        <v>0</v>
      </c>
      <c r="N3557" s="36">
        <f>IF(C3557="Saliente Internacional",(IFERROR((LIMPIA(J3557,1)),0)),0)</f>
        <v>0</v>
      </c>
      <c r="O3557" s="36">
        <f>IF(C3557="Saliente Local",(IFERROR((LIMPIA(K3557,1)),0)),0)</f>
        <v>0</v>
      </c>
      <c r="P3557" s="36">
        <f>IF(C3557="Saliente Nacional",(IFERROR((LIMPIA(K3557,1)),0)),0)</f>
        <v>0</v>
      </c>
      <c r="Q3557" s="36">
        <f>IF(C3557="Saliente Internacional",(IFERROR((LIMPIA(K3557,1)),0)),0)</f>
        <v>0</v>
      </c>
      <c r="R3557" s="36">
        <f t="shared" si="166"/>
        <v>0</v>
      </c>
      <c r="S3557" s="36">
        <f t="shared" si="167"/>
        <v>0</v>
      </c>
    </row>
    <row r="3558" spans="1:19" x14ac:dyDescent="0.25">
      <c r="A3558" s="101">
        <f>'DETALLE DE CONEXIONES'!P3558</f>
        <v>0</v>
      </c>
      <c r="B3558" s="36">
        <f>'DETALLE DE CONEXIONES'!I3558</f>
        <v>0</v>
      </c>
      <c r="C3558" s="36">
        <f>'DETALLE DE CONEXIONES'!BB3558</f>
        <v>0</v>
      </c>
      <c r="D3558" s="36">
        <f>'DETALLE DE CONEXIONES'!E3558</f>
        <v>0</v>
      </c>
      <c r="E3558" s="36">
        <f t="shared" si="165"/>
        <v>1</v>
      </c>
      <c r="F3558" s="36">
        <f>IFERROR(LIMPIA('DETALLE DE CONEXIONES'!N3558,1),0)</f>
        <v>0</v>
      </c>
      <c r="G3558" s="36" t="str">
        <f>LEFT('DETALLE DE CONEXIONES'!BE3558,3)</f>
        <v/>
      </c>
      <c r="H3558" s="36" t="str">
        <f>RIGHT('DETALLE DE CONEXIONES'!AK3558,2)</f>
        <v/>
      </c>
      <c r="I3558" s="36" t="str">
        <f>LEFT('DETALLE DE CONEXIONES'!AK3558,3)</f>
        <v/>
      </c>
      <c r="J3558" s="36" t="str">
        <f>LEFT('DETALLE DE CONEXIONES'!M3558,3)</f>
        <v/>
      </c>
      <c r="K3558" s="36" t="str">
        <f>IF(LEN('DETALLE DE CONEXIONES'!M3558)&lt;12,(RIGHT('DETALLE DE CONEXIONES'!M3558,5)),(RIGHT('DETALLE DE CONEXIONES'!M3558,6)))</f>
        <v/>
      </c>
      <c r="L3558" s="36">
        <f>IF(C3558="Saliente Local",(IFERROR((LIMPIA(J3558,1)),0)),0)</f>
        <v>0</v>
      </c>
      <c r="M3558" s="36">
        <f>IF(C3558="Saliente Nacional",(IFERROR((LIMPIA(J3558,1)),0)),0)</f>
        <v>0</v>
      </c>
      <c r="N3558" s="36">
        <f>IF(C3558="Saliente Internacional",(IFERROR((LIMPIA(J3558,1)),0)),0)</f>
        <v>0</v>
      </c>
      <c r="O3558" s="36">
        <f>IF(C3558="Saliente Local",(IFERROR((LIMPIA(K3558,1)),0)),0)</f>
        <v>0</v>
      </c>
      <c r="P3558" s="36">
        <f>IF(C3558="Saliente Nacional",(IFERROR((LIMPIA(K3558,1)),0)),0)</f>
        <v>0</v>
      </c>
      <c r="Q3558" s="36">
        <f>IF(C3558="Saliente Internacional",(IFERROR((LIMPIA(K3558,1)),0)),0)</f>
        <v>0</v>
      </c>
      <c r="R3558" s="36">
        <f t="shared" si="166"/>
        <v>0</v>
      </c>
      <c r="S3558" s="36">
        <f t="shared" si="167"/>
        <v>0</v>
      </c>
    </row>
    <row r="3559" spans="1:19" x14ac:dyDescent="0.25">
      <c r="A3559" s="101">
        <f>'DETALLE DE CONEXIONES'!P3559</f>
        <v>0</v>
      </c>
      <c r="B3559" s="36">
        <f>'DETALLE DE CONEXIONES'!I3559</f>
        <v>0</v>
      </c>
      <c r="C3559" s="36">
        <f>'DETALLE DE CONEXIONES'!BB3559</f>
        <v>0</v>
      </c>
      <c r="D3559" s="36">
        <f>'DETALLE DE CONEXIONES'!E3559</f>
        <v>0</v>
      </c>
      <c r="E3559" s="36">
        <f t="shared" si="165"/>
        <v>1</v>
      </c>
      <c r="F3559" s="36">
        <f>IFERROR(LIMPIA('DETALLE DE CONEXIONES'!N3559,1),0)</f>
        <v>0</v>
      </c>
      <c r="G3559" s="36" t="str">
        <f>LEFT('DETALLE DE CONEXIONES'!BE3559,3)</f>
        <v/>
      </c>
      <c r="H3559" s="36" t="str">
        <f>RIGHT('DETALLE DE CONEXIONES'!AK3559,2)</f>
        <v/>
      </c>
      <c r="I3559" s="36" t="str">
        <f>LEFT('DETALLE DE CONEXIONES'!AK3559,3)</f>
        <v/>
      </c>
      <c r="J3559" s="36" t="str">
        <f>LEFT('DETALLE DE CONEXIONES'!M3559,3)</f>
        <v/>
      </c>
      <c r="K3559" s="36" t="str">
        <f>IF(LEN('DETALLE DE CONEXIONES'!M3559)&lt;12,(RIGHT('DETALLE DE CONEXIONES'!M3559,5)),(RIGHT('DETALLE DE CONEXIONES'!M3559,6)))</f>
        <v/>
      </c>
      <c r="L3559" s="36">
        <f>IF(C3559="Saliente Local",(IFERROR((LIMPIA(J3559,1)),0)),0)</f>
        <v>0</v>
      </c>
      <c r="M3559" s="36">
        <f>IF(C3559="Saliente Nacional",(IFERROR((LIMPIA(J3559,1)),0)),0)</f>
        <v>0</v>
      </c>
      <c r="N3559" s="36">
        <f>IF(C3559="Saliente Internacional",(IFERROR((LIMPIA(J3559,1)),0)),0)</f>
        <v>0</v>
      </c>
      <c r="O3559" s="36">
        <f>IF(C3559="Saliente Local",(IFERROR((LIMPIA(K3559,1)),0)),0)</f>
        <v>0</v>
      </c>
      <c r="P3559" s="36">
        <f>IF(C3559="Saliente Nacional",(IFERROR((LIMPIA(K3559,1)),0)),0)</f>
        <v>0</v>
      </c>
      <c r="Q3559" s="36">
        <f>IF(C3559="Saliente Internacional",(IFERROR((LIMPIA(K3559,1)),0)),0)</f>
        <v>0</v>
      </c>
      <c r="R3559" s="36">
        <f t="shared" si="166"/>
        <v>0</v>
      </c>
      <c r="S3559" s="36">
        <f t="shared" si="167"/>
        <v>0</v>
      </c>
    </row>
    <row r="3560" spans="1:19" x14ac:dyDescent="0.25">
      <c r="A3560" s="101">
        <f>'DETALLE DE CONEXIONES'!P3560</f>
        <v>0</v>
      </c>
      <c r="B3560" s="36">
        <f>'DETALLE DE CONEXIONES'!I3560</f>
        <v>0</v>
      </c>
      <c r="C3560" s="36">
        <f>'DETALLE DE CONEXIONES'!BB3560</f>
        <v>0</v>
      </c>
      <c r="D3560" s="36">
        <f>'DETALLE DE CONEXIONES'!E3560</f>
        <v>0</v>
      </c>
      <c r="E3560" s="36">
        <f t="shared" si="165"/>
        <v>1</v>
      </c>
      <c r="F3560" s="36">
        <f>IFERROR(LIMPIA('DETALLE DE CONEXIONES'!N3560,1),0)</f>
        <v>0</v>
      </c>
      <c r="G3560" s="36" t="str">
        <f>LEFT('DETALLE DE CONEXIONES'!BE3560,3)</f>
        <v/>
      </c>
      <c r="H3560" s="36" t="str">
        <f>RIGHT('DETALLE DE CONEXIONES'!AK3560,2)</f>
        <v/>
      </c>
      <c r="I3560" s="36" t="str">
        <f>LEFT('DETALLE DE CONEXIONES'!AK3560,3)</f>
        <v/>
      </c>
      <c r="J3560" s="36" t="str">
        <f>LEFT('DETALLE DE CONEXIONES'!M3560,3)</f>
        <v/>
      </c>
      <c r="K3560" s="36" t="str">
        <f>IF(LEN('DETALLE DE CONEXIONES'!M3560)&lt;12,(RIGHT('DETALLE DE CONEXIONES'!M3560,5)),(RIGHT('DETALLE DE CONEXIONES'!M3560,6)))</f>
        <v/>
      </c>
      <c r="L3560" s="36">
        <f>IF(C3560="Saliente Local",(IFERROR((LIMPIA(J3560,1)),0)),0)</f>
        <v>0</v>
      </c>
      <c r="M3560" s="36">
        <f>IF(C3560="Saliente Nacional",(IFERROR((LIMPIA(J3560,1)),0)),0)</f>
        <v>0</v>
      </c>
      <c r="N3560" s="36">
        <f>IF(C3560="Saliente Internacional",(IFERROR((LIMPIA(J3560,1)),0)),0)</f>
        <v>0</v>
      </c>
      <c r="O3560" s="36">
        <f>IF(C3560="Saliente Local",(IFERROR((LIMPIA(K3560,1)),0)),0)</f>
        <v>0</v>
      </c>
      <c r="P3560" s="36">
        <f>IF(C3560="Saliente Nacional",(IFERROR((LIMPIA(K3560,1)),0)),0)</f>
        <v>0</v>
      </c>
      <c r="Q3560" s="36">
        <f>IF(C3560="Saliente Internacional",(IFERROR((LIMPIA(K3560,1)),0)),0)</f>
        <v>0</v>
      </c>
      <c r="R3560" s="36">
        <f t="shared" si="166"/>
        <v>0</v>
      </c>
      <c r="S3560" s="36">
        <f t="shared" si="167"/>
        <v>0</v>
      </c>
    </row>
    <row r="3561" spans="1:19" x14ac:dyDescent="0.25">
      <c r="A3561" s="101">
        <f>'DETALLE DE CONEXIONES'!P3561</f>
        <v>0</v>
      </c>
      <c r="B3561" s="36">
        <f>'DETALLE DE CONEXIONES'!I3561</f>
        <v>0</v>
      </c>
      <c r="C3561" s="36">
        <f>'DETALLE DE CONEXIONES'!BB3561</f>
        <v>0</v>
      </c>
      <c r="D3561" s="36">
        <f>'DETALLE DE CONEXIONES'!E3561</f>
        <v>0</v>
      </c>
      <c r="E3561" s="36">
        <f t="shared" si="165"/>
        <v>1</v>
      </c>
      <c r="F3561" s="36">
        <f>IFERROR(LIMPIA('DETALLE DE CONEXIONES'!N3561,1),0)</f>
        <v>0</v>
      </c>
      <c r="G3561" s="36" t="str">
        <f>LEFT('DETALLE DE CONEXIONES'!BE3561,3)</f>
        <v/>
      </c>
      <c r="H3561" s="36" t="str">
        <f>RIGHT('DETALLE DE CONEXIONES'!AK3561,2)</f>
        <v/>
      </c>
      <c r="I3561" s="36" t="str">
        <f>LEFT('DETALLE DE CONEXIONES'!AK3561,3)</f>
        <v/>
      </c>
      <c r="J3561" s="36" t="str">
        <f>LEFT('DETALLE DE CONEXIONES'!M3561,3)</f>
        <v/>
      </c>
      <c r="K3561" s="36" t="str">
        <f>IF(LEN('DETALLE DE CONEXIONES'!M3561)&lt;12,(RIGHT('DETALLE DE CONEXIONES'!M3561,5)),(RIGHT('DETALLE DE CONEXIONES'!M3561,6)))</f>
        <v/>
      </c>
      <c r="L3561" s="36">
        <f>IF(C3561="Saliente Local",(IFERROR((LIMPIA(J3561,1)),0)),0)</f>
        <v>0</v>
      </c>
      <c r="M3561" s="36">
        <f>IF(C3561="Saliente Nacional",(IFERROR((LIMPIA(J3561,1)),0)),0)</f>
        <v>0</v>
      </c>
      <c r="N3561" s="36">
        <f>IF(C3561="Saliente Internacional",(IFERROR((LIMPIA(J3561,1)),0)),0)</f>
        <v>0</v>
      </c>
      <c r="O3561" s="36">
        <f>IF(C3561="Saliente Local",(IFERROR((LIMPIA(K3561,1)),0)),0)</f>
        <v>0</v>
      </c>
      <c r="P3561" s="36">
        <f>IF(C3561="Saliente Nacional",(IFERROR((LIMPIA(K3561,1)),0)),0)</f>
        <v>0</v>
      </c>
      <c r="Q3561" s="36">
        <f>IF(C3561="Saliente Internacional",(IFERROR((LIMPIA(K3561,1)),0)),0)</f>
        <v>0</v>
      </c>
      <c r="R3561" s="36">
        <f t="shared" si="166"/>
        <v>0</v>
      </c>
      <c r="S3561" s="36">
        <f t="shared" si="167"/>
        <v>0</v>
      </c>
    </row>
    <row r="3562" spans="1:19" x14ac:dyDescent="0.25">
      <c r="A3562" s="101">
        <f>'DETALLE DE CONEXIONES'!P3562</f>
        <v>0</v>
      </c>
      <c r="B3562" s="36">
        <f>'DETALLE DE CONEXIONES'!I3562</f>
        <v>0</v>
      </c>
      <c r="C3562" s="36">
        <f>'DETALLE DE CONEXIONES'!BB3562</f>
        <v>0</v>
      </c>
      <c r="D3562" s="36">
        <f>'DETALLE DE CONEXIONES'!E3562</f>
        <v>0</v>
      </c>
      <c r="E3562" s="36">
        <f t="shared" si="165"/>
        <v>1</v>
      </c>
      <c r="F3562" s="36">
        <f>IFERROR(LIMPIA('DETALLE DE CONEXIONES'!N3562,1),0)</f>
        <v>0</v>
      </c>
      <c r="G3562" s="36" t="str">
        <f>LEFT('DETALLE DE CONEXIONES'!BE3562,3)</f>
        <v/>
      </c>
      <c r="H3562" s="36" t="str">
        <f>RIGHT('DETALLE DE CONEXIONES'!AK3562,2)</f>
        <v/>
      </c>
      <c r="I3562" s="36" t="str">
        <f>LEFT('DETALLE DE CONEXIONES'!AK3562,3)</f>
        <v/>
      </c>
      <c r="J3562" s="36" t="str">
        <f>LEFT('DETALLE DE CONEXIONES'!M3562,3)</f>
        <v/>
      </c>
      <c r="K3562" s="36" t="str">
        <f>IF(LEN('DETALLE DE CONEXIONES'!M3562)&lt;12,(RIGHT('DETALLE DE CONEXIONES'!M3562,5)),(RIGHT('DETALLE DE CONEXIONES'!M3562,6)))</f>
        <v/>
      </c>
      <c r="L3562" s="36">
        <f>IF(C3562="Saliente Local",(IFERROR((LIMPIA(J3562,1)),0)),0)</f>
        <v>0</v>
      </c>
      <c r="M3562" s="36">
        <f>IF(C3562="Saliente Nacional",(IFERROR((LIMPIA(J3562,1)),0)),0)</f>
        <v>0</v>
      </c>
      <c r="N3562" s="36">
        <f>IF(C3562="Saliente Internacional",(IFERROR((LIMPIA(J3562,1)),0)),0)</f>
        <v>0</v>
      </c>
      <c r="O3562" s="36">
        <f>IF(C3562="Saliente Local",(IFERROR((LIMPIA(K3562,1)),0)),0)</f>
        <v>0</v>
      </c>
      <c r="P3562" s="36">
        <f>IF(C3562="Saliente Nacional",(IFERROR((LIMPIA(K3562,1)),0)),0)</f>
        <v>0</v>
      </c>
      <c r="Q3562" s="36">
        <f>IF(C3562="Saliente Internacional",(IFERROR((LIMPIA(K3562,1)),0)),0)</f>
        <v>0</v>
      </c>
      <c r="R3562" s="36">
        <f t="shared" si="166"/>
        <v>0</v>
      </c>
      <c r="S3562" s="36">
        <f t="shared" si="167"/>
        <v>0</v>
      </c>
    </row>
    <row r="3563" spans="1:19" x14ac:dyDescent="0.25">
      <c r="A3563" s="101">
        <f>'DETALLE DE CONEXIONES'!P3563</f>
        <v>0</v>
      </c>
      <c r="B3563" s="36">
        <f>'DETALLE DE CONEXIONES'!I3563</f>
        <v>0</v>
      </c>
      <c r="C3563" s="36">
        <f>'DETALLE DE CONEXIONES'!BB3563</f>
        <v>0</v>
      </c>
      <c r="D3563" s="36">
        <f>'DETALLE DE CONEXIONES'!E3563</f>
        <v>0</v>
      </c>
      <c r="E3563" s="36">
        <f t="shared" si="165"/>
        <v>1</v>
      </c>
      <c r="F3563" s="36">
        <f>IFERROR(LIMPIA('DETALLE DE CONEXIONES'!N3563,1),0)</f>
        <v>0</v>
      </c>
      <c r="G3563" s="36" t="str">
        <f>LEFT('DETALLE DE CONEXIONES'!BE3563,3)</f>
        <v/>
      </c>
      <c r="H3563" s="36" t="str">
        <f>RIGHT('DETALLE DE CONEXIONES'!AK3563,2)</f>
        <v/>
      </c>
      <c r="I3563" s="36" t="str">
        <f>LEFT('DETALLE DE CONEXIONES'!AK3563,3)</f>
        <v/>
      </c>
      <c r="J3563" s="36" t="str">
        <f>LEFT('DETALLE DE CONEXIONES'!M3563,3)</f>
        <v/>
      </c>
      <c r="K3563" s="36" t="str">
        <f>IF(LEN('DETALLE DE CONEXIONES'!M3563)&lt;12,(RIGHT('DETALLE DE CONEXIONES'!M3563,5)),(RIGHT('DETALLE DE CONEXIONES'!M3563,6)))</f>
        <v/>
      </c>
      <c r="L3563" s="36">
        <f>IF(C3563="Saliente Local",(IFERROR((LIMPIA(J3563,1)),0)),0)</f>
        <v>0</v>
      </c>
      <c r="M3563" s="36">
        <f>IF(C3563="Saliente Nacional",(IFERROR((LIMPIA(J3563,1)),0)),0)</f>
        <v>0</v>
      </c>
      <c r="N3563" s="36">
        <f>IF(C3563="Saliente Internacional",(IFERROR((LIMPIA(J3563,1)),0)),0)</f>
        <v>0</v>
      </c>
      <c r="O3563" s="36">
        <f>IF(C3563="Saliente Local",(IFERROR((LIMPIA(K3563,1)),0)),0)</f>
        <v>0</v>
      </c>
      <c r="P3563" s="36">
        <f>IF(C3563="Saliente Nacional",(IFERROR((LIMPIA(K3563,1)),0)),0)</f>
        <v>0</v>
      </c>
      <c r="Q3563" s="36">
        <f>IF(C3563="Saliente Internacional",(IFERROR((LIMPIA(K3563,1)),0)),0)</f>
        <v>0</v>
      </c>
      <c r="R3563" s="36">
        <f t="shared" si="166"/>
        <v>0</v>
      </c>
      <c r="S3563" s="36">
        <f t="shared" si="167"/>
        <v>0</v>
      </c>
    </row>
    <row r="3564" spans="1:19" x14ac:dyDescent="0.25">
      <c r="A3564" s="101">
        <f>'DETALLE DE CONEXIONES'!P3564</f>
        <v>0</v>
      </c>
      <c r="B3564" s="36">
        <f>'DETALLE DE CONEXIONES'!I3564</f>
        <v>0</v>
      </c>
      <c r="C3564" s="36">
        <f>'DETALLE DE CONEXIONES'!BB3564</f>
        <v>0</v>
      </c>
      <c r="D3564" s="36">
        <f>'DETALLE DE CONEXIONES'!E3564</f>
        <v>0</v>
      </c>
      <c r="E3564" s="36">
        <f t="shared" si="165"/>
        <v>1</v>
      </c>
      <c r="F3564" s="36">
        <f>IFERROR(LIMPIA('DETALLE DE CONEXIONES'!N3564,1),0)</f>
        <v>0</v>
      </c>
      <c r="G3564" s="36" t="str">
        <f>LEFT('DETALLE DE CONEXIONES'!BE3564,3)</f>
        <v/>
      </c>
      <c r="H3564" s="36" t="str">
        <f>RIGHT('DETALLE DE CONEXIONES'!AK3564,2)</f>
        <v/>
      </c>
      <c r="I3564" s="36" t="str">
        <f>LEFT('DETALLE DE CONEXIONES'!AK3564,3)</f>
        <v/>
      </c>
      <c r="J3564" s="36" t="str">
        <f>LEFT('DETALLE DE CONEXIONES'!M3564,3)</f>
        <v/>
      </c>
      <c r="K3564" s="36" t="str">
        <f>IF(LEN('DETALLE DE CONEXIONES'!M3564)&lt;12,(RIGHT('DETALLE DE CONEXIONES'!M3564,5)),(RIGHT('DETALLE DE CONEXIONES'!M3564,6)))</f>
        <v/>
      </c>
      <c r="L3564" s="36">
        <f>IF(C3564="Saliente Local",(IFERROR((LIMPIA(J3564,1)),0)),0)</f>
        <v>0</v>
      </c>
      <c r="M3564" s="36">
        <f>IF(C3564="Saliente Nacional",(IFERROR((LIMPIA(J3564,1)),0)),0)</f>
        <v>0</v>
      </c>
      <c r="N3564" s="36">
        <f>IF(C3564="Saliente Internacional",(IFERROR((LIMPIA(J3564,1)),0)),0)</f>
        <v>0</v>
      </c>
      <c r="O3564" s="36">
        <f>IF(C3564="Saliente Local",(IFERROR((LIMPIA(K3564,1)),0)),0)</f>
        <v>0</v>
      </c>
      <c r="P3564" s="36">
        <f>IF(C3564="Saliente Nacional",(IFERROR((LIMPIA(K3564,1)),0)),0)</f>
        <v>0</v>
      </c>
      <c r="Q3564" s="36">
        <f>IF(C3564="Saliente Internacional",(IFERROR((LIMPIA(K3564,1)),0)),0)</f>
        <v>0</v>
      </c>
      <c r="R3564" s="36">
        <f t="shared" si="166"/>
        <v>0</v>
      </c>
      <c r="S3564" s="36">
        <f t="shared" si="167"/>
        <v>0</v>
      </c>
    </row>
    <row r="3565" spans="1:19" x14ac:dyDescent="0.25">
      <c r="A3565" s="101">
        <f>'DETALLE DE CONEXIONES'!P3565</f>
        <v>0</v>
      </c>
      <c r="B3565" s="36">
        <f>'DETALLE DE CONEXIONES'!I3565</f>
        <v>0</v>
      </c>
      <c r="C3565" s="36">
        <f>'DETALLE DE CONEXIONES'!BB3565</f>
        <v>0</v>
      </c>
      <c r="D3565" s="36">
        <f>'DETALLE DE CONEXIONES'!E3565</f>
        <v>0</v>
      </c>
      <c r="E3565" s="36">
        <f t="shared" si="165"/>
        <v>1</v>
      </c>
      <c r="F3565" s="36">
        <f>IFERROR(LIMPIA('DETALLE DE CONEXIONES'!N3565,1),0)</f>
        <v>0</v>
      </c>
      <c r="G3565" s="36" t="str">
        <f>LEFT('DETALLE DE CONEXIONES'!BE3565,3)</f>
        <v/>
      </c>
      <c r="H3565" s="36" t="str">
        <f>RIGHT('DETALLE DE CONEXIONES'!AK3565,2)</f>
        <v/>
      </c>
      <c r="I3565" s="36" t="str">
        <f>LEFT('DETALLE DE CONEXIONES'!AK3565,3)</f>
        <v/>
      </c>
      <c r="J3565" s="36" t="str">
        <f>LEFT('DETALLE DE CONEXIONES'!M3565,3)</f>
        <v/>
      </c>
      <c r="K3565" s="36" t="str">
        <f>IF(LEN('DETALLE DE CONEXIONES'!M3565)&lt;12,(RIGHT('DETALLE DE CONEXIONES'!M3565,5)),(RIGHT('DETALLE DE CONEXIONES'!M3565,6)))</f>
        <v/>
      </c>
      <c r="L3565" s="36">
        <f>IF(C3565="Saliente Local",(IFERROR((LIMPIA(J3565,1)),0)),0)</f>
        <v>0</v>
      </c>
      <c r="M3565" s="36">
        <f>IF(C3565="Saliente Nacional",(IFERROR((LIMPIA(J3565,1)),0)),0)</f>
        <v>0</v>
      </c>
      <c r="N3565" s="36">
        <f>IF(C3565="Saliente Internacional",(IFERROR((LIMPIA(J3565,1)),0)),0)</f>
        <v>0</v>
      </c>
      <c r="O3565" s="36">
        <f>IF(C3565="Saliente Local",(IFERROR((LIMPIA(K3565,1)),0)),0)</f>
        <v>0</v>
      </c>
      <c r="P3565" s="36">
        <f>IF(C3565="Saliente Nacional",(IFERROR((LIMPIA(K3565,1)),0)),0)</f>
        <v>0</v>
      </c>
      <c r="Q3565" s="36">
        <f>IF(C3565="Saliente Internacional",(IFERROR((LIMPIA(K3565,1)),0)),0)</f>
        <v>0</v>
      </c>
      <c r="R3565" s="36">
        <f t="shared" si="166"/>
        <v>0</v>
      </c>
      <c r="S3565" s="36">
        <f t="shared" si="167"/>
        <v>0</v>
      </c>
    </row>
    <row r="3566" spans="1:19" x14ac:dyDescent="0.25">
      <c r="A3566" s="101">
        <f>'DETALLE DE CONEXIONES'!P3566</f>
        <v>0</v>
      </c>
      <c r="B3566" s="36">
        <f>'DETALLE DE CONEXIONES'!I3566</f>
        <v>0</v>
      </c>
      <c r="C3566" s="36">
        <f>'DETALLE DE CONEXIONES'!BB3566</f>
        <v>0</v>
      </c>
      <c r="D3566" s="36">
        <f>'DETALLE DE CONEXIONES'!E3566</f>
        <v>0</v>
      </c>
      <c r="E3566" s="36">
        <f t="shared" si="165"/>
        <v>1</v>
      </c>
      <c r="F3566" s="36">
        <f>IFERROR(LIMPIA('DETALLE DE CONEXIONES'!N3566,1),0)</f>
        <v>0</v>
      </c>
      <c r="G3566" s="36" t="str">
        <f>LEFT('DETALLE DE CONEXIONES'!BE3566,3)</f>
        <v/>
      </c>
      <c r="H3566" s="36" t="str">
        <f>RIGHT('DETALLE DE CONEXIONES'!AK3566,2)</f>
        <v/>
      </c>
      <c r="I3566" s="36" t="str">
        <f>LEFT('DETALLE DE CONEXIONES'!AK3566,3)</f>
        <v/>
      </c>
      <c r="J3566" s="36" t="str">
        <f>LEFT('DETALLE DE CONEXIONES'!M3566,3)</f>
        <v/>
      </c>
      <c r="K3566" s="36" t="str">
        <f>IF(LEN('DETALLE DE CONEXIONES'!M3566)&lt;12,(RIGHT('DETALLE DE CONEXIONES'!M3566,5)),(RIGHT('DETALLE DE CONEXIONES'!M3566,6)))</f>
        <v/>
      </c>
      <c r="L3566" s="36">
        <f>IF(C3566="Saliente Local",(IFERROR((LIMPIA(J3566,1)),0)),0)</f>
        <v>0</v>
      </c>
      <c r="M3566" s="36">
        <f>IF(C3566="Saliente Nacional",(IFERROR((LIMPIA(J3566,1)),0)),0)</f>
        <v>0</v>
      </c>
      <c r="N3566" s="36">
        <f>IF(C3566="Saliente Internacional",(IFERROR((LIMPIA(J3566,1)),0)),0)</f>
        <v>0</v>
      </c>
      <c r="O3566" s="36">
        <f>IF(C3566="Saliente Local",(IFERROR((LIMPIA(K3566,1)),0)),0)</f>
        <v>0</v>
      </c>
      <c r="P3566" s="36">
        <f>IF(C3566="Saliente Nacional",(IFERROR((LIMPIA(K3566,1)),0)),0)</f>
        <v>0</v>
      </c>
      <c r="Q3566" s="36">
        <f>IF(C3566="Saliente Internacional",(IFERROR((LIMPIA(K3566,1)),0)),0)</f>
        <v>0</v>
      </c>
      <c r="R3566" s="36">
        <f t="shared" si="166"/>
        <v>0</v>
      </c>
      <c r="S3566" s="36">
        <f t="shared" si="167"/>
        <v>0</v>
      </c>
    </row>
    <row r="3567" spans="1:19" x14ac:dyDescent="0.25">
      <c r="A3567" s="101">
        <f>'DETALLE DE CONEXIONES'!P3567</f>
        <v>0</v>
      </c>
      <c r="B3567" s="36">
        <f>'DETALLE DE CONEXIONES'!I3567</f>
        <v>0</v>
      </c>
      <c r="C3567" s="36">
        <f>'DETALLE DE CONEXIONES'!BB3567</f>
        <v>0</v>
      </c>
      <c r="D3567" s="36">
        <f>'DETALLE DE CONEXIONES'!E3567</f>
        <v>0</v>
      </c>
      <c r="E3567" s="36">
        <f t="shared" si="165"/>
        <v>1</v>
      </c>
      <c r="F3567" s="36">
        <f>IFERROR(LIMPIA('DETALLE DE CONEXIONES'!N3567,1),0)</f>
        <v>0</v>
      </c>
      <c r="G3567" s="36" t="str">
        <f>LEFT('DETALLE DE CONEXIONES'!BE3567,3)</f>
        <v/>
      </c>
      <c r="H3567" s="36" t="str">
        <f>RIGHT('DETALLE DE CONEXIONES'!AK3567,2)</f>
        <v/>
      </c>
      <c r="I3567" s="36" t="str">
        <f>LEFT('DETALLE DE CONEXIONES'!AK3567,3)</f>
        <v/>
      </c>
      <c r="J3567" s="36" t="str">
        <f>LEFT('DETALLE DE CONEXIONES'!M3567,3)</f>
        <v/>
      </c>
      <c r="K3567" s="36" t="str">
        <f>IF(LEN('DETALLE DE CONEXIONES'!M3567)&lt;12,(RIGHT('DETALLE DE CONEXIONES'!M3567,5)),(RIGHT('DETALLE DE CONEXIONES'!M3567,6)))</f>
        <v/>
      </c>
      <c r="L3567" s="36">
        <f>IF(C3567="Saliente Local",(IFERROR((LIMPIA(J3567,1)),0)),0)</f>
        <v>0</v>
      </c>
      <c r="M3567" s="36">
        <f>IF(C3567="Saliente Nacional",(IFERROR((LIMPIA(J3567,1)),0)),0)</f>
        <v>0</v>
      </c>
      <c r="N3567" s="36">
        <f>IF(C3567="Saliente Internacional",(IFERROR((LIMPIA(J3567,1)),0)),0)</f>
        <v>0</v>
      </c>
      <c r="O3567" s="36">
        <f>IF(C3567="Saliente Local",(IFERROR((LIMPIA(K3567,1)),0)),0)</f>
        <v>0</v>
      </c>
      <c r="P3567" s="36">
        <f>IF(C3567="Saliente Nacional",(IFERROR((LIMPIA(K3567,1)),0)),0)</f>
        <v>0</v>
      </c>
      <c r="Q3567" s="36">
        <f>IF(C3567="Saliente Internacional",(IFERROR((LIMPIA(K3567,1)),0)),0)</f>
        <v>0</v>
      </c>
      <c r="R3567" s="36">
        <f t="shared" si="166"/>
        <v>0</v>
      </c>
      <c r="S3567" s="36">
        <f t="shared" si="167"/>
        <v>0</v>
      </c>
    </row>
    <row r="3568" spans="1:19" x14ac:dyDescent="0.25">
      <c r="A3568" s="101">
        <f>'DETALLE DE CONEXIONES'!P3568</f>
        <v>0</v>
      </c>
      <c r="B3568" s="36">
        <f>'DETALLE DE CONEXIONES'!I3568</f>
        <v>0</v>
      </c>
      <c r="C3568" s="36">
        <f>'DETALLE DE CONEXIONES'!BB3568</f>
        <v>0</v>
      </c>
      <c r="D3568" s="36">
        <f>'DETALLE DE CONEXIONES'!E3568</f>
        <v>0</v>
      </c>
      <c r="E3568" s="36">
        <f t="shared" si="165"/>
        <v>1</v>
      </c>
      <c r="F3568" s="36">
        <f>IFERROR(LIMPIA('DETALLE DE CONEXIONES'!N3568,1),0)</f>
        <v>0</v>
      </c>
      <c r="G3568" s="36" t="str">
        <f>LEFT('DETALLE DE CONEXIONES'!BE3568,3)</f>
        <v/>
      </c>
      <c r="H3568" s="36" t="str">
        <f>RIGHT('DETALLE DE CONEXIONES'!AK3568,2)</f>
        <v/>
      </c>
      <c r="I3568" s="36" t="str">
        <f>LEFT('DETALLE DE CONEXIONES'!AK3568,3)</f>
        <v/>
      </c>
      <c r="J3568" s="36" t="str">
        <f>LEFT('DETALLE DE CONEXIONES'!M3568,3)</f>
        <v/>
      </c>
      <c r="K3568" s="36" t="str">
        <f>IF(LEN('DETALLE DE CONEXIONES'!M3568)&lt;12,(RIGHT('DETALLE DE CONEXIONES'!M3568,5)),(RIGHT('DETALLE DE CONEXIONES'!M3568,6)))</f>
        <v/>
      </c>
      <c r="L3568" s="36">
        <f>IF(C3568="Saliente Local",(IFERROR((LIMPIA(J3568,1)),0)),0)</f>
        <v>0</v>
      </c>
      <c r="M3568" s="36">
        <f>IF(C3568="Saliente Nacional",(IFERROR((LIMPIA(J3568,1)),0)),0)</f>
        <v>0</v>
      </c>
      <c r="N3568" s="36">
        <f>IF(C3568="Saliente Internacional",(IFERROR((LIMPIA(J3568,1)),0)),0)</f>
        <v>0</v>
      </c>
      <c r="O3568" s="36">
        <f>IF(C3568="Saliente Local",(IFERROR((LIMPIA(K3568,1)),0)),0)</f>
        <v>0</v>
      </c>
      <c r="P3568" s="36">
        <f>IF(C3568="Saliente Nacional",(IFERROR((LIMPIA(K3568,1)),0)),0)</f>
        <v>0</v>
      </c>
      <c r="Q3568" s="36">
        <f>IF(C3568="Saliente Internacional",(IFERROR((LIMPIA(K3568,1)),0)),0)</f>
        <v>0</v>
      </c>
      <c r="R3568" s="36">
        <f t="shared" si="166"/>
        <v>0</v>
      </c>
      <c r="S3568" s="36">
        <f t="shared" si="167"/>
        <v>0</v>
      </c>
    </row>
    <row r="3569" spans="1:19" x14ac:dyDescent="0.25">
      <c r="A3569" s="101">
        <f>'DETALLE DE CONEXIONES'!P3569</f>
        <v>0</v>
      </c>
      <c r="B3569" s="36">
        <f>'DETALLE DE CONEXIONES'!I3569</f>
        <v>0</v>
      </c>
      <c r="C3569" s="36">
        <f>'DETALLE DE CONEXIONES'!BB3569</f>
        <v>0</v>
      </c>
      <c r="D3569" s="36">
        <f>'DETALLE DE CONEXIONES'!E3569</f>
        <v>0</v>
      </c>
      <c r="E3569" s="36">
        <f t="shared" si="165"/>
        <v>1</v>
      </c>
      <c r="F3569" s="36">
        <f>IFERROR(LIMPIA('DETALLE DE CONEXIONES'!N3569,1),0)</f>
        <v>0</v>
      </c>
      <c r="G3569" s="36" t="str">
        <f>LEFT('DETALLE DE CONEXIONES'!BE3569,3)</f>
        <v/>
      </c>
      <c r="H3569" s="36" t="str">
        <f>RIGHT('DETALLE DE CONEXIONES'!AK3569,2)</f>
        <v/>
      </c>
      <c r="I3569" s="36" t="str">
        <f>LEFT('DETALLE DE CONEXIONES'!AK3569,3)</f>
        <v/>
      </c>
      <c r="J3569" s="36" t="str">
        <f>LEFT('DETALLE DE CONEXIONES'!M3569,3)</f>
        <v/>
      </c>
      <c r="K3569" s="36" t="str">
        <f>IF(LEN('DETALLE DE CONEXIONES'!M3569)&lt;12,(RIGHT('DETALLE DE CONEXIONES'!M3569,5)),(RIGHT('DETALLE DE CONEXIONES'!M3569,6)))</f>
        <v/>
      </c>
      <c r="L3569" s="36">
        <f>IF(C3569="Saliente Local",(IFERROR((LIMPIA(J3569,1)),0)),0)</f>
        <v>0</v>
      </c>
      <c r="M3569" s="36">
        <f>IF(C3569="Saliente Nacional",(IFERROR((LIMPIA(J3569,1)),0)),0)</f>
        <v>0</v>
      </c>
      <c r="N3569" s="36">
        <f>IF(C3569="Saliente Internacional",(IFERROR((LIMPIA(J3569,1)),0)),0)</f>
        <v>0</v>
      </c>
      <c r="O3569" s="36">
        <f>IF(C3569="Saliente Local",(IFERROR((LIMPIA(K3569,1)),0)),0)</f>
        <v>0</v>
      </c>
      <c r="P3569" s="36">
        <f>IF(C3569="Saliente Nacional",(IFERROR((LIMPIA(K3569,1)),0)),0)</f>
        <v>0</v>
      </c>
      <c r="Q3569" s="36">
        <f>IF(C3569="Saliente Internacional",(IFERROR((LIMPIA(K3569,1)),0)),0)</f>
        <v>0</v>
      </c>
      <c r="R3569" s="36">
        <f t="shared" si="166"/>
        <v>0</v>
      </c>
      <c r="S3569" s="36">
        <f t="shared" si="167"/>
        <v>0</v>
      </c>
    </row>
    <row r="3570" spans="1:19" x14ac:dyDescent="0.25">
      <c r="A3570" s="101">
        <f>'DETALLE DE CONEXIONES'!P3570</f>
        <v>0</v>
      </c>
      <c r="B3570" s="36">
        <f>'DETALLE DE CONEXIONES'!I3570</f>
        <v>0</v>
      </c>
      <c r="C3570" s="36">
        <f>'DETALLE DE CONEXIONES'!BB3570</f>
        <v>0</v>
      </c>
      <c r="D3570" s="36">
        <f>'DETALLE DE CONEXIONES'!E3570</f>
        <v>0</v>
      </c>
      <c r="E3570" s="36">
        <f t="shared" si="165"/>
        <v>1</v>
      </c>
      <c r="F3570" s="36">
        <f>IFERROR(LIMPIA('DETALLE DE CONEXIONES'!N3570,1),0)</f>
        <v>0</v>
      </c>
      <c r="G3570" s="36" t="str">
        <f>LEFT('DETALLE DE CONEXIONES'!BE3570,3)</f>
        <v/>
      </c>
      <c r="H3570" s="36" t="str">
        <f>RIGHT('DETALLE DE CONEXIONES'!AK3570,2)</f>
        <v/>
      </c>
      <c r="I3570" s="36" t="str">
        <f>LEFT('DETALLE DE CONEXIONES'!AK3570,3)</f>
        <v/>
      </c>
      <c r="J3570" s="36" t="str">
        <f>LEFT('DETALLE DE CONEXIONES'!M3570,3)</f>
        <v/>
      </c>
      <c r="K3570" s="36" t="str">
        <f>IF(LEN('DETALLE DE CONEXIONES'!M3570)&lt;12,(RIGHT('DETALLE DE CONEXIONES'!M3570,5)),(RIGHT('DETALLE DE CONEXIONES'!M3570,6)))</f>
        <v/>
      </c>
      <c r="L3570" s="36">
        <f>IF(C3570="Saliente Local",(IFERROR((LIMPIA(J3570,1)),0)),0)</f>
        <v>0</v>
      </c>
      <c r="M3570" s="36">
        <f>IF(C3570="Saliente Nacional",(IFERROR((LIMPIA(J3570,1)),0)),0)</f>
        <v>0</v>
      </c>
      <c r="N3570" s="36">
        <f>IF(C3570="Saliente Internacional",(IFERROR((LIMPIA(J3570,1)),0)),0)</f>
        <v>0</v>
      </c>
      <c r="O3570" s="36">
        <f>IF(C3570="Saliente Local",(IFERROR((LIMPIA(K3570,1)),0)),0)</f>
        <v>0</v>
      </c>
      <c r="P3570" s="36">
        <f>IF(C3570="Saliente Nacional",(IFERROR((LIMPIA(K3570,1)),0)),0)</f>
        <v>0</v>
      </c>
      <c r="Q3570" s="36">
        <f>IF(C3570="Saliente Internacional",(IFERROR((LIMPIA(K3570,1)),0)),0)</f>
        <v>0</v>
      </c>
      <c r="R3570" s="36">
        <f t="shared" si="166"/>
        <v>0</v>
      </c>
      <c r="S3570" s="36">
        <f t="shared" si="167"/>
        <v>0</v>
      </c>
    </row>
    <row r="3571" spans="1:19" x14ac:dyDescent="0.25">
      <c r="A3571" s="101">
        <f>'DETALLE DE CONEXIONES'!P3571</f>
        <v>0</v>
      </c>
      <c r="B3571" s="36">
        <f>'DETALLE DE CONEXIONES'!I3571</f>
        <v>0</v>
      </c>
      <c r="C3571" s="36">
        <f>'DETALLE DE CONEXIONES'!BB3571</f>
        <v>0</v>
      </c>
      <c r="D3571" s="36">
        <f>'DETALLE DE CONEXIONES'!E3571</f>
        <v>0</v>
      </c>
      <c r="E3571" s="36">
        <f t="shared" si="165"/>
        <v>1</v>
      </c>
      <c r="F3571" s="36">
        <f>IFERROR(LIMPIA('DETALLE DE CONEXIONES'!N3571,1),0)</f>
        <v>0</v>
      </c>
      <c r="G3571" s="36" t="str">
        <f>LEFT('DETALLE DE CONEXIONES'!BE3571,3)</f>
        <v/>
      </c>
      <c r="H3571" s="36" t="str">
        <f>RIGHT('DETALLE DE CONEXIONES'!AK3571,2)</f>
        <v/>
      </c>
      <c r="I3571" s="36" t="str">
        <f>LEFT('DETALLE DE CONEXIONES'!AK3571,3)</f>
        <v/>
      </c>
      <c r="J3571" s="36" t="str">
        <f>LEFT('DETALLE DE CONEXIONES'!M3571,3)</f>
        <v/>
      </c>
      <c r="K3571" s="36" t="str">
        <f>IF(LEN('DETALLE DE CONEXIONES'!M3571)&lt;12,(RIGHT('DETALLE DE CONEXIONES'!M3571,5)),(RIGHT('DETALLE DE CONEXIONES'!M3571,6)))</f>
        <v/>
      </c>
      <c r="L3571" s="36">
        <f>IF(C3571="Saliente Local",(IFERROR((LIMPIA(J3571,1)),0)),0)</f>
        <v>0</v>
      </c>
      <c r="M3571" s="36">
        <f>IF(C3571="Saliente Nacional",(IFERROR((LIMPIA(J3571,1)),0)),0)</f>
        <v>0</v>
      </c>
      <c r="N3571" s="36">
        <f>IF(C3571="Saliente Internacional",(IFERROR((LIMPIA(J3571,1)),0)),0)</f>
        <v>0</v>
      </c>
      <c r="O3571" s="36">
        <f>IF(C3571="Saliente Local",(IFERROR((LIMPIA(K3571,1)),0)),0)</f>
        <v>0</v>
      </c>
      <c r="P3571" s="36">
        <f>IF(C3571="Saliente Nacional",(IFERROR((LIMPIA(K3571,1)),0)),0)</f>
        <v>0</v>
      </c>
      <c r="Q3571" s="36">
        <f>IF(C3571="Saliente Internacional",(IFERROR((LIMPIA(K3571,1)),0)),0)</f>
        <v>0</v>
      </c>
      <c r="R3571" s="36">
        <f t="shared" si="166"/>
        <v>0</v>
      </c>
      <c r="S3571" s="36">
        <f t="shared" si="167"/>
        <v>0</v>
      </c>
    </row>
    <row r="3572" spans="1:19" x14ac:dyDescent="0.25">
      <c r="A3572" s="101">
        <f>'DETALLE DE CONEXIONES'!P3572</f>
        <v>0</v>
      </c>
      <c r="B3572" s="36">
        <f>'DETALLE DE CONEXIONES'!I3572</f>
        <v>0</v>
      </c>
      <c r="C3572" s="36">
        <f>'DETALLE DE CONEXIONES'!BB3572</f>
        <v>0</v>
      </c>
      <c r="D3572" s="36">
        <f>'DETALLE DE CONEXIONES'!E3572</f>
        <v>0</v>
      </c>
      <c r="E3572" s="36">
        <f t="shared" si="165"/>
        <v>1</v>
      </c>
      <c r="F3572" s="36">
        <f>IFERROR(LIMPIA('DETALLE DE CONEXIONES'!N3572,1),0)</f>
        <v>0</v>
      </c>
      <c r="G3572" s="36" t="str">
        <f>LEFT('DETALLE DE CONEXIONES'!BE3572,3)</f>
        <v/>
      </c>
      <c r="H3572" s="36" t="str">
        <f>RIGHT('DETALLE DE CONEXIONES'!AK3572,2)</f>
        <v/>
      </c>
      <c r="I3572" s="36" t="str">
        <f>LEFT('DETALLE DE CONEXIONES'!AK3572,3)</f>
        <v/>
      </c>
      <c r="J3572" s="36" t="str">
        <f>LEFT('DETALLE DE CONEXIONES'!M3572,3)</f>
        <v/>
      </c>
      <c r="K3572" s="36" t="str">
        <f>IF(LEN('DETALLE DE CONEXIONES'!M3572)&lt;12,(RIGHT('DETALLE DE CONEXIONES'!M3572,5)),(RIGHT('DETALLE DE CONEXIONES'!M3572,6)))</f>
        <v/>
      </c>
      <c r="L3572" s="36">
        <f>IF(C3572="Saliente Local",(IFERROR((LIMPIA(J3572,1)),0)),0)</f>
        <v>0</v>
      </c>
      <c r="M3572" s="36">
        <f>IF(C3572="Saliente Nacional",(IFERROR((LIMPIA(J3572,1)),0)),0)</f>
        <v>0</v>
      </c>
      <c r="N3572" s="36">
        <f>IF(C3572="Saliente Internacional",(IFERROR((LIMPIA(J3572,1)),0)),0)</f>
        <v>0</v>
      </c>
      <c r="O3572" s="36">
        <f>IF(C3572="Saliente Local",(IFERROR((LIMPIA(K3572,1)),0)),0)</f>
        <v>0</v>
      </c>
      <c r="P3572" s="36">
        <f>IF(C3572="Saliente Nacional",(IFERROR((LIMPIA(K3572,1)),0)),0)</f>
        <v>0</v>
      </c>
      <c r="Q3572" s="36">
        <f>IF(C3572="Saliente Internacional",(IFERROR((LIMPIA(K3572,1)),0)),0)</f>
        <v>0</v>
      </c>
      <c r="R3572" s="36">
        <f t="shared" si="166"/>
        <v>0</v>
      </c>
      <c r="S3572" s="36">
        <f t="shared" si="167"/>
        <v>0</v>
      </c>
    </row>
    <row r="3573" spans="1:19" x14ac:dyDescent="0.25">
      <c r="A3573" s="101">
        <f>'DETALLE DE CONEXIONES'!P3573</f>
        <v>0</v>
      </c>
      <c r="B3573" s="36">
        <f>'DETALLE DE CONEXIONES'!I3573</f>
        <v>0</v>
      </c>
      <c r="C3573" s="36">
        <f>'DETALLE DE CONEXIONES'!BB3573</f>
        <v>0</v>
      </c>
      <c r="D3573" s="36">
        <f>'DETALLE DE CONEXIONES'!E3573</f>
        <v>0</v>
      </c>
      <c r="E3573" s="36">
        <f t="shared" si="165"/>
        <v>1</v>
      </c>
      <c r="F3573" s="36">
        <f>IFERROR(LIMPIA('DETALLE DE CONEXIONES'!N3573,1),0)</f>
        <v>0</v>
      </c>
      <c r="G3573" s="36" t="str">
        <f>LEFT('DETALLE DE CONEXIONES'!BE3573,3)</f>
        <v/>
      </c>
      <c r="H3573" s="36" t="str">
        <f>RIGHT('DETALLE DE CONEXIONES'!AK3573,2)</f>
        <v/>
      </c>
      <c r="I3573" s="36" t="str">
        <f>LEFT('DETALLE DE CONEXIONES'!AK3573,3)</f>
        <v/>
      </c>
      <c r="J3573" s="36" t="str">
        <f>LEFT('DETALLE DE CONEXIONES'!M3573,3)</f>
        <v/>
      </c>
      <c r="K3573" s="36" t="str">
        <f>IF(LEN('DETALLE DE CONEXIONES'!M3573)&lt;12,(RIGHT('DETALLE DE CONEXIONES'!M3573,5)),(RIGHT('DETALLE DE CONEXIONES'!M3573,6)))</f>
        <v/>
      </c>
      <c r="L3573" s="36">
        <f>IF(C3573="Saliente Local",(IFERROR((LIMPIA(J3573,1)),0)),0)</f>
        <v>0</v>
      </c>
      <c r="M3573" s="36">
        <f>IF(C3573="Saliente Nacional",(IFERROR((LIMPIA(J3573,1)),0)),0)</f>
        <v>0</v>
      </c>
      <c r="N3573" s="36">
        <f>IF(C3573="Saliente Internacional",(IFERROR((LIMPIA(J3573,1)),0)),0)</f>
        <v>0</v>
      </c>
      <c r="O3573" s="36">
        <f>IF(C3573="Saliente Local",(IFERROR((LIMPIA(K3573,1)),0)),0)</f>
        <v>0</v>
      </c>
      <c r="P3573" s="36">
        <f>IF(C3573="Saliente Nacional",(IFERROR((LIMPIA(K3573,1)),0)),0)</f>
        <v>0</v>
      </c>
      <c r="Q3573" s="36">
        <f>IF(C3573="Saliente Internacional",(IFERROR((LIMPIA(K3573,1)),0)),0)</f>
        <v>0</v>
      </c>
      <c r="R3573" s="36">
        <f t="shared" si="166"/>
        <v>0</v>
      </c>
      <c r="S3573" s="36">
        <f t="shared" si="167"/>
        <v>0</v>
      </c>
    </row>
    <row r="3574" spans="1:19" x14ac:dyDescent="0.25">
      <c r="A3574" s="101">
        <f>'DETALLE DE CONEXIONES'!P3574</f>
        <v>0</v>
      </c>
      <c r="B3574" s="36">
        <f>'DETALLE DE CONEXIONES'!I3574</f>
        <v>0</v>
      </c>
      <c r="C3574" s="36">
        <f>'DETALLE DE CONEXIONES'!BB3574</f>
        <v>0</v>
      </c>
      <c r="D3574" s="36">
        <f>'DETALLE DE CONEXIONES'!E3574</f>
        <v>0</v>
      </c>
      <c r="E3574" s="36">
        <f t="shared" si="165"/>
        <v>1</v>
      </c>
      <c r="F3574" s="36">
        <f>IFERROR(LIMPIA('DETALLE DE CONEXIONES'!N3574,1),0)</f>
        <v>0</v>
      </c>
      <c r="G3574" s="36" t="str">
        <f>LEFT('DETALLE DE CONEXIONES'!BE3574,3)</f>
        <v/>
      </c>
      <c r="H3574" s="36" t="str">
        <f>RIGHT('DETALLE DE CONEXIONES'!AK3574,2)</f>
        <v/>
      </c>
      <c r="I3574" s="36" t="str">
        <f>LEFT('DETALLE DE CONEXIONES'!AK3574,3)</f>
        <v/>
      </c>
      <c r="J3574" s="36" t="str">
        <f>LEFT('DETALLE DE CONEXIONES'!M3574,3)</f>
        <v/>
      </c>
      <c r="K3574" s="36" t="str">
        <f>IF(LEN('DETALLE DE CONEXIONES'!M3574)&lt;12,(RIGHT('DETALLE DE CONEXIONES'!M3574,5)),(RIGHT('DETALLE DE CONEXIONES'!M3574,6)))</f>
        <v/>
      </c>
      <c r="L3574" s="36">
        <f>IF(C3574="Saliente Local",(IFERROR((LIMPIA(J3574,1)),0)),0)</f>
        <v>0</v>
      </c>
      <c r="M3574" s="36">
        <f>IF(C3574="Saliente Nacional",(IFERROR((LIMPIA(J3574,1)),0)),0)</f>
        <v>0</v>
      </c>
      <c r="N3574" s="36">
        <f>IF(C3574="Saliente Internacional",(IFERROR((LIMPIA(J3574,1)),0)),0)</f>
        <v>0</v>
      </c>
      <c r="O3574" s="36">
        <f>IF(C3574="Saliente Local",(IFERROR((LIMPIA(K3574,1)),0)),0)</f>
        <v>0</v>
      </c>
      <c r="P3574" s="36">
        <f>IF(C3574="Saliente Nacional",(IFERROR((LIMPIA(K3574,1)),0)),0)</f>
        <v>0</v>
      </c>
      <c r="Q3574" s="36">
        <f>IF(C3574="Saliente Internacional",(IFERROR((LIMPIA(K3574,1)),0)),0)</f>
        <v>0</v>
      </c>
      <c r="R3574" s="36">
        <f t="shared" si="166"/>
        <v>0</v>
      </c>
      <c r="S3574" s="36">
        <f t="shared" si="167"/>
        <v>0</v>
      </c>
    </row>
    <row r="3575" spans="1:19" x14ac:dyDescent="0.25">
      <c r="A3575" s="101">
        <f>'DETALLE DE CONEXIONES'!P3575</f>
        <v>0</v>
      </c>
      <c r="B3575" s="36">
        <f>'DETALLE DE CONEXIONES'!I3575</f>
        <v>0</v>
      </c>
      <c r="C3575" s="36">
        <f>'DETALLE DE CONEXIONES'!BB3575</f>
        <v>0</v>
      </c>
      <c r="D3575" s="36">
        <f>'DETALLE DE CONEXIONES'!E3575</f>
        <v>0</v>
      </c>
      <c r="E3575" s="36">
        <f t="shared" si="165"/>
        <v>1</v>
      </c>
      <c r="F3575" s="36">
        <f>IFERROR(LIMPIA('DETALLE DE CONEXIONES'!N3575,1),0)</f>
        <v>0</v>
      </c>
      <c r="G3575" s="36" t="str">
        <f>LEFT('DETALLE DE CONEXIONES'!BE3575,3)</f>
        <v/>
      </c>
      <c r="H3575" s="36" t="str">
        <f>RIGHT('DETALLE DE CONEXIONES'!AK3575,2)</f>
        <v/>
      </c>
      <c r="I3575" s="36" t="str">
        <f>LEFT('DETALLE DE CONEXIONES'!AK3575,3)</f>
        <v/>
      </c>
      <c r="J3575" s="36" t="str">
        <f>LEFT('DETALLE DE CONEXIONES'!M3575,3)</f>
        <v/>
      </c>
      <c r="K3575" s="36" t="str">
        <f>IF(LEN('DETALLE DE CONEXIONES'!M3575)&lt;12,(RIGHT('DETALLE DE CONEXIONES'!M3575,5)),(RIGHT('DETALLE DE CONEXIONES'!M3575,6)))</f>
        <v/>
      </c>
      <c r="L3575" s="36">
        <f>IF(C3575="Saliente Local",(IFERROR((LIMPIA(J3575,1)),0)),0)</f>
        <v>0</v>
      </c>
      <c r="M3575" s="36">
        <f>IF(C3575="Saliente Nacional",(IFERROR((LIMPIA(J3575,1)),0)),0)</f>
        <v>0</v>
      </c>
      <c r="N3575" s="36">
        <f>IF(C3575="Saliente Internacional",(IFERROR((LIMPIA(J3575,1)),0)),0)</f>
        <v>0</v>
      </c>
      <c r="O3575" s="36">
        <f>IF(C3575="Saliente Local",(IFERROR((LIMPIA(K3575,1)),0)),0)</f>
        <v>0</v>
      </c>
      <c r="P3575" s="36">
        <f>IF(C3575="Saliente Nacional",(IFERROR((LIMPIA(K3575,1)),0)),0)</f>
        <v>0</v>
      </c>
      <c r="Q3575" s="36">
        <f>IF(C3575="Saliente Internacional",(IFERROR((LIMPIA(K3575,1)),0)),0)</f>
        <v>0</v>
      </c>
      <c r="R3575" s="36">
        <f t="shared" si="166"/>
        <v>0</v>
      </c>
      <c r="S3575" s="36">
        <f t="shared" si="167"/>
        <v>0</v>
      </c>
    </row>
    <row r="3576" spans="1:19" x14ac:dyDescent="0.25">
      <c r="A3576" s="101">
        <f>'DETALLE DE CONEXIONES'!P3576</f>
        <v>0</v>
      </c>
      <c r="B3576" s="36">
        <f>'DETALLE DE CONEXIONES'!I3576</f>
        <v>0</v>
      </c>
      <c r="C3576" s="36">
        <f>'DETALLE DE CONEXIONES'!BB3576</f>
        <v>0</v>
      </c>
      <c r="D3576" s="36">
        <f>'DETALLE DE CONEXIONES'!E3576</f>
        <v>0</v>
      </c>
      <c r="E3576" s="36">
        <f t="shared" si="165"/>
        <v>1</v>
      </c>
      <c r="F3576" s="36">
        <f>IFERROR(LIMPIA('DETALLE DE CONEXIONES'!N3576,1),0)</f>
        <v>0</v>
      </c>
      <c r="G3576" s="36" t="str">
        <f>LEFT('DETALLE DE CONEXIONES'!BE3576,3)</f>
        <v/>
      </c>
      <c r="H3576" s="36" t="str">
        <f>RIGHT('DETALLE DE CONEXIONES'!AK3576,2)</f>
        <v/>
      </c>
      <c r="I3576" s="36" t="str">
        <f>LEFT('DETALLE DE CONEXIONES'!AK3576,3)</f>
        <v/>
      </c>
      <c r="J3576" s="36" t="str">
        <f>LEFT('DETALLE DE CONEXIONES'!M3576,3)</f>
        <v/>
      </c>
      <c r="K3576" s="36" t="str">
        <f>IF(LEN('DETALLE DE CONEXIONES'!M3576)&lt;12,(RIGHT('DETALLE DE CONEXIONES'!M3576,5)),(RIGHT('DETALLE DE CONEXIONES'!M3576,6)))</f>
        <v/>
      </c>
      <c r="L3576" s="36">
        <f>IF(C3576="Saliente Local",(IFERROR((LIMPIA(J3576,1)),0)),0)</f>
        <v>0</v>
      </c>
      <c r="M3576" s="36">
        <f>IF(C3576="Saliente Nacional",(IFERROR((LIMPIA(J3576,1)),0)),0)</f>
        <v>0</v>
      </c>
      <c r="N3576" s="36">
        <f>IF(C3576="Saliente Internacional",(IFERROR((LIMPIA(J3576,1)),0)),0)</f>
        <v>0</v>
      </c>
      <c r="O3576" s="36">
        <f>IF(C3576="Saliente Local",(IFERROR((LIMPIA(K3576,1)),0)),0)</f>
        <v>0</v>
      </c>
      <c r="P3576" s="36">
        <f>IF(C3576="Saliente Nacional",(IFERROR((LIMPIA(K3576,1)),0)),0)</f>
        <v>0</v>
      </c>
      <c r="Q3576" s="36">
        <f>IF(C3576="Saliente Internacional",(IFERROR((LIMPIA(K3576,1)),0)),0)</f>
        <v>0</v>
      </c>
      <c r="R3576" s="36">
        <f t="shared" si="166"/>
        <v>0</v>
      </c>
      <c r="S3576" s="36">
        <f t="shared" si="167"/>
        <v>0</v>
      </c>
    </row>
    <row r="3577" spans="1:19" x14ac:dyDescent="0.25">
      <c r="A3577" s="101">
        <f>'DETALLE DE CONEXIONES'!P3577</f>
        <v>0</v>
      </c>
      <c r="B3577" s="36">
        <f>'DETALLE DE CONEXIONES'!I3577</f>
        <v>0</v>
      </c>
      <c r="C3577" s="36">
        <f>'DETALLE DE CONEXIONES'!BB3577</f>
        <v>0</v>
      </c>
      <c r="D3577" s="36">
        <f>'DETALLE DE CONEXIONES'!E3577</f>
        <v>0</v>
      </c>
      <c r="E3577" s="36">
        <f t="shared" si="165"/>
        <v>1</v>
      </c>
      <c r="F3577" s="36">
        <f>IFERROR(LIMPIA('DETALLE DE CONEXIONES'!N3577,1),0)</f>
        <v>0</v>
      </c>
      <c r="G3577" s="36" t="str">
        <f>LEFT('DETALLE DE CONEXIONES'!BE3577,3)</f>
        <v/>
      </c>
      <c r="H3577" s="36" t="str">
        <f>RIGHT('DETALLE DE CONEXIONES'!AK3577,2)</f>
        <v/>
      </c>
      <c r="I3577" s="36" t="str">
        <f>LEFT('DETALLE DE CONEXIONES'!AK3577,3)</f>
        <v/>
      </c>
      <c r="J3577" s="36" t="str">
        <f>LEFT('DETALLE DE CONEXIONES'!M3577,3)</f>
        <v/>
      </c>
      <c r="K3577" s="36" t="str">
        <f>IF(LEN('DETALLE DE CONEXIONES'!M3577)&lt;12,(RIGHT('DETALLE DE CONEXIONES'!M3577,5)),(RIGHT('DETALLE DE CONEXIONES'!M3577,6)))</f>
        <v/>
      </c>
      <c r="L3577" s="36">
        <f>IF(C3577="Saliente Local",(IFERROR((LIMPIA(J3577,1)),0)),0)</f>
        <v>0</v>
      </c>
      <c r="M3577" s="36">
        <f>IF(C3577="Saliente Nacional",(IFERROR((LIMPIA(J3577,1)),0)),0)</f>
        <v>0</v>
      </c>
      <c r="N3577" s="36">
        <f>IF(C3577="Saliente Internacional",(IFERROR((LIMPIA(J3577,1)),0)),0)</f>
        <v>0</v>
      </c>
      <c r="O3577" s="36">
        <f>IF(C3577="Saliente Local",(IFERROR((LIMPIA(K3577,1)),0)),0)</f>
        <v>0</v>
      </c>
      <c r="P3577" s="36">
        <f>IF(C3577="Saliente Nacional",(IFERROR((LIMPIA(K3577,1)),0)),0)</f>
        <v>0</v>
      </c>
      <c r="Q3577" s="36">
        <f>IF(C3577="Saliente Internacional",(IFERROR((LIMPIA(K3577,1)),0)),0)</f>
        <v>0</v>
      </c>
      <c r="R3577" s="36">
        <f t="shared" si="166"/>
        <v>0</v>
      </c>
      <c r="S3577" s="36">
        <f t="shared" si="167"/>
        <v>0</v>
      </c>
    </row>
    <row r="3578" spans="1:19" x14ac:dyDescent="0.25">
      <c r="A3578" s="101">
        <f>'DETALLE DE CONEXIONES'!P3578</f>
        <v>0</v>
      </c>
      <c r="B3578" s="36">
        <f>'DETALLE DE CONEXIONES'!I3578</f>
        <v>0</v>
      </c>
      <c r="C3578" s="36">
        <f>'DETALLE DE CONEXIONES'!BB3578</f>
        <v>0</v>
      </c>
      <c r="D3578" s="36">
        <f>'DETALLE DE CONEXIONES'!E3578</f>
        <v>0</v>
      </c>
      <c r="E3578" s="36">
        <f t="shared" si="165"/>
        <v>1</v>
      </c>
      <c r="F3578" s="36">
        <f>IFERROR(LIMPIA('DETALLE DE CONEXIONES'!N3578,1),0)</f>
        <v>0</v>
      </c>
      <c r="G3578" s="36" t="str">
        <f>LEFT('DETALLE DE CONEXIONES'!BE3578,3)</f>
        <v/>
      </c>
      <c r="H3578" s="36" t="str">
        <f>RIGHT('DETALLE DE CONEXIONES'!AK3578,2)</f>
        <v/>
      </c>
      <c r="I3578" s="36" t="str">
        <f>LEFT('DETALLE DE CONEXIONES'!AK3578,3)</f>
        <v/>
      </c>
      <c r="J3578" s="36" t="str">
        <f>LEFT('DETALLE DE CONEXIONES'!M3578,3)</f>
        <v/>
      </c>
      <c r="K3578" s="36" t="str">
        <f>IF(LEN('DETALLE DE CONEXIONES'!M3578)&lt;12,(RIGHT('DETALLE DE CONEXIONES'!M3578,5)),(RIGHT('DETALLE DE CONEXIONES'!M3578,6)))</f>
        <v/>
      </c>
      <c r="L3578" s="36">
        <f>IF(C3578="Saliente Local",(IFERROR((LIMPIA(J3578,1)),0)),0)</f>
        <v>0</v>
      </c>
      <c r="M3578" s="36">
        <f>IF(C3578="Saliente Nacional",(IFERROR((LIMPIA(J3578,1)),0)),0)</f>
        <v>0</v>
      </c>
      <c r="N3578" s="36">
        <f>IF(C3578="Saliente Internacional",(IFERROR((LIMPIA(J3578,1)),0)),0)</f>
        <v>0</v>
      </c>
      <c r="O3578" s="36">
        <f>IF(C3578="Saliente Local",(IFERROR((LIMPIA(K3578,1)),0)),0)</f>
        <v>0</v>
      </c>
      <c r="P3578" s="36">
        <f>IF(C3578="Saliente Nacional",(IFERROR((LIMPIA(K3578,1)),0)),0)</f>
        <v>0</v>
      </c>
      <c r="Q3578" s="36">
        <f>IF(C3578="Saliente Internacional",(IFERROR((LIMPIA(K3578,1)),0)),0)</f>
        <v>0</v>
      </c>
      <c r="R3578" s="36">
        <f t="shared" si="166"/>
        <v>0</v>
      </c>
      <c r="S3578" s="36">
        <f t="shared" si="167"/>
        <v>0</v>
      </c>
    </row>
    <row r="3579" spans="1:19" x14ac:dyDescent="0.25">
      <c r="A3579" s="101">
        <f>'DETALLE DE CONEXIONES'!P3579</f>
        <v>0</v>
      </c>
      <c r="B3579" s="36">
        <f>'DETALLE DE CONEXIONES'!I3579</f>
        <v>0</v>
      </c>
      <c r="C3579" s="36">
        <f>'DETALLE DE CONEXIONES'!BB3579</f>
        <v>0</v>
      </c>
      <c r="D3579" s="36">
        <f>'DETALLE DE CONEXIONES'!E3579</f>
        <v>0</v>
      </c>
      <c r="E3579" s="36">
        <f t="shared" si="165"/>
        <v>1</v>
      </c>
      <c r="F3579" s="36">
        <f>IFERROR(LIMPIA('DETALLE DE CONEXIONES'!N3579,1),0)</f>
        <v>0</v>
      </c>
      <c r="G3579" s="36" t="str">
        <f>LEFT('DETALLE DE CONEXIONES'!BE3579,3)</f>
        <v/>
      </c>
      <c r="H3579" s="36" t="str">
        <f>RIGHT('DETALLE DE CONEXIONES'!AK3579,2)</f>
        <v/>
      </c>
      <c r="I3579" s="36" t="str">
        <f>LEFT('DETALLE DE CONEXIONES'!AK3579,3)</f>
        <v/>
      </c>
      <c r="J3579" s="36" t="str">
        <f>LEFT('DETALLE DE CONEXIONES'!M3579,3)</f>
        <v/>
      </c>
      <c r="K3579" s="36" t="str">
        <f>IF(LEN('DETALLE DE CONEXIONES'!M3579)&lt;12,(RIGHT('DETALLE DE CONEXIONES'!M3579,5)),(RIGHT('DETALLE DE CONEXIONES'!M3579,6)))</f>
        <v/>
      </c>
      <c r="L3579" s="36">
        <f>IF(C3579="Saliente Local",(IFERROR((LIMPIA(J3579,1)),0)),0)</f>
        <v>0</v>
      </c>
      <c r="M3579" s="36">
        <f>IF(C3579="Saliente Nacional",(IFERROR((LIMPIA(J3579,1)),0)),0)</f>
        <v>0</v>
      </c>
      <c r="N3579" s="36">
        <f>IF(C3579="Saliente Internacional",(IFERROR((LIMPIA(J3579,1)),0)),0)</f>
        <v>0</v>
      </c>
      <c r="O3579" s="36">
        <f>IF(C3579="Saliente Local",(IFERROR((LIMPIA(K3579,1)),0)),0)</f>
        <v>0</v>
      </c>
      <c r="P3579" s="36">
        <f>IF(C3579="Saliente Nacional",(IFERROR((LIMPIA(K3579,1)),0)),0)</f>
        <v>0</v>
      </c>
      <c r="Q3579" s="36">
        <f>IF(C3579="Saliente Internacional",(IFERROR((LIMPIA(K3579,1)),0)),0)</f>
        <v>0</v>
      </c>
      <c r="R3579" s="36">
        <f t="shared" si="166"/>
        <v>0</v>
      </c>
      <c r="S3579" s="36">
        <f t="shared" si="167"/>
        <v>0</v>
      </c>
    </row>
    <row r="3580" spans="1:19" x14ac:dyDescent="0.25">
      <c r="A3580" s="101">
        <f>'DETALLE DE CONEXIONES'!P3580</f>
        <v>0</v>
      </c>
      <c r="B3580" s="36">
        <f>'DETALLE DE CONEXIONES'!I3580</f>
        <v>0</v>
      </c>
      <c r="C3580" s="36">
        <f>'DETALLE DE CONEXIONES'!BB3580</f>
        <v>0</v>
      </c>
      <c r="D3580" s="36">
        <f>'DETALLE DE CONEXIONES'!E3580</f>
        <v>0</v>
      </c>
      <c r="E3580" s="36">
        <f t="shared" si="165"/>
        <v>1</v>
      </c>
      <c r="F3580" s="36">
        <f>IFERROR(LIMPIA('DETALLE DE CONEXIONES'!N3580,1),0)</f>
        <v>0</v>
      </c>
      <c r="G3580" s="36" t="str">
        <f>LEFT('DETALLE DE CONEXIONES'!BE3580,3)</f>
        <v/>
      </c>
      <c r="H3580" s="36" t="str">
        <f>RIGHT('DETALLE DE CONEXIONES'!AK3580,2)</f>
        <v/>
      </c>
      <c r="I3580" s="36" t="str">
        <f>LEFT('DETALLE DE CONEXIONES'!AK3580,3)</f>
        <v/>
      </c>
      <c r="J3580" s="36" t="str">
        <f>LEFT('DETALLE DE CONEXIONES'!M3580,3)</f>
        <v/>
      </c>
      <c r="K3580" s="36" t="str">
        <f>IF(LEN('DETALLE DE CONEXIONES'!M3580)&lt;12,(RIGHT('DETALLE DE CONEXIONES'!M3580,5)),(RIGHT('DETALLE DE CONEXIONES'!M3580,6)))</f>
        <v/>
      </c>
      <c r="L3580" s="36">
        <f>IF(C3580="Saliente Local",(IFERROR((LIMPIA(J3580,1)),0)),0)</f>
        <v>0</v>
      </c>
      <c r="M3580" s="36">
        <f>IF(C3580="Saliente Nacional",(IFERROR((LIMPIA(J3580,1)),0)),0)</f>
        <v>0</v>
      </c>
      <c r="N3580" s="36">
        <f>IF(C3580="Saliente Internacional",(IFERROR((LIMPIA(J3580,1)),0)),0)</f>
        <v>0</v>
      </c>
      <c r="O3580" s="36">
        <f>IF(C3580="Saliente Local",(IFERROR((LIMPIA(K3580,1)),0)),0)</f>
        <v>0</v>
      </c>
      <c r="P3580" s="36">
        <f>IF(C3580="Saliente Nacional",(IFERROR((LIMPIA(K3580,1)),0)),0)</f>
        <v>0</v>
      </c>
      <c r="Q3580" s="36">
        <f>IF(C3580="Saliente Internacional",(IFERROR((LIMPIA(K3580,1)),0)),0)</f>
        <v>0</v>
      </c>
      <c r="R3580" s="36">
        <f t="shared" si="166"/>
        <v>0</v>
      </c>
      <c r="S3580" s="36">
        <f t="shared" si="167"/>
        <v>0</v>
      </c>
    </row>
    <row r="3581" spans="1:19" x14ac:dyDescent="0.25">
      <c r="A3581" s="101">
        <f>'DETALLE DE CONEXIONES'!P3581</f>
        <v>0</v>
      </c>
      <c r="B3581" s="36">
        <f>'DETALLE DE CONEXIONES'!I3581</f>
        <v>0</v>
      </c>
      <c r="C3581" s="36">
        <f>'DETALLE DE CONEXIONES'!BB3581</f>
        <v>0</v>
      </c>
      <c r="D3581" s="36">
        <f>'DETALLE DE CONEXIONES'!E3581</f>
        <v>0</v>
      </c>
      <c r="E3581" s="36">
        <f t="shared" si="165"/>
        <v>1</v>
      </c>
      <c r="F3581" s="36">
        <f>IFERROR(LIMPIA('DETALLE DE CONEXIONES'!N3581,1),0)</f>
        <v>0</v>
      </c>
      <c r="G3581" s="36" t="str">
        <f>LEFT('DETALLE DE CONEXIONES'!BE3581,3)</f>
        <v/>
      </c>
      <c r="H3581" s="36" t="str">
        <f>RIGHT('DETALLE DE CONEXIONES'!AK3581,2)</f>
        <v/>
      </c>
      <c r="I3581" s="36" t="str">
        <f>LEFT('DETALLE DE CONEXIONES'!AK3581,3)</f>
        <v/>
      </c>
      <c r="J3581" s="36" t="str">
        <f>LEFT('DETALLE DE CONEXIONES'!M3581,3)</f>
        <v/>
      </c>
      <c r="K3581" s="36" t="str">
        <f>IF(LEN('DETALLE DE CONEXIONES'!M3581)&lt;12,(RIGHT('DETALLE DE CONEXIONES'!M3581,5)),(RIGHT('DETALLE DE CONEXIONES'!M3581,6)))</f>
        <v/>
      </c>
      <c r="L3581" s="36">
        <f>IF(C3581="Saliente Local",(IFERROR((LIMPIA(J3581,1)),0)),0)</f>
        <v>0</v>
      </c>
      <c r="M3581" s="36">
        <f>IF(C3581="Saliente Nacional",(IFERROR((LIMPIA(J3581,1)),0)),0)</f>
        <v>0</v>
      </c>
      <c r="N3581" s="36">
        <f>IF(C3581="Saliente Internacional",(IFERROR((LIMPIA(J3581,1)),0)),0)</f>
        <v>0</v>
      </c>
      <c r="O3581" s="36">
        <f>IF(C3581="Saliente Local",(IFERROR((LIMPIA(K3581,1)),0)),0)</f>
        <v>0</v>
      </c>
      <c r="P3581" s="36">
        <f>IF(C3581="Saliente Nacional",(IFERROR((LIMPIA(K3581,1)),0)),0)</f>
        <v>0</v>
      </c>
      <c r="Q3581" s="36">
        <f>IF(C3581="Saliente Internacional",(IFERROR((LIMPIA(K3581,1)),0)),0)</f>
        <v>0</v>
      </c>
      <c r="R3581" s="36">
        <f t="shared" si="166"/>
        <v>0</v>
      </c>
      <c r="S3581" s="36">
        <f t="shared" si="167"/>
        <v>0</v>
      </c>
    </row>
    <row r="3582" spans="1:19" x14ac:dyDescent="0.25">
      <c r="A3582" s="101">
        <f>'DETALLE DE CONEXIONES'!P3582</f>
        <v>0</v>
      </c>
      <c r="B3582" s="36">
        <f>'DETALLE DE CONEXIONES'!I3582</f>
        <v>0</v>
      </c>
      <c r="C3582" s="36">
        <f>'DETALLE DE CONEXIONES'!BB3582</f>
        <v>0</v>
      </c>
      <c r="D3582" s="36">
        <f>'DETALLE DE CONEXIONES'!E3582</f>
        <v>0</v>
      </c>
      <c r="E3582" s="36">
        <f t="shared" si="165"/>
        <v>1</v>
      </c>
      <c r="F3582" s="36">
        <f>IFERROR(LIMPIA('DETALLE DE CONEXIONES'!N3582,1),0)</f>
        <v>0</v>
      </c>
      <c r="G3582" s="36" t="str">
        <f>LEFT('DETALLE DE CONEXIONES'!BE3582,3)</f>
        <v/>
      </c>
      <c r="H3582" s="36" t="str">
        <f>RIGHT('DETALLE DE CONEXIONES'!AK3582,2)</f>
        <v/>
      </c>
      <c r="I3582" s="36" t="str">
        <f>LEFT('DETALLE DE CONEXIONES'!AK3582,3)</f>
        <v/>
      </c>
      <c r="J3582" s="36" t="str">
        <f>LEFT('DETALLE DE CONEXIONES'!M3582,3)</f>
        <v/>
      </c>
      <c r="K3582" s="36" t="str">
        <f>IF(LEN('DETALLE DE CONEXIONES'!M3582)&lt;12,(RIGHT('DETALLE DE CONEXIONES'!M3582,5)),(RIGHT('DETALLE DE CONEXIONES'!M3582,6)))</f>
        <v/>
      </c>
      <c r="L3582" s="36">
        <f>IF(C3582="Saliente Local",(IFERROR((LIMPIA(J3582,1)),0)),0)</f>
        <v>0</v>
      </c>
      <c r="M3582" s="36">
        <f>IF(C3582="Saliente Nacional",(IFERROR((LIMPIA(J3582,1)),0)),0)</f>
        <v>0</v>
      </c>
      <c r="N3582" s="36">
        <f>IF(C3582="Saliente Internacional",(IFERROR((LIMPIA(J3582,1)),0)),0)</f>
        <v>0</v>
      </c>
      <c r="O3582" s="36">
        <f>IF(C3582="Saliente Local",(IFERROR((LIMPIA(K3582,1)),0)),0)</f>
        <v>0</v>
      </c>
      <c r="P3582" s="36">
        <f>IF(C3582="Saliente Nacional",(IFERROR((LIMPIA(K3582,1)),0)),0)</f>
        <v>0</v>
      </c>
      <c r="Q3582" s="36">
        <f>IF(C3582="Saliente Internacional",(IFERROR((LIMPIA(K3582,1)),0)),0)</f>
        <v>0</v>
      </c>
      <c r="R3582" s="36">
        <f t="shared" si="166"/>
        <v>0</v>
      </c>
      <c r="S3582" s="36">
        <f t="shared" si="167"/>
        <v>0</v>
      </c>
    </row>
    <row r="3583" spans="1:19" x14ac:dyDescent="0.25">
      <c r="A3583" s="101">
        <f>'DETALLE DE CONEXIONES'!P3583</f>
        <v>0</v>
      </c>
      <c r="B3583" s="36">
        <f>'DETALLE DE CONEXIONES'!I3583</f>
        <v>0</v>
      </c>
      <c r="C3583" s="36">
        <f>'DETALLE DE CONEXIONES'!BB3583</f>
        <v>0</v>
      </c>
      <c r="D3583" s="36">
        <f>'DETALLE DE CONEXIONES'!E3583</f>
        <v>0</v>
      </c>
      <c r="E3583" s="36">
        <f t="shared" si="165"/>
        <v>1</v>
      </c>
      <c r="F3583" s="36">
        <f>IFERROR(LIMPIA('DETALLE DE CONEXIONES'!N3583,1),0)</f>
        <v>0</v>
      </c>
      <c r="G3583" s="36" t="str">
        <f>LEFT('DETALLE DE CONEXIONES'!BE3583,3)</f>
        <v/>
      </c>
      <c r="H3583" s="36" t="str">
        <f>RIGHT('DETALLE DE CONEXIONES'!AK3583,2)</f>
        <v/>
      </c>
      <c r="I3583" s="36" t="str">
        <f>LEFT('DETALLE DE CONEXIONES'!AK3583,3)</f>
        <v/>
      </c>
      <c r="J3583" s="36" t="str">
        <f>LEFT('DETALLE DE CONEXIONES'!M3583,3)</f>
        <v/>
      </c>
      <c r="K3583" s="36" t="str">
        <f>IF(LEN('DETALLE DE CONEXIONES'!M3583)&lt;12,(RIGHT('DETALLE DE CONEXIONES'!M3583,5)),(RIGHT('DETALLE DE CONEXIONES'!M3583,6)))</f>
        <v/>
      </c>
      <c r="L3583" s="36">
        <f>IF(C3583="Saliente Local",(IFERROR((LIMPIA(J3583,1)),0)),0)</f>
        <v>0</v>
      </c>
      <c r="M3583" s="36">
        <f>IF(C3583="Saliente Nacional",(IFERROR((LIMPIA(J3583,1)),0)),0)</f>
        <v>0</v>
      </c>
      <c r="N3583" s="36">
        <f>IF(C3583="Saliente Internacional",(IFERROR((LIMPIA(J3583,1)),0)),0)</f>
        <v>0</v>
      </c>
      <c r="O3583" s="36">
        <f>IF(C3583="Saliente Local",(IFERROR((LIMPIA(K3583,1)),0)),0)</f>
        <v>0</v>
      </c>
      <c r="P3583" s="36">
        <f>IF(C3583="Saliente Nacional",(IFERROR((LIMPIA(K3583,1)),0)),0)</f>
        <v>0</v>
      </c>
      <c r="Q3583" s="36">
        <f>IF(C3583="Saliente Internacional",(IFERROR((LIMPIA(K3583,1)),0)),0)</f>
        <v>0</v>
      </c>
      <c r="R3583" s="36">
        <f t="shared" si="166"/>
        <v>0</v>
      </c>
      <c r="S3583" s="36">
        <f t="shared" si="167"/>
        <v>0</v>
      </c>
    </row>
    <row r="3584" spans="1:19" x14ac:dyDescent="0.25">
      <c r="A3584" s="101">
        <f>'DETALLE DE CONEXIONES'!P3584</f>
        <v>0</v>
      </c>
      <c r="B3584" s="36">
        <f>'DETALLE DE CONEXIONES'!I3584</f>
        <v>0</v>
      </c>
      <c r="C3584" s="36">
        <f>'DETALLE DE CONEXIONES'!BB3584</f>
        <v>0</v>
      </c>
      <c r="D3584" s="36">
        <f>'DETALLE DE CONEXIONES'!E3584</f>
        <v>0</v>
      </c>
      <c r="E3584" s="36">
        <f t="shared" si="165"/>
        <v>1</v>
      </c>
      <c r="F3584" s="36">
        <f>IFERROR(LIMPIA('DETALLE DE CONEXIONES'!N3584,1),0)</f>
        <v>0</v>
      </c>
      <c r="G3584" s="36" t="str">
        <f>LEFT('DETALLE DE CONEXIONES'!BE3584,3)</f>
        <v/>
      </c>
      <c r="H3584" s="36" t="str">
        <f>RIGHT('DETALLE DE CONEXIONES'!AK3584,2)</f>
        <v/>
      </c>
      <c r="I3584" s="36" t="str">
        <f>LEFT('DETALLE DE CONEXIONES'!AK3584,3)</f>
        <v/>
      </c>
      <c r="J3584" s="36" t="str">
        <f>LEFT('DETALLE DE CONEXIONES'!M3584,3)</f>
        <v/>
      </c>
      <c r="K3584" s="36" t="str">
        <f>IF(LEN('DETALLE DE CONEXIONES'!M3584)&lt;12,(RIGHT('DETALLE DE CONEXIONES'!M3584,5)),(RIGHT('DETALLE DE CONEXIONES'!M3584,6)))</f>
        <v/>
      </c>
      <c r="L3584" s="36">
        <f>IF(C3584="Saliente Local",(IFERROR((LIMPIA(J3584,1)),0)),0)</f>
        <v>0</v>
      </c>
      <c r="M3584" s="36">
        <f>IF(C3584="Saliente Nacional",(IFERROR((LIMPIA(J3584,1)),0)),0)</f>
        <v>0</v>
      </c>
      <c r="N3584" s="36">
        <f>IF(C3584="Saliente Internacional",(IFERROR((LIMPIA(J3584,1)),0)),0)</f>
        <v>0</v>
      </c>
      <c r="O3584" s="36">
        <f>IF(C3584="Saliente Local",(IFERROR((LIMPIA(K3584,1)),0)),0)</f>
        <v>0</v>
      </c>
      <c r="P3584" s="36">
        <f>IF(C3584="Saliente Nacional",(IFERROR((LIMPIA(K3584,1)),0)),0)</f>
        <v>0</v>
      </c>
      <c r="Q3584" s="36">
        <f>IF(C3584="Saliente Internacional",(IFERROR((LIMPIA(K3584,1)),0)),0)</f>
        <v>0</v>
      </c>
      <c r="R3584" s="36">
        <f t="shared" si="166"/>
        <v>0</v>
      </c>
      <c r="S3584" s="36">
        <f t="shared" si="167"/>
        <v>0</v>
      </c>
    </row>
    <row r="3585" spans="1:19" x14ac:dyDescent="0.25">
      <c r="A3585" s="101">
        <f>'DETALLE DE CONEXIONES'!P3585</f>
        <v>0</v>
      </c>
      <c r="B3585" s="36">
        <f>'DETALLE DE CONEXIONES'!I3585</f>
        <v>0</v>
      </c>
      <c r="C3585" s="36">
        <f>'DETALLE DE CONEXIONES'!BB3585</f>
        <v>0</v>
      </c>
      <c r="D3585" s="36">
        <f>'DETALLE DE CONEXIONES'!E3585</f>
        <v>0</v>
      </c>
      <c r="E3585" s="36">
        <f t="shared" si="165"/>
        <v>1</v>
      </c>
      <c r="F3585" s="36">
        <f>IFERROR(LIMPIA('DETALLE DE CONEXIONES'!N3585,1),0)</f>
        <v>0</v>
      </c>
      <c r="G3585" s="36" t="str">
        <f>LEFT('DETALLE DE CONEXIONES'!BE3585,3)</f>
        <v/>
      </c>
      <c r="H3585" s="36" t="str">
        <f>RIGHT('DETALLE DE CONEXIONES'!AK3585,2)</f>
        <v/>
      </c>
      <c r="I3585" s="36" t="str">
        <f>LEFT('DETALLE DE CONEXIONES'!AK3585,3)</f>
        <v/>
      </c>
      <c r="J3585" s="36" t="str">
        <f>LEFT('DETALLE DE CONEXIONES'!M3585,3)</f>
        <v/>
      </c>
      <c r="K3585" s="36" t="str">
        <f>IF(LEN('DETALLE DE CONEXIONES'!M3585)&lt;12,(RIGHT('DETALLE DE CONEXIONES'!M3585,5)),(RIGHT('DETALLE DE CONEXIONES'!M3585,6)))</f>
        <v/>
      </c>
      <c r="L3585" s="36">
        <f>IF(C3585="Saliente Local",(IFERROR((LIMPIA(J3585,1)),0)),0)</f>
        <v>0</v>
      </c>
      <c r="M3585" s="36">
        <f>IF(C3585="Saliente Nacional",(IFERROR((LIMPIA(J3585,1)),0)),0)</f>
        <v>0</v>
      </c>
      <c r="N3585" s="36">
        <f>IF(C3585="Saliente Internacional",(IFERROR((LIMPIA(J3585,1)),0)),0)</f>
        <v>0</v>
      </c>
      <c r="O3585" s="36">
        <f>IF(C3585="Saliente Local",(IFERROR((LIMPIA(K3585,1)),0)),0)</f>
        <v>0</v>
      </c>
      <c r="P3585" s="36">
        <f>IF(C3585="Saliente Nacional",(IFERROR((LIMPIA(K3585,1)),0)),0)</f>
        <v>0</v>
      </c>
      <c r="Q3585" s="36">
        <f>IF(C3585="Saliente Internacional",(IFERROR((LIMPIA(K3585,1)),0)),0)</f>
        <v>0</v>
      </c>
      <c r="R3585" s="36">
        <f t="shared" si="166"/>
        <v>0</v>
      </c>
      <c r="S3585" s="36">
        <f t="shared" si="167"/>
        <v>0</v>
      </c>
    </row>
    <row r="3586" spans="1:19" x14ac:dyDescent="0.25">
      <c r="A3586" s="101">
        <f>'DETALLE DE CONEXIONES'!P3586</f>
        <v>0</v>
      </c>
      <c r="B3586" s="36">
        <f>'DETALLE DE CONEXIONES'!I3586</f>
        <v>0</v>
      </c>
      <c r="C3586" s="36">
        <f>'DETALLE DE CONEXIONES'!BB3586</f>
        <v>0</v>
      </c>
      <c r="D3586" s="36">
        <f>'DETALLE DE CONEXIONES'!E3586</f>
        <v>0</v>
      </c>
      <c r="E3586" s="36">
        <f t="shared" si="165"/>
        <v>1</v>
      </c>
      <c r="F3586" s="36">
        <f>IFERROR(LIMPIA('DETALLE DE CONEXIONES'!N3586,1),0)</f>
        <v>0</v>
      </c>
      <c r="G3586" s="36" t="str">
        <f>LEFT('DETALLE DE CONEXIONES'!BE3586,3)</f>
        <v/>
      </c>
      <c r="H3586" s="36" t="str">
        <f>RIGHT('DETALLE DE CONEXIONES'!AK3586,2)</f>
        <v/>
      </c>
      <c r="I3586" s="36" t="str">
        <f>LEFT('DETALLE DE CONEXIONES'!AK3586,3)</f>
        <v/>
      </c>
      <c r="J3586" s="36" t="str">
        <f>LEFT('DETALLE DE CONEXIONES'!M3586,3)</f>
        <v/>
      </c>
      <c r="K3586" s="36" t="str">
        <f>IF(LEN('DETALLE DE CONEXIONES'!M3586)&lt;12,(RIGHT('DETALLE DE CONEXIONES'!M3586,5)),(RIGHT('DETALLE DE CONEXIONES'!M3586,6)))</f>
        <v/>
      </c>
      <c r="L3586" s="36">
        <f>IF(C3586="Saliente Local",(IFERROR((LIMPIA(J3586,1)),0)),0)</f>
        <v>0</v>
      </c>
      <c r="M3586" s="36">
        <f>IF(C3586="Saliente Nacional",(IFERROR((LIMPIA(J3586,1)),0)),0)</f>
        <v>0</v>
      </c>
      <c r="N3586" s="36">
        <f>IF(C3586="Saliente Internacional",(IFERROR((LIMPIA(J3586,1)),0)),0)</f>
        <v>0</v>
      </c>
      <c r="O3586" s="36">
        <f>IF(C3586="Saliente Local",(IFERROR((LIMPIA(K3586,1)),0)),0)</f>
        <v>0</v>
      </c>
      <c r="P3586" s="36">
        <f>IF(C3586="Saliente Nacional",(IFERROR((LIMPIA(K3586,1)),0)),0)</f>
        <v>0</v>
      </c>
      <c r="Q3586" s="36">
        <f>IF(C3586="Saliente Internacional",(IFERROR((LIMPIA(K3586,1)),0)),0)</f>
        <v>0</v>
      </c>
      <c r="R3586" s="36">
        <f t="shared" si="166"/>
        <v>0</v>
      </c>
      <c r="S3586" s="36">
        <f t="shared" si="167"/>
        <v>0</v>
      </c>
    </row>
    <row r="3587" spans="1:19" x14ac:dyDescent="0.25">
      <c r="A3587" s="101">
        <f>'DETALLE DE CONEXIONES'!P3587</f>
        <v>0</v>
      </c>
      <c r="B3587" s="36">
        <f>'DETALLE DE CONEXIONES'!I3587</f>
        <v>0</v>
      </c>
      <c r="C3587" s="36">
        <f>'DETALLE DE CONEXIONES'!BB3587</f>
        <v>0</v>
      </c>
      <c r="D3587" s="36">
        <f>'DETALLE DE CONEXIONES'!E3587</f>
        <v>0</v>
      </c>
      <c r="E3587" s="36">
        <f t="shared" ref="E3587:E3650" si="168">LEN(D3587)</f>
        <v>1</v>
      </c>
      <c r="F3587" s="36">
        <f>IFERROR(LIMPIA('DETALLE DE CONEXIONES'!N3587,1),0)</f>
        <v>0</v>
      </c>
      <c r="G3587" s="36" t="str">
        <f>LEFT('DETALLE DE CONEXIONES'!BE3587,3)</f>
        <v/>
      </c>
      <c r="H3587" s="36" t="str">
        <f>RIGHT('DETALLE DE CONEXIONES'!AK3587,2)</f>
        <v/>
      </c>
      <c r="I3587" s="36" t="str">
        <f>LEFT('DETALLE DE CONEXIONES'!AK3587,3)</f>
        <v/>
      </c>
      <c r="J3587" s="36" t="str">
        <f>LEFT('DETALLE DE CONEXIONES'!M3587,3)</f>
        <v/>
      </c>
      <c r="K3587" s="36" t="str">
        <f>IF(LEN('DETALLE DE CONEXIONES'!M3587)&lt;12,(RIGHT('DETALLE DE CONEXIONES'!M3587,5)),(RIGHT('DETALLE DE CONEXIONES'!M3587,6)))</f>
        <v/>
      </c>
      <c r="L3587" s="36">
        <f>IF(C3587="Saliente Local",(IFERROR((LIMPIA(J3587,1)),0)),0)</f>
        <v>0</v>
      </c>
      <c r="M3587" s="36">
        <f>IF(C3587="Saliente Nacional",(IFERROR((LIMPIA(J3587,1)),0)),0)</f>
        <v>0</v>
      </c>
      <c r="N3587" s="36">
        <f>IF(C3587="Saliente Internacional",(IFERROR((LIMPIA(J3587,1)),0)),0)</f>
        <v>0</v>
      </c>
      <c r="O3587" s="36">
        <f>IF(C3587="Saliente Local",(IFERROR((LIMPIA(K3587,1)),0)),0)</f>
        <v>0</v>
      </c>
      <c r="P3587" s="36">
        <f>IF(C3587="Saliente Nacional",(IFERROR((LIMPIA(K3587,1)),0)),0)</f>
        <v>0</v>
      </c>
      <c r="Q3587" s="36">
        <f>IF(C3587="Saliente Internacional",(IFERROR((LIMPIA(K3587,1)),0)),0)</f>
        <v>0</v>
      </c>
      <c r="R3587" s="36">
        <f t="shared" ref="R3587:R3650" si="169">IF(SUM(O3587:P3587)&gt;0,(L3587+M3587+1),(L3587+M3587))</f>
        <v>0</v>
      </c>
      <c r="S3587" s="36">
        <f t="shared" ref="S3587:S3650" si="170">IF(Q3587&gt;0,N3587+1,N3587)</f>
        <v>0</v>
      </c>
    </row>
    <row r="3588" spans="1:19" x14ac:dyDescent="0.25">
      <c r="A3588" s="101">
        <f>'DETALLE DE CONEXIONES'!P3588</f>
        <v>0</v>
      </c>
      <c r="B3588" s="36">
        <f>'DETALLE DE CONEXIONES'!I3588</f>
        <v>0</v>
      </c>
      <c r="C3588" s="36">
        <f>'DETALLE DE CONEXIONES'!BB3588</f>
        <v>0</v>
      </c>
      <c r="D3588" s="36">
        <f>'DETALLE DE CONEXIONES'!E3588</f>
        <v>0</v>
      </c>
      <c r="E3588" s="36">
        <f t="shared" si="168"/>
        <v>1</v>
      </c>
      <c r="F3588" s="36">
        <f>IFERROR(LIMPIA('DETALLE DE CONEXIONES'!N3588,1),0)</f>
        <v>0</v>
      </c>
      <c r="G3588" s="36" t="str">
        <f>LEFT('DETALLE DE CONEXIONES'!BE3588,3)</f>
        <v/>
      </c>
      <c r="H3588" s="36" t="str">
        <f>RIGHT('DETALLE DE CONEXIONES'!AK3588,2)</f>
        <v/>
      </c>
      <c r="I3588" s="36" t="str">
        <f>LEFT('DETALLE DE CONEXIONES'!AK3588,3)</f>
        <v/>
      </c>
      <c r="J3588" s="36" t="str">
        <f>LEFT('DETALLE DE CONEXIONES'!M3588,3)</f>
        <v/>
      </c>
      <c r="K3588" s="36" t="str">
        <f>IF(LEN('DETALLE DE CONEXIONES'!M3588)&lt;12,(RIGHT('DETALLE DE CONEXIONES'!M3588,5)),(RIGHT('DETALLE DE CONEXIONES'!M3588,6)))</f>
        <v/>
      </c>
      <c r="L3588" s="36">
        <f>IF(C3588="Saliente Local",(IFERROR((LIMPIA(J3588,1)),0)),0)</f>
        <v>0</v>
      </c>
      <c r="M3588" s="36">
        <f>IF(C3588="Saliente Nacional",(IFERROR((LIMPIA(J3588,1)),0)),0)</f>
        <v>0</v>
      </c>
      <c r="N3588" s="36">
        <f>IF(C3588="Saliente Internacional",(IFERROR((LIMPIA(J3588,1)),0)),0)</f>
        <v>0</v>
      </c>
      <c r="O3588" s="36">
        <f>IF(C3588="Saliente Local",(IFERROR((LIMPIA(K3588,1)),0)),0)</f>
        <v>0</v>
      </c>
      <c r="P3588" s="36">
        <f>IF(C3588="Saliente Nacional",(IFERROR((LIMPIA(K3588,1)),0)),0)</f>
        <v>0</v>
      </c>
      <c r="Q3588" s="36">
        <f>IF(C3588="Saliente Internacional",(IFERROR((LIMPIA(K3588,1)),0)),0)</f>
        <v>0</v>
      </c>
      <c r="R3588" s="36">
        <f t="shared" si="169"/>
        <v>0</v>
      </c>
      <c r="S3588" s="36">
        <f t="shared" si="170"/>
        <v>0</v>
      </c>
    </row>
    <row r="3589" spans="1:19" x14ac:dyDescent="0.25">
      <c r="A3589" s="101">
        <f>'DETALLE DE CONEXIONES'!P3589</f>
        <v>0</v>
      </c>
      <c r="B3589" s="36">
        <f>'DETALLE DE CONEXIONES'!I3589</f>
        <v>0</v>
      </c>
      <c r="C3589" s="36">
        <f>'DETALLE DE CONEXIONES'!BB3589</f>
        <v>0</v>
      </c>
      <c r="D3589" s="36">
        <f>'DETALLE DE CONEXIONES'!E3589</f>
        <v>0</v>
      </c>
      <c r="E3589" s="36">
        <f t="shared" si="168"/>
        <v>1</v>
      </c>
      <c r="F3589" s="36">
        <f>IFERROR(LIMPIA('DETALLE DE CONEXIONES'!N3589,1),0)</f>
        <v>0</v>
      </c>
      <c r="G3589" s="36" t="str">
        <f>LEFT('DETALLE DE CONEXIONES'!BE3589,3)</f>
        <v/>
      </c>
      <c r="H3589" s="36" t="str">
        <f>RIGHT('DETALLE DE CONEXIONES'!AK3589,2)</f>
        <v/>
      </c>
      <c r="I3589" s="36" t="str">
        <f>LEFT('DETALLE DE CONEXIONES'!AK3589,3)</f>
        <v/>
      </c>
      <c r="J3589" s="36" t="str">
        <f>LEFT('DETALLE DE CONEXIONES'!M3589,3)</f>
        <v/>
      </c>
      <c r="K3589" s="36" t="str">
        <f>IF(LEN('DETALLE DE CONEXIONES'!M3589)&lt;12,(RIGHT('DETALLE DE CONEXIONES'!M3589,5)),(RIGHT('DETALLE DE CONEXIONES'!M3589,6)))</f>
        <v/>
      </c>
      <c r="L3589" s="36">
        <f>IF(C3589="Saliente Local",(IFERROR((LIMPIA(J3589,1)),0)),0)</f>
        <v>0</v>
      </c>
      <c r="M3589" s="36">
        <f>IF(C3589="Saliente Nacional",(IFERROR((LIMPIA(J3589,1)),0)),0)</f>
        <v>0</v>
      </c>
      <c r="N3589" s="36">
        <f>IF(C3589="Saliente Internacional",(IFERROR((LIMPIA(J3589,1)),0)),0)</f>
        <v>0</v>
      </c>
      <c r="O3589" s="36">
        <f>IF(C3589="Saliente Local",(IFERROR((LIMPIA(K3589,1)),0)),0)</f>
        <v>0</v>
      </c>
      <c r="P3589" s="36">
        <f>IF(C3589="Saliente Nacional",(IFERROR((LIMPIA(K3589,1)),0)),0)</f>
        <v>0</v>
      </c>
      <c r="Q3589" s="36">
        <f>IF(C3589="Saliente Internacional",(IFERROR((LIMPIA(K3589,1)),0)),0)</f>
        <v>0</v>
      </c>
      <c r="R3589" s="36">
        <f t="shared" si="169"/>
        <v>0</v>
      </c>
      <c r="S3589" s="36">
        <f t="shared" si="170"/>
        <v>0</v>
      </c>
    </row>
    <row r="3590" spans="1:19" x14ac:dyDescent="0.25">
      <c r="A3590" s="101">
        <f>'DETALLE DE CONEXIONES'!P3590</f>
        <v>0</v>
      </c>
      <c r="B3590" s="36">
        <f>'DETALLE DE CONEXIONES'!I3590</f>
        <v>0</v>
      </c>
      <c r="C3590" s="36">
        <f>'DETALLE DE CONEXIONES'!BB3590</f>
        <v>0</v>
      </c>
      <c r="D3590" s="36">
        <f>'DETALLE DE CONEXIONES'!E3590</f>
        <v>0</v>
      </c>
      <c r="E3590" s="36">
        <f t="shared" si="168"/>
        <v>1</v>
      </c>
      <c r="F3590" s="36">
        <f>IFERROR(LIMPIA('DETALLE DE CONEXIONES'!N3590,1),0)</f>
        <v>0</v>
      </c>
      <c r="G3590" s="36" t="str">
        <f>LEFT('DETALLE DE CONEXIONES'!BE3590,3)</f>
        <v/>
      </c>
      <c r="H3590" s="36" t="str">
        <f>RIGHT('DETALLE DE CONEXIONES'!AK3590,2)</f>
        <v/>
      </c>
      <c r="I3590" s="36" t="str">
        <f>LEFT('DETALLE DE CONEXIONES'!AK3590,3)</f>
        <v/>
      </c>
      <c r="J3590" s="36" t="str">
        <f>LEFT('DETALLE DE CONEXIONES'!M3590,3)</f>
        <v/>
      </c>
      <c r="K3590" s="36" t="str">
        <f>IF(LEN('DETALLE DE CONEXIONES'!M3590)&lt;12,(RIGHT('DETALLE DE CONEXIONES'!M3590,5)),(RIGHT('DETALLE DE CONEXIONES'!M3590,6)))</f>
        <v/>
      </c>
      <c r="L3590" s="36">
        <f>IF(C3590="Saliente Local",(IFERROR((LIMPIA(J3590,1)),0)),0)</f>
        <v>0</v>
      </c>
      <c r="M3590" s="36">
        <f>IF(C3590="Saliente Nacional",(IFERROR((LIMPIA(J3590,1)),0)),0)</f>
        <v>0</v>
      </c>
      <c r="N3590" s="36">
        <f>IF(C3590="Saliente Internacional",(IFERROR((LIMPIA(J3590,1)),0)),0)</f>
        <v>0</v>
      </c>
      <c r="O3590" s="36">
        <f>IF(C3590="Saliente Local",(IFERROR((LIMPIA(K3590,1)),0)),0)</f>
        <v>0</v>
      </c>
      <c r="P3590" s="36">
        <f>IF(C3590="Saliente Nacional",(IFERROR((LIMPIA(K3590,1)),0)),0)</f>
        <v>0</v>
      </c>
      <c r="Q3590" s="36">
        <f>IF(C3590="Saliente Internacional",(IFERROR((LIMPIA(K3590,1)),0)),0)</f>
        <v>0</v>
      </c>
      <c r="R3590" s="36">
        <f t="shared" si="169"/>
        <v>0</v>
      </c>
      <c r="S3590" s="36">
        <f t="shared" si="170"/>
        <v>0</v>
      </c>
    </row>
    <row r="3591" spans="1:19" x14ac:dyDescent="0.25">
      <c r="A3591" s="101">
        <f>'DETALLE DE CONEXIONES'!P3591</f>
        <v>0</v>
      </c>
      <c r="B3591" s="36">
        <f>'DETALLE DE CONEXIONES'!I3591</f>
        <v>0</v>
      </c>
      <c r="C3591" s="36">
        <f>'DETALLE DE CONEXIONES'!BB3591</f>
        <v>0</v>
      </c>
      <c r="D3591" s="36">
        <f>'DETALLE DE CONEXIONES'!E3591</f>
        <v>0</v>
      </c>
      <c r="E3591" s="36">
        <f t="shared" si="168"/>
        <v>1</v>
      </c>
      <c r="F3591" s="36">
        <f>IFERROR(LIMPIA('DETALLE DE CONEXIONES'!N3591,1),0)</f>
        <v>0</v>
      </c>
      <c r="G3591" s="36" t="str">
        <f>LEFT('DETALLE DE CONEXIONES'!BE3591,3)</f>
        <v/>
      </c>
      <c r="H3591" s="36" t="str">
        <f>RIGHT('DETALLE DE CONEXIONES'!AK3591,2)</f>
        <v/>
      </c>
      <c r="I3591" s="36" t="str">
        <f>LEFT('DETALLE DE CONEXIONES'!AK3591,3)</f>
        <v/>
      </c>
      <c r="J3591" s="36" t="str">
        <f>LEFT('DETALLE DE CONEXIONES'!M3591,3)</f>
        <v/>
      </c>
      <c r="K3591" s="36" t="str">
        <f>IF(LEN('DETALLE DE CONEXIONES'!M3591)&lt;12,(RIGHT('DETALLE DE CONEXIONES'!M3591,5)),(RIGHT('DETALLE DE CONEXIONES'!M3591,6)))</f>
        <v/>
      </c>
      <c r="L3591" s="36">
        <f>IF(C3591="Saliente Local",(IFERROR((LIMPIA(J3591,1)),0)),0)</f>
        <v>0</v>
      </c>
      <c r="M3591" s="36">
        <f>IF(C3591="Saliente Nacional",(IFERROR((LIMPIA(J3591,1)),0)),0)</f>
        <v>0</v>
      </c>
      <c r="N3591" s="36">
        <f>IF(C3591="Saliente Internacional",(IFERROR((LIMPIA(J3591,1)),0)),0)</f>
        <v>0</v>
      </c>
      <c r="O3591" s="36">
        <f>IF(C3591="Saliente Local",(IFERROR((LIMPIA(K3591,1)),0)),0)</f>
        <v>0</v>
      </c>
      <c r="P3591" s="36">
        <f>IF(C3591="Saliente Nacional",(IFERROR((LIMPIA(K3591,1)),0)),0)</f>
        <v>0</v>
      </c>
      <c r="Q3591" s="36">
        <f>IF(C3591="Saliente Internacional",(IFERROR((LIMPIA(K3591,1)),0)),0)</f>
        <v>0</v>
      </c>
      <c r="R3591" s="36">
        <f t="shared" si="169"/>
        <v>0</v>
      </c>
      <c r="S3591" s="36">
        <f t="shared" si="170"/>
        <v>0</v>
      </c>
    </row>
    <row r="3592" spans="1:19" x14ac:dyDescent="0.25">
      <c r="A3592" s="101">
        <f>'DETALLE DE CONEXIONES'!P3592</f>
        <v>0</v>
      </c>
      <c r="B3592" s="36">
        <f>'DETALLE DE CONEXIONES'!I3592</f>
        <v>0</v>
      </c>
      <c r="C3592" s="36">
        <f>'DETALLE DE CONEXIONES'!BB3592</f>
        <v>0</v>
      </c>
      <c r="D3592" s="36">
        <f>'DETALLE DE CONEXIONES'!E3592</f>
        <v>0</v>
      </c>
      <c r="E3592" s="36">
        <f t="shared" si="168"/>
        <v>1</v>
      </c>
      <c r="F3592" s="36">
        <f>IFERROR(LIMPIA('DETALLE DE CONEXIONES'!N3592,1),0)</f>
        <v>0</v>
      </c>
      <c r="G3592" s="36" t="str">
        <f>LEFT('DETALLE DE CONEXIONES'!BE3592,3)</f>
        <v/>
      </c>
      <c r="H3592" s="36" t="str">
        <f>RIGHT('DETALLE DE CONEXIONES'!AK3592,2)</f>
        <v/>
      </c>
      <c r="I3592" s="36" t="str">
        <f>LEFT('DETALLE DE CONEXIONES'!AK3592,3)</f>
        <v/>
      </c>
      <c r="J3592" s="36" t="str">
        <f>LEFT('DETALLE DE CONEXIONES'!M3592,3)</f>
        <v/>
      </c>
      <c r="K3592" s="36" t="str">
        <f>IF(LEN('DETALLE DE CONEXIONES'!M3592)&lt;12,(RIGHT('DETALLE DE CONEXIONES'!M3592,5)),(RIGHT('DETALLE DE CONEXIONES'!M3592,6)))</f>
        <v/>
      </c>
      <c r="L3592" s="36">
        <f>IF(C3592="Saliente Local",(IFERROR((LIMPIA(J3592,1)),0)),0)</f>
        <v>0</v>
      </c>
      <c r="M3592" s="36">
        <f>IF(C3592="Saliente Nacional",(IFERROR((LIMPIA(J3592,1)),0)),0)</f>
        <v>0</v>
      </c>
      <c r="N3592" s="36">
        <f>IF(C3592="Saliente Internacional",(IFERROR((LIMPIA(J3592,1)),0)),0)</f>
        <v>0</v>
      </c>
      <c r="O3592" s="36">
        <f>IF(C3592="Saliente Local",(IFERROR((LIMPIA(K3592,1)),0)),0)</f>
        <v>0</v>
      </c>
      <c r="P3592" s="36">
        <f>IF(C3592="Saliente Nacional",(IFERROR((LIMPIA(K3592,1)),0)),0)</f>
        <v>0</v>
      </c>
      <c r="Q3592" s="36">
        <f>IF(C3592="Saliente Internacional",(IFERROR((LIMPIA(K3592,1)),0)),0)</f>
        <v>0</v>
      </c>
      <c r="R3592" s="36">
        <f t="shared" si="169"/>
        <v>0</v>
      </c>
      <c r="S3592" s="36">
        <f t="shared" si="170"/>
        <v>0</v>
      </c>
    </row>
    <row r="3593" spans="1:19" x14ac:dyDescent="0.25">
      <c r="A3593" s="101">
        <f>'DETALLE DE CONEXIONES'!P3593</f>
        <v>0</v>
      </c>
      <c r="B3593" s="36">
        <f>'DETALLE DE CONEXIONES'!I3593</f>
        <v>0</v>
      </c>
      <c r="C3593" s="36">
        <f>'DETALLE DE CONEXIONES'!BB3593</f>
        <v>0</v>
      </c>
      <c r="D3593" s="36">
        <f>'DETALLE DE CONEXIONES'!E3593</f>
        <v>0</v>
      </c>
      <c r="E3593" s="36">
        <f t="shared" si="168"/>
        <v>1</v>
      </c>
      <c r="F3593" s="36">
        <f>IFERROR(LIMPIA('DETALLE DE CONEXIONES'!N3593,1),0)</f>
        <v>0</v>
      </c>
      <c r="G3593" s="36" t="str">
        <f>LEFT('DETALLE DE CONEXIONES'!BE3593,3)</f>
        <v/>
      </c>
      <c r="H3593" s="36" t="str">
        <f>RIGHT('DETALLE DE CONEXIONES'!AK3593,2)</f>
        <v/>
      </c>
      <c r="I3593" s="36" t="str">
        <f>LEFT('DETALLE DE CONEXIONES'!AK3593,3)</f>
        <v/>
      </c>
      <c r="J3593" s="36" t="str">
        <f>LEFT('DETALLE DE CONEXIONES'!M3593,3)</f>
        <v/>
      </c>
      <c r="K3593" s="36" t="str">
        <f>IF(LEN('DETALLE DE CONEXIONES'!M3593)&lt;12,(RIGHT('DETALLE DE CONEXIONES'!M3593,5)),(RIGHT('DETALLE DE CONEXIONES'!M3593,6)))</f>
        <v/>
      </c>
      <c r="L3593" s="36">
        <f>IF(C3593="Saliente Local",(IFERROR((LIMPIA(J3593,1)),0)),0)</f>
        <v>0</v>
      </c>
      <c r="M3593" s="36">
        <f>IF(C3593="Saliente Nacional",(IFERROR((LIMPIA(J3593,1)),0)),0)</f>
        <v>0</v>
      </c>
      <c r="N3593" s="36">
        <f>IF(C3593="Saliente Internacional",(IFERROR((LIMPIA(J3593,1)),0)),0)</f>
        <v>0</v>
      </c>
      <c r="O3593" s="36">
        <f>IF(C3593="Saliente Local",(IFERROR((LIMPIA(K3593,1)),0)),0)</f>
        <v>0</v>
      </c>
      <c r="P3593" s="36">
        <f>IF(C3593="Saliente Nacional",(IFERROR((LIMPIA(K3593,1)),0)),0)</f>
        <v>0</v>
      </c>
      <c r="Q3593" s="36">
        <f>IF(C3593="Saliente Internacional",(IFERROR((LIMPIA(K3593,1)),0)),0)</f>
        <v>0</v>
      </c>
      <c r="R3593" s="36">
        <f t="shared" si="169"/>
        <v>0</v>
      </c>
      <c r="S3593" s="36">
        <f t="shared" si="170"/>
        <v>0</v>
      </c>
    </row>
    <row r="3594" spans="1:19" x14ac:dyDescent="0.25">
      <c r="A3594" s="101">
        <f>'DETALLE DE CONEXIONES'!P3594</f>
        <v>0</v>
      </c>
      <c r="B3594" s="36">
        <f>'DETALLE DE CONEXIONES'!I3594</f>
        <v>0</v>
      </c>
      <c r="C3594" s="36">
        <f>'DETALLE DE CONEXIONES'!BB3594</f>
        <v>0</v>
      </c>
      <c r="D3594" s="36">
        <f>'DETALLE DE CONEXIONES'!E3594</f>
        <v>0</v>
      </c>
      <c r="E3594" s="36">
        <f t="shared" si="168"/>
        <v>1</v>
      </c>
      <c r="F3594" s="36">
        <f>IFERROR(LIMPIA('DETALLE DE CONEXIONES'!N3594,1),0)</f>
        <v>0</v>
      </c>
      <c r="G3594" s="36" t="str">
        <f>LEFT('DETALLE DE CONEXIONES'!BE3594,3)</f>
        <v/>
      </c>
      <c r="H3594" s="36" t="str">
        <f>RIGHT('DETALLE DE CONEXIONES'!AK3594,2)</f>
        <v/>
      </c>
      <c r="I3594" s="36" t="str">
        <f>LEFT('DETALLE DE CONEXIONES'!AK3594,3)</f>
        <v/>
      </c>
      <c r="J3594" s="36" t="str">
        <f>LEFT('DETALLE DE CONEXIONES'!M3594,3)</f>
        <v/>
      </c>
      <c r="K3594" s="36" t="str">
        <f>IF(LEN('DETALLE DE CONEXIONES'!M3594)&lt;12,(RIGHT('DETALLE DE CONEXIONES'!M3594,5)),(RIGHT('DETALLE DE CONEXIONES'!M3594,6)))</f>
        <v/>
      </c>
      <c r="L3594" s="36">
        <f>IF(C3594="Saliente Local",(IFERROR((LIMPIA(J3594,1)),0)),0)</f>
        <v>0</v>
      </c>
      <c r="M3594" s="36">
        <f>IF(C3594="Saliente Nacional",(IFERROR((LIMPIA(J3594,1)),0)),0)</f>
        <v>0</v>
      </c>
      <c r="N3594" s="36">
        <f>IF(C3594="Saliente Internacional",(IFERROR((LIMPIA(J3594,1)),0)),0)</f>
        <v>0</v>
      </c>
      <c r="O3594" s="36">
        <f>IF(C3594="Saliente Local",(IFERROR((LIMPIA(K3594,1)),0)),0)</f>
        <v>0</v>
      </c>
      <c r="P3594" s="36">
        <f>IF(C3594="Saliente Nacional",(IFERROR((LIMPIA(K3594,1)),0)),0)</f>
        <v>0</v>
      </c>
      <c r="Q3594" s="36">
        <f>IF(C3594="Saliente Internacional",(IFERROR((LIMPIA(K3594,1)),0)),0)</f>
        <v>0</v>
      </c>
      <c r="R3594" s="36">
        <f t="shared" si="169"/>
        <v>0</v>
      </c>
      <c r="S3594" s="36">
        <f t="shared" si="170"/>
        <v>0</v>
      </c>
    </row>
    <row r="3595" spans="1:19" x14ac:dyDescent="0.25">
      <c r="A3595" s="101">
        <f>'DETALLE DE CONEXIONES'!P3595</f>
        <v>0</v>
      </c>
      <c r="B3595" s="36">
        <f>'DETALLE DE CONEXIONES'!I3595</f>
        <v>0</v>
      </c>
      <c r="C3595" s="36">
        <f>'DETALLE DE CONEXIONES'!BB3595</f>
        <v>0</v>
      </c>
      <c r="D3595" s="36">
        <f>'DETALLE DE CONEXIONES'!E3595</f>
        <v>0</v>
      </c>
      <c r="E3595" s="36">
        <f t="shared" si="168"/>
        <v>1</v>
      </c>
      <c r="F3595" s="36">
        <f>IFERROR(LIMPIA('DETALLE DE CONEXIONES'!N3595,1),0)</f>
        <v>0</v>
      </c>
      <c r="G3595" s="36" t="str">
        <f>LEFT('DETALLE DE CONEXIONES'!BE3595,3)</f>
        <v/>
      </c>
      <c r="H3595" s="36" t="str">
        <f>RIGHT('DETALLE DE CONEXIONES'!AK3595,2)</f>
        <v/>
      </c>
      <c r="I3595" s="36" t="str">
        <f>LEFT('DETALLE DE CONEXIONES'!AK3595,3)</f>
        <v/>
      </c>
      <c r="J3595" s="36" t="str">
        <f>LEFT('DETALLE DE CONEXIONES'!M3595,3)</f>
        <v/>
      </c>
      <c r="K3595" s="36" t="str">
        <f>IF(LEN('DETALLE DE CONEXIONES'!M3595)&lt;12,(RIGHT('DETALLE DE CONEXIONES'!M3595,5)),(RIGHT('DETALLE DE CONEXIONES'!M3595,6)))</f>
        <v/>
      </c>
      <c r="L3595" s="36">
        <f>IF(C3595="Saliente Local",(IFERROR((LIMPIA(J3595,1)),0)),0)</f>
        <v>0</v>
      </c>
      <c r="M3595" s="36">
        <f>IF(C3595="Saliente Nacional",(IFERROR((LIMPIA(J3595,1)),0)),0)</f>
        <v>0</v>
      </c>
      <c r="N3595" s="36">
        <f>IF(C3595="Saliente Internacional",(IFERROR((LIMPIA(J3595,1)),0)),0)</f>
        <v>0</v>
      </c>
      <c r="O3595" s="36">
        <f>IF(C3595="Saliente Local",(IFERROR((LIMPIA(K3595,1)),0)),0)</f>
        <v>0</v>
      </c>
      <c r="P3595" s="36">
        <f>IF(C3595="Saliente Nacional",(IFERROR((LIMPIA(K3595,1)),0)),0)</f>
        <v>0</v>
      </c>
      <c r="Q3595" s="36">
        <f>IF(C3595="Saliente Internacional",(IFERROR((LIMPIA(K3595,1)),0)),0)</f>
        <v>0</v>
      </c>
      <c r="R3595" s="36">
        <f t="shared" si="169"/>
        <v>0</v>
      </c>
      <c r="S3595" s="36">
        <f t="shared" si="170"/>
        <v>0</v>
      </c>
    </row>
    <row r="3596" spans="1:19" x14ac:dyDescent="0.25">
      <c r="A3596" s="101">
        <f>'DETALLE DE CONEXIONES'!P3596</f>
        <v>0</v>
      </c>
      <c r="B3596" s="36">
        <f>'DETALLE DE CONEXIONES'!I3596</f>
        <v>0</v>
      </c>
      <c r="C3596" s="36">
        <f>'DETALLE DE CONEXIONES'!BB3596</f>
        <v>0</v>
      </c>
      <c r="D3596" s="36">
        <f>'DETALLE DE CONEXIONES'!E3596</f>
        <v>0</v>
      </c>
      <c r="E3596" s="36">
        <f t="shared" si="168"/>
        <v>1</v>
      </c>
      <c r="F3596" s="36">
        <f>IFERROR(LIMPIA('DETALLE DE CONEXIONES'!N3596,1),0)</f>
        <v>0</v>
      </c>
      <c r="G3596" s="36" t="str">
        <f>LEFT('DETALLE DE CONEXIONES'!BE3596,3)</f>
        <v/>
      </c>
      <c r="H3596" s="36" t="str">
        <f>RIGHT('DETALLE DE CONEXIONES'!AK3596,2)</f>
        <v/>
      </c>
      <c r="I3596" s="36" t="str">
        <f>LEFT('DETALLE DE CONEXIONES'!AK3596,3)</f>
        <v/>
      </c>
      <c r="J3596" s="36" t="str">
        <f>LEFT('DETALLE DE CONEXIONES'!M3596,3)</f>
        <v/>
      </c>
      <c r="K3596" s="36" t="str">
        <f>IF(LEN('DETALLE DE CONEXIONES'!M3596)&lt;12,(RIGHT('DETALLE DE CONEXIONES'!M3596,5)),(RIGHT('DETALLE DE CONEXIONES'!M3596,6)))</f>
        <v/>
      </c>
      <c r="L3596" s="36">
        <f>IF(C3596="Saliente Local",(IFERROR((LIMPIA(J3596,1)),0)),0)</f>
        <v>0</v>
      </c>
      <c r="M3596" s="36">
        <f>IF(C3596="Saliente Nacional",(IFERROR((LIMPIA(J3596,1)),0)),0)</f>
        <v>0</v>
      </c>
      <c r="N3596" s="36">
        <f>IF(C3596="Saliente Internacional",(IFERROR((LIMPIA(J3596,1)),0)),0)</f>
        <v>0</v>
      </c>
      <c r="O3596" s="36">
        <f>IF(C3596="Saliente Local",(IFERROR((LIMPIA(K3596,1)),0)),0)</f>
        <v>0</v>
      </c>
      <c r="P3596" s="36">
        <f>IF(C3596="Saliente Nacional",(IFERROR((LIMPIA(K3596,1)),0)),0)</f>
        <v>0</v>
      </c>
      <c r="Q3596" s="36">
        <f>IF(C3596="Saliente Internacional",(IFERROR((LIMPIA(K3596,1)),0)),0)</f>
        <v>0</v>
      </c>
      <c r="R3596" s="36">
        <f t="shared" si="169"/>
        <v>0</v>
      </c>
      <c r="S3596" s="36">
        <f t="shared" si="170"/>
        <v>0</v>
      </c>
    </row>
    <row r="3597" spans="1:19" x14ac:dyDescent="0.25">
      <c r="A3597" s="101">
        <f>'DETALLE DE CONEXIONES'!P3597</f>
        <v>0</v>
      </c>
      <c r="B3597" s="36">
        <f>'DETALLE DE CONEXIONES'!I3597</f>
        <v>0</v>
      </c>
      <c r="C3597" s="36">
        <f>'DETALLE DE CONEXIONES'!BB3597</f>
        <v>0</v>
      </c>
      <c r="D3597" s="36">
        <f>'DETALLE DE CONEXIONES'!E3597</f>
        <v>0</v>
      </c>
      <c r="E3597" s="36">
        <f t="shared" si="168"/>
        <v>1</v>
      </c>
      <c r="F3597" s="36">
        <f>IFERROR(LIMPIA('DETALLE DE CONEXIONES'!N3597,1),0)</f>
        <v>0</v>
      </c>
      <c r="G3597" s="36" t="str">
        <f>LEFT('DETALLE DE CONEXIONES'!BE3597,3)</f>
        <v/>
      </c>
      <c r="H3597" s="36" t="str">
        <f>RIGHT('DETALLE DE CONEXIONES'!AK3597,2)</f>
        <v/>
      </c>
      <c r="I3597" s="36" t="str">
        <f>LEFT('DETALLE DE CONEXIONES'!AK3597,3)</f>
        <v/>
      </c>
      <c r="J3597" s="36" t="str">
        <f>LEFT('DETALLE DE CONEXIONES'!M3597,3)</f>
        <v/>
      </c>
      <c r="K3597" s="36" t="str">
        <f>IF(LEN('DETALLE DE CONEXIONES'!M3597)&lt;12,(RIGHT('DETALLE DE CONEXIONES'!M3597,5)),(RIGHT('DETALLE DE CONEXIONES'!M3597,6)))</f>
        <v/>
      </c>
      <c r="L3597" s="36">
        <f>IF(C3597="Saliente Local",(IFERROR((LIMPIA(J3597,1)),0)),0)</f>
        <v>0</v>
      </c>
      <c r="M3597" s="36">
        <f>IF(C3597="Saliente Nacional",(IFERROR((LIMPIA(J3597,1)),0)),0)</f>
        <v>0</v>
      </c>
      <c r="N3597" s="36">
        <f>IF(C3597="Saliente Internacional",(IFERROR((LIMPIA(J3597,1)),0)),0)</f>
        <v>0</v>
      </c>
      <c r="O3597" s="36">
        <f>IF(C3597="Saliente Local",(IFERROR((LIMPIA(K3597,1)),0)),0)</f>
        <v>0</v>
      </c>
      <c r="P3597" s="36">
        <f>IF(C3597="Saliente Nacional",(IFERROR((LIMPIA(K3597,1)),0)),0)</f>
        <v>0</v>
      </c>
      <c r="Q3597" s="36">
        <f>IF(C3597="Saliente Internacional",(IFERROR((LIMPIA(K3597,1)),0)),0)</f>
        <v>0</v>
      </c>
      <c r="R3597" s="36">
        <f t="shared" si="169"/>
        <v>0</v>
      </c>
      <c r="S3597" s="36">
        <f t="shared" si="170"/>
        <v>0</v>
      </c>
    </row>
    <row r="3598" spans="1:19" x14ac:dyDescent="0.25">
      <c r="A3598" s="101">
        <f>'DETALLE DE CONEXIONES'!P3598</f>
        <v>0</v>
      </c>
      <c r="B3598" s="36">
        <f>'DETALLE DE CONEXIONES'!I3598</f>
        <v>0</v>
      </c>
      <c r="C3598" s="36">
        <f>'DETALLE DE CONEXIONES'!BB3598</f>
        <v>0</v>
      </c>
      <c r="D3598" s="36">
        <f>'DETALLE DE CONEXIONES'!E3598</f>
        <v>0</v>
      </c>
      <c r="E3598" s="36">
        <f t="shared" si="168"/>
        <v>1</v>
      </c>
      <c r="F3598" s="36">
        <f>IFERROR(LIMPIA('DETALLE DE CONEXIONES'!N3598,1),0)</f>
        <v>0</v>
      </c>
      <c r="G3598" s="36" t="str">
        <f>LEFT('DETALLE DE CONEXIONES'!BE3598,3)</f>
        <v/>
      </c>
      <c r="H3598" s="36" t="str">
        <f>RIGHT('DETALLE DE CONEXIONES'!AK3598,2)</f>
        <v/>
      </c>
      <c r="I3598" s="36" t="str">
        <f>LEFT('DETALLE DE CONEXIONES'!AK3598,3)</f>
        <v/>
      </c>
      <c r="J3598" s="36" t="str">
        <f>LEFT('DETALLE DE CONEXIONES'!M3598,3)</f>
        <v/>
      </c>
      <c r="K3598" s="36" t="str">
        <f>IF(LEN('DETALLE DE CONEXIONES'!M3598)&lt;12,(RIGHT('DETALLE DE CONEXIONES'!M3598,5)),(RIGHT('DETALLE DE CONEXIONES'!M3598,6)))</f>
        <v/>
      </c>
      <c r="L3598" s="36">
        <f>IF(C3598="Saliente Local",(IFERROR((LIMPIA(J3598,1)),0)),0)</f>
        <v>0</v>
      </c>
      <c r="M3598" s="36">
        <f>IF(C3598="Saliente Nacional",(IFERROR((LIMPIA(J3598,1)),0)),0)</f>
        <v>0</v>
      </c>
      <c r="N3598" s="36">
        <f>IF(C3598="Saliente Internacional",(IFERROR((LIMPIA(J3598,1)),0)),0)</f>
        <v>0</v>
      </c>
      <c r="O3598" s="36">
        <f>IF(C3598="Saliente Local",(IFERROR((LIMPIA(K3598,1)),0)),0)</f>
        <v>0</v>
      </c>
      <c r="P3598" s="36">
        <f>IF(C3598="Saliente Nacional",(IFERROR((LIMPIA(K3598,1)),0)),0)</f>
        <v>0</v>
      </c>
      <c r="Q3598" s="36">
        <f>IF(C3598="Saliente Internacional",(IFERROR((LIMPIA(K3598,1)),0)),0)</f>
        <v>0</v>
      </c>
      <c r="R3598" s="36">
        <f t="shared" si="169"/>
        <v>0</v>
      </c>
      <c r="S3598" s="36">
        <f t="shared" si="170"/>
        <v>0</v>
      </c>
    </row>
    <row r="3599" spans="1:19" x14ac:dyDescent="0.25">
      <c r="A3599" s="101">
        <f>'DETALLE DE CONEXIONES'!P3599</f>
        <v>0</v>
      </c>
      <c r="B3599" s="36">
        <f>'DETALLE DE CONEXIONES'!I3599</f>
        <v>0</v>
      </c>
      <c r="C3599" s="36">
        <f>'DETALLE DE CONEXIONES'!BB3599</f>
        <v>0</v>
      </c>
      <c r="D3599" s="36">
        <f>'DETALLE DE CONEXIONES'!E3599</f>
        <v>0</v>
      </c>
      <c r="E3599" s="36">
        <f t="shared" si="168"/>
        <v>1</v>
      </c>
      <c r="F3599" s="36">
        <f>IFERROR(LIMPIA('DETALLE DE CONEXIONES'!N3599,1),0)</f>
        <v>0</v>
      </c>
      <c r="G3599" s="36" t="str">
        <f>LEFT('DETALLE DE CONEXIONES'!BE3599,3)</f>
        <v/>
      </c>
      <c r="H3599" s="36" t="str">
        <f>RIGHT('DETALLE DE CONEXIONES'!AK3599,2)</f>
        <v/>
      </c>
      <c r="I3599" s="36" t="str">
        <f>LEFT('DETALLE DE CONEXIONES'!AK3599,3)</f>
        <v/>
      </c>
      <c r="J3599" s="36" t="str">
        <f>LEFT('DETALLE DE CONEXIONES'!M3599,3)</f>
        <v/>
      </c>
      <c r="K3599" s="36" t="str">
        <f>IF(LEN('DETALLE DE CONEXIONES'!M3599)&lt;12,(RIGHT('DETALLE DE CONEXIONES'!M3599,5)),(RIGHT('DETALLE DE CONEXIONES'!M3599,6)))</f>
        <v/>
      </c>
      <c r="L3599" s="36">
        <f>IF(C3599="Saliente Local",(IFERROR((LIMPIA(J3599,1)),0)),0)</f>
        <v>0</v>
      </c>
      <c r="M3599" s="36">
        <f>IF(C3599="Saliente Nacional",(IFERROR((LIMPIA(J3599,1)),0)),0)</f>
        <v>0</v>
      </c>
      <c r="N3599" s="36">
        <f>IF(C3599="Saliente Internacional",(IFERROR((LIMPIA(J3599,1)),0)),0)</f>
        <v>0</v>
      </c>
      <c r="O3599" s="36">
        <f>IF(C3599="Saliente Local",(IFERROR((LIMPIA(K3599,1)),0)),0)</f>
        <v>0</v>
      </c>
      <c r="P3599" s="36">
        <f>IF(C3599="Saliente Nacional",(IFERROR((LIMPIA(K3599,1)),0)),0)</f>
        <v>0</v>
      </c>
      <c r="Q3599" s="36">
        <f>IF(C3599="Saliente Internacional",(IFERROR((LIMPIA(K3599,1)),0)),0)</f>
        <v>0</v>
      </c>
      <c r="R3599" s="36">
        <f t="shared" si="169"/>
        <v>0</v>
      </c>
      <c r="S3599" s="36">
        <f t="shared" si="170"/>
        <v>0</v>
      </c>
    </row>
    <row r="3600" spans="1:19" x14ac:dyDescent="0.25">
      <c r="A3600" s="101">
        <f>'DETALLE DE CONEXIONES'!P3600</f>
        <v>0</v>
      </c>
      <c r="B3600" s="36">
        <f>'DETALLE DE CONEXIONES'!I3600</f>
        <v>0</v>
      </c>
      <c r="C3600" s="36">
        <f>'DETALLE DE CONEXIONES'!BB3600</f>
        <v>0</v>
      </c>
      <c r="D3600" s="36">
        <f>'DETALLE DE CONEXIONES'!E3600</f>
        <v>0</v>
      </c>
      <c r="E3600" s="36">
        <f t="shared" si="168"/>
        <v>1</v>
      </c>
      <c r="F3600" s="36">
        <f>IFERROR(LIMPIA('DETALLE DE CONEXIONES'!N3600,1),0)</f>
        <v>0</v>
      </c>
      <c r="G3600" s="36" t="str">
        <f>LEFT('DETALLE DE CONEXIONES'!BE3600,3)</f>
        <v/>
      </c>
      <c r="H3600" s="36" t="str">
        <f>RIGHT('DETALLE DE CONEXIONES'!AK3600,2)</f>
        <v/>
      </c>
      <c r="I3600" s="36" t="str">
        <f>LEFT('DETALLE DE CONEXIONES'!AK3600,3)</f>
        <v/>
      </c>
      <c r="J3600" s="36" t="str">
        <f>LEFT('DETALLE DE CONEXIONES'!M3600,3)</f>
        <v/>
      </c>
      <c r="K3600" s="36" t="str">
        <f>IF(LEN('DETALLE DE CONEXIONES'!M3600)&lt;12,(RIGHT('DETALLE DE CONEXIONES'!M3600,5)),(RIGHT('DETALLE DE CONEXIONES'!M3600,6)))</f>
        <v/>
      </c>
      <c r="L3600" s="36">
        <f>IF(C3600="Saliente Local",(IFERROR((LIMPIA(J3600,1)),0)),0)</f>
        <v>0</v>
      </c>
      <c r="M3600" s="36">
        <f>IF(C3600="Saliente Nacional",(IFERROR((LIMPIA(J3600,1)),0)),0)</f>
        <v>0</v>
      </c>
      <c r="N3600" s="36">
        <f>IF(C3600="Saliente Internacional",(IFERROR((LIMPIA(J3600,1)),0)),0)</f>
        <v>0</v>
      </c>
      <c r="O3600" s="36">
        <f>IF(C3600="Saliente Local",(IFERROR((LIMPIA(K3600,1)),0)),0)</f>
        <v>0</v>
      </c>
      <c r="P3600" s="36">
        <f>IF(C3600="Saliente Nacional",(IFERROR((LIMPIA(K3600,1)),0)),0)</f>
        <v>0</v>
      </c>
      <c r="Q3600" s="36">
        <f>IF(C3600="Saliente Internacional",(IFERROR((LIMPIA(K3600,1)),0)),0)</f>
        <v>0</v>
      </c>
      <c r="R3600" s="36">
        <f t="shared" si="169"/>
        <v>0</v>
      </c>
      <c r="S3600" s="36">
        <f t="shared" si="170"/>
        <v>0</v>
      </c>
    </row>
    <row r="3601" spans="1:19" x14ac:dyDescent="0.25">
      <c r="A3601" s="101">
        <f>'DETALLE DE CONEXIONES'!P3601</f>
        <v>0</v>
      </c>
      <c r="B3601" s="36">
        <f>'DETALLE DE CONEXIONES'!I3601</f>
        <v>0</v>
      </c>
      <c r="C3601" s="36">
        <f>'DETALLE DE CONEXIONES'!BB3601</f>
        <v>0</v>
      </c>
      <c r="D3601" s="36">
        <f>'DETALLE DE CONEXIONES'!E3601</f>
        <v>0</v>
      </c>
      <c r="E3601" s="36">
        <f t="shared" si="168"/>
        <v>1</v>
      </c>
      <c r="F3601" s="36">
        <f>IFERROR(LIMPIA('DETALLE DE CONEXIONES'!N3601,1),0)</f>
        <v>0</v>
      </c>
      <c r="G3601" s="36" t="str">
        <f>LEFT('DETALLE DE CONEXIONES'!BE3601,3)</f>
        <v/>
      </c>
      <c r="H3601" s="36" t="str">
        <f>RIGHT('DETALLE DE CONEXIONES'!AK3601,2)</f>
        <v/>
      </c>
      <c r="I3601" s="36" t="str">
        <f>LEFT('DETALLE DE CONEXIONES'!AK3601,3)</f>
        <v/>
      </c>
      <c r="J3601" s="36" t="str">
        <f>LEFT('DETALLE DE CONEXIONES'!M3601,3)</f>
        <v/>
      </c>
      <c r="K3601" s="36" t="str">
        <f>IF(LEN('DETALLE DE CONEXIONES'!M3601)&lt;12,(RIGHT('DETALLE DE CONEXIONES'!M3601,5)),(RIGHT('DETALLE DE CONEXIONES'!M3601,6)))</f>
        <v/>
      </c>
      <c r="L3601" s="36">
        <f>IF(C3601="Saliente Local",(IFERROR((LIMPIA(J3601,1)),0)),0)</f>
        <v>0</v>
      </c>
      <c r="M3601" s="36">
        <f>IF(C3601="Saliente Nacional",(IFERROR((LIMPIA(J3601,1)),0)),0)</f>
        <v>0</v>
      </c>
      <c r="N3601" s="36">
        <f>IF(C3601="Saliente Internacional",(IFERROR((LIMPIA(J3601,1)),0)),0)</f>
        <v>0</v>
      </c>
      <c r="O3601" s="36">
        <f>IF(C3601="Saliente Local",(IFERROR((LIMPIA(K3601,1)),0)),0)</f>
        <v>0</v>
      </c>
      <c r="P3601" s="36">
        <f>IF(C3601="Saliente Nacional",(IFERROR((LIMPIA(K3601,1)),0)),0)</f>
        <v>0</v>
      </c>
      <c r="Q3601" s="36">
        <f>IF(C3601="Saliente Internacional",(IFERROR((LIMPIA(K3601,1)),0)),0)</f>
        <v>0</v>
      </c>
      <c r="R3601" s="36">
        <f t="shared" si="169"/>
        <v>0</v>
      </c>
      <c r="S3601" s="36">
        <f t="shared" si="170"/>
        <v>0</v>
      </c>
    </row>
    <row r="3602" spans="1:19" x14ac:dyDescent="0.25">
      <c r="A3602" s="101">
        <f>'DETALLE DE CONEXIONES'!P3602</f>
        <v>0</v>
      </c>
      <c r="B3602" s="36">
        <f>'DETALLE DE CONEXIONES'!I3602</f>
        <v>0</v>
      </c>
      <c r="C3602" s="36">
        <f>'DETALLE DE CONEXIONES'!BB3602</f>
        <v>0</v>
      </c>
      <c r="D3602" s="36">
        <f>'DETALLE DE CONEXIONES'!E3602</f>
        <v>0</v>
      </c>
      <c r="E3602" s="36">
        <f t="shared" si="168"/>
        <v>1</v>
      </c>
      <c r="F3602" s="36">
        <f>IFERROR(LIMPIA('DETALLE DE CONEXIONES'!N3602,1),0)</f>
        <v>0</v>
      </c>
      <c r="G3602" s="36" t="str">
        <f>LEFT('DETALLE DE CONEXIONES'!BE3602,3)</f>
        <v/>
      </c>
      <c r="H3602" s="36" t="str">
        <f>RIGHT('DETALLE DE CONEXIONES'!AK3602,2)</f>
        <v/>
      </c>
      <c r="I3602" s="36" t="str">
        <f>LEFT('DETALLE DE CONEXIONES'!AK3602,3)</f>
        <v/>
      </c>
      <c r="J3602" s="36" t="str">
        <f>LEFT('DETALLE DE CONEXIONES'!M3602,3)</f>
        <v/>
      </c>
      <c r="K3602" s="36" t="str">
        <f>IF(LEN('DETALLE DE CONEXIONES'!M3602)&lt;12,(RIGHT('DETALLE DE CONEXIONES'!M3602,5)),(RIGHT('DETALLE DE CONEXIONES'!M3602,6)))</f>
        <v/>
      </c>
      <c r="L3602" s="36">
        <f>IF(C3602="Saliente Local",(IFERROR((LIMPIA(J3602,1)),0)),0)</f>
        <v>0</v>
      </c>
      <c r="M3602" s="36">
        <f>IF(C3602="Saliente Nacional",(IFERROR((LIMPIA(J3602,1)),0)),0)</f>
        <v>0</v>
      </c>
      <c r="N3602" s="36">
        <f>IF(C3602="Saliente Internacional",(IFERROR((LIMPIA(J3602,1)),0)),0)</f>
        <v>0</v>
      </c>
      <c r="O3602" s="36">
        <f>IF(C3602="Saliente Local",(IFERROR((LIMPIA(K3602,1)),0)),0)</f>
        <v>0</v>
      </c>
      <c r="P3602" s="36">
        <f>IF(C3602="Saliente Nacional",(IFERROR((LIMPIA(K3602,1)),0)),0)</f>
        <v>0</v>
      </c>
      <c r="Q3602" s="36">
        <f>IF(C3602="Saliente Internacional",(IFERROR((LIMPIA(K3602,1)),0)),0)</f>
        <v>0</v>
      </c>
      <c r="R3602" s="36">
        <f t="shared" si="169"/>
        <v>0</v>
      </c>
      <c r="S3602" s="36">
        <f t="shared" si="170"/>
        <v>0</v>
      </c>
    </row>
    <row r="3603" spans="1:19" x14ac:dyDescent="0.25">
      <c r="A3603" s="101">
        <f>'DETALLE DE CONEXIONES'!P3603</f>
        <v>0</v>
      </c>
      <c r="B3603" s="36">
        <f>'DETALLE DE CONEXIONES'!I3603</f>
        <v>0</v>
      </c>
      <c r="C3603" s="36">
        <f>'DETALLE DE CONEXIONES'!BB3603</f>
        <v>0</v>
      </c>
      <c r="D3603" s="36">
        <f>'DETALLE DE CONEXIONES'!E3603</f>
        <v>0</v>
      </c>
      <c r="E3603" s="36">
        <f t="shared" si="168"/>
        <v>1</v>
      </c>
      <c r="F3603" s="36">
        <f>IFERROR(LIMPIA('DETALLE DE CONEXIONES'!N3603,1),0)</f>
        <v>0</v>
      </c>
      <c r="G3603" s="36" t="str">
        <f>LEFT('DETALLE DE CONEXIONES'!BE3603,3)</f>
        <v/>
      </c>
      <c r="H3603" s="36" t="str">
        <f>RIGHT('DETALLE DE CONEXIONES'!AK3603,2)</f>
        <v/>
      </c>
      <c r="I3603" s="36" t="str">
        <f>LEFT('DETALLE DE CONEXIONES'!AK3603,3)</f>
        <v/>
      </c>
      <c r="J3603" s="36" t="str">
        <f>LEFT('DETALLE DE CONEXIONES'!M3603,3)</f>
        <v/>
      </c>
      <c r="K3603" s="36" t="str">
        <f>IF(LEN('DETALLE DE CONEXIONES'!M3603)&lt;12,(RIGHT('DETALLE DE CONEXIONES'!M3603,5)),(RIGHT('DETALLE DE CONEXIONES'!M3603,6)))</f>
        <v/>
      </c>
      <c r="L3603" s="36">
        <f>IF(C3603="Saliente Local",(IFERROR((LIMPIA(J3603,1)),0)),0)</f>
        <v>0</v>
      </c>
      <c r="M3603" s="36">
        <f>IF(C3603="Saliente Nacional",(IFERROR((LIMPIA(J3603,1)),0)),0)</f>
        <v>0</v>
      </c>
      <c r="N3603" s="36">
        <f>IF(C3603="Saliente Internacional",(IFERROR((LIMPIA(J3603,1)),0)),0)</f>
        <v>0</v>
      </c>
      <c r="O3603" s="36">
        <f>IF(C3603="Saliente Local",(IFERROR((LIMPIA(K3603,1)),0)),0)</f>
        <v>0</v>
      </c>
      <c r="P3603" s="36">
        <f>IF(C3603="Saliente Nacional",(IFERROR((LIMPIA(K3603,1)),0)),0)</f>
        <v>0</v>
      </c>
      <c r="Q3603" s="36">
        <f>IF(C3603="Saliente Internacional",(IFERROR((LIMPIA(K3603,1)),0)),0)</f>
        <v>0</v>
      </c>
      <c r="R3603" s="36">
        <f t="shared" si="169"/>
        <v>0</v>
      </c>
      <c r="S3603" s="36">
        <f t="shared" si="170"/>
        <v>0</v>
      </c>
    </row>
    <row r="3604" spans="1:19" x14ac:dyDescent="0.25">
      <c r="A3604" s="101">
        <f>'DETALLE DE CONEXIONES'!P3604</f>
        <v>0</v>
      </c>
      <c r="B3604" s="36">
        <f>'DETALLE DE CONEXIONES'!I3604</f>
        <v>0</v>
      </c>
      <c r="C3604" s="36">
        <f>'DETALLE DE CONEXIONES'!BB3604</f>
        <v>0</v>
      </c>
      <c r="D3604" s="36">
        <f>'DETALLE DE CONEXIONES'!E3604</f>
        <v>0</v>
      </c>
      <c r="E3604" s="36">
        <f t="shared" si="168"/>
        <v>1</v>
      </c>
      <c r="F3604" s="36">
        <f>IFERROR(LIMPIA('DETALLE DE CONEXIONES'!N3604,1),0)</f>
        <v>0</v>
      </c>
      <c r="G3604" s="36" t="str">
        <f>LEFT('DETALLE DE CONEXIONES'!BE3604,3)</f>
        <v/>
      </c>
      <c r="H3604" s="36" t="str">
        <f>RIGHT('DETALLE DE CONEXIONES'!AK3604,2)</f>
        <v/>
      </c>
      <c r="I3604" s="36" t="str">
        <f>LEFT('DETALLE DE CONEXIONES'!AK3604,3)</f>
        <v/>
      </c>
      <c r="J3604" s="36" t="str">
        <f>LEFT('DETALLE DE CONEXIONES'!M3604,3)</f>
        <v/>
      </c>
      <c r="K3604" s="36" t="str">
        <f>IF(LEN('DETALLE DE CONEXIONES'!M3604)&lt;12,(RIGHT('DETALLE DE CONEXIONES'!M3604,5)),(RIGHT('DETALLE DE CONEXIONES'!M3604,6)))</f>
        <v/>
      </c>
      <c r="L3604" s="36">
        <f>IF(C3604="Saliente Local",(IFERROR((LIMPIA(J3604,1)),0)),0)</f>
        <v>0</v>
      </c>
      <c r="M3604" s="36">
        <f>IF(C3604="Saliente Nacional",(IFERROR((LIMPIA(J3604,1)),0)),0)</f>
        <v>0</v>
      </c>
      <c r="N3604" s="36">
        <f>IF(C3604="Saliente Internacional",(IFERROR((LIMPIA(J3604,1)),0)),0)</f>
        <v>0</v>
      </c>
      <c r="O3604" s="36">
        <f>IF(C3604="Saliente Local",(IFERROR((LIMPIA(K3604,1)),0)),0)</f>
        <v>0</v>
      </c>
      <c r="P3604" s="36">
        <f>IF(C3604="Saliente Nacional",(IFERROR((LIMPIA(K3604,1)),0)),0)</f>
        <v>0</v>
      </c>
      <c r="Q3604" s="36">
        <f>IF(C3604="Saliente Internacional",(IFERROR((LIMPIA(K3604,1)),0)),0)</f>
        <v>0</v>
      </c>
      <c r="R3604" s="36">
        <f t="shared" si="169"/>
        <v>0</v>
      </c>
      <c r="S3604" s="36">
        <f t="shared" si="170"/>
        <v>0</v>
      </c>
    </row>
    <row r="3605" spans="1:19" x14ac:dyDescent="0.25">
      <c r="A3605" s="101">
        <f>'DETALLE DE CONEXIONES'!P3605</f>
        <v>0</v>
      </c>
      <c r="B3605" s="36">
        <f>'DETALLE DE CONEXIONES'!I3605</f>
        <v>0</v>
      </c>
      <c r="C3605" s="36">
        <f>'DETALLE DE CONEXIONES'!BB3605</f>
        <v>0</v>
      </c>
      <c r="D3605" s="36">
        <f>'DETALLE DE CONEXIONES'!E3605</f>
        <v>0</v>
      </c>
      <c r="E3605" s="36">
        <f t="shared" si="168"/>
        <v>1</v>
      </c>
      <c r="F3605" s="36">
        <f>IFERROR(LIMPIA('DETALLE DE CONEXIONES'!N3605,1),0)</f>
        <v>0</v>
      </c>
      <c r="G3605" s="36" t="str">
        <f>LEFT('DETALLE DE CONEXIONES'!BE3605,3)</f>
        <v/>
      </c>
      <c r="H3605" s="36" t="str">
        <f>RIGHT('DETALLE DE CONEXIONES'!AK3605,2)</f>
        <v/>
      </c>
      <c r="I3605" s="36" t="str">
        <f>LEFT('DETALLE DE CONEXIONES'!AK3605,3)</f>
        <v/>
      </c>
      <c r="J3605" s="36" t="str">
        <f>LEFT('DETALLE DE CONEXIONES'!M3605,3)</f>
        <v/>
      </c>
      <c r="K3605" s="36" t="str">
        <f>IF(LEN('DETALLE DE CONEXIONES'!M3605)&lt;12,(RIGHT('DETALLE DE CONEXIONES'!M3605,5)),(RIGHT('DETALLE DE CONEXIONES'!M3605,6)))</f>
        <v/>
      </c>
      <c r="L3605" s="36">
        <f>IF(C3605="Saliente Local",(IFERROR((LIMPIA(J3605,1)),0)),0)</f>
        <v>0</v>
      </c>
      <c r="M3605" s="36">
        <f>IF(C3605="Saliente Nacional",(IFERROR((LIMPIA(J3605,1)),0)),0)</f>
        <v>0</v>
      </c>
      <c r="N3605" s="36">
        <f>IF(C3605="Saliente Internacional",(IFERROR((LIMPIA(J3605,1)),0)),0)</f>
        <v>0</v>
      </c>
      <c r="O3605" s="36">
        <f>IF(C3605="Saliente Local",(IFERROR((LIMPIA(K3605,1)),0)),0)</f>
        <v>0</v>
      </c>
      <c r="P3605" s="36">
        <f>IF(C3605="Saliente Nacional",(IFERROR((LIMPIA(K3605,1)),0)),0)</f>
        <v>0</v>
      </c>
      <c r="Q3605" s="36">
        <f>IF(C3605="Saliente Internacional",(IFERROR((LIMPIA(K3605,1)),0)),0)</f>
        <v>0</v>
      </c>
      <c r="R3605" s="36">
        <f t="shared" si="169"/>
        <v>0</v>
      </c>
      <c r="S3605" s="36">
        <f t="shared" si="170"/>
        <v>0</v>
      </c>
    </row>
    <row r="3606" spans="1:19" x14ac:dyDescent="0.25">
      <c r="A3606" s="101">
        <f>'DETALLE DE CONEXIONES'!P3606</f>
        <v>0</v>
      </c>
      <c r="B3606" s="36">
        <f>'DETALLE DE CONEXIONES'!I3606</f>
        <v>0</v>
      </c>
      <c r="C3606" s="36">
        <f>'DETALLE DE CONEXIONES'!BB3606</f>
        <v>0</v>
      </c>
      <c r="D3606" s="36">
        <f>'DETALLE DE CONEXIONES'!E3606</f>
        <v>0</v>
      </c>
      <c r="E3606" s="36">
        <f t="shared" si="168"/>
        <v>1</v>
      </c>
      <c r="F3606" s="36">
        <f>IFERROR(LIMPIA('DETALLE DE CONEXIONES'!N3606,1),0)</f>
        <v>0</v>
      </c>
      <c r="G3606" s="36" t="str">
        <f>LEFT('DETALLE DE CONEXIONES'!BE3606,3)</f>
        <v/>
      </c>
      <c r="H3606" s="36" t="str">
        <f>RIGHT('DETALLE DE CONEXIONES'!AK3606,2)</f>
        <v/>
      </c>
      <c r="I3606" s="36" t="str">
        <f>LEFT('DETALLE DE CONEXIONES'!AK3606,3)</f>
        <v/>
      </c>
      <c r="J3606" s="36" t="str">
        <f>LEFT('DETALLE DE CONEXIONES'!M3606,3)</f>
        <v/>
      </c>
      <c r="K3606" s="36" t="str">
        <f>IF(LEN('DETALLE DE CONEXIONES'!M3606)&lt;12,(RIGHT('DETALLE DE CONEXIONES'!M3606,5)),(RIGHT('DETALLE DE CONEXIONES'!M3606,6)))</f>
        <v/>
      </c>
      <c r="L3606" s="36">
        <f>IF(C3606="Saliente Local",(IFERROR((LIMPIA(J3606,1)),0)),0)</f>
        <v>0</v>
      </c>
      <c r="M3606" s="36">
        <f>IF(C3606="Saliente Nacional",(IFERROR((LIMPIA(J3606,1)),0)),0)</f>
        <v>0</v>
      </c>
      <c r="N3606" s="36">
        <f>IF(C3606="Saliente Internacional",(IFERROR((LIMPIA(J3606,1)),0)),0)</f>
        <v>0</v>
      </c>
      <c r="O3606" s="36">
        <f>IF(C3606="Saliente Local",(IFERROR((LIMPIA(K3606,1)),0)),0)</f>
        <v>0</v>
      </c>
      <c r="P3606" s="36">
        <f>IF(C3606="Saliente Nacional",(IFERROR((LIMPIA(K3606,1)),0)),0)</f>
        <v>0</v>
      </c>
      <c r="Q3606" s="36">
        <f>IF(C3606="Saliente Internacional",(IFERROR((LIMPIA(K3606,1)),0)),0)</f>
        <v>0</v>
      </c>
      <c r="R3606" s="36">
        <f t="shared" si="169"/>
        <v>0</v>
      </c>
      <c r="S3606" s="36">
        <f t="shared" si="170"/>
        <v>0</v>
      </c>
    </row>
    <row r="3607" spans="1:19" x14ac:dyDescent="0.25">
      <c r="A3607" s="101">
        <f>'DETALLE DE CONEXIONES'!P3607</f>
        <v>0</v>
      </c>
      <c r="B3607" s="36">
        <f>'DETALLE DE CONEXIONES'!I3607</f>
        <v>0</v>
      </c>
      <c r="C3607" s="36">
        <f>'DETALLE DE CONEXIONES'!BB3607</f>
        <v>0</v>
      </c>
      <c r="D3607" s="36">
        <f>'DETALLE DE CONEXIONES'!E3607</f>
        <v>0</v>
      </c>
      <c r="E3607" s="36">
        <f t="shared" si="168"/>
        <v>1</v>
      </c>
      <c r="F3607" s="36">
        <f>IFERROR(LIMPIA('DETALLE DE CONEXIONES'!N3607,1),0)</f>
        <v>0</v>
      </c>
      <c r="G3607" s="36" t="str">
        <f>LEFT('DETALLE DE CONEXIONES'!BE3607,3)</f>
        <v/>
      </c>
      <c r="H3607" s="36" t="str">
        <f>RIGHT('DETALLE DE CONEXIONES'!AK3607,2)</f>
        <v/>
      </c>
      <c r="I3607" s="36" t="str">
        <f>LEFT('DETALLE DE CONEXIONES'!AK3607,3)</f>
        <v/>
      </c>
      <c r="J3607" s="36" t="str">
        <f>LEFT('DETALLE DE CONEXIONES'!M3607,3)</f>
        <v/>
      </c>
      <c r="K3607" s="36" t="str">
        <f>IF(LEN('DETALLE DE CONEXIONES'!M3607)&lt;12,(RIGHT('DETALLE DE CONEXIONES'!M3607,5)),(RIGHT('DETALLE DE CONEXIONES'!M3607,6)))</f>
        <v/>
      </c>
      <c r="L3607" s="36">
        <f>IF(C3607="Saliente Local",(IFERROR((LIMPIA(J3607,1)),0)),0)</f>
        <v>0</v>
      </c>
      <c r="M3607" s="36">
        <f>IF(C3607="Saliente Nacional",(IFERROR((LIMPIA(J3607,1)),0)),0)</f>
        <v>0</v>
      </c>
      <c r="N3607" s="36">
        <f>IF(C3607="Saliente Internacional",(IFERROR((LIMPIA(J3607,1)),0)),0)</f>
        <v>0</v>
      </c>
      <c r="O3607" s="36">
        <f>IF(C3607="Saliente Local",(IFERROR((LIMPIA(K3607,1)),0)),0)</f>
        <v>0</v>
      </c>
      <c r="P3607" s="36">
        <f>IF(C3607="Saliente Nacional",(IFERROR((LIMPIA(K3607,1)),0)),0)</f>
        <v>0</v>
      </c>
      <c r="Q3607" s="36">
        <f>IF(C3607="Saliente Internacional",(IFERROR((LIMPIA(K3607,1)),0)),0)</f>
        <v>0</v>
      </c>
      <c r="R3607" s="36">
        <f t="shared" si="169"/>
        <v>0</v>
      </c>
      <c r="S3607" s="36">
        <f t="shared" si="170"/>
        <v>0</v>
      </c>
    </row>
    <row r="3608" spans="1:19" x14ac:dyDescent="0.25">
      <c r="A3608" s="101">
        <f>'DETALLE DE CONEXIONES'!P3608</f>
        <v>0</v>
      </c>
      <c r="B3608" s="36">
        <f>'DETALLE DE CONEXIONES'!I3608</f>
        <v>0</v>
      </c>
      <c r="C3608" s="36">
        <f>'DETALLE DE CONEXIONES'!BB3608</f>
        <v>0</v>
      </c>
      <c r="D3608" s="36">
        <f>'DETALLE DE CONEXIONES'!E3608</f>
        <v>0</v>
      </c>
      <c r="E3608" s="36">
        <f t="shared" si="168"/>
        <v>1</v>
      </c>
      <c r="F3608" s="36">
        <f>IFERROR(LIMPIA('DETALLE DE CONEXIONES'!N3608,1),0)</f>
        <v>0</v>
      </c>
      <c r="G3608" s="36" t="str">
        <f>LEFT('DETALLE DE CONEXIONES'!BE3608,3)</f>
        <v/>
      </c>
      <c r="H3608" s="36" t="str">
        <f>RIGHT('DETALLE DE CONEXIONES'!AK3608,2)</f>
        <v/>
      </c>
      <c r="I3608" s="36" t="str">
        <f>LEFT('DETALLE DE CONEXIONES'!AK3608,3)</f>
        <v/>
      </c>
      <c r="J3608" s="36" t="str">
        <f>LEFT('DETALLE DE CONEXIONES'!M3608,3)</f>
        <v/>
      </c>
      <c r="K3608" s="36" t="str">
        <f>IF(LEN('DETALLE DE CONEXIONES'!M3608)&lt;12,(RIGHT('DETALLE DE CONEXIONES'!M3608,5)),(RIGHT('DETALLE DE CONEXIONES'!M3608,6)))</f>
        <v/>
      </c>
      <c r="L3608" s="36">
        <f>IF(C3608="Saliente Local",(IFERROR((LIMPIA(J3608,1)),0)),0)</f>
        <v>0</v>
      </c>
      <c r="M3608" s="36">
        <f>IF(C3608="Saliente Nacional",(IFERROR((LIMPIA(J3608,1)),0)),0)</f>
        <v>0</v>
      </c>
      <c r="N3608" s="36">
        <f>IF(C3608="Saliente Internacional",(IFERROR((LIMPIA(J3608,1)),0)),0)</f>
        <v>0</v>
      </c>
      <c r="O3608" s="36">
        <f>IF(C3608="Saliente Local",(IFERROR((LIMPIA(K3608,1)),0)),0)</f>
        <v>0</v>
      </c>
      <c r="P3608" s="36">
        <f>IF(C3608="Saliente Nacional",(IFERROR((LIMPIA(K3608,1)),0)),0)</f>
        <v>0</v>
      </c>
      <c r="Q3608" s="36">
        <f>IF(C3608="Saliente Internacional",(IFERROR((LIMPIA(K3608,1)),0)),0)</f>
        <v>0</v>
      </c>
      <c r="R3608" s="36">
        <f t="shared" si="169"/>
        <v>0</v>
      </c>
      <c r="S3608" s="36">
        <f t="shared" si="170"/>
        <v>0</v>
      </c>
    </row>
    <row r="3609" spans="1:19" x14ac:dyDescent="0.25">
      <c r="A3609" s="101">
        <f>'DETALLE DE CONEXIONES'!P3609</f>
        <v>0</v>
      </c>
      <c r="B3609" s="36">
        <f>'DETALLE DE CONEXIONES'!I3609</f>
        <v>0</v>
      </c>
      <c r="C3609" s="36">
        <f>'DETALLE DE CONEXIONES'!BB3609</f>
        <v>0</v>
      </c>
      <c r="D3609" s="36">
        <f>'DETALLE DE CONEXIONES'!E3609</f>
        <v>0</v>
      </c>
      <c r="E3609" s="36">
        <f t="shared" si="168"/>
        <v>1</v>
      </c>
      <c r="F3609" s="36">
        <f>IFERROR(LIMPIA('DETALLE DE CONEXIONES'!N3609,1),0)</f>
        <v>0</v>
      </c>
      <c r="G3609" s="36" t="str">
        <f>LEFT('DETALLE DE CONEXIONES'!BE3609,3)</f>
        <v/>
      </c>
      <c r="H3609" s="36" t="str">
        <f>RIGHT('DETALLE DE CONEXIONES'!AK3609,2)</f>
        <v/>
      </c>
      <c r="I3609" s="36" t="str">
        <f>LEFT('DETALLE DE CONEXIONES'!AK3609,3)</f>
        <v/>
      </c>
      <c r="J3609" s="36" t="str">
        <f>LEFT('DETALLE DE CONEXIONES'!M3609,3)</f>
        <v/>
      </c>
      <c r="K3609" s="36" t="str">
        <f>IF(LEN('DETALLE DE CONEXIONES'!M3609)&lt;12,(RIGHT('DETALLE DE CONEXIONES'!M3609,5)),(RIGHT('DETALLE DE CONEXIONES'!M3609,6)))</f>
        <v/>
      </c>
      <c r="L3609" s="36">
        <f>IF(C3609="Saliente Local",(IFERROR((LIMPIA(J3609,1)),0)),0)</f>
        <v>0</v>
      </c>
      <c r="M3609" s="36">
        <f>IF(C3609="Saliente Nacional",(IFERROR((LIMPIA(J3609,1)),0)),0)</f>
        <v>0</v>
      </c>
      <c r="N3609" s="36">
        <f>IF(C3609="Saliente Internacional",(IFERROR((LIMPIA(J3609,1)),0)),0)</f>
        <v>0</v>
      </c>
      <c r="O3609" s="36">
        <f>IF(C3609="Saliente Local",(IFERROR((LIMPIA(K3609,1)),0)),0)</f>
        <v>0</v>
      </c>
      <c r="P3609" s="36">
        <f>IF(C3609="Saliente Nacional",(IFERROR((LIMPIA(K3609,1)),0)),0)</f>
        <v>0</v>
      </c>
      <c r="Q3609" s="36">
        <f>IF(C3609="Saliente Internacional",(IFERROR((LIMPIA(K3609,1)),0)),0)</f>
        <v>0</v>
      </c>
      <c r="R3609" s="36">
        <f t="shared" si="169"/>
        <v>0</v>
      </c>
      <c r="S3609" s="36">
        <f t="shared" si="170"/>
        <v>0</v>
      </c>
    </row>
    <row r="3610" spans="1:19" x14ac:dyDescent="0.25">
      <c r="A3610" s="101">
        <f>'DETALLE DE CONEXIONES'!P3610</f>
        <v>0</v>
      </c>
      <c r="B3610" s="36">
        <f>'DETALLE DE CONEXIONES'!I3610</f>
        <v>0</v>
      </c>
      <c r="C3610" s="36">
        <f>'DETALLE DE CONEXIONES'!BB3610</f>
        <v>0</v>
      </c>
      <c r="D3610" s="36">
        <f>'DETALLE DE CONEXIONES'!E3610</f>
        <v>0</v>
      </c>
      <c r="E3610" s="36">
        <f t="shared" si="168"/>
        <v>1</v>
      </c>
      <c r="F3610" s="36">
        <f>IFERROR(LIMPIA('DETALLE DE CONEXIONES'!N3610,1),0)</f>
        <v>0</v>
      </c>
      <c r="G3610" s="36" t="str">
        <f>LEFT('DETALLE DE CONEXIONES'!BE3610,3)</f>
        <v/>
      </c>
      <c r="H3610" s="36" t="str">
        <f>RIGHT('DETALLE DE CONEXIONES'!AK3610,2)</f>
        <v/>
      </c>
      <c r="I3610" s="36" t="str">
        <f>LEFT('DETALLE DE CONEXIONES'!AK3610,3)</f>
        <v/>
      </c>
      <c r="J3610" s="36" t="str">
        <f>LEFT('DETALLE DE CONEXIONES'!M3610,3)</f>
        <v/>
      </c>
      <c r="K3610" s="36" t="str">
        <f>IF(LEN('DETALLE DE CONEXIONES'!M3610)&lt;12,(RIGHT('DETALLE DE CONEXIONES'!M3610,5)),(RIGHT('DETALLE DE CONEXIONES'!M3610,6)))</f>
        <v/>
      </c>
      <c r="L3610" s="36">
        <f>IF(C3610="Saliente Local",(IFERROR((LIMPIA(J3610,1)),0)),0)</f>
        <v>0</v>
      </c>
      <c r="M3610" s="36">
        <f>IF(C3610="Saliente Nacional",(IFERROR((LIMPIA(J3610,1)),0)),0)</f>
        <v>0</v>
      </c>
      <c r="N3610" s="36">
        <f>IF(C3610="Saliente Internacional",(IFERROR((LIMPIA(J3610,1)),0)),0)</f>
        <v>0</v>
      </c>
      <c r="O3610" s="36">
        <f>IF(C3610="Saliente Local",(IFERROR((LIMPIA(K3610,1)),0)),0)</f>
        <v>0</v>
      </c>
      <c r="P3610" s="36">
        <f>IF(C3610="Saliente Nacional",(IFERROR((LIMPIA(K3610,1)),0)),0)</f>
        <v>0</v>
      </c>
      <c r="Q3610" s="36">
        <f>IF(C3610="Saliente Internacional",(IFERROR((LIMPIA(K3610,1)),0)),0)</f>
        <v>0</v>
      </c>
      <c r="R3610" s="36">
        <f t="shared" si="169"/>
        <v>0</v>
      </c>
      <c r="S3610" s="36">
        <f t="shared" si="170"/>
        <v>0</v>
      </c>
    </row>
    <row r="3611" spans="1:19" x14ac:dyDescent="0.25">
      <c r="A3611" s="101">
        <f>'DETALLE DE CONEXIONES'!P3611</f>
        <v>0</v>
      </c>
      <c r="B3611" s="36">
        <f>'DETALLE DE CONEXIONES'!I3611</f>
        <v>0</v>
      </c>
      <c r="C3611" s="36">
        <f>'DETALLE DE CONEXIONES'!BB3611</f>
        <v>0</v>
      </c>
      <c r="D3611" s="36">
        <f>'DETALLE DE CONEXIONES'!E3611</f>
        <v>0</v>
      </c>
      <c r="E3611" s="36">
        <f t="shared" si="168"/>
        <v>1</v>
      </c>
      <c r="F3611" s="36">
        <f>IFERROR(LIMPIA('DETALLE DE CONEXIONES'!N3611,1),0)</f>
        <v>0</v>
      </c>
      <c r="G3611" s="36" t="str">
        <f>LEFT('DETALLE DE CONEXIONES'!BE3611,3)</f>
        <v/>
      </c>
      <c r="H3611" s="36" t="str">
        <f>RIGHT('DETALLE DE CONEXIONES'!AK3611,2)</f>
        <v/>
      </c>
      <c r="I3611" s="36" t="str">
        <f>LEFT('DETALLE DE CONEXIONES'!AK3611,3)</f>
        <v/>
      </c>
      <c r="J3611" s="36" t="str">
        <f>LEFT('DETALLE DE CONEXIONES'!M3611,3)</f>
        <v/>
      </c>
      <c r="K3611" s="36" t="str">
        <f>IF(LEN('DETALLE DE CONEXIONES'!M3611)&lt;12,(RIGHT('DETALLE DE CONEXIONES'!M3611,5)),(RIGHT('DETALLE DE CONEXIONES'!M3611,6)))</f>
        <v/>
      </c>
      <c r="L3611" s="36">
        <f>IF(C3611="Saliente Local",(IFERROR((LIMPIA(J3611,1)),0)),0)</f>
        <v>0</v>
      </c>
      <c r="M3611" s="36">
        <f>IF(C3611="Saliente Nacional",(IFERROR((LIMPIA(J3611,1)),0)),0)</f>
        <v>0</v>
      </c>
      <c r="N3611" s="36">
        <f>IF(C3611="Saliente Internacional",(IFERROR((LIMPIA(J3611,1)),0)),0)</f>
        <v>0</v>
      </c>
      <c r="O3611" s="36">
        <f>IF(C3611="Saliente Local",(IFERROR((LIMPIA(K3611,1)),0)),0)</f>
        <v>0</v>
      </c>
      <c r="P3611" s="36">
        <f>IF(C3611="Saliente Nacional",(IFERROR((LIMPIA(K3611,1)),0)),0)</f>
        <v>0</v>
      </c>
      <c r="Q3611" s="36">
        <f>IF(C3611="Saliente Internacional",(IFERROR((LIMPIA(K3611,1)),0)),0)</f>
        <v>0</v>
      </c>
      <c r="R3611" s="36">
        <f t="shared" si="169"/>
        <v>0</v>
      </c>
      <c r="S3611" s="36">
        <f t="shared" si="170"/>
        <v>0</v>
      </c>
    </row>
    <row r="3612" spans="1:19" x14ac:dyDescent="0.25">
      <c r="A3612" s="101">
        <f>'DETALLE DE CONEXIONES'!P3612</f>
        <v>0</v>
      </c>
      <c r="B3612" s="36">
        <f>'DETALLE DE CONEXIONES'!I3612</f>
        <v>0</v>
      </c>
      <c r="C3612" s="36">
        <f>'DETALLE DE CONEXIONES'!BB3612</f>
        <v>0</v>
      </c>
      <c r="D3612" s="36">
        <f>'DETALLE DE CONEXIONES'!E3612</f>
        <v>0</v>
      </c>
      <c r="E3612" s="36">
        <f t="shared" si="168"/>
        <v>1</v>
      </c>
      <c r="F3612" s="36">
        <f>IFERROR(LIMPIA('DETALLE DE CONEXIONES'!N3612,1),0)</f>
        <v>0</v>
      </c>
      <c r="G3612" s="36" t="str">
        <f>LEFT('DETALLE DE CONEXIONES'!BE3612,3)</f>
        <v/>
      </c>
      <c r="H3612" s="36" t="str">
        <f>RIGHT('DETALLE DE CONEXIONES'!AK3612,2)</f>
        <v/>
      </c>
      <c r="I3612" s="36" t="str">
        <f>LEFT('DETALLE DE CONEXIONES'!AK3612,3)</f>
        <v/>
      </c>
      <c r="J3612" s="36" t="str">
        <f>LEFT('DETALLE DE CONEXIONES'!M3612,3)</f>
        <v/>
      </c>
      <c r="K3612" s="36" t="str">
        <f>IF(LEN('DETALLE DE CONEXIONES'!M3612)&lt;12,(RIGHT('DETALLE DE CONEXIONES'!M3612,5)),(RIGHT('DETALLE DE CONEXIONES'!M3612,6)))</f>
        <v/>
      </c>
      <c r="L3612" s="36">
        <f>IF(C3612="Saliente Local",(IFERROR((LIMPIA(J3612,1)),0)),0)</f>
        <v>0</v>
      </c>
      <c r="M3612" s="36">
        <f>IF(C3612="Saliente Nacional",(IFERROR((LIMPIA(J3612,1)),0)),0)</f>
        <v>0</v>
      </c>
      <c r="N3612" s="36">
        <f>IF(C3612="Saliente Internacional",(IFERROR((LIMPIA(J3612,1)),0)),0)</f>
        <v>0</v>
      </c>
      <c r="O3612" s="36">
        <f>IF(C3612="Saliente Local",(IFERROR((LIMPIA(K3612,1)),0)),0)</f>
        <v>0</v>
      </c>
      <c r="P3612" s="36">
        <f>IF(C3612="Saliente Nacional",(IFERROR((LIMPIA(K3612,1)),0)),0)</f>
        <v>0</v>
      </c>
      <c r="Q3612" s="36">
        <f>IF(C3612="Saliente Internacional",(IFERROR((LIMPIA(K3612,1)),0)),0)</f>
        <v>0</v>
      </c>
      <c r="R3612" s="36">
        <f t="shared" si="169"/>
        <v>0</v>
      </c>
      <c r="S3612" s="36">
        <f t="shared" si="170"/>
        <v>0</v>
      </c>
    </row>
    <row r="3613" spans="1:19" x14ac:dyDescent="0.25">
      <c r="A3613" s="101">
        <f>'DETALLE DE CONEXIONES'!P3613</f>
        <v>0</v>
      </c>
      <c r="B3613" s="36">
        <f>'DETALLE DE CONEXIONES'!I3613</f>
        <v>0</v>
      </c>
      <c r="C3613" s="36">
        <f>'DETALLE DE CONEXIONES'!BB3613</f>
        <v>0</v>
      </c>
      <c r="D3613" s="36">
        <f>'DETALLE DE CONEXIONES'!E3613</f>
        <v>0</v>
      </c>
      <c r="E3613" s="36">
        <f t="shared" si="168"/>
        <v>1</v>
      </c>
      <c r="F3613" s="36">
        <f>IFERROR(LIMPIA('DETALLE DE CONEXIONES'!N3613,1),0)</f>
        <v>0</v>
      </c>
      <c r="G3613" s="36" t="str">
        <f>LEFT('DETALLE DE CONEXIONES'!BE3613,3)</f>
        <v/>
      </c>
      <c r="H3613" s="36" t="str">
        <f>RIGHT('DETALLE DE CONEXIONES'!AK3613,2)</f>
        <v/>
      </c>
      <c r="I3613" s="36" t="str">
        <f>LEFT('DETALLE DE CONEXIONES'!AK3613,3)</f>
        <v/>
      </c>
      <c r="J3613" s="36" t="str">
        <f>LEFT('DETALLE DE CONEXIONES'!M3613,3)</f>
        <v/>
      </c>
      <c r="K3613" s="36" t="str">
        <f>IF(LEN('DETALLE DE CONEXIONES'!M3613)&lt;12,(RIGHT('DETALLE DE CONEXIONES'!M3613,5)),(RIGHT('DETALLE DE CONEXIONES'!M3613,6)))</f>
        <v/>
      </c>
      <c r="L3613" s="36">
        <f>IF(C3613="Saliente Local",(IFERROR((LIMPIA(J3613,1)),0)),0)</f>
        <v>0</v>
      </c>
      <c r="M3613" s="36">
        <f>IF(C3613="Saliente Nacional",(IFERROR((LIMPIA(J3613,1)),0)),0)</f>
        <v>0</v>
      </c>
      <c r="N3613" s="36">
        <f>IF(C3613="Saliente Internacional",(IFERROR((LIMPIA(J3613,1)),0)),0)</f>
        <v>0</v>
      </c>
      <c r="O3613" s="36">
        <f>IF(C3613="Saliente Local",(IFERROR((LIMPIA(K3613,1)),0)),0)</f>
        <v>0</v>
      </c>
      <c r="P3613" s="36">
        <f>IF(C3613="Saliente Nacional",(IFERROR((LIMPIA(K3613,1)),0)),0)</f>
        <v>0</v>
      </c>
      <c r="Q3613" s="36">
        <f>IF(C3613="Saliente Internacional",(IFERROR((LIMPIA(K3613,1)),0)),0)</f>
        <v>0</v>
      </c>
      <c r="R3613" s="36">
        <f t="shared" si="169"/>
        <v>0</v>
      </c>
      <c r="S3613" s="36">
        <f t="shared" si="170"/>
        <v>0</v>
      </c>
    </row>
    <row r="3614" spans="1:19" x14ac:dyDescent="0.25">
      <c r="A3614" s="101">
        <f>'DETALLE DE CONEXIONES'!P3614</f>
        <v>0</v>
      </c>
      <c r="B3614" s="36">
        <f>'DETALLE DE CONEXIONES'!I3614</f>
        <v>0</v>
      </c>
      <c r="C3614" s="36">
        <f>'DETALLE DE CONEXIONES'!BB3614</f>
        <v>0</v>
      </c>
      <c r="D3614" s="36">
        <f>'DETALLE DE CONEXIONES'!E3614</f>
        <v>0</v>
      </c>
      <c r="E3614" s="36">
        <f t="shared" si="168"/>
        <v>1</v>
      </c>
      <c r="F3614" s="36">
        <f>IFERROR(LIMPIA('DETALLE DE CONEXIONES'!N3614,1),0)</f>
        <v>0</v>
      </c>
      <c r="G3614" s="36" t="str">
        <f>LEFT('DETALLE DE CONEXIONES'!BE3614,3)</f>
        <v/>
      </c>
      <c r="H3614" s="36" t="str">
        <f>RIGHT('DETALLE DE CONEXIONES'!AK3614,2)</f>
        <v/>
      </c>
      <c r="I3614" s="36" t="str">
        <f>LEFT('DETALLE DE CONEXIONES'!AK3614,3)</f>
        <v/>
      </c>
      <c r="J3614" s="36" t="str">
        <f>LEFT('DETALLE DE CONEXIONES'!M3614,3)</f>
        <v/>
      </c>
      <c r="K3614" s="36" t="str">
        <f>IF(LEN('DETALLE DE CONEXIONES'!M3614)&lt;12,(RIGHT('DETALLE DE CONEXIONES'!M3614,5)),(RIGHT('DETALLE DE CONEXIONES'!M3614,6)))</f>
        <v/>
      </c>
      <c r="L3614" s="36">
        <f>IF(C3614="Saliente Local",(IFERROR((LIMPIA(J3614,1)),0)),0)</f>
        <v>0</v>
      </c>
      <c r="M3614" s="36">
        <f>IF(C3614="Saliente Nacional",(IFERROR((LIMPIA(J3614,1)),0)),0)</f>
        <v>0</v>
      </c>
      <c r="N3614" s="36">
        <f>IF(C3614="Saliente Internacional",(IFERROR((LIMPIA(J3614,1)),0)),0)</f>
        <v>0</v>
      </c>
      <c r="O3614" s="36">
        <f>IF(C3614="Saliente Local",(IFERROR((LIMPIA(K3614,1)),0)),0)</f>
        <v>0</v>
      </c>
      <c r="P3614" s="36">
        <f>IF(C3614="Saliente Nacional",(IFERROR((LIMPIA(K3614,1)),0)),0)</f>
        <v>0</v>
      </c>
      <c r="Q3614" s="36">
        <f>IF(C3614="Saliente Internacional",(IFERROR((LIMPIA(K3614,1)),0)),0)</f>
        <v>0</v>
      </c>
      <c r="R3614" s="36">
        <f t="shared" si="169"/>
        <v>0</v>
      </c>
      <c r="S3614" s="36">
        <f t="shared" si="170"/>
        <v>0</v>
      </c>
    </row>
    <row r="3615" spans="1:19" x14ac:dyDescent="0.25">
      <c r="A3615" s="101">
        <f>'DETALLE DE CONEXIONES'!P3615</f>
        <v>0</v>
      </c>
      <c r="B3615" s="36">
        <f>'DETALLE DE CONEXIONES'!I3615</f>
        <v>0</v>
      </c>
      <c r="C3615" s="36">
        <f>'DETALLE DE CONEXIONES'!BB3615</f>
        <v>0</v>
      </c>
      <c r="D3615" s="36">
        <f>'DETALLE DE CONEXIONES'!E3615</f>
        <v>0</v>
      </c>
      <c r="E3615" s="36">
        <f t="shared" si="168"/>
        <v>1</v>
      </c>
      <c r="F3615" s="36">
        <f>IFERROR(LIMPIA('DETALLE DE CONEXIONES'!N3615,1),0)</f>
        <v>0</v>
      </c>
      <c r="G3615" s="36" t="str">
        <f>LEFT('DETALLE DE CONEXIONES'!BE3615,3)</f>
        <v/>
      </c>
      <c r="H3615" s="36" t="str">
        <f>RIGHT('DETALLE DE CONEXIONES'!AK3615,2)</f>
        <v/>
      </c>
      <c r="I3615" s="36" t="str">
        <f>LEFT('DETALLE DE CONEXIONES'!AK3615,3)</f>
        <v/>
      </c>
      <c r="J3615" s="36" t="str">
        <f>LEFT('DETALLE DE CONEXIONES'!M3615,3)</f>
        <v/>
      </c>
      <c r="K3615" s="36" t="str">
        <f>IF(LEN('DETALLE DE CONEXIONES'!M3615)&lt;12,(RIGHT('DETALLE DE CONEXIONES'!M3615,5)),(RIGHT('DETALLE DE CONEXIONES'!M3615,6)))</f>
        <v/>
      </c>
      <c r="L3615" s="36">
        <f>IF(C3615="Saliente Local",(IFERROR((LIMPIA(J3615,1)),0)),0)</f>
        <v>0</v>
      </c>
      <c r="M3615" s="36">
        <f>IF(C3615="Saliente Nacional",(IFERROR((LIMPIA(J3615,1)),0)),0)</f>
        <v>0</v>
      </c>
      <c r="N3615" s="36">
        <f>IF(C3615="Saliente Internacional",(IFERROR((LIMPIA(J3615,1)),0)),0)</f>
        <v>0</v>
      </c>
      <c r="O3615" s="36">
        <f>IF(C3615="Saliente Local",(IFERROR((LIMPIA(K3615,1)),0)),0)</f>
        <v>0</v>
      </c>
      <c r="P3615" s="36">
        <f>IF(C3615="Saliente Nacional",(IFERROR((LIMPIA(K3615,1)),0)),0)</f>
        <v>0</v>
      </c>
      <c r="Q3615" s="36">
        <f>IF(C3615="Saliente Internacional",(IFERROR((LIMPIA(K3615,1)),0)),0)</f>
        <v>0</v>
      </c>
      <c r="R3615" s="36">
        <f t="shared" si="169"/>
        <v>0</v>
      </c>
      <c r="S3615" s="36">
        <f t="shared" si="170"/>
        <v>0</v>
      </c>
    </row>
    <row r="3616" spans="1:19" x14ac:dyDescent="0.25">
      <c r="A3616" s="101">
        <f>'DETALLE DE CONEXIONES'!P3616</f>
        <v>0</v>
      </c>
      <c r="B3616" s="36">
        <f>'DETALLE DE CONEXIONES'!I3616</f>
        <v>0</v>
      </c>
      <c r="C3616" s="36">
        <f>'DETALLE DE CONEXIONES'!BB3616</f>
        <v>0</v>
      </c>
      <c r="D3616" s="36">
        <f>'DETALLE DE CONEXIONES'!E3616</f>
        <v>0</v>
      </c>
      <c r="E3616" s="36">
        <f t="shared" si="168"/>
        <v>1</v>
      </c>
      <c r="F3616" s="36">
        <f>IFERROR(LIMPIA('DETALLE DE CONEXIONES'!N3616,1),0)</f>
        <v>0</v>
      </c>
      <c r="G3616" s="36" t="str">
        <f>LEFT('DETALLE DE CONEXIONES'!BE3616,3)</f>
        <v/>
      </c>
      <c r="H3616" s="36" t="str">
        <f>RIGHT('DETALLE DE CONEXIONES'!AK3616,2)</f>
        <v/>
      </c>
      <c r="I3616" s="36" t="str">
        <f>LEFT('DETALLE DE CONEXIONES'!AK3616,3)</f>
        <v/>
      </c>
      <c r="J3616" s="36" t="str">
        <f>LEFT('DETALLE DE CONEXIONES'!M3616,3)</f>
        <v/>
      </c>
      <c r="K3616" s="36" t="str">
        <f>IF(LEN('DETALLE DE CONEXIONES'!M3616)&lt;12,(RIGHT('DETALLE DE CONEXIONES'!M3616,5)),(RIGHT('DETALLE DE CONEXIONES'!M3616,6)))</f>
        <v/>
      </c>
      <c r="L3616" s="36">
        <f>IF(C3616="Saliente Local",(IFERROR((LIMPIA(J3616,1)),0)),0)</f>
        <v>0</v>
      </c>
      <c r="M3616" s="36">
        <f>IF(C3616="Saliente Nacional",(IFERROR((LIMPIA(J3616,1)),0)),0)</f>
        <v>0</v>
      </c>
      <c r="N3616" s="36">
        <f>IF(C3616="Saliente Internacional",(IFERROR((LIMPIA(J3616,1)),0)),0)</f>
        <v>0</v>
      </c>
      <c r="O3616" s="36">
        <f>IF(C3616="Saliente Local",(IFERROR((LIMPIA(K3616,1)),0)),0)</f>
        <v>0</v>
      </c>
      <c r="P3616" s="36">
        <f>IF(C3616="Saliente Nacional",(IFERROR((LIMPIA(K3616,1)),0)),0)</f>
        <v>0</v>
      </c>
      <c r="Q3616" s="36">
        <f>IF(C3616="Saliente Internacional",(IFERROR((LIMPIA(K3616,1)),0)),0)</f>
        <v>0</v>
      </c>
      <c r="R3616" s="36">
        <f t="shared" si="169"/>
        <v>0</v>
      </c>
      <c r="S3616" s="36">
        <f t="shared" si="170"/>
        <v>0</v>
      </c>
    </row>
    <row r="3617" spans="1:19" x14ac:dyDescent="0.25">
      <c r="A3617" s="101">
        <f>'DETALLE DE CONEXIONES'!P3617</f>
        <v>0</v>
      </c>
      <c r="B3617" s="36">
        <f>'DETALLE DE CONEXIONES'!I3617</f>
        <v>0</v>
      </c>
      <c r="C3617" s="36">
        <f>'DETALLE DE CONEXIONES'!BB3617</f>
        <v>0</v>
      </c>
      <c r="D3617" s="36">
        <f>'DETALLE DE CONEXIONES'!E3617</f>
        <v>0</v>
      </c>
      <c r="E3617" s="36">
        <f t="shared" si="168"/>
        <v>1</v>
      </c>
      <c r="F3617" s="36">
        <f>IFERROR(LIMPIA('DETALLE DE CONEXIONES'!N3617,1),0)</f>
        <v>0</v>
      </c>
      <c r="G3617" s="36" t="str">
        <f>LEFT('DETALLE DE CONEXIONES'!BE3617,3)</f>
        <v/>
      </c>
      <c r="H3617" s="36" t="str">
        <f>RIGHT('DETALLE DE CONEXIONES'!AK3617,2)</f>
        <v/>
      </c>
      <c r="I3617" s="36" t="str">
        <f>LEFT('DETALLE DE CONEXIONES'!AK3617,3)</f>
        <v/>
      </c>
      <c r="J3617" s="36" t="str">
        <f>LEFT('DETALLE DE CONEXIONES'!M3617,3)</f>
        <v/>
      </c>
      <c r="K3617" s="36" t="str">
        <f>IF(LEN('DETALLE DE CONEXIONES'!M3617)&lt;12,(RIGHT('DETALLE DE CONEXIONES'!M3617,5)),(RIGHT('DETALLE DE CONEXIONES'!M3617,6)))</f>
        <v/>
      </c>
      <c r="L3617" s="36">
        <f>IF(C3617="Saliente Local",(IFERROR((LIMPIA(J3617,1)),0)),0)</f>
        <v>0</v>
      </c>
      <c r="M3617" s="36">
        <f>IF(C3617="Saliente Nacional",(IFERROR((LIMPIA(J3617,1)),0)),0)</f>
        <v>0</v>
      </c>
      <c r="N3617" s="36">
        <f>IF(C3617="Saliente Internacional",(IFERROR((LIMPIA(J3617,1)),0)),0)</f>
        <v>0</v>
      </c>
      <c r="O3617" s="36">
        <f>IF(C3617="Saliente Local",(IFERROR((LIMPIA(K3617,1)),0)),0)</f>
        <v>0</v>
      </c>
      <c r="P3617" s="36">
        <f>IF(C3617="Saliente Nacional",(IFERROR((LIMPIA(K3617,1)),0)),0)</f>
        <v>0</v>
      </c>
      <c r="Q3617" s="36">
        <f>IF(C3617="Saliente Internacional",(IFERROR((LIMPIA(K3617,1)),0)),0)</f>
        <v>0</v>
      </c>
      <c r="R3617" s="36">
        <f t="shared" si="169"/>
        <v>0</v>
      </c>
      <c r="S3617" s="36">
        <f t="shared" si="170"/>
        <v>0</v>
      </c>
    </row>
    <row r="3618" spans="1:19" x14ac:dyDescent="0.25">
      <c r="A3618" s="101">
        <f>'DETALLE DE CONEXIONES'!P3618</f>
        <v>0</v>
      </c>
      <c r="B3618" s="36">
        <f>'DETALLE DE CONEXIONES'!I3618</f>
        <v>0</v>
      </c>
      <c r="C3618" s="36">
        <f>'DETALLE DE CONEXIONES'!BB3618</f>
        <v>0</v>
      </c>
      <c r="D3618" s="36">
        <f>'DETALLE DE CONEXIONES'!E3618</f>
        <v>0</v>
      </c>
      <c r="E3618" s="36">
        <f t="shared" si="168"/>
        <v>1</v>
      </c>
      <c r="F3618" s="36">
        <f>IFERROR(LIMPIA('DETALLE DE CONEXIONES'!N3618,1),0)</f>
        <v>0</v>
      </c>
      <c r="G3618" s="36" t="str">
        <f>LEFT('DETALLE DE CONEXIONES'!BE3618,3)</f>
        <v/>
      </c>
      <c r="H3618" s="36" t="str">
        <f>RIGHT('DETALLE DE CONEXIONES'!AK3618,2)</f>
        <v/>
      </c>
      <c r="I3618" s="36" t="str">
        <f>LEFT('DETALLE DE CONEXIONES'!AK3618,3)</f>
        <v/>
      </c>
      <c r="J3618" s="36" t="str">
        <f>LEFT('DETALLE DE CONEXIONES'!M3618,3)</f>
        <v/>
      </c>
      <c r="K3618" s="36" t="str">
        <f>IF(LEN('DETALLE DE CONEXIONES'!M3618)&lt;12,(RIGHT('DETALLE DE CONEXIONES'!M3618,5)),(RIGHT('DETALLE DE CONEXIONES'!M3618,6)))</f>
        <v/>
      </c>
      <c r="L3618" s="36">
        <f>IF(C3618="Saliente Local",(IFERROR((LIMPIA(J3618,1)),0)),0)</f>
        <v>0</v>
      </c>
      <c r="M3618" s="36">
        <f>IF(C3618="Saliente Nacional",(IFERROR((LIMPIA(J3618,1)),0)),0)</f>
        <v>0</v>
      </c>
      <c r="N3618" s="36">
        <f>IF(C3618="Saliente Internacional",(IFERROR((LIMPIA(J3618,1)),0)),0)</f>
        <v>0</v>
      </c>
      <c r="O3618" s="36">
        <f>IF(C3618="Saliente Local",(IFERROR((LIMPIA(K3618,1)),0)),0)</f>
        <v>0</v>
      </c>
      <c r="P3618" s="36">
        <f>IF(C3618="Saliente Nacional",(IFERROR((LIMPIA(K3618,1)),0)),0)</f>
        <v>0</v>
      </c>
      <c r="Q3618" s="36">
        <f>IF(C3618="Saliente Internacional",(IFERROR((LIMPIA(K3618,1)),0)),0)</f>
        <v>0</v>
      </c>
      <c r="R3618" s="36">
        <f t="shared" si="169"/>
        <v>0</v>
      </c>
      <c r="S3618" s="36">
        <f t="shared" si="170"/>
        <v>0</v>
      </c>
    </row>
    <row r="3619" spans="1:19" x14ac:dyDescent="0.25">
      <c r="A3619" s="101">
        <f>'DETALLE DE CONEXIONES'!P3619</f>
        <v>0</v>
      </c>
      <c r="B3619" s="36">
        <f>'DETALLE DE CONEXIONES'!I3619</f>
        <v>0</v>
      </c>
      <c r="C3619" s="36">
        <f>'DETALLE DE CONEXIONES'!BB3619</f>
        <v>0</v>
      </c>
      <c r="D3619" s="36">
        <f>'DETALLE DE CONEXIONES'!E3619</f>
        <v>0</v>
      </c>
      <c r="E3619" s="36">
        <f t="shared" si="168"/>
        <v>1</v>
      </c>
      <c r="F3619" s="36">
        <f>IFERROR(LIMPIA('DETALLE DE CONEXIONES'!N3619,1),0)</f>
        <v>0</v>
      </c>
      <c r="G3619" s="36" t="str">
        <f>LEFT('DETALLE DE CONEXIONES'!BE3619,3)</f>
        <v/>
      </c>
      <c r="H3619" s="36" t="str">
        <f>RIGHT('DETALLE DE CONEXIONES'!AK3619,2)</f>
        <v/>
      </c>
      <c r="I3619" s="36" t="str">
        <f>LEFT('DETALLE DE CONEXIONES'!AK3619,3)</f>
        <v/>
      </c>
      <c r="J3619" s="36" t="str">
        <f>LEFT('DETALLE DE CONEXIONES'!M3619,3)</f>
        <v/>
      </c>
      <c r="K3619" s="36" t="str">
        <f>IF(LEN('DETALLE DE CONEXIONES'!M3619)&lt;12,(RIGHT('DETALLE DE CONEXIONES'!M3619,5)),(RIGHT('DETALLE DE CONEXIONES'!M3619,6)))</f>
        <v/>
      </c>
      <c r="L3619" s="36">
        <f>IF(C3619="Saliente Local",(IFERROR((LIMPIA(J3619,1)),0)),0)</f>
        <v>0</v>
      </c>
      <c r="M3619" s="36">
        <f>IF(C3619="Saliente Nacional",(IFERROR((LIMPIA(J3619,1)),0)),0)</f>
        <v>0</v>
      </c>
      <c r="N3619" s="36">
        <f>IF(C3619="Saliente Internacional",(IFERROR((LIMPIA(J3619,1)),0)),0)</f>
        <v>0</v>
      </c>
      <c r="O3619" s="36">
        <f>IF(C3619="Saliente Local",(IFERROR((LIMPIA(K3619,1)),0)),0)</f>
        <v>0</v>
      </c>
      <c r="P3619" s="36">
        <f>IF(C3619="Saliente Nacional",(IFERROR((LIMPIA(K3619,1)),0)),0)</f>
        <v>0</v>
      </c>
      <c r="Q3619" s="36">
        <f>IF(C3619="Saliente Internacional",(IFERROR((LIMPIA(K3619,1)),0)),0)</f>
        <v>0</v>
      </c>
      <c r="R3619" s="36">
        <f t="shared" si="169"/>
        <v>0</v>
      </c>
      <c r="S3619" s="36">
        <f t="shared" si="170"/>
        <v>0</v>
      </c>
    </row>
    <row r="3620" spans="1:19" x14ac:dyDescent="0.25">
      <c r="A3620" s="101">
        <f>'DETALLE DE CONEXIONES'!P3620</f>
        <v>0</v>
      </c>
      <c r="B3620" s="36">
        <f>'DETALLE DE CONEXIONES'!I3620</f>
        <v>0</v>
      </c>
      <c r="C3620" s="36">
        <f>'DETALLE DE CONEXIONES'!BB3620</f>
        <v>0</v>
      </c>
      <c r="D3620" s="36">
        <f>'DETALLE DE CONEXIONES'!E3620</f>
        <v>0</v>
      </c>
      <c r="E3620" s="36">
        <f t="shared" si="168"/>
        <v>1</v>
      </c>
      <c r="F3620" s="36">
        <f>IFERROR(LIMPIA('DETALLE DE CONEXIONES'!N3620,1),0)</f>
        <v>0</v>
      </c>
      <c r="G3620" s="36" t="str">
        <f>LEFT('DETALLE DE CONEXIONES'!BE3620,3)</f>
        <v/>
      </c>
      <c r="H3620" s="36" t="str">
        <f>RIGHT('DETALLE DE CONEXIONES'!AK3620,2)</f>
        <v/>
      </c>
      <c r="I3620" s="36" t="str">
        <f>LEFT('DETALLE DE CONEXIONES'!AK3620,3)</f>
        <v/>
      </c>
      <c r="J3620" s="36" t="str">
        <f>LEFT('DETALLE DE CONEXIONES'!M3620,3)</f>
        <v/>
      </c>
      <c r="K3620" s="36" t="str">
        <f>IF(LEN('DETALLE DE CONEXIONES'!M3620)&lt;12,(RIGHT('DETALLE DE CONEXIONES'!M3620,5)),(RIGHT('DETALLE DE CONEXIONES'!M3620,6)))</f>
        <v/>
      </c>
      <c r="L3620" s="36">
        <f>IF(C3620="Saliente Local",(IFERROR((LIMPIA(J3620,1)),0)),0)</f>
        <v>0</v>
      </c>
      <c r="M3620" s="36">
        <f>IF(C3620="Saliente Nacional",(IFERROR((LIMPIA(J3620,1)),0)),0)</f>
        <v>0</v>
      </c>
      <c r="N3620" s="36">
        <f>IF(C3620="Saliente Internacional",(IFERROR((LIMPIA(J3620,1)),0)),0)</f>
        <v>0</v>
      </c>
      <c r="O3620" s="36">
        <f>IF(C3620="Saliente Local",(IFERROR((LIMPIA(K3620,1)),0)),0)</f>
        <v>0</v>
      </c>
      <c r="P3620" s="36">
        <f>IF(C3620="Saliente Nacional",(IFERROR((LIMPIA(K3620,1)),0)),0)</f>
        <v>0</v>
      </c>
      <c r="Q3620" s="36">
        <f>IF(C3620="Saliente Internacional",(IFERROR((LIMPIA(K3620,1)),0)),0)</f>
        <v>0</v>
      </c>
      <c r="R3620" s="36">
        <f t="shared" si="169"/>
        <v>0</v>
      </c>
      <c r="S3620" s="36">
        <f t="shared" si="170"/>
        <v>0</v>
      </c>
    </row>
    <row r="3621" spans="1:19" x14ac:dyDescent="0.25">
      <c r="A3621" s="101">
        <f>'DETALLE DE CONEXIONES'!P3621</f>
        <v>0</v>
      </c>
      <c r="B3621" s="36">
        <f>'DETALLE DE CONEXIONES'!I3621</f>
        <v>0</v>
      </c>
      <c r="C3621" s="36">
        <f>'DETALLE DE CONEXIONES'!BB3621</f>
        <v>0</v>
      </c>
      <c r="D3621" s="36">
        <f>'DETALLE DE CONEXIONES'!E3621</f>
        <v>0</v>
      </c>
      <c r="E3621" s="36">
        <f t="shared" si="168"/>
        <v>1</v>
      </c>
      <c r="F3621" s="36">
        <f>IFERROR(LIMPIA('DETALLE DE CONEXIONES'!N3621,1),0)</f>
        <v>0</v>
      </c>
      <c r="G3621" s="36" t="str">
        <f>LEFT('DETALLE DE CONEXIONES'!BE3621,3)</f>
        <v/>
      </c>
      <c r="H3621" s="36" t="str">
        <f>RIGHT('DETALLE DE CONEXIONES'!AK3621,2)</f>
        <v/>
      </c>
      <c r="I3621" s="36" t="str">
        <f>LEFT('DETALLE DE CONEXIONES'!AK3621,3)</f>
        <v/>
      </c>
      <c r="J3621" s="36" t="str">
        <f>LEFT('DETALLE DE CONEXIONES'!M3621,3)</f>
        <v/>
      </c>
      <c r="K3621" s="36" t="str">
        <f>IF(LEN('DETALLE DE CONEXIONES'!M3621)&lt;12,(RIGHT('DETALLE DE CONEXIONES'!M3621,5)),(RIGHT('DETALLE DE CONEXIONES'!M3621,6)))</f>
        <v/>
      </c>
      <c r="L3621" s="36">
        <f>IF(C3621="Saliente Local",(IFERROR((LIMPIA(J3621,1)),0)),0)</f>
        <v>0</v>
      </c>
      <c r="M3621" s="36">
        <f>IF(C3621="Saliente Nacional",(IFERROR((LIMPIA(J3621,1)),0)),0)</f>
        <v>0</v>
      </c>
      <c r="N3621" s="36">
        <f>IF(C3621="Saliente Internacional",(IFERROR((LIMPIA(J3621,1)),0)),0)</f>
        <v>0</v>
      </c>
      <c r="O3621" s="36">
        <f>IF(C3621="Saliente Local",(IFERROR((LIMPIA(K3621,1)),0)),0)</f>
        <v>0</v>
      </c>
      <c r="P3621" s="36">
        <f>IF(C3621="Saliente Nacional",(IFERROR((LIMPIA(K3621,1)),0)),0)</f>
        <v>0</v>
      </c>
      <c r="Q3621" s="36">
        <f>IF(C3621="Saliente Internacional",(IFERROR((LIMPIA(K3621,1)),0)),0)</f>
        <v>0</v>
      </c>
      <c r="R3621" s="36">
        <f t="shared" si="169"/>
        <v>0</v>
      </c>
      <c r="S3621" s="36">
        <f t="shared" si="170"/>
        <v>0</v>
      </c>
    </row>
    <row r="3622" spans="1:19" x14ac:dyDescent="0.25">
      <c r="A3622" s="101">
        <f>'DETALLE DE CONEXIONES'!P3622</f>
        <v>0</v>
      </c>
      <c r="B3622" s="36">
        <f>'DETALLE DE CONEXIONES'!I3622</f>
        <v>0</v>
      </c>
      <c r="C3622" s="36">
        <f>'DETALLE DE CONEXIONES'!BB3622</f>
        <v>0</v>
      </c>
      <c r="D3622" s="36">
        <f>'DETALLE DE CONEXIONES'!E3622</f>
        <v>0</v>
      </c>
      <c r="E3622" s="36">
        <f t="shared" si="168"/>
        <v>1</v>
      </c>
      <c r="F3622" s="36">
        <f>IFERROR(LIMPIA('DETALLE DE CONEXIONES'!N3622,1),0)</f>
        <v>0</v>
      </c>
      <c r="G3622" s="36" t="str">
        <f>LEFT('DETALLE DE CONEXIONES'!BE3622,3)</f>
        <v/>
      </c>
      <c r="H3622" s="36" t="str">
        <f>RIGHT('DETALLE DE CONEXIONES'!AK3622,2)</f>
        <v/>
      </c>
      <c r="I3622" s="36" t="str">
        <f>LEFT('DETALLE DE CONEXIONES'!AK3622,3)</f>
        <v/>
      </c>
      <c r="J3622" s="36" t="str">
        <f>LEFT('DETALLE DE CONEXIONES'!M3622,3)</f>
        <v/>
      </c>
      <c r="K3622" s="36" t="str">
        <f>IF(LEN('DETALLE DE CONEXIONES'!M3622)&lt;12,(RIGHT('DETALLE DE CONEXIONES'!M3622,5)),(RIGHT('DETALLE DE CONEXIONES'!M3622,6)))</f>
        <v/>
      </c>
      <c r="L3622" s="36">
        <f>IF(C3622="Saliente Local",(IFERROR((LIMPIA(J3622,1)),0)),0)</f>
        <v>0</v>
      </c>
      <c r="M3622" s="36">
        <f>IF(C3622="Saliente Nacional",(IFERROR((LIMPIA(J3622,1)),0)),0)</f>
        <v>0</v>
      </c>
      <c r="N3622" s="36">
        <f>IF(C3622="Saliente Internacional",(IFERROR((LIMPIA(J3622,1)),0)),0)</f>
        <v>0</v>
      </c>
      <c r="O3622" s="36">
        <f>IF(C3622="Saliente Local",(IFERROR((LIMPIA(K3622,1)),0)),0)</f>
        <v>0</v>
      </c>
      <c r="P3622" s="36">
        <f>IF(C3622="Saliente Nacional",(IFERROR((LIMPIA(K3622,1)),0)),0)</f>
        <v>0</v>
      </c>
      <c r="Q3622" s="36">
        <f>IF(C3622="Saliente Internacional",(IFERROR((LIMPIA(K3622,1)),0)),0)</f>
        <v>0</v>
      </c>
      <c r="R3622" s="36">
        <f t="shared" si="169"/>
        <v>0</v>
      </c>
      <c r="S3622" s="36">
        <f t="shared" si="170"/>
        <v>0</v>
      </c>
    </row>
    <row r="3623" spans="1:19" x14ac:dyDescent="0.25">
      <c r="A3623" s="101">
        <f>'DETALLE DE CONEXIONES'!P3623</f>
        <v>0</v>
      </c>
      <c r="B3623" s="36">
        <f>'DETALLE DE CONEXIONES'!I3623</f>
        <v>0</v>
      </c>
      <c r="C3623" s="36">
        <f>'DETALLE DE CONEXIONES'!BB3623</f>
        <v>0</v>
      </c>
      <c r="D3623" s="36">
        <f>'DETALLE DE CONEXIONES'!E3623</f>
        <v>0</v>
      </c>
      <c r="E3623" s="36">
        <f t="shared" si="168"/>
        <v>1</v>
      </c>
      <c r="F3623" s="36">
        <f>IFERROR(LIMPIA('DETALLE DE CONEXIONES'!N3623,1),0)</f>
        <v>0</v>
      </c>
      <c r="G3623" s="36" t="str">
        <f>LEFT('DETALLE DE CONEXIONES'!BE3623,3)</f>
        <v/>
      </c>
      <c r="H3623" s="36" t="str">
        <f>RIGHT('DETALLE DE CONEXIONES'!AK3623,2)</f>
        <v/>
      </c>
      <c r="I3623" s="36" t="str">
        <f>LEFT('DETALLE DE CONEXIONES'!AK3623,3)</f>
        <v/>
      </c>
      <c r="J3623" s="36" t="str">
        <f>LEFT('DETALLE DE CONEXIONES'!M3623,3)</f>
        <v/>
      </c>
      <c r="K3623" s="36" t="str">
        <f>IF(LEN('DETALLE DE CONEXIONES'!M3623)&lt;12,(RIGHT('DETALLE DE CONEXIONES'!M3623,5)),(RIGHT('DETALLE DE CONEXIONES'!M3623,6)))</f>
        <v/>
      </c>
      <c r="L3623" s="36">
        <f>IF(C3623="Saliente Local",(IFERROR((LIMPIA(J3623,1)),0)),0)</f>
        <v>0</v>
      </c>
      <c r="M3623" s="36">
        <f>IF(C3623="Saliente Nacional",(IFERROR((LIMPIA(J3623,1)),0)),0)</f>
        <v>0</v>
      </c>
      <c r="N3623" s="36">
        <f>IF(C3623="Saliente Internacional",(IFERROR((LIMPIA(J3623,1)),0)),0)</f>
        <v>0</v>
      </c>
      <c r="O3623" s="36">
        <f>IF(C3623="Saliente Local",(IFERROR((LIMPIA(K3623,1)),0)),0)</f>
        <v>0</v>
      </c>
      <c r="P3623" s="36">
        <f>IF(C3623="Saliente Nacional",(IFERROR((LIMPIA(K3623,1)),0)),0)</f>
        <v>0</v>
      </c>
      <c r="Q3623" s="36">
        <f>IF(C3623="Saliente Internacional",(IFERROR((LIMPIA(K3623,1)),0)),0)</f>
        <v>0</v>
      </c>
      <c r="R3623" s="36">
        <f t="shared" si="169"/>
        <v>0</v>
      </c>
      <c r="S3623" s="36">
        <f t="shared" si="170"/>
        <v>0</v>
      </c>
    </row>
    <row r="3624" spans="1:19" x14ac:dyDescent="0.25">
      <c r="A3624" s="101">
        <f>'DETALLE DE CONEXIONES'!P3624</f>
        <v>0</v>
      </c>
      <c r="B3624" s="36">
        <f>'DETALLE DE CONEXIONES'!I3624</f>
        <v>0</v>
      </c>
      <c r="C3624" s="36">
        <f>'DETALLE DE CONEXIONES'!BB3624</f>
        <v>0</v>
      </c>
      <c r="D3624" s="36">
        <f>'DETALLE DE CONEXIONES'!E3624</f>
        <v>0</v>
      </c>
      <c r="E3624" s="36">
        <f t="shared" si="168"/>
        <v>1</v>
      </c>
      <c r="F3624" s="36">
        <f>IFERROR(LIMPIA('DETALLE DE CONEXIONES'!N3624,1),0)</f>
        <v>0</v>
      </c>
      <c r="G3624" s="36" t="str">
        <f>LEFT('DETALLE DE CONEXIONES'!BE3624,3)</f>
        <v/>
      </c>
      <c r="H3624" s="36" t="str">
        <f>RIGHT('DETALLE DE CONEXIONES'!AK3624,2)</f>
        <v/>
      </c>
      <c r="I3624" s="36" t="str">
        <f>LEFT('DETALLE DE CONEXIONES'!AK3624,3)</f>
        <v/>
      </c>
      <c r="J3624" s="36" t="str">
        <f>LEFT('DETALLE DE CONEXIONES'!M3624,3)</f>
        <v/>
      </c>
      <c r="K3624" s="36" t="str">
        <f>IF(LEN('DETALLE DE CONEXIONES'!M3624)&lt;12,(RIGHT('DETALLE DE CONEXIONES'!M3624,5)),(RIGHT('DETALLE DE CONEXIONES'!M3624,6)))</f>
        <v/>
      </c>
      <c r="L3624" s="36">
        <f>IF(C3624="Saliente Local",(IFERROR((LIMPIA(J3624,1)),0)),0)</f>
        <v>0</v>
      </c>
      <c r="M3624" s="36">
        <f>IF(C3624="Saliente Nacional",(IFERROR((LIMPIA(J3624,1)),0)),0)</f>
        <v>0</v>
      </c>
      <c r="N3624" s="36">
        <f>IF(C3624="Saliente Internacional",(IFERROR((LIMPIA(J3624,1)),0)),0)</f>
        <v>0</v>
      </c>
      <c r="O3624" s="36">
        <f>IF(C3624="Saliente Local",(IFERROR((LIMPIA(K3624,1)),0)),0)</f>
        <v>0</v>
      </c>
      <c r="P3624" s="36">
        <f>IF(C3624="Saliente Nacional",(IFERROR((LIMPIA(K3624,1)),0)),0)</f>
        <v>0</v>
      </c>
      <c r="Q3624" s="36">
        <f>IF(C3624="Saliente Internacional",(IFERROR((LIMPIA(K3624,1)),0)),0)</f>
        <v>0</v>
      </c>
      <c r="R3624" s="36">
        <f t="shared" si="169"/>
        <v>0</v>
      </c>
      <c r="S3624" s="36">
        <f t="shared" si="170"/>
        <v>0</v>
      </c>
    </row>
    <row r="3625" spans="1:19" x14ac:dyDescent="0.25">
      <c r="A3625" s="101">
        <f>'DETALLE DE CONEXIONES'!P3625</f>
        <v>0</v>
      </c>
      <c r="B3625" s="36">
        <f>'DETALLE DE CONEXIONES'!I3625</f>
        <v>0</v>
      </c>
      <c r="C3625" s="36">
        <f>'DETALLE DE CONEXIONES'!BB3625</f>
        <v>0</v>
      </c>
      <c r="D3625" s="36">
        <f>'DETALLE DE CONEXIONES'!E3625</f>
        <v>0</v>
      </c>
      <c r="E3625" s="36">
        <f t="shared" si="168"/>
        <v>1</v>
      </c>
      <c r="F3625" s="36">
        <f>IFERROR(LIMPIA('DETALLE DE CONEXIONES'!N3625,1),0)</f>
        <v>0</v>
      </c>
      <c r="G3625" s="36" t="str">
        <f>LEFT('DETALLE DE CONEXIONES'!BE3625,3)</f>
        <v/>
      </c>
      <c r="H3625" s="36" t="str">
        <f>RIGHT('DETALLE DE CONEXIONES'!AK3625,2)</f>
        <v/>
      </c>
      <c r="I3625" s="36" t="str">
        <f>LEFT('DETALLE DE CONEXIONES'!AK3625,3)</f>
        <v/>
      </c>
      <c r="J3625" s="36" t="str">
        <f>LEFT('DETALLE DE CONEXIONES'!M3625,3)</f>
        <v/>
      </c>
      <c r="K3625" s="36" t="str">
        <f>IF(LEN('DETALLE DE CONEXIONES'!M3625)&lt;12,(RIGHT('DETALLE DE CONEXIONES'!M3625,5)),(RIGHT('DETALLE DE CONEXIONES'!M3625,6)))</f>
        <v/>
      </c>
      <c r="L3625" s="36">
        <f>IF(C3625="Saliente Local",(IFERROR((LIMPIA(J3625,1)),0)),0)</f>
        <v>0</v>
      </c>
      <c r="M3625" s="36">
        <f>IF(C3625="Saliente Nacional",(IFERROR((LIMPIA(J3625,1)),0)),0)</f>
        <v>0</v>
      </c>
      <c r="N3625" s="36">
        <f>IF(C3625="Saliente Internacional",(IFERROR((LIMPIA(J3625,1)),0)),0)</f>
        <v>0</v>
      </c>
      <c r="O3625" s="36">
        <f>IF(C3625="Saliente Local",(IFERROR((LIMPIA(K3625,1)),0)),0)</f>
        <v>0</v>
      </c>
      <c r="P3625" s="36">
        <f>IF(C3625="Saliente Nacional",(IFERROR((LIMPIA(K3625,1)),0)),0)</f>
        <v>0</v>
      </c>
      <c r="Q3625" s="36">
        <f>IF(C3625="Saliente Internacional",(IFERROR((LIMPIA(K3625,1)),0)),0)</f>
        <v>0</v>
      </c>
      <c r="R3625" s="36">
        <f t="shared" si="169"/>
        <v>0</v>
      </c>
      <c r="S3625" s="36">
        <f t="shared" si="170"/>
        <v>0</v>
      </c>
    </row>
    <row r="3626" spans="1:19" x14ac:dyDescent="0.25">
      <c r="A3626" s="101">
        <f>'DETALLE DE CONEXIONES'!P3626</f>
        <v>0</v>
      </c>
      <c r="B3626" s="36">
        <f>'DETALLE DE CONEXIONES'!I3626</f>
        <v>0</v>
      </c>
      <c r="C3626" s="36">
        <f>'DETALLE DE CONEXIONES'!BB3626</f>
        <v>0</v>
      </c>
      <c r="D3626" s="36">
        <f>'DETALLE DE CONEXIONES'!E3626</f>
        <v>0</v>
      </c>
      <c r="E3626" s="36">
        <f t="shared" si="168"/>
        <v>1</v>
      </c>
      <c r="F3626" s="36">
        <f>IFERROR(LIMPIA('DETALLE DE CONEXIONES'!N3626,1),0)</f>
        <v>0</v>
      </c>
      <c r="G3626" s="36" t="str">
        <f>LEFT('DETALLE DE CONEXIONES'!BE3626,3)</f>
        <v/>
      </c>
      <c r="H3626" s="36" t="str">
        <f>RIGHT('DETALLE DE CONEXIONES'!AK3626,2)</f>
        <v/>
      </c>
      <c r="I3626" s="36" t="str">
        <f>LEFT('DETALLE DE CONEXIONES'!AK3626,3)</f>
        <v/>
      </c>
      <c r="J3626" s="36" t="str">
        <f>LEFT('DETALLE DE CONEXIONES'!M3626,3)</f>
        <v/>
      </c>
      <c r="K3626" s="36" t="str">
        <f>IF(LEN('DETALLE DE CONEXIONES'!M3626)&lt;12,(RIGHT('DETALLE DE CONEXIONES'!M3626,5)),(RIGHT('DETALLE DE CONEXIONES'!M3626,6)))</f>
        <v/>
      </c>
      <c r="L3626" s="36">
        <f>IF(C3626="Saliente Local",(IFERROR((LIMPIA(J3626,1)),0)),0)</f>
        <v>0</v>
      </c>
      <c r="M3626" s="36">
        <f>IF(C3626="Saliente Nacional",(IFERROR((LIMPIA(J3626,1)),0)),0)</f>
        <v>0</v>
      </c>
      <c r="N3626" s="36">
        <f>IF(C3626="Saliente Internacional",(IFERROR((LIMPIA(J3626,1)),0)),0)</f>
        <v>0</v>
      </c>
      <c r="O3626" s="36">
        <f>IF(C3626="Saliente Local",(IFERROR((LIMPIA(K3626,1)),0)),0)</f>
        <v>0</v>
      </c>
      <c r="P3626" s="36">
        <f>IF(C3626="Saliente Nacional",(IFERROR((LIMPIA(K3626,1)),0)),0)</f>
        <v>0</v>
      </c>
      <c r="Q3626" s="36">
        <f>IF(C3626="Saliente Internacional",(IFERROR((LIMPIA(K3626,1)),0)),0)</f>
        <v>0</v>
      </c>
      <c r="R3626" s="36">
        <f t="shared" si="169"/>
        <v>0</v>
      </c>
      <c r="S3626" s="36">
        <f t="shared" si="170"/>
        <v>0</v>
      </c>
    </row>
    <row r="3627" spans="1:19" x14ac:dyDescent="0.25">
      <c r="A3627" s="101">
        <f>'DETALLE DE CONEXIONES'!P3627</f>
        <v>0</v>
      </c>
      <c r="B3627" s="36">
        <f>'DETALLE DE CONEXIONES'!I3627</f>
        <v>0</v>
      </c>
      <c r="C3627" s="36">
        <f>'DETALLE DE CONEXIONES'!BB3627</f>
        <v>0</v>
      </c>
      <c r="D3627" s="36">
        <f>'DETALLE DE CONEXIONES'!E3627</f>
        <v>0</v>
      </c>
      <c r="E3627" s="36">
        <f t="shared" si="168"/>
        <v>1</v>
      </c>
      <c r="F3627" s="36">
        <f>IFERROR(LIMPIA('DETALLE DE CONEXIONES'!N3627,1),0)</f>
        <v>0</v>
      </c>
      <c r="G3627" s="36" t="str">
        <f>LEFT('DETALLE DE CONEXIONES'!BE3627,3)</f>
        <v/>
      </c>
      <c r="H3627" s="36" t="str">
        <f>RIGHT('DETALLE DE CONEXIONES'!AK3627,2)</f>
        <v/>
      </c>
      <c r="I3627" s="36" t="str">
        <f>LEFT('DETALLE DE CONEXIONES'!AK3627,3)</f>
        <v/>
      </c>
      <c r="J3627" s="36" t="str">
        <f>LEFT('DETALLE DE CONEXIONES'!M3627,3)</f>
        <v/>
      </c>
      <c r="K3627" s="36" t="str">
        <f>IF(LEN('DETALLE DE CONEXIONES'!M3627)&lt;12,(RIGHT('DETALLE DE CONEXIONES'!M3627,5)),(RIGHT('DETALLE DE CONEXIONES'!M3627,6)))</f>
        <v/>
      </c>
      <c r="L3627" s="36">
        <f>IF(C3627="Saliente Local",(IFERROR((LIMPIA(J3627,1)),0)),0)</f>
        <v>0</v>
      </c>
      <c r="M3627" s="36">
        <f>IF(C3627="Saliente Nacional",(IFERROR((LIMPIA(J3627,1)),0)),0)</f>
        <v>0</v>
      </c>
      <c r="N3627" s="36">
        <f>IF(C3627="Saliente Internacional",(IFERROR((LIMPIA(J3627,1)),0)),0)</f>
        <v>0</v>
      </c>
      <c r="O3627" s="36">
        <f>IF(C3627="Saliente Local",(IFERROR((LIMPIA(K3627,1)),0)),0)</f>
        <v>0</v>
      </c>
      <c r="P3627" s="36">
        <f>IF(C3627="Saliente Nacional",(IFERROR((LIMPIA(K3627,1)),0)),0)</f>
        <v>0</v>
      </c>
      <c r="Q3627" s="36">
        <f>IF(C3627="Saliente Internacional",(IFERROR((LIMPIA(K3627,1)),0)),0)</f>
        <v>0</v>
      </c>
      <c r="R3627" s="36">
        <f t="shared" si="169"/>
        <v>0</v>
      </c>
      <c r="S3627" s="36">
        <f t="shared" si="170"/>
        <v>0</v>
      </c>
    </row>
    <row r="3628" spans="1:19" x14ac:dyDescent="0.25">
      <c r="A3628" s="101">
        <f>'DETALLE DE CONEXIONES'!P3628</f>
        <v>0</v>
      </c>
      <c r="B3628" s="36">
        <f>'DETALLE DE CONEXIONES'!I3628</f>
        <v>0</v>
      </c>
      <c r="C3628" s="36">
        <f>'DETALLE DE CONEXIONES'!BB3628</f>
        <v>0</v>
      </c>
      <c r="D3628" s="36">
        <f>'DETALLE DE CONEXIONES'!E3628</f>
        <v>0</v>
      </c>
      <c r="E3628" s="36">
        <f t="shared" si="168"/>
        <v>1</v>
      </c>
      <c r="F3628" s="36">
        <f>IFERROR(LIMPIA('DETALLE DE CONEXIONES'!N3628,1),0)</f>
        <v>0</v>
      </c>
      <c r="G3628" s="36" t="str">
        <f>LEFT('DETALLE DE CONEXIONES'!BE3628,3)</f>
        <v/>
      </c>
      <c r="H3628" s="36" t="str">
        <f>RIGHT('DETALLE DE CONEXIONES'!AK3628,2)</f>
        <v/>
      </c>
      <c r="I3628" s="36" t="str">
        <f>LEFT('DETALLE DE CONEXIONES'!AK3628,3)</f>
        <v/>
      </c>
      <c r="J3628" s="36" t="str">
        <f>LEFT('DETALLE DE CONEXIONES'!M3628,3)</f>
        <v/>
      </c>
      <c r="K3628" s="36" t="str">
        <f>IF(LEN('DETALLE DE CONEXIONES'!M3628)&lt;12,(RIGHT('DETALLE DE CONEXIONES'!M3628,5)),(RIGHT('DETALLE DE CONEXIONES'!M3628,6)))</f>
        <v/>
      </c>
      <c r="L3628" s="36">
        <f>IF(C3628="Saliente Local",(IFERROR((LIMPIA(J3628,1)),0)),0)</f>
        <v>0</v>
      </c>
      <c r="M3628" s="36">
        <f>IF(C3628="Saliente Nacional",(IFERROR((LIMPIA(J3628,1)),0)),0)</f>
        <v>0</v>
      </c>
      <c r="N3628" s="36">
        <f>IF(C3628="Saliente Internacional",(IFERROR((LIMPIA(J3628,1)),0)),0)</f>
        <v>0</v>
      </c>
      <c r="O3628" s="36">
        <f>IF(C3628="Saliente Local",(IFERROR((LIMPIA(K3628,1)),0)),0)</f>
        <v>0</v>
      </c>
      <c r="P3628" s="36">
        <f>IF(C3628="Saliente Nacional",(IFERROR((LIMPIA(K3628,1)),0)),0)</f>
        <v>0</v>
      </c>
      <c r="Q3628" s="36">
        <f>IF(C3628="Saliente Internacional",(IFERROR((LIMPIA(K3628,1)),0)),0)</f>
        <v>0</v>
      </c>
      <c r="R3628" s="36">
        <f t="shared" si="169"/>
        <v>0</v>
      </c>
      <c r="S3628" s="36">
        <f t="shared" si="170"/>
        <v>0</v>
      </c>
    </row>
    <row r="3629" spans="1:19" x14ac:dyDescent="0.25">
      <c r="A3629" s="101">
        <f>'DETALLE DE CONEXIONES'!P3629</f>
        <v>0</v>
      </c>
      <c r="B3629" s="36">
        <f>'DETALLE DE CONEXIONES'!I3629</f>
        <v>0</v>
      </c>
      <c r="C3629" s="36">
        <f>'DETALLE DE CONEXIONES'!BB3629</f>
        <v>0</v>
      </c>
      <c r="D3629" s="36">
        <f>'DETALLE DE CONEXIONES'!E3629</f>
        <v>0</v>
      </c>
      <c r="E3629" s="36">
        <f t="shared" si="168"/>
        <v>1</v>
      </c>
      <c r="F3629" s="36">
        <f>IFERROR(LIMPIA('DETALLE DE CONEXIONES'!N3629,1),0)</f>
        <v>0</v>
      </c>
      <c r="G3629" s="36" t="str">
        <f>LEFT('DETALLE DE CONEXIONES'!BE3629,3)</f>
        <v/>
      </c>
      <c r="H3629" s="36" t="str">
        <f>RIGHT('DETALLE DE CONEXIONES'!AK3629,2)</f>
        <v/>
      </c>
      <c r="I3629" s="36" t="str">
        <f>LEFT('DETALLE DE CONEXIONES'!AK3629,3)</f>
        <v/>
      </c>
      <c r="J3629" s="36" t="str">
        <f>LEFT('DETALLE DE CONEXIONES'!M3629,3)</f>
        <v/>
      </c>
      <c r="K3629" s="36" t="str">
        <f>IF(LEN('DETALLE DE CONEXIONES'!M3629)&lt;12,(RIGHT('DETALLE DE CONEXIONES'!M3629,5)),(RIGHT('DETALLE DE CONEXIONES'!M3629,6)))</f>
        <v/>
      </c>
      <c r="L3629" s="36">
        <f>IF(C3629="Saliente Local",(IFERROR((LIMPIA(J3629,1)),0)),0)</f>
        <v>0</v>
      </c>
      <c r="M3629" s="36">
        <f>IF(C3629="Saliente Nacional",(IFERROR((LIMPIA(J3629,1)),0)),0)</f>
        <v>0</v>
      </c>
      <c r="N3629" s="36">
        <f>IF(C3629="Saliente Internacional",(IFERROR((LIMPIA(J3629,1)),0)),0)</f>
        <v>0</v>
      </c>
      <c r="O3629" s="36">
        <f>IF(C3629="Saliente Local",(IFERROR((LIMPIA(K3629,1)),0)),0)</f>
        <v>0</v>
      </c>
      <c r="P3629" s="36">
        <f>IF(C3629="Saliente Nacional",(IFERROR((LIMPIA(K3629,1)),0)),0)</f>
        <v>0</v>
      </c>
      <c r="Q3629" s="36">
        <f>IF(C3629="Saliente Internacional",(IFERROR((LIMPIA(K3629,1)),0)),0)</f>
        <v>0</v>
      </c>
      <c r="R3629" s="36">
        <f t="shared" si="169"/>
        <v>0</v>
      </c>
      <c r="S3629" s="36">
        <f t="shared" si="170"/>
        <v>0</v>
      </c>
    </row>
    <row r="3630" spans="1:19" x14ac:dyDescent="0.25">
      <c r="A3630" s="101">
        <f>'DETALLE DE CONEXIONES'!P3630</f>
        <v>0</v>
      </c>
      <c r="B3630" s="36">
        <f>'DETALLE DE CONEXIONES'!I3630</f>
        <v>0</v>
      </c>
      <c r="C3630" s="36">
        <f>'DETALLE DE CONEXIONES'!BB3630</f>
        <v>0</v>
      </c>
      <c r="D3630" s="36">
        <f>'DETALLE DE CONEXIONES'!E3630</f>
        <v>0</v>
      </c>
      <c r="E3630" s="36">
        <f t="shared" si="168"/>
        <v>1</v>
      </c>
      <c r="F3630" s="36">
        <f>IFERROR(LIMPIA('DETALLE DE CONEXIONES'!N3630,1),0)</f>
        <v>0</v>
      </c>
      <c r="G3630" s="36" t="str">
        <f>LEFT('DETALLE DE CONEXIONES'!BE3630,3)</f>
        <v/>
      </c>
      <c r="H3630" s="36" t="str">
        <f>RIGHT('DETALLE DE CONEXIONES'!AK3630,2)</f>
        <v/>
      </c>
      <c r="I3630" s="36" t="str">
        <f>LEFT('DETALLE DE CONEXIONES'!AK3630,3)</f>
        <v/>
      </c>
      <c r="J3630" s="36" t="str">
        <f>LEFT('DETALLE DE CONEXIONES'!M3630,3)</f>
        <v/>
      </c>
      <c r="K3630" s="36" t="str">
        <f>IF(LEN('DETALLE DE CONEXIONES'!M3630)&lt;12,(RIGHT('DETALLE DE CONEXIONES'!M3630,5)),(RIGHT('DETALLE DE CONEXIONES'!M3630,6)))</f>
        <v/>
      </c>
      <c r="L3630" s="36">
        <f>IF(C3630="Saliente Local",(IFERROR((LIMPIA(J3630,1)),0)),0)</f>
        <v>0</v>
      </c>
      <c r="M3630" s="36">
        <f>IF(C3630="Saliente Nacional",(IFERROR((LIMPIA(J3630,1)),0)),0)</f>
        <v>0</v>
      </c>
      <c r="N3630" s="36">
        <f>IF(C3630="Saliente Internacional",(IFERROR((LIMPIA(J3630,1)),0)),0)</f>
        <v>0</v>
      </c>
      <c r="O3630" s="36">
        <f>IF(C3630="Saliente Local",(IFERROR((LIMPIA(K3630,1)),0)),0)</f>
        <v>0</v>
      </c>
      <c r="P3630" s="36">
        <f>IF(C3630="Saliente Nacional",(IFERROR((LIMPIA(K3630,1)),0)),0)</f>
        <v>0</v>
      </c>
      <c r="Q3630" s="36">
        <f>IF(C3630="Saliente Internacional",(IFERROR((LIMPIA(K3630,1)),0)),0)</f>
        <v>0</v>
      </c>
      <c r="R3630" s="36">
        <f t="shared" si="169"/>
        <v>0</v>
      </c>
      <c r="S3630" s="36">
        <f t="shared" si="170"/>
        <v>0</v>
      </c>
    </row>
    <row r="3631" spans="1:19" x14ac:dyDescent="0.25">
      <c r="A3631" s="101">
        <f>'DETALLE DE CONEXIONES'!P3631</f>
        <v>0</v>
      </c>
      <c r="B3631" s="36">
        <f>'DETALLE DE CONEXIONES'!I3631</f>
        <v>0</v>
      </c>
      <c r="C3631" s="36">
        <f>'DETALLE DE CONEXIONES'!BB3631</f>
        <v>0</v>
      </c>
      <c r="D3631" s="36">
        <f>'DETALLE DE CONEXIONES'!E3631</f>
        <v>0</v>
      </c>
      <c r="E3631" s="36">
        <f t="shared" si="168"/>
        <v>1</v>
      </c>
      <c r="F3631" s="36">
        <f>IFERROR(LIMPIA('DETALLE DE CONEXIONES'!N3631,1),0)</f>
        <v>0</v>
      </c>
      <c r="G3631" s="36" t="str">
        <f>LEFT('DETALLE DE CONEXIONES'!BE3631,3)</f>
        <v/>
      </c>
      <c r="H3631" s="36" t="str">
        <f>RIGHT('DETALLE DE CONEXIONES'!AK3631,2)</f>
        <v/>
      </c>
      <c r="I3631" s="36" t="str">
        <f>LEFT('DETALLE DE CONEXIONES'!AK3631,3)</f>
        <v/>
      </c>
      <c r="J3631" s="36" t="str">
        <f>LEFT('DETALLE DE CONEXIONES'!M3631,3)</f>
        <v/>
      </c>
      <c r="K3631" s="36" t="str">
        <f>IF(LEN('DETALLE DE CONEXIONES'!M3631)&lt;12,(RIGHT('DETALLE DE CONEXIONES'!M3631,5)),(RIGHT('DETALLE DE CONEXIONES'!M3631,6)))</f>
        <v/>
      </c>
      <c r="L3631" s="36">
        <f>IF(C3631="Saliente Local",(IFERROR((LIMPIA(J3631,1)),0)),0)</f>
        <v>0</v>
      </c>
      <c r="M3631" s="36">
        <f>IF(C3631="Saliente Nacional",(IFERROR((LIMPIA(J3631,1)),0)),0)</f>
        <v>0</v>
      </c>
      <c r="N3631" s="36">
        <f>IF(C3631="Saliente Internacional",(IFERROR((LIMPIA(J3631,1)),0)),0)</f>
        <v>0</v>
      </c>
      <c r="O3631" s="36">
        <f>IF(C3631="Saliente Local",(IFERROR((LIMPIA(K3631,1)),0)),0)</f>
        <v>0</v>
      </c>
      <c r="P3631" s="36">
        <f>IF(C3631="Saliente Nacional",(IFERROR((LIMPIA(K3631,1)),0)),0)</f>
        <v>0</v>
      </c>
      <c r="Q3631" s="36">
        <f>IF(C3631="Saliente Internacional",(IFERROR((LIMPIA(K3631,1)),0)),0)</f>
        <v>0</v>
      </c>
      <c r="R3631" s="36">
        <f t="shared" si="169"/>
        <v>0</v>
      </c>
      <c r="S3631" s="36">
        <f t="shared" si="170"/>
        <v>0</v>
      </c>
    </row>
    <row r="3632" spans="1:19" x14ac:dyDescent="0.25">
      <c r="A3632" s="101">
        <f>'DETALLE DE CONEXIONES'!P3632</f>
        <v>0</v>
      </c>
      <c r="B3632" s="36">
        <f>'DETALLE DE CONEXIONES'!I3632</f>
        <v>0</v>
      </c>
      <c r="C3632" s="36">
        <f>'DETALLE DE CONEXIONES'!BB3632</f>
        <v>0</v>
      </c>
      <c r="D3632" s="36">
        <f>'DETALLE DE CONEXIONES'!E3632</f>
        <v>0</v>
      </c>
      <c r="E3632" s="36">
        <f t="shared" si="168"/>
        <v>1</v>
      </c>
      <c r="F3632" s="36">
        <f>IFERROR(LIMPIA('DETALLE DE CONEXIONES'!N3632,1),0)</f>
        <v>0</v>
      </c>
      <c r="G3632" s="36" t="str">
        <f>LEFT('DETALLE DE CONEXIONES'!BE3632,3)</f>
        <v/>
      </c>
      <c r="H3632" s="36" t="str">
        <f>RIGHT('DETALLE DE CONEXIONES'!AK3632,2)</f>
        <v/>
      </c>
      <c r="I3632" s="36" t="str">
        <f>LEFT('DETALLE DE CONEXIONES'!AK3632,3)</f>
        <v/>
      </c>
      <c r="J3632" s="36" t="str">
        <f>LEFT('DETALLE DE CONEXIONES'!M3632,3)</f>
        <v/>
      </c>
      <c r="K3632" s="36" t="str">
        <f>IF(LEN('DETALLE DE CONEXIONES'!M3632)&lt;12,(RIGHT('DETALLE DE CONEXIONES'!M3632,5)),(RIGHT('DETALLE DE CONEXIONES'!M3632,6)))</f>
        <v/>
      </c>
      <c r="L3632" s="36">
        <f>IF(C3632="Saliente Local",(IFERROR((LIMPIA(J3632,1)),0)),0)</f>
        <v>0</v>
      </c>
      <c r="M3632" s="36">
        <f>IF(C3632="Saliente Nacional",(IFERROR((LIMPIA(J3632,1)),0)),0)</f>
        <v>0</v>
      </c>
      <c r="N3632" s="36">
        <f>IF(C3632="Saliente Internacional",(IFERROR((LIMPIA(J3632,1)),0)),0)</f>
        <v>0</v>
      </c>
      <c r="O3632" s="36">
        <f>IF(C3632="Saliente Local",(IFERROR((LIMPIA(K3632,1)),0)),0)</f>
        <v>0</v>
      </c>
      <c r="P3632" s="36">
        <f>IF(C3632="Saliente Nacional",(IFERROR((LIMPIA(K3632,1)),0)),0)</f>
        <v>0</v>
      </c>
      <c r="Q3632" s="36">
        <f>IF(C3632="Saliente Internacional",(IFERROR((LIMPIA(K3632,1)),0)),0)</f>
        <v>0</v>
      </c>
      <c r="R3632" s="36">
        <f t="shared" si="169"/>
        <v>0</v>
      </c>
      <c r="S3632" s="36">
        <f t="shared" si="170"/>
        <v>0</v>
      </c>
    </row>
    <row r="3633" spans="1:19" x14ac:dyDescent="0.25">
      <c r="A3633" s="101">
        <f>'DETALLE DE CONEXIONES'!P3633</f>
        <v>0</v>
      </c>
      <c r="B3633" s="36">
        <f>'DETALLE DE CONEXIONES'!I3633</f>
        <v>0</v>
      </c>
      <c r="C3633" s="36">
        <f>'DETALLE DE CONEXIONES'!BB3633</f>
        <v>0</v>
      </c>
      <c r="D3633" s="36">
        <f>'DETALLE DE CONEXIONES'!E3633</f>
        <v>0</v>
      </c>
      <c r="E3633" s="36">
        <f t="shared" si="168"/>
        <v>1</v>
      </c>
      <c r="F3633" s="36">
        <f>IFERROR(LIMPIA('DETALLE DE CONEXIONES'!N3633,1),0)</f>
        <v>0</v>
      </c>
      <c r="G3633" s="36" t="str">
        <f>LEFT('DETALLE DE CONEXIONES'!BE3633,3)</f>
        <v/>
      </c>
      <c r="H3633" s="36" t="str">
        <f>RIGHT('DETALLE DE CONEXIONES'!AK3633,2)</f>
        <v/>
      </c>
      <c r="I3633" s="36" t="str">
        <f>LEFT('DETALLE DE CONEXIONES'!AK3633,3)</f>
        <v/>
      </c>
      <c r="J3633" s="36" t="str">
        <f>LEFT('DETALLE DE CONEXIONES'!M3633,3)</f>
        <v/>
      </c>
      <c r="K3633" s="36" t="str">
        <f>IF(LEN('DETALLE DE CONEXIONES'!M3633)&lt;12,(RIGHT('DETALLE DE CONEXIONES'!M3633,5)),(RIGHT('DETALLE DE CONEXIONES'!M3633,6)))</f>
        <v/>
      </c>
      <c r="L3633" s="36">
        <f>IF(C3633="Saliente Local",(IFERROR((LIMPIA(J3633,1)),0)),0)</f>
        <v>0</v>
      </c>
      <c r="M3633" s="36">
        <f>IF(C3633="Saliente Nacional",(IFERROR((LIMPIA(J3633,1)),0)),0)</f>
        <v>0</v>
      </c>
      <c r="N3633" s="36">
        <f>IF(C3633="Saliente Internacional",(IFERROR((LIMPIA(J3633,1)),0)),0)</f>
        <v>0</v>
      </c>
      <c r="O3633" s="36">
        <f>IF(C3633="Saliente Local",(IFERROR((LIMPIA(K3633,1)),0)),0)</f>
        <v>0</v>
      </c>
      <c r="P3633" s="36">
        <f>IF(C3633="Saliente Nacional",(IFERROR((LIMPIA(K3633,1)),0)),0)</f>
        <v>0</v>
      </c>
      <c r="Q3633" s="36">
        <f>IF(C3633="Saliente Internacional",(IFERROR((LIMPIA(K3633,1)),0)),0)</f>
        <v>0</v>
      </c>
      <c r="R3633" s="36">
        <f t="shared" si="169"/>
        <v>0</v>
      </c>
      <c r="S3633" s="36">
        <f t="shared" si="170"/>
        <v>0</v>
      </c>
    </row>
    <row r="3634" spans="1:19" x14ac:dyDescent="0.25">
      <c r="A3634" s="101">
        <f>'DETALLE DE CONEXIONES'!P3634</f>
        <v>0</v>
      </c>
      <c r="B3634" s="36">
        <f>'DETALLE DE CONEXIONES'!I3634</f>
        <v>0</v>
      </c>
      <c r="C3634" s="36">
        <f>'DETALLE DE CONEXIONES'!BB3634</f>
        <v>0</v>
      </c>
      <c r="D3634" s="36">
        <f>'DETALLE DE CONEXIONES'!E3634</f>
        <v>0</v>
      </c>
      <c r="E3634" s="36">
        <f t="shared" si="168"/>
        <v>1</v>
      </c>
      <c r="F3634" s="36">
        <f>IFERROR(LIMPIA('DETALLE DE CONEXIONES'!N3634,1),0)</f>
        <v>0</v>
      </c>
      <c r="G3634" s="36" t="str">
        <f>LEFT('DETALLE DE CONEXIONES'!BE3634,3)</f>
        <v/>
      </c>
      <c r="H3634" s="36" t="str">
        <f>RIGHT('DETALLE DE CONEXIONES'!AK3634,2)</f>
        <v/>
      </c>
      <c r="I3634" s="36" t="str">
        <f>LEFT('DETALLE DE CONEXIONES'!AK3634,3)</f>
        <v/>
      </c>
      <c r="J3634" s="36" t="str">
        <f>LEFT('DETALLE DE CONEXIONES'!M3634,3)</f>
        <v/>
      </c>
      <c r="K3634" s="36" t="str">
        <f>IF(LEN('DETALLE DE CONEXIONES'!M3634)&lt;12,(RIGHT('DETALLE DE CONEXIONES'!M3634,5)),(RIGHT('DETALLE DE CONEXIONES'!M3634,6)))</f>
        <v/>
      </c>
      <c r="L3634" s="36">
        <f>IF(C3634="Saliente Local",(IFERROR((LIMPIA(J3634,1)),0)),0)</f>
        <v>0</v>
      </c>
      <c r="M3634" s="36">
        <f>IF(C3634="Saliente Nacional",(IFERROR((LIMPIA(J3634,1)),0)),0)</f>
        <v>0</v>
      </c>
      <c r="N3634" s="36">
        <f>IF(C3634="Saliente Internacional",(IFERROR((LIMPIA(J3634,1)),0)),0)</f>
        <v>0</v>
      </c>
      <c r="O3634" s="36">
        <f>IF(C3634="Saliente Local",(IFERROR((LIMPIA(K3634,1)),0)),0)</f>
        <v>0</v>
      </c>
      <c r="P3634" s="36">
        <f>IF(C3634="Saliente Nacional",(IFERROR((LIMPIA(K3634,1)),0)),0)</f>
        <v>0</v>
      </c>
      <c r="Q3634" s="36">
        <f>IF(C3634="Saliente Internacional",(IFERROR((LIMPIA(K3634,1)),0)),0)</f>
        <v>0</v>
      </c>
      <c r="R3634" s="36">
        <f t="shared" si="169"/>
        <v>0</v>
      </c>
      <c r="S3634" s="36">
        <f t="shared" si="170"/>
        <v>0</v>
      </c>
    </row>
    <row r="3635" spans="1:19" x14ac:dyDescent="0.25">
      <c r="A3635" s="101">
        <f>'DETALLE DE CONEXIONES'!P3635</f>
        <v>0</v>
      </c>
      <c r="B3635" s="36">
        <f>'DETALLE DE CONEXIONES'!I3635</f>
        <v>0</v>
      </c>
      <c r="C3635" s="36">
        <f>'DETALLE DE CONEXIONES'!BB3635</f>
        <v>0</v>
      </c>
      <c r="D3635" s="36">
        <f>'DETALLE DE CONEXIONES'!E3635</f>
        <v>0</v>
      </c>
      <c r="E3635" s="36">
        <f t="shared" si="168"/>
        <v>1</v>
      </c>
      <c r="F3635" s="36">
        <f>IFERROR(LIMPIA('DETALLE DE CONEXIONES'!N3635,1),0)</f>
        <v>0</v>
      </c>
      <c r="G3635" s="36" t="str">
        <f>LEFT('DETALLE DE CONEXIONES'!BE3635,3)</f>
        <v/>
      </c>
      <c r="H3635" s="36" t="str">
        <f>RIGHT('DETALLE DE CONEXIONES'!AK3635,2)</f>
        <v/>
      </c>
      <c r="I3635" s="36" t="str">
        <f>LEFT('DETALLE DE CONEXIONES'!AK3635,3)</f>
        <v/>
      </c>
      <c r="J3635" s="36" t="str">
        <f>LEFT('DETALLE DE CONEXIONES'!M3635,3)</f>
        <v/>
      </c>
      <c r="K3635" s="36" t="str">
        <f>IF(LEN('DETALLE DE CONEXIONES'!M3635)&lt;12,(RIGHT('DETALLE DE CONEXIONES'!M3635,5)),(RIGHT('DETALLE DE CONEXIONES'!M3635,6)))</f>
        <v/>
      </c>
      <c r="L3635" s="36">
        <f>IF(C3635="Saliente Local",(IFERROR((LIMPIA(J3635,1)),0)),0)</f>
        <v>0</v>
      </c>
      <c r="M3635" s="36">
        <f>IF(C3635="Saliente Nacional",(IFERROR((LIMPIA(J3635,1)),0)),0)</f>
        <v>0</v>
      </c>
      <c r="N3635" s="36">
        <f>IF(C3635="Saliente Internacional",(IFERROR((LIMPIA(J3635,1)),0)),0)</f>
        <v>0</v>
      </c>
      <c r="O3635" s="36">
        <f>IF(C3635="Saliente Local",(IFERROR((LIMPIA(K3635,1)),0)),0)</f>
        <v>0</v>
      </c>
      <c r="P3635" s="36">
        <f>IF(C3635="Saliente Nacional",(IFERROR((LIMPIA(K3635,1)),0)),0)</f>
        <v>0</v>
      </c>
      <c r="Q3635" s="36">
        <f>IF(C3635="Saliente Internacional",(IFERROR((LIMPIA(K3635,1)),0)),0)</f>
        <v>0</v>
      </c>
      <c r="R3635" s="36">
        <f t="shared" si="169"/>
        <v>0</v>
      </c>
      <c r="S3635" s="36">
        <f t="shared" si="170"/>
        <v>0</v>
      </c>
    </row>
    <row r="3636" spans="1:19" x14ac:dyDescent="0.25">
      <c r="A3636" s="101">
        <f>'DETALLE DE CONEXIONES'!P3636</f>
        <v>0</v>
      </c>
      <c r="B3636" s="36">
        <f>'DETALLE DE CONEXIONES'!I3636</f>
        <v>0</v>
      </c>
      <c r="C3636" s="36">
        <f>'DETALLE DE CONEXIONES'!BB3636</f>
        <v>0</v>
      </c>
      <c r="D3636" s="36">
        <f>'DETALLE DE CONEXIONES'!E3636</f>
        <v>0</v>
      </c>
      <c r="E3636" s="36">
        <f t="shared" si="168"/>
        <v>1</v>
      </c>
      <c r="F3636" s="36">
        <f>IFERROR(LIMPIA('DETALLE DE CONEXIONES'!N3636,1),0)</f>
        <v>0</v>
      </c>
      <c r="G3636" s="36" t="str">
        <f>LEFT('DETALLE DE CONEXIONES'!BE3636,3)</f>
        <v/>
      </c>
      <c r="H3636" s="36" t="str">
        <f>RIGHT('DETALLE DE CONEXIONES'!AK3636,2)</f>
        <v/>
      </c>
      <c r="I3636" s="36" t="str">
        <f>LEFT('DETALLE DE CONEXIONES'!AK3636,3)</f>
        <v/>
      </c>
      <c r="J3636" s="36" t="str">
        <f>LEFT('DETALLE DE CONEXIONES'!M3636,3)</f>
        <v/>
      </c>
      <c r="K3636" s="36" t="str">
        <f>IF(LEN('DETALLE DE CONEXIONES'!M3636)&lt;12,(RIGHT('DETALLE DE CONEXIONES'!M3636,5)),(RIGHT('DETALLE DE CONEXIONES'!M3636,6)))</f>
        <v/>
      </c>
      <c r="L3636" s="36">
        <f>IF(C3636="Saliente Local",(IFERROR((LIMPIA(J3636,1)),0)),0)</f>
        <v>0</v>
      </c>
      <c r="M3636" s="36">
        <f>IF(C3636="Saliente Nacional",(IFERROR((LIMPIA(J3636,1)),0)),0)</f>
        <v>0</v>
      </c>
      <c r="N3636" s="36">
        <f>IF(C3636="Saliente Internacional",(IFERROR((LIMPIA(J3636,1)),0)),0)</f>
        <v>0</v>
      </c>
      <c r="O3636" s="36">
        <f>IF(C3636="Saliente Local",(IFERROR((LIMPIA(K3636,1)),0)),0)</f>
        <v>0</v>
      </c>
      <c r="P3636" s="36">
        <f>IF(C3636="Saliente Nacional",(IFERROR((LIMPIA(K3636,1)),0)),0)</f>
        <v>0</v>
      </c>
      <c r="Q3636" s="36">
        <f>IF(C3636="Saliente Internacional",(IFERROR((LIMPIA(K3636,1)),0)),0)</f>
        <v>0</v>
      </c>
      <c r="R3636" s="36">
        <f t="shared" si="169"/>
        <v>0</v>
      </c>
      <c r="S3636" s="36">
        <f t="shared" si="170"/>
        <v>0</v>
      </c>
    </row>
    <row r="3637" spans="1:19" x14ac:dyDescent="0.25">
      <c r="A3637" s="101">
        <f>'DETALLE DE CONEXIONES'!P3637</f>
        <v>0</v>
      </c>
      <c r="B3637" s="36">
        <f>'DETALLE DE CONEXIONES'!I3637</f>
        <v>0</v>
      </c>
      <c r="C3637" s="36">
        <f>'DETALLE DE CONEXIONES'!BB3637</f>
        <v>0</v>
      </c>
      <c r="D3637" s="36">
        <f>'DETALLE DE CONEXIONES'!E3637</f>
        <v>0</v>
      </c>
      <c r="E3637" s="36">
        <f t="shared" si="168"/>
        <v>1</v>
      </c>
      <c r="F3637" s="36">
        <f>IFERROR(LIMPIA('DETALLE DE CONEXIONES'!N3637,1),0)</f>
        <v>0</v>
      </c>
      <c r="G3637" s="36" t="str">
        <f>LEFT('DETALLE DE CONEXIONES'!BE3637,3)</f>
        <v/>
      </c>
      <c r="H3637" s="36" t="str">
        <f>RIGHT('DETALLE DE CONEXIONES'!AK3637,2)</f>
        <v/>
      </c>
      <c r="I3637" s="36" t="str">
        <f>LEFT('DETALLE DE CONEXIONES'!AK3637,3)</f>
        <v/>
      </c>
      <c r="J3637" s="36" t="str">
        <f>LEFT('DETALLE DE CONEXIONES'!M3637,3)</f>
        <v/>
      </c>
      <c r="K3637" s="36" t="str">
        <f>IF(LEN('DETALLE DE CONEXIONES'!M3637)&lt;12,(RIGHT('DETALLE DE CONEXIONES'!M3637,5)),(RIGHT('DETALLE DE CONEXIONES'!M3637,6)))</f>
        <v/>
      </c>
      <c r="L3637" s="36">
        <f>IF(C3637="Saliente Local",(IFERROR((LIMPIA(J3637,1)),0)),0)</f>
        <v>0</v>
      </c>
      <c r="M3637" s="36">
        <f>IF(C3637="Saliente Nacional",(IFERROR((LIMPIA(J3637,1)),0)),0)</f>
        <v>0</v>
      </c>
      <c r="N3637" s="36">
        <f>IF(C3637="Saliente Internacional",(IFERROR((LIMPIA(J3637,1)),0)),0)</f>
        <v>0</v>
      </c>
      <c r="O3637" s="36">
        <f>IF(C3637="Saliente Local",(IFERROR((LIMPIA(K3637,1)),0)),0)</f>
        <v>0</v>
      </c>
      <c r="P3637" s="36">
        <f>IF(C3637="Saliente Nacional",(IFERROR((LIMPIA(K3637,1)),0)),0)</f>
        <v>0</v>
      </c>
      <c r="Q3637" s="36">
        <f>IF(C3637="Saliente Internacional",(IFERROR((LIMPIA(K3637,1)),0)),0)</f>
        <v>0</v>
      </c>
      <c r="R3637" s="36">
        <f t="shared" si="169"/>
        <v>0</v>
      </c>
      <c r="S3637" s="36">
        <f t="shared" si="170"/>
        <v>0</v>
      </c>
    </row>
    <row r="3638" spans="1:19" x14ac:dyDescent="0.25">
      <c r="A3638" s="101">
        <f>'DETALLE DE CONEXIONES'!P3638</f>
        <v>0</v>
      </c>
      <c r="B3638" s="36">
        <f>'DETALLE DE CONEXIONES'!I3638</f>
        <v>0</v>
      </c>
      <c r="C3638" s="36">
        <f>'DETALLE DE CONEXIONES'!BB3638</f>
        <v>0</v>
      </c>
      <c r="D3638" s="36">
        <f>'DETALLE DE CONEXIONES'!E3638</f>
        <v>0</v>
      </c>
      <c r="E3638" s="36">
        <f t="shared" si="168"/>
        <v>1</v>
      </c>
      <c r="F3638" s="36">
        <f>IFERROR(LIMPIA('DETALLE DE CONEXIONES'!N3638,1),0)</f>
        <v>0</v>
      </c>
      <c r="G3638" s="36" t="str">
        <f>LEFT('DETALLE DE CONEXIONES'!BE3638,3)</f>
        <v/>
      </c>
      <c r="H3638" s="36" t="str">
        <f>RIGHT('DETALLE DE CONEXIONES'!AK3638,2)</f>
        <v/>
      </c>
      <c r="I3638" s="36" t="str">
        <f>LEFT('DETALLE DE CONEXIONES'!AK3638,3)</f>
        <v/>
      </c>
      <c r="J3638" s="36" t="str">
        <f>LEFT('DETALLE DE CONEXIONES'!M3638,3)</f>
        <v/>
      </c>
      <c r="K3638" s="36" t="str">
        <f>IF(LEN('DETALLE DE CONEXIONES'!M3638)&lt;12,(RIGHT('DETALLE DE CONEXIONES'!M3638,5)),(RIGHT('DETALLE DE CONEXIONES'!M3638,6)))</f>
        <v/>
      </c>
      <c r="L3638" s="36">
        <f>IF(C3638="Saliente Local",(IFERROR((LIMPIA(J3638,1)),0)),0)</f>
        <v>0</v>
      </c>
      <c r="M3638" s="36">
        <f>IF(C3638="Saliente Nacional",(IFERROR((LIMPIA(J3638,1)),0)),0)</f>
        <v>0</v>
      </c>
      <c r="N3638" s="36">
        <f>IF(C3638="Saliente Internacional",(IFERROR((LIMPIA(J3638,1)),0)),0)</f>
        <v>0</v>
      </c>
      <c r="O3638" s="36">
        <f>IF(C3638="Saliente Local",(IFERROR((LIMPIA(K3638,1)),0)),0)</f>
        <v>0</v>
      </c>
      <c r="P3638" s="36">
        <f>IF(C3638="Saliente Nacional",(IFERROR((LIMPIA(K3638,1)),0)),0)</f>
        <v>0</v>
      </c>
      <c r="Q3638" s="36">
        <f>IF(C3638="Saliente Internacional",(IFERROR((LIMPIA(K3638,1)),0)),0)</f>
        <v>0</v>
      </c>
      <c r="R3638" s="36">
        <f t="shared" si="169"/>
        <v>0</v>
      </c>
      <c r="S3638" s="36">
        <f t="shared" si="170"/>
        <v>0</v>
      </c>
    </row>
    <row r="3639" spans="1:19" x14ac:dyDescent="0.25">
      <c r="A3639" s="101">
        <f>'DETALLE DE CONEXIONES'!P3639</f>
        <v>0</v>
      </c>
      <c r="B3639" s="36">
        <f>'DETALLE DE CONEXIONES'!I3639</f>
        <v>0</v>
      </c>
      <c r="C3639" s="36">
        <f>'DETALLE DE CONEXIONES'!BB3639</f>
        <v>0</v>
      </c>
      <c r="D3639" s="36">
        <f>'DETALLE DE CONEXIONES'!E3639</f>
        <v>0</v>
      </c>
      <c r="E3639" s="36">
        <f t="shared" si="168"/>
        <v>1</v>
      </c>
      <c r="F3639" s="36">
        <f>IFERROR(LIMPIA('DETALLE DE CONEXIONES'!N3639,1),0)</f>
        <v>0</v>
      </c>
      <c r="G3639" s="36" t="str">
        <f>LEFT('DETALLE DE CONEXIONES'!BE3639,3)</f>
        <v/>
      </c>
      <c r="H3639" s="36" t="str">
        <f>RIGHT('DETALLE DE CONEXIONES'!AK3639,2)</f>
        <v/>
      </c>
      <c r="I3639" s="36" t="str">
        <f>LEFT('DETALLE DE CONEXIONES'!AK3639,3)</f>
        <v/>
      </c>
      <c r="J3639" s="36" t="str">
        <f>LEFT('DETALLE DE CONEXIONES'!M3639,3)</f>
        <v/>
      </c>
      <c r="K3639" s="36" t="str">
        <f>IF(LEN('DETALLE DE CONEXIONES'!M3639)&lt;12,(RIGHT('DETALLE DE CONEXIONES'!M3639,5)),(RIGHT('DETALLE DE CONEXIONES'!M3639,6)))</f>
        <v/>
      </c>
      <c r="L3639" s="36">
        <f>IF(C3639="Saliente Local",(IFERROR((LIMPIA(J3639,1)),0)),0)</f>
        <v>0</v>
      </c>
      <c r="M3639" s="36">
        <f>IF(C3639="Saliente Nacional",(IFERROR((LIMPIA(J3639,1)),0)),0)</f>
        <v>0</v>
      </c>
      <c r="N3639" s="36">
        <f>IF(C3639="Saliente Internacional",(IFERROR((LIMPIA(J3639,1)),0)),0)</f>
        <v>0</v>
      </c>
      <c r="O3639" s="36">
        <f>IF(C3639="Saliente Local",(IFERROR((LIMPIA(K3639,1)),0)),0)</f>
        <v>0</v>
      </c>
      <c r="P3639" s="36">
        <f>IF(C3639="Saliente Nacional",(IFERROR((LIMPIA(K3639,1)),0)),0)</f>
        <v>0</v>
      </c>
      <c r="Q3639" s="36">
        <f>IF(C3639="Saliente Internacional",(IFERROR((LIMPIA(K3639,1)),0)),0)</f>
        <v>0</v>
      </c>
      <c r="R3639" s="36">
        <f t="shared" si="169"/>
        <v>0</v>
      </c>
      <c r="S3639" s="36">
        <f t="shared" si="170"/>
        <v>0</v>
      </c>
    </row>
    <row r="3640" spans="1:19" x14ac:dyDescent="0.25">
      <c r="A3640" s="101">
        <f>'DETALLE DE CONEXIONES'!P3640</f>
        <v>0</v>
      </c>
      <c r="B3640" s="36">
        <f>'DETALLE DE CONEXIONES'!I3640</f>
        <v>0</v>
      </c>
      <c r="C3640" s="36">
        <f>'DETALLE DE CONEXIONES'!BB3640</f>
        <v>0</v>
      </c>
      <c r="D3640" s="36">
        <f>'DETALLE DE CONEXIONES'!E3640</f>
        <v>0</v>
      </c>
      <c r="E3640" s="36">
        <f t="shared" si="168"/>
        <v>1</v>
      </c>
      <c r="F3640" s="36">
        <f>IFERROR(LIMPIA('DETALLE DE CONEXIONES'!N3640,1),0)</f>
        <v>0</v>
      </c>
      <c r="G3640" s="36" t="str">
        <f>LEFT('DETALLE DE CONEXIONES'!BE3640,3)</f>
        <v/>
      </c>
      <c r="H3640" s="36" t="str">
        <f>RIGHT('DETALLE DE CONEXIONES'!AK3640,2)</f>
        <v/>
      </c>
      <c r="I3640" s="36" t="str">
        <f>LEFT('DETALLE DE CONEXIONES'!AK3640,3)</f>
        <v/>
      </c>
      <c r="J3640" s="36" t="str">
        <f>LEFT('DETALLE DE CONEXIONES'!M3640,3)</f>
        <v/>
      </c>
      <c r="K3640" s="36" t="str">
        <f>IF(LEN('DETALLE DE CONEXIONES'!M3640)&lt;12,(RIGHT('DETALLE DE CONEXIONES'!M3640,5)),(RIGHT('DETALLE DE CONEXIONES'!M3640,6)))</f>
        <v/>
      </c>
      <c r="L3640" s="36">
        <f>IF(C3640="Saliente Local",(IFERROR((LIMPIA(J3640,1)),0)),0)</f>
        <v>0</v>
      </c>
      <c r="M3640" s="36">
        <f>IF(C3640="Saliente Nacional",(IFERROR((LIMPIA(J3640,1)),0)),0)</f>
        <v>0</v>
      </c>
      <c r="N3640" s="36">
        <f>IF(C3640="Saliente Internacional",(IFERROR((LIMPIA(J3640,1)),0)),0)</f>
        <v>0</v>
      </c>
      <c r="O3640" s="36">
        <f>IF(C3640="Saliente Local",(IFERROR((LIMPIA(K3640,1)),0)),0)</f>
        <v>0</v>
      </c>
      <c r="P3640" s="36">
        <f>IF(C3640="Saliente Nacional",(IFERROR((LIMPIA(K3640,1)),0)),0)</f>
        <v>0</v>
      </c>
      <c r="Q3640" s="36">
        <f>IF(C3640="Saliente Internacional",(IFERROR((LIMPIA(K3640,1)),0)),0)</f>
        <v>0</v>
      </c>
      <c r="R3640" s="36">
        <f t="shared" si="169"/>
        <v>0</v>
      </c>
      <c r="S3640" s="36">
        <f t="shared" si="170"/>
        <v>0</v>
      </c>
    </row>
    <row r="3641" spans="1:19" x14ac:dyDescent="0.25">
      <c r="A3641" s="101">
        <f>'DETALLE DE CONEXIONES'!P3641</f>
        <v>0</v>
      </c>
      <c r="B3641" s="36">
        <f>'DETALLE DE CONEXIONES'!I3641</f>
        <v>0</v>
      </c>
      <c r="C3641" s="36">
        <f>'DETALLE DE CONEXIONES'!BB3641</f>
        <v>0</v>
      </c>
      <c r="D3641" s="36">
        <f>'DETALLE DE CONEXIONES'!E3641</f>
        <v>0</v>
      </c>
      <c r="E3641" s="36">
        <f t="shared" si="168"/>
        <v>1</v>
      </c>
      <c r="F3641" s="36">
        <f>IFERROR(LIMPIA('DETALLE DE CONEXIONES'!N3641,1),0)</f>
        <v>0</v>
      </c>
      <c r="G3641" s="36" t="str">
        <f>LEFT('DETALLE DE CONEXIONES'!BE3641,3)</f>
        <v/>
      </c>
      <c r="H3641" s="36" t="str">
        <f>RIGHT('DETALLE DE CONEXIONES'!AK3641,2)</f>
        <v/>
      </c>
      <c r="I3641" s="36" t="str">
        <f>LEFT('DETALLE DE CONEXIONES'!AK3641,3)</f>
        <v/>
      </c>
      <c r="J3641" s="36" t="str">
        <f>LEFT('DETALLE DE CONEXIONES'!M3641,3)</f>
        <v/>
      </c>
      <c r="K3641" s="36" t="str">
        <f>IF(LEN('DETALLE DE CONEXIONES'!M3641)&lt;12,(RIGHT('DETALLE DE CONEXIONES'!M3641,5)),(RIGHT('DETALLE DE CONEXIONES'!M3641,6)))</f>
        <v/>
      </c>
      <c r="L3641" s="36">
        <f>IF(C3641="Saliente Local",(IFERROR((LIMPIA(J3641,1)),0)),0)</f>
        <v>0</v>
      </c>
      <c r="M3641" s="36">
        <f>IF(C3641="Saliente Nacional",(IFERROR((LIMPIA(J3641,1)),0)),0)</f>
        <v>0</v>
      </c>
      <c r="N3641" s="36">
        <f>IF(C3641="Saliente Internacional",(IFERROR((LIMPIA(J3641,1)),0)),0)</f>
        <v>0</v>
      </c>
      <c r="O3641" s="36">
        <f>IF(C3641="Saliente Local",(IFERROR((LIMPIA(K3641,1)),0)),0)</f>
        <v>0</v>
      </c>
      <c r="P3641" s="36">
        <f>IF(C3641="Saliente Nacional",(IFERROR((LIMPIA(K3641,1)),0)),0)</f>
        <v>0</v>
      </c>
      <c r="Q3641" s="36">
        <f>IF(C3641="Saliente Internacional",(IFERROR((LIMPIA(K3641,1)),0)),0)</f>
        <v>0</v>
      </c>
      <c r="R3641" s="36">
        <f t="shared" si="169"/>
        <v>0</v>
      </c>
      <c r="S3641" s="36">
        <f t="shared" si="170"/>
        <v>0</v>
      </c>
    </row>
    <row r="3642" spans="1:19" x14ac:dyDescent="0.25">
      <c r="A3642" s="101">
        <f>'DETALLE DE CONEXIONES'!P3642</f>
        <v>0</v>
      </c>
      <c r="B3642" s="36">
        <f>'DETALLE DE CONEXIONES'!I3642</f>
        <v>0</v>
      </c>
      <c r="C3642" s="36">
        <f>'DETALLE DE CONEXIONES'!BB3642</f>
        <v>0</v>
      </c>
      <c r="D3642" s="36">
        <f>'DETALLE DE CONEXIONES'!E3642</f>
        <v>0</v>
      </c>
      <c r="E3642" s="36">
        <f t="shared" si="168"/>
        <v>1</v>
      </c>
      <c r="F3642" s="36">
        <f>IFERROR(LIMPIA('DETALLE DE CONEXIONES'!N3642,1),0)</f>
        <v>0</v>
      </c>
      <c r="G3642" s="36" t="str">
        <f>LEFT('DETALLE DE CONEXIONES'!BE3642,3)</f>
        <v/>
      </c>
      <c r="H3642" s="36" t="str">
        <f>RIGHT('DETALLE DE CONEXIONES'!AK3642,2)</f>
        <v/>
      </c>
      <c r="I3642" s="36" t="str">
        <f>LEFT('DETALLE DE CONEXIONES'!AK3642,3)</f>
        <v/>
      </c>
      <c r="J3642" s="36" t="str">
        <f>LEFT('DETALLE DE CONEXIONES'!M3642,3)</f>
        <v/>
      </c>
      <c r="K3642" s="36" t="str">
        <f>IF(LEN('DETALLE DE CONEXIONES'!M3642)&lt;12,(RIGHT('DETALLE DE CONEXIONES'!M3642,5)),(RIGHT('DETALLE DE CONEXIONES'!M3642,6)))</f>
        <v/>
      </c>
      <c r="L3642" s="36">
        <f>IF(C3642="Saliente Local",(IFERROR((LIMPIA(J3642,1)),0)),0)</f>
        <v>0</v>
      </c>
      <c r="M3642" s="36">
        <f>IF(C3642="Saliente Nacional",(IFERROR((LIMPIA(J3642,1)),0)),0)</f>
        <v>0</v>
      </c>
      <c r="N3642" s="36">
        <f>IF(C3642="Saliente Internacional",(IFERROR((LIMPIA(J3642,1)),0)),0)</f>
        <v>0</v>
      </c>
      <c r="O3642" s="36">
        <f>IF(C3642="Saliente Local",(IFERROR((LIMPIA(K3642,1)),0)),0)</f>
        <v>0</v>
      </c>
      <c r="P3642" s="36">
        <f>IF(C3642="Saliente Nacional",(IFERROR((LIMPIA(K3642,1)),0)),0)</f>
        <v>0</v>
      </c>
      <c r="Q3642" s="36">
        <f>IF(C3642="Saliente Internacional",(IFERROR((LIMPIA(K3642,1)),0)),0)</f>
        <v>0</v>
      </c>
      <c r="R3642" s="36">
        <f t="shared" si="169"/>
        <v>0</v>
      </c>
      <c r="S3642" s="36">
        <f t="shared" si="170"/>
        <v>0</v>
      </c>
    </row>
    <row r="3643" spans="1:19" x14ac:dyDescent="0.25">
      <c r="A3643" s="101">
        <f>'DETALLE DE CONEXIONES'!P3643</f>
        <v>0</v>
      </c>
      <c r="B3643" s="36">
        <f>'DETALLE DE CONEXIONES'!I3643</f>
        <v>0</v>
      </c>
      <c r="C3643" s="36">
        <f>'DETALLE DE CONEXIONES'!BB3643</f>
        <v>0</v>
      </c>
      <c r="D3643" s="36">
        <f>'DETALLE DE CONEXIONES'!E3643</f>
        <v>0</v>
      </c>
      <c r="E3643" s="36">
        <f t="shared" si="168"/>
        <v>1</v>
      </c>
      <c r="F3643" s="36">
        <f>IFERROR(LIMPIA('DETALLE DE CONEXIONES'!N3643,1),0)</f>
        <v>0</v>
      </c>
      <c r="G3643" s="36" t="str">
        <f>LEFT('DETALLE DE CONEXIONES'!BE3643,3)</f>
        <v/>
      </c>
      <c r="H3643" s="36" t="str">
        <f>RIGHT('DETALLE DE CONEXIONES'!AK3643,2)</f>
        <v/>
      </c>
      <c r="I3643" s="36" t="str">
        <f>LEFT('DETALLE DE CONEXIONES'!AK3643,3)</f>
        <v/>
      </c>
      <c r="J3643" s="36" t="str">
        <f>LEFT('DETALLE DE CONEXIONES'!M3643,3)</f>
        <v/>
      </c>
      <c r="K3643" s="36" t="str">
        <f>IF(LEN('DETALLE DE CONEXIONES'!M3643)&lt;12,(RIGHT('DETALLE DE CONEXIONES'!M3643,5)),(RIGHT('DETALLE DE CONEXIONES'!M3643,6)))</f>
        <v/>
      </c>
      <c r="L3643" s="36">
        <f>IF(C3643="Saliente Local",(IFERROR((LIMPIA(J3643,1)),0)),0)</f>
        <v>0</v>
      </c>
      <c r="M3643" s="36">
        <f>IF(C3643="Saliente Nacional",(IFERROR((LIMPIA(J3643,1)),0)),0)</f>
        <v>0</v>
      </c>
      <c r="N3643" s="36">
        <f>IF(C3643="Saliente Internacional",(IFERROR((LIMPIA(J3643,1)),0)),0)</f>
        <v>0</v>
      </c>
      <c r="O3643" s="36">
        <f>IF(C3643="Saliente Local",(IFERROR((LIMPIA(K3643,1)),0)),0)</f>
        <v>0</v>
      </c>
      <c r="P3643" s="36">
        <f>IF(C3643="Saliente Nacional",(IFERROR((LIMPIA(K3643,1)),0)),0)</f>
        <v>0</v>
      </c>
      <c r="Q3643" s="36">
        <f>IF(C3643="Saliente Internacional",(IFERROR((LIMPIA(K3643,1)),0)),0)</f>
        <v>0</v>
      </c>
      <c r="R3643" s="36">
        <f t="shared" si="169"/>
        <v>0</v>
      </c>
      <c r="S3643" s="36">
        <f t="shared" si="170"/>
        <v>0</v>
      </c>
    </row>
    <row r="3644" spans="1:19" x14ac:dyDescent="0.25">
      <c r="A3644" s="101">
        <f>'DETALLE DE CONEXIONES'!P3644</f>
        <v>0</v>
      </c>
      <c r="B3644" s="36">
        <f>'DETALLE DE CONEXIONES'!I3644</f>
        <v>0</v>
      </c>
      <c r="C3644" s="36">
        <f>'DETALLE DE CONEXIONES'!BB3644</f>
        <v>0</v>
      </c>
      <c r="D3644" s="36">
        <f>'DETALLE DE CONEXIONES'!E3644</f>
        <v>0</v>
      </c>
      <c r="E3644" s="36">
        <f t="shared" si="168"/>
        <v>1</v>
      </c>
      <c r="F3644" s="36">
        <f>IFERROR(LIMPIA('DETALLE DE CONEXIONES'!N3644,1),0)</f>
        <v>0</v>
      </c>
      <c r="G3644" s="36" t="str">
        <f>LEFT('DETALLE DE CONEXIONES'!BE3644,3)</f>
        <v/>
      </c>
      <c r="H3644" s="36" t="str">
        <f>RIGHT('DETALLE DE CONEXIONES'!AK3644,2)</f>
        <v/>
      </c>
      <c r="I3644" s="36" t="str">
        <f>LEFT('DETALLE DE CONEXIONES'!AK3644,3)</f>
        <v/>
      </c>
      <c r="J3644" s="36" t="str">
        <f>LEFT('DETALLE DE CONEXIONES'!M3644,3)</f>
        <v/>
      </c>
      <c r="K3644" s="36" t="str">
        <f>IF(LEN('DETALLE DE CONEXIONES'!M3644)&lt;12,(RIGHT('DETALLE DE CONEXIONES'!M3644,5)),(RIGHT('DETALLE DE CONEXIONES'!M3644,6)))</f>
        <v/>
      </c>
      <c r="L3644" s="36">
        <f>IF(C3644="Saliente Local",(IFERROR((LIMPIA(J3644,1)),0)),0)</f>
        <v>0</v>
      </c>
      <c r="M3644" s="36">
        <f>IF(C3644="Saliente Nacional",(IFERROR((LIMPIA(J3644,1)),0)),0)</f>
        <v>0</v>
      </c>
      <c r="N3644" s="36">
        <f>IF(C3644="Saliente Internacional",(IFERROR((LIMPIA(J3644,1)),0)),0)</f>
        <v>0</v>
      </c>
      <c r="O3644" s="36">
        <f>IF(C3644="Saliente Local",(IFERROR((LIMPIA(K3644,1)),0)),0)</f>
        <v>0</v>
      </c>
      <c r="P3644" s="36">
        <f>IF(C3644="Saliente Nacional",(IFERROR((LIMPIA(K3644,1)),0)),0)</f>
        <v>0</v>
      </c>
      <c r="Q3644" s="36">
        <f>IF(C3644="Saliente Internacional",(IFERROR((LIMPIA(K3644,1)),0)),0)</f>
        <v>0</v>
      </c>
      <c r="R3644" s="36">
        <f t="shared" si="169"/>
        <v>0</v>
      </c>
      <c r="S3644" s="36">
        <f t="shared" si="170"/>
        <v>0</v>
      </c>
    </row>
    <row r="3645" spans="1:19" x14ac:dyDescent="0.25">
      <c r="A3645" s="101">
        <f>'DETALLE DE CONEXIONES'!P3645</f>
        <v>0</v>
      </c>
      <c r="B3645" s="36">
        <f>'DETALLE DE CONEXIONES'!I3645</f>
        <v>0</v>
      </c>
      <c r="C3645" s="36">
        <f>'DETALLE DE CONEXIONES'!BB3645</f>
        <v>0</v>
      </c>
      <c r="D3645" s="36">
        <f>'DETALLE DE CONEXIONES'!E3645</f>
        <v>0</v>
      </c>
      <c r="E3645" s="36">
        <f t="shared" si="168"/>
        <v>1</v>
      </c>
      <c r="F3645" s="36">
        <f>IFERROR(LIMPIA('DETALLE DE CONEXIONES'!N3645,1),0)</f>
        <v>0</v>
      </c>
      <c r="G3645" s="36" t="str">
        <f>LEFT('DETALLE DE CONEXIONES'!BE3645,3)</f>
        <v/>
      </c>
      <c r="H3645" s="36" t="str">
        <f>RIGHT('DETALLE DE CONEXIONES'!AK3645,2)</f>
        <v/>
      </c>
      <c r="I3645" s="36" t="str">
        <f>LEFT('DETALLE DE CONEXIONES'!AK3645,3)</f>
        <v/>
      </c>
      <c r="J3645" s="36" t="str">
        <f>LEFT('DETALLE DE CONEXIONES'!M3645,3)</f>
        <v/>
      </c>
      <c r="K3645" s="36" t="str">
        <f>IF(LEN('DETALLE DE CONEXIONES'!M3645)&lt;12,(RIGHT('DETALLE DE CONEXIONES'!M3645,5)),(RIGHT('DETALLE DE CONEXIONES'!M3645,6)))</f>
        <v/>
      </c>
      <c r="L3645" s="36">
        <f>IF(C3645="Saliente Local",(IFERROR((LIMPIA(J3645,1)),0)),0)</f>
        <v>0</v>
      </c>
      <c r="M3645" s="36">
        <f>IF(C3645="Saliente Nacional",(IFERROR((LIMPIA(J3645,1)),0)),0)</f>
        <v>0</v>
      </c>
      <c r="N3645" s="36">
        <f>IF(C3645="Saliente Internacional",(IFERROR((LIMPIA(J3645,1)),0)),0)</f>
        <v>0</v>
      </c>
      <c r="O3645" s="36">
        <f>IF(C3645="Saliente Local",(IFERROR((LIMPIA(K3645,1)),0)),0)</f>
        <v>0</v>
      </c>
      <c r="P3645" s="36">
        <f>IF(C3645="Saliente Nacional",(IFERROR((LIMPIA(K3645,1)),0)),0)</f>
        <v>0</v>
      </c>
      <c r="Q3645" s="36">
        <f>IF(C3645="Saliente Internacional",(IFERROR((LIMPIA(K3645,1)),0)),0)</f>
        <v>0</v>
      </c>
      <c r="R3645" s="36">
        <f t="shared" si="169"/>
        <v>0</v>
      </c>
      <c r="S3645" s="36">
        <f t="shared" si="170"/>
        <v>0</v>
      </c>
    </row>
    <row r="3646" spans="1:19" x14ac:dyDescent="0.25">
      <c r="A3646" s="101">
        <f>'DETALLE DE CONEXIONES'!P3646</f>
        <v>0</v>
      </c>
      <c r="B3646" s="36">
        <f>'DETALLE DE CONEXIONES'!I3646</f>
        <v>0</v>
      </c>
      <c r="C3646" s="36">
        <f>'DETALLE DE CONEXIONES'!BB3646</f>
        <v>0</v>
      </c>
      <c r="D3646" s="36">
        <f>'DETALLE DE CONEXIONES'!E3646</f>
        <v>0</v>
      </c>
      <c r="E3646" s="36">
        <f t="shared" si="168"/>
        <v>1</v>
      </c>
      <c r="F3646" s="36">
        <f>IFERROR(LIMPIA('DETALLE DE CONEXIONES'!N3646,1),0)</f>
        <v>0</v>
      </c>
      <c r="G3646" s="36" t="str">
        <f>LEFT('DETALLE DE CONEXIONES'!BE3646,3)</f>
        <v/>
      </c>
      <c r="H3646" s="36" t="str">
        <f>RIGHT('DETALLE DE CONEXIONES'!AK3646,2)</f>
        <v/>
      </c>
      <c r="I3646" s="36" t="str">
        <f>LEFT('DETALLE DE CONEXIONES'!AK3646,3)</f>
        <v/>
      </c>
      <c r="J3646" s="36" t="str">
        <f>LEFT('DETALLE DE CONEXIONES'!M3646,3)</f>
        <v/>
      </c>
      <c r="K3646" s="36" t="str">
        <f>IF(LEN('DETALLE DE CONEXIONES'!M3646)&lt;12,(RIGHT('DETALLE DE CONEXIONES'!M3646,5)),(RIGHT('DETALLE DE CONEXIONES'!M3646,6)))</f>
        <v/>
      </c>
      <c r="L3646" s="36">
        <f>IF(C3646="Saliente Local",(IFERROR((LIMPIA(J3646,1)),0)),0)</f>
        <v>0</v>
      </c>
      <c r="M3646" s="36">
        <f>IF(C3646="Saliente Nacional",(IFERROR((LIMPIA(J3646,1)),0)),0)</f>
        <v>0</v>
      </c>
      <c r="N3646" s="36">
        <f>IF(C3646="Saliente Internacional",(IFERROR((LIMPIA(J3646,1)),0)),0)</f>
        <v>0</v>
      </c>
      <c r="O3646" s="36">
        <f>IF(C3646="Saliente Local",(IFERROR((LIMPIA(K3646,1)),0)),0)</f>
        <v>0</v>
      </c>
      <c r="P3646" s="36">
        <f>IF(C3646="Saliente Nacional",(IFERROR((LIMPIA(K3646,1)),0)),0)</f>
        <v>0</v>
      </c>
      <c r="Q3646" s="36">
        <f>IF(C3646="Saliente Internacional",(IFERROR((LIMPIA(K3646,1)),0)),0)</f>
        <v>0</v>
      </c>
      <c r="R3646" s="36">
        <f t="shared" si="169"/>
        <v>0</v>
      </c>
      <c r="S3646" s="36">
        <f t="shared" si="170"/>
        <v>0</v>
      </c>
    </row>
    <row r="3647" spans="1:19" x14ac:dyDescent="0.25">
      <c r="A3647" s="101">
        <f>'DETALLE DE CONEXIONES'!P3647</f>
        <v>0</v>
      </c>
      <c r="B3647" s="36">
        <f>'DETALLE DE CONEXIONES'!I3647</f>
        <v>0</v>
      </c>
      <c r="C3647" s="36">
        <f>'DETALLE DE CONEXIONES'!BB3647</f>
        <v>0</v>
      </c>
      <c r="D3647" s="36">
        <f>'DETALLE DE CONEXIONES'!E3647</f>
        <v>0</v>
      </c>
      <c r="E3647" s="36">
        <f t="shared" si="168"/>
        <v>1</v>
      </c>
      <c r="F3647" s="36">
        <f>IFERROR(LIMPIA('DETALLE DE CONEXIONES'!N3647,1),0)</f>
        <v>0</v>
      </c>
      <c r="G3647" s="36" t="str">
        <f>LEFT('DETALLE DE CONEXIONES'!BE3647,3)</f>
        <v/>
      </c>
      <c r="H3647" s="36" t="str">
        <f>RIGHT('DETALLE DE CONEXIONES'!AK3647,2)</f>
        <v/>
      </c>
      <c r="I3647" s="36" t="str">
        <f>LEFT('DETALLE DE CONEXIONES'!AK3647,3)</f>
        <v/>
      </c>
      <c r="J3647" s="36" t="str">
        <f>LEFT('DETALLE DE CONEXIONES'!M3647,3)</f>
        <v/>
      </c>
      <c r="K3647" s="36" t="str">
        <f>IF(LEN('DETALLE DE CONEXIONES'!M3647)&lt;12,(RIGHT('DETALLE DE CONEXIONES'!M3647,5)),(RIGHT('DETALLE DE CONEXIONES'!M3647,6)))</f>
        <v/>
      </c>
      <c r="L3647" s="36">
        <f>IF(C3647="Saliente Local",(IFERROR((LIMPIA(J3647,1)),0)),0)</f>
        <v>0</v>
      </c>
      <c r="M3647" s="36">
        <f>IF(C3647="Saliente Nacional",(IFERROR((LIMPIA(J3647,1)),0)),0)</f>
        <v>0</v>
      </c>
      <c r="N3647" s="36">
        <f>IF(C3647="Saliente Internacional",(IFERROR((LIMPIA(J3647,1)),0)),0)</f>
        <v>0</v>
      </c>
      <c r="O3647" s="36">
        <f>IF(C3647="Saliente Local",(IFERROR((LIMPIA(K3647,1)),0)),0)</f>
        <v>0</v>
      </c>
      <c r="P3647" s="36">
        <f>IF(C3647="Saliente Nacional",(IFERROR((LIMPIA(K3647,1)),0)),0)</f>
        <v>0</v>
      </c>
      <c r="Q3647" s="36">
        <f>IF(C3647="Saliente Internacional",(IFERROR((LIMPIA(K3647,1)),0)),0)</f>
        <v>0</v>
      </c>
      <c r="R3647" s="36">
        <f t="shared" si="169"/>
        <v>0</v>
      </c>
      <c r="S3647" s="36">
        <f t="shared" si="170"/>
        <v>0</v>
      </c>
    </row>
    <row r="3648" spans="1:19" x14ac:dyDescent="0.25">
      <c r="A3648" s="101">
        <f>'DETALLE DE CONEXIONES'!P3648</f>
        <v>0</v>
      </c>
      <c r="B3648" s="36">
        <f>'DETALLE DE CONEXIONES'!I3648</f>
        <v>0</v>
      </c>
      <c r="C3648" s="36">
        <f>'DETALLE DE CONEXIONES'!BB3648</f>
        <v>0</v>
      </c>
      <c r="D3648" s="36">
        <f>'DETALLE DE CONEXIONES'!E3648</f>
        <v>0</v>
      </c>
      <c r="E3648" s="36">
        <f t="shared" si="168"/>
        <v>1</v>
      </c>
      <c r="F3648" s="36">
        <f>IFERROR(LIMPIA('DETALLE DE CONEXIONES'!N3648,1),0)</f>
        <v>0</v>
      </c>
      <c r="G3648" s="36" t="str">
        <f>LEFT('DETALLE DE CONEXIONES'!BE3648,3)</f>
        <v/>
      </c>
      <c r="H3648" s="36" t="str">
        <f>RIGHT('DETALLE DE CONEXIONES'!AK3648,2)</f>
        <v/>
      </c>
      <c r="I3648" s="36" t="str">
        <f>LEFT('DETALLE DE CONEXIONES'!AK3648,3)</f>
        <v/>
      </c>
      <c r="J3648" s="36" t="str">
        <f>LEFT('DETALLE DE CONEXIONES'!M3648,3)</f>
        <v/>
      </c>
      <c r="K3648" s="36" t="str">
        <f>IF(LEN('DETALLE DE CONEXIONES'!M3648)&lt;12,(RIGHT('DETALLE DE CONEXIONES'!M3648,5)),(RIGHT('DETALLE DE CONEXIONES'!M3648,6)))</f>
        <v/>
      </c>
      <c r="L3648" s="36">
        <f>IF(C3648="Saliente Local",(IFERROR((LIMPIA(J3648,1)),0)),0)</f>
        <v>0</v>
      </c>
      <c r="M3648" s="36">
        <f>IF(C3648="Saliente Nacional",(IFERROR((LIMPIA(J3648,1)),0)),0)</f>
        <v>0</v>
      </c>
      <c r="N3648" s="36">
        <f>IF(C3648="Saliente Internacional",(IFERROR((LIMPIA(J3648,1)),0)),0)</f>
        <v>0</v>
      </c>
      <c r="O3648" s="36">
        <f>IF(C3648="Saliente Local",(IFERROR((LIMPIA(K3648,1)),0)),0)</f>
        <v>0</v>
      </c>
      <c r="P3648" s="36">
        <f>IF(C3648="Saliente Nacional",(IFERROR((LIMPIA(K3648,1)),0)),0)</f>
        <v>0</v>
      </c>
      <c r="Q3648" s="36">
        <f>IF(C3648="Saliente Internacional",(IFERROR((LIMPIA(K3648,1)),0)),0)</f>
        <v>0</v>
      </c>
      <c r="R3648" s="36">
        <f t="shared" si="169"/>
        <v>0</v>
      </c>
      <c r="S3648" s="36">
        <f t="shared" si="170"/>
        <v>0</v>
      </c>
    </row>
    <row r="3649" spans="1:19" x14ac:dyDescent="0.25">
      <c r="A3649" s="101">
        <f>'DETALLE DE CONEXIONES'!P3649</f>
        <v>0</v>
      </c>
      <c r="B3649" s="36">
        <f>'DETALLE DE CONEXIONES'!I3649</f>
        <v>0</v>
      </c>
      <c r="C3649" s="36">
        <f>'DETALLE DE CONEXIONES'!BB3649</f>
        <v>0</v>
      </c>
      <c r="D3649" s="36">
        <f>'DETALLE DE CONEXIONES'!E3649</f>
        <v>0</v>
      </c>
      <c r="E3649" s="36">
        <f t="shared" si="168"/>
        <v>1</v>
      </c>
      <c r="F3649" s="36">
        <f>IFERROR(LIMPIA('DETALLE DE CONEXIONES'!N3649,1),0)</f>
        <v>0</v>
      </c>
      <c r="G3649" s="36" t="str">
        <f>LEFT('DETALLE DE CONEXIONES'!BE3649,3)</f>
        <v/>
      </c>
      <c r="H3649" s="36" t="str">
        <f>RIGHT('DETALLE DE CONEXIONES'!AK3649,2)</f>
        <v/>
      </c>
      <c r="I3649" s="36" t="str">
        <f>LEFT('DETALLE DE CONEXIONES'!AK3649,3)</f>
        <v/>
      </c>
      <c r="J3649" s="36" t="str">
        <f>LEFT('DETALLE DE CONEXIONES'!M3649,3)</f>
        <v/>
      </c>
      <c r="K3649" s="36" t="str">
        <f>IF(LEN('DETALLE DE CONEXIONES'!M3649)&lt;12,(RIGHT('DETALLE DE CONEXIONES'!M3649,5)),(RIGHT('DETALLE DE CONEXIONES'!M3649,6)))</f>
        <v/>
      </c>
      <c r="L3649" s="36">
        <f>IF(C3649="Saliente Local",(IFERROR((LIMPIA(J3649,1)),0)),0)</f>
        <v>0</v>
      </c>
      <c r="M3649" s="36">
        <f>IF(C3649="Saliente Nacional",(IFERROR((LIMPIA(J3649,1)),0)),0)</f>
        <v>0</v>
      </c>
      <c r="N3649" s="36">
        <f>IF(C3649="Saliente Internacional",(IFERROR((LIMPIA(J3649,1)),0)),0)</f>
        <v>0</v>
      </c>
      <c r="O3649" s="36">
        <f>IF(C3649="Saliente Local",(IFERROR((LIMPIA(K3649,1)),0)),0)</f>
        <v>0</v>
      </c>
      <c r="P3649" s="36">
        <f>IF(C3649="Saliente Nacional",(IFERROR((LIMPIA(K3649,1)),0)),0)</f>
        <v>0</v>
      </c>
      <c r="Q3649" s="36">
        <f>IF(C3649="Saliente Internacional",(IFERROR((LIMPIA(K3649,1)),0)),0)</f>
        <v>0</v>
      </c>
      <c r="R3649" s="36">
        <f t="shared" si="169"/>
        <v>0</v>
      </c>
      <c r="S3649" s="36">
        <f t="shared" si="170"/>
        <v>0</v>
      </c>
    </row>
    <row r="3650" spans="1:19" x14ac:dyDescent="0.25">
      <c r="A3650" s="101">
        <f>'DETALLE DE CONEXIONES'!P3650</f>
        <v>0</v>
      </c>
      <c r="B3650" s="36">
        <f>'DETALLE DE CONEXIONES'!I3650</f>
        <v>0</v>
      </c>
      <c r="C3650" s="36">
        <f>'DETALLE DE CONEXIONES'!BB3650</f>
        <v>0</v>
      </c>
      <c r="D3650" s="36">
        <f>'DETALLE DE CONEXIONES'!E3650</f>
        <v>0</v>
      </c>
      <c r="E3650" s="36">
        <f t="shared" si="168"/>
        <v>1</v>
      </c>
      <c r="F3650" s="36">
        <f>IFERROR(LIMPIA('DETALLE DE CONEXIONES'!N3650,1),0)</f>
        <v>0</v>
      </c>
      <c r="G3650" s="36" t="str">
        <f>LEFT('DETALLE DE CONEXIONES'!BE3650,3)</f>
        <v/>
      </c>
      <c r="H3650" s="36" t="str">
        <f>RIGHT('DETALLE DE CONEXIONES'!AK3650,2)</f>
        <v/>
      </c>
      <c r="I3650" s="36" t="str">
        <f>LEFT('DETALLE DE CONEXIONES'!AK3650,3)</f>
        <v/>
      </c>
      <c r="J3650" s="36" t="str">
        <f>LEFT('DETALLE DE CONEXIONES'!M3650,3)</f>
        <v/>
      </c>
      <c r="K3650" s="36" t="str">
        <f>IF(LEN('DETALLE DE CONEXIONES'!M3650)&lt;12,(RIGHT('DETALLE DE CONEXIONES'!M3650,5)),(RIGHT('DETALLE DE CONEXIONES'!M3650,6)))</f>
        <v/>
      </c>
      <c r="L3650" s="36">
        <f>IF(C3650="Saliente Local",(IFERROR((LIMPIA(J3650,1)),0)),0)</f>
        <v>0</v>
      </c>
      <c r="M3650" s="36">
        <f>IF(C3650="Saliente Nacional",(IFERROR((LIMPIA(J3650,1)),0)),0)</f>
        <v>0</v>
      </c>
      <c r="N3650" s="36">
        <f>IF(C3650="Saliente Internacional",(IFERROR((LIMPIA(J3650,1)),0)),0)</f>
        <v>0</v>
      </c>
      <c r="O3650" s="36">
        <f>IF(C3650="Saliente Local",(IFERROR((LIMPIA(K3650,1)),0)),0)</f>
        <v>0</v>
      </c>
      <c r="P3650" s="36">
        <f>IF(C3650="Saliente Nacional",(IFERROR((LIMPIA(K3650,1)),0)),0)</f>
        <v>0</v>
      </c>
      <c r="Q3650" s="36">
        <f>IF(C3650="Saliente Internacional",(IFERROR((LIMPIA(K3650,1)),0)),0)</f>
        <v>0</v>
      </c>
      <c r="R3650" s="36">
        <f t="shared" si="169"/>
        <v>0</v>
      </c>
      <c r="S3650" s="36">
        <f t="shared" si="170"/>
        <v>0</v>
      </c>
    </row>
    <row r="3651" spans="1:19" x14ac:dyDescent="0.25">
      <c r="A3651" s="101">
        <f>'DETALLE DE CONEXIONES'!P3651</f>
        <v>0</v>
      </c>
      <c r="B3651" s="36">
        <f>'DETALLE DE CONEXIONES'!I3651</f>
        <v>0</v>
      </c>
      <c r="C3651" s="36">
        <f>'DETALLE DE CONEXIONES'!BB3651</f>
        <v>0</v>
      </c>
      <c r="D3651" s="36">
        <f>'DETALLE DE CONEXIONES'!E3651</f>
        <v>0</v>
      </c>
      <c r="E3651" s="36">
        <f t="shared" ref="E3651:E3714" si="171">LEN(D3651)</f>
        <v>1</v>
      </c>
      <c r="F3651" s="36">
        <f>IFERROR(LIMPIA('DETALLE DE CONEXIONES'!N3651,1),0)</f>
        <v>0</v>
      </c>
      <c r="G3651" s="36" t="str">
        <f>LEFT('DETALLE DE CONEXIONES'!BE3651,3)</f>
        <v/>
      </c>
      <c r="H3651" s="36" t="str">
        <f>RIGHT('DETALLE DE CONEXIONES'!AK3651,2)</f>
        <v/>
      </c>
      <c r="I3651" s="36" t="str">
        <f>LEFT('DETALLE DE CONEXIONES'!AK3651,3)</f>
        <v/>
      </c>
      <c r="J3651" s="36" t="str">
        <f>LEFT('DETALLE DE CONEXIONES'!M3651,3)</f>
        <v/>
      </c>
      <c r="K3651" s="36" t="str">
        <f>IF(LEN('DETALLE DE CONEXIONES'!M3651)&lt;12,(RIGHT('DETALLE DE CONEXIONES'!M3651,5)),(RIGHT('DETALLE DE CONEXIONES'!M3651,6)))</f>
        <v/>
      </c>
      <c r="L3651" s="36">
        <f>IF(C3651="Saliente Local",(IFERROR((LIMPIA(J3651,1)),0)),0)</f>
        <v>0</v>
      </c>
      <c r="M3651" s="36">
        <f>IF(C3651="Saliente Nacional",(IFERROR((LIMPIA(J3651,1)),0)),0)</f>
        <v>0</v>
      </c>
      <c r="N3651" s="36">
        <f>IF(C3651="Saliente Internacional",(IFERROR((LIMPIA(J3651,1)),0)),0)</f>
        <v>0</v>
      </c>
      <c r="O3651" s="36">
        <f>IF(C3651="Saliente Local",(IFERROR((LIMPIA(K3651,1)),0)),0)</f>
        <v>0</v>
      </c>
      <c r="P3651" s="36">
        <f>IF(C3651="Saliente Nacional",(IFERROR((LIMPIA(K3651,1)),0)),0)</f>
        <v>0</v>
      </c>
      <c r="Q3651" s="36">
        <f>IF(C3651="Saliente Internacional",(IFERROR((LIMPIA(K3651,1)),0)),0)</f>
        <v>0</v>
      </c>
      <c r="R3651" s="36">
        <f t="shared" ref="R3651:R3714" si="172">IF(SUM(O3651:P3651)&gt;0,(L3651+M3651+1),(L3651+M3651))</f>
        <v>0</v>
      </c>
      <c r="S3651" s="36">
        <f t="shared" ref="S3651:S3714" si="173">IF(Q3651&gt;0,N3651+1,N3651)</f>
        <v>0</v>
      </c>
    </row>
    <row r="3652" spans="1:19" x14ac:dyDescent="0.25">
      <c r="A3652" s="101">
        <f>'DETALLE DE CONEXIONES'!P3652</f>
        <v>0</v>
      </c>
      <c r="B3652" s="36">
        <f>'DETALLE DE CONEXIONES'!I3652</f>
        <v>0</v>
      </c>
      <c r="C3652" s="36">
        <f>'DETALLE DE CONEXIONES'!BB3652</f>
        <v>0</v>
      </c>
      <c r="D3652" s="36">
        <f>'DETALLE DE CONEXIONES'!E3652</f>
        <v>0</v>
      </c>
      <c r="E3652" s="36">
        <f t="shared" si="171"/>
        <v>1</v>
      </c>
      <c r="F3652" s="36">
        <f>IFERROR(LIMPIA('DETALLE DE CONEXIONES'!N3652,1),0)</f>
        <v>0</v>
      </c>
      <c r="G3652" s="36" t="str">
        <f>LEFT('DETALLE DE CONEXIONES'!BE3652,3)</f>
        <v/>
      </c>
      <c r="H3652" s="36" t="str">
        <f>RIGHT('DETALLE DE CONEXIONES'!AK3652,2)</f>
        <v/>
      </c>
      <c r="I3652" s="36" t="str">
        <f>LEFT('DETALLE DE CONEXIONES'!AK3652,3)</f>
        <v/>
      </c>
      <c r="J3652" s="36" t="str">
        <f>LEFT('DETALLE DE CONEXIONES'!M3652,3)</f>
        <v/>
      </c>
      <c r="K3652" s="36" t="str">
        <f>IF(LEN('DETALLE DE CONEXIONES'!M3652)&lt;12,(RIGHT('DETALLE DE CONEXIONES'!M3652,5)),(RIGHT('DETALLE DE CONEXIONES'!M3652,6)))</f>
        <v/>
      </c>
      <c r="L3652" s="36">
        <f>IF(C3652="Saliente Local",(IFERROR((LIMPIA(J3652,1)),0)),0)</f>
        <v>0</v>
      </c>
      <c r="M3652" s="36">
        <f>IF(C3652="Saliente Nacional",(IFERROR((LIMPIA(J3652,1)),0)),0)</f>
        <v>0</v>
      </c>
      <c r="N3652" s="36">
        <f>IF(C3652="Saliente Internacional",(IFERROR((LIMPIA(J3652,1)),0)),0)</f>
        <v>0</v>
      </c>
      <c r="O3652" s="36">
        <f>IF(C3652="Saliente Local",(IFERROR((LIMPIA(K3652,1)),0)),0)</f>
        <v>0</v>
      </c>
      <c r="P3652" s="36">
        <f>IF(C3652="Saliente Nacional",(IFERROR((LIMPIA(K3652,1)),0)),0)</f>
        <v>0</v>
      </c>
      <c r="Q3652" s="36">
        <f>IF(C3652="Saliente Internacional",(IFERROR((LIMPIA(K3652,1)),0)),0)</f>
        <v>0</v>
      </c>
      <c r="R3652" s="36">
        <f t="shared" si="172"/>
        <v>0</v>
      </c>
      <c r="S3652" s="36">
        <f t="shared" si="173"/>
        <v>0</v>
      </c>
    </row>
    <row r="3653" spans="1:19" x14ac:dyDescent="0.25">
      <c r="A3653" s="101">
        <f>'DETALLE DE CONEXIONES'!P3653</f>
        <v>0</v>
      </c>
      <c r="B3653" s="36">
        <f>'DETALLE DE CONEXIONES'!I3653</f>
        <v>0</v>
      </c>
      <c r="C3653" s="36">
        <f>'DETALLE DE CONEXIONES'!BB3653</f>
        <v>0</v>
      </c>
      <c r="D3653" s="36">
        <f>'DETALLE DE CONEXIONES'!E3653</f>
        <v>0</v>
      </c>
      <c r="E3653" s="36">
        <f t="shared" si="171"/>
        <v>1</v>
      </c>
      <c r="F3653" s="36">
        <f>IFERROR(LIMPIA('DETALLE DE CONEXIONES'!N3653,1),0)</f>
        <v>0</v>
      </c>
      <c r="G3653" s="36" t="str">
        <f>LEFT('DETALLE DE CONEXIONES'!BE3653,3)</f>
        <v/>
      </c>
      <c r="H3653" s="36" t="str">
        <f>RIGHT('DETALLE DE CONEXIONES'!AK3653,2)</f>
        <v/>
      </c>
      <c r="I3653" s="36" t="str">
        <f>LEFT('DETALLE DE CONEXIONES'!AK3653,3)</f>
        <v/>
      </c>
      <c r="J3653" s="36" t="str">
        <f>LEFT('DETALLE DE CONEXIONES'!M3653,3)</f>
        <v/>
      </c>
      <c r="K3653" s="36" t="str">
        <f>IF(LEN('DETALLE DE CONEXIONES'!M3653)&lt;12,(RIGHT('DETALLE DE CONEXIONES'!M3653,5)),(RIGHT('DETALLE DE CONEXIONES'!M3653,6)))</f>
        <v/>
      </c>
      <c r="L3653" s="36">
        <f>IF(C3653="Saliente Local",(IFERROR((LIMPIA(J3653,1)),0)),0)</f>
        <v>0</v>
      </c>
      <c r="M3653" s="36">
        <f>IF(C3653="Saliente Nacional",(IFERROR((LIMPIA(J3653,1)),0)),0)</f>
        <v>0</v>
      </c>
      <c r="N3653" s="36">
        <f>IF(C3653="Saliente Internacional",(IFERROR((LIMPIA(J3653,1)),0)),0)</f>
        <v>0</v>
      </c>
      <c r="O3653" s="36">
        <f>IF(C3653="Saliente Local",(IFERROR((LIMPIA(K3653,1)),0)),0)</f>
        <v>0</v>
      </c>
      <c r="P3653" s="36">
        <f>IF(C3653="Saliente Nacional",(IFERROR((LIMPIA(K3653,1)),0)),0)</f>
        <v>0</v>
      </c>
      <c r="Q3653" s="36">
        <f>IF(C3653="Saliente Internacional",(IFERROR((LIMPIA(K3653,1)),0)),0)</f>
        <v>0</v>
      </c>
      <c r="R3653" s="36">
        <f t="shared" si="172"/>
        <v>0</v>
      </c>
      <c r="S3653" s="36">
        <f t="shared" si="173"/>
        <v>0</v>
      </c>
    </row>
    <row r="3654" spans="1:19" x14ac:dyDescent="0.25">
      <c r="A3654" s="101">
        <f>'DETALLE DE CONEXIONES'!P3654</f>
        <v>0</v>
      </c>
      <c r="B3654" s="36">
        <f>'DETALLE DE CONEXIONES'!I3654</f>
        <v>0</v>
      </c>
      <c r="C3654" s="36">
        <f>'DETALLE DE CONEXIONES'!BB3654</f>
        <v>0</v>
      </c>
      <c r="D3654" s="36">
        <f>'DETALLE DE CONEXIONES'!E3654</f>
        <v>0</v>
      </c>
      <c r="E3654" s="36">
        <f t="shared" si="171"/>
        <v>1</v>
      </c>
      <c r="F3654" s="36">
        <f>IFERROR(LIMPIA('DETALLE DE CONEXIONES'!N3654,1),0)</f>
        <v>0</v>
      </c>
      <c r="G3654" s="36" t="str">
        <f>LEFT('DETALLE DE CONEXIONES'!BE3654,3)</f>
        <v/>
      </c>
      <c r="H3654" s="36" t="str">
        <f>RIGHT('DETALLE DE CONEXIONES'!AK3654,2)</f>
        <v/>
      </c>
      <c r="I3654" s="36" t="str">
        <f>LEFT('DETALLE DE CONEXIONES'!AK3654,3)</f>
        <v/>
      </c>
      <c r="J3654" s="36" t="str">
        <f>LEFT('DETALLE DE CONEXIONES'!M3654,3)</f>
        <v/>
      </c>
      <c r="K3654" s="36" t="str">
        <f>IF(LEN('DETALLE DE CONEXIONES'!M3654)&lt;12,(RIGHT('DETALLE DE CONEXIONES'!M3654,5)),(RIGHT('DETALLE DE CONEXIONES'!M3654,6)))</f>
        <v/>
      </c>
      <c r="L3654" s="36">
        <f>IF(C3654="Saliente Local",(IFERROR((LIMPIA(J3654,1)),0)),0)</f>
        <v>0</v>
      </c>
      <c r="M3654" s="36">
        <f>IF(C3654="Saliente Nacional",(IFERROR((LIMPIA(J3654,1)),0)),0)</f>
        <v>0</v>
      </c>
      <c r="N3654" s="36">
        <f>IF(C3654="Saliente Internacional",(IFERROR((LIMPIA(J3654,1)),0)),0)</f>
        <v>0</v>
      </c>
      <c r="O3654" s="36">
        <f>IF(C3654="Saliente Local",(IFERROR((LIMPIA(K3654,1)),0)),0)</f>
        <v>0</v>
      </c>
      <c r="P3654" s="36">
        <f>IF(C3654="Saliente Nacional",(IFERROR((LIMPIA(K3654,1)),0)),0)</f>
        <v>0</v>
      </c>
      <c r="Q3654" s="36">
        <f>IF(C3654="Saliente Internacional",(IFERROR((LIMPIA(K3654,1)),0)),0)</f>
        <v>0</v>
      </c>
      <c r="R3654" s="36">
        <f t="shared" si="172"/>
        <v>0</v>
      </c>
      <c r="S3654" s="36">
        <f t="shared" si="173"/>
        <v>0</v>
      </c>
    </row>
    <row r="3655" spans="1:19" x14ac:dyDescent="0.25">
      <c r="A3655" s="101">
        <f>'DETALLE DE CONEXIONES'!P3655</f>
        <v>0</v>
      </c>
      <c r="B3655" s="36">
        <f>'DETALLE DE CONEXIONES'!I3655</f>
        <v>0</v>
      </c>
      <c r="C3655" s="36">
        <f>'DETALLE DE CONEXIONES'!BB3655</f>
        <v>0</v>
      </c>
      <c r="D3655" s="36">
        <f>'DETALLE DE CONEXIONES'!E3655</f>
        <v>0</v>
      </c>
      <c r="E3655" s="36">
        <f t="shared" si="171"/>
        <v>1</v>
      </c>
      <c r="F3655" s="36">
        <f>IFERROR(LIMPIA('DETALLE DE CONEXIONES'!N3655,1),0)</f>
        <v>0</v>
      </c>
      <c r="G3655" s="36" t="str">
        <f>LEFT('DETALLE DE CONEXIONES'!BE3655,3)</f>
        <v/>
      </c>
      <c r="H3655" s="36" t="str">
        <f>RIGHT('DETALLE DE CONEXIONES'!AK3655,2)</f>
        <v/>
      </c>
      <c r="I3655" s="36" t="str">
        <f>LEFT('DETALLE DE CONEXIONES'!AK3655,3)</f>
        <v/>
      </c>
      <c r="J3655" s="36" t="str">
        <f>LEFT('DETALLE DE CONEXIONES'!M3655,3)</f>
        <v/>
      </c>
      <c r="K3655" s="36" t="str">
        <f>IF(LEN('DETALLE DE CONEXIONES'!M3655)&lt;12,(RIGHT('DETALLE DE CONEXIONES'!M3655,5)),(RIGHT('DETALLE DE CONEXIONES'!M3655,6)))</f>
        <v/>
      </c>
      <c r="L3655" s="36">
        <f>IF(C3655="Saliente Local",(IFERROR((LIMPIA(J3655,1)),0)),0)</f>
        <v>0</v>
      </c>
      <c r="M3655" s="36">
        <f>IF(C3655="Saliente Nacional",(IFERROR((LIMPIA(J3655,1)),0)),0)</f>
        <v>0</v>
      </c>
      <c r="N3655" s="36">
        <f>IF(C3655="Saliente Internacional",(IFERROR((LIMPIA(J3655,1)),0)),0)</f>
        <v>0</v>
      </c>
      <c r="O3655" s="36">
        <f>IF(C3655="Saliente Local",(IFERROR((LIMPIA(K3655,1)),0)),0)</f>
        <v>0</v>
      </c>
      <c r="P3655" s="36">
        <f>IF(C3655="Saliente Nacional",(IFERROR((LIMPIA(K3655,1)),0)),0)</f>
        <v>0</v>
      </c>
      <c r="Q3655" s="36">
        <f>IF(C3655="Saliente Internacional",(IFERROR((LIMPIA(K3655,1)),0)),0)</f>
        <v>0</v>
      </c>
      <c r="R3655" s="36">
        <f t="shared" si="172"/>
        <v>0</v>
      </c>
      <c r="S3655" s="36">
        <f t="shared" si="173"/>
        <v>0</v>
      </c>
    </row>
    <row r="3656" spans="1:19" x14ac:dyDescent="0.25">
      <c r="A3656" s="101">
        <f>'DETALLE DE CONEXIONES'!P3656</f>
        <v>0</v>
      </c>
      <c r="B3656" s="36">
        <f>'DETALLE DE CONEXIONES'!I3656</f>
        <v>0</v>
      </c>
      <c r="C3656" s="36">
        <f>'DETALLE DE CONEXIONES'!BB3656</f>
        <v>0</v>
      </c>
      <c r="D3656" s="36">
        <f>'DETALLE DE CONEXIONES'!E3656</f>
        <v>0</v>
      </c>
      <c r="E3656" s="36">
        <f t="shared" si="171"/>
        <v>1</v>
      </c>
      <c r="F3656" s="36">
        <f>IFERROR(LIMPIA('DETALLE DE CONEXIONES'!N3656,1),0)</f>
        <v>0</v>
      </c>
      <c r="G3656" s="36" t="str">
        <f>LEFT('DETALLE DE CONEXIONES'!BE3656,3)</f>
        <v/>
      </c>
      <c r="H3656" s="36" t="str">
        <f>RIGHT('DETALLE DE CONEXIONES'!AK3656,2)</f>
        <v/>
      </c>
      <c r="I3656" s="36" t="str">
        <f>LEFT('DETALLE DE CONEXIONES'!AK3656,3)</f>
        <v/>
      </c>
      <c r="J3656" s="36" t="str">
        <f>LEFT('DETALLE DE CONEXIONES'!M3656,3)</f>
        <v/>
      </c>
      <c r="K3656" s="36" t="str">
        <f>IF(LEN('DETALLE DE CONEXIONES'!M3656)&lt;12,(RIGHT('DETALLE DE CONEXIONES'!M3656,5)),(RIGHT('DETALLE DE CONEXIONES'!M3656,6)))</f>
        <v/>
      </c>
      <c r="L3656" s="36">
        <f>IF(C3656="Saliente Local",(IFERROR((LIMPIA(J3656,1)),0)),0)</f>
        <v>0</v>
      </c>
      <c r="M3656" s="36">
        <f>IF(C3656="Saliente Nacional",(IFERROR((LIMPIA(J3656,1)),0)),0)</f>
        <v>0</v>
      </c>
      <c r="N3656" s="36">
        <f>IF(C3656="Saliente Internacional",(IFERROR((LIMPIA(J3656,1)),0)),0)</f>
        <v>0</v>
      </c>
      <c r="O3656" s="36">
        <f>IF(C3656="Saliente Local",(IFERROR((LIMPIA(K3656,1)),0)),0)</f>
        <v>0</v>
      </c>
      <c r="P3656" s="36">
        <f>IF(C3656="Saliente Nacional",(IFERROR((LIMPIA(K3656,1)),0)),0)</f>
        <v>0</v>
      </c>
      <c r="Q3656" s="36">
        <f>IF(C3656="Saliente Internacional",(IFERROR((LIMPIA(K3656,1)),0)),0)</f>
        <v>0</v>
      </c>
      <c r="R3656" s="36">
        <f t="shared" si="172"/>
        <v>0</v>
      </c>
      <c r="S3656" s="36">
        <f t="shared" si="173"/>
        <v>0</v>
      </c>
    </row>
    <row r="3657" spans="1:19" x14ac:dyDescent="0.25">
      <c r="A3657" s="101">
        <f>'DETALLE DE CONEXIONES'!P3657</f>
        <v>0</v>
      </c>
      <c r="B3657" s="36">
        <f>'DETALLE DE CONEXIONES'!I3657</f>
        <v>0</v>
      </c>
      <c r="C3657" s="36">
        <f>'DETALLE DE CONEXIONES'!BB3657</f>
        <v>0</v>
      </c>
      <c r="D3657" s="36">
        <f>'DETALLE DE CONEXIONES'!E3657</f>
        <v>0</v>
      </c>
      <c r="E3657" s="36">
        <f t="shared" si="171"/>
        <v>1</v>
      </c>
      <c r="F3657" s="36">
        <f>IFERROR(LIMPIA('DETALLE DE CONEXIONES'!N3657,1),0)</f>
        <v>0</v>
      </c>
      <c r="G3657" s="36" t="str">
        <f>LEFT('DETALLE DE CONEXIONES'!BE3657,3)</f>
        <v/>
      </c>
      <c r="H3657" s="36" t="str">
        <f>RIGHT('DETALLE DE CONEXIONES'!AK3657,2)</f>
        <v/>
      </c>
      <c r="I3657" s="36" t="str">
        <f>LEFT('DETALLE DE CONEXIONES'!AK3657,3)</f>
        <v/>
      </c>
      <c r="J3657" s="36" t="str">
        <f>LEFT('DETALLE DE CONEXIONES'!M3657,3)</f>
        <v/>
      </c>
      <c r="K3657" s="36" t="str">
        <f>IF(LEN('DETALLE DE CONEXIONES'!M3657)&lt;12,(RIGHT('DETALLE DE CONEXIONES'!M3657,5)),(RIGHT('DETALLE DE CONEXIONES'!M3657,6)))</f>
        <v/>
      </c>
      <c r="L3657" s="36">
        <f>IF(C3657="Saliente Local",(IFERROR((LIMPIA(J3657,1)),0)),0)</f>
        <v>0</v>
      </c>
      <c r="M3657" s="36">
        <f>IF(C3657="Saliente Nacional",(IFERROR((LIMPIA(J3657,1)),0)),0)</f>
        <v>0</v>
      </c>
      <c r="N3657" s="36">
        <f>IF(C3657="Saliente Internacional",(IFERROR((LIMPIA(J3657,1)),0)),0)</f>
        <v>0</v>
      </c>
      <c r="O3657" s="36">
        <f>IF(C3657="Saliente Local",(IFERROR((LIMPIA(K3657,1)),0)),0)</f>
        <v>0</v>
      </c>
      <c r="P3657" s="36">
        <f>IF(C3657="Saliente Nacional",(IFERROR((LIMPIA(K3657,1)),0)),0)</f>
        <v>0</v>
      </c>
      <c r="Q3657" s="36">
        <f>IF(C3657="Saliente Internacional",(IFERROR((LIMPIA(K3657,1)),0)),0)</f>
        <v>0</v>
      </c>
      <c r="R3657" s="36">
        <f t="shared" si="172"/>
        <v>0</v>
      </c>
      <c r="S3657" s="36">
        <f t="shared" si="173"/>
        <v>0</v>
      </c>
    </row>
    <row r="3658" spans="1:19" x14ac:dyDescent="0.25">
      <c r="A3658" s="101">
        <f>'DETALLE DE CONEXIONES'!P3658</f>
        <v>0</v>
      </c>
      <c r="B3658" s="36">
        <f>'DETALLE DE CONEXIONES'!I3658</f>
        <v>0</v>
      </c>
      <c r="C3658" s="36">
        <f>'DETALLE DE CONEXIONES'!BB3658</f>
        <v>0</v>
      </c>
      <c r="D3658" s="36">
        <f>'DETALLE DE CONEXIONES'!E3658</f>
        <v>0</v>
      </c>
      <c r="E3658" s="36">
        <f t="shared" si="171"/>
        <v>1</v>
      </c>
      <c r="F3658" s="36">
        <f>IFERROR(LIMPIA('DETALLE DE CONEXIONES'!N3658,1),0)</f>
        <v>0</v>
      </c>
      <c r="G3658" s="36" t="str">
        <f>LEFT('DETALLE DE CONEXIONES'!BE3658,3)</f>
        <v/>
      </c>
      <c r="H3658" s="36" t="str">
        <f>RIGHT('DETALLE DE CONEXIONES'!AK3658,2)</f>
        <v/>
      </c>
      <c r="I3658" s="36" t="str">
        <f>LEFT('DETALLE DE CONEXIONES'!AK3658,3)</f>
        <v/>
      </c>
      <c r="J3658" s="36" t="str">
        <f>LEFT('DETALLE DE CONEXIONES'!M3658,3)</f>
        <v/>
      </c>
      <c r="K3658" s="36" t="str">
        <f>IF(LEN('DETALLE DE CONEXIONES'!M3658)&lt;12,(RIGHT('DETALLE DE CONEXIONES'!M3658,5)),(RIGHT('DETALLE DE CONEXIONES'!M3658,6)))</f>
        <v/>
      </c>
      <c r="L3658" s="36">
        <f>IF(C3658="Saliente Local",(IFERROR((LIMPIA(J3658,1)),0)),0)</f>
        <v>0</v>
      </c>
      <c r="M3658" s="36">
        <f>IF(C3658="Saliente Nacional",(IFERROR((LIMPIA(J3658,1)),0)),0)</f>
        <v>0</v>
      </c>
      <c r="N3658" s="36">
        <f>IF(C3658="Saliente Internacional",(IFERROR((LIMPIA(J3658,1)),0)),0)</f>
        <v>0</v>
      </c>
      <c r="O3658" s="36">
        <f>IF(C3658="Saliente Local",(IFERROR((LIMPIA(K3658,1)),0)),0)</f>
        <v>0</v>
      </c>
      <c r="P3658" s="36">
        <f>IF(C3658="Saliente Nacional",(IFERROR((LIMPIA(K3658,1)),0)),0)</f>
        <v>0</v>
      </c>
      <c r="Q3658" s="36">
        <f>IF(C3658="Saliente Internacional",(IFERROR((LIMPIA(K3658,1)),0)),0)</f>
        <v>0</v>
      </c>
      <c r="R3658" s="36">
        <f t="shared" si="172"/>
        <v>0</v>
      </c>
      <c r="S3658" s="36">
        <f t="shared" si="173"/>
        <v>0</v>
      </c>
    </row>
    <row r="3659" spans="1:19" x14ac:dyDescent="0.25">
      <c r="A3659" s="101">
        <f>'DETALLE DE CONEXIONES'!P3659</f>
        <v>0</v>
      </c>
      <c r="B3659" s="36">
        <f>'DETALLE DE CONEXIONES'!I3659</f>
        <v>0</v>
      </c>
      <c r="C3659" s="36">
        <f>'DETALLE DE CONEXIONES'!BB3659</f>
        <v>0</v>
      </c>
      <c r="D3659" s="36">
        <f>'DETALLE DE CONEXIONES'!E3659</f>
        <v>0</v>
      </c>
      <c r="E3659" s="36">
        <f t="shared" si="171"/>
        <v>1</v>
      </c>
      <c r="F3659" s="36">
        <f>IFERROR(LIMPIA('DETALLE DE CONEXIONES'!N3659,1),0)</f>
        <v>0</v>
      </c>
      <c r="G3659" s="36" t="str">
        <f>LEFT('DETALLE DE CONEXIONES'!BE3659,3)</f>
        <v/>
      </c>
      <c r="H3659" s="36" t="str">
        <f>RIGHT('DETALLE DE CONEXIONES'!AK3659,2)</f>
        <v/>
      </c>
      <c r="I3659" s="36" t="str">
        <f>LEFT('DETALLE DE CONEXIONES'!AK3659,3)</f>
        <v/>
      </c>
      <c r="J3659" s="36" t="str">
        <f>LEFT('DETALLE DE CONEXIONES'!M3659,3)</f>
        <v/>
      </c>
      <c r="K3659" s="36" t="str">
        <f>IF(LEN('DETALLE DE CONEXIONES'!M3659)&lt;12,(RIGHT('DETALLE DE CONEXIONES'!M3659,5)),(RIGHT('DETALLE DE CONEXIONES'!M3659,6)))</f>
        <v/>
      </c>
      <c r="L3659" s="36">
        <f>IF(C3659="Saliente Local",(IFERROR((LIMPIA(J3659,1)),0)),0)</f>
        <v>0</v>
      </c>
      <c r="M3659" s="36">
        <f>IF(C3659="Saliente Nacional",(IFERROR((LIMPIA(J3659,1)),0)),0)</f>
        <v>0</v>
      </c>
      <c r="N3659" s="36">
        <f>IF(C3659="Saliente Internacional",(IFERROR((LIMPIA(J3659,1)),0)),0)</f>
        <v>0</v>
      </c>
      <c r="O3659" s="36">
        <f>IF(C3659="Saliente Local",(IFERROR((LIMPIA(K3659,1)),0)),0)</f>
        <v>0</v>
      </c>
      <c r="P3659" s="36">
        <f>IF(C3659="Saliente Nacional",(IFERROR((LIMPIA(K3659,1)),0)),0)</f>
        <v>0</v>
      </c>
      <c r="Q3659" s="36">
        <f>IF(C3659="Saliente Internacional",(IFERROR((LIMPIA(K3659,1)),0)),0)</f>
        <v>0</v>
      </c>
      <c r="R3659" s="36">
        <f t="shared" si="172"/>
        <v>0</v>
      </c>
      <c r="S3659" s="36">
        <f t="shared" si="173"/>
        <v>0</v>
      </c>
    </row>
    <row r="3660" spans="1:19" x14ac:dyDescent="0.25">
      <c r="A3660" s="101">
        <f>'DETALLE DE CONEXIONES'!P3660</f>
        <v>0</v>
      </c>
      <c r="B3660" s="36">
        <f>'DETALLE DE CONEXIONES'!I3660</f>
        <v>0</v>
      </c>
      <c r="C3660" s="36">
        <f>'DETALLE DE CONEXIONES'!BB3660</f>
        <v>0</v>
      </c>
      <c r="D3660" s="36">
        <f>'DETALLE DE CONEXIONES'!E3660</f>
        <v>0</v>
      </c>
      <c r="E3660" s="36">
        <f t="shared" si="171"/>
        <v>1</v>
      </c>
      <c r="F3660" s="36">
        <f>IFERROR(LIMPIA('DETALLE DE CONEXIONES'!N3660,1),0)</f>
        <v>0</v>
      </c>
      <c r="G3660" s="36" t="str">
        <f>LEFT('DETALLE DE CONEXIONES'!BE3660,3)</f>
        <v/>
      </c>
      <c r="H3660" s="36" t="str">
        <f>RIGHT('DETALLE DE CONEXIONES'!AK3660,2)</f>
        <v/>
      </c>
      <c r="I3660" s="36" t="str">
        <f>LEFT('DETALLE DE CONEXIONES'!AK3660,3)</f>
        <v/>
      </c>
      <c r="J3660" s="36" t="str">
        <f>LEFT('DETALLE DE CONEXIONES'!M3660,3)</f>
        <v/>
      </c>
      <c r="K3660" s="36" t="str">
        <f>IF(LEN('DETALLE DE CONEXIONES'!M3660)&lt;12,(RIGHT('DETALLE DE CONEXIONES'!M3660,5)),(RIGHT('DETALLE DE CONEXIONES'!M3660,6)))</f>
        <v/>
      </c>
      <c r="L3660" s="36">
        <f>IF(C3660="Saliente Local",(IFERROR((LIMPIA(J3660,1)),0)),0)</f>
        <v>0</v>
      </c>
      <c r="M3660" s="36">
        <f>IF(C3660="Saliente Nacional",(IFERROR((LIMPIA(J3660,1)),0)),0)</f>
        <v>0</v>
      </c>
      <c r="N3660" s="36">
        <f>IF(C3660="Saliente Internacional",(IFERROR((LIMPIA(J3660,1)),0)),0)</f>
        <v>0</v>
      </c>
      <c r="O3660" s="36">
        <f>IF(C3660="Saliente Local",(IFERROR((LIMPIA(K3660,1)),0)),0)</f>
        <v>0</v>
      </c>
      <c r="P3660" s="36">
        <f>IF(C3660="Saliente Nacional",(IFERROR((LIMPIA(K3660,1)),0)),0)</f>
        <v>0</v>
      </c>
      <c r="Q3660" s="36">
        <f>IF(C3660="Saliente Internacional",(IFERROR((LIMPIA(K3660,1)),0)),0)</f>
        <v>0</v>
      </c>
      <c r="R3660" s="36">
        <f t="shared" si="172"/>
        <v>0</v>
      </c>
      <c r="S3660" s="36">
        <f t="shared" si="173"/>
        <v>0</v>
      </c>
    </row>
    <row r="3661" spans="1:19" x14ac:dyDescent="0.25">
      <c r="A3661" s="101">
        <f>'DETALLE DE CONEXIONES'!P3661</f>
        <v>0</v>
      </c>
      <c r="B3661" s="36">
        <f>'DETALLE DE CONEXIONES'!I3661</f>
        <v>0</v>
      </c>
      <c r="C3661" s="36">
        <f>'DETALLE DE CONEXIONES'!BB3661</f>
        <v>0</v>
      </c>
      <c r="D3661" s="36">
        <f>'DETALLE DE CONEXIONES'!E3661</f>
        <v>0</v>
      </c>
      <c r="E3661" s="36">
        <f t="shared" si="171"/>
        <v>1</v>
      </c>
      <c r="F3661" s="36">
        <f>IFERROR(LIMPIA('DETALLE DE CONEXIONES'!N3661,1),0)</f>
        <v>0</v>
      </c>
      <c r="G3661" s="36" t="str">
        <f>LEFT('DETALLE DE CONEXIONES'!BE3661,3)</f>
        <v/>
      </c>
      <c r="H3661" s="36" t="str">
        <f>RIGHT('DETALLE DE CONEXIONES'!AK3661,2)</f>
        <v/>
      </c>
      <c r="I3661" s="36" t="str">
        <f>LEFT('DETALLE DE CONEXIONES'!AK3661,3)</f>
        <v/>
      </c>
      <c r="J3661" s="36" t="str">
        <f>LEFT('DETALLE DE CONEXIONES'!M3661,3)</f>
        <v/>
      </c>
      <c r="K3661" s="36" t="str">
        <f>IF(LEN('DETALLE DE CONEXIONES'!M3661)&lt;12,(RIGHT('DETALLE DE CONEXIONES'!M3661,5)),(RIGHT('DETALLE DE CONEXIONES'!M3661,6)))</f>
        <v/>
      </c>
      <c r="L3661" s="36">
        <f>IF(C3661="Saliente Local",(IFERROR((LIMPIA(J3661,1)),0)),0)</f>
        <v>0</v>
      </c>
      <c r="M3661" s="36">
        <f>IF(C3661="Saliente Nacional",(IFERROR((LIMPIA(J3661,1)),0)),0)</f>
        <v>0</v>
      </c>
      <c r="N3661" s="36">
        <f>IF(C3661="Saliente Internacional",(IFERROR((LIMPIA(J3661,1)),0)),0)</f>
        <v>0</v>
      </c>
      <c r="O3661" s="36">
        <f>IF(C3661="Saliente Local",(IFERROR((LIMPIA(K3661,1)),0)),0)</f>
        <v>0</v>
      </c>
      <c r="P3661" s="36">
        <f>IF(C3661="Saliente Nacional",(IFERROR((LIMPIA(K3661,1)),0)),0)</f>
        <v>0</v>
      </c>
      <c r="Q3661" s="36">
        <f>IF(C3661="Saliente Internacional",(IFERROR((LIMPIA(K3661,1)),0)),0)</f>
        <v>0</v>
      </c>
      <c r="R3661" s="36">
        <f t="shared" si="172"/>
        <v>0</v>
      </c>
      <c r="S3661" s="36">
        <f t="shared" si="173"/>
        <v>0</v>
      </c>
    </row>
    <row r="3662" spans="1:19" x14ac:dyDescent="0.25">
      <c r="A3662" s="101">
        <f>'DETALLE DE CONEXIONES'!P3662</f>
        <v>0</v>
      </c>
      <c r="B3662" s="36">
        <f>'DETALLE DE CONEXIONES'!I3662</f>
        <v>0</v>
      </c>
      <c r="C3662" s="36">
        <f>'DETALLE DE CONEXIONES'!BB3662</f>
        <v>0</v>
      </c>
      <c r="D3662" s="36">
        <f>'DETALLE DE CONEXIONES'!E3662</f>
        <v>0</v>
      </c>
      <c r="E3662" s="36">
        <f t="shared" si="171"/>
        <v>1</v>
      </c>
      <c r="F3662" s="36">
        <f>IFERROR(LIMPIA('DETALLE DE CONEXIONES'!N3662,1),0)</f>
        <v>0</v>
      </c>
      <c r="G3662" s="36" t="str">
        <f>LEFT('DETALLE DE CONEXIONES'!BE3662,3)</f>
        <v/>
      </c>
      <c r="H3662" s="36" t="str">
        <f>RIGHT('DETALLE DE CONEXIONES'!AK3662,2)</f>
        <v/>
      </c>
      <c r="I3662" s="36" t="str">
        <f>LEFT('DETALLE DE CONEXIONES'!AK3662,3)</f>
        <v/>
      </c>
      <c r="J3662" s="36" t="str">
        <f>LEFT('DETALLE DE CONEXIONES'!M3662,3)</f>
        <v/>
      </c>
      <c r="K3662" s="36" t="str">
        <f>IF(LEN('DETALLE DE CONEXIONES'!M3662)&lt;12,(RIGHT('DETALLE DE CONEXIONES'!M3662,5)),(RIGHT('DETALLE DE CONEXIONES'!M3662,6)))</f>
        <v/>
      </c>
      <c r="L3662" s="36">
        <f>IF(C3662="Saliente Local",(IFERROR((LIMPIA(J3662,1)),0)),0)</f>
        <v>0</v>
      </c>
      <c r="M3662" s="36">
        <f>IF(C3662="Saliente Nacional",(IFERROR((LIMPIA(J3662,1)),0)),0)</f>
        <v>0</v>
      </c>
      <c r="N3662" s="36">
        <f>IF(C3662="Saliente Internacional",(IFERROR((LIMPIA(J3662,1)),0)),0)</f>
        <v>0</v>
      </c>
      <c r="O3662" s="36">
        <f>IF(C3662="Saliente Local",(IFERROR((LIMPIA(K3662,1)),0)),0)</f>
        <v>0</v>
      </c>
      <c r="P3662" s="36">
        <f>IF(C3662="Saliente Nacional",(IFERROR((LIMPIA(K3662,1)),0)),0)</f>
        <v>0</v>
      </c>
      <c r="Q3662" s="36">
        <f>IF(C3662="Saliente Internacional",(IFERROR((LIMPIA(K3662,1)),0)),0)</f>
        <v>0</v>
      </c>
      <c r="R3662" s="36">
        <f t="shared" si="172"/>
        <v>0</v>
      </c>
      <c r="S3662" s="36">
        <f t="shared" si="173"/>
        <v>0</v>
      </c>
    </row>
    <row r="3663" spans="1:19" x14ac:dyDescent="0.25">
      <c r="A3663" s="101">
        <f>'DETALLE DE CONEXIONES'!P3663</f>
        <v>0</v>
      </c>
      <c r="B3663" s="36">
        <f>'DETALLE DE CONEXIONES'!I3663</f>
        <v>0</v>
      </c>
      <c r="C3663" s="36">
        <f>'DETALLE DE CONEXIONES'!BB3663</f>
        <v>0</v>
      </c>
      <c r="D3663" s="36">
        <f>'DETALLE DE CONEXIONES'!E3663</f>
        <v>0</v>
      </c>
      <c r="E3663" s="36">
        <f t="shared" si="171"/>
        <v>1</v>
      </c>
      <c r="F3663" s="36">
        <f>IFERROR(LIMPIA('DETALLE DE CONEXIONES'!N3663,1),0)</f>
        <v>0</v>
      </c>
      <c r="G3663" s="36" t="str">
        <f>LEFT('DETALLE DE CONEXIONES'!BE3663,3)</f>
        <v/>
      </c>
      <c r="H3663" s="36" t="str">
        <f>RIGHT('DETALLE DE CONEXIONES'!AK3663,2)</f>
        <v/>
      </c>
      <c r="I3663" s="36" t="str">
        <f>LEFT('DETALLE DE CONEXIONES'!AK3663,3)</f>
        <v/>
      </c>
      <c r="J3663" s="36" t="str">
        <f>LEFT('DETALLE DE CONEXIONES'!M3663,3)</f>
        <v/>
      </c>
      <c r="K3663" s="36" t="str">
        <f>IF(LEN('DETALLE DE CONEXIONES'!M3663)&lt;12,(RIGHT('DETALLE DE CONEXIONES'!M3663,5)),(RIGHT('DETALLE DE CONEXIONES'!M3663,6)))</f>
        <v/>
      </c>
      <c r="L3663" s="36">
        <f>IF(C3663="Saliente Local",(IFERROR((LIMPIA(J3663,1)),0)),0)</f>
        <v>0</v>
      </c>
      <c r="M3663" s="36">
        <f>IF(C3663="Saliente Nacional",(IFERROR((LIMPIA(J3663,1)),0)),0)</f>
        <v>0</v>
      </c>
      <c r="N3663" s="36">
        <f>IF(C3663="Saliente Internacional",(IFERROR((LIMPIA(J3663,1)),0)),0)</f>
        <v>0</v>
      </c>
      <c r="O3663" s="36">
        <f>IF(C3663="Saliente Local",(IFERROR((LIMPIA(K3663,1)),0)),0)</f>
        <v>0</v>
      </c>
      <c r="P3663" s="36">
        <f>IF(C3663="Saliente Nacional",(IFERROR((LIMPIA(K3663,1)),0)),0)</f>
        <v>0</v>
      </c>
      <c r="Q3663" s="36">
        <f>IF(C3663="Saliente Internacional",(IFERROR((LIMPIA(K3663,1)),0)),0)</f>
        <v>0</v>
      </c>
      <c r="R3663" s="36">
        <f t="shared" si="172"/>
        <v>0</v>
      </c>
      <c r="S3663" s="36">
        <f t="shared" si="173"/>
        <v>0</v>
      </c>
    </row>
    <row r="3664" spans="1:19" x14ac:dyDescent="0.25">
      <c r="A3664" s="101">
        <f>'DETALLE DE CONEXIONES'!P3664</f>
        <v>0</v>
      </c>
      <c r="B3664" s="36">
        <f>'DETALLE DE CONEXIONES'!I3664</f>
        <v>0</v>
      </c>
      <c r="C3664" s="36">
        <f>'DETALLE DE CONEXIONES'!BB3664</f>
        <v>0</v>
      </c>
      <c r="D3664" s="36">
        <f>'DETALLE DE CONEXIONES'!E3664</f>
        <v>0</v>
      </c>
      <c r="E3664" s="36">
        <f t="shared" si="171"/>
        <v>1</v>
      </c>
      <c r="F3664" s="36">
        <f>IFERROR(LIMPIA('DETALLE DE CONEXIONES'!N3664,1),0)</f>
        <v>0</v>
      </c>
      <c r="G3664" s="36" t="str">
        <f>LEFT('DETALLE DE CONEXIONES'!BE3664,3)</f>
        <v/>
      </c>
      <c r="H3664" s="36" t="str">
        <f>RIGHT('DETALLE DE CONEXIONES'!AK3664,2)</f>
        <v/>
      </c>
      <c r="I3664" s="36" t="str">
        <f>LEFT('DETALLE DE CONEXIONES'!AK3664,3)</f>
        <v/>
      </c>
      <c r="J3664" s="36" t="str">
        <f>LEFT('DETALLE DE CONEXIONES'!M3664,3)</f>
        <v/>
      </c>
      <c r="K3664" s="36" t="str">
        <f>IF(LEN('DETALLE DE CONEXIONES'!M3664)&lt;12,(RIGHT('DETALLE DE CONEXIONES'!M3664,5)),(RIGHT('DETALLE DE CONEXIONES'!M3664,6)))</f>
        <v/>
      </c>
      <c r="L3664" s="36">
        <f>IF(C3664="Saliente Local",(IFERROR((LIMPIA(J3664,1)),0)),0)</f>
        <v>0</v>
      </c>
      <c r="M3664" s="36">
        <f>IF(C3664="Saliente Nacional",(IFERROR((LIMPIA(J3664,1)),0)),0)</f>
        <v>0</v>
      </c>
      <c r="N3664" s="36">
        <f>IF(C3664="Saliente Internacional",(IFERROR((LIMPIA(J3664,1)),0)),0)</f>
        <v>0</v>
      </c>
      <c r="O3664" s="36">
        <f>IF(C3664="Saliente Local",(IFERROR((LIMPIA(K3664,1)),0)),0)</f>
        <v>0</v>
      </c>
      <c r="P3664" s="36">
        <f>IF(C3664="Saliente Nacional",(IFERROR((LIMPIA(K3664,1)),0)),0)</f>
        <v>0</v>
      </c>
      <c r="Q3664" s="36">
        <f>IF(C3664="Saliente Internacional",(IFERROR((LIMPIA(K3664,1)),0)),0)</f>
        <v>0</v>
      </c>
      <c r="R3664" s="36">
        <f t="shared" si="172"/>
        <v>0</v>
      </c>
      <c r="S3664" s="36">
        <f t="shared" si="173"/>
        <v>0</v>
      </c>
    </row>
    <row r="3665" spans="1:19" x14ac:dyDescent="0.25">
      <c r="A3665" s="101">
        <f>'DETALLE DE CONEXIONES'!P3665</f>
        <v>0</v>
      </c>
      <c r="B3665" s="36">
        <f>'DETALLE DE CONEXIONES'!I3665</f>
        <v>0</v>
      </c>
      <c r="C3665" s="36">
        <f>'DETALLE DE CONEXIONES'!BB3665</f>
        <v>0</v>
      </c>
      <c r="D3665" s="36">
        <f>'DETALLE DE CONEXIONES'!E3665</f>
        <v>0</v>
      </c>
      <c r="E3665" s="36">
        <f t="shared" si="171"/>
        <v>1</v>
      </c>
      <c r="F3665" s="36">
        <f>IFERROR(LIMPIA('DETALLE DE CONEXIONES'!N3665,1),0)</f>
        <v>0</v>
      </c>
      <c r="G3665" s="36" t="str">
        <f>LEFT('DETALLE DE CONEXIONES'!BE3665,3)</f>
        <v/>
      </c>
      <c r="H3665" s="36" t="str">
        <f>RIGHT('DETALLE DE CONEXIONES'!AK3665,2)</f>
        <v/>
      </c>
      <c r="I3665" s="36" t="str">
        <f>LEFT('DETALLE DE CONEXIONES'!AK3665,3)</f>
        <v/>
      </c>
      <c r="J3665" s="36" t="str">
        <f>LEFT('DETALLE DE CONEXIONES'!M3665,3)</f>
        <v/>
      </c>
      <c r="K3665" s="36" t="str">
        <f>IF(LEN('DETALLE DE CONEXIONES'!M3665)&lt;12,(RIGHT('DETALLE DE CONEXIONES'!M3665,5)),(RIGHT('DETALLE DE CONEXIONES'!M3665,6)))</f>
        <v/>
      </c>
      <c r="L3665" s="36">
        <f>IF(C3665="Saliente Local",(IFERROR((LIMPIA(J3665,1)),0)),0)</f>
        <v>0</v>
      </c>
      <c r="M3665" s="36">
        <f>IF(C3665="Saliente Nacional",(IFERROR((LIMPIA(J3665,1)),0)),0)</f>
        <v>0</v>
      </c>
      <c r="N3665" s="36">
        <f>IF(C3665="Saliente Internacional",(IFERROR((LIMPIA(J3665,1)),0)),0)</f>
        <v>0</v>
      </c>
      <c r="O3665" s="36">
        <f>IF(C3665="Saliente Local",(IFERROR((LIMPIA(K3665,1)),0)),0)</f>
        <v>0</v>
      </c>
      <c r="P3665" s="36">
        <f>IF(C3665="Saliente Nacional",(IFERROR((LIMPIA(K3665,1)),0)),0)</f>
        <v>0</v>
      </c>
      <c r="Q3665" s="36">
        <f>IF(C3665="Saliente Internacional",(IFERROR((LIMPIA(K3665,1)),0)),0)</f>
        <v>0</v>
      </c>
      <c r="R3665" s="36">
        <f t="shared" si="172"/>
        <v>0</v>
      </c>
      <c r="S3665" s="36">
        <f t="shared" si="173"/>
        <v>0</v>
      </c>
    </row>
    <row r="3666" spans="1:19" x14ac:dyDescent="0.25">
      <c r="A3666" s="101">
        <f>'DETALLE DE CONEXIONES'!P3666</f>
        <v>0</v>
      </c>
      <c r="B3666" s="36">
        <f>'DETALLE DE CONEXIONES'!I3666</f>
        <v>0</v>
      </c>
      <c r="C3666" s="36">
        <f>'DETALLE DE CONEXIONES'!BB3666</f>
        <v>0</v>
      </c>
      <c r="D3666" s="36">
        <f>'DETALLE DE CONEXIONES'!E3666</f>
        <v>0</v>
      </c>
      <c r="E3666" s="36">
        <f t="shared" si="171"/>
        <v>1</v>
      </c>
      <c r="F3666" s="36">
        <f>IFERROR(LIMPIA('DETALLE DE CONEXIONES'!N3666,1),0)</f>
        <v>0</v>
      </c>
      <c r="G3666" s="36" t="str">
        <f>LEFT('DETALLE DE CONEXIONES'!BE3666,3)</f>
        <v/>
      </c>
      <c r="H3666" s="36" t="str">
        <f>RIGHT('DETALLE DE CONEXIONES'!AK3666,2)</f>
        <v/>
      </c>
      <c r="I3666" s="36" t="str">
        <f>LEFT('DETALLE DE CONEXIONES'!AK3666,3)</f>
        <v/>
      </c>
      <c r="J3666" s="36" t="str">
        <f>LEFT('DETALLE DE CONEXIONES'!M3666,3)</f>
        <v/>
      </c>
      <c r="K3666" s="36" t="str">
        <f>IF(LEN('DETALLE DE CONEXIONES'!M3666)&lt;12,(RIGHT('DETALLE DE CONEXIONES'!M3666,5)),(RIGHT('DETALLE DE CONEXIONES'!M3666,6)))</f>
        <v/>
      </c>
      <c r="L3666" s="36">
        <f>IF(C3666="Saliente Local",(IFERROR((LIMPIA(J3666,1)),0)),0)</f>
        <v>0</v>
      </c>
      <c r="M3666" s="36">
        <f>IF(C3666="Saliente Nacional",(IFERROR((LIMPIA(J3666,1)),0)),0)</f>
        <v>0</v>
      </c>
      <c r="N3666" s="36">
        <f>IF(C3666="Saliente Internacional",(IFERROR((LIMPIA(J3666,1)),0)),0)</f>
        <v>0</v>
      </c>
      <c r="O3666" s="36">
        <f>IF(C3666="Saliente Local",(IFERROR((LIMPIA(K3666,1)),0)),0)</f>
        <v>0</v>
      </c>
      <c r="P3666" s="36">
        <f>IF(C3666="Saliente Nacional",(IFERROR((LIMPIA(K3666,1)),0)),0)</f>
        <v>0</v>
      </c>
      <c r="Q3666" s="36">
        <f>IF(C3666="Saliente Internacional",(IFERROR((LIMPIA(K3666,1)),0)),0)</f>
        <v>0</v>
      </c>
      <c r="R3666" s="36">
        <f t="shared" si="172"/>
        <v>0</v>
      </c>
      <c r="S3666" s="36">
        <f t="shared" si="173"/>
        <v>0</v>
      </c>
    </row>
    <row r="3667" spans="1:19" x14ac:dyDescent="0.25">
      <c r="A3667" s="101">
        <f>'DETALLE DE CONEXIONES'!P3667</f>
        <v>0</v>
      </c>
      <c r="B3667" s="36">
        <f>'DETALLE DE CONEXIONES'!I3667</f>
        <v>0</v>
      </c>
      <c r="C3667" s="36">
        <f>'DETALLE DE CONEXIONES'!BB3667</f>
        <v>0</v>
      </c>
      <c r="D3667" s="36">
        <f>'DETALLE DE CONEXIONES'!E3667</f>
        <v>0</v>
      </c>
      <c r="E3667" s="36">
        <f t="shared" si="171"/>
        <v>1</v>
      </c>
      <c r="F3667" s="36">
        <f>IFERROR(LIMPIA('DETALLE DE CONEXIONES'!N3667,1),0)</f>
        <v>0</v>
      </c>
      <c r="G3667" s="36" t="str">
        <f>LEFT('DETALLE DE CONEXIONES'!BE3667,3)</f>
        <v/>
      </c>
      <c r="H3667" s="36" t="str">
        <f>RIGHT('DETALLE DE CONEXIONES'!AK3667,2)</f>
        <v/>
      </c>
      <c r="I3667" s="36" t="str">
        <f>LEFT('DETALLE DE CONEXIONES'!AK3667,3)</f>
        <v/>
      </c>
      <c r="J3667" s="36" t="str">
        <f>LEFT('DETALLE DE CONEXIONES'!M3667,3)</f>
        <v/>
      </c>
      <c r="K3667" s="36" t="str">
        <f>IF(LEN('DETALLE DE CONEXIONES'!M3667)&lt;12,(RIGHT('DETALLE DE CONEXIONES'!M3667,5)),(RIGHT('DETALLE DE CONEXIONES'!M3667,6)))</f>
        <v/>
      </c>
      <c r="L3667" s="36">
        <f>IF(C3667="Saliente Local",(IFERROR((LIMPIA(J3667,1)),0)),0)</f>
        <v>0</v>
      </c>
      <c r="M3667" s="36">
        <f>IF(C3667="Saliente Nacional",(IFERROR((LIMPIA(J3667,1)),0)),0)</f>
        <v>0</v>
      </c>
      <c r="N3667" s="36">
        <f>IF(C3667="Saliente Internacional",(IFERROR((LIMPIA(J3667,1)),0)),0)</f>
        <v>0</v>
      </c>
      <c r="O3667" s="36">
        <f>IF(C3667="Saliente Local",(IFERROR((LIMPIA(K3667,1)),0)),0)</f>
        <v>0</v>
      </c>
      <c r="P3667" s="36">
        <f>IF(C3667="Saliente Nacional",(IFERROR((LIMPIA(K3667,1)),0)),0)</f>
        <v>0</v>
      </c>
      <c r="Q3667" s="36">
        <f>IF(C3667="Saliente Internacional",(IFERROR((LIMPIA(K3667,1)),0)),0)</f>
        <v>0</v>
      </c>
      <c r="R3667" s="36">
        <f t="shared" si="172"/>
        <v>0</v>
      </c>
      <c r="S3667" s="36">
        <f t="shared" si="173"/>
        <v>0</v>
      </c>
    </row>
    <row r="3668" spans="1:19" x14ac:dyDescent="0.25">
      <c r="A3668" s="101">
        <f>'DETALLE DE CONEXIONES'!P3668</f>
        <v>0</v>
      </c>
      <c r="B3668" s="36">
        <f>'DETALLE DE CONEXIONES'!I3668</f>
        <v>0</v>
      </c>
      <c r="C3668" s="36">
        <f>'DETALLE DE CONEXIONES'!BB3668</f>
        <v>0</v>
      </c>
      <c r="D3668" s="36">
        <f>'DETALLE DE CONEXIONES'!E3668</f>
        <v>0</v>
      </c>
      <c r="E3668" s="36">
        <f t="shared" si="171"/>
        <v>1</v>
      </c>
      <c r="F3668" s="36">
        <f>IFERROR(LIMPIA('DETALLE DE CONEXIONES'!N3668,1),0)</f>
        <v>0</v>
      </c>
      <c r="G3668" s="36" t="str">
        <f>LEFT('DETALLE DE CONEXIONES'!BE3668,3)</f>
        <v/>
      </c>
      <c r="H3668" s="36" t="str">
        <f>RIGHT('DETALLE DE CONEXIONES'!AK3668,2)</f>
        <v/>
      </c>
      <c r="I3668" s="36" t="str">
        <f>LEFT('DETALLE DE CONEXIONES'!AK3668,3)</f>
        <v/>
      </c>
      <c r="J3668" s="36" t="str">
        <f>LEFT('DETALLE DE CONEXIONES'!M3668,3)</f>
        <v/>
      </c>
      <c r="K3668" s="36" t="str">
        <f>IF(LEN('DETALLE DE CONEXIONES'!M3668)&lt;12,(RIGHT('DETALLE DE CONEXIONES'!M3668,5)),(RIGHT('DETALLE DE CONEXIONES'!M3668,6)))</f>
        <v/>
      </c>
      <c r="L3668" s="36">
        <f>IF(C3668="Saliente Local",(IFERROR((LIMPIA(J3668,1)),0)),0)</f>
        <v>0</v>
      </c>
      <c r="M3668" s="36">
        <f>IF(C3668="Saliente Nacional",(IFERROR((LIMPIA(J3668,1)),0)),0)</f>
        <v>0</v>
      </c>
      <c r="N3668" s="36">
        <f>IF(C3668="Saliente Internacional",(IFERROR((LIMPIA(J3668,1)),0)),0)</f>
        <v>0</v>
      </c>
      <c r="O3668" s="36">
        <f>IF(C3668="Saliente Local",(IFERROR((LIMPIA(K3668,1)),0)),0)</f>
        <v>0</v>
      </c>
      <c r="P3668" s="36">
        <f>IF(C3668="Saliente Nacional",(IFERROR((LIMPIA(K3668,1)),0)),0)</f>
        <v>0</v>
      </c>
      <c r="Q3668" s="36">
        <f>IF(C3668="Saliente Internacional",(IFERROR((LIMPIA(K3668,1)),0)),0)</f>
        <v>0</v>
      </c>
      <c r="R3668" s="36">
        <f t="shared" si="172"/>
        <v>0</v>
      </c>
      <c r="S3668" s="36">
        <f t="shared" si="173"/>
        <v>0</v>
      </c>
    </row>
    <row r="3669" spans="1:19" x14ac:dyDescent="0.25">
      <c r="A3669" s="101">
        <f>'DETALLE DE CONEXIONES'!P3669</f>
        <v>0</v>
      </c>
      <c r="B3669" s="36">
        <f>'DETALLE DE CONEXIONES'!I3669</f>
        <v>0</v>
      </c>
      <c r="C3669" s="36">
        <f>'DETALLE DE CONEXIONES'!BB3669</f>
        <v>0</v>
      </c>
      <c r="D3669" s="36">
        <f>'DETALLE DE CONEXIONES'!E3669</f>
        <v>0</v>
      </c>
      <c r="E3669" s="36">
        <f t="shared" si="171"/>
        <v>1</v>
      </c>
      <c r="F3669" s="36">
        <f>IFERROR(LIMPIA('DETALLE DE CONEXIONES'!N3669,1),0)</f>
        <v>0</v>
      </c>
      <c r="G3669" s="36" t="str">
        <f>LEFT('DETALLE DE CONEXIONES'!BE3669,3)</f>
        <v/>
      </c>
      <c r="H3669" s="36" t="str">
        <f>RIGHT('DETALLE DE CONEXIONES'!AK3669,2)</f>
        <v/>
      </c>
      <c r="I3669" s="36" t="str">
        <f>LEFT('DETALLE DE CONEXIONES'!AK3669,3)</f>
        <v/>
      </c>
      <c r="J3669" s="36" t="str">
        <f>LEFT('DETALLE DE CONEXIONES'!M3669,3)</f>
        <v/>
      </c>
      <c r="K3669" s="36" t="str">
        <f>IF(LEN('DETALLE DE CONEXIONES'!M3669)&lt;12,(RIGHT('DETALLE DE CONEXIONES'!M3669,5)),(RIGHT('DETALLE DE CONEXIONES'!M3669,6)))</f>
        <v/>
      </c>
      <c r="L3669" s="36">
        <f>IF(C3669="Saliente Local",(IFERROR((LIMPIA(J3669,1)),0)),0)</f>
        <v>0</v>
      </c>
      <c r="M3669" s="36">
        <f>IF(C3669="Saliente Nacional",(IFERROR((LIMPIA(J3669,1)),0)),0)</f>
        <v>0</v>
      </c>
      <c r="N3669" s="36">
        <f>IF(C3669="Saliente Internacional",(IFERROR((LIMPIA(J3669,1)),0)),0)</f>
        <v>0</v>
      </c>
      <c r="O3669" s="36">
        <f>IF(C3669="Saliente Local",(IFERROR((LIMPIA(K3669,1)),0)),0)</f>
        <v>0</v>
      </c>
      <c r="P3669" s="36">
        <f>IF(C3669="Saliente Nacional",(IFERROR((LIMPIA(K3669,1)),0)),0)</f>
        <v>0</v>
      </c>
      <c r="Q3669" s="36">
        <f>IF(C3669="Saliente Internacional",(IFERROR((LIMPIA(K3669,1)),0)),0)</f>
        <v>0</v>
      </c>
      <c r="R3669" s="36">
        <f t="shared" si="172"/>
        <v>0</v>
      </c>
      <c r="S3669" s="36">
        <f t="shared" si="173"/>
        <v>0</v>
      </c>
    </row>
    <row r="3670" spans="1:19" x14ac:dyDescent="0.25">
      <c r="A3670" s="101">
        <f>'DETALLE DE CONEXIONES'!P3670</f>
        <v>0</v>
      </c>
      <c r="B3670" s="36">
        <f>'DETALLE DE CONEXIONES'!I3670</f>
        <v>0</v>
      </c>
      <c r="C3670" s="36">
        <f>'DETALLE DE CONEXIONES'!BB3670</f>
        <v>0</v>
      </c>
      <c r="D3670" s="36">
        <f>'DETALLE DE CONEXIONES'!E3670</f>
        <v>0</v>
      </c>
      <c r="E3670" s="36">
        <f t="shared" si="171"/>
        <v>1</v>
      </c>
      <c r="F3670" s="36">
        <f>IFERROR(LIMPIA('DETALLE DE CONEXIONES'!N3670,1),0)</f>
        <v>0</v>
      </c>
      <c r="G3670" s="36" t="str">
        <f>LEFT('DETALLE DE CONEXIONES'!BE3670,3)</f>
        <v/>
      </c>
      <c r="H3670" s="36" t="str">
        <f>RIGHT('DETALLE DE CONEXIONES'!AK3670,2)</f>
        <v/>
      </c>
      <c r="I3670" s="36" t="str">
        <f>LEFT('DETALLE DE CONEXIONES'!AK3670,3)</f>
        <v/>
      </c>
      <c r="J3670" s="36" t="str">
        <f>LEFT('DETALLE DE CONEXIONES'!M3670,3)</f>
        <v/>
      </c>
      <c r="K3670" s="36" t="str">
        <f>IF(LEN('DETALLE DE CONEXIONES'!M3670)&lt;12,(RIGHT('DETALLE DE CONEXIONES'!M3670,5)),(RIGHT('DETALLE DE CONEXIONES'!M3670,6)))</f>
        <v/>
      </c>
      <c r="L3670" s="36">
        <f>IF(C3670="Saliente Local",(IFERROR((LIMPIA(J3670,1)),0)),0)</f>
        <v>0</v>
      </c>
      <c r="M3670" s="36">
        <f>IF(C3670="Saliente Nacional",(IFERROR((LIMPIA(J3670,1)),0)),0)</f>
        <v>0</v>
      </c>
      <c r="N3670" s="36">
        <f>IF(C3670="Saliente Internacional",(IFERROR((LIMPIA(J3670,1)),0)),0)</f>
        <v>0</v>
      </c>
      <c r="O3670" s="36">
        <f>IF(C3670="Saliente Local",(IFERROR((LIMPIA(K3670,1)),0)),0)</f>
        <v>0</v>
      </c>
      <c r="P3670" s="36">
        <f>IF(C3670="Saliente Nacional",(IFERROR((LIMPIA(K3670,1)),0)),0)</f>
        <v>0</v>
      </c>
      <c r="Q3670" s="36">
        <f>IF(C3670="Saliente Internacional",(IFERROR((LIMPIA(K3670,1)),0)),0)</f>
        <v>0</v>
      </c>
      <c r="R3670" s="36">
        <f t="shared" si="172"/>
        <v>0</v>
      </c>
      <c r="S3670" s="36">
        <f t="shared" si="173"/>
        <v>0</v>
      </c>
    </row>
    <row r="3671" spans="1:19" x14ac:dyDescent="0.25">
      <c r="A3671" s="101">
        <f>'DETALLE DE CONEXIONES'!P3671</f>
        <v>0</v>
      </c>
      <c r="B3671" s="36">
        <f>'DETALLE DE CONEXIONES'!I3671</f>
        <v>0</v>
      </c>
      <c r="C3671" s="36">
        <f>'DETALLE DE CONEXIONES'!BB3671</f>
        <v>0</v>
      </c>
      <c r="D3671" s="36">
        <f>'DETALLE DE CONEXIONES'!E3671</f>
        <v>0</v>
      </c>
      <c r="E3671" s="36">
        <f t="shared" si="171"/>
        <v>1</v>
      </c>
      <c r="F3671" s="36">
        <f>IFERROR(LIMPIA('DETALLE DE CONEXIONES'!N3671,1),0)</f>
        <v>0</v>
      </c>
      <c r="G3671" s="36" t="str">
        <f>LEFT('DETALLE DE CONEXIONES'!BE3671,3)</f>
        <v/>
      </c>
      <c r="H3671" s="36" t="str">
        <f>RIGHT('DETALLE DE CONEXIONES'!AK3671,2)</f>
        <v/>
      </c>
      <c r="I3671" s="36" t="str">
        <f>LEFT('DETALLE DE CONEXIONES'!AK3671,3)</f>
        <v/>
      </c>
      <c r="J3671" s="36" t="str">
        <f>LEFT('DETALLE DE CONEXIONES'!M3671,3)</f>
        <v/>
      </c>
      <c r="K3671" s="36" t="str">
        <f>IF(LEN('DETALLE DE CONEXIONES'!M3671)&lt;12,(RIGHT('DETALLE DE CONEXIONES'!M3671,5)),(RIGHT('DETALLE DE CONEXIONES'!M3671,6)))</f>
        <v/>
      </c>
      <c r="L3671" s="36">
        <f>IF(C3671="Saliente Local",(IFERROR((LIMPIA(J3671,1)),0)),0)</f>
        <v>0</v>
      </c>
      <c r="M3671" s="36">
        <f>IF(C3671="Saliente Nacional",(IFERROR((LIMPIA(J3671,1)),0)),0)</f>
        <v>0</v>
      </c>
      <c r="N3671" s="36">
        <f>IF(C3671="Saliente Internacional",(IFERROR((LIMPIA(J3671,1)),0)),0)</f>
        <v>0</v>
      </c>
      <c r="O3671" s="36">
        <f>IF(C3671="Saliente Local",(IFERROR((LIMPIA(K3671,1)),0)),0)</f>
        <v>0</v>
      </c>
      <c r="P3671" s="36">
        <f>IF(C3671="Saliente Nacional",(IFERROR((LIMPIA(K3671,1)),0)),0)</f>
        <v>0</v>
      </c>
      <c r="Q3671" s="36">
        <f>IF(C3671="Saliente Internacional",(IFERROR((LIMPIA(K3671,1)),0)),0)</f>
        <v>0</v>
      </c>
      <c r="R3671" s="36">
        <f t="shared" si="172"/>
        <v>0</v>
      </c>
      <c r="S3671" s="36">
        <f t="shared" si="173"/>
        <v>0</v>
      </c>
    </row>
    <row r="3672" spans="1:19" x14ac:dyDescent="0.25">
      <c r="A3672" s="101">
        <f>'DETALLE DE CONEXIONES'!P3672</f>
        <v>0</v>
      </c>
      <c r="B3672" s="36">
        <f>'DETALLE DE CONEXIONES'!I3672</f>
        <v>0</v>
      </c>
      <c r="C3672" s="36">
        <f>'DETALLE DE CONEXIONES'!BB3672</f>
        <v>0</v>
      </c>
      <c r="D3672" s="36">
        <f>'DETALLE DE CONEXIONES'!E3672</f>
        <v>0</v>
      </c>
      <c r="E3672" s="36">
        <f t="shared" si="171"/>
        <v>1</v>
      </c>
      <c r="F3672" s="36">
        <f>IFERROR(LIMPIA('DETALLE DE CONEXIONES'!N3672,1),0)</f>
        <v>0</v>
      </c>
      <c r="G3672" s="36" t="str">
        <f>LEFT('DETALLE DE CONEXIONES'!BE3672,3)</f>
        <v/>
      </c>
      <c r="H3672" s="36" t="str">
        <f>RIGHT('DETALLE DE CONEXIONES'!AK3672,2)</f>
        <v/>
      </c>
      <c r="I3672" s="36" t="str">
        <f>LEFT('DETALLE DE CONEXIONES'!AK3672,3)</f>
        <v/>
      </c>
      <c r="J3672" s="36" t="str">
        <f>LEFT('DETALLE DE CONEXIONES'!M3672,3)</f>
        <v/>
      </c>
      <c r="K3672" s="36" t="str">
        <f>IF(LEN('DETALLE DE CONEXIONES'!M3672)&lt;12,(RIGHT('DETALLE DE CONEXIONES'!M3672,5)),(RIGHT('DETALLE DE CONEXIONES'!M3672,6)))</f>
        <v/>
      </c>
      <c r="L3672" s="36">
        <f>IF(C3672="Saliente Local",(IFERROR((LIMPIA(J3672,1)),0)),0)</f>
        <v>0</v>
      </c>
      <c r="M3672" s="36">
        <f>IF(C3672="Saliente Nacional",(IFERROR((LIMPIA(J3672,1)),0)),0)</f>
        <v>0</v>
      </c>
      <c r="N3672" s="36">
        <f>IF(C3672="Saliente Internacional",(IFERROR((LIMPIA(J3672,1)),0)),0)</f>
        <v>0</v>
      </c>
      <c r="O3672" s="36">
        <f>IF(C3672="Saliente Local",(IFERROR((LIMPIA(K3672,1)),0)),0)</f>
        <v>0</v>
      </c>
      <c r="P3672" s="36">
        <f>IF(C3672="Saliente Nacional",(IFERROR((LIMPIA(K3672,1)),0)),0)</f>
        <v>0</v>
      </c>
      <c r="Q3672" s="36">
        <f>IF(C3672="Saliente Internacional",(IFERROR((LIMPIA(K3672,1)),0)),0)</f>
        <v>0</v>
      </c>
      <c r="R3672" s="36">
        <f t="shared" si="172"/>
        <v>0</v>
      </c>
      <c r="S3672" s="36">
        <f t="shared" si="173"/>
        <v>0</v>
      </c>
    </row>
    <row r="3673" spans="1:19" x14ac:dyDescent="0.25">
      <c r="A3673" s="101">
        <f>'DETALLE DE CONEXIONES'!P3673</f>
        <v>0</v>
      </c>
      <c r="B3673" s="36">
        <f>'DETALLE DE CONEXIONES'!I3673</f>
        <v>0</v>
      </c>
      <c r="C3673" s="36">
        <f>'DETALLE DE CONEXIONES'!BB3673</f>
        <v>0</v>
      </c>
      <c r="D3673" s="36">
        <f>'DETALLE DE CONEXIONES'!E3673</f>
        <v>0</v>
      </c>
      <c r="E3673" s="36">
        <f t="shared" si="171"/>
        <v>1</v>
      </c>
      <c r="F3673" s="36">
        <f>IFERROR(LIMPIA('DETALLE DE CONEXIONES'!N3673,1),0)</f>
        <v>0</v>
      </c>
      <c r="G3673" s="36" t="str">
        <f>LEFT('DETALLE DE CONEXIONES'!BE3673,3)</f>
        <v/>
      </c>
      <c r="H3673" s="36" t="str">
        <f>RIGHT('DETALLE DE CONEXIONES'!AK3673,2)</f>
        <v/>
      </c>
      <c r="I3673" s="36" t="str">
        <f>LEFT('DETALLE DE CONEXIONES'!AK3673,3)</f>
        <v/>
      </c>
      <c r="J3673" s="36" t="str">
        <f>LEFT('DETALLE DE CONEXIONES'!M3673,3)</f>
        <v/>
      </c>
      <c r="K3673" s="36" t="str">
        <f>IF(LEN('DETALLE DE CONEXIONES'!M3673)&lt;12,(RIGHT('DETALLE DE CONEXIONES'!M3673,5)),(RIGHT('DETALLE DE CONEXIONES'!M3673,6)))</f>
        <v/>
      </c>
      <c r="L3673" s="36">
        <f>IF(C3673="Saliente Local",(IFERROR((LIMPIA(J3673,1)),0)),0)</f>
        <v>0</v>
      </c>
      <c r="M3673" s="36">
        <f>IF(C3673="Saliente Nacional",(IFERROR((LIMPIA(J3673,1)),0)),0)</f>
        <v>0</v>
      </c>
      <c r="N3673" s="36">
        <f>IF(C3673="Saliente Internacional",(IFERROR((LIMPIA(J3673,1)),0)),0)</f>
        <v>0</v>
      </c>
      <c r="O3673" s="36">
        <f>IF(C3673="Saliente Local",(IFERROR((LIMPIA(K3673,1)),0)),0)</f>
        <v>0</v>
      </c>
      <c r="P3673" s="36">
        <f>IF(C3673="Saliente Nacional",(IFERROR((LIMPIA(K3673,1)),0)),0)</f>
        <v>0</v>
      </c>
      <c r="Q3673" s="36">
        <f>IF(C3673="Saliente Internacional",(IFERROR((LIMPIA(K3673,1)),0)),0)</f>
        <v>0</v>
      </c>
      <c r="R3673" s="36">
        <f t="shared" si="172"/>
        <v>0</v>
      </c>
      <c r="S3673" s="36">
        <f t="shared" si="173"/>
        <v>0</v>
      </c>
    </row>
    <row r="3674" spans="1:19" x14ac:dyDescent="0.25">
      <c r="A3674" s="101">
        <f>'DETALLE DE CONEXIONES'!P3674</f>
        <v>0</v>
      </c>
      <c r="B3674" s="36">
        <f>'DETALLE DE CONEXIONES'!I3674</f>
        <v>0</v>
      </c>
      <c r="C3674" s="36">
        <f>'DETALLE DE CONEXIONES'!BB3674</f>
        <v>0</v>
      </c>
      <c r="D3674" s="36">
        <f>'DETALLE DE CONEXIONES'!E3674</f>
        <v>0</v>
      </c>
      <c r="E3674" s="36">
        <f t="shared" si="171"/>
        <v>1</v>
      </c>
      <c r="F3674" s="36">
        <f>IFERROR(LIMPIA('DETALLE DE CONEXIONES'!N3674,1),0)</f>
        <v>0</v>
      </c>
      <c r="G3674" s="36" t="str">
        <f>LEFT('DETALLE DE CONEXIONES'!BE3674,3)</f>
        <v/>
      </c>
      <c r="H3674" s="36" t="str">
        <f>RIGHT('DETALLE DE CONEXIONES'!AK3674,2)</f>
        <v/>
      </c>
      <c r="I3674" s="36" t="str">
        <f>LEFT('DETALLE DE CONEXIONES'!AK3674,3)</f>
        <v/>
      </c>
      <c r="J3674" s="36" t="str">
        <f>LEFT('DETALLE DE CONEXIONES'!M3674,3)</f>
        <v/>
      </c>
      <c r="K3674" s="36" t="str">
        <f>IF(LEN('DETALLE DE CONEXIONES'!M3674)&lt;12,(RIGHT('DETALLE DE CONEXIONES'!M3674,5)),(RIGHT('DETALLE DE CONEXIONES'!M3674,6)))</f>
        <v/>
      </c>
      <c r="L3674" s="36">
        <f>IF(C3674="Saliente Local",(IFERROR((LIMPIA(J3674,1)),0)),0)</f>
        <v>0</v>
      </c>
      <c r="M3674" s="36">
        <f>IF(C3674="Saliente Nacional",(IFERROR((LIMPIA(J3674,1)),0)),0)</f>
        <v>0</v>
      </c>
      <c r="N3674" s="36">
        <f>IF(C3674="Saliente Internacional",(IFERROR((LIMPIA(J3674,1)),0)),0)</f>
        <v>0</v>
      </c>
      <c r="O3674" s="36">
        <f>IF(C3674="Saliente Local",(IFERROR((LIMPIA(K3674,1)),0)),0)</f>
        <v>0</v>
      </c>
      <c r="P3674" s="36">
        <f>IF(C3674="Saliente Nacional",(IFERROR((LIMPIA(K3674,1)),0)),0)</f>
        <v>0</v>
      </c>
      <c r="Q3674" s="36">
        <f>IF(C3674="Saliente Internacional",(IFERROR((LIMPIA(K3674,1)),0)),0)</f>
        <v>0</v>
      </c>
      <c r="R3674" s="36">
        <f t="shared" si="172"/>
        <v>0</v>
      </c>
      <c r="S3674" s="36">
        <f t="shared" si="173"/>
        <v>0</v>
      </c>
    </row>
    <row r="3675" spans="1:19" x14ac:dyDescent="0.25">
      <c r="A3675" s="101">
        <f>'DETALLE DE CONEXIONES'!P3675</f>
        <v>0</v>
      </c>
      <c r="B3675" s="36">
        <f>'DETALLE DE CONEXIONES'!I3675</f>
        <v>0</v>
      </c>
      <c r="C3675" s="36">
        <f>'DETALLE DE CONEXIONES'!BB3675</f>
        <v>0</v>
      </c>
      <c r="D3675" s="36">
        <f>'DETALLE DE CONEXIONES'!E3675</f>
        <v>0</v>
      </c>
      <c r="E3675" s="36">
        <f t="shared" si="171"/>
        <v>1</v>
      </c>
      <c r="F3675" s="36">
        <f>IFERROR(LIMPIA('DETALLE DE CONEXIONES'!N3675,1),0)</f>
        <v>0</v>
      </c>
      <c r="G3675" s="36" t="str">
        <f>LEFT('DETALLE DE CONEXIONES'!BE3675,3)</f>
        <v/>
      </c>
      <c r="H3675" s="36" t="str">
        <f>RIGHT('DETALLE DE CONEXIONES'!AK3675,2)</f>
        <v/>
      </c>
      <c r="I3675" s="36" t="str">
        <f>LEFT('DETALLE DE CONEXIONES'!AK3675,3)</f>
        <v/>
      </c>
      <c r="J3675" s="36" t="str">
        <f>LEFT('DETALLE DE CONEXIONES'!M3675,3)</f>
        <v/>
      </c>
      <c r="K3675" s="36" t="str">
        <f>IF(LEN('DETALLE DE CONEXIONES'!M3675)&lt;12,(RIGHT('DETALLE DE CONEXIONES'!M3675,5)),(RIGHT('DETALLE DE CONEXIONES'!M3675,6)))</f>
        <v/>
      </c>
      <c r="L3675" s="36">
        <f>IF(C3675="Saliente Local",(IFERROR((LIMPIA(J3675,1)),0)),0)</f>
        <v>0</v>
      </c>
      <c r="M3675" s="36">
        <f>IF(C3675="Saliente Nacional",(IFERROR((LIMPIA(J3675,1)),0)),0)</f>
        <v>0</v>
      </c>
      <c r="N3675" s="36">
        <f>IF(C3675="Saliente Internacional",(IFERROR((LIMPIA(J3675,1)),0)),0)</f>
        <v>0</v>
      </c>
      <c r="O3675" s="36">
        <f>IF(C3675="Saliente Local",(IFERROR((LIMPIA(K3675,1)),0)),0)</f>
        <v>0</v>
      </c>
      <c r="P3675" s="36">
        <f>IF(C3675="Saliente Nacional",(IFERROR((LIMPIA(K3675,1)),0)),0)</f>
        <v>0</v>
      </c>
      <c r="Q3675" s="36">
        <f>IF(C3675="Saliente Internacional",(IFERROR((LIMPIA(K3675,1)),0)),0)</f>
        <v>0</v>
      </c>
      <c r="R3675" s="36">
        <f t="shared" si="172"/>
        <v>0</v>
      </c>
      <c r="S3675" s="36">
        <f t="shared" si="173"/>
        <v>0</v>
      </c>
    </row>
    <row r="3676" spans="1:19" x14ac:dyDescent="0.25">
      <c r="A3676" s="101">
        <f>'DETALLE DE CONEXIONES'!P3676</f>
        <v>0</v>
      </c>
      <c r="B3676" s="36">
        <f>'DETALLE DE CONEXIONES'!I3676</f>
        <v>0</v>
      </c>
      <c r="C3676" s="36">
        <f>'DETALLE DE CONEXIONES'!BB3676</f>
        <v>0</v>
      </c>
      <c r="D3676" s="36">
        <f>'DETALLE DE CONEXIONES'!E3676</f>
        <v>0</v>
      </c>
      <c r="E3676" s="36">
        <f t="shared" si="171"/>
        <v>1</v>
      </c>
      <c r="F3676" s="36">
        <f>IFERROR(LIMPIA('DETALLE DE CONEXIONES'!N3676,1),0)</f>
        <v>0</v>
      </c>
      <c r="G3676" s="36" t="str">
        <f>LEFT('DETALLE DE CONEXIONES'!BE3676,3)</f>
        <v/>
      </c>
      <c r="H3676" s="36" t="str">
        <f>RIGHT('DETALLE DE CONEXIONES'!AK3676,2)</f>
        <v/>
      </c>
      <c r="I3676" s="36" t="str">
        <f>LEFT('DETALLE DE CONEXIONES'!AK3676,3)</f>
        <v/>
      </c>
      <c r="J3676" s="36" t="str">
        <f>LEFT('DETALLE DE CONEXIONES'!M3676,3)</f>
        <v/>
      </c>
      <c r="K3676" s="36" t="str">
        <f>IF(LEN('DETALLE DE CONEXIONES'!M3676)&lt;12,(RIGHT('DETALLE DE CONEXIONES'!M3676,5)),(RIGHT('DETALLE DE CONEXIONES'!M3676,6)))</f>
        <v/>
      </c>
      <c r="L3676" s="36">
        <f>IF(C3676="Saliente Local",(IFERROR((LIMPIA(J3676,1)),0)),0)</f>
        <v>0</v>
      </c>
      <c r="M3676" s="36">
        <f>IF(C3676="Saliente Nacional",(IFERROR((LIMPIA(J3676,1)),0)),0)</f>
        <v>0</v>
      </c>
      <c r="N3676" s="36">
        <f>IF(C3676="Saliente Internacional",(IFERROR((LIMPIA(J3676,1)),0)),0)</f>
        <v>0</v>
      </c>
      <c r="O3676" s="36">
        <f>IF(C3676="Saliente Local",(IFERROR((LIMPIA(K3676,1)),0)),0)</f>
        <v>0</v>
      </c>
      <c r="P3676" s="36">
        <f>IF(C3676="Saliente Nacional",(IFERROR((LIMPIA(K3676,1)),0)),0)</f>
        <v>0</v>
      </c>
      <c r="Q3676" s="36">
        <f>IF(C3676="Saliente Internacional",(IFERROR((LIMPIA(K3676,1)),0)),0)</f>
        <v>0</v>
      </c>
      <c r="R3676" s="36">
        <f t="shared" si="172"/>
        <v>0</v>
      </c>
      <c r="S3676" s="36">
        <f t="shared" si="173"/>
        <v>0</v>
      </c>
    </row>
    <row r="3677" spans="1:19" x14ac:dyDescent="0.25">
      <c r="A3677" s="101">
        <f>'DETALLE DE CONEXIONES'!P3677</f>
        <v>0</v>
      </c>
      <c r="B3677" s="36">
        <f>'DETALLE DE CONEXIONES'!I3677</f>
        <v>0</v>
      </c>
      <c r="C3677" s="36">
        <f>'DETALLE DE CONEXIONES'!BB3677</f>
        <v>0</v>
      </c>
      <c r="D3677" s="36">
        <f>'DETALLE DE CONEXIONES'!E3677</f>
        <v>0</v>
      </c>
      <c r="E3677" s="36">
        <f t="shared" si="171"/>
        <v>1</v>
      </c>
      <c r="F3677" s="36">
        <f>IFERROR(LIMPIA('DETALLE DE CONEXIONES'!N3677,1),0)</f>
        <v>0</v>
      </c>
      <c r="G3677" s="36" t="str">
        <f>LEFT('DETALLE DE CONEXIONES'!BE3677,3)</f>
        <v/>
      </c>
      <c r="H3677" s="36" t="str">
        <f>RIGHT('DETALLE DE CONEXIONES'!AK3677,2)</f>
        <v/>
      </c>
      <c r="I3677" s="36" t="str">
        <f>LEFT('DETALLE DE CONEXIONES'!AK3677,3)</f>
        <v/>
      </c>
      <c r="J3677" s="36" t="str">
        <f>LEFT('DETALLE DE CONEXIONES'!M3677,3)</f>
        <v/>
      </c>
      <c r="K3677" s="36" t="str">
        <f>IF(LEN('DETALLE DE CONEXIONES'!M3677)&lt;12,(RIGHT('DETALLE DE CONEXIONES'!M3677,5)),(RIGHT('DETALLE DE CONEXIONES'!M3677,6)))</f>
        <v/>
      </c>
      <c r="L3677" s="36">
        <f>IF(C3677="Saliente Local",(IFERROR((LIMPIA(J3677,1)),0)),0)</f>
        <v>0</v>
      </c>
      <c r="M3677" s="36">
        <f>IF(C3677="Saliente Nacional",(IFERROR((LIMPIA(J3677,1)),0)),0)</f>
        <v>0</v>
      </c>
      <c r="N3677" s="36">
        <f>IF(C3677="Saliente Internacional",(IFERROR((LIMPIA(J3677,1)),0)),0)</f>
        <v>0</v>
      </c>
      <c r="O3677" s="36">
        <f>IF(C3677="Saliente Local",(IFERROR((LIMPIA(K3677,1)),0)),0)</f>
        <v>0</v>
      </c>
      <c r="P3677" s="36">
        <f>IF(C3677="Saliente Nacional",(IFERROR((LIMPIA(K3677,1)),0)),0)</f>
        <v>0</v>
      </c>
      <c r="Q3677" s="36">
        <f>IF(C3677="Saliente Internacional",(IFERROR((LIMPIA(K3677,1)),0)),0)</f>
        <v>0</v>
      </c>
      <c r="R3677" s="36">
        <f t="shared" si="172"/>
        <v>0</v>
      </c>
      <c r="S3677" s="36">
        <f t="shared" si="173"/>
        <v>0</v>
      </c>
    </row>
    <row r="3678" spans="1:19" x14ac:dyDescent="0.25">
      <c r="A3678" s="101">
        <f>'DETALLE DE CONEXIONES'!P3678</f>
        <v>0</v>
      </c>
      <c r="B3678" s="36">
        <f>'DETALLE DE CONEXIONES'!I3678</f>
        <v>0</v>
      </c>
      <c r="C3678" s="36">
        <f>'DETALLE DE CONEXIONES'!BB3678</f>
        <v>0</v>
      </c>
      <c r="D3678" s="36">
        <f>'DETALLE DE CONEXIONES'!E3678</f>
        <v>0</v>
      </c>
      <c r="E3678" s="36">
        <f t="shared" si="171"/>
        <v>1</v>
      </c>
      <c r="F3678" s="36">
        <f>IFERROR(LIMPIA('DETALLE DE CONEXIONES'!N3678,1),0)</f>
        <v>0</v>
      </c>
      <c r="G3678" s="36" t="str">
        <f>LEFT('DETALLE DE CONEXIONES'!BE3678,3)</f>
        <v/>
      </c>
      <c r="H3678" s="36" t="str">
        <f>RIGHT('DETALLE DE CONEXIONES'!AK3678,2)</f>
        <v/>
      </c>
      <c r="I3678" s="36" t="str">
        <f>LEFT('DETALLE DE CONEXIONES'!AK3678,3)</f>
        <v/>
      </c>
      <c r="J3678" s="36" t="str">
        <f>LEFT('DETALLE DE CONEXIONES'!M3678,3)</f>
        <v/>
      </c>
      <c r="K3678" s="36" t="str">
        <f>IF(LEN('DETALLE DE CONEXIONES'!M3678)&lt;12,(RIGHT('DETALLE DE CONEXIONES'!M3678,5)),(RIGHT('DETALLE DE CONEXIONES'!M3678,6)))</f>
        <v/>
      </c>
      <c r="L3678" s="36">
        <f>IF(C3678="Saliente Local",(IFERROR((LIMPIA(J3678,1)),0)),0)</f>
        <v>0</v>
      </c>
      <c r="M3678" s="36">
        <f>IF(C3678="Saliente Nacional",(IFERROR((LIMPIA(J3678,1)),0)),0)</f>
        <v>0</v>
      </c>
      <c r="N3678" s="36">
        <f>IF(C3678="Saliente Internacional",(IFERROR((LIMPIA(J3678,1)),0)),0)</f>
        <v>0</v>
      </c>
      <c r="O3678" s="36">
        <f>IF(C3678="Saliente Local",(IFERROR((LIMPIA(K3678,1)),0)),0)</f>
        <v>0</v>
      </c>
      <c r="P3678" s="36">
        <f>IF(C3678="Saliente Nacional",(IFERROR((LIMPIA(K3678,1)),0)),0)</f>
        <v>0</v>
      </c>
      <c r="Q3678" s="36">
        <f>IF(C3678="Saliente Internacional",(IFERROR((LIMPIA(K3678,1)),0)),0)</f>
        <v>0</v>
      </c>
      <c r="R3678" s="36">
        <f t="shared" si="172"/>
        <v>0</v>
      </c>
      <c r="S3678" s="36">
        <f t="shared" si="173"/>
        <v>0</v>
      </c>
    </row>
    <row r="3679" spans="1:19" x14ac:dyDescent="0.25">
      <c r="A3679" s="101">
        <f>'DETALLE DE CONEXIONES'!P3679</f>
        <v>0</v>
      </c>
      <c r="B3679" s="36">
        <f>'DETALLE DE CONEXIONES'!I3679</f>
        <v>0</v>
      </c>
      <c r="C3679" s="36">
        <f>'DETALLE DE CONEXIONES'!BB3679</f>
        <v>0</v>
      </c>
      <c r="D3679" s="36">
        <f>'DETALLE DE CONEXIONES'!E3679</f>
        <v>0</v>
      </c>
      <c r="E3679" s="36">
        <f t="shared" si="171"/>
        <v>1</v>
      </c>
      <c r="F3679" s="36">
        <f>IFERROR(LIMPIA('DETALLE DE CONEXIONES'!N3679,1),0)</f>
        <v>0</v>
      </c>
      <c r="G3679" s="36" t="str">
        <f>LEFT('DETALLE DE CONEXIONES'!BE3679,3)</f>
        <v/>
      </c>
      <c r="H3679" s="36" t="str">
        <f>RIGHT('DETALLE DE CONEXIONES'!AK3679,2)</f>
        <v/>
      </c>
      <c r="I3679" s="36" t="str">
        <f>LEFT('DETALLE DE CONEXIONES'!AK3679,3)</f>
        <v/>
      </c>
      <c r="J3679" s="36" t="str">
        <f>LEFT('DETALLE DE CONEXIONES'!M3679,3)</f>
        <v/>
      </c>
      <c r="K3679" s="36" t="str">
        <f>IF(LEN('DETALLE DE CONEXIONES'!M3679)&lt;12,(RIGHT('DETALLE DE CONEXIONES'!M3679,5)),(RIGHT('DETALLE DE CONEXIONES'!M3679,6)))</f>
        <v/>
      </c>
      <c r="L3679" s="36">
        <f>IF(C3679="Saliente Local",(IFERROR((LIMPIA(J3679,1)),0)),0)</f>
        <v>0</v>
      </c>
      <c r="M3679" s="36">
        <f>IF(C3679="Saliente Nacional",(IFERROR((LIMPIA(J3679,1)),0)),0)</f>
        <v>0</v>
      </c>
      <c r="N3679" s="36">
        <f>IF(C3679="Saliente Internacional",(IFERROR((LIMPIA(J3679,1)),0)),0)</f>
        <v>0</v>
      </c>
      <c r="O3679" s="36">
        <f>IF(C3679="Saliente Local",(IFERROR((LIMPIA(K3679,1)),0)),0)</f>
        <v>0</v>
      </c>
      <c r="P3679" s="36">
        <f>IF(C3679="Saliente Nacional",(IFERROR((LIMPIA(K3679,1)),0)),0)</f>
        <v>0</v>
      </c>
      <c r="Q3679" s="36">
        <f>IF(C3679="Saliente Internacional",(IFERROR((LIMPIA(K3679,1)),0)),0)</f>
        <v>0</v>
      </c>
      <c r="R3679" s="36">
        <f t="shared" si="172"/>
        <v>0</v>
      </c>
      <c r="S3679" s="36">
        <f t="shared" si="173"/>
        <v>0</v>
      </c>
    </row>
    <row r="3680" spans="1:19" x14ac:dyDescent="0.25">
      <c r="A3680" s="101">
        <f>'DETALLE DE CONEXIONES'!P3680</f>
        <v>0</v>
      </c>
      <c r="B3680" s="36">
        <f>'DETALLE DE CONEXIONES'!I3680</f>
        <v>0</v>
      </c>
      <c r="C3680" s="36">
        <f>'DETALLE DE CONEXIONES'!BB3680</f>
        <v>0</v>
      </c>
      <c r="D3680" s="36">
        <f>'DETALLE DE CONEXIONES'!E3680</f>
        <v>0</v>
      </c>
      <c r="E3680" s="36">
        <f t="shared" si="171"/>
        <v>1</v>
      </c>
      <c r="F3680" s="36">
        <f>IFERROR(LIMPIA('DETALLE DE CONEXIONES'!N3680,1),0)</f>
        <v>0</v>
      </c>
      <c r="G3680" s="36" t="str">
        <f>LEFT('DETALLE DE CONEXIONES'!BE3680,3)</f>
        <v/>
      </c>
      <c r="H3680" s="36" t="str">
        <f>RIGHT('DETALLE DE CONEXIONES'!AK3680,2)</f>
        <v/>
      </c>
      <c r="I3680" s="36" t="str">
        <f>LEFT('DETALLE DE CONEXIONES'!AK3680,3)</f>
        <v/>
      </c>
      <c r="J3680" s="36" t="str">
        <f>LEFT('DETALLE DE CONEXIONES'!M3680,3)</f>
        <v/>
      </c>
      <c r="K3680" s="36" t="str">
        <f>IF(LEN('DETALLE DE CONEXIONES'!M3680)&lt;12,(RIGHT('DETALLE DE CONEXIONES'!M3680,5)),(RIGHT('DETALLE DE CONEXIONES'!M3680,6)))</f>
        <v/>
      </c>
      <c r="L3680" s="36">
        <f>IF(C3680="Saliente Local",(IFERROR((LIMPIA(J3680,1)),0)),0)</f>
        <v>0</v>
      </c>
      <c r="M3680" s="36">
        <f>IF(C3680="Saliente Nacional",(IFERROR((LIMPIA(J3680,1)),0)),0)</f>
        <v>0</v>
      </c>
      <c r="N3680" s="36">
        <f>IF(C3680="Saliente Internacional",(IFERROR((LIMPIA(J3680,1)),0)),0)</f>
        <v>0</v>
      </c>
      <c r="O3680" s="36">
        <f>IF(C3680="Saliente Local",(IFERROR((LIMPIA(K3680,1)),0)),0)</f>
        <v>0</v>
      </c>
      <c r="P3680" s="36">
        <f>IF(C3680="Saliente Nacional",(IFERROR((LIMPIA(K3680,1)),0)),0)</f>
        <v>0</v>
      </c>
      <c r="Q3680" s="36">
        <f>IF(C3680="Saliente Internacional",(IFERROR((LIMPIA(K3680,1)),0)),0)</f>
        <v>0</v>
      </c>
      <c r="R3680" s="36">
        <f t="shared" si="172"/>
        <v>0</v>
      </c>
      <c r="S3680" s="36">
        <f t="shared" si="173"/>
        <v>0</v>
      </c>
    </row>
    <row r="3681" spans="1:19" x14ac:dyDescent="0.25">
      <c r="A3681" s="101">
        <f>'DETALLE DE CONEXIONES'!P3681</f>
        <v>0</v>
      </c>
      <c r="B3681" s="36">
        <f>'DETALLE DE CONEXIONES'!I3681</f>
        <v>0</v>
      </c>
      <c r="C3681" s="36">
        <f>'DETALLE DE CONEXIONES'!BB3681</f>
        <v>0</v>
      </c>
      <c r="D3681" s="36">
        <f>'DETALLE DE CONEXIONES'!E3681</f>
        <v>0</v>
      </c>
      <c r="E3681" s="36">
        <f t="shared" si="171"/>
        <v>1</v>
      </c>
      <c r="F3681" s="36">
        <f>IFERROR(LIMPIA('DETALLE DE CONEXIONES'!N3681,1),0)</f>
        <v>0</v>
      </c>
      <c r="G3681" s="36" t="str">
        <f>LEFT('DETALLE DE CONEXIONES'!BE3681,3)</f>
        <v/>
      </c>
      <c r="H3681" s="36" t="str">
        <f>RIGHT('DETALLE DE CONEXIONES'!AK3681,2)</f>
        <v/>
      </c>
      <c r="I3681" s="36" t="str">
        <f>LEFT('DETALLE DE CONEXIONES'!AK3681,3)</f>
        <v/>
      </c>
      <c r="J3681" s="36" t="str">
        <f>LEFT('DETALLE DE CONEXIONES'!M3681,3)</f>
        <v/>
      </c>
      <c r="K3681" s="36" t="str">
        <f>IF(LEN('DETALLE DE CONEXIONES'!M3681)&lt;12,(RIGHT('DETALLE DE CONEXIONES'!M3681,5)),(RIGHT('DETALLE DE CONEXIONES'!M3681,6)))</f>
        <v/>
      </c>
      <c r="L3681" s="36">
        <f>IF(C3681="Saliente Local",(IFERROR((LIMPIA(J3681,1)),0)),0)</f>
        <v>0</v>
      </c>
      <c r="M3681" s="36">
        <f>IF(C3681="Saliente Nacional",(IFERROR((LIMPIA(J3681,1)),0)),0)</f>
        <v>0</v>
      </c>
      <c r="N3681" s="36">
        <f>IF(C3681="Saliente Internacional",(IFERROR((LIMPIA(J3681,1)),0)),0)</f>
        <v>0</v>
      </c>
      <c r="O3681" s="36">
        <f>IF(C3681="Saliente Local",(IFERROR((LIMPIA(K3681,1)),0)),0)</f>
        <v>0</v>
      </c>
      <c r="P3681" s="36">
        <f>IF(C3681="Saliente Nacional",(IFERROR((LIMPIA(K3681,1)),0)),0)</f>
        <v>0</v>
      </c>
      <c r="Q3681" s="36">
        <f>IF(C3681="Saliente Internacional",(IFERROR((LIMPIA(K3681,1)),0)),0)</f>
        <v>0</v>
      </c>
      <c r="R3681" s="36">
        <f t="shared" si="172"/>
        <v>0</v>
      </c>
      <c r="S3681" s="36">
        <f t="shared" si="173"/>
        <v>0</v>
      </c>
    </row>
    <row r="3682" spans="1:19" x14ac:dyDescent="0.25">
      <c r="A3682" s="101">
        <f>'DETALLE DE CONEXIONES'!P3682</f>
        <v>0</v>
      </c>
      <c r="B3682" s="36">
        <f>'DETALLE DE CONEXIONES'!I3682</f>
        <v>0</v>
      </c>
      <c r="C3682" s="36">
        <f>'DETALLE DE CONEXIONES'!BB3682</f>
        <v>0</v>
      </c>
      <c r="D3682" s="36">
        <f>'DETALLE DE CONEXIONES'!E3682</f>
        <v>0</v>
      </c>
      <c r="E3682" s="36">
        <f t="shared" si="171"/>
        <v>1</v>
      </c>
      <c r="F3682" s="36">
        <f>IFERROR(LIMPIA('DETALLE DE CONEXIONES'!N3682,1),0)</f>
        <v>0</v>
      </c>
      <c r="G3682" s="36" t="str">
        <f>LEFT('DETALLE DE CONEXIONES'!BE3682,3)</f>
        <v/>
      </c>
      <c r="H3682" s="36" t="str">
        <f>RIGHT('DETALLE DE CONEXIONES'!AK3682,2)</f>
        <v/>
      </c>
      <c r="I3682" s="36" t="str">
        <f>LEFT('DETALLE DE CONEXIONES'!AK3682,3)</f>
        <v/>
      </c>
      <c r="J3682" s="36" t="str">
        <f>LEFT('DETALLE DE CONEXIONES'!M3682,3)</f>
        <v/>
      </c>
      <c r="K3682" s="36" t="str">
        <f>IF(LEN('DETALLE DE CONEXIONES'!M3682)&lt;12,(RIGHT('DETALLE DE CONEXIONES'!M3682,5)),(RIGHT('DETALLE DE CONEXIONES'!M3682,6)))</f>
        <v/>
      </c>
      <c r="L3682" s="36">
        <f>IF(C3682="Saliente Local",(IFERROR((LIMPIA(J3682,1)),0)),0)</f>
        <v>0</v>
      </c>
      <c r="M3682" s="36">
        <f>IF(C3682="Saliente Nacional",(IFERROR((LIMPIA(J3682,1)),0)),0)</f>
        <v>0</v>
      </c>
      <c r="N3682" s="36">
        <f>IF(C3682="Saliente Internacional",(IFERROR((LIMPIA(J3682,1)),0)),0)</f>
        <v>0</v>
      </c>
      <c r="O3682" s="36">
        <f>IF(C3682="Saliente Local",(IFERROR((LIMPIA(K3682,1)),0)),0)</f>
        <v>0</v>
      </c>
      <c r="P3682" s="36">
        <f>IF(C3682="Saliente Nacional",(IFERROR((LIMPIA(K3682,1)),0)),0)</f>
        <v>0</v>
      </c>
      <c r="Q3682" s="36">
        <f>IF(C3682="Saliente Internacional",(IFERROR((LIMPIA(K3682,1)),0)),0)</f>
        <v>0</v>
      </c>
      <c r="R3682" s="36">
        <f t="shared" si="172"/>
        <v>0</v>
      </c>
      <c r="S3682" s="36">
        <f t="shared" si="173"/>
        <v>0</v>
      </c>
    </row>
    <row r="3683" spans="1:19" x14ac:dyDescent="0.25">
      <c r="A3683" s="101">
        <f>'DETALLE DE CONEXIONES'!P3683</f>
        <v>0</v>
      </c>
      <c r="B3683" s="36">
        <f>'DETALLE DE CONEXIONES'!I3683</f>
        <v>0</v>
      </c>
      <c r="C3683" s="36">
        <f>'DETALLE DE CONEXIONES'!BB3683</f>
        <v>0</v>
      </c>
      <c r="D3683" s="36">
        <f>'DETALLE DE CONEXIONES'!E3683</f>
        <v>0</v>
      </c>
      <c r="E3683" s="36">
        <f t="shared" si="171"/>
        <v>1</v>
      </c>
      <c r="F3683" s="36">
        <f>IFERROR(LIMPIA('DETALLE DE CONEXIONES'!N3683,1),0)</f>
        <v>0</v>
      </c>
      <c r="G3683" s="36" t="str">
        <f>LEFT('DETALLE DE CONEXIONES'!BE3683,3)</f>
        <v/>
      </c>
      <c r="H3683" s="36" t="str">
        <f>RIGHT('DETALLE DE CONEXIONES'!AK3683,2)</f>
        <v/>
      </c>
      <c r="I3683" s="36" t="str">
        <f>LEFT('DETALLE DE CONEXIONES'!AK3683,3)</f>
        <v/>
      </c>
      <c r="J3683" s="36" t="str">
        <f>LEFT('DETALLE DE CONEXIONES'!M3683,3)</f>
        <v/>
      </c>
      <c r="K3683" s="36" t="str">
        <f>IF(LEN('DETALLE DE CONEXIONES'!M3683)&lt;12,(RIGHT('DETALLE DE CONEXIONES'!M3683,5)),(RIGHT('DETALLE DE CONEXIONES'!M3683,6)))</f>
        <v/>
      </c>
      <c r="L3683" s="36">
        <f>IF(C3683="Saliente Local",(IFERROR((LIMPIA(J3683,1)),0)),0)</f>
        <v>0</v>
      </c>
      <c r="M3683" s="36">
        <f>IF(C3683="Saliente Nacional",(IFERROR((LIMPIA(J3683,1)),0)),0)</f>
        <v>0</v>
      </c>
      <c r="N3683" s="36">
        <f>IF(C3683="Saliente Internacional",(IFERROR((LIMPIA(J3683,1)),0)),0)</f>
        <v>0</v>
      </c>
      <c r="O3683" s="36">
        <f>IF(C3683="Saliente Local",(IFERROR((LIMPIA(K3683,1)),0)),0)</f>
        <v>0</v>
      </c>
      <c r="P3683" s="36">
        <f>IF(C3683="Saliente Nacional",(IFERROR((LIMPIA(K3683,1)),0)),0)</f>
        <v>0</v>
      </c>
      <c r="Q3683" s="36">
        <f>IF(C3683="Saliente Internacional",(IFERROR((LIMPIA(K3683,1)),0)),0)</f>
        <v>0</v>
      </c>
      <c r="R3683" s="36">
        <f t="shared" si="172"/>
        <v>0</v>
      </c>
      <c r="S3683" s="36">
        <f t="shared" si="173"/>
        <v>0</v>
      </c>
    </row>
    <row r="3684" spans="1:19" x14ac:dyDescent="0.25">
      <c r="A3684" s="101">
        <f>'DETALLE DE CONEXIONES'!P3684</f>
        <v>0</v>
      </c>
      <c r="B3684" s="36">
        <f>'DETALLE DE CONEXIONES'!I3684</f>
        <v>0</v>
      </c>
      <c r="C3684" s="36">
        <f>'DETALLE DE CONEXIONES'!BB3684</f>
        <v>0</v>
      </c>
      <c r="D3684" s="36">
        <f>'DETALLE DE CONEXIONES'!E3684</f>
        <v>0</v>
      </c>
      <c r="E3684" s="36">
        <f t="shared" si="171"/>
        <v>1</v>
      </c>
      <c r="F3684" s="36">
        <f>IFERROR(LIMPIA('DETALLE DE CONEXIONES'!N3684,1),0)</f>
        <v>0</v>
      </c>
      <c r="G3684" s="36" t="str">
        <f>LEFT('DETALLE DE CONEXIONES'!BE3684,3)</f>
        <v/>
      </c>
      <c r="H3684" s="36" t="str">
        <f>RIGHT('DETALLE DE CONEXIONES'!AK3684,2)</f>
        <v/>
      </c>
      <c r="I3684" s="36" t="str">
        <f>LEFT('DETALLE DE CONEXIONES'!AK3684,3)</f>
        <v/>
      </c>
      <c r="J3684" s="36" t="str">
        <f>LEFT('DETALLE DE CONEXIONES'!M3684,3)</f>
        <v/>
      </c>
      <c r="K3684" s="36" t="str">
        <f>IF(LEN('DETALLE DE CONEXIONES'!M3684)&lt;12,(RIGHT('DETALLE DE CONEXIONES'!M3684,5)),(RIGHT('DETALLE DE CONEXIONES'!M3684,6)))</f>
        <v/>
      </c>
      <c r="L3684" s="36">
        <f>IF(C3684="Saliente Local",(IFERROR((LIMPIA(J3684,1)),0)),0)</f>
        <v>0</v>
      </c>
      <c r="M3684" s="36">
        <f>IF(C3684="Saliente Nacional",(IFERROR((LIMPIA(J3684,1)),0)),0)</f>
        <v>0</v>
      </c>
      <c r="N3684" s="36">
        <f>IF(C3684="Saliente Internacional",(IFERROR((LIMPIA(J3684,1)),0)),0)</f>
        <v>0</v>
      </c>
      <c r="O3684" s="36">
        <f>IF(C3684="Saliente Local",(IFERROR((LIMPIA(K3684,1)),0)),0)</f>
        <v>0</v>
      </c>
      <c r="P3684" s="36">
        <f>IF(C3684="Saliente Nacional",(IFERROR((LIMPIA(K3684,1)),0)),0)</f>
        <v>0</v>
      </c>
      <c r="Q3684" s="36">
        <f>IF(C3684="Saliente Internacional",(IFERROR((LIMPIA(K3684,1)),0)),0)</f>
        <v>0</v>
      </c>
      <c r="R3684" s="36">
        <f t="shared" si="172"/>
        <v>0</v>
      </c>
      <c r="S3684" s="36">
        <f t="shared" si="173"/>
        <v>0</v>
      </c>
    </row>
    <row r="3685" spans="1:19" x14ac:dyDescent="0.25">
      <c r="A3685" s="101">
        <f>'DETALLE DE CONEXIONES'!P3685</f>
        <v>0</v>
      </c>
      <c r="B3685" s="36">
        <f>'DETALLE DE CONEXIONES'!I3685</f>
        <v>0</v>
      </c>
      <c r="C3685" s="36">
        <f>'DETALLE DE CONEXIONES'!BB3685</f>
        <v>0</v>
      </c>
      <c r="D3685" s="36">
        <f>'DETALLE DE CONEXIONES'!E3685</f>
        <v>0</v>
      </c>
      <c r="E3685" s="36">
        <f t="shared" si="171"/>
        <v>1</v>
      </c>
      <c r="F3685" s="36">
        <f>IFERROR(LIMPIA('DETALLE DE CONEXIONES'!N3685,1),0)</f>
        <v>0</v>
      </c>
      <c r="G3685" s="36" t="str">
        <f>LEFT('DETALLE DE CONEXIONES'!BE3685,3)</f>
        <v/>
      </c>
      <c r="H3685" s="36" t="str">
        <f>RIGHT('DETALLE DE CONEXIONES'!AK3685,2)</f>
        <v/>
      </c>
      <c r="I3685" s="36" t="str">
        <f>LEFT('DETALLE DE CONEXIONES'!AK3685,3)</f>
        <v/>
      </c>
      <c r="J3685" s="36" t="str">
        <f>LEFT('DETALLE DE CONEXIONES'!M3685,3)</f>
        <v/>
      </c>
      <c r="K3685" s="36" t="str">
        <f>IF(LEN('DETALLE DE CONEXIONES'!M3685)&lt;12,(RIGHT('DETALLE DE CONEXIONES'!M3685,5)),(RIGHT('DETALLE DE CONEXIONES'!M3685,6)))</f>
        <v/>
      </c>
      <c r="L3685" s="36">
        <f>IF(C3685="Saliente Local",(IFERROR((LIMPIA(J3685,1)),0)),0)</f>
        <v>0</v>
      </c>
      <c r="M3685" s="36">
        <f>IF(C3685="Saliente Nacional",(IFERROR((LIMPIA(J3685,1)),0)),0)</f>
        <v>0</v>
      </c>
      <c r="N3685" s="36">
        <f>IF(C3685="Saliente Internacional",(IFERROR((LIMPIA(J3685,1)),0)),0)</f>
        <v>0</v>
      </c>
      <c r="O3685" s="36">
        <f>IF(C3685="Saliente Local",(IFERROR((LIMPIA(K3685,1)),0)),0)</f>
        <v>0</v>
      </c>
      <c r="P3685" s="36">
        <f>IF(C3685="Saliente Nacional",(IFERROR((LIMPIA(K3685,1)),0)),0)</f>
        <v>0</v>
      </c>
      <c r="Q3685" s="36">
        <f>IF(C3685="Saliente Internacional",(IFERROR((LIMPIA(K3685,1)),0)),0)</f>
        <v>0</v>
      </c>
      <c r="R3685" s="36">
        <f t="shared" si="172"/>
        <v>0</v>
      </c>
      <c r="S3685" s="36">
        <f t="shared" si="173"/>
        <v>0</v>
      </c>
    </row>
    <row r="3686" spans="1:19" x14ac:dyDescent="0.25">
      <c r="A3686" s="101">
        <f>'DETALLE DE CONEXIONES'!P3686</f>
        <v>0</v>
      </c>
      <c r="B3686" s="36">
        <f>'DETALLE DE CONEXIONES'!I3686</f>
        <v>0</v>
      </c>
      <c r="C3686" s="36">
        <f>'DETALLE DE CONEXIONES'!BB3686</f>
        <v>0</v>
      </c>
      <c r="D3686" s="36">
        <f>'DETALLE DE CONEXIONES'!E3686</f>
        <v>0</v>
      </c>
      <c r="E3686" s="36">
        <f t="shared" si="171"/>
        <v>1</v>
      </c>
      <c r="F3686" s="36">
        <f>IFERROR(LIMPIA('DETALLE DE CONEXIONES'!N3686,1),0)</f>
        <v>0</v>
      </c>
      <c r="G3686" s="36" t="str">
        <f>LEFT('DETALLE DE CONEXIONES'!BE3686,3)</f>
        <v/>
      </c>
      <c r="H3686" s="36" t="str">
        <f>RIGHT('DETALLE DE CONEXIONES'!AK3686,2)</f>
        <v/>
      </c>
      <c r="I3686" s="36" t="str">
        <f>LEFT('DETALLE DE CONEXIONES'!AK3686,3)</f>
        <v/>
      </c>
      <c r="J3686" s="36" t="str">
        <f>LEFT('DETALLE DE CONEXIONES'!M3686,3)</f>
        <v/>
      </c>
      <c r="K3686" s="36" t="str">
        <f>IF(LEN('DETALLE DE CONEXIONES'!M3686)&lt;12,(RIGHT('DETALLE DE CONEXIONES'!M3686,5)),(RIGHT('DETALLE DE CONEXIONES'!M3686,6)))</f>
        <v/>
      </c>
      <c r="L3686" s="36">
        <f>IF(C3686="Saliente Local",(IFERROR((LIMPIA(J3686,1)),0)),0)</f>
        <v>0</v>
      </c>
      <c r="M3686" s="36">
        <f>IF(C3686="Saliente Nacional",(IFERROR((LIMPIA(J3686,1)),0)),0)</f>
        <v>0</v>
      </c>
      <c r="N3686" s="36">
        <f>IF(C3686="Saliente Internacional",(IFERROR((LIMPIA(J3686,1)),0)),0)</f>
        <v>0</v>
      </c>
      <c r="O3686" s="36">
        <f>IF(C3686="Saliente Local",(IFERROR((LIMPIA(K3686,1)),0)),0)</f>
        <v>0</v>
      </c>
      <c r="P3686" s="36">
        <f>IF(C3686="Saliente Nacional",(IFERROR((LIMPIA(K3686,1)),0)),0)</f>
        <v>0</v>
      </c>
      <c r="Q3686" s="36">
        <f>IF(C3686="Saliente Internacional",(IFERROR((LIMPIA(K3686,1)),0)),0)</f>
        <v>0</v>
      </c>
      <c r="R3686" s="36">
        <f t="shared" si="172"/>
        <v>0</v>
      </c>
      <c r="S3686" s="36">
        <f t="shared" si="173"/>
        <v>0</v>
      </c>
    </row>
    <row r="3687" spans="1:19" x14ac:dyDescent="0.25">
      <c r="A3687" s="101">
        <f>'DETALLE DE CONEXIONES'!P3687</f>
        <v>0</v>
      </c>
      <c r="B3687" s="36">
        <f>'DETALLE DE CONEXIONES'!I3687</f>
        <v>0</v>
      </c>
      <c r="C3687" s="36">
        <f>'DETALLE DE CONEXIONES'!BB3687</f>
        <v>0</v>
      </c>
      <c r="D3687" s="36">
        <f>'DETALLE DE CONEXIONES'!E3687</f>
        <v>0</v>
      </c>
      <c r="E3687" s="36">
        <f t="shared" si="171"/>
        <v>1</v>
      </c>
      <c r="F3687" s="36">
        <f>IFERROR(LIMPIA('DETALLE DE CONEXIONES'!N3687,1),0)</f>
        <v>0</v>
      </c>
      <c r="G3687" s="36" t="str">
        <f>LEFT('DETALLE DE CONEXIONES'!BE3687,3)</f>
        <v/>
      </c>
      <c r="H3687" s="36" t="str">
        <f>RIGHT('DETALLE DE CONEXIONES'!AK3687,2)</f>
        <v/>
      </c>
      <c r="I3687" s="36" t="str">
        <f>LEFT('DETALLE DE CONEXIONES'!AK3687,3)</f>
        <v/>
      </c>
      <c r="J3687" s="36" t="str">
        <f>LEFT('DETALLE DE CONEXIONES'!M3687,3)</f>
        <v/>
      </c>
      <c r="K3687" s="36" t="str">
        <f>IF(LEN('DETALLE DE CONEXIONES'!M3687)&lt;12,(RIGHT('DETALLE DE CONEXIONES'!M3687,5)),(RIGHT('DETALLE DE CONEXIONES'!M3687,6)))</f>
        <v/>
      </c>
      <c r="L3687" s="36">
        <f>IF(C3687="Saliente Local",(IFERROR((LIMPIA(J3687,1)),0)),0)</f>
        <v>0</v>
      </c>
      <c r="M3687" s="36">
        <f>IF(C3687="Saliente Nacional",(IFERROR((LIMPIA(J3687,1)),0)),0)</f>
        <v>0</v>
      </c>
      <c r="N3687" s="36">
        <f>IF(C3687="Saliente Internacional",(IFERROR((LIMPIA(J3687,1)),0)),0)</f>
        <v>0</v>
      </c>
      <c r="O3687" s="36">
        <f>IF(C3687="Saliente Local",(IFERROR((LIMPIA(K3687,1)),0)),0)</f>
        <v>0</v>
      </c>
      <c r="P3687" s="36">
        <f>IF(C3687="Saliente Nacional",(IFERROR((LIMPIA(K3687,1)),0)),0)</f>
        <v>0</v>
      </c>
      <c r="Q3687" s="36">
        <f>IF(C3687="Saliente Internacional",(IFERROR((LIMPIA(K3687,1)),0)),0)</f>
        <v>0</v>
      </c>
      <c r="R3687" s="36">
        <f t="shared" si="172"/>
        <v>0</v>
      </c>
      <c r="S3687" s="36">
        <f t="shared" si="173"/>
        <v>0</v>
      </c>
    </row>
    <row r="3688" spans="1:19" x14ac:dyDescent="0.25">
      <c r="A3688" s="101">
        <f>'DETALLE DE CONEXIONES'!P3688</f>
        <v>0</v>
      </c>
      <c r="B3688" s="36">
        <f>'DETALLE DE CONEXIONES'!I3688</f>
        <v>0</v>
      </c>
      <c r="C3688" s="36">
        <f>'DETALLE DE CONEXIONES'!BB3688</f>
        <v>0</v>
      </c>
      <c r="D3688" s="36">
        <f>'DETALLE DE CONEXIONES'!E3688</f>
        <v>0</v>
      </c>
      <c r="E3688" s="36">
        <f t="shared" si="171"/>
        <v>1</v>
      </c>
      <c r="F3688" s="36">
        <f>IFERROR(LIMPIA('DETALLE DE CONEXIONES'!N3688,1),0)</f>
        <v>0</v>
      </c>
      <c r="G3688" s="36" t="str">
        <f>LEFT('DETALLE DE CONEXIONES'!BE3688,3)</f>
        <v/>
      </c>
      <c r="H3688" s="36" t="str">
        <f>RIGHT('DETALLE DE CONEXIONES'!AK3688,2)</f>
        <v/>
      </c>
      <c r="I3688" s="36" t="str">
        <f>LEFT('DETALLE DE CONEXIONES'!AK3688,3)</f>
        <v/>
      </c>
      <c r="J3688" s="36" t="str">
        <f>LEFT('DETALLE DE CONEXIONES'!M3688,3)</f>
        <v/>
      </c>
      <c r="K3688" s="36" t="str">
        <f>IF(LEN('DETALLE DE CONEXIONES'!M3688)&lt;12,(RIGHT('DETALLE DE CONEXIONES'!M3688,5)),(RIGHT('DETALLE DE CONEXIONES'!M3688,6)))</f>
        <v/>
      </c>
      <c r="L3688" s="36">
        <f>IF(C3688="Saliente Local",(IFERROR((LIMPIA(J3688,1)),0)),0)</f>
        <v>0</v>
      </c>
      <c r="M3688" s="36">
        <f>IF(C3688="Saliente Nacional",(IFERROR((LIMPIA(J3688,1)),0)),0)</f>
        <v>0</v>
      </c>
      <c r="N3688" s="36">
        <f>IF(C3688="Saliente Internacional",(IFERROR((LIMPIA(J3688,1)),0)),0)</f>
        <v>0</v>
      </c>
      <c r="O3688" s="36">
        <f>IF(C3688="Saliente Local",(IFERROR((LIMPIA(K3688,1)),0)),0)</f>
        <v>0</v>
      </c>
      <c r="P3688" s="36">
        <f>IF(C3688="Saliente Nacional",(IFERROR((LIMPIA(K3688,1)),0)),0)</f>
        <v>0</v>
      </c>
      <c r="Q3688" s="36">
        <f>IF(C3688="Saliente Internacional",(IFERROR((LIMPIA(K3688,1)),0)),0)</f>
        <v>0</v>
      </c>
      <c r="R3688" s="36">
        <f t="shared" si="172"/>
        <v>0</v>
      </c>
      <c r="S3688" s="36">
        <f t="shared" si="173"/>
        <v>0</v>
      </c>
    </row>
    <row r="3689" spans="1:19" x14ac:dyDescent="0.25">
      <c r="A3689" s="101">
        <f>'DETALLE DE CONEXIONES'!P3689</f>
        <v>0</v>
      </c>
      <c r="B3689" s="36">
        <f>'DETALLE DE CONEXIONES'!I3689</f>
        <v>0</v>
      </c>
      <c r="C3689" s="36">
        <f>'DETALLE DE CONEXIONES'!BB3689</f>
        <v>0</v>
      </c>
      <c r="D3689" s="36">
        <f>'DETALLE DE CONEXIONES'!E3689</f>
        <v>0</v>
      </c>
      <c r="E3689" s="36">
        <f t="shared" si="171"/>
        <v>1</v>
      </c>
      <c r="F3689" s="36">
        <f>IFERROR(LIMPIA('DETALLE DE CONEXIONES'!N3689,1),0)</f>
        <v>0</v>
      </c>
      <c r="G3689" s="36" t="str">
        <f>LEFT('DETALLE DE CONEXIONES'!BE3689,3)</f>
        <v/>
      </c>
      <c r="H3689" s="36" t="str">
        <f>RIGHT('DETALLE DE CONEXIONES'!AK3689,2)</f>
        <v/>
      </c>
      <c r="I3689" s="36" t="str">
        <f>LEFT('DETALLE DE CONEXIONES'!AK3689,3)</f>
        <v/>
      </c>
      <c r="J3689" s="36" t="str">
        <f>LEFT('DETALLE DE CONEXIONES'!M3689,3)</f>
        <v/>
      </c>
      <c r="K3689" s="36" t="str">
        <f>IF(LEN('DETALLE DE CONEXIONES'!M3689)&lt;12,(RIGHT('DETALLE DE CONEXIONES'!M3689,5)),(RIGHT('DETALLE DE CONEXIONES'!M3689,6)))</f>
        <v/>
      </c>
      <c r="L3689" s="36">
        <f>IF(C3689="Saliente Local",(IFERROR((LIMPIA(J3689,1)),0)),0)</f>
        <v>0</v>
      </c>
      <c r="M3689" s="36">
        <f>IF(C3689="Saliente Nacional",(IFERROR((LIMPIA(J3689,1)),0)),0)</f>
        <v>0</v>
      </c>
      <c r="N3689" s="36">
        <f>IF(C3689="Saliente Internacional",(IFERROR((LIMPIA(J3689,1)),0)),0)</f>
        <v>0</v>
      </c>
      <c r="O3689" s="36">
        <f>IF(C3689="Saliente Local",(IFERROR((LIMPIA(K3689,1)),0)),0)</f>
        <v>0</v>
      </c>
      <c r="P3689" s="36">
        <f>IF(C3689="Saliente Nacional",(IFERROR((LIMPIA(K3689,1)),0)),0)</f>
        <v>0</v>
      </c>
      <c r="Q3689" s="36">
        <f>IF(C3689="Saliente Internacional",(IFERROR((LIMPIA(K3689,1)),0)),0)</f>
        <v>0</v>
      </c>
      <c r="R3689" s="36">
        <f t="shared" si="172"/>
        <v>0</v>
      </c>
      <c r="S3689" s="36">
        <f t="shared" si="173"/>
        <v>0</v>
      </c>
    </row>
    <row r="3690" spans="1:19" x14ac:dyDescent="0.25">
      <c r="A3690" s="101">
        <f>'DETALLE DE CONEXIONES'!P3690</f>
        <v>0</v>
      </c>
      <c r="B3690" s="36">
        <f>'DETALLE DE CONEXIONES'!I3690</f>
        <v>0</v>
      </c>
      <c r="C3690" s="36">
        <f>'DETALLE DE CONEXIONES'!BB3690</f>
        <v>0</v>
      </c>
      <c r="D3690" s="36">
        <f>'DETALLE DE CONEXIONES'!E3690</f>
        <v>0</v>
      </c>
      <c r="E3690" s="36">
        <f t="shared" si="171"/>
        <v>1</v>
      </c>
      <c r="F3690" s="36">
        <f>IFERROR(LIMPIA('DETALLE DE CONEXIONES'!N3690,1),0)</f>
        <v>0</v>
      </c>
      <c r="G3690" s="36" t="str">
        <f>LEFT('DETALLE DE CONEXIONES'!BE3690,3)</f>
        <v/>
      </c>
      <c r="H3690" s="36" t="str">
        <f>RIGHT('DETALLE DE CONEXIONES'!AK3690,2)</f>
        <v/>
      </c>
      <c r="I3690" s="36" t="str">
        <f>LEFT('DETALLE DE CONEXIONES'!AK3690,3)</f>
        <v/>
      </c>
      <c r="J3690" s="36" t="str">
        <f>LEFT('DETALLE DE CONEXIONES'!M3690,3)</f>
        <v/>
      </c>
      <c r="K3690" s="36" t="str">
        <f>IF(LEN('DETALLE DE CONEXIONES'!M3690)&lt;12,(RIGHT('DETALLE DE CONEXIONES'!M3690,5)),(RIGHT('DETALLE DE CONEXIONES'!M3690,6)))</f>
        <v/>
      </c>
      <c r="L3690" s="36">
        <f>IF(C3690="Saliente Local",(IFERROR((LIMPIA(J3690,1)),0)),0)</f>
        <v>0</v>
      </c>
      <c r="M3690" s="36">
        <f>IF(C3690="Saliente Nacional",(IFERROR((LIMPIA(J3690,1)),0)),0)</f>
        <v>0</v>
      </c>
      <c r="N3690" s="36">
        <f>IF(C3690="Saliente Internacional",(IFERROR((LIMPIA(J3690,1)),0)),0)</f>
        <v>0</v>
      </c>
      <c r="O3690" s="36">
        <f>IF(C3690="Saliente Local",(IFERROR((LIMPIA(K3690,1)),0)),0)</f>
        <v>0</v>
      </c>
      <c r="P3690" s="36">
        <f>IF(C3690="Saliente Nacional",(IFERROR((LIMPIA(K3690,1)),0)),0)</f>
        <v>0</v>
      </c>
      <c r="Q3690" s="36">
        <f>IF(C3690="Saliente Internacional",(IFERROR((LIMPIA(K3690,1)),0)),0)</f>
        <v>0</v>
      </c>
      <c r="R3690" s="36">
        <f t="shared" si="172"/>
        <v>0</v>
      </c>
      <c r="S3690" s="36">
        <f t="shared" si="173"/>
        <v>0</v>
      </c>
    </row>
    <row r="3691" spans="1:19" x14ac:dyDescent="0.25">
      <c r="A3691" s="101">
        <f>'DETALLE DE CONEXIONES'!P3691</f>
        <v>0</v>
      </c>
      <c r="B3691" s="36">
        <f>'DETALLE DE CONEXIONES'!I3691</f>
        <v>0</v>
      </c>
      <c r="C3691" s="36">
        <f>'DETALLE DE CONEXIONES'!BB3691</f>
        <v>0</v>
      </c>
      <c r="D3691" s="36">
        <f>'DETALLE DE CONEXIONES'!E3691</f>
        <v>0</v>
      </c>
      <c r="E3691" s="36">
        <f t="shared" si="171"/>
        <v>1</v>
      </c>
      <c r="F3691" s="36">
        <f>IFERROR(LIMPIA('DETALLE DE CONEXIONES'!N3691,1),0)</f>
        <v>0</v>
      </c>
      <c r="G3691" s="36" t="str">
        <f>LEFT('DETALLE DE CONEXIONES'!BE3691,3)</f>
        <v/>
      </c>
      <c r="H3691" s="36" t="str">
        <f>RIGHT('DETALLE DE CONEXIONES'!AK3691,2)</f>
        <v/>
      </c>
      <c r="I3691" s="36" t="str">
        <f>LEFT('DETALLE DE CONEXIONES'!AK3691,3)</f>
        <v/>
      </c>
      <c r="J3691" s="36" t="str">
        <f>LEFT('DETALLE DE CONEXIONES'!M3691,3)</f>
        <v/>
      </c>
      <c r="K3691" s="36" t="str">
        <f>IF(LEN('DETALLE DE CONEXIONES'!M3691)&lt;12,(RIGHT('DETALLE DE CONEXIONES'!M3691,5)),(RIGHT('DETALLE DE CONEXIONES'!M3691,6)))</f>
        <v/>
      </c>
      <c r="L3691" s="36">
        <f>IF(C3691="Saliente Local",(IFERROR((LIMPIA(J3691,1)),0)),0)</f>
        <v>0</v>
      </c>
      <c r="M3691" s="36">
        <f>IF(C3691="Saliente Nacional",(IFERROR((LIMPIA(J3691,1)),0)),0)</f>
        <v>0</v>
      </c>
      <c r="N3691" s="36">
        <f>IF(C3691="Saliente Internacional",(IFERROR((LIMPIA(J3691,1)),0)),0)</f>
        <v>0</v>
      </c>
      <c r="O3691" s="36">
        <f>IF(C3691="Saliente Local",(IFERROR((LIMPIA(K3691,1)),0)),0)</f>
        <v>0</v>
      </c>
      <c r="P3691" s="36">
        <f>IF(C3691="Saliente Nacional",(IFERROR((LIMPIA(K3691,1)),0)),0)</f>
        <v>0</v>
      </c>
      <c r="Q3691" s="36">
        <f>IF(C3691="Saliente Internacional",(IFERROR((LIMPIA(K3691,1)),0)),0)</f>
        <v>0</v>
      </c>
      <c r="R3691" s="36">
        <f t="shared" si="172"/>
        <v>0</v>
      </c>
      <c r="S3691" s="36">
        <f t="shared" si="173"/>
        <v>0</v>
      </c>
    </row>
    <row r="3692" spans="1:19" x14ac:dyDescent="0.25">
      <c r="A3692" s="101">
        <f>'DETALLE DE CONEXIONES'!P3692</f>
        <v>0</v>
      </c>
      <c r="B3692" s="36">
        <f>'DETALLE DE CONEXIONES'!I3692</f>
        <v>0</v>
      </c>
      <c r="C3692" s="36">
        <f>'DETALLE DE CONEXIONES'!BB3692</f>
        <v>0</v>
      </c>
      <c r="D3692" s="36">
        <f>'DETALLE DE CONEXIONES'!E3692</f>
        <v>0</v>
      </c>
      <c r="E3692" s="36">
        <f t="shared" si="171"/>
        <v>1</v>
      </c>
      <c r="F3692" s="36">
        <f>IFERROR(LIMPIA('DETALLE DE CONEXIONES'!N3692,1),0)</f>
        <v>0</v>
      </c>
      <c r="G3692" s="36" t="str">
        <f>LEFT('DETALLE DE CONEXIONES'!BE3692,3)</f>
        <v/>
      </c>
      <c r="H3692" s="36" t="str">
        <f>RIGHT('DETALLE DE CONEXIONES'!AK3692,2)</f>
        <v/>
      </c>
      <c r="I3692" s="36" t="str">
        <f>LEFT('DETALLE DE CONEXIONES'!AK3692,3)</f>
        <v/>
      </c>
      <c r="J3692" s="36" t="str">
        <f>LEFT('DETALLE DE CONEXIONES'!M3692,3)</f>
        <v/>
      </c>
      <c r="K3692" s="36" t="str">
        <f>IF(LEN('DETALLE DE CONEXIONES'!M3692)&lt;12,(RIGHT('DETALLE DE CONEXIONES'!M3692,5)),(RIGHT('DETALLE DE CONEXIONES'!M3692,6)))</f>
        <v/>
      </c>
      <c r="L3692" s="36">
        <f>IF(C3692="Saliente Local",(IFERROR((LIMPIA(J3692,1)),0)),0)</f>
        <v>0</v>
      </c>
      <c r="M3692" s="36">
        <f>IF(C3692="Saliente Nacional",(IFERROR((LIMPIA(J3692,1)),0)),0)</f>
        <v>0</v>
      </c>
      <c r="N3692" s="36">
        <f>IF(C3692="Saliente Internacional",(IFERROR((LIMPIA(J3692,1)),0)),0)</f>
        <v>0</v>
      </c>
      <c r="O3692" s="36">
        <f>IF(C3692="Saliente Local",(IFERROR((LIMPIA(K3692,1)),0)),0)</f>
        <v>0</v>
      </c>
      <c r="P3692" s="36">
        <f>IF(C3692="Saliente Nacional",(IFERROR((LIMPIA(K3692,1)),0)),0)</f>
        <v>0</v>
      </c>
      <c r="Q3692" s="36">
        <f>IF(C3692="Saliente Internacional",(IFERROR((LIMPIA(K3692,1)),0)),0)</f>
        <v>0</v>
      </c>
      <c r="R3692" s="36">
        <f t="shared" si="172"/>
        <v>0</v>
      </c>
      <c r="S3692" s="36">
        <f t="shared" si="173"/>
        <v>0</v>
      </c>
    </row>
    <row r="3693" spans="1:19" x14ac:dyDescent="0.25">
      <c r="A3693" s="101">
        <f>'DETALLE DE CONEXIONES'!P3693</f>
        <v>0</v>
      </c>
      <c r="B3693" s="36">
        <f>'DETALLE DE CONEXIONES'!I3693</f>
        <v>0</v>
      </c>
      <c r="C3693" s="36">
        <f>'DETALLE DE CONEXIONES'!BB3693</f>
        <v>0</v>
      </c>
      <c r="D3693" s="36">
        <f>'DETALLE DE CONEXIONES'!E3693</f>
        <v>0</v>
      </c>
      <c r="E3693" s="36">
        <f t="shared" si="171"/>
        <v>1</v>
      </c>
      <c r="F3693" s="36">
        <f>IFERROR(LIMPIA('DETALLE DE CONEXIONES'!N3693,1),0)</f>
        <v>0</v>
      </c>
      <c r="G3693" s="36" t="str">
        <f>LEFT('DETALLE DE CONEXIONES'!BE3693,3)</f>
        <v/>
      </c>
      <c r="H3693" s="36" t="str">
        <f>RIGHT('DETALLE DE CONEXIONES'!AK3693,2)</f>
        <v/>
      </c>
      <c r="I3693" s="36" t="str">
        <f>LEFT('DETALLE DE CONEXIONES'!AK3693,3)</f>
        <v/>
      </c>
      <c r="J3693" s="36" t="str">
        <f>LEFT('DETALLE DE CONEXIONES'!M3693,3)</f>
        <v/>
      </c>
      <c r="K3693" s="36" t="str">
        <f>IF(LEN('DETALLE DE CONEXIONES'!M3693)&lt;12,(RIGHT('DETALLE DE CONEXIONES'!M3693,5)),(RIGHT('DETALLE DE CONEXIONES'!M3693,6)))</f>
        <v/>
      </c>
      <c r="L3693" s="36">
        <f>IF(C3693="Saliente Local",(IFERROR((LIMPIA(J3693,1)),0)),0)</f>
        <v>0</v>
      </c>
      <c r="M3693" s="36">
        <f>IF(C3693="Saliente Nacional",(IFERROR((LIMPIA(J3693,1)),0)),0)</f>
        <v>0</v>
      </c>
      <c r="N3693" s="36">
        <f>IF(C3693="Saliente Internacional",(IFERROR((LIMPIA(J3693,1)),0)),0)</f>
        <v>0</v>
      </c>
      <c r="O3693" s="36">
        <f>IF(C3693="Saliente Local",(IFERROR((LIMPIA(K3693,1)),0)),0)</f>
        <v>0</v>
      </c>
      <c r="P3693" s="36">
        <f>IF(C3693="Saliente Nacional",(IFERROR((LIMPIA(K3693,1)),0)),0)</f>
        <v>0</v>
      </c>
      <c r="Q3693" s="36">
        <f>IF(C3693="Saliente Internacional",(IFERROR((LIMPIA(K3693,1)),0)),0)</f>
        <v>0</v>
      </c>
      <c r="R3693" s="36">
        <f t="shared" si="172"/>
        <v>0</v>
      </c>
      <c r="S3693" s="36">
        <f t="shared" si="173"/>
        <v>0</v>
      </c>
    </row>
    <row r="3694" spans="1:19" x14ac:dyDescent="0.25">
      <c r="A3694" s="101">
        <f>'DETALLE DE CONEXIONES'!P3694</f>
        <v>0</v>
      </c>
      <c r="B3694" s="36">
        <f>'DETALLE DE CONEXIONES'!I3694</f>
        <v>0</v>
      </c>
      <c r="C3694" s="36">
        <f>'DETALLE DE CONEXIONES'!BB3694</f>
        <v>0</v>
      </c>
      <c r="D3694" s="36">
        <f>'DETALLE DE CONEXIONES'!E3694</f>
        <v>0</v>
      </c>
      <c r="E3694" s="36">
        <f t="shared" si="171"/>
        <v>1</v>
      </c>
      <c r="F3694" s="36">
        <f>IFERROR(LIMPIA('DETALLE DE CONEXIONES'!N3694,1),0)</f>
        <v>0</v>
      </c>
      <c r="G3694" s="36" t="str">
        <f>LEFT('DETALLE DE CONEXIONES'!BE3694,3)</f>
        <v/>
      </c>
      <c r="H3694" s="36" t="str">
        <f>RIGHT('DETALLE DE CONEXIONES'!AK3694,2)</f>
        <v/>
      </c>
      <c r="I3694" s="36" t="str">
        <f>LEFT('DETALLE DE CONEXIONES'!AK3694,3)</f>
        <v/>
      </c>
      <c r="J3694" s="36" t="str">
        <f>LEFT('DETALLE DE CONEXIONES'!M3694,3)</f>
        <v/>
      </c>
      <c r="K3694" s="36" t="str">
        <f>IF(LEN('DETALLE DE CONEXIONES'!M3694)&lt;12,(RIGHT('DETALLE DE CONEXIONES'!M3694,5)),(RIGHT('DETALLE DE CONEXIONES'!M3694,6)))</f>
        <v/>
      </c>
      <c r="L3694" s="36">
        <f>IF(C3694="Saliente Local",(IFERROR((LIMPIA(J3694,1)),0)),0)</f>
        <v>0</v>
      </c>
      <c r="M3694" s="36">
        <f>IF(C3694="Saliente Nacional",(IFERROR((LIMPIA(J3694,1)),0)),0)</f>
        <v>0</v>
      </c>
      <c r="N3694" s="36">
        <f>IF(C3694="Saliente Internacional",(IFERROR((LIMPIA(J3694,1)),0)),0)</f>
        <v>0</v>
      </c>
      <c r="O3694" s="36">
        <f>IF(C3694="Saliente Local",(IFERROR((LIMPIA(K3694,1)),0)),0)</f>
        <v>0</v>
      </c>
      <c r="P3694" s="36">
        <f>IF(C3694="Saliente Nacional",(IFERROR((LIMPIA(K3694,1)),0)),0)</f>
        <v>0</v>
      </c>
      <c r="Q3694" s="36">
        <f>IF(C3694="Saliente Internacional",(IFERROR((LIMPIA(K3694,1)),0)),0)</f>
        <v>0</v>
      </c>
      <c r="R3694" s="36">
        <f t="shared" si="172"/>
        <v>0</v>
      </c>
      <c r="S3694" s="36">
        <f t="shared" si="173"/>
        <v>0</v>
      </c>
    </row>
    <row r="3695" spans="1:19" x14ac:dyDescent="0.25">
      <c r="A3695" s="101">
        <f>'DETALLE DE CONEXIONES'!P3695</f>
        <v>0</v>
      </c>
      <c r="B3695" s="36">
        <f>'DETALLE DE CONEXIONES'!I3695</f>
        <v>0</v>
      </c>
      <c r="C3695" s="36">
        <f>'DETALLE DE CONEXIONES'!BB3695</f>
        <v>0</v>
      </c>
      <c r="D3695" s="36">
        <f>'DETALLE DE CONEXIONES'!E3695</f>
        <v>0</v>
      </c>
      <c r="E3695" s="36">
        <f t="shared" si="171"/>
        <v>1</v>
      </c>
      <c r="F3695" s="36">
        <f>IFERROR(LIMPIA('DETALLE DE CONEXIONES'!N3695,1),0)</f>
        <v>0</v>
      </c>
      <c r="G3695" s="36" t="str">
        <f>LEFT('DETALLE DE CONEXIONES'!BE3695,3)</f>
        <v/>
      </c>
      <c r="H3695" s="36" t="str">
        <f>RIGHT('DETALLE DE CONEXIONES'!AK3695,2)</f>
        <v/>
      </c>
      <c r="I3695" s="36" t="str">
        <f>LEFT('DETALLE DE CONEXIONES'!AK3695,3)</f>
        <v/>
      </c>
      <c r="J3695" s="36" t="str">
        <f>LEFT('DETALLE DE CONEXIONES'!M3695,3)</f>
        <v/>
      </c>
      <c r="K3695" s="36" t="str">
        <f>IF(LEN('DETALLE DE CONEXIONES'!M3695)&lt;12,(RIGHT('DETALLE DE CONEXIONES'!M3695,5)),(RIGHT('DETALLE DE CONEXIONES'!M3695,6)))</f>
        <v/>
      </c>
      <c r="L3695" s="36">
        <f>IF(C3695="Saliente Local",(IFERROR((LIMPIA(J3695,1)),0)),0)</f>
        <v>0</v>
      </c>
      <c r="M3695" s="36">
        <f>IF(C3695="Saliente Nacional",(IFERROR((LIMPIA(J3695,1)),0)),0)</f>
        <v>0</v>
      </c>
      <c r="N3695" s="36">
        <f>IF(C3695="Saliente Internacional",(IFERROR((LIMPIA(J3695,1)),0)),0)</f>
        <v>0</v>
      </c>
      <c r="O3695" s="36">
        <f>IF(C3695="Saliente Local",(IFERROR((LIMPIA(K3695,1)),0)),0)</f>
        <v>0</v>
      </c>
      <c r="P3695" s="36">
        <f>IF(C3695="Saliente Nacional",(IFERROR((LIMPIA(K3695,1)),0)),0)</f>
        <v>0</v>
      </c>
      <c r="Q3695" s="36">
        <f>IF(C3695="Saliente Internacional",(IFERROR((LIMPIA(K3695,1)),0)),0)</f>
        <v>0</v>
      </c>
      <c r="R3695" s="36">
        <f t="shared" si="172"/>
        <v>0</v>
      </c>
      <c r="S3695" s="36">
        <f t="shared" si="173"/>
        <v>0</v>
      </c>
    </row>
    <row r="3696" spans="1:19" x14ac:dyDescent="0.25">
      <c r="A3696" s="101">
        <f>'DETALLE DE CONEXIONES'!P3696</f>
        <v>0</v>
      </c>
      <c r="B3696" s="36">
        <f>'DETALLE DE CONEXIONES'!I3696</f>
        <v>0</v>
      </c>
      <c r="C3696" s="36">
        <f>'DETALLE DE CONEXIONES'!BB3696</f>
        <v>0</v>
      </c>
      <c r="D3696" s="36">
        <f>'DETALLE DE CONEXIONES'!E3696</f>
        <v>0</v>
      </c>
      <c r="E3696" s="36">
        <f t="shared" si="171"/>
        <v>1</v>
      </c>
      <c r="F3696" s="36">
        <f>IFERROR(LIMPIA('DETALLE DE CONEXIONES'!N3696,1),0)</f>
        <v>0</v>
      </c>
      <c r="G3696" s="36" t="str">
        <f>LEFT('DETALLE DE CONEXIONES'!BE3696,3)</f>
        <v/>
      </c>
      <c r="H3696" s="36" t="str">
        <f>RIGHT('DETALLE DE CONEXIONES'!AK3696,2)</f>
        <v/>
      </c>
      <c r="I3696" s="36" t="str">
        <f>LEFT('DETALLE DE CONEXIONES'!AK3696,3)</f>
        <v/>
      </c>
      <c r="J3696" s="36" t="str">
        <f>LEFT('DETALLE DE CONEXIONES'!M3696,3)</f>
        <v/>
      </c>
      <c r="K3696" s="36" t="str">
        <f>IF(LEN('DETALLE DE CONEXIONES'!M3696)&lt;12,(RIGHT('DETALLE DE CONEXIONES'!M3696,5)),(RIGHT('DETALLE DE CONEXIONES'!M3696,6)))</f>
        <v/>
      </c>
      <c r="L3696" s="36">
        <f>IF(C3696="Saliente Local",(IFERROR((LIMPIA(J3696,1)),0)),0)</f>
        <v>0</v>
      </c>
      <c r="M3696" s="36">
        <f>IF(C3696="Saliente Nacional",(IFERROR((LIMPIA(J3696,1)),0)),0)</f>
        <v>0</v>
      </c>
      <c r="N3696" s="36">
        <f>IF(C3696="Saliente Internacional",(IFERROR((LIMPIA(J3696,1)),0)),0)</f>
        <v>0</v>
      </c>
      <c r="O3696" s="36">
        <f>IF(C3696="Saliente Local",(IFERROR((LIMPIA(K3696,1)),0)),0)</f>
        <v>0</v>
      </c>
      <c r="P3696" s="36">
        <f>IF(C3696="Saliente Nacional",(IFERROR((LIMPIA(K3696,1)),0)),0)</f>
        <v>0</v>
      </c>
      <c r="Q3696" s="36">
        <f>IF(C3696="Saliente Internacional",(IFERROR((LIMPIA(K3696,1)),0)),0)</f>
        <v>0</v>
      </c>
      <c r="R3696" s="36">
        <f t="shared" si="172"/>
        <v>0</v>
      </c>
      <c r="S3696" s="36">
        <f t="shared" si="173"/>
        <v>0</v>
      </c>
    </row>
    <row r="3697" spans="1:19" x14ac:dyDescent="0.25">
      <c r="A3697" s="101">
        <f>'DETALLE DE CONEXIONES'!P3697</f>
        <v>0</v>
      </c>
      <c r="B3697" s="36">
        <f>'DETALLE DE CONEXIONES'!I3697</f>
        <v>0</v>
      </c>
      <c r="C3697" s="36">
        <f>'DETALLE DE CONEXIONES'!BB3697</f>
        <v>0</v>
      </c>
      <c r="D3697" s="36">
        <f>'DETALLE DE CONEXIONES'!E3697</f>
        <v>0</v>
      </c>
      <c r="E3697" s="36">
        <f t="shared" si="171"/>
        <v>1</v>
      </c>
      <c r="F3697" s="36">
        <f>IFERROR(LIMPIA('DETALLE DE CONEXIONES'!N3697,1),0)</f>
        <v>0</v>
      </c>
      <c r="G3697" s="36" t="str">
        <f>LEFT('DETALLE DE CONEXIONES'!BE3697,3)</f>
        <v/>
      </c>
      <c r="H3697" s="36" t="str">
        <f>RIGHT('DETALLE DE CONEXIONES'!AK3697,2)</f>
        <v/>
      </c>
      <c r="I3697" s="36" t="str">
        <f>LEFT('DETALLE DE CONEXIONES'!AK3697,3)</f>
        <v/>
      </c>
      <c r="J3697" s="36" t="str">
        <f>LEFT('DETALLE DE CONEXIONES'!M3697,3)</f>
        <v/>
      </c>
      <c r="K3697" s="36" t="str">
        <f>IF(LEN('DETALLE DE CONEXIONES'!M3697)&lt;12,(RIGHT('DETALLE DE CONEXIONES'!M3697,5)),(RIGHT('DETALLE DE CONEXIONES'!M3697,6)))</f>
        <v/>
      </c>
      <c r="L3697" s="36">
        <f>IF(C3697="Saliente Local",(IFERROR((LIMPIA(J3697,1)),0)),0)</f>
        <v>0</v>
      </c>
      <c r="M3697" s="36">
        <f>IF(C3697="Saliente Nacional",(IFERROR((LIMPIA(J3697,1)),0)),0)</f>
        <v>0</v>
      </c>
      <c r="N3697" s="36">
        <f>IF(C3697="Saliente Internacional",(IFERROR((LIMPIA(J3697,1)),0)),0)</f>
        <v>0</v>
      </c>
      <c r="O3697" s="36">
        <f>IF(C3697="Saliente Local",(IFERROR((LIMPIA(K3697,1)),0)),0)</f>
        <v>0</v>
      </c>
      <c r="P3697" s="36">
        <f>IF(C3697="Saliente Nacional",(IFERROR((LIMPIA(K3697,1)),0)),0)</f>
        <v>0</v>
      </c>
      <c r="Q3697" s="36">
        <f>IF(C3697="Saliente Internacional",(IFERROR((LIMPIA(K3697,1)),0)),0)</f>
        <v>0</v>
      </c>
      <c r="R3697" s="36">
        <f t="shared" si="172"/>
        <v>0</v>
      </c>
      <c r="S3697" s="36">
        <f t="shared" si="173"/>
        <v>0</v>
      </c>
    </row>
    <row r="3698" spans="1:19" x14ac:dyDescent="0.25">
      <c r="A3698" s="101">
        <f>'DETALLE DE CONEXIONES'!P3698</f>
        <v>0</v>
      </c>
      <c r="B3698" s="36">
        <f>'DETALLE DE CONEXIONES'!I3698</f>
        <v>0</v>
      </c>
      <c r="C3698" s="36">
        <f>'DETALLE DE CONEXIONES'!BB3698</f>
        <v>0</v>
      </c>
      <c r="D3698" s="36">
        <f>'DETALLE DE CONEXIONES'!E3698</f>
        <v>0</v>
      </c>
      <c r="E3698" s="36">
        <f t="shared" si="171"/>
        <v>1</v>
      </c>
      <c r="F3698" s="36">
        <f>IFERROR(LIMPIA('DETALLE DE CONEXIONES'!N3698,1),0)</f>
        <v>0</v>
      </c>
      <c r="G3698" s="36" t="str">
        <f>LEFT('DETALLE DE CONEXIONES'!BE3698,3)</f>
        <v/>
      </c>
      <c r="H3698" s="36" t="str">
        <f>RIGHT('DETALLE DE CONEXIONES'!AK3698,2)</f>
        <v/>
      </c>
      <c r="I3698" s="36" t="str">
        <f>LEFT('DETALLE DE CONEXIONES'!AK3698,3)</f>
        <v/>
      </c>
      <c r="J3698" s="36" t="str">
        <f>LEFT('DETALLE DE CONEXIONES'!M3698,3)</f>
        <v/>
      </c>
      <c r="K3698" s="36" t="str">
        <f>IF(LEN('DETALLE DE CONEXIONES'!M3698)&lt;12,(RIGHT('DETALLE DE CONEXIONES'!M3698,5)),(RIGHT('DETALLE DE CONEXIONES'!M3698,6)))</f>
        <v/>
      </c>
      <c r="L3698" s="36">
        <f>IF(C3698="Saliente Local",(IFERROR((LIMPIA(J3698,1)),0)),0)</f>
        <v>0</v>
      </c>
      <c r="M3698" s="36">
        <f>IF(C3698="Saliente Nacional",(IFERROR((LIMPIA(J3698,1)),0)),0)</f>
        <v>0</v>
      </c>
      <c r="N3698" s="36">
        <f>IF(C3698="Saliente Internacional",(IFERROR((LIMPIA(J3698,1)),0)),0)</f>
        <v>0</v>
      </c>
      <c r="O3698" s="36">
        <f>IF(C3698="Saliente Local",(IFERROR((LIMPIA(K3698,1)),0)),0)</f>
        <v>0</v>
      </c>
      <c r="P3698" s="36">
        <f>IF(C3698="Saliente Nacional",(IFERROR((LIMPIA(K3698,1)),0)),0)</f>
        <v>0</v>
      </c>
      <c r="Q3698" s="36">
        <f>IF(C3698="Saliente Internacional",(IFERROR((LIMPIA(K3698,1)),0)),0)</f>
        <v>0</v>
      </c>
      <c r="R3698" s="36">
        <f t="shared" si="172"/>
        <v>0</v>
      </c>
      <c r="S3698" s="36">
        <f t="shared" si="173"/>
        <v>0</v>
      </c>
    </row>
    <row r="3699" spans="1:19" x14ac:dyDescent="0.25">
      <c r="A3699" s="101">
        <f>'DETALLE DE CONEXIONES'!P3699</f>
        <v>0</v>
      </c>
      <c r="B3699" s="36">
        <f>'DETALLE DE CONEXIONES'!I3699</f>
        <v>0</v>
      </c>
      <c r="C3699" s="36">
        <f>'DETALLE DE CONEXIONES'!BB3699</f>
        <v>0</v>
      </c>
      <c r="D3699" s="36">
        <f>'DETALLE DE CONEXIONES'!E3699</f>
        <v>0</v>
      </c>
      <c r="E3699" s="36">
        <f t="shared" si="171"/>
        <v>1</v>
      </c>
      <c r="F3699" s="36">
        <f>IFERROR(LIMPIA('DETALLE DE CONEXIONES'!N3699,1),0)</f>
        <v>0</v>
      </c>
      <c r="G3699" s="36" t="str">
        <f>LEFT('DETALLE DE CONEXIONES'!BE3699,3)</f>
        <v/>
      </c>
      <c r="H3699" s="36" t="str">
        <f>RIGHT('DETALLE DE CONEXIONES'!AK3699,2)</f>
        <v/>
      </c>
      <c r="I3699" s="36" t="str">
        <f>LEFT('DETALLE DE CONEXIONES'!AK3699,3)</f>
        <v/>
      </c>
      <c r="J3699" s="36" t="str">
        <f>LEFT('DETALLE DE CONEXIONES'!M3699,3)</f>
        <v/>
      </c>
      <c r="K3699" s="36" t="str">
        <f>IF(LEN('DETALLE DE CONEXIONES'!M3699)&lt;12,(RIGHT('DETALLE DE CONEXIONES'!M3699,5)),(RIGHT('DETALLE DE CONEXIONES'!M3699,6)))</f>
        <v/>
      </c>
      <c r="L3699" s="36">
        <f>IF(C3699="Saliente Local",(IFERROR((LIMPIA(J3699,1)),0)),0)</f>
        <v>0</v>
      </c>
      <c r="M3699" s="36">
        <f>IF(C3699="Saliente Nacional",(IFERROR((LIMPIA(J3699,1)),0)),0)</f>
        <v>0</v>
      </c>
      <c r="N3699" s="36">
        <f>IF(C3699="Saliente Internacional",(IFERROR((LIMPIA(J3699,1)),0)),0)</f>
        <v>0</v>
      </c>
      <c r="O3699" s="36">
        <f>IF(C3699="Saliente Local",(IFERROR((LIMPIA(K3699,1)),0)),0)</f>
        <v>0</v>
      </c>
      <c r="P3699" s="36">
        <f>IF(C3699="Saliente Nacional",(IFERROR((LIMPIA(K3699,1)),0)),0)</f>
        <v>0</v>
      </c>
      <c r="Q3699" s="36">
        <f>IF(C3699="Saliente Internacional",(IFERROR((LIMPIA(K3699,1)),0)),0)</f>
        <v>0</v>
      </c>
      <c r="R3699" s="36">
        <f t="shared" si="172"/>
        <v>0</v>
      </c>
      <c r="S3699" s="36">
        <f t="shared" si="173"/>
        <v>0</v>
      </c>
    </row>
    <row r="3700" spans="1:19" x14ac:dyDescent="0.25">
      <c r="A3700" s="101">
        <f>'DETALLE DE CONEXIONES'!P3700</f>
        <v>0</v>
      </c>
      <c r="B3700" s="36">
        <f>'DETALLE DE CONEXIONES'!I3700</f>
        <v>0</v>
      </c>
      <c r="C3700" s="36">
        <f>'DETALLE DE CONEXIONES'!BB3700</f>
        <v>0</v>
      </c>
      <c r="D3700" s="36">
        <f>'DETALLE DE CONEXIONES'!E3700</f>
        <v>0</v>
      </c>
      <c r="E3700" s="36">
        <f t="shared" si="171"/>
        <v>1</v>
      </c>
      <c r="F3700" s="36">
        <f>IFERROR(LIMPIA('DETALLE DE CONEXIONES'!N3700,1),0)</f>
        <v>0</v>
      </c>
      <c r="G3700" s="36" t="str">
        <f>LEFT('DETALLE DE CONEXIONES'!BE3700,3)</f>
        <v/>
      </c>
      <c r="H3700" s="36" t="str">
        <f>RIGHT('DETALLE DE CONEXIONES'!AK3700,2)</f>
        <v/>
      </c>
      <c r="I3700" s="36" t="str">
        <f>LEFT('DETALLE DE CONEXIONES'!AK3700,3)</f>
        <v/>
      </c>
      <c r="J3700" s="36" t="str">
        <f>LEFT('DETALLE DE CONEXIONES'!M3700,3)</f>
        <v/>
      </c>
      <c r="K3700" s="36" t="str">
        <f>IF(LEN('DETALLE DE CONEXIONES'!M3700)&lt;12,(RIGHT('DETALLE DE CONEXIONES'!M3700,5)),(RIGHT('DETALLE DE CONEXIONES'!M3700,6)))</f>
        <v/>
      </c>
      <c r="L3700" s="36">
        <f>IF(C3700="Saliente Local",(IFERROR((LIMPIA(J3700,1)),0)),0)</f>
        <v>0</v>
      </c>
      <c r="M3700" s="36">
        <f>IF(C3700="Saliente Nacional",(IFERROR((LIMPIA(J3700,1)),0)),0)</f>
        <v>0</v>
      </c>
      <c r="N3700" s="36">
        <f>IF(C3700="Saliente Internacional",(IFERROR((LIMPIA(J3700,1)),0)),0)</f>
        <v>0</v>
      </c>
      <c r="O3700" s="36">
        <f>IF(C3700="Saliente Local",(IFERROR((LIMPIA(K3700,1)),0)),0)</f>
        <v>0</v>
      </c>
      <c r="P3700" s="36">
        <f>IF(C3700="Saliente Nacional",(IFERROR((LIMPIA(K3700,1)),0)),0)</f>
        <v>0</v>
      </c>
      <c r="Q3700" s="36">
        <f>IF(C3700="Saliente Internacional",(IFERROR((LIMPIA(K3700,1)),0)),0)</f>
        <v>0</v>
      </c>
      <c r="R3700" s="36">
        <f t="shared" si="172"/>
        <v>0</v>
      </c>
      <c r="S3700" s="36">
        <f t="shared" si="173"/>
        <v>0</v>
      </c>
    </row>
    <row r="3701" spans="1:19" x14ac:dyDescent="0.25">
      <c r="A3701" s="101">
        <f>'DETALLE DE CONEXIONES'!P3701</f>
        <v>0</v>
      </c>
      <c r="B3701" s="36">
        <f>'DETALLE DE CONEXIONES'!I3701</f>
        <v>0</v>
      </c>
      <c r="C3701" s="36">
        <f>'DETALLE DE CONEXIONES'!BB3701</f>
        <v>0</v>
      </c>
      <c r="D3701" s="36">
        <f>'DETALLE DE CONEXIONES'!E3701</f>
        <v>0</v>
      </c>
      <c r="E3701" s="36">
        <f t="shared" si="171"/>
        <v>1</v>
      </c>
      <c r="F3701" s="36">
        <f>IFERROR(LIMPIA('DETALLE DE CONEXIONES'!N3701,1),0)</f>
        <v>0</v>
      </c>
      <c r="G3701" s="36" t="str">
        <f>LEFT('DETALLE DE CONEXIONES'!BE3701,3)</f>
        <v/>
      </c>
      <c r="H3701" s="36" t="str">
        <f>RIGHT('DETALLE DE CONEXIONES'!AK3701,2)</f>
        <v/>
      </c>
      <c r="I3701" s="36" t="str">
        <f>LEFT('DETALLE DE CONEXIONES'!AK3701,3)</f>
        <v/>
      </c>
      <c r="J3701" s="36" t="str">
        <f>LEFT('DETALLE DE CONEXIONES'!M3701,3)</f>
        <v/>
      </c>
      <c r="K3701" s="36" t="str">
        <f>IF(LEN('DETALLE DE CONEXIONES'!M3701)&lt;12,(RIGHT('DETALLE DE CONEXIONES'!M3701,5)),(RIGHT('DETALLE DE CONEXIONES'!M3701,6)))</f>
        <v/>
      </c>
      <c r="L3701" s="36">
        <f>IF(C3701="Saliente Local",(IFERROR((LIMPIA(J3701,1)),0)),0)</f>
        <v>0</v>
      </c>
      <c r="M3701" s="36">
        <f>IF(C3701="Saliente Nacional",(IFERROR((LIMPIA(J3701,1)),0)),0)</f>
        <v>0</v>
      </c>
      <c r="N3701" s="36">
        <f>IF(C3701="Saliente Internacional",(IFERROR((LIMPIA(J3701,1)),0)),0)</f>
        <v>0</v>
      </c>
      <c r="O3701" s="36">
        <f>IF(C3701="Saliente Local",(IFERROR((LIMPIA(K3701,1)),0)),0)</f>
        <v>0</v>
      </c>
      <c r="P3701" s="36">
        <f>IF(C3701="Saliente Nacional",(IFERROR((LIMPIA(K3701,1)),0)),0)</f>
        <v>0</v>
      </c>
      <c r="Q3701" s="36">
        <f>IF(C3701="Saliente Internacional",(IFERROR((LIMPIA(K3701,1)),0)),0)</f>
        <v>0</v>
      </c>
      <c r="R3701" s="36">
        <f t="shared" si="172"/>
        <v>0</v>
      </c>
      <c r="S3701" s="36">
        <f t="shared" si="173"/>
        <v>0</v>
      </c>
    </row>
    <row r="3702" spans="1:19" x14ac:dyDescent="0.25">
      <c r="A3702" s="101">
        <f>'DETALLE DE CONEXIONES'!P3702</f>
        <v>0</v>
      </c>
      <c r="B3702" s="36">
        <f>'DETALLE DE CONEXIONES'!I3702</f>
        <v>0</v>
      </c>
      <c r="C3702" s="36">
        <f>'DETALLE DE CONEXIONES'!BB3702</f>
        <v>0</v>
      </c>
      <c r="D3702" s="36">
        <f>'DETALLE DE CONEXIONES'!E3702</f>
        <v>0</v>
      </c>
      <c r="E3702" s="36">
        <f t="shared" si="171"/>
        <v>1</v>
      </c>
      <c r="F3702" s="36">
        <f>IFERROR(LIMPIA('DETALLE DE CONEXIONES'!N3702,1),0)</f>
        <v>0</v>
      </c>
      <c r="G3702" s="36" t="str">
        <f>LEFT('DETALLE DE CONEXIONES'!BE3702,3)</f>
        <v/>
      </c>
      <c r="H3702" s="36" t="str">
        <f>RIGHT('DETALLE DE CONEXIONES'!AK3702,2)</f>
        <v/>
      </c>
      <c r="I3702" s="36" t="str">
        <f>LEFT('DETALLE DE CONEXIONES'!AK3702,3)</f>
        <v/>
      </c>
      <c r="J3702" s="36" t="str">
        <f>LEFT('DETALLE DE CONEXIONES'!M3702,3)</f>
        <v/>
      </c>
      <c r="K3702" s="36" t="str">
        <f>IF(LEN('DETALLE DE CONEXIONES'!M3702)&lt;12,(RIGHT('DETALLE DE CONEXIONES'!M3702,5)),(RIGHT('DETALLE DE CONEXIONES'!M3702,6)))</f>
        <v/>
      </c>
      <c r="L3702" s="36">
        <f>IF(C3702="Saliente Local",(IFERROR((LIMPIA(J3702,1)),0)),0)</f>
        <v>0</v>
      </c>
      <c r="M3702" s="36">
        <f>IF(C3702="Saliente Nacional",(IFERROR((LIMPIA(J3702,1)),0)),0)</f>
        <v>0</v>
      </c>
      <c r="N3702" s="36">
        <f>IF(C3702="Saliente Internacional",(IFERROR((LIMPIA(J3702,1)),0)),0)</f>
        <v>0</v>
      </c>
      <c r="O3702" s="36">
        <f>IF(C3702="Saliente Local",(IFERROR((LIMPIA(K3702,1)),0)),0)</f>
        <v>0</v>
      </c>
      <c r="P3702" s="36">
        <f>IF(C3702="Saliente Nacional",(IFERROR((LIMPIA(K3702,1)),0)),0)</f>
        <v>0</v>
      </c>
      <c r="Q3702" s="36">
        <f>IF(C3702="Saliente Internacional",(IFERROR((LIMPIA(K3702,1)),0)),0)</f>
        <v>0</v>
      </c>
      <c r="R3702" s="36">
        <f t="shared" si="172"/>
        <v>0</v>
      </c>
      <c r="S3702" s="36">
        <f t="shared" si="173"/>
        <v>0</v>
      </c>
    </row>
    <row r="3703" spans="1:19" x14ac:dyDescent="0.25">
      <c r="A3703" s="101">
        <f>'DETALLE DE CONEXIONES'!P3703</f>
        <v>0</v>
      </c>
      <c r="B3703" s="36">
        <f>'DETALLE DE CONEXIONES'!I3703</f>
        <v>0</v>
      </c>
      <c r="C3703" s="36">
        <f>'DETALLE DE CONEXIONES'!BB3703</f>
        <v>0</v>
      </c>
      <c r="D3703" s="36">
        <f>'DETALLE DE CONEXIONES'!E3703</f>
        <v>0</v>
      </c>
      <c r="E3703" s="36">
        <f t="shared" si="171"/>
        <v>1</v>
      </c>
      <c r="F3703" s="36">
        <f>IFERROR(LIMPIA('DETALLE DE CONEXIONES'!N3703,1),0)</f>
        <v>0</v>
      </c>
      <c r="G3703" s="36" t="str">
        <f>LEFT('DETALLE DE CONEXIONES'!BE3703,3)</f>
        <v/>
      </c>
      <c r="H3703" s="36" t="str">
        <f>RIGHT('DETALLE DE CONEXIONES'!AK3703,2)</f>
        <v/>
      </c>
      <c r="I3703" s="36" t="str">
        <f>LEFT('DETALLE DE CONEXIONES'!AK3703,3)</f>
        <v/>
      </c>
      <c r="J3703" s="36" t="str">
        <f>LEFT('DETALLE DE CONEXIONES'!M3703,3)</f>
        <v/>
      </c>
      <c r="K3703" s="36" t="str">
        <f>IF(LEN('DETALLE DE CONEXIONES'!M3703)&lt;12,(RIGHT('DETALLE DE CONEXIONES'!M3703,5)),(RIGHT('DETALLE DE CONEXIONES'!M3703,6)))</f>
        <v/>
      </c>
      <c r="L3703" s="36">
        <f>IF(C3703="Saliente Local",(IFERROR((LIMPIA(J3703,1)),0)),0)</f>
        <v>0</v>
      </c>
      <c r="M3703" s="36">
        <f>IF(C3703="Saliente Nacional",(IFERROR((LIMPIA(J3703,1)),0)),0)</f>
        <v>0</v>
      </c>
      <c r="N3703" s="36">
        <f>IF(C3703="Saliente Internacional",(IFERROR((LIMPIA(J3703,1)),0)),0)</f>
        <v>0</v>
      </c>
      <c r="O3703" s="36">
        <f>IF(C3703="Saliente Local",(IFERROR((LIMPIA(K3703,1)),0)),0)</f>
        <v>0</v>
      </c>
      <c r="P3703" s="36">
        <f>IF(C3703="Saliente Nacional",(IFERROR((LIMPIA(K3703,1)),0)),0)</f>
        <v>0</v>
      </c>
      <c r="Q3703" s="36">
        <f>IF(C3703="Saliente Internacional",(IFERROR((LIMPIA(K3703,1)),0)),0)</f>
        <v>0</v>
      </c>
      <c r="R3703" s="36">
        <f t="shared" si="172"/>
        <v>0</v>
      </c>
      <c r="S3703" s="36">
        <f t="shared" si="173"/>
        <v>0</v>
      </c>
    </row>
    <row r="3704" spans="1:19" x14ac:dyDescent="0.25">
      <c r="A3704" s="101">
        <f>'DETALLE DE CONEXIONES'!P3704</f>
        <v>0</v>
      </c>
      <c r="B3704" s="36">
        <f>'DETALLE DE CONEXIONES'!I3704</f>
        <v>0</v>
      </c>
      <c r="C3704" s="36">
        <f>'DETALLE DE CONEXIONES'!BB3704</f>
        <v>0</v>
      </c>
      <c r="D3704" s="36">
        <f>'DETALLE DE CONEXIONES'!E3704</f>
        <v>0</v>
      </c>
      <c r="E3704" s="36">
        <f t="shared" si="171"/>
        <v>1</v>
      </c>
      <c r="F3704" s="36">
        <f>IFERROR(LIMPIA('DETALLE DE CONEXIONES'!N3704,1),0)</f>
        <v>0</v>
      </c>
      <c r="G3704" s="36" t="str">
        <f>LEFT('DETALLE DE CONEXIONES'!BE3704,3)</f>
        <v/>
      </c>
      <c r="H3704" s="36" t="str">
        <f>RIGHT('DETALLE DE CONEXIONES'!AK3704,2)</f>
        <v/>
      </c>
      <c r="I3704" s="36" t="str">
        <f>LEFT('DETALLE DE CONEXIONES'!AK3704,3)</f>
        <v/>
      </c>
      <c r="J3704" s="36" t="str">
        <f>LEFT('DETALLE DE CONEXIONES'!M3704,3)</f>
        <v/>
      </c>
      <c r="K3704" s="36" t="str">
        <f>IF(LEN('DETALLE DE CONEXIONES'!M3704)&lt;12,(RIGHT('DETALLE DE CONEXIONES'!M3704,5)),(RIGHT('DETALLE DE CONEXIONES'!M3704,6)))</f>
        <v/>
      </c>
      <c r="L3704" s="36">
        <f>IF(C3704="Saliente Local",(IFERROR((LIMPIA(J3704,1)),0)),0)</f>
        <v>0</v>
      </c>
      <c r="M3704" s="36">
        <f>IF(C3704="Saliente Nacional",(IFERROR((LIMPIA(J3704,1)),0)),0)</f>
        <v>0</v>
      </c>
      <c r="N3704" s="36">
        <f>IF(C3704="Saliente Internacional",(IFERROR((LIMPIA(J3704,1)),0)),0)</f>
        <v>0</v>
      </c>
      <c r="O3704" s="36">
        <f>IF(C3704="Saliente Local",(IFERROR((LIMPIA(K3704,1)),0)),0)</f>
        <v>0</v>
      </c>
      <c r="P3704" s="36">
        <f>IF(C3704="Saliente Nacional",(IFERROR((LIMPIA(K3704,1)),0)),0)</f>
        <v>0</v>
      </c>
      <c r="Q3704" s="36">
        <f>IF(C3704="Saliente Internacional",(IFERROR((LIMPIA(K3704,1)),0)),0)</f>
        <v>0</v>
      </c>
      <c r="R3704" s="36">
        <f t="shared" si="172"/>
        <v>0</v>
      </c>
      <c r="S3704" s="36">
        <f t="shared" si="173"/>
        <v>0</v>
      </c>
    </row>
    <row r="3705" spans="1:19" x14ac:dyDescent="0.25">
      <c r="A3705" s="101">
        <f>'DETALLE DE CONEXIONES'!P3705</f>
        <v>0</v>
      </c>
      <c r="B3705" s="36">
        <f>'DETALLE DE CONEXIONES'!I3705</f>
        <v>0</v>
      </c>
      <c r="C3705" s="36">
        <f>'DETALLE DE CONEXIONES'!BB3705</f>
        <v>0</v>
      </c>
      <c r="D3705" s="36">
        <f>'DETALLE DE CONEXIONES'!E3705</f>
        <v>0</v>
      </c>
      <c r="E3705" s="36">
        <f t="shared" si="171"/>
        <v>1</v>
      </c>
      <c r="F3705" s="36">
        <f>IFERROR(LIMPIA('DETALLE DE CONEXIONES'!N3705,1),0)</f>
        <v>0</v>
      </c>
      <c r="G3705" s="36" t="str">
        <f>LEFT('DETALLE DE CONEXIONES'!BE3705,3)</f>
        <v/>
      </c>
      <c r="H3705" s="36" t="str">
        <f>RIGHT('DETALLE DE CONEXIONES'!AK3705,2)</f>
        <v/>
      </c>
      <c r="I3705" s="36" t="str">
        <f>LEFT('DETALLE DE CONEXIONES'!AK3705,3)</f>
        <v/>
      </c>
      <c r="J3705" s="36" t="str">
        <f>LEFT('DETALLE DE CONEXIONES'!M3705,3)</f>
        <v/>
      </c>
      <c r="K3705" s="36" t="str">
        <f>IF(LEN('DETALLE DE CONEXIONES'!M3705)&lt;12,(RIGHT('DETALLE DE CONEXIONES'!M3705,5)),(RIGHT('DETALLE DE CONEXIONES'!M3705,6)))</f>
        <v/>
      </c>
      <c r="L3705" s="36">
        <f>IF(C3705="Saliente Local",(IFERROR((LIMPIA(J3705,1)),0)),0)</f>
        <v>0</v>
      </c>
      <c r="M3705" s="36">
        <f>IF(C3705="Saliente Nacional",(IFERROR((LIMPIA(J3705,1)),0)),0)</f>
        <v>0</v>
      </c>
      <c r="N3705" s="36">
        <f>IF(C3705="Saliente Internacional",(IFERROR((LIMPIA(J3705,1)),0)),0)</f>
        <v>0</v>
      </c>
      <c r="O3705" s="36">
        <f>IF(C3705="Saliente Local",(IFERROR((LIMPIA(K3705,1)),0)),0)</f>
        <v>0</v>
      </c>
      <c r="P3705" s="36">
        <f>IF(C3705="Saliente Nacional",(IFERROR((LIMPIA(K3705,1)),0)),0)</f>
        <v>0</v>
      </c>
      <c r="Q3705" s="36">
        <f>IF(C3705="Saliente Internacional",(IFERROR((LIMPIA(K3705,1)),0)),0)</f>
        <v>0</v>
      </c>
      <c r="R3705" s="36">
        <f t="shared" si="172"/>
        <v>0</v>
      </c>
      <c r="S3705" s="36">
        <f t="shared" si="173"/>
        <v>0</v>
      </c>
    </row>
    <row r="3706" spans="1:19" x14ac:dyDescent="0.25">
      <c r="A3706" s="101">
        <f>'DETALLE DE CONEXIONES'!P3706</f>
        <v>0</v>
      </c>
      <c r="B3706" s="36">
        <f>'DETALLE DE CONEXIONES'!I3706</f>
        <v>0</v>
      </c>
      <c r="C3706" s="36">
        <f>'DETALLE DE CONEXIONES'!BB3706</f>
        <v>0</v>
      </c>
      <c r="D3706" s="36">
        <f>'DETALLE DE CONEXIONES'!E3706</f>
        <v>0</v>
      </c>
      <c r="E3706" s="36">
        <f t="shared" si="171"/>
        <v>1</v>
      </c>
      <c r="F3706" s="36">
        <f>IFERROR(LIMPIA('DETALLE DE CONEXIONES'!N3706,1),0)</f>
        <v>0</v>
      </c>
      <c r="G3706" s="36" t="str">
        <f>LEFT('DETALLE DE CONEXIONES'!BE3706,3)</f>
        <v/>
      </c>
      <c r="H3706" s="36" t="str">
        <f>RIGHT('DETALLE DE CONEXIONES'!AK3706,2)</f>
        <v/>
      </c>
      <c r="I3706" s="36" t="str">
        <f>LEFT('DETALLE DE CONEXIONES'!AK3706,3)</f>
        <v/>
      </c>
      <c r="J3706" s="36" t="str">
        <f>LEFT('DETALLE DE CONEXIONES'!M3706,3)</f>
        <v/>
      </c>
      <c r="K3706" s="36" t="str">
        <f>IF(LEN('DETALLE DE CONEXIONES'!M3706)&lt;12,(RIGHT('DETALLE DE CONEXIONES'!M3706,5)),(RIGHT('DETALLE DE CONEXIONES'!M3706,6)))</f>
        <v/>
      </c>
      <c r="L3706" s="36">
        <f>IF(C3706="Saliente Local",(IFERROR((LIMPIA(J3706,1)),0)),0)</f>
        <v>0</v>
      </c>
      <c r="M3706" s="36">
        <f>IF(C3706="Saliente Nacional",(IFERROR((LIMPIA(J3706,1)),0)),0)</f>
        <v>0</v>
      </c>
      <c r="N3706" s="36">
        <f>IF(C3706="Saliente Internacional",(IFERROR((LIMPIA(J3706,1)),0)),0)</f>
        <v>0</v>
      </c>
      <c r="O3706" s="36">
        <f>IF(C3706="Saliente Local",(IFERROR((LIMPIA(K3706,1)),0)),0)</f>
        <v>0</v>
      </c>
      <c r="P3706" s="36">
        <f>IF(C3706="Saliente Nacional",(IFERROR((LIMPIA(K3706,1)),0)),0)</f>
        <v>0</v>
      </c>
      <c r="Q3706" s="36">
        <f>IF(C3706="Saliente Internacional",(IFERROR((LIMPIA(K3706,1)),0)),0)</f>
        <v>0</v>
      </c>
      <c r="R3706" s="36">
        <f t="shared" si="172"/>
        <v>0</v>
      </c>
      <c r="S3706" s="36">
        <f t="shared" si="173"/>
        <v>0</v>
      </c>
    </row>
    <row r="3707" spans="1:19" x14ac:dyDescent="0.25">
      <c r="A3707" s="101">
        <f>'DETALLE DE CONEXIONES'!P3707</f>
        <v>0</v>
      </c>
      <c r="B3707" s="36">
        <f>'DETALLE DE CONEXIONES'!I3707</f>
        <v>0</v>
      </c>
      <c r="C3707" s="36">
        <f>'DETALLE DE CONEXIONES'!BB3707</f>
        <v>0</v>
      </c>
      <c r="D3707" s="36">
        <f>'DETALLE DE CONEXIONES'!E3707</f>
        <v>0</v>
      </c>
      <c r="E3707" s="36">
        <f t="shared" si="171"/>
        <v>1</v>
      </c>
      <c r="F3707" s="36">
        <f>IFERROR(LIMPIA('DETALLE DE CONEXIONES'!N3707,1),0)</f>
        <v>0</v>
      </c>
      <c r="G3707" s="36" t="str">
        <f>LEFT('DETALLE DE CONEXIONES'!BE3707,3)</f>
        <v/>
      </c>
      <c r="H3707" s="36" t="str">
        <f>RIGHT('DETALLE DE CONEXIONES'!AK3707,2)</f>
        <v/>
      </c>
      <c r="I3707" s="36" t="str">
        <f>LEFT('DETALLE DE CONEXIONES'!AK3707,3)</f>
        <v/>
      </c>
      <c r="J3707" s="36" t="str">
        <f>LEFT('DETALLE DE CONEXIONES'!M3707,3)</f>
        <v/>
      </c>
      <c r="K3707" s="36" t="str">
        <f>IF(LEN('DETALLE DE CONEXIONES'!M3707)&lt;12,(RIGHT('DETALLE DE CONEXIONES'!M3707,5)),(RIGHT('DETALLE DE CONEXIONES'!M3707,6)))</f>
        <v/>
      </c>
      <c r="L3707" s="36">
        <f>IF(C3707="Saliente Local",(IFERROR((LIMPIA(J3707,1)),0)),0)</f>
        <v>0</v>
      </c>
      <c r="M3707" s="36">
        <f>IF(C3707="Saliente Nacional",(IFERROR((LIMPIA(J3707,1)),0)),0)</f>
        <v>0</v>
      </c>
      <c r="N3707" s="36">
        <f>IF(C3707="Saliente Internacional",(IFERROR((LIMPIA(J3707,1)),0)),0)</f>
        <v>0</v>
      </c>
      <c r="O3707" s="36">
        <f>IF(C3707="Saliente Local",(IFERROR((LIMPIA(K3707,1)),0)),0)</f>
        <v>0</v>
      </c>
      <c r="P3707" s="36">
        <f>IF(C3707="Saliente Nacional",(IFERROR((LIMPIA(K3707,1)),0)),0)</f>
        <v>0</v>
      </c>
      <c r="Q3707" s="36">
        <f>IF(C3707="Saliente Internacional",(IFERROR((LIMPIA(K3707,1)),0)),0)</f>
        <v>0</v>
      </c>
      <c r="R3707" s="36">
        <f t="shared" si="172"/>
        <v>0</v>
      </c>
      <c r="S3707" s="36">
        <f t="shared" si="173"/>
        <v>0</v>
      </c>
    </row>
    <row r="3708" spans="1:19" x14ac:dyDescent="0.25">
      <c r="A3708" s="101">
        <f>'DETALLE DE CONEXIONES'!P3708</f>
        <v>0</v>
      </c>
      <c r="B3708" s="36">
        <f>'DETALLE DE CONEXIONES'!I3708</f>
        <v>0</v>
      </c>
      <c r="C3708" s="36">
        <f>'DETALLE DE CONEXIONES'!BB3708</f>
        <v>0</v>
      </c>
      <c r="D3708" s="36">
        <f>'DETALLE DE CONEXIONES'!E3708</f>
        <v>0</v>
      </c>
      <c r="E3708" s="36">
        <f t="shared" si="171"/>
        <v>1</v>
      </c>
      <c r="F3708" s="36">
        <f>IFERROR(LIMPIA('DETALLE DE CONEXIONES'!N3708,1),0)</f>
        <v>0</v>
      </c>
      <c r="G3708" s="36" t="str">
        <f>LEFT('DETALLE DE CONEXIONES'!BE3708,3)</f>
        <v/>
      </c>
      <c r="H3708" s="36" t="str">
        <f>RIGHT('DETALLE DE CONEXIONES'!AK3708,2)</f>
        <v/>
      </c>
      <c r="I3708" s="36" t="str">
        <f>LEFT('DETALLE DE CONEXIONES'!AK3708,3)</f>
        <v/>
      </c>
      <c r="J3708" s="36" t="str">
        <f>LEFT('DETALLE DE CONEXIONES'!M3708,3)</f>
        <v/>
      </c>
      <c r="K3708" s="36" t="str">
        <f>IF(LEN('DETALLE DE CONEXIONES'!M3708)&lt;12,(RIGHT('DETALLE DE CONEXIONES'!M3708,5)),(RIGHT('DETALLE DE CONEXIONES'!M3708,6)))</f>
        <v/>
      </c>
      <c r="L3708" s="36">
        <f>IF(C3708="Saliente Local",(IFERROR((LIMPIA(J3708,1)),0)),0)</f>
        <v>0</v>
      </c>
      <c r="M3708" s="36">
        <f>IF(C3708="Saliente Nacional",(IFERROR((LIMPIA(J3708,1)),0)),0)</f>
        <v>0</v>
      </c>
      <c r="N3708" s="36">
        <f>IF(C3708="Saliente Internacional",(IFERROR((LIMPIA(J3708,1)),0)),0)</f>
        <v>0</v>
      </c>
      <c r="O3708" s="36">
        <f>IF(C3708="Saliente Local",(IFERROR((LIMPIA(K3708,1)),0)),0)</f>
        <v>0</v>
      </c>
      <c r="P3708" s="36">
        <f>IF(C3708="Saliente Nacional",(IFERROR((LIMPIA(K3708,1)),0)),0)</f>
        <v>0</v>
      </c>
      <c r="Q3708" s="36">
        <f>IF(C3708="Saliente Internacional",(IFERROR((LIMPIA(K3708,1)),0)),0)</f>
        <v>0</v>
      </c>
      <c r="R3708" s="36">
        <f t="shared" si="172"/>
        <v>0</v>
      </c>
      <c r="S3708" s="36">
        <f t="shared" si="173"/>
        <v>0</v>
      </c>
    </row>
    <row r="3709" spans="1:19" x14ac:dyDescent="0.25">
      <c r="A3709" s="101">
        <f>'DETALLE DE CONEXIONES'!P3709</f>
        <v>0</v>
      </c>
      <c r="B3709" s="36">
        <f>'DETALLE DE CONEXIONES'!I3709</f>
        <v>0</v>
      </c>
      <c r="C3709" s="36">
        <f>'DETALLE DE CONEXIONES'!BB3709</f>
        <v>0</v>
      </c>
      <c r="D3709" s="36">
        <f>'DETALLE DE CONEXIONES'!E3709</f>
        <v>0</v>
      </c>
      <c r="E3709" s="36">
        <f t="shared" si="171"/>
        <v>1</v>
      </c>
      <c r="F3709" s="36">
        <f>IFERROR(LIMPIA('DETALLE DE CONEXIONES'!N3709,1),0)</f>
        <v>0</v>
      </c>
      <c r="G3709" s="36" t="str">
        <f>LEFT('DETALLE DE CONEXIONES'!BE3709,3)</f>
        <v/>
      </c>
      <c r="H3709" s="36" t="str">
        <f>RIGHT('DETALLE DE CONEXIONES'!AK3709,2)</f>
        <v/>
      </c>
      <c r="I3709" s="36" t="str">
        <f>LEFT('DETALLE DE CONEXIONES'!AK3709,3)</f>
        <v/>
      </c>
      <c r="J3709" s="36" t="str">
        <f>LEFT('DETALLE DE CONEXIONES'!M3709,3)</f>
        <v/>
      </c>
      <c r="K3709" s="36" t="str">
        <f>IF(LEN('DETALLE DE CONEXIONES'!M3709)&lt;12,(RIGHT('DETALLE DE CONEXIONES'!M3709,5)),(RIGHT('DETALLE DE CONEXIONES'!M3709,6)))</f>
        <v/>
      </c>
      <c r="L3709" s="36">
        <f>IF(C3709="Saliente Local",(IFERROR((LIMPIA(J3709,1)),0)),0)</f>
        <v>0</v>
      </c>
      <c r="M3709" s="36">
        <f>IF(C3709="Saliente Nacional",(IFERROR((LIMPIA(J3709,1)),0)),0)</f>
        <v>0</v>
      </c>
      <c r="N3709" s="36">
        <f>IF(C3709="Saliente Internacional",(IFERROR((LIMPIA(J3709,1)),0)),0)</f>
        <v>0</v>
      </c>
      <c r="O3709" s="36">
        <f>IF(C3709="Saliente Local",(IFERROR((LIMPIA(K3709,1)),0)),0)</f>
        <v>0</v>
      </c>
      <c r="P3709" s="36">
        <f>IF(C3709="Saliente Nacional",(IFERROR((LIMPIA(K3709,1)),0)),0)</f>
        <v>0</v>
      </c>
      <c r="Q3709" s="36">
        <f>IF(C3709="Saliente Internacional",(IFERROR((LIMPIA(K3709,1)),0)),0)</f>
        <v>0</v>
      </c>
      <c r="R3709" s="36">
        <f t="shared" si="172"/>
        <v>0</v>
      </c>
      <c r="S3709" s="36">
        <f t="shared" si="173"/>
        <v>0</v>
      </c>
    </row>
    <row r="3710" spans="1:19" x14ac:dyDescent="0.25">
      <c r="A3710" s="101">
        <f>'DETALLE DE CONEXIONES'!P3710</f>
        <v>0</v>
      </c>
      <c r="B3710" s="36">
        <f>'DETALLE DE CONEXIONES'!I3710</f>
        <v>0</v>
      </c>
      <c r="C3710" s="36">
        <f>'DETALLE DE CONEXIONES'!BB3710</f>
        <v>0</v>
      </c>
      <c r="D3710" s="36">
        <f>'DETALLE DE CONEXIONES'!E3710</f>
        <v>0</v>
      </c>
      <c r="E3710" s="36">
        <f t="shared" si="171"/>
        <v>1</v>
      </c>
      <c r="F3710" s="36">
        <f>IFERROR(LIMPIA('DETALLE DE CONEXIONES'!N3710,1),0)</f>
        <v>0</v>
      </c>
      <c r="G3710" s="36" t="str">
        <f>LEFT('DETALLE DE CONEXIONES'!BE3710,3)</f>
        <v/>
      </c>
      <c r="H3710" s="36" t="str">
        <f>RIGHT('DETALLE DE CONEXIONES'!AK3710,2)</f>
        <v/>
      </c>
      <c r="I3710" s="36" t="str">
        <f>LEFT('DETALLE DE CONEXIONES'!AK3710,3)</f>
        <v/>
      </c>
      <c r="J3710" s="36" t="str">
        <f>LEFT('DETALLE DE CONEXIONES'!M3710,3)</f>
        <v/>
      </c>
      <c r="K3710" s="36" t="str">
        <f>IF(LEN('DETALLE DE CONEXIONES'!M3710)&lt;12,(RIGHT('DETALLE DE CONEXIONES'!M3710,5)),(RIGHT('DETALLE DE CONEXIONES'!M3710,6)))</f>
        <v/>
      </c>
      <c r="L3710" s="36">
        <f>IF(C3710="Saliente Local",(IFERROR((LIMPIA(J3710,1)),0)),0)</f>
        <v>0</v>
      </c>
      <c r="M3710" s="36">
        <f>IF(C3710="Saliente Nacional",(IFERROR((LIMPIA(J3710,1)),0)),0)</f>
        <v>0</v>
      </c>
      <c r="N3710" s="36">
        <f>IF(C3710="Saliente Internacional",(IFERROR((LIMPIA(J3710,1)),0)),0)</f>
        <v>0</v>
      </c>
      <c r="O3710" s="36">
        <f>IF(C3710="Saliente Local",(IFERROR((LIMPIA(K3710,1)),0)),0)</f>
        <v>0</v>
      </c>
      <c r="P3710" s="36">
        <f>IF(C3710="Saliente Nacional",(IFERROR((LIMPIA(K3710,1)),0)),0)</f>
        <v>0</v>
      </c>
      <c r="Q3710" s="36">
        <f>IF(C3710="Saliente Internacional",(IFERROR((LIMPIA(K3710,1)),0)),0)</f>
        <v>0</v>
      </c>
      <c r="R3710" s="36">
        <f t="shared" si="172"/>
        <v>0</v>
      </c>
      <c r="S3710" s="36">
        <f t="shared" si="173"/>
        <v>0</v>
      </c>
    </row>
    <row r="3711" spans="1:19" x14ac:dyDescent="0.25">
      <c r="A3711" s="101">
        <f>'DETALLE DE CONEXIONES'!P3711</f>
        <v>0</v>
      </c>
      <c r="B3711" s="36">
        <f>'DETALLE DE CONEXIONES'!I3711</f>
        <v>0</v>
      </c>
      <c r="C3711" s="36">
        <f>'DETALLE DE CONEXIONES'!BB3711</f>
        <v>0</v>
      </c>
      <c r="D3711" s="36">
        <f>'DETALLE DE CONEXIONES'!E3711</f>
        <v>0</v>
      </c>
      <c r="E3711" s="36">
        <f t="shared" si="171"/>
        <v>1</v>
      </c>
      <c r="F3711" s="36">
        <f>IFERROR(LIMPIA('DETALLE DE CONEXIONES'!N3711,1),0)</f>
        <v>0</v>
      </c>
      <c r="G3711" s="36" t="str">
        <f>LEFT('DETALLE DE CONEXIONES'!BE3711,3)</f>
        <v/>
      </c>
      <c r="H3711" s="36" t="str">
        <f>RIGHT('DETALLE DE CONEXIONES'!AK3711,2)</f>
        <v/>
      </c>
      <c r="I3711" s="36" t="str">
        <f>LEFT('DETALLE DE CONEXIONES'!AK3711,3)</f>
        <v/>
      </c>
      <c r="J3711" s="36" t="str">
        <f>LEFT('DETALLE DE CONEXIONES'!M3711,3)</f>
        <v/>
      </c>
      <c r="K3711" s="36" t="str">
        <f>IF(LEN('DETALLE DE CONEXIONES'!M3711)&lt;12,(RIGHT('DETALLE DE CONEXIONES'!M3711,5)),(RIGHT('DETALLE DE CONEXIONES'!M3711,6)))</f>
        <v/>
      </c>
      <c r="L3711" s="36">
        <f>IF(C3711="Saliente Local",(IFERROR((LIMPIA(J3711,1)),0)),0)</f>
        <v>0</v>
      </c>
      <c r="M3711" s="36">
        <f>IF(C3711="Saliente Nacional",(IFERROR((LIMPIA(J3711,1)),0)),0)</f>
        <v>0</v>
      </c>
      <c r="N3711" s="36">
        <f>IF(C3711="Saliente Internacional",(IFERROR((LIMPIA(J3711,1)),0)),0)</f>
        <v>0</v>
      </c>
      <c r="O3711" s="36">
        <f>IF(C3711="Saliente Local",(IFERROR((LIMPIA(K3711,1)),0)),0)</f>
        <v>0</v>
      </c>
      <c r="P3711" s="36">
        <f>IF(C3711="Saliente Nacional",(IFERROR((LIMPIA(K3711,1)),0)),0)</f>
        <v>0</v>
      </c>
      <c r="Q3711" s="36">
        <f>IF(C3711="Saliente Internacional",(IFERROR((LIMPIA(K3711,1)),0)),0)</f>
        <v>0</v>
      </c>
      <c r="R3711" s="36">
        <f t="shared" si="172"/>
        <v>0</v>
      </c>
      <c r="S3711" s="36">
        <f t="shared" si="173"/>
        <v>0</v>
      </c>
    </row>
    <row r="3712" spans="1:19" x14ac:dyDescent="0.25">
      <c r="A3712" s="101">
        <f>'DETALLE DE CONEXIONES'!P3712</f>
        <v>0</v>
      </c>
      <c r="B3712" s="36">
        <f>'DETALLE DE CONEXIONES'!I3712</f>
        <v>0</v>
      </c>
      <c r="C3712" s="36">
        <f>'DETALLE DE CONEXIONES'!BB3712</f>
        <v>0</v>
      </c>
      <c r="D3712" s="36">
        <f>'DETALLE DE CONEXIONES'!E3712</f>
        <v>0</v>
      </c>
      <c r="E3712" s="36">
        <f t="shared" si="171"/>
        <v>1</v>
      </c>
      <c r="F3712" s="36">
        <f>IFERROR(LIMPIA('DETALLE DE CONEXIONES'!N3712,1),0)</f>
        <v>0</v>
      </c>
      <c r="G3712" s="36" t="str">
        <f>LEFT('DETALLE DE CONEXIONES'!BE3712,3)</f>
        <v/>
      </c>
      <c r="H3712" s="36" t="str">
        <f>RIGHT('DETALLE DE CONEXIONES'!AK3712,2)</f>
        <v/>
      </c>
      <c r="I3712" s="36" t="str">
        <f>LEFT('DETALLE DE CONEXIONES'!AK3712,3)</f>
        <v/>
      </c>
      <c r="J3712" s="36" t="str">
        <f>LEFT('DETALLE DE CONEXIONES'!M3712,3)</f>
        <v/>
      </c>
      <c r="K3712" s="36" t="str">
        <f>IF(LEN('DETALLE DE CONEXIONES'!M3712)&lt;12,(RIGHT('DETALLE DE CONEXIONES'!M3712,5)),(RIGHT('DETALLE DE CONEXIONES'!M3712,6)))</f>
        <v/>
      </c>
      <c r="L3712" s="36">
        <f>IF(C3712="Saliente Local",(IFERROR((LIMPIA(J3712,1)),0)),0)</f>
        <v>0</v>
      </c>
      <c r="M3712" s="36">
        <f>IF(C3712="Saliente Nacional",(IFERROR((LIMPIA(J3712,1)),0)),0)</f>
        <v>0</v>
      </c>
      <c r="N3712" s="36">
        <f>IF(C3712="Saliente Internacional",(IFERROR((LIMPIA(J3712,1)),0)),0)</f>
        <v>0</v>
      </c>
      <c r="O3712" s="36">
        <f>IF(C3712="Saliente Local",(IFERROR((LIMPIA(K3712,1)),0)),0)</f>
        <v>0</v>
      </c>
      <c r="P3712" s="36">
        <f>IF(C3712="Saliente Nacional",(IFERROR((LIMPIA(K3712,1)),0)),0)</f>
        <v>0</v>
      </c>
      <c r="Q3712" s="36">
        <f>IF(C3712="Saliente Internacional",(IFERROR((LIMPIA(K3712,1)),0)),0)</f>
        <v>0</v>
      </c>
      <c r="R3712" s="36">
        <f t="shared" si="172"/>
        <v>0</v>
      </c>
      <c r="S3712" s="36">
        <f t="shared" si="173"/>
        <v>0</v>
      </c>
    </row>
    <row r="3713" spans="1:19" x14ac:dyDescent="0.25">
      <c r="A3713" s="101">
        <f>'DETALLE DE CONEXIONES'!P3713</f>
        <v>0</v>
      </c>
      <c r="B3713" s="36">
        <f>'DETALLE DE CONEXIONES'!I3713</f>
        <v>0</v>
      </c>
      <c r="C3713" s="36">
        <f>'DETALLE DE CONEXIONES'!BB3713</f>
        <v>0</v>
      </c>
      <c r="D3713" s="36">
        <f>'DETALLE DE CONEXIONES'!E3713</f>
        <v>0</v>
      </c>
      <c r="E3713" s="36">
        <f t="shared" si="171"/>
        <v>1</v>
      </c>
      <c r="F3713" s="36">
        <f>IFERROR(LIMPIA('DETALLE DE CONEXIONES'!N3713,1),0)</f>
        <v>0</v>
      </c>
      <c r="G3713" s="36" t="str">
        <f>LEFT('DETALLE DE CONEXIONES'!BE3713,3)</f>
        <v/>
      </c>
      <c r="H3713" s="36" t="str">
        <f>RIGHT('DETALLE DE CONEXIONES'!AK3713,2)</f>
        <v/>
      </c>
      <c r="I3713" s="36" t="str">
        <f>LEFT('DETALLE DE CONEXIONES'!AK3713,3)</f>
        <v/>
      </c>
      <c r="J3713" s="36" t="str">
        <f>LEFT('DETALLE DE CONEXIONES'!M3713,3)</f>
        <v/>
      </c>
      <c r="K3713" s="36" t="str">
        <f>IF(LEN('DETALLE DE CONEXIONES'!M3713)&lt;12,(RIGHT('DETALLE DE CONEXIONES'!M3713,5)),(RIGHT('DETALLE DE CONEXIONES'!M3713,6)))</f>
        <v/>
      </c>
      <c r="L3713" s="36">
        <f>IF(C3713="Saliente Local",(IFERROR((LIMPIA(J3713,1)),0)),0)</f>
        <v>0</v>
      </c>
      <c r="M3713" s="36">
        <f>IF(C3713="Saliente Nacional",(IFERROR((LIMPIA(J3713,1)),0)),0)</f>
        <v>0</v>
      </c>
      <c r="N3713" s="36">
        <f>IF(C3713="Saliente Internacional",(IFERROR((LIMPIA(J3713,1)),0)),0)</f>
        <v>0</v>
      </c>
      <c r="O3713" s="36">
        <f>IF(C3713="Saliente Local",(IFERROR((LIMPIA(K3713,1)),0)),0)</f>
        <v>0</v>
      </c>
      <c r="P3713" s="36">
        <f>IF(C3713="Saliente Nacional",(IFERROR((LIMPIA(K3713,1)),0)),0)</f>
        <v>0</v>
      </c>
      <c r="Q3713" s="36">
        <f>IF(C3713="Saliente Internacional",(IFERROR((LIMPIA(K3713,1)),0)),0)</f>
        <v>0</v>
      </c>
      <c r="R3713" s="36">
        <f t="shared" si="172"/>
        <v>0</v>
      </c>
      <c r="S3713" s="36">
        <f t="shared" si="173"/>
        <v>0</v>
      </c>
    </row>
    <row r="3714" spans="1:19" x14ac:dyDescent="0.25">
      <c r="A3714" s="101">
        <f>'DETALLE DE CONEXIONES'!P3714</f>
        <v>0</v>
      </c>
      <c r="B3714" s="36">
        <f>'DETALLE DE CONEXIONES'!I3714</f>
        <v>0</v>
      </c>
      <c r="C3714" s="36">
        <f>'DETALLE DE CONEXIONES'!BB3714</f>
        <v>0</v>
      </c>
      <c r="D3714" s="36">
        <f>'DETALLE DE CONEXIONES'!E3714</f>
        <v>0</v>
      </c>
      <c r="E3714" s="36">
        <f t="shared" si="171"/>
        <v>1</v>
      </c>
      <c r="F3714" s="36">
        <f>IFERROR(LIMPIA('DETALLE DE CONEXIONES'!N3714,1),0)</f>
        <v>0</v>
      </c>
      <c r="G3714" s="36" t="str">
        <f>LEFT('DETALLE DE CONEXIONES'!BE3714,3)</f>
        <v/>
      </c>
      <c r="H3714" s="36" t="str">
        <f>RIGHT('DETALLE DE CONEXIONES'!AK3714,2)</f>
        <v/>
      </c>
      <c r="I3714" s="36" t="str">
        <f>LEFT('DETALLE DE CONEXIONES'!AK3714,3)</f>
        <v/>
      </c>
      <c r="J3714" s="36" t="str">
        <f>LEFT('DETALLE DE CONEXIONES'!M3714,3)</f>
        <v/>
      </c>
      <c r="K3714" s="36" t="str">
        <f>IF(LEN('DETALLE DE CONEXIONES'!M3714)&lt;12,(RIGHT('DETALLE DE CONEXIONES'!M3714,5)),(RIGHT('DETALLE DE CONEXIONES'!M3714,6)))</f>
        <v/>
      </c>
      <c r="L3714" s="36">
        <f>IF(C3714="Saliente Local",(IFERROR((LIMPIA(J3714,1)),0)),0)</f>
        <v>0</v>
      </c>
      <c r="M3714" s="36">
        <f>IF(C3714="Saliente Nacional",(IFERROR((LIMPIA(J3714,1)),0)),0)</f>
        <v>0</v>
      </c>
      <c r="N3714" s="36">
        <f>IF(C3714="Saliente Internacional",(IFERROR((LIMPIA(J3714,1)),0)),0)</f>
        <v>0</v>
      </c>
      <c r="O3714" s="36">
        <f>IF(C3714="Saliente Local",(IFERROR((LIMPIA(K3714,1)),0)),0)</f>
        <v>0</v>
      </c>
      <c r="P3714" s="36">
        <f>IF(C3714="Saliente Nacional",(IFERROR((LIMPIA(K3714,1)),0)),0)</f>
        <v>0</v>
      </c>
      <c r="Q3714" s="36">
        <f>IF(C3714="Saliente Internacional",(IFERROR((LIMPIA(K3714,1)),0)),0)</f>
        <v>0</v>
      </c>
      <c r="R3714" s="36">
        <f t="shared" si="172"/>
        <v>0</v>
      </c>
      <c r="S3714" s="36">
        <f t="shared" si="173"/>
        <v>0</v>
      </c>
    </row>
    <row r="3715" spans="1:19" x14ac:dyDescent="0.25">
      <c r="A3715" s="101">
        <f>'DETALLE DE CONEXIONES'!P3715</f>
        <v>0</v>
      </c>
      <c r="B3715" s="36">
        <f>'DETALLE DE CONEXIONES'!I3715</f>
        <v>0</v>
      </c>
      <c r="C3715" s="36">
        <f>'DETALLE DE CONEXIONES'!BB3715</f>
        <v>0</v>
      </c>
      <c r="D3715" s="36">
        <f>'DETALLE DE CONEXIONES'!E3715</f>
        <v>0</v>
      </c>
      <c r="E3715" s="36">
        <f t="shared" ref="E3715:E3778" si="174">LEN(D3715)</f>
        <v>1</v>
      </c>
      <c r="F3715" s="36">
        <f>IFERROR(LIMPIA('DETALLE DE CONEXIONES'!N3715,1),0)</f>
        <v>0</v>
      </c>
      <c r="G3715" s="36" t="str">
        <f>LEFT('DETALLE DE CONEXIONES'!BE3715,3)</f>
        <v/>
      </c>
      <c r="H3715" s="36" t="str">
        <f>RIGHT('DETALLE DE CONEXIONES'!AK3715,2)</f>
        <v/>
      </c>
      <c r="I3715" s="36" t="str">
        <f>LEFT('DETALLE DE CONEXIONES'!AK3715,3)</f>
        <v/>
      </c>
      <c r="J3715" s="36" t="str">
        <f>LEFT('DETALLE DE CONEXIONES'!M3715,3)</f>
        <v/>
      </c>
      <c r="K3715" s="36" t="str">
        <f>IF(LEN('DETALLE DE CONEXIONES'!M3715)&lt;12,(RIGHT('DETALLE DE CONEXIONES'!M3715,5)),(RIGHT('DETALLE DE CONEXIONES'!M3715,6)))</f>
        <v/>
      </c>
      <c r="L3715" s="36">
        <f>IF(C3715="Saliente Local",(IFERROR((LIMPIA(J3715,1)),0)),0)</f>
        <v>0</v>
      </c>
      <c r="M3715" s="36">
        <f>IF(C3715="Saliente Nacional",(IFERROR((LIMPIA(J3715,1)),0)),0)</f>
        <v>0</v>
      </c>
      <c r="N3715" s="36">
        <f>IF(C3715="Saliente Internacional",(IFERROR((LIMPIA(J3715,1)),0)),0)</f>
        <v>0</v>
      </c>
      <c r="O3715" s="36">
        <f>IF(C3715="Saliente Local",(IFERROR((LIMPIA(K3715,1)),0)),0)</f>
        <v>0</v>
      </c>
      <c r="P3715" s="36">
        <f>IF(C3715="Saliente Nacional",(IFERROR((LIMPIA(K3715,1)),0)),0)</f>
        <v>0</v>
      </c>
      <c r="Q3715" s="36">
        <f>IF(C3715="Saliente Internacional",(IFERROR((LIMPIA(K3715,1)),0)),0)</f>
        <v>0</v>
      </c>
      <c r="R3715" s="36">
        <f t="shared" ref="R3715:R3778" si="175">IF(SUM(O3715:P3715)&gt;0,(L3715+M3715+1),(L3715+M3715))</f>
        <v>0</v>
      </c>
      <c r="S3715" s="36">
        <f t="shared" ref="S3715:S3778" si="176">IF(Q3715&gt;0,N3715+1,N3715)</f>
        <v>0</v>
      </c>
    </row>
    <row r="3716" spans="1:19" x14ac:dyDescent="0.25">
      <c r="A3716" s="101">
        <f>'DETALLE DE CONEXIONES'!P3716</f>
        <v>0</v>
      </c>
      <c r="B3716" s="36">
        <f>'DETALLE DE CONEXIONES'!I3716</f>
        <v>0</v>
      </c>
      <c r="C3716" s="36">
        <f>'DETALLE DE CONEXIONES'!BB3716</f>
        <v>0</v>
      </c>
      <c r="D3716" s="36">
        <f>'DETALLE DE CONEXIONES'!E3716</f>
        <v>0</v>
      </c>
      <c r="E3716" s="36">
        <f t="shared" si="174"/>
        <v>1</v>
      </c>
      <c r="F3716" s="36">
        <f>IFERROR(LIMPIA('DETALLE DE CONEXIONES'!N3716,1),0)</f>
        <v>0</v>
      </c>
      <c r="G3716" s="36" t="str">
        <f>LEFT('DETALLE DE CONEXIONES'!BE3716,3)</f>
        <v/>
      </c>
      <c r="H3716" s="36" t="str">
        <f>RIGHT('DETALLE DE CONEXIONES'!AK3716,2)</f>
        <v/>
      </c>
      <c r="I3716" s="36" t="str">
        <f>LEFT('DETALLE DE CONEXIONES'!AK3716,3)</f>
        <v/>
      </c>
      <c r="J3716" s="36" t="str">
        <f>LEFT('DETALLE DE CONEXIONES'!M3716,3)</f>
        <v/>
      </c>
      <c r="K3716" s="36" t="str">
        <f>IF(LEN('DETALLE DE CONEXIONES'!M3716)&lt;12,(RIGHT('DETALLE DE CONEXIONES'!M3716,5)),(RIGHT('DETALLE DE CONEXIONES'!M3716,6)))</f>
        <v/>
      </c>
      <c r="L3716" s="36">
        <f>IF(C3716="Saliente Local",(IFERROR((LIMPIA(J3716,1)),0)),0)</f>
        <v>0</v>
      </c>
      <c r="M3716" s="36">
        <f>IF(C3716="Saliente Nacional",(IFERROR((LIMPIA(J3716,1)),0)),0)</f>
        <v>0</v>
      </c>
      <c r="N3716" s="36">
        <f>IF(C3716="Saliente Internacional",(IFERROR((LIMPIA(J3716,1)),0)),0)</f>
        <v>0</v>
      </c>
      <c r="O3716" s="36">
        <f>IF(C3716="Saliente Local",(IFERROR((LIMPIA(K3716,1)),0)),0)</f>
        <v>0</v>
      </c>
      <c r="P3716" s="36">
        <f>IF(C3716="Saliente Nacional",(IFERROR((LIMPIA(K3716,1)),0)),0)</f>
        <v>0</v>
      </c>
      <c r="Q3716" s="36">
        <f>IF(C3716="Saliente Internacional",(IFERROR((LIMPIA(K3716,1)),0)),0)</f>
        <v>0</v>
      </c>
      <c r="R3716" s="36">
        <f t="shared" si="175"/>
        <v>0</v>
      </c>
      <c r="S3716" s="36">
        <f t="shared" si="176"/>
        <v>0</v>
      </c>
    </row>
    <row r="3717" spans="1:19" x14ac:dyDescent="0.25">
      <c r="A3717" s="101">
        <f>'DETALLE DE CONEXIONES'!P3717</f>
        <v>0</v>
      </c>
      <c r="B3717" s="36">
        <f>'DETALLE DE CONEXIONES'!I3717</f>
        <v>0</v>
      </c>
      <c r="C3717" s="36">
        <f>'DETALLE DE CONEXIONES'!BB3717</f>
        <v>0</v>
      </c>
      <c r="D3717" s="36">
        <f>'DETALLE DE CONEXIONES'!E3717</f>
        <v>0</v>
      </c>
      <c r="E3717" s="36">
        <f t="shared" si="174"/>
        <v>1</v>
      </c>
      <c r="F3717" s="36">
        <f>IFERROR(LIMPIA('DETALLE DE CONEXIONES'!N3717,1),0)</f>
        <v>0</v>
      </c>
      <c r="G3717" s="36" t="str">
        <f>LEFT('DETALLE DE CONEXIONES'!BE3717,3)</f>
        <v/>
      </c>
      <c r="H3717" s="36" t="str">
        <f>RIGHT('DETALLE DE CONEXIONES'!AK3717,2)</f>
        <v/>
      </c>
      <c r="I3717" s="36" t="str">
        <f>LEFT('DETALLE DE CONEXIONES'!AK3717,3)</f>
        <v/>
      </c>
      <c r="J3717" s="36" t="str">
        <f>LEFT('DETALLE DE CONEXIONES'!M3717,3)</f>
        <v/>
      </c>
      <c r="K3717" s="36" t="str">
        <f>IF(LEN('DETALLE DE CONEXIONES'!M3717)&lt;12,(RIGHT('DETALLE DE CONEXIONES'!M3717,5)),(RIGHT('DETALLE DE CONEXIONES'!M3717,6)))</f>
        <v/>
      </c>
      <c r="L3717" s="36">
        <f>IF(C3717="Saliente Local",(IFERROR((LIMPIA(J3717,1)),0)),0)</f>
        <v>0</v>
      </c>
      <c r="M3717" s="36">
        <f>IF(C3717="Saliente Nacional",(IFERROR((LIMPIA(J3717,1)),0)),0)</f>
        <v>0</v>
      </c>
      <c r="N3717" s="36">
        <f>IF(C3717="Saliente Internacional",(IFERROR((LIMPIA(J3717,1)),0)),0)</f>
        <v>0</v>
      </c>
      <c r="O3717" s="36">
        <f>IF(C3717="Saliente Local",(IFERROR((LIMPIA(K3717,1)),0)),0)</f>
        <v>0</v>
      </c>
      <c r="P3717" s="36">
        <f>IF(C3717="Saliente Nacional",(IFERROR((LIMPIA(K3717,1)),0)),0)</f>
        <v>0</v>
      </c>
      <c r="Q3717" s="36">
        <f>IF(C3717="Saliente Internacional",(IFERROR((LIMPIA(K3717,1)),0)),0)</f>
        <v>0</v>
      </c>
      <c r="R3717" s="36">
        <f t="shared" si="175"/>
        <v>0</v>
      </c>
      <c r="S3717" s="36">
        <f t="shared" si="176"/>
        <v>0</v>
      </c>
    </row>
    <row r="3718" spans="1:19" x14ac:dyDescent="0.25">
      <c r="A3718" s="101">
        <f>'DETALLE DE CONEXIONES'!P3718</f>
        <v>0</v>
      </c>
      <c r="B3718" s="36">
        <f>'DETALLE DE CONEXIONES'!I3718</f>
        <v>0</v>
      </c>
      <c r="C3718" s="36">
        <f>'DETALLE DE CONEXIONES'!BB3718</f>
        <v>0</v>
      </c>
      <c r="D3718" s="36">
        <f>'DETALLE DE CONEXIONES'!E3718</f>
        <v>0</v>
      </c>
      <c r="E3718" s="36">
        <f t="shared" si="174"/>
        <v>1</v>
      </c>
      <c r="F3718" s="36">
        <f>IFERROR(LIMPIA('DETALLE DE CONEXIONES'!N3718,1),0)</f>
        <v>0</v>
      </c>
      <c r="G3718" s="36" t="str">
        <f>LEFT('DETALLE DE CONEXIONES'!BE3718,3)</f>
        <v/>
      </c>
      <c r="H3718" s="36" t="str">
        <f>RIGHT('DETALLE DE CONEXIONES'!AK3718,2)</f>
        <v/>
      </c>
      <c r="I3718" s="36" t="str">
        <f>LEFT('DETALLE DE CONEXIONES'!AK3718,3)</f>
        <v/>
      </c>
      <c r="J3718" s="36" t="str">
        <f>LEFT('DETALLE DE CONEXIONES'!M3718,3)</f>
        <v/>
      </c>
      <c r="K3718" s="36" t="str">
        <f>IF(LEN('DETALLE DE CONEXIONES'!M3718)&lt;12,(RIGHT('DETALLE DE CONEXIONES'!M3718,5)),(RIGHT('DETALLE DE CONEXIONES'!M3718,6)))</f>
        <v/>
      </c>
      <c r="L3718" s="36">
        <f>IF(C3718="Saliente Local",(IFERROR((LIMPIA(J3718,1)),0)),0)</f>
        <v>0</v>
      </c>
      <c r="M3718" s="36">
        <f>IF(C3718="Saliente Nacional",(IFERROR((LIMPIA(J3718,1)),0)),0)</f>
        <v>0</v>
      </c>
      <c r="N3718" s="36">
        <f>IF(C3718="Saliente Internacional",(IFERROR((LIMPIA(J3718,1)),0)),0)</f>
        <v>0</v>
      </c>
      <c r="O3718" s="36">
        <f>IF(C3718="Saliente Local",(IFERROR((LIMPIA(K3718,1)),0)),0)</f>
        <v>0</v>
      </c>
      <c r="P3718" s="36">
        <f>IF(C3718="Saliente Nacional",(IFERROR((LIMPIA(K3718,1)),0)),0)</f>
        <v>0</v>
      </c>
      <c r="Q3718" s="36">
        <f>IF(C3718="Saliente Internacional",(IFERROR((LIMPIA(K3718,1)),0)),0)</f>
        <v>0</v>
      </c>
      <c r="R3718" s="36">
        <f t="shared" si="175"/>
        <v>0</v>
      </c>
      <c r="S3718" s="36">
        <f t="shared" si="176"/>
        <v>0</v>
      </c>
    </row>
    <row r="3719" spans="1:19" x14ac:dyDescent="0.25">
      <c r="A3719" s="101">
        <f>'DETALLE DE CONEXIONES'!P3719</f>
        <v>0</v>
      </c>
      <c r="B3719" s="36">
        <f>'DETALLE DE CONEXIONES'!I3719</f>
        <v>0</v>
      </c>
      <c r="C3719" s="36">
        <f>'DETALLE DE CONEXIONES'!BB3719</f>
        <v>0</v>
      </c>
      <c r="D3719" s="36">
        <f>'DETALLE DE CONEXIONES'!E3719</f>
        <v>0</v>
      </c>
      <c r="E3719" s="36">
        <f t="shared" si="174"/>
        <v>1</v>
      </c>
      <c r="F3719" s="36">
        <f>IFERROR(LIMPIA('DETALLE DE CONEXIONES'!N3719,1),0)</f>
        <v>0</v>
      </c>
      <c r="G3719" s="36" t="str">
        <f>LEFT('DETALLE DE CONEXIONES'!BE3719,3)</f>
        <v/>
      </c>
      <c r="H3719" s="36" t="str">
        <f>RIGHT('DETALLE DE CONEXIONES'!AK3719,2)</f>
        <v/>
      </c>
      <c r="I3719" s="36" t="str">
        <f>LEFT('DETALLE DE CONEXIONES'!AK3719,3)</f>
        <v/>
      </c>
      <c r="J3719" s="36" t="str">
        <f>LEFT('DETALLE DE CONEXIONES'!M3719,3)</f>
        <v/>
      </c>
      <c r="K3719" s="36" t="str">
        <f>IF(LEN('DETALLE DE CONEXIONES'!M3719)&lt;12,(RIGHT('DETALLE DE CONEXIONES'!M3719,5)),(RIGHT('DETALLE DE CONEXIONES'!M3719,6)))</f>
        <v/>
      </c>
      <c r="L3719" s="36">
        <f>IF(C3719="Saliente Local",(IFERROR((LIMPIA(J3719,1)),0)),0)</f>
        <v>0</v>
      </c>
      <c r="M3719" s="36">
        <f>IF(C3719="Saliente Nacional",(IFERROR((LIMPIA(J3719,1)),0)),0)</f>
        <v>0</v>
      </c>
      <c r="N3719" s="36">
        <f>IF(C3719="Saliente Internacional",(IFERROR((LIMPIA(J3719,1)),0)),0)</f>
        <v>0</v>
      </c>
      <c r="O3719" s="36">
        <f>IF(C3719="Saliente Local",(IFERROR((LIMPIA(K3719,1)),0)),0)</f>
        <v>0</v>
      </c>
      <c r="P3719" s="36">
        <f>IF(C3719="Saliente Nacional",(IFERROR((LIMPIA(K3719,1)),0)),0)</f>
        <v>0</v>
      </c>
      <c r="Q3719" s="36">
        <f>IF(C3719="Saliente Internacional",(IFERROR((LIMPIA(K3719,1)),0)),0)</f>
        <v>0</v>
      </c>
      <c r="R3719" s="36">
        <f t="shared" si="175"/>
        <v>0</v>
      </c>
      <c r="S3719" s="36">
        <f t="shared" si="176"/>
        <v>0</v>
      </c>
    </row>
    <row r="3720" spans="1:19" x14ac:dyDescent="0.25">
      <c r="A3720" s="101">
        <f>'DETALLE DE CONEXIONES'!P3720</f>
        <v>0</v>
      </c>
      <c r="B3720" s="36">
        <f>'DETALLE DE CONEXIONES'!I3720</f>
        <v>0</v>
      </c>
      <c r="C3720" s="36">
        <f>'DETALLE DE CONEXIONES'!BB3720</f>
        <v>0</v>
      </c>
      <c r="D3720" s="36">
        <f>'DETALLE DE CONEXIONES'!E3720</f>
        <v>0</v>
      </c>
      <c r="E3720" s="36">
        <f t="shared" si="174"/>
        <v>1</v>
      </c>
      <c r="F3720" s="36">
        <f>IFERROR(LIMPIA('DETALLE DE CONEXIONES'!N3720,1),0)</f>
        <v>0</v>
      </c>
      <c r="G3720" s="36" t="str">
        <f>LEFT('DETALLE DE CONEXIONES'!BE3720,3)</f>
        <v/>
      </c>
      <c r="H3720" s="36" t="str">
        <f>RIGHT('DETALLE DE CONEXIONES'!AK3720,2)</f>
        <v/>
      </c>
      <c r="I3720" s="36" t="str">
        <f>LEFT('DETALLE DE CONEXIONES'!AK3720,3)</f>
        <v/>
      </c>
      <c r="J3720" s="36" t="str">
        <f>LEFT('DETALLE DE CONEXIONES'!M3720,3)</f>
        <v/>
      </c>
      <c r="K3720" s="36" t="str">
        <f>IF(LEN('DETALLE DE CONEXIONES'!M3720)&lt;12,(RIGHT('DETALLE DE CONEXIONES'!M3720,5)),(RIGHT('DETALLE DE CONEXIONES'!M3720,6)))</f>
        <v/>
      </c>
      <c r="L3720" s="36">
        <f>IF(C3720="Saliente Local",(IFERROR((LIMPIA(J3720,1)),0)),0)</f>
        <v>0</v>
      </c>
      <c r="M3720" s="36">
        <f>IF(C3720="Saliente Nacional",(IFERROR((LIMPIA(J3720,1)),0)),0)</f>
        <v>0</v>
      </c>
      <c r="N3720" s="36">
        <f>IF(C3720="Saliente Internacional",(IFERROR((LIMPIA(J3720,1)),0)),0)</f>
        <v>0</v>
      </c>
      <c r="O3720" s="36">
        <f>IF(C3720="Saliente Local",(IFERROR((LIMPIA(K3720,1)),0)),0)</f>
        <v>0</v>
      </c>
      <c r="P3720" s="36">
        <f>IF(C3720="Saliente Nacional",(IFERROR((LIMPIA(K3720,1)),0)),0)</f>
        <v>0</v>
      </c>
      <c r="Q3720" s="36">
        <f>IF(C3720="Saliente Internacional",(IFERROR((LIMPIA(K3720,1)),0)),0)</f>
        <v>0</v>
      </c>
      <c r="R3720" s="36">
        <f t="shared" si="175"/>
        <v>0</v>
      </c>
      <c r="S3720" s="36">
        <f t="shared" si="176"/>
        <v>0</v>
      </c>
    </row>
    <row r="3721" spans="1:19" x14ac:dyDescent="0.25">
      <c r="A3721" s="101">
        <f>'DETALLE DE CONEXIONES'!P3721</f>
        <v>0</v>
      </c>
      <c r="B3721" s="36">
        <f>'DETALLE DE CONEXIONES'!I3721</f>
        <v>0</v>
      </c>
      <c r="C3721" s="36">
        <f>'DETALLE DE CONEXIONES'!BB3721</f>
        <v>0</v>
      </c>
      <c r="D3721" s="36">
        <f>'DETALLE DE CONEXIONES'!E3721</f>
        <v>0</v>
      </c>
      <c r="E3721" s="36">
        <f t="shared" si="174"/>
        <v>1</v>
      </c>
      <c r="F3721" s="36">
        <f>IFERROR(LIMPIA('DETALLE DE CONEXIONES'!N3721,1),0)</f>
        <v>0</v>
      </c>
      <c r="G3721" s="36" t="str">
        <f>LEFT('DETALLE DE CONEXIONES'!BE3721,3)</f>
        <v/>
      </c>
      <c r="H3721" s="36" t="str">
        <f>RIGHT('DETALLE DE CONEXIONES'!AK3721,2)</f>
        <v/>
      </c>
      <c r="I3721" s="36" t="str">
        <f>LEFT('DETALLE DE CONEXIONES'!AK3721,3)</f>
        <v/>
      </c>
      <c r="J3721" s="36" t="str">
        <f>LEFT('DETALLE DE CONEXIONES'!M3721,3)</f>
        <v/>
      </c>
      <c r="K3721" s="36" t="str">
        <f>IF(LEN('DETALLE DE CONEXIONES'!M3721)&lt;12,(RIGHT('DETALLE DE CONEXIONES'!M3721,5)),(RIGHT('DETALLE DE CONEXIONES'!M3721,6)))</f>
        <v/>
      </c>
      <c r="L3721" s="36">
        <f>IF(C3721="Saliente Local",(IFERROR((LIMPIA(J3721,1)),0)),0)</f>
        <v>0</v>
      </c>
      <c r="M3721" s="36">
        <f>IF(C3721="Saliente Nacional",(IFERROR((LIMPIA(J3721,1)),0)),0)</f>
        <v>0</v>
      </c>
      <c r="N3721" s="36">
        <f>IF(C3721="Saliente Internacional",(IFERROR((LIMPIA(J3721,1)),0)),0)</f>
        <v>0</v>
      </c>
      <c r="O3721" s="36">
        <f>IF(C3721="Saliente Local",(IFERROR((LIMPIA(K3721,1)),0)),0)</f>
        <v>0</v>
      </c>
      <c r="P3721" s="36">
        <f>IF(C3721="Saliente Nacional",(IFERROR((LIMPIA(K3721,1)),0)),0)</f>
        <v>0</v>
      </c>
      <c r="Q3721" s="36">
        <f>IF(C3721="Saliente Internacional",(IFERROR((LIMPIA(K3721,1)),0)),0)</f>
        <v>0</v>
      </c>
      <c r="R3721" s="36">
        <f t="shared" si="175"/>
        <v>0</v>
      </c>
      <c r="S3721" s="36">
        <f t="shared" si="176"/>
        <v>0</v>
      </c>
    </row>
    <row r="3722" spans="1:19" x14ac:dyDescent="0.25">
      <c r="A3722" s="101">
        <f>'DETALLE DE CONEXIONES'!P3722</f>
        <v>0</v>
      </c>
      <c r="B3722" s="36">
        <f>'DETALLE DE CONEXIONES'!I3722</f>
        <v>0</v>
      </c>
      <c r="C3722" s="36">
        <f>'DETALLE DE CONEXIONES'!BB3722</f>
        <v>0</v>
      </c>
      <c r="D3722" s="36">
        <f>'DETALLE DE CONEXIONES'!E3722</f>
        <v>0</v>
      </c>
      <c r="E3722" s="36">
        <f t="shared" si="174"/>
        <v>1</v>
      </c>
      <c r="F3722" s="36">
        <f>IFERROR(LIMPIA('DETALLE DE CONEXIONES'!N3722,1),0)</f>
        <v>0</v>
      </c>
      <c r="G3722" s="36" t="str">
        <f>LEFT('DETALLE DE CONEXIONES'!BE3722,3)</f>
        <v/>
      </c>
      <c r="H3722" s="36" t="str">
        <f>RIGHT('DETALLE DE CONEXIONES'!AK3722,2)</f>
        <v/>
      </c>
      <c r="I3722" s="36" t="str">
        <f>LEFT('DETALLE DE CONEXIONES'!AK3722,3)</f>
        <v/>
      </c>
      <c r="J3722" s="36" t="str">
        <f>LEFT('DETALLE DE CONEXIONES'!M3722,3)</f>
        <v/>
      </c>
      <c r="K3722" s="36" t="str">
        <f>IF(LEN('DETALLE DE CONEXIONES'!M3722)&lt;12,(RIGHT('DETALLE DE CONEXIONES'!M3722,5)),(RIGHT('DETALLE DE CONEXIONES'!M3722,6)))</f>
        <v/>
      </c>
      <c r="L3722" s="36">
        <f>IF(C3722="Saliente Local",(IFERROR((LIMPIA(J3722,1)),0)),0)</f>
        <v>0</v>
      </c>
      <c r="M3722" s="36">
        <f>IF(C3722="Saliente Nacional",(IFERROR((LIMPIA(J3722,1)),0)),0)</f>
        <v>0</v>
      </c>
      <c r="N3722" s="36">
        <f>IF(C3722="Saliente Internacional",(IFERROR((LIMPIA(J3722,1)),0)),0)</f>
        <v>0</v>
      </c>
      <c r="O3722" s="36">
        <f>IF(C3722="Saliente Local",(IFERROR((LIMPIA(K3722,1)),0)),0)</f>
        <v>0</v>
      </c>
      <c r="P3722" s="36">
        <f>IF(C3722="Saliente Nacional",(IFERROR((LIMPIA(K3722,1)),0)),0)</f>
        <v>0</v>
      </c>
      <c r="Q3722" s="36">
        <f>IF(C3722="Saliente Internacional",(IFERROR((LIMPIA(K3722,1)),0)),0)</f>
        <v>0</v>
      </c>
      <c r="R3722" s="36">
        <f t="shared" si="175"/>
        <v>0</v>
      </c>
      <c r="S3722" s="36">
        <f t="shared" si="176"/>
        <v>0</v>
      </c>
    </row>
    <row r="3723" spans="1:19" x14ac:dyDescent="0.25">
      <c r="A3723" s="101">
        <f>'DETALLE DE CONEXIONES'!P3723</f>
        <v>0</v>
      </c>
      <c r="B3723" s="36">
        <f>'DETALLE DE CONEXIONES'!I3723</f>
        <v>0</v>
      </c>
      <c r="C3723" s="36">
        <f>'DETALLE DE CONEXIONES'!BB3723</f>
        <v>0</v>
      </c>
      <c r="D3723" s="36">
        <f>'DETALLE DE CONEXIONES'!E3723</f>
        <v>0</v>
      </c>
      <c r="E3723" s="36">
        <f t="shared" si="174"/>
        <v>1</v>
      </c>
      <c r="F3723" s="36">
        <f>IFERROR(LIMPIA('DETALLE DE CONEXIONES'!N3723,1),0)</f>
        <v>0</v>
      </c>
      <c r="G3723" s="36" t="str">
        <f>LEFT('DETALLE DE CONEXIONES'!BE3723,3)</f>
        <v/>
      </c>
      <c r="H3723" s="36" t="str">
        <f>RIGHT('DETALLE DE CONEXIONES'!AK3723,2)</f>
        <v/>
      </c>
      <c r="I3723" s="36" t="str">
        <f>LEFT('DETALLE DE CONEXIONES'!AK3723,3)</f>
        <v/>
      </c>
      <c r="J3723" s="36" t="str">
        <f>LEFT('DETALLE DE CONEXIONES'!M3723,3)</f>
        <v/>
      </c>
      <c r="K3723" s="36" t="str">
        <f>IF(LEN('DETALLE DE CONEXIONES'!M3723)&lt;12,(RIGHT('DETALLE DE CONEXIONES'!M3723,5)),(RIGHT('DETALLE DE CONEXIONES'!M3723,6)))</f>
        <v/>
      </c>
      <c r="L3723" s="36">
        <f>IF(C3723="Saliente Local",(IFERROR((LIMPIA(J3723,1)),0)),0)</f>
        <v>0</v>
      </c>
      <c r="M3723" s="36">
        <f>IF(C3723="Saliente Nacional",(IFERROR((LIMPIA(J3723,1)),0)),0)</f>
        <v>0</v>
      </c>
      <c r="N3723" s="36">
        <f>IF(C3723="Saliente Internacional",(IFERROR((LIMPIA(J3723,1)),0)),0)</f>
        <v>0</v>
      </c>
      <c r="O3723" s="36">
        <f>IF(C3723="Saliente Local",(IFERROR((LIMPIA(K3723,1)),0)),0)</f>
        <v>0</v>
      </c>
      <c r="P3723" s="36">
        <f>IF(C3723="Saliente Nacional",(IFERROR((LIMPIA(K3723,1)),0)),0)</f>
        <v>0</v>
      </c>
      <c r="Q3723" s="36">
        <f>IF(C3723="Saliente Internacional",(IFERROR((LIMPIA(K3723,1)),0)),0)</f>
        <v>0</v>
      </c>
      <c r="R3723" s="36">
        <f t="shared" si="175"/>
        <v>0</v>
      </c>
      <c r="S3723" s="36">
        <f t="shared" si="176"/>
        <v>0</v>
      </c>
    </row>
    <row r="3724" spans="1:19" x14ac:dyDescent="0.25">
      <c r="A3724" s="101">
        <f>'DETALLE DE CONEXIONES'!P3724</f>
        <v>0</v>
      </c>
      <c r="B3724" s="36">
        <f>'DETALLE DE CONEXIONES'!I3724</f>
        <v>0</v>
      </c>
      <c r="C3724" s="36">
        <f>'DETALLE DE CONEXIONES'!BB3724</f>
        <v>0</v>
      </c>
      <c r="D3724" s="36">
        <f>'DETALLE DE CONEXIONES'!E3724</f>
        <v>0</v>
      </c>
      <c r="E3724" s="36">
        <f t="shared" si="174"/>
        <v>1</v>
      </c>
      <c r="F3724" s="36">
        <f>IFERROR(LIMPIA('DETALLE DE CONEXIONES'!N3724,1),0)</f>
        <v>0</v>
      </c>
      <c r="G3724" s="36" t="str">
        <f>LEFT('DETALLE DE CONEXIONES'!BE3724,3)</f>
        <v/>
      </c>
      <c r="H3724" s="36" t="str">
        <f>RIGHT('DETALLE DE CONEXIONES'!AK3724,2)</f>
        <v/>
      </c>
      <c r="I3724" s="36" t="str">
        <f>LEFT('DETALLE DE CONEXIONES'!AK3724,3)</f>
        <v/>
      </c>
      <c r="J3724" s="36" t="str">
        <f>LEFT('DETALLE DE CONEXIONES'!M3724,3)</f>
        <v/>
      </c>
      <c r="K3724" s="36" t="str">
        <f>IF(LEN('DETALLE DE CONEXIONES'!M3724)&lt;12,(RIGHT('DETALLE DE CONEXIONES'!M3724,5)),(RIGHT('DETALLE DE CONEXIONES'!M3724,6)))</f>
        <v/>
      </c>
      <c r="L3724" s="36">
        <f>IF(C3724="Saliente Local",(IFERROR((LIMPIA(J3724,1)),0)),0)</f>
        <v>0</v>
      </c>
      <c r="M3724" s="36">
        <f>IF(C3724="Saliente Nacional",(IFERROR((LIMPIA(J3724,1)),0)),0)</f>
        <v>0</v>
      </c>
      <c r="N3724" s="36">
        <f>IF(C3724="Saliente Internacional",(IFERROR((LIMPIA(J3724,1)),0)),0)</f>
        <v>0</v>
      </c>
      <c r="O3724" s="36">
        <f>IF(C3724="Saliente Local",(IFERROR((LIMPIA(K3724,1)),0)),0)</f>
        <v>0</v>
      </c>
      <c r="P3724" s="36">
        <f>IF(C3724="Saliente Nacional",(IFERROR((LIMPIA(K3724,1)),0)),0)</f>
        <v>0</v>
      </c>
      <c r="Q3724" s="36">
        <f>IF(C3724="Saliente Internacional",(IFERROR((LIMPIA(K3724,1)),0)),0)</f>
        <v>0</v>
      </c>
      <c r="R3724" s="36">
        <f t="shared" si="175"/>
        <v>0</v>
      </c>
      <c r="S3724" s="36">
        <f t="shared" si="176"/>
        <v>0</v>
      </c>
    </row>
    <row r="3725" spans="1:19" x14ac:dyDescent="0.25">
      <c r="A3725" s="101">
        <f>'DETALLE DE CONEXIONES'!P3725</f>
        <v>0</v>
      </c>
      <c r="B3725" s="36">
        <f>'DETALLE DE CONEXIONES'!I3725</f>
        <v>0</v>
      </c>
      <c r="C3725" s="36">
        <f>'DETALLE DE CONEXIONES'!BB3725</f>
        <v>0</v>
      </c>
      <c r="D3725" s="36">
        <f>'DETALLE DE CONEXIONES'!E3725</f>
        <v>0</v>
      </c>
      <c r="E3725" s="36">
        <f t="shared" si="174"/>
        <v>1</v>
      </c>
      <c r="F3725" s="36">
        <f>IFERROR(LIMPIA('DETALLE DE CONEXIONES'!N3725,1),0)</f>
        <v>0</v>
      </c>
      <c r="G3725" s="36" t="str">
        <f>LEFT('DETALLE DE CONEXIONES'!BE3725,3)</f>
        <v/>
      </c>
      <c r="H3725" s="36" t="str">
        <f>RIGHT('DETALLE DE CONEXIONES'!AK3725,2)</f>
        <v/>
      </c>
      <c r="I3725" s="36" t="str">
        <f>LEFT('DETALLE DE CONEXIONES'!AK3725,3)</f>
        <v/>
      </c>
      <c r="J3725" s="36" t="str">
        <f>LEFT('DETALLE DE CONEXIONES'!M3725,3)</f>
        <v/>
      </c>
      <c r="K3725" s="36" t="str">
        <f>IF(LEN('DETALLE DE CONEXIONES'!M3725)&lt;12,(RIGHT('DETALLE DE CONEXIONES'!M3725,5)),(RIGHT('DETALLE DE CONEXIONES'!M3725,6)))</f>
        <v/>
      </c>
      <c r="L3725" s="36">
        <f>IF(C3725="Saliente Local",(IFERROR((LIMPIA(J3725,1)),0)),0)</f>
        <v>0</v>
      </c>
      <c r="M3725" s="36">
        <f>IF(C3725="Saliente Nacional",(IFERROR((LIMPIA(J3725,1)),0)),0)</f>
        <v>0</v>
      </c>
      <c r="N3725" s="36">
        <f>IF(C3725="Saliente Internacional",(IFERROR((LIMPIA(J3725,1)),0)),0)</f>
        <v>0</v>
      </c>
      <c r="O3725" s="36">
        <f>IF(C3725="Saliente Local",(IFERROR((LIMPIA(K3725,1)),0)),0)</f>
        <v>0</v>
      </c>
      <c r="P3725" s="36">
        <f>IF(C3725="Saliente Nacional",(IFERROR((LIMPIA(K3725,1)),0)),0)</f>
        <v>0</v>
      </c>
      <c r="Q3725" s="36">
        <f>IF(C3725="Saliente Internacional",(IFERROR((LIMPIA(K3725,1)),0)),0)</f>
        <v>0</v>
      </c>
      <c r="R3725" s="36">
        <f t="shared" si="175"/>
        <v>0</v>
      </c>
      <c r="S3725" s="36">
        <f t="shared" si="176"/>
        <v>0</v>
      </c>
    </row>
    <row r="3726" spans="1:19" x14ac:dyDescent="0.25">
      <c r="A3726" s="101">
        <f>'DETALLE DE CONEXIONES'!P3726</f>
        <v>0</v>
      </c>
      <c r="B3726" s="36">
        <f>'DETALLE DE CONEXIONES'!I3726</f>
        <v>0</v>
      </c>
      <c r="C3726" s="36">
        <f>'DETALLE DE CONEXIONES'!BB3726</f>
        <v>0</v>
      </c>
      <c r="D3726" s="36">
        <f>'DETALLE DE CONEXIONES'!E3726</f>
        <v>0</v>
      </c>
      <c r="E3726" s="36">
        <f t="shared" si="174"/>
        <v>1</v>
      </c>
      <c r="F3726" s="36">
        <f>IFERROR(LIMPIA('DETALLE DE CONEXIONES'!N3726,1),0)</f>
        <v>0</v>
      </c>
      <c r="G3726" s="36" t="str">
        <f>LEFT('DETALLE DE CONEXIONES'!BE3726,3)</f>
        <v/>
      </c>
      <c r="H3726" s="36" t="str">
        <f>RIGHT('DETALLE DE CONEXIONES'!AK3726,2)</f>
        <v/>
      </c>
      <c r="I3726" s="36" t="str">
        <f>LEFT('DETALLE DE CONEXIONES'!AK3726,3)</f>
        <v/>
      </c>
      <c r="J3726" s="36" t="str">
        <f>LEFT('DETALLE DE CONEXIONES'!M3726,3)</f>
        <v/>
      </c>
      <c r="K3726" s="36" t="str">
        <f>IF(LEN('DETALLE DE CONEXIONES'!M3726)&lt;12,(RIGHT('DETALLE DE CONEXIONES'!M3726,5)),(RIGHT('DETALLE DE CONEXIONES'!M3726,6)))</f>
        <v/>
      </c>
      <c r="L3726" s="36">
        <f>IF(C3726="Saliente Local",(IFERROR((LIMPIA(J3726,1)),0)),0)</f>
        <v>0</v>
      </c>
      <c r="M3726" s="36">
        <f>IF(C3726="Saliente Nacional",(IFERROR((LIMPIA(J3726,1)),0)),0)</f>
        <v>0</v>
      </c>
      <c r="N3726" s="36">
        <f>IF(C3726="Saliente Internacional",(IFERROR((LIMPIA(J3726,1)),0)),0)</f>
        <v>0</v>
      </c>
      <c r="O3726" s="36">
        <f>IF(C3726="Saliente Local",(IFERROR((LIMPIA(K3726,1)),0)),0)</f>
        <v>0</v>
      </c>
      <c r="P3726" s="36">
        <f>IF(C3726="Saliente Nacional",(IFERROR((LIMPIA(K3726,1)),0)),0)</f>
        <v>0</v>
      </c>
      <c r="Q3726" s="36">
        <f>IF(C3726="Saliente Internacional",(IFERROR((LIMPIA(K3726,1)),0)),0)</f>
        <v>0</v>
      </c>
      <c r="R3726" s="36">
        <f t="shared" si="175"/>
        <v>0</v>
      </c>
      <c r="S3726" s="36">
        <f t="shared" si="176"/>
        <v>0</v>
      </c>
    </row>
    <row r="3727" spans="1:19" x14ac:dyDescent="0.25">
      <c r="A3727" s="101">
        <f>'DETALLE DE CONEXIONES'!P3727</f>
        <v>0</v>
      </c>
      <c r="B3727" s="36">
        <f>'DETALLE DE CONEXIONES'!I3727</f>
        <v>0</v>
      </c>
      <c r="C3727" s="36">
        <f>'DETALLE DE CONEXIONES'!BB3727</f>
        <v>0</v>
      </c>
      <c r="D3727" s="36">
        <f>'DETALLE DE CONEXIONES'!E3727</f>
        <v>0</v>
      </c>
      <c r="E3727" s="36">
        <f t="shared" si="174"/>
        <v>1</v>
      </c>
      <c r="F3727" s="36">
        <f>IFERROR(LIMPIA('DETALLE DE CONEXIONES'!N3727,1),0)</f>
        <v>0</v>
      </c>
      <c r="G3727" s="36" t="str">
        <f>LEFT('DETALLE DE CONEXIONES'!BE3727,3)</f>
        <v/>
      </c>
      <c r="H3727" s="36" t="str">
        <f>RIGHT('DETALLE DE CONEXIONES'!AK3727,2)</f>
        <v/>
      </c>
      <c r="I3727" s="36" t="str">
        <f>LEFT('DETALLE DE CONEXIONES'!AK3727,3)</f>
        <v/>
      </c>
      <c r="J3727" s="36" t="str">
        <f>LEFT('DETALLE DE CONEXIONES'!M3727,3)</f>
        <v/>
      </c>
      <c r="K3727" s="36" t="str">
        <f>IF(LEN('DETALLE DE CONEXIONES'!M3727)&lt;12,(RIGHT('DETALLE DE CONEXIONES'!M3727,5)),(RIGHT('DETALLE DE CONEXIONES'!M3727,6)))</f>
        <v/>
      </c>
      <c r="L3727" s="36">
        <f>IF(C3727="Saliente Local",(IFERROR((LIMPIA(J3727,1)),0)),0)</f>
        <v>0</v>
      </c>
      <c r="M3727" s="36">
        <f>IF(C3727="Saliente Nacional",(IFERROR((LIMPIA(J3727,1)),0)),0)</f>
        <v>0</v>
      </c>
      <c r="N3727" s="36">
        <f>IF(C3727="Saliente Internacional",(IFERROR((LIMPIA(J3727,1)),0)),0)</f>
        <v>0</v>
      </c>
      <c r="O3727" s="36">
        <f>IF(C3727="Saliente Local",(IFERROR((LIMPIA(K3727,1)),0)),0)</f>
        <v>0</v>
      </c>
      <c r="P3727" s="36">
        <f>IF(C3727="Saliente Nacional",(IFERROR((LIMPIA(K3727,1)),0)),0)</f>
        <v>0</v>
      </c>
      <c r="Q3727" s="36">
        <f>IF(C3727="Saliente Internacional",(IFERROR((LIMPIA(K3727,1)),0)),0)</f>
        <v>0</v>
      </c>
      <c r="R3727" s="36">
        <f t="shared" si="175"/>
        <v>0</v>
      </c>
      <c r="S3727" s="36">
        <f t="shared" si="176"/>
        <v>0</v>
      </c>
    </row>
    <row r="3728" spans="1:19" x14ac:dyDescent="0.25">
      <c r="A3728" s="101">
        <f>'DETALLE DE CONEXIONES'!P3728</f>
        <v>0</v>
      </c>
      <c r="B3728" s="36">
        <f>'DETALLE DE CONEXIONES'!I3728</f>
        <v>0</v>
      </c>
      <c r="C3728" s="36">
        <f>'DETALLE DE CONEXIONES'!BB3728</f>
        <v>0</v>
      </c>
      <c r="D3728" s="36">
        <f>'DETALLE DE CONEXIONES'!E3728</f>
        <v>0</v>
      </c>
      <c r="E3728" s="36">
        <f t="shared" si="174"/>
        <v>1</v>
      </c>
      <c r="F3728" s="36">
        <f>IFERROR(LIMPIA('DETALLE DE CONEXIONES'!N3728,1),0)</f>
        <v>0</v>
      </c>
      <c r="G3728" s="36" t="str">
        <f>LEFT('DETALLE DE CONEXIONES'!BE3728,3)</f>
        <v/>
      </c>
      <c r="H3728" s="36" t="str">
        <f>RIGHT('DETALLE DE CONEXIONES'!AK3728,2)</f>
        <v/>
      </c>
      <c r="I3728" s="36" t="str">
        <f>LEFT('DETALLE DE CONEXIONES'!AK3728,3)</f>
        <v/>
      </c>
      <c r="J3728" s="36" t="str">
        <f>LEFT('DETALLE DE CONEXIONES'!M3728,3)</f>
        <v/>
      </c>
      <c r="K3728" s="36" t="str">
        <f>IF(LEN('DETALLE DE CONEXIONES'!M3728)&lt;12,(RIGHT('DETALLE DE CONEXIONES'!M3728,5)),(RIGHT('DETALLE DE CONEXIONES'!M3728,6)))</f>
        <v/>
      </c>
      <c r="L3728" s="36">
        <f>IF(C3728="Saliente Local",(IFERROR((LIMPIA(J3728,1)),0)),0)</f>
        <v>0</v>
      </c>
      <c r="M3728" s="36">
        <f>IF(C3728="Saliente Nacional",(IFERROR((LIMPIA(J3728,1)),0)),0)</f>
        <v>0</v>
      </c>
      <c r="N3728" s="36">
        <f>IF(C3728="Saliente Internacional",(IFERROR((LIMPIA(J3728,1)),0)),0)</f>
        <v>0</v>
      </c>
      <c r="O3728" s="36">
        <f>IF(C3728="Saliente Local",(IFERROR((LIMPIA(K3728,1)),0)),0)</f>
        <v>0</v>
      </c>
      <c r="P3728" s="36">
        <f>IF(C3728="Saliente Nacional",(IFERROR((LIMPIA(K3728,1)),0)),0)</f>
        <v>0</v>
      </c>
      <c r="Q3728" s="36">
        <f>IF(C3728="Saliente Internacional",(IFERROR((LIMPIA(K3728,1)),0)),0)</f>
        <v>0</v>
      </c>
      <c r="R3728" s="36">
        <f t="shared" si="175"/>
        <v>0</v>
      </c>
      <c r="S3728" s="36">
        <f t="shared" si="176"/>
        <v>0</v>
      </c>
    </row>
    <row r="3729" spans="1:19" x14ac:dyDescent="0.25">
      <c r="A3729" s="101">
        <f>'DETALLE DE CONEXIONES'!P3729</f>
        <v>0</v>
      </c>
      <c r="B3729" s="36">
        <f>'DETALLE DE CONEXIONES'!I3729</f>
        <v>0</v>
      </c>
      <c r="C3729" s="36">
        <f>'DETALLE DE CONEXIONES'!BB3729</f>
        <v>0</v>
      </c>
      <c r="D3729" s="36">
        <f>'DETALLE DE CONEXIONES'!E3729</f>
        <v>0</v>
      </c>
      <c r="E3729" s="36">
        <f t="shared" si="174"/>
        <v>1</v>
      </c>
      <c r="F3729" s="36">
        <f>IFERROR(LIMPIA('DETALLE DE CONEXIONES'!N3729,1),0)</f>
        <v>0</v>
      </c>
      <c r="G3729" s="36" t="str">
        <f>LEFT('DETALLE DE CONEXIONES'!BE3729,3)</f>
        <v/>
      </c>
      <c r="H3729" s="36" t="str">
        <f>RIGHT('DETALLE DE CONEXIONES'!AK3729,2)</f>
        <v/>
      </c>
      <c r="I3729" s="36" t="str">
        <f>LEFT('DETALLE DE CONEXIONES'!AK3729,3)</f>
        <v/>
      </c>
      <c r="J3729" s="36" t="str">
        <f>LEFT('DETALLE DE CONEXIONES'!M3729,3)</f>
        <v/>
      </c>
      <c r="K3729" s="36" t="str">
        <f>IF(LEN('DETALLE DE CONEXIONES'!M3729)&lt;12,(RIGHT('DETALLE DE CONEXIONES'!M3729,5)),(RIGHT('DETALLE DE CONEXIONES'!M3729,6)))</f>
        <v/>
      </c>
      <c r="L3729" s="36">
        <f>IF(C3729="Saliente Local",(IFERROR((LIMPIA(J3729,1)),0)),0)</f>
        <v>0</v>
      </c>
      <c r="M3729" s="36">
        <f>IF(C3729="Saliente Nacional",(IFERROR((LIMPIA(J3729,1)),0)),0)</f>
        <v>0</v>
      </c>
      <c r="N3729" s="36">
        <f>IF(C3729="Saliente Internacional",(IFERROR((LIMPIA(J3729,1)),0)),0)</f>
        <v>0</v>
      </c>
      <c r="O3729" s="36">
        <f>IF(C3729="Saliente Local",(IFERROR((LIMPIA(K3729,1)),0)),0)</f>
        <v>0</v>
      </c>
      <c r="P3729" s="36">
        <f>IF(C3729="Saliente Nacional",(IFERROR((LIMPIA(K3729,1)),0)),0)</f>
        <v>0</v>
      </c>
      <c r="Q3729" s="36">
        <f>IF(C3729="Saliente Internacional",(IFERROR((LIMPIA(K3729,1)),0)),0)</f>
        <v>0</v>
      </c>
      <c r="R3729" s="36">
        <f t="shared" si="175"/>
        <v>0</v>
      </c>
      <c r="S3729" s="36">
        <f t="shared" si="176"/>
        <v>0</v>
      </c>
    </row>
    <row r="3730" spans="1:19" x14ac:dyDescent="0.25">
      <c r="A3730" s="101">
        <f>'DETALLE DE CONEXIONES'!P3730</f>
        <v>0</v>
      </c>
      <c r="B3730" s="36">
        <f>'DETALLE DE CONEXIONES'!I3730</f>
        <v>0</v>
      </c>
      <c r="C3730" s="36">
        <f>'DETALLE DE CONEXIONES'!BB3730</f>
        <v>0</v>
      </c>
      <c r="D3730" s="36">
        <f>'DETALLE DE CONEXIONES'!E3730</f>
        <v>0</v>
      </c>
      <c r="E3730" s="36">
        <f t="shared" si="174"/>
        <v>1</v>
      </c>
      <c r="F3730" s="36">
        <f>IFERROR(LIMPIA('DETALLE DE CONEXIONES'!N3730,1),0)</f>
        <v>0</v>
      </c>
      <c r="G3730" s="36" t="str">
        <f>LEFT('DETALLE DE CONEXIONES'!BE3730,3)</f>
        <v/>
      </c>
      <c r="H3730" s="36" t="str">
        <f>RIGHT('DETALLE DE CONEXIONES'!AK3730,2)</f>
        <v/>
      </c>
      <c r="I3730" s="36" t="str">
        <f>LEFT('DETALLE DE CONEXIONES'!AK3730,3)</f>
        <v/>
      </c>
      <c r="J3730" s="36" t="str">
        <f>LEFT('DETALLE DE CONEXIONES'!M3730,3)</f>
        <v/>
      </c>
      <c r="K3730" s="36" t="str">
        <f>IF(LEN('DETALLE DE CONEXIONES'!M3730)&lt;12,(RIGHT('DETALLE DE CONEXIONES'!M3730,5)),(RIGHT('DETALLE DE CONEXIONES'!M3730,6)))</f>
        <v/>
      </c>
      <c r="L3730" s="36">
        <f>IF(C3730="Saliente Local",(IFERROR((LIMPIA(J3730,1)),0)),0)</f>
        <v>0</v>
      </c>
      <c r="M3730" s="36">
        <f>IF(C3730="Saliente Nacional",(IFERROR((LIMPIA(J3730,1)),0)),0)</f>
        <v>0</v>
      </c>
      <c r="N3730" s="36">
        <f>IF(C3730="Saliente Internacional",(IFERROR((LIMPIA(J3730,1)),0)),0)</f>
        <v>0</v>
      </c>
      <c r="O3730" s="36">
        <f>IF(C3730="Saliente Local",(IFERROR((LIMPIA(K3730,1)),0)),0)</f>
        <v>0</v>
      </c>
      <c r="P3730" s="36">
        <f>IF(C3730="Saliente Nacional",(IFERROR((LIMPIA(K3730,1)),0)),0)</f>
        <v>0</v>
      </c>
      <c r="Q3730" s="36">
        <f>IF(C3730="Saliente Internacional",(IFERROR((LIMPIA(K3730,1)),0)),0)</f>
        <v>0</v>
      </c>
      <c r="R3730" s="36">
        <f t="shared" si="175"/>
        <v>0</v>
      </c>
      <c r="S3730" s="36">
        <f t="shared" si="176"/>
        <v>0</v>
      </c>
    </row>
    <row r="3731" spans="1:19" x14ac:dyDescent="0.25">
      <c r="A3731" s="101">
        <f>'DETALLE DE CONEXIONES'!P3731</f>
        <v>0</v>
      </c>
      <c r="B3731" s="36">
        <f>'DETALLE DE CONEXIONES'!I3731</f>
        <v>0</v>
      </c>
      <c r="C3731" s="36">
        <f>'DETALLE DE CONEXIONES'!BB3731</f>
        <v>0</v>
      </c>
      <c r="D3731" s="36">
        <f>'DETALLE DE CONEXIONES'!E3731</f>
        <v>0</v>
      </c>
      <c r="E3731" s="36">
        <f t="shared" si="174"/>
        <v>1</v>
      </c>
      <c r="F3731" s="36">
        <f>IFERROR(LIMPIA('DETALLE DE CONEXIONES'!N3731,1),0)</f>
        <v>0</v>
      </c>
      <c r="G3731" s="36" t="str">
        <f>LEFT('DETALLE DE CONEXIONES'!BE3731,3)</f>
        <v/>
      </c>
      <c r="H3731" s="36" t="str">
        <f>RIGHT('DETALLE DE CONEXIONES'!AK3731,2)</f>
        <v/>
      </c>
      <c r="I3731" s="36" t="str">
        <f>LEFT('DETALLE DE CONEXIONES'!AK3731,3)</f>
        <v/>
      </c>
      <c r="J3731" s="36" t="str">
        <f>LEFT('DETALLE DE CONEXIONES'!M3731,3)</f>
        <v/>
      </c>
      <c r="K3731" s="36" t="str">
        <f>IF(LEN('DETALLE DE CONEXIONES'!M3731)&lt;12,(RIGHT('DETALLE DE CONEXIONES'!M3731,5)),(RIGHT('DETALLE DE CONEXIONES'!M3731,6)))</f>
        <v/>
      </c>
      <c r="L3731" s="36">
        <f>IF(C3731="Saliente Local",(IFERROR((LIMPIA(J3731,1)),0)),0)</f>
        <v>0</v>
      </c>
      <c r="M3731" s="36">
        <f>IF(C3731="Saliente Nacional",(IFERROR((LIMPIA(J3731,1)),0)),0)</f>
        <v>0</v>
      </c>
      <c r="N3731" s="36">
        <f>IF(C3731="Saliente Internacional",(IFERROR((LIMPIA(J3731,1)),0)),0)</f>
        <v>0</v>
      </c>
      <c r="O3731" s="36">
        <f>IF(C3731="Saliente Local",(IFERROR((LIMPIA(K3731,1)),0)),0)</f>
        <v>0</v>
      </c>
      <c r="P3731" s="36">
        <f>IF(C3731="Saliente Nacional",(IFERROR((LIMPIA(K3731,1)),0)),0)</f>
        <v>0</v>
      </c>
      <c r="Q3731" s="36">
        <f>IF(C3731="Saliente Internacional",(IFERROR((LIMPIA(K3731,1)),0)),0)</f>
        <v>0</v>
      </c>
      <c r="R3731" s="36">
        <f t="shared" si="175"/>
        <v>0</v>
      </c>
      <c r="S3731" s="36">
        <f t="shared" si="176"/>
        <v>0</v>
      </c>
    </row>
    <row r="3732" spans="1:19" x14ac:dyDescent="0.25">
      <c r="A3732" s="101">
        <f>'DETALLE DE CONEXIONES'!P3732</f>
        <v>0</v>
      </c>
      <c r="B3732" s="36">
        <f>'DETALLE DE CONEXIONES'!I3732</f>
        <v>0</v>
      </c>
      <c r="C3732" s="36">
        <f>'DETALLE DE CONEXIONES'!BB3732</f>
        <v>0</v>
      </c>
      <c r="D3732" s="36">
        <f>'DETALLE DE CONEXIONES'!E3732</f>
        <v>0</v>
      </c>
      <c r="E3732" s="36">
        <f t="shared" si="174"/>
        <v>1</v>
      </c>
      <c r="F3732" s="36">
        <f>IFERROR(LIMPIA('DETALLE DE CONEXIONES'!N3732,1),0)</f>
        <v>0</v>
      </c>
      <c r="G3732" s="36" t="str">
        <f>LEFT('DETALLE DE CONEXIONES'!BE3732,3)</f>
        <v/>
      </c>
      <c r="H3732" s="36" t="str">
        <f>RIGHT('DETALLE DE CONEXIONES'!AK3732,2)</f>
        <v/>
      </c>
      <c r="I3732" s="36" t="str">
        <f>LEFT('DETALLE DE CONEXIONES'!AK3732,3)</f>
        <v/>
      </c>
      <c r="J3732" s="36" t="str">
        <f>LEFT('DETALLE DE CONEXIONES'!M3732,3)</f>
        <v/>
      </c>
      <c r="K3732" s="36" t="str">
        <f>IF(LEN('DETALLE DE CONEXIONES'!M3732)&lt;12,(RIGHT('DETALLE DE CONEXIONES'!M3732,5)),(RIGHT('DETALLE DE CONEXIONES'!M3732,6)))</f>
        <v/>
      </c>
      <c r="L3732" s="36">
        <f>IF(C3732="Saliente Local",(IFERROR((LIMPIA(J3732,1)),0)),0)</f>
        <v>0</v>
      </c>
      <c r="M3732" s="36">
        <f>IF(C3732="Saliente Nacional",(IFERROR((LIMPIA(J3732,1)),0)),0)</f>
        <v>0</v>
      </c>
      <c r="N3732" s="36">
        <f>IF(C3732="Saliente Internacional",(IFERROR((LIMPIA(J3732,1)),0)),0)</f>
        <v>0</v>
      </c>
      <c r="O3732" s="36">
        <f>IF(C3732="Saliente Local",(IFERROR((LIMPIA(K3732,1)),0)),0)</f>
        <v>0</v>
      </c>
      <c r="P3732" s="36">
        <f>IF(C3732="Saliente Nacional",(IFERROR((LIMPIA(K3732,1)),0)),0)</f>
        <v>0</v>
      </c>
      <c r="Q3732" s="36">
        <f>IF(C3732="Saliente Internacional",(IFERROR((LIMPIA(K3732,1)),0)),0)</f>
        <v>0</v>
      </c>
      <c r="R3732" s="36">
        <f t="shared" si="175"/>
        <v>0</v>
      </c>
      <c r="S3732" s="36">
        <f t="shared" si="176"/>
        <v>0</v>
      </c>
    </row>
    <row r="3733" spans="1:19" x14ac:dyDescent="0.25">
      <c r="A3733" s="101">
        <f>'DETALLE DE CONEXIONES'!P3733</f>
        <v>0</v>
      </c>
      <c r="B3733" s="36">
        <f>'DETALLE DE CONEXIONES'!I3733</f>
        <v>0</v>
      </c>
      <c r="C3733" s="36">
        <f>'DETALLE DE CONEXIONES'!BB3733</f>
        <v>0</v>
      </c>
      <c r="D3733" s="36">
        <f>'DETALLE DE CONEXIONES'!E3733</f>
        <v>0</v>
      </c>
      <c r="E3733" s="36">
        <f t="shared" si="174"/>
        <v>1</v>
      </c>
      <c r="F3733" s="36">
        <f>IFERROR(LIMPIA('DETALLE DE CONEXIONES'!N3733,1),0)</f>
        <v>0</v>
      </c>
      <c r="G3733" s="36" t="str">
        <f>LEFT('DETALLE DE CONEXIONES'!BE3733,3)</f>
        <v/>
      </c>
      <c r="H3733" s="36" t="str">
        <f>RIGHT('DETALLE DE CONEXIONES'!AK3733,2)</f>
        <v/>
      </c>
      <c r="I3733" s="36" t="str">
        <f>LEFT('DETALLE DE CONEXIONES'!AK3733,3)</f>
        <v/>
      </c>
      <c r="J3733" s="36" t="str">
        <f>LEFT('DETALLE DE CONEXIONES'!M3733,3)</f>
        <v/>
      </c>
      <c r="K3733" s="36" t="str">
        <f>IF(LEN('DETALLE DE CONEXIONES'!M3733)&lt;12,(RIGHT('DETALLE DE CONEXIONES'!M3733,5)),(RIGHT('DETALLE DE CONEXIONES'!M3733,6)))</f>
        <v/>
      </c>
      <c r="L3733" s="36">
        <f>IF(C3733="Saliente Local",(IFERROR((LIMPIA(J3733,1)),0)),0)</f>
        <v>0</v>
      </c>
      <c r="M3733" s="36">
        <f>IF(C3733="Saliente Nacional",(IFERROR((LIMPIA(J3733,1)),0)),0)</f>
        <v>0</v>
      </c>
      <c r="N3733" s="36">
        <f>IF(C3733="Saliente Internacional",(IFERROR((LIMPIA(J3733,1)),0)),0)</f>
        <v>0</v>
      </c>
      <c r="O3733" s="36">
        <f>IF(C3733="Saliente Local",(IFERROR((LIMPIA(K3733,1)),0)),0)</f>
        <v>0</v>
      </c>
      <c r="P3733" s="36">
        <f>IF(C3733="Saliente Nacional",(IFERROR((LIMPIA(K3733,1)),0)),0)</f>
        <v>0</v>
      </c>
      <c r="Q3733" s="36">
        <f>IF(C3733="Saliente Internacional",(IFERROR((LIMPIA(K3733,1)),0)),0)</f>
        <v>0</v>
      </c>
      <c r="R3733" s="36">
        <f t="shared" si="175"/>
        <v>0</v>
      </c>
      <c r="S3733" s="36">
        <f t="shared" si="176"/>
        <v>0</v>
      </c>
    </row>
    <row r="3734" spans="1:19" x14ac:dyDescent="0.25">
      <c r="A3734" s="101">
        <f>'DETALLE DE CONEXIONES'!P3734</f>
        <v>0</v>
      </c>
      <c r="B3734" s="36">
        <f>'DETALLE DE CONEXIONES'!I3734</f>
        <v>0</v>
      </c>
      <c r="C3734" s="36">
        <f>'DETALLE DE CONEXIONES'!BB3734</f>
        <v>0</v>
      </c>
      <c r="D3734" s="36">
        <f>'DETALLE DE CONEXIONES'!E3734</f>
        <v>0</v>
      </c>
      <c r="E3734" s="36">
        <f t="shared" si="174"/>
        <v>1</v>
      </c>
      <c r="F3734" s="36">
        <f>IFERROR(LIMPIA('DETALLE DE CONEXIONES'!N3734,1),0)</f>
        <v>0</v>
      </c>
      <c r="G3734" s="36" t="str">
        <f>LEFT('DETALLE DE CONEXIONES'!BE3734,3)</f>
        <v/>
      </c>
      <c r="H3734" s="36" t="str">
        <f>RIGHT('DETALLE DE CONEXIONES'!AK3734,2)</f>
        <v/>
      </c>
      <c r="I3734" s="36" t="str">
        <f>LEFT('DETALLE DE CONEXIONES'!AK3734,3)</f>
        <v/>
      </c>
      <c r="J3734" s="36" t="str">
        <f>LEFT('DETALLE DE CONEXIONES'!M3734,3)</f>
        <v/>
      </c>
      <c r="K3734" s="36" t="str">
        <f>IF(LEN('DETALLE DE CONEXIONES'!M3734)&lt;12,(RIGHT('DETALLE DE CONEXIONES'!M3734,5)),(RIGHT('DETALLE DE CONEXIONES'!M3734,6)))</f>
        <v/>
      </c>
      <c r="L3734" s="36">
        <f>IF(C3734="Saliente Local",(IFERROR((LIMPIA(J3734,1)),0)),0)</f>
        <v>0</v>
      </c>
      <c r="M3734" s="36">
        <f>IF(C3734="Saliente Nacional",(IFERROR((LIMPIA(J3734,1)),0)),0)</f>
        <v>0</v>
      </c>
      <c r="N3734" s="36">
        <f>IF(C3734="Saliente Internacional",(IFERROR((LIMPIA(J3734,1)),0)),0)</f>
        <v>0</v>
      </c>
      <c r="O3734" s="36">
        <f>IF(C3734="Saliente Local",(IFERROR((LIMPIA(K3734,1)),0)),0)</f>
        <v>0</v>
      </c>
      <c r="P3734" s="36">
        <f>IF(C3734="Saliente Nacional",(IFERROR((LIMPIA(K3734,1)),0)),0)</f>
        <v>0</v>
      </c>
      <c r="Q3734" s="36">
        <f>IF(C3734="Saliente Internacional",(IFERROR((LIMPIA(K3734,1)),0)),0)</f>
        <v>0</v>
      </c>
      <c r="R3734" s="36">
        <f t="shared" si="175"/>
        <v>0</v>
      </c>
      <c r="S3734" s="36">
        <f t="shared" si="176"/>
        <v>0</v>
      </c>
    </row>
    <row r="3735" spans="1:19" x14ac:dyDescent="0.25">
      <c r="A3735" s="101">
        <f>'DETALLE DE CONEXIONES'!P3735</f>
        <v>0</v>
      </c>
      <c r="B3735" s="36">
        <f>'DETALLE DE CONEXIONES'!I3735</f>
        <v>0</v>
      </c>
      <c r="C3735" s="36">
        <f>'DETALLE DE CONEXIONES'!BB3735</f>
        <v>0</v>
      </c>
      <c r="D3735" s="36">
        <f>'DETALLE DE CONEXIONES'!E3735</f>
        <v>0</v>
      </c>
      <c r="E3735" s="36">
        <f t="shared" si="174"/>
        <v>1</v>
      </c>
      <c r="F3735" s="36">
        <f>IFERROR(LIMPIA('DETALLE DE CONEXIONES'!N3735,1),0)</f>
        <v>0</v>
      </c>
      <c r="G3735" s="36" t="str">
        <f>LEFT('DETALLE DE CONEXIONES'!BE3735,3)</f>
        <v/>
      </c>
      <c r="H3735" s="36" t="str">
        <f>RIGHT('DETALLE DE CONEXIONES'!AK3735,2)</f>
        <v/>
      </c>
      <c r="I3735" s="36" t="str">
        <f>LEFT('DETALLE DE CONEXIONES'!AK3735,3)</f>
        <v/>
      </c>
      <c r="J3735" s="36" t="str">
        <f>LEFT('DETALLE DE CONEXIONES'!M3735,3)</f>
        <v/>
      </c>
      <c r="K3735" s="36" t="str">
        <f>IF(LEN('DETALLE DE CONEXIONES'!M3735)&lt;12,(RIGHT('DETALLE DE CONEXIONES'!M3735,5)),(RIGHT('DETALLE DE CONEXIONES'!M3735,6)))</f>
        <v/>
      </c>
      <c r="L3735" s="36">
        <f>IF(C3735="Saliente Local",(IFERROR((LIMPIA(J3735,1)),0)),0)</f>
        <v>0</v>
      </c>
      <c r="M3735" s="36">
        <f>IF(C3735="Saliente Nacional",(IFERROR((LIMPIA(J3735,1)),0)),0)</f>
        <v>0</v>
      </c>
      <c r="N3735" s="36">
        <f>IF(C3735="Saliente Internacional",(IFERROR((LIMPIA(J3735,1)),0)),0)</f>
        <v>0</v>
      </c>
      <c r="O3735" s="36">
        <f>IF(C3735="Saliente Local",(IFERROR((LIMPIA(K3735,1)),0)),0)</f>
        <v>0</v>
      </c>
      <c r="P3735" s="36">
        <f>IF(C3735="Saliente Nacional",(IFERROR((LIMPIA(K3735,1)),0)),0)</f>
        <v>0</v>
      </c>
      <c r="Q3735" s="36">
        <f>IF(C3735="Saliente Internacional",(IFERROR((LIMPIA(K3735,1)),0)),0)</f>
        <v>0</v>
      </c>
      <c r="R3735" s="36">
        <f t="shared" si="175"/>
        <v>0</v>
      </c>
      <c r="S3735" s="36">
        <f t="shared" si="176"/>
        <v>0</v>
      </c>
    </row>
    <row r="3736" spans="1:19" x14ac:dyDescent="0.25">
      <c r="A3736" s="101">
        <f>'DETALLE DE CONEXIONES'!P3736</f>
        <v>0</v>
      </c>
      <c r="B3736" s="36">
        <f>'DETALLE DE CONEXIONES'!I3736</f>
        <v>0</v>
      </c>
      <c r="C3736" s="36">
        <f>'DETALLE DE CONEXIONES'!BB3736</f>
        <v>0</v>
      </c>
      <c r="D3736" s="36">
        <f>'DETALLE DE CONEXIONES'!E3736</f>
        <v>0</v>
      </c>
      <c r="E3736" s="36">
        <f t="shared" si="174"/>
        <v>1</v>
      </c>
      <c r="F3736" s="36">
        <f>IFERROR(LIMPIA('DETALLE DE CONEXIONES'!N3736,1),0)</f>
        <v>0</v>
      </c>
      <c r="G3736" s="36" t="str">
        <f>LEFT('DETALLE DE CONEXIONES'!BE3736,3)</f>
        <v/>
      </c>
      <c r="H3736" s="36" t="str">
        <f>RIGHT('DETALLE DE CONEXIONES'!AK3736,2)</f>
        <v/>
      </c>
      <c r="I3736" s="36" t="str">
        <f>LEFT('DETALLE DE CONEXIONES'!AK3736,3)</f>
        <v/>
      </c>
      <c r="J3736" s="36" t="str">
        <f>LEFT('DETALLE DE CONEXIONES'!M3736,3)</f>
        <v/>
      </c>
      <c r="K3736" s="36" t="str">
        <f>IF(LEN('DETALLE DE CONEXIONES'!M3736)&lt;12,(RIGHT('DETALLE DE CONEXIONES'!M3736,5)),(RIGHT('DETALLE DE CONEXIONES'!M3736,6)))</f>
        <v/>
      </c>
      <c r="L3736" s="36">
        <f>IF(C3736="Saliente Local",(IFERROR((LIMPIA(J3736,1)),0)),0)</f>
        <v>0</v>
      </c>
      <c r="M3736" s="36">
        <f>IF(C3736="Saliente Nacional",(IFERROR((LIMPIA(J3736,1)),0)),0)</f>
        <v>0</v>
      </c>
      <c r="N3736" s="36">
        <f>IF(C3736="Saliente Internacional",(IFERROR((LIMPIA(J3736,1)),0)),0)</f>
        <v>0</v>
      </c>
      <c r="O3736" s="36">
        <f>IF(C3736="Saliente Local",(IFERROR((LIMPIA(K3736,1)),0)),0)</f>
        <v>0</v>
      </c>
      <c r="P3736" s="36">
        <f>IF(C3736="Saliente Nacional",(IFERROR((LIMPIA(K3736,1)),0)),0)</f>
        <v>0</v>
      </c>
      <c r="Q3736" s="36">
        <f>IF(C3736="Saliente Internacional",(IFERROR((LIMPIA(K3736,1)),0)),0)</f>
        <v>0</v>
      </c>
      <c r="R3736" s="36">
        <f t="shared" si="175"/>
        <v>0</v>
      </c>
      <c r="S3736" s="36">
        <f t="shared" si="176"/>
        <v>0</v>
      </c>
    </row>
    <row r="3737" spans="1:19" x14ac:dyDescent="0.25">
      <c r="A3737" s="101">
        <f>'DETALLE DE CONEXIONES'!P3737</f>
        <v>0</v>
      </c>
      <c r="B3737" s="36">
        <f>'DETALLE DE CONEXIONES'!I3737</f>
        <v>0</v>
      </c>
      <c r="C3737" s="36">
        <f>'DETALLE DE CONEXIONES'!BB3737</f>
        <v>0</v>
      </c>
      <c r="D3737" s="36">
        <f>'DETALLE DE CONEXIONES'!E3737</f>
        <v>0</v>
      </c>
      <c r="E3737" s="36">
        <f t="shared" si="174"/>
        <v>1</v>
      </c>
      <c r="F3737" s="36">
        <f>IFERROR(LIMPIA('DETALLE DE CONEXIONES'!N3737,1),0)</f>
        <v>0</v>
      </c>
      <c r="G3737" s="36" t="str">
        <f>LEFT('DETALLE DE CONEXIONES'!BE3737,3)</f>
        <v/>
      </c>
      <c r="H3737" s="36" t="str">
        <f>RIGHT('DETALLE DE CONEXIONES'!AK3737,2)</f>
        <v/>
      </c>
      <c r="I3737" s="36" t="str">
        <f>LEFT('DETALLE DE CONEXIONES'!AK3737,3)</f>
        <v/>
      </c>
      <c r="J3737" s="36" t="str">
        <f>LEFT('DETALLE DE CONEXIONES'!M3737,3)</f>
        <v/>
      </c>
      <c r="K3737" s="36" t="str">
        <f>IF(LEN('DETALLE DE CONEXIONES'!M3737)&lt;12,(RIGHT('DETALLE DE CONEXIONES'!M3737,5)),(RIGHT('DETALLE DE CONEXIONES'!M3737,6)))</f>
        <v/>
      </c>
      <c r="L3737" s="36">
        <f>IF(C3737="Saliente Local",(IFERROR((LIMPIA(J3737,1)),0)),0)</f>
        <v>0</v>
      </c>
      <c r="M3737" s="36">
        <f>IF(C3737="Saliente Nacional",(IFERROR((LIMPIA(J3737,1)),0)),0)</f>
        <v>0</v>
      </c>
      <c r="N3737" s="36">
        <f>IF(C3737="Saliente Internacional",(IFERROR((LIMPIA(J3737,1)),0)),0)</f>
        <v>0</v>
      </c>
      <c r="O3737" s="36">
        <f>IF(C3737="Saliente Local",(IFERROR((LIMPIA(K3737,1)),0)),0)</f>
        <v>0</v>
      </c>
      <c r="P3737" s="36">
        <f>IF(C3737="Saliente Nacional",(IFERROR((LIMPIA(K3737,1)),0)),0)</f>
        <v>0</v>
      </c>
      <c r="Q3737" s="36">
        <f>IF(C3737="Saliente Internacional",(IFERROR((LIMPIA(K3737,1)),0)),0)</f>
        <v>0</v>
      </c>
      <c r="R3737" s="36">
        <f t="shared" si="175"/>
        <v>0</v>
      </c>
      <c r="S3737" s="36">
        <f t="shared" si="176"/>
        <v>0</v>
      </c>
    </row>
    <row r="3738" spans="1:19" x14ac:dyDescent="0.25">
      <c r="A3738" s="101">
        <f>'DETALLE DE CONEXIONES'!P3738</f>
        <v>0</v>
      </c>
      <c r="B3738" s="36">
        <f>'DETALLE DE CONEXIONES'!I3738</f>
        <v>0</v>
      </c>
      <c r="C3738" s="36">
        <f>'DETALLE DE CONEXIONES'!BB3738</f>
        <v>0</v>
      </c>
      <c r="D3738" s="36">
        <f>'DETALLE DE CONEXIONES'!E3738</f>
        <v>0</v>
      </c>
      <c r="E3738" s="36">
        <f t="shared" si="174"/>
        <v>1</v>
      </c>
      <c r="F3738" s="36">
        <f>IFERROR(LIMPIA('DETALLE DE CONEXIONES'!N3738,1),0)</f>
        <v>0</v>
      </c>
      <c r="G3738" s="36" t="str">
        <f>LEFT('DETALLE DE CONEXIONES'!BE3738,3)</f>
        <v/>
      </c>
      <c r="H3738" s="36" t="str">
        <f>RIGHT('DETALLE DE CONEXIONES'!AK3738,2)</f>
        <v/>
      </c>
      <c r="I3738" s="36" t="str">
        <f>LEFT('DETALLE DE CONEXIONES'!AK3738,3)</f>
        <v/>
      </c>
      <c r="J3738" s="36" t="str">
        <f>LEFT('DETALLE DE CONEXIONES'!M3738,3)</f>
        <v/>
      </c>
      <c r="K3738" s="36" t="str">
        <f>IF(LEN('DETALLE DE CONEXIONES'!M3738)&lt;12,(RIGHT('DETALLE DE CONEXIONES'!M3738,5)),(RIGHT('DETALLE DE CONEXIONES'!M3738,6)))</f>
        <v/>
      </c>
      <c r="L3738" s="36">
        <f>IF(C3738="Saliente Local",(IFERROR((LIMPIA(J3738,1)),0)),0)</f>
        <v>0</v>
      </c>
      <c r="M3738" s="36">
        <f>IF(C3738="Saliente Nacional",(IFERROR((LIMPIA(J3738,1)),0)),0)</f>
        <v>0</v>
      </c>
      <c r="N3738" s="36">
        <f>IF(C3738="Saliente Internacional",(IFERROR((LIMPIA(J3738,1)),0)),0)</f>
        <v>0</v>
      </c>
      <c r="O3738" s="36">
        <f>IF(C3738="Saliente Local",(IFERROR((LIMPIA(K3738,1)),0)),0)</f>
        <v>0</v>
      </c>
      <c r="P3738" s="36">
        <f>IF(C3738="Saliente Nacional",(IFERROR((LIMPIA(K3738,1)),0)),0)</f>
        <v>0</v>
      </c>
      <c r="Q3738" s="36">
        <f>IF(C3738="Saliente Internacional",(IFERROR((LIMPIA(K3738,1)),0)),0)</f>
        <v>0</v>
      </c>
      <c r="R3738" s="36">
        <f t="shared" si="175"/>
        <v>0</v>
      </c>
      <c r="S3738" s="36">
        <f t="shared" si="176"/>
        <v>0</v>
      </c>
    </row>
    <row r="3739" spans="1:19" x14ac:dyDescent="0.25">
      <c r="A3739" s="101">
        <f>'DETALLE DE CONEXIONES'!P3739</f>
        <v>0</v>
      </c>
      <c r="B3739" s="36">
        <f>'DETALLE DE CONEXIONES'!I3739</f>
        <v>0</v>
      </c>
      <c r="C3739" s="36">
        <f>'DETALLE DE CONEXIONES'!BB3739</f>
        <v>0</v>
      </c>
      <c r="D3739" s="36">
        <f>'DETALLE DE CONEXIONES'!E3739</f>
        <v>0</v>
      </c>
      <c r="E3739" s="36">
        <f t="shared" si="174"/>
        <v>1</v>
      </c>
      <c r="F3739" s="36">
        <f>IFERROR(LIMPIA('DETALLE DE CONEXIONES'!N3739,1),0)</f>
        <v>0</v>
      </c>
      <c r="G3739" s="36" t="str">
        <f>LEFT('DETALLE DE CONEXIONES'!BE3739,3)</f>
        <v/>
      </c>
      <c r="H3739" s="36" t="str">
        <f>RIGHT('DETALLE DE CONEXIONES'!AK3739,2)</f>
        <v/>
      </c>
      <c r="I3739" s="36" t="str">
        <f>LEFT('DETALLE DE CONEXIONES'!AK3739,3)</f>
        <v/>
      </c>
      <c r="J3739" s="36" t="str">
        <f>LEFT('DETALLE DE CONEXIONES'!M3739,3)</f>
        <v/>
      </c>
      <c r="K3739" s="36" t="str">
        <f>IF(LEN('DETALLE DE CONEXIONES'!M3739)&lt;12,(RIGHT('DETALLE DE CONEXIONES'!M3739,5)),(RIGHT('DETALLE DE CONEXIONES'!M3739,6)))</f>
        <v/>
      </c>
      <c r="L3739" s="36">
        <f>IF(C3739="Saliente Local",(IFERROR((LIMPIA(J3739,1)),0)),0)</f>
        <v>0</v>
      </c>
      <c r="M3739" s="36">
        <f>IF(C3739="Saliente Nacional",(IFERROR((LIMPIA(J3739,1)),0)),0)</f>
        <v>0</v>
      </c>
      <c r="N3739" s="36">
        <f>IF(C3739="Saliente Internacional",(IFERROR((LIMPIA(J3739,1)),0)),0)</f>
        <v>0</v>
      </c>
      <c r="O3739" s="36">
        <f>IF(C3739="Saliente Local",(IFERROR((LIMPIA(K3739,1)),0)),0)</f>
        <v>0</v>
      </c>
      <c r="P3739" s="36">
        <f>IF(C3739="Saliente Nacional",(IFERROR((LIMPIA(K3739,1)),0)),0)</f>
        <v>0</v>
      </c>
      <c r="Q3739" s="36">
        <f>IF(C3739="Saliente Internacional",(IFERROR((LIMPIA(K3739,1)),0)),0)</f>
        <v>0</v>
      </c>
      <c r="R3739" s="36">
        <f t="shared" si="175"/>
        <v>0</v>
      </c>
      <c r="S3739" s="36">
        <f t="shared" si="176"/>
        <v>0</v>
      </c>
    </row>
    <row r="3740" spans="1:19" x14ac:dyDescent="0.25">
      <c r="A3740" s="101">
        <f>'DETALLE DE CONEXIONES'!P3740</f>
        <v>0</v>
      </c>
      <c r="B3740" s="36">
        <f>'DETALLE DE CONEXIONES'!I3740</f>
        <v>0</v>
      </c>
      <c r="C3740" s="36">
        <f>'DETALLE DE CONEXIONES'!BB3740</f>
        <v>0</v>
      </c>
      <c r="D3740" s="36">
        <f>'DETALLE DE CONEXIONES'!E3740</f>
        <v>0</v>
      </c>
      <c r="E3740" s="36">
        <f t="shared" si="174"/>
        <v>1</v>
      </c>
      <c r="F3740" s="36">
        <f>IFERROR(LIMPIA('DETALLE DE CONEXIONES'!N3740,1),0)</f>
        <v>0</v>
      </c>
      <c r="G3740" s="36" t="str">
        <f>LEFT('DETALLE DE CONEXIONES'!BE3740,3)</f>
        <v/>
      </c>
      <c r="H3740" s="36" t="str">
        <f>RIGHT('DETALLE DE CONEXIONES'!AK3740,2)</f>
        <v/>
      </c>
      <c r="I3740" s="36" t="str">
        <f>LEFT('DETALLE DE CONEXIONES'!AK3740,3)</f>
        <v/>
      </c>
      <c r="J3740" s="36" t="str">
        <f>LEFT('DETALLE DE CONEXIONES'!M3740,3)</f>
        <v/>
      </c>
      <c r="K3740" s="36" t="str">
        <f>IF(LEN('DETALLE DE CONEXIONES'!M3740)&lt;12,(RIGHT('DETALLE DE CONEXIONES'!M3740,5)),(RIGHT('DETALLE DE CONEXIONES'!M3740,6)))</f>
        <v/>
      </c>
      <c r="L3740" s="36">
        <f>IF(C3740="Saliente Local",(IFERROR((LIMPIA(J3740,1)),0)),0)</f>
        <v>0</v>
      </c>
      <c r="M3740" s="36">
        <f>IF(C3740="Saliente Nacional",(IFERROR((LIMPIA(J3740,1)),0)),0)</f>
        <v>0</v>
      </c>
      <c r="N3740" s="36">
        <f>IF(C3740="Saliente Internacional",(IFERROR((LIMPIA(J3740,1)),0)),0)</f>
        <v>0</v>
      </c>
      <c r="O3740" s="36">
        <f>IF(C3740="Saliente Local",(IFERROR((LIMPIA(K3740,1)),0)),0)</f>
        <v>0</v>
      </c>
      <c r="P3740" s="36">
        <f>IF(C3740="Saliente Nacional",(IFERROR((LIMPIA(K3740,1)),0)),0)</f>
        <v>0</v>
      </c>
      <c r="Q3740" s="36">
        <f>IF(C3740="Saliente Internacional",(IFERROR((LIMPIA(K3740,1)),0)),0)</f>
        <v>0</v>
      </c>
      <c r="R3740" s="36">
        <f t="shared" si="175"/>
        <v>0</v>
      </c>
      <c r="S3740" s="36">
        <f t="shared" si="176"/>
        <v>0</v>
      </c>
    </row>
    <row r="3741" spans="1:19" x14ac:dyDescent="0.25">
      <c r="A3741" s="101">
        <f>'DETALLE DE CONEXIONES'!P3741</f>
        <v>0</v>
      </c>
      <c r="B3741" s="36">
        <f>'DETALLE DE CONEXIONES'!I3741</f>
        <v>0</v>
      </c>
      <c r="C3741" s="36">
        <f>'DETALLE DE CONEXIONES'!BB3741</f>
        <v>0</v>
      </c>
      <c r="D3741" s="36">
        <f>'DETALLE DE CONEXIONES'!E3741</f>
        <v>0</v>
      </c>
      <c r="E3741" s="36">
        <f t="shared" si="174"/>
        <v>1</v>
      </c>
      <c r="F3741" s="36">
        <f>IFERROR(LIMPIA('DETALLE DE CONEXIONES'!N3741,1),0)</f>
        <v>0</v>
      </c>
      <c r="G3741" s="36" t="str">
        <f>LEFT('DETALLE DE CONEXIONES'!BE3741,3)</f>
        <v/>
      </c>
      <c r="H3741" s="36" t="str">
        <f>RIGHT('DETALLE DE CONEXIONES'!AK3741,2)</f>
        <v/>
      </c>
      <c r="I3741" s="36" t="str">
        <f>LEFT('DETALLE DE CONEXIONES'!AK3741,3)</f>
        <v/>
      </c>
      <c r="J3741" s="36" t="str">
        <f>LEFT('DETALLE DE CONEXIONES'!M3741,3)</f>
        <v/>
      </c>
      <c r="K3741" s="36" t="str">
        <f>IF(LEN('DETALLE DE CONEXIONES'!M3741)&lt;12,(RIGHT('DETALLE DE CONEXIONES'!M3741,5)),(RIGHT('DETALLE DE CONEXIONES'!M3741,6)))</f>
        <v/>
      </c>
      <c r="L3741" s="36">
        <f>IF(C3741="Saliente Local",(IFERROR((LIMPIA(J3741,1)),0)),0)</f>
        <v>0</v>
      </c>
      <c r="M3741" s="36">
        <f>IF(C3741="Saliente Nacional",(IFERROR((LIMPIA(J3741,1)),0)),0)</f>
        <v>0</v>
      </c>
      <c r="N3741" s="36">
        <f>IF(C3741="Saliente Internacional",(IFERROR((LIMPIA(J3741,1)),0)),0)</f>
        <v>0</v>
      </c>
      <c r="O3741" s="36">
        <f>IF(C3741="Saliente Local",(IFERROR((LIMPIA(K3741,1)),0)),0)</f>
        <v>0</v>
      </c>
      <c r="P3741" s="36">
        <f>IF(C3741="Saliente Nacional",(IFERROR((LIMPIA(K3741,1)),0)),0)</f>
        <v>0</v>
      </c>
      <c r="Q3741" s="36">
        <f>IF(C3741="Saliente Internacional",(IFERROR((LIMPIA(K3741,1)),0)),0)</f>
        <v>0</v>
      </c>
      <c r="R3741" s="36">
        <f t="shared" si="175"/>
        <v>0</v>
      </c>
      <c r="S3741" s="36">
        <f t="shared" si="176"/>
        <v>0</v>
      </c>
    </row>
    <row r="3742" spans="1:19" x14ac:dyDescent="0.25">
      <c r="A3742" s="101">
        <f>'DETALLE DE CONEXIONES'!P3742</f>
        <v>0</v>
      </c>
      <c r="B3742" s="36">
        <f>'DETALLE DE CONEXIONES'!I3742</f>
        <v>0</v>
      </c>
      <c r="C3742" s="36">
        <f>'DETALLE DE CONEXIONES'!BB3742</f>
        <v>0</v>
      </c>
      <c r="D3742" s="36">
        <f>'DETALLE DE CONEXIONES'!E3742</f>
        <v>0</v>
      </c>
      <c r="E3742" s="36">
        <f t="shared" si="174"/>
        <v>1</v>
      </c>
      <c r="F3742" s="36">
        <f>IFERROR(LIMPIA('DETALLE DE CONEXIONES'!N3742,1),0)</f>
        <v>0</v>
      </c>
      <c r="G3742" s="36" t="str">
        <f>LEFT('DETALLE DE CONEXIONES'!BE3742,3)</f>
        <v/>
      </c>
      <c r="H3742" s="36" t="str">
        <f>RIGHT('DETALLE DE CONEXIONES'!AK3742,2)</f>
        <v/>
      </c>
      <c r="I3742" s="36" t="str">
        <f>LEFT('DETALLE DE CONEXIONES'!AK3742,3)</f>
        <v/>
      </c>
      <c r="J3742" s="36" t="str">
        <f>LEFT('DETALLE DE CONEXIONES'!M3742,3)</f>
        <v/>
      </c>
      <c r="K3742" s="36" t="str">
        <f>IF(LEN('DETALLE DE CONEXIONES'!M3742)&lt;12,(RIGHT('DETALLE DE CONEXIONES'!M3742,5)),(RIGHT('DETALLE DE CONEXIONES'!M3742,6)))</f>
        <v/>
      </c>
      <c r="L3742" s="36">
        <f>IF(C3742="Saliente Local",(IFERROR((LIMPIA(J3742,1)),0)),0)</f>
        <v>0</v>
      </c>
      <c r="M3742" s="36">
        <f>IF(C3742="Saliente Nacional",(IFERROR((LIMPIA(J3742,1)),0)),0)</f>
        <v>0</v>
      </c>
      <c r="N3742" s="36">
        <f>IF(C3742="Saliente Internacional",(IFERROR((LIMPIA(J3742,1)),0)),0)</f>
        <v>0</v>
      </c>
      <c r="O3742" s="36">
        <f>IF(C3742="Saliente Local",(IFERROR((LIMPIA(K3742,1)),0)),0)</f>
        <v>0</v>
      </c>
      <c r="P3742" s="36">
        <f>IF(C3742="Saliente Nacional",(IFERROR((LIMPIA(K3742,1)),0)),0)</f>
        <v>0</v>
      </c>
      <c r="Q3742" s="36">
        <f>IF(C3742="Saliente Internacional",(IFERROR((LIMPIA(K3742,1)),0)),0)</f>
        <v>0</v>
      </c>
      <c r="R3742" s="36">
        <f t="shared" si="175"/>
        <v>0</v>
      </c>
      <c r="S3742" s="36">
        <f t="shared" si="176"/>
        <v>0</v>
      </c>
    </row>
    <row r="3743" spans="1:19" x14ac:dyDescent="0.25">
      <c r="A3743" s="101">
        <f>'DETALLE DE CONEXIONES'!P3743</f>
        <v>0</v>
      </c>
      <c r="B3743" s="36">
        <f>'DETALLE DE CONEXIONES'!I3743</f>
        <v>0</v>
      </c>
      <c r="C3743" s="36">
        <f>'DETALLE DE CONEXIONES'!BB3743</f>
        <v>0</v>
      </c>
      <c r="D3743" s="36">
        <f>'DETALLE DE CONEXIONES'!E3743</f>
        <v>0</v>
      </c>
      <c r="E3743" s="36">
        <f t="shared" si="174"/>
        <v>1</v>
      </c>
      <c r="F3743" s="36">
        <f>IFERROR(LIMPIA('DETALLE DE CONEXIONES'!N3743,1),0)</f>
        <v>0</v>
      </c>
      <c r="G3743" s="36" t="str">
        <f>LEFT('DETALLE DE CONEXIONES'!BE3743,3)</f>
        <v/>
      </c>
      <c r="H3743" s="36" t="str">
        <f>RIGHT('DETALLE DE CONEXIONES'!AK3743,2)</f>
        <v/>
      </c>
      <c r="I3743" s="36" t="str">
        <f>LEFT('DETALLE DE CONEXIONES'!AK3743,3)</f>
        <v/>
      </c>
      <c r="J3743" s="36" t="str">
        <f>LEFT('DETALLE DE CONEXIONES'!M3743,3)</f>
        <v/>
      </c>
      <c r="K3743" s="36" t="str">
        <f>IF(LEN('DETALLE DE CONEXIONES'!M3743)&lt;12,(RIGHT('DETALLE DE CONEXIONES'!M3743,5)),(RIGHT('DETALLE DE CONEXIONES'!M3743,6)))</f>
        <v/>
      </c>
      <c r="L3743" s="36">
        <f>IF(C3743="Saliente Local",(IFERROR((LIMPIA(J3743,1)),0)),0)</f>
        <v>0</v>
      </c>
      <c r="M3743" s="36">
        <f>IF(C3743="Saliente Nacional",(IFERROR((LIMPIA(J3743,1)),0)),0)</f>
        <v>0</v>
      </c>
      <c r="N3743" s="36">
        <f>IF(C3743="Saliente Internacional",(IFERROR((LIMPIA(J3743,1)),0)),0)</f>
        <v>0</v>
      </c>
      <c r="O3743" s="36">
        <f>IF(C3743="Saliente Local",(IFERROR((LIMPIA(K3743,1)),0)),0)</f>
        <v>0</v>
      </c>
      <c r="P3743" s="36">
        <f>IF(C3743="Saliente Nacional",(IFERROR((LIMPIA(K3743,1)),0)),0)</f>
        <v>0</v>
      </c>
      <c r="Q3743" s="36">
        <f>IF(C3743="Saliente Internacional",(IFERROR((LIMPIA(K3743,1)),0)),0)</f>
        <v>0</v>
      </c>
      <c r="R3743" s="36">
        <f t="shared" si="175"/>
        <v>0</v>
      </c>
      <c r="S3743" s="36">
        <f t="shared" si="176"/>
        <v>0</v>
      </c>
    </row>
    <row r="3744" spans="1:19" x14ac:dyDescent="0.25">
      <c r="A3744" s="101">
        <f>'DETALLE DE CONEXIONES'!P3744</f>
        <v>0</v>
      </c>
      <c r="B3744" s="36">
        <f>'DETALLE DE CONEXIONES'!I3744</f>
        <v>0</v>
      </c>
      <c r="C3744" s="36">
        <f>'DETALLE DE CONEXIONES'!BB3744</f>
        <v>0</v>
      </c>
      <c r="D3744" s="36">
        <f>'DETALLE DE CONEXIONES'!E3744</f>
        <v>0</v>
      </c>
      <c r="E3744" s="36">
        <f t="shared" si="174"/>
        <v>1</v>
      </c>
      <c r="F3744" s="36">
        <f>IFERROR(LIMPIA('DETALLE DE CONEXIONES'!N3744,1),0)</f>
        <v>0</v>
      </c>
      <c r="G3744" s="36" t="str">
        <f>LEFT('DETALLE DE CONEXIONES'!BE3744,3)</f>
        <v/>
      </c>
      <c r="H3744" s="36" t="str">
        <f>RIGHT('DETALLE DE CONEXIONES'!AK3744,2)</f>
        <v/>
      </c>
      <c r="I3744" s="36" t="str">
        <f>LEFT('DETALLE DE CONEXIONES'!AK3744,3)</f>
        <v/>
      </c>
      <c r="J3744" s="36" t="str">
        <f>LEFT('DETALLE DE CONEXIONES'!M3744,3)</f>
        <v/>
      </c>
      <c r="K3744" s="36" t="str">
        <f>IF(LEN('DETALLE DE CONEXIONES'!M3744)&lt;12,(RIGHT('DETALLE DE CONEXIONES'!M3744,5)),(RIGHT('DETALLE DE CONEXIONES'!M3744,6)))</f>
        <v/>
      </c>
      <c r="L3744" s="36">
        <f>IF(C3744="Saliente Local",(IFERROR((LIMPIA(J3744,1)),0)),0)</f>
        <v>0</v>
      </c>
      <c r="M3744" s="36">
        <f>IF(C3744="Saliente Nacional",(IFERROR((LIMPIA(J3744,1)),0)),0)</f>
        <v>0</v>
      </c>
      <c r="N3744" s="36">
        <f>IF(C3744="Saliente Internacional",(IFERROR((LIMPIA(J3744,1)),0)),0)</f>
        <v>0</v>
      </c>
      <c r="O3744" s="36">
        <f>IF(C3744="Saliente Local",(IFERROR((LIMPIA(K3744,1)),0)),0)</f>
        <v>0</v>
      </c>
      <c r="P3744" s="36">
        <f>IF(C3744="Saliente Nacional",(IFERROR((LIMPIA(K3744,1)),0)),0)</f>
        <v>0</v>
      </c>
      <c r="Q3744" s="36">
        <f>IF(C3744="Saliente Internacional",(IFERROR((LIMPIA(K3744,1)),0)),0)</f>
        <v>0</v>
      </c>
      <c r="R3744" s="36">
        <f t="shared" si="175"/>
        <v>0</v>
      </c>
      <c r="S3744" s="36">
        <f t="shared" si="176"/>
        <v>0</v>
      </c>
    </row>
    <row r="3745" spans="1:19" x14ac:dyDescent="0.25">
      <c r="A3745" s="101">
        <f>'DETALLE DE CONEXIONES'!P3745</f>
        <v>0</v>
      </c>
      <c r="B3745" s="36">
        <f>'DETALLE DE CONEXIONES'!I3745</f>
        <v>0</v>
      </c>
      <c r="C3745" s="36">
        <f>'DETALLE DE CONEXIONES'!BB3745</f>
        <v>0</v>
      </c>
      <c r="D3745" s="36">
        <f>'DETALLE DE CONEXIONES'!E3745</f>
        <v>0</v>
      </c>
      <c r="E3745" s="36">
        <f t="shared" si="174"/>
        <v>1</v>
      </c>
      <c r="F3745" s="36">
        <f>IFERROR(LIMPIA('DETALLE DE CONEXIONES'!N3745,1),0)</f>
        <v>0</v>
      </c>
      <c r="G3745" s="36" t="str">
        <f>LEFT('DETALLE DE CONEXIONES'!BE3745,3)</f>
        <v/>
      </c>
      <c r="H3745" s="36" t="str">
        <f>RIGHT('DETALLE DE CONEXIONES'!AK3745,2)</f>
        <v/>
      </c>
      <c r="I3745" s="36" t="str">
        <f>LEFT('DETALLE DE CONEXIONES'!AK3745,3)</f>
        <v/>
      </c>
      <c r="J3745" s="36" t="str">
        <f>LEFT('DETALLE DE CONEXIONES'!M3745,3)</f>
        <v/>
      </c>
      <c r="K3745" s="36" t="str">
        <f>IF(LEN('DETALLE DE CONEXIONES'!M3745)&lt;12,(RIGHT('DETALLE DE CONEXIONES'!M3745,5)),(RIGHT('DETALLE DE CONEXIONES'!M3745,6)))</f>
        <v/>
      </c>
      <c r="L3745" s="36">
        <f>IF(C3745="Saliente Local",(IFERROR((LIMPIA(J3745,1)),0)),0)</f>
        <v>0</v>
      </c>
      <c r="M3745" s="36">
        <f>IF(C3745="Saliente Nacional",(IFERROR((LIMPIA(J3745,1)),0)),0)</f>
        <v>0</v>
      </c>
      <c r="N3745" s="36">
        <f>IF(C3745="Saliente Internacional",(IFERROR((LIMPIA(J3745,1)),0)),0)</f>
        <v>0</v>
      </c>
      <c r="O3745" s="36">
        <f>IF(C3745="Saliente Local",(IFERROR((LIMPIA(K3745,1)),0)),0)</f>
        <v>0</v>
      </c>
      <c r="P3745" s="36">
        <f>IF(C3745="Saliente Nacional",(IFERROR((LIMPIA(K3745,1)),0)),0)</f>
        <v>0</v>
      </c>
      <c r="Q3745" s="36">
        <f>IF(C3745="Saliente Internacional",(IFERROR((LIMPIA(K3745,1)),0)),0)</f>
        <v>0</v>
      </c>
      <c r="R3745" s="36">
        <f t="shared" si="175"/>
        <v>0</v>
      </c>
      <c r="S3745" s="36">
        <f t="shared" si="176"/>
        <v>0</v>
      </c>
    </row>
    <row r="3746" spans="1:19" x14ac:dyDescent="0.25">
      <c r="A3746" s="101">
        <f>'DETALLE DE CONEXIONES'!P3746</f>
        <v>0</v>
      </c>
      <c r="B3746" s="36">
        <f>'DETALLE DE CONEXIONES'!I3746</f>
        <v>0</v>
      </c>
      <c r="C3746" s="36">
        <f>'DETALLE DE CONEXIONES'!BB3746</f>
        <v>0</v>
      </c>
      <c r="D3746" s="36">
        <f>'DETALLE DE CONEXIONES'!E3746</f>
        <v>0</v>
      </c>
      <c r="E3746" s="36">
        <f t="shared" si="174"/>
        <v>1</v>
      </c>
      <c r="F3746" s="36">
        <f>IFERROR(LIMPIA('DETALLE DE CONEXIONES'!N3746,1),0)</f>
        <v>0</v>
      </c>
      <c r="G3746" s="36" t="str">
        <f>LEFT('DETALLE DE CONEXIONES'!BE3746,3)</f>
        <v/>
      </c>
      <c r="H3746" s="36" t="str">
        <f>RIGHT('DETALLE DE CONEXIONES'!AK3746,2)</f>
        <v/>
      </c>
      <c r="I3746" s="36" t="str">
        <f>LEFT('DETALLE DE CONEXIONES'!AK3746,3)</f>
        <v/>
      </c>
      <c r="J3746" s="36" t="str">
        <f>LEFT('DETALLE DE CONEXIONES'!M3746,3)</f>
        <v/>
      </c>
      <c r="K3746" s="36" t="str">
        <f>IF(LEN('DETALLE DE CONEXIONES'!M3746)&lt;12,(RIGHT('DETALLE DE CONEXIONES'!M3746,5)),(RIGHT('DETALLE DE CONEXIONES'!M3746,6)))</f>
        <v/>
      </c>
      <c r="L3746" s="36">
        <f>IF(C3746="Saliente Local",(IFERROR((LIMPIA(J3746,1)),0)),0)</f>
        <v>0</v>
      </c>
      <c r="M3746" s="36">
        <f>IF(C3746="Saliente Nacional",(IFERROR((LIMPIA(J3746,1)),0)),0)</f>
        <v>0</v>
      </c>
      <c r="N3746" s="36">
        <f>IF(C3746="Saliente Internacional",(IFERROR((LIMPIA(J3746,1)),0)),0)</f>
        <v>0</v>
      </c>
      <c r="O3746" s="36">
        <f>IF(C3746="Saliente Local",(IFERROR((LIMPIA(K3746,1)),0)),0)</f>
        <v>0</v>
      </c>
      <c r="P3746" s="36">
        <f>IF(C3746="Saliente Nacional",(IFERROR((LIMPIA(K3746,1)),0)),0)</f>
        <v>0</v>
      </c>
      <c r="Q3746" s="36">
        <f>IF(C3746="Saliente Internacional",(IFERROR((LIMPIA(K3746,1)),0)),0)</f>
        <v>0</v>
      </c>
      <c r="R3746" s="36">
        <f t="shared" si="175"/>
        <v>0</v>
      </c>
      <c r="S3746" s="36">
        <f t="shared" si="176"/>
        <v>0</v>
      </c>
    </row>
    <row r="3747" spans="1:19" x14ac:dyDescent="0.25">
      <c r="A3747" s="101">
        <f>'DETALLE DE CONEXIONES'!P3747</f>
        <v>0</v>
      </c>
      <c r="B3747" s="36">
        <f>'DETALLE DE CONEXIONES'!I3747</f>
        <v>0</v>
      </c>
      <c r="C3747" s="36">
        <f>'DETALLE DE CONEXIONES'!BB3747</f>
        <v>0</v>
      </c>
      <c r="D3747" s="36">
        <f>'DETALLE DE CONEXIONES'!E3747</f>
        <v>0</v>
      </c>
      <c r="E3747" s="36">
        <f t="shared" si="174"/>
        <v>1</v>
      </c>
      <c r="F3747" s="36">
        <f>IFERROR(LIMPIA('DETALLE DE CONEXIONES'!N3747,1),0)</f>
        <v>0</v>
      </c>
      <c r="G3747" s="36" t="str">
        <f>LEFT('DETALLE DE CONEXIONES'!BE3747,3)</f>
        <v/>
      </c>
      <c r="H3747" s="36" t="str">
        <f>RIGHT('DETALLE DE CONEXIONES'!AK3747,2)</f>
        <v/>
      </c>
      <c r="I3747" s="36" t="str">
        <f>LEFT('DETALLE DE CONEXIONES'!AK3747,3)</f>
        <v/>
      </c>
      <c r="J3747" s="36" t="str">
        <f>LEFT('DETALLE DE CONEXIONES'!M3747,3)</f>
        <v/>
      </c>
      <c r="K3747" s="36" t="str">
        <f>IF(LEN('DETALLE DE CONEXIONES'!M3747)&lt;12,(RIGHT('DETALLE DE CONEXIONES'!M3747,5)),(RIGHT('DETALLE DE CONEXIONES'!M3747,6)))</f>
        <v/>
      </c>
      <c r="L3747" s="36">
        <f>IF(C3747="Saliente Local",(IFERROR((LIMPIA(J3747,1)),0)),0)</f>
        <v>0</v>
      </c>
      <c r="M3747" s="36">
        <f>IF(C3747="Saliente Nacional",(IFERROR((LIMPIA(J3747,1)),0)),0)</f>
        <v>0</v>
      </c>
      <c r="N3747" s="36">
        <f>IF(C3747="Saliente Internacional",(IFERROR((LIMPIA(J3747,1)),0)),0)</f>
        <v>0</v>
      </c>
      <c r="O3747" s="36">
        <f>IF(C3747="Saliente Local",(IFERROR((LIMPIA(K3747,1)),0)),0)</f>
        <v>0</v>
      </c>
      <c r="P3747" s="36">
        <f>IF(C3747="Saliente Nacional",(IFERROR((LIMPIA(K3747,1)),0)),0)</f>
        <v>0</v>
      </c>
      <c r="Q3747" s="36">
        <f>IF(C3747="Saliente Internacional",(IFERROR((LIMPIA(K3747,1)),0)),0)</f>
        <v>0</v>
      </c>
      <c r="R3747" s="36">
        <f t="shared" si="175"/>
        <v>0</v>
      </c>
      <c r="S3747" s="36">
        <f t="shared" si="176"/>
        <v>0</v>
      </c>
    </row>
    <row r="3748" spans="1:19" x14ac:dyDescent="0.25">
      <c r="A3748" s="101">
        <f>'DETALLE DE CONEXIONES'!P3748</f>
        <v>0</v>
      </c>
      <c r="B3748" s="36">
        <f>'DETALLE DE CONEXIONES'!I3748</f>
        <v>0</v>
      </c>
      <c r="C3748" s="36">
        <f>'DETALLE DE CONEXIONES'!BB3748</f>
        <v>0</v>
      </c>
      <c r="D3748" s="36">
        <f>'DETALLE DE CONEXIONES'!E3748</f>
        <v>0</v>
      </c>
      <c r="E3748" s="36">
        <f t="shared" si="174"/>
        <v>1</v>
      </c>
      <c r="F3748" s="36">
        <f>IFERROR(LIMPIA('DETALLE DE CONEXIONES'!N3748,1),0)</f>
        <v>0</v>
      </c>
      <c r="G3748" s="36" t="str">
        <f>LEFT('DETALLE DE CONEXIONES'!BE3748,3)</f>
        <v/>
      </c>
      <c r="H3748" s="36" t="str">
        <f>RIGHT('DETALLE DE CONEXIONES'!AK3748,2)</f>
        <v/>
      </c>
      <c r="I3748" s="36" t="str">
        <f>LEFT('DETALLE DE CONEXIONES'!AK3748,3)</f>
        <v/>
      </c>
      <c r="J3748" s="36" t="str">
        <f>LEFT('DETALLE DE CONEXIONES'!M3748,3)</f>
        <v/>
      </c>
      <c r="K3748" s="36" t="str">
        <f>IF(LEN('DETALLE DE CONEXIONES'!M3748)&lt;12,(RIGHT('DETALLE DE CONEXIONES'!M3748,5)),(RIGHT('DETALLE DE CONEXIONES'!M3748,6)))</f>
        <v/>
      </c>
      <c r="L3748" s="36">
        <f>IF(C3748="Saliente Local",(IFERROR((LIMPIA(J3748,1)),0)),0)</f>
        <v>0</v>
      </c>
      <c r="M3748" s="36">
        <f>IF(C3748="Saliente Nacional",(IFERROR((LIMPIA(J3748,1)),0)),0)</f>
        <v>0</v>
      </c>
      <c r="N3748" s="36">
        <f>IF(C3748="Saliente Internacional",(IFERROR((LIMPIA(J3748,1)),0)),0)</f>
        <v>0</v>
      </c>
      <c r="O3748" s="36">
        <f>IF(C3748="Saliente Local",(IFERROR((LIMPIA(K3748,1)),0)),0)</f>
        <v>0</v>
      </c>
      <c r="P3748" s="36">
        <f>IF(C3748="Saliente Nacional",(IFERROR((LIMPIA(K3748,1)),0)),0)</f>
        <v>0</v>
      </c>
      <c r="Q3748" s="36">
        <f>IF(C3748="Saliente Internacional",(IFERROR((LIMPIA(K3748,1)),0)),0)</f>
        <v>0</v>
      </c>
      <c r="R3748" s="36">
        <f t="shared" si="175"/>
        <v>0</v>
      </c>
      <c r="S3748" s="36">
        <f t="shared" si="176"/>
        <v>0</v>
      </c>
    </row>
    <row r="3749" spans="1:19" x14ac:dyDescent="0.25">
      <c r="A3749" s="101">
        <f>'DETALLE DE CONEXIONES'!P3749</f>
        <v>0</v>
      </c>
      <c r="B3749" s="36">
        <f>'DETALLE DE CONEXIONES'!I3749</f>
        <v>0</v>
      </c>
      <c r="C3749" s="36">
        <f>'DETALLE DE CONEXIONES'!BB3749</f>
        <v>0</v>
      </c>
      <c r="D3749" s="36">
        <f>'DETALLE DE CONEXIONES'!E3749</f>
        <v>0</v>
      </c>
      <c r="E3749" s="36">
        <f t="shared" si="174"/>
        <v>1</v>
      </c>
      <c r="F3749" s="36">
        <f>IFERROR(LIMPIA('DETALLE DE CONEXIONES'!N3749,1),0)</f>
        <v>0</v>
      </c>
      <c r="G3749" s="36" t="str">
        <f>LEFT('DETALLE DE CONEXIONES'!BE3749,3)</f>
        <v/>
      </c>
      <c r="H3749" s="36" t="str">
        <f>RIGHT('DETALLE DE CONEXIONES'!AK3749,2)</f>
        <v/>
      </c>
      <c r="I3749" s="36" t="str">
        <f>LEFT('DETALLE DE CONEXIONES'!AK3749,3)</f>
        <v/>
      </c>
      <c r="J3749" s="36" t="str">
        <f>LEFT('DETALLE DE CONEXIONES'!M3749,3)</f>
        <v/>
      </c>
      <c r="K3749" s="36" t="str">
        <f>IF(LEN('DETALLE DE CONEXIONES'!M3749)&lt;12,(RIGHT('DETALLE DE CONEXIONES'!M3749,5)),(RIGHT('DETALLE DE CONEXIONES'!M3749,6)))</f>
        <v/>
      </c>
      <c r="L3749" s="36">
        <f>IF(C3749="Saliente Local",(IFERROR((LIMPIA(J3749,1)),0)),0)</f>
        <v>0</v>
      </c>
      <c r="M3749" s="36">
        <f>IF(C3749="Saliente Nacional",(IFERROR((LIMPIA(J3749,1)),0)),0)</f>
        <v>0</v>
      </c>
      <c r="N3749" s="36">
        <f>IF(C3749="Saliente Internacional",(IFERROR((LIMPIA(J3749,1)),0)),0)</f>
        <v>0</v>
      </c>
      <c r="O3749" s="36">
        <f>IF(C3749="Saliente Local",(IFERROR((LIMPIA(K3749,1)),0)),0)</f>
        <v>0</v>
      </c>
      <c r="P3749" s="36">
        <f>IF(C3749="Saliente Nacional",(IFERROR((LIMPIA(K3749,1)),0)),0)</f>
        <v>0</v>
      </c>
      <c r="Q3749" s="36">
        <f>IF(C3749="Saliente Internacional",(IFERROR((LIMPIA(K3749,1)),0)),0)</f>
        <v>0</v>
      </c>
      <c r="R3749" s="36">
        <f t="shared" si="175"/>
        <v>0</v>
      </c>
      <c r="S3749" s="36">
        <f t="shared" si="176"/>
        <v>0</v>
      </c>
    </row>
    <row r="3750" spans="1:19" x14ac:dyDescent="0.25">
      <c r="A3750" s="101">
        <f>'DETALLE DE CONEXIONES'!P3750</f>
        <v>0</v>
      </c>
      <c r="B3750" s="36">
        <f>'DETALLE DE CONEXIONES'!I3750</f>
        <v>0</v>
      </c>
      <c r="C3750" s="36">
        <f>'DETALLE DE CONEXIONES'!BB3750</f>
        <v>0</v>
      </c>
      <c r="D3750" s="36">
        <f>'DETALLE DE CONEXIONES'!E3750</f>
        <v>0</v>
      </c>
      <c r="E3750" s="36">
        <f t="shared" si="174"/>
        <v>1</v>
      </c>
      <c r="F3750" s="36">
        <f>IFERROR(LIMPIA('DETALLE DE CONEXIONES'!N3750,1),0)</f>
        <v>0</v>
      </c>
      <c r="G3750" s="36" t="str">
        <f>LEFT('DETALLE DE CONEXIONES'!BE3750,3)</f>
        <v/>
      </c>
      <c r="H3750" s="36" t="str">
        <f>RIGHT('DETALLE DE CONEXIONES'!AK3750,2)</f>
        <v/>
      </c>
      <c r="I3750" s="36" t="str">
        <f>LEFT('DETALLE DE CONEXIONES'!AK3750,3)</f>
        <v/>
      </c>
      <c r="J3750" s="36" t="str">
        <f>LEFT('DETALLE DE CONEXIONES'!M3750,3)</f>
        <v/>
      </c>
      <c r="K3750" s="36" t="str">
        <f>IF(LEN('DETALLE DE CONEXIONES'!M3750)&lt;12,(RIGHT('DETALLE DE CONEXIONES'!M3750,5)),(RIGHT('DETALLE DE CONEXIONES'!M3750,6)))</f>
        <v/>
      </c>
      <c r="L3750" s="36">
        <f>IF(C3750="Saliente Local",(IFERROR((LIMPIA(J3750,1)),0)),0)</f>
        <v>0</v>
      </c>
      <c r="M3750" s="36">
        <f>IF(C3750="Saliente Nacional",(IFERROR((LIMPIA(J3750,1)),0)),0)</f>
        <v>0</v>
      </c>
      <c r="N3750" s="36">
        <f>IF(C3750="Saliente Internacional",(IFERROR((LIMPIA(J3750,1)),0)),0)</f>
        <v>0</v>
      </c>
      <c r="O3750" s="36">
        <f>IF(C3750="Saliente Local",(IFERROR((LIMPIA(K3750,1)),0)),0)</f>
        <v>0</v>
      </c>
      <c r="P3750" s="36">
        <f>IF(C3750="Saliente Nacional",(IFERROR((LIMPIA(K3750,1)),0)),0)</f>
        <v>0</v>
      </c>
      <c r="Q3750" s="36">
        <f>IF(C3750="Saliente Internacional",(IFERROR((LIMPIA(K3750,1)),0)),0)</f>
        <v>0</v>
      </c>
      <c r="R3750" s="36">
        <f t="shared" si="175"/>
        <v>0</v>
      </c>
      <c r="S3750" s="36">
        <f t="shared" si="176"/>
        <v>0</v>
      </c>
    </row>
    <row r="3751" spans="1:19" x14ac:dyDescent="0.25">
      <c r="A3751" s="101">
        <f>'DETALLE DE CONEXIONES'!P3751</f>
        <v>0</v>
      </c>
      <c r="B3751" s="36">
        <f>'DETALLE DE CONEXIONES'!I3751</f>
        <v>0</v>
      </c>
      <c r="C3751" s="36">
        <f>'DETALLE DE CONEXIONES'!BB3751</f>
        <v>0</v>
      </c>
      <c r="D3751" s="36">
        <f>'DETALLE DE CONEXIONES'!E3751</f>
        <v>0</v>
      </c>
      <c r="E3751" s="36">
        <f t="shared" si="174"/>
        <v>1</v>
      </c>
      <c r="F3751" s="36">
        <f>IFERROR(LIMPIA('DETALLE DE CONEXIONES'!N3751,1),0)</f>
        <v>0</v>
      </c>
      <c r="G3751" s="36" t="str">
        <f>LEFT('DETALLE DE CONEXIONES'!BE3751,3)</f>
        <v/>
      </c>
      <c r="H3751" s="36" t="str">
        <f>RIGHT('DETALLE DE CONEXIONES'!AK3751,2)</f>
        <v/>
      </c>
      <c r="I3751" s="36" t="str">
        <f>LEFT('DETALLE DE CONEXIONES'!AK3751,3)</f>
        <v/>
      </c>
      <c r="J3751" s="36" t="str">
        <f>LEFT('DETALLE DE CONEXIONES'!M3751,3)</f>
        <v/>
      </c>
      <c r="K3751" s="36" t="str">
        <f>IF(LEN('DETALLE DE CONEXIONES'!M3751)&lt;12,(RIGHT('DETALLE DE CONEXIONES'!M3751,5)),(RIGHT('DETALLE DE CONEXIONES'!M3751,6)))</f>
        <v/>
      </c>
      <c r="L3751" s="36">
        <f>IF(C3751="Saliente Local",(IFERROR((LIMPIA(J3751,1)),0)),0)</f>
        <v>0</v>
      </c>
      <c r="M3751" s="36">
        <f>IF(C3751="Saliente Nacional",(IFERROR((LIMPIA(J3751,1)),0)),0)</f>
        <v>0</v>
      </c>
      <c r="N3751" s="36">
        <f>IF(C3751="Saliente Internacional",(IFERROR((LIMPIA(J3751,1)),0)),0)</f>
        <v>0</v>
      </c>
      <c r="O3751" s="36">
        <f>IF(C3751="Saliente Local",(IFERROR((LIMPIA(K3751,1)),0)),0)</f>
        <v>0</v>
      </c>
      <c r="P3751" s="36">
        <f>IF(C3751="Saliente Nacional",(IFERROR((LIMPIA(K3751,1)),0)),0)</f>
        <v>0</v>
      </c>
      <c r="Q3751" s="36">
        <f>IF(C3751="Saliente Internacional",(IFERROR((LIMPIA(K3751,1)),0)),0)</f>
        <v>0</v>
      </c>
      <c r="R3751" s="36">
        <f t="shared" si="175"/>
        <v>0</v>
      </c>
      <c r="S3751" s="36">
        <f t="shared" si="176"/>
        <v>0</v>
      </c>
    </row>
    <row r="3752" spans="1:19" x14ac:dyDescent="0.25">
      <c r="A3752" s="101">
        <f>'DETALLE DE CONEXIONES'!P3752</f>
        <v>0</v>
      </c>
      <c r="B3752" s="36">
        <f>'DETALLE DE CONEXIONES'!I3752</f>
        <v>0</v>
      </c>
      <c r="C3752" s="36">
        <f>'DETALLE DE CONEXIONES'!BB3752</f>
        <v>0</v>
      </c>
      <c r="D3752" s="36">
        <f>'DETALLE DE CONEXIONES'!E3752</f>
        <v>0</v>
      </c>
      <c r="E3752" s="36">
        <f t="shared" si="174"/>
        <v>1</v>
      </c>
      <c r="F3752" s="36">
        <f>IFERROR(LIMPIA('DETALLE DE CONEXIONES'!N3752,1),0)</f>
        <v>0</v>
      </c>
      <c r="G3752" s="36" t="str">
        <f>LEFT('DETALLE DE CONEXIONES'!BE3752,3)</f>
        <v/>
      </c>
      <c r="H3752" s="36" t="str">
        <f>RIGHT('DETALLE DE CONEXIONES'!AK3752,2)</f>
        <v/>
      </c>
      <c r="I3752" s="36" t="str">
        <f>LEFT('DETALLE DE CONEXIONES'!AK3752,3)</f>
        <v/>
      </c>
      <c r="J3752" s="36" t="str">
        <f>LEFT('DETALLE DE CONEXIONES'!M3752,3)</f>
        <v/>
      </c>
      <c r="K3752" s="36" t="str">
        <f>IF(LEN('DETALLE DE CONEXIONES'!M3752)&lt;12,(RIGHT('DETALLE DE CONEXIONES'!M3752,5)),(RIGHT('DETALLE DE CONEXIONES'!M3752,6)))</f>
        <v/>
      </c>
      <c r="L3752" s="36">
        <f>IF(C3752="Saliente Local",(IFERROR((LIMPIA(J3752,1)),0)),0)</f>
        <v>0</v>
      </c>
      <c r="M3752" s="36">
        <f>IF(C3752="Saliente Nacional",(IFERROR((LIMPIA(J3752,1)),0)),0)</f>
        <v>0</v>
      </c>
      <c r="N3752" s="36">
        <f>IF(C3752="Saliente Internacional",(IFERROR((LIMPIA(J3752,1)),0)),0)</f>
        <v>0</v>
      </c>
      <c r="O3752" s="36">
        <f>IF(C3752="Saliente Local",(IFERROR((LIMPIA(K3752,1)),0)),0)</f>
        <v>0</v>
      </c>
      <c r="P3752" s="36">
        <f>IF(C3752="Saliente Nacional",(IFERROR((LIMPIA(K3752,1)),0)),0)</f>
        <v>0</v>
      </c>
      <c r="Q3752" s="36">
        <f>IF(C3752="Saliente Internacional",(IFERROR((LIMPIA(K3752,1)),0)),0)</f>
        <v>0</v>
      </c>
      <c r="R3752" s="36">
        <f t="shared" si="175"/>
        <v>0</v>
      </c>
      <c r="S3752" s="36">
        <f t="shared" si="176"/>
        <v>0</v>
      </c>
    </row>
    <row r="3753" spans="1:19" x14ac:dyDescent="0.25">
      <c r="A3753" s="101">
        <f>'DETALLE DE CONEXIONES'!P3753</f>
        <v>0</v>
      </c>
      <c r="B3753" s="36">
        <f>'DETALLE DE CONEXIONES'!I3753</f>
        <v>0</v>
      </c>
      <c r="C3753" s="36">
        <f>'DETALLE DE CONEXIONES'!BB3753</f>
        <v>0</v>
      </c>
      <c r="D3753" s="36">
        <f>'DETALLE DE CONEXIONES'!E3753</f>
        <v>0</v>
      </c>
      <c r="E3753" s="36">
        <f t="shared" si="174"/>
        <v>1</v>
      </c>
      <c r="F3753" s="36">
        <f>IFERROR(LIMPIA('DETALLE DE CONEXIONES'!N3753,1),0)</f>
        <v>0</v>
      </c>
      <c r="G3753" s="36" t="str">
        <f>LEFT('DETALLE DE CONEXIONES'!BE3753,3)</f>
        <v/>
      </c>
      <c r="H3753" s="36" t="str">
        <f>RIGHT('DETALLE DE CONEXIONES'!AK3753,2)</f>
        <v/>
      </c>
      <c r="I3753" s="36" t="str">
        <f>LEFT('DETALLE DE CONEXIONES'!AK3753,3)</f>
        <v/>
      </c>
      <c r="J3753" s="36" t="str">
        <f>LEFT('DETALLE DE CONEXIONES'!M3753,3)</f>
        <v/>
      </c>
      <c r="K3753" s="36" t="str">
        <f>IF(LEN('DETALLE DE CONEXIONES'!M3753)&lt;12,(RIGHT('DETALLE DE CONEXIONES'!M3753,5)),(RIGHT('DETALLE DE CONEXIONES'!M3753,6)))</f>
        <v/>
      </c>
      <c r="L3753" s="36">
        <f>IF(C3753="Saliente Local",(IFERROR((LIMPIA(J3753,1)),0)),0)</f>
        <v>0</v>
      </c>
      <c r="M3753" s="36">
        <f>IF(C3753="Saliente Nacional",(IFERROR((LIMPIA(J3753,1)),0)),0)</f>
        <v>0</v>
      </c>
      <c r="N3753" s="36">
        <f>IF(C3753="Saliente Internacional",(IFERROR((LIMPIA(J3753,1)),0)),0)</f>
        <v>0</v>
      </c>
      <c r="O3753" s="36">
        <f>IF(C3753="Saliente Local",(IFERROR((LIMPIA(K3753,1)),0)),0)</f>
        <v>0</v>
      </c>
      <c r="P3753" s="36">
        <f>IF(C3753="Saliente Nacional",(IFERROR((LIMPIA(K3753,1)),0)),0)</f>
        <v>0</v>
      </c>
      <c r="Q3753" s="36">
        <f>IF(C3753="Saliente Internacional",(IFERROR((LIMPIA(K3753,1)),0)),0)</f>
        <v>0</v>
      </c>
      <c r="R3753" s="36">
        <f t="shared" si="175"/>
        <v>0</v>
      </c>
      <c r="S3753" s="36">
        <f t="shared" si="176"/>
        <v>0</v>
      </c>
    </row>
    <row r="3754" spans="1:19" x14ac:dyDescent="0.25">
      <c r="A3754" s="101">
        <f>'DETALLE DE CONEXIONES'!P3754</f>
        <v>0</v>
      </c>
      <c r="B3754" s="36">
        <f>'DETALLE DE CONEXIONES'!I3754</f>
        <v>0</v>
      </c>
      <c r="C3754" s="36">
        <f>'DETALLE DE CONEXIONES'!BB3754</f>
        <v>0</v>
      </c>
      <c r="D3754" s="36">
        <f>'DETALLE DE CONEXIONES'!E3754</f>
        <v>0</v>
      </c>
      <c r="E3754" s="36">
        <f t="shared" si="174"/>
        <v>1</v>
      </c>
      <c r="F3754" s="36">
        <f>IFERROR(LIMPIA('DETALLE DE CONEXIONES'!N3754,1),0)</f>
        <v>0</v>
      </c>
      <c r="G3754" s="36" t="str">
        <f>LEFT('DETALLE DE CONEXIONES'!BE3754,3)</f>
        <v/>
      </c>
      <c r="H3754" s="36" t="str">
        <f>RIGHT('DETALLE DE CONEXIONES'!AK3754,2)</f>
        <v/>
      </c>
      <c r="I3754" s="36" t="str">
        <f>LEFT('DETALLE DE CONEXIONES'!AK3754,3)</f>
        <v/>
      </c>
      <c r="J3754" s="36" t="str">
        <f>LEFT('DETALLE DE CONEXIONES'!M3754,3)</f>
        <v/>
      </c>
      <c r="K3754" s="36" t="str">
        <f>IF(LEN('DETALLE DE CONEXIONES'!M3754)&lt;12,(RIGHT('DETALLE DE CONEXIONES'!M3754,5)),(RIGHT('DETALLE DE CONEXIONES'!M3754,6)))</f>
        <v/>
      </c>
      <c r="L3754" s="36">
        <f>IF(C3754="Saliente Local",(IFERROR((LIMPIA(J3754,1)),0)),0)</f>
        <v>0</v>
      </c>
      <c r="M3754" s="36">
        <f>IF(C3754="Saliente Nacional",(IFERROR((LIMPIA(J3754,1)),0)),0)</f>
        <v>0</v>
      </c>
      <c r="N3754" s="36">
        <f>IF(C3754="Saliente Internacional",(IFERROR((LIMPIA(J3754,1)),0)),0)</f>
        <v>0</v>
      </c>
      <c r="O3754" s="36">
        <f>IF(C3754="Saliente Local",(IFERROR((LIMPIA(K3754,1)),0)),0)</f>
        <v>0</v>
      </c>
      <c r="P3754" s="36">
        <f>IF(C3754="Saliente Nacional",(IFERROR((LIMPIA(K3754,1)),0)),0)</f>
        <v>0</v>
      </c>
      <c r="Q3754" s="36">
        <f>IF(C3754="Saliente Internacional",(IFERROR((LIMPIA(K3754,1)),0)),0)</f>
        <v>0</v>
      </c>
      <c r="R3754" s="36">
        <f t="shared" si="175"/>
        <v>0</v>
      </c>
      <c r="S3754" s="36">
        <f t="shared" si="176"/>
        <v>0</v>
      </c>
    </row>
    <row r="3755" spans="1:19" x14ac:dyDescent="0.25">
      <c r="A3755" s="101">
        <f>'DETALLE DE CONEXIONES'!P3755</f>
        <v>0</v>
      </c>
      <c r="B3755" s="36">
        <f>'DETALLE DE CONEXIONES'!I3755</f>
        <v>0</v>
      </c>
      <c r="C3755" s="36">
        <f>'DETALLE DE CONEXIONES'!BB3755</f>
        <v>0</v>
      </c>
      <c r="D3755" s="36">
        <f>'DETALLE DE CONEXIONES'!E3755</f>
        <v>0</v>
      </c>
      <c r="E3755" s="36">
        <f t="shared" si="174"/>
        <v>1</v>
      </c>
      <c r="F3755" s="36">
        <f>IFERROR(LIMPIA('DETALLE DE CONEXIONES'!N3755,1),0)</f>
        <v>0</v>
      </c>
      <c r="G3755" s="36" t="str">
        <f>LEFT('DETALLE DE CONEXIONES'!BE3755,3)</f>
        <v/>
      </c>
      <c r="H3755" s="36" t="str">
        <f>RIGHT('DETALLE DE CONEXIONES'!AK3755,2)</f>
        <v/>
      </c>
      <c r="I3755" s="36" t="str">
        <f>LEFT('DETALLE DE CONEXIONES'!AK3755,3)</f>
        <v/>
      </c>
      <c r="J3755" s="36" t="str">
        <f>LEFT('DETALLE DE CONEXIONES'!M3755,3)</f>
        <v/>
      </c>
      <c r="K3755" s="36" t="str">
        <f>IF(LEN('DETALLE DE CONEXIONES'!M3755)&lt;12,(RIGHT('DETALLE DE CONEXIONES'!M3755,5)),(RIGHT('DETALLE DE CONEXIONES'!M3755,6)))</f>
        <v/>
      </c>
      <c r="L3755" s="36">
        <f>IF(C3755="Saliente Local",(IFERROR((LIMPIA(J3755,1)),0)),0)</f>
        <v>0</v>
      </c>
      <c r="M3755" s="36">
        <f>IF(C3755="Saliente Nacional",(IFERROR((LIMPIA(J3755,1)),0)),0)</f>
        <v>0</v>
      </c>
      <c r="N3755" s="36">
        <f>IF(C3755="Saliente Internacional",(IFERROR((LIMPIA(J3755,1)),0)),0)</f>
        <v>0</v>
      </c>
      <c r="O3755" s="36">
        <f>IF(C3755="Saliente Local",(IFERROR((LIMPIA(K3755,1)),0)),0)</f>
        <v>0</v>
      </c>
      <c r="P3755" s="36">
        <f>IF(C3755="Saliente Nacional",(IFERROR((LIMPIA(K3755,1)),0)),0)</f>
        <v>0</v>
      </c>
      <c r="Q3755" s="36">
        <f>IF(C3755="Saliente Internacional",(IFERROR((LIMPIA(K3755,1)),0)),0)</f>
        <v>0</v>
      </c>
      <c r="R3755" s="36">
        <f t="shared" si="175"/>
        <v>0</v>
      </c>
      <c r="S3755" s="36">
        <f t="shared" si="176"/>
        <v>0</v>
      </c>
    </row>
    <row r="3756" spans="1:19" x14ac:dyDescent="0.25">
      <c r="A3756" s="101">
        <f>'DETALLE DE CONEXIONES'!P3756</f>
        <v>0</v>
      </c>
      <c r="B3756" s="36">
        <f>'DETALLE DE CONEXIONES'!I3756</f>
        <v>0</v>
      </c>
      <c r="C3756" s="36">
        <f>'DETALLE DE CONEXIONES'!BB3756</f>
        <v>0</v>
      </c>
      <c r="D3756" s="36">
        <f>'DETALLE DE CONEXIONES'!E3756</f>
        <v>0</v>
      </c>
      <c r="E3756" s="36">
        <f t="shared" si="174"/>
        <v>1</v>
      </c>
      <c r="F3756" s="36">
        <f>IFERROR(LIMPIA('DETALLE DE CONEXIONES'!N3756,1),0)</f>
        <v>0</v>
      </c>
      <c r="G3756" s="36" t="str">
        <f>LEFT('DETALLE DE CONEXIONES'!BE3756,3)</f>
        <v/>
      </c>
      <c r="H3756" s="36" t="str">
        <f>RIGHT('DETALLE DE CONEXIONES'!AK3756,2)</f>
        <v/>
      </c>
      <c r="I3756" s="36" t="str">
        <f>LEFT('DETALLE DE CONEXIONES'!AK3756,3)</f>
        <v/>
      </c>
      <c r="J3756" s="36" t="str">
        <f>LEFT('DETALLE DE CONEXIONES'!M3756,3)</f>
        <v/>
      </c>
      <c r="K3756" s="36" t="str">
        <f>IF(LEN('DETALLE DE CONEXIONES'!M3756)&lt;12,(RIGHT('DETALLE DE CONEXIONES'!M3756,5)),(RIGHT('DETALLE DE CONEXIONES'!M3756,6)))</f>
        <v/>
      </c>
      <c r="L3756" s="36">
        <f>IF(C3756="Saliente Local",(IFERROR((LIMPIA(J3756,1)),0)),0)</f>
        <v>0</v>
      </c>
      <c r="M3756" s="36">
        <f>IF(C3756="Saliente Nacional",(IFERROR((LIMPIA(J3756,1)),0)),0)</f>
        <v>0</v>
      </c>
      <c r="N3756" s="36">
        <f>IF(C3756="Saliente Internacional",(IFERROR((LIMPIA(J3756,1)),0)),0)</f>
        <v>0</v>
      </c>
      <c r="O3756" s="36">
        <f>IF(C3756="Saliente Local",(IFERROR((LIMPIA(K3756,1)),0)),0)</f>
        <v>0</v>
      </c>
      <c r="P3756" s="36">
        <f>IF(C3756="Saliente Nacional",(IFERROR((LIMPIA(K3756,1)),0)),0)</f>
        <v>0</v>
      </c>
      <c r="Q3756" s="36">
        <f>IF(C3756="Saliente Internacional",(IFERROR((LIMPIA(K3756,1)),0)),0)</f>
        <v>0</v>
      </c>
      <c r="R3756" s="36">
        <f t="shared" si="175"/>
        <v>0</v>
      </c>
      <c r="S3756" s="36">
        <f t="shared" si="176"/>
        <v>0</v>
      </c>
    </row>
    <row r="3757" spans="1:19" x14ac:dyDescent="0.25">
      <c r="A3757" s="101">
        <f>'DETALLE DE CONEXIONES'!P3757</f>
        <v>0</v>
      </c>
      <c r="B3757" s="36">
        <f>'DETALLE DE CONEXIONES'!I3757</f>
        <v>0</v>
      </c>
      <c r="C3757" s="36">
        <f>'DETALLE DE CONEXIONES'!BB3757</f>
        <v>0</v>
      </c>
      <c r="D3757" s="36">
        <f>'DETALLE DE CONEXIONES'!E3757</f>
        <v>0</v>
      </c>
      <c r="E3757" s="36">
        <f t="shared" si="174"/>
        <v>1</v>
      </c>
      <c r="F3757" s="36">
        <f>IFERROR(LIMPIA('DETALLE DE CONEXIONES'!N3757,1),0)</f>
        <v>0</v>
      </c>
      <c r="G3757" s="36" t="str">
        <f>LEFT('DETALLE DE CONEXIONES'!BE3757,3)</f>
        <v/>
      </c>
      <c r="H3757" s="36" t="str">
        <f>RIGHT('DETALLE DE CONEXIONES'!AK3757,2)</f>
        <v/>
      </c>
      <c r="I3757" s="36" t="str">
        <f>LEFT('DETALLE DE CONEXIONES'!AK3757,3)</f>
        <v/>
      </c>
      <c r="J3757" s="36" t="str">
        <f>LEFT('DETALLE DE CONEXIONES'!M3757,3)</f>
        <v/>
      </c>
      <c r="K3757" s="36" t="str">
        <f>IF(LEN('DETALLE DE CONEXIONES'!M3757)&lt;12,(RIGHT('DETALLE DE CONEXIONES'!M3757,5)),(RIGHT('DETALLE DE CONEXIONES'!M3757,6)))</f>
        <v/>
      </c>
      <c r="L3757" s="36">
        <f>IF(C3757="Saliente Local",(IFERROR((LIMPIA(J3757,1)),0)),0)</f>
        <v>0</v>
      </c>
      <c r="M3757" s="36">
        <f>IF(C3757="Saliente Nacional",(IFERROR((LIMPIA(J3757,1)),0)),0)</f>
        <v>0</v>
      </c>
      <c r="N3757" s="36">
        <f>IF(C3757="Saliente Internacional",(IFERROR((LIMPIA(J3757,1)),0)),0)</f>
        <v>0</v>
      </c>
      <c r="O3757" s="36">
        <f>IF(C3757="Saliente Local",(IFERROR((LIMPIA(K3757,1)),0)),0)</f>
        <v>0</v>
      </c>
      <c r="P3757" s="36">
        <f>IF(C3757="Saliente Nacional",(IFERROR((LIMPIA(K3757,1)),0)),0)</f>
        <v>0</v>
      </c>
      <c r="Q3757" s="36">
        <f>IF(C3757="Saliente Internacional",(IFERROR((LIMPIA(K3757,1)),0)),0)</f>
        <v>0</v>
      </c>
      <c r="R3757" s="36">
        <f t="shared" si="175"/>
        <v>0</v>
      </c>
      <c r="S3757" s="36">
        <f t="shared" si="176"/>
        <v>0</v>
      </c>
    </row>
    <row r="3758" spans="1:19" x14ac:dyDescent="0.25">
      <c r="A3758" s="101">
        <f>'DETALLE DE CONEXIONES'!P3758</f>
        <v>0</v>
      </c>
      <c r="B3758" s="36">
        <f>'DETALLE DE CONEXIONES'!I3758</f>
        <v>0</v>
      </c>
      <c r="C3758" s="36">
        <f>'DETALLE DE CONEXIONES'!BB3758</f>
        <v>0</v>
      </c>
      <c r="D3758" s="36">
        <f>'DETALLE DE CONEXIONES'!E3758</f>
        <v>0</v>
      </c>
      <c r="E3758" s="36">
        <f t="shared" si="174"/>
        <v>1</v>
      </c>
      <c r="F3758" s="36">
        <f>IFERROR(LIMPIA('DETALLE DE CONEXIONES'!N3758,1),0)</f>
        <v>0</v>
      </c>
      <c r="G3758" s="36" t="str">
        <f>LEFT('DETALLE DE CONEXIONES'!BE3758,3)</f>
        <v/>
      </c>
      <c r="H3758" s="36" t="str">
        <f>RIGHT('DETALLE DE CONEXIONES'!AK3758,2)</f>
        <v/>
      </c>
      <c r="I3758" s="36" t="str">
        <f>LEFT('DETALLE DE CONEXIONES'!AK3758,3)</f>
        <v/>
      </c>
      <c r="J3758" s="36" t="str">
        <f>LEFT('DETALLE DE CONEXIONES'!M3758,3)</f>
        <v/>
      </c>
      <c r="K3758" s="36" t="str">
        <f>IF(LEN('DETALLE DE CONEXIONES'!M3758)&lt;12,(RIGHT('DETALLE DE CONEXIONES'!M3758,5)),(RIGHT('DETALLE DE CONEXIONES'!M3758,6)))</f>
        <v/>
      </c>
      <c r="L3758" s="36">
        <f>IF(C3758="Saliente Local",(IFERROR((LIMPIA(J3758,1)),0)),0)</f>
        <v>0</v>
      </c>
      <c r="M3758" s="36">
        <f>IF(C3758="Saliente Nacional",(IFERROR((LIMPIA(J3758,1)),0)),0)</f>
        <v>0</v>
      </c>
      <c r="N3758" s="36">
        <f>IF(C3758="Saliente Internacional",(IFERROR((LIMPIA(J3758,1)),0)),0)</f>
        <v>0</v>
      </c>
      <c r="O3758" s="36">
        <f>IF(C3758="Saliente Local",(IFERROR((LIMPIA(K3758,1)),0)),0)</f>
        <v>0</v>
      </c>
      <c r="P3758" s="36">
        <f>IF(C3758="Saliente Nacional",(IFERROR((LIMPIA(K3758,1)),0)),0)</f>
        <v>0</v>
      </c>
      <c r="Q3758" s="36">
        <f>IF(C3758="Saliente Internacional",(IFERROR((LIMPIA(K3758,1)),0)),0)</f>
        <v>0</v>
      </c>
      <c r="R3758" s="36">
        <f t="shared" si="175"/>
        <v>0</v>
      </c>
      <c r="S3758" s="36">
        <f t="shared" si="176"/>
        <v>0</v>
      </c>
    </row>
    <row r="3759" spans="1:19" x14ac:dyDescent="0.25">
      <c r="A3759" s="101">
        <f>'DETALLE DE CONEXIONES'!P3759</f>
        <v>0</v>
      </c>
      <c r="B3759" s="36">
        <f>'DETALLE DE CONEXIONES'!I3759</f>
        <v>0</v>
      </c>
      <c r="C3759" s="36">
        <f>'DETALLE DE CONEXIONES'!BB3759</f>
        <v>0</v>
      </c>
      <c r="D3759" s="36">
        <f>'DETALLE DE CONEXIONES'!E3759</f>
        <v>0</v>
      </c>
      <c r="E3759" s="36">
        <f t="shared" si="174"/>
        <v>1</v>
      </c>
      <c r="F3759" s="36">
        <f>IFERROR(LIMPIA('DETALLE DE CONEXIONES'!N3759,1),0)</f>
        <v>0</v>
      </c>
      <c r="G3759" s="36" t="str">
        <f>LEFT('DETALLE DE CONEXIONES'!BE3759,3)</f>
        <v/>
      </c>
      <c r="H3759" s="36" t="str">
        <f>RIGHT('DETALLE DE CONEXIONES'!AK3759,2)</f>
        <v/>
      </c>
      <c r="I3759" s="36" t="str">
        <f>LEFT('DETALLE DE CONEXIONES'!AK3759,3)</f>
        <v/>
      </c>
      <c r="J3759" s="36" t="str">
        <f>LEFT('DETALLE DE CONEXIONES'!M3759,3)</f>
        <v/>
      </c>
      <c r="K3759" s="36" t="str">
        <f>IF(LEN('DETALLE DE CONEXIONES'!M3759)&lt;12,(RIGHT('DETALLE DE CONEXIONES'!M3759,5)),(RIGHT('DETALLE DE CONEXIONES'!M3759,6)))</f>
        <v/>
      </c>
      <c r="L3759" s="36">
        <f>IF(C3759="Saliente Local",(IFERROR((LIMPIA(J3759,1)),0)),0)</f>
        <v>0</v>
      </c>
      <c r="M3759" s="36">
        <f>IF(C3759="Saliente Nacional",(IFERROR((LIMPIA(J3759,1)),0)),0)</f>
        <v>0</v>
      </c>
      <c r="N3759" s="36">
        <f>IF(C3759="Saliente Internacional",(IFERROR((LIMPIA(J3759,1)),0)),0)</f>
        <v>0</v>
      </c>
      <c r="O3759" s="36">
        <f>IF(C3759="Saliente Local",(IFERROR((LIMPIA(K3759,1)),0)),0)</f>
        <v>0</v>
      </c>
      <c r="P3759" s="36">
        <f>IF(C3759="Saliente Nacional",(IFERROR((LIMPIA(K3759,1)),0)),0)</f>
        <v>0</v>
      </c>
      <c r="Q3759" s="36">
        <f>IF(C3759="Saliente Internacional",(IFERROR((LIMPIA(K3759,1)),0)),0)</f>
        <v>0</v>
      </c>
      <c r="R3759" s="36">
        <f t="shared" si="175"/>
        <v>0</v>
      </c>
      <c r="S3759" s="36">
        <f t="shared" si="176"/>
        <v>0</v>
      </c>
    </row>
    <row r="3760" spans="1:19" x14ac:dyDescent="0.25">
      <c r="A3760" s="101">
        <f>'DETALLE DE CONEXIONES'!P3760</f>
        <v>0</v>
      </c>
      <c r="B3760" s="36">
        <f>'DETALLE DE CONEXIONES'!I3760</f>
        <v>0</v>
      </c>
      <c r="C3760" s="36">
        <f>'DETALLE DE CONEXIONES'!BB3760</f>
        <v>0</v>
      </c>
      <c r="D3760" s="36">
        <f>'DETALLE DE CONEXIONES'!E3760</f>
        <v>0</v>
      </c>
      <c r="E3760" s="36">
        <f t="shared" si="174"/>
        <v>1</v>
      </c>
      <c r="F3760" s="36">
        <f>IFERROR(LIMPIA('DETALLE DE CONEXIONES'!N3760,1),0)</f>
        <v>0</v>
      </c>
      <c r="G3760" s="36" t="str">
        <f>LEFT('DETALLE DE CONEXIONES'!BE3760,3)</f>
        <v/>
      </c>
      <c r="H3760" s="36" t="str">
        <f>RIGHT('DETALLE DE CONEXIONES'!AK3760,2)</f>
        <v/>
      </c>
      <c r="I3760" s="36" t="str">
        <f>LEFT('DETALLE DE CONEXIONES'!AK3760,3)</f>
        <v/>
      </c>
      <c r="J3760" s="36" t="str">
        <f>LEFT('DETALLE DE CONEXIONES'!M3760,3)</f>
        <v/>
      </c>
      <c r="K3760" s="36" t="str">
        <f>IF(LEN('DETALLE DE CONEXIONES'!M3760)&lt;12,(RIGHT('DETALLE DE CONEXIONES'!M3760,5)),(RIGHT('DETALLE DE CONEXIONES'!M3760,6)))</f>
        <v/>
      </c>
      <c r="L3760" s="36">
        <f>IF(C3760="Saliente Local",(IFERROR((LIMPIA(J3760,1)),0)),0)</f>
        <v>0</v>
      </c>
      <c r="M3760" s="36">
        <f>IF(C3760="Saliente Nacional",(IFERROR((LIMPIA(J3760,1)),0)),0)</f>
        <v>0</v>
      </c>
      <c r="N3760" s="36">
        <f>IF(C3760="Saliente Internacional",(IFERROR((LIMPIA(J3760,1)),0)),0)</f>
        <v>0</v>
      </c>
      <c r="O3760" s="36">
        <f>IF(C3760="Saliente Local",(IFERROR((LIMPIA(K3760,1)),0)),0)</f>
        <v>0</v>
      </c>
      <c r="P3760" s="36">
        <f>IF(C3760="Saliente Nacional",(IFERROR((LIMPIA(K3760,1)),0)),0)</f>
        <v>0</v>
      </c>
      <c r="Q3760" s="36">
        <f>IF(C3760="Saliente Internacional",(IFERROR((LIMPIA(K3760,1)),0)),0)</f>
        <v>0</v>
      </c>
      <c r="R3760" s="36">
        <f t="shared" si="175"/>
        <v>0</v>
      </c>
      <c r="S3760" s="36">
        <f t="shared" si="176"/>
        <v>0</v>
      </c>
    </row>
    <row r="3761" spans="1:19" x14ac:dyDescent="0.25">
      <c r="A3761" s="101">
        <f>'DETALLE DE CONEXIONES'!P3761</f>
        <v>0</v>
      </c>
      <c r="B3761" s="36">
        <f>'DETALLE DE CONEXIONES'!I3761</f>
        <v>0</v>
      </c>
      <c r="C3761" s="36">
        <f>'DETALLE DE CONEXIONES'!BB3761</f>
        <v>0</v>
      </c>
      <c r="D3761" s="36">
        <f>'DETALLE DE CONEXIONES'!E3761</f>
        <v>0</v>
      </c>
      <c r="E3761" s="36">
        <f t="shared" si="174"/>
        <v>1</v>
      </c>
      <c r="F3761" s="36">
        <f>IFERROR(LIMPIA('DETALLE DE CONEXIONES'!N3761,1),0)</f>
        <v>0</v>
      </c>
      <c r="G3761" s="36" t="str">
        <f>LEFT('DETALLE DE CONEXIONES'!BE3761,3)</f>
        <v/>
      </c>
      <c r="H3761" s="36" t="str">
        <f>RIGHT('DETALLE DE CONEXIONES'!AK3761,2)</f>
        <v/>
      </c>
      <c r="I3761" s="36" t="str">
        <f>LEFT('DETALLE DE CONEXIONES'!AK3761,3)</f>
        <v/>
      </c>
      <c r="J3761" s="36" t="str">
        <f>LEFT('DETALLE DE CONEXIONES'!M3761,3)</f>
        <v/>
      </c>
      <c r="K3761" s="36" t="str">
        <f>IF(LEN('DETALLE DE CONEXIONES'!M3761)&lt;12,(RIGHT('DETALLE DE CONEXIONES'!M3761,5)),(RIGHT('DETALLE DE CONEXIONES'!M3761,6)))</f>
        <v/>
      </c>
      <c r="L3761" s="36">
        <f>IF(C3761="Saliente Local",(IFERROR((LIMPIA(J3761,1)),0)),0)</f>
        <v>0</v>
      </c>
      <c r="M3761" s="36">
        <f>IF(C3761="Saliente Nacional",(IFERROR((LIMPIA(J3761,1)),0)),0)</f>
        <v>0</v>
      </c>
      <c r="N3761" s="36">
        <f>IF(C3761="Saliente Internacional",(IFERROR((LIMPIA(J3761,1)),0)),0)</f>
        <v>0</v>
      </c>
      <c r="O3761" s="36">
        <f>IF(C3761="Saliente Local",(IFERROR((LIMPIA(K3761,1)),0)),0)</f>
        <v>0</v>
      </c>
      <c r="P3761" s="36">
        <f>IF(C3761="Saliente Nacional",(IFERROR((LIMPIA(K3761,1)),0)),0)</f>
        <v>0</v>
      </c>
      <c r="Q3761" s="36">
        <f>IF(C3761="Saliente Internacional",(IFERROR((LIMPIA(K3761,1)),0)),0)</f>
        <v>0</v>
      </c>
      <c r="R3761" s="36">
        <f t="shared" si="175"/>
        <v>0</v>
      </c>
      <c r="S3761" s="36">
        <f t="shared" si="176"/>
        <v>0</v>
      </c>
    </row>
    <row r="3762" spans="1:19" x14ac:dyDescent="0.25">
      <c r="A3762" s="101">
        <f>'DETALLE DE CONEXIONES'!P3762</f>
        <v>0</v>
      </c>
      <c r="B3762" s="36">
        <f>'DETALLE DE CONEXIONES'!I3762</f>
        <v>0</v>
      </c>
      <c r="C3762" s="36">
        <f>'DETALLE DE CONEXIONES'!BB3762</f>
        <v>0</v>
      </c>
      <c r="D3762" s="36">
        <f>'DETALLE DE CONEXIONES'!E3762</f>
        <v>0</v>
      </c>
      <c r="E3762" s="36">
        <f t="shared" si="174"/>
        <v>1</v>
      </c>
      <c r="F3762" s="36">
        <f>IFERROR(LIMPIA('DETALLE DE CONEXIONES'!N3762,1),0)</f>
        <v>0</v>
      </c>
      <c r="G3762" s="36" t="str">
        <f>LEFT('DETALLE DE CONEXIONES'!BE3762,3)</f>
        <v/>
      </c>
      <c r="H3762" s="36" t="str">
        <f>RIGHT('DETALLE DE CONEXIONES'!AK3762,2)</f>
        <v/>
      </c>
      <c r="I3762" s="36" t="str">
        <f>LEFT('DETALLE DE CONEXIONES'!AK3762,3)</f>
        <v/>
      </c>
      <c r="J3762" s="36" t="str">
        <f>LEFT('DETALLE DE CONEXIONES'!M3762,3)</f>
        <v/>
      </c>
      <c r="K3762" s="36" t="str">
        <f>IF(LEN('DETALLE DE CONEXIONES'!M3762)&lt;12,(RIGHT('DETALLE DE CONEXIONES'!M3762,5)),(RIGHT('DETALLE DE CONEXIONES'!M3762,6)))</f>
        <v/>
      </c>
      <c r="L3762" s="36">
        <f>IF(C3762="Saliente Local",(IFERROR((LIMPIA(J3762,1)),0)),0)</f>
        <v>0</v>
      </c>
      <c r="M3762" s="36">
        <f>IF(C3762="Saliente Nacional",(IFERROR((LIMPIA(J3762,1)),0)),0)</f>
        <v>0</v>
      </c>
      <c r="N3762" s="36">
        <f>IF(C3762="Saliente Internacional",(IFERROR((LIMPIA(J3762,1)),0)),0)</f>
        <v>0</v>
      </c>
      <c r="O3762" s="36">
        <f>IF(C3762="Saliente Local",(IFERROR((LIMPIA(K3762,1)),0)),0)</f>
        <v>0</v>
      </c>
      <c r="P3762" s="36">
        <f>IF(C3762="Saliente Nacional",(IFERROR((LIMPIA(K3762,1)),0)),0)</f>
        <v>0</v>
      </c>
      <c r="Q3762" s="36">
        <f>IF(C3762="Saliente Internacional",(IFERROR((LIMPIA(K3762,1)),0)),0)</f>
        <v>0</v>
      </c>
      <c r="R3762" s="36">
        <f t="shared" si="175"/>
        <v>0</v>
      </c>
      <c r="S3762" s="36">
        <f t="shared" si="176"/>
        <v>0</v>
      </c>
    </row>
    <row r="3763" spans="1:19" x14ac:dyDescent="0.25">
      <c r="A3763" s="101">
        <f>'DETALLE DE CONEXIONES'!P3763</f>
        <v>0</v>
      </c>
      <c r="B3763" s="36">
        <f>'DETALLE DE CONEXIONES'!I3763</f>
        <v>0</v>
      </c>
      <c r="C3763" s="36">
        <f>'DETALLE DE CONEXIONES'!BB3763</f>
        <v>0</v>
      </c>
      <c r="D3763" s="36">
        <f>'DETALLE DE CONEXIONES'!E3763</f>
        <v>0</v>
      </c>
      <c r="E3763" s="36">
        <f t="shared" si="174"/>
        <v>1</v>
      </c>
      <c r="F3763" s="36">
        <f>IFERROR(LIMPIA('DETALLE DE CONEXIONES'!N3763,1),0)</f>
        <v>0</v>
      </c>
      <c r="G3763" s="36" t="str">
        <f>LEFT('DETALLE DE CONEXIONES'!BE3763,3)</f>
        <v/>
      </c>
      <c r="H3763" s="36" t="str">
        <f>RIGHT('DETALLE DE CONEXIONES'!AK3763,2)</f>
        <v/>
      </c>
      <c r="I3763" s="36" t="str">
        <f>LEFT('DETALLE DE CONEXIONES'!AK3763,3)</f>
        <v/>
      </c>
      <c r="J3763" s="36" t="str">
        <f>LEFT('DETALLE DE CONEXIONES'!M3763,3)</f>
        <v/>
      </c>
      <c r="K3763" s="36" t="str">
        <f>IF(LEN('DETALLE DE CONEXIONES'!M3763)&lt;12,(RIGHT('DETALLE DE CONEXIONES'!M3763,5)),(RIGHT('DETALLE DE CONEXIONES'!M3763,6)))</f>
        <v/>
      </c>
      <c r="L3763" s="36">
        <f>IF(C3763="Saliente Local",(IFERROR((LIMPIA(J3763,1)),0)),0)</f>
        <v>0</v>
      </c>
      <c r="M3763" s="36">
        <f>IF(C3763="Saliente Nacional",(IFERROR((LIMPIA(J3763,1)),0)),0)</f>
        <v>0</v>
      </c>
      <c r="N3763" s="36">
        <f>IF(C3763="Saliente Internacional",(IFERROR((LIMPIA(J3763,1)),0)),0)</f>
        <v>0</v>
      </c>
      <c r="O3763" s="36">
        <f>IF(C3763="Saliente Local",(IFERROR((LIMPIA(K3763,1)),0)),0)</f>
        <v>0</v>
      </c>
      <c r="P3763" s="36">
        <f>IF(C3763="Saliente Nacional",(IFERROR((LIMPIA(K3763,1)),0)),0)</f>
        <v>0</v>
      </c>
      <c r="Q3763" s="36">
        <f>IF(C3763="Saliente Internacional",(IFERROR((LIMPIA(K3763,1)),0)),0)</f>
        <v>0</v>
      </c>
      <c r="R3763" s="36">
        <f t="shared" si="175"/>
        <v>0</v>
      </c>
      <c r="S3763" s="36">
        <f t="shared" si="176"/>
        <v>0</v>
      </c>
    </row>
    <row r="3764" spans="1:19" x14ac:dyDescent="0.25">
      <c r="A3764" s="101">
        <f>'DETALLE DE CONEXIONES'!P3764</f>
        <v>0</v>
      </c>
      <c r="B3764" s="36">
        <f>'DETALLE DE CONEXIONES'!I3764</f>
        <v>0</v>
      </c>
      <c r="C3764" s="36">
        <f>'DETALLE DE CONEXIONES'!BB3764</f>
        <v>0</v>
      </c>
      <c r="D3764" s="36">
        <f>'DETALLE DE CONEXIONES'!E3764</f>
        <v>0</v>
      </c>
      <c r="E3764" s="36">
        <f t="shared" si="174"/>
        <v>1</v>
      </c>
      <c r="F3764" s="36">
        <f>IFERROR(LIMPIA('DETALLE DE CONEXIONES'!N3764,1),0)</f>
        <v>0</v>
      </c>
      <c r="G3764" s="36" t="str">
        <f>LEFT('DETALLE DE CONEXIONES'!BE3764,3)</f>
        <v/>
      </c>
      <c r="H3764" s="36" t="str">
        <f>RIGHT('DETALLE DE CONEXIONES'!AK3764,2)</f>
        <v/>
      </c>
      <c r="I3764" s="36" t="str">
        <f>LEFT('DETALLE DE CONEXIONES'!AK3764,3)</f>
        <v/>
      </c>
      <c r="J3764" s="36" t="str">
        <f>LEFT('DETALLE DE CONEXIONES'!M3764,3)</f>
        <v/>
      </c>
      <c r="K3764" s="36" t="str">
        <f>IF(LEN('DETALLE DE CONEXIONES'!M3764)&lt;12,(RIGHT('DETALLE DE CONEXIONES'!M3764,5)),(RIGHT('DETALLE DE CONEXIONES'!M3764,6)))</f>
        <v/>
      </c>
      <c r="L3764" s="36">
        <f>IF(C3764="Saliente Local",(IFERROR((LIMPIA(J3764,1)),0)),0)</f>
        <v>0</v>
      </c>
      <c r="M3764" s="36">
        <f>IF(C3764="Saliente Nacional",(IFERROR((LIMPIA(J3764,1)),0)),0)</f>
        <v>0</v>
      </c>
      <c r="N3764" s="36">
        <f>IF(C3764="Saliente Internacional",(IFERROR((LIMPIA(J3764,1)),0)),0)</f>
        <v>0</v>
      </c>
      <c r="O3764" s="36">
        <f>IF(C3764="Saliente Local",(IFERROR((LIMPIA(K3764,1)),0)),0)</f>
        <v>0</v>
      </c>
      <c r="P3764" s="36">
        <f>IF(C3764="Saliente Nacional",(IFERROR((LIMPIA(K3764,1)),0)),0)</f>
        <v>0</v>
      </c>
      <c r="Q3764" s="36">
        <f>IF(C3764="Saliente Internacional",(IFERROR((LIMPIA(K3764,1)),0)),0)</f>
        <v>0</v>
      </c>
      <c r="R3764" s="36">
        <f t="shared" si="175"/>
        <v>0</v>
      </c>
      <c r="S3764" s="36">
        <f t="shared" si="176"/>
        <v>0</v>
      </c>
    </row>
    <row r="3765" spans="1:19" x14ac:dyDescent="0.25">
      <c r="A3765" s="101">
        <f>'DETALLE DE CONEXIONES'!P3765</f>
        <v>0</v>
      </c>
      <c r="B3765" s="36">
        <f>'DETALLE DE CONEXIONES'!I3765</f>
        <v>0</v>
      </c>
      <c r="C3765" s="36">
        <f>'DETALLE DE CONEXIONES'!BB3765</f>
        <v>0</v>
      </c>
      <c r="D3765" s="36">
        <f>'DETALLE DE CONEXIONES'!E3765</f>
        <v>0</v>
      </c>
      <c r="E3765" s="36">
        <f t="shared" si="174"/>
        <v>1</v>
      </c>
      <c r="F3765" s="36">
        <f>IFERROR(LIMPIA('DETALLE DE CONEXIONES'!N3765,1),0)</f>
        <v>0</v>
      </c>
      <c r="G3765" s="36" t="str">
        <f>LEFT('DETALLE DE CONEXIONES'!BE3765,3)</f>
        <v/>
      </c>
      <c r="H3765" s="36" t="str">
        <f>RIGHT('DETALLE DE CONEXIONES'!AK3765,2)</f>
        <v/>
      </c>
      <c r="I3765" s="36" t="str">
        <f>LEFT('DETALLE DE CONEXIONES'!AK3765,3)</f>
        <v/>
      </c>
      <c r="J3765" s="36" t="str">
        <f>LEFT('DETALLE DE CONEXIONES'!M3765,3)</f>
        <v/>
      </c>
      <c r="K3765" s="36" t="str">
        <f>IF(LEN('DETALLE DE CONEXIONES'!M3765)&lt;12,(RIGHT('DETALLE DE CONEXIONES'!M3765,5)),(RIGHT('DETALLE DE CONEXIONES'!M3765,6)))</f>
        <v/>
      </c>
      <c r="L3765" s="36">
        <f>IF(C3765="Saliente Local",(IFERROR((LIMPIA(J3765,1)),0)),0)</f>
        <v>0</v>
      </c>
      <c r="M3765" s="36">
        <f>IF(C3765="Saliente Nacional",(IFERROR((LIMPIA(J3765,1)),0)),0)</f>
        <v>0</v>
      </c>
      <c r="N3765" s="36">
        <f>IF(C3765="Saliente Internacional",(IFERROR((LIMPIA(J3765,1)),0)),0)</f>
        <v>0</v>
      </c>
      <c r="O3765" s="36">
        <f>IF(C3765="Saliente Local",(IFERROR((LIMPIA(K3765,1)),0)),0)</f>
        <v>0</v>
      </c>
      <c r="P3765" s="36">
        <f>IF(C3765="Saliente Nacional",(IFERROR((LIMPIA(K3765,1)),0)),0)</f>
        <v>0</v>
      </c>
      <c r="Q3765" s="36">
        <f>IF(C3765="Saliente Internacional",(IFERROR((LIMPIA(K3765,1)),0)),0)</f>
        <v>0</v>
      </c>
      <c r="R3765" s="36">
        <f t="shared" si="175"/>
        <v>0</v>
      </c>
      <c r="S3765" s="36">
        <f t="shared" si="176"/>
        <v>0</v>
      </c>
    </row>
    <row r="3766" spans="1:19" x14ac:dyDescent="0.25">
      <c r="A3766" s="101">
        <f>'DETALLE DE CONEXIONES'!P3766</f>
        <v>0</v>
      </c>
      <c r="B3766" s="36">
        <f>'DETALLE DE CONEXIONES'!I3766</f>
        <v>0</v>
      </c>
      <c r="C3766" s="36">
        <f>'DETALLE DE CONEXIONES'!BB3766</f>
        <v>0</v>
      </c>
      <c r="D3766" s="36">
        <f>'DETALLE DE CONEXIONES'!E3766</f>
        <v>0</v>
      </c>
      <c r="E3766" s="36">
        <f t="shared" si="174"/>
        <v>1</v>
      </c>
      <c r="F3766" s="36">
        <f>IFERROR(LIMPIA('DETALLE DE CONEXIONES'!N3766,1),0)</f>
        <v>0</v>
      </c>
      <c r="G3766" s="36" t="str">
        <f>LEFT('DETALLE DE CONEXIONES'!BE3766,3)</f>
        <v/>
      </c>
      <c r="H3766" s="36" t="str">
        <f>RIGHT('DETALLE DE CONEXIONES'!AK3766,2)</f>
        <v/>
      </c>
      <c r="I3766" s="36" t="str">
        <f>LEFT('DETALLE DE CONEXIONES'!AK3766,3)</f>
        <v/>
      </c>
      <c r="J3766" s="36" t="str">
        <f>LEFT('DETALLE DE CONEXIONES'!M3766,3)</f>
        <v/>
      </c>
      <c r="K3766" s="36" t="str">
        <f>IF(LEN('DETALLE DE CONEXIONES'!M3766)&lt;12,(RIGHT('DETALLE DE CONEXIONES'!M3766,5)),(RIGHT('DETALLE DE CONEXIONES'!M3766,6)))</f>
        <v/>
      </c>
      <c r="L3766" s="36">
        <f>IF(C3766="Saliente Local",(IFERROR((LIMPIA(J3766,1)),0)),0)</f>
        <v>0</v>
      </c>
      <c r="M3766" s="36">
        <f>IF(C3766="Saliente Nacional",(IFERROR((LIMPIA(J3766,1)),0)),0)</f>
        <v>0</v>
      </c>
      <c r="N3766" s="36">
        <f>IF(C3766="Saliente Internacional",(IFERROR((LIMPIA(J3766,1)),0)),0)</f>
        <v>0</v>
      </c>
      <c r="O3766" s="36">
        <f>IF(C3766="Saliente Local",(IFERROR((LIMPIA(K3766,1)),0)),0)</f>
        <v>0</v>
      </c>
      <c r="P3766" s="36">
        <f>IF(C3766="Saliente Nacional",(IFERROR((LIMPIA(K3766,1)),0)),0)</f>
        <v>0</v>
      </c>
      <c r="Q3766" s="36">
        <f>IF(C3766="Saliente Internacional",(IFERROR((LIMPIA(K3766,1)),0)),0)</f>
        <v>0</v>
      </c>
      <c r="R3766" s="36">
        <f t="shared" si="175"/>
        <v>0</v>
      </c>
      <c r="S3766" s="36">
        <f t="shared" si="176"/>
        <v>0</v>
      </c>
    </row>
    <row r="3767" spans="1:19" x14ac:dyDescent="0.25">
      <c r="A3767" s="101">
        <f>'DETALLE DE CONEXIONES'!P3767</f>
        <v>0</v>
      </c>
      <c r="B3767" s="36">
        <f>'DETALLE DE CONEXIONES'!I3767</f>
        <v>0</v>
      </c>
      <c r="C3767" s="36">
        <f>'DETALLE DE CONEXIONES'!BB3767</f>
        <v>0</v>
      </c>
      <c r="D3767" s="36">
        <f>'DETALLE DE CONEXIONES'!E3767</f>
        <v>0</v>
      </c>
      <c r="E3767" s="36">
        <f t="shared" si="174"/>
        <v>1</v>
      </c>
      <c r="F3767" s="36">
        <f>IFERROR(LIMPIA('DETALLE DE CONEXIONES'!N3767,1),0)</f>
        <v>0</v>
      </c>
      <c r="G3767" s="36" t="str">
        <f>LEFT('DETALLE DE CONEXIONES'!BE3767,3)</f>
        <v/>
      </c>
      <c r="H3767" s="36" t="str">
        <f>RIGHT('DETALLE DE CONEXIONES'!AK3767,2)</f>
        <v/>
      </c>
      <c r="I3767" s="36" t="str">
        <f>LEFT('DETALLE DE CONEXIONES'!AK3767,3)</f>
        <v/>
      </c>
      <c r="J3767" s="36" t="str">
        <f>LEFT('DETALLE DE CONEXIONES'!M3767,3)</f>
        <v/>
      </c>
      <c r="K3767" s="36" t="str">
        <f>IF(LEN('DETALLE DE CONEXIONES'!M3767)&lt;12,(RIGHT('DETALLE DE CONEXIONES'!M3767,5)),(RIGHT('DETALLE DE CONEXIONES'!M3767,6)))</f>
        <v/>
      </c>
      <c r="L3767" s="36">
        <f>IF(C3767="Saliente Local",(IFERROR((LIMPIA(J3767,1)),0)),0)</f>
        <v>0</v>
      </c>
      <c r="M3767" s="36">
        <f>IF(C3767="Saliente Nacional",(IFERROR((LIMPIA(J3767,1)),0)),0)</f>
        <v>0</v>
      </c>
      <c r="N3767" s="36">
        <f>IF(C3767="Saliente Internacional",(IFERROR((LIMPIA(J3767,1)),0)),0)</f>
        <v>0</v>
      </c>
      <c r="O3767" s="36">
        <f>IF(C3767="Saliente Local",(IFERROR((LIMPIA(K3767,1)),0)),0)</f>
        <v>0</v>
      </c>
      <c r="P3767" s="36">
        <f>IF(C3767="Saliente Nacional",(IFERROR((LIMPIA(K3767,1)),0)),0)</f>
        <v>0</v>
      </c>
      <c r="Q3767" s="36">
        <f>IF(C3767="Saliente Internacional",(IFERROR((LIMPIA(K3767,1)),0)),0)</f>
        <v>0</v>
      </c>
      <c r="R3767" s="36">
        <f t="shared" si="175"/>
        <v>0</v>
      </c>
      <c r="S3767" s="36">
        <f t="shared" si="176"/>
        <v>0</v>
      </c>
    </row>
    <row r="3768" spans="1:19" x14ac:dyDescent="0.25">
      <c r="A3768" s="101">
        <f>'DETALLE DE CONEXIONES'!P3768</f>
        <v>0</v>
      </c>
      <c r="B3768" s="36">
        <f>'DETALLE DE CONEXIONES'!I3768</f>
        <v>0</v>
      </c>
      <c r="C3768" s="36">
        <f>'DETALLE DE CONEXIONES'!BB3768</f>
        <v>0</v>
      </c>
      <c r="D3768" s="36">
        <f>'DETALLE DE CONEXIONES'!E3768</f>
        <v>0</v>
      </c>
      <c r="E3768" s="36">
        <f t="shared" si="174"/>
        <v>1</v>
      </c>
      <c r="F3768" s="36">
        <f>IFERROR(LIMPIA('DETALLE DE CONEXIONES'!N3768,1),0)</f>
        <v>0</v>
      </c>
      <c r="G3768" s="36" t="str">
        <f>LEFT('DETALLE DE CONEXIONES'!BE3768,3)</f>
        <v/>
      </c>
      <c r="H3768" s="36" t="str">
        <f>RIGHT('DETALLE DE CONEXIONES'!AK3768,2)</f>
        <v/>
      </c>
      <c r="I3768" s="36" t="str">
        <f>LEFT('DETALLE DE CONEXIONES'!AK3768,3)</f>
        <v/>
      </c>
      <c r="J3768" s="36" t="str">
        <f>LEFT('DETALLE DE CONEXIONES'!M3768,3)</f>
        <v/>
      </c>
      <c r="K3768" s="36" t="str">
        <f>IF(LEN('DETALLE DE CONEXIONES'!M3768)&lt;12,(RIGHT('DETALLE DE CONEXIONES'!M3768,5)),(RIGHT('DETALLE DE CONEXIONES'!M3768,6)))</f>
        <v/>
      </c>
      <c r="L3768" s="36">
        <f>IF(C3768="Saliente Local",(IFERROR((LIMPIA(J3768,1)),0)),0)</f>
        <v>0</v>
      </c>
      <c r="M3768" s="36">
        <f>IF(C3768="Saliente Nacional",(IFERROR((LIMPIA(J3768,1)),0)),0)</f>
        <v>0</v>
      </c>
      <c r="N3768" s="36">
        <f>IF(C3768="Saliente Internacional",(IFERROR((LIMPIA(J3768,1)),0)),0)</f>
        <v>0</v>
      </c>
      <c r="O3768" s="36">
        <f>IF(C3768="Saliente Local",(IFERROR((LIMPIA(K3768,1)),0)),0)</f>
        <v>0</v>
      </c>
      <c r="P3768" s="36">
        <f>IF(C3768="Saliente Nacional",(IFERROR((LIMPIA(K3768,1)),0)),0)</f>
        <v>0</v>
      </c>
      <c r="Q3768" s="36">
        <f>IF(C3768="Saliente Internacional",(IFERROR((LIMPIA(K3768,1)),0)),0)</f>
        <v>0</v>
      </c>
      <c r="R3768" s="36">
        <f t="shared" si="175"/>
        <v>0</v>
      </c>
      <c r="S3768" s="36">
        <f t="shared" si="176"/>
        <v>0</v>
      </c>
    </row>
    <row r="3769" spans="1:19" x14ac:dyDescent="0.25">
      <c r="A3769" s="101">
        <f>'DETALLE DE CONEXIONES'!P3769</f>
        <v>0</v>
      </c>
      <c r="B3769" s="36">
        <f>'DETALLE DE CONEXIONES'!I3769</f>
        <v>0</v>
      </c>
      <c r="C3769" s="36">
        <f>'DETALLE DE CONEXIONES'!BB3769</f>
        <v>0</v>
      </c>
      <c r="D3769" s="36">
        <f>'DETALLE DE CONEXIONES'!E3769</f>
        <v>0</v>
      </c>
      <c r="E3769" s="36">
        <f t="shared" si="174"/>
        <v>1</v>
      </c>
      <c r="F3769" s="36">
        <f>IFERROR(LIMPIA('DETALLE DE CONEXIONES'!N3769,1),0)</f>
        <v>0</v>
      </c>
      <c r="G3769" s="36" t="str">
        <f>LEFT('DETALLE DE CONEXIONES'!BE3769,3)</f>
        <v/>
      </c>
      <c r="H3769" s="36" t="str">
        <f>RIGHT('DETALLE DE CONEXIONES'!AK3769,2)</f>
        <v/>
      </c>
      <c r="I3769" s="36" t="str">
        <f>LEFT('DETALLE DE CONEXIONES'!AK3769,3)</f>
        <v/>
      </c>
      <c r="J3769" s="36" t="str">
        <f>LEFT('DETALLE DE CONEXIONES'!M3769,3)</f>
        <v/>
      </c>
      <c r="K3769" s="36" t="str">
        <f>IF(LEN('DETALLE DE CONEXIONES'!M3769)&lt;12,(RIGHT('DETALLE DE CONEXIONES'!M3769,5)),(RIGHT('DETALLE DE CONEXIONES'!M3769,6)))</f>
        <v/>
      </c>
      <c r="L3769" s="36">
        <f>IF(C3769="Saliente Local",(IFERROR((LIMPIA(J3769,1)),0)),0)</f>
        <v>0</v>
      </c>
      <c r="M3769" s="36">
        <f>IF(C3769="Saliente Nacional",(IFERROR((LIMPIA(J3769,1)),0)),0)</f>
        <v>0</v>
      </c>
      <c r="N3769" s="36">
        <f>IF(C3769="Saliente Internacional",(IFERROR((LIMPIA(J3769,1)),0)),0)</f>
        <v>0</v>
      </c>
      <c r="O3769" s="36">
        <f>IF(C3769="Saliente Local",(IFERROR((LIMPIA(K3769,1)),0)),0)</f>
        <v>0</v>
      </c>
      <c r="P3769" s="36">
        <f>IF(C3769="Saliente Nacional",(IFERROR((LIMPIA(K3769,1)),0)),0)</f>
        <v>0</v>
      </c>
      <c r="Q3769" s="36">
        <f>IF(C3769="Saliente Internacional",(IFERROR((LIMPIA(K3769,1)),0)),0)</f>
        <v>0</v>
      </c>
      <c r="R3769" s="36">
        <f t="shared" si="175"/>
        <v>0</v>
      </c>
      <c r="S3769" s="36">
        <f t="shared" si="176"/>
        <v>0</v>
      </c>
    </row>
    <row r="3770" spans="1:19" x14ac:dyDescent="0.25">
      <c r="A3770" s="101">
        <f>'DETALLE DE CONEXIONES'!P3770</f>
        <v>0</v>
      </c>
      <c r="B3770" s="36">
        <f>'DETALLE DE CONEXIONES'!I3770</f>
        <v>0</v>
      </c>
      <c r="C3770" s="36">
        <f>'DETALLE DE CONEXIONES'!BB3770</f>
        <v>0</v>
      </c>
      <c r="D3770" s="36">
        <f>'DETALLE DE CONEXIONES'!E3770</f>
        <v>0</v>
      </c>
      <c r="E3770" s="36">
        <f t="shared" si="174"/>
        <v>1</v>
      </c>
      <c r="F3770" s="36">
        <f>IFERROR(LIMPIA('DETALLE DE CONEXIONES'!N3770,1),0)</f>
        <v>0</v>
      </c>
      <c r="G3770" s="36" t="str">
        <f>LEFT('DETALLE DE CONEXIONES'!BE3770,3)</f>
        <v/>
      </c>
      <c r="H3770" s="36" t="str">
        <f>RIGHT('DETALLE DE CONEXIONES'!AK3770,2)</f>
        <v/>
      </c>
      <c r="I3770" s="36" t="str">
        <f>LEFT('DETALLE DE CONEXIONES'!AK3770,3)</f>
        <v/>
      </c>
      <c r="J3770" s="36" t="str">
        <f>LEFT('DETALLE DE CONEXIONES'!M3770,3)</f>
        <v/>
      </c>
      <c r="K3770" s="36" t="str">
        <f>IF(LEN('DETALLE DE CONEXIONES'!M3770)&lt;12,(RIGHT('DETALLE DE CONEXIONES'!M3770,5)),(RIGHT('DETALLE DE CONEXIONES'!M3770,6)))</f>
        <v/>
      </c>
      <c r="L3770" s="36">
        <f>IF(C3770="Saliente Local",(IFERROR((LIMPIA(J3770,1)),0)),0)</f>
        <v>0</v>
      </c>
      <c r="M3770" s="36">
        <f>IF(C3770="Saliente Nacional",(IFERROR((LIMPIA(J3770,1)),0)),0)</f>
        <v>0</v>
      </c>
      <c r="N3770" s="36">
        <f>IF(C3770="Saliente Internacional",(IFERROR((LIMPIA(J3770,1)),0)),0)</f>
        <v>0</v>
      </c>
      <c r="O3770" s="36">
        <f>IF(C3770="Saliente Local",(IFERROR((LIMPIA(K3770,1)),0)),0)</f>
        <v>0</v>
      </c>
      <c r="P3770" s="36">
        <f>IF(C3770="Saliente Nacional",(IFERROR((LIMPIA(K3770,1)),0)),0)</f>
        <v>0</v>
      </c>
      <c r="Q3770" s="36">
        <f>IF(C3770="Saliente Internacional",(IFERROR((LIMPIA(K3770,1)),0)),0)</f>
        <v>0</v>
      </c>
      <c r="R3770" s="36">
        <f t="shared" si="175"/>
        <v>0</v>
      </c>
      <c r="S3770" s="36">
        <f t="shared" si="176"/>
        <v>0</v>
      </c>
    </row>
    <row r="3771" spans="1:19" x14ac:dyDescent="0.25">
      <c r="A3771" s="101">
        <f>'DETALLE DE CONEXIONES'!P3771</f>
        <v>0</v>
      </c>
      <c r="B3771" s="36">
        <f>'DETALLE DE CONEXIONES'!I3771</f>
        <v>0</v>
      </c>
      <c r="C3771" s="36">
        <f>'DETALLE DE CONEXIONES'!BB3771</f>
        <v>0</v>
      </c>
      <c r="D3771" s="36">
        <f>'DETALLE DE CONEXIONES'!E3771</f>
        <v>0</v>
      </c>
      <c r="E3771" s="36">
        <f t="shared" si="174"/>
        <v>1</v>
      </c>
      <c r="F3771" s="36">
        <f>IFERROR(LIMPIA('DETALLE DE CONEXIONES'!N3771,1),0)</f>
        <v>0</v>
      </c>
      <c r="G3771" s="36" t="str">
        <f>LEFT('DETALLE DE CONEXIONES'!BE3771,3)</f>
        <v/>
      </c>
      <c r="H3771" s="36" t="str">
        <f>RIGHT('DETALLE DE CONEXIONES'!AK3771,2)</f>
        <v/>
      </c>
      <c r="I3771" s="36" t="str">
        <f>LEFT('DETALLE DE CONEXIONES'!AK3771,3)</f>
        <v/>
      </c>
      <c r="J3771" s="36" t="str">
        <f>LEFT('DETALLE DE CONEXIONES'!M3771,3)</f>
        <v/>
      </c>
      <c r="K3771" s="36" t="str">
        <f>IF(LEN('DETALLE DE CONEXIONES'!M3771)&lt;12,(RIGHT('DETALLE DE CONEXIONES'!M3771,5)),(RIGHT('DETALLE DE CONEXIONES'!M3771,6)))</f>
        <v/>
      </c>
      <c r="L3771" s="36">
        <f>IF(C3771="Saliente Local",(IFERROR((LIMPIA(J3771,1)),0)),0)</f>
        <v>0</v>
      </c>
      <c r="M3771" s="36">
        <f>IF(C3771="Saliente Nacional",(IFERROR((LIMPIA(J3771,1)),0)),0)</f>
        <v>0</v>
      </c>
      <c r="N3771" s="36">
        <f>IF(C3771="Saliente Internacional",(IFERROR((LIMPIA(J3771,1)),0)),0)</f>
        <v>0</v>
      </c>
      <c r="O3771" s="36">
        <f>IF(C3771="Saliente Local",(IFERROR((LIMPIA(K3771,1)),0)),0)</f>
        <v>0</v>
      </c>
      <c r="P3771" s="36">
        <f>IF(C3771="Saliente Nacional",(IFERROR((LIMPIA(K3771,1)),0)),0)</f>
        <v>0</v>
      </c>
      <c r="Q3771" s="36">
        <f>IF(C3771="Saliente Internacional",(IFERROR((LIMPIA(K3771,1)),0)),0)</f>
        <v>0</v>
      </c>
      <c r="R3771" s="36">
        <f t="shared" si="175"/>
        <v>0</v>
      </c>
      <c r="S3771" s="36">
        <f t="shared" si="176"/>
        <v>0</v>
      </c>
    </row>
    <row r="3772" spans="1:19" x14ac:dyDescent="0.25">
      <c r="A3772" s="101">
        <f>'DETALLE DE CONEXIONES'!P3772</f>
        <v>0</v>
      </c>
      <c r="B3772" s="36">
        <f>'DETALLE DE CONEXIONES'!I3772</f>
        <v>0</v>
      </c>
      <c r="C3772" s="36">
        <f>'DETALLE DE CONEXIONES'!BB3772</f>
        <v>0</v>
      </c>
      <c r="D3772" s="36">
        <f>'DETALLE DE CONEXIONES'!E3772</f>
        <v>0</v>
      </c>
      <c r="E3772" s="36">
        <f t="shared" si="174"/>
        <v>1</v>
      </c>
      <c r="F3772" s="36">
        <f>IFERROR(LIMPIA('DETALLE DE CONEXIONES'!N3772,1),0)</f>
        <v>0</v>
      </c>
      <c r="G3772" s="36" t="str">
        <f>LEFT('DETALLE DE CONEXIONES'!BE3772,3)</f>
        <v/>
      </c>
      <c r="H3772" s="36" t="str">
        <f>RIGHT('DETALLE DE CONEXIONES'!AK3772,2)</f>
        <v/>
      </c>
      <c r="I3772" s="36" t="str">
        <f>LEFT('DETALLE DE CONEXIONES'!AK3772,3)</f>
        <v/>
      </c>
      <c r="J3772" s="36" t="str">
        <f>LEFT('DETALLE DE CONEXIONES'!M3772,3)</f>
        <v/>
      </c>
      <c r="K3772" s="36" t="str">
        <f>IF(LEN('DETALLE DE CONEXIONES'!M3772)&lt;12,(RIGHT('DETALLE DE CONEXIONES'!M3772,5)),(RIGHT('DETALLE DE CONEXIONES'!M3772,6)))</f>
        <v/>
      </c>
      <c r="L3772" s="36">
        <f>IF(C3772="Saliente Local",(IFERROR((LIMPIA(J3772,1)),0)),0)</f>
        <v>0</v>
      </c>
      <c r="M3772" s="36">
        <f>IF(C3772="Saliente Nacional",(IFERROR((LIMPIA(J3772,1)),0)),0)</f>
        <v>0</v>
      </c>
      <c r="N3772" s="36">
        <f>IF(C3772="Saliente Internacional",(IFERROR((LIMPIA(J3772,1)),0)),0)</f>
        <v>0</v>
      </c>
      <c r="O3772" s="36">
        <f>IF(C3772="Saliente Local",(IFERROR((LIMPIA(K3772,1)),0)),0)</f>
        <v>0</v>
      </c>
      <c r="P3772" s="36">
        <f>IF(C3772="Saliente Nacional",(IFERROR((LIMPIA(K3772,1)),0)),0)</f>
        <v>0</v>
      </c>
      <c r="Q3772" s="36">
        <f>IF(C3772="Saliente Internacional",(IFERROR((LIMPIA(K3772,1)),0)),0)</f>
        <v>0</v>
      </c>
      <c r="R3772" s="36">
        <f t="shared" si="175"/>
        <v>0</v>
      </c>
      <c r="S3772" s="36">
        <f t="shared" si="176"/>
        <v>0</v>
      </c>
    </row>
    <row r="3773" spans="1:19" x14ac:dyDescent="0.25">
      <c r="A3773" s="101">
        <f>'DETALLE DE CONEXIONES'!P3773</f>
        <v>0</v>
      </c>
      <c r="B3773" s="36">
        <f>'DETALLE DE CONEXIONES'!I3773</f>
        <v>0</v>
      </c>
      <c r="C3773" s="36">
        <f>'DETALLE DE CONEXIONES'!BB3773</f>
        <v>0</v>
      </c>
      <c r="D3773" s="36">
        <f>'DETALLE DE CONEXIONES'!E3773</f>
        <v>0</v>
      </c>
      <c r="E3773" s="36">
        <f t="shared" si="174"/>
        <v>1</v>
      </c>
      <c r="F3773" s="36">
        <f>IFERROR(LIMPIA('DETALLE DE CONEXIONES'!N3773,1),0)</f>
        <v>0</v>
      </c>
      <c r="G3773" s="36" t="str">
        <f>LEFT('DETALLE DE CONEXIONES'!BE3773,3)</f>
        <v/>
      </c>
      <c r="H3773" s="36" t="str">
        <f>RIGHT('DETALLE DE CONEXIONES'!AK3773,2)</f>
        <v/>
      </c>
      <c r="I3773" s="36" t="str">
        <f>LEFT('DETALLE DE CONEXIONES'!AK3773,3)</f>
        <v/>
      </c>
      <c r="J3773" s="36" t="str">
        <f>LEFT('DETALLE DE CONEXIONES'!M3773,3)</f>
        <v/>
      </c>
      <c r="K3773" s="36" t="str">
        <f>IF(LEN('DETALLE DE CONEXIONES'!M3773)&lt;12,(RIGHT('DETALLE DE CONEXIONES'!M3773,5)),(RIGHT('DETALLE DE CONEXIONES'!M3773,6)))</f>
        <v/>
      </c>
      <c r="L3773" s="36">
        <f>IF(C3773="Saliente Local",(IFERROR((LIMPIA(J3773,1)),0)),0)</f>
        <v>0</v>
      </c>
      <c r="M3773" s="36">
        <f>IF(C3773="Saliente Nacional",(IFERROR((LIMPIA(J3773,1)),0)),0)</f>
        <v>0</v>
      </c>
      <c r="N3773" s="36">
        <f>IF(C3773="Saliente Internacional",(IFERROR((LIMPIA(J3773,1)),0)),0)</f>
        <v>0</v>
      </c>
      <c r="O3773" s="36">
        <f>IF(C3773="Saliente Local",(IFERROR((LIMPIA(K3773,1)),0)),0)</f>
        <v>0</v>
      </c>
      <c r="P3773" s="36">
        <f>IF(C3773="Saliente Nacional",(IFERROR((LIMPIA(K3773,1)),0)),0)</f>
        <v>0</v>
      </c>
      <c r="Q3773" s="36">
        <f>IF(C3773="Saliente Internacional",(IFERROR((LIMPIA(K3773,1)),0)),0)</f>
        <v>0</v>
      </c>
      <c r="R3773" s="36">
        <f t="shared" si="175"/>
        <v>0</v>
      </c>
      <c r="S3773" s="36">
        <f t="shared" si="176"/>
        <v>0</v>
      </c>
    </row>
    <row r="3774" spans="1:19" x14ac:dyDescent="0.25">
      <c r="A3774" s="101">
        <f>'DETALLE DE CONEXIONES'!P3774</f>
        <v>0</v>
      </c>
      <c r="B3774" s="36">
        <f>'DETALLE DE CONEXIONES'!I3774</f>
        <v>0</v>
      </c>
      <c r="C3774" s="36">
        <f>'DETALLE DE CONEXIONES'!BB3774</f>
        <v>0</v>
      </c>
      <c r="D3774" s="36">
        <f>'DETALLE DE CONEXIONES'!E3774</f>
        <v>0</v>
      </c>
      <c r="E3774" s="36">
        <f t="shared" si="174"/>
        <v>1</v>
      </c>
      <c r="F3774" s="36">
        <f>IFERROR(LIMPIA('DETALLE DE CONEXIONES'!N3774,1),0)</f>
        <v>0</v>
      </c>
      <c r="G3774" s="36" t="str">
        <f>LEFT('DETALLE DE CONEXIONES'!BE3774,3)</f>
        <v/>
      </c>
      <c r="H3774" s="36" t="str">
        <f>RIGHT('DETALLE DE CONEXIONES'!AK3774,2)</f>
        <v/>
      </c>
      <c r="I3774" s="36" t="str">
        <f>LEFT('DETALLE DE CONEXIONES'!AK3774,3)</f>
        <v/>
      </c>
      <c r="J3774" s="36" t="str">
        <f>LEFT('DETALLE DE CONEXIONES'!M3774,3)</f>
        <v/>
      </c>
      <c r="K3774" s="36" t="str">
        <f>IF(LEN('DETALLE DE CONEXIONES'!M3774)&lt;12,(RIGHT('DETALLE DE CONEXIONES'!M3774,5)),(RIGHT('DETALLE DE CONEXIONES'!M3774,6)))</f>
        <v/>
      </c>
      <c r="L3774" s="36">
        <f>IF(C3774="Saliente Local",(IFERROR((LIMPIA(J3774,1)),0)),0)</f>
        <v>0</v>
      </c>
      <c r="M3774" s="36">
        <f>IF(C3774="Saliente Nacional",(IFERROR((LIMPIA(J3774,1)),0)),0)</f>
        <v>0</v>
      </c>
      <c r="N3774" s="36">
        <f>IF(C3774="Saliente Internacional",(IFERROR((LIMPIA(J3774,1)),0)),0)</f>
        <v>0</v>
      </c>
      <c r="O3774" s="36">
        <f>IF(C3774="Saliente Local",(IFERROR((LIMPIA(K3774,1)),0)),0)</f>
        <v>0</v>
      </c>
      <c r="P3774" s="36">
        <f>IF(C3774="Saliente Nacional",(IFERROR((LIMPIA(K3774,1)),0)),0)</f>
        <v>0</v>
      </c>
      <c r="Q3774" s="36">
        <f>IF(C3774="Saliente Internacional",(IFERROR((LIMPIA(K3774,1)),0)),0)</f>
        <v>0</v>
      </c>
      <c r="R3774" s="36">
        <f t="shared" si="175"/>
        <v>0</v>
      </c>
      <c r="S3774" s="36">
        <f t="shared" si="176"/>
        <v>0</v>
      </c>
    </row>
    <row r="3775" spans="1:19" x14ac:dyDescent="0.25">
      <c r="A3775" s="101">
        <f>'DETALLE DE CONEXIONES'!P3775</f>
        <v>0</v>
      </c>
      <c r="B3775" s="36">
        <f>'DETALLE DE CONEXIONES'!I3775</f>
        <v>0</v>
      </c>
      <c r="C3775" s="36">
        <f>'DETALLE DE CONEXIONES'!BB3775</f>
        <v>0</v>
      </c>
      <c r="D3775" s="36">
        <f>'DETALLE DE CONEXIONES'!E3775</f>
        <v>0</v>
      </c>
      <c r="E3775" s="36">
        <f t="shared" si="174"/>
        <v>1</v>
      </c>
      <c r="F3775" s="36">
        <f>IFERROR(LIMPIA('DETALLE DE CONEXIONES'!N3775,1),0)</f>
        <v>0</v>
      </c>
      <c r="G3775" s="36" t="str">
        <f>LEFT('DETALLE DE CONEXIONES'!BE3775,3)</f>
        <v/>
      </c>
      <c r="H3775" s="36" t="str">
        <f>RIGHT('DETALLE DE CONEXIONES'!AK3775,2)</f>
        <v/>
      </c>
      <c r="I3775" s="36" t="str">
        <f>LEFT('DETALLE DE CONEXIONES'!AK3775,3)</f>
        <v/>
      </c>
      <c r="J3775" s="36" t="str">
        <f>LEFT('DETALLE DE CONEXIONES'!M3775,3)</f>
        <v/>
      </c>
      <c r="K3775" s="36" t="str">
        <f>IF(LEN('DETALLE DE CONEXIONES'!M3775)&lt;12,(RIGHT('DETALLE DE CONEXIONES'!M3775,5)),(RIGHT('DETALLE DE CONEXIONES'!M3775,6)))</f>
        <v/>
      </c>
      <c r="L3775" s="36">
        <f>IF(C3775="Saliente Local",(IFERROR((LIMPIA(J3775,1)),0)),0)</f>
        <v>0</v>
      </c>
      <c r="M3775" s="36">
        <f>IF(C3775="Saliente Nacional",(IFERROR((LIMPIA(J3775,1)),0)),0)</f>
        <v>0</v>
      </c>
      <c r="N3775" s="36">
        <f>IF(C3775="Saliente Internacional",(IFERROR((LIMPIA(J3775,1)),0)),0)</f>
        <v>0</v>
      </c>
      <c r="O3775" s="36">
        <f>IF(C3775="Saliente Local",(IFERROR((LIMPIA(K3775,1)),0)),0)</f>
        <v>0</v>
      </c>
      <c r="P3775" s="36">
        <f>IF(C3775="Saliente Nacional",(IFERROR((LIMPIA(K3775,1)),0)),0)</f>
        <v>0</v>
      </c>
      <c r="Q3775" s="36">
        <f>IF(C3775="Saliente Internacional",(IFERROR((LIMPIA(K3775,1)),0)),0)</f>
        <v>0</v>
      </c>
      <c r="R3775" s="36">
        <f t="shared" si="175"/>
        <v>0</v>
      </c>
      <c r="S3775" s="36">
        <f t="shared" si="176"/>
        <v>0</v>
      </c>
    </row>
    <row r="3776" spans="1:19" x14ac:dyDescent="0.25">
      <c r="A3776" s="101">
        <f>'DETALLE DE CONEXIONES'!P3776</f>
        <v>0</v>
      </c>
      <c r="B3776" s="36">
        <f>'DETALLE DE CONEXIONES'!I3776</f>
        <v>0</v>
      </c>
      <c r="C3776" s="36">
        <f>'DETALLE DE CONEXIONES'!BB3776</f>
        <v>0</v>
      </c>
      <c r="D3776" s="36">
        <f>'DETALLE DE CONEXIONES'!E3776</f>
        <v>0</v>
      </c>
      <c r="E3776" s="36">
        <f t="shared" si="174"/>
        <v>1</v>
      </c>
      <c r="F3776" s="36">
        <f>IFERROR(LIMPIA('DETALLE DE CONEXIONES'!N3776,1),0)</f>
        <v>0</v>
      </c>
      <c r="G3776" s="36" t="str">
        <f>LEFT('DETALLE DE CONEXIONES'!BE3776,3)</f>
        <v/>
      </c>
      <c r="H3776" s="36" t="str">
        <f>RIGHT('DETALLE DE CONEXIONES'!AK3776,2)</f>
        <v/>
      </c>
      <c r="I3776" s="36" t="str">
        <f>LEFT('DETALLE DE CONEXIONES'!AK3776,3)</f>
        <v/>
      </c>
      <c r="J3776" s="36" t="str">
        <f>LEFT('DETALLE DE CONEXIONES'!M3776,3)</f>
        <v/>
      </c>
      <c r="K3776" s="36" t="str">
        <f>IF(LEN('DETALLE DE CONEXIONES'!M3776)&lt;12,(RIGHT('DETALLE DE CONEXIONES'!M3776,5)),(RIGHT('DETALLE DE CONEXIONES'!M3776,6)))</f>
        <v/>
      </c>
      <c r="L3776" s="36">
        <f>IF(C3776="Saliente Local",(IFERROR((LIMPIA(J3776,1)),0)),0)</f>
        <v>0</v>
      </c>
      <c r="M3776" s="36">
        <f>IF(C3776="Saliente Nacional",(IFERROR((LIMPIA(J3776,1)),0)),0)</f>
        <v>0</v>
      </c>
      <c r="N3776" s="36">
        <f>IF(C3776="Saliente Internacional",(IFERROR((LIMPIA(J3776,1)),0)),0)</f>
        <v>0</v>
      </c>
      <c r="O3776" s="36">
        <f>IF(C3776="Saliente Local",(IFERROR((LIMPIA(K3776,1)),0)),0)</f>
        <v>0</v>
      </c>
      <c r="P3776" s="36">
        <f>IF(C3776="Saliente Nacional",(IFERROR((LIMPIA(K3776,1)),0)),0)</f>
        <v>0</v>
      </c>
      <c r="Q3776" s="36">
        <f>IF(C3776="Saliente Internacional",(IFERROR((LIMPIA(K3776,1)),0)),0)</f>
        <v>0</v>
      </c>
      <c r="R3776" s="36">
        <f t="shared" si="175"/>
        <v>0</v>
      </c>
      <c r="S3776" s="36">
        <f t="shared" si="176"/>
        <v>0</v>
      </c>
    </row>
    <row r="3777" spans="1:19" x14ac:dyDescent="0.25">
      <c r="A3777" s="101">
        <f>'DETALLE DE CONEXIONES'!P3777</f>
        <v>0</v>
      </c>
      <c r="B3777" s="36">
        <f>'DETALLE DE CONEXIONES'!I3777</f>
        <v>0</v>
      </c>
      <c r="C3777" s="36">
        <f>'DETALLE DE CONEXIONES'!BB3777</f>
        <v>0</v>
      </c>
      <c r="D3777" s="36">
        <f>'DETALLE DE CONEXIONES'!E3777</f>
        <v>0</v>
      </c>
      <c r="E3777" s="36">
        <f t="shared" si="174"/>
        <v>1</v>
      </c>
      <c r="F3777" s="36">
        <f>IFERROR(LIMPIA('DETALLE DE CONEXIONES'!N3777,1),0)</f>
        <v>0</v>
      </c>
      <c r="G3777" s="36" t="str">
        <f>LEFT('DETALLE DE CONEXIONES'!BE3777,3)</f>
        <v/>
      </c>
      <c r="H3777" s="36" t="str">
        <f>RIGHT('DETALLE DE CONEXIONES'!AK3777,2)</f>
        <v/>
      </c>
      <c r="I3777" s="36" t="str">
        <f>LEFT('DETALLE DE CONEXIONES'!AK3777,3)</f>
        <v/>
      </c>
      <c r="J3777" s="36" t="str">
        <f>LEFT('DETALLE DE CONEXIONES'!M3777,3)</f>
        <v/>
      </c>
      <c r="K3777" s="36" t="str">
        <f>IF(LEN('DETALLE DE CONEXIONES'!M3777)&lt;12,(RIGHT('DETALLE DE CONEXIONES'!M3777,5)),(RIGHT('DETALLE DE CONEXIONES'!M3777,6)))</f>
        <v/>
      </c>
      <c r="L3777" s="36">
        <f>IF(C3777="Saliente Local",(IFERROR((LIMPIA(J3777,1)),0)),0)</f>
        <v>0</v>
      </c>
      <c r="M3777" s="36">
        <f>IF(C3777="Saliente Nacional",(IFERROR((LIMPIA(J3777,1)),0)),0)</f>
        <v>0</v>
      </c>
      <c r="N3777" s="36">
        <f>IF(C3777="Saliente Internacional",(IFERROR((LIMPIA(J3777,1)),0)),0)</f>
        <v>0</v>
      </c>
      <c r="O3777" s="36">
        <f>IF(C3777="Saliente Local",(IFERROR((LIMPIA(K3777,1)),0)),0)</f>
        <v>0</v>
      </c>
      <c r="P3777" s="36">
        <f>IF(C3777="Saliente Nacional",(IFERROR((LIMPIA(K3777,1)),0)),0)</f>
        <v>0</v>
      </c>
      <c r="Q3777" s="36">
        <f>IF(C3777="Saliente Internacional",(IFERROR((LIMPIA(K3777,1)),0)),0)</f>
        <v>0</v>
      </c>
      <c r="R3777" s="36">
        <f t="shared" si="175"/>
        <v>0</v>
      </c>
      <c r="S3777" s="36">
        <f t="shared" si="176"/>
        <v>0</v>
      </c>
    </row>
    <row r="3778" spans="1:19" x14ac:dyDescent="0.25">
      <c r="A3778" s="101">
        <f>'DETALLE DE CONEXIONES'!P3778</f>
        <v>0</v>
      </c>
      <c r="B3778" s="36">
        <f>'DETALLE DE CONEXIONES'!I3778</f>
        <v>0</v>
      </c>
      <c r="C3778" s="36">
        <f>'DETALLE DE CONEXIONES'!BB3778</f>
        <v>0</v>
      </c>
      <c r="D3778" s="36">
        <f>'DETALLE DE CONEXIONES'!E3778</f>
        <v>0</v>
      </c>
      <c r="E3778" s="36">
        <f t="shared" si="174"/>
        <v>1</v>
      </c>
      <c r="F3778" s="36">
        <f>IFERROR(LIMPIA('DETALLE DE CONEXIONES'!N3778,1),0)</f>
        <v>0</v>
      </c>
      <c r="G3778" s="36" t="str">
        <f>LEFT('DETALLE DE CONEXIONES'!BE3778,3)</f>
        <v/>
      </c>
      <c r="H3778" s="36" t="str">
        <f>RIGHT('DETALLE DE CONEXIONES'!AK3778,2)</f>
        <v/>
      </c>
      <c r="I3778" s="36" t="str">
        <f>LEFT('DETALLE DE CONEXIONES'!AK3778,3)</f>
        <v/>
      </c>
      <c r="J3778" s="36" t="str">
        <f>LEFT('DETALLE DE CONEXIONES'!M3778,3)</f>
        <v/>
      </c>
      <c r="K3778" s="36" t="str">
        <f>IF(LEN('DETALLE DE CONEXIONES'!M3778)&lt;12,(RIGHT('DETALLE DE CONEXIONES'!M3778,5)),(RIGHT('DETALLE DE CONEXIONES'!M3778,6)))</f>
        <v/>
      </c>
      <c r="L3778" s="36">
        <f>IF(C3778="Saliente Local",(IFERROR((LIMPIA(J3778,1)),0)),0)</f>
        <v>0</v>
      </c>
      <c r="M3778" s="36">
        <f>IF(C3778="Saliente Nacional",(IFERROR((LIMPIA(J3778,1)),0)),0)</f>
        <v>0</v>
      </c>
      <c r="N3778" s="36">
        <f>IF(C3778="Saliente Internacional",(IFERROR((LIMPIA(J3778,1)),0)),0)</f>
        <v>0</v>
      </c>
      <c r="O3778" s="36">
        <f>IF(C3778="Saliente Local",(IFERROR((LIMPIA(K3778,1)),0)),0)</f>
        <v>0</v>
      </c>
      <c r="P3778" s="36">
        <f>IF(C3778="Saliente Nacional",(IFERROR((LIMPIA(K3778,1)),0)),0)</f>
        <v>0</v>
      </c>
      <c r="Q3778" s="36">
        <f>IF(C3778="Saliente Internacional",(IFERROR((LIMPIA(K3778,1)),0)),0)</f>
        <v>0</v>
      </c>
      <c r="R3778" s="36">
        <f t="shared" si="175"/>
        <v>0</v>
      </c>
      <c r="S3778" s="36">
        <f t="shared" si="176"/>
        <v>0</v>
      </c>
    </row>
    <row r="3779" spans="1:19" x14ac:dyDescent="0.25">
      <c r="A3779" s="101">
        <f>'DETALLE DE CONEXIONES'!P3779</f>
        <v>0</v>
      </c>
      <c r="B3779" s="36">
        <f>'DETALLE DE CONEXIONES'!I3779</f>
        <v>0</v>
      </c>
      <c r="C3779" s="36">
        <f>'DETALLE DE CONEXIONES'!BB3779</f>
        <v>0</v>
      </c>
      <c r="D3779" s="36">
        <f>'DETALLE DE CONEXIONES'!E3779</f>
        <v>0</v>
      </c>
      <c r="E3779" s="36">
        <f t="shared" ref="E3779:E3842" si="177">LEN(D3779)</f>
        <v>1</v>
      </c>
      <c r="F3779" s="36">
        <f>IFERROR(LIMPIA('DETALLE DE CONEXIONES'!N3779,1),0)</f>
        <v>0</v>
      </c>
      <c r="G3779" s="36" t="str">
        <f>LEFT('DETALLE DE CONEXIONES'!BE3779,3)</f>
        <v/>
      </c>
      <c r="H3779" s="36" t="str">
        <f>RIGHT('DETALLE DE CONEXIONES'!AK3779,2)</f>
        <v/>
      </c>
      <c r="I3779" s="36" t="str">
        <f>LEFT('DETALLE DE CONEXIONES'!AK3779,3)</f>
        <v/>
      </c>
      <c r="J3779" s="36" t="str">
        <f>LEFT('DETALLE DE CONEXIONES'!M3779,3)</f>
        <v/>
      </c>
      <c r="K3779" s="36" t="str">
        <f>IF(LEN('DETALLE DE CONEXIONES'!M3779)&lt;12,(RIGHT('DETALLE DE CONEXIONES'!M3779,5)),(RIGHT('DETALLE DE CONEXIONES'!M3779,6)))</f>
        <v/>
      </c>
      <c r="L3779" s="36">
        <f>IF(C3779="Saliente Local",(IFERROR((LIMPIA(J3779,1)),0)),0)</f>
        <v>0</v>
      </c>
      <c r="M3779" s="36">
        <f>IF(C3779="Saliente Nacional",(IFERROR((LIMPIA(J3779,1)),0)),0)</f>
        <v>0</v>
      </c>
      <c r="N3779" s="36">
        <f>IF(C3779="Saliente Internacional",(IFERROR((LIMPIA(J3779,1)),0)),0)</f>
        <v>0</v>
      </c>
      <c r="O3779" s="36">
        <f>IF(C3779="Saliente Local",(IFERROR((LIMPIA(K3779,1)),0)),0)</f>
        <v>0</v>
      </c>
      <c r="P3779" s="36">
        <f>IF(C3779="Saliente Nacional",(IFERROR((LIMPIA(K3779,1)),0)),0)</f>
        <v>0</v>
      </c>
      <c r="Q3779" s="36">
        <f>IF(C3779="Saliente Internacional",(IFERROR((LIMPIA(K3779,1)),0)),0)</f>
        <v>0</v>
      </c>
      <c r="R3779" s="36">
        <f t="shared" ref="R3779:R3842" si="178">IF(SUM(O3779:P3779)&gt;0,(L3779+M3779+1),(L3779+M3779))</f>
        <v>0</v>
      </c>
      <c r="S3779" s="36">
        <f t="shared" ref="S3779:S3842" si="179">IF(Q3779&gt;0,N3779+1,N3779)</f>
        <v>0</v>
      </c>
    </row>
    <row r="3780" spans="1:19" x14ac:dyDescent="0.25">
      <c r="A3780" s="101">
        <f>'DETALLE DE CONEXIONES'!P3780</f>
        <v>0</v>
      </c>
      <c r="B3780" s="36">
        <f>'DETALLE DE CONEXIONES'!I3780</f>
        <v>0</v>
      </c>
      <c r="C3780" s="36">
        <f>'DETALLE DE CONEXIONES'!BB3780</f>
        <v>0</v>
      </c>
      <c r="D3780" s="36">
        <f>'DETALLE DE CONEXIONES'!E3780</f>
        <v>0</v>
      </c>
      <c r="E3780" s="36">
        <f t="shared" si="177"/>
        <v>1</v>
      </c>
      <c r="F3780" s="36">
        <f>IFERROR(LIMPIA('DETALLE DE CONEXIONES'!N3780,1),0)</f>
        <v>0</v>
      </c>
      <c r="G3780" s="36" t="str">
        <f>LEFT('DETALLE DE CONEXIONES'!BE3780,3)</f>
        <v/>
      </c>
      <c r="H3780" s="36" t="str">
        <f>RIGHT('DETALLE DE CONEXIONES'!AK3780,2)</f>
        <v/>
      </c>
      <c r="I3780" s="36" t="str">
        <f>LEFT('DETALLE DE CONEXIONES'!AK3780,3)</f>
        <v/>
      </c>
      <c r="J3780" s="36" t="str">
        <f>LEFT('DETALLE DE CONEXIONES'!M3780,3)</f>
        <v/>
      </c>
      <c r="K3780" s="36" t="str">
        <f>IF(LEN('DETALLE DE CONEXIONES'!M3780)&lt;12,(RIGHT('DETALLE DE CONEXIONES'!M3780,5)),(RIGHT('DETALLE DE CONEXIONES'!M3780,6)))</f>
        <v/>
      </c>
      <c r="L3780" s="36">
        <f>IF(C3780="Saliente Local",(IFERROR((LIMPIA(J3780,1)),0)),0)</f>
        <v>0</v>
      </c>
      <c r="M3780" s="36">
        <f>IF(C3780="Saliente Nacional",(IFERROR((LIMPIA(J3780,1)),0)),0)</f>
        <v>0</v>
      </c>
      <c r="N3780" s="36">
        <f>IF(C3780="Saliente Internacional",(IFERROR((LIMPIA(J3780,1)),0)),0)</f>
        <v>0</v>
      </c>
      <c r="O3780" s="36">
        <f>IF(C3780="Saliente Local",(IFERROR((LIMPIA(K3780,1)),0)),0)</f>
        <v>0</v>
      </c>
      <c r="P3780" s="36">
        <f>IF(C3780="Saliente Nacional",(IFERROR((LIMPIA(K3780,1)),0)),0)</f>
        <v>0</v>
      </c>
      <c r="Q3780" s="36">
        <f>IF(C3780="Saliente Internacional",(IFERROR((LIMPIA(K3780,1)),0)),0)</f>
        <v>0</v>
      </c>
      <c r="R3780" s="36">
        <f t="shared" si="178"/>
        <v>0</v>
      </c>
      <c r="S3780" s="36">
        <f t="shared" si="179"/>
        <v>0</v>
      </c>
    </row>
    <row r="3781" spans="1:19" x14ac:dyDescent="0.25">
      <c r="A3781" s="101">
        <f>'DETALLE DE CONEXIONES'!P3781</f>
        <v>0</v>
      </c>
      <c r="B3781" s="36">
        <f>'DETALLE DE CONEXIONES'!I3781</f>
        <v>0</v>
      </c>
      <c r="C3781" s="36">
        <f>'DETALLE DE CONEXIONES'!BB3781</f>
        <v>0</v>
      </c>
      <c r="D3781" s="36">
        <f>'DETALLE DE CONEXIONES'!E3781</f>
        <v>0</v>
      </c>
      <c r="E3781" s="36">
        <f t="shared" si="177"/>
        <v>1</v>
      </c>
      <c r="F3781" s="36">
        <f>IFERROR(LIMPIA('DETALLE DE CONEXIONES'!N3781,1),0)</f>
        <v>0</v>
      </c>
      <c r="G3781" s="36" t="str">
        <f>LEFT('DETALLE DE CONEXIONES'!BE3781,3)</f>
        <v/>
      </c>
      <c r="H3781" s="36" t="str">
        <f>RIGHT('DETALLE DE CONEXIONES'!AK3781,2)</f>
        <v/>
      </c>
      <c r="I3781" s="36" t="str">
        <f>LEFT('DETALLE DE CONEXIONES'!AK3781,3)</f>
        <v/>
      </c>
      <c r="J3781" s="36" t="str">
        <f>LEFT('DETALLE DE CONEXIONES'!M3781,3)</f>
        <v/>
      </c>
      <c r="K3781" s="36" t="str">
        <f>IF(LEN('DETALLE DE CONEXIONES'!M3781)&lt;12,(RIGHT('DETALLE DE CONEXIONES'!M3781,5)),(RIGHT('DETALLE DE CONEXIONES'!M3781,6)))</f>
        <v/>
      </c>
      <c r="L3781" s="36">
        <f>IF(C3781="Saliente Local",(IFERROR((LIMPIA(J3781,1)),0)),0)</f>
        <v>0</v>
      </c>
      <c r="M3781" s="36">
        <f>IF(C3781="Saliente Nacional",(IFERROR((LIMPIA(J3781,1)),0)),0)</f>
        <v>0</v>
      </c>
      <c r="N3781" s="36">
        <f>IF(C3781="Saliente Internacional",(IFERROR((LIMPIA(J3781,1)),0)),0)</f>
        <v>0</v>
      </c>
      <c r="O3781" s="36">
        <f>IF(C3781="Saliente Local",(IFERROR((LIMPIA(K3781,1)),0)),0)</f>
        <v>0</v>
      </c>
      <c r="P3781" s="36">
        <f>IF(C3781="Saliente Nacional",(IFERROR((LIMPIA(K3781,1)),0)),0)</f>
        <v>0</v>
      </c>
      <c r="Q3781" s="36">
        <f>IF(C3781="Saliente Internacional",(IFERROR((LIMPIA(K3781,1)),0)),0)</f>
        <v>0</v>
      </c>
      <c r="R3781" s="36">
        <f t="shared" si="178"/>
        <v>0</v>
      </c>
      <c r="S3781" s="36">
        <f t="shared" si="179"/>
        <v>0</v>
      </c>
    </row>
    <row r="3782" spans="1:19" x14ac:dyDescent="0.25">
      <c r="A3782" s="101">
        <f>'DETALLE DE CONEXIONES'!P3782</f>
        <v>0</v>
      </c>
      <c r="B3782" s="36">
        <f>'DETALLE DE CONEXIONES'!I3782</f>
        <v>0</v>
      </c>
      <c r="C3782" s="36">
        <f>'DETALLE DE CONEXIONES'!BB3782</f>
        <v>0</v>
      </c>
      <c r="D3782" s="36">
        <f>'DETALLE DE CONEXIONES'!E3782</f>
        <v>0</v>
      </c>
      <c r="E3782" s="36">
        <f t="shared" si="177"/>
        <v>1</v>
      </c>
      <c r="F3782" s="36">
        <f>IFERROR(LIMPIA('DETALLE DE CONEXIONES'!N3782,1),0)</f>
        <v>0</v>
      </c>
      <c r="G3782" s="36" t="str">
        <f>LEFT('DETALLE DE CONEXIONES'!BE3782,3)</f>
        <v/>
      </c>
      <c r="H3782" s="36" t="str">
        <f>RIGHT('DETALLE DE CONEXIONES'!AK3782,2)</f>
        <v/>
      </c>
      <c r="I3782" s="36" t="str">
        <f>LEFT('DETALLE DE CONEXIONES'!AK3782,3)</f>
        <v/>
      </c>
      <c r="J3782" s="36" t="str">
        <f>LEFT('DETALLE DE CONEXIONES'!M3782,3)</f>
        <v/>
      </c>
      <c r="K3782" s="36" t="str">
        <f>IF(LEN('DETALLE DE CONEXIONES'!M3782)&lt;12,(RIGHT('DETALLE DE CONEXIONES'!M3782,5)),(RIGHT('DETALLE DE CONEXIONES'!M3782,6)))</f>
        <v/>
      </c>
      <c r="L3782" s="36">
        <f>IF(C3782="Saliente Local",(IFERROR((LIMPIA(J3782,1)),0)),0)</f>
        <v>0</v>
      </c>
      <c r="M3782" s="36">
        <f>IF(C3782="Saliente Nacional",(IFERROR((LIMPIA(J3782,1)),0)),0)</f>
        <v>0</v>
      </c>
      <c r="N3782" s="36">
        <f>IF(C3782="Saliente Internacional",(IFERROR((LIMPIA(J3782,1)),0)),0)</f>
        <v>0</v>
      </c>
      <c r="O3782" s="36">
        <f>IF(C3782="Saliente Local",(IFERROR((LIMPIA(K3782,1)),0)),0)</f>
        <v>0</v>
      </c>
      <c r="P3782" s="36">
        <f>IF(C3782="Saliente Nacional",(IFERROR((LIMPIA(K3782,1)),0)),0)</f>
        <v>0</v>
      </c>
      <c r="Q3782" s="36">
        <f>IF(C3782="Saliente Internacional",(IFERROR((LIMPIA(K3782,1)),0)),0)</f>
        <v>0</v>
      </c>
      <c r="R3782" s="36">
        <f t="shared" si="178"/>
        <v>0</v>
      </c>
      <c r="S3782" s="36">
        <f t="shared" si="179"/>
        <v>0</v>
      </c>
    </row>
    <row r="3783" spans="1:19" x14ac:dyDescent="0.25">
      <c r="A3783" s="101">
        <f>'DETALLE DE CONEXIONES'!P3783</f>
        <v>0</v>
      </c>
      <c r="B3783" s="36">
        <f>'DETALLE DE CONEXIONES'!I3783</f>
        <v>0</v>
      </c>
      <c r="C3783" s="36">
        <f>'DETALLE DE CONEXIONES'!BB3783</f>
        <v>0</v>
      </c>
      <c r="D3783" s="36">
        <f>'DETALLE DE CONEXIONES'!E3783</f>
        <v>0</v>
      </c>
      <c r="E3783" s="36">
        <f t="shared" si="177"/>
        <v>1</v>
      </c>
      <c r="F3783" s="36">
        <f>IFERROR(LIMPIA('DETALLE DE CONEXIONES'!N3783,1),0)</f>
        <v>0</v>
      </c>
      <c r="G3783" s="36" t="str">
        <f>LEFT('DETALLE DE CONEXIONES'!BE3783,3)</f>
        <v/>
      </c>
      <c r="H3783" s="36" t="str">
        <f>RIGHT('DETALLE DE CONEXIONES'!AK3783,2)</f>
        <v/>
      </c>
      <c r="I3783" s="36" t="str">
        <f>LEFT('DETALLE DE CONEXIONES'!AK3783,3)</f>
        <v/>
      </c>
      <c r="J3783" s="36" t="str">
        <f>LEFT('DETALLE DE CONEXIONES'!M3783,3)</f>
        <v/>
      </c>
      <c r="K3783" s="36" t="str">
        <f>IF(LEN('DETALLE DE CONEXIONES'!M3783)&lt;12,(RIGHT('DETALLE DE CONEXIONES'!M3783,5)),(RIGHT('DETALLE DE CONEXIONES'!M3783,6)))</f>
        <v/>
      </c>
      <c r="L3783" s="36">
        <f>IF(C3783="Saliente Local",(IFERROR((LIMPIA(J3783,1)),0)),0)</f>
        <v>0</v>
      </c>
      <c r="M3783" s="36">
        <f>IF(C3783="Saliente Nacional",(IFERROR((LIMPIA(J3783,1)),0)),0)</f>
        <v>0</v>
      </c>
      <c r="N3783" s="36">
        <f>IF(C3783="Saliente Internacional",(IFERROR((LIMPIA(J3783,1)),0)),0)</f>
        <v>0</v>
      </c>
      <c r="O3783" s="36">
        <f>IF(C3783="Saliente Local",(IFERROR((LIMPIA(K3783,1)),0)),0)</f>
        <v>0</v>
      </c>
      <c r="P3783" s="36">
        <f>IF(C3783="Saliente Nacional",(IFERROR((LIMPIA(K3783,1)),0)),0)</f>
        <v>0</v>
      </c>
      <c r="Q3783" s="36">
        <f>IF(C3783="Saliente Internacional",(IFERROR((LIMPIA(K3783,1)),0)),0)</f>
        <v>0</v>
      </c>
      <c r="R3783" s="36">
        <f t="shared" si="178"/>
        <v>0</v>
      </c>
      <c r="S3783" s="36">
        <f t="shared" si="179"/>
        <v>0</v>
      </c>
    </row>
    <row r="3784" spans="1:19" x14ac:dyDescent="0.25">
      <c r="A3784" s="101">
        <f>'DETALLE DE CONEXIONES'!P3784</f>
        <v>0</v>
      </c>
      <c r="B3784" s="36">
        <f>'DETALLE DE CONEXIONES'!I3784</f>
        <v>0</v>
      </c>
      <c r="C3784" s="36">
        <f>'DETALLE DE CONEXIONES'!BB3784</f>
        <v>0</v>
      </c>
      <c r="D3784" s="36">
        <f>'DETALLE DE CONEXIONES'!E3784</f>
        <v>0</v>
      </c>
      <c r="E3784" s="36">
        <f t="shared" si="177"/>
        <v>1</v>
      </c>
      <c r="F3784" s="36">
        <f>IFERROR(LIMPIA('DETALLE DE CONEXIONES'!N3784,1),0)</f>
        <v>0</v>
      </c>
      <c r="G3784" s="36" t="str">
        <f>LEFT('DETALLE DE CONEXIONES'!BE3784,3)</f>
        <v/>
      </c>
      <c r="H3784" s="36" t="str">
        <f>RIGHT('DETALLE DE CONEXIONES'!AK3784,2)</f>
        <v/>
      </c>
      <c r="I3784" s="36" t="str">
        <f>LEFT('DETALLE DE CONEXIONES'!AK3784,3)</f>
        <v/>
      </c>
      <c r="J3784" s="36" t="str">
        <f>LEFT('DETALLE DE CONEXIONES'!M3784,3)</f>
        <v/>
      </c>
      <c r="K3784" s="36" t="str">
        <f>IF(LEN('DETALLE DE CONEXIONES'!M3784)&lt;12,(RIGHT('DETALLE DE CONEXIONES'!M3784,5)),(RIGHT('DETALLE DE CONEXIONES'!M3784,6)))</f>
        <v/>
      </c>
      <c r="L3784" s="36">
        <f>IF(C3784="Saliente Local",(IFERROR((LIMPIA(J3784,1)),0)),0)</f>
        <v>0</v>
      </c>
      <c r="M3784" s="36">
        <f>IF(C3784="Saliente Nacional",(IFERROR((LIMPIA(J3784,1)),0)),0)</f>
        <v>0</v>
      </c>
      <c r="N3784" s="36">
        <f>IF(C3784="Saliente Internacional",(IFERROR((LIMPIA(J3784,1)),0)),0)</f>
        <v>0</v>
      </c>
      <c r="O3784" s="36">
        <f>IF(C3784="Saliente Local",(IFERROR((LIMPIA(K3784,1)),0)),0)</f>
        <v>0</v>
      </c>
      <c r="P3784" s="36">
        <f>IF(C3784="Saliente Nacional",(IFERROR((LIMPIA(K3784,1)),0)),0)</f>
        <v>0</v>
      </c>
      <c r="Q3784" s="36">
        <f>IF(C3784="Saliente Internacional",(IFERROR((LIMPIA(K3784,1)),0)),0)</f>
        <v>0</v>
      </c>
      <c r="R3784" s="36">
        <f t="shared" si="178"/>
        <v>0</v>
      </c>
      <c r="S3784" s="36">
        <f t="shared" si="179"/>
        <v>0</v>
      </c>
    </row>
    <row r="3785" spans="1:19" x14ac:dyDescent="0.25">
      <c r="A3785" s="101">
        <f>'DETALLE DE CONEXIONES'!P3785</f>
        <v>0</v>
      </c>
      <c r="B3785" s="36">
        <f>'DETALLE DE CONEXIONES'!I3785</f>
        <v>0</v>
      </c>
      <c r="C3785" s="36">
        <f>'DETALLE DE CONEXIONES'!BB3785</f>
        <v>0</v>
      </c>
      <c r="D3785" s="36">
        <f>'DETALLE DE CONEXIONES'!E3785</f>
        <v>0</v>
      </c>
      <c r="E3785" s="36">
        <f t="shared" si="177"/>
        <v>1</v>
      </c>
      <c r="F3785" s="36">
        <f>IFERROR(LIMPIA('DETALLE DE CONEXIONES'!N3785,1),0)</f>
        <v>0</v>
      </c>
      <c r="G3785" s="36" t="str">
        <f>LEFT('DETALLE DE CONEXIONES'!BE3785,3)</f>
        <v/>
      </c>
      <c r="H3785" s="36" t="str">
        <f>RIGHT('DETALLE DE CONEXIONES'!AK3785,2)</f>
        <v/>
      </c>
      <c r="I3785" s="36" t="str">
        <f>LEFT('DETALLE DE CONEXIONES'!AK3785,3)</f>
        <v/>
      </c>
      <c r="J3785" s="36" t="str">
        <f>LEFT('DETALLE DE CONEXIONES'!M3785,3)</f>
        <v/>
      </c>
      <c r="K3785" s="36" t="str">
        <f>IF(LEN('DETALLE DE CONEXIONES'!M3785)&lt;12,(RIGHT('DETALLE DE CONEXIONES'!M3785,5)),(RIGHT('DETALLE DE CONEXIONES'!M3785,6)))</f>
        <v/>
      </c>
      <c r="L3785" s="36">
        <f>IF(C3785="Saliente Local",(IFERROR((LIMPIA(J3785,1)),0)),0)</f>
        <v>0</v>
      </c>
      <c r="M3785" s="36">
        <f>IF(C3785="Saliente Nacional",(IFERROR((LIMPIA(J3785,1)),0)),0)</f>
        <v>0</v>
      </c>
      <c r="N3785" s="36">
        <f>IF(C3785="Saliente Internacional",(IFERROR((LIMPIA(J3785,1)),0)),0)</f>
        <v>0</v>
      </c>
      <c r="O3785" s="36">
        <f>IF(C3785="Saliente Local",(IFERROR((LIMPIA(K3785,1)),0)),0)</f>
        <v>0</v>
      </c>
      <c r="P3785" s="36">
        <f>IF(C3785="Saliente Nacional",(IFERROR((LIMPIA(K3785,1)),0)),0)</f>
        <v>0</v>
      </c>
      <c r="Q3785" s="36">
        <f>IF(C3785="Saliente Internacional",(IFERROR((LIMPIA(K3785,1)),0)),0)</f>
        <v>0</v>
      </c>
      <c r="R3785" s="36">
        <f t="shared" si="178"/>
        <v>0</v>
      </c>
      <c r="S3785" s="36">
        <f t="shared" si="179"/>
        <v>0</v>
      </c>
    </row>
    <row r="3786" spans="1:19" x14ac:dyDescent="0.25">
      <c r="A3786" s="101">
        <f>'DETALLE DE CONEXIONES'!P3786</f>
        <v>0</v>
      </c>
      <c r="B3786" s="36">
        <f>'DETALLE DE CONEXIONES'!I3786</f>
        <v>0</v>
      </c>
      <c r="C3786" s="36">
        <f>'DETALLE DE CONEXIONES'!BB3786</f>
        <v>0</v>
      </c>
      <c r="D3786" s="36">
        <f>'DETALLE DE CONEXIONES'!E3786</f>
        <v>0</v>
      </c>
      <c r="E3786" s="36">
        <f t="shared" si="177"/>
        <v>1</v>
      </c>
      <c r="F3786" s="36">
        <f>IFERROR(LIMPIA('DETALLE DE CONEXIONES'!N3786,1),0)</f>
        <v>0</v>
      </c>
      <c r="G3786" s="36" t="str">
        <f>LEFT('DETALLE DE CONEXIONES'!BE3786,3)</f>
        <v/>
      </c>
      <c r="H3786" s="36" t="str">
        <f>RIGHT('DETALLE DE CONEXIONES'!AK3786,2)</f>
        <v/>
      </c>
      <c r="I3786" s="36" t="str">
        <f>LEFT('DETALLE DE CONEXIONES'!AK3786,3)</f>
        <v/>
      </c>
      <c r="J3786" s="36" t="str">
        <f>LEFT('DETALLE DE CONEXIONES'!M3786,3)</f>
        <v/>
      </c>
      <c r="K3786" s="36" t="str">
        <f>IF(LEN('DETALLE DE CONEXIONES'!M3786)&lt;12,(RIGHT('DETALLE DE CONEXIONES'!M3786,5)),(RIGHT('DETALLE DE CONEXIONES'!M3786,6)))</f>
        <v/>
      </c>
      <c r="L3786" s="36">
        <f>IF(C3786="Saliente Local",(IFERROR((LIMPIA(J3786,1)),0)),0)</f>
        <v>0</v>
      </c>
      <c r="M3786" s="36">
        <f>IF(C3786="Saliente Nacional",(IFERROR((LIMPIA(J3786,1)),0)),0)</f>
        <v>0</v>
      </c>
      <c r="N3786" s="36">
        <f>IF(C3786="Saliente Internacional",(IFERROR((LIMPIA(J3786,1)),0)),0)</f>
        <v>0</v>
      </c>
      <c r="O3786" s="36">
        <f>IF(C3786="Saliente Local",(IFERROR((LIMPIA(K3786,1)),0)),0)</f>
        <v>0</v>
      </c>
      <c r="P3786" s="36">
        <f>IF(C3786="Saliente Nacional",(IFERROR((LIMPIA(K3786,1)),0)),0)</f>
        <v>0</v>
      </c>
      <c r="Q3786" s="36">
        <f>IF(C3786="Saliente Internacional",(IFERROR((LIMPIA(K3786,1)),0)),0)</f>
        <v>0</v>
      </c>
      <c r="R3786" s="36">
        <f t="shared" si="178"/>
        <v>0</v>
      </c>
      <c r="S3786" s="36">
        <f t="shared" si="179"/>
        <v>0</v>
      </c>
    </row>
    <row r="3787" spans="1:19" x14ac:dyDescent="0.25">
      <c r="A3787" s="101">
        <f>'DETALLE DE CONEXIONES'!P3787</f>
        <v>0</v>
      </c>
      <c r="B3787" s="36">
        <f>'DETALLE DE CONEXIONES'!I3787</f>
        <v>0</v>
      </c>
      <c r="C3787" s="36">
        <f>'DETALLE DE CONEXIONES'!BB3787</f>
        <v>0</v>
      </c>
      <c r="D3787" s="36">
        <f>'DETALLE DE CONEXIONES'!E3787</f>
        <v>0</v>
      </c>
      <c r="E3787" s="36">
        <f t="shared" si="177"/>
        <v>1</v>
      </c>
      <c r="F3787" s="36">
        <f>IFERROR(LIMPIA('DETALLE DE CONEXIONES'!N3787,1),0)</f>
        <v>0</v>
      </c>
      <c r="G3787" s="36" t="str">
        <f>LEFT('DETALLE DE CONEXIONES'!BE3787,3)</f>
        <v/>
      </c>
      <c r="H3787" s="36" t="str">
        <f>RIGHT('DETALLE DE CONEXIONES'!AK3787,2)</f>
        <v/>
      </c>
      <c r="I3787" s="36" t="str">
        <f>LEFT('DETALLE DE CONEXIONES'!AK3787,3)</f>
        <v/>
      </c>
      <c r="J3787" s="36" t="str">
        <f>LEFT('DETALLE DE CONEXIONES'!M3787,3)</f>
        <v/>
      </c>
      <c r="K3787" s="36" t="str">
        <f>IF(LEN('DETALLE DE CONEXIONES'!M3787)&lt;12,(RIGHT('DETALLE DE CONEXIONES'!M3787,5)),(RIGHT('DETALLE DE CONEXIONES'!M3787,6)))</f>
        <v/>
      </c>
      <c r="L3787" s="36">
        <f>IF(C3787="Saliente Local",(IFERROR((LIMPIA(J3787,1)),0)),0)</f>
        <v>0</v>
      </c>
      <c r="M3787" s="36">
        <f>IF(C3787="Saliente Nacional",(IFERROR((LIMPIA(J3787,1)),0)),0)</f>
        <v>0</v>
      </c>
      <c r="N3787" s="36">
        <f>IF(C3787="Saliente Internacional",(IFERROR((LIMPIA(J3787,1)),0)),0)</f>
        <v>0</v>
      </c>
      <c r="O3787" s="36">
        <f>IF(C3787="Saliente Local",(IFERROR((LIMPIA(K3787,1)),0)),0)</f>
        <v>0</v>
      </c>
      <c r="P3787" s="36">
        <f>IF(C3787="Saliente Nacional",(IFERROR((LIMPIA(K3787,1)),0)),0)</f>
        <v>0</v>
      </c>
      <c r="Q3787" s="36">
        <f>IF(C3787="Saliente Internacional",(IFERROR((LIMPIA(K3787,1)),0)),0)</f>
        <v>0</v>
      </c>
      <c r="R3787" s="36">
        <f t="shared" si="178"/>
        <v>0</v>
      </c>
      <c r="S3787" s="36">
        <f t="shared" si="179"/>
        <v>0</v>
      </c>
    </row>
    <row r="3788" spans="1:19" x14ac:dyDescent="0.25">
      <c r="A3788" s="101">
        <f>'DETALLE DE CONEXIONES'!P3788</f>
        <v>0</v>
      </c>
      <c r="B3788" s="36">
        <f>'DETALLE DE CONEXIONES'!I3788</f>
        <v>0</v>
      </c>
      <c r="C3788" s="36">
        <f>'DETALLE DE CONEXIONES'!BB3788</f>
        <v>0</v>
      </c>
      <c r="D3788" s="36">
        <f>'DETALLE DE CONEXIONES'!E3788</f>
        <v>0</v>
      </c>
      <c r="E3788" s="36">
        <f t="shared" si="177"/>
        <v>1</v>
      </c>
      <c r="F3788" s="36">
        <f>IFERROR(LIMPIA('DETALLE DE CONEXIONES'!N3788,1),0)</f>
        <v>0</v>
      </c>
      <c r="G3788" s="36" t="str">
        <f>LEFT('DETALLE DE CONEXIONES'!BE3788,3)</f>
        <v/>
      </c>
      <c r="H3788" s="36" t="str">
        <f>RIGHT('DETALLE DE CONEXIONES'!AK3788,2)</f>
        <v/>
      </c>
      <c r="I3788" s="36" t="str">
        <f>LEFT('DETALLE DE CONEXIONES'!AK3788,3)</f>
        <v/>
      </c>
      <c r="J3788" s="36" t="str">
        <f>LEFT('DETALLE DE CONEXIONES'!M3788,3)</f>
        <v/>
      </c>
      <c r="K3788" s="36" t="str">
        <f>IF(LEN('DETALLE DE CONEXIONES'!M3788)&lt;12,(RIGHT('DETALLE DE CONEXIONES'!M3788,5)),(RIGHT('DETALLE DE CONEXIONES'!M3788,6)))</f>
        <v/>
      </c>
      <c r="L3788" s="36">
        <f>IF(C3788="Saliente Local",(IFERROR((LIMPIA(J3788,1)),0)),0)</f>
        <v>0</v>
      </c>
      <c r="M3788" s="36">
        <f>IF(C3788="Saliente Nacional",(IFERROR((LIMPIA(J3788,1)),0)),0)</f>
        <v>0</v>
      </c>
      <c r="N3788" s="36">
        <f>IF(C3788="Saliente Internacional",(IFERROR((LIMPIA(J3788,1)),0)),0)</f>
        <v>0</v>
      </c>
      <c r="O3788" s="36">
        <f>IF(C3788="Saliente Local",(IFERROR((LIMPIA(K3788,1)),0)),0)</f>
        <v>0</v>
      </c>
      <c r="P3788" s="36">
        <f>IF(C3788="Saliente Nacional",(IFERROR((LIMPIA(K3788,1)),0)),0)</f>
        <v>0</v>
      </c>
      <c r="Q3788" s="36">
        <f>IF(C3788="Saliente Internacional",(IFERROR((LIMPIA(K3788,1)),0)),0)</f>
        <v>0</v>
      </c>
      <c r="R3788" s="36">
        <f t="shared" si="178"/>
        <v>0</v>
      </c>
      <c r="S3788" s="36">
        <f t="shared" si="179"/>
        <v>0</v>
      </c>
    </row>
    <row r="3789" spans="1:19" x14ac:dyDescent="0.25">
      <c r="A3789" s="101">
        <f>'DETALLE DE CONEXIONES'!P3789</f>
        <v>0</v>
      </c>
      <c r="B3789" s="36">
        <f>'DETALLE DE CONEXIONES'!I3789</f>
        <v>0</v>
      </c>
      <c r="C3789" s="36">
        <f>'DETALLE DE CONEXIONES'!BB3789</f>
        <v>0</v>
      </c>
      <c r="D3789" s="36">
        <f>'DETALLE DE CONEXIONES'!E3789</f>
        <v>0</v>
      </c>
      <c r="E3789" s="36">
        <f t="shared" si="177"/>
        <v>1</v>
      </c>
      <c r="F3789" s="36">
        <f>IFERROR(LIMPIA('DETALLE DE CONEXIONES'!N3789,1),0)</f>
        <v>0</v>
      </c>
      <c r="G3789" s="36" t="str">
        <f>LEFT('DETALLE DE CONEXIONES'!BE3789,3)</f>
        <v/>
      </c>
      <c r="H3789" s="36" t="str">
        <f>RIGHT('DETALLE DE CONEXIONES'!AK3789,2)</f>
        <v/>
      </c>
      <c r="I3789" s="36" t="str">
        <f>LEFT('DETALLE DE CONEXIONES'!AK3789,3)</f>
        <v/>
      </c>
      <c r="J3789" s="36" t="str">
        <f>LEFT('DETALLE DE CONEXIONES'!M3789,3)</f>
        <v/>
      </c>
      <c r="K3789" s="36" t="str">
        <f>IF(LEN('DETALLE DE CONEXIONES'!M3789)&lt;12,(RIGHT('DETALLE DE CONEXIONES'!M3789,5)),(RIGHT('DETALLE DE CONEXIONES'!M3789,6)))</f>
        <v/>
      </c>
      <c r="L3789" s="36">
        <f>IF(C3789="Saliente Local",(IFERROR((LIMPIA(J3789,1)),0)),0)</f>
        <v>0</v>
      </c>
      <c r="M3789" s="36">
        <f>IF(C3789="Saliente Nacional",(IFERROR((LIMPIA(J3789,1)),0)),0)</f>
        <v>0</v>
      </c>
      <c r="N3789" s="36">
        <f>IF(C3789="Saliente Internacional",(IFERROR((LIMPIA(J3789,1)),0)),0)</f>
        <v>0</v>
      </c>
      <c r="O3789" s="36">
        <f>IF(C3789="Saliente Local",(IFERROR((LIMPIA(K3789,1)),0)),0)</f>
        <v>0</v>
      </c>
      <c r="P3789" s="36">
        <f>IF(C3789="Saliente Nacional",(IFERROR((LIMPIA(K3789,1)),0)),0)</f>
        <v>0</v>
      </c>
      <c r="Q3789" s="36">
        <f>IF(C3789="Saliente Internacional",(IFERROR((LIMPIA(K3789,1)),0)),0)</f>
        <v>0</v>
      </c>
      <c r="R3789" s="36">
        <f t="shared" si="178"/>
        <v>0</v>
      </c>
      <c r="S3789" s="36">
        <f t="shared" si="179"/>
        <v>0</v>
      </c>
    </row>
    <row r="3790" spans="1:19" x14ac:dyDescent="0.25">
      <c r="A3790" s="101">
        <f>'DETALLE DE CONEXIONES'!P3790</f>
        <v>0</v>
      </c>
      <c r="B3790" s="36">
        <f>'DETALLE DE CONEXIONES'!I3790</f>
        <v>0</v>
      </c>
      <c r="C3790" s="36">
        <f>'DETALLE DE CONEXIONES'!BB3790</f>
        <v>0</v>
      </c>
      <c r="D3790" s="36">
        <f>'DETALLE DE CONEXIONES'!E3790</f>
        <v>0</v>
      </c>
      <c r="E3790" s="36">
        <f t="shared" si="177"/>
        <v>1</v>
      </c>
      <c r="F3790" s="36">
        <f>IFERROR(LIMPIA('DETALLE DE CONEXIONES'!N3790,1),0)</f>
        <v>0</v>
      </c>
      <c r="G3790" s="36" t="str">
        <f>LEFT('DETALLE DE CONEXIONES'!BE3790,3)</f>
        <v/>
      </c>
      <c r="H3790" s="36" t="str">
        <f>RIGHT('DETALLE DE CONEXIONES'!AK3790,2)</f>
        <v/>
      </c>
      <c r="I3790" s="36" t="str">
        <f>LEFT('DETALLE DE CONEXIONES'!AK3790,3)</f>
        <v/>
      </c>
      <c r="J3790" s="36" t="str">
        <f>LEFT('DETALLE DE CONEXIONES'!M3790,3)</f>
        <v/>
      </c>
      <c r="K3790" s="36" t="str">
        <f>IF(LEN('DETALLE DE CONEXIONES'!M3790)&lt;12,(RIGHT('DETALLE DE CONEXIONES'!M3790,5)),(RIGHT('DETALLE DE CONEXIONES'!M3790,6)))</f>
        <v/>
      </c>
      <c r="L3790" s="36">
        <f>IF(C3790="Saliente Local",(IFERROR((LIMPIA(J3790,1)),0)),0)</f>
        <v>0</v>
      </c>
      <c r="M3790" s="36">
        <f>IF(C3790="Saliente Nacional",(IFERROR((LIMPIA(J3790,1)),0)),0)</f>
        <v>0</v>
      </c>
      <c r="N3790" s="36">
        <f>IF(C3790="Saliente Internacional",(IFERROR((LIMPIA(J3790,1)),0)),0)</f>
        <v>0</v>
      </c>
      <c r="O3790" s="36">
        <f>IF(C3790="Saliente Local",(IFERROR((LIMPIA(K3790,1)),0)),0)</f>
        <v>0</v>
      </c>
      <c r="P3790" s="36">
        <f>IF(C3790="Saliente Nacional",(IFERROR((LIMPIA(K3790,1)),0)),0)</f>
        <v>0</v>
      </c>
      <c r="Q3790" s="36">
        <f>IF(C3790="Saliente Internacional",(IFERROR((LIMPIA(K3790,1)),0)),0)</f>
        <v>0</v>
      </c>
      <c r="R3790" s="36">
        <f t="shared" si="178"/>
        <v>0</v>
      </c>
      <c r="S3790" s="36">
        <f t="shared" si="179"/>
        <v>0</v>
      </c>
    </row>
    <row r="3791" spans="1:19" x14ac:dyDescent="0.25">
      <c r="A3791" s="101">
        <f>'DETALLE DE CONEXIONES'!P3791</f>
        <v>0</v>
      </c>
      <c r="B3791" s="36">
        <f>'DETALLE DE CONEXIONES'!I3791</f>
        <v>0</v>
      </c>
      <c r="C3791" s="36">
        <f>'DETALLE DE CONEXIONES'!BB3791</f>
        <v>0</v>
      </c>
      <c r="D3791" s="36">
        <f>'DETALLE DE CONEXIONES'!E3791</f>
        <v>0</v>
      </c>
      <c r="E3791" s="36">
        <f t="shared" si="177"/>
        <v>1</v>
      </c>
      <c r="F3791" s="36">
        <f>IFERROR(LIMPIA('DETALLE DE CONEXIONES'!N3791,1),0)</f>
        <v>0</v>
      </c>
      <c r="G3791" s="36" t="str">
        <f>LEFT('DETALLE DE CONEXIONES'!BE3791,3)</f>
        <v/>
      </c>
      <c r="H3791" s="36" t="str">
        <f>RIGHT('DETALLE DE CONEXIONES'!AK3791,2)</f>
        <v/>
      </c>
      <c r="I3791" s="36" t="str">
        <f>LEFT('DETALLE DE CONEXIONES'!AK3791,3)</f>
        <v/>
      </c>
      <c r="J3791" s="36" t="str">
        <f>LEFT('DETALLE DE CONEXIONES'!M3791,3)</f>
        <v/>
      </c>
      <c r="K3791" s="36" t="str">
        <f>IF(LEN('DETALLE DE CONEXIONES'!M3791)&lt;12,(RIGHT('DETALLE DE CONEXIONES'!M3791,5)),(RIGHT('DETALLE DE CONEXIONES'!M3791,6)))</f>
        <v/>
      </c>
      <c r="L3791" s="36">
        <f>IF(C3791="Saliente Local",(IFERROR((LIMPIA(J3791,1)),0)),0)</f>
        <v>0</v>
      </c>
      <c r="M3791" s="36">
        <f>IF(C3791="Saliente Nacional",(IFERROR((LIMPIA(J3791,1)),0)),0)</f>
        <v>0</v>
      </c>
      <c r="N3791" s="36">
        <f>IF(C3791="Saliente Internacional",(IFERROR((LIMPIA(J3791,1)),0)),0)</f>
        <v>0</v>
      </c>
      <c r="O3791" s="36">
        <f>IF(C3791="Saliente Local",(IFERROR((LIMPIA(K3791,1)),0)),0)</f>
        <v>0</v>
      </c>
      <c r="P3791" s="36">
        <f>IF(C3791="Saliente Nacional",(IFERROR((LIMPIA(K3791,1)),0)),0)</f>
        <v>0</v>
      </c>
      <c r="Q3791" s="36">
        <f>IF(C3791="Saliente Internacional",(IFERROR((LIMPIA(K3791,1)),0)),0)</f>
        <v>0</v>
      </c>
      <c r="R3791" s="36">
        <f t="shared" si="178"/>
        <v>0</v>
      </c>
      <c r="S3791" s="36">
        <f t="shared" si="179"/>
        <v>0</v>
      </c>
    </row>
    <row r="3792" spans="1:19" x14ac:dyDescent="0.25">
      <c r="A3792" s="101">
        <f>'DETALLE DE CONEXIONES'!P3792</f>
        <v>0</v>
      </c>
      <c r="B3792" s="36">
        <f>'DETALLE DE CONEXIONES'!I3792</f>
        <v>0</v>
      </c>
      <c r="C3792" s="36">
        <f>'DETALLE DE CONEXIONES'!BB3792</f>
        <v>0</v>
      </c>
      <c r="D3792" s="36">
        <f>'DETALLE DE CONEXIONES'!E3792</f>
        <v>0</v>
      </c>
      <c r="E3792" s="36">
        <f t="shared" si="177"/>
        <v>1</v>
      </c>
      <c r="F3792" s="36">
        <f>IFERROR(LIMPIA('DETALLE DE CONEXIONES'!N3792,1),0)</f>
        <v>0</v>
      </c>
      <c r="G3792" s="36" t="str">
        <f>LEFT('DETALLE DE CONEXIONES'!BE3792,3)</f>
        <v/>
      </c>
      <c r="H3792" s="36" t="str">
        <f>RIGHT('DETALLE DE CONEXIONES'!AK3792,2)</f>
        <v/>
      </c>
      <c r="I3792" s="36" t="str">
        <f>LEFT('DETALLE DE CONEXIONES'!AK3792,3)</f>
        <v/>
      </c>
      <c r="J3792" s="36" t="str">
        <f>LEFT('DETALLE DE CONEXIONES'!M3792,3)</f>
        <v/>
      </c>
      <c r="K3792" s="36" t="str">
        <f>IF(LEN('DETALLE DE CONEXIONES'!M3792)&lt;12,(RIGHT('DETALLE DE CONEXIONES'!M3792,5)),(RIGHT('DETALLE DE CONEXIONES'!M3792,6)))</f>
        <v/>
      </c>
      <c r="L3792" s="36">
        <f>IF(C3792="Saliente Local",(IFERROR((LIMPIA(J3792,1)),0)),0)</f>
        <v>0</v>
      </c>
      <c r="M3792" s="36">
        <f>IF(C3792="Saliente Nacional",(IFERROR((LIMPIA(J3792,1)),0)),0)</f>
        <v>0</v>
      </c>
      <c r="N3792" s="36">
        <f>IF(C3792="Saliente Internacional",(IFERROR((LIMPIA(J3792,1)),0)),0)</f>
        <v>0</v>
      </c>
      <c r="O3792" s="36">
        <f>IF(C3792="Saliente Local",(IFERROR((LIMPIA(K3792,1)),0)),0)</f>
        <v>0</v>
      </c>
      <c r="P3792" s="36">
        <f>IF(C3792="Saliente Nacional",(IFERROR((LIMPIA(K3792,1)),0)),0)</f>
        <v>0</v>
      </c>
      <c r="Q3792" s="36">
        <f>IF(C3792="Saliente Internacional",(IFERROR((LIMPIA(K3792,1)),0)),0)</f>
        <v>0</v>
      </c>
      <c r="R3792" s="36">
        <f t="shared" si="178"/>
        <v>0</v>
      </c>
      <c r="S3792" s="36">
        <f t="shared" si="179"/>
        <v>0</v>
      </c>
    </row>
    <row r="3793" spans="1:19" x14ac:dyDescent="0.25">
      <c r="A3793" s="101">
        <f>'DETALLE DE CONEXIONES'!P3793</f>
        <v>0</v>
      </c>
      <c r="B3793" s="36">
        <f>'DETALLE DE CONEXIONES'!I3793</f>
        <v>0</v>
      </c>
      <c r="C3793" s="36">
        <f>'DETALLE DE CONEXIONES'!BB3793</f>
        <v>0</v>
      </c>
      <c r="D3793" s="36">
        <f>'DETALLE DE CONEXIONES'!E3793</f>
        <v>0</v>
      </c>
      <c r="E3793" s="36">
        <f t="shared" si="177"/>
        <v>1</v>
      </c>
      <c r="F3793" s="36">
        <f>IFERROR(LIMPIA('DETALLE DE CONEXIONES'!N3793,1),0)</f>
        <v>0</v>
      </c>
      <c r="G3793" s="36" t="str">
        <f>LEFT('DETALLE DE CONEXIONES'!BE3793,3)</f>
        <v/>
      </c>
      <c r="H3793" s="36" t="str">
        <f>RIGHT('DETALLE DE CONEXIONES'!AK3793,2)</f>
        <v/>
      </c>
      <c r="I3793" s="36" t="str">
        <f>LEFT('DETALLE DE CONEXIONES'!AK3793,3)</f>
        <v/>
      </c>
      <c r="J3793" s="36" t="str">
        <f>LEFT('DETALLE DE CONEXIONES'!M3793,3)</f>
        <v/>
      </c>
      <c r="K3793" s="36" t="str">
        <f>IF(LEN('DETALLE DE CONEXIONES'!M3793)&lt;12,(RIGHT('DETALLE DE CONEXIONES'!M3793,5)),(RIGHT('DETALLE DE CONEXIONES'!M3793,6)))</f>
        <v/>
      </c>
      <c r="L3793" s="36">
        <f>IF(C3793="Saliente Local",(IFERROR((LIMPIA(J3793,1)),0)),0)</f>
        <v>0</v>
      </c>
      <c r="M3793" s="36">
        <f>IF(C3793="Saliente Nacional",(IFERROR((LIMPIA(J3793,1)),0)),0)</f>
        <v>0</v>
      </c>
      <c r="N3793" s="36">
        <f>IF(C3793="Saliente Internacional",(IFERROR((LIMPIA(J3793,1)),0)),0)</f>
        <v>0</v>
      </c>
      <c r="O3793" s="36">
        <f>IF(C3793="Saliente Local",(IFERROR((LIMPIA(K3793,1)),0)),0)</f>
        <v>0</v>
      </c>
      <c r="P3793" s="36">
        <f>IF(C3793="Saliente Nacional",(IFERROR((LIMPIA(K3793,1)),0)),0)</f>
        <v>0</v>
      </c>
      <c r="Q3793" s="36">
        <f>IF(C3793="Saliente Internacional",(IFERROR((LIMPIA(K3793,1)),0)),0)</f>
        <v>0</v>
      </c>
      <c r="R3793" s="36">
        <f t="shared" si="178"/>
        <v>0</v>
      </c>
      <c r="S3793" s="36">
        <f t="shared" si="179"/>
        <v>0</v>
      </c>
    </row>
    <row r="3794" spans="1:19" x14ac:dyDescent="0.25">
      <c r="A3794" s="101">
        <f>'DETALLE DE CONEXIONES'!P3794</f>
        <v>0</v>
      </c>
      <c r="B3794" s="36">
        <f>'DETALLE DE CONEXIONES'!I3794</f>
        <v>0</v>
      </c>
      <c r="C3794" s="36">
        <f>'DETALLE DE CONEXIONES'!BB3794</f>
        <v>0</v>
      </c>
      <c r="D3794" s="36">
        <f>'DETALLE DE CONEXIONES'!E3794</f>
        <v>0</v>
      </c>
      <c r="E3794" s="36">
        <f t="shared" si="177"/>
        <v>1</v>
      </c>
      <c r="F3794" s="36">
        <f>IFERROR(LIMPIA('DETALLE DE CONEXIONES'!N3794,1),0)</f>
        <v>0</v>
      </c>
      <c r="G3794" s="36" t="str">
        <f>LEFT('DETALLE DE CONEXIONES'!BE3794,3)</f>
        <v/>
      </c>
      <c r="H3794" s="36" t="str">
        <f>RIGHT('DETALLE DE CONEXIONES'!AK3794,2)</f>
        <v/>
      </c>
      <c r="I3794" s="36" t="str">
        <f>LEFT('DETALLE DE CONEXIONES'!AK3794,3)</f>
        <v/>
      </c>
      <c r="J3794" s="36" t="str">
        <f>LEFT('DETALLE DE CONEXIONES'!M3794,3)</f>
        <v/>
      </c>
      <c r="K3794" s="36" t="str">
        <f>IF(LEN('DETALLE DE CONEXIONES'!M3794)&lt;12,(RIGHT('DETALLE DE CONEXIONES'!M3794,5)),(RIGHT('DETALLE DE CONEXIONES'!M3794,6)))</f>
        <v/>
      </c>
      <c r="L3794" s="36">
        <f>IF(C3794="Saliente Local",(IFERROR((LIMPIA(J3794,1)),0)),0)</f>
        <v>0</v>
      </c>
      <c r="M3794" s="36">
        <f>IF(C3794="Saliente Nacional",(IFERROR((LIMPIA(J3794,1)),0)),0)</f>
        <v>0</v>
      </c>
      <c r="N3794" s="36">
        <f>IF(C3794="Saliente Internacional",(IFERROR((LIMPIA(J3794,1)),0)),0)</f>
        <v>0</v>
      </c>
      <c r="O3794" s="36">
        <f>IF(C3794="Saliente Local",(IFERROR((LIMPIA(K3794,1)),0)),0)</f>
        <v>0</v>
      </c>
      <c r="P3794" s="36">
        <f>IF(C3794="Saliente Nacional",(IFERROR((LIMPIA(K3794,1)),0)),0)</f>
        <v>0</v>
      </c>
      <c r="Q3794" s="36">
        <f>IF(C3794="Saliente Internacional",(IFERROR((LIMPIA(K3794,1)),0)),0)</f>
        <v>0</v>
      </c>
      <c r="R3794" s="36">
        <f t="shared" si="178"/>
        <v>0</v>
      </c>
      <c r="S3794" s="36">
        <f t="shared" si="179"/>
        <v>0</v>
      </c>
    </row>
    <row r="3795" spans="1:19" x14ac:dyDescent="0.25">
      <c r="A3795" s="101">
        <f>'DETALLE DE CONEXIONES'!P3795</f>
        <v>0</v>
      </c>
      <c r="B3795" s="36">
        <f>'DETALLE DE CONEXIONES'!I3795</f>
        <v>0</v>
      </c>
      <c r="C3795" s="36">
        <f>'DETALLE DE CONEXIONES'!BB3795</f>
        <v>0</v>
      </c>
      <c r="D3795" s="36">
        <f>'DETALLE DE CONEXIONES'!E3795</f>
        <v>0</v>
      </c>
      <c r="E3795" s="36">
        <f t="shared" si="177"/>
        <v>1</v>
      </c>
      <c r="F3795" s="36">
        <f>IFERROR(LIMPIA('DETALLE DE CONEXIONES'!N3795,1),0)</f>
        <v>0</v>
      </c>
      <c r="G3795" s="36" t="str">
        <f>LEFT('DETALLE DE CONEXIONES'!BE3795,3)</f>
        <v/>
      </c>
      <c r="H3795" s="36" t="str">
        <f>RIGHT('DETALLE DE CONEXIONES'!AK3795,2)</f>
        <v/>
      </c>
      <c r="I3795" s="36" t="str">
        <f>LEFT('DETALLE DE CONEXIONES'!AK3795,3)</f>
        <v/>
      </c>
      <c r="J3795" s="36" t="str">
        <f>LEFT('DETALLE DE CONEXIONES'!M3795,3)</f>
        <v/>
      </c>
      <c r="K3795" s="36" t="str">
        <f>IF(LEN('DETALLE DE CONEXIONES'!M3795)&lt;12,(RIGHT('DETALLE DE CONEXIONES'!M3795,5)),(RIGHT('DETALLE DE CONEXIONES'!M3795,6)))</f>
        <v/>
      </c>
      <c r="L3795" s="36">
        <f>IF(C3795="Saliente Local",(IFERROR((LIMPIA(J3795,1)),0)),0)</f>
        <v>0</v>
      </c>
      <c r="M3795" s="36">
        <f>IF(C3795="Saliente Nacional",(IFERROR((LIMPIA(J3795,1)),0)),0)</f>
        <v>0</v>
      </c>
      <c r="N3795" s="36">
        <f>IF(C3795="Saliente Internacional",(IFERROR((LIMPIA(J3795,1)),0)),0)</f>
        <v>0</v>
      </c>
      <c r="O3795" s="36">
        <f>IF(C3795="Saliente Local",(IFERROR((LIMPIA(K3795,1)),0)),0)</f>
        <v>0</v>
      </c>
      <c r="P3795" s="36">
        <f>IF(C3795="Saliente Nacional",(IFERROR((LIMPIA(K3795,1)),0)),0)</f>
        <v>0</v>
      </c>
      <c r="Q3795" s="36">
        <f>IF(C3795="Saliente Internacional",(IFERROR((LIMPIA(K3795,1)),0)),0)</f>
        <v>0</v>
      </c>
      <c r="R3795" s="36">
        <f t="shared" si="178"/>
        <v>0</v>
      </c>
      <c r="S3795" s="36">
        <f t="shared" si="179"/>
        <v>0</v>
      </c>
    </row>
    <row r="3796" spans="1:19" x14ac:dyDescent="0.25">
      <c r="A3796" s="101">
        <f>'DETALLE DE CONEXIONES'!P3796</f>
        <v>0</v>
      </c>
      <c r="B3796" s="36">
        <f>'DETALLE DE CONEXIONES'!I3796</f>
        <v>0</v>
      </c>
      <c r="C3796" s="36">
        <f>'DETALLE DE CONEXIONES'!BB3796</f>
        <v>0</v>
      </c>
      <c r="D3796" s="36">
        <f>'DETALLE DE CONEXIONES'!E3796</f>
        <v>0</v>
      </c>
      <c r="E3796" s="36">
        <f t="shared" si="177"/>
        <v>1</v>
      </c>
      <c r="F3796" s="36">
        <f>IFERROR(LIMPIA('DETALLE DE CONEXIONES'!N3796,1),0)</f>
        <v>0</v>
      </c>
      <c r="G3796" s="36" t="str">
        <f>LEFT('DETALLE DE CONEXIONES'!BE3796,3)</f>
        <v/>
      </c>
      <c r="H3796" s="36" t="str">
        <f>RIGHT('DETALLE DE CONEXIONES'!AK3796,2)</f>
        <v/>
      </c>
      <c r="I3796" s="36" t="str">
        <f>LEFT('DETALLE DE CONEXIONES'!AK3796,3)</f>
        <v/>
      </c>
      <c r="J3796" s="36" t="str">
        <f>LEFT('DETALLE DE CONEXIONES'!M3796,3)</f>
        <v/>
      </c>
      <c r="K3796" s="36" t="str">
        <f>IF(LEN('DETALLE DE CONEXIONES'!M3796)&lt;12,(RIGHT('DETALLE DE CONEXIONES'!M3796,5)),(RIGHT('DETALLE DE CONEXIONES'!M3796,6)))</f>
        <v/>
      </c>
      <c r="L3796" s="36">
        <f>IF(C3796="Saliente Local",(IFERROR((LIMPIA(J3796,1)),0)),0)</f>
        <v>0</v>
      </c>
      <c r="M3796" s="36">
        <f>IF(C3796="Saliente Nacional",(IFERROR((LIMPIA(J3796,1)),0)),0)</f>
        <v>0</v>
      </c>
      <c r="N3796" s="36">
        <f>IF(C3796="Saliente Internacional",(IFERROR((LIMPIA(J3796,1)),0)),0)</f>
        <v>0</v>
      </c>
      <c r="O3796" s="36">
        <f>IF(C3796="Saliente Local",(IFERROR((LIMPIA(K3796,1)),0)),0)</f>
        <v>0</v>
      </c>
      <c r="P3796" s="36">
        <f>IF(C3796="Saliente Nacional",(IFERROR((LIMPIA(K3796,1)),0)),0)</f>
        <v>0</v>
      </c>
      <c r="Q3796" s="36">
        <f>IF(C3796="Saliente Internacional",(IFERROR((LIMPIA(K3796,1)),0)),0)</f>
        <v>0</v>
      </c>
      <c r="R3796" s="36">
        <f t="shared" si="178"/>
        <v>0</v>
      </c>
      <c r="S3796" s="36">
        <f t="shared" si="179"/>
        <v>0</v>
      </c>
    </row>
    <row r="3797" spans="1:19" x14ac:dyDescent="0.25">
      <c r="A3797" s="101">
        <f>'DETALLE DE CONEXIONES'!P3797</f>
        <v>0</v>
      </c>
      <c r="B3797" s="36">
        <f>'DETALLE DE CONEXIONES'!I3797</f>
        <v>0</v>
      </c>
      <c r="C3797" s="36">
        <f>'DETALLE DE CONEXIONES'!BB3797</f>
        <v>0</v>
      </c>
      <c r="D3797" s="36">
        <f>'DETALLE DE CONEXIONES'!E3797</f>
        <v>0</v>
      </c>
      <c r="E3797" s="36">
        <f t="shared" si="177"/>
        <v>1</v>
      </c>
      <c r="F3797" s="36">
        <f>IFERROR(LIMPIA('DETALLE DE CONEXIONES'!N3797,1),0)</f>
        <v>0</v>
      </c>
      <c r="G3797" s="36" t="str">
        <f>LEFT('DETALLE DE CONEXIONES'!BE3797,3)</f>
        <v/>
      </c>
      <c r="H3797" s="36" t="str">
        <f>RIGHT('DETALLE DE CONEXIONES'!AK3797,2)</f>
        <v/>
      </c>
      <c r="I3797" s="36" t="str">
        <f>LEFT('DETALLE DE CONEXIONES'!AK3797,3)</f>
        <v/>
      </c>
      <c r="J3797" s="36" t="str">
        <f>LEFT('DETALLE DE CONEXIONES'!M3797,3)</f>
        <v/>
      </c>
      <c r="K3797" s="36" t="str">
        <f>IF(LEN('DETALLE DE CONEXIONES'!M3797)&lt;12,(RIGHT('DETALLE DE CONEXIONES'!M3797,5)),(RIGHT('DETALLE DE CONEXIONES'!M3797,6)))</f>
        <v/>
      </c>
      <c r="L3797" s="36">
        <f>IF(C3797="Saliente Local",(IFERROR((LIMPIA(J3797,1)),0)),0)</f>
        <v>0</v>
      </c>
      <c r="M3797" s="36">
        <f>IF(C3797="Saliente Nacional",(IFERROR((LIMPIA(J3797,1)),0)),0)</f>
        <v>0</v>
      </c>
      <c r="N3797" s="36">
        <f>IF(C3797="Saliente Internacional",(IFERROR((LIMPIA(J3797,1)),0)),0)</f>
        <v>0</v>
      </c>
      <c r="O3797" s="36">
        <f>IF(C3797="Saliente Local",(IFERROR((LIMPIA(K3797,1)),0)),0)</f>
        <v>0</v>
      </c>
      <c r="P3797" s="36">
        <f>IF(C3797="Saliente Nacional",(IFERROR((LIMPIA(K3797,1)),0)),0)</f>
        <v>0</v>
      </c>
      <c r="Q3797" s="36">
        <f>IF(C3797="Saliente Internacional",(IFERROR((LIMPIA(K3797,1)),0)),0)</f>
        <v>0</v>
      </c>
      <c r="R3797" s="36">
        <f t="shared" si="178"/>
        <v>0</v>
      </c>
      <c r="S3797" s="36">
        <f t="shared" si="179"/>
        <v>0</v>
      </c>
    </row>
    <row r="3798" spans="1:19" x14ac:dyDescent="0.25">
      <c r="A3798" s="101">
        <f>'DETALLE DE CONEXIONES'!P3798</f>
        <v>0</v>
      </c>
      <c r="B3798" s="36">
        <f>'DETALLE DE CONEXIONES'!I3798</f>
        <v>0</v>
      </c>
      <c r="C3798" s="36">
        <f>'DETALLE DE CONEXIONES'!BB3798</f>
        <v>0</v>
      </c>
      <c r="D3798" s="36">
        <f>'DETALLE DE CONEXIONES'!E3798</f>
        <v>0</v>
      </c>
      <c r="E3798" s="36">
        <f t="shared" si="177"/>
        <v>1</v>
      </c>
      <c r="F3798" s="36">
        <f>IFERROR(LIMPIA('DETALLE DE CONEXIONES'!N3798,1),0)</f>
        <v>0</v>
      </c>
      <c r="G3798" s="36" t="str">
        <f>LEFT('DETALLE DE CONEXIONES'!BE3798,3)</f>
        <v/>
      </c>
      <c r="H3798" s="36" t="str">
        <f>RIGHT('DETALLE DE CONEXIONES'!AK3798,2)</f>
        <v/>
      </c>
      <c r="I3798" s="36" t="str">
        <f>LEFT('DETALLE DE CONEXIONES'!AK3798,3)</f>
        <v/>
      </c>
      <c r="J3798" s="36" t="str">
        <f>LEFT('DETALLE DE CONEXIONES'!M3798,3)</f>
        <v/>
      </c>
      <c r="K3798" s="36" t="str">
        <f>IF(LEN('DETALLE DE CONEXIONES'!M3798)&lt;12,(RIGHT('DETALLE DE CONEXIONES'!M3798,5)),(RIGHT('DETALLE DE CONEXIONES'!M3798,6)))</f>
        <v/>
      </c>
      <c r="L3798" s="36">
        <f>IF(C3798="Saliente Local",(IFERROR((LIMPIA(J3798,1)),0)),0)</f>
        <v>0</v>
      </c>
      <c r="M3798" s="36">
        <f>IF(C3798="Saliente Nacional",(IFERROR((LIMPIA(J3798,1)),0)),0)</f>
        <v>0</v>
      </c>
      <c r="N3798" s="36">
        <f>IF(C3798="Saliente Internacional",(IFERROR((LIMPIA(J3798,1)),0)),0)</f>
        <v>0</v>
      </c>
      <c r="O3798" s="36">
        <f>IF(C3798="Saliente Local",(IFERROR((LIMPIA(K3798,1)),0)),0)</f>
        <v>0</v>
      </c>
      <c r="P3798" s="36">
        <f>IF(C3798="Saliente Nacional",(IFERROR((LIMPIA(K3798,1)),0)),0)</f>
        <v>0</v>
      </c>
      <c r="Q3798" s="36">
        <f>IF(C3798="Saliente Internacional",(IFERROR((LIMPIA(K3798,1)),0)),0)</f>
        <v>0</v>
      </c>
      <c r="R3798" s="36">
        <f t="shared" si="178"/>
        <v>0</v>
      </c>
      <c r="S3798" s="36">
        <f t="shared" si="179"/>
        <v>0</v>
      </c>
    </row>
    <row r="3799" spans="1:19" x14ac:dyDescent="0.25">
      <c r="A3799" s="101">
        <f>'DETALLE DE CONEXIONES'!P3799</f>
        <v>0</v>
      </c>
      <c r="B3799" s="36">
        <f>'DETALLE DE CONEXIONES'!I3799</f>
        <v>0</v>
      </c>
      <c r="C3799" s="36">
        <f>'DETALLE DE CONEXIONES'!BB3799</f>
        <v>0</v>
      </c>
      <c r="D3799" s="36">
        <f>'DETALLE DE CONEXIONES'!E3799</f>
        <v>0</v>
      </c>
      <c r="E3799" s="36">
        <f t="shared" si="177"/>
        <v>1</v>
      </c>
      <c r="F3799" s="36">
        <f>IFERROR(LIMPIA('DETALLE DE CONEXIONES'!N3799,1),0)</f>
        <v>0</v>
      </c>
      <c r="G3799" s="36" t="str">
        <f>LEFT('DETALLE DE CONEXIONES'!BE3799,3)</f>
        <v/>
      </c>
      <c r="H3799" s="36" t="str">
        <f>RIGHT('DETALLE DE CONEXIONES'!AK3799,2)</f>
        <v/>
      </c>
      <c r="I3799" s="36" t="str">
        <f>LEFT('DETALLE DE CONEXIONES'!AK3799,3)</f>
        <v/>
      </c>
      <c r="J3799" s="36" t="str">
        <f>LEFT('DETALLE DE CONEXIONES'!M3799,3)</f>
        <v/>
      </c>
      <c r="K3799" s="36" t="str">
        <f>IF(LEN('DETALLE DE CONEXIONES'!M3799)&lt;12,(RIGHT('DETALLE DE CONEXIONES'!M3799,5)),(RIGHT('DETALLE DE CONEXIONES'!M3799,6)))</f>
        <v/>
      </c>
      <c r="L3799" s="36">
        <f>IF(C3799="Saliente Local",(IFERROR((LIMPIA(J3799,1)),0)),0)</f>
        <v>0</v>
      </c>
      <c r="M3799" s="36">
        <f>IF(C3799="Saliente Nacional",(IFERROR((LIMPIA(J3799,1)),0)),0)</f>
        <v>0</v>
      </c>
      <c r="N3799" s="36">
        <f>IF(C3799="Saliente Internacional",(IFERROR((LIMPIA(J3799,1)),0)),0)</f>
        <v>0</v>
      </c>
      <c r="O3799" s="36">
        <f>IF(C3799="Saliente Local",(IFERROR((LIMPIA(K3799,1)),0)),0)</f>
        <v>0</v>
      </c>
      <c r="P3799" s="36">
        <f>IF(C3799="Saliente Nacional",(IFERROR((LIMPIA(K3799,1)),0)),0)</f>
        <v>0</v>
      </c>
      <c r="Q3799" s="36">
        <f>IF(C3799="Saliente Internacional",(IFERROR((LIMPIA(K3799,1)),0)),0)</f>
        <v>0</v>
      </c>
      <c r="R3799" s="36">
        <f t="shared" si="178"/>
        <v>0</v>
      </c>
      <c r="S3799" s="36">
        <f t="shared" si="179"/>
        <v>0</v>
      </c>
    </row>
    <row r="3800" spans="1:19" x14ac:dyDescent="0.25">
      <c r="A3800" s="101">
        <f>'DETALLE DE CONEXIONES'!P3800</f>
        <v>0</v>
      </c>
      <c r="B3800" s="36">
        <f>'DETALLE DE CONEXIONES'!I3800</f>
        <v>0</v>
      </c>
      <c r="C3800" s="36">
        <f>'DETALLE DE CONEXIONES'!BB3800</f>
        <v>0</v>
      </c>
      <c r="D3800" s="36">
        <f>'DETALLE DE CONEXIONES'!E3800</f>
        <v>0</v>
      </c>
      <c r="E3800" s="36">
        <f t="shared" si="177"/>
        <v>1</v>
      </c>
      <c r="F3800" s="36">
        <f>IFERROR(LIMPIA('DETALLE DE CONEXIONES'!N3800,1),0)</f>
        <v>0</v>
      </c>
      <c r="G3800" s="36" t="str">
        <f>LEFT('DETALLE DE CONEXIONES'!BE3800,3)</f>
        <v/>
      </c>
      <c r="H3800" s="36" t="str">
        <f>RIGHT('DETALLE DE CONEXIONES'!AK3800,2)</f>
        <v/>
      </c>
      <c r="I3800" s="36" t="str">
        <f>LEFT('DETALLE DE CONEXIONES'!AK3800,3)</f>
        <v/>
      </c>
      <c r="J3800" s="36" t="str">
        <f>LEFT('DETALLE DE CONEXIONES'!M3800,3)</f>
        <v/>
      </c>
      <c r="K3800" s="36" t="str">
        <f>IF(LEN('DETALLE DE CONEXIONES'!M3800)&lt;12,(RIGHT('DETALLE DE CONEXIONES'!M3800,5)),(RIGHT('DETALLE DE CONEXIONES'!M3800,6)))</f>
        <v/>
      </c>
      <c r="L3800" s="36">
        <f>IF(C3800="Saliente Local",(IFERROR((LIMPIA(J3800,1)),0)),0)</f>
        <v>0</v>
      </c>
      <c r="M3800" s="36">
        <f>IF(C3800="Saliente Nacional",(IFERROR((LIMPIA(J3800,1)),0)),0)</f>
        <v>0</v>
      </c>
      <c r="N3800" s="36">
        <f>IF(C3800="Saliente Internacional",(IFERROR((LIMPIA(J3800,1)),0)),0)</f>
        <v>0</v>
      </c>
      <c r="O3800" s="36">
        <f>IF(C3800="Saliente Local",(IFERROR((LIMPIA(K3800,1)),0)),0)</f>
        <v>0</v>
      </c>
      <c r="P3800" s="36">
        <f>IF(C3800="Saliente Nacional",(IFERROR((LIMPIA(K3800,1)),0)),0)</f>
        <v>0</v>
      </c>
      <c r="Q3800" s="36">
        <f>IF(C3800="Saliente Internacional",(IFERROR((LIMPIA(K3800,1)),0)),0)</f>
        <v>0</v>
      </c>
      <c r="R3800" s="36">
        <f t="shared" si="178"/>
        <v>0</v>
      </c>
      <c r="S3800" s="36">
        <f t="shared" si="179"/>
        <v>0</v>
      </c>
    </row>
    <row r="3801" spans="1:19" x14ac:dyDescent="0.25">
      <c r="A3801" s="101">
        <f>'DETALLE DE CONEXIONES'!P3801</f>
        <v>0</v>
      </c>
      <c r="B3801" s="36">
        <f>'DETALLE DE CONEXIONES'!I3801</f>
        <v>0</v>
      </c>
      <c r="C3801" s="36">
        <f>'DETALLE DE CONEXIONES'!BB3801</f>
        <v>0</v>
      </c>
      <c r="D3801" s="36">
        <f>'DETALLE DE CONEXIONES'!E3801</f>
        <v>0</v>
      </c>
      <c r="E3801" s="36">
        <f t="shared" si="177"/>
        <v>1</v>
      </c>
      <c r="F3801" s="36">
        <f>IFERROR(LIMPIA('DETALLE DE CONEXIONES'!N3801,1),0)</f>
        <v>0</v>
      </c>
      <c r="G3801" s="36" t="str">
        <f>LEFT('DETALLE DE CONEXIONES'!BE3801,3)</f>
        <v/>
      </c>
      <c r="H3801" s="36" t="str">
        <f>RIGHT('DETALLE DE CONEXIONES'!AK3801,2)</f>
        <v/>
      </c>
      <c r="I3801" s="36" t="str">
        <f>LEFT('DETALLE DE CONEXIONES'!AK3801,3)</f>
        <v/>
      </c>
      <c r="J3801" s="36" t="str">
        <f>LEFT('DETALLE DE CONEXIONES'!M3801,3)</f>
        <v/>
      </c>
      <c r="K3801" s="36" t="str">
        <f>IF(LEN('DETALLE DE CONEXIONES'!M3801)&lt;12,(RIGHT('DETALLE DE CONEXIONES'!M3801,5)),(RIGHT('DETALLE DE CONEXIONES'!M3801,6)))</f>
        <v/>
      </c>
      <c r="L3801" s="36">
        <f>IF(C3801="Saliente Local",(IFERROR((LIMPIA(J3801,1)),0)),0)</f>
        <v>0</v>
      </c>
      <c r="M3801" s="36">
        <f>IF(C3801="Saliente Nacional",(IFERROR((LIMPIA(J3801,1)),0)),0)</f>
        <v>0</v>
      </c>
      <c r="N3801" s="36">
        <f>IF(C3801="Saliente Internacional",(IFERROR((LIMPIA(J3801,1)),0)),0)</f>
        <v>0</v>
      </c>
      <c r="O3801" s="36">
        <f>IF(C3801="Saliente Local",(IFERROR((LIMPIA(K3801,1)),0)),0)</f>
        <v>0</v>
      </c>
      <c r="P3801" s="36">
        <f>IF(C3801="Saliente Nacional",(IFERROR((LIMPIA(K3801,1)),0)),0)</f>
        <v>0</v>
      </c>
      <c r="Q3801" s="36">
        <f>IF(C3801="Saliente Internacional",(IFERROR((LIMPIA(K3801,1)),0)),0)</f>
        <v>0</v>
      </c>
      <c r="R3801" s="36">
        <f t="shared" si="178"/>
        <v>0</v>
      </c>
      <c r="S3801" s="36">
        <f t="shared" si="179"/>
        <v>0</v>
      </c>
    </row>
    <row r="3802" spans="1:19" x14ac:dyDescent="0.25">
      <c r="A3802" s="101">
        <f>'DETALLE DE CONEXIONES'!P3802</f>
        <v>0</v>
      </c>
      <c r="B3802" s="36">
        <f>'DETALLE DE CONEXIONES'!I3802</f>
        <v>0</v>
      </c>
      <c r="C3802" s="36">
        <f>'DETALLE DE CONEXIONES'!BB3802</f>
        <v>0</v>
      </c>
      <c r="D3802" s="36">
        <f>'DETALLE DE CONEXIONES'!E3802</f>
        <v>0</v>
      </c>
      <c r="E3802" s="36">
        <f t="shared" si="177"/>
        <v>1</v>
      </c>
      <c r="F3802" s="36">
        <f>IFERROR(LIMPIA('DETALLE DE CONEXIONES'!N3802,1),0)</f>
        <v>0</v>
      </c>
      <c r="G3802" s="36" t="str">
        <f>LEFT('DETALLE DE CONEXIONES'!BE3802,3)</f>
        <v/>
      </c>
      <c r="H3802" s="36" t="str">
        <f>RIGHT('DETALLE DE CONEXIONES'!AK3802,2)</f>
        <v/>
      </c>
      <c r="I3802" s="36" t="str">
        <f>LEFT('DETALLE DE CONEXIONES'!AK3802,3)</f>
        <v/>
      </c>
      <c r="J3802" s="36" t="str">
        <f>LEFT('DETALLE DE CONEXIONES'!M3802,3)</f>
        <v/>
      </c>
      <c r="K3802" s="36" t="str">
        <f>IF(LEN('DETALLE DE CONEXIONES'!M3802)&lt;12,(RIGHT('DETALLE DE CONEXIONES'!M3802,5)),(RIGHT('DETALLE DE CONEXIONES'!M3802,6)))</f>
        <v/>
      </c>
      <c r="L3802" s="36">
        <f>IF(C3802="Saliente Local",(IFERROR((LIMPIA(J3802,1)),0)),0)</f>
        <v>0</v>
      </c>
      <c r="M3802" s="36">
        <f>IF(C3802="Saliente Nacional",(IFERROR((LIMPIA(J3802,1)),0)),0)</f>
        <v>0</v>
      </c>
      <c r="N3802" s="36">
        <f>IF(C3802="Saliente Internacional",(IFERROR((LIMPIA(J3802,1)),0)),0)</f>
        <v>0</v>
      </c>
      <c r="O3802" s="36">
        <f>IF(C3802="Saliente Local",(IFERROR((LIMPIA(K3802,1)),0)),0)</f>
        <v>0</v>
      </c>
      <c r="P3802" s="36">
        <f>IF(C3802="Saliente Nacional",(IFERROR((LIMPIA(K3802,1)),0)),0)</f>
        <v>0</v>
      </c>
      <c r="Q3802" s="36">
        <f>IF(C3802="Saliente Internacional",(IFERROR((LIMPIA(K3802,1)),0)),0)</f>
        <v>0</v>
      </c>
      <c r="R3802" s="36">
        <f t="shared" si="178"/>
        <v>0</v>
      </c>
      <c r="S3802" s="36">
        <f t="shared" si="179"/>
        <v>0</v>
      </c>
    </row>
    <row r="3803" spans="1:19" x14ac:dyDescent="0.25">
      <c r="A3803" s="101">
        <f>'DETALLE DE CONEXIONES'!P3803</f>
        <v>0</v>
      </c>
      <c r="B3803" s="36">
        <f>'DETALLE DE CONEXIONES'!I3803</f>
        <v>0</v>
      </c>
      <c r="C3803" s="36">
        <f>'DETALLE DE CONEXIONES'!BB3803</f>
        <v>0</v>
      </c>
      <c r="D3803" s="36">
        <f>'DETALLE DE CONEXIONES'!E3803</f>
        <v>0</v>
      </c>
      <c r="E3803" s="36">
        <f t="shared" si="177"/>
        <v>1</v>
      </c>
      <c r="F3803" s="36">
        <f>IFERROR(LIMPIA('DETALLE DE CONEXIONES'!N3803,1),0)</f>
        <v>0</v>
      </c>
      <c r="G3803" s="36" t="str">
        <f>LEFT('DETALLE DE CONEXIONES'!BE3803,3)</f>
        <v/>
      </c>
      <c r="H3803" s="36" t="str">
        <f>RIGHT('DETALLE DE CONEXIONES'!AK3803,2)</f>
        <v/>
      </c>
      <c r="I3803" s="36" t="str">
        <f>LEFT('DETALLE DE CONEXIONES'!AK3803,3)</f>
        <v/>
      </c>
      <c r="J3803" s="36" t="str">
        <f>LEFT('DETALLE DE CONEXIONES'!M3803,3)</f>
        <v/>
      </c>
      <c r="K3803" s="36" t="str">
        <f>IF(LEN('DETALLE DE CONEXIONES'!M3803)&lt;12,(RIGHT('DETALLE DE CONEXIONES'!M3803,5)),(RIGHT('DETALLE DE CONEXIONES'!M3803,6)))</f>
        <v/>
      </c>
      <c r="L3803" s="36">
        <f>IF(C3803="Saliente Local",(IFERROR((LIMPIA(J3803,1)),0)),0)</f>
        <v>0</v>
      </c>
      <c r="M3803" s="36">
        <f>IF(C3803="Saliente Nacional",(IFERROR((LIMPIA(J3803,1)),0)),0)</f>
        <v>0</v>
      </c>
      <c r="N3803" s="36">
        <f>IF(C3803="Saliente Internacional",(IFERROR((LIMPIA(J3803,1)),0)),0)</f>
        <v>0</v>
      </c>
      <c r="O3803" s="36">
        <f>IF(C3803="Saliente Local",(IFERROR((LIMPIA(K3803,1)),0)),0)</f>
        <v>0</v>
      </c>
      <c r="P3803" s="36">
        <f>IF(C3803="Saliente Nacional",(IFERROR((LIMPIA(K3803,1)),0)),0)</f>
        <v>0</v>
      </c>
      <c r="Q3803" s="36">
        <f>IF(C3803="Saliente Internacional",(IFERROR((LIMPIA(K3803,1)),0)),0)</f>
        <v>0</v>
      </c>
      <c r="R3803" s="36">
        <f t="shared" si="178"/>
        <v>0</v>
      </c>
      <c r="S3803" s="36">
        <f t="shared" si="179"/>
        <v>0</v>
      </c>
    </row>
    <row r="3804" spans="1:19" x14ac:dyDescent="0.25">
      <c r="A3804" s="101">
        <f>'DETALLE DE CONEXIONES'!P3804</f>
        <v>0</v>
      </c>
      <c r="B3804" s="36">
        <f>'DETALLE DE CONEXIONES'!I3804</f>
        <v>0</v>
      </c>
      <c r="C3804" s="36">
        <f>'DETALLE DE CONEXIONES'!BB3804</f>
        <v>0</v>
      </c>
      <c r="D3804" s="36">
        <f>'DETALLE DE CONEXIONES'!E3804</f>
        <v>0</v>
      </c>
      <c r="E3804" s="36">
        <f t="shared" si="177"/>
        <v>1</v>
      </c>
      <c r="F3804" s="36">
        <f>IFERROR(LIMPIA('DETALLE DE CONEXIONES'!N3804,1),0)</f>
        <v>0</v>
      </c>
      <c r="G3804" s="36" t="str">
        <f>LEFT('DETALLE DE CONEXIONES'!BE3804,3)</f>
        <v/>
      </c>
      <c r="H3804" s="36" t="str">
        <f>RIGHT('DETALLE DE CONEXIONES'!AK3804,2)</f>
        <v/>
      </c>
      <c r="I3804" s="36" t="str">
        <f>LEFT('DETALLE DE CONEXIONES'!AK3804,3)</f>
        <v/>
      </c>
      <c r="J3804" s="36" t="str">
        <f>LEFT('DETALLE DE CONEXIONES'!M3804,3)</f>
        <v/>
      </c>
      <c r="K3804" s="36" t="str">
        <f>IF(LEN('DETALLE DE CONEXIONES'!M3804)&lt;12,(RIGHT('DETALLE DE CONEXIONES'!M3804,5)),(RIGHT('DETALLE DE CONEXIONES'!M3804,6)))</f>
        <v/>
      </c>
      <c r="L3804" s="36">
        <f>IF(C3804="Saliente Local",(IFERROR((LIMPIA(J3804,1)),0)),0)</f>
        <v>0</v>
      </c>
      <c r="M3804" s="36">
        <f>IF(C3804="Saliente Nacional",(IFERROR((LIMPIA(J3804,1)),0)),0)</f>
        <v>0</v>
      </c>
      <c r="N3804" s="36">
        <f>IF(C3804="Saliente Internacional",(IFERROR((LIMPIA(J3804,1)),0)),0)</f>
        <v>0</v>
      </c>
      <c r="O3804" s="36">
        <f>IF(C3804="Saliente Local",(IFERROR((LIMPIA(K3804,1)),0)),0)</f>
        <v>0</v>
      </c>
      <c r="P3804" s="36">
        <f>IF(C3804="Saliente Nacional",(IFERROR((LIMPIA(K3804,1)),0)),0)</f>
        <v>0</v>
      </c>
      <c r="Q3804" s="36">
        <f>IF(C3804="Saliente Internacional",(IFERROR((LIMPIA(K3804,1)),0)),0)</f>
        <v>0</v>
      </c>
      <c r="R3804" s="36">
        <f t="shared" si="178"/>
        <v>0</v>
      </c>
      <c r="S3804" s="36">
        <f t="shared" si="179"/>
        <v>0</v>
      </c>
    </row>
    <row r="3805" spans="1:19" x14ac:dyDescent="0.25">
      <c r="A3805" s="101">
        <f>'DETALLE DE CONEXIONES'!P3805</f>
        <v>0</v>
      </c>
      <c r="B3805" s="36">
        <f>'DETALLE DE CONEXIONES'!I3805</f>
        <v>0</v>
      </c>
      <c r="C3805" s="36">
        <f>'DETALLE DE CONEXIONES'!BB3805</f>
        <v>0</v>
      </c>
      <c r="D3805" s="36">
        <f>'DETALLE DE CONEXIONES'!E3805</f>
        <v>0</v>
      </c>
      <c r="E3805" s="36">
        <f t="shared" si="177"/>
        <v>1</v>
      </c>
      <c r="F3805" s="36">
        <f>IFERROR(LIMPIA('DETALLE DE CONEXIONES'!N3805,1),0)</f>
        <v>0</v>
      </c>
      <c r="G3805" s="36" t="str">
        <f>LEFT('DETALLE DE CONEXIONES'!BE3805,3)</f>
        <v/>
      </c>
      <c r="H3805" s="36" t="str">
        <f>RIGHT('DETALLE DE CONEXIONES'!AK3805,2)</f>
        <v/>
      </c>
      <c r="I3805" s="36" t="str">
        <f>LEFT('DETALLE DE CONEXIONES'!AK3805,3)</f>
        <v/>
      </c>
      <c r="J3805" s="36" t="str">
        <f>LEFT('DETALLE DE CONEXIONES'!M3805,3)</f>
        <v/>
      </c>
      <c r="K3805" s="36" t="str">
        <f>IF(LEN('DETALLE DE CONEXIONES'!M3805)&lt;12,(RIGHT('DETALLE DE CONEXIONES'!M3805,5)),(RIGHT('DETALLE DE CONEXIONES'!M3805,6)))</f>
        <v/>
      </c>
      <c r="L3805" s="36">
        <f>IF(C3805="Saliente Local",(IFERROR((LIMPIA(J3805,1)),0)),0)</f>
        <v>0</v>
      </c>
      <c r="M3805" s="36">
        <f>IF(C3805="Saliente Nacional",(IFERROR((LIMPIA(J3805,1)),0)),0)</f>
        <v>0</v>
      </c>
      <c r="N3805" s="36">
        <f>IF(C3805="Saliente Internacional",(IFERROR((LIMPIA(J3805,1)),0)),0)</f>
        <v>0</v>
      </c>
      <c r="O3805" s="36">
        <f>IF(C3805="Saliente Local",(IFERROR((LIMPIA(K3805,1)),0)),0)</f>
        <v>0</v>
      </c>
      <c r="P3805" s="36">
        <f>IF(C3805="Saliente Nacional",(IFERROR((LIMPIA(K3805,1)),0)),0)</f>
        <v>0</v>
      </c>
      <c r="Q3805" s="36">
        <f>IF(C3805="Saliente Internacional",(IFERROR((LIMPIA(K3805,1)),0)),0)</f>
        <v>0</v>
      </c>
      <c r="R3805" s="36">
        <f t="shared" si="178"/>
        <v>0</v>
      </c>
      <c r="S3805" s="36">
        <f t="shared" si="179"/>
        <v>0</v>
      </c>
    </row>
    <row r="3806" spans="1:19" x14ac:dyDescent="0.25">
      <c r="A3806" s="101">
        <f>'DETALLE DE CONEXIONES'!P3806</f>
        <v>0</v>
      </c>
      <c r="B3806" s="36">
        <f>'DETALLE DE CONEXIONES'!I3806</f>
        <v>0</v>
      </c>
      <c r="C3806" s="36">
        <f>'DETALLE DE CONEXIONES'!BB3806</f>
        <v>0</v>
      </c>
      <c r="D3806" s="36">
        <f>'DETALLE DE CONEXIONES'!E3806</f>
        <v>0</v>
      </c>
      <c r="E3806" s="36">
        <f t="shared" si="177"/>
        <v>1</v>
      </c>
      <c r="F3806" s="36">
        <f>IFERROR(LIMPIA('DETALLE DE CONEXIONES'!N3806,1),0)</f>
        <v>0</v>
      </c>
      <c r="G3806" s="36" t="str">
        <f>LEFT('DETALLE DE CONEXIONES'!BE3806,3)</f>
        <v/>
      </c>
      <c r="H3806" s="36" t="str">
        <f>RIGHT('DETALLE DE CONEXIONES'!AK3806,2)</f>
        <v/>
      </c>
      <c r="I3806" s="36" t="str">
        <f>LEFT('DETALLE DE CONEXIONES'!AK3806,3)</f>
        <v/>
      </c>
      <c r="J3806" s="36" t="str">
        <f>LEFT('DETALLE DE CONEXIONES'!M3806,3)</f>
        <v/>
      </c>
      <c r="K3806" s="36" t="str">
        <f>IF(LEN('DETALLE DE CONEXIONES'!M3806)&lt;12,(RIGHT('DETALLE DE CONEXIONES'!M3806,5)),(RIGHT('DETALLE DE CONEXIONES'!M3806,6)))</f>
        <v/>
      </c>
      <c r="L3806" s="36">
        <f>IF(C3806="Saliente Local",(IFERROR((LIMPIA(J3806,1)),0)),0)</f>
        <v>0</v>
      </c>
      <c r="M3806" s="36">
        <f>IF(C3806="Saliente Nacional",(IFERROR((LIMPIA(J3806,1)),0)),0)</f>
        <v>0</v>
      </c>
      <c r="N3806" s="36">
        <f>IF(C3806="Saliente Internacional",(IFERROR((LIMPIA(J3806,1)),0)),0)</f>
        <v>0</v>
      </c>
      <c r="O3806" s="36">
        <f>IF(C3806="Saliente Local",(IFERROR((LIMPIA(K3806,1)),0)),0)</f>
        <v>0</v>
      </c>
      <c r="P3806" s="36">
        <f>IF(C3806="Saliente Nacional",(IFERROR((LIMPIA(K3806,1)),0)),0)</f>
        <v>0</v>
      </c>
      <c r="Q3806" s="36">
        <f>IF(C3806="Saliente Internacional",(IFERROR((LIMPIA(K3806,1)),0)),0)</f>
        <v>0</v>
      </c>
      <c r="R3806" s="36">
        <f t="shared" si="178"/>
        <v>0</v>
      </c>
      <c r="S3806" s="36">
        <f t="shared" si="179"/>
        <v>0</v>
      </c>
    </row>
    <row r="3807" spans="1:19" x14ac:dyDescent="0.25">
      <c r="A3807" s="101">
        <f>'DETALLE DE CONEXIONES'!P3807</f>
        <v>0</v>
      </c>
      <c r="B3807" s="36">
        <f>'DETALLE DE CONEXIONES'!I3807</f>
        <v>0</v>
      </c>
      <c r="C3807" s="36">
        <f>'DETALLE DE CONEXIONES'!BB3807</f>
        <v>0</v>
      </c>
      <c r="D3807" s="36">
        <f>'DETALLE DE CONEXIONES'!E3807</f>
        <v>0</v>
      </c>
      <c r="E3807" s="36">
        <f t="shared" si="177"/>
        <v>1</v>
      </c>
      <c r="F3807" s="36">
        <f>IFERROR(LIMPIA('DETALLE DE CONEXIONES'!N3807,1),0)</f>
        <v>0</v>
      </c>
      <c r="G3807" s="36" t="str">
        <f>LEFT('DETALLE DE CONEXIONES'!BE3807,3)</f>
        <v/>
      </c>
      <c r="H3807" s="36" t="str">
        <f>RIGHT('DETALLE DE CONEXIONES'!AK3807,2)</f>
        <v/>
      </c>
      <c r="I3807" s="36" t="str">
        <f>LEFT('DETALLE DE CONEXIONES'!AK3807,3)</f>
        <v/>
      </c>
      <c r="J3807" s="36" t="str">
        <f>LEFT('DETALLE DE CONEXIONES'!M3807,3)</f>
        <v/>
      </c>
      <c r="K3807" s="36" t="str">
        <f>IF(LEN('DETALLE DE CONEXIONES'!M3807)&lt;12,(RIGHT('DETALLE DE CONEXIONES'!M3807,5)),(RIGHT('DETALLE DE CONEXIONES'!M3807,6)))</f>
        <v/>
      </c>
      <c r="L3807" s="36">
        <f>IF(C3807="Saliente Local",(IFERROR((LIMPIA(J3807,1)),0)),0)</f>
        <v>0</v>
      </c>
      <c r="M3807" s="36">
        <f>IF(C3807="Saliente Nacional",(IFERROR((LIMPIA(J3807,1)),0)),0)</f>
        <v>0</v>
      </c>
      <c r="N3807" s="36">
        <f>IF(C3807="Saliente Internacional",(IFERROR((LIMPIA(J3807,1)),0)),0)</f>
        <v>0</v>
      </c>
      <c r="O3807" s="36">
        <f>IF(C3807="Saliente Local",(IFERROR((LIMPIA(K3807,1)),0)),0)</f>
        <v>0</v>
      </c>
      <c r="P3807" s="36">
        <f>IF(C3807="Saliente Nacional",(IFERROR((LIMPIA(K3807,1)),0)),0)</f>
        <v>0</v>
      </c>
      <c r="Q3807" s="36">
        <f>IF(C3807="Saliente Internacional",(IFERROR((LIMPIA(K3807,1)),0)),0)</f>
        <v>0</v>
      </c>
      <c r="R3807" s="36">
        <f t="shared" si="178"/>
        <v>0</v>
      </c>
      <c r="S3807" s="36">
        <f t="shared" si="179"/>
        <v>0</v>
      </c>
    </row>
    <row r="3808" spans="1:19" x14ac:dyDescent="0.25">
      <c r="A3808" s="101">
        <f>'DETALLE DE CONEXIONES'!P3808</f>
        <v>0</v>
      </c>
      <c r="B3808" s="36">
        <f>'DETALLE DE CONEXIONES'!I3808</f>
        <v>0</v>
      </c>
      <c r="C3808" s="36">
        <f>'DETALLE DE CONEXIONES'!BB3808</f>
        <v>0</v>
      </c>
      <c r="D3808" s="36">
        <f>'DETALLE DE CONEXIONES'!E3808</f>
        <v>0</v>
      </c>
      <c r="E3808" s="36">
        <f t="shared" si="177"/>
        <v>1</v>
      </c>
      <c r="F3808" s="36">
        <f>IFERROR(LIMPIA('DETALLE DE CONEXIONES'!N3808,1),0)</f>
        <v>0</v>
      </c>
      <c r="G3808" s="36" t="str">
        <f>LEFT('DETALLE DE CONEXIONES'!BE3808,3)</f>
        <v/>
      </c>
      <c r="H3808" s="36" t="str">
        <f>RIGHT('DETALLE DE CONEXIONES'!AK3808,2)</f>
        <v/>
      </c>
      <c r="I3808" s="36" t="str">
        <f>LEFT('DETALLE DE CONEXIONES'!AK3808,3)</f>
        <v/>
      </c>
      <c r="J3808" s="36" t="str">
        <f>LEFT('DETALLE DE CONEXIONES'!M3808,3)</f>
        <v/>
      </c>
      <c r="K3808" s="36" t="str">
        <f>IF(LEN('DETALLE DE CONEXIONES'!M3808)&lt;12,(RIGHT('DETALLE DE CONEXIONES'!M3808,5)),(RIGHT('DETALLE DE CONEXIONES'!M3808,6)))</f>
        <v/>
      </c>
      <c r="L3808" s="36">
        <f>IF(C3808="Saliente Local",(IFERROR((LIMPIA(J3808,1)),0)),0)</f>
        <v>0</v>
      </c>
      <c r="M3808" s="36">
        <f>IF(C3808="Saliente Nacional",(IFERROR((LIMPIA(J3808,1)),0)),0)</f>
        <v>0</v>
      </c>
      <c r="N3808" s="36">
        <f>IF(C3808="Saliente Internacional",(IFERROR((LIMPIA(J3808,1)),0)),0)</f>
        <v>0</v>
      </c>
      <c r="O3808" s="36">
        <f>IF(C3808="Saliente Local",(IFERROR((LIMPIA(K3808,1)),0)),0)</f>
        <v>0</v>
      </c>
      <c r="P3808" s="36">
        <f>IF(C3808="Saliente Nacional",(IFERROR((LIMPIA(K3808,1)),0)),0)</f>
        <v>0</v>
      </c>
      <c r="Q3808" s="36">
        <f>IF(C3808="Saliente Internacional",(IFERROR((LIMPIA(K3808,1)),0)),0)</f>
        <v>0</v>
      </c>
      <c r="R3808" s="36">
        <f t="shared" si="178"/>
        <v>0</v>
      </c>
      <c r="S3808" s="36">
        <f t="shared" si="179"/>
        <v>0</v>
      </c>
    </row>
    <row r="3809" spans="1:19" x14ac:dyDescent="0.25">
      <c r="A3809" s="101">
        <f>'DETALLE DE CONEXIONES'!P3809</f>
        <v>0</v>
      </c>
      <c r="B3809" s="36">
        <f>'DETALLE DE CONEXIONES'!I3809</f>
        <v>0</v>
      </c>
      <c r="C3809" s="36">
        <f>'DETALLE DE CONEXIONES'!BB3809</f>
        <v>0</v>
      </c>
      <c r="D3809" s="36">
        <f>'DETALLE DE CONEXIONES'!E3809</f>
        <v>0</v>
      </c>
      <c r="E3809" s="36">
        <f t="shared" si="177"/>
        <v>1</v>
      </c>
      <c r="F3809" s="36">
        <f>IFERROR(LIMPIA('DETALLE DE CONEXIONES'!N3809,1),0)</f>
        <v>0</v>
      </c>
      <c r="G3809" s="36" t="str">
        <f>LEFT('DETALLE DE CONEXIONES'!BE3809,3)</f>
        <v/>
      </c>
      <c r="H3809" s="36" t="str">
        <f>RIGHT('DETALLE DE CONEXIONES'!AK3809,2)</f>
        <v/>
      </c>
      <c r="I3809" s="36" t="str">
        <f>LEFT('DETALLE DE CONEXIONES'!AK3809,3)</f>
        <v/>
      </c>
      <c r="J3809" s="36" t="str">
        <f>LEFT('DETALLE DE CONEXIONES'!M3809,3)</f>
        <v/>
      </c>
      <c r="K3809" s="36" t="str">
        <f>IF(LEN('DETALLE DE CONEXIONES'!M3809)&lt;12,(RIGHT('DETALLE DE CONEXIONES'!M3809,5)),(RIGHT('DETALLE DE CONEXIONES'!M3809,6)))</f>
        <v/>
      </c>
      <c r="L3809" s="36">
        <f>IF(C3809="Saliente Local",(IFERROR((LIMPIA(J3809,1)),0)),0)</f>
        <v>0</v>
      </c>
      <c r="M3809" s="36">
        <f>IF(C3809="Saliente Nacional",(IFERROR((LIMPIA(J3809,1)),0)),0)</f>
        <v>0</v>
      </c>
      <c r="N3809" s="36">
        <f>IF(C3809="Saliente Internacional",(IFERROR((LIMPIA(J3809,1)),0)),0)</f>
        <v>0</v>
      </c>
      <c r="O3809" s="36">
        <f>IF(C3809="Saliente Local",(IFERROR((LIMPIA(K3809,1)),0)),0)</f>
        <v>0</v>
      </c>
      <c r="P3809" s="36">
        <f>IF(C3809="Saliente Nacional",(IFERROR((LIMPIA(K3809,1)),0)),0)</f>
        <v>0</v>
      </c>
      <c r="Q3809" s="36">
        <f>IF(C3809="Saliente Internacional",(IFERROR((LIMPIA(K3809,1)),0)),0)</f>
        <v>0</v>
      </c>
      <c r="R3809" s="36">
        <f t="shared" si="178"/>
        <v>0</v>
      </c>
      <c r="S3809" s="36">
        <f t="shared" si="179"/>
        <v>0</v>
      </c>
    </row>
    <row r="3810" spans="1:19" x14ac:dyDescent="0.25">
      <c r="A3810" s="101">
        <f>'DETALLE DE CONEXIONES'!P3810</f>
        <v>0</v>
      </c>
      <c r="B3810" s="36">
        <f>'DETALLE DE CONEXIONES'!I3810</f>
        <v>0</v>
      </c>
      <c r="C3810" s="36">
        <f>'DETALLE DE CONEXIONES'!BB3810</f>
        <v>0</v>
      </c>
      <c r="D3810" s="36">
        <f>'DETALLE DE CONEXIONES'!E3810</f>
        <v>0</v>
      </c>
      <c r="E3810" s="36">
        <f t="shared" si="177"/>
        <v>1</v>
      </c>
      <c r="F3810" s="36">
        <f>IFERROR(LIMPIA('DETALLE DE CONEXIONES'!N3810,1),0)</f>
        <v>0</v>
      </c>
      <c r="G3810" s="36" t="str">
        <f>LEFT('DETALLE DE CONEXIONES'!BE3810,3)</f>
        <v/>
      </c>
      <c r="H3810" s="36" t="str">
        <f>RIGHT('DETALLE DE CONEXIONES'!AK3810,2)</f>
        <v/>
      </c>
      <c r="I3810" s="36" t="str">
        <f>LEFT('DETALLE DE CONEXIONES'!AK3810,3)</f>
        <v/>
      </c>
      <c r="J3810" s="36" t="str">
        <f>LEFT('DETALLE DE CONEXIONES'!M3810,3)</f>
        <v/>
      </c>
      <c r="K3810" s="36" t="str">
        <f>IF(LEN('DETALLE DE CONEXIONES'!M3810)&lt;12,(RIGHT('DETALLE DE CONEXIONES'!M3810,5)),(RIGHT('DETALLE DE CONEXIONES'!M3810,6)))</f>
        <v/>
      </c>
      <c r="L3810" s="36">
        <f>IF(C3810="Saliente Local",(IFERROR((LIMPIA(J3810,1)),0)),0)</f>
        <v>0</v>
      </c>
      <c r="M3810" s="36">
        <f>IF(C3810="Saliente Nacional",(IFERROR((LIMPIA(J3810,1)),0)),0)</f>
        <v>0</v>
      </c>
      <c r="N3810" s="36">
        <f>IF(C3810="Saliente Internacional",(IFERROR((LIMPIA(J3810,1)),0)),0)</f>
        <v>0</v>
      </c>
      <c r="O3810" s="36">
        <f>IF(C3810="Saliente Local",(IFERROR((LIMPIA(K3810,1)),0)),0)</f>
        <v>0</v>
      </c>
      <c r="P3810" s="36">
        <f>IF(C3810="Saliente Nacional",(IFERROR((LIMPIA(K3810,1)),0)),0)</f>
        <v>0</v>
      </c>
      <c r="Q3810" s="36">
        <f>IF(C3810="Saliente Internacional",(IFERROR((LIMPIA(K3810,1)),0)),0)</f>
        <v>0</v>
      </c>
      <c r="R3810" s="36">
        <f t="shared" si="178"/>
        <v>0</v>
      </c>
      <c r="S3810" s="36">
        <f t="shared" si="179"/>
        <v>0</v>
      </c>
    </row>
    <row r="3811" spans="1:19" x14ac:dyDescent="0.25">
      <c r="A3811" s="101">
        <f>'DETALLE DE CONEXIONES'!P3811</f>
        <v>0</v>
      </c>
      <c r="B3811" s="36">
        <f>'DETALLE DE CONEXIONES'!I3811</f>
        <v>0</v>
      </c>
      <c r="C3811" s="36">
        <f>'DETALLE DE CONEXIONES'!BB3811</f>
        <v>0</v>
      </c>
      <c r="D3811" s="36">
        <f>'DETALLE DE CONEXIONES'!E3811</f>
        <v>0</v>
      </c>
      <c r="E3811" s="36">
        <f t="shared" si="177"/>
        <v>1</v>
      </c>
      <c r="F3811" s="36">
        <f>IFERROR(LIMPIA('DETALLE DE CONEXIONES'!N3811,1),0)</f>
        <v>0</v>
      </c>
      <c r="G3811" s="36" t="str">
        <f>LEFT('DETALLE DE CONEXIONES'!BE3811,3)</f>
        <v/>
      </c>
      <c r="H3811" s="36" t="str">
        <f>RIGHT('DETALLE DE CONEXIONES'!AK3811,2)</f>
        <v/>
      </c>
      <c r="I3811" s="36" t="str">
        <f>LEFT('DETALLE DE CONEXIONES'!AK3811,3)</f>
        <v/>
      </c>
      <c r="J3811" s="36" t="str">
        <f>LEFT('DETALLE DE CONEXIONES'!M3811,3)</f>
        <v/>
      </c>
      <c r="K3811" s="36" t="str">
        <f>IF(LEN('DETALLE DE CONEXIONES'!M3811)&lt;12,(RIGHT('DETALLE DE CONEXIONES'!M3811,5)),(RIGHT('DETALLE DE CONEXIONES'!M3811,6)))</f>
        <v/>
      </c>
      <c r="L3811" s="36">
        <f>IF(C3811="Saliente Local",(IFERROR((LIMPIA(J3811,1)),0)),0)</f>
        <v>0</v>
      </c>
      <c r="M3811" s="36">
        <f>IF(C3811="Saliente Nacional",(IFERROR((LIMPIA(J3811,1)),0)),0)</f>
        <v>0</v>
      </c>
      <c r="N3811" s="36">
        <f>IF(C3811="Saliente Internacional",(IFERROR((LIMPIA(J3811,1)),0)),0)</f>
        <v>0</v>
      </c>
      <c r="O3811" s="36">
        <f>IF(C3811="Saliente Local",(IFERROR((LIMPIA(K3811,1)),0)),0)</f>
        <v>0</v>
      </c>
      <c r="P3811" s="36">
        <f>IF(C3811="Saliente Nacional",(IFERROR((LIMPIA(K3811,1)),0)),0)</f>
        <v>0</v>
      </c>
      <c r="Q3811" s="36">
        <f>IF(C3811="Saliente Internacional",(IFERROR((LIMPIA(K3811,1)),0)),0)</f>
        <v>0</v>
      </c>
      <c r="R3811" s="36">
        <f t="shared" si="178"/>
        <v>0</v>
      </c>
      <c r="S3811" s="36">
        <f t="shared" si="179"/>
        <v>0</v>
      </c>
    </row>
    <row r="3812" spans="1:19" x14ac:dyDescent="0.25">
      <c r="A3812" s="101">
        <f>'DETALLE DE CONEXIONES'!P3812</f>
        <v>0</v>
      </c>
      <c r="B3812" s="36">
        <f>'DETALLE DE CONEXIONES'!I3812</f>
        <v>0</v>
      </c>
      <c r="C3812" s="36">
        <f>'DETALLE DE CONEXIONES'!BB3812</f>
        <v>0</v>
      </c>
      <c r="D3812" s="36">
        <f>'DETALLE DE CONEXIONES'!E3812</f>
        <v>0</v>
      </c>
      <c r="E3812" s="36">
        <f t="shared" si="177"/>
        <v>1</v>
      </c>
      <c r="F3812" s="36">
        <f>IFERROR(LIMPIA('DETALLE DE CONEXIONES'!N3812,1),0)</f>
        <v>0</v>
      </c>
      <c r="G3812" s="36" t="str">
        <f>LEFT('DETALLE DE CONEXIONES'!BE3812,3)</f>
        <v/>
      </c>
      <c r="H3812" s="36" t="str">
        <f>RIGHT('DETALLE DE CONEXIONES'!AK3812,2)</f>
        <v/>
      </c>
      <c r="I3812" s="36" t="str">
        <f>LEFT('DETALLE DE CONEXIONES'!AK3812,3)</f>
        <v/>
      </c>
      <c r="J3812" s="36" t="str">
        <f>LEFT('DETALLE DE CONEXIONES'!M3812,3)</f>
        <v/>
      </c>
      <c r="K3812" s="36" t="str">
        <f>IF(LEN('DETALLE DE CONEXIONES'!M3812)&lt;12,(RIGHT('DETALLE DE CONEXIONES'!M3812,5)),(RIGHT('DETALLE DE CONEXIONES'!M3812,6)))</f>
        <v/>
      </c>
      <c r="L3812" s="36">
        <f>IF(C3812="Saliente Local",(IFERROR((LIMPIA(J3812,1)),0)),0)</f>
        <v>0</v>
      </c>
      <c r="M3812" s="36">
        <f>IF(C3812="Saliente Nacional",(IFERROR((LIMPIA(J3812,1)),0)),0)</f>
        <v>0</v>
      </c>
      <c r="N3812" s="36">
        <f>IF(C3812="Saliente Internacional",(IFERROR((LIMPIA(J3812,1)),0)),0)</f>
        <v>0</v>
      </c>
      <c r="O3812" s="36">
        <f>IF(C3812="Saliente Local",(IFERROR((LIMPIA(K3812,1)),0)),0)</f>
        <v>0</v>
      </c>
      <c r="P3812" s="36">
        <f>IF(C3812="Saliente Nacional",(IFERROR((LIMPIA(K3812,1)),0)),0)</f>
        <v>0</v>
      </c>
      <c r="Q3812" s="36">
        <f>IF(C3812="Saliente Internacional",(IFERROR((LIMPIA(K3812,1)),0)),0)</f>
        <v>0</v>
      </c>
      <c r="R3812" s="36">
        <f t="shared" si="178"/>
        <v>0</v>
      </c>
      <c r="S3812" s="36">
        <f t="shared" si="179"/>
        <v>0</v>
      </c>
    </row>
    <row r="3813" spans="1:19" x14ac:dyDescent="0.25">
      <c r="A3813" s="101">
        <f>'DETALLE DE CONEXIONES'!P3813</f>
        <v>0</v>
      </c>
      <c r="B3813" s="36">
        <f>'DETALLE DE CONEXIONES'!I3813</f>
        <v>0</v>
      </c>
      <c r="C3813" s="36">
        <f>'DETALLE DE CONEXIONES'!BB3813</f>
        <v>0</v>
      </c>
      <c r="D3813" s="36">
        <f>'DETALLE DE CONEXIONES'!E3813</f>
        <v>0</v>
      </c>
      <c r="E3813" s="36">
        <f t="shared" si="177"/>
        <v>1</v>
      </c>
      <c r="F3813" s="36">
        <f>IFERROR(LIMPIA('DETALLE DE CONEXIONES'!N3813,1),0)</f>
        <v>0</v>
      </c>
      <c r="G3813" s="36" t="str">
        <f>LEFT('DETALLE DE CONEXIONES'!BE3813,3)</f>
        <v/>
      </c>
      <c r="H3813" s="36" t="str">
        <f>RIGHT('DETALLE DE CONEXIONES'!AK3813,2)</f>
        <v/>
      </c>
      <c r="I3813" s="36" t="str">
        <f>LEFT('DETALLE DE CONEXIONES'!AK3813,3)</f>
        <v/>
      </c>
      <c r="J3813" s="36" t="str">
        <f>LEFT('DETALLE DE CONEXIONES'!M3813,3)</f>
        <v/>
      </c>
      <c r="K3813" s="36" t="str">
        <f>IF(LEN('DETALLE DE CONEXIONES'!M3813)&lt;12,(RIGHT('DETALLE DE CONEXIONES'!M3813,5)),(RIGHT('DETALLE DE CONEXIONES'!M3813,6)))</f>
        <v/>
      </c>
      <c r="L3813" s="36">
        <f>IF(C3813="Saliente Local",(IFERROR((LIMPIA(J3813,1)),0)),0)</f>
        <v>0</v>
      </c>
      <c r="M3813" s="36">
        <f>IF(C3813="Saliente Nacional",(IFERROR((LIMPIA(J3813,1)),0)),0)</f>
        <v>0</v>
      </c>
      <c r="N3813" s="36">
        <f>IF(C3813="Saliente Internacional",(IFERROR((LIMPIA(J3813,1)),0)),0)</f>
        <v>0</v>
      </c>
      <c r="O3813" s="36">
        <f>IF(C3813="Saliente Local",(IFERROR((LIMPIA(K3813,1)),0)),0)</f>
        <v>0</v>
      </c>
      <c r="P3813" s="36">
        <f>IF(C3813="Saliente Nacional",(IFERROR((LIMPIA(K3813,1)),0)),0)</f>
        <v>0</v>
      </c>
      <c r="Q3813" s="36">
        <f>IF(C3813="Saliente Internacional",(IFERROR((LIMPIA(K3813,1)),0)),0)</f>
        <v>0</v>
      </c>
      <c r="R3813" s="36">
        <f t="shared" si="178"/>
        <v>0</v>
      </c>
      <c r="S3813" s="36">
        <f t="shared" si="179"/>
        <v>0</v>
      </c>
    </row>
    <row r="3814" spans="1:19" x14ac:dyDescent="0.25">
      <c r="A3814" s="101">
        <f>'DETALLE DE CONEXIONES'!P3814</f>
        <v>0</v>
      </c>
      <c r="B3814" s="36">
        <f>'DETALLE DE CONEXIONES'!I3814</f>
        <v>0</v>
      </c>
      <c r="C3814" s="36">
        <f>'DETALLE DE CONEXIONES'!BB3814</f>
        <v>0</v>
      </c>
      <c r="D3814" s="36">
        <f>'DETALLE DE CONEXIONES'!E3814</f>
        <v>0</v>
      </c>
      <c r="E3814" s="36">
        <f t="shared" si="177"/>
        <v>1</v>
      </c>
      <c r="F3814" s="36">
        <f>IFERROR(LIMPIA('DETALLE DE CONEXIONES'!N3814,1),0)</f>
        <v>0</v>
      </c>
      <c r="G3814" s="36" t="str">
        <f>LEFT('DETALLE DE CONEXIONES'!BE3814,3)</f>
        <v/>
      </c>
      <c r="H3814" s="36" t="str">
        <f>RIGHT('DETALLE DE CONEXIONES'!AK3814,2)</f>
        <v/>
      </c>
      <c r="I3814" s="36" t="str">
        <f>LEFT('DETALLE DE CONEXIONES'!AK3814,3)</f>
        <v/>
      </c>
      <c r="J3814" s="36" t="str">
        <f>LEFT('DETALLE DE CONEXIONES'!M3814,3)</f>
        <v/>
      </c>
      <c r="K3814" s="36" t="str">
        <f>IF(LEN('DETALLE DE CONEXIONES'!M3814)&lt;12,(RIGHT('DETALLE DE CONEXIONES'!M3814,5)),(RIGHT('DETALLE DE CONEXIONES'!M3814,6)))</f>
        <v/>
      </c>
      <c r="L3814" s="36">
        <f>IF(C3814="Saliente Local",(IFERROR((LIMPIA(J3814,1)),0)),0)</f>
        <v>0</v>
      </c>
      <c r="M3814" s="36">
        <f>IF(C3814="Saliente Nacional",(IFERROR((LIMPIA(J3814,1)),0)),0)</f>
        <v>0</v>
      </c>
      <c r="N3814" s="36">
        <f>IF(C3814="Saliente Internacional",(IFERROR((LIMPIA(J3814,1)),0)),0)</f>
        <v>0</v>
      </c>
      <c r="O3814" s="36">
        <f>IF(C3814="Saliente Local",(IFERROR((LIMPIA(K3814,1)),0)),0)</f>
        <v>0</v>
      </c>
      <c r="P3814" s="36">
        <f>IF(C3814="Saliente Nacional",(IFERROR((LIMPIA(K3814,1)),0)),0)</f>
        <v>0</v>
      </c>
      <c r="Q3814" s="36">
        <f>IF(C3814="Saliente Internacional",(IFERROR((LIMPIA(K3814,1)),0)),0)</f>
        <v>0</v>
      </c>
      <c r="R3814" s="36">
        <f t="shared" si="178"/>
        <v>0</v>
      </c>
      <c r="S3814" s="36">
        <f t="shared" si="179"/>
        <v>0</v>
      </c>
    </row>
    <row r="3815" spans="1:19" x14ac:dyDescent="0.25">
      <c r="A3815" s="101">
        <f>'DETALLE DE CONEXIONES'!P3815</f>
        <v>0</v>
      </c>
      <c r="B3815" s="36">
        <f>'DETALLE DE CONEXIONES'!I3815</f>
        <v>0</v>
      </c>
      <c r="C3815" s="36">
        <f>'DETALLE DE CONEXIONES'!BB3815</f>
        <v>0</v>
      </c>
      <c r="D3815" s="36">
        <f>'DETALLE DE CONEXIONES'!E3815</f>
        <v>0</v>
      </c>
      <c r="E3815" s="36">
        <f t="shared" si="177"/>
        <v>1</v>
      </c>
      <c r="F3815" s="36">
        <f>IFERROR(LIMPIA('DETALLE DE CONEXIONES'!N3815,1),0)</f>
        <v>0</v>
      </c>
      <c r="G3815" s="36" t="str">
        <f>LEFT('DETALLE DE CONEXIONES'!BE3815,3)</f>
        <v/>
      </c>
      <c r="H3815" s="36" t="str">
        <f>RIGHT('DETALLE DE CONEXIONES'!AK3815,2)</f>
        <v/>
      </c>
      <c r="I3815" s="36" t="str">
        <f>LEFT('DETALLE DE CONEXIONES'!AK3815,3)</f>
        <v/>
      </c>
      <c r="J3815" s="36" t="str">
        <f>LEFT('DETALLE DE CONEXIONES'!M3815,3)</f>
        <v/>
      </c>
      <c r="K3815" s="36" t="str">
        <f>IF(LEN('DETALLE DE CONEXIONES'!M3815)&lt;12,(RIGHT('DETALLE DE CONEXIONES'!M3815,5)),(RIGHT('DETALLE DE CONEXIONES'!M3815,6)))</f>
        <v/>
      </c>
      <c r="L3815" s="36">
        <f>IF(C3815="Saliente Local",(IFERROR((LIMPIA(J3815,1)),0)),0)</f>
        <v>0</v>
      </c>
      <c r="M3815" s="36">
        <f>IF(C3815="Saliente Nacional",(IFERROR((LIMPIA(J3815,1)),0)),0)</f>
        <v>0</v>
      </c>
      <c r="N3815" s="36">
        <f>IF(C3815="Saliente Internacional",(IFERROR((LIMPIA(J3815,1)),0)),0)</f>
        <v>0</v>
      </c>
      <c r="O3815" s="36">
        <f>IF(C3815="Saliente Local",(IFERROR((LIMPIA(K3815,1)),0)),0)</f>
        <v>0</v>
      </c>
      <c r="P3815" s="36">
        <f>IF(C3815="Saliente Nacional",(IFERROR((LIMPIA(K3815,1)),0)),0)</f>
        <v>0</v>
      </c>
      <c r="Q3815" s="36">
        <f>IF(C3815="Saliente Internacional",(IFERROR((LIMPIA(K3815,1)),0)),0)</f>
        <v>0</v>
      </c>
      <c r="R3815" s="36">
        <f t="shared" si="178"/>
        <v>0</v>
      </c>
      <c r="S3815" s="36">
        <f t="shared" si="179"/>
        <v>0</v>
      </c>
    </row>
    <row r="3816" spans="1:19" x14ac:dyDescent="0.25">
      <c r="A3816" s="101">
        <f>'DETALLE DE CONEXIONES'!P3816</f>
        <v>0</v>
      </c>
      <c r="B3816" s="36">
        <f>'DETALLE DE CONEXIONES'!I3816</f>
        <v>0</v>
      </c>
      <c r="C3816" s="36">
        <f>'DETALLE DE CONEXIONES'!BB3816</f>
        <v>0</v>
      </c>
      <c r="D3816" s="36">
        <f>'DETALLE DE CONEXIONES'!E3816</f>
        <v>0</v>
      </c>
      <c r="E3816" s="36">
        <f t="shared" si="177"/>
        <v>1</v>
      </c>
      <c r="F3816" s="36">
        <f>IFERROR(LIMPIA('DETALLE DE CONEXIONES'!N3816,1),0)</f>
        <v>0</v>
      </c>
      <c r="G3816" s="36" t="str">
        <f>LEFT('DETALLE DE CONEXIONES'!BE3816,3)</f>
        <v/>
      </c>
      <c r="H3816" s="36" t="str">
        <f>RIGHT('DETALLE DE CONEXIONES'!AK3816,2)</f>
        <v/>
      </c>
      <c r="I3816" s="36" t="str">
        <f>LEFT('DETALLE DE CONEXIONES'!AK3816,3)</f>
        <v/>
      </c>
      <c r="J3816" s="36" t="str">
        <f>LEFT('DETALLE DE CONEXIONES'!M3816,3)</f>
        <v/>
      </c>
      <c r="K3816" s="36" t="str">
        <f>IF(LEN('DETALLE DE CONEXIONES'!M3816)&lt;12,(RIGHT('DETALLE DE CONEXIONES'!M3816,5)),(RIGHT('DETALLE DE CONEXIONES'!M3816,6)))</f>
        <v/>
      </c>
      <c r="L3816" s="36">
        <f>IF(C3816="Saliente Local",(IFERROR((LIMPIA(J3816,1)),0)),0)</f>
        <v>0</v>
      </c>
      <c r="M3816" s="36">
        <f>IF(C3816="Saliente Nacional",(IFERROR((LIMPIA(J3816,1)),0)),0)</f>
        <v>0</v>
      </c>
      <c r="N3816" s="36">
        <f>IF(C3816="Saliente Internacional",(IFERROR((LIMPIA(J3816,1)),0)),0)</f>
        <v>0</v>
      </c>
      <c r="O3816" s="36">
        <f>IF(C3816="Saliente Local",(IFERROR((LIMPIA(K3816,1)),0)),0)</f>
        <v>0</v>
      </c>
      <c r="P3816" s="36">
        <f>IF(C3816="Saliente Nacional",(IFERROR((LIMPIA(K3816,1)),0)),0)</f>
        <v>0</v>
      </c>
      <c r="Q3816" s="36">
        <f>IF(C3816="Saliente Internacional",(IFERROR((LIMPIA(K3816,1)),0)),0)</f>
        <v>0</v>
      </c>
      <c r="R3816" s="36">
        <f t="shared" si="178"/>
        <v>0</v>
      </c>
      <c r="S3816" s="36">
        <f t="shared" si="179"/>
        <v>0</v>
      </c>
    </row>
    <row r="3817" spans="1:19" x14ac:dyDescent="0.25">
      <c r="A3817" s="101">
        <f>'DETALLE DE CONEXIONES'!P3817</f>
        <v>0</v>
      </c>
      <c r="B3817" s="36">
        <f>'DETALLE DE CONEXIONES'!I3817</f>
        <v>0</v>
      </c>
      <c r="C3817" s="36">
        <f>'DETALLE DE CONEXIONES'!BB3817</f>
        <v>0</v>
      </c>
      <c r="D3817" s="36">
        <f>'DETALLE DE CONEXIONES'!E3817</f>
        <v>0</v>
      </c>
      <c r="E3817" s="36">
        <f t="shared" si="177"/>
        <v>1</v>
      </c>
      <c r="F3817" s="36">
        <f>IFERROR(LIMPIA('DETALLE DE CONEXIONES'!N3817,1),0)</f>
        <v>0</v>
      </c>
      <c r="G3817" s="36" t="str">
        <f>LEFT('DETALLE DE CONEXIONES'!BE3817,3)</f>
        <v/>
      </c>
      <c r="H3817" s="36" t="str">
        <f>RIGHT('DETALLE DE CONEXIONES'!AK3817,2)</f>
        <v/>
      </c>
      <c r="I3817" s="36" t="str">
        <f>LEFT('DETALLE DE CONEXIONES'!AK3817,3)</f>
        <v/>
      </c>
      <c r="J3817" s="36" t="str">
        <f>LEFT('DETALLE DE CONEXIONES'!M3817,3)</f>
        <v/>
      </c>
      <c r="K3817" s="36" t="str">
        <f>IF(LEN('DETALLE DE CONEXIONES'!M3817)&lt;12,(RIGHT('DETALLE DE CONEXIONES'!M3817,5)),(RIGHT('DETALLE DE CONEXIONES'!M3817,6)))</f>
        <v/>
      </c>
      <c r="L3817" s="36">
        <f>IF(C3817="Saliente Local",(IFERROR((LIMPIA(J3817,1)),0)),0)</f>
        <v>0</v>
      </c>
      <c r="M3817" s="36">
        <f>IF(C3817="Saliente Nacional",(IFERROR((LIMPIA(J3817,1)),0)),0)</f>
        <v>0</v>
      </c>
      <c r="N3817" s="36">
        <f>IF(C3817="Saliente Internacional",(IFERROR((LIMPIA(J3817,1)),0)),0)</f>
        <v>0</v>
      </c>
      <c r="O3817" s="36">
        <f>IF(C3817="Saliente Local",(IFERROR((LIMPIA(K3817,1)),0)),0)</f>
        <v>0</v>
      </c>
      <c r="P3817" s="36">
        <f>IF(C3817="Saliente Nacional",(IFERROR((LIMPIA(K3817,1)),0)),0)</f>
        <v>0</v>
      </c>
      <c r="Q3817" s="36">
        <f>IF(C3817="Saliente Internacional",(IFERROR((LIMPIA(K3817,1)),0)),0)</f>
        <v>0</v>
      </c>
      <c r="R3817" s="36">
        <f t="shared" si="178"/>
        <v>0</v>
      </c>
      <c r="S3817" s="36">
        <f t="shared" si="179"/>
        <v>0</v>
      </c>
    </row>
    <row r="3818" spans="1:19" x14ac:dyDescent="0.25">
      <c r="A3818" s="101">
        <f>'DETALLE DE CONEXIONES'!P3818</f>
        <v>0</v>
      </c>
      <c r="B3818" s="36">
        <f>'DETALLE DE CONEXIONES'!I3818</f>
        <v>0</v>
      </c>
      <c r="C3818" s="36">
        <f>'DETALLE DE CONEXIONES'!BB3818</f>
        <v>0</v>
      </c>
      <c r="D3818" s="36">
        <f>'DETALLE DE CONEXIONES'!E3818</f>
        <v>0</v>
      </c>
      <c r="E3818" s="36">
        <f t="shared" si="177"/>
        <v>1</v>
      </c>
      <c r="F3818" s="36">
        <f>IFERROR(LIMPIA('DETALLE DE CONEXIONES'!N3818,1),0)</f>
        <v>0</v>
      </c>
      <c r="G3818" s="36" t="str">
        <f>LEFT('DETALLE DE CONEXIONES'!BE3818,3)</f>
        <v/>
      </c>
      <c r="H3818" s="36" t="str">
        <f>RIGHT('DETALLE DE CONEXIONES'!AK3818,2)</f>
        <v/>
      </c>
      <c r="I3818" s="36" t="str">
        <f>LEFT('DETALLE DE CONEXIONES'!AK3818,3)</f>
        <v/>
      </c>
      <c r="J3818" s="36" t="str">
        <f>LEFT('DETALLE DE CONEXIONES'!M3818,3)</f>
        <v/>
      </c>
      <c r="K3818" s="36" t="str">
        <f>IF(LEN('DETALLE DE CONEXIONES'!M3818)&lt;12,(RIGHT('DETALLE DE CONEXIONES'!M3818,5)),(RIGHT('DETALLE DE CONEXIONES'!M3818,6)))</f>
        <v/>
      </c>
      <c r="L3818" s="36">
        <f>IF(C3818="Saliente Local",(IFERROR((LIMPIA(J3818,1)),0)),0)</f>
        <v>0</v>
      </c>
      <c r="M3818" s="36">
        <f>IF(C3818="Saliente Nacional",(IFERROR((LIMPIA(J3818,1)),0)),0)</f>
        <v>0</v>
      </c>
      <c r="N3818" s="36">
        <f>IF(C3818="Saliente Internacional",(IFERROR((LIMPIA(J3818,1)),0)),0)</f>
        <v>0</v>
      </c>
      <c r="O3818" s="36">
        <f>IF(C3818="Saliente Local",(IFERROR((LIMPIA(K3818,1)),0)),0)</f>
        <v>0</v>
      </c>
      <c r="P3818" s="36">
        <f>IF(C3818="Saliente Nacional",(IFERROR((LIMPIA(K3818,1)),0)),0)</f>
        <v>0</v>
      </c>
      <c r="Q3818" s="36">
        <f>IF(C3818="Saliente Internacional",(IFERROR((LIMPIA(K3818,1)),0)),0)</f>
        <v>0</v>
      </c>
      <c r="R3818" s="36">
        <f t="shared" si="178"/>
        <v>0</v>
      </c>
      <c r="S3818" s="36">
        <f t="shared" si="179"/>
        <v>0</v>
      </c>
    </row>
    <row r="3819" spans="1:19" x14ac:dyDescent="0.25">
      <c r="A3819" s="101">
        <f>'DETALLE DE CONEXIONES'!P3819</f>
        <v>0</v>
      </c>
      <c r="B3819" s="36">
        <f>'DETALLE DE CONEXIONES'!I3819</f>
        <v>0</v>
      </c>
      <c r="C3819" s="36">
        <f>'DETALLE DE CONEXIONES'!BB3819</f>
        <v>0</v>
      </c>
      <c r="D3819" s="36">
        <f>'DETALLE DE CONEXIONES'!E3819</f>
        <v>0</v>
      </c>
      <c r="E3819" s="36">
        <f t="shared" si="177"/>
        <v>1</v>
      </c>
      <c r="F3819" s="36">
        <f>IFERROR(LIMPIA('DETALLE DE CONEXIONES'!N3819,1),0)</f>
        <v>0</v>
      </c>
      <c r="G3819" s="36" t="str">
        <f>LEFT('DETALLE DE CONEXIONES'!BE3819,3)</f>
        <v/>
      </c>
      <c r="H3819" s="36" t="str">
        <f>RIGHT('DETALLE DE CONEXIONES'!AK3819,2)</f>
        <v/>
      </c>
      <c r="I3819" s="36" t="str">
        <f>LEFT('DETALLE DE CONEXIONES'!AK3819,3)</f>
        <v/>
      </c>
      <c r="J3819" s="36" t="str">
        <f>LEFT('DETALLE DE CONEXIONES'!M3819,3)</f>
        <v/>
      </c>
      <c r="K3819" s="36" t="str">
        <f>IF(LEN('DETALLE DE CONEXIONES'!M3819)&lt;12,(RIGHT('DETALLE DE CONEXIONES'!M3819,5)),(RIGHT('DETALLE DE CONEXIONES'!M3819,6)))</f>
        <v/>
      </c>
      <c r="L3819" s="36">
        <f>IF(C3819="Saliente Local",(IFERROR((LIMPIA(J3819,1)),0)),0)</f>
        <v>0</v>
      </c>
      <c r="M3819" s="36">
        <f>IF(C3819="Saliente Nacional",(IFERROR((LIMPIA(J3819,1)),0)),0)</f>
        <v>0</v>
      </c>
      <c r="N3819" s="36">
        <f>IF(C3819="Saliente Internacional",(IFERROR((LIMPIA(J3819,1)),0)),0)</f>
        <v>0</v>
      </c>
      <c r="O3819" s="36">
        <f>IF(C3819="Saliente Local",(IFERROR((LIMPIA(K3819,1)),0)),0)</f>
        <v>0</v>
      </c>
      <c r="P3819" s="36">
        <f>IF(C3819="Saliente Nacional",(IFERROR((LIMPIA(K3819,1)),0)),0)</f>
        <v>0</v>
      </c>
      <c r="Q3819" s="36">
        <f>IF(C3819="Saliente Internacional",(IFERROR((LIMPIA(K3819,1)),0)),0)</f>
        <v>0</v>
      </c>
      <c r="R3819" s="36">
        <f t="shared" si="178"/>
        <v>0</v>
      </c>
      <c r="S3819" s="36">
        <f t="shared" si="179"/>
        <v>0</v>
      </c>
    </row>
    <row r="3820" spans="1:19" x14ac:dyDescent="0.25">
      <c r="A3820" s="101">
        <f>'DETALLE DE CONEXIONES'!P3820</f>
        <v>0</v>
      </c>
      <c r="B3820" s="36">
        <f>'DETALLE DE CONEXIONES'!I3820</f>
        <v>0</v>
      </c>
      <c r="C3820" s="36">
        <f>'DETALLE DE CONEXIONES'!BB3820</f>
        <v>0</v>
      </c>
      <c r="D3820" s="36">
        <f>'DETALLE DE CONEXIONES'!E3820</f>
        <v>0</v>
      </c>
      <c r="E3820" s="36">
        <f t="shared" si="177"/>
        <v>1</v>
      </c>
      <c r="F3820" s="36">
        <f>IFERROR(LIMPIA('DETALLE DE CONEXIONES'!N3820,1),0)</f>
        <v>0</v>
      </c>
      <c r="G3820" s="36" t="str">
        <f>LEFT('DETALLE DE CONEXIONES'!BE3820,3)</f>
        <v/>
      </c>
      <c r="H3820" s="36" t="str">
        <f>RIGHT('DETALLE DE CONEXIONES'!AK3820,2)</f>
        <v/>
      </c>
      <c r="I3820" s="36" t="str">
        <f>LEFT('DETALLE DE CONEXIONES'!AK3820,3)</f>
        <v/>
      </c>
      <c r="J3820" s="36" t="str">
        <f>LEFT('DETALLE DE CONEXIONES'!M3820,3)</f>
        <v/>
      </c>
      <c r="K3820" s="36" t="str">
        <f>IF(LEN('DETALLE DE CONEXIONES'!M3820)&lt;12,(RIGHT('DETALLE DE CONEXIONES'!M3820,5)),(RIGHT('DETALLE DE CONEXIONES'!M3820,6)))</f>
        <v/>
      </c>
      <c r="L3820" s="36">
        <f>IF(C3820="Saliente Local",(IFERROR((LIMPIA(J3820,1)),0)),0)</f>
        <v>0</v>
      </c>
      <c r="M3820" s="36">
        <f>IF(C3820="Saliente Nacional",(IFERROR((LIMPIA(J3820,1)),0)),0)</f>
        <v>0</v>
      </c>
      <c r="N3820" s="36">
        <f>IF(C3820="Saliente Internacional",(IFERROR((LIMPIA(J3820,1)),0)),0)</f>
        <v>0</v>
      </c>
      <c r="O3820" s="36">
        <f>IF(C3820="Saliente Local",(IFERROR((LIMPIA(K3820,1)),0)),0)</f>
        <v>0</v>
      </c>
      <c r="P3820" s="36">
        <f>IF(C3820="Saliente Nacional",(IFERROR((LIMPIA(K3820,1)),0)),0)</f>
        <v>0</v>
      </c>
      <c r="Q3820" s="36">
        <f>IF(C3820="Saliente Internacional",(IFERROR((LIMPIA(K3820,1)),0)),0)</f>
        <v>0</v>
      </c>
      <c r="R3820" s="36">
        <f t="shared" si="178"/>
        <v>0</v>
      </c>
      <c r="S3820" s="36">
        <f t="shared" si="179"/>
        <v>0</v>
      </c>
    </row>
    <row r="3821" spans="1:19" x14ac:dyDescent="0.25">
      <c r="A3821" s="101">
        <f>'DETALLE DE CONEXIONES'!P3821</f>
        <v>0</v>
      </c>
      <c r="B3821" s="36">
        <f>'DETALLE DE CONEXIONES'!I3821</f>
        <v>0</v>
      </c>
      <c r="C3821" s="36">
        <f>'DETALLE DE CONEXIONES'!BB3821</f>
        <v>0</v>
      </c>
      <c r="D3821" s="36">
        <f>'DETALLE DE CONEXIONES'!E3821</f>
        <v>0</v>
      </c>
      <c r="E3821" s="36">
        <f t="shared" si="177"/>
        <v>1</v>
      </c>
      <c r="F3821" s="36">
        <f>IFERROR(LIMPIA('DETALLE DE CONEXIONES'!N3821,1),0)</f>
        <v>0</v>
      </c>
      <c r="G3821" s="36" t="str">
        <f>LEFT('DETALLE DE CONEXIONES'!BE3821,3)</f>
        <v/>
      </c>
      <c r="H3821" s="36" t="str">
        <f>RIGHT('DETALLE DE CONEXIONES'!AK3821,2)</f>
        <v/>
      </c>
      <c r="I3821" s="36" t="str">
        <f>LEFT('DETALLE DE CONEXIONES'!AK3821,3)</f>
        <v/>
      </c>
      <c r="J3821" s="36" t="str">
        <f>LEFT('DETALLE DE CONEXIONES'!M3821,3)</f>
        <v/>
      </c>
      <c r="K3821" s="36" t="str">
        <f>IF(LEN('DETALLE DE CONEXIONES'!M3821)&lt;12,(RIGHT('DETALLE DE CONEXIONES'!M3821,5)),(RIGHT('DETALLE DE CONEXIONES'!M3821,6)))</f>
        <v/>
      </c>
      <c r="L3821" s="36">
        <f>IF(C3821="Saliente Local",(IFERROR((LIMPIA(J3821,1)),0)),0)</f>
        <v>0</v>
      </c>
      <c r="M3821" s="36">
        <f>IF(C3821="Saliente Nacional",(IFERROR((LIMPIA(J3821,1)),0)),0)</f>
        <v>0</v>
      </c>
      <c r="N3821" s="36">
        <f>IF(C3821="Saliente Internacional",(IFERROR((LIMPIA(J3821,1)),0)),0)</f>
        <v>0</v>
      </c>
      <c r="O3821" s="36">
        <f>IF(C3821="Saliente Local",(IFERROR((LIMPIA(K3821,1)),0)),0)</f>
        <v>0</v>
      </c>
      <c r="P3821" s="36">
        <f>IF(C3821="Saliente Nacional",(IFERROR((LIMPIA(K3821,1)),0)),0)</f>
        <v>0</v>
      </c>
      <c r="Q3821" s="36">
        <f>IF(C3821="Saliente Internacional",(IFERROR((LIMPIA(K3821,1)),0)),0)</f>
        <v>0</v>
      </c>
      <c r="R3821" s="36">
        <f t="shared" si="178"/>
        <v>0</v>
      </c>
      <c r="S3821" s="36">
        <f t="shared" si="179"/>
        <v>0</v>
      </c>
    </row>
    <row r="3822" spans="1:19" x14ac:dyDescent="0.25">
      <c r="A3822" s="101">
        <f>'DETALLE DE CONEXIONES'!P3822</f>
        <v>0</v>
      </c>
      <c r="B3822" s="36">
        <f>'DETALLE DE CONEXIONES'!I3822</f>
        <v>0</v>
      </c>
      <c r="C3822" s="36">
        <f>'DETALLE DE CONEXIONES'!BB3822</f>
        <v>0</v>
      </c>
      <c r="D3822" s="36">
        <f>'DETALLE DE CONEXIONES'!E3822</f>
        <v>0</v>
      </c>
      <c r="E3822" s="36">
        <f t="shared" si="177"/>
        <v>1</v>
      </c>
      <c r="F3822" s="36">
        <f>IFERROR(LIMPIA('DETALLE DE CONEXIONES'!N3822,1),0)</f>
        <v>0</v>
      </c>
      <c r="G3822" s="36" t="str">
        <f>LEFT('DETALLE DE CONEXIONES'!BE3822,3)</f>
        <v/>
      </c>
      <c r="H3822" s="36" t="str">
        <f>RIGHT('DETALLE DE CONEXIONES'!AK3822,2)</f>
        <v/>
      </c>
      <c r="I3822" s="36" t="str">
        <f>LEFT('DETALLE DE CONEXIONES'!AK3822,3)</f>
        <v/>
      </c>
      <c r="J3822" s="36" t="str">
        <f>LEFT('DETALLE DE CONEXIONES'!M3822,3)</f>
        <v/>
      </c>
      <c r="K3822" s="36" t="str">
        <f>IF(LEN('DETALLE DE CONEXIONES'!M3822)&lt;12,(RIGHT('DETALLE DE CONEXIONES'!M3822,5)),(RIGHT('DETALLE DE CONEXIONES'!M3822,6)))</f>
        <v/>
      </c>
      <c r="L3822" s="36">
        <f>IF(C3822="Saliente Local",(IFERROR((LIMPIA(J3822,1)),0)),0)</f>
        <v>0</v>
      </c>
      <c r="M3822" s="36">
        <f>IF(C3822="Saliente Nacional",(IFERROR((LIMPIA(J3822,1)),0)),0)</f>
        <v>0</v>
      </c>
      <c r="N3822" s="36">
        <f>IF(C3822="Saliente Internacional",(IFERROR((LIMPIA(J3822,1)),0)),0)</f>
        <v>0</v>
      </c>
      <c r="O3822" s="36">
        <f>IF(C3822="Saliente Local",(IFERROR((LIMPIA(K3822,1)),0)),0)</f>
        <v>0</v>
      </c>
      <c r="P3822" s="36">
        <f>IF(C3822="Saliente Nacional",(IFERROR((LIMPIA(K3822,1)),0)),0)</f>
        <v>0</v>
      </c>
      <c r="Q3822" s="36">
        <f>IF(C3822="Saliente Internacional",(IFERROR((LIMPIA(K3822,1)),0)),0)</f>
        <v>0</v>
      </c>
      <c r="R3822" s="36">
        <f t="shared" si="178"/>
        <v>0</v>
      </c>
      <c r="S3822" s="36">
        <f t="shared" si="179"/>
        <v>0</v>
      </c>
    </row>
    <row r="3823" spans="1:19" x14ac:dyDescent="0.25">
      <c r="A3823" s="101">
        <f>'DETALLE DE CONEXIONES'!P3823</f>
        <v>0</v>
      </c>
      <c r="B3823" s="36">
        <f>'DETALLE DE CONEXIONES'!I3823</f>
        <v>0</v>
      </c>
      <c r="C3823" s="36">
        <f>'DETALLE DE CONEXIONES'!BB3823</f>
        <v>0</v>
      </c>
      <c r="D3823" s="36">
        <f>'DETALLE DE CONEXIONES'!E3823</f>
        <v>0</v>
      </c>
      <c r="E3823" s="36">
        <f t="shared" si="177"/>
        <v>1</v>
      </c>
      <c r="F3823" s="36">
        <f>IFERROR(LIMPIA('DETALLE DE CONEXIONES'!N3823,1),0)</f>
        <v>0</v>
      </c>
      <c r="G3823" s="36" t="str">
        <f>LEFT('DETALLE DE CONEXIONES'!BE3823,3)</f>
        <v/>
      </c>
      <c r="H3823" s="36" t="str">
        <f>RIGHT('DETALLE DE CONEXIONES'!AK3823,2)</f>
        <v/>
      </c>
      <c r="I3823" s="36" t="str">
        <f>LEFT('DETALLE DE CONEXIONES'!AK3823,3)</f>
        <v/>
      </c>
      <c r="J3823" s="36" t="str">
        <f>LEFT('DETALLE DE CONEXIONES'!M3823,3)</f>
        <v/>
      </c>
      <c r="K3823" s="36" t="str">
        <f>IF(LEN('DETALLE DE CONEXIONES'!M3823)&lt;12,(RIGHT('DETALLE DE CONEXIONES'!M3823,5)),(RIGHT('DETALLE DE CONEXIONES'!M3823,6)))</f>
        <v/>
      </c>
      <c r="L3823" s="36">
        <f>IF(C3823="Saliente Local",(IFERROR((LIMPIA(J3823,1)),0)),0)</f>
        <v>0</v>
      </c>
      <c r="M3823" s="36">
        <f>IF(C3823="Saliente Nacional",(IFERROR((LIMPIA(J3823,1)),0)),0)</f>
        <v>0</v>
      </c>
      <c r="N3823" s="36">
        <f>IF(C3823="Saliente Internacional",(IFERROR((LIMPIA(J3823,1)),0)),0)</f>
        <v>0</v>
      </c>
      <c r="O3823" s="36">
        <f>IF(C3823="Saliente Local",(IFERROR((LIMPIA(K3823,1)),0)),0)</f>
        <v>0</v>
      </c>
      <c r="P3823" s="36">
        <f>IF(C3823="Saliente Nacional",(IFERROR((LIMPIA(K3823,1)),0)),0)</f>
        <v>0</v>
      </c>
      <c r="Q3823" s="36">
        <f>IF(C3823="Saliente Internacional",(IFERROR((LIMPIA(K3823,1)),0)),0)</f>
        <v>0</v>
      </c>
      <c r="R3823" s="36">
        <f t="shared" si="178"/>
        <v>0</v>
      </c>
      <c r="S3823" s="36">
        <f t="shared" si="179"/>
        <v>0</v>
      </c>
    </row>
    <row r="3824" spans="1:19" x14ac:dyDescent="0.25">
      <c r="A3824" s="101">
        <f>'DETALLE DE CONEXIONES'!P3824</f>
        <v>0</v>
      </c>
      <c r="B3824" s="36">
        <f>'DETALLE DE CONEXIONES'!I3824</f>
        <v>0</v>
      </c>
      <c r="C3824" s="36">
        <f>'DETALLE DE CONEXIONES'!BB3824</f>
        <v>0</v>
      </c>
      <c r="D3824" s="36">
        <f>'DETALLE DE CONEXIONES'!E3824</f>
        <v>0</v>
      </c>
      <c r="E3824" s="36">
        <f t="shared" si="177"/>
        <v>1</v>
      </c>
      <c r="F3824" s="36">
        <f>IFERROR(LIMPIA('DETALLE DE CONEXIONES'!N3824,1),0)</f>
        <v>0</v>
      </c>
      <c r="G3824" s="36" t="str">
        <f>LEFT('DETALLE DE CONEXIONES'!BE3824,3)</f>
        <v/>
      </c>
      <c r="H3824" s="36" t="str">
        <f>RIGHT('DETALLE DE CONEXIONES'!AK3824,2)</f>
        <v/>
      </c>
      <c r="I3824" s="36" t="str">
        <f>LEFT('DETALLE DE CONEXIONES'!AK3824,3)</f>
        <v/>
      </c>
      <c r="J3824" s="36" t="str">
        <f>LEFT('DETALLE DE CONEXIONES'!M3824,3)</f>
        <v/>
      </c>
      <c r="K3824" s="36" t="str">
        <f>IF(LEN('DETALLE DE CONEXIONES'!M3824)&lt;12,(RIGHT('DETALLE DE CONEXIONES'!M3824,5)),(RIGHT('DETALLE DE CONEXIONES'!M3824,6)))</f>
        <v/>
      </c>
      <c r="L3824" s="36">
        <f>IF(C3824="Saliente Local",(IFERROR((LIMPIA(J3824,1)),0)),0)</f>
        <v>0</v>
      </c>
      <c r="M3824" s="36">
        <f>IF(C3824="Saliente Nacional",(IFERROR((LIMPIA(J3824,1)),0)),0)</f>
        <v>0</v>
      </c>
      <c r="N3824" s="36">
        <f>IF(C3824="Saliente Internacional",(IFERROR((LIMPIA(J3824,1)),0)),0)</f>
        <v>0</v>
      </c>
      <c r="O3824" s="36">
        <f>IF(C3824="Saliente Local",(IFERROR((LIMPIA(K3824,1)),0)),0)</f>
        <v>0</v>
      </c>
      <c r="P3824" s="36">
        <f>IF(C3824="Saliente Nacional",(IFERROR((LIMPIA(K3824,1)),0)),0)</f>
        <v>0</v>
      </c>
      <c r="Q3824" s="36">
        <f>IF(C3824="Saliente Internacional",(IFERROR((LIMPIA(K3824,1)),0)),0)</f>
        <v>0</v>
      </c>
      <c r="R3824" s="36">
        <f t="shared" si="178"/>
        <v>0</v>
      </c>
      <c r="S3824" s="36">
        <f t="shared" si="179"/>
        <v>0</v>
      </c>
    </row>
    <row r="3825" spans="1:19" x14ac:dyDescent="0.25">
      <c r="A3825" s="101">
        <f>'DETALLE DE CONEXIONES'!P3825</f>
        <v>0</v>
      </c>
      <c r="B3825" s="36">
        <f>'DETALLE DE CONEXIONES'!I3825</f>
        <v>0</v>
      </c>
      <c r="C3825" s="36">
        <f>'DETALLE DE CONEXIONES'!BB3825</f>
        <v>0</v>
      </c>
      <c r="D3825" s="36">
        <f>'DETALLE DE CONEXIONES'!E3825</f>
        <v>0</v>
      </c>
      <c r="E3825" s="36">
        <f t="shared" si="177"/>
        <v>1</v>
      </c>
      <c r="F3825" s="36">
        <f>IFERROR(LIMPIA('DETALLE DE CONEXIONES'!N3825,1),0)</f>
        <v>0</v>
      </c>
      <c r="G3825" s="36" t="str">
        <f>LEFT('DETALLE DE CONEXIONES'!BE3825,3)</f>
        <v/>
      </c>
      <c r="H3825" s="36" t="str">
        <f>RIGHT('DETALLE DE CONEXIONES'!AK3825,2)</f>
        <v/>
      </c>
      <c r="I3825" s="36" t="str">
        <f>LEFT('DETALLE DE CONEXIONES'!AK3825,3)</f>
        <v/>
      </c>
      <c r="J3825" s="36" t="str">
        <f>LEFT('DETALLE DE CONEXIONES'!M3825,3)</f>
        <v/>
      </c>
      <c r="K3825" s="36" t="str">
        <f>IF(LEN('DETALLE DE CONEXIONES'!M3825)&lt;12,(RIGHT('DETALLE DE CONEXIONES'!M3825,5)),(RIGHT('DETALLE DE CONEXIONES'!M3825,6)))</f>
        <v/>
      </c>
      <c r="L3825" s="36">
        <f>IF(C3825="Saliente Local",(IFERROR((LIMPIA(J3825,1)),0)),0)</f>
        <v>0</v>
      </c>
      <c r="M3825" s="36">
        <f>IF(C3825="Saliente Nacional",(IFERROR((LIMPIA(J3825,1)),0)),0)</f>
        <v>0</v>
      </c>
      <c r="N3825" s="36">
        <f>IF(C3825="Saliente Internacional",(IFERROR((LIMPIA(J3825,1)),0)),0)</f>
        <v>0</v>
      </c>
      <c r="O3825" s="36">
        <f>IF(C3825="Saliente Local",(IFERROR((LIMPIA(K3825,1)),0)),0)</f>
        <v>0</v>
      </c>
      <c r="P3825" s="36">
        <f>IF(C3825="Saliente Nacional",(IFERROR((LIMPIA(K3825,1)),0)),0)</f>
        <v>0</v>
      </c>
      <c r="Q3825" s="36">
        <f>IF(C3825="Saliente Internacional",(IFERROR((LIMPIA(K3825,1)),0)),0)</f>
        <v>0</v>
      </c>
      <c r="R3825" s="36">
        <f t="shared" si="178"/>
        <v>0</v>
      </c>
      <c r="S3825" s="36">
        <f t="shared" si="179"/>
        <v>0</v>
      </c>
    </row>
    <row r="3826" spans="1:19" x14ac:dyDescent="0.25">
      <c r="A3826" s="101">
        <f>'DETALLE DE CONEXIONES'!P3826</f>
        <v>0</v>
      </c>
      <c r="B3826" s="36">
        <f>'DETALLE DE CONEXIONES'!I3826</f>
        <v>0</v>
      </c>
      <c r="C3826" s="36">
        <f>'DETALLE DE CONEXIONES'!BB3826</f>
        <v>0</v>
      </c>
      <c r="D3826" s="36">
        <f>'DETALLE DE CONEXIONES'!E3826</f>
        <v>0</v>
      </c>
      <c r="E3826" s="36">
        <f t="shared" si="177"/>
        <v>1</v>
      </c>
      <c r="F3826" s="36">
        <f>IFERROR(LIMPIA('DETALLE DE CONEXIONES'!N3826,1),0)</f>
        <v>0</v>
      </c>
      <c r="G3826" s="36" t="str">
        <f>LEFT('DETALLE DE CONEXIONES'!BE3826,3)</f>
        <v/>
      </c>
      <c r="H3826" s="36" t="str">
        <f>RIGHT('DETALLE DE CONEXIONES'!AK3826,2)</f>
        <v/>
      </c>
      <c r="I3826" s="36" t="str">
        <f>LEFT('DETALLE DE CONEXIONES'!AK3826,3)</f>
        <v/>
      </c>
      <c r="J3826" s="36" t="str">
        <f>LEFT('DETALLE DE CONEXIONES'!M3826,3)</f>
        <v/>
      </c>
      <c r="K3826" s="36" t="str">
        <f>IF(LEN('DETALLE DE CONEXIONES'!M3826)&lt;12,(RIGHT('DETALLE DE CONEXIONES'!M3826,5)),(RIGHT('DETALLE DE CONEXIONES'!M3826,6)))</f>
        <v/>
      </c>
      <c r="L3826" s="36">
        <f>IF(C3826="Saliente Local",(IFERROR((LIMPIA(J3826,1)),0)),0)</f>
        <v>0</v>
      </c>
      <c r="M3826" s="36">
        <f>IF(C3826="Saliente Nacional",(IFERROR((LIMPIA(J3826,1)),0)),0)</f>
        <v>0</v>
      </c>
      <c r="N3826" s="36">
        <f>IF(C3826="Saliente Internacional",(IFERROR((LIMPIA(J3826,1)),0)),0)</f>
        <v>0</v>
      </c>
      <c r="O3826" s="36">
        <f>IF(C3826="Saliente Local",(IFERROR((LIMPIA(K3826,1)),0)),0)</f>
        <v>0</v>
      </c>
      <c r="P3826" s="36">
        <f>IF(C3826="Saliente Nacional",(IFERROR((LIMPIA(K3826,1)),0)),0)</f>
        <v>0</v>
      </c>
      <c r="Q3826" s="36">
        <f>IF(C3826="Saliente Internacional",(IFERROR((LIMPIA(K3826,1)),0)),0)</f>
        <v>0</v>
      </c>
      <c r="R3826" s="36">
        <f t="shared" si="178"/>
        <v>0</v>
      </c>
      <c r="S3826" s="36">
        <f t="shared" si="179"/>
        <v>0</v>
      </c>
    </row>
    <row r="3827" spans="1:19" x14ac:dyDescent="0.25">
      <c r="A3827" s="101">
        <f>'DETALLE DE CONEXIONES'!P3827</f>
        <v>0</v>
      </c>
      <c r="B3827" s="36">
        <f>'DETALLE DE CONEXIONES'!I3827</f>
        <v>0</v>
      </c>
      <c r="C3827" s="36">
        <f>'DETALLE DE CONEXIONES'!BB3827</f>
        <v>0</v>
      </c>
      <c r="D3827" s="36">
        <f>'DETALLE DE CONEXIONES'!E3827</f>
        <v>0</v>
      </c>
      <c r="E3827" s="36">
        <f t="shared" si="177"/>
        <v>1</v>
      </c>
      <c r="F3827" s="36">
        <f>IFERROR(LIMPIA('DETALLE DE CONEXIONES'!N3827,1),0)</f>
        <v>0</v>
      </c>
      <c r="G3827" s="36" t="str">
        <f>LEFT('DETALLE DE CONEXIONES'!BE3827,3)</f>
        <v/>
      </c>
      <c r="H3827" s="36" t="str">
        <f>RIGHT('DETALLE DE CONEXIONES'!AK3827,2)</f>
        <v/>
      </c>
      <c r="I3827" s="36" t="str">
        <f>LEFT('DETALLE DE CONEXIONES'!AK3827,3)</f>
        <v/>
      </c>
      <c r="J3827" s="36" t="str">
        <f>LEFT('DETALLE DE CONEXIONES'!M3827,3)</f>
        <v/>
      </c>
      <c r="K3827" s="36" t="str">
        <f>IF(LEN('DETALLE DE CONEXIONES'!M3827)&lt;12,(RIGHT('DETALLE DE CONEXIONES'!M3827,5)),(RIGHT('DETALLE DE CONEXIONES'!M3827,6)))</f>
        <v/>
      </c>
      <c r="L3827" s="36">
        <f>IF(C3827="Saliente Local",(IFERROR((LIMPIA(J3827,1)),0)),0)</f>
        <v>0</v>
      </c>
      <c r="M3827" s="36">
        <f>IF(C3827="Saliente Nacional",(IFERROR((LIMPIA(J3827,1)),0)),0)</f>
        <v>0</v>
      </c>
      <c r="N3827" s="36">
        <f>IF(C3827="Saliente Internacional",(IFERROR((LIMPIA(J3827,1)),0)),0)</f>
        <v>0</v>
      </c>
      <c r="O3827" s="36">
        <f>IF(C3827="Saliente Local",(IFERROR((LIMPIA(K3827,1)),0)),0)</f>
        <v>0</v>
      </c>
      <c r="P3827" s="36">
        <f>IF(C3827="Saliente Nacional",(IFERROR((LIMPIA(K3827,1)),0)),0)</f>
        <v>0</v>
      </c>
      <c r="Q3827" s="36">
        <f>IF(C3827="Saliente Internacional",(IFERROR((LIMPIA(K3827,1)),0)),0)</f>
        <v>0</v>
      </c>
      <c r="R3827" s="36">
        <f t="shared" si="178"/>
        <v>0</v>
      </c>
      <c r="S3827" s="36">
        <f t="shared" si="179"/>
        <v>0</v>
      </c>
    </row>
    <row r="3828" spans="1:19" x14ac:dyDescent="0.25">
      <c r="A3828" s="101">
        <f>'DETALLE DE CONEXIONES'!P3828</f>
        <v>0</v>
      </c>
      <c r="B3828" s="36">
        <f>'DETALLE DE CONEXIONES'!I3828</f>
        <v>0</v>
      </c>
      <c r="C3828" s="36">
        <f>'DETALLE DE CONEXIONES'!BB3828</f>
        <v>0</v>
      </c>
      <c r="D3828" s="36">
        <f>'DETALLE DE CONEXIONES'!E3828</f>
        <v>0</v>
      </c>
      <c r="E3828" s="36">
        <f t="shared" si="177"/>
        <v>1</v>
      </c>
      <c r="F3828" s="36">
        <f>IFERROR(LIMPIA('DETALLE DE CONEXIONES'!N3828,1),0)</f>
        <v>0</v>
      </c>
      <c r="G3828" s="36" t="str">
        <f>LEFT('DETALLE DE CONEXIONES'!BE3828,3)</f>
        <v/>
      </c>
      <c r="H3828" s="36" t="str">
        <f>RIGHT('DETALLE DE CONEXIONES'!AK3828,2)</f>
        <v/>
      </c>
      <c r="I3828" s="36" t="str">
        <f>LEFT('DETALLE DE CONEXIONES'!AK3828,3)</f>
        <v/>
      </c>
      <c r="J3828" s="36" t="str">
        <f>LEFT('DETALLE DE CONEXIONES'!M3828,3)</f>
        <v/>
      </c>
      <c r="K3828" s="36" t="str">
        <f>IF(LEN('DETALLE DE CONEXIONES'!M3828)&lt;12,(RIGHT('DETALLE DE CONEXIONES'!M3828,5)),(RIGHT('DETALLE DE CONEXIONES'!M3828,6)))</f>
        <v/>
      </c>
      <c r="L3828" s="36">
        <f>IF(C3828="Saliente Local",(IFERROR((LIMPIA(J3828,1)),0)),0)</f>
        <v>0</v>
      </c>
      <c r="M3828" s="36">
        <f>IF(C3828="Saliente Nacional",(IFERROR((LIMPIA(J3828,1)),0)),0)</f>
        <v>0</v>
      </c>
      <c r="N3828" s="36">
        <f>IF(C3828="Saliente Internacional",(IFERROR((LIMPIA(J3828,1)),0)),0)</f>
        <v>0</v>
      </c>
      <c r="O3828" s="36">
        <f>IF(C3828="Saliente Local",(IFERROR((LIMPIA(K3828,1)),0)),0)</f>
        <v>0</v>
      </c>
      <c r="P3828" s="36">
        <f>IF(C3828="Saliente Nacional",(IFERROR((LIMPIA(K3828,1)),0)),0)</f>
        <v>0</v>
      </c>
      <c r="Q3828" s="36">
        <f>IF(C3828="Saliente Internacional",(IFERROR((LIMPIA(K3828,1)),0)),0)</f>
        <v>0</v>
      </c>
      <c r="R3828" s="36">
        <f t="shared" si="178"/>
        <v>0</v>
      </c>
      <c r="S3828" s="36">
        <f t="shared" si="179"/>
        <v>0</v>
      </c>
    </row>
    <row r="3829" spans="1:19" x14ac:dyDescent="0.25">
      <c r="A3829" s="101">
        <f>'DETALLE DE CONEXIONES'!P3829</f>
        <v>0</v>
      </c>
      <c r="B3829" s="36">
        <f>'DETALLE DE CONEXIONES'!I3829</f>
        <v>0</v>
      </c>
      <c r="C3829" s="36">
        <f>'DETALLE DE CONEXIONES'!BB3829</f>
        <v>0</v>
      </c>
      <c r="D3829" s="36">
        <f>'DETALLE DE CONEXIONES'!E3829</f>
        <v>0</v>
      </c>
      <c r="E3829" s="36">
        <f t="shared" si="177"/>
        <v>1</v>
      </c>
      <c r="F3829" s="36">
        <f>IFERROR(LIMPIA('DETALLE DE CONEXIONES'!N3829,1),0)</f>
        <v>0</v>
      </c>
      <c r="G3829" s="36" t="str">
        <f>LEFT('DETALLE DE CONEXIONES'!BE3829,3)</f>
        <v/>
      </c>
      <c r="H3829" s="36" t="str">
        <f>RIGHT('DETALLE DE CONEXIONES'!AK3829,2)</f>
        <v/>
      </c>
      <c r="I3829" s="36" t="str">
        <f>LEFT('DETALLE DE CONEXIONES'!AK3829,3)</f>
        <v/>
      </c>
      <c r="J3829" s="36" t="str">
        <f>LEFT('DETALLE DE CONEXIONES'!M3829,3)</f>
        <v/>
      </c>
      <c r="K3829" s="36" t="str">
        <f>IF(LEN('DETALLE DE CONEXIONES'!M3829)&lt;12,(RIGHT('DETALLE DE CONEXIONES'!M3829,5)),(RIGHT('DETALLE DE CONEXIONES'!M3829,6)))</f>
        <v/>
      </c>
      <c r="L3829" s="36">
        <f>IF(C3829="Saliente Local",(IFERROR((LIMPIA(J3829,1)),0)),0)</f>
        <v>0</v>
      </c>
      <c r="M3829" s="36">
        <f>IF(C3829="Saliente Nacional",(IFERROR((LIMPIA(J3829,1)),0)),0)</f>
        <v>0</v>
      </c>
      <c r="N3829" s="36">
        <f>IF(C3829="Saliente Internacional",(IFERROR((LIMPIA(J3829,1)),0)),0)</f>
        <v>0</v>
      </c>
      <c r="O3829" s="36">
        <f>IF(C3829="Saliente Local",(IFERROR((LIMPIA(K3829,1)),0)),0)</f>
        <v>0</v>
      </c>
      <c r="P3829" s="36">
        <f>IF(C3829="Saliente Nacional",(IFERROR((LIMPIA(K3829,1)),0)),0)</f>
        <v>0</v>
      </c>
      <c r="Q3829" s="36">
        <f>IF(C3829="Saliente Internacional",(IFERROR((LIMPIA(K3829,1)),0)),0)</f>
        <v>0</v>
      </c>
      <c r="R3829" s="36">
        <f t="shared" si="178"/>
        <v>0</v>
      </c>
      <c r="S3829" s="36">
        <f t="shared" si="179"/>
        <v>0</v>
      </c>
    </row>
    <row r="3830" spans="1:19" x14ac:dyDescent="0.25">
      <c r="A3830" s="101">
        <f>'DETALLE DE CONEXIONES'!P3830</f>
        <v>0</v>
      </c>
      <c r="B3830" s="36">
        <f>'DETALLE DE CONEXIONES'!I3830</f>
        <v>0</v>
      </c>
      <c r="C3830" s="36">
        <f>'DETALLE DE CONEXIONES'!BB3830</f>
        <v>0</v>
      </c>
      <c r="D3830" s="36">
        <f>'DETALLE DE CONEXIONES'!E3830</f>
        <v>0</v>
      </c>
      <c r="E3830" s="36">
        <f t="shared" si="177"/>
        <v>1</v>
      </c>
      <c r="F3830" s="36">
        <f>IFERROR(LIMPIA('DETALLE DE CONEXIONES'!N3830,1),0)</f>
        <v>0</v>
      </c>
      <c r="G3830" s="36" t="str">
        <f>LEFT('DETALLE DE CONEXIONES'!BE3830,3)</f>
        <v/>
      </c>
      <c r="H3830" s="36" t="str">
        <f>RIGHT('DETALLE DE CONEXIONES'!AK3830,2)</f>
        <v/>
      </c>
      <c r="I3830" s="36" t="str">
        <f>LEFT('DETALLE DE CONEXIONES'!AK3830,3)</f>
        <v/>
      </c>
      <c r="J3830" s="36" t="str">
        <f>LEFT('DETALLE DE CONEXIONES'!M3830,3)</f>
        <v/>
      </c>
      <c r="K3830" s="36" t="str">
        <f>IF(LEN('DETALLE DE CONEXIONES'!M3830)&lt;12,(RIGHT('DETALLE DE CONEXIONES'!M3830,5)),(RIGHT('DETALLE DE CONEXIONES'!M3830,6)))</f>
        <v/>
      </c>
      <c r="L3830" s="36">
        <f>IF(C3830="Saliente Local",(IFERROR((LIMPIA(J3830,1)),0)),0)</f>
        <v>0</v>
      </c>
      <c r="M3830" s="36">
        <f>IF(C3830="Saliente Nacional",(IFERROR((LIMPIA(J3830,1)),0)),0)</f>
        <v>0</v>
      </c>
      <c r="N3830" s="36">
        <f>IF(C3830="Saliente Internacional",(IFERROR((LIMPIA(J3830,1)),0)),0)</f>
        <v>0</v>
      </c>
      <c r="O3830" s="36">
        <f>IF(C3830="Saliente Local",(IFERROR((LIMPIA(K3830,1)),0)),0)</f>
        <v>0</v>
      </c>
      <c r="P3830" s="36">
        <f>IF(C3830="Saliente Nacional",(IFERROR((LIMPIA(K3830,1)),0)),0)</f>
        <v>0</v>
      </c>
      <c r="Q3830" s="36">
        <f>IF(C3830="Saliente Internacional",(IFERROR((LIMPIA(K3830,1)),0)),0)</f>
        <v>0</v>
      </c>
      <c r="R3830" s="36">
        <f t="shared" si="178"/>
        <v>0</v>
      </c>
      <c r="S3830" s="36">
        <f t="shared" si="179"/>
        <v>0</v>
      </c>
    </row>
    <row r="3831" spans="1:19" x14ac:dyDescent="0.25">
      <c r="A3831" s="101">
        <f>'DETALLE DE CONEXIONES'!P3831</f>
        <v>0</v>
      </c>
      <c r="B3831" s="36">
        <f>'DETALLE DE CONEXIONES'!I3831</f>
        <v>0</v>
      </c>
      <c r="C3831" s="36">
        <f>'DETALLE DE CONEXIONES'!BB3831</f>
        <v>0</v>
      </c>
      <c r="D3831" s="36">
        <f>'DETALLE DE CONEXIONES'!E3831</f>
        <v>0</v>
      </c>
      <c r="E3831" s="36">
        <f t="shared" si="177"/>
        <v>1</v>
      </c>
      <c r="F3831" s="36">
        <f>IFERROR(LIMPIA('DETALLE DE CONEXIONES'!N3831,1),0)</f>
        <v>0</v>
      </c>
      <c r="G3831" s="36" t="str">
        <f>LEFT('DETALLE DE CONEXIONES'!BE3831,3)</f>
        <v/>
      </c>
      <c r="H3831" s="36" t="str">
        <f>RIGHT('DETALLE DE CONEXIONES'!AK3831,2)</f>
        <v/>
      </c>
      <c r="I3831" s="36" t="str">
        <f>LEFT('DETALLE DE CONEXIONES'!AK3831,3)</f>
        <v/>
      </c>
      <c r="J3831" s="36" t="str">
        <f>LEFT('DETALLE DE CONEXIONES'!M3831,3)</f>
        <v/>
      </c>
      <c r="K3831" s="36" t="str">
        <f>IF(LEN('DETALLE DE CONEXIONES'!M3831)&lt;12,(RIGHT('DETALLE DE CONEXIONES'!M3831,5)),(RIGHT('DETALLE DE CONEXIONES'!M3831,6)))</f>
        <v/>
      </c>
      <c r="L3831" s="36">
        <f>IF(C3831="Saliente Local",(IFERROR((LIMPIA(J3831,1)),0)),0)</f>
        <v>0</v>
      </c>
      <c r="M3831" s="36">
        <f>IF(C3831="Saliente Nacional",(IFERROR((LIMPIA(J3831,1)),0)),0)</f>
        <v>0</v>
      </c>
      <c r="N3831" s="36">
        <f>IF(C3831="Saliente Internacional",(IFERROR((LIMPIA(J3831,1)),0)),0)</f>
        <v>0</v>
      </c>
      <c r="O3831" s="36">
        <f>IF(C3831="Saliente Local",(IFERROR((LIMPIA(K3831,1)),0)),0)</f>
        <v>0</v>
      </c>
      <c r="P3831" s="36">
        <f>IF(C3831="Saliente Nacional",(IFERROR((LIMPIA(K3831,1)),0)),0)</f>
        <v>0</v>
      </c>
      <c r="Q3831" s="36">
        <f>IF(C3831="Saliente Internacional",(IFERROR((LIMPIA(K3831,1)),0)),0)</f>
        <v>0</v>
      </c>
      <c r="R3831" s="36">
        <f t="shared" si="178"/>
        <v>0</v>
      </c>
      <c r="S3831" s="36">
        <f t="shared" si="179"/>
        <v>0</v>
      </c>
    </row>
    <row r="3832" spans="1:19" x14ac:dyDescent="0.25">
      <c r="A3832" s="101">
        <f>'DETALLE DE CONEXIONES'!P3832</f>
        <v>0</v>
      </c>
      <c r="B3832" s="36">
        <f>'DETALLE DE CONEXIONES'!I3832</f>
        <v>0</v>
      </c>
      <c r="C3832" s="36">
        <f>'DETALLE DE CONEXIONES'!BB3832</f>
        <v>0</v>
      </c>
      <c r="D3832" s="36">
        <f>'DETALLE DE CONEXIONES'!E3832</f>
        <v>0</v>
      </c>
      <c r="E3832" s="36">
        <f t="shared" si="177"/>
        <v>1</v>
      </c>
      <c r="F3832" s="36">
        <f>IFERROR(LIMPIA('DETALLE DE CONEXIONES'!N3832,1),0)</f>
        <v>0</v>
      </c>
      <c r="G3832" s="36" t="str">
        <f>LEFT('DETALLE DE CONEXIONES'!BE3832,3)</f>
        <v/>
      </c>
      <c r="H3832" s="36" t="str">
        <f>RIGHT('DETALLE DE CONEXIONES'!AK3832,2)</f>
        <v/>
      </c>
      <c r="I3832" s="36" t="str">
        <f>LEFT('DETALLE DE CONEXIONES'!AK3832,3)</f>
        <v/>
      </c>
      <c r="J3832" s="36" t="str">
        <f>LEFT('DETALLE DE CONEXIONES'!M3832,3)</f>
        <v/>
      </c>
      <c r="K3832" s="36" t="str">
        <f>IF(LEN('DETALLE DE CONEXIONES'!M3832)&lt;12,(RIGHT('DETALLE DE CONEXIONES'!M3832,5)),(RIGHT('DETALLE DE CONEXIONES'!M3832,6)))</f>
        <v/>
      </c>
      <c r="L3832" s="36">
        <f>IF(C3832="Saliente Local",(IFERROR((LIMPIA(J3832,1)),0)),0)</f>
        <v>0</v>
      </c>
      <c r="M3832" s="36">
        <f>IF(C3832="Saliente Nacional",(IFERROR((LIMPIA(J3832,1)),0)),0)</f>
        <v>0</v>
      </c>
      <c r="N3832" s="36">
        <f>IF(C3832="Saliente Internacional",(IFERROR((LIMPIA(J3832,1)),0)),0)</f>
        <v>0</v>
      </c>
      <c r="O3832" s="36">
        <f>IF(C3832="Saliente Local",(IFERROR((LIMPIA(K3832,1)),0)),0)</f>
        <v>0</v>
      </c>
      <c r="P3832" s="36">
        <f>IF(C3832="Saliente Nacional",(IFERROR((LIMPIA(K3832,1)),0)),0)</f>
        <v>0</v>
      </c>
      <c r="Q3832" s="36">
        <f>IF(C3832="Saliente Internacional",(IFERROR((LIMPIA(K3832,1)),0)),0)</f>
        <v>0</v>
      </c>
      <c r="R3832" s="36">
        <f t="shared" si="178"/>
        <v>0</v>
      </c>
      <c r="S3832" s="36">
        <f t="shared" si="179"/>
        <v>0</v>
      </c>
    </row>
    <row r="3833" spans="1:19" x14ac:dyDescent="0.25">
      <c r="A3833" s="101">
        <f>'DETALLE DE CONEXIONES'!P3833</f>
        <v>0</v>
      </c>
      <c r="B3833" s="36">
        <f>'DETALLE DE CONEXIONES'!I3833</f>
        <v>0</v>
      </c>
      <c r="C3833" s="36">
        <f>'DETALLE DE CONEXIONES'!BB3833</f>
        <v>0</v>
      </c>
      <c r="D3833" s="36">
        <f>'DETALLE DE CONEXIONES'!E3833</f>
        <v>0</v>
      </c>
      <c r="E3833" s="36">
        <f t="shared" si="177"/>
        <v>1</v>
      </c>
      <c r="F3833" s="36">
        <f>IFERROR(LIMPIA('DETALLE DE CONEXIONES'!N3833,1),0)</f>
        <v>0</v>
      </c>
      <c r="G3833" s="36" t="str">
        <f>LEFT('DETALLE DE CONEXIONES'!BE3833,3)</f>
        <v/>
      </c>
      <c r="H3833" s="36" t="str">
        <f>RIGHT('DETALLE DE CONEXIONES'!AK3833,2)</f>
        <v/>
      </c>
      <c r="I3833" s="36" t="str">
        <f>LEFT('DETALLE DE CONEXIONES'!AK3833,3)</f>
        <v/>
      </c>
      <c r="J3833" s="36" t="str">
        <f>LEFT('DETALLE DE CONEXIONES'!M3833,3)</f>
        <v/>
      </c>
      <c r="K3833" s="36" t="str">
        <f>IF(LEN('DETALLE DE CONEXIONES'!M3833)&lt;12,(RIGHT('DETALLE DE CONEXIONES'!M3833,5)),(RIGHT('DETALLE DE CONEXIONES'!M3833,6)))</f>
        <v/>
      </c>
      <c r="L3833" s="36">
        <f>IF(C3833="Saliente Local",(IFERROR((LIMPIA(J3833,1)),0)),0)</f>
        <v>0</v>
      </c>
      <c r="M3833" s="36">
        <f>IF(C3833="Saliente Nacional",(IFERROR((LIMPIA(J3833,1)),0)),0)</f>
        <v>0</v>
      </c>
      <c r="N3833" s="36">
        <f>IF(C3833="Saliente Internacional",(IFERROR((LIMPIA(J3833,1)),0)),0)</f>
        <v>0</v>
      </c>
      <c r="O3833" s="36">
        <f>IF(C3833="Saliente Local",(IFERROR((LIMPIA(K3833,1)),0)),0)</f>
        <v>0</v>
      </c>
      <c r="P3833" s="36">
        <f>IF(C3833="Saliente Nacional",(IFERROR((LIMPIA(K3833,1)),0)),0)</f>
        <v>0</v>
      </c>
      <c r="Q3833" s="36">
        <f>IF(C3833="Saliente Internacional",(IFERROR((LIMPIA(K3833,1)),0)),0)</f>
        <v>0</v>
      </c>
      <c r="R3833" s="36">
        <f t="shared" si="178"/>
        <v>0</v>
      </c>
      <c r="S3833" s="36">
        <f t="shared" si="179"/>
        <v>0</v>
      </c>
    </row>
    <row r="3834" spans="1:19" x14ac:dyDescent="0.25">
      <c r="A3834" s="101">
        <f>'DETALLE DE CONEXIONES'!P3834</f>
        <v>0</v>
      </c>
      <c r="B3834" s="36">
        <f>'DETALLE DE CONEXIONES'!I3834</f>
        <v>0</v>
      </c>
      <c r="C3834" s="36">
        <f>'DETALLE DE CONEXIONES'!BB3834</f>
        <v>0</v>
      </c>
      <c r="D3834" s="36">
        <f>'DETALLE DE CONEXIONES'!E3834</f>
        <v>0</v>
      </c>
      <c r="E3834" s="36">
        <f t="shared" si="177"/>
        <v>1</v>
      </c>
      <c r="F3834" s="36">
        <f>IFERROR(LIMPIA('DETALLE DE CONEXIONES'!N3834,1),0)</f>
        <v>0</v>
      </c>
      <c r="G3834" s="36" t="str">
        <f>LEFT('DETALLE DE CONEXIONES'!BE3834,3)</f>
        <v/>
      </c>
      <c r="H3834" s="36" t="str">
        <f>RIGHT('DETALLE DE CONEXIONES'!AK3834,2)</f>
        <v/>
      </c>
      <c r="I3834" s="36" t="str">
        <f>LEFT('DETALLE DE CONEXIONES'!AK3834,3)</f>
        <v/>
      </c>
      <c r="J3834" s="36" t="str">
        <f>LEFT('DETALLE DE CONEXIONES'!M3834,3)</f>
        <v/>
      </c>
      <c r="K3834" s="36" t="str">
        <f>IF(LEN('DETALLE DE CONEXIONES'!M3834)&lt;12,(RIGHT('DETALLE DE CONEXIONES'!M3834,5)),(RIGHT('DETALLE DE CONEXIONES'!M3834,6)))</f>
        <v/>
      </c>
      <c r="L3834" s="36">
        <f>IF(C3834="Saliente Local",(IFERROR((LIMPIA(J3834,1)),0)),0)</f>
        <v>0</v>
      </c>
      <c r="M3834" s="36">
        <f>IF(C3834="Saliente Nacional",(IFERROR((LIMPIA(J3834,1)),0)),0)</f>
        <v>0</v>
      </c>
      <c r="N3834" s="36">
        <f>IF(C3834="Saliente Internacional",(IFERROR((LIMPIA(J3834,1)),0)),0)</f>
        <v>0</v>
      </c>
      <c r="O3834" s="36">
        <f>IF(C3834="Saliente Local",(IFERROR((LIMPIA(K3834,1)),0)),0)</f>
        <v>0</v>
      </c>
      <c r="P3834" s="36">
        <f>IF(C3834="Saliente Nacional",(IFERROR((LIMPIA(K3834,1)),0)),0)</f>
        <v>0</v>
      </c>
      <c r="Q3834" s="36">
        <f>IF(C3834="Saliente Internacional",(IFERROR((LIMPIA(K3834,1)),0)),0)</f>
        <v>0</v>
      </c>
      <c r="R3834" s="36">
        <f t="shared" si="178"/>
        <v>0</v>
      </c>
      <c r="S3834" s="36">
        <f t="shared" si="179"/>
        <v>0</v>
      </c>
    </row>
    <row r="3835" spans="1:19" x14ac:dyDescent="0.25">
      <c r="A3835" s="101">
        <f>'DETALLE DE CONEXIONES'!P3835</f>
        <v>0</v>
      </c>
      <c r="B3835" s="36">
        <f>'DETALLE DE CONEXIONES'!I3835</f>
        <v>0</v>
      </c>
      <c r="C3835" s="36">
        <f>'DETALLE DE CONEXIONES'!BB3835</f>
        <v>0</v>
      </c>
      <c r="D3835" s="36">
        <f>'DETALLE DE CONEXIONES'!E3835</f>
        <v>0</v>
      </c>
      <c r="E3835" s="36">
        <f t="shared" si="177"/>
        <v>1</v>
      </c>
      <c r="F3835" s="36">
        <f>IFERROR(LIMPIA('DETALLE DE CONEXIONES'!N3835,1),0)</f>
        <v>0</v>
      </c>
      <c r="G3835" s="36" t="str">
        <f>LEFT('DETALLE DE CONEXIONES'!BE3835,3)</f>
        <v/>
      </c>
      <c r="H3835" s="36" t="str">
        <f>RIGHT('DETALLE DE CONEXIONES'!AK3835,2)</f>
        <v/>
      </c>
      <c r="I3835" s="36" t="str">
        <f>LEFT('DETALLE DE CONEXIONES'!AK3835,3)</f>
        <v/>
      </c>
      <c r="J3835" s="36" t="str">
        <f>LEFT('DETALLE DE CONEXIONES'!M3835,3)</f>
        <v/>
      </c>
      <c r="K3835" s="36" t="str">
        <f>IF(LEN('DETALLE DE CONEXIONES'!M3835)&lt;12,(RIGHT('DETALLE DE CONEXIONES'!M3835,5)),(RIGHT('DETALLE DE CONEXIONES'!M3835,6)))</f>
        <v/>
      </c>
      <c r="L3835" s="36">
        <f>IF(C3835="Saliente Local",(IFERROR((LIMPIA(J3835,1)),0)),0)</f>
        <v>0</v>
      </c>
      <c r="M3835" s="36">
        <f>IF(C3835="Saliente Nacional",(IFERROR((LIMPIA(J3835,1)),0)),0)</f>
        <v>0</v>
      </c>
      <c r="N3835" s="36">
        <f>IF(C3835="Saliente Internacional",(IFERROR((LIMPIA(J3835,1)),0)),0)</f>
        <v>0</v>
      </c>
      <c r="O3835" s="36">
        <f>IF(C3835="Saliente Local",(IFERROR((LIMPIA(K3835,1)),0)),0)</f>
        <v>0</v>
      </c>
      <c r="P3835" s="36">
        <f>IF(C3835="Saliente Nacional",(IFERROR((LIMPIA(K3835,1)),0)),0)</f>
        <v>0</v>
      </c>
      <c r="Q3835" s="36">
        <f>IF(C3835="Saliente Internacional",(IFERROR((LIMPIA(K3835,1)),0)),0)</f>
        <v>0</v>
      </c>
      <c r="R3835" s="36">
        <f t="shared" si="178"/>
        <v>0</v>
      </c>
      <c r="S3835" s="36">
        <f t="shared" si="179"/>
        <v>0</v>
      </c>
    </row>
    <row r="3836" spans="1:19" x14ac:dyDescent="0.25">
      <c r="A3836" s="101">
        <f>'DETALLE DE CONEXIONES'!P3836</f>
        <v>0</v>
      </c>
      <c r="B3836" s="36">
        <f>'DETALLE DE CONEXIONES'!I3836</f>
        <v>0</v>
      </c>
      <c r="C3836" s="36">
        <f>'DETALLE DE CONEXIONES'!BB3836</f>
        <v>0</v>
      </c>
      <c r="D3836" s="36">
        <f>'DETALLE DE CONEXIONES'!E3836</f>
        <v>0</v>
      </c>
      <c r="E3836" s="36">
        <f t="shared" si="177"/>
        <v>1</v>
      </c>
      <c r="F3836" s="36">
        <f>IFERROR(LIMPIA('DETALLE DE CONEXIONES'!N3836,1),0)</f>
        <v>0</v>
      </c>
      <c r="G3836" s="36" t="str">
        <f>LEFT('DETALLE DE CONEXIONES'!BE3836,3)</f>
        <v/>
      </c>
      <c r="H3836" s="36" t="str">
        <f>RIGHT('DETALLE DE CONEXIONES'!AK3836,2)</f>
        <v/>
      </c>
      <c r="I3836" s="36" t="str">
        <f>LEFT('DETALLE DE CONEXIONES'!AK3836,3)</f>
        <v/>
      </c>
      <c r="J3836" s="36" t="str">
        <f>LEFT('DETALLE DE CONEXIONES'!M3836,3)</f>
        <v/>
      </c>
      <c r="K3836" s="36" t="str">
        <f>IF(LEN('DETALLE DE CONEXIONES'!M3836)&lt;12,(RIGHT('DETALLE DE CONEXIONES'!M3836,5)),(RIGHT('DETALLE DE CONEXIONES'!M3836,6)))</f>
        <v/>
      </c>
      <c r="L3836" s="36">
        <f>IF(C3836="Saliente Local",(IFERROR((LIMPIA(J3836,1)),0)),0)</f>
        <v>0</v>
      </c>
      <c r="M3836" s="36">
        <f>IF(C3836="Saliente Nacional",(IFERROR((LIMPIA(J3836,1)),0)),0)</f>
        <v>0</v>
      </c>
      <c r="N3836" s="36">
        <f>IF(C3836="Saliente Internacional",(IFERROR((LIMPIA(J3836,1)),0)),0)</f>
        <v>0</v>
      </c>
      <c r="O3836" s="36">
        <f>IF(C3836="Saliente Local",(IFERROR((LIMPIA(K3836,1)),0)),0)</f>
        <v>0</v>
      </c>
      <c r="P3836" s="36">
        <f>IF(C3836="Saliente Nacional",(IFERROR((LIMPIA(K3836,1)),0)),0)</f>
        <v>0</v>
      </c>
      <c r="Q3836" s="36">
        <f>IF(C3836="Saliente Internacional",(IFERROR((LIMPIA(K3836,1)),0)),0)</f>
        <v>0</v>
      </c>
      <c r="R3836" s="36">
        <f t="shared" si="178"/>
        <v>0</v>
      </c>
      <c r="S3836" s="36">
        <f t="shared" si="179"/>
        <v>0</v>
      </c>
    </row>
    <row r="3837" spans="1:19" x14ac:dyDescent="0.25">
      <c r="A3837" s="101">
        <f>'DETALLE DE CONEXIONES'!P3837</f>
        <v>0</v>
      </c>
      <c r="B3837" s="36">
        <f>'DETALLE DE CONEXIONES'!I3837</f>
        <v>0</v>
      </c>
      <c r="C3837" s="36">
        <f>'DETALLE DE CONEXIONES'!BB3837</f>
        <v>0</v>
      </c>
      <c r="D3837" s="36">
        <f>'DETALLE DE CONEXIONES'!E3837</f>
        <v>0</v>
      </c>
      <c r="E3837" s="36">
        <f t="shared" si="177"/>
        <v>1</v>
      </c>
      <c r="F3837" s="36">
        <f>IFERROR(LIMPIA('DETALLE DE CONEXIONES'!N3837,1),0)</f>
        <v>0</v>
      </c>
      <c r="G3837" s="36" t="str">
        <f>LEFT('DETALLE DE CONEXIONES'!BE3837,3)</f>
        <v/>
      </c>
      <c r="H3837" s="36" t="str">
        <f>RIGHT('DETALLE DE CONEXIONES'!AK3837,2)</f>
        <v/>
      </c>
      <c r="I3837" s="36" t="str">
        <f>LEFT('DETALLE DE CONEXIONES'!AK3837,3)</f>
        <v/>
      </c>
      <c r="J3837" s="36" t="str">
        <f>LEFT('DETALLE DE CONEXIONES'!M3837,3)</f>
        <v/>
      </c>
      <c r="K3837" s="36" t="str">
        <f>IF(LEN('DETALLE DE CONEXIONES'!M3837)&lt;12,(RIGHT('DETALLE DE CONEXIONES'!M3837,5)),(RIGHT('DETALLE DE CONEXIONES'!M3837,6)))</f>
        <v/>
      </c>
      <c r="L3837" s="36">
        <f>IF(C3837="Saliente Local",(IFERROR((LIMPIA(J3837,1)),0)),0)</f>
        <v>0</v>
      </c>
      <c r="M3837" s="36">
        <f>IF(C3837="Saliente Nacional",(IFERROR((LIMPIA(J3837,1)),0)),0)</f>
        <v>0</v>
      </c>
      <c r="N3837" s="36">
        <f>IF(C3837="Saliente Internacional",(IFERROR((LIMPIA(J3837,1)),0)),0)</f>
        <v>0</v>
      </c>
      <c r="O3837" s="36">
        <f>IF(C3837="Saliente Local",(IFERROR((LIMPIA(K3837,1)),0)),0)</f>
        <v>0</v>
      </c>
      <c r="P3837" s="36">
        <f>IF(C3837="Saliente Nacional",(IFERROR((LIMPIA(K3837,1)),0)),0)</f>
        <v>0</v>
      </c>
      <c r="Q3837" s="36">
        <f>IF(C3837="Saliente Internacional",(IFERROR((LIMPIA(K3837,1)),0)),0)</f>
        <v>0</v>
      </c>
      <c r="R3837" s="36">
        <f t="shared" si="178"/>
        <v>0</v>
      </c>
      <c r="S3837" s="36">
        <f t="shared" si="179"/>
        <v>0</v>
      </c>
    </row>
    <row r="3838" spans="1:19" x14ac:dyDescent="0.25">
      <c r="A3838" s="101">
        <f>'DETALLE DE CONEXIONES'!P3838</f>
        <v>0</v>
      </c>
      <c r="B3838" s="36">
        <f>'DETALLE DE CONEXIONES'!I3838</f>
        <v>0</v>
      </c>
      <c r="C3838" s="36">
        <f>'DETALLE DE CONEXIONES'!BB3838</f>
        <v>0</v>
      </c>
      <c r="D3838" s="36">
        <f>'DETALLE DE CONEXIONES'!E3838</f>
        <v>0</v>
      </c>
      <c r="E3838" s="36">
        <f t="shared" si="177"/>
        <v>1</v>
      </c>
      <c r="F3838" s="36">
        <f>IFERROR(LIMPIA('DETALLE DE CONEXIONES'!N3838,1),0)</f>
        <v>0</v>
      </c>
      <c r="G3838" s="36" t="str">
        <f>LEFT('DETALLE DE CONEXIONES'!BE3838,3)</f>
        <v/>
      </c>
      <c r="H3838" s="36" t="str">
        <f>RIGHT('DETALLE DE CONEXIONES'!AK3838,2)</f>
        <v/>
      </c>
      <c r="I3838" s="36" t="str">
        <f>LEFT('DETALLE DE CONEXIONES'!AK3838,3)</f>
        <v/>
      </c>
      <c r="J3838" s="36" t="str">
        <f>LEFT('DETALLE DE CONEXIONES'!M3838,3)</f>
        <v/>
      </c>
      <c r="K3838" s="36" t="str">
        <f>IF(LEN('DETALLE DE CONEXIONES'!M3838)&lt;12,(RIGHT('DETALLE DE CONEXIONES'!M3838,5)),(RIGHT('DETALLE DE CONEXIONES'!M3838,6)))</f>
        <v/>
      </c>
      <c r="L3838" s="36">
        <f>IF(C3838="Saliente Local",(IFERROR((LIMPIA(J3838,1)),0)),0)</f>
        <v>0</v>
      </c>
      <c r="M3838" s="36">
        <f>IF(C3838="Saliente Nacional",(IFERROR((LIMPIA(J3838,1)),0)),0)</f>
        <v>0</v>
      </c>
      <c r="N3838" s="36">
        <f>IF(C3838="Saliente Internacional",(IFERROR((LIMPIA(J3838,1)),0)),0)</f>
        <v>0</v>
      </c>
      <c r="O3838" s="36">
        <f>IF(C3838="Saliente Local",(IFERROR((LIMPIA(K3838,1)),0)),0)</f>
        <v>0</v>
      </c>
      <c r="P3838" s="36">
        <f>IF(C3838="Saliente Nacional",(IFERROR((LIMPIA(K3838,1)),0)),0)</f>
        <v>0</v>
      </c>
      <c r="Q3838" s="36">
        <f>IF(C3838="Saliente Internacional",(IFERROR((LIMPIA(K3838,1)),0)),0)</f>
        <v>0</v>
      </c>
      <c r="R3838" s="36">
        <f t="shared" si="178"/>
        <v>0</v>
      </c>
      <c r="S3838" s="36">
        <f t="shared" si="179"/>
        <v>0</v>
      </c>
    </row>
    <row r="3839" spans="1:19" x14ac:dyDescent="0.25">
      <c r="A3839" s="101">
        <f>'DETALLE DE CONEXIONES'!P3839</f>
        <v>0</v>
      </c>
      <c r="B3839" s="36">
        <f>'DETALLE DE CONEXIONES'!I3839</f>
        <v>0</v>
      </c>
      <c r="C3839" s="36">
        <f>'DETALLE DE CONEXIONES'!BB3839</f>
        <v>0</v>
      </c>
      <c r="D3839" s="36">
        <f>'DETALLE DE CONEXIONES'!E3839</f>
        <v>0</v>
      </c>
      <c r="E3839" s="36">
        <f t="shared" si="177"/>
        <v>1</v>
      </c>
      <c r="F3839" s="36">
        <f>IFERROR(LIMPIA('DETALLE DE CONEXIONES'!N3839,1),0)</f>
        <v>0</v>
      </c>
      <c r="G3839" s="36" t="str">
        <f>LEFT('DETALLE DE CONEXIONES'!BE3839,3)</f>
        <v/>
      </c>
      <c r="H3839" s="36" t="str">
        <f>RIGHT('DETALLE DE CONEXIONES'!AK3839,2)</f>
        <v/>
      </c>
      <c r="I3839" s="36" t="str">
        <f>LEFT('DETALLE DE CONEXIONES'!AK3839,3)</f>
        <v/>
      </c>
      <c r="J3839" s="36" t="str">
        <f>LEFT('DETALLE DE CONEXIONES'!M3839,3)</f>
        <v/>
      </c>
      <c r="K3839" s="36" t="str">
        <f>IF(LEN('DETALLE DE CONEXIONES'!M3839)&lt;12,(RIGHT('DETALLE DE CONEXIONES'!M3839,5)),(RIGHT('DETALLE DE CONEXIONES'!M3839,6)))</f>
        <v/>
      </c>
      <c r="L3839" s="36">
        <f>IF(C3839="Saliente Local",(IFERROR((LIMPIA(J3839,1)),0)),0)</f>
        <v>0</v>
      </c>
      <c r="M3839" s="36">
        <f>IF(C3839="Saliente Nacional",(IFERROR((LIMPIA(J3839,1)),0)),0)</f>
        <v>0</v>
      </c>
      <c r="N3839" s="36">
        <f>IF(C3839="Saliente Internacional",(IFERROR((LIMPIA(J3839,1)),0)),0)</f>
        <v>0</v>
      </c>
      <c r="O3839" s="36">
        <f>IF(C3839="Saliente Local",(IFERROR((LIMPIA(K3839,1)),0)),0)</f>
        <v>0</v>
      </c>
      <c r="P3839" s="36">
        <f>IF(C3839="Saliente Nacional",(IFERROR((LIMPIA(K3839,1)),0)),0)</f>
        <v>0</v>
      </c>
      <c r="Q3839" s="36">
        <f>IF(C3839="Saliente Internacional",(IFERROR((LIMPIA(K3839,1)),0)),0)</f>
        <v>0</v>
      </c>
      <c r="R3839" s="36">
        <f t="shared" si="178"/>
        <v>0</v>
      </c>
      <c r="S3839" s="36">
        <f t="shared" si="179"/>
        <v>0</v>
      </c>
    </row>
    <row r="3840" spans="1:19" x14ac:dyDescent="0.25">
      <c r="A3840" s="101">
        <f>'DETALLE DE CONEXIONES'!P3840</f>
        <v>0</v>
      </c>
      <c r="B3840" s="36">
        <f>'DETALLE DE CONEXIONES'!I3840</f>
        <v>0</v>
      </c>
      <c r="C3840" s="36">
        <f>'DETALLE DE CONEXIONES'!BB3840</f>
        <v>0</v>
      </c>
      <c r="D3840" s="36">
        <f>'DETALLE DE CONEXIONES'!E3840</f>
        <v>0</v>
      </c>
      <c r="E3840" s="36">
        <f t="shared" si="177"/>
        <v>1</v>
      </c>
      <c r="F3840" s="36">
        <f>IFERROR(LIMPIA('DETALLE DE CONEXIONES'!N3840,1),0)</f>
        <v>0</v>
      </c>
      <c r="G3840" s="36" t="str">
        <f>LEFT('DETALLE DE CONEXIONES'!BE3840,3)</f>
        <v/>
      </c>
      <c r="H3840" s="36" t="str">
        <f>RIGHT('DETALLE DE CONEXIONES'!AK3840,2)</f>
        <v/>
      </c>
      <c r="I3840" s="36" t="str">
        <f>LEFT('DETALLE DE CONEXIONES'!AK3840,3)</f>
        <v/>
      </c>
      <c r="J3840" s="36" t="str">
        <f>LEFT('DETALLE DE CONEXIONES'!M3840,3)</f>
        <v/>
      </c>
      <c r="K3840" s="36" t="str">
        <f>IF(LEN('DETALLE DE CONEXIONES'!M3840)&lt;12,(RIGHT('DETALLE DE CONEXIONES'!M3840,5)),(RIGHT('DETALLE DE CONEXIONES'!M3840,6)))</f>
        <v/>
      </c>
      <c r="L3840" s="36">
        <f>IF(C3840="Saliente Local",(IFERROR((LIMPIA(J3840,1)),0)),0)</f>
        <v>0</v>
      </c>
      <c r="M3840" s="36">
        <f>IF(C3840="Saliente Nacional",(IFERROR((LIMPIA(J3840,1)),0)),0)</f>
        <v>0</v>
      </c>
      <c r="N3840" s="36">
        <f>IF(C3840="Saliente Internacional",(IFERROR((LIMPIA(J3840,1)),0)),0)</f>
        <v>0</v>
      </c>
      <c r="O3840" s="36">
        <f>IF(C3840="Saliente Local",(IFERROR((LIMPIA(K3840,1)),0)),0)</f>
        <v>0</v>
      </c>
      <c r="P3840" s="36">
        <f>IF(C3840="Saliente Nacional",(IFERROR((LIMPIA(K3840,1)),0)),0)</f>
        <v>0</v>
      </c>
      <c r="Q3840" s="36">
        <f>IF(C3840="Saliente Internacional",(IFERROR((LIMPIA(K3840,1)),0)),0)</f>
        <v>0</v>
      </c>
      <c r="R3840" s="36">
        <f t="shared" si="178"/>
        <v>0</v>
      </c>
      <c r="S3840" s="36">
        <f t="shared" si="179"/>
        <v>0</v>
      </c>
    </row>
    <row r="3841" spans="1:19" x14ac:dyDescent="0.25">
      <c r="A3841" s="101">
        <f>'DETALLE DE CONEXIONES'!P3841</f>
        <v>0</v>
      </c>
      <c r="B3841" s="36">
        <f>'DETALLE DE CONEXIONES'!I3841</f>
        <v>0</v>
      </c>
      <c r="C3841" s="36">
        <f>'DETALLE DE CONEXIONES'!BB3841</f>
        <v>0</v>
      </c>
      <c r="D3841" s="36">
        <f>'DETALLE DE CONEXIONES'!E3841</f>
        <v>0</v>
      </c>
      <c r="E3841" s="36">
        <f t="shared" si="177"/>
        <v>1</v>
      </c>
      <c r="F3841" s="36">
        <f>IFERROR(LIMPIA('DETALLE DE CONEXIONES'!N3841,1),0)</f>
        <v>0</v>
      </c>
      <c r="G3841" s="36" t="str">
        <f>LEFT('DETALLE DE CONEXIONES'!BE3841,3)</f>
        <v/>
      </c>
      <c r="H3841" s="36" t="str">
        <f>RIGHT('DETALLE DE CONEXIONES'!AK3841,2)</f>
        <v/>
      </c>
      <c r="I3841" s="36" t="str">
        <f>LEFT('DETALLE DE CONEXIONES'!AK3841,3)</f>
        <v/>
      </c>
      <c r="J3841" s="36" t="str">
        <f>LEFT('DETALLE DE CONEXIONES'!M3841,3)</f>
        <v/>
      </c>
      <c r="K3841" s="36" t="str">
        <f>IF(LEN('DETALLE DE CONEXIONES'!M3841)&lt;12,(RIGHT('DETALLE DE CONEXIONES'!M3841,5)),(RIGHT('DETALLE DE CONEXIONES'!M3841,6)))</f>
        <v/>
      </c>
      <c r="L3841" s="36">
        <f>IF(C3841="Saliente Local",(IFERROR((LIMPIA(J3841,1)),0)),0)</f>
        <v>0</v>
      </c>
      <c r="M3841" s="36">
        <f>IF(C3841="Saliente Nacional",(IFERROR((LIMPIA(J3841,1)),0)),0)</f>
        <v>0</v>
      </c>
      <c r="N3841" s="36">
        <f>IF(C3841="Saliente Internacional",(IFERROR((LIMPIA(J3841,1)),0)),0)</f>
        <v>0</v>
      </c>
      <c r="O3841" s="36">
        <f>IF(C3841="Saliente Local",(IFERROR((LIMPIA(K3841,1)),0)),0)</f>
        <v>0</v>
      </c>
      <c r="P3841" s="36">
        <f>IF(C3841="Saliente Nacional",(IFERROR((LIMPIA(K3841,1)),0)),0)</f>
        <v>0</v>
      </c>
      <c r="Q3841" s="36">
        <f>IF(C3841="Saliente Internacional",(IFERROR((LIMPIA(K3841,1)),0)),0)</f>
        <v>0</v>
      </c>
      <c r="R3841" s="36">
        <f t="shared" si="178"/>
        <v>0</v>
      </c>
      <c r="S3841" s="36">
        <f t="shared" si="179"/>
        <v>0</v>
      </c>
    </row>
    <row r="3842" spans="1:19" x14ac:dyDescent="0.25">
      <c r="A3842" s="101">
        <f>'DETALLE DE CONEXIONES'!P3842</f>
        <v>0</v>
      </c>
      <c r="B3842" s="36">
        <f>'DETALLE DE CONEXIONES'!I3842</f>
        <v>0</v>
      </c>
      <c r="C3842" s="36">
        <f>'DETALLE DE CONEXIONES'!BB3842</f>
        <v>0</v>
      </c>
      <c r="D3842" s="36">
        <f>'DETALLE DE CONEXIONES'!E3842</f>
        <v>0</v>
      </c>
      <c r="E3842" s="36">
        <f t="shared" si="177"/>
        <v>1</v>
      </c>
      <c r="F3842" s="36">
        <f>IFERROR(LIMPIA('DETALLE DE CONEXIONES'!N3842,1),0)</f>
        <v>0</v>
      </c>
      <c r="G3842" s="36" t="str">
        <f>LEFT('DETALLE DE CONEXIONES'!BE3842,3)</f>
        <v/>
      </c>
      <c r="H3842" s="36" t="str">
        <f>RIGHT('DETALLE DE CONEXIONES'!AK3842,2)</f>
        <v/>
      </c>
      <c r="I3842" s="36" t="str">
        <f>LEFT('DETALLE DE CONEXIONES'!AK3842,3)</f>
        <v/>
      </c>
      <c r="J3842" s="36" t="str">
        <f>LEFT('DETALLE DE CONEXIONES'!M3842,3)</f>
        <v/>
      </c>
      <c r="K3842" s="36" t="str">
        <f>IF(LEN('DETALLE DE CONEXIONES'!M3842)&lt;12,(RIGHT('DETALLE DE CONEXIONES'!M3842,5)),(RIGHT('DETALLE DE CONEXIONES'!M3842,6)))</f>
        <v/>
      </c>
      <c r="L3842" s="36">
        <f>IF(C3842="Saliente Local",(IFERROR((LIMPIA(J3842,1)),0)),0)</f>
        <v>0</v>
      </c>
      <c r="M3842" s="36">
        <f>IF(C3842="Saliente Nacional",(IFERROR((LIMPIA(J3842,1)),0)),0)</f>
        <v>0</v>
      </c>
      <c r="N3842" s="36">
        <f>IF(C3842="Saliente Internacional",(IFERROR((LIMPIA(J3842,1)),0)),0)</f>
        <v>0</v>
      </c>
      <c r="O3842" s="36">
        <f>IF(C3842="Saliente Local",(IFERROR((LIMPIA(K3842,1)),0)),0)</f>
        <v>0</v>
      </c>
      <c r="P3842" s="36">
        <f>IF(C3842="Saliente Nacional",(IFERROR((LIMPIA(K3842,1)),0)),0)</f>
        <v>0</v>
      </c>
      <c r="Q3842" s="36">
        <f>IF(C3842="Saliente Internacional",(IFERROR((LIMPIA(K3842,1)),0)),0)</f>
        <v>0</v>
      </c>
      <c r="R3842" s="36">
        <f t="shared" si="178"/>
        <v>0</v>
      </c>
      <c r="S3842" s="36">
        <f t="shared" si="179"/>
        <v>0</v>
      </c>
    </row>
    <row r="3843" spans="1:19" x14ac:dyDescent="0.25">
      <c r="A3843" s="101">
        <f>'DETALLE DE CONEXIONES'!P3843</f>
        <v>0</v>
      </c>
      <c r="B3843" s="36">
        <f>'DETALLE DE CONEXIONES'!I3843</f>
        <v>0</v>
      </c>
      <c r="C3843" s="36">
        <f>'DETALLE DE CONEXIONES'!BB3843</f>
        <v>0</v>
      </c>
      <c r="D3843" s="36">
        <f>'DETALLE DE CONEXIONES'!E3843</f>
        <v>0</v>
      </c>
      <c r="E3843" s="36">
        <f t="shared" ref="E3843:E3906" si="180">LEN(D3843)</f>
        <v>1</v>
      </c>
      <c r="F3843" s="36">
        <f>IFERROR(LIMPIA('DETALLE DE CONEXIONES'!N3843,1),0)</f>
        <v>0</v>
      </c>
      <c r="G3843" s="36" t="str">
        <f>LEFT('DETALLE DE CONEXIONES'!BE3843,3)</f>
        <v/>
      </c>
      <c r="H3843" s="36" t="str">
        <f>RIGHT('DETALLE DE CONEXIONES'!AK3843,2)</f>
        <v/>
      </c>
      <c r="I3843" s="36" t="str">
        <f>LEFT('DETALLE DE CONEXIONES'!AK3843,3)</f>
        <v/>
      </c>
      <c r="J3843" s="36" t="str">
        <f>LEFT('DETALLE DE CONEXIONES'!M3843,3)</f>
        <v/>
      </c>
      <c r="K3843" s="36" t="str">
        <f>IF(LEN('DETALLE DE CONEXIONES'!M3843)&lt;12,(RIGHT('DETALLE DE CONEXIONES'!M3843,5)),(RIGHT('DETALLE DE CONEXIONES'!M3843,6)))</f>
        <v/>
      </c>
      <c r="L3843" s="36">
        <f>IF(C3843="Saliente Local",(IFERROR((LIMPIA(J3843,1)),0)),0)</f>
        <v>0</v>
      </c>
      <c r="M3843" s="36">
        <f>IF(C3843="Saliente Nacional",(IFERROR((LIMPIA(J3843,1)),0)),0)</f>
        <v>0</v>
      </c>
      <c r="N3843" s="36">
        <f>IF(C3843="Saliente Internacional",(IFERROR((LIMPIA(J3843,1)),0)),0)</f>
        <v>0</v>
      </c>
      <c r="O3843" s="36">
        <f>IF(C3843="Saliente Local",(IFERROR((LIMPIA(K3843,1)),0)),0)</f>
        <v>0</v>
      </c>
      <c r="P3843" s="36">
        <f>IF(C3843="Saliente Nacional",(IFERROR((LIMPIA(K3843,1)),0)),0)</f>
        <v>0</v>
      </c>
      <c r="Q3843" s="36">
        <f>IF(C3843="Saliente Internacional",(IFERROR((LIMPIA(K3843,1)),0)),0)</f>
        <v>0</v>
      </c>
      <c r="R3843" s="36">
        <f t="shared" ref="R3843:R3906" si="181">IF(SUM(O3843:P3843)&gt;0,(L3843+M3843+1),(L3843+M3843))</f>
        <v>0</v>
      </c>
      <c r="S3843" s="36">
        <f t="shared" ref="S3843:S3906" si="182">IF(Q3843&gt;0,N3843+1,N3843)</f>
        <v>0</v>
      </c>
    </row>
    <row r="3844" spans="1:19" x14ac:dyDescent="0.25">
      <c r="A3844" s="101">
        <f>'DETALLE DE CONEXIONES'!P3844</f>
        <v>0</v>
      </c>
      <c r="B3844" s="36">
        <f>'DETALLE DE CONEXIONES'!I3844</f>
        <v>0</v>
      </c>
      <c r="C3844" s="36">
        <f>'DETALLE DE CONEXIONES'!BB3844</f>
        <v>0</v>
      </c>
      <c r="D3844" s="36">
        <f>'DETALLE DE CONEXIONES'!E3844</f>
        <v>0</v>
      </c>
      <c r="E3844" s="36">
        <f t="shared" si="180"/>
        <v>1</v>
      </c>
      <c r="F3844" s="36">
        <f>IFERROR(LIMPIA('DETALLE DE CONEXIONES'!N3844,1),0)</f>
        <v>0</v>
      </c>
      <c r="G3844" s="36" t="str">
        <f>LEFT('DETALLE DE CONEXIONES'!BE3844,3)</f>
        <v/>
      </c>
      <c r="H3844" s="36" t="str">
        <f>RIGHT('DETALLE DE CONEXIONES'!AK3844,2)</f>
        <v/>
      </c>
      <c r="I3844" s="36" t="str">
        <f>LEFT('DETALLE DE CONEXIONES'!AK3844,3)</f>
        <v/>
      </c>
      <c r="J3844" s="36" t="str">
        <f>LEFT('DETALLE DE CONEXIONES'!M3844,3)</f>
        <v/>
      </c>
      <c r="K3844" s="36" t="str">
        <f>IF(LEN('DETALLE DE CONEXIONES'!M3844)&lt;12,(RIGHT('DETALLE DE CONEXIONES'!M3844,5)),(RIGHT('DETALLE DE CONEXIONES'!M3844,6)))</f>
        <v/>
      </c>
      <c r="L3844" s="36">
        <f>IF(C3844="Saliente Local",(IFERROR((LIMPIA(J3844,1)),0)),0)</f>
        <v>0</v>
      </c>
      <c r="M3844" s="36">
        <f>IF(C3844="Saliente Nacional",(IFERROR((LIMPIA(J3844,1)),0)),0)</f>
        <v>0</v>
      </c>
      <c r="N3844" s="36">
        <f>IF(C3844="Saliente Internacional",(IFERROR((LIMPIA(J3844,1)),0)),0)</f>
        <v>0</v>
      </c>
      <c r="O3844" s="36">
        <f>IF(C3844="Saliente Local",(IFERROR((LIMPIA(K3844,1)),0)),0)</f>
        <v>0</v>
      </c>
      <c r="P3844" s="36">
        <f>IF(C3844="Saliente Nacional",(IFERROR((LIMPIA(K3844,1)),0)),0)</f>
        <v>0</v>
      </c>
      <c r="Q3844" s="36">
        <f>IF(C3844="Saliente Internacional",(IFERROR((LIMPIA(K3844,1)),0)),0)</f>
        <v>0</v>
      </c>
      <c r="R3844" s="36">
        <f t="shared" si="181"/>
        <v>0</v>
      </c>
      <c r="S3844" s="36">
        <f t="shared" si="182"/>
        <v>0</v>
      </c>
    </row>
    <row r="3845" spans="1:19" x14ac:dyDescent="0.25">
      <c r="A3845" s="101">
        <f>'DETALLE DE CONEXIONES'!P3845</f>
        <v>0</v>
      </c>
      <c r="B3845" s="36">
        <f>'DETALLE DE CONEXIONES'!I3845</f>
        <v>0</v>
      </c>
      <c r="C3845" s="36">
        <f>'DETALLE DE CONEXIONES'!BB3845</f>
        <v>0</v>
      </c>
      <c r="D3845" s="36">
        <f>'DETALLE DE CONEXIONES'!E3845</f>
        <v>0</v>
      </c>
      <c r="E3845" s="36">
        <f t="shared" si="180"/>
        <v>1</v>
      </c>
      <c r="F3845" s="36">
        <f>IFERROR(LIMPIA('DETALLE DE CONEXIONES'!N3845,1),0)</f>
        <v>0</v>
      </c>
      <c r="G3845" s="36" t="str">
        <f>LEFT('DETALLE DE CONEXIONES'!BE3845,3)</f>
        <v/>
      </c>
      <c r="H3845" s="36" t="str">
        <f>RIGHT('DETALLE DE CONEXIONES'!AK3845,2)</f>
        <v/>
      </c>
      <c r="I3845" s="36" t="str">
        <f>LEFT('DETALLE DE CONEXIONES'!AK3845,3)</f>
        <v/>
      </c>
      <c r="J3845" s="36" t="str">
        <f>LEFT('DETALLE DE CONEXIONES'!M3845,3)</f>
        <v/>
      </c>
      <c r="K3845" s="36" t="str">
        <f>IF(LEN('DETALLE DE CONEXIONES'!M3845)&lt;12,(RIGHT('DETALLE DE CONEXIONES'!M3845,5)),(RIGHT('DETALLE DE CONEXIONES'!M3845,6)))</f>
        <v/>
      </c>
      <c r="L3845" s="36">
        <f>IF(C3845="Saliente Local",(IFERROR((LIMPIA(J3845,1)),0)),0)</f>
        <v>0</v>
      </c>
      <c r="M3845" s="36">
        <f>IF(C3845="Saliente Nacional",(IFERROR((LIMPIA(J3845,1)),0)),0)</f>
        <v>0</v>
      </c>
      <c r="N3845" s="36">
        <f>IF(C3845="Saliente Internacional",(IFERROR((LIMPIA(J3845,1)),0)),0)</f>
        <v>0</v>
      </c>
      <c r="O3845" s="36">
        <f>IF(C3845="Saliente Local",(IFERROR((LIMPIA(K3845,1)),0)),0)</f>
        <v>0</v>
      </c>
      <c r="P3845" s="36">
        <f>IF(C3845="Saliente Nacional",(IFERROR((LIMPIA(K3845,1)),0)),0)</f>
        <v>0</v>
      </c>
      <c r="Q3845" s="36">
        <f>IF(C3845="Saliente Internacional",(IFERROR((LIMPIA(K3845,1)),0)),0)</f>
        <v>0</v>
      </c>
      <c r="R3845" s="36">
        <f t="shared" si="181"/>
        <v>0</v>
      </c>
      <c r="S3845" s="36">
        <f t="shared" si="182"/>
        <v>0</v>
      </c>
    </row>
    <row r="3846" spans="1:19" x14ac:dyDescent="0.25">
      <c r="A3846" s="101">
        <f>'DETALLE DE CONEXIONES'!P3846</f>
        <v>0</v>
      </c>
      <c r="B3846" s="36">
        <f>'DETALLE DE CONEXIONES'!I3846</f>
        <v>0</v>
      </c>
      <c r="C3846" s="36">
        <f>'DETALLE DE CONEXIONES'!BB3846</f>
        <v>0</v>
      </c>
      <c r="D3846" s="36">
        <f>'DETALLE DE CONEXIONES'!E3846</f>
        <v>0</v>
      </c>
      <c r="E3846" s="36">
        <f t="shared" si="180"/>
        <v>1</v>
      </c>
      <c r="F3846" s="36">
        <f>IFERROR(LIMPIA('DETALLE DE CONEXIONES'!N3846,1),0)</f>
        <v>0</v>
      </c>
      <c r="G3846" s="36" t="str">
        <f>LEFT('DETALLE DE CONEXIONES'!BE3846,3)</f>
        <v/>
      </c>
      <c r="H3846" s="36" t="str">
        <f>RIGHT('DETALLE DE CONEXIONES'!AK3846,2)</f>
        <v/>
      </c>
      <c r="I3846" s="36" t="str">
        <f>LEFT('DETALLE DE CONEXIONES'!AK3846,3)</f>
        <v/>
      </c>
      <c r="J3846" s="36" t="str">
        <f>LEFT('DETALLE DE CONEXIONES'!M3846,3)</f>
        <v/>
      </c>
      <c r="K3846" s="36" t="str">
        <f>IF(LEN('DETALLE DE CONEXIONES'!M3846)&lt;12,(RIGHT('DETALLE DE CONEXIONES'!M3846,5)),(RIGHT('DETALLE DE CONEXIONES'!M3846,6)))</f>
        <v/>
      </c>
      <c r="L3846" s="36">
        <f>IF(C3846="Saliente Local",(IFERROR((LIMPIA(J3846,1)),0)),0)</f>
        <v>0</v>
      </c>
      <c r="M3846" s="36">
        <f>IF(C3846="Saliente Nacional",(IFERROR((LIMPIA(J3846,1)),0)),0)</f>
        <v>0</v>
      </c>
      <c r="N3846" s="36">
        <f>IF(C3846="Saliente Internacional",(IFERROR((LIMPIA(J3846,1)),0)),0)</f>
        <v>0</v>
      </c>
      <c r="O3846" s="36">
        <f>IF(C3846="Saliente Local",(IFERROR((LIMPIA(K3846,1)),0)),0)</f>
        <v>0</v>
      </c>
      <c r="P3846" s="36">
        <f>IF(C3846="Saliente Nacional",(IFERROR((LIMPIA(K3846,1)),0)),0)</f>
        <v>0</v>
      </c>
      <c r="Q3846" s="36">
        <f>IF(C3846="Saliente Internacional",(IFERROR((LIMPIA(K3846,1)),0)),0)</f>
        <v>0</v>
      </c>
      <c r="R3846" s="36">
        <f t="shared" si="181"/>
        <v>0</v>
      </c>
      <c r="S3846" s="36">
        <f t="shared" si="182"/>
        <v>0</v>
      </c>
    </row>
    <row r="3847" spans="1:19" x14ac:dyDescent="0.25">
      <c r="A3847" s="101">
        <f>'DETALLE DE CONEXIONES'!P3847</f>
        <v>0</v>
      </c>
      <c r="B3847" s="36">
        <f>'DETALLE DE CONEXIONES'!I3847</f>
        <v>0</v>
      </c>
      <c r="C3847" s="36">
        <f>'DETALLE DE CONEXIONES'!BB3847</f>
        <v>0</v>
      </c>
      <c r="D3847" s="36">
        <f>'DETALLE DE CONEXIONES'!E3847</f>
        <v>0</v>
      </c>
      <c r="E3847" s="36">
        <f t="shared" si="180"/>
        <v>1</v>
      </c>
      <c r="F3847" s="36">
        <f>IFERROR(LIMPIA('DETALLE DE CONEXIONES'!N3847,1),0)</f>
        <v>0</v>
      </c>
      <c r="G3847" s="36" t="str">
        <f>LEFT('DETALLE DE CONEXIONES'!BE3847,3)</f>
        <v/>
      </c>
      <c r="H3847" s="36" t="str">
        <f>RIGHT('DETALLE DE CONEXIONES'!AK3847,2)</f>
        <v/>
      </c>
      <c r="I3847" s="36" t="str">
        <f>LEFT('DETALLE DE CONEXIONES'!AK3847,3)</f>
        <v/>
      </c>
      <c r="J3847" s="36" t="str">
        <f>LEFT('DETALLE DE CONEXIONES'!M3847,3)</f>
        <v/>
      </c>
      <c r="K3847" s="36" t="str">
        <f>IF(LEN('DETALLE DE CONEXIONES'!M3847)&lt;12,(RIGHT('DETALLE DE CONEXIONES'!M3847,5)),(RIGHT('DETALLE DE CONEXIONES'!M3847,6)))</f>
        <v/>
      </c>
      <c r="L3847" s="36">
        <f>IF(C3847="Saliente Local",(IFERROR((LIMPIA(J3847,1)),0)),0)</f>
        <v>0</v>
      </c>
      <c r="M3847" s="36">
        <f>IF(C3847="Saliente Nacional",(IFERROR((LIMPIA(J3847,1)),0)),0)</f>
        <v>0</v>
      </c>
      <c r="N3847" s="36">
        <f>IF(C3847="Saliente Internacional",(IFERROR((LIMPIA(J3847,1)),0)),0)</f>
        <v>0</v>
      </c>
      <c r="O3847" s="36">
        <f>IF(C3847="Saliente Local",(IFERROR((LIMPIA(K3847,1)),0)),0)</f>
        <v>0</v>
      </c>
      <c r="P3847" s="36">
        <f>IF(C3847="Saliente Nacional",(IFERROR((LIMPIA(K3847,1)),0)),0)</f>
        <v>0</v>
      </c>
      <c r="Q3847" s="36">
        <f>IF(C3847="Saliente Internacional",(IFERROR((LIMPIA(K3847,1)),0)),0)</f>
        <v>0</v>
      </c>
      <c r="R3847" s="36">
        <f t="shared" si="181"/>
        <v>0</v>
      </c>
      <c r="S3847" s="36">
        <f t="shared" si="182"/>
        <v>0</v>
      </c>
    </row>
    <row r="3848" spans="1:19" x14ac:dyDescent="0.25">
      <c r="A3848" s="101">
        <f>'DETALLE DE CONEXIONES'!P3848</f>
        <v>0</v>
      </c>
      <c r="B3848" s="36">
        <f>'DETALLE DE CONEXIONES'!I3848</f>
        <v>0</v>
      </c>
      <c r="C3848" s="36">
        <f>'DETALLE DE CONEXIONES'!BB3848</f>
        <v>0</v>
      </c>
      <c r="D3848" s="36">
        <f>'DETALLE DE CONEXIONES'!E3848</f>
        <v>0</v>
      </c>
      <c r="E3848" s="36">
        <f t="shared" si="180"/>
        <v>1</v>
      </c>
      <c r="F3848" s="36">
        <f>IFERROR(LIMPIA('DETALLE DE CONEXIONES'!N3848,1),0)</f>
        <v>0</v>
      </c>
      <c r="G3848" s="36" t="str">
        <f>LEFT('DETALLE DE CONEXIONES'!BE3848,3)</f>
        <v/>
      </c>
      <c r="H3848" s="36" t="str">
        <f>RIGHT('DETALLE DE CONEXIONES'!AK3848,2)</f>
        <v/>
      </c>
      <c r="I3848" s="36" t="str">
        <f>LEFT('DETALLE DE CONEXIONES'!AK3848,3)</f>
        <v/>
      </c>
      <c r="J3848" s="36" t="str">
        <f>LEFT('DETALLE DE CONEXIONES'!M3848,3)</f>
        <v/>
      </c>
      <c r="K3848" s="36" t="str">
        <f>IF(LEN('DETALLE DE CONEXIONES'!M3848)&lt;12,(RIGHT('DETALLE DE CONEXIONES'!M3848,5)),(RIGHT('DETALLE DE CONEXIONES'!M3848,6)))</f>
        <v/>
      </c>
      <c r="L3848" s="36">
        <f>IF(C3848="Saliente Local",(IFERROR((LIMPIA(J3848,1)),0)),0)</f>
        <v>0</v>
      </c>
      <c r="M3848" s="36">
        <f>IF(C3848="Saliente Nacional",(IFERROR((LIMPIA(J3848,1)),0)),0)</f>
        <v>0</v>
      </c>
      <c r="N3848" s="36">
        <f>IF(C3848="Saliente Internacional",(IFERROR((LIMPIA(J3848,1)),0)),0)</f>
        <v>0</v>
      </c>
      <c r="O3848" s="36">
        <f>IF(C3848="Saliente Local",(IFERROR((LIMPIA(K3848,1)),0)),0)</f>
        <v>0</v>
      </c>
      <c r="P3848" s="36">
        <f>IF(C3848="Saliente Nacional",(IFERROR((LIMPIA(K3848,1)),0)),0)</f>
        <v>0</v>
      </c>
      <c r="Q3848" s="36">
        <f>IF(C3848="Saliente Internacional",(IFERROR((LIMPIA(K3848,1)),0)),0)</f>
        <v>0</v>
      </c>
      <c r="R3848" s="36">
        <f t="shared" si="181"/>
        <v>0</v>
      </c>
      <c r="S3848" s="36">
        <f t="shared" si="182"/>
        <v>0</v>
      </c>
    </row>
    <row r="3849" spans="1:19" x14ac:dyDescent="0.25">
      <c r="A3849" s="101">
        <f>'DETALLE DE CONEXIONES'!P3849</f>
        <v>0</v>
      </c>
      <c r="B3849" s="36">
        <f>'DETALLE DE CONEXIONES'!I3849</f>
        <v>0</v>
      </c>
      <c r="C3849" s="36">
        <f>'DETALLE DE CONEXIONES'!BB3849</f>
        <v>0</v>
      </c>
      <c r="D3849" s="36">
        <f>'DETALLE DE CONEXIONES'!E3849</f>
        <v>0</v>
      </c>
      <c r="E3849" s="36">
        <f t="shared" si="180"/>
        <v>1</v>
      </c>
      <c r="F3849" s="36">
        <f>IFERROR(LIMPIA('DETALLE DE CONEXIONES'!N3849,1),0)</f>
        <v>0</v>
      </c>
      <c r="G3849" s="36" t="str">
        <f>LEFT('DETALLE DE CONEXIONES'!BE3849,3)</f>
        <v/>
      </c>
      <c r="H3849" s="36" t="str">
        <f>RIGHT('DETALLE DE CONEXIONES'!AK3849,2)</f>
        <v/>
      </c>
      <c r="I3849" s="36" t="str">
        <f>LEFT('DETALLE DE CONEXIONES'!AK3849,3)</f>
        <v/>
      </c>
      <c r="J3849" s="36" t="str">
        <f>LEFT('DETALLE DE CONEXIONES'!M3849,3)</f>
        <v/>
      </c>
      <c r="K3849" s="36" t="str">
        <f>IF(LEN('DETALLE DE CONEXIONES'!M3849)&lt;12,(RIGHT('DETALLE DE CONEXIONES'!M3849,5)),(RIGHT('DETALLE DE CONEXIONES'!M3849,6)))</f>
        <v/>
      </c>
      <c r="L3849" s="36">
        <f>IF(C3849="Saliente Local",(IFERROR((LIMPIA(J3849,1)),0)),0)</f>
        <v>0</v>
      </c>
      <c r="M3849" s="36">
        <f>IF(C3849="Saliente Nacional",(IFERROR((LIMPIA(J3849,1)),0)),0)</f>
        <v>0</v>
      </c>
      <c r="N3849" s="36">
        <f>IF(C3849="Saliente Internacional",(IFERROR((LIMPIA(J3849,1)),0)),0)</f>
        <v>0</v>
      </c>
      <c r="O3849" s="36">
        <f>IF(C3849="Saliente Local",(IFERROR((LIMPIA(K3849,1)),0)),0)</f>
        <v>0</v>
      </c>
      <c r="P3849" s="36">
        <f>IF(C3849="Saliente Nacional",(IFERROR((LIMPIA(K3849,1)),0)),0)</f>
        <v>0</v>
      </c>
      <c r="Q3849" s="36">
        <f>IF(C3849="Saliente Internacional",(IFERROR((LIMPIA(K3849,1)),0)),0)</f>
        <v>0</v>
      </c>
      <c r="R3849" s="36">
        <f t="shared" si="181"/>
        <v>0</v>
      </c>
      <c r="S3849" s="36">
        <f t="shared" si="182"/>
        <v>0</v>
      </c>
    </row>
    <row r="3850" spans="1:19" x14ac:dyDescent="0.25">
      <c r="A3850" s="101">
        <f>'DETALLE DE CONEXIONES'!P3850</f>
        <v>0</v>
      </c>
      <c r="B3850" s="36">
        <f>'DETALLE DE CONEXIONES'!I3850</f>
        <v>0</v>
      </c>
      <c r="C3850" s="36">
        <f>'DETALLE DE CONEXIONES'!BB3850</f>
        <v>0</v>
      </c>
      <c r="D3850" s="36">
        <f>'DETALLE DE CONEXIONES'!E3850</f>
        <v>0</v>
      </c>
      <c r="E3850" s="36">
        <f t="shared" si="180"/>
        <v>1</v>
      </c>
      <c r="F3850" s="36">
        <f>IFERROR(LIMPIA('DETALLE DE CONEXIONES'!N3850,1),0)</f>
        <v>0</v>
      </c>
      <c r="G3850" s="36" t="str">
        <f>LEFT('DETALLE DE CONEXIONES'!BE3850,3)</f>
        <v/>
      </c>
      <c r="H3850" s="36" t="str">
        <f>RIGHT('DETALLE DE CONEXIONES'!AK3850,2)</f>
        <v/>
      </c>
      <c r="I3850" s="36" t="str">
        <f>LEFT('DETALLE DE CONEXIONES'!AK3850,3)</f>
        <v/>
      </c>
      <c r="J3850" s="36" t="str">
        <f>LEFT('DETALLE DE CONEXIONES'!M3850,3)</f>
        <v/>
      </c>
      <c r="K3850" s="36" t="str">
        <f>IF(LEN('DETALLE DE CONEXIONES'!M3850)&lt;12,(RIGHT('DETALLE DE CONEXIONES'!M3850,5)),(RIGHT('DETALLE DE CONEXIONES'!M3850,6)))</f>
        <v/>
      </c>
      <c r="L3850" s="36">
        <f>IF(C3850="Saliente Local",(IFERROR((LIMPIA(J3850,1)),0)),0)</f>
        <v>0</v>
      </c>
      <c r="M3850" s="36">
        <f>IF(C3850="Saliente Nacional",(IFERROR((LIMPIA(J3850,1)),0)),0)</f>
        <v>0</v>
      </c>
      <c r="N3850" s="36">
        <f>IF(C3850="Saliente Internacional",(IFERROR((LIMPIA(J3850,1)),0)),0)</f>
        <v>0</v>
      </c>
      <c r="O3850" s="36">
        <f>IF(C3850="Saliente Local",(IFERROR((LIMPIA(K3850,1)),0)),0)</f>
        <v>0</v>
      </c>
      <c r="P3850" s="36">
        <f>IF(C3850="Saliente Nacional",(IFERROR((LIMPIA(K3850,1)),0)),0)</f>
        <v>0</v>
      </c>
      <c r="Q3850" s="36">
        <f>IF(C3850="Saliente Internacional",(IFERROR((LIMPIA(K3850,1)),0)),0)</f>
        <v>0</v>
      </c>
      <c r="R3850" s="36">
        <f t="shared" si="181"/>
        <v>0</v>
      </c>
      <c r="S3850" s="36">
        <f t="shared" si="182"/>
        <v>0</v>
      </c>
    </row>
    <row r="3851" spans="1:19" x14ac:dyDescent="0.25">
      <c r="A3851" s="101">
        <f>'DETALLE DE CONEXIONES'!P3851</f>
        <v>0</v>
      </c>
      <c r="B3851" s="36">
        <f>'DETALLE DE CONEXIONES'!I3851</f>
        <v>0</v>
      </c>
      <c r="C3851" s="36">
        <f>'DETALLE DE CONEXIONES'!BB3851</f>
        <v>0</v>
      </c>
      <c r="D3851" s="36">
        <f>'DETALLE DE CONEXIONES'!E3851</f>
        <v>0</v>
      </c>
      <c r="E3851" s="36">
        <f t="shared" si="180"/>
        <v>1</v>
      </c>
      <c r="F3851" s="36">
        <f>IFERROR(LIMPIA('DETALLE DE CONEXIONES'!N3851,1),0)</f>
        <v>0</v>
      </c>
      <c r="G3851" s="36" t="str">
        <f>LEFT('DETALLE DE CONEXIONES'!BE3851,3)</f>
        <v/>
      </c>
      <c r="H3851" s="36" t="str">
        <f>RIGHT('DETALLE DE CONEXIONES'!AK3851,2)</f>
        <v/>
      </c>
      <c r="I3851" s="36" t="str">
        <f>LEFT('DETALLE DE CONEXIONES'!AK3851,3)</f>
        <v/>
      </c>
      <c r="J3851" s="36" t="str">
        <f>LEFT('DETALLE DE CONEXIONES'!M3851,3)</f>
        <v/>
      </c>
      <c r="K3851" s="36" t="str">
        <f>IF(LEN('DETALLE DE CONEXIONES'!M3851)&lt;12,(RIGHT('DETALLE DE CONEXIONES'!M3851,5)),(RIGHT('DETALLE DE CONEXIONES'!M3851,6)))</f>
        <v/>
      </c>
      <c r="L3851" s="36">
        <f>IF(C3851="Saliente Local",(IFERROR((LIMPIA(J3851,1)),0)),0)</f>
        <v>0</v>
      </c>
      <c r="M3851" s="36">
        <f>IF(C3851="Saliente Nacional",(IFERROR((LIMPIA(J3851,1)),0)),0)</f>
        <v>0</v>
      </c>
      <c r="N3851" s="36">
        <f>IF(C3851="Saliente Internacional",(IFERROR((LIMPIA(J3851,1)),0)),0)</f>
        <v>0</v>
      </c>
      <c r="O3851" s="36">
        <f>IF(C3851="Saliente Local",(IFERROR((LIMPIA(K3851,1)),0)),0)</f>
        <v>0</v>
      </c>
      <c r="P3851" s="36">
        <f>IF(C3851="Saliente Nacional",(IFERROR((LIMPIA(K3851,1)),0)),0)</f>
        <v>0</v>
      </c>
      <c r="Q3851" s="36">
        <f>IF(C3851="Saliente Internacional",(IFERROR((LIMPIA(K3851,1)),0)),0)</f>
        <v>0</v>
      </c>
      <c r="R3851" s="36">
        <f t="shared" si="181"/>
        <v>0</v>
      </c>
      <c r="S3851" s="36">
        <f t="shared" si="182"/>
        <v>0</v>
      </c>
    </row>
    <row r="3852" spans="1:19" x14ac:dyDescent="0.25">
      <c r="A3852" s="101">
        <f>'DETALLE DE CONEXIONES'!P3852</f>
        <v>0</v>
      </c>
      <c r="B3852" s="36">
        <f>'DETALLE DE CONEXIONES'!I3852</f>
        <v>0</v>
      </c>
      <c r="C3852" s="36">
        <f>'DETALLE DE CONEXIONES'!BB3852</f>
        <v>0</v>
      </c>
      <c r="D3852" s="36">
        <f>'DETALLE DE CONEXIONES'!E3852</f>
        <v>0</v>
      </c>
      <c r="E3852" s="36">
        <f t="shared" si="180"/>
        <v>1</v>
      </c>
      <c r="F3852" s="36">
        <f>IFERROR(LIMPIA('DETALLE DE CONEXIONES'!N3852,1),0)</f>
        <v>0</v>
      </c>
      <c r="G3852" s="36" t="str">
        <f>LEFT('DETALLE DE CONEXIONES'!BE3852,3)</f>
        <v/>
      </c>
      <c r="H3852" s="36" t="str">
        <f>RIGHT('DETALLE DE CONEXIONES'!AK3852,2)</f>
        <v/>
      </c>
      <c r="I3852" s="36" t="str">
        <f>LEFT('DETALLE DE CONEXIONES'!AK3852,3)</f>
        <v/>
      </c>
      <c r="J3852" s="36" t="str">
        <f>LEFT('DETALLE DE CONEXIONES'!M3852,3)</f>
        <v/>
      </c>
      <c r="K3852" s="36" t="str">
        <f>IF(LEN('DETALLE DE CONEXIONES'!M3852)&lt;12,(RIGHT('DETALLE DE CONEXIONES'!M3852,5)),(RIGHT('DETALLE DE CONEXIONES'!M3852,6)))</f>
        <v/>
      </c>
      <c r="L3852" s="36">
        <f>IF(C3852="Saliente Local",(IFERROR((LIMPIA(J3852,1)),0)),0)</f>
        <v>0</v>
      </c>
      <c r="M3852" s="36">
        <f>IF(C3852="Saliente Nacional",(IFERROR((LIMPIA(J3852,1)),0)),0)</f>
        <v>0</v>
      </c>
      <c r="N3852" s="36">
        <f>IF(C3852="Saliente Internacional",(IFERROR((LIMPIA(J3852,1)),0)),0)</f>
        <v>0</v>
      </c>
      <c r="O3852" s="36">
        <f>IF(C3852="Saliente Local",(IFERROR((LIMPIA(K3852,1)),0)),0)</f>
        <v>0</v>
      </c>
      <c r="P3852" s="36">
        <f>IF(C3852="Saliente Nacional",(IFERROR((LIMPIA(K3852,1)),0)),0)</f>
        <v>0</v>
      </c>
      <c r="Q3852" s="36">
        <f>IF(C3852="Saliente Internacional",(IFERROR((LIMPIA(K3852,1)),0)),0)</f>
        <v>0</v>
      </c>
      <c r="R3852" s="36">
        <f t="shared" si="181"/>
        <v>0</v>
      </c>
      <c r="S3852" s="36">
        <f t="shared" si="182"/>
        <v>0</v>
      </c>
    </row>
    <row r="3853" spans="1:19" x14ac:dyDescent="0.25">
      <c r="A3853" s="101">
        <f>'DETALLE DE CONEXIONES'!P3853</f>
        <v>0</v>
      </c>
      <c r="B3853" s="36">
        <f>'DETALLE DE CONEXIONES'!I3853</f>
        <v>0</v>
      </c>
      <c r="C3853" s="36">
        <f>'DETALLE DE CONEXIONES'!BB3853</f>
        <v>0</v>
      </c>
      <c r="D3853" s="36">
        <f>'DETALLE DE CONEXIONES'!E3853</f>
        <v>0</v>
      </c>
      <c r="E3853" s="36">
        <f t="shared" si="180"/>
        <v>1</v>
      </c>
      <c r="F3853" s="36">
        <f>IFERROR(LIMPIA('DETALLE DE CONEXIONES'!N3853,1),0)</f>
        <v>0</v>
      </c>
      <c r="G3853" s="36" t="str">
        <f>LEFT('DETALLE DE CONEXIONES'!BE3853,3)</f>
        <v/>
      </c>
      <c r="H3853" s="36" t="str">
        <f>RIGHT('DETALLE DE CONEXIONES'!AK3853,2)</f>
        <v/>
      </c>
      <c r="I3853" s="36" t="str">
        <f>LEFT('DETALLE DE CONEXIONES'!AK3853,3)</f>
        <v/>
      </c>
      <c r="J3853" s="36" t="str">
        <f>LEFT('DETALLE DE CONEXIONES'!M3853,3)</f>
        <v/>
      </c>
      <c r="K3853" s="36" t="str">
        <f>IF(LEN('DETALLE DE CONEXIONES'!M3853)&lt;12,(RIGHT('DETALLE DE CONEXIONES'!M3853,5)),(RIGHT('DETALLE DE CONEXIONES'!M3853,6)))</f>
        <v/>
      </c>
      <c r="L3853" s="36">
        <f>IF(C3853="Saliente Local",(IFERROR((LIMPIA(J3853,1)),0)),0)</f>
        <v>0</v>
      </c>
      <c r="M3853" s="36">
        <f>IF(C3853="Saliente Nacional",(IFERROR((LIMPIA(J3853,1)),0)),0)</f>
        <v>0</v>
      </c>
      <c r="N3853" s="36">
        <f>IF(C3853="Saliente Internacional",(IFERROR((LIMPIA(J3853,1)),0)),0)</f>
        <v>0</v>
      </c>
      <c r="O3853" s="36">
        <f>IF(C3853="Saliente Local",(IFERROR((LIMPIA(K3853,1)),0)),0)</f>
        <v>0</v>
      </c>
      <c r="P3853" s="36">
        <f>IF(C3853="Saliente Nacional",(IFERROR((LIMPIA(K3853,1)),0)),0)</f>
        <v>0</v>
      </c>
      <c r="Q3853" s="36">
        <f>IF(C3853="Saliente Internacional",(IFERROR((LIMPIA(K3853,1)),0)),0)</f>
        <v>0</v>
      </c>
      <c r="R3853" s="36">
        <f t="shared" si="181"/>
        <v>0</v>
      </c>
      <c r="S3853" s="36">
        <f t="shared" si="182"/>
        <v>0</v>
      </c>
    </row>
    <row r="3854" spans="1:19" x14ac:dyDescent="0.25">
      <c r="A3854" s="101">
        <f>'DETALLE DE CONEXIONES'!P3854</f>
        <v>0</v>
      </c>
      <c r="B3854" s="36">
        <f>'DETALLE DE CONEXIONES'!I3854</f>
        <v>0</v>
      </c>
      <c r="C3854" s="36">
        <f>'DETALLE DE CONEXIONES'!BB3854</f>
        <v>0</v>
      </c>
      <c r="D3854" s="36">
        <f>'DETALLE DE CONEXIONES'!E3854</f>
        <v>0</v>
      </c>
      <c r="E3854" s="36">
        <f t="shared" si="180"/>
        <v>1</v>
      </c>
      <c r="F3854" s="36">
        <f>IFERROR(LIMPIA('DETALLE DE CONEXIONES'!N3854,1),0)</f>
        <v>0</v>
      </c>
      <c r="G3854" s="36" t="str">
        <f>LEFT('DETALLE DE CONEXIONES'!BE3854,3)</f>
        <v/>
      </c>
      <c r="H3854" s="36" t="str">
        <f>RIGHT('DETALLE DE CONEXIONES'!AK3854,2)</f>
        <v/>
      </c>
      <c r="I3854" s="36" t="str">
        <f>LEFT('DETALLE DE CONEXIONES'!AK3854,3)</f>
        <v/>
      </c>
      <c r="J3854" s="36" t="str">
        <f>LEFT('DETALLE DE CONEXIONES'!M3854,3)</f>
        <v/>
      </c>
      <c r="K3854" s="36" t="str">
        <f>IF(LEN('DETALLE DE CONEXIONES'!M3854)&lt;12,(RIGHT('DETALLE DE CONEXIONES'!M3854,5)),(RIGHT('DETALLE DE CONEXIONES'!M3854,6)))</f>
        <v/>
      </c>
      <c r="L3854" s="36">
        <f>IF(C3854="Saliente Local",(IFERROR((LIMPIA(J3854,1)),0)),0)</f>
        <v>0</v>
      </c>
      <c r="M3854" s="36">
        <f>IF(C3854="Saliente Nacional",(IFERROR((LIMPIA(J3854,1)),0)),0)</f>
        <v>0</v>
      </c>
      <c r="N3854" s="36">
        <f>IF(C3854="Saliente Internacional",(IFERROR((LIMPIA(J3854,1)),0)),0)</f>
        <v>0</v>
      </c>
      <c r="O3854" s="36">
        <f>IF(C3854="Saliente Local",(IFERROR((LIMPIA(K3854,1)),0)),0)</f>
        <v>0</v>
      </c>
      <c r="P3854" s="36">
        <f>IF(C3854="Saliente Nacional",(IFERROR((LIMPIA(K3854,1)),0)),0)</f>
        <v>0</v>
      </c>
      <c r="Q3854" s="36">
        <f>IF(C3854="Saliente Internacional",(IFERROR((LIMPIA(K3854,1)),0)),0)</f>
        <v>0</v>
      </c>
      <c r="R3854" s="36">
        <f t="shared" si="181"/>
        <v>0</v>
      </c>
      <c r="S3854" s="36">
        <f t="shared" si="182"/>
        <v>0</v>
      </c>
    </row>
    <row r="3855" spans="1:19" x14ac:dyDescent="0.25">
      <c r="A3855" s="101">
        <f>'DETALLE DE CONEXIONES'!P3855</f>
        <v>0</v>
      </c>
      <c r="B3855" s="36">
        <f>'DETALLE DE CONEXIONES'!I3855</f>
        <v>0</v>
      </c>
      <c r="C3855" s="36">
        <f>'DETALLE DE CONEXIONES'!BB3855</f>
        <v>0</v>
      </c>
      <c r="D3855" s="36">
        <f>'DETALLE DE CONEXIONES'!E3855</f>
        <v>0</v>
      </c>
      <c r="E3855" s="36">
        <f t="shared" si="180"/>
        <v>1</v>
      </c>
      <c r="F3855" s="36">
        <f>IFERROR(LIMPIA('DETALLE DE CONEXIONES'!N3855,1),0)</f>
        <v>0</v>
      </c>
      <c r="G3855" s="36" t="str">
        <f>LEFT('DETALLE DE CONEXIONES'!BE3855,3)</f>
        <v/>
      </c>
      <c r="H3855" s="36" t="str">
        <f>RIGHT('DETALLE DE CONEXIONES'!AK3855,2)</f>
        <v/>
      </c>
      <c r="I3855" s="36" t="str">
        <f>LEFT('DETALLE DE CONEXIONES'!AK3855,3)</f>
        <v/>
      </c>
      <c r="J3855" s="36" t="str">
        <f>LEFT('DETALLE DE CONEXIONES'!M3855,3)</f>
        <v/>
      </c>
      <c r="K3855" s="36" t="str">
        <f>IF(LEN('DETALLE DE CONEXIONES'!M3855)&lt;12,(RIGHT('DETALLE DE CONEXIONES'!M3855,5)),(RIGHT('DETALLE DE CONEXIONES'!M3855,6)))</f>
        <v/>
      </c>
      <c r="L3855" s="36">
        <f>IF(C3855="Saliente Local",(IFERROR((LIMPIA(J3855,1)),0)),0)</f>
        <v>0</v>
      </c>
      <c r="M3855" s="36">
        <f>IF(C3855="Saliente Nacional",(IFERROR((LIMPIA(J3855,1)),0)),0)</f>
        <v>0</v>
      </c>
      <c r="N3855" s="36">
        <f>IF(C3855="Saliente Internacional",(IFERROR((LIMPIA(J3855,1)),0)),0)</f>
        <v>0</v>
      </c>
      <c r="O3855" s="36">
        <f>IF(C3855="Saliente Local",(IFERROR((LIMPIA(K3855,1)),0)),0)</f>
        <v>0</v>
      </c>
      <c r="P3855" s="36">
        <f>IF(C3855="Saliente Nacional",(IFERROR((LIMPIA(K3855,1)),0)),0)</f>
        <v>0</v>
      </c>
      <c r="Q3855" s="36">
        <f>IF(C3855="Saliente Internacional",(IFERROR((LIMPIA(K3855,1)),0)),0)</f>
        <v>0</v>
      </c>
      <c r="R3855" s="36">
        <f t="shared" si="181"/>
        <v>0</v>
      </c>
      <c r="S3855" s="36">
        <f t="shared" si="182"/>
        <v>0</v>
      </c>
    </row>
    <row r="3856" spans="1:19" x14ac:dyDescent="0.25">
      <c r="A3856" s="101">
        <f>'DETALLE DE CONEXIONES'!P3856</f>
        <v>0</v>
      </c>
      <c r="B3856" s="36">
        <f>'DETALLE DE CONEXIONES'!I3856</f>
        <v>0</v>
      </c>
      <c r="C3856" s="36">
        <f>'DETALLE DE CONEXIONES'!BB3856</f>
        <v>0</v>
      </c>
      <c r="D3856" s="36">
        <f>'DETALLE DE CONEXIONES'!E3856</f>
        <v>0</v>
      </c>
      <c r="E3856" s="36">
        <f t="shared" si="180"/>
        <v>1</v>
      </c>
      <c r="F3856" s="36">
        <f>IFERROR(LIMPIA('DETALLE DE CONEXIONES'!N3856,1),0)</f>
        <v>0</v>
      </c>
      <c r="G3856" s="36" t="str">
        <f>LEFT('DETALLE DE CONEXIONES'!BE3856,3)</f>
        <v/>
      </c>
      <c r="H3856" s="36" t="str">
        <f>RIGHT('DETALLE DE CONEXIONES'!AK3856,2)</f>
        <v/>
      </c>
      <c r="I3856" s="36" t="str">
        <f>LEFT('DETALLE DE CONEXIONES'!AK3856,3)</f>
        <v/>
      </c>
      <c r="J3856" s="36" t="str">
        <f>LEFT('DETALLE DE CONEXIONES'!M3856,3)</f>
        <v/>
      </c>
      <c r="K3856" s="36" t="str">
        <f>IF(LEN('DETALLE DE CONEXIONES'!M3856)&lt;12,(RIGHT('DETALLE DE CONEXIONES'!M3856,5)),(RIGHT('DETALLE DE CONEXIONES'!M3856,6)))</f>
        <v/>
      </c>
      <c r="L3856" s="36">
        <f>IF(C3856="Saliente Local",(IFERROR((LIMPIA(J3856,1)),0)),0)</f>
        <v>0</v>
      </c>
      <c r="M3856" s="36">
        <f>IF(C3856="Saliente Nacional",(IFERROR((LIMPIA(J3856,1)),0)),0)</f>
        <v>0</v>
      </c>
      <c r="N3856" s="36">
        <f>IF(C3856="Saliente Internacional",(IFERROR((LIMPIA(J3856,1)),0)),0)</f>
        <v>0</v>
      </c>
      <c r="O3856" s="36">
        <f>IF(C3856="Saliente Local",(IFERROR((LIMPIA(K3856,1)),0)),0)</f>
        <v>0</v>
      </c>
      <c r="P3856" s="36">
        <f>IF(C3856="Saliente Nacional",(IFERROR((LIMPIA(K3856,1)),0)),0)</f>
        <v>0</v>
      </c>
      <c r="Q3856" s="36">
        <f>IF(C3856="Saliente Internacional",(IFERROR((LIMPIA(K3856,1)),0)),0)</f>
        <v>0</v>
      </c>
      <c r="R3856" s="36">
        <f t="shared" si="181"/>
        <v>0</v>
      </c>
      <c r="S3856" s="36">
        <f t="shared" si="182"/>
        <v>0</v>
      </c>
    </row>
    <row r="3857" spans="1:19" x14ac:dyDescent="0.25">
      <c r="A3857" s="101">
        <f>'DETALLE DE CONEXIONES'!P3857</f>
        <v>0</v>
      </c>
      <c r="B3857" s="36">
        <f>'DETALLE DE CONEXIONES'!I3857</f>
        <v>0</v>
      </c>
      <c r="C3857" s="36">
        <f>'DETALLE DE CONEXIONES'!BB3857</f>
        <v>0</v>
      </c>
      <c r="D3857" s="36">
        <f>'DETALLE DE CONEXIONES'!E3857</f>
        <v>0</v>
      </c>
      <c r="E3857" s="36">
        <f t="shared" si="180"/>
        <v>1</v>
      </c>
      <c r="F3857" s="36">
        <f>IFERROR(LIMPIA('DETALLE DE CONEXIONES'!N3857,1),0)</f>
        <v>0</v>
      </c>
      <c r="G3857" s="36" t="str">
        <f>LEFT('DETALLE DE CONEXIONES'!BE3857,3)</f>
        <v/>
      </c>
      <c r="H3857" s="36" t="str">
        <f>RIGHT('DETALLE DE CONEXIONES'!AK3857,2)</f>
        <v/>
      </c>
      <c r="I3857" s="36" t="str">
        <f>LEFT('DETALLE DE CONEXIONES'!AK3857,3)</f>
        <v/>
      </c>
      <c r="J3857" s="36" t="str">
        <f>LEFT('DETALLE DE CONEXIONES'!M3857,3)</f>
        <v/>
      </c>
      <c r="K3857" s="36" t="str">
        <f>IF(LEN('DETALLE DE CONEXIONES'!M3857)&lt;12,(RIGHT('DETALLE DE CONEXIONES'!M3857,5)),(RIGHT('DETALLE DE CONEXIONES'!M3857,6)))</f>
        <v/>
      </c>
      <c r="L3857" s="36">
        <f>IF(C3857="Saliente Local",(IFERROR((LIMPIA(J3857,1)),0)),0)</f>
        <v>0</v>
      </c>
      <c r="M3857" s="36">
        <f>IF(C3857="Saliente Nacional",(IFERROR((LIMPIA(J3857,1)),0)),0)</f>
        <v>0</v>
      </c>
      <c r="N3857" s="36">
        <f>IF(C3857="Saliente Internacional",(IFERROR((LIMPIA(J3857,1)),0)),0)</f>
        <v>0</v>
      </c>
      <c r="O3857" s="36">
        <f>IF(C3857="Saliente Local",(IFERROR((LIMPIA(K3857,1)),0)),0)</f>
        <v>0</v>
      </c>
      <c r="P3857" s="36">
        <f>IF(C3857="Saliente Nacional",(IFERROR((LIMPIA(K3857,1)),0)),0)</f>
        <v>0</v>
      </c>
      <c r="Q3857" s="36">
        <f>IF(C3857="Saliente Internacional",(IFERROR((LIMPIA(K3857,1)),0)),0)</f>
        <v>0</v>
      </c>
      <c r="R3857" s="36">
        <f t="shared" si="181"/>
        <v>0</v>
      </c>
      <c r="S3857" s="36">
        <f t="shared" si="182"/>
        <v>0</v>
      </c>
    </row>
    <row r="3858" spans="1:19" x14ac:dyDescent="0.25">
      <c r="A3858" s="101">
        <f>'DETALLE DE CONEXIONES'!P3858</f>
        <v>0</v>
      </c>
      <c r="B3858" s="36">
        <f>'DETALLE DE CONEXIONES'!I3858</f>
        <v>0</v>
      </c>
      <c r="C3858" s="36">
        <f>'DETALLE DE CONEXIONES'!BB3858</f>
        <v>0</v>
      </c>
      <c r="D3858" s="36">
        <f>'DETALLE DE CONEXIONES'!E3858</f>
        <v>0</v>
      </c>
      <c r="E3858" s="36">
        <f t="shared" si="180"/>
        <v>1</v>
      </c>
      <c r="F3858" s="36">
        <f>IFERROR(LIMPIA('DETALLE DE CONEXIONES'!N3858,1),0)</f>
        <v>0</v>
      </c>
      <c r="G3858" s="36" t="str">
        <f>LEFT('DETALLE DE CONEXIONES'!BE3858,3)</f>
        <v/>
      </c>
      <c r="H3858" s="36" t="str">
        <f>RIGHT('DETALLE DE CONEXIONES'!AK3858,2)</f>
        <v/>
      </c>
      <c r="I3858" s="36" t="str">
        <f>LEFT('DETALLE DE CONEXIONES'!AK3858,3)</f>
        <v/>
      </c>
      <c r="J3858" s="36" t="str">
        <f>LEFT('DETALLE DE CONEXIONES'!M3858,3)</f>
        <v/>
      </c>
      <c r="K3858" s="36" t="str">
        <f>IF(LEN('DETALLE DE CONEXIONES'!M3858)&lt;12,(RIGHT('DETALLE DE CONEXIONES'!M3858,5)),(RIGHT('DETALLE DE CONEXIONES'!M3858,6)))</f>
        <v/>
      </c>
      <c r="L3858" s="36">
        <f>IF(C3858="Saliente Local",(IFERROR((LIMPIA(J3858,1)),0)),0)</f>
        <v>0</v>
      </c>
      <c r="M3858" s="36">
        <f>IF(C3858="Saliente Nacional",(IFERROR((LIMPIA(J3858,1)),0)),0)</f>
        <v>0</v>
      </c>
      <c r="N3858" s="36">
        <f>IF(C3858="Saliente Internacional",(IFERROR((LIMPIA(J3858,1)),0)),0)</f>
        <v>0</v>
      </c>
      <c r="O3858" s="36">
        <f>IF(C3858="Saliente Local",(IFERROR((LIMPIA(K3858,1)),0)),0)</f>
        <v>0</v>
      </c>
      <c r="P3858" s="36">
        <f>IF(C3858="Saliente Nacional",(IFERROR((LIMPIA(K3858,1)),0)),0)</f>
        <v>0</v>
      </c>
      <c r="Q3858" s="36">
        <f>IF(C3858="Saliente Internacional",(IFERROR((LIMPIA(K3858,1)),0)),0)</f>
        <v>0</v>
      </c>
      <c r="R3858" s="36">
        <f t="shared" si="181"/>
        <v>0</v>
      </c>
      <c r="S3858" s="36">
        <f t="shared" si="182"/>
        <v>0</v>
      </c>
    </row>
    <row r="3859" spans="1:19" x14ac:dyDescent="0.25">
      <c r="A3859" s="101">
        <f>'DETALLE DE CONEXIONES'!P3859</f>
        <v>0</v>
      </c>
      <c r="B3859" s="36">
        <f>'DETALLE DE CONEXIONES'!I3859</f>
        <v>0</v>
      </c>
      <c r="C3859" s="36">
        <f>'DETALLE DE CONEXIONES'!BB3859</f>
        <v>0</v>
      </c>
      <c r="D3859" s="36">
        <f>'DETALLE DE CONEXIONES'!E3859</f>
        <v>0</v>
      </c>
      <c r="E3859" s="36">
        <f t="shared" si="180"/>
        <v>1</v>
      </c>
      <c r="F3859" s="36">
        <f>IFERROR(LIMPIA('DETALLE DE CONEXIONES'!N3859,1),0)</f>
        <v>0</v>
      </c>
      <c r="G3859" s="36" t="str">
        <f>LEFT('DETALLE DE CONEXIONES'!BE3859,3)</f>
        <v/>
      </c>
      <c r="H3859" s="36" t="str">
        <f>RIGHT('DETALLE DE CONEXIONES'!AK3859,2)</f>
        <v/>
      </c>
      <c r="I3859" s="36" t="str">
        <f>LEFT('DETALLE DE CONEXIONES'!AK3859,3)</f>
        <v/>
      </c>
      <c r="J3859" s="36" t="str">
        <f>LEFT('DETALLE DE CONEXIONES'!M3859,3)</f>
        <v/>
      </c>
      <c r="K3859" s="36" t="str">
        <f>IF(LEN('DETALLE DE CONEXIONES'!M3859)&lt;12,(RIGHT('DETALLE DE CONEXIONES'!M3859,5)),(RIGHT('DETALLE DE CONEXIONES'!M3859,6)))</f>
        <v/>
      </c>
      <c r="L3859" s="36">
        <f>IF(C3859="Saliente Local",(IFERROR((LIMPIA(J3859,1)),0)),0)</f>
        <v>0</v>
      </c>
      <c r="M3859" s="36">
        <f>IF(C3859="Saliente Nacional",(IFERROR((LIMPIA(J3859,1)),0)),0)</f>
        <v>0</v>
      </c>
      <c r="N3859" s="36">
        <f>IF(C3859="Saliente Internacional",(IFERROR((LIMPIA(J3859,1)),0)),0)</f>
        <v>0</v>
      </c>
      <c r="O3859" s="36">
        <f>IF(C3859="Saliente Local",(IFERROR((LIMPIA(K3859,1)),0)),0)</f>
        <v>0</v>
      </c>
      <c r="P3859" s="36">
        <f>IF(C3859="Saliente Nacional",(IFERROR((LIMPIA(K3859,1)),0)),0)</f>
        <v>0</v>
      </c>
      <c r="Q3859" s="36">
        <f>IF(C3859="Saliente Internacional",(IFERROR((LIMPIA(K3859,1)),0)),0)</f>
        <v>0</v>
      </c>
      <c r="R3859" s="36">
        <f t="shared" si="181"/>
        <v>0</v>
      </c>
      <c r="S3859" s="36">
        <f t="shared" si="182"/>
        <v>0</v>
      </c>
    </row>
    <row r="3860" spans="1:19" x14ac:dyDescent="0.25">
      <c r="A3860" s="101">
        <f>'DETALLE DE CONEXIONES'!P3860</f>
        <v>0</v>
      </c>
      <c r="B3860" s="36">
        <f>'DETALLE DE CONEXIONES'!I3860</f>
        <v>0</v>
      </c>
      <c r="C3860" s="36">
        <f>'DETALLE DE CONEXIONES'!BB3860</f>
        <v>0</v>
      </c>
      <c r="D3860" s="36">
        <f>'DETALLE DE CONEXIONES'!E3860</f>
        <v>0</v>
      </c>
      <c r="E3860" s="36">
        <f t="shared" si="180"/>
        <v>1</v>
      </c>
      <c r="F3860" s="36">
        <f>IFERROR(LIMPIA('DETALLE DE CONEXIONES'!N3860,1),0)</f>
        <v>0</v>
      </c>
      <c r="G3860" s="36" t="str">
        <f>LEFT('DETALLE DE CONEXIONES'!BE3860,3)</f>
        <v/>
      </c>
      <c r="H3860" s="36" t="str">
        <f>RIGHT('DETALLE DE CONEXIONES'!AK3860,2)</f>
        <v/>
      </c>
      <c r="I3860" s="36" t="str">
        <f>LEFT('DETALLE DE CONEXIONES'!AK3860,3)</f>
        <v/>
      </c>
      <c r="J3860" s="36" t="str">
        <f>LEFT('DETALLE DE CONEXIONES'!M3860,3)</f>
        <v/>
      </c>
      <c r="K3860" s="36" t="str">
        <f>IF(LEN('DETALLE DE CONEXIONES'!M3860)&lt;12,(RIGHT('DETALLE DE CONEXIONES'!M3860,5)),(RIGHT('DETALLE DE CONEXIONES'!M3860,6)))</f>
        <v/>
      </c>
      <c r="L3860" s="36">
        <f>IF(C3860="Saliente Local",(IFERROR((LIMPIA(J3860,1)),0)),0)</f>
        <v>0</v>
      </c>
      <c r="M3860" s="36">
        <f>IF(C3860="Saliente Nacional",(IFERROR((LIMPIA(J3860,1)),0)),0)</f>
        <v>0</v>
      </c>
      <c r="N3860" s="36">
        <f>IF(C3860="Saliente Internacional",(IFERROR((LIMPIA(J3860,1)),0)),0)</f>
        <v>0</v>
      </c>
      <c r="O3860" s="36">
        <f>IF(C3860="Saliente Local",(IFERROR((LIMPIA(K3860,1)),0)),0)</f>
        <v>0</v>
      </c>
      <c r="P3860" s="36">
        <f>IF(C3860="Saliente Nacional",(IFERROR((LIMPIA(K3860,1)),0)),0)</f>
        <v>0</v>
      </c>
      <c r="Q3860" s="36">
        <f>IF(C3860="Saliente Internacional",(IFERROR((LIMPIA(K3860,1)),0)),0)</f>
        <v>0</v>
      </c>
      <c r="R3860" s="36">
        <f t="shared" si="181"/>
        <v>0</v>
      </c>
      <c r="S3860" s="36">
        <f t="shared" si="182"/>
        <v>0</v>
      </c>
    </row>
    <row r="3861" spans="1:19" x14ac:dyDescent="0.25">
      <c r="A3861" s="101">
        <f>'DETALLE DE CONEXIONES'!P3861</f>
        <v>0</v>
      </c>
      <c r="B3861" s="36">
        <f>'DETALLE DE CONEXIONES'!I3861</f>
        <v>0</v>
      </c>
      <c r="C3861" s="36">
        <f>'DETALLE DE CONEXIONES'!BB3861</f>
        <v>0</v>
      </c>
      <c r="D3861" s="36">
        <f>'DETALLE DE CONEXIONES'!E3861</f>
        <v>0</v>
      </c>
      <c r="E3861" s="36">
        <f t="shared" si="180"/>
        <v>1</v>
      </c>
      <c r="F3861" s="36">
        <f>IFERROR(LIMPIA('DETALLE DE CONEXIONES'!N3861,1),0)</f>
        <v>0</v>
      </c>
      <c r="G3861" s="36" t="str">
        <f>LEFT('DETALLE DE CONEXIONES'!BE3861,3)</f>
        <v/>
      </c>
      <c r="H3861" s="36" t="str">
        <f>RIGHT('DETALLE DE CONEXIONES'!AK3861,2)</f>
        <v/>
      </c>
      <c r="I3861" s="36" t="str">
        <f>LEFT('DETALLE DE CONEXIONES'!AK3861,3)</f>
        <v/>
      </c>
      <c r="J3861" s="36" t="str">
        <f>LEFT('DETALLE DE CONEXIONES'!M3861,3)</f>
        <v/>
      </c>
      <c r="K3861" s="36" t="str">
        <f>IF(LEN('DETALLE DE CONEXIONES'!M3861)&lt;12,(RIGHT('DETALLE DE CONEXIONES'!M3861,5)),(RIGHT('DETALLE DE CONEXIONES'!M3861,6)))</f>
        <v/>
      </c>
      <c r="L3861" s="36">
        <f>IF(C3861="Saliente Local",(IFERROR((LIMPIA(J3861,1)),0)),0)</f>
        <v>0</v>
      </c>
      <c r="M3861" s="36">
        <f>IF(C3861="Saliente Nacional",(IFERROR((LIMPIA(J3861,1)),0)),0)</f>
        <v>0</v>
      </c>
      <c r="N3861" s="36">
        <f>IF(C3861="Saliente Internacional",(IFERROR((LIMPIA(J3861,1)),0)),0)</f>
        <v>0</v>
      </c>
      <c r="O3861" s="36">
        <f>IF(C3861="Saliente Local",(IFERROR((LIMPIA(K3861,1)),0)),0)</f>
        <v>0</v>
      </c>
      <c r="P3861" s="36">
        <f>IF(C3861="Saliente Nacional",(IFERROR((LIMPIA(K3861,1)),0)),0)</f>
        <v>0</v>
      </c>
      <c r="Q3861" s="36">
        <f>IF(C3861="Saliente Internacional",(IFERROR((LIMPIA(K3861,1)),0)),0)</f>
        <v>0</v>
      </c>
      <c r="R3861" s="36">
        <f t="shared" si="181"/>
        <v>0</v>
      </c>
      <c r="S3861" s="36">
        <f t="shared" si="182"/>
        <v>0</v>
      </c>
    </row>
    <row r="3862" spans="1:19" x14ac:dyDescent="0.25">
      <c r="A3862" s="101">
        <f>'DETALLE DE CONEXIONES'!P3862</f>
        <v>0</v>
      </c>
      <c r="B3862" s="36">
        <f>'DETALLE DE CONEXIONES'!I3862</f>
        <v>0</v>
      </c>
      <c r="C3862" s="36">
        <f>'DETALLE DE CONEXIONES'!BB3862</f>
        <v>0</v>
      </c>
      <c r="D3862" s="36">
        <f>'DETALLE DE CONEXIONES'!E3862</f>
        <v>0</v>
      </c>
      <c r="E3862" s="36">
        <f t="shared" si="180"/>
        <v>1</v>
      </c>
      <c r="F3862" s="36">
        <f>IFERROR(LIMPIA('DETALLE DE CONEXIONES'!N3862,1),0)</f>
        <v>0</v>
      </c>
      <c r="G3862" s="36" t="str">
        <f>LEFT('DETALLE DE CONEXIONES'!BE3862,3)</f>
        <v/>
      </c>
      <c r="H3862" s="36" t="str">
        <f>RIGHT('DETALLE DE CONEXIONES'!AK3862,2)</f>
        <v/>
      </c>
      <c r="I3862" s="36" t="str">
        <f>LEFT('DETALLE DE CONEXIONES'!AK3862,3)</f>
        <v/>
      </c>
      <c r="J3862" s="36" t="str">
        <f>LEFT('DETALLE DE CONEXIONES'!M3862,3)</f>
        <v/>
      </c>
      <c r="K3862" s="36" t="str">
        <f>IF(LEN('DETALLE DE CONEXIONES'!M3862)&lt;12,(RIGHT('DETALLE DE CONEXIONES'!M3862,5)),(RIGHT('DETALLE DE CONEXIONES'!M3862,6)))</f>
        <v/>
      </c>
      <c r="L3862" s="36">
        <f>IF(C3862="Saliente Local",(IFERROR((LIMPIA(J3862,1)),0)),0)</f>
        <v>0</v>
      </c>
      <c r="M3862" s="36">
        <f>IF(C3862="Saliente Nacional",(IFERROR((LIMPIA(J3862,1)),0)),0)</f>
        <v>0</v>
      </c>
      <c r="N3862" s="36">
        <f>IF(C3862="Saliente Internacional",(IFERROR((LIMPIA(J3862,1)),0)),0)</f>
        <v>0</v>
      </c>
      <c r="O3862" s="36">
        <f>IF(C3862="Saliente Local",(IFERROR((LIMPIA(K3862,1)),0)),0)</f>
        <v>0</v>
      </c>
      <c r="P3862" s="36">
        <f>IF(C3862="Saliente Nacional",(IFERROR((LIMPIA(K3862,1)),0)),0)</f>
        <v>0</v>
      </c>
      <c r="Q3862" s="36">
        <f>IF(C3862="Saliente Internacional",(IFERROR((LIMPIA(K3862,1)),0)),0)</f>
        <v>0</v>
      </c>
      <c r="R3862" s="36">
        <f t="shared" si="181"/>
        <v>0</v>
      </c>
      <c r="S3862" s="36">
        <f t="shared" si="182"/>
        <v>0</v>
      </c>
    </row>
    <row r="3863" spans="1:19" x14ac:dyDescent="0.25">
      <c r="A3863" s="101">
        <f>'DETALLE DE CONEXIONES'!P3863</f>
        <v>0</v>
      </c>
      <c r="B3863" s="36">
        <f>'DETALLE DE CONEXIONES'!I3863</f>
        <v>0</v>
      </c>
      <c r="C3863" s="36">
        <f>'DETALLE DE CONEXIONES'!BB3863</f>
        <v>0</v>
      </c>
      <c r="D3863" s="36">
        <f>'DETALLE DE CONEXIONES'!E3863</f>
        <v>0</v>
      </c>
      <c r="E3863" s="36">
        <f t="shared" si="180"/>
        <v>1</v>
      </c>
      <c r="F3863" s="36">
        <f>IFERROR(LIMPIA('DETALLE DE CONEXIONES'!N3863,1),0)</f>
        <v>0</v>
      </c>
      <c r="G3863" s="36" t="str">
        <f>LEFT('DETALLE DE CONEXIONES'!BE3863,3)</f>
        <v/>
      </c>
      <c r="H3863" s="36" t="str">
        <f>RIGHT('DETALLE DE CONEXIONES'!AK3863,2)</f>
        <v/>
      </c>
      <c r="I3863" s="36" t="str">
        <f>LEFT('DETALLE DE CONEXIONES'!AK3863,3)</f>
        <v/>
      </c>
      <c r="J3863" s="36" t="str">
        <f>LEFT('DETALLE DE CONEXIONES'!M3863,3)</f>
        <v/>
      </c>
      <c r="K3863" s="36" t="str">
        <f>IF(LEN('DETALLE DE CONEXIONES'!M3863)&lt;12,(RIGHT('DETALLE DE CONEXIONES'!M3863,5)),(RIGHT('DETALLE DE CONEXIONES'!M3863,6)))</f>
        <v/>
      </c>
      <c r="L3863" s="36">
        <f>IF(C3863="Saliente Local",(IFERROR((LIMPIA(J3863,1)),0)),0)</f>
        <v>0</v>
      </c>
      <c r="M3863" s="36">
        <f>IF(C3863="Saliente Nacional",(IFERROR((LIMPIA(J3863,1)),0)),0)</f>
        <v>0</v>
      </c>
      <c r="N3863" s="36">
        <f>IF(C3863="Saliente Internacional",(IFERROR((LIMPIA(J3863,1)),0)),0)</f>
        <v>0</v>
      </c>
      <c r="O3863" s="36">
        <f>IF(C3863="Saliente Local",(IFERROR((LIMPIA(K3863,1)),0)),0)</f>
        <v>0</v>
      </c>
      <c r="P3863" s="36">
        <f>IF(C3863="Saliente Nacional",(IFERROR((LIMPIA(K3863,1)),0)),0)</f>
        <v>0</v>
      </c>
      <c r="Q3863" s="36">
        <f>IF(C3863="Saliente Internacional",(IFERROR((LIMPIA(K3863,1)),0)),0)</f>
        <v>0</v>
      </c>
      <c r="R3863" s="36">
        <f t="shared" si="181"/>
        <v>0</v>
      </c>
      <c r="S3863" s="36">
        <f t="shared" si="182"/>
        <v>0</v>
      </c>
    </row>
    <row r="3864" spans="1:19" x14ac:dyDescent="0.25">
      <c r="A3864" s="101">
        <f>'DETALLE DE CONEXIONES'!P3864</f>
        <v>0</v>
      </c>
      <c r="B3864" s="36">
        <f>'DETALLE DE CONEXIONES'!I3864</f>
        <v>0</v>
      </c>
      <c r="C3864" s="36">
        <f>'DETALLE DE CONEXIONES'!BB3864</f>
        <v>0</v>
      </c>
      <c r="D3864" s="36">
        <f>'DETALLE DE CONEXIONES'!E3864</f>
        <v>0</v>
      </c>
      <c r="E3864" s="36">
        <f t="shared" si="180"/>
        <v>1</v>
      </c>
      <c r="F3864" s="36">
        <f>IFERROR(LIMPIA('DETALLE DE CONEXIONES'!N3864,1),0)</f>
        <v>0</v>
      </c>
      <c r="G3864" s="36" t="str">
        <f>LEFT('DETALLE DE CONEXIONES'!BE3864,3)</f>
        <v/>
      </c>
      <c r="H3864" s="36" t="str">
        <f>RIGHT('DETALLE DE CONEXIONES'!AK3864,2)</f>
        <v/>
      </c>
      <c r="I3864" s="36" t="str">
        <f>LEFT('DETALLE DE CONEXIONES'!AK3864,3)</f>
        <v/>
      </c>
      <c r="J3864" s="36" t="str">
        <f>LEFT('DETALLE DE CONEXIONES'!M3864,3)</f>
        <v/>
      </c>
      <c r="K3864" s="36" t="str">
        <f>IF(LEN('DETALLE DE CONEXIONES'!M3864)&lt;12,(RIGHT('DETALLE DE CONEXIONES'!M3864,5)),(RIGHT('DETALLE DE CONEXIONES'!M3864,6)))</f>
        <v/>
      </c>
      <c r="L3864" s="36">
        <f>IF(C3864="Saliente Local",(IFERROR((LIMPIA(J3864,1)),0)),0)</f>
        <v>0</v>
      </c>
      <c r="M3864" s="36">
        <f>IF(C3864="Saliente Nacional",(IFERROR((LIMPIA(J3864,1)),0)),0)</f>
        <v>0</v>
      </c>
      <c r="N3864" s="36">
        <f>IF(C3864="Saliente Internacional",(IFERROR((LIMPIA(J3864,1)),0)),0)</f>
        <v>0</v>
      </c>
      <c r="O3864" s="36">
        <f>IF(C3864="Saliente Local",(IFERROR((LIMPIA(K3864,1)),0)),0)</f>
        <v>0</v>
      </c>
      <c r="P3864" s="36">
        <f>IF(C3864="Saliente Nacional",(IFERROR((LIMPIA(K3864,1)),0)),0)</f>
        <v>0</v>
      </c>
      <c r="Q3864" s="36">
        <f>IF(C3864="Saliente Internacional",(IFERROR((LIMPIA(K3864,1)),0)),0)</f>
        <v>0</v>
      </c>
      <c r="R3864" s="36">
        <f t="shared" si="181"/>
        <v>0</v>
      </c>
      <c r="S3864" s="36">
        <f t="shared" si="182"/>
        <v>0</v>
      </c>
    </row>
    <row r="3865" spans="1:19" x14ac:dyDescent="0.25">
      <c r="A3865" s="101">
        <f>'DETALLE DE CONEXIONES'!P3865</f>
        <v>0</v>
      </c>
      <c r="B3865" s="36">
        <f>'DETALLE DE CONEXIONES'!I3865</f>
        <v>0</v>
      </c>
      <c r="C3865" s="36">
        <f>'DETALLE DE CONEXIONES'!BB3865</f>
        <v>0</v>
      </c>
      <c r="D3865" s="36">
        <f>'DETALLE DE CONEXIONES'!E3865</f>
        <v>0</v>
      </c>
      <c r="E3865" s="36">
        <f t="shared" si="180"/>
        <v>1</v>
      </c>
      <c r="F3865" s="36">
        <f>IFERROR(LIMPIA('DETALLE DE CONEXIONES'!N3865,1),0)</f>
        <v>0</v>
      </c>
      <c r="G3865" s="36" t="str">
        <f>LEFT('DETALLE DE CONEXIONES'!BE3865,3)</f>
        <v/>
      </c>
      <c r="H3865" s="36" t="str">
        <f>RIGHT('DETALLE DE CONEXIONES'!AK3865,2)</f>
        <v/>
      </c>
      <c r="I3865" s="36" t="str">
        <f>LEFT('DETALLE DE CONEXIONES'!AK3865,3)</f>
        <v/>
      </c>
      <c r="J3865" s="36" t="str">
        <f>LEFT('DETALLE DE CONEXIONES'!M3865,3)</f>
        <v/>
      </c>
      <c r="K3865" s="36" t="str">
        <f>IF(LEN('DETALLE DE CONEXIONES'!M3865)&lt;12,(RIGHT('DETALLE DE CONEXIONES'!M3865,5)),(RIGHT('DETALLE DE CONEXIONES'!M3865,6)))</f>
        <v/>
      </c>
      <c r="L3865" s="36">
        <f>IF(C3865="Saliente Local",(IFERROR((LIMPIA(J3865,1)),0)),0)</f>
        <v>0</v>
      </c>
      <c r="M3865" s="36">
        <f>IF(C3865="Saliente Nacional",(IFERROR((LIMPIA(J3865,1)),0)),0)</f>
        <v>0</v>
      </c>
      <c r="N3865" s="36">
        <f>IF(C3865="Saliente Internacional",(IFERROR((LIMPIA(J3865,1)),0)),0)</f>
        <v>0</v>
      </c>
      <c r="O3865" s="36">
        <f>IF(C3865="Saliente Local",(IFERROR((LIMPIA(K3865,1)),0)),0)</f>
        <v>0</v>
      </c>
      <c r="P3865" s="36">
        <f>IF(C3865="Saliente Nacional",(IFERROR((LIMPIA(K3865,1)),0)),0)</f>
        <v>0</v>
      </c>
      <c r="Q3865" s="36">
        <f>IF(C3865="Saliente Internacional",(IFERROR((LIMPIA(K3865,1)),0)),0)</f>
        <v>0</v>
      </c>
      <c r="R3865" s="36">
        <f t="shared" si="181"/>
        <v>0</v>
      </c>
      <c r="S3865" s="36">
        <f t="shared" si="182"/>
        <v>0</v>
      </c>
    </row>
    <row r="3866" spans="1:19" x14ac:dyDescent="0.25">
      <c r="A3866" s="101">
        <f>'DETALLE DE CONEXIONES'!P3866</f>
        <v>0</v>
      </c>
      <c r="B3866" s="36">
        <f>'DETALLE DE CONEXIONES'!I3866</f>
        <v>0</v>
      </c>
      <c r="C3866" s="36">
        <f>'DETALLE DE CONEXIONES'!BB3866</f>
        <v>0</v>
      </c>
      <c r="D3866" s="36">
        <f>'DETALLE DE CONEXIONES'!E3866</f>
        <v>0</v>
      </c>
      <c r="E3866" s="36">
        <f t="shared" si="180"/>
        <v>1</v>
      </c>
      <c r="F3866" s="36">
        <f>IFERROR(LIMPIA('DETALLE DE CONEXIONES'!N3866,1),0)</f>
        <v>0</v>
      </c>
      <c r="G3866" s="36" t="str">
        <f>LEFT('DETALLE DE CONEXIONES'!BE3866,3)</f>
        <v/>
      </c>
      <c r="H3866" s="36" t="str">
        <f>RIGHT('DETALLE DE CONEXIONES'!AK3866,2)</f>
        <v/>
      </c>
      <c r="I3866" s="36" t="str">
        <f>LEFT('DETALLE DE CONEXIONES'!AK3866,3)</f>
        <v/>
      </c>
      <c r="J3866" s="36" t="str">
        <f>LEFT('DETALLE DE CONEXIONES'!M3866,3)</f>
        <v/>
      </c>
      <c r="K3866" s="36" t="str">
        <f>IF(LEN('DETALLE DE CONEXIONES'!M3866)&lt;12,(RIGHT('DETALLE DE CONEXIONES'!M3866,5)),(RIGHT('DETALLE DE CONEXIONES'!M3866,6)))</f>
        <v/>
      </c>
      <c r="L3866" s="36">
        <f>IF(C3866="Saliente Local",(IFERROR((LIMPIA(J3866,1)),0)),0)</f>
        <v>0</v>
      </c>
      <c r="M3866" s="36">
        <f>IF(C3866="Saliente Nacional",(IFERROR((LIMPIA(J3866,1)),0)),0)</f>
        <v>0</v>
      </c>
      <c r="N3866" s="36">
        <f>IF(C3866="Saliente Internacional",(IFERROR((LIMPIA(J3866,1)),0)),0)</f>
        <v>0</v>
      </c>
      <c r="O3866" s="36">
        <f>IF(C3866="Saliente Local",(IFERROR((LIMPIA(K3866,1)),0)),0)</f>
        <v>0</v>
      </c>
      <c r="P3866" s="36">
        <f>IF(C3866="Saliente Nacional",(IFERROR((LIMPIA(K3866,1)),0)),0)</f>
        <v>0</v>
      </c>
      <c r="Q3866" s="36">
        <f>IF(C3866="Saliente Internacional",(IFERROR((LIMPIA(K3866,1)),0)),0)</f>
        <v>0</v>
      </c>
      <c r="R3866" s="36">
        <f t="shared" si="181"/>
        <v>0</v>
      </c>
      <c r="S3866" s="36">
        <f t="shared" si="182"/>
        <v>0</v>
      </c>
    </row>
    <row r="3867" spans="1:19" x14ac:dyDescent="0.25">
      <c r="A3867" s="101">
        <f>'DETALLE DE CONEXIONES'!P3867</f>
        <v>0</v>
      </c>
      <c r="B3867" s="36">
        <f>'DETALLE DE CONEXIONES'!I3867</f>
        <v>0</v>
      </c>
      <c r="C3867" s="36">
        <f>'DETALLE DE CONEXIONES'!BB3867</f>
        <v>0</v>
      </c>
      <c r="D3867" s="36">
        <f>'DETALLE DE CONEXIONES'!E3867</f>
        <v>0</v>
      </c>
      <c r="E3867" s="36">
        <f t="shared" si="180"/>
        <v>1</v>
      </c>
      <c r="F3867" s="36">
        <f>IFERROR(LIMPIA('DETALLE DE CONEXIONES'!N3867,1),0)</f>
        <v>0</v>
      </c>
      <c r="G3867" s="36" t="str">
        <f>LEFT('DETALLE DE CONEXIONES'!BE3867,3)</f>
        <v/>
      </c>
      <c r="H3867" s="36" t="str">
        <f>RIGHT('DETALLE DE CONEXIONES'!AK3867,2)</f>
        <v/>
      </c>
      <c r="I3867" s="36" t="str">
        <f>LEFT('DETALLE DE CONEXIONES'!AK3867,3)</f>
        <v/>
      </c>
      <c r="J3867" s="36" t="str">
        <f>LEFT('DETALLE DE CONEXIONES'!M3867,3)</f>
        <v/>
      </c>
      <c r="K3867" s="36" t="str">
        <f>IF(LEN('DETALLE DE CONEXIONES'!M3867)&lt;12,(RIGHT('DETALLE DE CONEXIONES'!M3867,5)),(RIGHT('DETALLE DE CONEXIONES'!M3867,6)))</f>
        <v/>
      </c>
      <c r="L3867" s="36">
        <f>IF(C3867="Saliente Local",(IFERROR((LIMPIA(J3867,1)),0)),0)</f>
        <v>0</v>
      </c>
      <c r="M3867" s="36">
        <f>IF(C3867="Saliente Nacional",(IFERROR((LIMPIA(J3867,1)),0)),0)</f>
        <v>0</v>
      </c>
      <c r="N3867" s="36">
        <f>IF(C3867="Saliente Internacional",(IFERROR((LIMPIA(J3867,1)),0)),0)</f>
        <v>0</v>
      </c>
      <c r="O3867" s="36">
        <f>IF(C3867="Saliente Local",(IFERROR((LIMPIA(K3867,1)),0)),0)</f>
        <v>0</v>
      </c>
      <c r="P3867" s="36">
        <f>IF(C3867="Saliente Nacional",(IFERROR((LIMPIA(K3867,1)),0)),0)</f>
        <v>0</v>
      </c>
      <c r="Q3867" s="36">
        <f>IF(C3867="Saliente Internacional",(IFERROR((LIMPIA(K3867,1)),0)),0)</f>
        <v>0</v>
      </c>
      <c r="R3867" s="36">
        <f t="shared" si="181"/>
        <v>0</v>
      </c>
      <c r="S3867" s="36">
        <f t="shared" si="182"/>
        <v>0</v>
      </c>
    </row>
    <row r="3868" spans="1:19" x14ac:dyDescent="0.25">
      <c r="A3868" s="101">
        <f>'DETALLE DE CONEXIONES'!P3868</f>
        <v>0</v>
      </c>
      <c r="B3868" s="36">
        <f>'DETALLE DE CONEXIONES'!I3868</f>
        <v>0</v>
      </c>
      <c r="C3868" s="36">
        <f>'DETALLE DE CONEXIONES'!BB3868</f>
        <v>0</v>
      </c>
      <c r="D3868" s="36">
        <f>'DETALLE DE CONEXIONES'!E3868</f>
        <v>0</v>
      </c>
      <c r="E3868" s="36">
        <f t="shared" si="180"/>
        <v>1</v>
      </c>
      <c r="F3868" s="36">
        <f>IFERROR(LIMPIA('DETALLE DE CONEXIONES'!N3868,1),0)</f>
        <v>0</v>
      </c>
      <c r="G3868" s="36" t="str">
        <f>LEFT('DETALLE DE CONEXIONES'!BE3868,3)</f>
        <v/>
      </c>
      <c r="H3868" s="36" t="str">
        <f>RIGHT('DETALLE DE CONEXIONES'!AK3868,2)</f>
        <v/>
      </c>
      <c r="I3868" s="36" t="str">
        <f>LEFT('DETALLE DE CONEXIONES'!AK3868,3)</f>
        <v/>
      </c>
      <c r="J3868" s="36" t="str">
        <f>LEFT('DETALLE DE CONEXIONES'!M3868,3)</f>
        <v/>
      </c>
      <c r="K3868" s="36" t="str">
        <f>IF(LEN('DETALLE DE CONEXIONES'!M3868)&lt;12,(RIGHT('DETALLE DE CONEXIONES'!M3868,5)),(RIGHT('DETALLE DE CONEXIONES'!M3868,6)))</f>
        <v/>
      </c>
      <c r="L3868" s="36">
        <f>IF(C3868="Saliente Local",(IFERROR((LIMPIA(J3868,1)),0)),0)</f>
        <v>0</v>
      </c>
      <c r="M3868" s="36">
        <f>IF(C3868="Saliente Nacional",(IFERROR((LIMPIA(J3868,1)),0)),0)</f>
        <v>0</v>
      </c>
      <c r="N3868" s="36">
        <f>IF(C3868="Saliente Internacional",(IFERROR((LIMPIA(J3868,1)),0)),0)</f>
        <v>0</v>
      </c>
      <c r="O3868" s="36">
        <f>IF(C3868="Saliente Local",(IFERROR((LIMPIA(K3868,1)),0)),0)</f>
        <v>0</v>
      </c>
      <c r="P3868" s="36">
        <f>IF(C3868="Saliente Nacional",(IFERROR((LIMPIA(K3868,1)),0)),0)</f>
        <v>0</v>
      </c>
      <c r="Q3868" s="36">
        <f>IF(C3868="Saliente Internacional",(IFERROR((LIMPIA(K3868,1)),0)),0)</f>
        <v>0</v>
      </c>
      <c r="R3868" s="36">
        <f t="shared" si="181"/>
        <v>0</v>
      </c>
      <c r="S3868" s="36">
        <f t="shared" si="182"/>
        <v>0</v>
      </c>
    </row>
    <row r="3869" spans="1:19" x14ac:dyDescent="0.25">
      <c r="A3869" s="101">
        <f>'DETALLE DE CONEXIONES'!P3869</f>
        <v>0</v>
      </c>
      <c r="B3869" s="36">
        <f>'DETALLE DE CONEXIONES'!I3869</f>
        <v>0</v>
      </c>
      <c r="C3869" s="36">
        <f>'DETALLE DE CONEXIONES'!BB3869</f>
        <v>0</v>
      </c>
      <c r="D3869" s="36">
        <f>'DETALLE DE CONEXIONES'!E3869</f>
        <v>0</v>
      </c>
      <c r="E3869" s="36">
        <f t="shared" si="180"/>
        <v>1</v>
      </c>
      <c r="F3869" s="36">
        <f>IFERROR(LIMPIA('DETALLE DE CONEXIONES'!N3869,1),0)</f>
        <v>0</v>
      </c>
      <c r="G3869" s="36" t="str">
        <f>LEFT('DETALLE DE CONEXIONES'!BE3869,3)</f>
        <v/>
      </c>
      <c r="H3869" s="36" t="str">
        <f>RIGHT('DETALLE DE CONEXIONES'!AK3869,2)</f>
        <v/>
      </c>
      <c r="I3869" s="36" t="str">
        <f>LEFT('DETALLE DE CONEXIONES'!AK3869,3)</f>
        <v/>
      </c>
      <c r="J3869" s="36" t="str">
        <f>LEFT('DETALLE DE CONEXIONES'!M3869,3)</f>
        <v/>
      </c>
      <c r="K3869" s="36" t="str">
        <f>IF(LEN('DETALLE DE CONEXIONES'!M3869)&lt;12,(RIGHT('DETALLE DE CONEXIONES'!M3869,5)),(RIGHT('DETALLE DE CONEXIONES'!M3869,6)))</f>
        <v/>
      </c>
      <c r="L3869" s="36">
        <f>IF(C3869="Saliente Local",(IFERROR((LIMPIA(J3869,1)),0)),0)</f>
        <v>0</v>
      </c>
      <c r="M3869" s="36">
        <f>IF(C3869="Saliente Nacional",(IFERROR((LIMPIA(J3869,1)),0)),0)</f>
        <v>0</v>
      </c>
      <c r="N3869" s="36">
        <f>IF(C3869="Saliente Internacional",(IFERROR((LIMPIA(J3869,1)),0)),0)</f>
        <v>0</v>
      </c>
      <c r="O3869" s="36">
        <f>IF(C3869="Saliente Local",(IFERROR((LIMPIA(K3869,1)),0)),0)</f>
        <v>0</v>
      </c>
      <c r="P3869" s="36">
        <f>IF(C3869="Saliente Nacional",(IFERROR((LIMPIA(K3869,1)),0)),0)</f>
        <v>0</v>
      </c>
      <c r="Q3869" s="36">
        <f>IF(C3869="Saliente Internacional",(IFERROR((LIMPIA(K3869,1)),0)),0)</f>
        <v>0</v>
      </c>
      <c r="R3869" s="36">
        <f t="shared" si="181"/>
        <v>0</v>
      </c>
      <c r="S3869" s="36">
        <f t="shared" si="182"/>
        <v>0</v>
      </c>
    </row>
    <row r="3870" spans="1:19" x14ac:dyDescent="0.25">
      <c r="A3870" s="101">
        <f>'DETALLE DE CONEXIONES'!P3870</f>
        <v>0</v>
      </c>
      <c r="B3870" s="36">
        <f>'DETALLE DE CONEXIONES'!I3870</f>
        <v>0</v>
      </c>
      <c r="C3870" s="36">
        <f>'DETALLE DE CONEXIONES'!BB3870</f>
        <v>0</v>
      </c>
      <c r="D3870" s="36">
        <f>'DETALLE DE CONEXIONES'!E3870</f>
        <v>0</v>
      </c>
      <c r="E3870" s="36">
        <f t="shared" si="180"/>
        <v>1</v>
      </c>
      <c r="F3870" s="36">
        <f>IFERROR(LIMPIA('DETALLE DE CONEXIONES'!N3870,1),0)</f>
        <v>0</v>
      </c>
      <c r="G3870" s="36" t="str">
        <f>LEFT('DETALLE DE CONEXIONES'!BE3870,3)</f>
        <v/>
      </c>
      <c r="H3870" s="36" t="str">
        <f>RIGHT('DETALLE DE CONEXIONES'!AK3870,2)</f>
        <v/>
      </c>
      <c r="I3870" s="36" t="str">
        <f>LEFT('DETALLE DE CONEXIONES'!AK3870,3)</f>
        <v/>
      </c>
      <c r="J3870" s="36" t="str">
        <f>LEFT('DETALLE DE CONEXIONES'!M3870,3)</f>
        <v/>
      </c>
      <c r="K3870" s="36" t="str">
        <f>IF(LEN('DETALLE DE CONEXIONES'!M3870)&lt;12,(RIGHT('DETALLE DE CONEXIONES'!M3870,5)),(RIGHT('DETALLE DE CONEXIONES'!M3870,6)))</f>
        <v/>
      </c>
      <c r="L3870" s="36">
        <f>IF(C3870="Saliente Local",(IFERROR((LIMPIA(J3870,1)),0)),0)</f>
        <v>0</v>
      </c>
      <c r="M3870" s="36">
        <f>IF(C3870="Saliente Nacional",(IFERROR((LIMPIA(J3870,1)),0)),0)</f>
        <v>0</v>
      </c>
      <c r="N3870" s="36">
        <f>IF(C3870="Saliente Internacional",(IFERROR((LIMPIA(J3870,1)),0)),0)</f>
        <v>0</v>
      </c>
      <c r="O3870" s="36">
        <f>IF(C3870="Saliente Local",(IFERROR((LIMPIA(K3870,1)),0)),0)</f>
        <v>0</v>
      </c>
      <c r="P3870" s="36">
        <f>IF(C3870="Saliente Nacional",(IFERROR((LIMPIA(K3870,1)),0)),0)</f>
        <v>0</v>
      </c>
      <c r="Q3870" s="36">
        <f>IF(C3870="Saliente Internacional",(IFERROR((LIMPIA(K3870,1)),0)),0)</f>
        <v>0</v>
      </c>
      <c r="R3870" s="36">
        <f t="shared" si="181"/>
        <v>0</v>
      </c>
      <c r="S3870" s="36">
        <f t="shared" si="182"/>
        <v>0</v>
      </c>
    </row>
    <row r="3871" spans="1:19" x14ac:dyDescent="0.25">
      <c r="A3871" s="101">
        <f>'DETALLE DE CONEXIONES'!P3871</f>
        <v>0</v>
      </c>
      <c r="B3871" s="36">
        <f>'DETALLE DE CONEXIONES'!I3871</f>
        <v>0</v>
      </c>
      <c r="C3871" s="36">
        <f>'DETALLE DE CONEXIONES'!BB3871</f>
        <v>0</v>
      </c>
      <c r="D3871" s="36">
        <f>'DETALLE DE CONEXIONES'!E3871</f>
        <v>0</v>
      </c>
      <c r="E3871" s="36">
        <f t="shared" si="180"/>
        <v>1</v>
      </c>
      <c r="F3871" s="36">
        <f>IFERROR(LIMPIA('DETALLE DE CONEXIONES'!N3871,1),0)</f>
        <v>0</v>
      </c>
      <c r="G3871" s="36" t="str">
        <f>LEFT('DETALLE DE CONEXIONES'!BE3871,3)</f>
        <v/>
      </c>
      <c r="H3871" s="36" t="str">
        <f>RIGHT('DETALLE DE CONEXIONES'!AK3871,2)</f>
        <v/>
      </c>
      <c r="I3871" s="36" t="str">
        <f>LEFT('DETALLE DE CONEXIONES'!AK3871,3)</f>
        <v/>
      </c>
      <c r="J3871" s="36" t="str">
        <f>LEFT('DETALLE DE CONEXIONES'!M3871,3)</f>
        <v/>
      </c>
      <c r="K3871" s="36" t="str">
        <f>IF(LEN('DETALLE DE CONEXIONES'!M3871)&lt;12,(RIGHT('DETALLE DE CONEXIONES'!M3871,5)),(RIGHT('DETALLE DE CONEXIONES'!M3871,6)))</f>
        <v/>
      </c>
      <c r="L3871" s="36">
        <f>IF(C3871="Saliente Local",(IFERROR((LIMPIA(J3871,1)),0)),0)</f>
        <v>0</v>
      </c>
      <c r="M3871" s="36">
        <f>IF(C3871="Saliente Nacional",(IFERROR((LIMPIA(J3871,1)),0)),0)</f>
        <v>0</v>
      </c>
      <c r="N3871" s="36">
        <f>IF(C3871="Saliente Internacional",(IFERROR((LIMPIA(J3871,1)),0)),0)</f>
        <v>0</v>
      </c>
      <c r="O3871" s="36">
        <f>IF(C3871="Saliente Local",(IFERROR((LIMPIA(K3871,1)),0)),0)</f>
        <v>0</v>
      </c>
      <c r="P3871" s="36">
        <f>IF(C3871="Saliente Nacional",(IFERROR((LIMPIA(K3871,1)),0)),0)</f>
        <v>0</v>
      </c>
      <c r="Q3871" s="36">
        <f>IF(C3871="Saliente Internacional",(IFERROR((LIMPIA(K3871,1)),0)),0)</f>
        <v>0</v>
      </c>
      <c r="R3871" s="36">
        <f t="shared" si="181"/>
        <v>0</v>
      </c>
      <c r="S3871" s="36">
        <f t="shared" si="182"/>
        <v>0</v>
      </c>
    </row>
    <row r="3872" spans="1:19" x14ac:dyDescent="0.25">
      <c r="A3872" s="101">
        <f>'DETALLE DE CONEXIONES'!P3872</f>
        <v>0</v>
      </c>
      <c r="B3872" s="36">
        <f>'DETALLE DE CONEXIONES'!I3872</f>
        <v>0</v>
      </c>
      <c r="C3872" s="36">
        <f>'DETALLE DE CONEXIONES'!BB3872</f>
        <v>0</v>
      </c>
      <c r="D3872" s="36">
        <f>'DETALLE DE CONEXIONES'!E3872</f>
        <v>0</v>
      </c>
      <c r="E3872" s="36">
        <f t="shared" si="180"/>
        <v>1</v>
      </c>
      <c r="F3872" s="36">
        <f>IFERROR(LIMPIA('DETALLE DE CONEXIONES'!N3872,1),0)</f>
        <v>0</v>
      </c>
      <c r="G3872" s="36" t="str">
        <f>LEFT('DETALLE DE CONEXIONES'!BE3872,3)</f>
        <v/>
      </c>
      <c r="H3872" s="36" t="str">
        <f>RIGHT('DETALLE DE CONEXIONES'!AK3872,2)</f>
        <v/>
      </c>
      <c r="I3872" s="36" t="str">
        <f>LEFT('DETALLE DE CONEXIONES'!AK3872,3)</f>
        <v/>
      </c>
      <c r="J3872" s="36" t="str">
        <f>LEFT('DETALLE DE CONEXIONES'!M3872,3)</f>
        <v/>
      </c>
      <c r="K3872" s="36" t="str">
        <f>IF(LEN('DETALLE DE CONEXIONES'!M3872)&lt;12,(RIGHT('DETALLE DE CONEXIONES'!M3872,5)),(RIGHT('DETALLE DE CONEXIONES'!M3872,6)))</f>
        <v/>
      </c>
      <c r="L3872" s="36">
        <f>IF(C3872="Saliente Local",(IFERROR((LIMPIA(J3872,1)),0)),0)</f>
        <v>0</v>
      </c>
      <c r="M3872" s="36">
        <f>IF(C3872="Saliente Nacional",(IFERROR((LIMPIA(J3872,1)),0)),0)</f>
        <v>0</v>
      </c>
      <c r="N3872" s="36">
        <f>IF(C3872="Saliente Internacional",(IFERROR((LIMPIA(J3872,1)),0)),0)</f>
        <v>0</v>
      </c>
      <c r="O3872" s="36">
        <f>IF(C3872="Saliente Local",(IFERROR((LIMPIA(K3872,1)),0)),0)</f>
        <v>0</v>
      </c>
      <c r="P3872" s="36">
        <f>IF(C3872="Saliente Nacional",(IFERROR((LIMPIA(K3872,1)),0)),0)</f>
        <v>0</v>
      </c>
      <c r="Q3872" s="36">
        <f>IF(C3872="Saliente Internacional",(IFERROR((LIMPIA(K3872,1)),0)),0)</f>
        <v>0</v>
      </c>
      <c r="R3872" s="36">
        <f t="shared" si="181"/>
        <v>0</v>
      </c>
      <c r="S3872" s="36">
        <f t="shared" si="182"/>
        <v>0</v>
      </c>
    </row>
    <row r="3873" spans="1:19" x14ac:dyDescent="0.25">
      <c r="A3873" s="101">
        <f>'DETALLE DE CONEXIONES'!P3873</f>
        <v>0</v>
      </c>
      <c r="B3873" s="36">
        <f>'DETALLE DE CONEXIONES'!I3873</f>
        <v>0</v>
      </c>
      <c r="C3873" s="36">
        <f>'DETALLE DE CONEXIONES'!BB3873</f>
        <v>0</v>
      </c>
      <c r="D3873" s="36">
        <f>'DETALLE DE CONEXIONES'!E3873</f>
        <v>0</v>
      </c>
      <c r="E3873" s="36">
        <f t="shared" si="180"/>
        <v>1</v>
      </c>
      <c r="F3873" s="36">
        <f>IFERROR(LIMPIA('DETALLE DE CONEXIONES'!N3873,1),0)</f>
        <v>0</v>
      </c>
      <c r="G3873" s="36" t="str">
        <f>LEFT('DETALLE DE CONEXIONES'!BE3873,3)</f>
        <v/>
      </c>
      <c r="H3873" s="36" t="str">
        <f>RIGHT('DETALLE DE CONEXIONES'!AK3873,2)</f>
        <v/>
      </c>
      <c r="I3873" s="36" t="str">
        <f>LEFT('DETALLE DE CONEXIONES'!AK3873,3)</f>
        <v/>
      </c>
      <c r="J3873" s="36" t="str">
        <f>LEFT('DETALLE DE CONEXIONES'!M3873,3)</f>
        <v/>
      </c>
      <c r="K3873" s="36" t="str">
        <f>IF(LEN('DETALLE DE CONEXIONES'!M3873)&lt;12,(RIGHT('DETALLE DE CONEXIONES'!M3873,5)),(RIGHT('DETALLE DE CONEXIONES'!M3873,6)))</f>
        <v/>
      </c>
      <c r="L3873" s="36">
        <f>IF(C3873="Saliente Local",(IFERROR((LIMPIA(J3873,1)),0)),0)</f>
        <v>0</v>
      </c>
      <c r="M3873" s="36">
        <f>IF(C3873="Saliente Nacional",(IFERROR((LIMPIA(J3873,1)),0)),0)</f>
        <v>0</v>
      </c>
      <c r="N3873" s="36">
        <f>IF(C3873="Saliente Internacional",(IFERROR((LIMPIA(J3873,1)),0)),0)</f>
        <v>0</v>
      </c>
      <c r="O3873" s="36">
        <f>IF(C3873="Saliente Local",(IFERROR((LIMPIA(K3873,1)),0)),0)</f>
        <v>0</v>
      </c>
      <c r="P3873" s="36">
        <f>IF(C3873="Saliente Nacional",(IFERROR((LIMPIA(K3873,1)),0)),0)</f>
        <v>0</v>
      </c>
      <c r="Q3873" s="36">
        <f>IF(C3873="Saliente Internacional",(IFERROR((LIMPIA(K3873,1)),0)),0)</f>
        <v>0</v>
      </c>
      <c r="R3873" s="36">
        <f t="shared" si="181"/>
        <v>0</v>
      </c>
      <c r="S3873" s="36">
        <f t="shared" si="182"/>
        <v>0</v>
      </c>
    </row>
    <row r="3874" spans="1:19" x14ac:dyDescent="0.25">
      <c r="A3874" s="101">
        <f>'DETALLE DE CONEXIONES'!P3874</f>
        <v>0</v>
      </c>
      <c r="B3874" s="36">
        <f>'DETALLE DE CONEXIONES'!I3874</f>
        <v>0</v>
      </c>
      <c r="C3874" s="36">
        <f>'DETALLE DE CONEXIONES'!BB3874</f>
        <v>0</v>
      </c>
      <c r="D3874" s="36">
        <f>'DETALLE DE CONEXIONES'!E3874</f>
        <v>0</v>
      </c>
      <c r="E3874" s="36">
        <f t="shared" si="180"/>
        <v>1</v>
      </c>
      <c r="F3874" s="36">
        <f>IFERROR(LIMPIA('DETALLE DE CONEXIONES'!N3874,1),0)</f>
        <v>0</v>
      </c>
      <c r="G3874" s="36" t="str">
        <f>LEFT('DETALLE DE CONEXIONES'!BE3874,3)</f>
        <v/>
      </c>
      <c r="H3874" s="36" t="str">
        <f>RIGHT('DETALLE DE CONEXIONES'!AK3874,2)</f>
        <v/>
      </c>
      <c r="I3874" s="36" t="str">
        <f>LEFT('DETALLE DE CONEXIONES'!AK3874,3)</f>
        <v/>
      </c>
      <c r="J3874" s="36" t="str">
        <f>LEFT('DETALLE DE CONEXIONES'!M3874,3)</f>
        <v/>
      </c>
      <c r="K3874" s="36" t="str">
        <f>IF(LEN('DETALLE DE CONEXIONES'!M3874)&lt;12,(RIGHT('DETALLE DE CONEXIONES'!M3874,5)),(RIGHT('DETALLE DE CONEXIONES'!M3874,6)))</f>
        <v/>
      </c>
      <c r="L3874" s="36">
        <f>IF(C3874="Saliente Local",(IFERROR((LIMPIA(J3874,1)),0)),0)</f>
        <v>0</v>
      </c>
      <c r="M3874" s="36">
        <f>IF(C3874="Saliente Nacional",(IFERROR((LIMPIA(J3874,1)),0)),0)</f>
        <v>0</v>
      </c>
      <c r="N3874" s="36">
        <f>IF(C3874="Saliente Internacional",(IFERROR((LIMPIA(J3874,1)),0)),0)</f>
        <v>0</v>
      </c>
      <c r="O3874" s="36">
        <f>IF(C3874="Saliente Local",(IFERROR((LIMPIA(K3874,1)),0)),0)</f>
        <v>0</v>
      </c>
      <c r="P3874" s="36">
        <f>IF(C3874="Saliente Nacional",(IFERROR((LIMPIA(K3874,1)),0)),0)</f>
        <v>0</v>
      </c>
      <c r="Q3874" s="36">
        <f>IF(C3874="Saliente Internacional",(IFERROR((LIMPIA(K3874,1)),0)),0)</f>
        <v>0</v>
      </c>
      <c r="R3874" s="36">
        <f t="shared" si="181"/>
        <v>0</v>
      </c>
      <c r="S3874" s="36">
        <f t="shared" si="182"/>
        <v>0</v>
      </c>
    </row>
    <row r="3875" spans="1:19" x14ac:dyDescent="0.25">
      <c r="A3875" s="101">
        <f>'DETALLE DE CONEXIONES'!P3875</f>
        <v>0</v>
      </c>
      <c r="B3875" s="36">
        <f>'DETALLE DE CONEXIONES'!I3875</f>
        <v>0</v>
      </c>
      <c r="C3875" s="36">
        <f>'DETALLE DE CONEXIONES'!BB3875</f>
        <v>0</v>
      </c>
      <c r="D3875" s="36">
        <f>'DETALLE DE CONEXIONES'!E3875</f>
        <v>0</v>
      </c>
      <c r="E3875" s="36">
        <f t="shared" si="180"/>
        <v>1</v>
      </c>
      <c r="F3875" s="36">
        <f>IFERROR(LIMPIA('DETALLE DE CONEXIONES'!N3875,1),0)</f>
        <v>0</v>
      </c>
      <c r="G3875" s="36" t="str">
        <f>LEFT('DETALLE DE CONEXIONES'!BE3875,3)</f>
        <v/>
      </c>
      <c r="H3875" s="36" t="str">
        <f>RIGHT('DETALLE DE CONEXIONES'!AK3875,2)</f>
        <v/>
      </c>
      <c r="I3875" s="36" t="str">
        <f>LEFT('DETALLE DE CONEXIONES'!AK3875,3)</f>
        <v/>
      </c>
      <c r="J3875" s="36" t="str">
        <f>LEFT('DETALLE DE CONEXIONES'!M3875,3)</f>
        <v/>
      </c>
      <c r="K3875" s="36" t="str">
        <f>IF(LEN('DETALLE DE CONEXIONES'!M3875)&lt;12,(RIGHT('DETALLE DE CONEXIONES'!M3875,5)),(RIGHT('DETALLE DE CONEXIONES'!M3875,6)))</f>
        <v/>
      </c>
      <c r="L3875" s="36">
        <f>IF(C3875="Saliente Local",(IFERROR((LIMPIA(J3875,1)),0)),0)</f>
        <v>0</v>
      </c>
      <c r="M3875" s="36">
        <f>IF(C3875="Saliente Nacional",(IFERROR((LIMPIA(J3875,1)),0)),0)</f>
        <v>0</v>
      </c>
      <c r="N3875" s="36">
        <f>IF(C3875="Saliente Internacional",(IFERROR((LIMPIA(J3875,1)),0)),0)</f>
        <v>0</v>
      </c>
      <c r="O3875" s="36">
        <f>IF(C3875="Saliente Local",(IFERROR((LIMPIA(K3875,1)),0)),0)</f>
        <v>0</v>
      </c>
      <c r="P3875" s="36">
        <f>IF(C3875="Saliente Nacional",(IFERROR((LIMPIA(K3875,1)),0)),0)</f>
        <v>0</v>
      </c>
      <c r="Q3875" s="36">
        <f>IF(C3875="Saliente Internacional",(IFERROR((LIMPIA(K3875,1)),0)),0)</f>
        <v>0</v>
      </c>
      <c r="R3875" s="36">
        <f t="shared" si="181"/>
        <v>0</v>
      </c>
      <c r="S3875" s="36">
        <f t="shared" si="182"/>
        <v>0</v>
      </c>
    </row>
    <row r="3876" spans="1:19" x14ac:dyDescent="0.25">
      <c r="A3876" s="101">
        <f>'DETALLE DE CONEXIONES'!P3876</f>
        <v>0</v>
      </c>
      <c r="B3876" s="36">
        <f>'DETALLE DE CONEXIONES'!I3876</f>
        <v>0</v>
      </c>
      <c r="C3876" s="36">
        <f>'DETALLE DE CONEXIONES'!BB3876</f>
        <v>0</v>
      </c>
      <c r="D3876" s="36">
        <f>'DETALLE DE CONEXIONES'!E3876</f>
        <v>0</v>
      </c>
      <c r="E3876" s="36">
        <f t="shared" si="180"/>
        <v>1</v>
      </c>
      <c r="F3876" s="36">
        <f>IFERROR(LIMPIA('DETALLE DE CONEXIONES'!N3876,1),0)</f>
        <v>0</v>
      </c>
      <c r="G3876" s="36" t="str">
        <f>LEFT('DETALLE DE CONEXIONES'!BE3876,3)</f>
        <v/>
      </c>
      <c r="H3876" s="36" t="str">
        <f>RIGHT('DETALLE DE CONEXIONES'!AK3876,2)</f>
        <v/>
      </c>
      <c r="I3876" s="36" t="str">
        <f>LEFT('DETALLE DE CONEXIONES'!AK3876,3)</f>
        <v/>
      </c>
      <c r="J3876" s="36" t="str">
        <f>LEFT('DETALLE DE CONEXIONES'!M3876,3)</f>
        <v/>
      </c>
      <c r="K3876" s="36" t="str">
        <f>IF(LEN('DETALLE DE CONEXIONES'!M3876)&lt;12,(RIGHT('DETALLE DE CONEXIONES'!M3876,5)),(RIGHT('DETALLE DE CONEXIONES'!M3876,6)))</f>
        <v/>
      </c>
      <c r="L3876" s="36">
        <f>IF(C3876="Saliente Local",(IFERROR((LIMPIA(J3876,1)),0)),0)</f>
        <v>0</v>
      </c>
      <c r="M3876" s="36">
        <f>IF(C3876="Saliente Nacional",(IFERROR((LIMPIA(J3876,1)),0)),0)</f>
        <v>0</v>
      </c>
      <c r="N3876" s="36">
        <f>IF(C3876="Saliente Internacional",(IFERROR((LIMPIA(J3876,1)),0)),0)</f>
        <v>0</v>
      </c>
      <c r="O3876" s="36">
        <f>IF(C3876="Saliente Local",(IFERROR((LIMPIA(K3876,1)),0)),0)</f>
        <v>0</v>
      </c>
      <c r="P3876" s="36">
        <f>IF(C3876="Saliente Nacional",(IFERROR((LIMPIA(K3876,1)),0)),0)</f>
        <v>0</v>
      </c>
      <c r="Q3876" s="36">
        <f>IF(C3876="Saliente Internacional",(IFERROR((LIMPIA(K3876,1)),0)),0)</f>
        <v>0</v>
      </c>
      <c r="R3876" s="36">
        <f t="shared" si="181"/>
        <v>0</v>
      </c>
      <c r="S3876" s="36">
        <f t="shared" si="182"/>
        <v>0</v>
      </c>
    </row>
    <row r="3877" spans="1:19" x14ac:dyDescent="0.25">
      <c r="A3877" s="101">
        <f>'DETALLE DE CONEXIONES'!P3877</f>
        <v>0</v>
      </c>
      <c r="B3877" s="36">
        <f>'DETALLE DE CONEXIONES'!I3877</f>
        <v>0</v>
      </c>
      <c r="C3877" s="36">
        <f>'DETALLE DE CONEXIONES'!BB3877</f>
        <v>0</v>
      </c>
      <c r="D3877" s="36">
        <f>'DETALLE DE CONEXIONES'!E3877</f>
        <v>0</v>
      </c>
      <c r="E3877" s="36">
        <f t="shared" si="180"/>
        <v>1</v>
      </c>
      <c r="F3877" s="36">
        <f>IFERROR(LIMPIA('DETALLE DE CONEXIONES'!N3877,1),0)</f>
        <v>0</v>
      </c>
      <c r="G3877" s="36" t="str">
        <f>LEFT('DETALLE DE CONEXIONES'!BE3877,3)</f>
        <v/>
      </c>
      <c r="H3877" s="36" t="str">
        <f>RIGHT('DETALLE DE CONEXIONES'!AK3877,2)</f>
        <v/>
      </c>
      <c r="I3877" s="36" t="str">
        <f>LEFT('DETALLE DE CONEXIONES'!AK3877,3)</f>
        <v/>
      </c>
      <c r="J3877" s="36" t="str">
        <f>LEFT('DETALLE DE CONEXIONES'!M3877,3)</f>
        <v/>
      </c>
      <c r="K3877" s="36" t="str">
        <f>IF(LEN('DETALLE DE CONEXIONES'!M3877)&lt;12,(RIGHT('DETALLE DE CONEXIONES'!M3877,5)),(RIGHT('DETALLE DE CONEXIONES'!M3877,6)))</f>
        <v/>
      </c>
      <c r="L3877" s="36">
        <f>IF(C3877="Saliente Local",(IFERROR((LIMPIA(J3877,1)),0)),0)</f>
        <v>0</v>
      </c>
      <c r="M3877" s="36">
        <f>IF(C3877="Saliente Nacional",(IFERROR((LIMPIA(J3877,1)),0)),0)</f>
        <v>0</v>
      </c>
      <c r="N3877" s="36">
        <f>IF(C3877="Saliente Internacional",(IFERROR((LIMPIA(J3877,1)),0)),0)</f>
        <v>0</v>
      </c>
      <c r="O3877" s="36">
        <f>IF(C3877="Saliente Local",(IFERROR((LIMPIA(K3877,1)),0)),0)</f>
        <v>0</v>
      </c>
      <c r="P3877" s="36">
        <f>IF(C3877="Saliente Nacional",(IFERROR((LIMPIA(K3877,1)),0)),0)</f>
        <v>0</v>
      </c>
      <c r="Q3877" s="36">
        <f>IF(C3877="Saliente Internacional",(IFERROR((LIMPIA(K3877,1)),0)),0)</f>
        <v>0</v>
      </c>
      <c r="R3877" s="36">
        <f t="shared" si="181"/>
        <v>0</v>
      </c>
      <c r="S3877" s="36">
        <f t="shared" si="182"/>
        <v>0</v>
      </c>
    </row>
    <row r="3878" spans="1:19" x14ac:dyDescent="0.25">
      <c r="A3878" s="101">
        <f>'DETALLE DE CONEXIONES'!P3878</f>
        <v>0</v>
      </c>
      <c r="B3878" s="36">
        <f>'DETALLE DE CONEXIONES'!I3878</f>
        <v>0</v>
      </c>
      <c r="C3878" s="36">
        <f>'DETALLE DE CONEXIONES'!BB3878</f>
        <v>0</v>
      </c>
      <c r="D3878" s="36">
        <f>'DETALLE DE CONEXIONES'!E3878</f>
        <v>0</v>
      </c>
      <c r="E3878" s="36">
        <f t="shared" si="180"/>
        <v>1</v>
      </c>
      <c r="F3878" s="36">
        <f>IFERROR(LIMPIA('DETALLE DE CONEXIONES'!N3878,1),0)</f>
        <v>0</v>
      </c>
      <c r="G3878" s="36" t="str">
        <f>LEFT('DETALLE DE CONEXIONES'!BE3878,3)</f>
        <v/>
      </c>
      <c r="H3878" s="36" t="str">
        <f>RIGHT('DETALLE DE CONEXIONES'!AK3878,2)</f>
        <v/>
      </c>
      <c r="I3878" s="36" t="str">
        <f>LEFT('DETALLE DE CONEXIONES'!AK3878,3)</f>
        <v/>
      </c>
      <c r="J3878" s="36" t="str">
        <f>LEFT('DETALLE DE CONEXIONES'!M3878,3)</f>
        <v/>
      </c>
      <c r="K3878" s="36" t="str">
        <f>IF(LEN('DETALLE DE CONEXIONES'!M3878)&lt;12,(RIGHT('DETALLE DE CONEXIONES'!M3878,5)),(RIGHT('DETALLE DE CONEXIONES'!M3878,6)))</f>
        <v/>
      </c>
      <c r="L3878" s="36">
        <f>IF(C3878="Saliente Local",(IFERROR((LIMPIA(J3878,1)),0)),0)</f>
        <v>0</v>
      </c>
      <c r="M3878" s="36">
        <f>IF(C3878="Saliente Nacional",(IFERROR((LIMPIA(J3878,1)),0)),0)</f>
        <v>0</v>
      </c>
      <c r="N3878" s="36">
        <f>IF(C3878="Saliente Internacional",(IFERROR((LIMPIA(J3878,1)),0)),0)</f>
        <v>0</v>
      </c>
      <c r="O3878" s="36">
        <f>IF(C3878="Saliente Local",(IFERROR((LIMPIA(K3878,1)),0)),0)</f>
        <v>0</v>
      </c>
      <c r="P3878" s="36">
        <f>IF(C3878="Saliente Nacional",(IFERROR((LIMPIA(K3878,1)),0)),0)</f>
        <v>0</v>
      </c>
      <c r="Q3878" s="36">
        <f>IF(C3878="Saliente Internacional",(IFERROR((LIMPIA(K3878,1)),0)),0)</f>
        <v>0</v>
      </c>
      <c r="R3878" s="36">
        <f t="shared" si="181"/>
        <v>0</v>
      </c>
      <c r="S3878" s="36">
        <f t="shared" si="182"/>
        <v>0</v>
      </c>
    </row>
    <row r="3879" spans="1:19" x14ac:dyDescent="0.25">
      <c r="A3879" s="101">
        <f>'DETALLE DE CONEXIONES'!P3879</f>
        <v>0</v>
      </c>
      <c r="B3879" s="36">
        <f>'DETALLE DE CONEXIONES'!I3879</f>
        <v>0</v>
      </c>
      <c r="C3879" s="36">
        <f>'DETALLE DE CONEXIONES'!BB3879</f>
        <v>0</v>
      </c>
      <c r="D3879" s="36">
        <f>'DETALLE DE CONEXIONES'!E3879</f>
        <v>0</v>
      </c>
      <c r="E3879" s="36">
        <f t="shared" si="180"/>
        <v>1</v>
      </c>
      <c r="F3879" s="36">
        <f>IFERROR(LIMPIA('DETALLE DE CONEXIONES'!N3879,1),0)</f>
        <v>0</v>
      </c>
      <c r="G3879" s="36" t="str">
        <f>LEFT('DETALLE DE CONEXIONES'!BE3879,3)</f>
        <v/>
      </c>
      <c r="H3879" s="36" t="str">
        <f>RIGHT('DETALLE DE CONEXIONES'!AK3879,2)</f>
        <v/>
      </c>
      <c r="I3879" s="36" t="str">
        <f>LEFT('DETALLE DE CONEXIONES'!AK3879,3)</f>
        <v/>
      </c>
      <c r="J3879" s="36" t="str">
        <f>LEFT('DETALLE DE CONEXIONES'!M3879,3)</f>
        <v/>
      </c>
      <c r="K3879" s="36" t="str">
        <f>IF(LEN('DETALLE DE CONEXIONES'!M3879)&lt;12,(RIGHT('DETALLE DE CONEXIONES'!M3879,5)),(RIGHT('DETALLE DE CONEXIONES'!M3879,6)))</f>
        <v/>
      </c>
      <c r="L3879" s="36">
        <f>IF(C3879="Saliente Local",(IFERROR((LIMPIA(J3879,1)),0)),0)</f>
        <v>0</v>
      </c>
      <c r="M3879" s="36">
        <f>IF(C3879="Saliente Nacional",(IFERROR((LIMPIA(J3879,1)),0)),0)</f>
        <v>0</v>
      </c>
      <c r="N3879" s="36">
        <f>IF(C3879="Saliente Internacional",(IFERROR((LIMPIA(J3879,1)),0)),0)</f>
        <v>0</v>
      </c>
      <c r="O3879" s="36">
        <f>IF(C3879="Saliente Local",(IFERROR((LIMPIA(K3879,1)),0)),0)</f>
        <v>0</v>
      </c>
      <c r="P3879" s="36">
        <f>IF(C3879="Saliente Nacional",(IFERROR((LIMPIA(K3879,1)),0)),0)</f>
        <v>0</v>
      </c>
      <c r="Q3879" s="36">
        <f>IF(C3879="Saliente Internacional",(IFERROR((LIMPIA(K3879,1)),0)),0)</f>
        <v>0</v>
      </c>
      <c r="R3879" s="36">
        <f t="shared" si="181"/>
        <v>0</v>
      </c>
      <c r="S3879" s="36">
        <f t="shared" si="182"/>
        <v>0</v>
      </c>
    </row>
    <row r="3880" spans="1:19" x14ac:dyDescent="0.25">
      <c r="A3880" s="101">
        <f>'DETALLE DE CONEXIONES'!P3880</f>
        <v>0</v>
      </c>
      <c r="B3880" s="36">
        <f>'DETALLE DE CONEXIONES'!I3880</f>
        <v>0</v>
      </c>
      <c r="C3880" s="36">
        <f>'DETALLE DE CONEXIONES'!BB3880</f>
        <v>0</v>
      </c>
      <c r="D3880" s="36">
        <f>'DETALLE DE CONEXIONES'!E3880</f>
        <v>0</v>
      </c>
      <c r="E3880" s="36">
        <f t="shared" si="180"/>
        <v>1</v>
      </c>
      <c r="F3880" s="36">
        <f>IFERROR(LIMPIA('DETALLE DE CONEXIONES'!N3880,1),0)</f>
        <v>0</v>
      </c>
      <c r="G3880" s="36" t="str">
        <f>LEFT('DETALLE DE CONEXIONES'!BE3880,3)</f>
        <v/>
      </c>
      <c r="H3880" s="36" t="str">
        <f>RIGHT('DETALLE DE CONEXIONES'!AK3880,2)</f>
        <v/>
      </c>
      <c r="I3880" s="36" t="str">
        <f>LEFT('DETALLE DE CONEXIONES'!AK3880,3)</f>
        <v/>
      </c>
      <c r="J3880" s="36" t="str">
        <f>LEFT('DETALLE DE CONEXIONES'!M3880,3)</f>
        <v/>
      </c>
      <c r="K3880" s="36" t="str">
        <f>IF(LEN('DETALLE DE CONEXIONES'!M3880)&lt;12,(RIGHT('DETALLE DE CONEXIONES'!M3880,5)),(RIGHT('DETALLE DE CONEXIONES'!M3880,6)))</f>
        <v/>
      </c>
      <c r="L3880" s="36">
        <f>IF(C3880="Saliente Local",(IFERROR((LIMPIA(J3880,1)),0)),0)</f>
        <v>0</v>
      </c>
      <c r="M3880" s="36">
        <f>IF(C3880="Saliente Nacional",(IFERROR((LIMPIA(J3880,1)),0)),0)</f>
        <v>0</v>
      </c>
      <c r="N3880" s="36">
        <f>IF(C3880="Saliente Internacional",(IFERROR((LIMPIA(J3880,1)),0)),0)</f>
        <v>0</v>
      </c>
      <c r="O3880" s="36">
        <f>IF(C3880="Saliente Local",(IFERROR((LIMPIA(K3880,1)),0)),0)</f>
        <v>0</v>
      </c>
      <c r="P3880" s="36">
        <f>IF(C3880="Saliente Nacional",(IFERROR((LIMPIA(K3880,1)),0)),0)</f>
        <v>0</v>
      </c>
      <c r="Q3880" s="36">
        <f>IF(C3880="Saliente Internacional",(IFERROR((LIMPIA(K3880,1)),0)),0)</f>
        <v>0</v>
      </c>
      <c r="R3880" s="36">
        <f t="shared" si="181"/>
        <v>0</v>
      </c>
      <c r="S3880" s="36">
        <f t="shared" si="182"/>
        <v>0</v>
      </c>
    </row>
    <row r="3881" spans="1:19" x14ac:dyDescent="0.25">
      <c r="A3881" s="101">
        <f>'DETALLE DE CONEXIONES'!P3881</f>
        <v>0</v>
      </c>
      <c r="B3881" s="36">
        <f>'DETALLE DE CONEXIONES'!I3881</f>
        <v>0</v>
      </c>
      <c r="C3881" s="36">
        <f>'DETALLE DE CONEXIONES'!BB3881</f>
        <v>0</v>
      </c>
      <c r="D3881" s="36">
        <f>'DETALLE DE CONEXIONES'!E3881</f>
        <v>0</v>
      </c>
      <c r="E3881" s="36">
        <f t="shared" si="180"/>
        <v>1</v>
      </c>
      <c r="F3881" s="36">
        <f>IFERROR(LIMPIA('DETALLE DE CONEXIONES'!N3881,1),0)</f>
        <v>0</v>
      </c>
      <c r="G3881" s="36" t="str">
        <f>LEFT('DETALLE DE CONEXIONES'!BE3881,3)</f>
        <v/>
      </c>
      <c r="H3881" s="36" t="str">
        <f>RIGHT('DETALLE DE CONEXIONES'!AK3881,2)</f>
        <v/>
      </c>
      <c r="I3881" s="36" t="str">
        <f>LEFT('DETALLE DE CONEXIONES'!AK3881,3)</f>
        <v/>
      </c>
      <c r="J3881" s="36" t="str">
        <f>LEFT('DETALLE DE CONEXIONES'!M3881,3)</f>
        <v/>
      </c>
      <c r="K3881" s="36" t="str">
        <f>IF(LEN('DETALLE DE CONEXIONES'!M3881)&lt;12,(RIGHT('DETALLE DE CONEXIONES'!M3881,5)),(RIGHT('DETALLE DE CONEXIONES'!M3881,6)))</f>
        <v/>
      </c>
      <c r="L3881" s="36">
        <f>IF(C3881="Saliente Local",(IFERROR((LIMPIA(J3881,1)),0)),0)</f>
        <v>0</v>
      </c>
      <c r="M3881" s="36">
        <f>IF(C3881="Saliente Nacional",(IFERROR((LIMPIA(J3881,1)),0)),0)</f>
        <v>0</v>
      </c>
      <c r="N3881" s="36">
        <f>IF(C3881="Saliente Internacional",(IFERROR((LIMPIA(J3881,1)),0)),0)</f>
        <v>0</v>
      </c>
      <c r="O3881" s="36">
        <f>IF(C3881="Saliente Local",(IFERROR((LIMPIA(K3881,1)),0)),0)</f>
        <v>0</v>
      </c>
      <c r="P3881" s="36">
        <f>IF(C3881="Saliente Nacional",(IFERROR((LIMPIA(K3881,1)),0)),0)</f>
        <v>0</v>
      </c>
      <c r="Q3881" s="36">
        <f>IF(C3881="Saliente Internacional",(IFERROR((LIMPIA(K3881,1)),0)),0)</f>
        <v>0</v>
      </c>
      <c r="R3881" s="36">
        <f t="shared" si="181"/>
        <v>0</v>
      </c>
      <c r="S3881" s="36">
        <f t="shared" si="182"/>
        <v>0</v>
      </c>
    </row>
    <row r="3882" spans="1:19" x14ac:dyDescent="0.25">
      <c r="A3882" s="101">
        <f>'DETALLE DE CONEXIONES'!P3882</f>
        <v>0</v>
      </c>
      <c r="B3882" s="36">
        <f>'DETALLE DE CONEXIONES'!I3882</f>
        <v>0</v>
      </c>
      <c r="C3882" s="36">
        <f>'DETALLE DE CONEXIONES'!BB3882</f>
        <v>0</v>
      </c>
      <c r="D3882" s="36">
        <f>'DETALLE DE CONEXIONES'!E3882</f>
        <v>0</v>
      </c>
      <c r="E3882" s="36">
        <f t="shared" si="180"/>
        <v>1</v>
      </c>
      <c r="F3882" s="36">
        <f>IFERROR(LIMPIA('DETALLE DE CONEXIONES'!N3882,1),0)</f>
        <v>0</v>
      </c>
      <c r="G3882" s="36" t="str">
        <f>LEFT('DETALLE DE CONEXIONES'!BE3882,3)</f>
        <v/>
      </c>
      <c r="H3882" s="36" t="str">
        <f>RIGHT('DETALLE DE CONEXIONES'!AK3882,2)</f>
        <v/>
      </c>
      <c r="I3882" s="36" t="str">
        <f>LEFT('DETALLE DE CONEXIONES'!AK3882,3)</f>
        <v/>
      </c>
      <c r="J3882" s="36" t="str">
        <f>LEFT('DETALLE DE CONEXIONES'!M3882,3)</f>
        <v/>
      </c>
      <c r="K3882" s="36" t="str">
        <f>IF(LEN('DETALLE DE CONEXIONES'!M3882)&lt;12,(RIGHT('DETALLE DE CONEXIONES'!M3882,5)),(RIGHT('DETALLE DE CONEXIONES'!M3882,6)))</f>
        <v/>
      </c>
      <c r="L3882" s="36">
        <f>IF(C3882="Saliente Local",(IFERROR((LIMPIA(J3882,1)),0)),0)</f>
        <v>0</v>
      </c>
      <c r="M3882" s="36">
        <f>IF(C3882="Saliente Nacional",(IFERROR((LIMPIA(J3882,1)),0)),0)</f>
        <v>0</v>
      </c>
      <c r="N3882" s="36">
        <f>IF(C3882="Saliente Internacional",(IFERROR((LIMPIA(J3882,1)),0)),0)</f>
        <v>0</v>
      </c>
      <c r="O3882" s="36">
        <f>IF(C3882="Saliente Local",(IFERROR((LIMPIA(K3882,1)),0)),0)</f>
        <v>0</v>
      </c>
      <c r="P3882" s="36">
        <f>IF(C3882="Saliente Nacional",(IFERROR((LIMPIA(K3882,1)),0)),0)</f>
        <v>0</v>
      </c>
      <c r="Q3882" s="36">
        <f>IF(C3882="Saliente Internacional",(IFERROR((LIMPIA(K3882,1)),0)),0)</f>
        <v>0</v>
      </c>
      <c r="R3882" s="36">
        <f t="shared" si="181"/>
        <v>0</v>
      </c>
      <c r="S3882" s="36">
        <f t="shared" si="182"/>
        <v>0</v>
      </c>
    </row>
    <row r="3883" spans="1:19" x14ac:dyDescent="0.25">
      <c r="A3883" s="101">
        <f>'DETALLE DE CONEXIONES'!P3883</f>
        <v>0</v>
      </c>
      <c r="B3883" s="36">
        <f>'DETALLE DE CONEXIONES'!I3883</f>
        <v>0</v>
      </c>
      <c r="C3883" s="36">
        <f>'DETALLE DE CONEXIONES'!BB3883</f>
        <v>0</v>
      </c>
      <c r="D3883" s="36">
        <f>'DETALLE DE CONEXIONES'!E3883</f>
        <v>0</v>
      </c>
      <c r="E3883" s="36">
        <f t="shared" si="180"/>
        <v>1</v>
      </c>
      <c r="F3883" s="36">
        <f>IFERROR(LIMPIA('DETALLE DE CONEXIONES'!N3883,1),0)</f>
        <v>0</v>
      </c>
      <c r="G3883" s="36" t="str">
        <f>LEFT('DETALLE DE CONEXIONES'!BE3883,3)</f>
        <v/>
      </c>
      <c r="H3883" s="36" t="str">
        <f>RIGHT('DETALLE DE CONEXIONES'!AK3883,2)</f>
        <v/>
      </c>
      <c r="I3883" s="36" t="str">
        <f>LEFT('DETALLE DE CONEXIONES'!AK3883,3)</f>
        <v/>
      </c>
      <c r="J3883" s="36" t="str">
        <f>LEFT('DETALLE DE CONEXIONES'!M3883,3)</f>
        <v/>
      </c>
      <c r="K3883" s="36" t="str">
        <f>IF(LEN('DETALLE DE CONEXIONES'!M3883)&lt;12,(RIGHT('DETALLE DE CONEXIONES'!M3883,5)),(RIGHT('DETALLE DE CONEXIONES'!M3883,6)))</f>
        <v/>
      </c>
      <c r="L3883" s="36">
        <f>IF(C3883="Saliente Local",(IFERROR((LIMPIA(J3883,1)),0)),0)</f>
        <v>0</v>
      </c>
      <c r="M3883" s="36">
        <f>IF(C3883="Saliente Nacional",(IFERROR((LIMPIA(J3883,1)),0)),0)</f>
        <v>0</v>
      </c>
      <c r="N3883" s="36">
        <f>IF(C3883="Saliente Internacional",(IFERROR((LIMPIA(J3883,1)),0)),0)</f>
        <v>0</v>
      </c>
      <c r="O3883" s="36">
        <f>IF(C3883="Saliente Local",(IFERROR((LIMPIA(K3883,1)),0)),0)</f>
        <v>0</v>
      </c>
      <c r="P3883" s="36">
        <f>IF(C3883="Saliente Nacional",(IFERROR((LIMPIA(K3883,1)),0)),0)</f>
        <v>0</v>
      </c>
      <c r="Q3883" s="36">
        <f>IF(C3883="Saliente Internacional",(IFERROR((LIMPIA(K3883,1)),0)),0)</f>
        <v>0</v>
      </c>
      <c r="R3883" s="36">
        <f t="shared" si="181"/>
        <v>0</v>
      </c>
      <c r="S3883" s="36">
        <f t="shared" si="182"/>
        <v>0</v>
      </c>
    </row>
    <row r="3884" spans="1:19" x14ac:dyDescent="0.25">
      <c r="A3884" s="101">
        <f>'DETALLE DE CONEXIONES'!P3884</f>
        <v>0</v>
      </c>
      <c r="B3884" s="36">
        <f>'DETALLE DE CONEXIONES'!I3884</f>
        <v>0</v>
      </c>
      <c r="C3884" s="36">
        <f>'DETALLE DE CONEXIONES'!BB3884</f>
        <v>0</v>
      </c>
      <c r="D3884" s="36">
        <f>'DETALLE DE CONEXIONES'!E3884</f>
        <v>0</v>
      </c>
      <c r="E3884" s="36">
        <f t="shared" si="180"/>
        <v>1</v>
      </c>
      <c r="F3884" s="36">
        <f>IFERROR(LIMPIA('DETALLE DE CONEXIONES'!N3884,1),0)</f>
        <v>0</v>
      </c>
      <c r="G3884" s="36" t="str">
        <f>LEFT('DETALLE DE CONEXIONES'!BE3884,3)</f>
        <v/>
      </c>
      <c r="H3884" s="36" t="str">
        <f>RIGHT('DETALLE DE CONEXIONES'!AK3884,2)</f>
        <v/>
      </c>
      <c r="I3884" s="36" t="str">
        <f>LEFT('DETALLE DE CONEXIONES'!AK3884,3)</f>
        <v/>
      </c>
      <c r="J3884" s="36" t="str">
        <f>LEFT('DETALLE DE CONEXIONES'!M3884,3)</f>
        <v/>
      </c>
      <c r="K3884" s="36" t="str">
        <f>IF(LEN('DETALLE DE CONEXIONES'!M3884)&lt;12,(RIGHT('DETALLE DE CONEXIONES'!M3884,5)),(RIGHT('DETALLE DE CONEXIONES'!M3884,6)))</f>
        <v/>
      </c>
      <c r="L3884" s="36">
        <f>IF(C3884="Saliente Local",(IFERROR((LIMPIA(J3884,1)),0)),0)</f>
        <v>0</v>
      </c>
      <c r="M3884" s="36">
        <f>IF(C3884="Saliente Nacional",(IFERROR((LIMPIA(J3884,1)),0)),0)</f>
        <v>0</v>
      </c>
      <c r="N3884" s="36">
        <f>IF(C3884="Saliente Internacional",(IFERROR((LIMPIA(J3884,1)),0)),0)</f>
        <v>0</v>
      </c>
      <c r="O3884" s="36">
        <f>IF(C3884="Saliente Local",(IFERROR((LIMPIA(K3884,1)),0)),0)</f>
        <v>0</v>
      </c>
      <c r="P3884" s="36">
        <f>IF(C3884="Saliente Nacional",(IFERROR((LIMPIA(K3884,1)),0)),0)</f>
        <v>0</v>
      </c>
      <c r="Q3884" s="36">
        <f>IF(C3884="Saliente Internacional",(IFERROR((LIMPIA(K3884,1)),0)),0)</f>
        <v>0</v>
      </c>
      <c r="R3884" s="36">
        <f t="shared" si="181"/>
        <v>0</v>
      </c>
      <c r="S3884" s="36">
        <f t="shared" si="182"/>
        <v>0</v>
      </c>
    </row>
    <row r="3885" spans="1:19" x14ac:dyDescent="0.25">
      <c r="A3885" s="101">
        <f>'DETALLE DE CONEXIONES'!P3885</f>
        <v>0</v>
      </c>
      <c r="B3885" s="36">
        <f>'DETALLE DE CONEXIONES'!I3885</f>
        <v>0</v>
      </c>
      <c r="C3885" s="36">
        <f>'DETALLE DE CONEXIONES'!BB3885</f>
        <v>0</v>
      </c>
      <c r="D3885" s="36">
        <f>'DETALLE DE CONEXIONES'!E3885</f>
        <v>0</v>
      </c>
      <c r="E3885" s="36">
        <f t="shared" si="180"/>
        <v>1</v>
      </c>
      <c r="F3885" s="36">
        <f>IFERROR(LIMPIA('DETALLE DE CONEXIONES'!N3885,1),0)</f>
        <v>0</v>
      </c>
      <c r="G3885" s="36" t="str">
        <f>LEFT('DETALLE DE CONEXIONES'!BE3885,3)</f>
        <v/>
      </c>
      <c r="H3885" s="36" t="str">
        <f>RIGHT('DETALLE DE CONEXIONES'!AK3885,2)</f>
        <v/>
      </c>
      <c r="I3885" s="36" t="str">
        <f>LEFT('DETALLE DE CONEXIONES'!AK3885,3)</f>
        <v/>
      </c>
      <c r="J3885" s="36" t="str">
        <f>LEFT('DETALLE DE CONEXIONES'!M3885,3)</f>
        <v/>
      </c>
      <c r="K3885" s="36" t="str">
        <f>IF(LEN('DETALLE DE CONEXIONES'!M3885)&lt;12,(RIGHT('DETALLE DE CONEXIONES'!M3885,5)),(RIGHT('DETALLE DE CONEXIONES'!M3885,6)))</f>
        <v/>
      </c>
      <c r="L3885" s="36">
        <f>IF(C3885="Saliente Local",(IFERROR((LIMPIA(J3885,1)),0)),0)</f>
        <v>0</v>
      </c>
      <c r="M3885" s="36">
        <f>IF(C3885="Saliente Nacional",(IFERROR((LIMPIA(J3885,1)),0)),0)</f>
        <v>0</v>
      </c>
      <c r="N3885" s="36">
        <f>IF(C3885="Saliente Internacional",(IFERROR((LIMPIA(J3885,1)),0)),0)</f>
        <v>0</v>
      </c>
      <c r="O3885" s="36">
        <f>IF(C3885="Saliente Local",(IFERROR((LIMPIA(K3885,1)),0)),0)</f>
        <v>0</v>
      </c>
      <c r="P3885" s="36">
        <f>IF(C3885="Saliente Nacional",(IFERROR((LIMPIA(K3885,1)),0)),0)</f>
        <v>0</v>
      </c>
      <c r="Q3885" s="36">
        <f>IF(C3885="Saliente Internacional",(IFERROR((LIMPIA(K3885,1)),0)),0)</f>
        <v>0</v>
      </c>
      <c r="R3885" s="36">
        <f t="shared" si="181"/>
        <v>0</v>
      </c>
      <c r="S3885" s="36">
        <f t="shared" si="182"/>
        <v>0</v>
      </c>
    </row>
    <row r="3886" spans="1:19" x14ac:dyDescent="0.25">
      <c r="A3886" s="101">
        <f>'DETALLE DE CONEXIONES'!P3886</f>
        <v>0</v>
      </c>
      <c r="B3886" s="36">
        <f>'DETALLE DE CONEXIONES'!I3886</f>
        <v>0</v>
      </c>
      <c r="C3886" s="36">
        <f>'DETALLE DE CONEXIONES'!BB3886</f>
        <v>0</v>
      </c>
      <c r="D3886" s="36">
        <f>'DETALLE DE CONEXIONES'!E3886</f>
        <v>0</v>
      </c>
      <c r="E3886" s="36">
        <f t="shared" si="180"/>
        <v>1</v>
      </c>
      <c r="F3886" s="36">
        <f>IFERROR(LIMPIA('DETALLE DE CONEXIONES'!N3886,1),0)</f>
        <v>0</v>
      </c>
      <c r="G3886" s="36" t="str">
        <f>LEFT('DETALLE DE CONEXIONES'!BE3886,3)</f>
        <v/>
      </c>
      <c r="H3886" s="36" t="str">
        <f>RIGHT('DETALLE DE CONEXIONES'!AK3886,2)</f>
        <v/>
      </c>
      <c r="I3886" s="36" t="str">
        <f>LEFT('DETALLE DE CONEXIONES'!AK3886,3)</f>
        <v/>
      </c>
      <c r="J3886" s="36" t="str">
        <f>LEFT('DETALLE DE CONEXIONES'!M3886,3)</f>
        <v/>
      </c>
      <c r="K3886" s="36" t="str">
        <f>IF(LEN('DETALLE DE CONEXIONES'!M3886)&lt;12,(RIGHT('DETALLE DE CONEXIONES'!M3886,5)),(RIGHT('DETALLE DE CONEXIONES'!M3886,6)))</f>
        <v/>
      </c>
      <c r="L3886" s="36">
        <f>IF(C3886="Saliente Local",(IFERROR((LIMPIA(J3886,1)),0)),0)</f>
        <v>0</v>
      </c>
      <c r="M3886" s="36">
        <f>IF(C3886="Saliente Nacional",(IFERROR((LIMPIA(J3886,1)),0)),0)</f>
        <v>0</v>
      </c>
      <c r="N3886" s="36">
        <f>IF(C3886="Saliente Internacional",(IFERROR((LIMPIA(J3886,1)),0)),0)</f>
        <v>0</v>
      </c>
      <c r="O3886" s="36">
        <f>IF(C3886="Saliente Local",(IFERROR((LIMPIA(K3886,1)),0)),0)</f>
        <v>0</v>
      </c>
      <c r="P3886" s="36">
        <f>IF(C3886="Saliente Nacional",(IFERROR((LIMPIA(K3886,1)),0)),0)</f>
        <v>0</v>
      </c>
      <c r="Q3886" s="36">
        <f>IF(C3886="Saliente Internacional",(IFERROR((LIMPIA(K3886,1)),0)),0)</f>
        <v>0</v>
      </c>
      <c r="R3886" s="36">
        <f t="shared" si="181"/>
        <v>0</v>
      </c>
      <c r="S3886" s="36">
        <f t="shared" si="182"/>
        <v>0</v>
      </c>
    </row>
    <row r="3887" spans="1:19" x14ac:dyDescent="0.25">
      <c r="A3887" s="101">
        <f>'DETALLE DE CONEXIONES'!P3887</f>
        <v>0</v>
      </c>
      <c r="B3887" s="36">
        <f>'DETALLE DE CONEXIONES'!I3887</f>
        <v>0</v>
      </c>
      <c r="C3887" s="36">
        <f>'DETALLE DE CONEXIONES'!BB3887</f>
        <v>0</v>
      </c>
      <c r="D3887" s="36">
        <f>'DETALLE DE CONEXIONES'!E3887</f>
        <v>0</v>
      </c>
      <c r="E3887" s="36">
        <f t="shared" si="180"/>
        <v>1</v>
      </c>
      <c r="F3887" s="36">
        <f>IFERROR(LIMPIA('DETALLE DE CONEXIONES'!N3887,1),0)</f>
        <v>0</v>
      </c>
      <c r="G3887" s="36" t="str">
        <f>LEFT('DETALLE DE CONEXIONES'!BE3887,3)</f>
        <v/>
      </c>
      <c r="H3887" s="36" t="str">
        <f>RIGHT('DETALLE DE CONEXIONES'!AK3887,2)</f>
        <v/>
      </c>
      <c r="I3887" s="36" t="str">
        <f>LEFT('DETALLE DE CONEXIONES'!AK3887,3)</f>
        <v/>
      </c>
      <c r="J3887" s="36" t="str">
        <f>LEFT('DETALLE DE CONEXIONES'!M3887,3)</f>
        <v/>
      </c>
      <c r="K3887" s="36" t="str">
        <f>IF(LEN('DETALLE DE CONEXIONES'!M3887)&lt;12,(RIGHT('DETALLE DE CONEXIONES'!M3887,5)),(RIGHT('DETALLE DE CONEXIONES'!M3887,6)))</f>
        <v/>
      </c>
      <c r="L3887" s="36">
        <f>IF(C3887="Saliente Local",(IFERROR((LIMPIA(J3887,1)),0)),0)</f>
        <v>0</v>
      </c>
      <c r="M3887" s="36">
        <f>IF(C3887="Saliente Nacional",(IFERROR((LIMPIA(J3887,1)),0)),0)</f>
        <v>0</v>
      </c>
      <c r="N3887" s="36">
        <f>IF(C3887="Saliente Internacional",(IFERROR((LIMPIA(J3887,1)),0)),0)</f>
        <v>0</v>
      </c>
      <c r="O3887" s="36">
        <f>IF(C3887="Saliente Local",(IFERROR((LIMPIA(K3887,1)),0)),0)</f>
        <v>0</v>
      </c>
      <c r="P3887" s="36">
        <f>IF(C3887="Saliente Nacional",(IFERROR((LIMPIA(K3887,1)),0)),0)</f>
        <v>0</v>
      </c>
      <c r="Q3887" s="36">
        <f>IF(C3887="Saliente Internacional",(IFERROR((LIMPIA(K3887,1)),0)),0)</f>
        <v>0</v>
      </c>
      <c r="R3887" s="36">
        <f t="shared" si="181"/>
        <v>0</v>
      </c>
      <c r="S3887" s="36">
        <f t="shared" si="182"/>
        <v>0</v>
      </c>
    </row>
    <row r="3888" spans="1:19" x14ac:dyDescent="0.25">
      <c r="A3888" s="101">
        <f>'DETALLE DE CONEXIONES'!P3888</f>
        <v>0</v>
      </c>
      <c r="B3888" s="36">
        <f>'DETALLE DE CONEXIONES'!I3888</f>
        <v>0</v>
      </c>
      <c r="C3888" s="36">
        <f>'DETALLE DE CONEXIONES'!BB3888</f>
        <v>0</v>
      </c>
      <c r="D3888" s="36">
        <f>'DETALLE DE CONEXIONES'!E3888</f>
        <v>0</v>
      </c>
      <c r="E3888" s="36">
        <f t="shared" si="180"/>
        <v>1</v>
      </c>
      <c r="F3888" s="36">
        <f>IFERROR(LIMPIA('DETALLE DE CONEXIONES'!N3888,1),0)</f>
        <v>0</v>
      </c>
      <c r="G3888" s="36" t="str">
        <f>LEFT('DETALLE DE CONEXIONES'!BE3888,3)</f>
        <v/>
      </c>
      <c r="H3888" s="36" t="str">
        <f>RIGHT('DETALLE DE CONEXIONES'!AK3888,2)</f>
        <v/>
      </c>
      <c r="I3888" s="36" t="str">
        <f>LEFT('DETALLE DE CONEXIONES'!AK3888,3)</f>
        <v/>
      </c>
      <c r="J3888" s="36" t="str">
        <f>LEFT('DETALLE DE CONEXIONES'!M3888,3)</f>
        <v/>
      </c>
      <c r="K3888" s="36" t="str">
        <f>IF(LEN('DETALLE DE CONEXIONES'!M3888)&lt;12,(RIGHT('DETALLE DE CONEXIONES'!M3888,5)),(RIGHT('DETALLE DE CONEXIONES'!M3888,6)))</f>
        <v/>
      </c>
      <c r="L3888" s="36">
        <f>IF(C3888="Saliente Local",(IFERROR((LIMPIA(J3888,1)),0)),0)</f>
        <v>0</v>
      </c>
      <c r="M3888" s="36">
        <f>IF(C3888="Saliente Nacional",(IFERROR((LIMPIA(J3888,1)),0)),0)</f>
        <v>0</v>
      </c>
      <c r="N3888" s="36">
        <f>IF(C3888="Saliente Internacional",(IFERROR((LIMPIA(J3888,1)),0)),0)</f>
        <v>0</v>
      </c>
      <c r="O3888" s="36">
        <f>IF(C3888="Saliente Local",(IFERROR((LIMPIA(K3888,1)),0)),0)</f>
        <v>0</v>
      </c>
      <c r="P3888" s="36">
        <f>IF(C3888="Saliente Nacional",(IFERROR((LIMPIA(K3888,1)),0)),0)</f>
        <v>0</v>
      </c>
      <c r="Q3888" s="36">
        <f>IF(C3888="Saliente Internacional",(IFERROR((LIMPIA(K3888,1)),0)),0)</f>
        <v>0</v>
      </c>
      <c r="R3888" s="36">
        <f t="shared" si="181"/>
        <v>0</v>
      </c>
      <c r="S3888" s="36">
        <f t="shared" si="182"/>
        <v>0</v>
      </c>
    </row>
    <row r="3889" spans="1:19" x14ac:dyDescent="0.25">
      <c r="A3889" s="101">
        <f>'DETALLE DE CONEXIONES'!P3889</f>
        <v>0</v>
      </c>
      <c r="B3889" s="36">
        <f>'DETALLE DE CONEXIONES'!I3889</f>
        <v>0</v>
      </c>
      <c r="C3889" s="36">
        <f>'DETALLE DE CONEXIONES'!BB3889</f>
        <v>0</v>
      </c>
      <c r="D3889" s="36">
        <f>'DETALLE DE CONEXIONES'!E3889</f>
        <v>0</v>
      </c>
      <c r="E3889" s="36">
        <f t="shared" si="180"/>
        <v>1</v>
      </c>
      <c r="F3889" s="36">
        <f>IFERROR(LIMPIA('DETALLE DE CONEXIONES'!N3889,1),0)</f>
        <v>0</v>
      </c>
      <c r="G3889" s="36" t="str">
        <f>LEFT('DETALLE DE CONEXIONES'!BE3889,3)</f>
        <v/>
      </c>
      <c r="H3889" s="36" t="str">
        <f>RIGHT('DETALLE DE CONEXIONES'!AK3889,2)</f>
        <v/>
      </c>
      <c r="I3889" s="36" t="str">
        <f>LEFT('DETALLE DE CONEXIONES'!AK3889,3)</f>
        <v/>
      </c>
      <c r="J3889" s="36" t="str">
        <f>LEFT('DETALLE DE CONEXIONES'!M3889,3)</f>
        <v/>
      </c>
      <c r="K3889" s="36" t="str">
        <f>IF(LEN('DETALLE DE CONEXIONES'!M3889)&lt;12,(RIGHT('DETALLE DE CONEXIONES'!M3889,5)),(RIGHT('DETALLE DE CONEXIONES'!M3889,6)))</f>
        <v/>
      </c>
      <c r="L3889" s="36">
        <f>IF(C3889="Saliente Local",(IFERROR((LIMPIA(J3889,1)),0)),0)</f>
        <v>0</v>
      </c>
      <c r="M3889" s="36">
        <f>IF(C3889="Saliente Nacional",(IFERROR((LIMPIA(J3889,1)),0)),0)</f>
        <v>0</v>
      </c>
      <c r="N3889" s="36">
        <f>IF(C3889="Saliente Internacional",(IFERROR((LIMPIA(J3889,1)),0)),0)</f>
        <v>0</v>
      </c>
      <c r="O3889" s="36">
        <f>IF(C3889="Saliente Local",(IFERROR((LIMPIA(K3889,1)),0)),0)</f>
        <v>0</v>
      </c>
      <c r="P3889" s="36">
        <f>IF(C3889="Saliente Nacional",(IFERROR((LIMPIA(K3889,1)),0)),0)</f>
        <v>0</v>
      </c>
      <c r="Q3889" s="36">
        <f>IF(C3889="Saliente Internacional",(IFERROR((LIMPIA(K3889,1)),0)),0)</f>
        <v>0</v>
      </c>
      <c r="R3889" s="36">
        <f t="shared" si="181"/>
        <v>0</v>
      </c>
      <c r="S3889" s="36">
        <f t="shared" si="182"/>
        <v>0</v>
      </c>
    </row>
    <row r="3890" spans="1:19" x14ac:dyDescent="0.25">
      <c r="A3890" s="101">
        <f>'DETALLE DE CONEXIONES'!P3890</f>
        <v>0</v>
      </c>
      <c r="B3890" s="36">
        <f>'DETALLE DE CONEXIONES'!I3890</f>
        <v>0</v>
      </c>
      <c r="C3890" s="36">
        <f>'DETALLE DE CONEXIONES'!BB3890</f>
        <v>0</v>
      </c>
      <c r="D3890" s="36">
        <f>'DETALLE DE CONEXIONES'!E3890</f>
        <v>0</v>
      </c>
      <c r="E3890" s="36">
        <f t="shared" si="180"/>
        <v>1</v>
      </c>
      <c r="F3890" s="36">
        <f>IFERROR(LIMPIA('DETALLE DE CONEXIONES'!N3890,1),0)</f>
        <v>0</v>
      </c>
      <c r="G3890" s="36" t="str">
        <f>LEFT('DETALLE DE CONEXIONES'!BE3890,3)</f>
        <v/>
      </c>
      <c r="H3890" s="36" t="str">
        <f>RIGHT('DETALLE DE CONEXIONES'!AK3890,2)</f>
        <v/>
      </c>
      <c r="I3890" s="36" t="str">
        <f>LEFT('DETALLE DE CONEXIONES'!AK3890,3)</f>
        <v/>
      </c>
      <c r="J3890" s="36" t="str">
        <f>LEFT('DETALLE DE CONEXIONES'!M3890,3)</f>
        <v/>
      </c>
      <c r="K3890" s="36" t="str">
        <f>IF(LEN('DETALLE DE CONEXIONES'!M3890)&lt;12,(RIGHT('DETALLE DE CONEXIONES'!M3890,5)),(RIGHT('DETALLE DE CONEXIONES'!M3890,6)))</f>
        <v/>
      </c>
      <c r="L3890" s="36">
        <f>IF(C3890="Saliente Local",(IFERROR((LIMPIA(J3890,1)),0)),0)</f>
        <v>0</v>
      </c>
      <c r="M3890" s="36">
        <f>IF(C3890="Saliente Nacional",(IFERROR((LIMPIA(J3890,1)),0)),0)</f>
        <v>0</v>
      </c>
      <c r="N3890" s="36">
        <f>IF(C3890="Saliente Internacional",(IFERROR((LIMPIA(J3890,1)),0)),0)</f>
        <v>0</v>
      </c>
      <c r="O3890" s="36">
        <f>IF(C3890="Saliente Local",(IFERROR((LIMPIA(K3890,1)),0)),0)</f>
        <v>0</v>
      </c>
      <c r="P3890" s="36">
        <f>IF(C3890="Saliente Nacional",(IFERROR((LIMPIA(K3890,1)),0)),0)</f>
        <v>0</v>
      </c>
      <c r="Q3890" s="36">
        <f>IF(C3890="Saliente Internacional",(IFERROR((LIMPIA(K3890,1)),0)),0)</f>
        <v>0</v>
      </c>
      <c r="R3890" s="36">
        <f t="shared" si="181"/>
        <v>0</v>
      </c>
      <c r="S3890" s="36">
        <f t="shared" si="182"/>
        <v>0</v>
      </c>
    </row>
    <row r="3891" spans="1:19" x14ac:dyDescent="0.25">
      <c r="A3891" s="101">
        <f>'DETALLE DE CONEXIONES'!P3891</f>
        <v>0</v>
      </c>
      <c r="B3891" s="36">
        <f>'DETALLE DE CONEXIONES'!I3891</f>
        <v>0</v>
      </c>
      <c r="C3891" s="36">
        <f>'DETALLE DE CONEXIONES'!BB3891</f>
        <v>0</v>
      </c>
      <c r="D3891" s="36">
        <f>'DETALLE DE CONEXIONES'!E3891</f>
        <v>0</v>
      </c>
      <c r="E3891" s="36">
        <f t="shared" si="180"/>
        <v>1</v>
      </c>
      <c r="F3891" s="36">
        <f>IFERROR(LIMPIA('DETALLE DE CONEXIONES'!N3891,1),0)</f>
        <v>0</v>
      </c>
      <c r="G3891" s="36" t="str">
        <f>LEFT('DETALLE DE CONEXIONES'!BE3891,3)</f>
        <v/>
      </c>
      <c r="H3891" s="36" t="str">
        <f>RIGHT('DETALLE DE CONEXIONES'!AK3891,2)</f>
        <v/>
      </c>
      <c r="I3891" s="36" t="str">
        <f>LEFT('DETALLE DE CONEXIONES'!AK3891,3)</f>
        <v/>
      </c>
      <c r="J3891" s="36" t="str">
        <f>LEFT('DETALLE DE CONEXIONES'!M3891,3)</f>
        <v/>
      </c>
      <c r="K3891" s="36" t="str">
        <f>IF(LEN('DETALLE DE CONEXIONES'!M3891)&lt;12,(RIGHT('DETALLE DE CONEXIONES'!M3891,5)),(RIGHT('DETALLE DE CONEXIONES'!M3891,6)))</f>
        <v/>
      </c>
      <c r="L3891" s="36">
        <f>IF(C3891="Saliente Local",(IFERROR((LIMPIA(J3891,1)),0)),0)</f>
        <v>0</v>
      </c>
      <c r="M3891" s="36">
        <f>IF(C3891="Saliente Nacional",(IFERROR((LIMPIA(J3891,1)),0)),0)</f>
        <v>0</v>
      </c>
      <c r="N3891" s="36">
        <f>IF(C3891="Saliente Internacional",(IFERROR((LIMPIA(J3891,1)),0)),0)</f>
        <v>0</v>
      </c>
      <c r="O3891" s="36">
        <f>IF(C3891="Saliente Local",(IFERROR((LIMPIA(K3891,1)),0)),0)</f>
        <v>0</v>
      </c>
      <c r="P3891" s="36">
        <f>IF(C3891="Saliente Nacional",(IFERROR((LIMPIA(K3891,1)),0)),0)</f>
        <v>0</v>
      </c>
      <c r="Q3891" s="36">
        <f>IF(C3891="Saliente Internacional",(IFERROR((LIMPIA(K3891,1)),0)),0)</f>
        <v>0</v>
      </c>
      <c r="R3891" s="36">
        <f t="shared" si="181"/>
        <v>0</v>
      </c>
      <c r="S3891" s="36">
        <f t="shared" si="182"/>
        <v>0</v>
      </c>
    </row>
    <row r="3892" spans="1:19" x14ac:dyDescent="0.25">
      <c r="A3892" s="101">
        <f>'DETALLE DE CONEXIONES'!P3892</f>
        <v>0</v>
      </c>
      <c r="B3892" s="36">
        <f>'DETALLE DE CONEXIONES'!I3892</f>
        <v>0</v>
      </c>
      <c r="C3892" s="36">
        <f>'DETALLE DE CONEXIONES'!BB3892</f>
        <v>0</v>
      </c>
      <c r="D3892" s="36">
        <f>'DETALLE DE CONEXIONES'!E3892</f>
        <v>0</v>
      </c>
      <c r="E3892" s="36">
        <f t="shared" si="180"/>
        <v>1</v>
      </c>
      <c r="F3892" s="36">
        <f>IFERROR(LIMPIA('DETALLE DE CONEXIONES'!N3892,1),0)</f>
        <v>0</v>
      </c>
      <c r="G3892" s="36" t="str">
        <f>LEFT('DETALLE DE CONEXIONES'!BE3892,3)</f>
        <v/>
      </c>
      <c r="H3892" s="36" t="str">
        <f>RIGHT('DETALLE DE CONEXIONES'!AK3892,2)</f>
        <v/>
      </c>
      <c r="I3892" s="36" t="str">
        <f>LEFT('DETALLE DE CONEXIONES'!AK3892,3)</f>
        <v/>
      </c>
      <c r="J3892" s="36" t="str">
        <f>LEFT('DETALLE DE CONEXIONES'!M3892,3)</f>
        <v/>
      </c>
      <c r="K3892" s="36" t="str">
        <f>IF(LEN('DETALLE DE CONEXIONES'!M3892)&lt;12,(RIGHT('DETALLE DE CONEXIONES'!M3892,5)),(RIGHT('DETALLE DE CONEXIONES'!M3892,6)))</f>
        <v/>
      </c>
      <c r="L3892" s="36">
        <f>IF(C3892="Saliente Local",(IFERROR((LIMPIA(J3892,1)),0)),0)</f>
        <v>0</v>
      </c>
      <c r="M3892" s="36">
        <f>IF(C3892="Saliente Nacional",(IFERROR((LIMPIA(J3892,1)),0)),0)</f>
        <v>0</v>
      </c>
      <c r="N3892" s="36">
        <f>IF(C3892="Saliente Internacional",(IFERROR((LIMPIA(J3892,1)),0)),0)</f>
        <v>0</v>
      </c>
      <c r="O3892" s="36">
        <f>IF(C3892="Saliente Local",(IFERROR((LIMPIA(K3892,1)),0)),0)</f>
        <v>0</v>
      </c>
      <c r="P3892" s="36">
        <f>IF(C3892="Saliente Nacional",(IFERROR((LIMPIA(K3892,1)),0)),0)</f>
        <v>0</v>
      </c>
      <c r="Q3892" s="36">
        <f>IF(C3892="Saliente Internacional",(IFERROR((LIMPIA(K3892,1)),0)),0)</f>
        <v>0</v>
      </c>
      <c r="R3892" s="36">
        <f t="shared" si="181"/>
        <v>0</v>
      </c>
      <c r="S3892" s="36">
        <f t="shared" si="182"/>
        <v>0</v>
      </c>
    </row>
    <row r="3893" spans="1:19" x14ac:dyDescent="0.25">
      <c r="A3893" s="101">
        <f>'DETALLE DE CONEXIONES'!P3893</f>
        <v>0</v>
      </c>
      <c r="B3893" s="36">
        <f>'DETALLE DE CONEXIONES'!I3893</f>
        <v>0</v>
      </c>
      <c r="C3893" s="36">
        <f>'DETALLE DE CONEXIONES'!BB3893</f>
        <v>0</v>
      </c>
      <c r="D3893" s="36">
        <f>'DETALLE DE CONEXIONES'!E3893</f>
        <v>0</v>
      </c>
      <c r="E3893" s="36">
        <f t="shared" si="180"/>
        <v>1</v>
      </c>
      <c r="F3893" s="36">
        <f>IFERROR(LIMPIA('DETALLE DE CONEXIONES'!N3893,1),0)</f>
        <v>0</v>
      </c>
      <c r="G3893" s="36" t="str">
        <f>LEFT('DETALLE DE CONEXIONES'!BE3893,3)</f>
        <v/>
      </c>
      <c r="H3893" s="36" t="str">
        <f>RIGHT('DETALLE DE CONEXIONES'!AK3893,2)</f>
        <v/>
      </c>
      <c r="I3893" s="36" t="str">
        <f>LEFT('DETALLE DE CONEXIONES'!AK3893,3)</f>
        <v/>
      </c>
      <c r="J3893" s="36" t="str">
        <f>LEFT('DETALLE DE CONEXIONES'!M3893,3)</f>
        <v/>
      </c>
      <c r="K3893" s="36" t="str">
        <f>IF(LEN('DETALLE DE CONEXIONES'!M3893)&lt;12,(RIGHT('DETALLE DE CONEXIONES'!M3893,5)),(RIGHT('DETALLE DE CONEXIONES'!M3893,6)))</f>
        <v/>
      </c>
      <c r="L3893" s="36">
        <f>IF(C3893="Saliente Local",(IFERROR((LIMPIA(J3893,1)),0)),0)</f>
        <v>0</v>
      </c>
      <c r="M3893" s="36">
        <f>IF(C3893="Saliente Nacional",(IFERROR((LIMPIA(J3893,1)),0)),0)</f>
        <v>0</v>
      </c>
      <c r="N3893" s="36">
        <f>IF(C3893="Saliente Internacional",(IFERROR((LIMPIA(J3893,1)),0)),0)</f>
        <v>0</v>
      </c>
      <c r="O3893" s="36">
        <f>IF(C3893="Saliente Local",(IFERROR((LIMPIA(K3893,1)),0)),0)</f>
        <v>0</v>
      </c>
      <c r="P3893" s="36">
        <f>IF(C3893="Saliente Nacional",(IFERROR((LIMPIA(K3893,1)),0)),0)</f>
        <v>0</v>
      </c>
      <c r="Q3893" s="36">
        <f>IF(C3893="Saliente Internacional",(IFERROR((LIMPIA(K3893,1)),0)),0)</f>
        <v>0</v>
      </c>
      <c r="R3893" s="36">
        <f t="shared" si="181"/>
        <v>0</v>
      </c>
      <c r="S3893" s="36">
        <f t="shared" si="182"/>
        <v>0</v>
      </c>
    </row>
    <row r="3894" spans="1:19" x14ac:dyDescent="0.25">
      <c r="A3894" s="101">
        <f>'DETALLE DE CONEXIONES'!P3894</f>
        <v>0</v>
      </c>
      <c r="B3894" s="36">
        <f>'DETALLE DE CONEXIONES'!I3894</f>
        <v>0</v>
      </c>
      <c r="C3894" s="36">
        <f>'DETALLE DE CONEXIONES'!BB3894</f>
        <v>0</v>
      </c>
      <c r="D3894" s="36">
        <f>'DETALLE DE CONEXIONES'!E3894</f>
        <v>0</v>
      </c>
      <c r="E3894" s="36">
        <f t="shared" si="180"/>
        <v>1</v>
      </c>
      <c r="F3894" s="36">
        <f>IFERROR(LIMPIA('DETALLE DE CONEXIONES'!N3894,1),0)</f>
        <v>0</v>
      </c>
      <c r="G3894" s="36" t="str">
        <f>LEFT('DETALLE DE CONEXIONES'!BE3894,3)</f>
        <v/>
      </c>
      <c r="H3894" s="36" t="str">
        <f>RIGHT('DETALLE DE CONEXIONES'!AK3894,2)</f>
        <v/>
      </c>
      <c r="I3894" s="36" t="str">
        <f>LEFT('DETALLE DE CONEXIONES'!AK3894,3)</f>
        <v/>
      </c>
      <c r="J3894" s="36" t="str">
        <f>LEFT('DETALLE DE CONEXIONES'!M3894,3)</f>
        <v/>
      </c>
      <c r="K3894" s="36" t="str">
        <f>IF(LEN('DETALLE DE CONEXIONES'!M3894)&lt;12,(RIGHT('DETALLE DE CONEXIONES'!M3894,5)),(RIGHT('DETALLE DE CONEXIONES'!M3894,6)))</f>
        <v/>
      </c>
      <c r="L3894" s="36">
        <f>IF(C3894="Saliente Local",(IFERROR((LIMPIA(J3894,1)),0)),0)</f>
        <v>0</v>
      </c>
      <c r="M3894" s="36">
        <f>IF(C3894="Saliente Nacional",(IFERROR((LIMPIA(J3894,1)),0)),0)</f>
        <v>0</v>
      </c>
      <c r="N3894" s="36">
        <f>IF(C3894="Saliente Internacional",(IFERROR((LIMPIA(J3894,1)),0)),0)</f>
        <v>0</v>
      </c>
      <c r="O3894" s="36">
        <f>IF(C3894="Saliente Local",(IFERROR((LIMPIA(K3894,1)),0)),0)</f>
        <v>0</v>
      </c>
      <c r="P3894" s="36">
        <f>IF(C3894="Saliente Nacional",(IFERROR((LIMPIA(K3894,1)),0)),0)</f>
        <v>0</v>
      </c>
      <c r="Q3894" s="36">
        <f>IF(C3894="Saliente Internacional",(IFERROR((LIMPIA(K3894,1)),0)),0)</f>
        <v>0</v>
      </c>
      <c r="R3894" s="36">
        <f t="shared" si="181"/>
        <v>0</v>
      </c>
      <c r="S3894" s="36">
        <f t="shared" si="182"/>
        <v>0</v>
      </c>
    </row>
    <row r="3895" spans="1:19" x14ac:dyDescent="0.25">
      <c r="A3895" s="101">
        <f>'DETALLE DE CONEXIONES'!P3895</f>
        <v>0</v>
      </c>
      <c r="B3895" s="36">
        <f>'DETALLE DE CONEXIONES'!I3895</f>
        <v>0</v>
      </c>
      <c r="C3895" s="36">
        <f>'DETALLE DE CONEXIONES'!BB3895</f>
        <v>0</v>
      </c>
      <c r="D3895" s="36">
        <f>'DETALLE DE CONEXIONES'!E3895</f>
        <v>0</v>
      </c>
      <c r="E3895" s="36">
        <f t="shared" si="180"/>
        <v>1</v>
      </c>
      <c r="F3895" s="36">
        <f>IFERROR(LIMPIA('DETALLE DE CONEXIONES'!N3895,1),0)</f>
        <v>0</v>
      </c>
      <c r="G3895" s="36" t="str">
        <f>LEFT('DETALLE DE CONEXIONES'!BE3895,3)</f>
        <v/>
      </c>
      <c r="H3895" s="36" t="str">
        <f>RIGHT('DETALLE DE CONEXIONES'!AK3895,2)</f>
        <v/>
      </c>
      <c r="I3895" s="36" t="str">
        <f>LEFT('DETALLE DE CONEXIONES'!AK3895,3)</f>
        <v/>
      </c>
      <c r="J3895" s="36" t="str">
        <f>LEFT('DETALLE DE CONEXIONES'!M3895,3)</f>
        <v/>
      </c>
      <c r="K3895" s="36" t="str">
        <f>IF(LEN('DETALLE DE CONEXIONES'!M3895)&lt;12,(RIGHT('DETALLE DE CONEXIONES'!M3895,5)),(RIGHT('DETALLE DE CONEXIONES'!M3895,6)))</f>
        <v/>
      </c>
      <c r="L3895" s="36">
        <f>IF(C3895="Saliente Local",(IFERROR((LIMPIA(J3895,1)),0)),0)</f>
        <v>0</v>
      </c>
      <c r="M3895" s="36">
        <f>IF(C3895="Saliente Nacional",(IFERROR((LIMPIA(J3895,1)),0)),0)</f>
        <v>0</v>
      </c>
      <c r="N3895" s="36">
        <f>IF(C3895="Saliente Internacional",(IFERROR((LIMPIA(J3895,1)),0)),0)</f>
        <v>0</v>
      </c>
      <c r="O3895" s="36">
        <f>IF(C3895="Saliente Local",(IFERROR((LIMPIA(K3895,1)),0)),0)</f>
        <v>0</v>
      </c>
      <c r="P3895" s="36">
        <f>IF(C3895="Saliente Nacional",(IFERROR((LIMPIA(K3895,1)),0)),0)</f>
        <v>0</v>
      </c>
      <c r="Q3895" s="36">
        <f>IF(C3895="Saliente Internacional",(IFERROR((LIMPIA(K3895,1)),0)),0)</f>
        <v>0</v>
      </c>
      <c r="R3895" s="36">
        <f t="shared" si="181"/>
        <v>0</v>
      </c>
      <c r="S3895" s="36">
        <f t="shared" si="182"/>
        <v>0</v>
      </c>
    </row>
    <row r="3896" spans="1:19" x14ac:dyDescent="0.25">
      <c r="A3896" s="101">
        <f>'DETALLE DE CONEXIONES'!P3896</f>
        <v>0</v>
      </c>
      <c r="B3896" s="36">
        <f>'DETALLE DE CONEXIONES'!I3896</f>
        <v>0</v>
      </c>
      <c r="C3896" s="36">
        <f>'DETALLE DE CONEXIONES'!BB3896</f>
        <v>0</v>
      </c>
      <c r="D3896" s="36">
        <f>'DETALLE DE CONEXIONES'!E3896</f>
        <v>0</v>
      </c>
      <c r="E3896" s="36">
        <f t="shared" si="180"/>
        <v>1</v>
      </c>
      <c r="F3896" s="36">
        <f>IFERROR(LIMPIA('DETALLE DE CONEXIONES'!N3896,1),0)</f>
        <v>0</v>
      </c>
      <c r="G3896" s="36" t="str">
        <f>LEFT('DETALLE DE CONEXIONES'!BE3896,3)</f>
        <v/>
      </c>
      <c r="H3896" s="36" t="str">
        <f>RIGHT('DETALLE DE CONEXIONES'!AK3896,2)</f>
        <v/>
      </c>
      <c r="I3896" s="36" t="str">
        <f>LEFT('DETALLE DE CONEXIONES'!AK3896,3)</f>
        <v/>
      </c>
      <c r="J3896" s="36" t="str">
        <f>LEFT('DETALLE DE CONEXIONES'!M3896,3)</f>
        <v/>
      </c>
      <c r="K3896" s="36" t="str">
        <f>IF(LEN('DETALLE DE CONEXIONES'!M3896)&lt;12,(RIGHT('DETALLE DE CONEXIONES'!M3896,5)),(RIGHT('DETALLE DE CONEXIONES'!M3896,6)))</f>
        <v/>
      </c>
      <c r="L3896" s="36">
        <f>IF(C3896="Saliente Local",(IFERROR((LIMPIA(J3896,1)),0)),0)</f>
        <v>0</v>
      </c>
      <c r="M3896" s="36">
        <f>IF(C3896="Saliente Nacional",(IFERROR((LIMPIA(J3896,1)),0)),0)</f>
        <v>0</v>
      </c>
      <c r="N3896" s="36">
        <f>IF(C3896="Saliente Internacional",(IFERROR((LIMPIA(J3896,1)),0)),0)</f>
        <v>0</v>
      </c>
      <c r="O3896" s="36">
        <f>IF(C3896="Saliente Local",(IFERROR((LIMPIA(K3896,1)),0)),0)</f>
        <v>0</v>
      </c>
      <c r="P3896" s="36">
        <f>IF(C3896="Saliente Nacional",(IFERROR((LIMPIA(K3896,1)),0)),0)</f>
        <v>0</v>
      </c>
      <c r="Q3896" s="36">
        <f>IF(C3896="Saliente Internacional",(IFERROR((LIMPIA(K3896,1)),0)),0)</f>
        <v>0</v>
      </c>
      <c r="R3896" s="36">
        <f t="shared" si="181"/>
        <v>0</v>
      </c>
      <c r="S3896" s="36">
        <f t="shared" si="182"/>
        <v>0</v>
      </c>
    </row>
    <row r="3897" spans="1:19" x14ac:dyDescent="0.25">
      <c r="A3897" s="101">
        <f>'DETALLE DE CONEXIONES'!P3897</f>
        <v>0</v>
      </c>
      <c r="B3897" s="36">
        <f>'DETALLE DE CONEXIONES'!I3897</f>
        <v>0</v>
      </c>
      <c r="C3897" s="36">
        <f>'DETALLE DE CONEXIONES'!BB3897</f>
        <v>0</v>
      </c>
      <c r="D3897" s="36">
        <f>'DETALLE DE CONEXIONES'!E3897</f>
        <v>0</v>
      </c>
      <c r="E3897" s="36">
        <f t="shared" si="180"/>
        <v>1</v>
      </c>
      <c r="F3897" s="36">
        <f>IFERROR(LIMPIA('DETALLE DE CONEXIONES'!N3897,1),0)</f>
        <v>0</v>
      </c>
      <c r="G3897" s="36" t="str">
        <f>LEFT('DETALLE DE CONEXIONES'!BE3897,3)</f>
        <v/>
      </c>
      <c r="H3897" s="36" t="str">
        <f>RIGHT('DETALLE DE CONEXIONES'!AK3897,2)</f>
        <v/>
      </c>
      <c r="I3897" s="36" t="str">
        <f>LEFT('DETALLE DE CONEXIONES'!AK3897,3)</f>
        <v/>
      </c>
      <c r="J3897" s="36" t="str">
        <f>LEFT('DETALLE DE CONEXIONES'!M3897,3)</f>
        <v/>
      </c>
      <c r="K3897" s="36" t="str">
        <f>IF(LEN('DETALLE DE CONEXIONES'!M3897)&lt;12,(RIGHT('DETALLE DE CONEXIONES'!M3897,5)),(RIGHT('DETALLE DE CONEXIONES'!M3897,6)))</f>
        <v/>
      </c>
      <c r="L3897" s="36">
        <f>IF(C3897="Saliente Local",(IFERROR((LIMPIA(J3897,1)),0)),0)</f>
        <v>0</v>
      </c>
      <c r="M3897" s="36">
        <f>IF(C3897="Saliente Nacional",(IFERROR((LIMPIA(J3897,1)),0)),0)</f>
        <v>0</v>
      </c>
      <c r="N3897" s="36">
        <f>IF(C3897="Saliente Internacional",(IFERROR((LIMPIA(J3897,1)),0)),0)</f>
        <v>0</v>
      </c>
      <c r="O3897" s="36">
        <f>IF(C3897="Saliente Local",(IFERROR((LIMPIA(K3897,1)),0)),0)</f>
        <v>0</v>
      </c>
      <c r="P3897" s="36">
        <f>IF(C3897="Saliente Nacional",(IFERROR((LIMPIA(K3897,1)),0)),0)</f>
        <v>0</v>
      </c>
      <c r="Q3897" s="36">
        <f>IF(C3897="Saliente Internacional",(IFERROR((LIMPIA(K3897,1)),0)),0)</f>
        <v>0</v>
      </c>
      <c r="R3897" s="36">
        <f t="shared" si="181"/>
        <v>0</v>
      </c>
      <c r="S3897" s="36">
        <f t="shared" si="182"/>
        <v>0</v>
      </c>
    </row>
    <row r="3898" spans="1:19" x14ac:dyDescent="0.25">
      <c r="A3898" s="101">
        <f>'DETALLE DE CONEXIONES'!P3898</f>
        <v>0</v>
      </c>
      <c r="B3898" s="36">
        <f>'DETALLE DE CONEXIONES'!I3898</f>
        <v>0</v>
      </c>
      <c r="C3898" s="36">
        <f>'DETALLE DE CONEXIONES'!BB3898</f>
        <v>0</v>
      </c>
      <c r="D3898" s="36">
        <f>'DETALLE DE CONEXIONES'!E3898</f>
        <v>0</v>
      </c>
      <c r="E3898" s="36">
        <f t="shared" si="180"/>
        <v>1</v>
      </c>
      <c r="F3898" s="36">
        <f>IFERROR(LIMPIA('DETALLE DE CONEXIONES'!N3898,1),0)</f>
        <v>0</v>
      </c>
      <c r="G3898" s="36" t="str">
        <f>LEFT('DETALLE DE CONEXIONES'!BE3898,3)</f>
        <v/>
      </c>
      <c r="H3898" s="36" t="str">
        <f>RIGHT('DETALLE DE CONEXIONES'!AK3898,2)</f>
        <v/>
      </c>
      <c r="I3898" s="36" t="str">
        <f>LEFT('DETALLE DE CONEXIONES'!AK3898,3)</f>
        <v/>
      </c>
      <c r="J3898" s="36" t="str">
        <f>LEFT('DETALLE DE CONEXIONES'!M3898,3)</f>
        <v/>
      </c>
      <c r="K3898" s="36" t="str">
        <f>IF(LEN('DETALLE DE CONEXIONES'!M3898)&lt;12,(RIGHT('DETALLE DE CONEXIONES'!M3898,5)),(RIGHT('DETALLE DE CONEXIONES'!M3898,6)))</f>
        <v/>
      </c>
      <c r="L3898" s="36">
        <f>IF(C3898="Saliente Local",(IFERROR((LIMPIA(J3898,1)),0)),0)</f>
        <v>0</v>
      </c>
      <c r="M3898" s="36">
        <f>IF(C3898="Saliente Nacional",(IFERROR((LIMPIA(J3898,1)),0)),0)</f>
        <v>0</v>
      </c>
      <c r="N3898" s="36">
        <f>IF(C3898="Saliente Internacional",(IFERROR((LIMPIA(J3898,1)),0)),0)</f>
        <v>0</v>
      </c>
      <c r="O3898" s="36">
        <f>IF(C3898="Saliente Local",(IFERROR((LIMPIA(K3898,1)),0)),0)</f>
        <v>0</v>
      </c>
      <c r="P3898" s="36">
        <f>IF(C3898="Saliente Nacional",(IFERROR((LIMPIA(K3898,1)),0)),0)</f>
        <v>0</v>
      </c>
      <c r="Q3898" s="36">
        <f>IF(C3898="Saliente Internacional",(IFERROR((LIMPIA(K3898,1)),0)),0)</f>
        <v>0</v>
      </c>
      <c r="R3898" s="36">
        <f t="shared" si="181"/>
        <v>0</v>
      </c>
      <c r="S3898" s="36">
        <f t="shared" si="182"/>
        <v>0</v>
      </c>
    </row>
    <row r="3899" spans="1:19" x14ac:dyDescent="0.25">
      <c r="A3899" s="101">
        <f>'DETALLE DE CONEXIONES'!P3899</f>
        <v>0</v>
      </c>
      <c r="B3899" s="36">
        <f>'DETALLE DE CONEXIONES'!I3899</f>
        <v>0</v>
      </c>
      <c r="C3899" s="36">
        <f>'DETALLE DE CONEXIONES'!BB3899</f>
        <v>0</v>
      </c>
      <c r="D3899" s="36">
        <f>'DETALLE DE CONEXIONES'!E3899</f>
        <v>0</v>
      </c>
      <c r="E3899" s="36">
        <f t="shared" si="180"/>
        <v>1</v>
      </c>
      <c r="F3899" s="36">
        <f>IFERROR(LIMPIA('DETALLE DE CONEXIONES'!N3899,1),0)</f>
        <v>0</v>
      </c>
      <c r="G3899" s="36" t="str">
        <f>LEFT('DETALLE DE CONEXIONES'!BE3899,3)</f>
        <v/>
      </c>
      <c r="H3899" s="36" t="str">
        <f>RIGHT('DETALLE DE CONEXIONES'!AK3899,2)</f>
        <v/>
      </c>
      <c r="I3899" s="36" t="str">
        <f>LEFT('DETALLE DE CONEXIONES'!AK3899,3)</f>
        <v/>
      </c>
      <c r="J3899" s="36" t="str">
        <f>LEFT('DETALLE DE CONEXIONES'!M3899,3)</f>
        <v/>
      </c>
      <c r="K3899" s="36" t="str">
        <f>IF(LEN('DETALLE DE CONEXIONES'!M3899)&lt;12,(RIGHT('DETALLE DE CONEXIONES'!M3899,5)),(RIGHT('DETALLE DE CONEXIONES'!M3899,6)))</f>
        <v/>
      </c>
      <c r="L3899" s="36">
        <f>IF(C3899="Saliente Local",(IFERROR((LIMPIA(J3899,1)),0)),0)</f>
        <v>0</v>
      </c>
      <c r="M3899" s="36">
        <f>IF(C3899="Saliente Nacional",(IFERROR((LIMPIA(J3899,1)),0)),0)</f>
        <v>0</v>
      </c>
      <c r="N3899" s="36">
        <f>IF(C3899="Saliente Internacional",(IFERROR((LIMPIA(J3899,1)),0)),0)</f>
        <v>0</v>
      </c>
      <c r="O3899" s="36">
        <f>IF(C3899="Saliente Local",(IFERROR((LIMPIA(K3899,1)),0)),0)</f>
        <v>0</v>
      </c>
      <c r="P3899" s="36">
        <f>IF(C3899="Saliente Nacional",(IFERROR((LIMPIA(K3899,1)),0)),0)</f>
        <v>0</v>
      </c>
      <c r="Q3899" s="36">
        <f>IF(C3899="Saliente Internacional",(IFERROR((LIMPIA(K3899,1)),0)),0)</f>
        <v>0</v>
      </c>
      <c r="R3899" s="36">
        <f t="shared" si="181"/>
        <v>0</v>
      </c>
      <c r="S3899" s="36">
        <f t="shared" si="182"/>
        <v>0</v>
      </c>
    </row>
    <row r="3900" spans="1:19" x14ac:dyDescent="0.25">
      <c r="A3900" s="101">
        <f>'DETALLE DE CONEXIONES'!P3900</f>
        <v>0</v>
      </c>
      <c r="B3900" s="36">
        <f>'DETALLE DE CONEXIONES'!I3900</f>
        <v>0</v>
      </c>
      <c r="C3900" s="36">
        <f>'DETALLE DE CONEXIONES'!BB3900</f>
        <v>0</v>
      </c>
      <c r="D3900" s="36">
        <f>'DETALLE DE CONEXIONES'!E3900</f>
        <v>0</v>
      </c>
      <c r="E3900" s="36">
        <f t="shared" si="180"/>
        <v>1</v>
      </c>
      <c r="F3900" s="36">
        <f>IFERROR(LIMPIA('DETALLE DE CONEXIONES'!N3900,1),0)</f>
        <v>0</v>
      </c>
      <c r="G3900" s="36" t="str">
        <f>LEFT('DETALLE DE CONEXIONES'!BE3900,3)</f>
        <v/>
      </c>
      <c r="H3900" s="36" t="str">
        <f>RIGHT('DETALLE DE CONEXIONES'!AK3900,2)</f>
        <v/>
      </c>
      <c r="I3900" s="36" t="str">
        <f>LEFT('DETALLE DE CONEXIONES'!AK3900,3)</f>
        <v/>
      </c>
      <c r="J3900" s="36" t="str">
        <f>LEFT('DETALLE DE CONEXIONES'!M3900,3)</f>
        <v/>
      </c>
      <c r="K3900" s="36" t="str">
        <f>IF(LEN('DETALLE DE CONEXIONES'!M3900)&lt;12,(RIGHT('DETALLE DE CONEXIONES'!M3900,5)),(RIGHT('DETALLE DE CONEXIONES'!M3900,6)))</f>
        <v/>
      </c>
      <c r="L3900" s="36">
        <f>IF(C3900="Saliente Local",(IFERROR((LIMPIA(J3900,1)),0)),0)</f>
        <v>0</v>
      </c>
      <c r="M3900" s="36">
        <f>IF(C3900="Saliente Nacional",(IFERROR((LIMPIA(J3900,1)),0)),0)</f>
        <v>0</v>
      </c>
      <c r="N3900" s="36">
        <f>IF(C3900="Saliente Internacional",(IFERROR((LIMPIA(J3900,1)),0)),0)</f>
        <v>0</v>
      </c>
      <c r="O3900" s="36">
        <f>IF(C3900="Saliente Local",(IFERROR((LIMPIA(K3900,1)),0)),0)</f>
        <v>0</v>
      </c>
      <c r="P3900" s="36">
        <f>IF(C3900="Saliente Nacional",(IFERROR((LIMPIA(K3900,1)),0)),0)</f>
        <v>0</v>
      </c>
      <c r="Q3900" s="36">
        <f>IF(C3900="Saliente Internacional",(IFERROR((LIMPIA(K3900,1)),0)),0)</f>
        <v>0</v>
      </c>
      <c r="R3900" s="36">
        <f t="shared" si="181"/>
        <v>0</v>
      </c>
      <c r="S3900" s="36">
        <f t="shared" si="182"/>
        <v>0</v>
      </c>
    </row>
    <row r="3901" spans="1:19" x14ac:dyDescent="0.25">
      <c r="A3901" s="101">
        <f>'DETALLE DE CONEXIONES'!P3901</f>
        <v>0</v>
      </c>
      <c r="B3901" s="36">
        <f>'DETALLE DE CONEXIONES'!I3901</f>
        <v>0</v>
      </c>
      <c r="C3901" s="36">
        <f>'DETALLE DE CONEXIONES'!BB3901</f>
        <v>0</v>
      </c>
      <c r="D3901" s="36">
        <f>'DETALLE DE CONEXIONES'!E3901</f>
        <v>0</v>
      </c>
      <c r="E3901" s="36">
        <f t="shared" si="180"/>
        <v>1</v>
      </c>
      <c r="F3901" s="36">
        <f>IFERROR(LIMPIA('DETALLE DE CONEXIONES'!N3901,1),0)</f>
        <v>0</v>
      </c>
      <c r="G3901" s="36" t="str">
        <f>LEFT('DETALLE DE CONEXIONES'!BE3901,3)</f>
        <v/>
      </c>
      <c r="H3901" s="36" t="str">
        <f>RIGHT('DETALLE DE CONEXIONES'!AK3901,2)</f>
        <v/>
      </c>
      <c r="I3901" s="36" t="str">
        <f>LEFT('DETALLE DE CONEXIONES'!AK3901,3)</f>
        <v/>
      </c>
      <c r="J3901" s="36" t="str">
        <f>LEFT('DETALLE DE CONEXIONES'!M3901,3)</f>
        <v/>
      </c>
      <c r="K3901" s="36" t="str">
        <f>IF(LEN('DETALLE DE CONEXIONES'!M3901)&lt;12,(RIGHT('DETALLE DE CONEXIONES'!M3901,5)),(RIGHT('DETALLE DE CONEXIONES'!M3901,6)))</f>
        <v/>
      </c>
      <c r="L3901" s="36">
        <f>IF(C3901="Saliente Local",(IFERROR((LIMPIA(J3901,1)),0)),0)</f>
        <v>0</v>
      </c>
      <c r="M3901" s="36">
        <f>IF(C3901="Saliente Nacional",(IFERROR((LIMPIA(J3901,1)),0)),0)</f>
        <v>0</v>
      </c>
      <c r="N3901" s="36">
        <f>IF(C3901="Saliente Internacional",(IFERROR((LIMPIA(J3901,1)),0)),0)</f>
        <v>0</v>
      </c>
      <c r="O3901" s="36">
        <f>IF(C3901="Saliente Local",(IFERROR((LIMPIA(K3901,1)),0)),0)</f>
        <v>0</v>
      </c>
      <c r="P3901" s="36">
        <f>IF(C3901="Saliente Nacional",(IFERROR((LIMPIA(K3901,1)),0)),0)</f>
        <v>0</v>
      </c>
      <c r="Q3901" s="36">
        <f>IF(C3901="Saliente Internacional",(IFERROR((LIMPIA(K3901,1)),0)),0)</f>
        <v>0</v>
      </c>
      <c r="R3901" s="36">
        <f t="shared" si="181"/>
        <v>0</v>
      </c>
      <c r="S3901" s="36">
        <f t="shared" si="182"/>
        <v>0</v>
      </c>
    </row>
    <row r="3902" spans="1:19" x14ac:dyDescent="0.25">
      <c r="A3902" s="101">
        <f>'DETALLE DE CONEXIONES'!P3902</f>
        <v>0</v>
      </c>
      <c r="B3902" s="36">
        <f>'DETALLE DE CONEXIONES'!I3902</f>
        <v>0</v>
      </c>
      <c r="C3902" s="36">
        <f>'DETALLE DE CONEXIONES'!BB3902</f>
        <v>0</v>
      </c>
      <c r="D3902" s="36">
        <f>'DETALLE DE CONEXIONES'!E3902</f>
        <v>0</v>
      </c>
      <c r="E3902" s="36">
        <f t="shared" si="180"/>
        <v>1</v>
      </c>
      <c r="F3902" s="36">
        <f>IFERROR(LIMPIA('DETALLE DE CONEXIONES'!N3902,1),0)</f>
        <v>0</v>
      </c>
      <c r="G3902" s="36" t="str">
        <f>LEFT('DETALLE DE CONEXIONES'!BE3902,3)</f>
        <v/>
      </c>
      <c r="H3902" s="36" t="str">
        <f>RIGHT('DETALLE DE CONEXIONES'!AK3902,2)</f>
        <v/>
      </c>
      <c r="I3902" s="36" t="str">
        <f>LEFT('DETALLE DE CONEXIONES'!AK3902,3)</f>
        <v/>
      </c>
      <c r="J3902" s="36" t="str">
        <f>LEFT('DETALLE DE CONEXIONES'!M3902,3)</f>
        <v/>
      </c>
      <c r="K3902" s="36" t="str">
        <f>IF(LEN('DETALLE DE CONEXIONES'!M3902)&lt;12,(RIGHT('DETALLE DE CONEXIONES'!M3902,5)),(RIGHT('DETALLE DE CONEXIONES'!M3902,6)))</f>
        <v/>
      </c>
      <c r="L3902" s="36">
        <f>IF(C3902="Saliente Local",(IFERROR((LIMPIA(J3902,1)),0)),0)</f>
        <v>0</v>
      </c>
      <c r="M3902" s="36">
        <f>IF(C3902="Saliente Nacional",(IFERROR((LIMPIA(J3902,1)),0)),0)</f>
        <v>0</v>
      </c>
      <c r="N3902" s="36">
        <f>IF(C3902="Saliente Internacional",(IFERROR((LIMPIA(J3902,1)),0)),0)</f>
        <v>0</v>
      </c>
      <c r="O3902" s="36">
        <f>IF(C3902="Saliente Local",(IFERROR((LIMPIA(K3902,1)),0)),0)</f>
        <v>0</v>
      </c>
      <c r="P3902" s="36">
        <f>IF(C3902="Saliente Nacional",(IFERROR((LIMPIA(K3902,1)),0)),0)</f>
        <v>0</v>
      </c>
      <c r="Q3902" s="36">
        <f>IF(C3902="Saliente Internacional",(IFERROR((LIMPIA(K3902,1)),0)),0)</f>
        <v>0</v>
      </c>
      <c r="R3902" s="36">
        <f t="shared" si="181"/>
        <v>0</v>
      </c>
      <c r="S3902" s="36">
        <f t="shared" si="182"/>
        <v>0</v>
      </c>
    </row>
    <row r="3903" spans="1:19" x14ac:dyDescent="0.25">
      <c r="A3903" s="101">
        <f>'DETALLE DE CONEXIONES'!P3903</f>
        <v>0</v>
      </c>
      <c r="B3903" s="36">
        <f>'DETALLE DE CONEXIONES'!I3903</f>
        <v>0</v>
      </c>
      <c r="C3903" s="36">
        <f>'DETALLE DE CONEXIONES'!BB3903</f>
        <v>0</v>
      </c>
      <c r="D3903" s="36">
        <f>'DETALLE DE CONEXIONES'!E3903</f>
        <v>0</v>
      </c>
      <c r="E3903" s="36">
        <f t="shared" si="180"/>
        <v>1</v>
      </c>
      <c r="F3903" s="36">
        <f>IFERROR(LIMPIA('DETALLE DE CONEXIONES'!N3903,1),0)</f>
        <v>0</v>
      </c>
      <c r="G3903" s="36" t="str">
        <f>LEFT('DETALLE DE CONEXIONES'!BE3903,3)</f>
        <v/>
      </c>
      <c r="H3903" s="36" t="str">
        <f>RIGHT('DETALLE DE CONEXIONES'!AK3903,2)</f>
        <v/>
      </c>
      <c r="I3903" s="36" t="str">
        <f>LEFT('DETALLE DE CONEXIONES'!AK3903,3)</f>
        <v/>
      </c>
      <c r="J3903" s="36" t="str">
        <f>LEFT('DETALLE DE CONEXIONES'!M3903,3)</f>
        <v/>
      </c>
      <c r="K3903" s="36" t="str">
        <f>IF(LEN('DETALLE DE CONEXIONES'!M3903)&lt;12,(RIGHT('DETALLE DE CONEXIONES'!M3903,5)),(RIGHT('DETALLE DE CONEXIONES'!M3903,6)))</f>
        <v/>
      </c>
      <c r="L3903" s="36">
        <f>IF(C3903="Saliente Local",(IFERROR((LIMPIA(J3903,1)),0)),0)</f>
        <v>0</v>
      </c>
      <c r="M3903" s="36">
        <f>IF(C3903="Saliente Nacional",(IFERROR((LIMPIA(J3903,1)),0)),0)</f>
        <v>0</v>
      </c>
      <c r="N3903" s="36">
        <f>IF(C3903="Saliente Internacional",(IFERROR((LIMPIA(J3903,1)),0)),0)</f>
        <v>0</v>
      </c>
      <c r="O3903" s="36">
        <f>IF(C3903="Saliente Local",(IFERROR((LIMPIA(K3903,1)),0)),0)</f>
        <v>0</v>
      </c>
      <c r="P3903" s="36">
        <f>IF(C3903="Saliente Nacional",(IFERROR((LIMPIA(K3903,1)),0)),0)</f>
        <v>0</v>
      </c>
      <c r="Q3903" s="36">
        <f>IF(C3903="Saliente Internacional",(IFERROR((LIMPIA(K3903,1)),0)),0)</f>
        <v>0</v>
      </c>
      <c r="R3903" s="36">
        <f t="shared" si="181"/>
        <v>0</v>
      </c>
      <c r="S3903" s="36">
        <f t="shared" si="182"/>
        <v>0</v>
      </c>
    </row>
    <row r="3904" spans="1:19" x14ac:dyDescent="0.25">
      <c r="A3904" s="101">
        <f>'DETALLE DE CONEXIONES'!P3904</f>
        <v>0</v>
      </c>
      <c r="B3904" s="36">
        <f>'DETALLE DE CONEXIONES'!I3904</f>
        <v>0</v>
      </c>
      <c r="C3904" s="36">
        <f>'DETALLE DE CONEXIONES'!BB3904</f>
        <v>0</v>
      </c>
      <c r="D3904" s="36">
        <f>'DETALLE DE CONEXIONES'!E3904</f>
        <v>0</v>
      </c>
      <c r="E3904" s="36">
        <f t="shared" si="180"/>
        <v>1</v>
      </c>
      <c r="F3904" s="36">
        <f>IFERROR(LIMPIA('DETALLE DE CONEXIONES'!N3904,1),0)</f>
        <v>0</v>
      </c>
      <c r="G3904" s="36" t="str">
        <f>LEFT('DETALLE DE CONEXIONES'!BE3904,3)</f>
        <v/>
      </c>
      <c r="H3904" s="36" t="str">
        <f>RIGHT('DETALLE DE CONEXIONES'!AK3904,2)</f>
        <v/>
      </c>
      <c r="I3904" s="36" t="str">
        <f>LEFT('DETALLE DE CONEXIONES'!AK3904,3)</f>
        <v/>
      </c>
      <c r="J3904" s="36" t="str">
        <f>LEFT('DETALLE DE CONEXIONES'!M3904,3)</f>
        <v/>
      </c>
      <c r="K3904" s="36" t="str">
        <f>IF(LEN('DETALLE DE CONEXIONES'!M3904)&lt;12,(RIGHT('DETALLE DE CONEXIONES'!M3904,5)),(RIGHT('DETALLE DE CONEXIONES'!M3904,6)))</f>
        <v/>
      </c>
      <c r="L3904" s="36">
        <f>IF(C3904="Saliente Local",(IFERROR((LIMPIA(J3904,1)),0)),0)</f>
        <v>0</v>
      </c>
      <c r="M3904" s="36">
        <f>IF(C3904="Saliente Nacional",(IFERROR((LIMPIA(J3904,1)),0)),0)</f>
        <v>0</v>
      </c>
      <c r="N3904" s="36">
        <f>IF(C3904="Saliente Internacional",(IFERROR((LIMPIA(J3904,1)),0)),0)</f>
        <v>0</v>
      </c>
      <c r="O3904" s="36">
        <f>IF(C3904="Saliente Local",(IFERROR((LIMPIA(K3904,1)),0)),0)</f>
        <v>0</v>
      </c>
      <c r="P3904" s="36">
        <f>IF(C3904="Saliente Nacional",(IFERROR((LIMPIA(K3904,1)),0)),0)</f>
        <v>0</v>
      </c>
      <c r="Q3904" s="36">
        <f>IF(C3904="Saliente Internacional",(IFERROR((LIMPIA(K3904,1)),0)),0)</f>
        <v>0</v>
      </c>
      <c r="R3904" s="36">
        <f t="shared" si="181"/>
        <v>0</v>
      </c>
      <c r="S3904" s="36">
        <f t="shared" si="182"/>
        <v>0</v>
      </c>
    </row>
    <row r="3905" spans="1:19" x14ac:dyDescent="0.25">
      <c r="A3905" s="101">
        <f>'DETALLE DE CONEXIONES'!P3905</f>
        <v>0</v>
      </c>
      <c r="B3905" s="36">
        <f>'DETALLE DE CONEXIONES'!I3905</f>
        <v>0</v>
      </c>
      <c r="C3905" s="36">
        <f>'DETALLE DE CONEXIONES'!BB3905</f>
        <v>0</v>
      </c>
      <c r="D3905" s="36">
        <f>'DETALLE DE CONEXIONES'!E3905</f>
        <v>0</v>
      </c>
      <c r="E3905" s="36">
        <f t="shared" si="180"/>
        <v>1</v>
      </c>
      <c r="F3905" s="36">
        <f>IFERROR(LIMPIA('DETALLE DE CONEXIONES'!N3905,1),0)</f>
        <v>0</v>
      </c>
      <c r="G3905" s="36" t="str">
        <f>LEFT('DETALLE DE CONEXIONES'!BE3905,3)</f>
        <v/>
      </c>
      <c r="H3905" s="36" t="str">
        <f>RIGHT('DETALLE DE CONEXIONES'!AK3905,2)</f>
        <v/>
      </c>
      <c r="I3905" s="36" t="str">
        <f>LEFT('DETALLE DE CONEXIONES'!AK3905,3)</f>
        <v/>
      </c>
      <c r="J3905" s="36" t="str">
        <f>LEFT('DETALLE DE CONEXIONES'!M3905,3)</f>
        <v/>
      </c>
      <c r="K3905" s="36" t="str">
        <f>IF(LEN('DETALLE DE CONEXIONES'!M3905)&lt;12,(RIGHT('DETALLE DE CONEXIONES'!M3905,5)),(RIGHT('DETALLE DE CONEXIONES'!M3905,6)))</f>
        <v/>
      </c>
      <c r="L3905" s="36">
        <f>IF(C3905="Saliente Local",(IFERROR((LIMPIA(J3905,1)),0)),0)</f>
        <v>0</v>
      </c>
      <c r="M3905" s="36">
        <f>IF(C3905="Saliente Nacional",(IFERROR((LIMPIA(J3905,1)),0)),0)</f>
        <v>0</v>
      </c>
      <c r="N3905" s="36">
        <f>IF(C3905="Saliente Internacional",(IFERROR((LIMPIA(J3905,1)),0)),0)</f>
        <v>0</v>
      </c>
      <c r="O3905" s="36">
        <f>IF(C3905="Saliente Local",(IFERROR((LIMPIA(K3905,1)),0)),0)</f>
        <v>0</v>
      </c>
      <c r="P3905" s="36">
        <f>IF(C3905="Saliente Nacional",(IFERROR((LIMPIA(K3905,1)),0)),0)</f>
        <v>0</v>
      </c>
      <c r="Q3905" s="36">
        <f>IF(C3905="Saliente Internacional",(IFERROR((LIMPIA(K3905,1)),0)),0)</f>
        <v>0</v>
      </c>
      <c r="R3905" s="36">
        <f t="shared" si="181"/>
        <v>0</v>
      </c>
      <c r="S3905" s="36">
        <f t="shared" si="182"/>
        <v>0</v>
      </c>
    </row>
    <row r="3906" spans="1:19" x14ac:dyDescent="0.25">
      <c r="A3906" s="101">
        <f>'DETALLE DE CONEXIONES'!P3906</f>
        <v>0</v>
      </c>
      <c r="B3906" s="36">
        <f>'DETALLE DE CONEXIONES'!I3906</f>
        <v>0</v>
      </c>
      <c r="C3906" s="36">
        <f>'DETALLE DE CONEXIONES'!BB3906</f>
        <v>0</v>
      </c>
      <c r="D3906" s="36">
        <f>'DETALLE DE CONEXIONES'!E3906</f>
        <v>0</v>
      </c>
      <c r="E3906" s="36">
        <f t="shared" si="180"/>
        <v>1</v>
      </c>
      <c r="F3906" s="36">
        <f>IFERROR(LIMPIA('DETALLE DE CONEXIONES'!N3906,1),0)</f>
        <v>0</v>
      </c>
      <c r="G3906" s="36" t="str">
        <f>LEFT('DETALLE DE CONEXIONES'!BE3906,3)</f>
        <v/>
      </c>
      <c r="H3906" s="36" t="str">
        <f>RIGHT('DETALLE DE CONEXIONES'!AK3906,2)</f>
        <v/>
      </c>
      <c r="I3906" s="36" t="str">
        <f>LEFT('DETALLE DE CONEXIONES'!AK3906,3)</f>
        <v/>
      </c>
      <c r="J3906" s="36" t="str">
        <f>LEFT('DETALLE DE CONEXIONES'!M3906,3)</f>
        <v/>
      </c>
      <c r="K3906" s="36" t="str">
        <f>IF(LEN('DETALLE DE CONEXIONES'!M3906)&lt;12,(RIGHT('DETALLE DE CONEXIONES'!M3906,5)),(RIGHT('DETALLE DE CONEXIONES'!M3906,6)))</f>
        <v/>
      </c>
      <c r="L3906" s="36">
        <f>IF(C3906="Saliente Local",(IFERROR((LIMPIA(J3906,1)),0)),0)</f>
        <v>0</v>
      </c>
      <c r="M3906" s="36">
        <f>IF(C3906="Saliente Nacional",(IFERROR((LIMPIA(J3906,1)),0)),0)</f>
        <v>0</v>
      </c>
      <c r="N3906" s="36">
        <f>IF(C3906="Saliente Internacional",(IFERROR((LIMPIA(J3906,1)),0)),0)</f>
        <v>0</v>
      </c>
      <c r="O3906" s="36">
        <f>IF(C3906="Saliente Local",(IFERROR((LIMPIA(K3906,1)),0)),0)</f>
        <v>0</v>
      </c>
      <c r="P3906" s="36">
        <f>IF(C3906="Saliente Nacional",(IFERROR((LIMPIA(K3906,1)),0)),0)</f>
        <v>0</v>
      </c>
      <c r="Q3906" s="36">
        <f>IF(C3906="Saliente Internacional",(IFERROR((LIMPIA(K3906,1)),0)),0)</f>
        <v>0</v>
      </c>
      <c r="R3906" s="36">
        <f t="shared" si="181"/>
        <v>0</v>
      </c>
      <c r="S3906" s="36">
        <f t="shared" si="182"/>
        <v>0</v>
      </c>
    </row>
    <row r="3907" spans="1:19" x14ac:dyDescent="0.25">
      <c r="A3907" s="101">
        <f>'DETALLE DE CONEXIONES'!P3907</f>
        <v>0</v>
      </c>
      <c r="B3907" s="36">
        <f>'DETALLE DE CONEXIONES'!I3907</f>
        <v>0</v>
      </c>
      <c r="C3907" s="36">
        <f>'DETALLE DE CONEXIONES'!BB3907</f>
        <v>0</v>
      </c>
      <c r="D3907" s="36">
        <f>'DETALLE DE CONEXIONES'!E3907</f>
        <v>0</v>
      </c>
      <c r="E3907" s="36">
        <f t="shared" ref="E3907:E3970" si="183">LEN(D3907)</f>
        <v>1</v>
      </c>
      <c r="F3907" s="36">
        <f>IFERROR(LIMPIA('DETALLE DE CONEXIONES'!N3907,1),0)</f>
        <v>0</v>
      </c>
      <c r="G3907" s="36" t="str">
        <f>LEFT('DETALLE DE CONEXIONES'!BE3907,3)</f>
        <v/>
      </c>
      <c r="H3907" s="36" t="str">
        <f>RIGHT('DETALLE DE CONEXIONES'!AK3907,2)</f>
        <v/>
      </c>
      <c r="I3907" s="36" t="str">
        <f>LEFT('DETALLE DE CONEXIONES'!AK3907,3)</f>
        <v/>
      </c>
      <c r="J3907" s="36" t="str">
        <f>LEFT('DETALLE DE CONEXIONES'!M3907,3)</f>
        <v/>
      </c>
      <c r="K3907" s="36" t="str">
        <f>IF(LEN('DETALLE DE CONEXIONES'!M3907)&lt;12,(RIGHT('DETALLE DE CONEXIONES'!M3907,5)),(RIGHT('DETALLE DE CONEXIONES'!M3907,6)))</f>
        <v/>
      </c>
      <c r="L3907" s="36">
        <f>IF(C3907="Saliente Local",(IFERROR((LIMPIA(J3907,1)),0)),0)</f>
        <v>0</v>
      </c>
      <c r="M3907" s="36">
        <f>IF(C3907="Saliente Nacional",(IFERROR((LIMPIA(J3907,1)),0)),0)</f>
        <v>0</v>
      </c>
      <c r="N3907" s="36">
        <f>IF(C3907="Saliente Internacional",(IFERROR((LIMPIA(J3907,1)),0)),0)</f>
        <v>0</v>
      </c>
      <c r="O3907" s="36">
        <f>IF(C3907="Saliente Local",(IFERROR((LIMPIA(K3907,1)),0)),0)</f>
        <v>0</v>
      </c>
      <c r="P3907" s="36">
        <f>IF(C3907="Saliente Nacional",(IFERROR((LIMPIA(K3907,1)),0)),0)</f>
        <v>0</v>
      </c>
      <c r="Q3907" s="36">
        <f>IF(C3907="Saliente Internacional",(IFERROR((LIMPIA(K3907,1)),0)),0)</f>
        <v>0</v>
      </c>
      <c r="R3907" s="36">
        <f t="shared" ref="R3907:R3970" si="184">IF(SUM(O3907:P3907)&gt;0,(L3907+M3907+1),(L3907+M3907))</f>
        <v>0</v>
      </c>
      <c r="S3907" s="36">
        <f t="shared" ref="S3907:S3970" si="185">IF(Q3907&gt;0,N3907+1,N3907)</f>
        <v>0</v>
      </c>
    </row>
    <row r="3908" spans="1:19" x14ac:dyDescent="0.25">
      <c r="A3908" s="101">
        <f>'DETALLE DE CONEXIONES'!P3908</f>
        <v>0</v>
      </c>
      <c r="B3908" s="36">
        <f>'DETALLE DE CONEXIONES'!I3908</f>
        <v>0</v>
      </c>
      <c r="C3908" s="36">
        <f>'DETALLE DE CONEXIONES'!BB3908</f>
        <v>0</v>
      </c>
      <c r="D3908" s="36">
        <f>'DETALLE DE CONEXIONES'!E3908</f>
        <v>0</v>
      </c>
      <c r="E3908" s="36">
        <f t="shared" si="183"/>
        <v>1</v>
      </c>
      <c r="F3908" s="36">
        <f>IFERROR(LIMPIA('DETALLE DE CONEXIONES'!N3908,1),0)</f>
        <v>0</v>
      </c>
      <c r="G3908" s="36" t="str">
        <f>LEFT('DETALLE DE CONEXIONES'!BE3908,3)</f>
        <v/>
      </c>
      <c r="H3908" s="36" t="str">
        <f>RIGHT('DETALLE DE CONEXIONES'!AK3908,2)</f>
        <v/>
      </c>
      <c r="I3908" s="36" t="str">
        <f>LEFT('DETALLE DE CONEXIONES'!AK3908,3)</f>
        <v/>
      </c>
      <c r="J3908" s="36" t="str">
        <f>LEFT('DETALLE DE CONEXIONES'!M3908,3)</f>
        <v/>
      </c>
      <c r="K3908" s="36" t="str">
        <f>IF(LEN('DETALLE DE CONEXIONES'!M3908)&lt;12,(RIGHT('DETALLE DE CONEXIONES'!M3908,5)),(RIGHT('DETALLE DE CONEXIONES'!M3908,6)))</f>
        <v/>
      </c>
      <c r="L3908" s="36">
        <f>IF(C3908="Saliente Local",(IFERROR((LIMPIA(J3908,1)),0)),0)</f>
        <v>0</v>
      </c>
      <c r="M3908" s="36">
        <f>IF(C3908="Saliente Nacional",(IFERROR((LIMPIA(J3908,1)),0)),0)</f>
        <v>0</v>
      </c>
      <c r="N3908" s="36">
        <f>IF(C3908="Saliente Internacional",(IFERROR((LIMPIA(J3908,1)),0)),0)</f>
        <v>0</v>
      </c>
      <c r="O3908" s="36">
        <f>IF(C3908="Saliente Local",(IFERROR((LIMPIA(K3908,1)),0)),0)</f>
        <v>0</v>
      </c>
      <c r="P3908" s="36">
        <f>IF(C3908="Saliente Nacional",(IFERROR((LIMPIA(K3908,1)),0)),0)</f>
        <v>0</v>
      </c>
      <c r="Q3908" s="36">
        <f>IF(C3908="Saliente Internacional",(IFERROR((LIMPIA(K3908,1)),0)),0)</f>
        <v>0</v>
      </c>
      <c r="R3908" s="36">
        <f t="shared" si="184"/>
        <v>0</v>
      </c>
      <c r="S3908" s="36">
        <f t="shared" si="185"/>
        <v>0</v>
      </c>
    </row>
    <row r="3909" spans="1:19" x14ac:dyDescent="0.25">
      <c r="A3909" s="101">
        <f>'DETALLE DE CONEXIONES'!P3909</f>
        <v>0</v>
      </c>
      <c r="B3909" s="36">
        <f>'DETALLE DE CONEXIONES'!I3909</f>
        <v>0</v>
      </c>
      <c r="C3909" s="36">
        <f>'DETALLE DE CONEXIONES'!BB3909</f>
        <v>0</v>
      </c>
      <c r="D3909" s="36">
        <f>'DETALLE DE CONEXIONES'!E3909</f>
        <v>0</v>
      </c>
      <c r="E3909" s="36">
        <f t="shared" si="183"/>
        <v>1</v>
      </c>
      <c r="F3909" s="36">
        <f>IFERROR(LIMPIA('DETALLE DE CONEXIONES'!N3909,1),0)</f>
        <v>0</v>
      </c>
      <c r="G3909" s="36" t="str">
        <f>LEFT('DETALLE DE CONEXIONES'!BE3909,3)</f>
        <v/>
      </c>
      <c r="H3909" s="36" t="str">
        <f>RIGHT('DETALLE DE CONEXIONES'!AK3909,2)</f>
        <v/>
      </c>
      <c r="I3909" s="36" t="str">
        <f>LEFT('DETALLE DE CONEXIONES'!AK3909,3)</f>
        <v/>
      </c>
      <c r="J3909" s="36" t="str">
        <f>LEFT('DETALLE DE CONEXIONES'!M3909,3)</f>
        <v/>
      </c>
      <c r="K3909" s="36" t="str">
        <f>IF(LEN('DETALLE DE CONEXIONES'!M3909)&lt;12,(RIGHT('DETALLE DE CONEXIONES'!M3909,5)),(RIGHT('DETALLE DE CONEXIONES'!M3909,6)))</f>
        <v/>
      </c>
      <c r="L3909" s="36">
        <f>IF(C3909="Saliente Local",(IFERROR((LIMPIA(J3909,1)),0)),0)</f>
        <v>0</v>
      </c>
      <c r="M3909" s="36">
        <f>IF(C3909="Saliente Nacional",(IFERROR((LIMPIA(J3909,1)),0)),0)</f>
        <v>0</v>
      </c>
      <c r="N3909" s="36">
        <f>IF(C3909="Saliente Internacional",(IFERROR((LIMPIA(J3909,1)),0)),0)</f>
        <v>0</v>
      </c>
      <c r="O3909" s="36">
        <f>IF(C3909="Saliente Local",(IFERROR((LIMPIA(K3909,1)),0)),0)</f>
        <v>0</v>
      </c>
      <c r="P3909" s="36">
        <f>IF(C3909="Saliente Nacional",(IFERROR((LIMPIA(K3909,1)),0)),0)</f>
        <v>0</v>
      </c>
      <c r="Q3909" s="36">
        <f>IF(C3909="Saliente Internacional",(IFERROR((LIMPIA(K3909,1)),0)),0)</f>
        <v>0</v>
      </c>
      <c r="R3909" s="36">
        <f t="shared" si="184"/>
        <v>0</v>
      </c>
      <c r="S3909" s="36">
        <f t="shared" si="185"/>
        <v>0</v>
      </c>
    </row>
    <row r="3910" spans="1:19" x14ac:dyDescent="0.25">
      <c r="A3910" s="101">
        <f>'DETALLE DE CONEXIONES'!P3910</f>
        <v>0</v>
      </c>
      <c r="B3910" s="36">
        <f>'DETALLE DE CONEXIONES'!I3910</f>
        <v>0</v>
      </c>
      <c r="C3910" s="36">
        <f>'DETALLE DE CONEXIONES'!BB3910</f>
        <v>0</v>
      </c>
      <c r="D3910" s="36">
        <f>'DETALLE DE CONEXIONES'!E3910</f>
        <v>0</v>
      </c>
      <c r="E3910" s="36">
        <f t="shared" si="183"/>
        <v>1</v>
      </c>
      <c r="F3910" s="36">
        <f>IFERROR(LIMPIA('DETALLE DE CONEXIONES'!N3910,1),0)</f>
        <v>0</v>
      </c>
      <c r="G3910" s="36" t="str">
        <f>LEFT('DETALLE DE CONEXIONES'!BE3910,3)</f>
        <v/>
      </c>
      <c r="H3910" s="36" t="str">
        <f>RIGHT('DETALLE DE CONEXIONES'!AK3910,2)</f>
        <v/>
      </c>
      <c r="I3910" s="36" t="str">
        <f>LEFT('DETALLE DE CONEXIONES'!AK3910,3)</f>
        <v/>
      </c>
      <c r="J3910" s="36" t="str">
        <f>LEFT('DETALLE DE CONEXIONES'!M3910,3)</f>
        <v/>
      </c>
      <c r="K3910" s="36" t="str">
        <f>IF(LEN('DETALLE DE CONEXIONES'!M3910)&lt;12,(RIGHT('DETALLE DE CONEXIONES'!M3910,5)),(RIGHT('DETALLE DE CONEXIONES'!M3910,6)))</f>
        <v/>
      </c>
      <c r="L3910" s="36">
        <f>IF(C3910="Saliente Local",(IFERROR((LIMPIA(J3910,1)),0)),0)</f>
        <v>0</v>
      </c>
      <c r="M3910" s="36">
        <f>IF(C3910="Saliente Nacional",(IFERROR((LIMPIA(J3910,1)),0)),0)</f>
        <v>0</v>
      </c>
      <c r="N3910" s="36">
        <f>IF(C3910="Saliente Internacional",(IFERROR((LIMPIA(J3910,1)),0)),0)</f>
        <v>0</v>
      </c>
      <c r="O3910" s="36">
        <f>IF(C3910="Saliente Local",(IFERROR((LIMPIA(K3910,1)),0)),0)</f>
        <v>0</v>
      </c>
      <c r="P3910" s="36">
        <f>IF(C3910="Saliente Nacional",(IFERROR((LIMPIA(K3910,1)),0)),0)</f>
        <v>0</v>
      </c>
      <c r="Q3910" s="36">
        <f>IF(C3910="Saliente Internacional",(IFERROR((LIMPIA(K3910,1)),0)),0)</f>
        <v>0</v>
      </c>
      <c r="R3910" s="36">
        <f t="shared" si="184"/>
        <v>0</v>
      </c>
      <c r="S3910" s="36">
        <f t="shared" si="185"/>
        <v>0</v>
      </c>
    </row>
    <row r="3911" spans="1:19" x14ac:dyDescent="0.25">
      <c r="A3911" s="101">
        <f>'DETALLE DE CONEXIONES'!P3911</f>
        <v>0</v>
      </c>
      <c r="B3911" s="36">
        <f>'DETALLE DE CONEXIONES'!I3911</f>
        <v>0</v>
      </c>
      <c r="C3911" s="36">
        <f>'DETALLE DE CONEXIONES'!BB3911</f>
        <v>0</v>
      </c>
      <c r="D3911" s="36">
        <f>'DETALLE DE CONEXIONES'!E3911</f>
        <v>0</v>
      </c>
      <c r="E3911" s="36">
        <f t="shared" si="183"/>
        <v>1</v>
      </c>
      <c r="F3911" s="36">
        <f>IFERROR(LIMPIA('DETALLE DE CONEXIONES'!N3911,1),0)</f>
        <v>0</v>
      </c>
      <c r="G3911" s="36" t="str">
        <f>LEFT('DETALLE DE CONEXIONES'!BE3911,3)</f>
        <v/>
      </c>
      <c r="H3911" s="36" t="str">
        <f>RIGHT('DETALLE DE CONEXIONES'!AK3911,2)</f>
        <v/>
      </c>
      <c r="I3911" s="36" t="str">
        <f>LEFT('DETALLE DE CONEXIONES'!AK3911,3)</f>
        <v/>
      </c>
      <c r="J3911" s="36" t="str">
        <f>LEFT('DETALLE DE CONEXIONES'!M3911,3)</f>
        <v/>
      </c>
      <c r="K3911" s="36" t="str">
        <f>IF(LEN('DETALLE DE CONEXIONES'!M3911)&lt;12,(RIGHT('DETALLE DE CONEXIONES'!M3911,5)),(RIGHT('DETALLE DE CONEXIONES'!M3911,6)))</f>
        <v/>
      </c>
      <c r="L3911" s="36">
        <f>IF(C3911="Saliente Local",(IFERROR((LIMPIA(J3911,1)),0)),0)</f>
        <v>0</v>
      </c>
      <c r="M3911" s="36">
        <f>IF(C3911="Saliente Nacional",(IFERROR((LIMPIA(J3911,1)),0)),0)</f>
        <v>0</v>
      </c>
      <c r="N3911" s="36">
        <f>IF(C3911="Saliente Internacional",(IFERROR((LIMPIA(J3911,1)),0)),0)</f>
        <v>0</v>
      </c>
      <c r="O3911" s="36">
        <f>IF(C3911="Saliente Local",(IFERROR((LIMPIA(K3911,1)),0)),0)</f>
        <v>0</v>
      </c>
      <c r="P3911" s="36">
        <f>IF(C3911="Saliente Nacional",(IFERROR((LIMPIA(K3911,1)),0)),0)</f>
        <v>0</v>
      </c>
      <c r="Q3911" s="36">
        <f>IF(C3911="Saliente Internacional",(IFERROR((LIMPIA(K3911,1)),0)),0)</f>
        <v>0</v>
      </c>
      <c r="R3911" s="36">
        <f t="shared" si="184"/>
        <v>0</v>
      </c>
      <c r="S3911" s="36">
        <f t="shared" si="185"/>
        <v>0</v>
      </c>
    </row>
    <row r="3912" spans="1:19" x14ac:dyDescent="0.25">
      <c r="A3912" s="101">
        <f>'DETALLE DE CONEXIONES'!P3912</f>
        <v>0</v>
      </c>
      <c r="B3912" s="36">
        <f>'DETALLE DE CONEXIONES'!I3912</f>
        <v>0</v>
      </c>
      <c r="C3912" s="36">
        <f>'DETALLE DE CONEXIONES'!BB3912</f>
        <v>0</v>
      </c>
      <c r="D3912" s="36">
        <f>'DETALLE DE CONEXIONES'!E3912</f>
        <v>0</v>
      </c>
      <c r="E3912" s="36">
        <f t="shared" si="183"/>
        <v>1</v>
      </c>
      <c r="F3912" s="36">
        <f>IFERROR(LIMPIA('DETALLE DE CONEXIONES'!N3912,1),0)</f>
        <v>0</v>
      </c>
      <c r="G3912" s="36" t="str">
        <f>LEFT('DETALLE DE CONEXIONES'!BE3912,3)</f>
        <v/>
      </c>
      <c r="H3912" s="36" t="str">
        <f>RIGHT('DETALLE DE CONEXIONES'!AK3912,2)</f>
        <v/>
      </c>
      <c r="I3912" s="36" t="str">
        <f>LEFT('DETALLE DE CONEXIONES'!AK3912,3)</f>
        <v/>
      </c>
      <c r="J3912" s="36" t="str">
        <f>LEFT('DETALLE DE CONEXIONES'!M3912,3)</f>
        <v/>
      </c>
      <c r="K3912" s="36" t="str">
        <f>IF(LEN('DETALLE DE CONEXIONES'!M3912)&lt;12,(RIGHT('DETALLE DE CONEXIONES'!M3912,5)),(RIGHT('DETALLE DE CONEXIONES'!M3912,6)))</f>
        <v/>
      </c>
      <c r="L3912" s="36">
        <f>IF(C3912="Saliente Local",(IFERROR((LIMPIA(J3912,1)),0)),0)</f>
        <v>0</v>
      </c>
      <c r="M3912" s="36">
        <f>IF(C3912="Saliente Nacional",(IFERROR((LIMPIA(J3912,1)),0)),0)</f>
        <v>0</v>
      </c>
      <c r="N3912" s="36">
        <f>IF(C3912="Saliente Internacional",(IFERROR((LIMPIA(J3912,1)),0)),0)</f>
        <v>0</v>
      </c>
      <c r="O3912" s="36">
        <f>IF(C3912="Saliente Local",(IFERROR((LIMPIA(K3912,1)),0)),0)</f>
        <v>0</v>
      </c>
      <c r="P3912" s="36">
        <f>IF(C3912="Saliente Nacional",(IFERROR((LIMPIA(K3912,1)),0)),0)</f>
        <v>0</v>
      </c>
      <c r="Q3912" s="36">
        <f>IF(C3912="Saliente Internacional",(IFERROR((LIMPIA(K3912,1)),0)),0)</f>
        <v>0</v>
      </c>
      <c r="R3912" s="36">
        <f t="shared" si="184"/>
        <v>0</v>
      </c>
      <c r="S3912" s="36">
        <f t="shared" si="185"/>
        <v>0</v>
      </c>
    </row>
    <row r="3913" spans="1:19" x14ac:dyDescent="0.25">
      <c r="A3913" s="101">
        <f>'DETALLE DE CONEXIONES'!P3913</f>
        <v>0</v>
      </c>
      <c r="B3913" s="36">
        <f>'DETALLE DE CONEXIONES'!I3913</f>
        <v>0</v>
      </c>
      <c r="C3913" s="36">
        <f>'DETALLE DE CONEXIONES'!BB3913</f>
        <v>0</v>
      </c>
      <c r="D3913" s="36">
        <f>'DETALLE DE CONEXIONES'!E3913</f>
        <v>0</v>
      </c>
      <c r="E3913" s="36">
        <f t="shared" si="183"/>
        <v>1</v>
      </c>
      <c r="F3913" s="36">
        <f>IFERROR(LIMPIA('DETALLE DE CONEXIONES'!N3913,1),0)</f>
        <v>0</v>
      </c>
      <c r="G3913" s="36" t="str">
        <f>LEFT('DETALLE DE CONEXIONES'!BE3913,3)</f>
        <v/>
      </c>
      <c r="H3913" s="36" t="str">
        <f>RIGHT('DETALLE DE CONEXIONES'!AK3913,2)</f>
        <v/>
      </c>
      <c r="I3913" s="36" t="str">
        <f>LEFT('DETALLE DE CONEXIONES'!AK3913,3)</f>
        <v/>
      </c>
      <c r="J3913" s="36" t="str">
        <f>LEFT('DETALLE DE CONEXIONES'!M3913,3)</f>
        <v/>
      </c>
      <c r="K3913" s="36" t="str">
        <f>IF(LEN('DETALLE DE CONEXIONES'!M3913)&lt;12,(RIGHT('DETALLE DE CONEXIONES'!M3913,5)),(RIGHT('DETALLE DE CONEXIONES'!M3913,6)))</f>
        <v/>
      </c>
      <c r="L3913" s="36">
        <f>IF(C3913="Saliente Local",(IFERROR((LIMPIA(J3913,1)),0)),0)</f>
        <v>0</v>
      </c>
      <c r="M3913" s="36">
        <f>IF(C3913="Saliente Nacional",(IFERROR((LIMPIA(J3913,1)),0)),0)</f>
        <v>0</v>
      </c>
      <c r="N3913" s="36">
        <f>IF(C3913="Saliente Internacional",(IFERROR((LIMPIA(J3913,1)),0)),0)</f>
        <v>0</v>
      </c>
      <c r="O3913" s="36">
        <f>IF(C3913="Saliente Local",(IFERROR((LIMPIA(K3913,1)),0)),0)</f>
        <v>0</v>
      </c>
      <c r="P3913" s="36">
        <f>IF(C3913="Saliente Nacional",(IFERROR((LIMPIA(K3913,1)),0)),0)</f>
        <v>0</v>
      </c>
      <c r="Q3913" s="36">
        <f>IF(C3913="Saliente Internacional",(IFERROR((LIMPIA(K3913,1)),0)),0)</f>
        <v>0</v>
      </c>
      <c r="R3913" s="36">
        <f t="shared" si="184"/>
        <v>0</v>
      </c>
      <c r="S3913" s="36">
        <f t="shared" si="185"/>
        <v>0</v>
      </c>
    </row>
    <row r="3914" spans="1:19" x14ac:dyDescent="0.25">
      <c r="A3914" s="101">
        <f>'DETALLE DE CONEXIONES'!P3914</f>
        <v>0</v>
      </c>
      <c r="B3914" s="36">
        <f>'DETALLE DE CONEXIONES'!I3914</f>
        <v>0</v>
      </c>
      <c r="C3914" s="36">
        <f>'DETALLE DE CONEXIONES'!BB3914</f>
        <v>0</v>
      </c>
      <c r="D3914" s="36">
        <f>'DETALLE DE CONEXIONES'!E3914</f>
        <v>0</v>
      </c>
      <c r="E3914" s="36">
        <f t="shared" si="183"/>
        <v>1</v>
      </c>
      <c r="F3914" s="36">
        <f>IFERROR(LIMPIA('DETALLE DE CONEXIONES'!N3914,1),0)</f>
        <v>0</v>
      </c>
      <c r="G3914" s="36" t="str">
        <f>LEFT('DETALLE DE CONEXIONES'!BE3914,3)</f>
        <v/>
      </c>
      <c r="H3914" s="36" t="str">
        <f>RIGHT('DETALLE DE CONEXIONES'!AK3914,2)</f>
        <v/>
      </c>
      <c r="I3914" s="36" t="str">
        <f>LEFT('DETALLE DE CONEXIONES'!AK3914,3)</f>
        <v/>
      </c>
      <c r="J3914" s="36" t="str">
        <f>LEFT('DETALLE DE CONEXIONES'!M3914,3)</f>
        <v/>
      </c>
      <c r="K3914" s="36" t="str">
        <f>IF(LEN('DETALLE DE CONEXIONES'!M3914)&lt;12,(RIGHT('DETALLE DE CONEXIONES'!M3914,5)),(RIGHT('DETALLE DE CONEXIONES'!M3914,6)))</f>
        <v/>
      </c>
      <c r="L3914" s="36">
        <f>IF(C3914="Saliente Local",(IFERROR((LIMPIA(J3914,1)),0)),0)</f>
        <v>0</v>
      </c>
      <c r="M3914" s="36">
        <f>IF(C3914="Saliente Nacional",(IFERROR((LIMPIA(J3914,1)),0)),0)</f>
        <v>0</v>
      </c>
      <c r="N3914" s="36">
        <f>IF(C3914="Saliente Internacional",(IFERROR((LIMPIA(J3914,1)),0)),0)</f>
        <v>0</v>
      </c>
      <c r="O3914" s="36">
        <f>IF(C3914="Saliente Local",(IFERROR((LIMPIA(K3914,1)),0)),0)</f>
        <v>0</v>
      </c>
      <c r="P3914" s="36">
        <f>IF(C3914="Saliente Nacional",(IFERROR((LIMPIA(K3914,1)),0)),0)</f>
        <v>0</v>
      </c>
      <c r="Q3914" s="36">
        <f>IF(C3914="Saliente Internacional",(IFERROR((LIMPIA(K3914,1)),0)),0)</f>
        <v>0</v>
      </c>
      <c r="R3914" s="36">
        <f t="shared" si="184"/>
        <v>0</v>
      </c>
      <c r="S3914" s="36">
        <f t="shared" si="185"/>
        <v>0</v>
      </c>
    </row>
    <row r="3915" spans="1:19" x14ac:dyDescent="0.25">
      <c r="A3915" s="101">
        <f>'DETALLE DE CONEXIONES'!P3915</f>
        <v>0</v>
      </c>
      <c r="B3915" s="36">
        <f>'DETALLE DE CONEXIONES'!I3915</f>
        <v>0</v>
      </c>
      <c r="C3915" s="36">
        <f>'DETALLE DE CONEXIONES'!BB3915</f>
        <v>0</v>
      </c>
      <c r="D3915" s="36">
        <f>'DETALLE DE CONEXIONES'!E3915</f>
        <v>0</v>
      </c>
      <c r="E3915" s="36">
        <f t="shared" si="183"/>
        <v>1</v>
      </c>
      <c r="F3915" s="36">
        <f>IFERROR(LIMPIA('DETALLE DE CONEXIONES'!N3915,1),0)</f>
        <v>0</v>
      </c>
      <c r="G3915" s="36" t="str">
        <f>LEFT('DETALLE DE CONEXIONES'!BE3915,3)</f>
        <v/>
      </c>
      <c r="H3915" s="36" t="str">
        <f>RIGHT('DETALLE DE CONEXIONES'!AK3915,2)</f>
        <v/>
      </c>
      <c r="I3915" s="36" t="str">
        <f>LEFT('DETALLE DE CONEXIONES'!AK3915,3)</f>
        <v/>
      </c>
      <c r="J3915" s="36" t="str">
        <f>LEFT('DETALLE DE CONEXIONES'!M3915,3)</f>
        <v/>
      </c>
      <c r="K3915" s="36" t="str">
        <f>IF(LEN('DETALLE DE CONEXIONES'!M3915)&lt;12,(RIGHT('DETALLE DE CONEXIONES'!M3915,5)),(RIGHT('DETALLE DE CONEXIONES'!M3915,6)))</f>
        <v/>
      </c>
      <c r="L3915" s="36">
        <f>IF(C3915="Saliente Local",(IFERROR((LIMPIA(J3915,1)),0)),0)</f>
        <v>0</v>
      </c>
      <c r="M3915" s="36">
        <f>IF(C3915="Saliente Nacional",(IFERROR((LIMPIA(J3915,1)),0)),0)</f>
        <v>0</v>
      </c>
      <c r="N3915" s="36">
        <f>IF(C3915="Saliente Internacional",(IFERROR((LIMPIA(J3915,1)),0)),0)</f>
        <v>0</v>
      </c>
      <c r="O3915" s="36">
        <f>IF(C3915="Saliente Local",(IFERROR((LIMPIA(K3915,1)),0)),0)</f>
        <v>0</v>
      </c>
      <c r="P3915" s="36">
        <f>IF(C3915="Saliente Nacional",(IFERROR((LIMPIA(K3915,1)),0)),0)</f>
        <v>0</v>
      </c>
      <c r="Q3915" s="36">
        <f>IF(C3915="Saliente Internacional",(IFERROR((LIMPIA(K3915,1)),0)),0)</f>
        <v>0</v>
      </c>
      <c r="R3915" s="36">
        <f t="shared" si="184"/>
        <v>0</v>
      </c>
      <c r="S3915" s="36">
        <f t="shared" si="185"/>
        <v>0</v>
      </c>
    </row>
    <row r="3916" spans="1:19" x14ac:dyDescent="0.25">
      <c r="A3916" s="101">
        <f>'DETALLE DE CONEXIONES'!P3916</f>
        <v>0</v>
      </c>
      <c r="B3916" s="36">
        <f>'DETALLE DE CONEXIONES'!I3916</f>
        <v>0</v>
      </c>
      <c r="C3916" s="36">
        <f>'DETALLE DE CONEXIONES'!BB3916</f>
        <v>0</v>
      </c>
      <c r="D3916" s="36">
        <f>'DETALLE DE CONEXIONES'!E3916</f>
        <v>0</v>
      </c>
      <c r="E3916" s="36">
        <f t="shared" si="183"/>
        <v>1</v>
      </c>
      <c r="F3916" s="36">
        <f>IFERROR(LIMPIA('DETALLE DE CONEXIONES'!N3916,1),0)</f>
        <v>0</v>
      </c>
      <c r="G3916" s="36" t="str">
        <f>LEFT('DETALLE DE CONEXIONES'!BE3916,3)</f>
        <v/>
      </c>
      <c r="H3916" s="36" t="str">
        <f>RIGHT('DETALLE DE CONEXIONES'!AK3916,2)</f>
        <v/>
      </c>
      <c r="I3916" s="36" t="str">
        <f>LEFT('DETALLE DE CONEXIONES'!AK3916,3)</f>
        <v/>
      </c>
      <c r="J3916" s="36" t="str">
        <f>LEFT('DETALLE DE CONEXIONES'!M3916,3)</f>
        <v/>
      </c>
      <c r="K3916" s="36" t="str">
        <f>IF(LEN('DETALLE DE CONEXIONES'!M3916)&lt;12,(RIGHT('DETALLE DE CONEXIONES'!M3916,5)),(RIGHT('DETALLE DE CONEXIONES'!M3916,6)))</f>
        <v/>
      </c>
      <c r="L3916" s="36">
        <f>IF(C3916="Saliente Local",(IFERROR((LIMPIA(J3916,1)),0)),0)</f>
        <v>0</v>
      </c>
      <c r="M3916" s="36">
        <f>IF(C3916="Saliente Nacional",(IFERROR((LIMPIA(J3916,1)),0)),0)</f>
        <v>0</v>
      </c>
      <c r="N3916" s="36">
        <f>IF(C3916="Saliente Internacional",(IFERROR((LIMPIA(J3916,1)),0)),0)</f>
        <v>0</v>
      </c>
      <c r="O3916" s="36">
        <f>IF(C3916="Saliente Local",(IFERROR((LIMPIA(K3916,1)),0)),0)</f>
        <v>0</v>
      </c>
      <c r="P3916" s="36">
        <f>IF(C3916="Saliente Nacional",(IFERROR((LIMPIA(K3916,1)),0)),0)</f>
        <v>0</v>
      </c>
      <c r="Q3916" s="36">
        <f>IF(C3916="Saliente Internacional",(IFERROR((LIMPIA(K3916,1)),0)),0)</f>
        <v>0</v>
      </c>
      <c r="R3916" s="36">
        <f t="shared" si="184"/>
        <v>0</v>
      </c>
      <c r="S3916" s="36">
        <f t="shared" si="185"/>
        <v>0</v>
      </c>
    </row>
    <row r="3917" spans="1:19" x14ac:dyDescent="0.25">
      <c r="A3917" s="101">
        <f>'DETALLE DE CONEXIONES'!P3917</f>
        <v>0</v>
      </c>
      <c r="B3917" s="36">
        <f>'DETALLE DE CONEXIONES'!I3917</f>
        <v>0</v>
      </c>
      <c r="C3917" s="36">
        <f>'DETALLE DE CONEXIONES'!BB3917</f>
        <v>0</v>
      </c>
      <c r="D3917" s="36">
        <f>'DETALLE DE CONEXIONES'!E3917</f>
        <v>0</v>
      </c>
      <c r="E3917" s="36">
        <f t="shared" si="183"/>
        <v>1</v>
      </c>
      <c r="F3917" s="36">
        <f>IFERROR(LIMPIA('DETALLE DE CONEXIONES'!N3917,1),0)</f>
        <v>0</v>
      </c>
      <c r="G3917" s="36" t="str">
        <f>LEFT('DETALLE DE CONEXIONES'!BE3917,3)</f>
        <v/>
      </c>
      <c r="H3917" s="36" t="str">
        <f>RIGHT('DETALLE DE CONEXIONES'!AK3917,2)</f>
        <v/>
      </c>
      <c r="I3917" s="36" t="str">
        <f>LEFT('DETALLE DE CONEXIONES'!AK3917,3)</f>
        <v/>
      </c>
      <c r="J3917" s="36" t="str">
        <f>LEFT('DETALLE DE CONEXIONES'!M3917,3)</f>
        <v/>
      </c>
      <c r="K3917" s="36" t="str">
        <f>IF(LEN('DETALLE DE CONEXIONES'!M3917)&lt;12,(RIGHT('DETALLE DE CONEXIONES'!M3917,5)),(RIGHT('DETALLE DE CONEXIONES'!M3917,6)))</f>
        <v/>
      </c>
      <c r="L3917" s="36">
        <f>IF(C3917="Saliente Local",(IFERROR((LIMPIA(J3917,1)),0)),0)</f>
        <v>0</v>
      </c>
      <c r="M3917" s="36">
        <f>IF(C3917="Saliente Nacional",(IFERROR((LIMPIA(J3917,1)),0)),0)</f>
        <v>0</v>
      </c>
      <c r="N3917" s="36">
        <f>IF(C3917="Saliente Internacional",(IFERROR((LIMPIA(J3917,1)),0)),0)</f>
        <v>0</v>
      </c>
      <c r="O3917" s="36">
        <f>IF(C3917="Saliente Local",(IFERROR((LIMPIA(K3917,1)),0)),0)</f>
        <v>0</v>
      </c>
      <c r="P3917" s="36">
        <f>IF(C3917="Saliente Nacional",(IFERROR((LIMPIA(K3917,1)),0)),0)</f>
        <v>0</v>
      </c>
      <c r="Q3917" s="36">
        <f>IF(C3917="Saliente Internacional",(IFERROR((LIMPIA(K3917,1)),0)),0)</f>
        <v>0</v>
      </c>
      <c r="R3917" s="36">
        <f t="shared" si="184"/>
        <v>0</v>
      </c>
      <c r="S3917" s="36">
        <f t="shared" si="185"/>
        <v>0</v>
      </c>
    </row>
    <row r="3918" spans="1:19" x14ac:dyDescent="0.25">
      <c r="A3918" s="101">
        <f>'DETALLE DE CONEXIONES'!P3918</f>
        <v>0</v>
      </c>
      <c r="B3918" s="36">
        <f>'DETALLE DE CONEXIONES'!I3918</f>
        <v>0</v>
      </c>
      <c r="C3918" s="36">
        <f>'DETALLE DE CONEXIONES'!BB3918</f>
        <v>0</v>
      </c>
      <c r="D3918" s="36">
        <f>'DETALLE DE CONEXIONES'!E3918</f>
        <v>0</v>
      </c>
      <c r="E3918" s="36">
        <f t="shared" si="183"/>
        <v>1</v>
      </c>
      <c r="F3918" s="36">
        <f>IFERROR(LIMPIA('DETALLE DE CONEXIONES'!N3918,1),0)</f>
        <v>0</v>
      </c>
      <c r="G3918" s="36" t="str">
        <f>LEFT('DETALLE DE CONEXIONES'!BE3918,3)</f>
        <v/>
      </c>
      <c r="H3918" s="36" t="str">
        <f>RIGHT('DETALLE DE CONEXIONES'!AK3918,2)</f>
        <v/>
      </c>
      <c r="I3918" s="36" t="str">
        <f>LEFT('DETALLE DE CONEXIONES'!AK3918,3)</f>
        <v/>
      </c>
      <c r="J3918" s="36" t="str">
        <f>LEFT('DETALLE DE CONEXIONES'!M3918,3)</f>
        <v/>
      </c>
      <c r="K3918" s="36" t="str">
        <f>IF(LEN('DETALLE DE CONEXIONES'!M3918)&lt;12,(RIGHT('DETALLE DE CONEXIONES'!M3918,5)),(RIGHT('DETALLE DE CONEXIONES'!M3918,6)))</f>
        <v/>
      </c>
      <c r="L3918" s="36">
        <f>IF(C3918="Saliente Local",(IFERROR((LIMPIA(J3918,1)),0)),0)</f>
        <v>0</v>
      </c>
      <c r="M3918" s="36">
        <f>IF(C3918="Saliente Nacional",(IFERROR((LIMPIA(J3918,1)),0)),0)</f>
        <v>0</v>
      </c>
      <c r="N3918" s="36">
        <f>IF(C3918="Saliente Internacional",(IFERROR((LIMPIA(J3918,1)),0)),0)</f>
        <v>0</v>
      </c>
      <c r="O3918" s="36">
        <f>IF(C3918="Saliente Local",(IFERROR((LIMPIA(K3918,1)),0)),0)</f>
        <v>0</v>
      </c>
      <c r="P3918" s="36">
        <f>IF(C3918="Saliente Nacional",(IFERROR((LIMPIA(K3918,1)),0)),0)</f>
        <v>0</v>
      </c>
      <c r="Q3918" s="36">
        <f>IF(C3918="Saliente Internacional",(IFERROR((LIMPIA(K3918,1)),0)),0)</f>
        <v>0</v>
      </c>
      <c r="R3918" s="36">
        <f t="shared" si="184"/>
        <v>0</v>
      </c>
      <c r="S3918" s="36">
        <f t="shared" si="185"/>
        <v>0</v>
      </c>
    </row>
    <row r="3919" spans="1:19" x14ac:dyDescent="0.25">
      <c r="A3919" s="101">
        <f>'DETALLE DE CONEXIONES'!P3919</f>
        <v>0</v>
      </c>
      <c r="B3919" s="36">
        <f>'DETALLE DE CONEXIONES'!I3919</f>
        <v>0</v>
      </c>
      <c r="C3919" s="36">
        <f>'DETALLE DE CONEXIONES'!BB3919</f>
        <v>0</v>
      </c>
      <c r="D3919" s="36">
        <f>'DETALLE DE CONEXIONES'!E3919</f>
        <v>0</v>
      </c>
      <c r="E3919" s="36">
        <f t="shared" si="183"/>
        <v>1</v>
      </c>
      <c r="F3919" s="36">
        <f>IFERROR(LIMPIA('DETALLE DE CONEXIONES'!N3919,1),0)</f>
        <v>0</v>
      </c>
      <c r="G3919" s="36" t="str">
        <f>LEFT('DETALLE DE CONEXIONES'!BE3919,3)</f>
        <v/>
      </c>
      <c r="H3919" s="36" t="str">
        <f>RIGHT('DETALLE DE CONEXIONES'!AK3919,2)</f>
        <v/>
      </c>
      <c r="I3919" s="36" t="str">
        <f>LEFT('DETALLE DE CONEXIONES'!AK3919,3)</f>
        <v/>
      </c>
      <c r="J3919" s="36" t="str">
        <f>LEFT('DETALLE DE CONEXIONES'!M3919,3)</f>
        <v/>
      </c>
      <c r="K3919" s="36" t="str">
        <f>IF(LEN('DETALLE DE CONEXIONES'!M3919)&lt;12,(RIGHT('DETALLE DE CONEXIONES'!M3919,5)),(RIGHT('DETALLE DE CONEXIONES'!M3919,6)))</f>
        <v/>
      </c>
      <c r="L3919" s="36">
        <f>IF(C3919="Saliente Local",(IFERROR((LIMPIA(J3919,1)),0)),0)</f>
        <v>0</v>
      </c>
      <c r="M3919" s="36">
        <f>IF(C3919="Saliente Nacional",(IFERROR((LIMPIA(J3919,1)),0)),0)</f>
        <v>0</v>
      </c>
      <c r="N3919" s="36">
        <f>IF(C3919="Saliente Internacional",(IFERROR((LIMPIA(J3919,1)),0)),0)</f>
        <v>0</v>
      </c>
      <c r="O3919" s="36">
        <f>IF(C3919="Saliente Local",(IFERROR((LIMPIA(K3919,1)),0)),0)</f>
        <v>0</v>
      </c>
      <c r="P3919" s="36">
        <f>IF(C3919="Saliente Nacional",(IFERROR((LIMPIA(K3919,1)),0)),0)</f>
        <v>0</v>
      </c>
      <c r="Q3919" s="36">
        <f>IF(C3919="Saliente Internacional",(IFERROR((LIMPIA(K3919,1)),0)),0)</f>
        <v>0</v>
      </c>
      <c r="R3919" s="36">
        <f t="shared" si="184"/>
        <v>0</v>
      </c>
      <c r="S3919" s="36">
        <f t="shared" si="185"/>
        <v>0</v>
      </c>
    </row>
    <row r="3920" spans="1:19" x14ac:dyDescent="0.25">
      <c r="A3920" s="101">
        <f>'DETALLE DE CONEXIONES'!P3920</f>
        <v>0</v>
      </c>
      <c r="B3920" s="36">
        <f>'DETALLE DE CONEXIONES'!I3920</f>
        <v>0</v>
      </c>
      <c r="C3920" s="36">
        <f>'DETALLE DE CONEXIONES'!BB3920</f>
        <v>0</v>
      </c>
      <c r="D3920" s="36">
        <f>'DETALLE DE CONEXIONES'!E3920</f>
        <v>0</v>
      </c>
      <c r="E3920" s="36">
        <f t="shared" si="183"/>
        <v>1</v>
      </c>
      <c r="F3920" s="36">
        <f>IFERROR(LIMPIA('DETALLE DE CONEXIONES'!N3920,1),0)</f>
        <v>0</v>
      </c>
      <c r="G3920" s="36" t="str">
        <f>LEFT('DETALLE DE CONEXIONES'!BE3920,3)</f>
        <v/>
      </c>
      <c r="H3920" s="36" t="str">
        <f>RIGHT('DETALLE DE CONEXIONES'!AK3920,2)</f>
        <v/>
      </c>
      <c r="I3920" s="36" t="str">
        <f>LEFT('DETALLE DE CONEXIONES'!AK3920,3)</f>
        <v/>
      </c>
      <c r="J3920" s="36" t="str">
        <f>LEFT('DETALLE DE CONEXIONES'!M3920,3)</f>
        <v/>
      </c>
      <c r="K3920" s="36" t="str">
        <f>IF(LEN('DETALLE DE CONEXIONES'!M3920)&lt;12,(RIGHT('DETALLE DE CONEXIONES'!M3920,5)),(RIGHT('DETALLE DE CONEXIONES'!M3920,6)))</f>
        <v/>
      </c>
      <c r="L3920" s="36">
        <f>IF(C3920="Saliente Local",(IFERROR((LIMPIA(J3920,1)),0)),0)</f>
        <v>0</v>
      </c>
      <c r="M3920" s="36">
        <f>IF(C3920="Saliente Nacional",(IFERROR((LIMPIA(J3920,1)),0)),0)</f>
        <v>0</v>
      </c>
      <c r="N3920" s="36">
        <f>IF(C3920="Saliente Internacional",(IFERROR((LIMPIA(J3920,1)),0)),0)</f>
        <v>0</v>
      </c>
      <c r="O3920" s="36">
        <f>IF(C3920="Saliente Local",(IFERROR((LIMPIA(K3920,1)),0)),0)</f>
        <v>0</v>
      </c>
      <c r="P3920" s="36">
        <f>IF(C3920="Saliente Nacional",(IFERROR((LIMPIA(K3920,1)),0)),0)</f>
        <v>0</v>
      </c>
      <c r="Q3920" s="36">
        <f>IF(C3920="Saliente Internacional",(IFERROR((LIMPIA(K3920,1)),0)),0)</f>
        <v>0</v>
      </c>
      <c r="R3920" s="36">
        <f t="shared" si="184"/>
        <v>0</v>
      </c>
      <c r="S3920" s="36">
        <f t="shared" si="185"/>
        <v>0</v>
      </c>
    </row>
    <row r="3921" spans="1:19" x14ac:dyDescent="0.25">
      <c r="A3921" s="101">
        <f>'DETALLE DE CONEXIONES'!P3921</f>
        <v>0</v>
      </c>
      <c r="B3921" s="36">
        <f>'DETALLE DE CONEXIONES'!I3921</f>
        <v>0</v>
      </c>
      <c r="C3921" s="36">
        <f>'DETALLE DE CONEXIONES'!BB3921</f>
        <v>0</v>
      </c>
      <c r="D3921" s="36">
        <f>'DETALLE DE CONEXIONES'!E3921</f>
        <v>0</v>
      </c>
      <c r="E3921" s="36">
        <f t="shared" si="183"/>
        <v>1</v>
      </c>
      <c r="F3921" s="36">
        <f>IFERROR(LIMPIA('DETALLE DE CONEXIONES'!N3921,1),0)</f>
        <v>0</v>
      </c>
      <c r="G3921" s="36" t="str">
        <f>LEFT('DETALLE DE CONEXIONES'!BE3921,3)</f>
        <v/>
      </c>
      <c r="H3921" s="36" t="str">
        <f>RIGHT('DETALLE DE CONEXIONES'!AK3921,2)</f>
        <v/>
      </c>
      <c r="I3921" s="36" t="str">
        <f>LEFT('DETALLE DE CONEXIONES'!AK3921,3)</f>
        <v/>
      </c>
      <c r="J3921" s="36" t="str">
        <f>LEFT('DETALLE DE CONEXIONES'!M3921,3)</f>
        <v/>
      </c>
      <c r="K3921" s="36" t="str">
        <f>IF(LEN('DETALLE DE CONEXIONES'!M3921)&lt;12,(RIGHT('DETALLE DE CONEXIONES'!M3921,5)),(RIGHT('DETALLE DE CONEXIONES'!M3921,6)))</f>
        <v/>
      </c>
      <c r="L3921" s="36">
        <f>IF(C3921="Saliente Local",(IFERROR((LIMPIA(J3921,1)),0)),0)</f>
        <v>0</v>
      </c>
      <c r="M3921" s="36">
        <f>IF(C3921="Saliente Nacional",(IFERROR((LIMPIA(J3921,1)),0)),0)</f>
        <v>0</v>
      </c>
      <c r="N3921" s="36">
        <f>IF(C3921="Saliente Internacional",(IFERROR((LIMPIA(J3921,1)),0)),0)</f>
        <v>0</v>
      </c>
      <c r="O3921" s="36">
        <f>IF(C3921="Saliente Local",(IFERROR((LIMPIA(K3921,1)),0)),0)</f>
        <v>0</v>
      </c>
      <c r="P3921" s="36">
        <f>IF(C3921="Saliente Nacional",(IFERROR((LIMPIA(K3921,1)),0)),0)</f>
        <v>0</v>
      </c>
      <c r="Q3921" s="36">
        <f>IF(C3921="Saliente Internacional",(IFERROR((LIMPIA(K3921,1)),0)),0)</f>
        <v>0</v>
      </c>
      <c r="R3921" s="36">
        <f t="shared" si="184"/>
        <v>0</v>
      </c>
      <c r="S3921" s="36">
        <f t="shared" si="185"/>
        <v>0</v>
      </c>
    </row>
    <row r="3922" spans="1:19" x14ac:dyDescent="0.25">
      <c r="A3922" s="101">
        <f>'DETALLE DE CONEXIONES'!P3922</f>
        <v>0</v>
      </c>
      <c r="B3922" s="36">
        <f>'DETALLE DE CONEXIONES'!I3922</f>
        <v>0</v>
      </c>
      <c r="C3922" s="36">
        <f>'DETALLE DE CONEXIONES'!BB3922</f>
        <v>0</v>
      </c>
      <c r="D3922" s="36">
        <f>'DETALLE DE CONEXIONES'!E3922</f>
        <v>0</v>
      </c>
      <c r="E3922" s="36">
        <f t="shared" si="183"/>
        <v>1</v>
      </c>
      <c r="F3922" s="36">
        <f>IFERROR(LIMPIA('DETALLE DE CONEXIONES'!N3922,1),0)</f>
        <v>0</v>
      </c>
      <c r="G3922" s="36" t="str">
        <f>LEFT('DETALLE DE CONEXIONES'!BE3922,3)</f>
        <v/>
      </c>
      <c r="H3922" s="36" t="str">
        <f>RIGHT('DETALLE DE CONEXIONES'!AK3922,2)</f>
        <v/>
      </c>
      <c r="I3922" s="36" t="str">
        <f>LEFT('DETALLE DE CONEXIONES'!AK3922,3)</f>
        <v/>
      </c>
      <c r="J3922" s="36" t="str">
        <f>LEFT('DETALLE DE CONEXIONES'!M3922,3)</f>
        <v/>
      </c>
      <c r="K3922" s="36" t="str">
        <f>IF(LEN('DETALLE DE CONEXIONES'!M3922)&lt;12,(RIGHT('DETALLE DE CONEXIONES'!M3922,5)),(RIGHT('DETALLE DE CONEXIONES'!M3922,6)))</f>
        <v/>
      </c>
      <c r="L3922" s="36">
        <f>IF(C3922="Saliente Local",(IFERROR((LIMPIA(J3922,1)),0)),0)</f>
        <v>0</v>
      </c>
      <c r="M3922" s="36">
        <f>IF(C3922="Saliente Nacional",(IFERROR((LIMPIA(J3922,1)),0)),0)</f>
        <v>0</v>
      </c>
      <c r="N3922" s="36">
        <f>IF(C3922="Saliente Internacional",(IFERROR((LIMPIA(J3922,1)),0)),0)</f>
        <v>0</v>
      </c>
      <c r="O3922" s="36">
        <f>IF(C3922="Saliente Local",(IFERROR((LIMPIA(K3922,1)),0)),0)</f>
        <v>0</v>
      </c>
      <c r="P3922" s="36">
        <f>IF(C3922="Saliente Nacional",(IFERROR((LIMPIA(K3922,1)),0)),0)</f>
        <v>0</v>
      </c>
      <c r="Q3922" s="36">
        <f>IF(C3922="Saliente Internacional",(IFERROR((LIMPIA(K3922,1)),0)),0)</f>
        <v>0</v>
      </c>
      <c r="R3922" s="36">
        <f t="shared" si="184"/>
        <v>0</v>
      </c>
      <c r="S3922" s="36">
        <f t="shared" si="185"/>
        <v>0</v>
      </c>
    </row>
    <row r="3923" spans="1:19" x14ac:dyDescent="0.25">
      <c r="A3923" s="101">
        <f>'DETALLE DE CONEXIONES'!P3923</f>
        <v>0</v>
      </c>
      <c r="B3923" s="36">
        <f>'DETALLE DE CONEXIONES'!I3923</f>
        <v>0</v>
      </c>
      <c r="C3923" s="36">
        <f>'DETALLE DE CONEXIONES'!BB3923</f>
        <v>0</v>
      </c>
      <c r="D3923" s="36">
        <f>'DETALLE DE CONEXIONES'!E3923</f>
        <v>0</v>
      </c>
      <c r="E3923" s="36">
        <f t="shared" si="183"/>
        <v>1</v>
      </c>
      <c r="F3923" s="36">
        <f>IFERROR(LIMPIA('DETALLE DE CONEXIONES'!N3923,1),0)</f>
        <v>0</v>
      </c>
      <c r="G3923" s="36" t="str">
        <f>LEFT('DETALLE DE CONEXIONES'!BE3923,3)</f>
        <v/>
      </c>
      <c r="H3923" s="36" t="str">
        <f>RIGHT('DETALLE DE CONEXIONES'!AK3923,2)</f>
        <v/>
      </c>
      <c r="I3923" s="36" t="str">
        <f>LEFT('DETALLE DE CONEXIONES'!AK3923,3)</f>
        <v/>
      </c>
      <c r="J3923" s="36" t="str">
        <f>LEFT('DETALLE DE CONEXIONES'!M3923,3)</f>
        <v/>
      </c>
      <c r="K3923" s="36" t="str">
        <f>IF(LEN('DETALLE DE CONEXIONES'!M3923)&lt;12,(RIGHT('DETALLE DE CONEXIONES'!M3923,5)),(RIGHT('DETALLE DE CONEXIONES'!M3923,6)))</f>
        <v/>
      </c>
      <c r="L3923" s="36">
        <f>IF(C3923="Saliente Local",(IFERROR((LIMPIA(J3923,1)),0)),0)</f>
        <v>0</v>
      </c>
      <c r="M3923" s="36">
        <f>IF(C3923="Saliente Nacional",(IFERROR((LIMPIA(J3923,1)),0)),0)</f>
        <v>0</v>
      </c>
      <c r="N3923" s="36">
        <f>IF(C3923="Saliente Internacional",(IFERROR((LIMPIA(J3923,1)),0)),0)</f>
        <v>0</v>
      </c>
      <c r="O3923" s="36">
        <f>IF(C3923="Saliente Local",(IFERROR((LIMPIA(K3923,1)),0)),0)</f>
        <v>0</v>
      </c>
      <c r="P3923" s="36">
        <f>IF(C3923="Saliente Nacional",(IFERROR((LIMPIA(K3923,1)),0)),0)</f>
        <v>0</v>
      </c>
      <c r="Q3923" s="36">
        <f>IF(C3923="Saliente Internacional",(IFERROR((LIMPIA(K3923,1)),0)),0)</f>
        <v>0</v>
      </c>
      <c r="R3923" s="36">
        <f t="shared" si="184"/>
        <v>0</v>
      </c>
      <c r="S3923" s="36">
        <f t="shared" si="185"/>
        <v>0</v>
      </c>
    </row>
    <row r="3924" spans="1:19" x14ac:dyDescent="0.25">
      <c r="A3924" s="101">
        <f>'DETALLE DE CONEXIONES'!P3924</f>
        <v>0</v>
      </c>
      <c r="B3924" s="36">
        <f>'DETALLE DE CONEXIONES'!I3924</f>
        <v>0</v>
      </c>
      <c r="C3924" s="36">
        <f>'DETALLE DE CONEXIONES'!BB3924</f>
        <v>0</v>
      </c>
      <c r="D3924" s="36">
        <f>'DETALLE DE CONEXIONES'!E3924</f>
        <v>0</v>
      </c>
      <c r="E3924" s="36">
        <f t="shared" si="183"/>
        <v>1</v>
      </c>
      <c r="F3924" s="36">
        <f>IFERROR(LIMPIA('DETALLE DE CONEXIONES'!N3924,1),0)</f>
        <v>0</v>
      </c>
      <c r="G3924" s="36" t="str">
        <f>LEFT('DETALLE DE CONEXIONES'!BE3924,3)</f>
        <v/>
      </c>
      <c r="H3924" s="36" t="str">
        <f>RIGHT('DETALLE DE CONEXIONES'!AK3924,2)</f>
        <v/>
      </c>
      <c r="I3924" s="36" t="str">
        <f>LEFT('DETALLE DE CONEXIONES'!AK3924,3)</f>
        <v/>
      </c>
      <c r="J3924" s="36" t="str">
        <f>LEFT('DETALLE DE CONEXIONES'!M3924,3)</f>
        <v/>
      </c>
      <c r="K3924" s="36" t="str">
        <f>IF(LEN('DETALLE DE CONEXIONES'!M3924)&lt;12,(RIGHT('DETALLE DE CONEXIONES'!M3924,5)),(RIGHT('DETALLE DE CONEXIONES'!M3924,6)))</f>
        <v/>
      </c>
      <c r="L3924" s="36">
        <f>IF(C3924="Saliente Local",(IFERROR((LIMPIA(J3924,1)),0)),0)</f>
        <v>0</v>
      </c>
      <c r="M3924" s="36">
        <f>IF(C3924="Saliente Nacional",(IFERROR((LIMPIA(J3924,1)),0)),0)</f>
        <v>0</v>
      </c>
      <c r="N3924" s="36">
        <f>IF(C3924="Saliente Internacional",(IFERROR((LIMPIA(J3924,1)),0)),0)</f>
        <v>0</v>
      </c>
      <c r="O3924" s="36">
        <f>IF(C3924="Saliente Local",(IFERROR((LIMPIA(K3924,1)),0)),0)</f>
        <v>0</v>
      </c>
      <c r="P3924" s="36">
        <f>IF(C3924="Saliente Nacional",(IFERROR((LIMPIA(K3924,1)),0)),0)</f>
        <v>0</v>
      </c>
      <c r="Q3924" s="36">
        <f>IF(C3924="Saliente Internacional",(IFERROR((LIMPIA(K3924,1)),0)),0)</f>
        <v>0</v>
      </c>
      <c r="R3924" s="36">
        <f t="shared" si="184"/>
        <v>0</v>
      </c>
      <c r="S3924" s="36">
        <f t="shared" si="185"/>
        <v>0</v>
      </c>
    </row>
    <row r="3925" spans="1:19" x14ac:dyDescent="0.25">
      <c r="A3925" s="101">
        <f>'DETALLE DE CONEXIONES'!P3925</f>
        <v>0</v>
      </c>
      <c r="B3925" s="36">
        <f>'DETALLE DE CONEXIONES'!I3925</f>
        <v>0</v>
      </c>
      <c r="C3925" s="36">
        <f>'DETALLE DE CONEXIONES'!BB3925</f>
        <v>0</v>
      </c>
      <c r="D3925" s="36">
        <f>'DETALLE DE CONEXIONES'!E3925</f>
        <v>0</v>
      </c>
      <c r="E3925" s="36">
        <f t="shared" si="183"/>
        <v>1</v>
      </c>
      <c r="F3925" s="36">
        <f>IFERROR(LIMPIA('DETALLE DE CONEXIONES'!N3925,1),0)</f>
        <v>0</v>
      </c>
      <c r="G3925" s="36" t="str">
        <f>LEFT('DETALLE DE CONEXIONES'!BE3925,3)</f>
        <v/>
      </c>
      <c r="H3925" s="36" t="str">
        <f>RIGHT('DETALLE DE CONEXIONES'!AK3925,2)</f>
        <v/>
      </c>
      <c r="I3925" s="36" t="str">
        <f>LEFT('DETALLE DE CONEXIONES'!AK3925,3)</f>
        <v/>
      </c>
      <c r="J3925" s="36" t="str">
        <f>LEFT('DETALLE DE CONEXIONES'!M3925,3)</f>
        <v/>
      </c>
      <c r="K3925" s="36" t="str">
        <f>IF(LEN('DETALLE DE CONEXIONES'!M3925)&lt;12,(RIGHT('DETALLE DE CONEXIONES'!M3925,5)),(RIGHT('DETALLE DE CONEXIONES'!M3925,6)))</f>
        <v/>
      </c>
      <c r="L3925" s="36">
        <f>IF(C3925="Saliente Local",(IFERROR((LIMPIA(J3925,1)),0)),0)</f>
        <v>0</v>
      </c>
      <c r="M3925" s="36">
        <f>IF(C3925="Saliente Nacional",(IFERROR((LIMPIA(J3925,1)),0)),0)</f>
        <v>0</v>
      </c>
      <c r="N3925" s="36">
        <f>IF(C3925="Saliente Internacional",(IFERROR((LIMPIA(J3925,1)),0)),0)</f>
        <v>0</v>
      </c>
      <c r="O3925" s="36">
        <f>IF(C3925="Saliente Local",(IFERROR((LIMPIA(K3925,1)),0)),0)</f>
        <v>0</v>
      </c>
      <c r="P3925" s="36">
        <f>IF(C3925="Saliente Nacional",(IFERROR((LIMPIA(K3925,1)),0)),0)</f>
        <v>0</v>
      </c>
      <c r="Q3925" s="36">
        <f>IF(C3925="Saliente Internacional",(IFERROR((LIMPIA(K3925,1)),0)),0)</f>
        <v>0</v>
      </c>
      <c r="R3925" s="36">
        <f t="shared" si="184"/>
        <v>0</v>
      </c>
      <c r="S3925" s="36">
        <f t="shared" si="185"/>
        <v>0</v>
      </c>
    </row>
    <row r="3926" spans="1:19" x14ac:dyDescent="0.25">
      <c r="A3926" s="101">
        <f>'DETALLE DE CONEXIONES'!P3926</f>
        <v>0</v>
      </c>
      <c r="B3926" s="36">
        <f>'DETALLE DE CONEXIONES'!I3926</f>
        <v>0</v>
      </c>
      <c r="C3926" s="36">
        <f>'DETALLE DE CONEXIONES'!BB3926</f>
        <v>0</v>
      </c>
      <c r="D3926" s="36">
        <f>'DETALLE DE CONEXIONES'!E3926</f>
        <v>0</v>
      </c>
      <c r="E3926" s="36">
        <f t="shared" si="183"/>
        <v>1</v>
      </c>
      <c r="F3926" s="36">
        <f>IFERROR(LIMPIA('DETALLE DE CONEXIONES'!N3926,1),0)</f>
        <v>0</v>
      </c>
      <c r="G3926" s="36" t="str">
        <f>LEFT('DETALLE DE CONEXIONES'!BE3926,3)</f>
        <v/>
      </c>
      <c r="H3926" s="36" t="str">
        <f>RIGHT('DETALLE DE CONEXIONES'!AK3926,2)</f>
        <v/>
      </c>
      <c r="I3926" s="36" t="str">
        <f>LEFT('DETALLE DE CONEXIONES'!AK3926,3)</f>
        <v/>
      </c>
      <c r="J3926" s="36" t="str">
        <f>LEFT('DETALLE DE CONEXIONES'!M3926,3)</f>
        <v/>
      </c>
      <c r="K3926" s="36" t="str">
        <f>IF(LEN('DETALLE DE CONEXIONES'!M3926)&lt;12,(RIGHT('DETALLE DE CONEXIONES'!M3926,5)),(RIGHT('DETALLE DE CONEXIONES'!M3926,6)))</f>
        <v/>
      </c>
      <c r="L3926" s="36">
        <f>IF(C3926="Saliente Local",(IFERROR((LIMPIA(J3926,1)),0)),0)</f>
        <v>0</v>
      </c>
      <c r="M3926" s="36">
        <f>IF(C3926="Saliente Nacional",(IFERROR((LIMPIA(J3926,1)),0)),0)</f>
        <v>0</v>
      </c>
      <c r="N3926" s="36">
        <f>IF(C3926="Saliente Internacional",(IFERROR((LIMPIA(J3926,1)),0)),0)</f>
        <v>0</v>
      </c>
      <c r="O3926" s="36">
        <f>IF(C3926="Saliente Local",(IFERROR((LIMPIA(K3926,1)),0)),0)</f>
        <v>0</v>
      </c>
      <c r="P3926" s="36">
        <f>IF(C3926="Saliente Nacional",(IFERROR((LIMPIA(K3926,1)),0)),0)</f>
        <v>0</v>
      </c>
      <c r="Q3926" s="36">
        <f>IF(C3926="Saliente Internacional",(IFERROR((LIMPIA(K3926,1)),0)),0)</f>
        <v>0</v>
      </c>
      <c r="R3926" s="36">
        <f t="shared" si="184"/>
        <v>0</v>
      </c>
      <c r="S3926" s="36">
        <f t="shared" si="185"/>
        <v>0</v>
      </c>
    </row>
    <row r="3927" spans="1:19" x14ac:dyDescent="0.25">
      <c r="A3927" s="101">
        <f>'DETALLE DE CONEXIONES'!P3927</f>
        <v>0</v>
      </c>
      <c r="B3927" s="36">
        <f>'DETALLE DE CONEXIONES'!I3927</f>
        <v>0</v>
      </c>
      <c r="C3927" s="36">
        <f>'DETALLE DE CONEXIONES'!BB3927</f>
        <v>0</v>
      </c>
      <c r="D3927" s="36">
        <f>'DETALLE DE CONEXIONES'!E3927</f>
        <v>0</v>
      </c>
      <c r="E3927" s="36">
        <f t="shared" si="183"/>
        <v>1</v>
      </c>
      <c r="F3927" s="36">
        <f>IFERROR(LIMPIA('DETALLE DE CONEXIONES'!N3927,1),0)</f>
        <v>0</v>
      </c>
      <c r="G3927" s="36" t="str">
        <f>LEFT('DETALLE DE CONEXIONES'!BE3927,3)</f>
        <v/>
      </c>
      <c r="H3927" s="36" t="str">
        <f>RIGHT('DETALLE DE CONEXIONES'!AK3927,2)</f>
        <v/>
      </c>
      <c r="I3927" s="36" t="str">
        <f>LEFT('DETALLE DE CONEXIONES'!AK3927,3)</f>
        <v/>
      </c>
      <c r="J3927" s="36" t="str">
        <f>LEFT('DETALLE DE CONEXIONES'!M3927,3)</f>
        <v/>
      </c>
      <c r="K3927" s="36" t="str">
        <f>IF(LEN('DETALLE DE CONEXIONES'!M3927)&lt;12,(RIGHT('DETALLE DE CONEXIONES'!M3927,5)),(RIGHT('DETALLE DE CONEXIONES'!M3927,6)))</f>
        <v/>
      </c>
      <c r="L3927" s="36">
        <f>IF(C3927="Saliente Local",(IFERROR((LIMPIA(J3927,1)),0)),0)</f>
        <v>0</v>
      </c>
      <c r="M3927" s="36">
        <f>IF(C3927="Saliente Nacional",(IFERROR((LIMPIA(J3927,1)),0)),0)</f>
        <v>0</v>
      </c>
      <c r="N3927" s="36">
        <f>IF(C3927="Saliente Internacional",(IFERROR((LIMPIA(J3927,1)),0)),0)</f>
        <v>0</v>
      </c>
      <c r="O3927" s="36">
        <f>IF(C3927="Saliente Local",(IFERROR((LIMPIA(K3927,1)),0)),0)</f>
        <v>0</v>
      </c>
      <c r="P3927" s="36">
        <f>IF(C3927="Saliente Nacional",(IFERROR((LIMPIA(K3927,1)),0)),0)</f>
        <v>0</v>
      </c>
      <c r="Q3927" s="36">
        <f>IF(C3927="Saliente Internacional",(IFERROR((LIMPIA(K3927,1)),0)),0)</f>
        <v>0</v>
      </c>
      <c r="R3927" s="36">
        <f t="shared" si="184"/>
        <v>0</v>
      </c>
      <c r="S3927" s="36">
        <f t="shared" si="185"/>
        <v>0</v>
      </c>
    </row>
    <row r="3928" spans="1:19" x14ac:dyDescent="0.25">
      <c r="A3928" s="101">
        <f>'DETALLE DE CONEXIONES'!P3928</f>
        <v>0</v>
      </c>
      <c r="B3928" s="36">
        <f>'DETALLE DE CONEXIONES'!I3928</f>
        <v>0</v>
      </c>
      <c r="C3928" s="36">
        <f>'DETALLE DE CONEXIONES'!BB3928</f>
        <v>0</v>
      </c>
      <c r="D3928" s="36">
        <f>'DETALLE DE CONEXIONES'!E3928</f>
        <v>0</v>
      </c>
      <c r="E3928" s="36">
        <f t="shared" si="183"/>
        <v>1</v>
      </c>
      <c r="F3928" s="36">
        <f>IFERROR(LIMPIA('DETALLE DE CONEXIONES'!N3928,1),0)</f>
        <v>0</v>
      </c>
      <c r="G3928" s="36" t="str">
        <f>LEFT('DETALLE DE CONEXIONES'!BE3928,3)</f>
        <v/>
      </c>
      <c r="H3928" s="36" t="str">
        <f>RIGHT('DETALLE DE CONEXIONES'!AK3928,2)</f>
        <v/>
      </c>
      <c r="I3928" s="36" t="str">
        <f>LEFT('DETALLE DE CONEXIONES'!AK3928,3)</f>
        <v/>
      </c>
      <c r="J3928" s="36" t="str">
        <f>LEFT('DETALLE DE CONEXIONES'!M3928,3)</f>
        <v/>
      </c>
      <c r="K3928" s="36" t="str">
        <f>IF(LEN('DETALLE DE CONEXIONES'!M3928)&lt;12,(RIGHT('DETALLE DE CONEXIONES'!M3928,5)),(RIGHT('DETALLE DE CONEXIONES'!M3928,6)))</f>
        <v/>
      </c>
      <c r="L3928" s="36">
        <f>IF(C3928="Saliente Local",(IFERROR((LIMPIA(J3928,1)),0)),0)</f>
        <v>0</v>
      </c>
      <c r="M3928" s="36">
        <f>IF(C3928="Saliente Nacional",(IFERROR((LIMPIA(J3928,1)),0)),0)</f>
        <v>0</v>
      </c>
      <c r="N3928" s="36">
        <f>IF(C3928="Saliente Internacional",(IFERROR((LIMPIA(J3928,1)),0)),0)</f>
        <v>0</v>
      </c>
      <c r="O3928" s="36">
        <f>IF(C3928="Saliente Local",(IFERROR((LIMPIA(K3928,1)),0)),0)</f>
        <v>0</v>
      </c>
      <c r="P3928" s="36">
        <f>IF(C3928="Saliente Nacional",(IFERROR((LIMPIA(K3928,1)),0)),0)</f>
        <v>0</v>
      </c>
      <c r="Q3928" s="36">
        <f>IF(C3928="Saliente Internacional",(IFERROR((LIMPIA(K3928,1)),0)),0)</f>
        <v>0</v>
      </c>
      <c r="R3928" s="36">
        <f t="shared" si="184"/>
        <v>0</v>
      </c>
      <c r="S3928" s="36">
        <f t="shared" si="185"/>
        <v>0</v>
      </c>
    </row>
    <row r="3929" spans="1:19" x14ac:dyDescent="0.25">
      <c r="A3929" s="101">
        <f>'DETALLE DE CONEXIONES'!P3929</f>
        <v>0</v>
      </c>
      <c r="B3929" s="36">
        <f>'DETALLE DE CONEXIONES'!I3929</f>
        <v>0</v>
      </c>
      <c r="C3929" s="36">
        <f>'DETALLE DE CONEXIONES'!BB3929</f>
        <v>0</v>
      </c>
      <c r="D3929" s="36">
        <f>'DETALLE DE CONEXIONES'!E3929</f>
        <v>0</v>
      </c>
      <c r="E3929" s="36">
        <f t="shared" si="183"/>
        <v>1</v>
      </c>
      <c r="F3929" s="36">
        <f>IFERROR(LIMPIA('DETALLE DE CONEXIONES'!N3929,1),0)</f>
        <v>0</v>
      </c>
      <c r="G3929" s="36" t="str">
        <f>LEFT('DETALLE DE CONEXIONES'!BE3929,3)</f>
        <v/>
      </c>
      <c r="H3929" s="36" t="str">
        <f>RIGHT('DETALLE DE CONEXIONES'!AK3929,2)</f>
        <v/>
      </c>
      <c r="I3929" s="36" t="str">
        <f>LEFT('DETALLE DE CONEXIONES'!AK3929,3)</f>
        <v/>
      </c>
      <c r="J3929" s="36" t="str">
        <f>LEFT('DETALLE DE CONEXIONES'!M3929,3)</f>
        <v/>
      </c>
      <c r="K3929" s="36" t="str">
        <f>IF(LEN('DETALLE DE CONEXIONES'!M3929)&lt;12,(RIGHT('DETALLE DE CONEXIONES'!M3929,5)),(RIGHT('DETALLE DE CONEXIONES'!M3929,6)))</f>
        <v/>
      </c>
      <c r="L3929" s="36">
        <f>IF(C3929="Saliente Local",(IFERROR((LIMPIA(J3929,1)),0)),0)</f>
        <v>0</v>
      </c>
      <c r="M3929" s="36">
        <f>IF(C3929="Saliente Nacional",(IFERROR((LIMPIA(J3929,1)),0)),0)</f>
        <v>0</v>
      </c>
      <c r="N3929" s="36">
        <f>IF(C3929="Saliente Internacional",(IFERROR((LIMPIA(J3929,1)),0)),0)</f>
        <v>0</v>
      </c>
      <c r="O3929" s="36">
        <f>IF(C3929="Saliente Local",(IFERROR((LIMPIA(K3929,1)),0)),0)</f>
        <v>0</v>
      </c>
      <c r="P3929" s="36">
        <f>IF(C3929="Saliente Nacional",(IFERROR((LIMPIA(K3929,1)),0)),0)</f>
        <v>0</v>
      </c>
      <c r="Q3929" s="36">
        <f>IF(C3929="Saliente Internacional",(IFERROR((LIMPIA(K3929,1)),0)),0)</f>
        <v>0</v>
      </c>
      <c r="R3929" s="36">
        <f t="shared" si="184"/>
        <v>0</v>
      </c>
      <c r="S3929" s="36">
        <f t="shared" si="185"/>
        <v>0</v>
      </c>
    </row>
    <row r="3930" spans="1:19" x14ac:dyDescent="0.25">
      <c r="A3930" s="101">
        <f>'DETALLE DE CONEXIONES'!P3930</f>
        <v>0</v>
      </c>
      <c r="B3930" s="36">
        <f>'DETALLE DE CONEXIONES'!I3930</f>
        <v>0</v>
      </c>
      <c r="C3930" s="36">
        <f>'DETALLE DE CONEXIONES'!BB3930</f>
        <v>0</v>
      </c>
      <c r="D3930" s="36">
        <f>'DETALLE DE CONEXIONES'!E3930</f>
        <v>0</v>
      </c>
      <c r="E3930" s="36">
        <f t="shared" si="183"/>
        <v>1</v>
      </c>
      <c r="F3930" s="36">
        <f>IFERROR(LIMPIA('DETALLE DE CONEXIONES'!N3930,1),0)</f>
        <v>0</v>
      </c>
      <c r="G3930" s="36" t="str">
        <f>LEFT('DETALLE DE CONEXIONES'!BE3930,3)</f>
        <v/>
      </c>
      <c r="H3930" s="36" t="str">
        <f>RIGHT('DETALLE DE CONEXIONES'!AK3930,2)</f>
        <v/>
      </c>
      <c r="I3930" s="36" t="str">
        <f>LEFT('DETALLE DE CONEXIONES'!AK3930,3)</f>
        <v/>
      </c>
      <c r="J3930" s="36" t="str">
        <f>LEFT('DETALLE DE CONEXIONES'!M3930,3)</f>
        <v/>
      </c>
      <c r="K3930" s="36" t="str">
        <f>IF(LEN('DETALLE DE CONEXIONES'!M3930)&lt;12,(RIGHT('DETALLE DE CONEXIONES'!M3930,5)),(RIGHT('DETALLE DE CONEXIONES'!M3930,6)))</f>
        <v/>
      </c>
      <c r="L3930" s="36">
        <f>IF(C3930="Saliente Local",(IFERROR((LIMPIA(J3930,1)),0)),0)</f>
        <v>0</v>
      </c>
      <c r="M3930" s="36">
        <f>IF(C3930="Saliente Nacional",(IFERROR((LIMPIA(J3930,1)),0)),0)</f>
        <v>0</v>
      </c>
      <c r="N3930" s="36">
        <f>IF(C3930="Saliente Internacional",(IFERROR((LIMPIA(J3930,1)),0)),0)</f>
        <v>0</v>
      </c>
      <c r="O3930" s="36">
        <f>IF(C3930="Saliente Local",(IFERROR((LIMPIA(K3930,1)),0)),0)</f>
        <v>0</v>
      </c>
      <c r="P3930" s="36">
        <f>IF(C3930="Saliente Nacional",(IFERROR((LIMPIA(K3930,1)),0)),0)</f>
        <v>0</v>
      </c>
      <c r="Q3930" s="36">
        <f>IF(C3930="Saliente Internacional",(IFERROR((LIMPIA(K3930,1)),0)),0)</f>
        <v>0</v>
      </c>
      <c r="R3930" s="36">
        <f t="shared" si="184"/>
        <v>0</v>
      </c>
      <c r="S3930" s="36">
        <f t="shared" si="185"/>
        <v>0</v>
      </c>
    </row>
    <row r="3931" spans="1:19" x14ac:dyDescent="0.25">
      <c r="A3931" s="101">
        <f>'DETALLE DE CONEXIONES'!P3931</f>
        <v>0</v>
      </c>
      <c r="B3931" s="36">
        <f>'DETALLE DE CONEXIONES'!I3931</f>
        <v>0</v>
      </c>
      <c r="C3931" s="36">
        <f>'DETALLE DE CONEXIONES'!BB3931</f>
        <v>0</v>
      </c>
      <c r="D3931" s="36">
        <f>'DETALLE DE CONEXIONES'!E3931</f>
        <v>0</v>
      </c>
      <c r="E3931" s="36">
        <f t="shared" si="183"/>
        <v>1</v>
      </c>
      <c r="F3931" s="36">
        <f>IFERROR(LIMPIA('DETALLE DE CONEXIONES'!N3931,1),0)</f>
        <v>0</v>
      </c>
      <c r="G3931" s="36" t="str">
        <f>LEFT('DETALLE DE CONEXIONES'!BE3931,3)</f>
        <v/>
      </c>
      <c r="H3931" s="36" t="str">
        <f>RIGHT('DETALLE DE CONEXIONES'!AK3931,2)</f>
        <v/>
      </c>
      <c r="I3931" s="36" t="str">
        <f>LEFT('DETALLE DE CONEXIONES'!AK3931,3)</f>
        <v/>
      </c>
      <c r="J3931" s="36" t="str">
        <f>LEFT('DETALLE DE CONEXIONES'!M3931,3)</f>
        <v/>
      </c>
      <c r="K3931" s="36" t="str">
        <f>IF(LEN('DETALLE DE CONEXIONES'!M3931)&lt;12,(RIGHT('DETALLE DE CONEXIONES'!M3931,5)),(RIGHT('DETALLE DE CONEXIONES'!M3931,6)))</f>
        <v/>
      </c>
      <c r="L3931" s="36">
        <f>IF(C3931="Saliente Local",(IFERROR((LIMPIA(J3931,1)),0)),0)</f>
        <v>0</v>
      </c>
      <c r="M3931" s="36">
        <f>IF(C3931="Saliente Nacional",(IFERROR((LIMPIA(J3931,1)),0)),0)</f>
        <v>0</v>
      </c>
      <c r="N3931" s="36">
        <f>IF(C3931="Saliente Internacional",(IFERROR((LIMPIA(J3931,1)),0)),0)</f>
        <v>0</v>
      </c>
      <c r="O3931" s="36">
        <f>IF(C3931="Saliente Local",(IFERROR((LIMPIA(K3931,1)),0)),0)</f>
        <v>0</v>
      </c>
      <c r="P3931" s="36">
        <f>IF(C3931="Saliente Nacional",(IFERROR((LIMPIA(K3931,1)),0)),0)</f>
        <v>0</v>
      </c>
      <c r="Q3931" s="36">
        <f>IF(C3931="Saliente Internacional",(IFERROR((LIMPIA(K3931,1)),0)),0)</f>
        <v>0</v>
      </c>
      <c r="R3931" s="36">
        <f t="shared" si="184"/>
        <v>0</v>
      </c>
      <c r="S3931" s="36">
        <f t="shared" si="185"/>
        <v>0</v>
      </c>
    </row>
    <row r="3932" spans="1:19" x14ac:dyDescent="0.25">
      <c r="A3932" s="101">
        <f>'DETALLE DE CONEXIONES'!P3932</f>
        <v>0</v>
      </c>
      <c r="B3932" s="36">
        <f>'DETALLE DE CONEXIONES'!I3932</f>
        <v>0</v>
      </c>
      <c r="C3932" s="36">
        <f>'DETALLE DE CONEXIONES'!BB3932</f>
        <v>0</v>
      </c>
      <c r="D3932" s="36">
        <f>'DETALLE DE CONEXIONES'!E3932</f>
        <v>0</v>
      </c>
      <c r="E3932" s="36">
        <f t="shared" si="183"/>
        <v>1</v>
      </c>
      <c r="F3932" s="36">
        <f>IFERROR(LIMPIA('DETALLE DE CONEXIONES'!N3932,1),0)</f>
        <v>0</v>
      </c>
      <c r="G3932" s="36" t="str">
        <f>LEFT('DETALLE DE CONEXIONES'!BE3932,3)</f>
        <v/>
      </c>
      <c r="H3932" s="36" t="str">
        <f>RIGHT('DETALLE DE CONEXIONES'!AK3932,2)</f>
        <v/>
      </c>
      <c r="I3932" s="36" t="str">
        <f>LEFT('DETALLE DE CONEXIONES'!AK3932,3)</f>
        <v/>
      </c>
      <c r="J3932" s="36" t="str">
        <f>LEFT('DETALLE DE CONEXIONES'!M3932,3)</f>
        <v/>
      </c>
      <c r="K3932" s="36" t="str">
        <f>IF(LEN('DETALLE DE CONEXIONES'!M3932)&lt;12,(RIGHT('DETALLE DE CONEXIONES'!M3932,5)),(RIGHT('DETALLE DE CONEXIONES'!M3932,6)))</f>
        <v/>
      </c>
      <c r="L3932" s="36">
        <f>IF(C3932="Saliente Local",(IFERROR((LIMPIA(J3932,1)),0)),0)</f>
        <v>0</v>
      </c>
      <c r="M3932" s="36">
        <f>IF(C3932="Saliente Nacional",(IFERROR((LIMPIA(J3932,1)),0)),0)</f>
        <v>0</v>
      </c>
      <c r="N3932" s="36">
        <f>IF(C3932="Saliente Internacional",(IFERROR((LIMPIA(J3932,1)),0)),0)</f>
        <v>0</v>
      </c>
      <c r="O3932" s="36">
        <f>IF(C3932="Saliente Local",(IFERROR((LIMPIA(K3932,1)),0)),0)</f>
        <v>0</v>
      </c>
      <c r="P3932" s="36">
        <f>IF(C3932="Saliente Nacional",(IFERROR((LIMPIA(K3932,1)),0)),0)</f>
        <v>0</v>
      </c>
      <c r="Q3932" s="36">
        <f>IF(C3932="Saliente Internacional",(IFERROR((LIMPIA(K3932,1)),0)),0)</f>
        <v>0</v>
      </c>
      <c r="R3932" s="36">
        <f t="shared" si="184"/>
        <v>0</v>
      </c>
      <c r="S3932" s="36">
        <f t="shared" si="185"/>
        <v>0</v>
      </c>
    </row>
    <row r="3933" spans="1:19" x14ac:dyDescent="0.25">
      <c r="A3933" s="101">
        <f>'DETALLE DE CONEXIONES'!P3933</f>
        <v>0</v>
      </c>
      <c r="B3933" s="36">
        <f>'DETALLE DE CONEXIONES'!I3933</f>
        <v>0</v>
      </c>
      <c r="C3933" s="36">
        <f>'DETALLE DE CONEXIONES'!BB3933</f>
        <v>0</v>
      </c>
      <c r="D3933" s="36">
        <f>'DETALLE DE CONEXIONES'!E3933</f>
        <v>0</v>
      </c>
      <c r="E3933" s="36">
        <f t="shared" si="183"/>
        <v>1</v>
      </c>
      <c r="F3933" s="36">
        <f>IFERROR(LIMPIA('DETALLE DE CONEXIONES'!N3933,1),0)</f>
        <v>0</v>
      </c>
      <c r="G3933" s="36" t="str">
        <f>LEFT('DETALLE DE CONEXIONES'!BE3933,3)</f>
        <v/>
      </c>
      <c r="H3933" s="36" t="str">
        <f>RIGHT('DETALLE DE CONEXIONES'!AK3933,2)</f>
        <v/>
      </c>
      <c r="I3933" s="36" t="str">
        <f>LEFT('DETALLE DE CONEXIONES'!AK3933,3)</f>
        <v/>
      </c>
      <c r="J3933" s="36" t="str">
        <f>LEFT('DETALLE DE CONEXIONES'!M3933,3)</f>
        <v/>
      </c>
      <c r="K3933" s="36" t="str">
        <f>IF(LEN('DETALLE DE CONEXIONES'!M3933)&lt;12,(RIGHT('DETALLE DE CONEXIONES'!M3933,5)),(RIGHT('DETALLE DE CONEXIONES'!M3933,6)))</f>
        <v/>
      </c>
      <c r="L3933" s="36">
        <f>IF(C3933="Saliente Local",(IFERROR((LIMPIA(J3933,1)),0)),0)</f>
        <v>0</v>
      </c>
      <c r="M3933" s="36">
        <f>IF(C3933="Saliente Nacional",(IFERROR((LIMPIA(J3933,1)),0)),0)</f>
        <v>0</v>
      </c>
      <c r="N3933" s="36">
        <f>IF(C3933="Saliente Internacional",(IFERROR((LIMPIA(J3933,1)),0)),0)</f>
        <v>0</v>
      </c>
      <c r="O3933" s="36">
        <f>IF(C3933="Saliente Local",(IFERROR((LIMPIA(K3933,1)),0)),0)</f>
        <v>0</v>
      </c>
      <c r="P3933" s="36">
        <f>IF(C3933="Saliente Nacional",(IFERROR((LIMPIA(K3933,1)),0)),0)</f>
        <v>0</v>
      </c>
      <c r="Q3933" s="36">
        <f>IF(C3933="Saliente Internacional",(IFERROR((LIMPIA(K3933,1)),0)),0)</f>
        <v>0</v>
      </c>
      <c r="R3933" s="36">
        <f t="shared" si="184"/>
        <v>0</v>
      </c>
      <c r="S3933" s="36">
        <f t="shared" si="185"/>
        <v>0</v>
      </c>
    </row>
    <row r="3934" spans="1:19" x14ac:dyDescent="0.25">
      <c r="A3934" s="101">
        <f>'DETALLE DE CONEXIONES'!P3934</f>
        <v>0</v>
      </c>
      <c r="B3934" s="36">
        <f>'DETALLE DE CONEXIONES'!I3934</f>
        <v>0</v>
      </c>
      <c r="C3934" s="36">
        <f>'DETALLE DE CONEXIONES'!BB3934</f>
        <v>0</v>
      </c>
      <c r="D3934" s="36">
        <f>'DETALLE DE CONEXIONES'!E3934</f>
        <v>0</v>
      </c>
      <c r="E3934" s="36">
        <f t="shared" si="183"/>
        <v>1</v>
      </c>
      <c r="F3934" s="36">
        <f>IFERROR(LIMPIA('DETALLE DE CONEXIONES'!N3934,1),0)</f>
        <v>0</v>
      </c>
      <c r="G3934" s="36" t="str">
        <f>LEFT('DETALLE DE CONEXIONES'!BE3934,3)</f>
        <v/>
      </c>
      <c r="H3934" s="36" t="str">
        <f>RIGHT('DETALLE DE CONEXIONES'!AK3934,2)</f>
        <v/>
      </c>
      <c r="I3934" s="36" t="str">
        <f>LEFT('DETALLE DE CONEXIONES'!AK3934,3)</f>
        <v/>
      </c>
      <c r="J3934" s="36" t="str">
        <f>LEFT('DETALLE DE CONEXIONES'!M3934,3)</f>
        <v/>
      </c>
      <c r="K3934" s="36" t="str">
        <f>IF(LEN('DETALLE DE CONEXIONES'!M3934)&lt;12,(RIGHT('DETALLE DE CONEXIONES'!M3934,5)),(RIGHT('DETALLE DE CONEXIONES'!M3934,6)))</f>
        <v/>
      </c>
      <c r="L3934" s="36">
        <f>IF(C3934="Saliente Local",(IFERROR((LIMPIA(J3934,1)),0)),0)</f>
        <v>0</v>
      </c>
      <c r="M3934" s="36">
        <f>IF(C3934="Saliente Nacional",(IFERROR((LIMPIA(J3934,1)),0)),0)</f>
        <v>0</v>
      </c>
      <c r="N3934" s="36">
        <f>IF(C3934="Saliente Internacional",(IFERROR((LIMPIA(J3934,1)),0)),0)</f>
        <v>0</v>
      </c>
      <c r="O3934" s="36">
        <f>IF(C3934="Saliente Local",(IFERROR((LIMPIA(K3934,1)),0)),0)</f>
        <v>0</v>
      </c>
      <c r="P3934" s="36">
        <f>IF(C3934="Saliente Nacional",(IFERROR((LIMPIA(K3934,1)),0)),0)</f>
        <v>0</v>
      </c>
      <c r="Q3934" s="36">
        <f>IF(C3934="Saliente Internacional",(IFERROR((LIMPIA(K3934,1)),0)),0)</f>
        <v>0</v>
      </c>
      <c r="R3934" s="36">
        <f t="shared" si="184"/>
        <v>0</v>
      </c>
      <c r="S3934" s="36">
        <f t="shared" si="185"/>
        <v>0</v>
      </c>
    </row>
    <row r="3935" spans="1:19" x14ac:dyDescent="0.25">
      <c r="A3935" s="101">
        <f>'DETALLE DE CONEXIONES'!P3935</f>
        <v>0</v>
      </c>
      <c r="B3935" s="36">
        <f>'DETALLE DE CONEXIONES'!I3935</f>
        <v>0</v>
      </c>
      <c r="C3935" s="36">
        <f>'DETALLE DE CONEXIONES'!BB3935</f>
        <v>0</v>
      </c>
      <c r="D3935" s="36">
        <f>'DETALLE DE CONEXIONES'!E3935</f>
        <v>0</v>
      </c>
      <c r="E3935" s="36">
        <f t="shared" si="183"/>
        <v>1</v>
      </c>
      <c r="F3935" s="36">
        <f>IFERROR(LIMPIA('DETALLE DE CONEXIONES'!N3935,1),0)</f>
        <v>0</v>
      </c>
      <c r="G3935" s="36" t="str">
        <f>LEFT('DETALLE DE CONEXIONES'!BE3935,3)</f>
        <v/>
      </c>
      <c r="H3935" s="36" t="str">
        <f>RIGHT('DETALLE DE CONEXIONES'!AK3935,2)</f>
        <v/>
      </c>
      <c r="I3935" s="36" t="str">
        <f>LEFT('DETALLE DE CONEXIONES'!AK3935,3)</f>
        <v/>
      </c>
      <c r="J3935" s="36" t="str">
        <f>LEFT('DETALLE DE CONEXIONES'!M3935,3)</f>
        <v/>
      </c>
      <c r="K3935" s="36" t="str">
        <f>IF(LEN('DETALLE DE CONEXIONES'!M3935)&lt;12,(RIGHT('DETALLE DE CONEXIONES'!M3935,5)),(RIGHT('DETALLE DE CONEXIONES'!M3935,6)))</f>
        <v/>
      </c>
      <c r="L3935" s="36">
        <f>IF(C3935="Saliente Local",(IFERROR((LIMPIA(J3935,1)),0)),0)</f>
        <v>0</v>
      </c>
      <c r="M3935" s="36">
        <f>IF(C3935="Saliente Nacional",(IFERROR((LIMPIA(J3935,1)),0)),0)</f>
        <v>0</v>
      </c>
      <c r="N3935" s="36">
        <f>IF(C3935="Saliente Internacional",(IFERROR((LIMPIA(J3935,1)),0)),0)</f>
        <v>0</v>
      </c>
      <c r="O3935" s="36">
        <f>IF(C3935="Saliente Local",(IFERROR((LIMPIA(K3935,1)),0)),0)</f>
        <v>0</v>
      </c>
      <c r="P3935" s="36">
        <f>IF(C3935="Saliente Nacional",(IFERROR((LIMPIA(K3935,1)),0)),0)</f>
        <v>0</v>
      </c>
      <c r="Q3935" s="36">
        <f>IF(C3935="Saliente Internacional",(IFERROR((LIMPIA(K3935,1)),0)),0)</f>
        <v>0</v>
      </c>
      <c r="R3935" s="36">
        <f t="shared" si="184"/>
        <v>0</v>
      </c>
      <c r="S3935" s="36">
        <f t="shared" si="185"/>
        <v>0</v>
      </c>
    </row>
    <row r="3936" spans="1:19" x14ac:dyDescent="0.25">
      <c r="A3936" s="101">
        <f>'DETALLE DE CONEXIONES'!P3936</f>
        <v>0</v>
      </c>
      <c r="B3936" s="36">
        <f>'DETALLE DE CONEXIONES'!I3936</f>
        <v>0</v>
      </c>
      <c r="C3936" s="36">
        <f>'DETALLE DE CONEXIONES'!BB3936</f>
        <v>0</v>
      </c>
      <c r="D3936" s="36">
        <f>'DETALLE DE CONEXIONES'!E3936</f>
        <v>0</v>
      </c>
      <c r="E3936" s="36">
        <f t="shared" si="183"/>
        <v>1</v>
      </c>
      <c r="F3936" s="36">
        <f>IFERROR(LIMPIA('DETALLE DE CONEXIONES'!N3936,1),0)</f>
        <v>0</v>
      </c>
      <c r="G3936" s="36" t="str">
        <f>LEFT('DETALLE DE CONEXIONES'!BE3936,3)</f>
        <v/>
      </c>
      <c r="H3936" s="36" t="str">
        <f>RIGHT('DETALLE DE CONEXIONES'!AK3936,2)</f>
        <v/>
      </c>
      <c r="I3936" s="36" t="str">
        <f>LEFT('DETALLE DE CONEXIONES'!AK3936,3)</f>
        <v/>
      </c>
      <c r="J3936" s="36" t="str">
        <f>LEFT('DETALLE DE CONEXIONES'!M3936,3)</f>
        <v/>
      </c>
      <c r="K3936" s="36" t="str">
        <f>IF(LEN('DETALLE DE CONEXIONES'!M3936)&lt;12,(RIGHT('DETALLE DE CONEXIONES'!M3936,5)),(RIGHT('DETALLE DE CONEXIONES'!M3936,6)))</f>
        <v/>
      </c>
      <c r="L3936" s="36">
        <f>IF(C3936="Saliente Local",(IFERROR((LIMPIA(J3936,1)),0)),0)</f>
        <v>0</v>
      </c>
      <c r="M3936" s="36">
        <f>IF(C3936="Saliente Nacional",(IFERROR((LIMPIA(J3936,1)),0)),0)</f>
        <v>0</v>
      </c>
      <c r="N3936" s="36">
        <f>IF(C3936="Saliente Internacional",(IFERROR((LIMPIA(J3936,1)),0)),0)</f>
        <v>0</v>
      </c>
      <c r="O3936" s="36">
        <f>IF(C3936="Saliente Local",(IFERROR((LIMPIA(K3936,1)),0)),0)</f>
        <v>0</v>
      </c>
      <c r="P3936" s="36">
        <f>IF(C3936="Saliente Nacional",(IFERROR((LIMPIA(K3936,1)),0)),0)</f>
        <v>0</v>
      </c>
      <c r="Q3936" s="36">
        <f>IF(C3936="Saliente Internacional",(IFERROR((LIMPIA(K3936,1)),0)),0)</f>
        <v>0</v>
      </c>
      <c r="R3936" s="36">
        <f t="shared" si="184"/>
        <v>0</v>
      </c>
      <c r="S3936" s="36">
        <f t="shared" si="185"/>
        <v>0</v>
      </c>
    </row>
    <row r="3937" spans="1:19" x14ac:dyDescent="0.25">
      <c r="A3937" s="101">
        <f>'DETALLE DE CONEXIONES'!P3937</f>
        <v>0</v>
      </c>
      <c r="B3937" s="36">
        <f>'DETALLE DE CONEXIONES'!I3937</f>
        <v>0</v>
      </c>
      <c r="C3937" s="36">
        <f>'DETALLE DE CONEXIONES'!BB3937</f>
        <v>0</v>
      </c>
      <c r="D3937" s="36">
        <f>'DETALLE DE CONEXIONES'!E3937</f>
        <v>0</v>
      </c>
      <c r="E3937" s="36">
        <f t="shared" si="183"/>
        <v>1</v>
      </c>
      <c r="F3937" s="36">
        <f>IFERROR(LIMPIA('DETALLE DE CONEXIONES'!N3937,1),0)</f>
        <v>0</v>
      </c>
      <c r="G3937" s="36" t="str">
        <f>LEFT('DETALLE DE CONEXIONES'!BE3937,3)</f>
        <v/>
      </c>
      <c r="H3937" s="36" t="str">
        <f>RIGHT('DETALLE DE CONEXIONES'!AK3937,2)</f>
        <v/>
      </c>
      <c r="I3937" s="36" t="str">
        <f>LEFT('DETALLE DE CONEXIONES'!AK3937,3)</f>
        <v/>
      </c>
      <c r="J3937" s="36" t="str">
        <f>LEFT('DETALLE DE CONEXIONES'!M3937,3)</f>
        <v/>
      </c>
      <c r="K3937" s="36" t="str">
        <f>IF(LEN('DETALLE DE CONEXIONES'!M3937)&lt;12,(RIGHT('DETALLE DE CONEXIONES'!M3937,5)),(RIGHT('DETALLE DE CONEXIONES'!M3937,6)))</f>
        <v/>
      </c>
      <c r="L3937" s="36">
        <f>IF(C3937="Saliente Local",(IFERROR((LIMPIA(J3937,1)),0)),0)</f>
        <v>0</v>
      </c>
      <c r="M3937" s="36">
        <f>IF(C3937="Saliente Nacional",(IFERROR((LIMPIA(J3937,1)),0)),0)</f>
        <v>0</v>
      </c>
      <c r="N3937" s="36">
        <f>IF(C3937="Saliente Internacional",(IFERROR((LIMPIA(J3937,1)),0)),0)</f>
        <v>0</v>
      </c>
      <c r="O3937" s="36">
        <f>IF(C3937="Saliente Local",(IFERROR((LIMPIA(K3937,1)),0)),0)</f>
        <v>0</v>
      </c>
      <c r="P3937" s="36">
        <f>IF(C3937="Saliente Nacional",(IFERROR((LIMPIA(K3937,1)),0)),0)</f>
        <v>0</v>
      </c>
      <c r="Q3937" s="36">
        <f>IF(C3937="Saliente Internacional",(IFERROR((LIMPIA(K3937,1)),0)),0)</f>
        <v>0</v>
      </c>
      <c r="R3937" s="36">
        <f t="shared" si="184"/>
        <v>0</v>
      </c>
      <c r="S3937" s="36">
        <f t="shared" si="185"/>
        <v>0</v>
      </c>
    </row>
    <row r="3938" spans="1:19" x14ac:dyDescent="0.25">
      <c r="A3938" s="101">
        <f>'DETALLE DE CONEXIONES'!P3938</f>
        <v>0</v>
      </c>
      <c r="B3938" s="36">
        <f>'DETALLE DE CONEXIONES'!I3938</f>
        <v>0</v>
      </c>
      <c r="C3938" s="36">
        <f>'DETALLE DE CONEXIONES'!BB3938</f>
        <v>0</v>
      </c>
      <c r="D3938" s="36">
        <f>'DETALLE DE CONEXIONES'!E3938</f>
        <v>0</v>
      </c>
      <c r="E3938" s="36">
        <f t="shared" si="183"/>
        <v>1</v>
      </c>
      <c r="F3938" s="36">
        <f>IFERROR(LIMPIA('DETALLE DE CONEXIONES'!N3938,1),0)</f>
        <v>0</v>
      </c>
      <c r="G3938" s="36" t="str">
        <f>LEFT('DETALLE DE CONEXIONES'!BE3938,3)</f>
        <v/>
      </c>
      <c r="H3938" s="36" t="str">
        <f>RIGHT('DETALLE DE CONEXIONES'!AK3938,2)</f>
        <v/>
      </c>
      <c r="I3938" s="36" t="str">
        <f>LEFT('DETALLE DE CONEXIONES'!AK3938,3)</f>
        <v/>
      </c>
      <c r="J3938" s="36" t="str">
        <f>LEFT('DETALLE DE CONEXIONES'!M3938,3)</f>
        <v/>
      </c>
      <c r="K3938" s="36" t="str">
        <f>IF(LEN('DETALLE DE CONEXIONES'!M3938)&lt;12,(RIGHT('DETALLE DE CONEXIONES'!M3938,5)),(RIGHT('DETALLE DE CONEXIONES'!M3938,6)))</f>
        <v/>
      </c>
      <c r="L3938" s="36">
        <f>IF(C3938="Saliente Local",(IFERROR((LIMPIA(J3938,1)),0)),0)</f>
        <v>0</v>
      </c>
      <c r="M3938" s="36">
        <f>IF(C3938="Saliente Nacional",(IFERROR((LIMPIA(J3938,1)),0)),0)</f>
        <v>0</v>
      </c>
      <c r="N3938" s="36">
        <f>IF(C3938="Saliente Internacional",(IFERROR((LIMPIA(J3938,1)),0)),0)</f>
        <v>0</v>
      </c>
      <c r="O3938" s="36">
        <f>IF(C3938="Saliente Local",(IFERROR((LIMPIA(K3938,1)),0)),0)</f>
        <v>0</v>
      </c>
      <c r="P3938" s="36">
        <f>IF(C3938="Saliente Nacional",(IFERROR((LIMPIA(K3938,1)),0)),0)</f>
        <v>0</v>
      </c>
      <c r="Q3938" s="36">
        <f>IF(C3938="Saliente Internacional",(IFERROR((LIMPIA(K3938,1)),0)),0)</f>
        <v>0</v>
      </c>
      <c r="R3938" s="36">
        <f t="shared" si="184"/>
        <v>0</v>
      </c>
      <c r="S3938" s="36">
        <f t="shared" si="185"/>
        <v>0</v>
      </c>
    </row>
    <row r="3939" spans="1:19" x14ac:dyDescent="0.25">
      <c r="A3939" s="101">
        <f>'DETALLE DE CONEXIONES'!P3939</f>
        <v>0</v>
      </c>
      <c r="B3939" s="36">
        <f>'DETALLE DE CONEXIONES'!I3939</f>
        <v>0</v>
      </c>
      <c r="C3939" s="36">
        <f>'DETALLE DE CONEXIONES'!BB3939</f>
        <v>0</v>
      </c>
      <c r="D3939" s="36">
        <f>'DETALLE DE CONEXIONES'!E3939</f>
        <v>0</v>
      </c>
      <c r="E3939" s="36">
        <f t="shared" si="183"/>
        <v>1</v>
      </c>
      <c r="F3939" s="36">
        <f>IFERROR(LIMPIA('DETALLE DE CONEXIONES'!N3939,1),0)</f>
        <v>0</v>
      </c>
      <c r="G3939" s="36" t="str">
        <f>LEFT('DETALLE DE CONEXIONES'!BE3939,3)</f>
        <v/>
      </c>
      <c r="H3939" s="36" t="str">
        <f>RIGHT('DETALLE DE CONEXIONES'!AK3939,2)</f>
        <v/>
      </c>
      <c r="I3939" s="36" t="str">
        <f>LEFT('DETALLE DE CONEXIONES'!AK3939,3)</f>
        <v/>
      </c>
      <c r="J3939" s="36" t="str">
        <f>LEFT('DETALLE DE CONEXIONES'!M3939,3)</f>
        <v/>
      </c>
      <c r="K3939" s="36" t="str">
        <f>IF(LEN('DETALLE DE CONEXIONES'!M3939)&lt;12,(RIGHT('DETALLE DE CONEXIONES'!M3939,5)),(RIGHT('DETALLE DE CONEXIONES'!M3939,6)))</f>
        <v/>
      </c>
      <c r="L3939" s="36">
        <f>IF(C3939="Saliente Local",(IFERROR((LIMPIA(J3939,1)),0)),0)</f>
        <v>0</v>
      </c>
      <c r="M3939" s="36">
        <f>IF(C3939="Saliente Nacional",(IFERROR((LIMPIA(J3939,1)),0)),0)</f>
        <v>0</v>
      </c>
      <c r="N3939" s="36">
        <f>IF(C3939="Saliente Internacional",(IFERROR((LIMPIA(J3939,1)),0)),0)</f>
        <v>0</v>
      </c>
      <c r="O3939" s="36">
        <f>IF(C3939="Saliente Local",(IFERROR((LIMPIA(K3939,1)),0)),0)</f>
        <v>0</v>
      </c>
      <c r="P3939" s="36">
        <f>IF(C3939="Saliente Nacional",(IFERROR((LIMPIA(K3939,1)),0)),0)</f>
        <v>0</v>
      </c>
      <c r="Q3939" s="36">
        <f>IF(C3939="Saliente Internacional",(IFERROR((LIMPIA(K3939,1)),0)),0)</f>
        <v>0</v>
      </c>
      <c r="R3939" s="36">
        <f t="shared" si="184"/>
        <v>0</v>
      </c>
      <c r="S3939" s="36">
        <f t="shared" si="185"/>
        <v>0</v>
      </c>
    </row>
    <row r="3940" spans="1:19" x14ac:dyDescent="0.25">
      <c r="A3940" s="101">
        <f>'DETALLE DE CONEXIONES'!P3940</f>
        <v>0</v>
      </c>
      <c r="B3940" s="36">
        <f>'DETALLE DE CONEXIONES'!I3940</f>
        <v>0</v>
      </c>
      <c r="C3940" s="36">
        <f>'DETALLE DE CONEXIONES'!BB3940</f>
        <v>0</v>
      </c>
      <c r="D3940" s="36">
        <f>'DETALLE DE CONEXIONES'!E3940</f>
        <v>0</v>
      </c>
      <c r="E3940" s="36">
        <f t="shared" si="183"/>
        <v>1</v>
      </c>
      <c r="F3940" s="36">
        <f>IFERROR(LIMPIA('DETALLE DE CONEXIONES'!N3940,1),0)</f>
        <v>0</v>
      </c>
      <c r="G3940" s="36" t="str">
        <f>LEFT('DETALLE DE CONEXIONES'!BE3940,3)</f>
        <v/>
      </c>
      <c r="H3940" s="36" t="str">
        <f>RIGHT('DETALLE DE CONEXIONES'!AK3940,2)</f>
        <v/>
      </c>
      <c r="I3940" s="36" t="str">
        <f>LEFT('DETALLE DE CONEXIONES'!AK3940,3)</f>
        <v/>
      </c>
      <c r="J3940" s="36" t="str">
        <f>LEFT('DETALLE DE CONEXIONES'!M3940,3)</f>
        <v/>
      </c>
      <c r="K3940" s="36" t="str">
        <f>IF(LEN('DETALLE DE CONEXIONES'!M3940)&lt;12,(RIGHT('DETALLE DE CONEXIONES'!M3940,5)),(RIGHT('DETALLE DE CONEXIONES'!M3940,6)))</f>
        <v/>
      </c>
      <c r="L3940" s="36">
        <f>IF(C3940="Saliente Local",(IFERROR((LIMPIA(J3940,1)),0)),0)</f>
        <v>0</v>
      </c>
      <c r="M3940" s="36">
        <f>IF(C3940="Saliente Nacional",(IFERROR((LIMPIA(J3940,1)),0)),0)</f>
        <v>0</v>
      </c>
      <c r="N3940" s="36">
        <f>IF(C3940="Saliente Internacional",(IFERROR((LIMPIA(J3940,1)),0)),0)</f>
        <v>0</v>
      </c>
      <c r="O3940" s="36">
        <f>IF(C3940="Saliente Local",(IFERROR((LIMPIA(K3940,1)),0)),0)</f>
        <v>0</v>
      </c>
      <c r="P3940" s="36">
        <f>IF(C3940="Saliente Nacional",(IFERROR((LIMPIA(K3940,1)),0)),0)</f>
        <v>0</v>
      </c>
      <c r="Q3940" s="36">
        <f>IF(C3940="Saliente Internacional",(IFERROR((LIMPIA(K3940,1)),0)),0)</f>
        <v>0</v>
      </c>
      <c r="R3940" s="36">
        <f t="shared" si="184"/>
        <v>0</v>
      </c>
      <c r="S3940" s="36">
        <f t="shared" si="185"/>
        <v>0</v>
      </c>
    </row>
    <row r="3941" spans="1:19" x14ac:dyDescent="0.25">
      <c r="A3941" s="101">
        <f>'DETALLE DE CONEXIONES'!P3941</f>
        <v>0</v>
      </c>
      <c r="B3941" s="36">
        <f>'DETALLE DE CONEXIONES'!I3941</f>
        <v>0</v>
      </c>
      <c r="C3941" s="36">
        <f>'DETALLE DE CONEXIONES'!BB3941</f>
        <v>0</v>
      </c>
      <c r="D3941" s="36">
        <f>'DETALLE DE CONEXIONES'!E3941</f>
        <v>0</v>
      </c>
      <c r="E3941" s="36">
        <f t="shared" si="183"/>
        <v>1</v>
      </c>
      <c r="F3941" s="36">
        <f>IFERROR(LIMPIA('DETALLE DE CONEXIONES'!N3941,1),0)</f>
        <v>0</v>
      </c>
      <c r="G3941" s="36" t="str">
        <f>LEFT('DETALLE DE CONEXIONES'!BE3941,3)</f>
        <v/>
      </c>
      <c r="H3941" s="36" t="str">
        <f>RIGHT('DETALLE DE CONEXIONES'!AK3941,2)</f>
        <v/>
      </c>
      <c r="I3941" s="36" t="str">
        <f>LEFT('DETALLE DE CONEXIONES'!AK3941,3)</f>
        <v/>
      </c>
      <c r="J3941" s="36" t="str">
        <f>LEFT('DETALLE DE CONEXIONES'!M3941,3)</f>
        <v/>
      </c>
      <c r="K3941" s="36" t="str">
        <f>IF(LEN('DETALLE DE CONEXIONES'!M3941)&lt;12,(RIGHT('DETALLE DE CONEXIONES'!M3941,5)),(RIGHT('DETALLE DE CONEXIONES'!M3941,6)))</f>
        <v/>
      </c>
      <c r="L3941" s="36">
        <f>IF(C3941="Saliente Local",(IFERROR((LIMPIA(J3941,1)),0)),0)</f>
        <v>0</v>
      </c>
      <c r="M3941" s="36">
        <f>IF(C3941="Saliente Nacional",(IFERROR((LIMPIA(J3941,1)),0)),0)</f>
        <v>0</v>
      </c>
      <c r="N3941" s="36">
        <f>IF(C3941="Saliente Internacional",(IFERROR((LIMPIA(J3941,1)),0)),0)</f>
        <v>0</v>
      </c>
      <c r="O3941" s="36">
        <f>IF(C3941="Saliente Local",(IFERROR((LIMPIA(K3941,1)),0)),0)</f>
        <v>0</v>
      </c>
      <c r="P3941" s="36">
        <f>IF(C3941="Saliente Nacional",(IFERROR((LIMPIA(K3941,1)),0)),0)</f>
        <v>0</v>
      </c>
      <c r="Q3941" s="36">
        <f>IF(C3941="Saliente Internacional",(IFERROR((LIMPIA(K3941,1)),0)),0)</f>
        <v>0</v>
      </c>
      <c r="R3941" s="36">
        <f t="shared" si="184"/>
        <v>0</v>
      </c>
      <c r="S3941" s="36">
        <f t="shared" si="185"/>
        <v>0</v>
      </c>
    </row>
    <row r="3942" spans="1:19" x14ac:dyDescent="0.25">
      <c r="A3942" s="101">
        <f>'DETALLE DE CONEXIONES'!P3942</f>
        <v>0</v>
      </c>
      <c r="B3942" s="36">
        <f>'DETALLE DE CONEXIONES'!I3942</f>
        <v>0</v>
      </c>
      <c r="C3942" s="36">
        <f>'DETALLE DE CONEXIONES'!BB3942</f>
        <v>0</v>
      </c>
      <c r="D3942" s="36">
        <f>'DETALLE DE CONEXIONES'!E3942</f>
        <v>0</v>
      </c>
      <c r="E3942" s="36">
        <f t="shared" si="183"/>
        <v>1</v>
      </c>
      <c r="F3942" s="36">
        <f>IFERROR(LIMPIA('DETALLE DE CONEXIONES'!N3942,1),0)</f>
        <v>0</v>
      </c>
      <c r="G3942" s="36" t="str">
        <f>LEFT('DETALLE DE CONEXIONES'!BE3942,3)</f>
        <v/>
      </c>
      <c r="H3942" s="36" t="str">
        <f>RIGHT('DETALLE DE CONEXIONES'!AK3942,2)</f>
        <v/>
      </c>
      <c r="I3942" s="36" t="str">
        <f>LEFT('DETALLE DE CONEXIONES'!AK3942,3)</f>
        <v/>
      </c>
      <c r="J3942" s="36" t="str">
        <f>LEFT('DETALLE DE CONEXIONES'!M3942,3)</f>
        <v/>
      </c>
      <c r="K3942" s="36" t="str">
        <f>IF(LEN('DETALLE DE CONEXIONES'!M3942)&lt;12,(RIGHT('DETALLE DE CONEXIONES'!M3942,5)),(RIGHT('DETALLE DE CONEXIONES'!M3942,6)))</f>
        <v/>
      </c>
      <c r="L3942" s="36">
        <f>IF(C3942="Saliente Local",(IFERROR((LIMPIA(J3942,1)),0)),0)</f>
        <v>0</v>
      </c>
      <c r="M3942" s="36">
        <f>IF(C3942="Saliente Nacional",(IFERROR((LIMPIA(J3942,1)),0)),0)</f>
        <v>0</v>
      </c>
      <c r="N3942" s="36">
        <f>IF(C3942="Saliente Internacional",(IFERROR((LIMPIA(J3942,1)),0)),0)</f>
        <v>0</v>
      </c>
      <c r="O3942" s="36">
        <f>IF(C3942="Saliente Local",(IFERROR((LIMPIA(K3942,1)),0)),0)</f>
        <v>0</v>
      </c>
      <c r="P3942" s="36">
        <f>IF(C3942="Saliente Nacional",(IFERROR((LIMPIA(K3942,1)),0)),0)</f>
        <v>0</v>
      </c>
      <c r="Q3942" s="36">
        <f>IF(C3942="Saliente Internacional",(IFERROR((LIMPIA(K3942,1)),0)),0)</f>
        <v>0</v>
      </c>
      <c r="R3942" s="36">
        <f t="shared" si="184"/>
        <v>0</v>
      </c>
      <c r="S3942" s="36">
        <f t="shared" si="185"/>
        <v>0</v>
      </c>
    </row>
    <row r="3943" spans="1:19" x14ac:dyDescent="0.25">
      <c r="A3943" s="101">
        <f>'DETALLE DE CONEXIONES'!P3943</f>
        <v>0</v>
      </c>
      <c r="B3943" s="36">
        <f>'DETALLE DE CONEXIONES'!I3943</f>
        <v>0</v>
      </c>
      <c r="C3943" s="36">
        <f>'DETALLE DE CONEXIONES'!BB3943</f>
        <v>0</v>
      </c>
      <c r="D3943" s="36">
        <f>'DETALLE DE CONEXIONES'!E3943</f>
        <v>0</v>
      </c>
      <c r="E3943" s="36">
        <f t="shared" si="183"/>
        <v>1</v>
      </c>
      <c r="F3943" s="36">
        <f>IFERROR(LIMPIA('DETALLE DE CONEXIONES'!N3943,1),0)</f>
        <v>0</v>
      </c>
      <c r="G3943" s="36" t="str">
        <f>LEFT('DETALLE DE CONEXIONES'!BE3943,3)</f>
        <v/>
      </c>
      <c r="H3943" s="36" t="str">
        <f>RIGHT('DETALLE DE CONEXIONES'!AK3943,2)</f>
        <v/>
      </c>
      <c r="I3943" s="36" t="str">
        <f>LEFT('DETALLE DE CONEXIONES'!AK3943,3)</f>
        <v/>
      </c>
      <c r="J3943" s="36" t="str">
        <f>LEFT('DETALLE DE CONEXIONES'!M3943,3)</f>
        <v/>
      </c>
      <c r="K3943" s="36" t="str">
        <f>IF(LEN('DETALLE DE CONEXIONES'!M3943)&lt;12,(RIGHT('DETALLE DE CONEXIONES'!M3943,5)),(RIGHT('DETALLE DE CONEXIONES'!M3943,6)))</f>
        <v/>
      </c>
      <c r="L3943" s="36">
        <f>IF(C3943="Saliente Local",(IFERROR((LIMPIA(J3943,1)),0)),0)</f>
        <v>0</v>
      </c>
      <c r="M3943" s="36">
        <f>IF(C3943="Saliente Nacional",(IFERROR((LIMPIA(J3943,1)),0)),0)</f>
        <v>0</v>
      </c>
      <c r="N3943" s="36">
        <f>IF(C3943="Saliente Internacional",(IFERROR((LIMPIA(J3943,1)),0)),0)</f>
        <v>0</v>
      </c>
      <c r="O3943" s="36">
        <f>IF(C3943="Saliente Local",(IFERROR((LIMPIA(K3943,1)),0)),0)</f>
        <v>0</v>
      </c>
      <c r="P3943" s="36">
        <f>IF(C3943="Saliente Nacional",(IFERROR((LIMPIA(K3943,1)),0)),0)</f>
        <v>0</v>
      </c>
      <c r="Q3943" s="36">
        <f>IF(C3943="Saliente Internacional",(IFERROR((LIMPIA(K3943,1)),0)),0)</f>
        <v>0</v>
      </c>
      <c r="R3943" s="36">
        <f t="shared" si="184"/>
        <v>0</v>
      </c>
      <c r="S3943" s="36">
        <f t="shared" si="185"/>
        <v>0</v>
      </c>
    </row>
    <row r="3944" spans="1:19" x14ac:dyDescent="0.25">
      <c r="A3944" s="101">
        <f>'DETALLE DE CONEXIONES'!P3944</f>
        <v>0</v>
      </c>
      <c r="B3944" s="36">
        <f>'DETALLE DE CONEXIONES'!I3944</f>
        <v>0</v>
      </c>
      <c r="C3944" s="36">
        <f>'DETALLE DE CONEXIONES'!BB3944</f>
        <v>0</v>
      </c>
      <c r="D3944" s="36">
        <f>'DETALLE DE CONEXIONES'!E3944</f>
        <v>0</v>
      </c>
      <c r="E3944" s="36">
        <f t="shared" si="183"/>
        <v>1</v>
      </c>
      <c r="F3944" s="36">
        <f>IFERROR(LIMPIA('DETALLE DE CONEXIONES'!N3944,1),0)</f>
        <v>0</v>
      </c>
      <c r="G3944" s="36" t="str">
        <f>LEFT('DETALLE DE CONEXIONES'!BE3944,3)</f>
        <v/>
      </c>
      <c r="H3944" s="36" t="str">
        <f>RIGHT('DETALLE DE CONEXIONES'!AK3944,2)</f>
        <v/>
      </c>
      <c r="I3944" s="36" t="str">
        <f>LEFT('DETALLE DE CONEXIONES'!AK3944,3)</f>
        <v/>
      </c>
      <c r="J3944" s="36" t="str">
        <f>LEFT('DETALLE DE CONEXIONES'!M3944,3)</f>
        <v/>
      </c>
      <c r="K3944" s="36" t="str">
        <f>IF(LEN('DETALLE DE CONEXIONES'!M3944)&lt;12,(RIGHT('DETALLE DE CONEXIONES'!M3944,5)),(RIGHT('DETALLE DE CONEXIONES'!M3944,6)))</f>
        <v/>
      </c>
      <c r="L3944" s="36">
        <f>IF(C3944="Saliente Local",(IFERROR((LIMPIA(J3944,1)),0)),0)</f>
        <v>0</v>
      </c>
      <c r="M3944" s="36">
        <f>IF(C3944="Saliente Nacional",(IFERROR((LIMPIA(J3944,1)),0)),0)</f>
        <v>0</v>
      </c>
      <c r="N3944" s="36">
        <f>IF(C3944="Saliente Internacional",(IFERROR((LIMPIA(J3944,1)),0)),0)</f>
        <v>0</v>
      </c>
      <c r="O3944" s="36">
        <f>IF(C3944="Saliente Local",(IFERROR((LIMPIA(K3944,1)),0)),0)</f>
        <v>0</v>
      </c>
      <c r="P3944" s="36">
        <f>IF(C3944="Saliente Nacional",(IFERROR((LIMPIA(K3944,1)),0)),0)</f>
        <v>0</v>
      </c>
      <c r="Q3944" s="36">
        <f>IF(C3944="Saliente Internacional",(IFERROR((LIMPIA(K3944,1)),0)),0)</f>
        <v>0</v>
      </c>
      <c r="R3944" s="36">
        <f t="shared" si="184"/>
        <v>0</v>
      </c>
      <c r="S3944" s="36">
        <f t="shared" si="185"/>
        <v>0</v>
      </c>
    </row>
    <row r="3945" spans="1:19" x14ac:dyDescent="0.25">
      <c r="A3945" s="101">
        <f>'DETALLE DE CONEXIONES'!P3945</f>
        <v>0</v>
      </c>
      <c r="B3945" s="36">
        <f>'DETALLE DE CONEXIONES'!I3945</f>
        <v>0</v>
      </c>
      <c r="C3945" s="36">
        <f>'DETALLE DE CONEXIONES'!BB3945</f>
        <v>0</v>
      </c>
      <c r="D3945" s="36">
        <f>'DETALLE DE CONEXIONES'!E3945</f>
        <v>0</v>
      </c>
      <c r="E3945" s="36">
        <f t="shared" si="183"/>
        <v>1</v>
      </c>
      <c r="F3945" s="36">
        <f>IFERROR(LIMPIA('DETALLE DE CONEXIONES'!N3945,1),0)</f>
        <v>0</v>
      </c>
      <c r="G3945" s="36" t="str">
        <f>LEFT('DETALLE DE CONEXIONES'!BE3945,3)</f>
        <v/>
      </c>
      <c r="H3945" s="36" t="str">
        <f>RIGHT('DETALLE DE CONEXIONES'!AK3945,2)</f>
        <v/>
      </c>
      <c r="I3945" s="36" t="str">
        <f>LEFT('DETALLE DE CONEXIONES'!AK3945,3)</f>
        <v/>
      </c>
      <c r="J3945" s="36" t="str">
        <f>LEFT('DETALLE DE CONEXIONES'!M3945,3)</f>
        <v/>
      </c>
      <c r="K3945" s="36" t="str">
        <f>IF(LEN('DETALLE DE CONEXIONES'!M3945)&lt;12,(RIGHT('DETALLE DE CONEXIONES'!M3945,5)),(RIGHT('DETALLE DE CONEXIONES'!M3945,6)))</f>
        <v/>
      </c>
      <c r="L3945" s="36">
        <f>IF(C3945="Saliente Local",(IFERROR((LIMPIA(J3945,1)),0)),0)</f>
        <v>0</v>
      </c>
      <c r="M3945" s="36">
        <f>IF(C3945="Saliente Nacional",(IFERROR((LIMPIA(J3945,1)),0)),0)</f>
        <v>0</v>
      </c>
      <c r="N3945" s="36">
        <f>IF(C3945="Saliente Internacional",(IFERROR((LIMPIA(J3945,1)),0)),0)</f>
        <v>0</v>
      </c>
      <c r="O3945" s="36">
        <f>IF(C3945="Saliente Local",(IFERROR((LIMPIA(K3945,1)),0)),0)</f>
        <v>0</v>
      </c>
      <c r="P3945" s="36">
        <f>IF(C3945="Saliente Nacional",(IFERROR((LIMPIA(K3945,1)),0)),0)</f>
        <v>0</v>
      </c>
      <c r="Q3945" s="36">
        <f>IF(C3945="Saliente Internacional",(IFERROR((LIMPIA(K3945,1)),0)),0)</f>
        <v>0</v>
      </c>
      <c r="R3945" s="36">
        <f t="shared" si="184"/>
        <v>0</v>
      </c>
      <c r="S3945" s="36">
        <f t="shared" si="185"/>
        <v>0</v>
      </c>
    </row>
    <row r="3946" spans="1:19" x14ac:dyDescent="0.25">
      <c r="A3946" s="101">
        <f>'DETALLE DE CONEXIONES'!P3946</f>
        <v>0</v>
      </c>
      <c r="B3946" s="36">
        <f>'DETALLE DE CONEXIONES'!I3946</f>
        <v>0</v>
      </c>
      <c r="C3946" s="36">
        <f>'DETALLE DE CONEXIONES'!BB3946</f>
        <v>0</v>
      </c>
      <c r="D3946" s="36">
        <f>'DETALLE DE CONEXIONES'!E3946</f>
        <v>0</v>
      </c>
      <c r="E3946" s="36">
        <f t="shared" si="183"/>
        <v>1</v>
      </c>
      <c r="F3946" s="36">
        <f>IFERROR(LIMPIA('DETALLE DE CONEXIONES'!N3946,1),0)</f>
        <v>0</v>
      </c>
      <c r="G3946" s="36" t="str">
        <f>LEFT('DETALLE DE CONEXIONES'!BE3946,3)</f>
        <v/>
      </c>
      <c r="H3946" s="36" t="str">
        <f>RIGHT('DETALLE DE CONEXIONES'!AK3946,2)</f>
        <v/>
      </c>
      <c r="I3946" s="36" t="str">
        <f>LEFT('DETALLE DE CONEXIONES'!AK3946,3)</f>
        <v/>
      </c>
      <c r="J3946" s="36" t="str">
        <f>LEFT('DETALLE DE CONEXIONES'!M3946,3)</f>
        <v/>
      </c>
      <c r="K3946" s="36" t="str">
        <f>IF(LEN('DETALLE DE CONEXIONES'!M3946)&lt;12,(RIGHT('DETALLE DE CONEXIONES'!M3946,5)),(RIGHT('DETALLE DE CONEXIONES'!M3946,6)))</f>
        <v/>
      </c>
      <c r="L3946" s="36">
        <f>IF(C3946="Saliente Local",(IFERROR((LIMPIA(J3946,1)),0)),0)</f>
        <v>0</v>
      </c>
      <c r="M3946" s="36">
        <f>IF(C3946="Saliente Nacional",(IFERROR((LIMPIA(J3946,1)),0)),0)</f>
        <v>0</v>
      </c>
      <c r="N3946" s="36">
        <f>IF(C3946="Saliente Internacional",(IFERROR((LIMPIA(J3946,1)),0)),0)</f>
        <v>0</v>
      </c>
      <c r="O3946" s="36">
        <f>IF(C3946="Saliente Local",(IFERROR((LIMPIA(K3946,1)),0)),0)</f>
        <v>0</v>
      </c>
      <c r="P3946" s="36">
        <f>IF(C3946="Saliente Nacional",(IFERROR((LIMPIA(K3946,1)),0)),0)</f>
        <v>0</v>
      </c>
      <c r="Q3946" s="36">
        <f>IF(C3946="Saliente Internacional",(IFERROR((LIMPIA(K3946,1)),0)),0)</f>
        <v>0</v>
      </c>
      <c r="R3946" s="36">
        <f t="shared" si="184"/>
        <v>0</v>
      </c>
      <c r="S3946" s="36">
        <f t="shared" si="185"/>
        <v>0</v>
      </c>
    </row>
    <row r="3947" spans="1:19" x14ac:dyDescent="0.25">
      <c r="A3947" s="101">
        <f>'DETALLE DE CONEXIONES'!P3947</f>
        <v>0</v>
      </c>
      <c r="B3947" s="36">
        <f>'DETALLE DE CONEXIONES'!I3947</f>
        <v>0</v>
      </c>
      <c r="C3947" s="36">
        <f>'DETALLE DE CONEXIONES'!BB3947</f>
        <v>0</v>
      </c>
      <c r="D3947" s="36">
        <f>'DETALLE DE CONEXIONES'!E3947</f>
        <v>0</v>
      </c>
      <c r="E3947" s="36">
        <f t="shared" si="183"/>
        <v>1</v>
      </c>
      <c r="F3947" s="36">
        <f>IFERROR(LIMPIA('DETALLE DE CONEXIONES'!N3947,1),0)</f>
        <v>0</v>
      </c>
      <c r="G3947" s="36" t="str">
        <f>LEFT('DETALLE DE CONEXIONES'!BE3947,3)</f>
        <v/>
      </c>
      <c r="H3947" s="36" t="str">
        <f>RIGHT('DETALLE DE CONEXIONES'!AK3947,2)</f>
        <v/>
      </c>
      <c r="I3947" s="36" t="str">
        <f>LEFT('DETALLE DE CONEXIONES'!AK3947,3)</f>
        <v/>
      </c>
      <c r="J3947" s="36" t="str">
        <f>LEFT('DETALLE DE CONEXIONES'!M3947,3)</f>
        <v/>
      </c>
      <c r="K3947" s="36" t="str">
        <f>IF(LEN('DETALLE DE CONEXIONES'!M3947)&lt;12,(RIGHT('DETALLE DE CONEXIONES'!M3947,5)),(RIGHT('DETALLE DE CONEXIONES'!M3947,6)))</f>
        <v/>
      </c>
      <c r="L3947" s="36">
        <f>IF(C3947="Saliente Local",(IFERROR((LIMPIA(J3947,1)),0)),0)</f>
        <v>0</v>
      </c>
      <c r="M3947" s="36">
        <f>IF(C3947="Saliente Nacional",(IFERROR((LIMPIA(J3947,1)),0)),0)</f>
        <v>0</v>
      </c>
      <c r="N3947" s="36">
        <f>IF(C3947="Saliente Internacional",(IFERROR((LIMPIA(J3947,1)),0)),0)</f>
        <v>0</v>
      </c>
      <c r="O3947" s="36">
        <f>IF(C3947="Saliente Local",(IFERROR((LIMPIA(K3947,1)),0)),0)</f>
        <v>0</v>
      </c>
      <c r="P3947" s="36">
        <f>IF(C3947="Saliente Nacional",(IFERROR((LIMPIA(K3947,1)),0)),0)</f>
        <v>0</v>
      </c>
      <c r="Q3947" s="36">
        <f>IF(C3947="Saliente Internacional",(IFERROR((LIMPIA(K3947,1)),0)),0)</f>
        <v>0</v>
      </c>
      <c r="R3947" s="36">
        <f t="shared" si="184"/>
        <v>0</v>
      </c>
      <c r="S3947" s="36">
        <f t="shared" si="185"/>
        <v>0</v>
      </c>
    </row>
    <row r="3948" spans="1:19" x14ac:dyDescent="0.25">
      <c r="A3948" s="101">
        <f>'DETALLE DE CONEXIONES'!P3948</f>
        <v>0</v>
      </c>
      <c r="B3948" s="36">
        <f>'DETALLE DE CONEXIONES'!I3948</f>
        <v>0</v>
      </c>
      <c r="C3948" s="36">
        <f>'DETALLE DE CONEXIONES'!BB3948</f>
        <v>0</v>
      </c>
      <c r="D3948" s="36">
        <f>'DETALLE DE CONEXIONES'!E3948</f>
        <v>0</v>
      </c>
      <c r="E3948" s="36">
        <f t="shared" si="183"/>
        <v>1</v>
      </c>
      <c r="F3948" s="36">
        <f>IFERROR(LIMPIA('DETALLE DE CONEXIONES'!N3948,1),0)</f>
        <v>0</v>
      </c>
      <c r="G3948" s="36" t="str">
        <f>LEFT('DETALLE DE CONEXIONES'!BE3948,3)</f>
        <v/>
      </c>
      <c r="H3948" s="36" t="str">
        <f>RIGHT('DETALLE DE CONEXIONES'!AK3948,2)</f>
        <v/>
      </c>
      <c r="I3948" s="36" t="str">
        <f>LEFT('DETALLE DE CONEXIONES'!AK3948,3)</f>
        <v/>
      </c>
      <c r="J3948" s="36" t="str">
        <f>LEFT('DETALLE DE CONEXIONES'!M3948,3)</f>
        <v/>
      </c>
      <c r="K3948" s="36" t="str">
        <f>IF(LEN('DETALLE DE CONEXIONES'!M3948)&lt;12,(RIGHT('DETALLE DE CONEXIONES'!M3948,5)),(RIGHT('DETALLE DE CONEXIONES'!M3948,6)))</f>
        <v/>
      </c>
      <c r="L3948" s="36">
        <f>IF(C3948="Saliente Local",(IFERROR((LIMPIA(J3948,1)),0)),0)</f>
        <v>0</v>
      </c>
      <c r="M3948" s="36">
        <f>IF(C3948="Saliente Nacional",(IFERROR((LIMPIA(J3948,1)),0)),0)</f>
        <v>0</v>
      </c>
      <c r="N3948" s="36">
        <f>IF(C3948="Saliente Internacional",(IFERROR((LIMPIA(J3948,1)),0)),0)</f>
        <v>0</v>
      </c>
      <c r="O3948" s="36">
        <f>IF(C3948="Saliente Local",(IFERROR((LIMPIA(K3948,1)),0)),0)</f>
        <v>0</v>
      </c>
      <c r="P3948" s="36">
        <f>IF(C3948="Saliente Nacional",(IFERROR((LIMPIA(K3948,1)),0)),0)</f>
        <v>0</v>
      </c>
      <c r="Q3948" s="36">
        <f>IF(C3948="Saliente Internacional",(IFERROR((LIMPIA(K3948,1)),0)),0)</f>
        <v>0</v>
      </c>
      <c r="R3948" s="36">
        <f t="shared" si="184"/>
        <v>0</v>
      </c>
      <c r="S3948" s="36">
        <f t="shared" si="185"/>
        <v>0</v>
      </c>
    </row>
    <row r="3949" spans="1:19" x14ac:dyDescent="0.25">
      <c r="A3949" s="101">
        <f>'DETALLE DE CONEXIONES'!P3949</f>
        <v>0</v>
      </c>
      <c r="B3949" s="36">
        <f>'DETALLE DE CONEXIONES'!I3949</f>
        <v>0</v>
      </c>
      <c r="C3949" s="36">
        <f>'DETALLE DE CONEXIONES'!BB3949</f>
        <v>0</v>
      </c>
      <c r="D3949" s="36">
        <f>'DETALLE DE CONEXIONES'!E3949</f>
        <v>0</v>
      </c>
      <c r="E3949" s="36">
        <f t="shared" si="183"/>
        <v>1</v>
      </c>
      <c r="F3949" s="36">
        <f>IFERROR(LIMPIA('DETALLE DE CONEXIONES'!N3949,1),0)</f>
        <v>0</v>
      </c>
      <c r="G3949" s="36" t="str">
        <f>LEFT('DETALLE DE CONEXIONES'!BE3949,3)</f>
        <v/>
      </c>
      <c r="H3949" s="36" t="str">
        <f>RIGHT('DETALLE DE CONEXIONES'!AK3949,2)</f>
        <v/>
      </c>
      <c r="I3949" s="36" t="str">
        <f>LEFT('DETALLE DE CONEXIONES'!AK3949,3)</f>
        <v/>
      </c>
      <c r="J3949" s="36" t="str">
        <f>LEFT('DETALLE DE CONEXIONES'!M3949,3)</f>
        <v/>
      </c>
      <c r="K3949" s="36" t="str">
        <f>IF(LEN('DETALLE DE CONEXIONES'!M3949)&lt;12,(RIGHT('DETALLE DE CONEXIONES'!M3949,5)),(RIGHT('DETALLE DE CONEXIONES'!M3949,6)))</f>
        <v/>
      </c>
      <c r="L3949" s="36">
        <f>IF(C3949="Saliente Local",(IFERROR((LIMPIA(J3949,1)),0)),0)</f>
        <v>0</v>
      </c>
      <c r="M3949" s="36">
        <f>IF(C3949="Saliente Nacional",(IFERROR((LIMPIA(J3949,1)),0)),0)</f>
        <v>0</v>
      </c>
      <c r="N3949" s="36">
        <f>IF(C3949="Saliente Internacional",(IFERROR((LIMPIA(J3949,1)),0)),0)</f>
        <v>0</v>
      </c>
      <c r="O3949" s="36">
        <f>IF(C3949="Saliente Local",(IFERROR((LIMPIA(K3949,1)),0)),0)</f>
        <v>0</v>
      </c>
      <c r="P3949" s="36">
        <f>IF(C3949="Saliente Nacional",(IFERROR((LIMPIA(K3949,1)),0)),0)</f>
        <v>0</v>
      </c>
      <c r="Q3949" s="36">
        <f>IF(C3949="Saliente Internacional",(IFERROR((LIMPIA(K3949,1)),0)),0)</f>
        <v>0</v>
      </c>
      <c r="R3949" s="36">
        <f t="shared" si="184"/>
        <v>0</v>
      </c>
      <c r="S3949" s="36">
        <f t="shared" si="185"/>
        <v>0</v>
      </c>
    </row>
    <row r="3950" spans="1:19" x14ac:dyDescent="0.25">
      <c r="A3950" s="101">
        <f>'DETALLE DE CONEXIONES'!P3950</f>
        <v>0</v>
      </c>
      <c r="B3950" s="36">
        <f>'DETALLE DE CONEXIONES'!I3950</f>
        <v>0</v>
      </c>
      <c r="C3950" s="36">
        <f>'DETALLE DE CONEXIONES'!BB3950</f>
        <v>0</v>
      </c>
      <c r="D3950" s="36">
        <f>'DETALLE DE CONEXIONES'!E3950</f>
        <v>0</v>
      </c>
      <c r="E3950" s="36">
        <f t="shared" si="183"/>
        <v>1</v>
      </c>
      <c r="F3950" s="36">
        <f>IFERROR(LIMPIA('DETALLE DE CONEXIONES'!N3950,1),0)</f>
        <v>0</v>
      </c>
      <c r="G3950" s="36" t="str">
        <f>LEFT('DETALLE DE CONEXIONES'!BE3950,3)</f>
        <v/>
      </c>
      <c r="H3950" s="36" t="str">
        <f>RIGHT('DETALLE DE CONEXIONES'!AK3950,2)</f>
        <v/>
      </c>
      <c r="I3950" s="36" t="str">
        <f>LEFT('DETALLE DE CONEXIONES'!AK3950,3)</f>
        <v/>
      </c>
      <c r="J3950" s="36" t="str">
        <f>LEFT('DETALLE DE CONEXIONES'!M3950,3)</f>
        <v/>
      </c>
      <c r="K3950" s="36" t="str">
        <f>IF(LEN('DETALLE DE CONEXIONES'!M3950)&lt;12,(RIGHT('DETALLE DE CONEXIONES'!M3950,5)),(RIGHT('DETALLE DE CONEXIONES'!M3950,6)))</f>
        <v/>
      </c>
      <c r="L3950" s="36">
        <f>IF(C3950="Saliente Local",(IFERROR((LIMPIA(J3950,1)),0)),0)</f>
        <v>0</v>
      </c>
      <c r="M3950" s="36">
        <f>IF(C3950="Saliente Nacional",(IFERROR((LIMPIA(J3950,1)),0)),0)</f>
        <v>0</v>
      </c>
      <c r="N3950" s="36">
        <f>IF(C3950="Saliente Internacional",(IFERROR((LIMPIA(J3950,1)),0)),0)</f>
        <v>0</v>
      </c>
      <c r="O3950" s="36">
        <f>IF(C3950="Saliente Local",(IFERROR((LIMPIA(K3950,1)),0)),0)</f>
        <v>0</v>
      </c>
      <c r="P3950" s="36">
        <f>IF(C3950="Saliente Nacional",(IFERROR((LIMPIA(K3950,1)),0)),0)</f>
        <v>0</v>
      </c>
      <c r="Q3950" s="36">
        <f>IF(C3950="Saliente Internacional",(IFERROR((LIMPIA(K3950,1)),0)),0)</f>
        <v>0</v>
      </c>
      <c r="R3950" s="36">
        <f t="shared" si="184"/>
        <v>0</v>
      </c>
      <c r="S3950" s="36">
        <f t="shared" si="185"/>
        <v>0</v>
      </c>
    </row>
    <row r="3951" spans="1:19" x14ac:dyDescent="0.25">
      <c r="A3951" s="101">
        <f>'DETALLE DE CONEXIONES'!P3951</f>
        <v>0</v>
      </c>
      <c r="B3951" s="36">
        <f>'DETALLE DE CONEXIONES'!I3951</f>
        <v>0</v>
      </c>
      <c r="C3951" s="36">
        <f>'DETALLE DE CONEXIONES'!BB3951</f>
        <v>0</v>
      </c>
      <c r="D3951" s="36">
        <f>'DETALLE DE CONEXIONES'!E3951</f>
        <v>0</v>
      </c>
      <c r="E3951" s="36">
        <f t="shared" si="183"/>
        <v>1</v>
      </c>
      <c r="F3951" s="36">
        <f>IFERROR(LIMPIA('DETALLE DE CONEXIONES'!N3951,1),0)</f>
        <v>0</v>
      </c>
      <c r="G3951" s="36" t="str">
        <f>LEFT('DETALLE DE CONEXIONES'!BE3951,3)</f>
        <v/>
      </c>
      <c r="H3951" s="36" t="str">
        <f>RIGHT('DETALLE DE CONEXIONES'!AK3951,2)</f>
        <v/>
      </c>
      <c r="I3951" s="36" t="str">
        <f>LEFT('DETALLE DE CONEXIONES'!AK3951,3)</f>
        <v/>
      </c>
      <c r="J3951" s="36" t="str">
        <f>LEFT('DETALLE DE CONEXIONES'!M3951,3)</f>
        <v/>
      </c>
      <c r="K3951" s="36" t="str">
        <f>IF(LEN('DETALLE DE CONEXIONES'!M3951)&lt;12,(RIGHT('DETALLE DE CONEXIONES'!M3951,5)),(RIGHT('DETALLE DE CONEXIONES'!M3951,6)))</f>
        <v/>
      </c>
      <c r="L3951" s="36">
        <f>IF(C3951="Saliente Local",(IFERROR((LIMPIA(J3951,1)),0)),0)</f>
        <v>0</v>
      </c>
      <c r="M3951" s="36">
        <f>IF(C3951="Saliente Nacional",(IFERROR((LIMPIA(J3951,1)),0)),0)</f>
        <v>0</v>
      </c>
      <c r="N3951" s="36">
        <f>IF(C3951="Saliente Internacional",(IFERROR((LIMPIA(J3951,1)),0)),0)</f>
        <v>0</v>
      </c>
      <c r="O3951" s="36">
        <f>IF(C3951="Saliente Local",(IFERROR((LIMPIA(K3951,1)),0)),0)</f>
        <v>0</v>
      </c>
      <c r="P3951" s="36">
        <f>IF(C3951="Saliente Nacional",(IFERROR((LIMPIA(K3951,1)),0)),0)</f>
        <v>0</v>
      </c>
      <c r="Q3951" s="36">
        <f>IF(C3951="Saliente Internacional",(IFERROR((LIMPIA(K3951,1)),0)),0)</f>
        <v>0</v>
      </c>
      <c r="R3951" s="36">
        <f t="shared" si="184"/>
        <v>0</v>
      </c>
      <c r="S3951" s="36">
        <f t="shared" si="185"/>
        <v>0</v>
      </c>
    </row>
    <row r="3952" spans="1:19" x14ac:dyDescent="0.25">
      <c r="A3952" s="101">
        <f>'DETALLE DE CONEXIONES'!P3952</f>
        <v>0</v>
      </c>
      <c r="B3952" s="36">
        <f>'DETALLE DE CONEXIONES'!I3952</f>
        <v>0</v>
      </c>
      <c r="C3952" s="36">
        <f>'DETALLE DE CONEXIONES'!BB3952</f>
        <v>0</v>
      </c>
      <c r="D3952" s="36">
        <f>'DETALLE DE CONEXIONES'!E3952</f>
        <v>0</v>
      </c>
      <c r="E3952" s="36">
        <f t="shared" si="183"/>
        <v>1</v>
      </c>
      <c r="F3952" s="36">
        <f>IFERROR(LIMPIA('DETALLE DE CONEXIONES'!N3952,1),0)</f>
        <v>0</v>
      </c>
      <c r="G3952" s="36" t="str">
        <f>LEFT('DETALLE DE CONEXIONES'!BE3952,3)</f>
        <v/>
      </c>
      <c r="H3952" s="36" t="str">
        <f>RIGHT('DETALLE DE CONEXIONES'!AK3952,2)</f>
        <v/>
      </c>
      <c r="I3952" s="36" t="str">
        <f>LEFT('DETALLE DE CONEXIONES'!AK3952,3)</f>
        <v/>
      </c>
      <c r="J3952" s="36" t="str">
        <f>LEFT('DETALLE DE CONEXIONES'!M3952,3)</f>
        <v/>
      </c>
      <c r="K3952" s="36" t="str">
        <f>IF(LEN('DETALLE DE CONEXIONES'!M3952)&lt;12,(RIGHT('DETALLE DE CONEXIONES'!M3952,5)),(RIGHT('DETALLE DE CONEXIONES'!M3952,6)))</f>
        <v/>
      </c>
      <c r="L3952" s="36">
        <f>IF(C3952="Saliente Local",(IFERROR((LIMPIA(J3952,1)),0)),0)</f>
        <v>0</v>
      </c>
      <c r="M3952" s="36">
        <f>IF(C3952="Saliente Nacional",(IFERROR((LIMPIA(J3952,1)),0)),0)</f>
        <v>0</v>
      </c>
      <c r="N3952" s="36">
        <f>IF(C3952="Saliente Internacional",(IFERROR((LIMPIA(J3952,1)),0)),0)</f>
        <v>0</v>
      </c>
      <c r="O3952" s="36">
        <f>IF(C3952="Saliente Local",(IFERROR((LIMPIA(K3952,1)),0)),0)</f>
        <v>0</v>
      </c>
      <c r="P3952" s="36">
        <f>IF(C3952="Saliente Nacional",(IFERROR((LIMPIA(K3952,1)),0)),0)</f>
        <v>0</v>
      </c>
      <c r="Q3952" s="36">
        <f>IF(C3952="Saliente Internacional",(IFERROR((LIMPIA(K3952,1)),0)),0)</f>
        <v>0</v>
      </c>
      <c r="R3952" s="36">
        <f t="shared" si="184"/>
        <v>0</v>
      </c>
      <c r="S3952" s="36">
        <f t="shared" si="185"/>
        <v>0</v>
      </c>
    </row>
    <row r="3953" spans="1:19" x14ac:dyDescent="0.25">
      <c r="A3953" s="101">
        <f>'DETALLE DE CONEXIONES'!P3953</f>
        <v>0</v>
      </c>
      <c r="B3953" s="36">
        <f>'DETALLE DE CONEXIONES'!I3953</f>
        <v>0</v>
      </c>
      <c r="C3953" s="36">
        <f>'DETALLE DE CONEXIONES'!BB3953</f>
        <v>0</v>
      </c>
      <c r="D3953" s="36">
        <f>'DETALLE DE CONEXIONES'!E3953</f>
        <v>0</v>
      </c>
      <c r="E3953" s="36">
        <f t="shared" si="183"/>
        <v>1</v>
      </c>
      <c r="F3953" s="36">
        <f>IFERROR(LIMPIA('DETALLE DE CONEXIONES'!N3953,1),0)</f>
        <v>0</v>
      </c>
      <c r="G3953" s="36" t="str">
        <f>LEFT('DETALLE DE CONEXIONES'!BE3953,3)</f>
        <v/>
      </c>
      <c r="H3953" s="36" t="str">
        <f>RIGHT('DETALLE DE CONEXIONES'!AK3953,2)</f>
        <v/>
      </c>
      <c r="I3953" s="36" t="str">
        <f>LEFT('DETALLE DE CONEXIONES'!AK3953,3)</f>
        <v/>
      </c>
      <c r="J3953" s="36" t="str">
        <f>LEFT('DETALLE DE CONEXIONES'!M3953,3)</f>
        <v/>
      </c>
      <c r="K3953" s="36" t="str">
        <f>IF(LEN('DETALLE DE CONEXIONES'!M3953)&lt;12,(RIGHT('DETALLE DE CONEXIONES'!M3953,5)),(RIGHT('DETALLE DE CONEXIONES'!M3953,6)))</f>
        <v/>
      </c>
      <c r="L3953" s="36">
        <f>IF(C3953="Saliente Local",(IFERROR((LIMPIA(J3953,1)),0)),0)</f>
        <v>0</v>
      </c>
      <c r="M3953" s="36">
        <f>IF(C3953="Saliente Nacional",(IFERROR((LIMPIA(J3953,1)),0)),0)</f>
        <v>0</v>
      </c>
      <c r="N3953" s="36">
        <f>IF(C3953="Saliente Internacional",(IFERROR((LIMPIA(J3953,1)),0)),0)</f>
        <v>0</v>
      </c>
      <c r="O3953" s="36">
        <f>IF(C3953="Saliente Local",(IFERROR((LIMPIA(K3953,1)),0)),0)</f>
        <v>0</v>
      </c>
      <c r="P3953" s="36">
        <f>IF(C3953="Saliente Nacional",(IFERROR((LIMPIA(K3953,1)),0)),0)</f>
        <v>0</v>
      </c>
      <c r="Q3953" s="36">
        <f>IF(C3953="Saliente Internacional",(IFERROR((LIMPIA(K3953,1)),0)),0)</f>
        <v>0</v>
      </c>
      <c r="R3953" s="36">
        <f t="shared" si="184"/>
        <v>0</v>
      </c>
      <c r="S3953" s="36">
        <f t="shared" si="185"/>
        <v>0</v>
      </c>
    </row>
    <row r="3954" spans="1:19" x14ac:dyDescent="0.25">
      <c r="A3954" s="101">
        <f>'DETALLE DE CONEXIONES'!P3954</f>
        <v>0</v>
      </c>
      <c r="B3954" s="36">
        <f>'DETALLE DE CONEXIONES'!I3954</f>
        <v>0</v>
      </c>
      <c r="C3954" s="36">
        <f>'DETALLE DE CONEXIONES'!BB3954</f>
        <v>0</v>
      </c>
      <c r="D3954" s="36">
        <f>'DETALLE DE CONEXIONES'!E3954</f>
        <v>0</v>
      </c>
      <c r="E3954" s="36">
        <f t="shared" si="183"/>
        <v>1</v>
      </c>
      <c r="F3954" s="36">
        <f>IFERROR(LIMPIA('DETALLE DE CONEXIONES'!N3954,1),0)</f>
        <v>0</v>
      </c>
      <c r="G3954" s="36" t="str">
        <f>LEFT('DETALLE DE CONEXIONES'!BE3954,3)</f>
        <v/>
      </c>
      <c r="H3954" s="36" t="str">
        <f>RIGHT('DETALLE DE CONEXIONES'!AK3954,2)</f>
        <v/>
      </c>
      <c r="I3954" s="36" t="str">
        <f>LEFT('DETALLE DE CONEXIONES'!AK3954,3)</f>
        <v/>
      </c>
      <c r="J3954" s="36" t="str">
        <f>LEFT('DETALLE DE CONEXIONES'!M3954,3)</f>
        <v/>
      </c>
      <c r="K3954" s="36" t="str">
        <f>IF(LEN('DETALLE DE CONEXIONES'!M3954)&lt;12,(RIGHT('DETALLE DE CONEXIONES'!M3954,5)),(RIGHT('DETALLE DE CONEXIONES'!M3954,6)))</f>
        <v/>
      </c>
      <c r="L3954" s="36">
        <f>IF(C3954="Saliente Local",(IFERROR((LIMPIA(J3954,1)),0)),0)</f>
        <v>0</v>
      </c>
      <c r="M3954" s="36">
        <f>IF(C3954="Saliente Nacional",(IFERROR((LIMPIA(J3954,1)),0)),0)</f>
        <v>0</v>
      </c>
      <c r="N3954" s="36">
        <f>IF(C3954="Saliente Internacional",(IFERROR((LIMPIA(J3954,1)),0)),0)</f>
        <v>0</v>
      </c>
      <c r="O3954" s="36">
        <f>IF(C3954="Saliente Local",(IFERROR((LIMPIA(K3954,1)),0)),0)</f>
        <v>0</v>
      </c>
      <c r="P3954" s="36">
        <f>IF(C3954="Saliente Nacional",(IFERROR((LIMPIA(K3954,1)),0)),0)</f>
        <v>0</v>
      </c>
      <c r="Q3954" s="36">
        <f>IF(C3954="Saliente Internacional",(IFERROR((LIMPIA(K3954,1)),0)),0)</f>
        <v>0</v>
      </c>
      <c r="R3954" s="36">
        <f t="shared" si="184"/>
        <v>0</v>
      </c>
      <c r="S3954" s="36">
        <f t="shared" si="185"/>
        <v>0</v>
      </c>
    </row>
    <row r="3955" spans="1:19" x14ac:dyDescent="0.25">
      <c r="A3955" s="101">
        <f>'DETALLE DE CONEXIONES'!P3955</f>
        <v>0</v>
      </c>
      <c r="B3955" s="36">
        <f>'DETALLE DE CONEXIONES'!I3955</f>
        <v>0</v>
      </c>
      <c r="C3955" s="36">
        <f>'DETALLE DE CONEXIONES'!BB3955</f>
        <v>0</v>
      </c>
      <c r="D3955" s="36">
        <f>'DETALLE DE CONEXIONES'!E3955</f>
        <v>0</v>
      </c>
      <c r="E3955" s="36">
        <f t="shared" si="183"/>
        <v>1</v>
      </c>
      <c r="F3955" s="36">
        <f>IFERROR(LIMPIA('DETALLE DE CONEXIONES'!N3955,1),0)</f>
        <v>0</v>
      </c>
      <c r="G3955" s="36" t="str">
        <f>LEFT('DETALLE DE CONEXIONES'!BE3955,3)</f>
        <v/>
      </c>
      <c r="H3955" s="36" t="str">
        <f>RIGHT('DETALLE DE CONEXIONES'!AK3955,2)</f>
        <v/>
      </c>
      <c r="I3955" s="36" t="str">
        <f>LEFT('DETALLE DE CONEXIONES'!AK3955,3)</f>
        <v/>
      </c>
      <c r="J3955" s="36" t="str">
        <f>LEFT('DETALLE DE CONEXIONES'!M3955,3)</f>
        <v/>
      </c>
      <c r="K3955" s="36" t="str">
        <f>IF(LEN('DETALLE DE CONEXIONES'!M3955)&lt;12,(RIGHT('DETALLE DE CONEXIONES'!M3955,5)),(RIGHT('DETALLE DE CONEXIONES'!M3955,6)))</f>
        <v/>
      </c>
      <c r="L3955" s="36">
        <f>IF(C3955="Saliente Local",(IFERROR((LIMPIA(J3955,1)),0)),0)</f>
        <v>0</v>
      </c>
      <c r="M3955" s="36">
        <f>IF(C3955="Saliente Nacional",(IFERROR((LIMPIA(J3955,1)),0)),0)</f>
        <v>0</v>
      </c>
      <c r="N3955" s="36">
        <f>IF(C3955="Saliente Internacional",(IFERROR((LIMPIA(J3955,1)),0)),0)</f>
        <v>0</v>
      </c>
      <c r="O3955" s="36">
        <f>IF(C3955="Saliente Local",(IFERROR((LIMPIA(K3955,1)),0)),0)</f>
        <v>0</v>
      </c>
      <c r="P3955" s="36">
        <f>IF(C3955="Saliente Nacional",(IFERROR((LIMPIA(K3955,1)),0)),0)</f>
        <v>0</v>
      </c>
      <c r="Q3955" s="36">
        <f>IF(C3955="Saliente Internacional",(IFERROR((LIMPIA(K3955,1)),0)),0)</f>
        <v>0</v>
      </c>
      <c r="R3955" s="36">
        <f t="shared" si="184"/>
        <v>0</v>
      </c>
      <c r="S3955" s="36">
        <f t="shared" si="185"/>
        <v>0</v>
      </c>
    </row>
    <row r="3956" spans="1:19" x14ac:dyDescent="0.25">
      <c r="A3956" s="101">
        <f>'DETALLE DE CONEXIONES'!P3956</f>
        <v>0</v>
      </c>
      <c r="B3956" s="36">
        <f>'DETALLE DE CONEXIONES'!I3956</f>
        <v>0</v>
      </c>
      <c r="C3956" s="36">
        <f>'DETALLE DE CONEXIONES'!BB3956</f>
        <v>0</v>
      </c>
      <c r="D3956" s="36">
        <f>'DETALLE DE CONEXIONES'!E3956</f>
        <v>0</v>
      </c>
      <c r="E3956" s="36">
        <f t="shared" si="183"/>
        <v>1</v>
      </c>
      <c r="F3956" s="36">
        <f>IFERROR(LIMPIA('DETALLE DE CONEXIONES'!N3956,1),0)</f>
        <v>0</v>
      </c>
      <c r="G3956" s="36" t="str">
        <f>LEFT('DETALLE DE CONEXIONES'!BE3956,3)</f>
        <v/>
      </c>
      <c r="H3956" s="36" t="str">
        <f>RIGHT('DETALLE DE CONEXIONES'!AK3956,2)</f>
        <v/>
      </c>
      <c r="I3956" s="36" t="str">
        <f>LEFT('DETALLE DE CONEXIONES'!AK3956,3)</f>
        <v/>
      </c>
      <c r="J3956" s="36" t="str">
        <f>LEFT('DETALLE DE CONEXIONES'!M3956,3)</f>
        <v/>
      </c>
      <c r="K3956" s="36" t="str">
        <f>IF(LEN('DETALLE DE CONEXIONES'!M3956)&lt;12,(RIGHT('DETALLE DE CONEXIONES'!M3956,5)),(RIGHT('DETALLE DE CONEXIONES'!M3956,6)))</f>
        <v/>
      </c>
      <c r="L3956" s="36">
        <f>IF(C3956="Saliente Local",(IFERROR((LIMPIA(J3956,1)),0)),0)</f>
        <v>0</v>
      </c>
      <c r="M3956" s="36">
        <f>IF(C3956="Saliente Nacional",(IFERROR((LIMPIA(J3956,1)),0)),0)</f>
        <v>0</v>
      </c>
      <c r="N3956" s="36">
        <f>IF(C3956="Saliente Internacional",(IFERROR((LIMPIA(J3956,1)),0)),0)</f>
        <v>0</v>
      </c>
      <c r="O3956" s="36">
        <f>IF(C3956="Saliente Local",(IFERROR((LIMPIA(K3956,1)),0)),0)</f>
        <v>0</v>
      </c>
      <c r="P3956" s="36">
        <f>IF(C3956="Saliente Nacional",(IFERROR((LIMPIA(K3956,1)),0)),0)</f>
        <v>0</v>
      </c>
      <c r="Q3956" s="36">
        <f>IF(C3956="Saliente Internacional",(IFERROR((LIMPIA(K3956,1)),0)),0)</f>
        <v>0</v>
      </c>
      <c r="R3956" s="36">
        <f t="shared" si="184"/>
        <v>0</v>
      </c>
      <c r="S3956" s="36">
        <f t="shared" si="185"/>
        <v>0</v>
      </c>
    </row>
    <row r="3957" spans="1:19" x14ac:dyDescent="0.25">
      <c r="A3957" s="101">
        <f>'DETALLE DE CONEXIONES'!P3957</f>
        <v>0</v>
      </c>
      <c r="B3957" s="36">
        <f>'DETALLE DE CONEXIONES'!I3957</f>
        <v>0</v>
      </c>
      <c r="C3957" s="36">
        <f>'DETALLE DE CONEXIONES'!BB3957</f>
        <v>0</v>
      </c>
      <c r="D3957" s="36">
        <f>'DETALLE DE CONEXIONES'!E3957</f>
        <v>0</v>
      </c>
      <c r="E3957" s="36">
        <f t="shared" si="183"/>
        <v>1</v>
      </c>
      <c r="F3957" s="36">
        <f>IFERROR(LIMPIA('DETALLE DE CONEXIONES'!N3957,1),0)</f>
        <v>0</v>
      </c>
      <c r="G3957" s="36" t="str">
        <f>LEFT('DETALLE DE CONEXIONES'!BE3957,3)</f>
        <v/>
      </c>
      <c r="H3957" s="36" t="str">
        <f>RIGHT('DETALLE DE CONEXIONES'!AK3957,2)</f>
        <v/>
      </c>
      <c r="I3957" s="36" t="str">
        <f>LEFT('DETALLE DE CONEXIONES'!AK3957,3)</f>
        <v/>
      </c>
      <c r="J3957" s="36" t="str">
        <f>LEFT('DETALLE DE CONEXIONES'!M3957,3)</f>
        <v/>
      </c>
      <c r="K3957" s="36" t="str">
        <f>IF(LEN('DETALLE DE CONEXIONES'!M3957)&lt;12,(RIGHT('DETALLE DE CONEXIONES'!M3957,5)),(RIGHT('DETALLE DE CONEXIONES'!M3957,6)))</f>
        <v/>
      </c>
      <c r="L3957" s="36">
        <f>IF(C3957="Saliente Local",(IFERROR((LIMPIA(J3957,1)),0)),0)</f>
        <v>0</v>
      </c>
      <c r="M3957" s="36">
        <f>IF(C3957="Saliente Nacional",(IFERROR((LIMPIA(J3957,1)),0)),0)</f>
        <v>0</v>
      </c>
      <c r="N3957" s="36">
        <f>IF(C3957="Saliente Internacional",(IFERROR((LIMPIA(J3957,1)),0)),0)</f>
        <v>0</v>
      </c>
      <c r="O3957" s="36">
        <f>IF(C3957="Saliente Local",(IFERROR((LIMPIA(K3957,1)),0)),0)</f>
        <v>0</v>
      </c>
      <c r="P3957" s="36">
        <f>IF(C3957="Saliente Nacional",(IFERROR((LIMPIA(K3957,1)),0)),0)</f>
        <v>0</v>
      </c>
      <c r="Q3957" s="36">
        <f>IF(C3957="Saliente Internacional",(IFERROR((LIMPIA(K3957,1)),0)),0)</f>
        <v>0</v>
      </c>
      <c r="R3957" s="36">
        <f t="shared" si="184"/>
        <v>0</v>
      </c>
      <c r="S3957" s="36">
        <f t="shared" si="185"/>
        <v>0</v>
      </c>
    </row>
    <row r="3958" spans="1:19" x14ac:dyDescent="0.25">
      <c r="A3958" s="101">
        <f>'DETALLE DE CONEXIONES'!P3958</f>
        <v>0</v>
      </c>
      <c r="B3958" s="36">
        <f>'DETALLE DE CONEXIONES'!I3958</f>
        <v>0</v>
      </c>
      <c r="C3958" s="36">
        <f>'DETALLE DE CONEXIONES'!BB3958</f>
        <v>0</v>
      </c>
      <c r="D3958" s="36">
        <f>'DETALLE DE CONEXIONES'!E3958</f>
        <v>0</v>
      </c>
      <c r="E3958" s="36">
        <f t="shared" si="183"/>
        <v>1</v>
      </c>
      <c r="F3958" s="36">
        <f>IFERROR(LIMPIA('DETALLE DE CONEXIONES'!N3958,1),0)</f>
        <v>0</v>
      </c>
      <c r="G3958" s="36" t="str">
        <f>LEFT('DETALLE DE CONEXIONES'!BE3958,3)</f>
        <v/>
      </c>
      <c r="H3958" s="36" t="str">
        <f>RIGHT('DETALLE DE CONEXIONES'!AK3958,2)</f>
        <v/>
      </c>
      <c r="I3958" s="36" t="str">
        <f>LEFT('DETALLE DE CONEXIONES'!AK3958,3)</f>
        <v/>
      </c>
      <c r="J3958" s="36" t="str">
        <f>LEFT('DETALLE DE CONEXIONES'!M3958,3)</f>
        <v/>
      </c>
      <c r="K3958" s="36" t="str">
        <f>IF(LEN('DETALLE DE CONEXIONES'!M3958)&lt;12,(RIGHT('DETALLE DE CONEXIONES'!M3958,5)),(RIGHT('DETALLE DE CONEXIONES'!M3958,6)))</f>
        <v/>
      </c>
      <c r="L3958" s="36">
        <f>IF(C3958="Saliente Local",(IFERROR((LIMPIA(J3958,1)),0)),0)</f>
        <v>0</v>
      </c>
      <c r="M3958" s="36">
        <f>IF(C3958="Saliente Nacional",(IFERROR((LIMPIA(J3958,1)),0)),0)</f>
        <v>0</v>
      </c>
      <c r="N3958" s="36">
        <f>IF(C3958="Saliente Internacional",(IFERROR((LIMPIA(J3958,1)),0)),0)</f>
        <v>0</v>
      </c>
      <c r="O3958" s="36">
        <f>IF(C3958="Saliente Local",(IFERROR((LIMPIA(K3958,1)),0)),0)</f>
        <v>0</v>
      </c>
      <c r="P3958" s="36">
        <f>IF(C3958="Saliente Nacional",(IFERROR((LIMPIA(K3958,1)),0)),0)</f>
        <v>0</v>
      </c>
      <c r="Q3958" s="36">
        <f>IF(C3958="Saliente Internacional",(IFERROR((LIMPIA(K3958,1)),0)),0)</f>
        <v>0</v>
      </c>
      <c r="R3958" s="36">
        <f t="shared" si="184"/>
        <v>0</v>
      </c>
      <c r="S3958" s="36">
        <f t="shared" si="185"/>
        <v>0</v>
      </c>
    </row>
    <row r="3959" spans="1:19" x14ac:dyDescent="0.25">
      <c r="A3959" s="101">
        <f>'DETALLE DE CONEXIONES'!P3959</f>
        <v>0</v>
      </c>
      <c r="B3959" s="36">
        <f>'DETALLE DE CONEXIONES'!I3959</f>
        <v>0</v>
      </c>
      <c r="C3959" s="36">
        <f>'DETALLE DE CONEXIONES'!BB3959</f>
        <v>0</v>
      </c>
      <c r="D3959" s="36">
        <f>'DETALLE DE CONEXIONES'!E3959</f>
        <v>0</v>
      </c>
      <c r="E3959" s="36">
        <f t="shared" si="183"/>
        <v>1</v>
      </c>
      <c r="F3959" s="36">
        <f>IFERROR(LIMPIA('DETALLE DE CONEXIONES'!N3959,1),0)</f>
        <v>0</v>
      </c>
      <c r="G3959" s="36" t="str">
        <f>LEFT('DETALLE DE CONEXIONES'!BE3959,3)</f>
        <v/>
      </c>
      <c r="H3959" s="36" t="str">
        <f>RIGHT('DETALLE DE CONEXIONES'!AK3959,2)</f>
        <v/>
      </c>
      <c r="I3959" s="36" t="str">
        <f>LEFT('DETALLE DE CONEXIONES'!AK3959,3)</f>
        <v/>
      </c>
      <c r="J3959" s="36" t="str">
        <f>LEFT('DETALLE DE CONEXIONES'!M3959,3)</f>
        <v/>
      </c>
      <c r="K3959" s="36" t="str">
        <f>IF(LEN('DETALLE DE CONEXIONES'!M3959)&lt;12,(RIGHT('DETALLE DE CONEXIONES'!M3959,5)),(RIGHT('DETALLE DE CONEXIONES'!M3959,6)))</f>
        <v/>
      </c>
      <c r="L3959" s="36">
        <f>IF(C3959="Saliente Local",(IFERROR((LIMPIA(J3959,1)),0)),0)</f>
        <v>0</v>
      </c>
      <c r="M3959" s="36">
        <f>IF(C3959="Saliente Nacional",(IFERROR((LIMPIA(J3959,1)),0)),0)</f>
        <v>0</v>
      </c>
      <c r="N3959" s="36">
        <f>IF(C3959="Saliente Internacional",(IFERROR((LIMPIA(J3959,1)),0)),0)</f>
        <v>0</v>
      </c>
      <c r="O3959" s="36">
        <f>IF(C3959="Saliente Local",(IFERROR((LIMPIA(K3959,1)),0)),0)</f>
        <v>0</v>
      </c>
      <c r="P3959" s="36">
        <f>IF(C3959="Saliente Nacional",(IFERROR((LIMPIA(K3959,1)),0)),0)</f>
        <v>0</v>
      </c>
      <c r="Q3959" s="36">
        <f>IF(C3959="Saliente Internacional",(IFERROR((LIMPIA(K3959,1)),0)),0)</f>
        <v>0</v>
      </c>
      <c r="R3959" s="36">
        <f t="shared" si="184"/>
        <v>0</v>
      </c>
      <c r="S3959" s="36">
        <f t="shared" si="185"/>
        <v>0</v>
      </c>
    </row>
    <row r="3960" spans="1:19" x14ac:dyDescent="0.25">
      <c r="A3960" s="101">
        <f>'DETALLE DE CONEXIONES'!P3960</f>
        <v>0</v>
      </c>
      <c r="B3960" s="36">
        <f>'DETALLE DE CONEXIONES'!I3960</f>
        <v>0</v>
      </c>
      <c r="C3960" s="36">
        <f>'DETALLE DE CONEXIONES'!BB3960</f>
        <v>0</v>
      </c>
      <c r="D3960" s="36">
        <f>'DETALLE DE CONEXIONES'!E3960</f>
        <v>0</v>
      </c>
      <c r="E3960" s="36">
        <f t="shared" si="183"/>
        <v>1</v>
      </c>
      <c r="F3960" s="36">
        <f>IFERROR(LIMPIA('DETALLE DE CONEXIONES'!N3960,1),0)</f>
        <v>0</v>
      </c>
      <c r="G3960" s="36" t="str">
        <f>LEFT('DETALLE DE CONEXIONES'!BE3960,3)</f>
        <v/>
      </c>
      <c r="H3960" s="36" t="str">
        <f>RIGHT('DETALLE DE CONEXIONES'!AK3960,2)</f>
        <v/>
      </c>
      <c r="I3960" s="36" t="str">
        <f>LEFT('DETALLE DE CONEXIONES'!AK3960,3)</f>
        <v/>
      </c>
      <c r="J3960" s="36" t="str">
        <f>LEFT('DETALLE DE CONEXIONES'!M3960,3)</f>
        <v/>
      </c>
      <c r="K3960" s="36" t="str">
        <f>IF(LEN('DETALLE DE CONEXIONES'!M3960)&lt;12,(RIGHT('DETALLE DE CONEXIONES'!M3960,5)),(RIGHT('DETALLE DE CONEXIONES'!M3960,6)))</f>
        <v/>
      </c>
      <c r="L3960" s="36">
        <f>IF(C3960="Saliente Local",(IFERROR((LIMPIA(J3960,1)),0)),0)</f>
        <v>0</v>
      </c>
      <c r="M3960" s="36">
        <f>IF(C3960="Saliente Nacional",(IFERROR((LIMPIA(J3960,1)),0)),0)</f>
        <v>0</v>
      </c>
      <c r="N3960" s="36">
        <f>IF(C3960="Saliente Internacional",(IFERROR((LIMPIA(J3960,1)),0)),0)</f>
        <v>0</v>
      </c>
      <c r="O3960" s="36">
        <f>IF(C3960="Saliente Local",(IFERROR((LIMPIA(K3960,1)),0)),0)</f>
        <v>0</v>
      </c>
      <c r="P3960" s="36">
        <f>IF(C3960="Saliente Nacional",(IFERROR((LIMPIA(K3960,1)),0)),0)</f>
        <v>0</v>
      </c>
      <c r="Q3960" s="36">
        <f>IF(C3960="Saliente Internacional",(IFERROR((LIMPIA(K3960,1)),0)),0)</f>
        <v>0</v>
      </c>
      <c r="R3960" s="36">
        <f t="shared" si="184"/>
        <v>0</v>
      </c>
      <c r="S3960" s="36">
        <f t="shared" si="185"/>
        <v>0</v>
      </c>
    </row>
    <row r="3961" spans="1:19" x14ac:dyDescent="0.25">
      <c r="A3961" s="101">
        <f>'DETALLE DE CONEXIONES'!P3961</f>
        <v>0</v>
      </c>
      <c r="B3961" s="36">
        <f>'DETALLE DE CONEXIONES'!I3961</f>
        <v>0</v>
      </c>
      <c r="C3961" s="36">
        <f>'DETALLE DE CONEXIONES'!BB3961</f>
        <v>0</v>
      </c>
      <c r="D3961" s="36">
        <f>'DETALLE DE CONEXIONES'!E3961</f>
        <v>0</v>
      </c>
      <c r="E3961" s="36">
        <f t="shared" si="183"/>
        <v>1</v>
      </c>
      <c r="F3961" s="36">
        <f>IFERROR(LIMPIA('DETALLE DE CONEXIONES'!N3961,1),0)</f>
        <v>0</v>
      </c>
      <c r="G3961" s="36" t="str">
        <f>LEFT('DETALLE DE CONEXIONES'!BE3961,3)</f>
        <v/>
      </c>
      <c r="H3961" s="36" t="str">
        <f>RIGHT('DETALLE DE CONEXIONES'!AK3961,2)</f>
        <v/>
      </c>
      <c r="I3961" s="36" t="str">
        <f>LEFT('DETALLE DE CONEXIONES'!AK3961,3)</f>
        <v/>
      </c>
      <c r="J3961" s="36" t="str">
        <f>LEFT('DETALLE DE CONEXIONES'!M3961,3)</f>
        <v/>
      </c>
      <c r="K3961" s="36" t="str">
        <f>IF(LEN('DETALLE DE CONEXIONES'!M3961)&lt;12,(RIGHT('DETALLE DE CONEXIONES'!M3961,5)),(RIGHT('DETALLE DE CONEXIONES'!M3961,6)))</f>
        <v/>
      </c>
      <c r="L3961" s="36">
        <f>IF(C3961="Saliente Local",(IFERROR((LIMPIA(J3961,1)),0)),0)</f>
        <v>0</v>
      </c>
      <c r="M3961" s="36">
        <f>IF(C3961="Saliente Nacional",(IFERROR((LIMPIA(J3961,1)),0)),0)</f>
        <v>0</v>
      </c>
      <c r="N3961" s="36">
        <f>IF(C3961="Saliente Internacional",(IFERROR((LIMPIA(J3961,1)),0)),0)</f>
        <v>0</v>
      </c>
      <c r="O3961" s="36">
        <f>IF(C3961="Saliente Local",(IFERROR((LIMPIA(K3961,1)),0)),0)</f>
        <v>0</v>
      </c>
      <c r="P3961" s="36">
        <f>IF(C3961="Saliente Nacional",(IFERROR((LIMPIA(K3961,1)),0)),0)</f>
        <v>0</v>
      </c>
      <c r="Q3961" s="36">
        <f>IF(C3961="Saliente Internacional",(IFERROR((LIMPIA(K3961,1)),0)),0)</f>
        <v>0</v>
      </c>
      <c r="R3961" s="36">
        <f t="shared" si="184"/>
        <v>0</v>
      </c>
      <c r="S3961" s="36">
        <f t="shared" si="185"/>
        <v>0</v>
      </c>
    </row>
    <row r="3962" spans="1:19" x14ac:dyDescent="0.25">
      <c r="A3962" s="101">
        <f>'DETALLE DE CONEXIONES'!P3962</f>
        <v>0</v>
      </c>
      <c r="B3962" s="36">
        <f>'DETALLE DE CONEXIONES'!I3962</f>
        <v>0</v>
      </c>
      <c r="C3962" s="36">
        <f>'DETALLE DE CONEXIONES'!BB3962</f>
        <v>0</v>
      </c>
      <c r="D3962" s="36">
        <f>'DETALLE DE CONEXIONES'!E3962</f>
        <v>0</v>
      </c>
      <c r="E3962" s="36">
        <f t="shared" si="183"/>
        <v>1</v>
      </c>
      <c r="F3962" s="36">
        <f>IFERROR(LIMPIA('DETALLE DE CONEXIONES'!N3962,1),0)</f>
        <v>0</v>
      </c>
      <c r="G3962" s="36" t="str">
        <f>LEFT('DETALLE DE CONEXIONES'!BE3962,3)</f>
        <v/>
      </c>
      <c r="H3962" s="36" t="str">
        <f>RIGHT('DETALLE DE CONEXIONES'!AK3962,2)</f>
        <v/>
      </c>
      <c r="I3962" s="36" t="str">
        <f>LEFT('DETALLE DE CONEXIONES'!AK3962,3)</f>
        <v/>
      </c>
      <c r="J3962" s="36" t="str">
        <f>LEFT('DETALLE DE CONEXIONES'!M3962,3)</f>
        <v/>
      </c>
      <c r="K3962" s="36" t="str">
        <f>IF(LEN('DETALLE DE CONEXIONES'!M3962)&lt;12,(RIGHT('DETALLE DE CONEXIONES'!M3962,5)),(RIGHT('DETALLE DE CONEXIONES'!M3962,6)))</f>
        <v/>
      </c>
      <c r="L3962" s="36">
        <f>IF(C3962="Saliente Local",(IFERROR((LIMPIA(J3962,1)),0)),0)</f>
        <v>0</v>
      </c>
      <c r="M3962" s="36">
        <f>IF(C3962="Saliente Nacional",(IFERROR((LIMPIA(J3962,1)),0)),0)</f>
        <v>0</v>
      </c>
      <c r="N3962" s="36">
        <f>IF(C3962="Saliente Internacional",(IFERROR((LIMPIA(J3962,1)),0)),0)</f>
        <v>0</v>
      </c>
      <c r="O3962" s="36">
        <f>IF(C3962="Saliente Local",(IFERROR((LIMPIA(K3962,1)),0)),0)</f>
        <v>0</v>
      </c>
      <c r="P3962" s="36">
        <f>IF(C3962="Saliente Nacional",(IFERROR((LIMPIA(K3962,1)),0)),0)</f>
        <v>0</v>
      </c>
      <c r="Q3962" s="36">
        <f>IF(C3962="Saliente Internacional",(IFERROR((LIMPIA(K3962,1)),0)),0)</f>
        <v>0</v>
      </c>
      <c r="R3962" s="36">
        <f t="shared" si="184"/>
        <v>0</v>
      </c>
      <c r="S3962" s="36">
        <f t="shared" si="185"/>
        <v>0</v>
      </c>
    </row>
    <row r="3963" spans="1:19" x14ac:dyDescent="0.25">
      <c r="A3963" s="101">
        <f>'DETALLE DE CONEXIONES'!P3963</f>
        <v>0</v>
      </c>
      <c r="B3963" s="36">
        <f>'DETALLE DE CONEXIONES'!I3963</f>
        <v>0</v>
      </c>
      <c r="C3963" s="36">
        <f>'DETALLE DE CONEXIONES'!BB3963</f>
        <v>0</v>
      </c>
      <c r="D3963" s="36">
        <f>'DETALLE DE CONEXIONES'!E3963</f>
        <v>0</v>
      </c>
      <c r="E3963" s="36">
        <f t="shared" si="183"/>
        <v>1</v>
      </c>
      <c r="F3963" s="36">
        <f>IFERROR(LIMPIA('DETALLE DE CONEXIONES'!N3963,1),0)</f>
        <v>0</v>
      </c>
      <c r="G3963" s="36" t="str">
        <f>LEFT('DETALLE DE CONEXIONES'!BE3963,3)</f>
        <v/>
      </c>
      <c r="H3963" s="36" t="str">
        <f>RIGHT('DETALLE DE CONEXIONES'!AK3963,2)</f>
        <v/>
      </c>
      <c r="I3963" s="36" t="str">
        <f>LEFT('DETALLE DE CONEXIONES'!AK3963,3)</f>
        <v/>
      </c>
      <c r="J3963" s="36" t="str">
        <f>LEFT('DETALLE DE CONEXIONES'!M3963,3)</f>
        <v/>
      </c>
      <c r="K3963" s="36" t="str">
        <f>IF(LEN('DETALLE DE CONEXIONES'!M3963)&lt;12,(RIGHT('DETALLE DE CONEXIONES'!M3963,5)),(RIGHT('DETALLE DE CONEXIONES'!M3963,6)))</f>
        <v/>
      </c>
      <c r="L3963" s="36">
        <f>IF(C3963="Saliente Local",(IFERROR((LIMPIA(J3963,1)),0)),0)</f>
        <v>0</v>
      </c>
      <c r="M3963" s="36">
        <f>IF(C3963="Saliente Nacional",(IFERROR((LIMPIA(J3963,1)),0)),0)</f>
        <v>0</v>
      </c>
      <c r="N3963" s="36">
        <f>IF(C3963="Saliente Internacional",(IFERROR((LIMPIA(J3963,1)),0)),0)</f>
        <v>0</v>
      </c>
      <c r="O3963" s="36">
        <f>IF(C3963="Saliente Local",(IFERROR((LIMPIA(K3963,1)),0)),0)</f>
        <v>0</v>
      </c>
      <c r="P3963" s="36">
        <f>IF(C3963="Saliente Nacional",(IFERROR((LIMPIA(K3963,1)),0)),0)</f>
        <v>0</v>
      </c>
      <c r="Q3963" s="36">
        <f>IF(C3963="Saliente Internacional",(IFERROR((LIMPIA(K3963,1)),0)),0)</f>
        <v>0</v>
      </c>
      <c r="R3963" s="36">
        <f t="shared" si="184"/>
        <v>0</v>
      </c>
      <c r="S3963" s="36">
        <f t="shared" si="185"/>
        <v>0</v>
      </c>
    </row>
    <row r="3964" spans="1:19" x14ac:dyDescent="0.25">
      <c r="A3964" s="101">
        <f>'DETALLE DE CONEXIONES'!P3964</f>
        <v>0</v>
      </c>
      <c r="B3964" s="36">
        <f>'DETALLE DE CONEXIONES'!I3964</f>
        <v>0</v>
      </c>
      <c r="C3964" s="36">
        <f>'DETALLE DE CONEXIONES'!BB3964</f>
        <v>0</v>
      </c>
      <c r="D3964" s="36">
        <f>'DETALLE DE CONEXIONES'!E3964</f>
        <v>0</v>
      </c>
      <c r="E3964" s="36">
        <f t="shared" si="183"/>
        <v>1</v>
      </c>
      <c r="F3964" s="36">
        <f>IFERROR(LIMPIA('DETALLE DE CONEXIONES'!N3964,1),0)</f>
        <v>0</v>
      </c>
      <c r="G3964" s="36" t="str">
        <f>LEFT('DETALLE DE CONEXIONES'!BE3964,3)</f>
        <v/>
      </c>
      <c r="H3964" s="36" t="str">
        <f>RIGHT('DETALLE DE CONEXIONES'!AK3964,2)</f>
        <v/>
      </c>
      <c r="I3964" s="36" t="str">
        <f>LEFT('DETALLE DE CONEXIONES'!AK3964,3)</f>
        <v/>
      </c>
      <c r="J3964" s="36" t="str">
        <f>LEFT('DETALLE DE CONEXIONES'!M3964,3)</f>
        <v/>
      </c>
      <c r="K3964" s="36" t="str">
        <f>IF(LEN('DETALLE DE CONEXIONES'!M3964)&lt;12,(RIGHT('DETALLE DE CONEXIONES'!M3964,5)),(RIGHT('DETALLE DE CONEXIONES'!M3964,6)))</f>
        <v/>
      </c>
      <c r="L3964" s="36">
        <f>IF(C3964="Saliente Local",(IFERROR((LIMPIA(J3964,1)),0)),0)</f>
        <v>0</v>
      </c>
      <c r="M3964" s="36">
        <f>IF(C3964="Saliente Nacional",(IFERROR((LIMPIA(J3964,1)),0)),0)</f>
        <v>0</v>
      </c>
      <c r="N3964" s="36">
        <f>IF(C3964="Saliente Internacional",(IFERROR((LIMPIA(J3964,1)),0)),0)</f>
        <v>0</v>
      </c>
      <c r="O3964" s="36">
        <f>IF(C3964="Saliente Local",(IFERROR((LIMPIA(K3964,1)),0)),0)</f>
        <v>0</v>
      </c>
      <c r="P3964" s="36">
        <f>IF(C3964="Saliente Nacional",(IFERROR((LIMPIA(K3964,1)),0)),0)</f>
        <v>0</v>
      </c>
      <c r="Q3964" s="36">
        <f>IF(C3964="Saliente Internacional",(IFERROR((LIMPIA(K3964,1)),0)),0)</f>
        <v>0</v>
      </c>
      <c r="R3964" s="36">
        <f t="shared" si="184"/>
        <v>0</v>
      </c>
      <c r="S3964" s="36">
        <f t="shared" si="185"/>
        <v>0</v>
      </c>
    </row>
    <row r="3965" spans="1:19" x14ac:dyDescent="0.25">
      <c r="A3965" s="101">
        <f>'DETALLE DE CONEXIONES'!P3965</f>
        <v>0</v>
      </c>
      <c r="B3965" s="36">
        <f>'DETALLE DE CONEXIONES'!I3965</f>
        <v>0</v>
      </c>
      <c r="C3965" s="36">
        <f>'DETALLE DE CONEXIONES'!BB3965</f>
        <v>0</v>
      </c>
      <c r="D3965" s="36">
        <f>'DETALLE DE CONEXIONES'!E3965</f>
        <v>0</v>
      </c>
      <c r="E3965" s="36">
        <f t="shared" si="183"/>
        <v>1</v>
      </c>
      <c r="F3965" s="36">
        <f>IFERROR(LIMPIA('DETALLE DE CONEXIONES'!N3965,1),0)</f>
        <v>0</v>
      </c>
      <c r="G3965" s="36" t="str">
        <f>LEFT('DETALLE DE CONEXIONES'!BE3965,3)</f>
        <v/>
      </c>
      <c r="H3965" s="36" t="str">
        <f>RIGHT('DETALLE DE CONEXIONES'!AK3965,2)</f>
        <v/>
      </c>
      <c r="I3965" s="36" t="str">
        <f>LEFT('DETALLE DE CONEXIONES'!AK3965,3)</f>
        <v/>
      </c>
      <c r="J3965" s="36" t="str">
        <f>LEFT('DETALLE DE CONEXIONES'!M3965,3)</f>
        <v/>
      </c>
      <c r="K3965" s="36" t="str">
        <f>IF(LEN('DETALLE DE CONEXIONES'!M3965)&lt;12,(RIGHT('DETALLE DE CONEXIONES'!M3965,5)),(RIGHT('DETALLE DE CONEXIONES'!M3965,6)))</f>
        <v/>
      </c>
      <c r="L3965" s="36">
        <f>IF(C3965="Saliente Local",(IFERROR((LIMPIA(J3965,1)),0)),0)</f>
        <v>0</v>
      </c>
      <c r="M3965" s="36">
        <f>IF(C3965="Saliente Nacional",(IFERROR((LIMPIA(J3965,1)),0)),0)</f>
        <v>0</v>
      </c>
      <c r="N3965" s="36">
        <f>IF(C3965="Saliente Internacional",(IFERROR((LIMPIA(J3965,1)),0)),0)</f>
        <v>0</v>
      </c>
      <c r="O3965" s="36">
        <f>IF(C3965="Saliente Local",(IFERROR((LIMPIA(K3965,1)),0)),0)</f>
        <v>0</v>
      </c>
      <c r="P3965" s="36">
        <f>IF(C3965="Saliente Nacional",(IFERROR((LIMPIA(K3965,1)),0)),0)</f>
        <v>0</v>
      </c>
      <c r="Q3965" s="36">
        <f>IF(C3965="Saliente Internacional",(IFERROR((LIMPIA(K3965,1)),0)),0)</f>
        <v>0</v>
      </c>
      <c r="R3965" s="36">
        <f t="shared" si="184"/>
        <v>0</v>
      </c>
      <c r="S3965" s="36">
        <f t="shared" si="185"/>
        <v>0</v>
      </c>
    </row>
    <row r="3966" spans="1:19" x14ac:dyDescent="0.25">
      <c r="A3966" s="101">
        <f>'DETALLE DE CONEXIONES'!P3966</f>
        <v>0</v>
      </c>
      <c r="B3966" s="36">
        <f>'DETALLE DE CONEXIONES'!I3966</f>
        <v>0</v>
      </c>
      <c r="C3966" s="36">
        <f>'DETALLE DE CONEXIONES'!BB3966</f>
        <v>0</v>
      </c>
      <c r="D3966" s="36">
        <f>'DETALLE DE CONEXIONES'!E3966</f>
        <v>0</v>
      </c>
      <c r="E3966" s="36">
        <f t="shared" si="183"/>
        <v>1</v>
      </c>
      <c r="F3966" s="36">
        <f>IFERROR(LIMPIA('DETALLE DE CONEXIONES'!N3966,1),0)</f>
        <v>0</v>
      </c>
      <c r="G3966" s="36" t="str">
        <f>LEFT('DETALLE DE CONEXIONES'!BE3966,3)</f>
        <v/>
      </c>
      <c r="H3966" s="36" t="str">
        <f>RIGHT('DETALLE DE CONEXIONES'!AK3966,2)</f>
        <v/>
      </c>
      <c r="I3966" s="36" t="str">
        <f>LEFT('DETALLE DE CONEXIONES'!AK3966,3)</f>
        <v/>
      </c>
      <c r="J3966" s="36" t="str">
        <f>LEFT('DETALLE DE CONEXIONES'!M3966,3)</f>
        <v/>
      </c>
      <c r="K3966" s="36" t="str">
        <f>IF(LEN('DETALLE DE CONEXIONES'!M3966)&lt;12,(RIGHT('DETALLE DE CONEXIONES'!M3966,5)),(RIGHT('DETALLE DE CONEXIONES'!M3966,6)))</f>
        <v/>
      </c>
      <c r="L3966" s="36">
        <f>IF(C3966="Saliente Local",(IFERROR((LIMPIA(J3966,1)),0)),0)</f>
        <v>0</v>
      </c>
      <c r="M3966" s="36">
        <f>IF(C3966="Saliente Nacional",(IFERROR((LIMPIA(J3966,1)),0)),0)</f>
        <v>0</v>
      </c>
      <c r="N3966" s="36">
        <f>IF(C3966="Saliente Internacional",(IFERROR((LIMPIA(J3966,1)),0)),0)</f>
        <v>0</v>
      </c>
      <c r="O3966" s="36">
        <f>IF(C3966="Saliente Local",(IFERROR((LIMPIA(K3966,1)),0)),0)</f>
        <v>0</v>
      </c>
      <c r="P3966" s="36">
        <f>IF(C3966="Saliente Nacional",(IFERROR((LIMPIA(K3966,1)),0)),0)</f>
        <v>0</v>
      </c>
      <c r="Q3966" s="36">
        <f>IF(C3966="Saliente Internacional",(IFERROR((LIMPIA(K3966,1)),0)),0)</f>
        <v>0</v>
      </c>
      <c r="R3966" s="36">
        <f t="shared" si="184"/>
        <v>0</v>
      </c>
      <c r="S3966" s="36">
        <f t="shared" si="185"/>
        <v>0</v>
      </c>
    </row>
    <row r="3967" spans="1:19" x14ac:dyDescent="0.25">
      <c r="A3967" s="101">
        <f>'DETALLE DE CONEXIONES'!P3967</f>
        <v>0</v>
      </c>
      <c r="B3967" s="36">
        <f>'DETALLE DE CONEXIONES'!I3967</f>
        <v>0</v>
      </c>
      <c r="C3967" s="36">
        <f>'DETALLE DE CONEXIONES'!BB3967</f>
        <v>0</v>
      </c>
      <c r="D3967" s="36">
        <f>'DETALLE DE CONEXIONES'!E3967</f>
        <v>0</v>
      </c>
      <c r="E3967" s="36">
        <f t="shared" si="183"/>
        <v>1</v>
      </c>
      <c r="F3967" s="36">
        <f>IFERROR(LIMPIA('DETALLE DE CONEXIONES'!N3967,1),0)</f>
        <v>0</v>
      </c>
      <c r="G3967" s="36" t="str">
        <f>LEFT('DETALLE DE CONEXIONES'!BE3967,3)</f>
        <v/>
      </c>
      <c r="H3967" s="36" t="str">
        <f>RIGHT('DETALLE DE CONEXIONES'!AK3967,2)</f>
        <v/>
      </c>
      <c r="I3967" s="36" t="str">
        <f>LEFT('DETALLE DE CONEXIONES'!AK3967,3)</f>
        <v/>
      </c>
      <c r="J3967" s="36" t="str">
        <f>LEFT('DETALLE DE CONEXIONES'!M3967,3)</f>
        <v/>
      </c>
      <c r="K3967" s="36" t="str">
        <f>IF(LEN('DETALLE DE CONEXIONES'!M3967)&lt;12,(RIGHT('DETALLE DE CONEXIONES'!M3967,5)),(RIGHT('DETALLE DE CONEXIONES'!M3967,6)))</f>
        <v/>
      </c>
      <c r="L3967" s="36">
        <f>IF(C3967="Saliente Local",(IFERROR((LIMPIA(J3967,1)),0)),0)</f>
        <v>0</v>
      </c>
      <c r="M3967" s="36">
        <f>IF(C3967="Saliente Nacional",(IFERROR((LIMPIA(J3967,1)),0)),0)</f>
        <v>0</v>
      </c>
      <c r="N3967" s="36">
        <f>IF(C3967="Saliente Internacional",(IFERROR((LIMPIA(J3967,1)),0)),0)</f>
        <v>0</v>
      </c>
      <c r="O3967" s="36">
        <f>IF(C3967="Saliente Local",(IFERROR((LIMPIA(K3967,1)),0)),0)</f>
        <v>0</v>
      </c>
      <c r="P3967" s="36">
        <f>IF(C3967="Saliente Nacional",(IFERROR((LIMPIA(K3967,1)),0)),0)</f>
        <v>0</v>
      </c>
      <c r="Q3967" s="36">
        <f>IF(C3967="Saliente Internacional",(IFERROR((LIMPIA(K3967,1)),0)),0)</f>
        <v>0</v>
      </c>
      <c r="R3967" s="36">
        <f t="shared" si="184"/>
        <v>0</v>
      </c>
      <c r="S3967" s="36">
        <f t="shared" si="185"/>
        <v>0</v>
      </c>
    </row>
    <row r="3968" spans="1:19" x14ac:dyDescent="0.25">
      <c r="A3968" s="101">
        <f>'DETALLE DE CONEXIONES'!P3968</f>
        <v>0</v>
      </c>
      <c r="B3968" s="36">
        <f>'DETALLE DE CONEXIONES'!I3968</f>
        <v>0</v>
      </c>
      <c r="C3968" s="36">
        <f>'DETALLE DE CONEXIONES'!BB3968</f>
        <v>0</v>
      </c>
      <c r="D3968" s="36">
        <f>'DETALLE DE CONEXIONES'!E3968</f>
        <v>0</v>
      </c>
      <c r="E3968" s="36">
        <f t="shared" si="183"/>
        <v>1</v>
      </c>
      <c r="F3968" s="36">
        <f>IFERROR(LIMPIA('DETALLE DE CONEXIONES'!N3968,1),0)</f>
        <v>0</v>
      </c>
      <c r="G3968" s="36" t="str">
        <f>LEFT('DETALLE DE CONEXIONES'!BE3968,3)</f>
        <v/>
      </c>
      <c r="H3968" s="36" t="str">
        <f>RIGHT('DETALLE DE CONEXIONES'!AK3968,2)</f>
        <v/>
      </c>
      <c r="I3968" s="36" t="str">
        <f>LEFT('DETALLE DE CONEXIONES'!AK3968,3)</f>
        <v/>
      </c>
      <c r="J3968" s="36" t="str">
        <f>LEFT('DETALLE DE CONEXIONES'!M3968,3)</f>
        <v/>
      </c>
      <c r="K3968" s="36" t="str">
        <f>IF(LEN('DETALLE DE CONEXIONES'!M3968)&lt;12,(RIGHT('DETALLE DE CONEXIONES'!M3968,5)),(RIGHT('DETALLE DE CONEXIONES'!M3968,6)))</f>
        <v/>
      </c>
      <c r="L3968" s="36">
        <f>IF(C3968="Saliente Local",(IFERROR((LIMPIA(J3968,1)),0)),0)</f>
        <v>0</v>
      </c>
      <c r="M3968" s="36">
        <f>IF(C3968="Saliente Nacional",(IFERROR((LIMPIA(J3968,1)),0)),0)</f>
        <v>0</v>
      </c>
      <c r="N3968" s="36">
        <f>IF(C3968="Saliente Internacional",(IFERROR((LIMPIA(J3968,1)),0)),0)</f>
        <v>0</v>
      </c>
      <c r="O3968" s="36">
        <f>IF(C3968="Saliente Local",(IFERROR((LIMPIA(K3968,1)),0)),0)</f>
        <v>0</v>
      </c>
      <c r="P3968" s="36">
        <f>IF(C3968="Saliente Nacional",(IFERROR((LIMPIA(K3968,1)),0)),0)</f>
        <v>0</v>
      </c>
      <c r="Q3968" s="36">
        <f>IF(C3968="Saliente Internacional",(IFERROR((LIMPIA(K3968,1)),0)),0)</f>
        <v>0</v>
      </c>
      <c r="R3968" s="36">
        <f t="shared" si="184"/>
        <v>0</v>
      </c>
      <c r="S3968" s="36">
        <f t="shared" si="185"/>
        <v>0</v>
      </c>
    </row>
    <row r="3969" spans="1:19" x14ac:dyDescent="0.25">
      <c r="A3969" s="101">
        <f>'DETALLE DE CONEXIONES'!P3969</f>
        <v>0</v>
      </c>
      <c r="B3969" s="36">
        <f>'DETALLE DE CONEXIONES'!I3969</f>
        <v>0</v>
      </c>
      <c r="C3969" s="36">
        <f>'DETALLE DE CONEXIONES'!BB3969</f>
        <v>0</v>
      </c>
      <c r="D3969" s="36">
        <f>'DETALLE DE CONEXIONES'!E3969</f>
        <v>0</v>
      </c>
      <c r="E3969" s="36">
        <f t="shared" si="183"/>
        <v>1</v>
      </c>
      <c r="F3969" s="36">
        <f>IFERROR(LIMPIA('DETALLE DE CONEXIONES'!N3969,1),0)</f>
        <v>0</v>
      </c>
      <c r="G3969" s="36" t="str">
        <f>LEFT('DETALLE DE CONEXIONES'!BE3969,3)</f>
        <v/>
      </c>
      <c r="H3969" s="36" t="str">
        <f>RIGHT('DETALLE DE CONEXIONES'!AK3969,2)</f>
        <v/>
      </c>
      <c r="I3969" s="36" t="str">
        <f>LEFT('DETALLE DE CONEXIONES'!AK3969,3)</f>
        <v/>
      </c>
      <c r="J3969" s="36" t="str">
        <f>LEFT('DETALLE DE CONEXIONES'!M3969,3)</f>
        <v/>
      </c>
      <c r="K3969" s="36" t="str">
        <f>IF(LEN('DETALLE DE CONEXIONES'!M3969)&lt;12,(RIGHT('DETALLE DE CONEXIONES'!M3969,5)),(RIGHT('DETALLE DE CONEXIONES'!M3969,6)))</f>
        <v/>
      </c>
      <c r="L3969" s="36">
        <f>IF(C3969="Saliente Local",(IFERROR((LIMPIA(J3969,1)),0)),0)</f>
        <v>0</v>
      </c>
      <c r="M3969" s="36">
        <f>IF(C3969="Saliente Nacional",(IFERROR((LIMPIA(J3969,1)),0)),0)</f>
        <v>0</v>
      </c>
      <c r="N3969" s="36">
        <f>IF(C3969="Saliente Internacional",(IFERROR((LIMPIA(J3969,1)),0)),0)</f>
        <v>0</v>
      </c>
      <c r="O3969" s="36">
        <f>IF(C3969="Saliente Local",(IFERROR((LIMPIA(K3969,1)),0)),0)</f>
        <v>0</v>
      </c>
      <c r="P3969" s="36">
        <f>IF(C3969="Saliente Nacional",(IFERROR((LIMPIA(K3969,1)),0)),0)</f>
        <v>0</v>
      </c>
      <c r="Q3969" s="36">
        <f>IF(C3969="Saliente Internacional",(IFERROR((LIMPIA(K3969,1)),0)),0)</f>
        <v>0</v>
      </c>
      <c r="R3969" s="36">
        <f t="shared" si="184"/>
        <v>0</v>
      </c>
      <c r="S3969" s="36">
        <f t="shared" si="185"/>
        <v>0</v>
      </c>
    </row>
    <row r="3970" spans="1:19" x14ac:dyDescent="0.25">
      <c r="A3970" s="101">
        <f>'DETALLE DE CONEXIONES'!P3970</f>
        <v>0</v>
      </c>
      <c r="B3970" s="36">
        <f>'DETALLE DE CONEXIONES'!I3970</f>
        <v>0</v>
      </c>
      <c r="C3970" s="36">
        <f>'DETALLE DE CONEXIONES'!BB3970</f>
        <v>0</v>
      </c>
      <c r="D3970" s="36">
        <f>'DETALLE DE CONEXIONES'!E3970</f>
        <v>0</v>
      </c>
      <c r="E3970" s="36">
        <f t="shared" si="183"/>
        <v>1</v>
      </c>
      <c r="F3970" s="36">
        <f>IFERROR(LIMPIA('DETALLE DE CONEXIONES'!N3970,1),0)</f>
        <v>0</v>
      </c>
      <c r="G3970" s="36" t="str">
        <f>LEFT('DETALLE DE CONEXIONES'!BE3970,3)</f>
        <v/>
      </c>
      <c r="H3970" s="36" t="str">
        <f>RIGHT('DETALLE DE CONEXIONES'!AK3970,2)</f>
        <v/>
      </c>
      <c r="I3970" s="36" t="str">
        <f>LEFT('DETALLE DE CONEXIONES'!AK3970,3)</f>
        <v/>
      </c>
      <c r="J3970" s="36" t="str">
        <f>LEFT('DETALLE DE CONEXIONES'!M3970,3)</f>
        <v/>
      </c>
      <c r="K3970" s="36" t="str">
        <f>IF(LEN('DETALLE DE CONEXIONES'!M3970)&lt;12,(RIGHT('DETALLE DE CONEXIONES'!M3970,5)),(RIGHT('DETALLE DE CONEXIONES'!M3970,6)))</f>
        <v/>
      </c>
      <c r="L3970" s="36">
        <f>IF(C3970="Saliente Local",(IFERROR((LIMPIA(J3970,1)),0)),0)</f>
        <v>0</v>
      </c>
      <c r="M3970" s="36">
        <f>IF(C3970="Saliente Nacional",(IFERROR((LIMPIA(J3970,1)),0)),0)</f>
        <v>0</v>
      </c>
      <c r="N3970" s="36">
        <f>IF(C3970="Saliente Internacional",(IFERROR((LIMPIA(J3970,1)),0)),0)</f>
        <v>0</v>
      </c>
      <c r="O3970" s="36">
        <f>IF(C3970="Saliente Local",(IFERROR((LIMPIA(K3970,1)),0)),0)</f>
        <v>0</v>
      </c>
      <c r="P3970" s="36">
        <f>IF(C3970="Saliente Nacional",(IFERROR((LIMPIA(K3970,1)),0)),0)</f>
        <v>0</v>
      </c>
      <c r="Q3970" s="36">
        <f>IF(C3970="Saliente Internacional",(IFERROR((LIMPIA(K3970,1)),0)),0)</f>
        <v>0</v>
      </c>
      <c r="R3970" s="36">
        <f t="shared" si="184"/>
        <v>0</v>
      </c>
      <c r="S3970" s="36">
        <f t="shared" si="185"/>
        <v>0</v>
      </c>
    </row>
    <row r="3971" spans="1:19" x14ac:dyDescent="0.25">
      <c r="A3971" s="101">
        <f>'DETALLE DE CONEXIONES'!P3971</f>
        <v>0</v>
      </c>
      <c r="B3971" s="36">
        <f>'DETALLE DE CONEXIONES'!I3971</f>
        <v>0</v>
      </c>
      <c r="C3971" s="36">
        <f>'DETALLE DE CONEXIONES'!BB3971</f>
        <v>0</v>
      </c>
      <c r="D3971" s="36">
        <f>'DETALLE DE CONEXIONES'!E3971</f>
        <v>0</v>
      </c>
      <c r="E3971" s="36">
        <f t="shared" ref="E3971:E4034" si="186">LEN(D3971)</f>
        <v>1</v>
      </c>
      <c r="F3971" s="36">
        <f>IFERROR(LIMPIA('DETALLE DE CONEXIONES'!N3971,1),0)</f>
        <v>0</v>
      </c>
      <c r="G3971" s="36" t="str">
        <f>LEFT('DETALLE DE CONEXIONES'!BE3971,3)</f>
        <v/>
      </c>
      <c r="H3971" s="36" t="str">
        <f>RIGHT('DETALLE DE CONEXIONES'!AK3971,2)</f>
        <v/>
      </c>
      <c r="I3971" s="36" t="str">
        <f>LEFT('DETALLE DE CONEXIONES'!AK3971,3)</f>
        <v/>
      </c>
      <c r="J3971" s="36" t="str">
        <f>LEFT('DETALLE DE CONEXIONES'!M3971,3)</f>
        <v/>
      </c>
      <c r="K3971" s="36" t="str">
        <f>IF(LEN('DETALLE DE CONEXIONES'!M3971)&lt;12,(RIGHT('DETALLE DE CONEXIONES'!M3971,5)),(RIGHT('DETALLE DE CONEXIONES'!M3971,6)))</f>
        <v/>
      </c>
      <c r="L3971" s="36">
        <f>IF(C3971="Saliente Local",(IFERROR((LIMPIA(J3971,1)),0)),0)</f>
        <v>0</v>
      </c>
      <c r="M3971" s="36">
        <f>IF(C3971="Saliente Nacional",(IFERROR((LIMPIA(J3971,1)),0)),0)</f>
        <v>0</v>
      </c>
      <c r="N3971" s="36">
        <f>IF(C3971="Saliente Internacional",(IFERROR((LIMPIA(J3971,1)),0)),0)</f>
        <v>0</v>
      </c>
      <c r="O3971" s="36">
        <f>IF(C3971="Saliente Local",(IFERROR((LIMPIA(K3971,1)),0)),0)</f>
        <v>0</v>
      </c>
      <c r="P3971" s="36">
        <f>IF(C3971="Saliente Nacional",(IFERROR((LIMPIA(K3971,1)),0)),0)</f>
        <v>0</v>
      </c>
      <c r="Q3971" s="36">
        <f>IF(C3971="Saliente Internacional",(IFERROR((LIMPIA(K3971,1)),0)),0)</f>
        <v>0</v>
      </c>
      <c r="R3971" s="36">
        <f t="shared" ref="R3971:R4034" si="187">IF(SUM(O3971:P3971)&gt;0,(L3971+M3971+1),(L3971+M3971))</f>
        <v>0</v>
      </c>
      <c r="S3971" s="36">
        <f t="shared" ref="S3971:S4034" si="188">IF(Q3971&gt;0,N3971+1,N3971)</f>
        <v>0</v>
      </c>
    </row>
    <row r="3972" spans="1:19" x14ac:dyDescent="0.25">
      <c r="A3972" s="101">
        <f>'DETALLE DE CONEXIONES'!P3972</f>
        <v>0</v>
      </c>
      <c r="B3972" s="36">
        <f>'DETALLE DE CONEXIONES'!I3972</f>
        <v>0</v>
      </c>
      <c r="C3972" s="36">
        <f>'DETALLE DE CONEXIONES'!BB3972</f>
        <v>0</v>
      </c>
      <c r="D3972" s="36">
        <f>'DETALLE DE CONEXIONES'!E3972</f>
        <v>0</v>
      </c>
      <c r="E3972" s="36">
        <f t="shared" si="186"/>
        <v>1</v>
      </c>
      <c r="F3972" s="36">
        <f>IFERROR(LIMPIA('DETALLE DE CONEXIONES'!N3972,1),0)</f>
        <v>0</v>
      </c>
      <c r="G3972" s="36" t="str">
        <f>LEFT('DETALLE DE CONEXIONES'!BE3972,3)</f>
        <v/>
      </c>
      <c r="H3972" s="36" t="str">
        <f>RIGHT('DETALLE DE CONEXIONES'!AK3972,2)</f>
        <v/>
      </c>
      <c r="I3972" s="36" t="str">
        <f>LEFT('DETALLE DE CONEXIONES'!AK3972,3)</f>
        <v/>
      </c>
      <c r="J3972" s="36" t="str">
        <f>LEFT('DETALLE DE CONEXIONES'!M3972,3)</f>
        <v/>
      </c>
      <c r="K3972" s="36" t="str">
        <f>IF(LEN('DETALLE DE CONEXIONES'!M3972)&lt;12,(RIGHT('DETALLE DE CONEXIONES'!M3972,5)),(RIGHT('DETALLE DE CONEXIONES'!M3972,6)))</f>
        <v/>
      </c>
      <c r="L3972" s="36">
        <f>IF(C3972="Saliente Local",(IFERROR((LIMPIA(J3972,1)),0)),0)</f>
        <v>0</v>
      </c>
      <c r="M3972" s="36">
        <f>IF(C3972="Saliente Nacional",(IFERROR((LIMPIA(J3972,1)),0)),0)</f>
        <v>0</v>
      </c>
      <c r="N3972" s="36">
        <f>IF(C3972="Saliente Internacional",(IFERROR((LIMPIA(J3972,1)),0)),0)</f>
        <v>0</v>
      </c>
      <c r="O3972" s="36">
        <f>IF(C3972="Saliente Local",(IFERROR((LIMPIA(K3972,1)),0)),0)</f>
        <v>0</v>
      </c>
      <c r="P3972" s="36">
        <f>IF(C3972="Saliente Nacional",(IFERROR((LIMPIA(K3972,1)),0)),0)</f>
        <v>0</v>
      </c>
      <c r="Q3972" s="36">
        <f>IF(C3972="Saliente Internacional",(IFERROR((LIMPIA(K3972,1)),0)),0)</f>
        <v>0</v>
      </c>
      <c r="R3972" s="36">
        <f t="shared" si="187"/>
        <v>0</v>
      </c>
      <c r="S3972" s="36">
        <f t="shared" si="188"/>
        <v>0</v>
      </c>
    </row>
    <row r="3973" spans="1:19" x14ac:dyDescent="0.25">
      <c r="A3973" s="101">
        <f>'DETALLE DE CONEXIONES'!P3973</f>
        <v>0</v>
      </c>
      <c r="B3973" s="36">
        <f>'DETALLE DE CONEXIONES'!I3973</f>
        <v>0</v>
      </c>
      <c r="C3973" s="36">
        <f>'DETALLE DE CONEXIONES'!BB3973</f>
        <v>0</v>
      </c>
      <c r="D3973" s="36">
        <f>'DETALLE DE CONEXIONES'!E3973</f>
        <v>0</v>
      </c>
      <c r="E3973" s="36">
        <f t="shared" si="186"/>
        <v>1</v>
      </c>
      <c r="F3973" s="36">
        <f>IFERROR(LIMPIA('DETALLE DE CONEXIONES'!N3973,1),0)</f>
        <v>0</v>
      </c>
      <c r="G3973" s="36" t="str">
        <f>LEFT('DETALLE DE CONEXIONES'!BE3973,3)</f>
        <v/>
      </c>
      <c r="H3973" s="36" t="str">
        <f>RIGHT('DETALLE DE CONEXIONES'!AK3973,2)</f>
        <v/>
      </c>
      <c r="I3973" s="36" t="str">
        <f>LEFT('DETALLE DE CONEXIONES'!AK3973,3)</f>
        <v/>
      </c>
      <c r="J3973" s="36" t="str">
        <f>LEFT('DETALLE DE CONEXIONES'!M3973,3)</f>
        <v/>
      </c>
      <c r="K3973" s="36" t="str">
        <f>IF(LEN('DETALLE DE CONEXIONES'!M3973)&lt;12,(RIGHT('DETALLE DE CONEXIONES'!M3973,5)),(RIGHT('DETALLE DE CONEXIONES'!M3973,6)))</f>
        <v/>
      </c>
      <c r="L3973" s="36">
        <f>IF(C3973="Saliente Local",(IFERROR((LIMPIA(J3973,1)),0)),0)</f>
        <v>0</v>
      </c>
      <c r="M3973" s="36">
        <f>IF(C3973="Saliente Nacional",(IFERROR((LIMPIA(J3973,1)),0)),0)</f>
        <v>0</v>
      </c>
      <c r="N3973" s="36">
        <f>IF(C3973="Saliente Internacional",(IFERROR((LIMPIA(J3973,1)),0)),0)</f>
        <v>0</v>
      </c>
      <c r="O3973" s="36">
        <f>IF(C3973="Saliente Local",(IFERROR((LIMPIA(K3973,1)),0)),0)</f>
        <v>0</v>
      </c>
      <c r="P3973" s="36">
        <f>IF(C3973="Saliente Nacional",(IFERROR((LIMPIA(K3973,1)),0)),0)</f>
        <v>0</v>
      </c>
      <c r="Q3973" s="36">
        <f>IF(C3973="Saliente Internacional",(IFERROR((LIMPIA(K3973,1)),0)),0)</f>
        <v>0</v>
      </c>
      <c r="R3973" s="36">
        <f t="shared" si="187"/>
        <v>0</v>
      </c>
      <c r="S3973" s="36">
        <f t="shared" si="188"/>
        <v>0</v>
      </c>
    </row>
    <row r="3974" spans="1:19" x14ac:dyDescent="0.25">
      <c r="A3974" s="101">
        <f>'DETALLE DE CONEXIONES'!P3974</f>
        <v>0</v>
      </c>
      <c r="B3974" s="36">
        <f>'DETALLE DE CONEXIONES'!I3974</f>
        <v>0</v>
      </c>
      <c r="C3974" s="36">
        <f>'DETALLE DE CONEXIONES'!BB3974</f>
        <v>0</v>
      </c>
      <c r="D3974" s="36">
        <f>'DETALLE DE CONEXIONES'!E3974</f>
        <v>0</v>
      </c>
      <c r="E3974" s="36">
        <f t="shared" si="186"/>
        <v>1</v>
      </c>
      <c r="F3974" s="36">
        <f>IFERROR(LIMPIA('DETALLE DE CONEXIONES'!N3974,1),0)</f>
        <v>0</v>
      </c>
      <c r="G3974" s="36" t="str">
        <f>LEFT('DETALLE DE CONEXIONES'!BE3974,3)</f>
        <v/>
      </c>
      <c r="H3974" s="36" t="str">
        <f>RIGHT('DETALLE DE CONEXIONES'!AK3974,2)</f>
        <v/>
      </c>
      <c r="I3974" s="36" t="str">
        <f>LEFT('DETALLE DE CONEXIONES'!AK3974,3)</f>
        <v/>
      </c>
      <c r="J3974" s="36" t="str">
        <f>LEFT('DETALLE DE CONEXIONES'!M3974,3)</f>
        <v/>
      </c>
      <c r="K3974" s="36" t="str">
        <f>IF(LEN('DETALLE DE CONEXIONES'!M3974)&lt;12,(RIGHT('DETALLE DE CONEXIONES'!M3974,5)),(RIGHT('DETALLE DE CONEXIONES'!M3974,6)))</f>
        <v/>
      </c>
      <c r="L3974" s="36">
        <f>IF(C3974="Saliente Local",(IFERROR((LIMPIA(J3974,1)),0)),0)</f>
        <v>0</v>
      </c>
      <c r="M3974" s="36">
        <f>IF(C3974="Saliente Nacional",(IFERROR((LIMPIA(J3974,1)),0)),0)</f>
        <v>0</v>
      </c>
      <c r="N3974" s="36">
        <f>IF(C3974="Saliente Internacional",(IFERROR((LIMPIA(J3974,1)),0)),0)</f>
        <v>0</v>
      </c>
      <c r="O3974" s="36">
        <f>IF(C3974="Saliente Local",(IFERROR((LIMPIA(K3974,1)),0)),0)</f>
        <v>0</v>
      </c>
      <c r="P3974" s="36">
        <f>IF(C3974="Saliente Nacional",(IFERROR((LIMPIA(K3974,1)),0)),0)</f>
        <v>0</v>
      </c>
      <c r="Q3974" s="36">
        <f>IF(C3974="Saliente Internacional",(IFERROR((LIMPIA(K3974,1)),0)),0)</f>
        <v>0</v>
      </c>
      <c r="R3974" s="36">
        <f t="shared" si="187"/>
        <v>0</v>
      </c>
      <c r="S3974" s="36">
        <f t="shared" si="188"/>
        <v>0</v>
      </c>
    </row>
    <row r="3975" spans="1:19" x14ac:dyDescent="0.25">
      <c r="A3975" s="101">
        <f>'DETALLE DE CONEXIONES'!P3975</f>
        <v>0</v>
      </c>
      <c r="B3975" s="36">
        <f>'DETALLE DE CONEXIONES'!I3975</f>
        <v>0</v>
      </c>
      <c r="C3975" s="36">
        <f>'DETALLE DE CONEXIONES'!BB3975</f>
        <v>0</v>
      </c>
      <c r="D3975" s="36">
        <f>'DETALLE DE CONEXIONES'!E3975</f>
        <v>0</v>
      </c>
      <c r="E3975" s="36">
        <f t="shared" si="186"/>
        <v>1</v>
      </c>
      <c r="F3975" s="36">
        <f>IFERROR(LIMPIA('DETALLE DE CONEXIONES'!N3975,1),0)</f>
        <v>0</v>
      </c>
      <c r="G3975" s="36" t="str">
        <f>LEFT('DETALLE DE CONEXIONES'!BE3975,3)</f>
        <v/>
      </c>
      <c r="H3975" s="36" t="str">
        <f>RIGHT('DETALLE DE CONEXIONES'!AK3975,2)</f>
        <v/>
      </c>
      <c r="I3975" s="36" t="str">
        <f>LEFT('DETALLE DE CONEXIONES'!AK3975,3)</f>
        <v/>
      </c>
      <c r="J3975" s="36" t="str">
        <f>LEFT('DETALLE DE CONEXIONES'!M3975,3)</f>
        <v/>
      </c>
      <c r="K3975" s="36" t="str">
        <f>IF(LEN('DETALLE DE CONEXIONES'!M3975)&lt;12,(RIGHT('DETALLE DE CONEXIONES'!M3975,5)),(RIGHT('DETALLE DE CONEXIONES'!M3975,6)))</f>
        <v/>
      </c>
      <c r="L3975" s="36">
        <f>IF(C3975="Saliente Local",(IFERROR((LIMPIA(J3975,1)),0)),0)</f>
        <v>0</v>
      </c>
      <c r="M3975" s="36">
        <f>IF(C3975="Saliente Nacional",(IFERROR((LIMPIA(J3975,1)),0)),0)</f>
        <v>0</v>
      </c>
      <c r="N3975" s="36">
        <f>IF(C3975="Saliente Internacional",(IFERROR((LIMPIA(J3975,1)),0)),0)</f>
        <v>0</v>
      </c>
      <c r="O3975" s="36">
        <f>IF(C3975="Saliente Local",(IFERROR((LIMPIA(K3975,1)),0)),0)</f>
        <v>0</v>
      </c>
      <c r="P3975" s="36">
        <f>IF(C3975="Saliente Nacional",(IFERROR((LIMPIA(K3975,1)),0)),0)</f>
        <v>0</v>
      </c>
      <c r="Q3975" s="36">
        <f>IF(C3975="Saliente Internacional",(IFERROR((LIMPIA(K3975,1)),0)),0)</f>
        <v>0</v>
      </c>
      <c r="R3975" s="36">
        <f t="shared" si="187"/>
        <v>0</v>
      </c>
      <c r="S3975" s="36">
        <f t="shared" si="188"/>
        <v>0</v>
      </c>
    </row>
    <row r="3976" spans="1:19" x14ac:dyDescent="0.25">
      <c r="A3976" s="101">
        <f>'DETALLE DE CONEXIONES'!P3976</f>
        <v>0</v>
      </c>
      <c r="B3976" s="36">
        <f>'DETALLE DE CONEXIONES'!I3976</f>
        <v>0</v>
      </c>
      <c r="C3976" s="36">
        <f>'DETALLE DE CONEXIONES'!BB3976</f>
        <v>0</v>
      </c>
      <c r="D3976" s="36">
        <f>'DETALLE DE CONEXIONES'!E3976</f>
        <v>0</v>
      </c>
      <c r="E3976" s="36">
        <f t="shared" si="186"/>
        <v>1</v>
      </c>
      <c r="F3976" s="36">
        <f>IFERROR(LIMPIA('DETALLE DE CONEXIONES'!N3976,1),0)</f>
        <v>0</v>
      </c>
      <c r="G3976" s="36" t="str">
        <f>LEFT('DETALLE DE CONEXIONES'!BE3976,3)</f>
        <v/>
      </c>
      <c r="H3976" s="36" t="str">
        <f>RIGHT('DETALLE DE CONEXIONES'!AK3976,2)</f>
        <v/>
      </c>
      <c r="I3976" s="36" t="str">
        <f>LEFT('DETALLE DE CONEXIONES'!AK3976,3)</f>
        <v/>
      </c>
      <c r="J3976" s="36" t="str">
        <f>LEFT('DETALLE DE CONEXIONES'!M3976,3)</f>
        <v/>
      </c>
      <c r="K3976" s="36" t="str">
        <f>IF(LEN('DETALLE DE CONEXIONES'!M3976)&lt;12,(RIGHT('DETALLE DE CONEXIONES'!M3976,5)),(RIGHT('DETALLE DE CONEXIONES'!M3976,6)))</f>
        <v/>
      </c>
      <c r="L3976" s="36">
        <f>IF(C3976="Saliente Local",(IFERROR((LIMPIA(J3976,1)),0)),0)</f>
        <v>0</v>
      </c>
      <c r="M3976" s="36">
        <f>IF(C3976="Saliente Nacional",(IFERROR((LIMPIA(J3976,1)),0)),0)</f>
        <v>0</v>
      </c>
      <c r="N3976" s="36">
        <f>IF(C3976="Saliente Internacional",(IFERROR((LIMPIA(J3976,1)),0)),0)</f>
        <v>0</v>
      </c>
      <c r="O3976" s="36">
        <f>IF(C3976="Saliente Local",(IFERROR((LIMPIA(K3976,1)),0)),0)</f>
        <v>0</v>
      </c>
      <c r="P3976" s="36">
        <f>IF(C3976="Saliente Nacional",(IFERROR((LIMPIA(K3976,1)),0)),0)</f>
        <v>0</v>
      </c>
      <c r="Q3976" s="36">
        <f>IF(C3976="Saliente Internacional",(IFERROR((LIMPIA(K3976,1)),0)),0)</f>
        <v>0</v>
      </c>
      <c r="R3976" s="36">
        <f t="shared" si="187"/>
        <v>0</v>
      </c>
      <c r="S3976" s="36">
        <f t="shared" si="188"/>
        <v>0</v>
      </c>
    </row>
    <row r="3977" spans="1:19" x14ac:dyDescent="0.25">
      <c r="A3977" s="101">
        <f>'DETALLE DE CONEXIONES'!P3977</f>
        <v>0</v>
      </c>
      <c r="B3977" s="36">
        <f>'DETALLE DE CONEXIONES'!I3977</f>
        <v>0</v>
      </c>
      <c r="C3977" s="36">
        <f>'DETALLE DE CONEXIONES'!BB3977</f>
        <v>0</v>
      </c>
      <c r="D3977" s="36">
        <f>'DETALLE DE CONEXIONES'!E3977</f>
        <v>0</v>
      </c>
      <c r="E3977" s="36">
        <f t="shared" si="186"/>
        <v>1</v>
      </c>
      <c r="F3977" s="36">
        <f>IFERROR(LIMPIA('DETALLE DE CONEXIONES'!N3977,1),0)</f>
        <v>0</v>
      </c>
      <c r="G3977" s="36" t="str">
        <f>LEFT('DETALLE DE CONEXIONES'!BE3977,3)</f>
        <v/>
      </c>
      <c r="H3977" s="36" t="str">
        <f>RIGHT('DETALLE DE CONEXIONES'!AK3977,2)</f>
        <v/>
      </c>
      <c r="I3977" s="36" t="str">
        <f>LEFT('DETALLE DE CONEXIONES'!AK3977,3)</f>
        <v/>
      </c>
      <c r="J3977" s="36" t="str">
        <f>LEFT('DETALLE DE CONEXIONES'!M3977,3)</f>
        <v/>
      </c>
      <c r="K3977" s="36" t="str">
        <f>IF(LEN('DETALLE DE CONEXIONES'!M3977)&lt;12,(RIGHT('DETALLE DE CONEXIONES'!M3977,5)),(RIGHT('DETALLE DE CONEXIONES'!M3977,6)))</f>
        <v/>
      </c>
      <c r="L3977" s="36">
        <f>IF(C3977="Saliente Local",(IFERROR((LIMPIA(J3977,1)),0)),0)</f>
        <v>0</v>
      </c>
      <c r="M3977" s="36">
        <f>IF(C3977="Saliente Nacional",(IFERROR((LIMPIA(J3977,1)),0)),0)</f>
        <v>0</v>
      </c>
      <c r="N3977" s="36">
        <f>IF(C3977="Saliente Internacional",(IFERROR((LIMPIA(J3977,1)),0)),0)</f>
        <v>0</v>
      </c>
      <c r="O3977" s="36">
        <f>IF(C3977="Saliente Local",(IFERROR((LIMPIA(K3977,1)),0)),0)</f>
        <v>0</v>
      </c>
      <c r="P3977" s="36">
        <f>IF(C3977="Saliente Nacional",(IFERROR((LIMPIA(K3977,1)),0)),0)</f>
        <v>0</v>
      </c>
      <c r="Q3977" s="36">
        <f>IF(C3977="Saliente Internacional",(IFERROR((LIMPIA(K3977,1)),0)),0)</f>
        <v>0</v>
      </c>
      <c r="R3977" s="36">
        <f t="shared" si="187"/>
        <v>0</v>
      </c>
      <c r="S3977" s="36">
        <f t="shared" si="188"/>
        <v>0</v>
      </c>
    </row>
    <row r="3978" spans="1:19" x14ac:dyDescent="0.25">
      <c r="A3978" s="101">
        <f>'DETALLE DE CONEXIONES'!P3978</f>
        <v>0</v>
      </c>
      <c r="B3978" s="36">
        <f>'DETALLE DE CONEXIONES'!I3978</f>
        <v>0</v>
      </c>
      <c r="C3978" s="36">
        <f>'DETALLE DE CONEXIONES'!BB3978</f>
        <v>0</v>
      </c>
      <c r="D3978" s="36">
        <f>'DETALLE DE CONEXIONES'!E3978</f>
        <v>0</v>
      </c>
      <c r="E3978" s="36">
        <f t="shared" si="186"/>
        <v>1</v>
      </c>
      <c r="F3978" s="36">
        <f>IFERROR(LIMPIA('DETALLE DE CONEXIONES'!N3978,1),0)</f>
        <v>0</v>
      </c>
      <c r="G3978" s="36" t="str">
        <f>LEFT('DETALLE DE CONEXIONES'!BE3978,3)</f>
        <v/>
      </c>
      <c r="H3978" s="36" t="str">
        <f>RIGHT('DETALLE DE CONEXIONES'!AK3978,2)</f>
        <v/>
      </c>
      <c r="I3978" s="36" t="str">
        <f>LEFT('DETALLE DE CONEXIONES'!AK3978,3)</f>
        <v/>
      </c>
      <c r="J3978" s="36" t="str">
        <f>LEFT('DETALLE DE CONEXIONES'!M3978,3)</f>
        <v/>
      </c>
      <c r="K3978" s="36" t="str">
        <f>IF(LEN('DETALLE DE CONEXIONES'!M3978)&lt;12,(RIGHT('DETALLE DE CONEXIONES'!M3978,5)),(RIGHT('DETALLE DE CONEXIONES'!M3978,6)))</f>
        <v/>
      </c>
      <c r="L3978" s="36">
        <f>IF(C3978="Saliente Local",(IFERROR((LIMPIA(J3978,1)),0)),0)</f>
        <v>0</v>
      </c>
      <c r="M3978" s="36">
        <f>IF(C3978="Saliente Nacional",(IFERROR((LIMPIA(J3978,1)),0)),0)</f>
        <v>0</v>
      </c>
      <c r="N3978" s="36">
        <f>IF(C3978="Saliente Internacional",(IFERROR((LIMPIA(J3978,1)),0)),0)</f>
        <v>0</v>
      </c>
      <c r="O3978" s="36">
        <f>IF(C3978="Saliente Local",(IFERROR((LIMPIA(K3978,1)),0)),0)</f>
        <v>0</v>
      </c>
      <c r="P3978" s="36">
        <f>IF(C3978="Saliente Nacional",(IFERROR((LIMPIA(K3978,1)),0)),0)</f>
        <v>0</v>
      </c>
      <c r="Q3978" s="36">
        <f>IF(C3978="Saliente Internacional",(IFERROR((LIMPIA(K3978,1)),0)),0)</f>
        <v>0</v>
      </c>
      <c r="R3978" s="36">
        <f t="shared" si="187"/>
        <v>0</v>
      </c>
      <c r="S3978" s="36">
        <f t="shared" si="188"/>
        <v>0</v>
      </c>
    </row>
    <row r="3979" spans="1:19" x14ac:dyDescent="0.25">
      <c r="A3979" s="101">
        <f>'DETALLE DE CONEXIONES'!P3979</f>
        <v>0</v>
      </c>
      <c r="B3979" s="36">
        <f>'DETALLE DE CONEXIONES'!I3979</f>
        <v>0</v>
      </c>
      <c r="C3979" s="36">
        <f>'DETALLE DE CONEXIONES'!BB3979</f>
        <v>0</v>
      </c>
      <c r="D3979" s="36">
        <f>'DETALLE DE CONEXIONES'!E3979</f>
        <v>0</v>
      </c>
      <c r="E3979" s="36">
        <f t="shared" si="186"/>
        <v>1</v>
      </c>
      <c r="F3979" s="36">
        <f>IFERROR(LIMPIA('DETALLE DE CONEXIONES'!N3979,1),0)</f>
        <v>0</v>
      </c>
      <c r="G3979" s="36" t="str">
        <f>LEFT('DETALLE DE CONEXIONES'!BE3979,3)</f>
        <v/>
      </c>
      <c r="H3979" s="36" t="str">
        <f>RIGHT('DETALLE DE CONEXIONES'!AK3979,2)</f>
        <v/>
      </c>
      <c r="I3979" s="36" t="str">
        <f>LEFT('DETALLE DE CONEXIONES'!AK3979,3)</f>
        <v/>
      </c>
      <c r="J3979" s="36" t="str">
        <f>LEFT('DETALLE DE CONEXIONES'!M3979,3)</f>
        <v/>
      </c>
      <c r="K3979" s="36" t="str">
        <f>IF(LEN('DETALLE DE CONEXIONES'!M3979)&lt;12,(RIGHT('DETALLE DE CONEXIONES'!M3979,5)),(RIGHT('DETALLE DE CONEXIONES'!M3979,6)))</f>
        <v/>
      </c>
      <c r="L3979" s="36">
        <f>IF(C3979="Saliente Local",(IFERROR((LIMPIA(J3979,1)),0)),0)</f>
        <v>0</v>
      </c>
      <c r="M3979" s="36">
        <f>IF(C3979="Saliente Nacional",(IFERROR((LIMPIA(J3979,1)),0)),0)</f>
        <v>0</v>
      </c>
      <c r="N3979" s="36">
        <f>IF(C3979="Saliente Internacional",(IFERROR((LIMPIA(J3979,1)),0)),0)</f>
        <v>0</v>
      </c>
      <c r="O3979" s="36">
        <f>IF(C3979="Saliente Local",(IFERROR((LIMPIA(K3979,1)),0)),0)</f>
        <v>0</v>
      </c>
      <c r="P3979" s="36">
        <f>IF(C3979="Saliente Nacional",(IFERROR((LIMPIA(K3979,1)),0)),0)</f>
        <v>0</v>
      </c>
      <c r="Q3979" s="36">
        <f>IF(C3979="Saliente Internacional",(IFERROR((LIMPIA(K3979,1)),0)),0)</f>
        <v>0</v>
      </c>
      <c r="R3979" s="36">
        <f t="shared" si="187"/>
        <v>0</v>
      </c>
      <c r="S3979" s="36">
        <f t="shared" si="188"/>
        <v>0</v>
      </c>
    </row>
    <row r="3980" spans="1:19" x14ac:dyDescent="0.25">
      <c r="A3980" s="101">
        <f>'DETALLE DE CONEXIONES'!P3980</f>
        <v>0</v>
      </c>
      <c r="B3980" s="36">
        <f>'DETALLE DE CONEXIONES'!I3980</f>
        <v>0</v>
      </c>
      <c r="C3980" s="36">
        <f>'DETALLE DE CONEXIONES'!BB3980</f>
        <v>0</v>
      </c>
      <c r="D3980" s="36">
        <f>'DETALLE DE CONEXIONES'!E3980</f>
        <v>0</v>
      </c>
      <c r="E3980" s="36">
        <f t="shared" si="186"/>
        <v>1</v>
      </c>
      <c r="F3980" s="36">
        <f>IFERROR(LIMPIA('DETALLE DE CONEXIONES'!N3980,1),0)</f>
        <v>0</v>
      </c>
      <c r="G3980" s="36" t="str">
        <f>LEFT('DETALLE DE CONEXIONES'!BE3980,3)</f>
        <v/>
      </c>
      <c r="H3980" s="36" t="str">
        <f>RIGHT('DETALLE DE CONEXIONES'!AK3980,2)</f>
        <v/>
      </c>
      <c r="I3980" s="36" t="str">
        <f>LEFT('DETALLE DE CONEXIONES'!AK3980,3)</f>
        <v/>
      </c>
      <c r="J3980" s="36" t="str">
        <f>LEFT('DETALLE DE CONEXIONES'!M3980,3)</f>
        <v/>
      </c>
      <c r="K3980" s="36" t="str">
        <f>IF(LEN('DETALLE DE CONEXIONES'!M3980)&lt;12,(RIGHT('DETALLE DE CONEXIONES'!M3980,5)),(RIGHT('DETALLE DE CONEXIONES'!M3980,6)))</f>
        <v/>
      </c>
      <c r="L3980" s="36">
        <f>IF(C3980="Saliente Local",(IFERROR((LIMPIA(J3980,1)),0)),0)</f>
        <v>0</v>
      </c>
      <c r="M3980" s="36">
        <f>IF(C3980="Saliente Nacional",(IFERROR((LIMPIA(J3980,1)),0)),0)</f>
        <v>0</v>
      </c>
      <c r="N3980" s="36">
        <f>IF(C3980="Saliente Internacional",(IFERROR((LIMPIA(J3980,1)),0)),0)</f>
        <v>0</v>
      </c>
      <c r="O3980" s="36">
        <f>IF(C3980="Saliente Local",(IFERROR((LIMPIA(K3980,1)),0)),0)</f>
        <v>0</v>
      </c>
      <c r="P3980" s="36">
        <f>IF(C3980="Saliente Nacional",(IFERROR((LIMPIA(K3980,1)),0)),0)</f>
        <v>0</v>
      </c>
      <c r="Q3980" s="36">
        <f>IF(C3980="Saliente Internacional",(IFERROR((LIMPIA(K3980,1)),0)),0)</f>
        <v>0</v>
      </c>
      <c r="R3980" s="36">
        <f t="shared" si="187"/>
        <v>0</v>
      </c>
      <c r="S3980" s="36">
        <f t="shared" si="188"/>
        <v>0</v>
      </c>
    </row>
    <row r="3981" spans="1:19" x14ac:dyDescent="0.25">
      <c r="A3981" s="101">
        <f>'DETALLE DE CONEXIONES'!P3981</f>
        <v>0</v>
      </c>
      <c r="B3981" s="36">
        <f>'DETALLE DE CONEXIONES'!I3981</f>
        <v>0</v>
      </c>
      <c r="C3981" s="36">
        <f>'DETALLE DE CONEXIONES'!BB3981</f>
        <v>0</v>
      </c>
      <c r="D3981" s="36">
        <f>'DETALLE DE CONEXIONES'!E3981</f>
        <v>0</v>
      </c>
      <c r="E3981" s="36">
        <f t="shared" si="186"/>
        <v>1</v>
      </c>
      <c r="F3981" s="36">
        <f>IFERROR(LIMPIA('DETALLE DE CONEXIONES'!N3981,1),0)</f>
        <v>0</v>
      </c>
      <c r="G3981" s="36" t="str">
        <f>LEFT('DETALLE DE CONEXIONES'!BE3981,3)</f>
        <v/>
      </c>
      <c r="H3981" s="36" t="str">
        <f>RIGHT('DETALLE DE CONEXIONES'!AK3981,2)</f>
        <v/>
      </c>
      <c r="I3981" s="36" t="str">
        <f>LEFT('DETALLE DE CONEXIONES'!AK3981,3)</f>
        <v/>
      </c>
      <c r="J3981" s="36" t="str">
        <f>LEFT('DETALLE DE CONEXIONES'!M3981,3)</f>
        <v/>
      </c>
      <c r="K3981" s="36" t="str">
        <f>IF(LEN('DETALLE DE CONEXIONES'!M3981)&lt;12,(RIGHT('DETALLE DE CONEXIONES'!M3981,5)),(RIGHT('DETALLE DE CONEXIONES'!M3981,6)))</f>
        <v/>
      </c>
      <c r="L3981" s="36">
        <f>IF(C3981="Saliente Local",(IFERROR((LIMPIA(J3981,1)),0)),0)</f>
        <v>0</v>
      </c>
      <c r="M3981" s="36">
        <f>IF(C3981="Saliente Nacional",(IFERROR((LIMPIA(J3981,1)),0)),0)</f>
        <v>0</v>
      </c>
      <c r="N3981" s="36">
        <f>IF(C3981="Saliente Internacional",(IFERROR((LIMPIA(J3981,1)),0)),0)</f>
        <v>0</v>
      </c>
      <c r="O3981" s="36">
        <f>IF(C3981="Saliente Local",(IFERROR((LIMPIA(K3981,1)),0)),0)</f>
        <v>0</v>
      </c>
      <c r="P3981" s="36">
        <f>IF(C3981="Saliente Nacional",(IFERROR((LIMPIA(K3981,1)),0)),0)</f>
        <v>0</v>
      </c>
      <c r="Q3981" s="36">
        <f>IF(C3981="Saliente Internacional",(IFERROR((LIMPIA(K3981,1)),0)),0)</f>
        <v>0</v>
      </c>
      <c r="R3981" s="36">
        <f t="shared" si="187"/>
        <v>0</v>
      </c>
      <c r="S3981" s="36">
        <f t="shared" si="188"/>
        <v>0</v>
      </c>
    </row>
    <row r="3982" spans="1:19" x14ac:dyDescent="0.25">
      <c r="A3982" s="101">
        <f>'DETALLE DE CONEXIONES'!P3982</f>
        <v>0</v>
      </c>
      <c r="B3982" s="36">
        <f>'DETALLE DE CONEXIONES'!I3982</f>
        <v>0</v>
      </c>
      <c r="C3982" s="36">
        <f>'DETALLE DE CONEXIONES'!BB3982</f>
        <v>0</v>
      </c>
      <c r="D3982" s="36">
        <f>'DETALLE DE CONEXIONES'!E3982</f>
        <v>0</v>
      </c>
      <c r="E3982" s="36">
        <f t="shared" si="186"/>
        <v>1</v>
      </c>
      <c r="F3982" s="36">
        <f>IFERROR(LIMPIA('DETALLE DE CONEXIONES'!N3982,1),0)</f>
        <v>0</v>
      </c>
      <c r="G3982" s="36" t="str">
        <f>LEFT('DETALLE DE CONEXIONES'!BE3982,3)</f>
        <v/>
      </c>
      <c r="H3982" s="36" t="str">
        <f>RIGHT('DETALLE DE CONEXIONES'!AK3982,2)</f>
        <v/>
      </c>
      <c r="I3982" s="36" t="str">
        <f>LEFT('DETALLE DE CONEXIONES'!AK3982,3)</f>
        <v/>
      </c>
      <c r="J3982" s="36" t="str">
        <f>LEFT('DETALLE DE CONEXIONES'!M3982,3)</f>
        <v/>
      </c>
      <c r="K3982" s="36" t="str">
        <f>IF(LEN('DETALLE DE CONEXIONES'!M3982)&lt;12,(RIGHT('DETALLE DE CONEXIONES'!M3982,5)),(RIGHT('DETALLE DE CONEXIONES'!M3982,6)))</f>
        <v/>
      </c>
      <c r="L3982" s="36">
        <f>IF(C3982="Saliente Local",(IFERROR((LIMPIA(J3982,1)),0)),0)</f>
        <v>0</v>
      </c>
      <c r="M3982" s="36">
        <f>IF(C3982="Saliente Nacional",(IFERROR((LIMPIA(J3982,1)),0)),0)</f>
        <v>0</v>
      </c>
      <c r="N3982" s="36">
        <f>IF(C3982="Saliente Internacional",(IFERROR((LIMPIA(J3982,1)),0)),0)</f>
        <v>0</v>
      </c>
      <c r="O3982" s="36">
        <f>IF(C3982="Saliente Local",(IFERROR((LIMPIA(K3982,1)),0)),0)</f>
        <v>0</v>
      </c>
      <c r="P3982" s="36">
        <f>IF(C3982="Saliente Nacional",(IFERROR((LIMPIA(K3982,1)),0)),0)</f>
        <v>0</v>
      </c>
      <c r="Q3982" s="36">
        <f>IF(C3982="Saliente Internacional",(IFERROR((LIMPIA(K3982,1)),0)),0)</f>
        <v>0</v>
      </c>
      <c r="R3982" s="36">
        <f t="shared" si="187"/>
        <v>0</v>
      </c>
      <c r="S3982" s="36">
        <f t="shared" si="188"/>
        <v>0</v>
      </c>
    </row>
    <row r="3983" spans="1:19" x14ac:dyDescent="0.25">
      <c r="A3983" s="101">
        <f>'DETALLE DE CONEXIONES'!P3983</f>
        <v>0</v>
      </c>
      <c r="B3983" s="36">
        <f>'DETALLE DE CONEXIONES'!I3983</f>
        <v>0</v>
      </c>
      <c r="C3983" s="36">
        <f>'DETALLE DE CONEXIONES'!BB3983</f>
        <v>0</v>
      </c>
      <c r="D3983" s="36">
        <f>'DETALLE DE CONEXIONES'!E3983</f>
        <v>0</v>
      </c>
      <c r="E3983" s="36">
        <f t="shared" si="186"/>
        <v>1</v>
      </c>
      <c r="F3983" s="36">
        <f>IFERROR(LIMPIA('DETALLE DE CONEXIONES'!N3983,1),0)</f>
        <v>0</v>
      </c>
      <c r="G3983" s="36" t="str">
        <f>LEFT('DETALLE DE CONEXIONES'!BE3983,3)</f>
        <v/>
      </c>
      <c r="H3983" s="36" t="str">
        <f>RIGHT('DETALLE DE CONEXIONES'!AK3983,2)</f>
        <v/>
      </c>
      <c r="I3983" s="36" t="str">
        <f>LEFT('DETALLE DE CONEXIONES'!AK3983,3)</f>
        <v/>
      </c>
      <c r="J3983" s="36" t="str">
        <f>LEFT('DETALLE DE CONEXIONES'!M3983,3)</f>
        <v/>
      </c>
      <c r="K3983" s="36" t="str">
        <f>IF(LEN('DETALLE DE CONEXIONES'!M3983)&lt;12,(RIGHT('DETALLE DE CONEXIONES'!M3983,5)),(RIGHT('DETALLE DE CONEXIONES'!M3983,6)))</f>
        <v/>
      </c>
      <c r="L3983" s="36">
        <f>IF(C3983="Saliente Local",(IFERROR((LIMPIA(J3983,1)),0)),0)</f>
        <v>0</v>
      </c>
      <c r="M3983" s="36">
        <f>IF(C3983="Saliente Nacional",(IFERROR((LIMPIA(J3983,1)),0)),0)</f>
        <v>0</v>
      </c>
      <c r="N3983" s="36">
        <f>IF(C3983="Saliente Internacional",(IFERROR((LIMPIA(J3983,1)),0)),0)</f>
        <v>0</v>
      </c>
      <c r="O3983" s="36">
        <f>IF(C3983="Saliente Local",(IFERROR((LIMPIA(K3983,1)),0)),0)</f>
        <v>0</v>
      </c>
      <c r="P3983" s="36">
        <f>IF(C3983="Saliente Nacional",(IFERROR((LIMPIA(K3983,1)),0)),0)</f>
        <v>0</v>
      </c>
      <c r="Q3983" s="36">
        <f>IF(C3983="Saliente Internacional",(IFERROR((LIMPIA(K3983,1)),0)),0)</f>
        <v>0</v>
      </c>
      <c r="R3983" s="36">
        <f t="shared" si="187"/>
        <v>0</v>
      </c>
      <c r="S3983" s="36">
        <f t="shared" si="188"/>
        <v>0</v>
      </c>
    </row>
    <row r="3984" spans="1:19" x14ac:dyDescent="0.25">
      <c r="A3984" s="101">
        <f>'DETALLE DE CONEXIONES'!P3984</f>
        <v>0</v>
      </c>
      <c r="B3984" s="36">
        <f>'DETALLE DE CONEXIONES'!I3984</f>
        <v>0</v>
      </c>
      <c r="C3984" s="36">
        <f>'DETALLE DE CONEXIONES'!BB3984</f>
        <v>0</v>
      </c>
      <c r="D3984" s="36">
        <f>'DETALLE DE CONEXIONES'!E3984</f>
        <v>0</v>
      </c>
      <c r="E3984" s="36">
        <f t="shared" si="186"/>
        <v>1</v>
      </c>
      <c r="F3984" s="36">
        <f>IFERROR(LIMPIA('DETALLE DE CONEXIONES'!N3984,1),0)</f>
        <v>0</v>
      </c>
      <c r="G3984" s="36" t="str">
        <f>LEFT('DETALLE DE CONEXIONES'!BE3984,3)</f>
        <v/>
      </c>
      <c r="H3984" s="36" t="str">
        <f>RIGHT('DETALLE DE CONEXIONES'!AK3984,2)</f>
        <v/>
      </c>
      <c r="I3984" s="36" t="str">
        <f>LEFT('DETALLE DE CONEXIONES'!AK3984,3)</f>
        <v/>
      </c>
      <c r="J3984" s="36" t="str">
        <f>LEFT('DETALLE DE CONEXIONES'!M3984,3)</f>
        <v/>
      </c>
      <c r="K3984" s="36" t="str">
        <f>IF(LEN('DETALLE DE CONEXIONES'!M3984)&lt;12,(RIGHT('DETALLE DE CONEXIONES'!M3984,5)),(RIGHT('DETALLE DE CONEXIONES'!M3984,6)))</f>
        <v/>
      </c>
      <c r="L3984" s="36">
        <f>IF(C3984="Saliente Local",(IFERROR((LIMPIA(J3984,1)),0)),0)</f>
        <v>0</v>
      </c>
      <c r="M3984" s="36">
        <f>IF(C3984="Saliente Nacional",(IFERROR((LIMPIA(J3984,1)),0)),0)</f>
        <v>0</v>
      </c>
      <c r="N3984" s="36">
        <f>IF(C3984="Saliente Internacional",(IFERROR((LIMPIA(J3984,1)),0)),0)</f>
        <v>0</v>
      </c>
      <c r="O3984" s="36">
        <f>IF(C3984="Saliente Local",(IFERROR((LIMPIA(K3984,1)),0)),0)</f>
        <v>0</v>
      </c>
      <c r="P3984" s="36">
        <f>IF(C3984="Saliente Nacional",(IFERROR((LIMPIA(K3984,1)),0)),0)</f>
        <v>0</v>
      </c>
      <c r="Q3984" s="36">
        <f>IF(C3984="Saliente Internacional",(IFERROR((LIMPIA(K3984,1)),0)),0)</f>
        <v>0</v>
      </c>
      <c r="R3984" s="36">
        <f t="shared" si="187"/>
        <v>0</v>
      </c>
      <c r="S3984" s="36">
        <f t="shared" si="188"/>
        <v>0</v>
      </c>
    </row>
    <row r="3985" spans="1:19" x14ac:dyDescent="0.25">
      <c r="A3985" s="101">
        <f>'DETALLE DE CONEXIONES'!P3985</f>
        <v>0</v>
      </c>
      <c r="B3985" s="36">
        <f>'DETALLE DE CONEXIONES'!I3985</f>
        <v>0</v>
      </c>
      <c r="C3985" s="36">
        <f>'DETALLE DE CONEXIONES'!BB3985</f>
        <v>0</v>
      </c>
      <c r="D3985" s="36">
        <f>'DETALLE DE CONEXIONES'!E3985</f>
        <v>0</v>
      </c>
      <c r="E3985" s="36">
        <f t="shared" si="186"/>
        <v>1</v>
      </c>
      <c r="F3985" s="36">
        <f>IFERROR(LIMPIA('DETALLE DE CONEXIONES'!N3985,1),0)</f>
        <v>0</v>
      </c>
      <c r="G3985" s="36" t="str">
        <f>LEFT('DETALLE DE CONEXIONES'!BE3985,3)</f>
        <v/>
      </c>
      <c r="H3985" s="36" t="str">
        <f>RIGHT('DETALLE DE CONEXIONES'!AK3985,2)</f>
        <v/>
      </c>
      <c r="I3985" s="36" t="str">
        <f>LEFT('DETALLE DE CONEXIONES'!AK3985,3)</f>
        <v/>
      </c>
      <c r="J3985" s="36" t="str">
        <f>LEFT('DETALLE DE CONEXIONES'!M3985,3)</f>
        <v/>
      </c>
      <c r="K3985" s="36" t="str">
        <f>IF(LEN('DETALLE DE CONEXIONES'!M3985)&lt;12,(RIGHT('DETALLE DE CONEXIONES'!M3985,5)),(RIGHT('DETALLE DE CONEXIONES'!M3985,6)))</f>
        <v/>
      </c>
      <c r="L3985" s="36">
        <f>IF(C3985="Saliente Local",(IFERROR((LIMPIA(J3985,1)),0)),0)</f>
        <v>0</v>
      </c>
      <c r="M3985" s="36">
        <f>IF(C3985="Saliente Nacional",(IFERROR((LIMPIA(J3985,1)),0)),0)</f>
        <v>0</v>
      </c>
      <c r="N3985" s="36">
        <f>IF(C3985="Saliente Internacional",(IFERROR((LIMPIA(J3985,1)),0)),0)</f>
        <v>0</v>
      </c>
      <c r="O3985" s="36">
        <f>IF(C3985="Saliente Local",(IFERROR((LIMPIA(K3985,1)),0)),0)</f>
        <v>0</v>
      </c>
      <c r="P3985" s="36">
        <f>IF(C3985="Saliente Nacional",(IFERROR((LIMPIA(K3985,1)),0)),0)</f>
        <v>0</v>
      </c>
      <c r="Q3985" s="36">
        <f>IF(C3985="Saliente Internacional",(IFERROR((LIMPIA(K3985,1)),0)),0)</f>
        <v>0</v>
      </c>
      <c r="R3985" s="36">
        <f t="shared" si="187"/>
        <v>0</v>
      </c>
      <c r="S3985" s="36">
        <f t="shared" si="188"/>
        <v>0</v>
      </c>
    </row>
    <row r="3986" spans="1:19" x14ac:dyDescent="0.25">
      <c r="A3986" s="101">
        <f>'DETALLE DE CONEXIONES'!P3986</f>
        <v>0</v>
      </c>
      <c r="B3986" s="36">
        <f>'DETALLE DE CONEXIONES'!I3986</f>
        <v>0</v>
      </c>
      <c r="C3986" s="36">
        <f>'DETALLE DE CONEXIONES'!BB3986</f>
        <v>0</v>
      </c>
      <c r="D3986" s="36">
        <f>'DETALLE DE CONEXIONES'!E3986</f>
        <v>0</v>
      </c>
      <c r="E3986" s="36">
        <f t="shared" si="186"/>
        <v>1</v>
      </c>
      <c r="F3986" s="36">
        <f>IFERROR(LIMPIA('DETALLE DE CONEXIONES'!N3986,1),0)</f>
        <v>0</v>
      </c>
      <c r="G3986" s="36" t="str">
        <f>LEFT('DETALLE DE CONEXIONES'!BE3986,3)</f>
        <v/>
      </c>
      <c r="H3986" s="36" t="str">
        <f>RIGHT('DETALLE DE CONEXIONES'!AK3986,2)</f>
        <v/>
      </c>
      <c r="I3986" s="36" t="str">
        <f>LEFT('DETALLE DE CONEXIONES'!AK3986,3)</f>
        <v/>
      </c>
      <c r="J3986" s="36" t="str">
        <f>LEFT('DETALLE DE CONEXIONES'!M3986,3)</f>
        <v/>
      </c>
      <c r="K3986" s="36" t="str">
        <f>IF(LEN('DETALLE DE CONEXIONES'!M3986)&lt;12,(RIGHT('DETALLE DE CONEXIONES'!M3986,5)),(RIGHT('DETALLE DE CONEXIONES'!M3986,6)))</f>
        <v/>
      </c>
      <c r="L3986" s="36">
        <f>IF(C3986="Saliente Local",(IFERROR((LIMPIA(J3986,1)),0)),0)</f>
        <v>0</v>
      </c>
      <c r="M3986" s="36">
        <f>IF(C3986="Saliente Nacional",(IFERROR((LIMPIA(J3986,1)),0)),0)</f>
        <v>0</v>
      </c>
      <c r="N3986" s="36">
        <f>IF(C3986="Saliente Internacional",(IFERROR((LIMPIA(J3986,1)),0)),0)</f>
        <v>0</v>
      </c>
      <c r="O3986" s="36">
        <f>IF(C3986="Saliente Local",(IFERROR((LIMPIA(K3986,1)),0)),0)</f>
        <v>0</v>
      </c>
      <c r="P3986" s="36">
        <f>IF(C3986="Saliente Nacional",(IFERROR((LIMPIA(K3986,1)),0)),0)</f>
        <v>0</v>
      </c>
      <c r="Q3986" s="36">
        <f>IF(C3986="Saliente Internacional",(IFERROR((LIMPIA(K3986,1)),0)),0)</f>
        <v>0</v>
      </c>
      <c r="R3986" s="36">
        <f t="shared" si="187"/>
        <v>0</v>
      </c>
      <c r="S3986" s="36">
        <f t="shared" si="188"/>
        <v>0</v>
      </c>
    </row>
    <row r="3987" spans="1:19" x14ac:dyDescent="0.25">
      <c r="A3987" s="101">
        <f>'DETALLE DE CONEXIONES'!P3987</f>
        <v>0</v>
      </c>
      <c r="B3987" s="36">
        <f>'DETALLE DE CONEXIONES'!I3987</f>
        <v>0</v>
      </c>
      <c r="C3987" s="36">
        <f>'DETALLE DE CONEXIONES'!BB3987</f>
        <v>0</v>
      </c>
      <c r="D3987" s="36">
        <f>'DETALLE DE CONEXIONES'!E3987</f>
        <v>0</v>
      </c>
      <c r="E3987" s="36">
        <f t="shared" si="186"/>
        <v>1</v>
      </c>
      <c r="F3987" s="36">
        <f>IFERROR(LIMPIA('DETALLE DE CONEXIONES'!N3987,1),0)</f>
        <v>0</v>
      </c>
      <c r="G3987" s="36" t="str">
        <f>LEFT('DETALLE DE CONEXIONES'!BE3987,3)</f>
        <v/>
      </c>
      <c r="H3987" s="36" t="str">
        <f>RIGHT('DETALLE DE CONEXIONES'!AK3987,2)</f>
        <v/>
      </c>
      <c r="I3987" s="36" t="str">
        <f>LEFT('DETALLE DE CONEXIONES'!AK3987,3)</f>
        <v/>
      </c>
      <c r="J3987" s="36" t="str">
        <f>LEFT('DETALLE DE CONEXIONES'!M3987,3)</f>
        <v/>
      </c>
      <c r="K3987" s="36" t="str">
        <f>IF(LEN('DETALLE DE CONEXIONES'!M3987)&lt;12,(RIGHT('DETALLE DE CONEXIONES'!M3987,5)),(RIGHT('DETALLE DE CONEXIONES'!M3987,6)))</f>
        <v/>
      </c>
      <c r="L3987" s="36">
        <f>IF(C3987="Saliente Local",(IFERROR((LIMPIA(J3987,1)),0)),0)</f>
        <v>0</v>
      </c>
      <c r="M3987" s="36">
        <f>IF(C3987="Saliente Nacional",(IFERROR((LIMPIA(J3987,1)),0)),0)</f>
        <v>0</v>
      </c>
      <c r="N3987" s="36">
        <f>IF(C3987="Saliente Internacional",(IFERROR((LIMPIA(J3987,1)),0)),0)</f>
        <v>0</v>
      </c>
      <c r="O3987" s="36">
        <f>IF(C3987="Saliente Local",(IFERROR((LIMPIA(K3987,1)),0)),0)</f>
        <v>0</v>
      </c>
      <c r="P3987" s="36">
        <f>IF(C3987="Saliente Nacional",(IFERROR((LIMPIA(K3987,1)),0)),0)</f>
        <v>0</v>
      </c>
      <c r="Q3987" s="36">
        <f>IF(C3987="Saliente Internacional",(IFERROR((LIMPIA(K3987,1)),0)),0)</f>
        <v>0</v>
      </c>
      <c r="R3987" s="36">
        <f t="shared" si="187"/>
        <v>0</v>
      </c>
      <c r="S3987" s="36">
        <f t="shared" si="188"/>
        <v>0</v>
      </c>
    </row>
    <row r="3988" spans="1:19" x14ac:dyDescent="0.25">
      <c r="A3988" s="101">
        <f>'DETALLE DE CONEXIONES'!P3988</f>
        <v>0</v>
      </c>
      <c r="B3988" s="36">
        <f>'DETALLE DE CONEXIONES'!I3988</f>
        <v>0</v>
      </c>
      <c r="C3988" s="36">
        <f>'DETALLE DE CONEXIONES'!BB3988</f>
        <v>0</v>
      </c>
      <c r="D3988" s="36">
        <f>'DETALLE DE CONEXIONES'!E3988</f>
        <v>0</v>
      </c>
      <c r="E3988" s="36">
        <f t="shared" si="186"/>
        <v>1</v>
      </c>
      <c r="F3988" s="36">
        <f>IFERROR(LIMPIA('DETALLE DE CONEXIONES'!N3988,1),0)</f>
        <v>0</v>
      </c>
      <c r="G3988" s="36" t="str">
        <f>LEFT('DETALLE DE CONEXIONES'!BE3988,3)</f>
        <v/>
      </c>
      <c r="H3988" s="36" t="str">
        <f>RIGHT('DETALLE DE CONEXIONES'!AK3988,2)</f>
        <v/>
      </c>
      <c r="I3988" s="36" t="str">
        <f>LEFT('DETALLE DE CONEXIONES'!AK3988,3)</f>
        <v/>
      </c>
      <c r="J3988" s="36" t="str">
        <f>LEFT('DETALLE DE CONEXIONES'!M3988,3)</f>
        <v/>
      </c>
      <c r="K3988" s="36" t="str">
        <f>IF(LEN('DETALLE DE CONEXIONES'!M3988)&lt;12,(RIGHT('DETALLE DE CONEXIONES'!M3988,5)),(RIGHT('DETALLE DE CONEXIONES'!M3988,6)))</f>
        <v/>
      </c>
      <c r="L3988" s="36">
        <f>IF(C3988="Saliente Local",(IFERROR((LIMPIA(J3988,1)),0)),0)</f>
        <v>0</v>
      </c>
      <c r="M3988" s="36">
        <f>IF(C3988="Saliente Nacional",(IFERROR((LIMPIA(J3988,1)),0)),0)</f>
        <v>0</v>
      </c>
      <c r="N3988" s="36">
        <f>IF(C3988="Saliente Internacional",(IFERROR((LIMPIA(J3988,1)),0)),0)</f>
        <v>0</v>
      </c>
      <c r="O3988" s="36">
        <f>IF(C3988="Saliente Local",(IFERROR((LIMPIA(K3988,1)),0)),0)</f>
        <v>0</v>
      </c>
      <c r="P3988" s="36">
        <f>IF(C3988="Saliente Nacional",(IFERROR((LIMPIA(K3988,1)),0)),0)</f>
        <v>0</v>
      </c>
      <c r="Q3988" s="36">
        <f>IF(C3988="Saliente Internacional",(IFERROR((LIMPIA(K3988,1)),0)),0)</f>
        <v>0</v>
      </c>
      <c r="R3988" s="36">
        <f t="shared" si="187"/>
        <v>0</v>
      </c>
      <c r="S3988" s="36">
        <f t="shared" si="188"/>
        <v>0</v>
      </c>
    </row>
    <row r="3989" spans="1:19" x14ac:dyDescent="0.25">
      <c r="A3989" s="101">
        <f>'DETALLE DE CONEXIONES'!P3989</f>
        <v>0</v>
      </c>
      <c r="B3989" s="36">
        <f>'DETALLE DE CONEXIONES'!I3989</f>
        <v>0</v>
      </c>
      <c r="C3989" s="36">
        <f>'DETALLE DE CONEXIONES'!BB3989</f>
        <v>0</v>
      </c>
      <c r="D3989" s="36">
        <f>'DETALLE DE CONEXIONES'!E3989</f>
        <v>0</v>
      </c>
      <c r="E3989" s="36">
        <f t="shared" si="186"/>
        <v>1</v>
      </c>
      <c r="F3989" s="36">
        <f>IFERROR(LIMPIA('DETALLE DE CONEXIONES'!N3989,1),0)</f>
        <v>0</v>
      </c>
      <c r="G3989" s="36" t="str">
        <f>LEFT('DETALLE DE CONEXIONES'!BE3989,3)</f>
        <v/>
      </c>
      <c r="H3989" s="36" t="str">
        <f>RIGHT('DETALLE DE CONEXIONES'!AK3989,2)</f>
        <v/>
      </c>
      <c r="I3989" s="36" t="str">
        <f>LEFT('DETALLE DE CONEXIONES'!AK3989,3)</f>
        <v/>
      </c>
      <c r="J3989" s="36" t="str">
        <f>LEFT('DETALLE DE CONEXIONES'!M3989,3)</f>
        <v/>
      </c>
      <c r="K3989" s="36" t="str">
        <f>IF(LEN('DETALLE DE CONEXIONES'!M3989)&lt;12,(RIGHT('DETALLE DE CONEXIONES'!M3989,5)),(RIGHT('DETALLE DE CONEXIONES'!M3989,6)))</f>
        <v/>
      </c>
      <c r="L3989" s="36">
        <f>IF(C3989="Saliente Local",(IFERROR((LIMPIA(J3989,1)),0)),0)</f>
        <v>0</v>
      </c>
      <c r="M3989" s="36">
        <f>IF(C3989="Saliente Nacional",(IFERROR((LIMPIA(J3989,1)),0)),0)</f>
        <v>0</v>
      </c>
      <c r="N3989" s="36">
        <f>IF(C3989="Saliente Internacional",(IFERROR((LIMPIA(J3989,1)),0)),0)</f>
        <v>0</v>
      </c>
      <c r="O3989" s="36">
        <f>IF(C3989="Saliente Local",(IFERROR((LIMPIA(K3989,1)),0)),0)</f>
        <v>0</v>
      </c>
      <c r="P3989" s="36">
        <f>IF(C3989="Saliente Nacional",(IFERROR((LIMPIA(K3989,1)),0)),0)</f>
        <v>0</v>
      </c>
      <c r="Q3989" s="36">
        <f>IF(C3989="Saliente Internacional",(IFERROR((LIMPIA(K3989,1)),0)),0)</f>
        <v>0</v>
      </c>
      <c r="R3989" s="36">
        <f t="shared" si="187"/>
        <v>0</v>
      </c>
      <c r="S3989" s="36">
        <f t="shared" si="188"/>
        <v>0</v>
      </c>
    </row>
    <row r="3990" spans="1:19" x14ac:dyDescent="0.25">
      <c r="A3990" s="101">
        <f>'DETALLE DE CONEXIONES'!P3990</f>
        <v>0</v>
      </c>
      <c r="B3990" s="36">
        <f>'DETALLE DE CONEXIONES'!I3990</f>
        <v>0</v>
      </c>
      <c r="C3990" s="36">
        <f>'DETALLE DE CONEXIONES'!BB3990</f>
        <v>0</v>
      </c>
      <c r="D3990" s="36">
        <f>'DETALLE DE CONEXIONES'!E3990</f>
        <v>0</v>
      </c>
      <c r="E3990" s="36">
        <f t="shared" si="186"/>
        <v>1</v>
      </c>
      <c r="F3990" s="36">
        <f>IFERROR(LIMPIA('DETALLE DE CONEXIONES'!N3990,1),0)</f>
        <v>0</v>
      </c>
      <c r="G3990" s="36" t="str">
        <f>LEFT('DETALLE DE CONEXIONES'!BE3990,3)</f>
        <v/>
      </c>
      <c r="H3990" s="36" t="str">
        <f>RIGHT('DETALLE DE CONEXIONES'!AK3990,2)</f>
        <v/>
      </c>
      <c r="I3990" s="36" t="str">
        <f>LEFT('DETALLE DE CONEXIONES'!AK3990,3)</f>
        <v/>
      </c>
      <c r="J3990" s="36" t="str">
        <f>LEFT('DETALLE DE CONEXIONES'!M3990,3)</f>
        <v/>
      </c>
      <c r="K3990" s="36" t="str">
        <f>IF(LEN('DETALLE DE CONEXIONES'!M3990)&lt;12,(RIGHT('DETALLE DE CONEXIONES'!M3990,5)),(RIGHT('DETALLE DE CONEXIONES'!M3990,6)))</f>
        <v/>
      </c>
      <c r="L3990" s="36">
        <f>IF(C3990="Saliente Local",(IFERROR((LIMPIA(J3990,1)),0)),0)</f>
        <v>0</v>
      </c>
      <c r="M3990" s="36">
        <f>IF(C3990="Saliente Nacional",(IFERROR((LIMPIA(J3990,1)),0)),0)</f>
        <v>0</v>
      </c>
      <c r="N3990" s="36">
        <f>IF(C3990="Saliente Internacional",(IFERROR((LIMPIA(J3990,1)),0)),0)</f>
        <v>0</v>
      </c>
      <c r="O3990" s="36">
        <f>IF(C3990="Saliente Local",(IFERROR((LIMPIA(K3990,1)),0)),0)</f>
        <v>0</v>
      </c>
      <c r="P3990" s="36">
        <f>IF(C3990="Saliente Nacional",(IFERROR((LIMPIA(K3990,1)),0)),0)</f>
        <v>0</v>
      </c>
      <c r="Q3990" s="36">
        <f>IF(C3990="Saliente Internacional",(IFERROR((LIMPIA(K3990,1)),0)),0)</f>
        <v>0</v>
      </c>
      <c r="R3990" s="36">
        <f t="shared" si="187"/>
        <v>0</v>
      </c>
      <c r="S3990" s="36">
        <f t="shared" si="188"/>
        <v>0</v>
      </c>
    </row>
    <row r="3991" spans="1:19" x14ac:dyDescent="0.25">
      <c r="A3991" s="101">
        <f>'DETALLE DE CONEXIONES'!P3991</f>
        <v>0</v>
      </c>
      <c r="B3991" s="36">
        <f>'DETALLE DE CONEXIONES'!I3991</f>
        <v>0</v>
      </c>
      <c r="C3991" s="36">
        <f>'DETALLE DE CONEXIONES'!BB3991</f>
        <v>0</v>
      </c>
      <c r="D3991" s="36">
        <f>'DETALLE DE CONEXIONES'!E3991</f>
        <v>0</v>
      </c>
      <c r="E3991" s="36">
        <f t="shared" si="186"/>
        <v>1</v>
      </c>
      <c r="F3991" s="36">
        <f>IFERROR(LIMPIA('DETALLE DE CONEXIONES'!N3991,1),0)</f>
        <v>0</v>
      </c>
      <c r="G3991" s="36" t="str">
        <f>LEFT('DETALLE DE CONEXIONES'!BE3991,3)</f>
        <v/>
      </c>
      <c r="H3991" s="36" t="str">
        <f>RIGHT('DETALLE DE CONEXIONES'!AK3991,2)</f>
        <v/>
      </c>
      <c r="I3991" s="36" t="str">
        <f>LEFT('DETALLE DE CONEXIONES'!AK3991,3)</f>
        <v/>
      </c>
      <c r="J3991" s="36" t="str">
        <f>LEFT('DETALLE DE CONEXIONES'!M3991,3)</f>
        <v/>
      </c>
      <c r="K3991" s="36" t="str">
        <f>IF(LEN('DETALLE DE CONEXIONES'!M3991)&lt;12,(RIGHT('DETALLE DE CONEXIONES'!M3991,5)),(RIGHT('DETALLE DE CONEXIONES'!M3991,6)))</f>
        <v/>
      </c>
      <c r="L3991" s="36">
        <f>IF(C3991="Saliente Local",(IFERROR((LIMPIA(J3991,1)),0)),0)</f>
        <v>0</v>
      </c>
      <c r="M3991" s="36">
        <f>IF(C3991="Saliente Nacional",(IFERROR((LIMPIA(J3991,1)),0)),0)</f>
        <v>0</v>
      </c>
      <c r="N3991" s="36">
        <f>IF(C3991="Saliente Internacional",(IFERROR((LIMPIA(J3991,1)),0)),0)</f>
        <v>0</v>
      </c>
      <c r="O3991" s="36">
        <f>IF(C3991="Saliente Local",(IFERROR((LIMPIA(K3991,1)),0)),0)</f>
        <v>0</v>
      </c>
      <c r="P3991" s="36">
        <f>IF(C3991="Saliente Nacional",(IFERROR((LIMPIA(K3991,1)),0)),0)</f>
        <v>0</v>
      </c>
      <c r="Q3991" s="36">
        <f>IF(C3991="Saliente Internacional",(IFERROR((LIMPIA(K3991,1)),0)),0)</f>
        <v>0</v>
      </c>
      <c r="R3991" s="36">
        <f t="shared" si="187"/>
        <v>0</v>
      </c>
      <c r="S3991" s="36">
        <f t="shared" si="188"/>
        <v>0</v>
      </c>
    </row>
    <row r="3992" spans="1:19" x14ac:dyDescent="0.25">
      <c r="A3992" s="101">
        <f>'DETALLE DE CONEXIONES'!P3992</f>
        <v>0</v>
      </c>
      <c r="B3992" s="36">
        <f>'DETALLE DE CONEXIONES'!I3992</f>
        <v>0</v>
      </c>
      <c r="C3992" s="36">
        <f>'DETALLE DE CONEXIONES'!BB3992</f>
        <v>0</v>
      </c>
      <c r="D3992" s="36">
        <f>'DETALLE DE CONEXIONES'!E3992</f>
        <v>0</v>
      </c>
      <c r="E3992" s="36">
        <f t="shared" si="186"/>
        <v>1</v>
      </c>
      <c r="F3992" s="36">
        <f>IFERROR(LIMPIA('DETALLE DE CONEXIONES'!N3992,1),0)</f>
        <v>0</v>
      </c>
      <c r="G3992" s="36" t="str">
        <f>LEFT('DETALLE DE CONEXIONES'!BE3992,3)</f>
        <v/>
      </c>
      <c r="H3992" s="36" t="str">
        <f>RIGHT('DETALLE DE CONEXIONES'!AK3992,2)</f>
        <v/>
      </c>
      <c r="I3992" s="36" t="str">
        <f>LEFT('DETALLE DE CONEXIONES'!AK3992,3)</f>
        <v/>
      </c>
      <c r="J3992" s="36" t="str">
        <f>LEFT('DETALLE DE CONEXIONES'!M3992,3)</f>
        <v/>
      </c>
      <c r="K3992" s="36" t="str">
        <f>IF(LEN('DETALLE DE CONEXIONES'!M3992)&lt;12,(RIGHT('DETALLE DE CONEXIONES'!M3992,5)),(RIGHT('DETALLE DE CONEXIONES'!M3992,6)))</f>
        <v/>
      </c>
      <c r="L3992" s="36">
        <f>IF(C3992="Saliente Local",(IFERROR((LIMPIA(J3992,1)),0)),0)</f>
        <v>0</v>
      </c>
      <c r="M3992" s="36">
        <f>IF(C3992="Saliente Nacional",(IFERROR((LIMPIA(J3992,1)),0)),0)</f>
        <v>0</v>
      </c>
      <c r="N3992" s="36">
        <f>IF(C3992="Saliente Internacional",(IFERROR((LIMPIA(J3992,1)),0)),0)</f>
        <v>0</v>
      </c>
      <c r="O3992" s="36">
        <f>IF(C3992="Saliente Local",(IFERROR((LIMPIA(K3992,1)),0)),0)</f>
        <v>0</v>
      </c>
      <c r="P3992" s="36">
        <f>IF(C3992="Saliente Nacional",(IFERROR((LIMPIA(K3992,1)),0)),0)</f>
        <v>0</v>
      </c>
      <c r="Q3992" s="36">
        <f>IF(C3992="Saliente Internacional",(IFERROR((LIMPIA(K3992,1)),0)),0)</f>
        <v>0</v>
      </c>
      <c r="R3992" s="36">
        <f t="shared" si="187"/>
        <v>0</v>
      </c>
      <c r="S3992" s="36">
        <f t="shared" si="188"/>
        <v>0</v>
      </c>
    </row>
    <row r="3993" spans="1:19" x14ac:dyDescent="0.25">
      <c r="A3993" s="101">
        <f>'DETALLE DE CONEXIONES'!P3993</f>
        <v>0</v>
      </c>
      <c r="B3993" s="36">
        <f>'DETALLE DE CONEXIONES'!I3993</f>
        <v>0</v>
      </c>
      <c r="C3993" s="36">
        <f>'DETALLE DE CONEXIONES'!BB3993</f>
        <v>0</v>
      </c>
      <c r="D3993" s="36">
        <f>'DETALLE DE CONEXIONES'!E3993</f>
        <v>0</v>
      </c>
      <c r="E3993" s="36">
        <f t="shared" si="186"/>
        <v>1</v>
      </c>
      <c r="F3993" s="36">
        <f>IFERROR(LIMPIA('DETALLE DE CONEXIONES'!N3993,1),0)</f>
        <v>0</v>
      </c>
      <c r="G3993" s="36" t="str">
        <f>LEFT('DETALLE DE CONEXIONES'!BE3993,3)</f>
        <v/>
      </c>
      <c r="H3993" s="36" t="str">
        <f>RIGHT('DETALLE DE CONEXIONES'!AK3993,2)</f>
        <v/>
      </c>
      <c r="I3993" s="36" t="str">
        <f>LEFT('DETALLE DE CONEXIONES'!AK3993,3)</f>
        <v/>
      </c>
      <c r="J3993" s="36" t="str">
        <f>LEFT('DETALLE DE CONEXIONES'!M3993,3)</f>
        <v/>
      </c>
      <c r="K3993" s="36" t="str">
        <f>IF(LEN('DETALLE DE CONEXIONES'!M3993)&lt;12,(RIGHT('DETALLE DE CONEXIONES'!M3993,5)),(RIGHT('DETALLE DE CONEXIONES'!M3993,6)))</f>
        <v/>
      </c>
      <c r="L3993" s="36">
        <f>IF(C3993="Saliente Local",(IFERROR((LIMPIA(J3993,1)),0)),0)</f>
        <v>0</v>
      </c>
      <c r="M3993" s="36">
        <f>IF(C3993="Saliente Nacional",(IFERROR((LIMPIA(J3993,1)),0)),0)</f>
        <v>0</v>
      </c>
      <c r="N3993" s="36">
        <f>IF(C3993="Saliente Internacional",(IFERROR((LIMPIA(J3993,1)),0)),0)</f>
        <v>0</v>
      </c>
      <c r="O3993" s="36">
        <f>IF(C3993="Saliente Local",(IFERROR((LIMPIA(K3993,1)),0)),0)</f>
        <v>0</v>
      </c>
      <c r="P3993" s="36">
        <f>IF(C3993="Saliente Nacional",(IFERROR((LIMPIA(K3993,1)),0)),0)</f>
        <v>0</v>
      </c>
      <c r="Q3993" s="36">
        <f>IF(C3993="Saliente Internacional",(IFERROR((LIMPIA(K3993,1)),0)),0)</f>
        <v>0</v>
      </c>
      <c r="R3993" s="36">
        <f t="shared" si="187"/>
        <v>0</v>
      </c>
      <c r="S3993" s="36">
        <f t="shared" si="188"/>
        <v>0</v>
      </c>
    </row>
    <row r="3994" spans="1:19" x14ac:dyDescent="0.25">
      <c r="A3994" s="101">
        <f>'DETALLE DE CONEXIONES'!P3994</f>
        <v>0</v>
      </c>
      <c r="B3994" s="36">
        <f>'DETALLE DE CONEXIONES'!I3994</f>
        <v>0</v>
      </c>
      <c r="C3994" s="36">
        <f>'DETALLE DE CONEXIONES'!BB3994</f>
        <v>0</v>
      </c>
      <c r="D3994" s="36">
        <f>'DETALLE DE CONEXIONES'!E3994</f>
        <v>0</v>
      </c>
      <c r="E3994" s="36">
        <f t="shared" si="186"/>
        <v>1</v>
      </c>
      <c r="F3994" s="36">
        <f>IFERROR(LIMPIA('DETALLE DE CONEXIONES'!N3994,1),0)</f>
        <v>0</v>
      </c>
      <c r="G3994" s="36" t="str">
        <f>LEFT('DETALLE DE CONEXIONES'!BE3994,3)</f>
        <v/>
      </c>
      <c r="H3994" s="36" t="str">
        <f>RIGHT('DETALLE DE CONEXIONES'!AK3994,2)</f>
        <v/>
      </c>
      <c r="I3994" s="36" t="str">
        <f>LEFT('DETALLE DE CONEXIONES'!AK3994,3)</f>
        <v/>
      </c>
      <c r="J3994" s="36" t="str">
        <f>LEFT('DETALLE DE CONEXIONES'!M3994,3)</f>
        <v/>
      </c>
      <c r="K3994" s="36" t="str">
        <f>IF(LEN('DETALLE DE CONEXIONES'!M3994)&lt;12,(RIGHT('DETALLE DE CONEXIONES'!M3994,5)),(RIGHT('DETALLE DE CONEXIONES'!M3994,6)))</f>
        <v/>
      </c>
      <c r="L3994" s="36">
        <f>IF(C3994="Saliente Local",(IFERROR((LIMPIA(J3994,1)),0)),0)</f>
        <v>0</v>
      </c>
      <c r="M3994" s="36">
        <f>IF(C3994="Saliente Nacional",(IFERROR((LIMPIA(J3994,1)),0)),0)</f>
        <v>0</v>
      </c>
      <c r="N3994" s="36">
        <f>IF(C3994="Saliente Internacional",(IFERROR((LIMPIA(J3994,1)),0)),0)</f>
        <v>0</v>
      </c>
      <c r="O3994" s="36">
        <f>IF(C3994="Saliente Local",(IFERROR((LIMPIA(K3994,1)),0)),0)</f>
        <v>0</v>
      </c>
      <c r="P3994" s="36">
        <f>IF(C3994="Saliente Nacional",(IFERROR((LIMPIA(K3994,1)),0)),0)</f>
        <v>0</v>
      </c>
      <c r="Q3994" s="36">
        <f>IF(C3994="Saliente Internacional",(IFERROR((LIMPIA(K3994,1)),0)),0)</f>
        <v>0</v>
      </c>
      <c r="R3994" s="36">
        <f t="shared" si="187"/>
        <v>0</v>
      </c>
      <c r="S3994" s="36">
        <f t="shared" si="188"/>
        <v>0</v>
      </c>
    </row>
    <row r="3995" spans="1:19" x14ac:dyDescent="0.25">
      <c r="A3995" s="101">
        <f>'DETALLE DE CONEXIONES'!P3995</f>
        <v>0</v>
      </c>
      <c r="B3995" s="36">
        <f>'DETALLE DE CONEXIONES'!I3995</f>
        <v>0</v>
      </c>
      <c r="C3995" s="36">
        <f>'DETALLE DE CONEXIONES'!BB3995</f>
        <v>0</v>
      </c>
      <c r="D3995" s="36">
        <f>'DETALLE DE CONEXIONES'!E3995</f>
        <v>0</v>
      </c>
      <c r="E3995" s="36">
        <f t="shared" si="186"/>
        <v>1</v>
      </c>
      <c r="F3995" s="36">
        <f>IFERROR(LIMPIA('DETALLE DE CONEXIONES'!N3995,1),0)</f>
        <v>0</v>
      </c>
      <c r="G3995" s="36" t="str">
        <f>LEFT('DETALLE DE CONEXIONES'!BE3995,3)</f>
        <v/>
      </c>
      <c r="H3995" s="36" t="str">
        <f>RIGHT('DETALLE DE CONEXIONES'!AK3995,2)</f>
        <v/>
      </c>
      <c r="I3995" s="36" t="str">
        <f>LEFT('DETALLE DE CONEXIONES'!AK3995,3)</f>
        <v/>
      </c>
      <c r="J3995" s="36" t="str">
        <f>LEFT('DETALLE DE CONEXIONES'!M3995,3)</f>
        <v/>
      </c>
      <c r="K3995" s="36" t="str">
        <f>IF(LEN('DETALLE DE CONEXIONES'!M3995)&lt;12,(RIGHT('DETALLE DE CONEXIONES'!M3995,5)),(RIGHT('DETALLE DE CONEXIONES'!M3995,6)))</f>
        <v/>
      </c>
      <c r="L3995" s="36">
        <f>IF(C3995="Saliente Local",(IFERROR((LIMPIA(J3995,1)),0)),0)</f>
        <v>0</v>
      </c>
      <c r="M3995" s="36">
        <f>IF(C3995="Saliente Nacional",(IFERROR((LIMPIA(J3995,1)),0)),0)</f>
        <v>0</v>
      </c>
      <c r="N3995" s="36">
        <f>IF(C3995="Saliente Internacional",(IFERROR((LIMPIA(J3995,1)),0)),0)</f>
        <v>0</v>
      </c>
      <c r="O3995" s="36">
        <f>IF(C3995="Saliente Local",(IFERROR((LIMPIA(K3995,1)),0)),0)</f>
        <v>0</v>
      </c>
      <c r="P3995" s="36">
        <f>IF(C3995="Saliente Nacional",(IFERROR((LIMPIA(K3995,1)),0)),0)</f>
        <v>0</v>
      </c>
      <c r="Q3995" s="36">
        <f>IF(C3995="Saliente Internacional",(IFERROR((LIMPIA(K3995,1)),0)),0)</f>
        <v>0</v>
      </c>
      <c r="R3995" s="36">
        <f t="shared" si="187"/>
        <v>0</v>
      </c>
      <c r="S3995" s="36">
        <f t="shared" si="188"/>
        <v>0</v>
      </c>
    </row>
    <row r="3996" spans="1:19" x14ac:dyDescent="0.25">
      <c r="A3996" s="101">
        <f>'DETALLE DE CONEXIONES'!P3996</f>
        <v>0</v>
      </c>
      <c r="B3996" s="36">
        <f>'DETALLE DE CONEXIONES'!I3996</f>
        <v>0</v>
      </c>
      <c r="C3996" s="36">
        <f>'DETALLE DE CONEXIONES'!BB3996</f>
        <v>0</v>
      </c>
      <c r="D3996" s="36">
        <f>'DETALLE DE CONEXIONES'!E3996</f>
        <v>0</v>
      </c>
      <c r="E3996" s="36">
        <f t="shared" si="186"/>
        <v>1</v>
      </c>
      <c r="F3996" s="36">
        <f>IFERROR(LIMPIA('DETALLE DE CONEXIONES'!N3996,1),0)</f>
        <v>0</v>
      </c>
      <c r="G3996" s="36" t="str">
        <f>LEFT('DETALLE DE CONEXIONES'!BE3996,3)</f>
        <v/>
      </c>
      <c r="H3996" s="36" t="str">
        <f>RIGHT('DETALLE DE CONEXIONES'!AK3996,2)</f>
        <v/>
      </c>
      <c r="I3996" s="36" t="str">
        <f>LEFT('DETALLE DE CONEXIONES'!AK3996,3)</f>
        <v/>
      </c>
      <c r="J3996" s="36" t="str">
        <f>LEFT('DETALLE DE CONEXIONES'!M3996,3)</f>
        <v/>
      </c>
      <c r="K3996" s="36" t="str">
        <f>IF(LEN('DETALLE DE CONEXIONES'!M3996)&lt;12,(RIGHT('DETALLE DE CONEXIONES'!M3996,5)),(RIGHT('DETALLE DE CONEXIONES'!M3996,6)))</f>
        <v/>
      </c>
      <c r="L3996" s="36">
        <f>IF(C3996="Saliente Local",(IFERROR((LIMPIA(J3996,1)),0)),0)</f>
        <v>0</v>
      </c>
      <c r="M3996" s="36">
        <f>IF(C3996="Saliente Nacional",(IFERROR((LIMPIA(J3996,1)),0)),0)</f>
        <v>0</v>
      </c>
      <c r="N3996" s="36">
        <f>IF(C3996="Saliente Internacional",(IFERROR((LIMPIA(J3996,1)),0)),0)</f>
        <v>0</v>
      </c>
      <c r="O3996" s="36">
        <f>IF(C3996="Saliente Local",(IFERROR((LIMPIA(K3996,1)),0)),0)</f>
        <v>0</v>
      </c>
      <c r="P3996" s="36">
        <f>IF(C3996="Saliente Nacional",(IFERROR((LIMPIA(K3996,1)),0)),0)</f>
        <v>0</v>
      </c>
      <c r="Q3996" s="36">
        <f>IF(C3996="Saliente Internacional",(IFERROR((LIMPIA(K3996,1)),0)),0)</f>
        <v>0</v>
      </c>
      <c r="R3996" s="36">
        <f t="shared" si="187"/>
        <v>0</v>
      </c>
      <c r="S3996" s="36">
        <f t="shared" si="188"/>
        <v>0</v>
      </c>
    </row>
    <row r="3997" spans="1:19" x14ac:dyDescent="0.25">
      <c r="A3997" s="101">
        <f>'DETALLE DE CONEXIONES'!P3997</f>
        <v>0</v>
      </c>
      <c r="B3997" s="36">
        <f>'DETALLE DE CONEXIONES'!I3997</f>
        <v>0</v>
      </c>
      <c r="C3997" s="36">
        <f>'DETALLE DE CONEXIONES'!BB3997</f>
        <v>0</v>
      </c>
      <c r="D3997" s="36">
        <f>'DETALLE DE CONEXIONES'!E3997</f>
        <v>0</v>
      </c>
      <c r="E3997" s="36">
        <f t="shared" si="186"/>
        <v>1</v>
      </c>
      <c r="F3997" s="36">
        <f>IFERROR(LIMPIA('DETALLE DE CONEXIONES'!N3997,1),0)</f>
        <v>0</v>
      </c>
      <c r="G3997" s="36" t="str">
        <f>LEFT('DETALLE DE CONEXIONES'!BE3997,3)</f>
        <v/>
      </c>
      <c r="H3997" s="36" t="str">
        <f>RIGHT('DETALLE DE CONEXIONES'!AK3997,2)</f>
        <v/>
      </c>
      <c r="I3997" s="36" t="str">
        <f>LEFT('DETALLE DE CONEXIONES'!AK3997,3)</f>
        <v/>
      </c>
      <c r="J3997" s="36" t="str">
        <f>LEFT('DETALLE DE CONEXIONES'!M3997,3)</f>
        <v/>
      </c>
      <c r="K3997" s="36" t="str">
        <f>IF(LEN('DETALLE DE CONEXIONES'!M3997)&lt;12,(RIGHT('DETALLE DE CONEXIONES'!M3997,5)),(RIGHT('DETALLE DE CONEXIONES'!M3997,6)))</f>
        <v/>
      </c>
      <c r="L3997" s="36">
        <f>IF(C3997="Saliente Local",(IFERROR((LIMPIA(J3997,1)),0)),0)</f>
        <v>0</v>
      </c>
      <c r="M3997" s="36">
        <f>IF(C3997="Saliente Nacional",(IFERROR((LIMPIA(J3997,1)),0)),0)</f>
        <v>0</v>
      </c>
      <c r="N3997" s="36">
        <f>IF(C3997="Saliente Internacional",(IFERROR((LIMPIA(J3997,1)),0)),0)</f>
        <v>0</v>
      </c>
      <c r="O3997" s="36">
        <f>IF(C3997="Saliente Local",(IFERROR((LIMPIA(K3997,1)),0)),0)</f>
        <v>0</v>
      </c>
      <c r="P3997" s="36">
        <f>IF(C3997="Saliente Nacional",(IFERROR((LIMPIA(K3997,1)),0)),0)</f>
        <v>0</v>
      </c>
      <c r="Q3997" s="36">
        <f>IF(C3997="Saliente Internacional",(IFERROR((LIMPIA(K3997,1)),0)),0)</f>
        <v>0</v>
      </c>
      <c r="R3997" s="36">
        <f t="shared" si="187"/>
        <v>0</v>
      </c>
      <c r="S3997" s="36">
        <f t="shared" si="188"/>
        <v>0</v>
      </c>
    </row>
    <row r="3998" spans="1:19" x14ac:dyDescent="0.25">
      <c r="A3998" s="101">
        <f>'DETALLE DE CONEXIONES'!P3998</f>
        <v>0</v>
      </c>
      <c r="B3998" s="36">
        <f>'DETALLE DE CONEXIONES'!I3998</f>
        <v>0</v>
      </c>
      <c r="C3998" s="36">
        <f>'DETALLE DE CONEXIONES'!BB3998</f>
        <v>0</v>
      </c>
      <c r="D3998" s="36">
        <f>'DETALLE DE CONEXIONES'!E3998</f>
        <v>0</v>
      </c>
      <c r="E3998" s="36">
        <f t="shared" si="186"/>
        <v>1</v>
      </c>
      <c r="F3998" s="36">
        <f>IFERROR(LIMPIA('DETALLE DE CONEXIONES'!N3998,1),0)</f>
        <v>0</v>
      </c>
      <c r="G3998" s="36" t="str">
        <f>LEFT('DETALLE DE CONEXIONES'!BE3998,3)</f>
        <v/>
      </c>
      <c r="H3998" s="36" t="str">
        <f>RIGHT('DETALLE DE CONEXIONES'!AK3998,2)</f>
        <v/>
      </c>
      <c r="I3998" s="36" t="str">
        <f>LEFT('DETALLE DE CONEXIONES'!AK3998,3)</f>
        <v/>
      </c>
      <c r="J3998" s="36" t="str">
        <f>LEFT('DETALLE DE CONEXIONES'!M3998,3)</f>
        <v/>
      </c>
      <c r="K3998" s="36" t="str">
        <f>IF(LEN('DETALLE DE CONEXIONES'!M3998)&lt;12,(RIGHT('DETALLE DE CONEXIONES'!M3998,5)),(RIGHT('DETALLE DE CONEXIONES'!M3998,6)))</f>
        <v/>
      </c>
      <c r="L3998" s="36">
        <f>IF(C3998="Saliente Local",(IFERROR((LIMPIA(J3998,1)),0)),0)</f>
        <v>0</v>
      </c>
      <c r="M3998" s="36">
        <f>IF(C3998="Saliente Nacional",(IFERROR((LIMPIA(J3998,1)),0)),0)</f>
        <v>0</v>
      </c>
      <c r="N3998" s="36">
        <f>IF(C3998="Saliente Internacional",(IFERROR((LIMPIA(J3998,1)),0)),0)</f>
        <v>0</v>
      </c>
      <c r="O3998" s="36">
        <f>IF(C3998="Saliente Local",(IFERROR((LIMPIA(K3998,1)),0)),0)</f>
        <v>0</v>
      </c>
      <c r="P3998" s="36">
        <f>IF(C3998="Saliente Nacional",(IFERROR((LIMPIA(K3998,1)),0)),0)</f>
        <v>0</v>
      </c>
      <c r="Q3998" s="36">
        <f>IF(C3998="Saliente Internacional",(IFERROR((LIMPIA(K3998,1)),0)),0)</f>
        <v>0</v>
      </c>
      <c r="R3998" s="36">
        <f t="shared" si="187"/>
        <v>0</v>
      </c>
      <c r="S3998" s="36">
        <f t="shared" si="188"/>
        <v>0</v>
      </c>
    </row>
    <row r="3999" spans="1:19" x14ac:dyDescent="0.25">
      <c r="A3999" s="101">
        <f>'DETALLE DE CONEXIONES'!P3999</f>
        <v>0</v>
      </c>
      <c r="B3999" s="36">
        <f>'DETALLE DE CONEXIONES'!I3999</f>
        <v>0</v>
      </c>
      <c r="C3999" s="36">
        <f>'DETALLE DE CONEXIONES'!BB3999</f>
        <v>0</v>
      </c>
      <c r="D3999" s="36">
        <f>'DETALLE DE CONEXIONES'!E3999</f>
        <v>0</v>
      </c>
      <c r="E3999" s="36">
        <f t="shared" si="186"/>
        <v>1</v>
      </c>
      <c r="F3999" s="36">
        <f>IFERROR(LIMPIA('DETALLE DE CONEXIONES'!N3999,1),0)</f>
        <v>0</v>
      </c>
      <c r="G3999" s="36" t="str">
        <f>LEFT('DETALLE DE CONEXIONES'!BE3999,3)</f>
        <v/>
      </c>
      <c r="H3999" s="36" t="str">
        <f>RIGHT('DETALLE DE CONEXIONES'!AK3999,2)</f>
        <v/>
      </c>
      <c r="I3999" s="36" t="str">
        <f>LEFT('DETALLE DE CONEXIONES'!AK3999,3)</f>
        <v/>
      </c>
      <c r="J3999" s="36" t="str">
        <f>LEFT('DETALLE DE CONEXIONES'!M3999,3)</f>
        <v/>
      </c>
      <c r="K3999" s="36" t="str">
        <f>IF(LEN('DETALLE DE CONEXIONES'!M3999)&lt;12,(RIGHT('DETALLE DE CONEXIONES'!M3999,5)),(RIGHT('DETALLE DE CONEXIONES'!M3999,6)))</f>
        <v/>
      </c>
      <c r="L3999" s="36">
        <f>IF(C3999="Saliente Local",(IFERROR((LIMPIA(J3999,1)),0)),0)</f>
        <v>0</v>
      </c>
      <c r="M3999" s="36">
        <f>IF(C3999="Saliente Nacional",(IFERROR((LIMPIA(J3999,1)),0)),0)</f>
        <v>0</v>
      </c>
      <c r="N3999" s="36">
        <f>IF(C3999="Saliente Internacional",(IFERROR((LIMPIA(J3999,1)),0)),0)</f>
        <v>0</v>
      </c>
      <c r="O3999" s="36">
        <f>IF(C3999="Saliente Local",(IFERROR((LIMPIA(K3999,1)),0)),0)</f>
        <v>0</v>
      </c>
      <c r="P3999" s="36">
        <f>IF(C3999="Saliente Nacional",(IFERROR((LIMPIA(K3999,1)),0)),0)</f>
        <v>0</v>
      </c>
      <c r="Q3999" s="36">
        <f>IF(C3999="Saliente Internacional",(IFERROR((LIMPIA(K3999,1)),0)),0)</f>
        <v>0</v>
      </c>
      <c r="R3999" s="36">
        <f t="shared" si="187"/>
        <v>0</v>
      </c>
      <c r="S3999" s="36">
        <f t="shared" si="188"/>
        <v>0</v>
      </c>
    </row>
    <row r="4000" spans="1:19" x14ac:dyDescent="0.25">
      <c r="A4000" s="101">
        <f>'DETALLE DE CONEXIONES'!P4000</f>
        <v>0</v>
      </c>
      <c r="B4000" s="36">
        <f>'DETALLE DE CONEXIONES'!I4000</f>
        <v>0</v>
      </c>
      <c r="C4000" s="36">
        <f>'DETALLE DE CONEXIONES'!BB4000</f>
        <v>0</v>
      </c>
      <c r="D4000" s="36">
        <f>'DETALLE DE CONEXIONES'!E4000</f>
        <v>0</v>
      </c>
      <c r="E4000" s="36">
        <f t="shared" si="186"/>
        <v>1</v>
      </c>
      <c r="F4000" s="36">
        <f>IFERROR(LIMPIA('DETALLE DE CONEXIONES'!N4000,1),0)</f>
        <v>0</v>
      </c>
      <c r="G4000" s="36" t="str">
        <f>LEFT('DETALLE DE CONEXIONES'!BE4000,3)</f>
        <v/>
      </c>
      <c r="H4000" s="36" t="str">
        <f>RIGHT('DETALLE DE CONEXIONES'!AK4000,2)</f>
        <v/>
      </c>
      <c r="I4000" s="36" t="str">
        <f>LEFT('DETALLE DE CONEXIONES'!AK4000,3)</f>
        <v/>
      </c>
      <c r="J4000" s="36" t="str">
        <f>LEFT('DETALLE DE CONEXIONES'!M4000,3)</f>
        <v/>
      </c>
      <c r="K4000" s="36" t="str">
        <f>IF(LEN('DETALLE DE CONEXIONES'!M4000)&lt;12,(RIGHT('DETALLE DE CONEXIONES'!M4000,5)),(RIGHT('DETALLE DE CONEXIONES'!M4000,6)))</f>
        <v/>
      </c>
      <c r="L4000" s="36">
        <f>IF(C4000="Saliente Local",(IFERROR((LIMPIA(J4000,1)),0)),0)</f>
        <v>0</v>
      </c>
      <c r="M4000" s="36">
        <f>IF(C4000="Saliente Nacional",(IFERROR((LIMPIA(J4000,1)),0)),0)</f>
        <v>0</v>
      </c>
      <c r="N4000" s="36">
        <f>IF(C4000="Saliente Internacional",(IFERROR((LIMPIA(J4000,1)),0)),0)</f>
        <v>0</v>
      </c>
      <c r="O4000" s="36">
        <f>IF(C4000="Saliente Local",(IFERROR((LIMPIA(K4000,1)),0)),0)</f>
        <v>0</v>
      </c>
      <c r="P4000" s="36">
        <f>IF(C4000="Saliente Nacional",(IFERROR((LIMPIA(K4000,1)),0)),0)</f>
        <v>0</v>
      </c>
      <c r="Q4000" s="36">
        <f>IF(C4000="Saliente Internacional",(IFERROR((LIMPIA(K4000,1)),0)),0)</f>
        <v>0</v>
      </c>
      <c r="R4000" s="36">
        <f t="shared" si="187"/>
        <v>0</v>
      </c>
      <c r="S4000" s="36">
        <f t="shared" si="188"/>
        <v>0</v>
      </c>
    </row>
    <row r="4001" spans="1:19" x14ac:dyDescent="0.25">
      <c r="A4001" s="101">
        <f>'DETALLE DE CONEXIONES'!P4001</f>
        <v>0</v>
      </c>
      <c r="B4001" s="36">
        <f>'DETALLE DE CONEXIONES'!I4001</f>
        <v>0</v>
      </c>
      <c r="C4001" s="36">
        <f>'DETALLE DE CONEXIONES'!BB4001</f>
        <v>0</v>
      </c>
      <c r="D4001" s="36">
        <f>'DETALLE DE CONEXIONES'!E4001</f>
        <v>0</v>
      </c>
      <c r="E4001" s="36">
        <f t="shared" si="186"/>
        <v>1</v>
      </c>
      <c r="F4001" s="36">
        <f>IFERROR(LIMPIA('DETALLE DE CONEXIONES'!N4001,1),0)</f>
        <v>0</v>
      </c>
      <c r="G4001" s="36" t="str">
        <f>LEFT('DETALLE DE CONEXIONES'!BE4001,3)</f>
        <v/>
      </c>
      <c r="H4001" s="36" t="str">
        <f>RIGHT('DETALLE DE CONEXIONES'!AK4001,2)</f>
        <v/>
      </c>
      <c r="I4001" s="36" t="str">
        <f>LEFT('DETALLE DE CONEXIONES'!AK4001,3)</f>
        <v/>
      </c>
      <c r="J4001" s="36" t="str">
        <f>LEFT('DETALLE DE CONEXIONES'!M4001,3)</f>
        <v/>
      </c>
      <c r="K4001" s="36" t="str">
        <f>IF(LEN('DETALLE DE CONEXIONES'!M4001)&lt;12,(RIGHT('DETALLE DE CONEXIONES'!M4001,5)),(RIGHT('DETALLE DE CONEXIONES'!M4001,6)))</f>
        <v/>
      </c>
      <c r="L4001" s="36">
        <f>IF(C4001="Saliente Local",(IFERROR((LIMPIA(J4001,1)),0)),0)</f>
        <v>0</v>
      </c>
      <c r="M4001" s="36">
        <f>IF(C4001="Saliente Nacional",(IFERROR((LIMPIA(J4001,1)),0)),0)</f>
        <v>0</v>
      </c>
      <c r="N4001" s="36">
        <f>IF(C4001="Saliente Internacional",(IFERROR((LIMPIA(J4001,1)),0)),0)</f>
        <v>0</v>
      </c>
      <c r="O4001" s="36">
        <f>IF(C4001="Saliente Local",(IFERROR((LIMPIA(K4001,1)),0)),0)</f>
        <v>0</v>
      </c>
      <c r="P4001" s="36">
        <f>IF(C4001="Saliente Nacional",(IFERROR((LIMPIA(K4001,1)),0)),0)</f>
        <v>0</v>
      </c>
      <c r="Q4001" s="36">
        <f>IF(C4001="Saliente Internacional",(IFERROR((LIMPIA(K4001,1)),0)),0)</f>
        <v>0</v>
      </c>
      <c r="R4001" s="36">
        <f t="shared" si="187"/>
        <v>0</v>
      </c>
      <c r="S4001" s="36">
        <f t="shared" si="188"/>
        <v>0</v>
      </c>
    </row>
    <row r="4002" spans="1:19" x14ac:dyDescent="0.25">
      <c r="A4002" s="101">
        <f>'DETALLE DE CONEXIONES'!P4002</f>
        <v>0</v>
      </c>
      <c r="B4002" s="36">
        <f>'DETALLE DE CONEXIONES'!I4002</f>
        <v>0</v>
      </c>
      <c r="C4002" s="36">
        <f>'DETALLE DE CONEXIONES'!BB4002</f>
        <v>0</v>
      </c>
      <c r="D4002" s="36">
        <f>'DETALLE DE CONEXIONES'!E4002</f>
        <v>0</v>
      </c>
      <c r="E4002" s="36">
        <f t="shared" si="186"/>
        <v>1</v>
      </c>
      <c r="F4002" s="36">
        <f>IFERROR(LIMPIA('DETALLE DE CONEXIONES'!N4002,1),0)</f>
        <v>0</v>
      </c>
      <c r="G4002" s="36" t="str">
        <f>LEFT('DETALLE DE CONEXIONES'!BE4002,3)</f>
        <v/>
      </c>
      <c r="H4002" s="36" t="str">
        <f>RIGHT('DETALLE DE CONEXIONES'!AK4002,2)</f>
        <v/>
      </c>
      <c r="I4002" s="36" t="str">
        <f>LEFT('DETALLE DE CONEXIONES'!AK4002,3)</f>
        <v/>
      </c>
      <c r="J4002" s="36" t="str">
        <f>LEFT('DETALLE DE CONEXIONES'!M4002,3)</f>
        <v/>
      </c>
      <c r="K4002" s="36" t="str">
        <f>IF(LEN('DETALLE DE CONEXIONES'!M4002)&lt;12,(RIGHT('DETALLE DE CONEXIONES'!M4002,5)),(RIGHT('DETALLE DE CONEXIONES'!M4002,6)))</f>
        <v/>
      </c>
      <c r="L4002" s="36">
        <f>IF(C4002="Saliente Local",(IFERROR((LIMPIA(J4002,1)),0)),0)</f>
        <v>0</v>
      </c>
      <c r="M4002" s="36">
        <f>IF(C4002="Saliente Nacional",(IFERROR((LIMPIA(J4002,1)),0)),0)</f>
        <v>0</v>
      </c>
      <c r="N4002" s="36">
        <f>IF(C4002="Saliente Internacional",(IFERROR((LIMPIA(J4002,1)),0)),0)</f>
        <v>0</v>
      </c>
      <c r="O4002" s="36">
        <f>IF(C4002="Saliente Local",(IFERROR((LIMPIA(K4002,1)),0)),0)</f>
        <v>0</v>
      </c>
      <c r="P4002" s="36">
        <f>IF(C4002="Saliente Nacional",(IFERROR((LIMPIA(K4002,1)),0)),0)</f>
        <v>0</v>
      </c>
      <c r="Q4002" s="36">
        <f>IF(C4002="Saliente Internacional",(IFERROR((LIMPIA(K4002,1)),0)),0)</f>
        <v>0</v>
      </c>
      <c r="R4002" s="36">
        <f t="shared" si="187"/>
        <v>0</v>
      </c>
      <c r="S4002" s="36">
        <f t="shared" si="188"/>
        <v>0</v>
      </c>
    </row>
    <row r="4003" spans="1:19" x14ac:dyDescent="0.25">
      <c r="A4003" s="101">
        <f>'DETALLE DE CONEXIONES'!P4003</f>
        <v>0</v>
      </c>
      <c r="B4003" s="36">
        <f>'DETALLE DE CONEXIONES'!I4003</f>
        <v>0</v>
      </c>
      <c r="C4003" s="36">
        <f>'DETALLE DE CONEXIONES'!BB4003</f>
        <v>0</v>
      </c>
      <c r="D4003" s="36">
        <f>'DETALLE DE CONEXIONES'!E4003</f>
        <v>0</v>
      </c>
      <c r="E4003" s="36">
        <f t="shared" si="186"/>
        <v>1</v>
      </c>
      <c r="F4003" s="36">
        <f>IFERROR(LIMPIA('DETALLE DE CONEXIONES'!N4003,1),0)</f>
        <v>0</v>
      </c>
      <c r="G4003" s="36" t="str">
        <f>LEFT('DETALLE DE CONEXIONES'!BE4003,3)</f>
        <v/>
      </c>
      <c r="H4003" s="36" t="str">
        <f>RIGHT('DETALLE DE CONEXIONES'!AK4003,2)</f>
        <v/>
      </c>
      <c r="I4003" s="36" t="str">
        <f>LEFT('DETALLE DE CONEXIONES'!AK4003,3)</f>
        <v/>
      </c>
      <c r="J4003" s="36" t="str">
        <f>LEFT('DETALLE DE CONEXIONES'!M4003,3)</f>
        <v/>
      </c>
      <c r="K4003" s="36" t="str">
        <f>IF(LEN('DETALLE DE CONEXIONES'!M4003)&lt;12,(RIGHT('DETALLE DE CONEXIONES'!M4003,5)),(RIGHT('DETALLE DE CONEXIONES'!M4003,6)))</f>
        <v/>
      </c>
      <c r="L4003" s="36">
        <f>IF(C4003="Saliente Local",(IFERROR((LIMPIA(J4003,1)),0)),0)</f>
        <v>0</v>
      </c>
      <c r="M4003" s="36">
        <f>IF(C4003="Saliente Nacional",(IFERROR((LIMPIA(J4003,1)),0)),0)</f>
        <v>0</v>
      </c>
      <c r="N4003" s="36">
        <f>IF(C4003="Saliente Internacional",(IFERROR((LIMPIA(J4003,1)),0)),0)</f>
        <v>0</v>
      </c>
      <c r="O4003" s="36">
        <f>IF(C4003="Saliente Local",(IFERROR((LIMPIA(K4003,1)),0)),0)</f>
        <v>0</v>
      </c>
      <c r="P4003" s="36">
        <f>IF(C4003="Saliente Nacional",(IFERROR((LIMPIA(K4003,1)),0)),0)</f>
        <v>0</v>
      </c>
      <c r="Q4003" s="36">
        <f>IF(C4003="Saliente Internacional",(IFERROR((LIMPIA(K4003,1)),0)),0)</f>
        <v>0</v>
      </c>
      <c r="R4003" s="36">
        <f t="shared" si="187"/>
        <v>0</v>
      </c>
      <c r="S4003" s="36">
        <f t="shared" si="188"/>
        <v>0</v>
      </c>
    </row>
    <row r="4004" spans="1:19" x14ac:dyDescent="0.25">
      <c r="A4004" s="101">
        <f>'DETALLE DE CONEXIONES'!P4004</f>
        <v>0</v>
      </c>
      <c r="B4004" s="36">
        <f>'DETALLE DE CONEXIONES'!I4004</f>
        <v>0</v>
      </c>
      <c r="C4004" s="36">
        <f>'DETALLE DE CONEXIONES'!BB4004</f>
        <v>0</v>
      </c>
      <c r="D4004" s="36">
        <f>'DETALLE DE CONEXIONES'!E4004</f>
        <v>0</v>
      </c>
      <c r="E4004" s="36">
        <f t="shared" si="186"/>
        <v>1</v>
      </c>
      <c r="F4004" s="36">
        <f>IFERROR(LIMPIA('DETALLE DE CONEXIONES'!N4004,1),0)</f>
        <v>0</v>
      </c>
      <c r="G4004" s="36" t="str">
        <f>LEFT('DETALLE DE CONEXIONES'!BE4004,3)</f>
        <v/>
      </c>
      <c r="H4004" s="36" t="str">
        <f>RIGHT('DETALLE DE CONEXIONES'!AK4004,2)</f>
        <v/>
      </c>
      <c r="I4004" s="36" t="str">
        <f>LEFT('DETALLE DE CONEXIONES'!AK4004,3)</f>
        <v/>
      </c>
      <c r="J4004" s="36" t="str">
        <f>LEFT('DETALLE DE CONEXIONES'!M4004,3)</f>
        <v/>
      </c>
      <c r="K4004" s="36" t="str">
        <f>IF(LEN('DETALLE DE CONEXIONES'!M4004)&lt;12,(RIGHT('DETALLE DE CONEXIONES'!M4004,5)),(RIGHT('DETALLE DE CONEXIONES'!M4004,6)))</f>
        <v/>
      </c>
      <c r="L4004" s="36">
        <f>IF(C4004="Saliente Local",(IFERROR((LIMPIA(J4004,1)),0)),0)</f>
        <v>0</v>
      </c>
      <c r="M4004" s="36">
        <f>IF(C4004="Saliente Nacional",(IFERROR((LIMPIA(J4004,1)),0)),0)</f>
        <v>0</v>
      </c>
      <c r="N4004" s="36">
        <f>IF(C4004="Saliente Internacional",(IFERROR((LIMPIA(J4004,1)),0)),0)</f>
        <v>0</v>
      </c>
      <c r="O4004" s="36">
        <f>IF(C4004="Saliente Local",(IFERROR((LIMPIA(K4004,1)),0)),0)</f>
        <v>0</v>
      </c>
      <c r="P4004" s="36">
        <f>IF(C4004="Saliente Nacional",(IFERROR((LIMPIA(K4004,1)),0)),0)</f>
        <v>0</v>
      </c>
      <c r="Q4004" s="36">
        <f>IF(C4004="Saliente Internacional",(IFERROR((LIMPIA(K4004,1)),0)),0)</f>
        <v>0</v>
      </c>
      <c r="R4004" s="36">
        <f t="shared" si="187"/>
        <v>0</v>
      </c>
      <c r="S4004" s="36">
        <f t="shared" si="188"/>
        <v>0</v>
      </c>
    </row>
    <row r="4005" spans="1:19" x14ac:dyDescent="0.25">
      <c r="A4005" s="101">
        <f>'DETALLE DE CONEXIONES'!P4005</f>
        <v>0</v>
      </c>
      <c r="B4005" s="36">
        <f>'DETALLE DE CONEXIONES'!I4005</f>
        <v>0</v>
      </c>
      <c r="C4005" s="36">
        <f>'DETALLE DE CONEXIONES'!BB4005</f>
        <v>0</v>
      </c>
      <c r="D4005" s="36">
        <f>'DETALLE DE CONEXIONES'!E4005</f>
        <v>0</v>
      </c>
      <c r="E4005" s="36">
        <f t="shared" si="186"/>
        <v>1</v>
      </c>
      <c r="F4005" s="36">
        <f>IFERROR(LIMPIA('DETALLE DE CONEXIONES'!N4005,1),0)</f>
        <v>0</v>
      </c>
      <c r="G4005" s="36" t="str">
        <f>LEFT('DETALLE DE CONEXIONES'!BE4005,3)</f>
        <v/>
      </c>
      <c r="H4005" s="36" t="str">
        <f>RIGHT('DETALLE DE CONEXIONES'!AK4005,2)</f>
        <v/>
      </c>
      <c r="I4005" s="36" t="str">
        <f>LEFT('DETALLE DE CONEXIONES'!AK4005,3)</f>
        <v/>
      </c>
      <c r="J4005" s="36" t="str">
        <f>LEFT('DETALLE DE CONEXIONES'!M4005,3)</f>
        <v/>
      </c>
      <c r="K4005" s="36" t="str">
        <f>IF(LEN('DETALLE DE CONEXIONES'!M4005)&lt;12,(RIGHT('DETALLE DE CONEXIONES'!M4005,5)),(RIGHT('DETALLE DE CONEXIONES'!M4005,6)))</f>
        <v/>
      </c>
      <c r="L4005" s="36">
        <f>IF(C4005="Saliente Local",(IFERROR((LIMPIA(J4005,1)),0)),0)</f>
        <v>0</v>
      </c>
      <c r="M4005" s="36">
        <f>IF(C4005="Saliente Nacional",(IFERROR((LIMPIA(J4005,1)),0)),0)</f>
        <v>0</v>
      </c>
      <c r="N4005" s="36">
        <f>IF(C4005="Saliente Internacional",(IFERROR((LIMPIA(J4005,1)),0)),0)</f>
        <v>0</v>
      </c>
      <c r="O4005" s="36">
        <f>IF(C4005="Saliente Local",(IFERROR((LIMPIA(K4005,1)),0)),0)</f>
        <v>0</v>
      </c>
      <c r="P4005" s="36">
        <f>IF(C4005="Saliente Nacional",(IFERROR((LIMPIA(K4005,1)),0)),0)</f>
        <v>0</v>
      </c>
      <c r="Q4005" s="36">
        <f>IF(C4005="Saliente Internacional",(IFERROR((LIMPIA(K4005,1)),0)),0)</f>
        <v>0</v>
      </c>
      <c r="R4005" s="36">
        <f t="shared" si="187"/>
        <v>0</v>
      </c>
      <c r="S4005" s="36">
        <f t="shared" si="188"/>
        <v>0</v>
      </c>
    </row>
    <row r="4006" spans="1:19" x14ac:dyDescent="0.25">
      <c r="A4006" s="101">
        <f>'DETALLE DE CONEXIONES'!P4006</f>
        <v>0</v>
      </c>
      <c r="B4006" s="36">
        <f>'DETALLE DE CONEXIONES'!I4006</f>
        <v>0</v>
      </c>
      <c r="C4006" s="36">
        <f>'DETALLE DE CONEXIONES'!BB4006</f>
        <v>0</v>
      </c>
      <c r="D4006" s="36">
        <f>'DETALLE DE CONEXIONES'!E4006</f>
        <v>0</v>
      </c>
      <c r="E4006" s="36">
        <f t="shared" si="186"/>
        <v>1</v>
      </c>
      <c r="F4006" s="36">
        <f>IFERROR(LIMPIA('DETALLE DE CONEXIONES'!N4006,1),0)</f>
        <v>0</v>
      </c>
      <c r="G4006" s="36" t="str">
        <f>LEFT('DETALLE DE CONEXIONES'!BE4006,3)</f>
        <v/>
      </c>
      <c r="H4006" s="36" t="str">
        <f>RIGHT('DETALLE DE CONEXIONES'!AK4006,2)</f>
        <v/>
      </c>
      <c r="I4006" s="36" t="str">
        <f>LEFT('DETALLE DE CONEXIONES'!AK4006,3)</f>
        <v/>
      </c>
      <c r="J4006" s="36" t="str">
        <f>LEFT('DETALLE DE CONEXIONES'!M4006,3)</f>
        <v/>
      </c>
      <c r="K4006" s="36" t="str">
        <f>IF(LEN('DETALLE DE CONEXIONES'!M4006)&lt;12,(RIGHT('DETALLE DE CONEXIONES'!M4006,5)),(RIGHT('DETALLE DE CONEXIONES'!M4006,6)))</f>
        <v/>
      </c>
      <c r="L4006" s="36">
        <f>IF(C4006="Saliente Local",(IFERROR((LIMPIA(J4006,1)),0)),0)</f>
        <v>0</v>
      </c>
      <c r="M4006" s="36">
        <f>IF(C4006="Saliente Nacional",(IFERROR((LIMPIA(J4006,1)),0)),0)</f>
        <v>0</v>
      </c>
      <c r="N4006" s="36">
        <f>IF(C4006="Saliente Internacional",(IFERROR((LIMPIA(J4006,1)),0)),0)</f>
        <v>0</v>
      </c>
      <c r="O4006" s="36">
        <f>IF(C4006="Saliente Local",(IFERROR((LIMPIA(K4006,1)),0)),0)</f>
        <v>0</v>
      </c>
      <c r="P4006" s="36">
        <f>IF(C4006="Saliente Nacional",(IFERROR((LIMPIA(K4006,1)),0)),0)</f>
        <v>0</v>
      </c>
      <c r="Q4006" s="36">
        <f>IF(C4006="Saliente Internacional",(IFERROR((LIMPIA(K4006,1)),0)),0)</f>
        <v>0</v>
      </c>
      <c r="R4006" s="36">
        <f t="shared" si="187"/>
        <v>0</v>
      </c>
      <c r="S4006" s="36">
        <f t="shared" si="188"/>
        <v>0</v>
      </c>
    </row>
    <row r="4007" spans="1:19" x14ac:dyDescent="0.25">
      <c r="A4007" s="101">
        <f>'DETALLE DE CONEXIONES'!P4007</f>
        <v>0</v>
      </c>
      <c r="B4007" s="36">
        <f>'DETALLE DE CONEXIONES'!I4007</f>
        <v>0</v>
      </c>
      <c r="C4007" s="36">
        <f>'DETALLE DE CONEXIONES'!BB4007</f>
        <v>0</v>
      </c>
      <c r="D4007" s="36">
        <f>'DETALLE DE CONEXIONES'!E4007</f>
        <v>0</v>
      </c>
      <c r="E4007" s="36">
        <f t="shared" si="186"/>
        <v>1</v>
      </c>
      <c r="F4007" s="36">
        <f>IFERROR(LIMPIA('DETALLE DE CONEXIONES'!N4007,1),0)</f>
        <v>0</v>
      </c>
      <c r="G4007" s="36" t="str">
        <f>LEFT('DETALLE DE CONEXIONES'!BE4007,3)</f>
        <v/>
      </c>
      <c r="H4007" s="36" t="str">
        <f>RIGHT('DETALLE DE CONEXIONES'!AK4007,2)</f>
        <v/>
      </c>
      <c r="I4007" s="36" t="str">
        <f>LEFT('DETALLE DE CONEXIONES'!AK4007,3)</f>
        <v/>
      </c>
      <c r="J4007" s="36" t="str">
        <f>LEFT('DETALLE DE CONEXIONES'!M4007,3)</f>
        <v/>
      </c>
      <c r="K4007" s="36" t="str">
        <f>IF(LEN('DETALLE DE CONEXIONES'!M4007)&lt;12,(RIGHT('DETALLE DE CONEXIONES'!M4007,5)),(RIGHT('DETALLE DE CONEXIONES'!M4007,6)))</f>
        <v/>
      </c>
      <c r="L4007" s="36">
        <f>IF(C4007="Saliente Local",(IFERROR((LIMPIA(J4007,1)),0)),0)</f>
        <v>0</v>
      </c>
      <c r="M4007" s="36">
        <f>IF(C4007="Saliente Nacional",(IFERROR((LIMPIA(J4007,1)),0)),0)</f>
        <v>0</v>
      </c>
      <c r="N4007" s="36">
        <f>IF(C4007="Saliente Internacional",(IFERROR((LIMPIA(J4007,1)),0)),0)</f>
        <v>0</v>
      </c>
      <c r="O4007" s="36">
        <f>IF(C4007="Saliente Local",(IFERROR((LIMPIA(K4007,1)),0)),0)</f>
        <v>0</v>
      </c>
      <c r="P4007" s="36">
        <f>IF(C4007="Saliente Nacional",(IFERROR((LIMPIA(K4007,1)),0)),0)</f>
        <v>0</v>
      </c>
      <c r="Q4007" s="36">
        <f>IF(C4007="Saliente Internacional",(IFERROR((LIMPIA(K4007,1)),0)),0)</f>
        <v>0</v>
      </c>
      <c r="R4007" s="36">
        <f t="shared" si="187"/>
        <v>0</v>
      </c>
      <c r="S4007" s="36">
        <f t="shared" si="188"/>
        <v>0</v>
      </c>
    </row>
    <row r="4008" spans="1:19" x14ac:dyDescent="0.25">
      <c r="A4008" s="101">
        <f>'DETALLE DE CONEXIONES'!P4008</f>
        <v>0</v>
      </c>
      <c r="B4008" s="36">
        <f>'DETALLE DE CONEXIONES'!I4008</f>
        <v>0</v>
      </c>
      <c r="C4008" s="36">
        <f>'DETALLE DE CONEXIONES'!BB4008</f>
        <v>0</v>
      </c>
      <c r="D4008" s="36">
        <f>'DETALLE DE CONEXIONES'!E4008</f>
        <v>0</v>
      </c>
      <c r="E4008" s="36">
        <f t="shared" si="186"/>
        <v>1</v>
      </c>
      <c r="F4008" s="36">
        <f>IFERROR(LIMPIA('DETALLE DE CONEXIONES'!N4008,1),0)</f>
        <v>0</v>
      </c>
      <c r="G4008" s="36" t="str">
        <f>LEFT('DETALLE DE CONEXIONES'!BE4008,3)</f>
        <v/>
      </c>
      <c r="H4008" s="36" t="str">
        <f>RIGHT('DETALLE DE CONEXIONES'!AK4008,2)</f>
        <v/>
      </c>
      <c r="I4008" s="36" t="str">
        <f>LEFT('DETALLE DE CONEXIONES'!AK4008,3)</f>
        <v/>
      </c>
      <c r="J4008" s="36" t="str">
        <f>LEFT('DETALLE DE CONEXIONES'!M4008,3)</f>
        <v/>
      </c>
      <c r="K4008" s="36" t="str">
        <f>IF(LEN('DETALLE DE CONEXIONES'!M4008)&lt;12,(RIGHT('DETALLE DE CONEXIONES'!M4008,5)),(RIGHT('DETALLE DE CONEXIONES'!M4008,6)))</f>
        <v/>
      </c>
      <c r="L4008" s="36">
        <f>IF(C4008="Saliente Local",(IFERROR((LIMPIA(J4008,1)),0)),0)</f>
        <v>0</v>
      </c>
      <c r="M4008" s="36">
        <f>IF(C4008="Saliente Nacional",(IFERROR((LIMPIA(J4008,1)),0)),0)</f>
        <v>0</v>
      </c>
      <c r="N4008" s="36">
        <f>IF(C4008="Saliente Internacional",(IFERROR((LIMPIA(J4008,1)),0)),0)</f>
        <v>0</v>
      </c>
      <c r="O4008" s="36">
        <f>IF(C4008="Saliente Local",(IFERROR((LIMPIA(K4008,1)),0)),0)</f>
        <v>0</v>
      </c>
      <c r="P4008" s="36">
        <f>IF(C4008="Saliente Nacional",(IFERROR((LIMPIA(K4008,1)),0)),0)</f>
        <v>0</v>
      </c>
      <c r="Q4008" s="36">
        <f>IF(C4008="Saliente Internacional",(IFERROR((LIMPIA(K4008,1)),0)),0)</f>
        <v>0</v>
      </c>
      <c r="R4008" s="36">
        <f t="shared" si="187"/>
        <v>0</v>
      </c>
      <c r="S4008" s="36">
        <f t="shared" si="188"/>
        <v>0</v>
      </c>
    </row>
    <row r="4009" spans="1:19" x14ac:dyDescent="0.25">
      <c r="A4009" s="101">
        <f>'DETALLE DE CONEXIONES'!P4009</f>
        <v>0</v>
      </c>
      <c r="B4009" s="36">
        <f>'DETALLE DE CONEXIONES'!I4009</f>
        <v>0</v>
      </c>
      <c r="C4009" s="36">
        <f>'DETALLE DE CONEXIONES'!BB4009</f>
        <v>0</v>
      </c>
      <c r="D4009" s="36">
        <f>'DETALLE DE CONEXIONES'!E4009</f>
        <v>0</v>
      </c>
      <c r="E4009" s="36">
        <f t="shared" si="186"/>
        <v>1</v>
      </c>
      <c r="F4009" s="36">
        <f>IFERROR(LIMPIA('DETALLE DE CONEXIONES'!N4009,1),0)</f>
        <v>0</v>
      </c>
      <c r="G4009" s="36" t="str">
        <f>LEFT('DETALLE DE CONEXIONES'!BE4009,3)</f>
        <v/>
      </c>
      <c r="H4009" s="36" t="str">
        <f>RIGHT('DETALLE DE CONEXIONES'!AK4009,2)</f>
        <v/>
      </c>
      <c r="I4009" s="36" t="str">
        <f>LEFT('DETALLE DE CONEXIONES'!AK4009,3)</f>
        <v/>
      </c>
      <c r="J4009" s="36" t="str">
        <f>LEFT('DETALLE DE CONEXIONES'!M4009,3)</f>
        <v/>
      </c>
      <c r="K4009" s="36" t="str">
        <f>IF(LEN('DETALLE DE CONEXIONES'!M4009)&lt;12,(RIGHT('DETALLE DE CONEXIONES'!M4009,5)),(RIGHT('DETALLE DE CONEXIONES'!M4009,6)))</f>
        <v/>
      </c>
      <c r="L4009" s="36">
        <f>IF(C4009="Saliente Local",(IFERROR((LIMPIA(J4009,1)),0)),0)</f>
        <v>0</v>
      </c>
      <c r="M4009" s="36">
        <f>IF(C4009="Saliente Nacional",(IFERROR((LIMPIA(J4009,1)),0)),0)</f>
        <v>0</v>
      </c>
      <c r="N4009" s="36">
        <f>IF(C4009="Saliente Internacional",(IFERROR((LIMPIA(J4009,1)),0)),0)</f>
        <v>0</v>
      </c>
      <c r="O4009" s="36">
        <f>IF(C4009="Saliente Local",(IFERROR((LIMPIA(K4009,1)),0)),0)</f>
        <v>0</v>
      </c>
      <c r="P4009" s="36">
        <f>IF(C4009="Saliente Nacional",(IFERROR((LIMPIA(K4009,1)),0)),0)</f>
        <v>0</v>
      </c>
      <c r="Q4009" s="36">
        <f>IF(C4009="Saliente Internacional",(IFERROR((LIMPIA(K4009,1)),0)),0)</f>
        <v>0</v>
      </c>
      <c r="R4009" s="36">
        <f t="shared" si="187"/>
        <v>0</v>
      </c>
      <c r="S4009" s="36">
        <f t="shared" si="188"/>
        <v>0</v>
      </c>
    </row>
    <row r="4010" spans="1:19" x14ac:dyDescent="0.25">
      <c r="A4010" s="101">
        <f>'DETALLE DE CONEXIONES'!P4010</f>
        <v>0</v>
      </c>
      <c r="B4010" s="36">
        <f>'DETALLE DE CONEXIONES'!I4010</f>
        <v>0</v>
      </c>
      <c r="C4010" s="36">
        <f>'DETALLE DE CONEXIONES'!BB4010</f>
        <v>0</v>
      </c>
      <c r="D4010" s="36">
        <f>'DETALLE DE CONEXIONES'!E4010</f>
        <v>0</v>
      </c>
      <c r="E4010" s="36">
        <f t="shared" si="186"/>
        <v>1</v>
      </c>
      <c r="F4010" s="36">
        <f>IFERROR(LIMPIA('DETALLE DE CONEXIONES'!N4010,1),0)</f>
        <v>0</v>
      </c>
      <c r="G4010" s="36" t="str">
        <f>LEFT('DETALLE DE CONEXIONES'!BE4010,3)</f>
        <v/>
      </c>
      <c r="H4010" s="36" t="str">
        <f>RIGHT('DETALLE DE CONEXIONES'!AK4010,2)</f>
        <v/>
      </c>
      <c r="I4010" s="36" t="str">
        <f>LEFT('DETALLE DE CONEXIONES'!AK4010,3)</f>
        <v/>
      </c>
      <c r="J4010" s="36" t="str">
        <f>LEFT('DETALLE DE CONEXIONES'!M4010,3)</f>
        <v/>
      </c>
      <c r="K4010" s="36" t="str">
        <f>IF(LEN('DETALLE DE CONEXIONES'!M4010)&lt;12,(RIGHT('DETALLE DE CONEXIONES'!M4010,5)),(RIGHT('DETALLE DE CONEXIONES'!M4010,6)))</f>
        <v/>
      </c>
      <c r="L4010" s="36">
        <f>IF(C4010="Saliente Local",(IFERROR((LIMPIA(J4010,1)),0)),0)</f>
        <v>0</v>
      </c>
      <c r="M4010" s="36">
        <f>IF(C4010="Saliente Nacional",(IFERROR((LIMPIA(J4010,1)),0)),0)</f>
        <v>0</v>
      </c>
      <c r="N4010" s="36">
        <f>IF(C4010="Saliente Internacional",(IFERROR((LIMPIA(J4010,1)),0)),0)</f>
        <v>0</v>
      </c>
      <c r="O4010" s="36">
        <f>IF(C4010="Saliente Local",(IFERROR((LIMPIA(K4010,1)),0)),0)</f>
        <v>0</v>
      </c>
      <c r="P4010" s="36">
        <f>IF(C4010="Saliente Nacional",(IFERROR((LIMPIA(K4010,1)),0)),0)</f>
        <v>0</v>
      </c>
      <c r="Q4010" s="36">
        <f>IF(C4010="Saliente Internacional",(IFERROR((LIMPIA(K4010,1)),0)),0)</f>
        <v>0</v>
      </c>
      <c r="R4010" s="36">
        <f t="shared" si="187"/>
        <v>0</v>
      </c>
      <c r="S4010" s="36">
        <f t="shared" si="188"/>
        <v>0</v>
      </c>
    </row>
    <row r="4011" spans="1:19" x14ac:dyDescent="0.25">
      <c r="A4011" s="101">
        <f>'DETALLE DE CONEXIONES'!P4011</f>
        <v>0</v>
      </c>
      <c r="B4011" s="36">
        <f>'DETALLE DE CONEXIONES'!I4011</f>
        <v>0</v>
      </c>
      <c r="C4011" s="36">
        <f>'DETALLE DE CONEXIONES'!BB4011</f>
        <v>0</v>
      </c>
      <c r="D4011" s="36">
        <f>'DETALLE DE CONEXIONES'!E4011</f>
        <v>0</v>
      </c>
      <c r="E4011" s="36">
        <f t="shared" si="186"/>
        <v>1</v>
      </c>
      <c r="F4011" s="36">
        <f>IFERROR(LIMPIA('DETALLE DE CONEXIONES'!N4011,1),0)</f>
        <v>0</v>
      </c>
      <c r="G4011" s="36" t="str">
        <f>LEFT('DETALLE DE CONEXIONES'!BE4011,3)</f>
        <v/>
      </c>
      <c r="H4011" s="36" t="str">
        <f>RIGHT('DETALLE DE CONEXIONES'!AK4011,2)</f>
        <v/>
      </c>
      <c r="I4011" s="36" t="str">
        <f>LEFT('DETALLE DE CONEXIONES'!AK4011,3)</f>
        <v/>
      </c>
      <c r="J4011" s="36" t="str">
        <f>LEFT('DETALLE DE CONEXIONES'!M4011,3)</f>
        <v/>
      </c>
      <c r="K4011" s="36" t="str">
        <f>IF(LEN('DETALLE DE CONEXIONES'!M4011)&lt;12,(RIGHT('DETALLE DE CONEXIONES'!M4011,5)),(RIGHT('DETALLE DE CONEXIONES'!M4011,6)))</f>
        <v/>
      </c>
      <c r="L4011" s="36">
        <f>IF(C4011="Saliente Local",(IFERROR((LIMPIA(J4011,1)),0)),0)</f>
        <v>0</v>
      </c>
      <c r="M4011" s="36">
        <f>IF(C4011="Saliente Nacional",(IFERROR((LIMPIA(J4011,1)),0)),0)</f>
        <v>0</v>
      </c>
      <c r="N4011" s="36">
        <f>IF(C4011="Saliente Internacional",(IFERROR((LIMPIA(J4011,1)),0)),0)</f>
        <v>0</v>
      </c>
      <c r="O4011" s="36">
        <f>IF(C4011="Saliente Local",(IFERROR((LIMPIA(K4011,1)),0)),0)</f>
        <v>0</v>
      </c>
      <c r="P4011" s="36">
        <f>IF(C4011="Saliente Nacional",(IFERROR((LIMPIA(K4011,1)),0)),0)</f>
        <v>0</v>
      </c>
      <c r="Q4011" s="36">
        <f>IF(C4011="Saliente Internacional",(IFERROR((LIMPIA(K4011,1)),0)),0)</f>
        <v>0</v>
      </c>
      <c r="R4011" s="36">
        <f t="shared" si="187"/>
        <v>0</v>
      </c>
      <c r="S4011" s="36">
        <f t="shared" si="188"/>
        <v>0</v>
      </c>
    </row>
    <row r="4012" spans="1:19" x14ac:dyDescent="0.25">
      <c r="A4012" s="101">
        <f>'DETALLE DE CONEXIONES'!P4012</f>
        <v>0</v>
      </c>
      <c r="B4012" s="36">
        <f>'DETALLE DE CONEXIONES'!I4012</f>
        <v>0</v>
      </c>
      <c r="C4012" s="36">
        <f>'DETALLE DE CONEXIONES'!BB4012</f>
        <v>0</v>
      </c>
      <c r="D4012" s="36">
        <f>'DETALLE DE CONEXIONES'!E4012</f>
        <v>0</v>
      </c>
      <c r="E4012" s="36">
        <f t="shared" si="186"/>
        <v>1</v>
      </c>
      <c r="F4012" s="36">
        <f>IFERROR(LIMPIA('DETALLE DE CONEXIONES'!N4012,1),0)</f>
        <v>0</v>
      </c>
      <c r="G4012" s="36" t="str">
        <f>LEFT('DETALLE DE CONEXIONES'!BE4012,3)</f>
        <v/>
      </c>
      <c r="H4012" s="36" t="str">
        <f>RIGHT('DETALLE DE CONEXIONES'!AK4012,2)</f>
        <v/>
      </c>
      <c r="I4012" s="36" t="str">
        <f>LEFT('DETALLE DE CONEXIONES'!AK4012,3)</f>
        <v/>
      </c>
      <c r="J4012" s="36" t="str">
        <f>LEFT('DETALLE DE CONEXIONES'!M4012,3)</f>
        <v/>
      </c>
      <c r="K4012" s="36" t="str">
        <f>IF(LEN('DETALLE DE CONEXIONES'!M4012)&lt;12,(RIGHT('DETALLE DE CONEXIONES'!M4012,5)),(RIGHT('DETALLE DE CONEXIONES'!M4012,6)))</f>
        <v/>
      </c>
      <c r="L4012" s="36">
        <f>IF(C4012="Saliente Local",(IFERROR((LIMPIA(J4012,1)),0)),0)</f>
        <v>0</v>
      </c>
      <c r="M4012" s="36">
        <f>IF(C4012="Saliente Nacional",(IFERROR((LIMPIA(J4012,1)),0)),0)</f>
        <v>0</v>
      </c>
      <c r="N4012" s="36">
        <f>IF(C4012="Saliente Internacional",(IFERROR((LIMPIA(J4012,1)),0)),0)</f>
        <v>0</v>
      </c>
      <c r="O4012" s="36">
        <f>IF(C4012="Saliente Local",(IFERROR((LIMPIA(K4012,1)),0)),0)</f>
        <v>0</v>
      </c>
      <c r="P4012" s="36">
        <f>IF(C4012="Saliente Nacional",(IFERROR((LIMPIA(K4012,1)),0)),0)</f>
        <v>0</v>
      </c>
      <c r="Q4012" s="36">
        <f>IF(C4012="Saliente Internacional",(IFERROR((LIMPIA(K4012,1)),0)),0)</f>
        <v>0</v>
      </c>
      <c r="R4012" s="36">
        <f t="shared" si="187"/>
        <v>0</v>
      </c>
      <c r="S4012" s="36">
        <f t="shared" si="188"/>
        <v>0</v>
      </c>
    </row>
    <row r="4013" spans="1:19" x14ac:dyDescent="0.25">
      <c r="A4013" s="101">
        <f>'DETALLE DE CONEXIONES'!P4013</f>
        <v>0</v>
      </c>
      <c r="B4013" s="36">
        <f>'DETALLE DE CONEXIONES'!I4013</f>
        <v>0</v>
      </c>
      <c r="C4013" s="36">
        <f>'DETALLE DE CONEXIONES'!BB4013</f>
        <v>0</v>
      </c>
      <c r="D4013" s="36">
        <f>'DETALLE DE CONEXIONES'!E4013</f>
        <v>0</v>
      </c>
      <c r="E4013" s="36">
        <f t="shared" si="186"/>
        <v>1</v>
      </c>
      <c r="F4013" s="36">
        <f>IFERROR(LIMPIA('DETALLE DE CONEXIONES'!N4013,1),0)</f>
        <v>0</v>
      </c>
      <c r="G4013" s="36" t="str">
        <f>LEFT('DETALLE DE CONEXIONES'!BE4013,3)</f>
        <v/>
      </c>
      <c r="H4013" s="36" t="str">
        <f>RIGHT('DETALLE DE CONEXIONES'!AK4013,2)</f>
        <v/>
      </c>
      <c r="I4013" s="36" t="str">
        <f>LEFT('DETALLE DE CONEXIONES'!AK4013,3)</f>
        <v/>
      </c>
      <c r="J4013" s="36" t="str">
        <f>LEFT('DETALLE DE CONEXIONES'!M4013,3)</f>
        <v/>
      </c>
      <c r="K4013" s="36" t="str">
        <f>IF(LEN('DETALLE DE CONEXIONES'!M4013)&lt;12,(RIGHT('DETALLE DE CONEXIONES'!M4013,5)),(RIGHT('DETALLE DE CONEXIONES'!M4013,6)))</f>
        <v/>
      </c>
      <c r="L4013" s="36">
        <f>IF(C4013="Saliente Local",(IFERROR((LIMPIA(J4013,1)),0)),0)</f>
        <v>0</v>
      </c>
      <c r="M4013" s="36">
        <f>IF(C4013="Saliente Nacional",(IFERROR((LIMPIA(J4013,1)),0)),0)</f>
        <v>0</v>
      </c>
      <c r="N4013" s="36">
        <f>IF(C4013="Saliente Internacional",(IFERROR((LIMPIA(J4013,1)),0)),0)</f>
        <v>0</v>
      </c>
      <c r="O4013" s="36">
        <f>IF(C4013="Saliente Local",(IFERROR((LIMPIA(K4013,1)),0)),0)</f>
        <v>0</v>
      </c>
      <c r="P4013" s="36">
        <f>IF(C4013="Saliente Nacional",(IFERROR((LIMPIA(K4013,1)),0)),0)</f>
        <v>0</v>
      </c>
      <c r="Q4013" s="36">
        <f>IF(C4013="Saliente Internacional",(IFERROR((LIMPIA(K4013,1)),0)),0)</f>
        <v>0</v>
      </c>
      <c r="R4013" s="36">
        <f t="shared" si="187"/>
        <v>0</v>
      </c>
      <c r="S4013" s="36">
        <f t="shared" si="188"/>
        <v>0</v>
      </c>
    </row>
    <row r="4014" spans="1:19" x14ac:dyDescent="0.25">
      <c r="A4014" s="101">
        <f>'DETALLE DE CONEXIONES'!P4014</f>
        <v>0</v>
      </c>
      <c r="B4014" s="36">
        <f>'DETALLE DE CONEXIONES'!I4014</f>
        <v>0</v>
      </c>
      <c r="C4014" s="36">
        <f>'DETALLE DE CONEXIONES'!BB4014</f>
        <v>0</v>
      </c>
      <c r="D4014" s="36">
        <f>'DETALLE DE CONEXIONES'!E4014</f>
        <v>0</v>
      </c>
      <c r="E4014" s="36">
        <f t="shared" si="186"/>
        <v>1</v>
      </c>
      <c r="F4014" s="36">
        <f>IFERROR(LIMPIA('DETALLE DE CONEXIONES'!N4014,1),0)</f>
        <v>0</v>
      </c>
      <c r="G4014" s="36" t="str">
        <f>LEFT('DETALLE DE CONEXIONES'!BE4014,3)</f>
        <v/>
      </c>
      <c r="H4014" s="36" t="str">
        <f>RIGHT('DETALLE DE CONEXIONES'!AK4014,2)</f>
        <v/>
      </c>
      <c r="I4014" s="36" t="str">
        <f>LEFT('DETALLE DE CONEXIONES'!AK4014,3)</f>
        <v/>
      </c>
      <c r="J4014" s="36" t="str">
        <f>LEFT('DETALLE DE CONEXIONES'!M4014,3)</f>
        <v/>
      </c>
      <c r="K4014" s="36" t="str">
        <f>IF(LEN('DETALLE DE CONEXIONES'!M4014)&lt;12,(RIGHT('DETALLE DE CONEXIONES'!M4014,5)),(RIGHT('DETALLE DE CONEXIONES'!M4014,6)))</f>
        <v/>
      </c>
      <c r="L4014" s="36">
        <f>IF(C4014="Saliente Local",(IFERROR((LIMPIA(J4014,1)),0)),0)</f>
        <v>0</v>
      </c>
      <c r="M4014" s="36">
        <f>IF(C4014="Saliente Nacional",(IFERROR((LIMPIA(J4014,1)),0)),0)</f>
        <v>0</v>
      </c>
      <c r="N4014" s="36">
        <f>IF(C4014="Saliente Internacional",(IFERROR((LIMPIA(J4014,1)),0)),0)</f>
        <v>0</v>
      </c>
      <c r="O4014" s="36">
        <f>IF(C4014="Saliente Local",(IFERROR((LIMPIA(K4014,1)),0)),0)</f>
        <v>0</v>
      </c>
      <c r="P4014" s="36">
        <f>IF(C4014="Saliente Nacional",(IFERROR((LIMPIA(K4014,1)),0)),0)</f>
        <v>0</v>
      </c>
      <c r="Q4014" s="36">
        <f>IF(C4014="Saliente Internacional",(IFERROR((LIMPIA(K4014,1)),0)),0)</f>
        <v>0</v>
      </c>
      <c r="R4014" s="36">
        <f t="shared" si="187"/>
        <v>0</v>
      </c>
      <c r="S4014" s="36">
        <f t="shared" si="188"/>
        <v>0</v>
      </c>
    </row>
    <row r="4015" spans="1:19" x14ac:dyDescent="0.25">
      <c r="A4015" s="101">
        <f>'DETALLE DE CONEXIONES'!P4015</f>
        <v>0</v>
      </c>
      <c r="B4015" s="36">
        <f>'DETALLE DE CONEXIONES'!I4015</f>
        <v>0</v>
      </c>
      <c r="C4015" s="36">
        <f>'DETALLE DE CONEXIONES'!BB4015</f>
        <v>0</v>
      </c>
      <c r="D4015" s="36">
        <f>'DETALLE DE CONEXIONES'!E4015</f>
        <v>0</v>
      </c>
      <c r="E4015" s="36">
        <f t="shared" si="186"/>
        <v>1</v>
      </c>
      <c r="F4015" s="36">
        <f>IFERROR(LIMPIA('DETALLE DE CONEXIONES'!N4015,1),0)</f>
        <v>0</v>
      </c>
      <c r="G4015" s="36" t="str">
        <f>LEFT('DETALLE DE CONEXIONES'!BE4015,3)</f>
        <v/>
      </c>
      <c r="H4015" s="36" t="str">
        <f>RIGHT('DETALLE DE CONEXIONES'!AK4015,2)</f>
        <v/>
      </c>
      <c r="I4015" s="36" t="str">
        <f>LEFT('DETALLE DE CONEXIONES'!AK4015,3)</f>
        <v/>
      </c>
      <c r="J4015" s="36" t="str">
        <f>LEFT('DETALLE DE CONEXIONES'!M4015,3)</f>
        <v/>
      </c>
      <c r="K4015" s="36" t="str">
        <f>IF(LEN('DETALLE DE CONEXIONES'!M4015)&lt;12,(RIGHT('DETALLE DE CONEXIONES'!M4015,5)),(RIGHT('DETALLE DE CONEXIONES'!M4015,6)))</f>
        <v/>
      </c>
      <c r="L4015" s="36">
        <f>IF(C4015="Saliente Local",(IFERROR((LIMPIA(J4015,1)),0)),0)</f>
        <v>0</v>
      </c>
      <c r="M4015" s="36">
        <f>IF(C4015="Saliente Nacional",(IFERROR((LIMPIA(J4015,1)),0)),0)</f>
        <v>0</v>
      </c>
      <c r="N4015" s="36">
        <f>IF(C4015="Saliente Internacional",(IFERROR((LIMPIA(J4015,1)),0)),0)</f>
        <v>0</v>
      </c>
      <c r="O4015" s="36">
        <f>IF(C4015="Saliente Local",(IFERROR((LIMPIA(K4015,1)),0)),0)</f>
        <v>0</v>
      </c>
      <c r="P4015" s="36">
        <f>IF(C4015="Saliente Nacional",(IFERROR((LIMPIA(K4015,1)),0)),0)</f>
        <v>0</v>
      </c>
      <c r="Q4015" s="36">
        <f>IF(C4015="Saliente Internacional",(IFERROR((LIMPIA(K4015,1)),0)),0)</f>
        <v>0</v>
      </c>
      <c r="R4015" s="36">
        <f t="shared" si="187"/>
        <v>0</v>
      </c>
      <c r="S4015" s="36">
        <f t="shared" si="188"/>
        <v>0</v>
      </c>
    </row>
    <row r="4016" spans="1:19" x14ac:dyDescent="0.25">
      <c r="A4016" s="101">
        <f>'DETALLE DE CONEXIONES'!P4016</f>
        <v>0</v>
      </c>
      <c r="B4016" s="36">
        <f>'DETALLE DE CONEXIONES'!I4016</f>
        <v>0</v>
      </c>
      <c r="C4016" s="36">
        <f>'DETALLE DE CONEXIONES'!BB4016</f>
        <v>0</v>
      </c>
      <c r="D4016" s="36">
        <f>'DETALLE DE CONEXIONES'!E4016</f>
        <v>0</v>
      </c>
      <c r="E4016" s="36">
        <f t="shared" si="186"/>
        <v>1</v>
      </c>
      <c r="F4016" s="36">
        <f>IFERROR(LIMPIA('DETALLE DE CONEXIONES'!N4016,1),0)</f>
        <v>0</v>
      </c>
      <c r="G4016" s="36" t="str">
        <f>LEFT('DETALLE DE CONEXIONES'!BE4016,3)</f>
        <v/>
      </c>
      <c r="H4016" s="36" t="str">
        <f>RIGHT('DETALLE DE CONEXIONES'!AK4016,2)</f>
        <v/>
      </c>
      <c r="I4016" s="36" t="str">
        <f>LEFT('DETALLE DE CONEXIONES'!AK4016,3)</f>
        <v/>
      </c>
      <c r="J4016" s="36" t="str">
        <f>LEFT('DETALLE DE CONEXIONES'!M4016,3)</f>
        <v/>
      </c>
      <c r="K4016" s="36" t="str">
        <f>IF(LEN('DETALLE DE CONEXIONES'!M4016)&lt;12,(RIGHT('DETALLE DE CONEXIONES'!M4016,5)),(RIGHT('DETALLE DE CONEXIONES'!M4016,6)))</f>
        <v/>
      </c>
      <c r="L4016" s="36">
        <f>IF(C4016="Saliente Local",(IFERROR((LIMPIA(J4016,1)),0)),0)</f>
        <v>0</v>
      </c>
      <c r="M4016" s="36">
        <f>IF(C4016="Saliente Nacional",(IFERROR((LIMPIA(J4016,1)),0)),0)</f>
        <v>0</v>
      </c>
      <c r="N4016" s="36">
        <f>IF(C4016="Saliente Internacional",(IFERROR((LIMPIA(J4016,1)),0)),0)</f>
        <v>0</v>
      </c>
      <c r="O4016" s="36">
        <f>IF(C4016="Saliente Local",(IFERROR((LIMPIA(K4016,1)),0)),0)</f>
        <v>0</v>
      </c>
      <c r="P4016" s="36">
        <f>IF(C4016="Saliente Nacional",(IFERROR((LIMPIA(K4016,1)),0)),0)</f>
        <v>0</v>
      </c>
      <c r="Q4016" s="36">
        <f>IF(C4016="Saliente Internacional",(IFERROR((LIMPIA(K4016,1)),0)),0)</f>
        <v>0</v>
      </c>
      <c r="R4016" s="36">
        <f t="shared" si="187"/>
        <v>0</v>
      </c>
      <c r="S4016" s="36">
        <f t="shared" si="188"/>
        <v>0</v>
      </c>
    </row>
    <row r="4017" spans="1:19" x14ac:dyDescent="0.25">
      <c r="A4017" s="101">
        <f>'DETALLE DE CONEXIONES'!P4017</f>
        <v>0</v>
      </c>
      <c r="B4017" s="36">
        <f>'DETALLE DE CONEXIONES'!I4017</f>
        <v>0</v>
      </c>
      <c r="C4017" s="36">
        <f>'DETALLE DE CONEXIONES'!BB4017</f>
        <v>0</v>
      </c>
      <c r="D4017" s="36">
        <f>'DETALLE DE CONEXIONES'!E4017</f>
        <v>0</v>
      </c>
      <c r="E4017" s="36">
        <f t="shared" si="186"/>
        <v>1</v>
      </c>
      <c r="F4017" s="36">
        <f>IFERROR(LIMPIA('DETALLE DE CONEXIONES'!N4017,1),0)</f>
        <v>0</v>
      </c>
      <c r="G4017" s="36" t="str">
        <f>LEFT('DETALLE DE CONEXIONES'!BE4017,3)</f>
        <v/>
      </c>
      <c r="H4017" s="36" t="str">
        <f>RIGHT('DETALLE DE CONEXIONES'!AK4017,2)</f>
        <v/>
      </c>
      <c r="I4017" s="36" t="str">
        <f>LEFT('DETALLE DE CONEXIONES'!AK4017,3)</f>
        <v/>
      </c>
      <c r="J4017" s="36" t="str">
        <f>LEFT('DETALLE DE CONEXIONES'!M4017,3)</f>
        <v/>
      </c>
      <c r="K4017" s="36" t="str">
        <f>IF(LEN('DETALLE DE CONEXIONES'!M4017)&lt;12,(RIGHT('DETALLE DE CONEXIONES'!M4017,5)),(RIGHT('DETALLE DE CONEXIONES'!M4017,6)))</f>
        <v/>
      </c>
      <c r="L4017" s="36">
        <f>IF(C4017="Saliente Local",(IFERROR((LIMPIA(J4017,1)),0)),0)</f>
        <v>0</v>
      </c>
      <c r="M4017" s="36">
        <f>IF(C4017="Saliente Nacional",(IFERROR((LIMPIA(J4017,1)),0)),0)</f>
        <v>0</v>
      </c>
      <c r="N4017" s="36">
        <f>IF(C4017="Saliente Internacional",(IFERROR((LIMPIA(J4017,1)),0)),0)</f>
        <v>0</v>
      </c>
      <c r="O4017" s="36">
        <f>IF(C4017="Saliente Local",(IFERROR((LIMPIA(K4017,1)),0)),0)</f>
        <v>0</v>
      </c>
      <c r="P4017" s="36">
        <f>IF(C4017="Saliente Nacional",(IFERROR((LIMPIA(K4017,1)),0)),0)</f>
        <v>0</v>
      </c>
      <c r="Q4017" s="36">
        <f>IF(C4017="Saliente Internacional",(IFERROR((LIMPIA(K4017,1)),0)),0)</f>
        <v>0</v>
      </c>
      <c r="R4017" s="36">
        <f t="shared" si="187"/>
        <v>0</v>
      </c>
      <c r="S4017" s="36">
        <f t="shared" si="188"/>
        <v>0</v>
      </c>
    </row>
    <row r="4018" spans="1:19" x14ac:dyDescent="0.25">
      <c r="A4018" s="101">
        <f>'DETALLE DE CONEXIONES'!P4018</f>
        <v>0</v>
      </c>
      <c r="B4018" s="36">
        <f>'DETALLE DE CONEXIONES'!I4018</f>
        <v>0</v>
      </c>
      <c r="C4018" s="36">
        <f>'DETALLE DE CONEXIONES'!BB4018</f>
        <v>0</v>
      </c>
      <c r="D4018" s="36">
        <f>'DETALLE DE CONEXIONES'!E4018</f>
        <v>0</v>
      </c>
      <c r="E4018" s="36">
        <f t="shared" si="186"/>
        <v>1</v>
      </c>
      <c r="F4018" s="36">
        <f>IFERROR(LIMPIA('DETALLE DE CONEXIONES'!N4018,1),0)</f>
        <v>0</v>
      </c>
      <c r="G4018" s="36" t="str">
        <f>LEFT('DETALLE DE CONEXIONES'!BE4018,3)</f>
        <v/>
      </c>
      <c r="H4018" s="36" t="str">
        <f>RIGHT('DETALLE DE CONEXIONES'!AK4018,2)</f>
        <v/>
      </c>
      <c r="I4018" s="36" t="str">
        <f>LEFT('DETALLE DE CONEXIONES'!AK4018,3)</f>
        <v/>
      </c>
      <c r="J4018" s="36" t="str">
        <f>LEFT('DETALLE DE CONEXIONES'!M4018,3)</f>
        <v/>
      </c>
      <c r="K4018" s="36" t="str">
        <f>IF(LEN('DETALLE DE CONEXIONES'!M4018)&lt;12,(RIGHT('DETALLE DE CONEXIONES'!M4018,5)),(RIGHT('DETALLE DE CONEXIONES'!M4018,6)))</f>
        <v/>
      </c>
      <c r="L4018" s="36">
        <f>IF(C4018="Saliente Local",(IFERROR((LIMPIA(J4018,1)),0)),0)</f>
        <v>0</v>
      </c>
      <c r="M4018" s="36">
        <f>IF(C4018="Saliente Nacional",(IFERROR((LIMPIA(J4018,1)),0)),0)</f>
        <v>0</v>
      </c>
      <c r="N4018" s="36">
        <f>IF(C4018="Saliente Internacional",(IFERROR((LIMPIA(J4018,1)),0)),0)</f>
        <v>0</v>
      </c>
      <c r="O4018" s="36">
        <f>IF(C4018="Saliente Local",(IFERROR((LIMPIA(K4018,1)),0)),0)</f>
        <v>0</v>
      </c>
      <c r="P4018" s="36">
        <f>IF(C4018="Saliente Nacional",(IFERROR((LIMPIA(K4018,1)),0)),0)</f>
        <v>0</v>
      </c>
      <c r="Q4018" s="36">
        <f>IF(C4018="Saliente Internacional",(IFERROR((LIMPIA(K4018,1)),0)),0)</f>
        <v>0</v>
      </c>
      <c r="R4018" s="36">
        <f t="shared" si="187"/>
        <v>0</v>
      </c>
      <c r="S4018" s="36">
        <f t="shared" si="188"/>
        <v>0</v>
      </c>
    </row>
    <row r="4019" spans="1:19" x14ac:dyDescent="0.25">
      <c r="A4019" s="101">
        <f>'DETALLE DE CONEXIONES'!P4019</f>
        <v>0</v>
      </c>
      <c r="B4019" s="36">
        <f>'DETALLE DE CONEXIONES'!I4019</f>
        <v>0</v>
      </c>
      <c r="C4019" s="36">
        <f>'DETALLE DE CONEXIONES'!BB4019</f>
        <v>0</v>
      </c>
      <c r="D4019" s="36">
        <f>'DETALLE DE CONEXIONES'!E4019</f>
        <v>0</v>
      </c>
      <c r="E4019" s="36">
        <f t="shared" si="186"/>
        <v>1</v>
      </c>
      <c r="F4019" s="36">
        <f>IFERROR(LIMPIA('DETALLE DE CONEXIONES'!N4019,1),0)</f>
        <v>0</v>
      </c>
      <c r="G4019" s="36" t="str">
        <f>LEFT('DETALLE DE CONEXIONES'!BE4019,3)</f>
        <v/>
      </c>
      <c r="H4019" s="36" t="str">
        <f>RIGHT('DETALLE DE CONEXIONES'!AK4019,2)</f>
        <v/>
      </c>
      <c r="I4019" s="36" t="str">
        <f>LEFT('DETALLE DE CONEXIONES'!AK4019,3)</f>
        <v/>
      </c>
      <c r="J4019" s="36" t="str">
        <f>LEFT('DETALLE DE CONEXIONES'!M4019,3)</f>
        <v/>
      </c>
      <c r="K4019" s="36" t="str">
        <f>IF(LEN('DETALLE DE CONEXIONES'!M4019)&lt;12,(RIGHT('DETALLE DE CONEXIONES'!M4019,5)),(RIGHT('DETALLE DE CONEXIONES'!M4019,6)))</f>
        <v/>
      </c>
      <c r="L4019" s="36">
        <f>IF(C4019="Saliente Local",(IFERROR((LIMPIA(J4019,1)),0)),0)</f>
        <v>0</v>
      </c>
      <c r="M4019" s="36">
        <f>IF(C4019="Saliente Nacional",(IFERROR((LIMPIA(J4019,1)),0)),0)</f>
        <v>0</v>
      </c>
      <c r="N4019" s="36">
        <f>IF(C4019="Saliente Internacional",(IFERROR((LIMPIA(J4019,1)),0)),0)</f>
        <v>0</v>
      </c>
      <c r="O4019" s="36">
        <f>IF(C4019="Saliente Local",(IFERROR((LIMPIA(K4019,1)),0)),0)</f>
        <v>0</v>
      </c>
      <c r="P4019" s="36">
        <f>IF(C4019="Saliente Nacional",(IFERROR((LIMPIA(K4019,1)),0)),0)</f>
        <v>0</v>
      </c>
      <c r="Q4019" s="36">
        <f>IF(C4019="Saliente Internacional",(IFERROR((LIMPIA(K4019,1)),0)),0)</f>
        <v>0</v>
      </c>
      <c r="R4019" s="36">
        <f t="shared" si="187"/>
        <v>0</v>
      </c>
      <c r="S4019" s="36">
        <f t="shared" si="188"/>
        <v>0</v>
      </c>
    </row>
    <row r="4020" spans="1:19" x14ac:dyDescent="0.25">
      <c r="A4020" s="101">
        <f>'DETALLE DE CONEXIONES'!P4020</f>
        <v>0</v>
      </c>
      <c r="B4020" s="36">
        <f>'DETALLE DE CONEXIONES'!I4020</f>
        <v>0</v>
      </c>
      <c r="C4020" s="36">
        <f>'DETALLE DE CONEXIONES'!BB4020</f>
        <v>0</v>
      </c>
      <c r="D4020" s="36">
        <f>'DETALLE DE CONEXIONES'!E4020</f>
        <v>0</v>
      </c>
      <c r="E4020" s="36">
        <f t="shared" si="186"/>
        <v>1</v>
      </c>
      <c r="F4020" s="36">
        <f>IFERROR(LIMPIA('DETALLE DE CONEXIONES'!N4020,1),0)</f>
        <v>0</v>
      </c>
      <c r="G4020" s="36" t="str">
        <f>LEFT('DETALLE DE CONEXIONES'!BE4020,3)</f>
        <v/>
      </c>
      <c r="H4020" s="36" t="str">
        <f>RIGHT('DETALLE DE CONEXIONES'!AK4020,2)</f>
        <v/>
      </c>
      <c r="I4020" s="36" t="str">
        <f>LEFT('DETALLE DE CONEXIONES'!AK4020,3)</f>
        <v/>
      </c>
      <c r="J4020" s="36" t="str">
        <f>LEFT('DETALLE DE CONEXIONES'!M4020,3)</f>
        <v/>
      </c>
      <c r="K4020" s="36" t="str">
        <f>IF(LEN('DETALLE DE CONEXIONES'!M4020)&lt;12,(RIGHT('DETALLE DE CONEXIONES'!M4020,5)),(RIGHT('DETALLE DE CONEXIONES'!M4020,6)))</f>
        <v/>
      </c>
      <c r="L4020" s="36">
        <f>IF(C4020="Saliente Local",(IFERROR((LIMPIA(J4020,1)),0)),0)</f>
        <v>0</v>
      </c>
      <c r="M4020" s="36">
        <f>IF(C4020="Saliente Nacional",(IFERROR((LIMPIA(J4020,1)),0)),0)</f>
        <v>0</v>
      </c>
      <c r="N4020" s="36">
        <f>IF(C4020="Saliente Internacional",(IFERROR((LIMPIA(J4020,1)),0)),0)</f>
        <v>0</v>
      </c>
      <c r="O4020" s="36">
        <f>IF(C4020="Saliente Local",(IFERROR((LIMPIA(K4020,1)),0)),0)</f>
        <v>0</v>
      </c>
      <c r="P4020" s="36">
        <f>IF(C4020="Saliente Nacional",(IFERROR((LIMPIA(K4020,1)),0)),0)</f>
        <v>0</v>
      </c>
      <c r="Q4020" s="36">
        <f>IF(C4020="Saliente Internacional",(IFERROR((LIMPIA(K4020,1)),0)),0)</f>
        <v>0</v>
      </c>
      <c r="R4020" s="36">
        <f t="shared" si="187"/>
        <v>0</v>
      </c>
      <c r="S4020" s="36">
        <f t="shared" si="188"/>
        <v>0</v>
      </c>
    </row>
    <row r="4021" spans="1:19" x14ac:dyDescent="0.25">
      <c r="A4021" s="101">
        <f>'DETALLE DE CONEXIONES'!P4021</f>
        <v>0</v>
      </c>
      <c r="B4021" s="36">
        <f>'DETALLE DE CONEXIONES'!I4021</f>
        <v>0</v>
      </c>
      <c r="C4021" s="36">
        <f>'DETALLE DE CONEXIONES'!BB4021</f>
        <v>0</v>
      </c>
      <c r="D4021" s="36">
        <f>'DETALLE DE CONEXIONES'!E4021</f>
        <v>0</v>
      </c>
      <c r="E4021" s="36">
        <f t="shared" si="186"/>
        <v>1</v>
      </c>
      <c r="F4021" s="36">
        <f>IFERROR(LIMPIA('DETALLE DE CONEXIONES'!N4021,1),0)</f>
        <v>0</v>
      </c>
      <c r="G4021" s="36" t="str">
        <f>LEFT('DETALLE DE CONEXIONES'!BE4021,3)</f>
        <v/>
      </c>
      <c r="H4021" s="36" t="str">
        <f>RIGHT('DETALLE DE CONEXIONES'!AK4021,2)</f>
        <v/>
      </c>
      <c r="I4021" s="36" t="str">
        <f>LEFT('DETALLE DE CONEXIONES'!AK4021,3)</f>
        <v/>
      </c>
      <c r="J4021" s="36" t="str">
        <f>LEFT('DETALLE DE CONEXIONES'!M4021,3)</f>
        <v/>
      </c>
      <c r="K4021" s="36" t="str">
        <f>IF(LEN('DETALLE DE CONEXIONES'!M4021)&lt;12,(RIGHT('DETALLE DE CONEXIONES'!M4021,5)),(RIGHT('DETALLE DE CONEXIONES'!M4021,6)))</f>
        <v/>
      </c>
      <c r="L4021" s="36">
        <f>IF(C4021="Saliente Local",(IFERROR((LIMPIA(J4021,1)),0)),0)</f>
        <v>0</v>
      </c>
      <c r="M4021" s="36">
        <f>IF(C4021="Saliente Nacional",(IFERROR((LIMPIA(J4021,1)),0)),0)</f>
        <v>0</v>
      </c>
      <c r="N4021" s="36">
        <f>IF(C4021="Saliente Internacional",(IFERROR((LIMPIA(J4021,1)),0)),0)</f>
        <v>0</v>
      </c>
      <c r="O4021" s="36">
        <f>IF(C4021="Saliente Local",(IFERROR((LIMPIA(K4021,1)),0)),0)</f>
        <v>0</v>
      </c>
      <c r="P4021" s="36">
        <f>IF(C4021="Saliente Nacional",(IFERROR((LIMPIA(K4021,1)),0)),0)</f>
        <v>0</v>
      </c>
      <c r="Q4021" s="36">
        <f>IF(C4021="Saliente Internacional",(IFERROR((LIMPIA(K4021,1)),0)),0)</f>
        <v>0</v>
      </c>
      <c r="R4021" s="36">
        <f t="shared" si="187"/>
        <v>0</v>
      </c>
      <c r="S4021" s="36">
        <f t="shared" si="188"/>
        <v>0</v>
      </c>
    </row>
    <row r="4022" spans="1:19" x14ac:dyDescent="0.25">
      <c r="A4022" s="101">
        <f>'DETALLE DE CONEXIONES'!P4022</f>
        <v>0</v>
      </c>
      <c r="B4022" s="36">
        <f>'DETALLE DE CONEXIONES'!I4022</f>
        <v>0</v>
      </c>
      <c r="C4022" s="36">
        <f>'DETALLE DE CONEXIONES'!BB4022</f>
        <v>0</v>
      </c>
      <c r="D4022" s="36">
        <f>'DETALLE DE CONEXIONES'!E4022</f>
        <v>0</v>
      </c>
      <c r="E4022" s="36">
        <f t="shared" si="186"/>
        <v>1</v>
      </c>
      <c r="F4022" s="36">
        <f>IFERROR(LIMPIA('DETALLE DE CONEXIONES'!N4022,1),0)</f>
        <v>0</v>
      </c>
      <c r="G4022" s="36" t="str">
        <f>LEFT('DETALLE DE CONEXIONES'!BE4022,3)</f>
        <v/>
      </c>
      <c r="H4022" s="36" t="str">
        <f>RIGHT('DETALLE DE CONEXIONES'!AK4022,2)</f>
        <v/>
      </c>
      <c r="I4022" s="36" t="str">
        <f>LEFT('DETALLE DE CONEXIONES'!AK4022,3)</f>
        <v/>
      </c>
      <c r="J4022" s="36" t="str">
        <f>LEFT('DETALLE DE CONEXIONES'!M4022,3)</f>
        <v/>
      </c>
      <c r="K4022" s="36" t="str">
        <f>IF(LEN('DETALLE DE CONEXIONES'!M4022)&lt;12,(RIGHT('DETALLE DE CONEXIONES'!M4022,5)),(RIGHT('DETALLE DE CONEXIONES'!M4022,6)))</f>
        <v/>
      </c>
      <c r="L4022" s="36">
        <f>IF(C4022="Saliente Local",(IFERROR((LIMPIA(J4022,1)),0)),0)</f>
        <v>0</v>
      </c>
      <c r="M4022" s="36">
        <f>IF(C4022="Saliente Nacional",(IFERROR((LIMPIA(J4022,1)),0)),0)</f>
        <v>0</v>
      </c>
      <c r="N4022" s="36">
        <f>IF(C4022="Saliente Internacional",(IFERROR((LIMPIA(J4022,1)),0)),0)</f>
        <v>0</v>
      </c>
      <c r="O4022" s="36">
        <f>IF(C4022="Saliente Local",(IFERROR((LIMPIA(K4022,1)),0)),0)</f>
        <v>0</v>
      </c>
      <c r="P4022" s="36">
        <f>IF(C4022="Saliente Nacional",(IFERROR((LIMPIA(K4022,1)),0)),0)</f>
        <v>0</v>
      </c>
      <c r="Q4022" s="36">
        <f>IF(C4022="Saliente Internacional",(IFERROR((LIMPIA(K4022,1)),0)),0)</f>
        <v>0</v>
      </c>
      <c r="R4022" s="36">
        <f t="shared" si="187"/>
        <v>0</v>
      </c>
      <c r="S4022" s="36">
        <f t="shared" si="188"/>
        <v>0</v>
      </c>
    </row>
    <row r="4023" spans="1:19" x14ac:dyDescent="0.25">
      <c r="A4023" s="101">
        <f>'DETALLE DE CONEXIONES'!P4023</f>
        <v>0</v>
      </c>
      <c r="B4023" s="36">
        <f>'DETALLE DE CONEXIONES'!I4023</f>
        <v>0</v>
      </c>
      <c r="C4023" s="36">
        <f>'DETALLE DE CONEXIONES'!BB4023</f>
        <v>0</v>
      </c>
      <c r="D4023" s="36">
        <f>'DETALLE DE CONEXIONES'!E4023</f>
        <v>0</v>
      </c>
      <c r="E4023" s="36">
        <f t="shared" si="186"/>
        <v>1</v>
      </c>
      <c r="F4023" s="36">
        <f>IFERROR(LIMPIA('DETALLE DE CONEXIONES'!N4023,1),0)</f>
        <v>0</v>
      </c>
      <c r="G4023" s="36" t="str">
        <f>LEFT('DETALLE DE CONEXIONES'!BE4023,3)</f>
        <v/>
      </c>
      <c r="H4023" s="36" t="str">
        <f>RIGHT('DETALLE DE CONEXIONES'!AK4023,2)</f>
        <v/>
      </c>
      <c r="I4023" s="36" t="str">
        <f>LEFT('DETALLE DE CONEXIONES'!AK4023,3)</f>
        <v/>
      </c>
      <c r="J4023" s="36" t="str">
        <f>LEFT('DETALLE DE CONEXIONES'!M4023,3)</f>
        <v/>
      </c>
      <c r="K4023" s="36" t="str">
        <f>IF(LEN('DETALLE DE CONEXIONES'!M4023)&lt;12,(RIGHT('DETALLE DE CONEXIONES'!M4023,5)),(RIGHT('DETALLE DE CONEXIONES'!M4023,6)))</f>
        <v/>
      </c>
      <c r="L4023" s="36">
        <f>IF(C4023="Saliente Local",(IFERROR((LIMPIA(J4023,1)),0)),0)</f>
        <v>0</v>
      </c>
      <c r="M4023" s="36">
        <f>IF(C4023="Saliente Nacional",(IFERROR((LIMPIA(J4023,1)),0)),0)</f>
        <v>0</v>
      </c>
      <c r="N4023" s="36">
        <f>IF(C4023="Saliente Internacional",(IFERROR((LIMPIA(J4023,1)),0)),0)</f>
        <v>0</v>
      </c>
      <c r="O4023" s="36">
        <f>IF(C4023="Saliente Local",(IFERROR((LIMPIA(K4023,1)),0)),0)</f>
        <v>0</v>
      </c>
      <c r="P4023" s="36">
        <f>IF(C4023="Saliente Nacional",(IFERROR((LIMPIA(K4023,1)),0)),0)</f>
        <v>0</v>
      </c>
      <c r="Q4023" s="36">
        <f>IF(C4023="Saliente Internacional",(IFERROR((LIMPIA(K4023,1)),0)),0)</f>
        <v>0</v>
      </c>
      <c r="R4023" s="36">
        <f t="shared" si="187"/>
        <v>0</v>
      </c>
      <c r="S4023" s="36">
        <f t="shared" si="188"/>
        <v>0</v>
      </c>
    </row>
    <row r="4024" spans="1:19" x14ac:dyDescent="0.25">
      <c r="A4024" s="101">
        <f>'DETALLE DE CONEXIONES'!P4024</f>
        <v>0</v>
      </c>
      <c r="B4024" s="36">
        <f>'DETALLE DE CONEXIONES'!I4024</f>
        <v>0</v>
      </c>
      <c r="C4024" s="36">
        <f>'DETALLE DE CONEXIONES'!BB4024</f>
        <v>0</v>
      </c>
      <c r="D4024" s="36">
        <f>'DETALLE DE CONEXIONES'!E4024</f>
        <v>0</v>
      </c>
      <c r="E4024" s="36">
        <f t="shared" si="186"/>
        <v>1</v>
      </c>
      <c r="F4024" s="36">
        <f>IFERROR(LIMPIA('DETALLE DE CONEXIONES'!N4024,1),0)</f>
        <v>0</v>
      </c>
      <c r="G4024" s="36" t="str">
        <f>LEFT('DETALLE DE CONEXIONES'!BE4024,3)</f>
        <v/>
      </c>
      <c r="H4024" s="36" t="str">
        <f>RIGHT('DETALLE DE CONEXIONES'!AK4024,2)</f>
        <v/>
      </c>
      <c r="I4024" s="36" t="str">
        <f>LEFT('DETALLE DE CONEXIONES'!AK4024,3)</f>
        <v/>
      </c>
      <c r="J4024" s="36" t="str">
        <f>LEFT('DETALLE DE CONEXIONES'!M4024,3)</f>
        <v/>
      </c>
      <c r="K4024" s="36" t="str">
        <f>IF(LEN('DETALLE DE CONEXIONES'!M4024)&lt;12,(RIGHT('DETALLE DE CONEXIONES'!M4024,5)),(RIGHT('DETALLE DE CONEXIONES'!M4024,6)))</f>
        <v/>
      </c>
      <c r="L4024" s="36">
        <f>IF(C4024="Saliente Local",(IFERROR((LIMPIA(J4024,1)),0)),0)</f>
        <v>0</v>
      </c>
      <c r="M4024" s="36">
        <f>IF(C4024="Saliente Nacional",(IFERROR((LIMPIA(J4024,1)),0)),0)</f>
        <v>0</v>
      </c>
      <c r="N4024" s="36">
        <f>IF(C4024="Saliente Internacional",(IFERROR((LIMPIA(J4024,1)),0)),0)</f>
        <v>0</v>
      </c>
      <c r="O4024" s="36">
        <f>IF(C4024="Saliente Local",(IFERROR((LIMPIA(K4024,1)),0)),0)</f>
        <v>0</v>
      </c>
      <c r="P4024" s="36">
        <f>IF(C4024="Saliente Nacional",(IFERROR((LIMPIA(K4024,1)),0)),0)</f>
        <v>0</v>
      </c>
      <c r="Q4024" s="36">
        <f>IF(C4024="Saliente Internacional",(IFERROR((LIMPIA(K4024,1)),0)),0)</f>
        <v>0</v>
      </c>
      <c r="R4024" s="36">
        <f t="shared" si="187"/>
        <v>0</v>
      </c>
      <c r="S4024" s="36">
        <f t="shared" si="188"/>
        <v>0</v>
      </c>
    </row>
    <row r="4025" spans="1:19" x14ac:dyDescent="0.25">
      <c r="A4025" s="101">
        <f>'DETALLE DE CONEXIONES'!P4025</f>
        <v>0</v>
      </c>
      <c r="B4025" s="36">
        <f>'DETALLE DE CONEXIONES'!I4025</f>
        <v>0</v>
      </c>
      <c r="C4025" s="36">
        <f>'DETALLE DE CONEXIONES'!BB4025</f>
        <v>0</v>
      </c>
      <c r="D4025" s="36">
        <f>'DETALLE DE CONEXIONES'!E4025</f>
        <v>0</v>
      </c>
      <c r="E4025" s="36">
        <f t="shared" si="186"/>
        <v>1</v>
      </c>
      <c r="F4025" s="36">
        <f>IFERROR(LIMPIA('DETALLE DE CONEXIONES'!N4025,1),0)</f>
        <v>0</v>
      </c>
      <c r="G4025" s="36" t="str">
        <f>LEFT('DETALLE DE CONEXIONES'!BE4025,3)</f>
        <v/>
      </c>
      <c r="H4025" s="36" t="str">
        <f>RIGHT('DETALLE DE CONEXIONES'!AK4025,2)</f>
        <v/>
      </c>
      <c r="I4025" s="36" t="str">
        <f>LEFT('DETALLE DE CONEXIONES'!AK4025,3)</f>
        <v/>
      </c>
      <c r="J4025" s="36" t="str">
        <f>LEFT('DETALLE DE CONEXIONES'!M4025,3)</f>
        <v/>
      </c>
      <c r="K4025" s="36" t="str">
        <f>IF(LEN('DETALLE DE CONEXIONES'!M4025)&lt;12,(RIGHT('DETALLE DE CONEXIONES'!M4025,5)),(RIGHT('DETALLE DE CONEXIONES'!M4025,6)))</f>
        <v/>
      </c>
      <c r="L4025" s="36">
        <f>IF(C4025="Saliente Local",(IFERROR((LIMPIA(J4025,1)),0)),0)</f>
        <v>0</v>
      </c>
      <c r="M4025" s="36">
        <f>IF(C4025="Saliente Nacional",(IFERROR((LIMPIA(J4025,1)),0)),0)</f>
        <v>0</v>
      </c>
      <c r="N4025" s="36">
        <f>IF(C4025="Saliente Internacional",(IFERROR((LIMPIA(J4025,1)),0)),0)</f>
        <v>0</v>
      </c>
      <c r="O4025" s="36">
        <f>IF(C4025="Saliente Local",(IFERROR((LIMPIA(K4025,1)),0)),0)</f>
        <v>0</v>
      </c>
      <c r="P4025" s="36">
        <f>IF(C4025="Saliente Nacional",(IFERROR((LIMPIA(K4025,1)),0)),0)</f>
        <v>0</v>
      </c>
      <c r="Q4025" s="36">
        <f>IF(C4025="Saliente Internacional",(IFERROR((LIMPIA(K4025,1)),0)),0)</f>
        <v>0</v>
      </c>
      <c r="R4025" s="36">
        <f t="shared" si="187"/>
        <v>0</v>
      </c>
      <c r="S4025" s="36">
        <f t="shared" si="188"/>
        <v>0</v>
      </c>
    </row>
    <row r="4026" spans="1:19" x14ac:dyDescent="0.25">
      <c r="A4026" s="101">
        <f>'DETALLE DE CONEXIONES'!P4026</f>
        <v>0</v>
      </c>
      <c r="B4026" s="36">
        <f>'DETALLE DE CONEXIONES'!I4026</f>
        <v>0</v>
      </c>
      <c r="C4026" s="36">
        <f>'DETALLE DE CONEXIONES'!BB4026</f>
        <v>0</v>
      </c>
      <c r="D4026" s="36">
        <f>'DETALLE DE CONEXIONES'!E4026</f>
        <v>0</v>
      </c>
      <c r="E4026" s="36">
        <f t="shared" si="186"/>
        <v>1</v>
      </c>
      <c r="F4026" s="36">
        <f>IFERROR(LIMPIA('DETALLE DE CONEXIONES'!N4026,1),0)</f>
        <v>0</v>
      </c>
      <c r="G4026" s="36" t="str">
        <f>LEFT('DETALLE DE CONEXIONES'!BE4026,3)</f>
        <v/>
      </c>
      <c r="H4026" s="36" t="str">
        <f>RIGHT('DETALLE DE CONEXIONES'!AK4026,2)</f>
        <v/>
      </c>
      <c r="I4026" s="36" t="str">
        <f>LEFT('DETALLE DE CONEXIONES'!AK4026,3)</f>
        <v/>
      </c>
      <c r="J4026" s="36" t="str">
        <f>LEFT('DETALLE DE CONEXIONES'!M4026,3)</f>
        <v/>
      </c>
      <c r="K4026" s="36" t="str">
        <f>IF(LEN('DETALLE DE CONEXIONES'!M4026)&lt;12,(RIGHT('DETALLE DE CONEXIONES'!M4026,5)),(RIGHT('DETALLE DE CONEXIONES'!M4026,6)))</f>
        <v/>
      </c>
      <c r="L4026" s="36">
        <f>IF(C4026="Saliente Local",(IFERROR((LIMPIA(J4026,1)),0)),0)</f>
        <v>0</v>
      </c>
      <c r="M4026" s="36">
        <f>IF(C4026="Saliente Nacional",(IFERROR((LIMPIA(J4026,1)),0)),0)</f>
        <v>0</v>
      </c>
      <c r="N4026" s="36">
        <f>IF(C4026="Saliente Internacional",(IFERROR((LIMPIA(J4026,1)),0)),0)</f>
        <v>0</v>
      </c>
      <c r="O4026" s="36">
        <f>IF(C4026="Saliente Local",(IFERROR((LIMPIA(K4026,1)),0)),0)</f>
        <v>0</v>
      </c>
      <c r="P4026" s="36">
        <f>IF(C4026="Saliente Nacional",(IFERROR((LIMPIA(K4026,1)),0)),0)</f>
        <v>0</v>
      </c>
      <c r="Q4026" s="36">
        <f>IF(C4026="Saliente Internacional",(IFERROR((LIMPIA(K4026,1)),0)),0)</f>
        <v>0</v>
      </c>
      <c r="R4026" s="36">
        <f t="shared" si="187"/>
        <v>0</v>
      </c>
      <c r="S4026" s="36">
        <f t="shared" si="188"/>
        <v>0</v>
      </c>
    </row>
    <row r="4027" spans="1:19" x14ac:dyDescent="0.25">
      <c r="A4027" s="101">
        <f>'DETALLE DE CONEXIONES'!P4027</f>
        <v>0</v>
      </c>
      <c r="B4027" s="36">
        <f>'DETALLE DE CONEXIONES'!I4027</f>
        <v>0</v>
      </c>
      <c r="C4027" s="36">
        <f>'DETALLE DE CONEXIONES'!BB4027</f>
        <v>0</v>
      </c>
      <c r="D4027" s="36">
        <f>'DETALLE DE CONEXIONES'!E4027</f>
        <v>0</v>
      </c>
      <c r="E4027" s="36">
        <f t="shared" si="186"/>
        <v>1</v>
      </c>
      <c r="F4027" s="36">
        <f>IFERROR(LIMPIA('DETALLE DE CONEXIONES'!N4027,1),0)</f>
        <v>0</v>
      </c>
      <c r="G4027" s="36" t="str">
        <f>LEFT('DETALLE DE CONEXIONES'!BE4027,3)</f>
        <v/>
      </c>
      <c r="H4027" s="36" t="str">
        <f>RIGHT('DETALLE DE CONEXIONES'!AK4027,2)</f>
        <v/>
      </c>
      <c r="I4027" s="36" t="str">
        <f>LEFT('DETALLE DE CONEXIONES'!AK4027,3)</f>
        <v/>
      </c>
      <c r="J4027" s="36" t="str">
        <f>LEFT('DETALLE DE CONEXIONES'!M4027,3)</f>
        <v/>
      </c>
      <c r="K4027" s="36" t="str">
        <f>IF(LEN('DETALLE DE CONEXIONES'!M4027)&lt;12,(RIGHT('DETALLE DE CONEXIONES'!M4027,5)),(RIGHT('DETALLE DE CONEXIONES'!M4027,6)))</f>
        <v/>
      </c>
      <c r="L4027" s="36">
        <f>IF(C4027="Saliente Local",(IFERROR((LIMPIA(J4027,1)),0)),0)</f>
        <v>0</v>
      </c>
      <c r="M4027" s="36">
        <f>IF(C4027="Saliente Nacional",(IFERROR((LIMPIA(J4027,1)),0)),0)</f>
        <v>0</v>
      </c>
      <c r="N4027" s="36">
        <f>IF(C4027="Saliente Internacional",(IFERROR((LIMPIA(J4027,1)),0)),0)</f>
        <v>0</v>
      </c>
      <c r="O4027" s="36">
        <f>IF(C4027="Saliente Local",(IFERROR((LIMPIA(K4027,1)),0)),0)</f>
        <v>0</v>
      </c>
      <c r="P4027" s="36">
        <f>IF(C4027="Saliente Nacional",(IFERROR((LIMPIA(K4027,1)),0)),0)</f>
        <v>0</v>
      </c>
      <c r="Q4027" s="36">
        <f>IF(C4027="Saliente Internacional",(IFERROR((LIMPIA(K4027,1)),0)),0)</f>
        <v>0</v>
      </c>
      <c r="R4027" s="36">
        <f t="shared" si="187"/>
        <v>0</v>
      </c>
      <c r="S4027" s="36">
        <f t="shared" si="188"/>
        <v>0</v>
      </c>
    </row>
    <row r="4028" spans="1:19" x14ac:dyDescent="0.25">
      <c r="A4028" s="101">
        <f>'DETALLE DE CONEXIONES'!P4028</f>
        <v>0</v>
      </c>
      <c r="B4028" s="36">
        <f>'DETALLE DE CONEXIONES'!I4028</f>
        <v>0</v>
      </c>
      <c r="C4028" s="36">
        <f>'DETALLE DE CONEXIONES'!BB4028</f>
        <v>0</v>
      </c>
      <c r="D4028" s="36">
        <f>'DETALLE DE CONEXIONES'!E4028</f>
        <v>0</v>
      </c>
      <c r="E4028" s="36">
        <f t="shared" si="186"/>
        <v>1</v>
      </c>
      <c r="F4028" s="36">
        <f>IFERROR(LIMPIA('DETALLE DE CONEXIONES'!N4028,1),0)</f>
        <v>0</v>
      </c>
      <c r="G4028" s="36" t="str">
        <f>LEFT('DETALLE DE CONEXIONES'!BE4028,3)</f>
        <v/>
      </c>
      <c r="H4028" s="36" t="str">
        <f>RIGHT('DETALLE DE CONEXIONES'!AK4028,2)</f>
        <v/>
      </c>
      <c r="I4028" s="36" t="str">
        <f>LEFT('DETALLE DE CONEXIONES'!AK4028,3)</f>
        <v/>
      </c>
      <c r="J4028" s="36" t="str">
        <f>LEFT('DETALLE DE CONEXIONES'!M4028,3)</f>
        <v/>
      </c>
      <c r="K4028" s="36" t="str">
        <f>IF(LEN('DETALLE DE CONEXIONES'!M4028)&lt;12,(RIGHT('DETALLE DE CONEXIONES'!M4028,5)),(RIGHT('DETALLE DE CONEXIONES'!M4028,6)))</f>
        <v/>
      </c>
      <c r="L4028" s="36">
        <f>IF(C4028="Saliente Local",(IFERROR((LIMPIA(J4028,1)),0)),0)</f>
        <v>0</v>
      </c>
      <c r="M4028" s="36">
        <f>IF(C4028="Saliente Nacional",(IFERROR((LIMPIA(J4028,1)),0)),0)</f>
        <v>0</v>
      </c>
      <c r="N4028" s="36">
        <f>IF(C4028="Saliente Internacional",(IFERROR((LIMPIA(J4028,1)),0)),0)</f>
        <v>0</v>
      </c>
      <c r="O4028" s="36">
        <f>IF(C4028="Saliente Local",(IFERROR((LIMPIA(K4028,1)),0)),0)</f>
        <v>0</v>
      </c>
      <c r="P4028" s="36">
        <f>IF(C4028="Saliente Nacional",(IFERROR((LIMPIA(K4028,1)),0)),0)</f>
        <v>0</v>
      </c>
      <c r="Q4028" s="36">
        <f>IF(C4028="Saliente Internacional",(IFERROR((LIMPIA(K4028,1)),0)),0)</f>
        <v>0</v>
      </c>
      <c r="R4028" s="36">
        <f t="shared" si="187"/>
        <v>0</v>
      </c>
      <c r="S4028" s="36">
        <f t="shared" si="188"/>
        <v>0</v>
      </c>
    </row>
    <row r="4029" spans="1:19" x14ac:dyDescent="0.25">
      <c r="A4029" s="101">
        <f>'DETALLE DE CONEXIONES'!P4029</f>
        <v>0</v>
      </c>
      <c r="B4029" s="36">
        <f>'DETALLE DE CONEXIONES'!I4029</f>
        <v>0</v>
      </c>
      <c r="C4029" s="36">
        <f>'DETALLE DE CONEXIONES'!BB4029</f>
        <v>0</v>
      </c>
      <c r="D4029" s="36">
        <f>'DETALLE DE CONEXIONES'!E4029</f>
        <v>0</v>
      </c>
      <c r="E4029" s="36">
        <f t="shared" si="186"/>
        <v>1</v>
      </c>
      <c r="F4029" s="36">
        <f>IFERROR(LIMPIA('DETALLE DE CONEXIONES'!N4029,1),0)</f>
        <v>0</v>
      </c>
      <c r="G4029" s="36" t="str">
        <f>LEFT('DETALLE DE CONEXIONES'!BE4029,3)</f>
        <v/>
      </c>
      <c r="H4029" s="36" t="str">
        <f>RIGHT('DETALLE DE CONEXIONES'!AK4029,2)</f>
        <v/>
      </c>
      <c r="I4029" s="36" t="str">
        <f>LEFT('DETALLE DE CONEXIONES'!AK4029,3)</f>
        <v/>
      </c>
      <c r="J4029" s="36" t="str">
        <f>LEFT('DETALLE DE CONEXIONES'!M4029,3)</f>
        <v/>
      </c>
      <c r="K4029" s="36" t="str">
        <f>IF(LEN('DETALLE DE CONEXIONES'!M4029)&lt;12,(RIGHT('DETALLE DE CONEXIONES'!M4029,5)),(RIGHT('DETALLE DE CONEXIONES'!M4029,6)))</f>
        <v/>
      </c>
      <c r="L4029" s="36">
        <f>IF(C4029="Saliente Local",(IFERROR((LIMPIA(J4029,1)),0)),0)</f>
        <v>0</v>
      </c>
      <c r="M4029" s="36">
        <f>IF(C4029="Saliente Nacional",(IFERROR((LIMPIA(J4029,1)),0)),0)</f>
        <v>0</v>
      </c>
      <c r="N4029" s="36">
        <f>IF(C4029="Saliente Internacional",(IFERROR((LIMPIA(J4029,1)),0)),0)</f>
        <v>0</v>
      </c>
      <c r="O4029" s="36">
        <f>IF(C4029="Saliente Local",(IFERROR((LIMPIA(K4029,1)),0)),0)</f>
        <v>0</v>
      </c>
      <c r="P4029" s="36">
        <f>IF(C4029="Saliente Nacional",(IFERROR((LIMPIA(K4029,1)),0)),0)</f>
        <v>0</v>
      </c>
      <c r="Q4029" s="36">
        <f>IF(C4029="Saliente Internacional",(IFERROR((LIMPIA(K4029,1)),0)),0)</f>
        <v>0</v>
      </c>
      <c r="R4029" s="36">
        <f t="shared" si="187"/>
        <v>0</v>
      </c>
      <c r="S4029" s="36">
        <f t="shared" si="188"/>
        <v>0</v>
      </c>
    </row>
    <row r="4030" spans="1:19" x14ac:dyDescent="0.25">
      <c r="A4030" s="101">
        <f>'DETALLE DE CONEXIONES'!P4030</f>
        <v>0</v>
      </c>
      <c r="B4030" s="36">
        <f>'DETALLE DE CONEXIONES'!I4030</f>
        <v>0</v>
      </c>
      <c r="C4030" s="36">
        <f>'DETALLE DE CONEXIONES'!BB4030</f>
        <v>0</v>
      </c>
      <c r="D4030" s="36">
        <f>'DETALLE DE CONEXIONES'!E4030</f>
        <v>0</v>
      </c>
      <c r="E4030" s="36">
        <f t="shared" si="186"/>
        <v>1</v>
      </c>
      <c r="F4030" s="36">
        <f>IFERROR(LIMPIA('DETALLE DE CONEXIONES'!N4030,1),0)</f>
        <v>0</v>
      </c>
      <c r="G4030" s="36" t="str">
        <f>LEFT('DETALLE DE CONEXIONES'!BE4030,3)</f>
        <v/>
      </c>
      <c r="H4030" s="36" t="str">
        <f>RIGHT('DETALLE DE CONEXIONES'!AK4030,2)</f>
        <v/>
      </c>
      <c r="I4030" s="36" t="str">
        <f>LEFT('DETALLE DE CONEXIONES'!AK4030,3)</f>
        <v/>
      </c>
      <c r="J4030" s="36" t="str">
        <f>LEFT('DETALLE DE CONEXIONES'!M4030,3)</f>
        <v/>
      </c>
      <c r="K4030" s="36" t="str">
        <f>IF(LEN('DETALLE DE CONEXIONES'!M4030)&lt;12,(RIGHT('DETALLE DE CONEXIONES'!M4030,5)),(RIGHT('DETALLE DE CONEXIONES'!M4030,6)))</f>
        <v/>
      </c>
      <c r="L4030" s="36">
        <f>IF(C4030="Saliente Local",(IFERROR((LIMPIA(J4030,1)),0)),0)</f>
        <v>0</v>
      </c>
      <c r="M4030" s="36">
        <f>IF(C4030="Saliente Nacional",(IFERROR((LIMPIA(J4030,1)),0)),0)</f>
        <v>0</v>
      </c>
      <c r="N4030" s="36">
        <f>IF(C4030="Saliente Internacional",(IFERROR((LIMPIA(J4030,1)),0)),0)</f>
        <v>0</v>
      </c>
      <c r="O4030" s="36">
        <f>IF(C4030="Saliente Local",(IFERROR((LIMPIA(K4030,1)),0)),0)</f>
        <v>0</v>
      </c>
      <c r="P4030" s="36">
        <f>IF(C4030="Saliente Nacional",(IFERROR((LIMPIA(K4030,1)),0)),0)</f>
        <v>0</v>
      </c>
      <c r="Q4030" s="36">
        <f>IF(C4030="Saliente Internacional",(IFERROR((LIMPIA(K4030,1)),0)),0)</f>
        <v>0</v>
      </c>
      <c r="R4030" s="36">
        <f t="shared" si="187"/>
        <v>0</v>
      </c>
      <c r="S4030" s="36">
        <f t="shared" si="188"/>
        <v>0</v>
      </c>
    </row>
    <row r="4031" spans="1:19" x14ac:dyDescent="0.25">
      <c r="A4031" s="101">
        <f>'DETALLE DE CONEXIONES'!P4031</f>
        <v>0</v>
      </c>
      <c r="B4031" s="36">
        <f>'DETALLE DE CONEXIONES'!I4031</f>
        <v>0</v>
      </c>
      <c r="C4031" s="36">
        <f>'DETALLE DE CONEXIONES'!BB4031</f>
        <v>0</v>
      </c>
      <c r="D4031" s="36">
        <f>'DETALLE DE CONEXIONES'!E4031</f>
        <v>0</v>
      </c>
      <c r="E4031" s="36">
        <f t="shared" si="186"/>
        <v>1</v>
      </c>
      <c r="F4031" s="36">
        <f>IFERROR(LIMPIA('DETALLE DE CONEXIONES'!N4031,1),0)</f>
        <v>0</v>
      </c>
      <c r="G4031" s="36" t="str">
        <f>LEFT('DETALLE DE CONEXIONES'!BE4031,3)</f>
        <v/>
      </c>
      <c r="H4031" s="36" t="str">
        <f>RIGHT('DETALLE DE CONEXIONES'!AK4031,2)</f>
        <v/>
      </c>
      <c r="I4031" s="36" t="str">
        <f>LEFT('DETALLE DE CONEXIONES'!AK4031,3)</f>
        <v/>
      </c>
      <c r="J4031" s="36" t="str">
        <f>LEFT('DETALLE DE CONEXIONES'!M4031,3)</f>
        <v/>
      </c>
      <c r="K4031" s="36" t="str">
        <f>IF(LEN('DETALLE DE CONEXIONES'!M4031)&lt;12,(RIGHT('DETALLE DE CONEXIONES'!M4031,5)),(RIGHT('DETALLE DE CONEXIONES'!M4031,6)))</f>
        <v/>
      </c>
      <c r="L4031" s="36">
        <f>IF(C4031="Saliente Local",(IFERROR((LIMPIA(J4031,1)),0)),0)</f>
        <v>0</v>
      </c>
      <c r="M4031" s="36">
        <f>IF(C4031="Saliente Nacional",(IFERROR((LIMPIA(J4031,1)),0)),0)</f>
        <v>0</v>
      </c>
      <c r="N4031" s="36">
        <f>IF(C4031="Saliente Internacional",(IFERROR((LIMPIA(J4031,1)),0)),0)</f>
        <v>0</v>
      </c>
      <c r="O4031" s="36">
        <f>IF(C4031="Saliente Local",(IFERROR((LIMPIA(K4031,1)),0)),0)</f>
        <v>0</v>
      </c>
      <c r="P4031" s="36">
        <f>IF(C4031="Saliente Nacional",(IFERROR((LIMPIA(K4031,1)),0)),0)</f>
        <v>0</v>
      </c>
      <c r="Q4031" s="36">
        <f>IF(C4031="Saliente Internacional",(IFERROR((LIMPIA(K4031,1)),0)),0)</f>
        <v>0</v>
      </c>
      <c r="R4031" s="36">
        <f t="shared" si="187"/>
        <v>0</v>
      </c>
      <c r="S4031" s="36">
        <f t="shared" si="188"/>
        <v>0</v>
      </c>
    </row>
    <row r="4032" spans="1:19" x14ac:dyDescent="0.25">
      <c r="A4032" s="101">
        <f>'DETALLE DE CONEXIONES'!P4032</f>
        <v>0</v>
      </c>
      <c r="B4032" s="36">
        <f>'DETALLE DE CONEXIONES'!I4032</f>
        <v>0</v>
      </c>
      <c r="C4032" s="36">
        <f>'DETALLE DE CONEXIONES'!BB4032</f>
        <v>0</v>
      </c>
      <c r="D4032" s="36">
        <f>'DETALLE DE CONEXIONES'!E4032</f>
        <v>0</v>
      </c>
      <c r="E4032" s="36">
        <f t="shared" si="186"/>
        <v>1</v>
      </c>
      <c r="F4032" s="36">
        <f>IFERROR(LIMPIA('DETALLE DE CONEXIONES'!N4032,1),0)</f>
        <v>0</v>
      </c>
      <c r="G4032" s="36" t="str">
        <f>LEFT('DETALLE DE CONEXIONES'!BE4032,3)</f>
        <v/>
      </c>
      <c r="H4032" s="36" t="str">
        <f>RIGHT('DETALLE DE CONEXIONES'!AK4032,2)</f>
        <v/>
      </c>
      <c r="I4032" s="36" t="str">
        <f>LEFT('DETALLE DE CONEXIONES'!AK4032,3)</f>
        <v/>
      </c>
      <c r="J4032" s="36" t="str">
        <f>LEFT('DETALLE DE CONEXIONES'!M4032,3)</f>
        <v/>
      </c>
      <c r="K4032" s="36" t="str">
        <f>IF(LEN('DETALLE DE CONEXIONES'!M4032)&lt;12,(RIGHT('DETALLE DE CONEXIONES'!M4032,5)),(RIGHT('DETALLE DE CONEXIONES'!M4032,6)))</f>
        <v/>
      </c>
      <c r="L4032" s="36">
        <f>IF(C4032="Saliente Local",(IFERROR((LIMPIA(J4032,1)),0)),0)</f>
        <v>0</v>
      </c>
      <c r="M4032" s="36">
        <f>IF(C4032="Saliente Nacional",(IFERROR((LIMPIA(J4032,1)),0)),0)</f>
        <v>0</v>
      </c>
      <c r="N4032" s="36">
        <f>IF(C4032="Saliente Internacional",(IFERROR((LIMPIA(J4032,1)),0)),0)</f>
        <v>0</v>
      </c>
      <c r="O4032" s="36">
        <f>IF(C4032="Saliente Local",(IFERROR((LIMPIA(K4032,1)),0)),0)</f>
        <v>0</v>
      </c>
      <c r="P4032" s="36">
        <f>IF(C4032="Saliente Nacional",(IFERROR((LIMPIA(K4032,1)),0)),0)</f>
        <v>0</v>
      </c>
      <c r="Q4032" s="36">
        <f>IF(C4032="Saliente Internacional",(IFERROR((LIMPIA(K4032,1)),0)),0)</f>
        <v>0</v>
      </c>
      <c r="R4032" s="36">
        <f t="shared" si="187"/>
        <v>0</v>
      </c>
      <c r="S4032" s="36">
        <f t="shared" si="188"/>
        <v>0</v>
      </c>
    </row>
    <row r="4033" spans="1:19" x14ac:dyDescent="0.25">
      <c r="A4033" s="101">
        <f>'DETALLE DE CONEXIONES'!P4033</f>
        <v>0</v>
      </c>
      <c r="B4033" s="36">
        <f>'DETALLE DE CONEXIONES'!I4033</f>
        <v>0</v>
      </c>
      <c r="C4033" s="36">
        <f>'DETALLE DE CONEXIONES'!BB4033</f>
        <v>0</v>
      </c>
      <c r="D4033" s="36">
        <f>'DETALLE DE CONEXIONES'!E4033</f>
        <v>0</v>
      </c>
      <c r="E4033" s="36">
        <f t="shared" si="186"/>
        <v>1</v>
      </c>
      <c r="F4033" s="36">
        <f>IFERROR(LIMPIA('DETALLE DE CONEXIONES'!N4033,1),0)</f>
        <v>0</v>
      </c>
      <c r="G4033" s="36" t="str">
        <f>LEFT('DETALLE DE CONEXIONES'!BE4033,3)</f>
        <v/>
      </c>
      <c r="H4033" s="36" t="str">
        <f>RIGHT('DETALLE DE CONEXIONES'!AK4033,2)</f>
        <v/>
      </c>
      <c r="I4033" s="36" t="str">
        <f>LEFT('DETALLE DE CONEXIONES'!AK4033,3)</f>
        <v/>
      </c>
      <c r="J4033" s="36" t="str">
        <f>LEFT('DETALLE DE CONEXIONES'!M4033,3)</f>
        <v/>
      </c>
      <c r="K4033" s="36" t="str">
        <f>IF(LEN('DETALLE DE CONEXIONES'!M4033)&lt;12,(RIGHT('DETALLE DE CONEXIONES'!M4033,5)),(RIGHT('DETALLE DE CONEXIONES'!M4033,6)))</f>
        <v/>
      </c>
      <c r="L4033" s="36">
        <f>IF(C4033="Saliente Local",(IFERROR((LIMPIA(J4033,1)),0)),0)</f>
        <v>0</v>
      </c>
      <c r="M4033" s="36">
        <f>IF(C4033="Saliente Nacional",(IFERROR((LIMPIA(J4033,1)),0)),0)</f>
        <v>0</v>
      </c>
      <c r="N4033" s="36">
        <f>IF(C4033="Saliente Internacional",(IFERROR((LIMPIA(J4033,1)),0)),0)</f>
        <v>0</v>
      </c>
      <c r="O4033" s="36">
        <f>IF(C4033="Saliente Local",(IFERROR((LIMPIA(K4033,1)),0)),0)</f>
        <v>0</v>
      </c>
      <c r="P4033" s="36">
        <f>IF(C4033="Saliente Nacional",(IFERROR((LIMPIA(K4033,1)),0)),0)</f>
        <v>0</v>
      </c>
      <c r="Q4033" s="36">
        <f>IF(C4033="Saliente Internacional",(IFERROR((LIMPIA(K4033,1)),0)),0)</f>
        <v>0</v>
      </c>
      <c r="R4033" s="36">
        <f t="shared" si="187"/>
        <v>0</v>
      </c>
      <c r="S4033" s="36">
        <f t="shared" si="188"/>
        <v>0</v>
      </c>
    </row>
    <row r="4034" spans="1:19" x14ac:dyDescent="0.25">
      <c r="A4034" s="101">
        <f>'DETALLE DE CONEXIONES'!P4034</f>
        <v>0</v>
      </c>
      <c r="B4034" s="36">
        <f>'DETALLE DE CONEXIONES'!I4034</f>
        <v>0</v>
      </c>
      <c r="C4034" s="36">
        <f>'DETALLE DE CONEXIONES'!BB4034</f>
        <v>0</v>
      </c>
      <c r="D4034" s="36">
        <f>'DETALLE DE CONEXIONES'!E4034</f>
        <v>0</v>
      </c>
      <c r="E4034" s="36">
        <f t="shared" si="186"/>
        <v>1</v>
      </c>
      <c r="F4034" s="36">
        <f>IFERROR(LIMPIA('DETALLE DE CONEXIONES'!N4034,1),0)</f>
        <v>0</v>
      </c>
      <c r="G4034" s="36" t="str">
        <f>LEFT('DETALLE DE CONEXIONES'!BE4034,3)</f>
        <v/>
      </c>
      <c r="H4034" s="36" t="str">
        <f>RIGHT('DETALLE DE CONEXIONES'!AK4034,2)</f>
        <v/>
      </c>
      <c r="I4034" s="36" t="str">
        <f>LEFT('DETALLE DE CONEXIONES'!AK4034,3)</f>
        <v/>
      </c>
      <c r="J4034" s="36" t="str">
        <f>LEFT('DETALLE DE CONEXIONES'!M4034,3)</f>
        <v/>
      </c>
      <c r="K4034" s="36" t="str">
        <f>IF(LEN('DETALLE DE CONEXIONES'!M4034)&lt;12,(RIGHT('DETALLE DE CONEXIONES'!M4034,5)),(RIGHT('DETALLE DE CONEXIONES'!M4034,6)))</f>
        <v/>
      </c>
      <c r="L4034" s="36">
        <f>IF(C4034="Saliente Local",(IFERROR((LIMPIA(J4034,1)),0)),0)</f>
        <v>0</v>
      </c>
      <c r="M4034" s="36">
        <f>IF(C4034="Saliente Nacional",(IFERROR((LIMPIA(J4034,1)),0)),0)</f>
        <v>0</v>
      </c>
      <c r="N4034" s="36">
        <f>IF(C4034="Saliente Internacional",(IFERROR((LIMPIA(J4034,1)),0)),0)</f>
        <v>0</v>
      </c>
      <c r="O4034" s="36">
        <f>IF(C4034="Saliente Local",(IFERROR((LIMPIA(K4034,1)),0)),0)</f>
        <v>0</v>
      </c>
      <c r="P4034" s="36">
        <f>IF(C4034="Saliente Nacional",(IFERROR((LIMPIA(K4034,1)),0)),0)</f>
        <v>0</v>
      </c>
      <c r="Q4034" s="36">
        <f>IF(C4034="Saliente Internacional",(IFERROR((LIMPIA(K4034,1)),0)),0)</f>
        <v>0</v>
      </c>
      <c r="R4034" s="36">
        <f t="shared" si="187"/>
        <v>0</v>
      </c>
      <c r="S4034" s="36">
        <f t="shared" si="188"/>
        <v>0</v>
      </c>
    </row>
    <row r="4035" spans="1:19" x14ac:dyDescent="0.25">
      <c r="A4035" s="101">
        <f>'DETALLE DE CONEXIONES'!P4035</f>
        <v>0</v>
      </c>
      <c r="B4035" s="36">
        <f>'DETALLE DE CONEXIONES'!I4035</f>
        <v>0</v>
      </c>
      <c r="C4035" s="36">
        <f>'DETALLE DE CONEXIONES'!BB4035</f>
        <v>0</v>
      </c>
      <c r="D4035" s="36">
        <f>'DETALLE DE CONEXIONES'!E4035</f>
        <v>0</v>
      </c>
      <c r="E4035" s="36">
        <f t="shared" ref="E4035:E4098" si="189">LEN(D4035)</f>
        <v>1</v>
      </c>
      <c r="F4035" s="36">
        <f>IFERROR(LIMPIA('DETALLE DE CONEXIONES'!N4035,1),0)</f>
        <v>0</v>
      </c>
      <c r="G4035" s="36" t="str">
        <f>LEFT('DETALLE DE CONEXIONES'!BE4035,3)</f>
        <v/>
      </c>
      <c r="H4035" s="36" t="str">
        <f>RIGHT('DETALLE DE CONEXIONES'!AK4035,2)</f>
        <v/>
      </c>
      <c r="I4035" s="36" t="str">
        <f>LEFT('DETALLE DE CONEXIONES'!AK4035,3)</f>
        <v/>
      </c>
      <c r="J4035" s="36" t="str">
        <f>LEFT('DETALLE DE CONEXIONES'!M4035,3)</f>
        <v/>
      </c>
      <c r="K4035" s="36" t="str">
        <f>IF(LEN('DETALLE DE CONEXIONES'!M4035)&lt;12,(RIGHT('DETALLE DE CONEXIONES'!M4035,5)),(RIGHT('DETALLE DE CONEXIONES'!M4035,6)))</f>
        <v/>
      </c>
      <c r="L4035" s="36">
        <f>IF(C4035="Saliente Local",(IFERROR((LIMPIA(J4035,1)),0)),0)</f>
        <v>0</v>
      </c>
      <c r="M4035" s="36">
        <f>IF(C4035="Saliente Nacional",(IFERROR((LIMPIA(J4035,1)),0)),0)</f>
        <v>0</v>
      </c>
      <c r="N4035" s="36">
        <f>IF(C4035="Saliente Internacional",(IFERROR((LIMPIA(J4035,1)),0)),0)</f>
        <v>0</v>
      </c>
      <c r="O4035" s="36">
        <f>IF(C4035="Saliente Local",(IFERROR((LIMPIA(K4035,1)),0)),0)</f>
        <v>0</v>
      </c>
      <c r="P4035" s="36">
        <f>IF(C4035="Saliente Nacional",(IFERROR((LIMPIA(K4035,1)),0)),0)</f>
        <v>0</v>
      </c>
      <c r="Q4035" s="36">
        <f>IF(C4035="Saliente Internacional",(IFERROR((LIMPIA(K4035,1)),0)),0)</f>
        <v>0</v>
      </c>
      <c r="R4035" s="36">
        <f t="shared" ref="R4035:R4098" si="190">IF(SUM(O4035:P4035)&gt;0,(L4035+M4035+1),(L4035+M4035))</f>
        <v>0</v>
      </c>
      <c r="S4035" s="36">
        <f t="shared" ref="S4035:S4098" si="191">IF(Q4035&gt;0,N4035+1,N4035)</f>
        <v>0</v>
      </c>
    </row>
    <row r="4036" spans="1:19" x14ac:dyDescent="0.25">
      <c r="A4036" s="101">
        <f>'DETALLE DE CONEXIONES'!P4036</f>
        <v>0</v>
      </c>
      <c r="B4036" s="36">
        <f>'DETALLE DE CONEXIONES'!I4036</f>
        <v>0</v>
      </c>
      <c r="C4036" s="36">
        <f>'DETALLE DE CONEXIONES'!BB4036</f>
        <v>0</v>
      </c>
      <c r="D4036" s="36">
        <f>'DETALLE DE CONEXIONES'!E4036</f>
        <v>0</v>
      </c>
      <c r="E4036" s="36">
        <f t="shared" si="189"/>
        <v>1</v>
      </c>
      <c r="F4036" s="36">
        <f>IFERROR(LIMPIA('DETALLE DE CONEXIONES'!N4036,1),0)</f>
        <v>0</v>
      </c>
      <c r="G4036" s="36" t="str">
        <f>LEFT('DETALLE DE CONEXIONES'!BE4036,3)</f>
        <v/>
      </c>
      <c r="H4036" s="36" t="str">
        <f>RIGHT('DETALLE DE CONEXIONES'!AK4036,2)</f>
        <v/>
      </c>
      <c r="I4036" s="36" t="str">
        <f>LEFT('DETALLE DE CONEXIONES'!AK4036,3)</f>
        <v/>
      </c>
      <c r="J4036" s="36" t="str">
        <f>LEFT('DETALLE DE CONEXIONES'!M4036,3)</f>
        <v/>
      </c>
      <c r="K4036" s="36" t="str">
        <f>IF(LEN('DETALLE DE CONEXIONES'!M4036)&lt;12,(RIGHT('DETALLE DE CONEXIONES'!M4036,5)),(RIGHT('DETALLE DE CONEXIONES'!M4036,6)))</f>
        <v/>
      </c>
      <c r="L4036" s="36">
        <f>IF(C4036="Saliente Local",(IFERROR((LIMPIA(J4036,1)),0)),0)</f>
        <v>0</v>
      </c>
      <c r="M4036" s="36">
        <f>IF(C4036="Saliente Nacional",(IFERROR((LIMPIA(J4036,1)),0)),0)</f>
        <v>0</v>
      </c>
      <c r="N4036" s="36">
        <f>IF(C4036="Saliente Internacional",(IFERROR((LIMPIA(J4036,1)),0)),0)</f>
        <v>0</v>
      </c>
      <c r="O4036" s="36">
        <f>IF(C4036="Saliente Local",(IFERROR((LIMPIA(K4036,1)),0)),0)</f>
        <v>0</v>
      </c>
      <c r="P4036" s="36">
        <f>IF(C4036="Saliente Nacional",(IFERROR((LIMPIA(K4036,1)),0)),0)</f>
        <v>0</v>
      </c>
      <c r="Q4036" s="36">
        <f>IF(C4036="Saliente Internacional",(IFERROR((LIMPIA(K4036,1)),0)),0)</f>
        <v>0</v>
      </c>
      <c r="R4036" s="36">
        <f t="shared" si="190"/>
        <v>0</v>
      </c>
      <c r="S4036" s="36">
        <f t="shared" si="191"/>
        <v>0</v>
      </c>
    </row>
    <row r="4037" spans="1:19" x14ac:dyDescent="0.25">
      <c r="A4037" s="101">
        <f>'DETALLE DE CONEXIONES'!P4037</f>
        <v>0</v>
      </c>
      <c r="B4037" s="36">
        <f>'DETALLE DE CONEXIONES'!I4037</f>
        <v>0</v>
      </c>
      <c r="C4037" s="36">
        <f>'DETALLE DE CONEXIONES'!BB4037</f>
        <v>0</v>
      </c>
      <c r="D4037" s="36">
        <f>'DETALLE DE CONEXIONES'!E4037</f>
        <v>0</v>
      </c>
      <c r="E4037" s="36">
        <f t="shared" si="189"/>
        <v>1</v>
      </c>
      <c r="F4037" s="36">
        <f>IFERROR(LIMPIA('DETALLE DE CONEXIONES'!N4037,1),0)</f>
        <v>0</v>
      </c>
      <c r="G4037" s="36" t="str">
        <f>LEFT('DETALLE DE CONEXIONES'!BE4037,3)</f>
        <v/>
      </c>
      <c r="H4037" s="36" t="str">
        <f>RIGHT('DETALLE DE CONEXIONES'!AK4037,2)</f>
        <v/>
      </c>
      <c r="I4037" s="36" t="str">
        <f>LEFT('DETALLE DE CONEXIONES'!AK4037,3)</f>
        <v/>
      </c>
      <c r="J4037" s="36" t="str">
        <f>LEFT('DETALLE DE CONEXIONES'!M4037,3)</f>
        <v/>
      </c>
      <c r="K4037" s="36" t="str">
        <f>IF(LEN('DETALLE DE CONEXIONES'!M4037)&lt;12,(RIGHT('DETALLE DE CONEXIONES'!M4037,5)),(RIGHT('DETALLE DE CONEXIONES'!M4037,6)))</f>
        <v/>
      </c>
      <c r="L4037" s="36">
        <f>IF(C4037="Saliente Local",(IFERROR((LIMPIA(J4037,1)),0)),0)</f>
        <v>0</v>
      </c>
      <c r="M4037" s="36">
        <f>IF(C4037="Saliente Nacional",(IFERROR((LIMPIA(J4037,1)),0)),0)</f>
        <v>0</v>
      </c>
      <c r="N4037" s="36">
        <f>IF(C4037="Saliente Internacional",(IFERROR((LIMPIA(J4037,1)),0)),0)</f>
        <v>0</v>
      </c>
      <c r="O4037" s="36">
        <f>IF(C4037="Saliente Local",(IFERROR((LIMPIA(K4037,1)),0)),0)</f>
        <v>0</v>
      </c>
      <c r="P4037" s="36">
        <f>IF(C4037="Saliente Nacional",(IFERROR((LIMPIA(K4037,1)),0)),0)</f>
        <v>0</v>
      </c>
      <c r="Q4037" s="36">
        <f>IF(C4037="Saliente Internacional",(IFERROR((LIMPIA(K4037,1)),0)),0)</f>
        <v>0</v>
      </c>
      <c r="R4037" s="36">
        <f t="shared" si="190"/>
        <v>0</v>
      </c>
      <c r="S4037" s="36">
        <f t="shared" si="191"/>
        <v>0</v>
      </c>
    </row>
    <row r="4038" spans="1:19" x14ac:dyDescent="0.25">
      <c r="A4038" s="101">
        <f>'DETALLE DE CONEXIONES'!P4038</f>
        <v>0</v>
      </c>
      <c r="B4038" s="36">
        <f>'DETALLE DE CONEXIONES'!I4038</f>
        <v>0</v>
      </c>
      <c r="C4038" s="36">
        <f>'DETALLE DE CONEXIONES'!BB4038</f>
        <v>0</v>
      </c>
      <c r="D4038" s="36">
        <f>'DETALLE DE CONEXIONES'!E4038</f>
        <v>0</v>
      </c>
      <c r="E4038" s="36">
        <f t="shared" si="189"/>
        <v>1</v>
      </c>
      <c r="F4038" s="36">
        <f>IFERROR(LIMPIA('DETALLE DE CONEXIONES'!N4038,1),0)</f>
        <v>0</v>
      </c>
      <c r="G4038" s="36" t="str">
        <f>LEFT('DETALLE DE CONEXIONES'!BE4038,3)</f>
        <v/>
      </c>
      <c r="H4038" s="36" t="str">
        <f>RIGHT('DETALLE DE CONEXIONES'!AK4038,2)</f>
        <v/>
      </c>
      <c r="I4038" s="36" t="str">
        <f>LEFT('DETALLE DE CONEXIONES'!AK4038,3)</f>
        <v/>
      </c>
      <c r="J4038" s="36" t="str">
        <f>LEFT('DETALLE DE CONEXIONES'!M4038,3)</f>
        <v/>
      </c>
      <c r="K4038" s="36" t="str">
        <f>IF(LEN('DETALLE DE CONEXIONES'!M4038)&lt;12,(RIGHT('DETALLE DE CONEXIONES'!M4038,5)),(RIGHT('DETALLE DE CONEXIONES'!M4038,6)))</f>
        <v/>
      </c>
      <c r="L4038" s="36">
        <f>IF(C4038="Saliente Local",(IFERROR((LIMPIA(J4038,1)),0)),0)</f>
        <v>0</v>
      </c>
      <c r="M4038" s="36">
        <f>IF(C4038="Saliente Nacional",(IFERROR((LIMPIA(J4038,1)),0)),0)</f>
        <v>0</v>
      </c>
      <c r="N4038" s="36">
        <f>IF(C4038="Saliente Internacional",(IFERROR((LIMPIA(J4038,1)),0)),0)</f>
        <v>0</v>
      </c>
      <c r="O4038" s="36">
        <f>IF(C4038="Saliente Local",(IFERROR((LIMPIA(K4038,1)),0)),0)</f>
        <v>0</v>
      </c>
      <c r="P4038" s="36">
        <f>IF(C4038="Saliente Nacional",(IFERROR((LIMPIA(K4038,1)),0)),0)</f>
        <v>0</v>
      </c>
      <c r="Q4038" s="36">
        <f>IF(C4038="Saliente Internacional",(IFERROR((LIMPIA(K4038,1)),0)),0)</f>
        <v>0</v>
      </c>
      <c r="R4038" s="36">
        <f t="shared" si="190"/>
        <v>0</v>
      </c>
      <c r="S4038" s="36">
        <f t="shared" si="191"/>
        <v>0</v>
      </c>
    </row>
    <row r="4039" spans="1:19" x14ac:dyDescent="0.25">
      <c r="A4039" s="101">
        <f>'DETALLE DE CONEXIONES'!P4039</f>
        <v>0</v>
      </c>
      <c r="B4039" s="36">
        <f>'DETALLE DE CONEXIONES'!I4039</f>
        <v>0</v>
      </c>
      <c r="C4039" s="36">
        <f>'DETALLE DE CONEXIONES'!BB4039</f>
        <v>0</v>
      </c>
      <c r="D4039" s="36">
        <f>'DETALLE DE CONEXIONES'!E4039</f>
        <v>0</v>
      </c>
      <c r="E4039" s="36">
        <f t="shared" si="189"/>
        <v>1</v>
      </c>
      <c r="F4039" s="36">
        <f>IFERROR(LIMPIA('DETALLE DE CONEXIONES'!N4039,1),0)</f>
        <v>0</v>
      </c>
      <c r="G4039" s="36" t="str">
        <f>LEFT('DETALLE DE CONEXIONES'!BE4039,3)</f>
        <v/>
      </c>
      <c r="H4039" s="36" t="str">
        <f>RIGHT('DETALLE DE CONEXIONES'!AK4039,2)</f>
        <v/>
      </c>
      <c r="I4039" s="36" t="str">
        <f>LEFT('DETALLE DE CONEXIONES'!AK4039,3)</f>
        <v/>
      </c>
      <c r="J4039" s="36" t="str">
        <f>LEFT('DETALLE DE CONEXIONES'!M4039,3)</f>
        <v/>
      </c>
      <c r="K4039" s="36" t="str">
        <f>IF(LEN('DETALLE DE CONEXIONES'!M4039)&lt;12,(RIGHT('DETALLE DE CONEXIONES'!M4039,5)),(RIGHT('DETALLE DE CONEXIONES'!M4039,6)))</f>
        <v/>
      </c>
      <c r="L4039" s="36">
        <f>IF(C4039="Saliente Local",(IFERROR((LIMPIA(J4039,1)),0)),0)</f>
        <v>0</v>
      </c>
      <c r="M4039" s="36">
        <f>IF(C4039="Saliente Nacional",(IFERROR((LIMPIA(J4039,1)),0)),0)</f>
        <v>0</v>
      </c>
      <c r="N4039" s="36">
        <f>IF(C4039="Saliente Internacional",(IFERROR((LIMPIA(J4039,1)),0)),0)</f>
        <v>0</v>
      </c>
      <c r="O4039" s="36">
        <f>IF(C4039="Saliente Local",(IFERROR((LIMPIA(K4039,1)),0)),0)</f>
        <v>0</v>
      </c>
      <c r="P4039" s="36">
        <f>IF(C4039="Saliente Nacional",(IFERROR((LIMPIA(K4039,1)),0)),0)</f>
        <v>0</v>
      </c>
      <c r="Q4039" s="36">
        <f>IF(C4039="Saliente Internacional",(IFERROR((LIMPIA(K4039,1)),0)),0)</f>
        <v>0</v>
      </c>
      <c r="R4039" s="36">
        <f t="shared" si="190"/>
        <v>0</v>
      </c>
      <c r="S4039" s="36">
        <f t="shared" si="191"/>
        <v>0</v>
      </c>
    </row>
    <row r="4040" spans="1:19" x14ac:dyDescent="0.25">
      <c r="A4040" s="101">
        <f>'DETALLE DE CONEXIONES'!P4040</f>
        <v>0</v>
      </c>
      <c r="B4040" s="36">
        <f>'DETALLE DE CONEXIONES'!I4040</f>
        <v>0</v>
      </c>
      <c r="C4040" s="36">
        <f>'DETALLE DE CONEXIONES'!BB4040</f>
        <v>0</v>
      </c>
      <c r="D4040" s="36">
        <f>'DETALLE DE CONEXIONES'!E4040</f>
        <v>0</v>
      </c>
      <c r="E4040" s="36">
        <f t="shared" si="189"/>
        <v>1</v>
      </c>
      <c r="F4040" s="36">
        <f>IFERROR(LIMPIA('DETALLE DE CONEXIONES'!N4040,1),0)</f>
        <v>0</v>
      </c>
      <c r="G4040" s="36" t="str">
        <f>LEFT('DETALLE DE CONEXIONES'!BE4040,3)</f>
        <v/>
      </c>
      <c r="H4040" s="36" t="str">
        <f>RIGHT('DETALLE DE CONEXIONES'!AK4040,2)</f>
        <v/>
      </c>
      <c r="I4040" s="36" t="str">
        <f>LEFT('DETALLE DE CONEXIONES'!AK4040,3)</f>
        <v/>
      </c>
      <c r="J4040" s="36" t="str">
        <f>LEFT('DETALLE DE CONEXIONES'!M4040,3)</f>
        <v/>
      </c>
      <c r="K4040" s="36" t="str">
        <f>IF(LEN('DETALLE DE CONEXIONES'!M4040)&lt;12,(RIGHT('DETALLE DE CONEXIONES'!M4040,5)),(RIGHT('DETALLE DE CONEXIONES'!M4040,6)))</f>
        <v/>
      </c>
      <c r="L4040" s="36">
        <f>IF(C4040="Saliente Local",(IFERROR((LIMPIA(J4040,1)),0)),0)</f>
        <v>0</v>
      </c>
      <c r="M4040" s="36">
        <f>IF(C4040="Saliente Nacional",(IFERROR((LIMPIA(J4040,1)),0)),0)</f>
        <v>0</v>
      </c>
      <c r="N4040" s="36">
        <f>IF(C4040="Saliente Internacional",(IFERROR((LIMPIA(J4040,1)),0)),0)</f>
        <v>0</v>
      </c>
      <c r="O4040" s="36">
        <f>IF(C4040="Saliente Local",(IFERROR((LIMPIA(K4040,1)),0)),0)</f>
        <v>0</v>
      </c>
      <c r="P4040" s="36">
        <f>IF(C4040="Saliente Nacional",(IFERROR((LIMPIA(K4040,1)),0)),0)</f>
        <v>0</v>
      </c>
      <c r="Q4040" s="36">
        <f>IF(C4040="Saliente Internacional",(IFERROR((LIMPIA(K4040,1)),0)),0)</f>
        <v>0</v>
      </c>
      <c r="R4040" s="36">
        <f t="shared" si="190"/>
        <v>0</v>
      </c>
      <c r="S4040" s="36">
        <f t="shared" si="191"/>
        <v>0</v>
      </c>
    </row>
    <row r="4041" spans="1:19" x14ac:dyDescent="0.25">
      <c r="A4041" s="101">
        <f>'DETALLE DE CONEXIONES'!P4041</f>
        <v>0</v>
      </c>
      <c r="B4041" s="36">
        <f>'DETALLE DE CONEXIONES'!I4041</f>
        <v>0</v>
      </c>
      <c r="C4041" s="36">
        <f>'DETALLE DE CONEXIONES'!BB4041</f>
        <v>0</v>
      </c>
      <c r="D4041" s="36">
        <f>'DETALLE DE CONEXIONES'!E4041</f>
        <v>0</v>
      </c>
      <c r="E4041" s="36">
        <f t="shared" si="189"/>
        <v>1</v>
      </c>
      <c r="F4041" s="36">
        <f>IFERROR(LIMPIA('DETALLE DE CONEXIONES'!N4041,1),0)</f>
        <v>0</v>
      </c>
      <c r="G4041" s="36" t="str">
        <f>LEFT('DETALLE DE CONEXIONES'!BE4041,3)</f>
        <v/>
      </c>
      <c r="H4041" s="36" t="str">
        <f>RIGHT('DETALLE DE CONEXIONES'!AK4041,2)</f>
        <v/>
      </c>
      <c r="I4041" s="36" t="str">
        <f>LEFT('DETALLE DE CONEXIONES'!AK4041,3)</f>
        <v/>
      </c>
      <c r="J4041" s="36" t="str">
        <f>LEFT('DETALLE DE CONEXIONES'!M4041,3)</f>
        <v/>
      </c>
      <c r="K4041" s="36" t="str">
        <f>IF(LEN('DETALLE DE CONEXIONES'!M4041)&lt;12,(RIGHT('DETALLE DE CONEXIONES'!M4041,5)),(RIGHT('DETALLE DE CONEXIONES'!M4041,6)))</f>
        <v/>
      </c>
      <c r="L4041" s="36">
        <f>IF(C4041="Saliente Local",(IFERROR((LIMPIA(J4041,1)),0)),0)</f>
        <v>0</v>
      </c>
      <c r="M4041" s="36">
        <f>IF(C4041="Saliente Nacional",(IFERROR((LIMPIA(J4041,1)),0)),0)</f>
        <v>0</v>
      </c>
      <c r="N4041" s="36">
        <f>IF(C4041="Saliente Internacional",(IFERROR((LIMPIA(J4041,1)),0)),0)</f>
        <v>0</v>
      </c>
      <c r="O4041" s="36">
        <f>IF(C4041="Saliente Local",(IFERROR((LIMPIA(K4041,1)),0)),0)</f>
        <v>0</v>
      </c>
      <c r="P4041" s="36">
        <f>IF(C4041="Saliente Nacional",(IFERROR((LIMPIA(K4041,1)),0)),0)</f>
        <v>0</v>
      </c>
      <c r="Q4041" s="36">
        <f>IF(C4041="Saliente Internacional",(IFERROR((LIMPIA(K4041,1)),0)),0)</f>
        <v>0</v>
      </c>
      <c r="R4041" s="36">
        <f t="shared" si="190"/>
        <v>0</v>
      </c>
      <c r="S4041" s="36">
        <f t="shared" si="191"/>
        <v>0</v>
      </c>
    </row>
    <row r="4042" spans="1:19" x14ac:dyDescent="0.25">
      <c r="A4042" s="101">
        <f>'DETALLE DE CONEXIONES'!P4042</f>
        <v>0</v>
      </c>
      <c r="B4042" s="36">
        <f>'DETALLE DE CONEXIONES'!I4042</f>
        <v>0</v>
      </c>
      <c r="C4042" s="36">
        <f>'DETALLE DE CONEXIONES'!BB4042</f>
        <v>0</v>
      </c>
      <c r="D4042" s="36">
        <f>'DETALLE DE CONEXIONES'!E4042</f>
        <v>0</v>
      </c>
      <c r="E4042" s="36">
        <f t="shared" si="189"/>
        <v>1</v>
      </c>
      <c r="F4042" s="36">
        <f>IFERROR(LIMPIA('DETALLE DE CONEXIONES'!N4042,1),0)</f>
        <v>0</v>
      </c>
      <c r="G4042" s="36" t="str">
        <f>LEFT('DETALLE DE CONEXIONES'!BE4042,3)</f>
        <v/>
      </c>
      <c r="H4042" s="36" t="str">
        <f>RIGHT('DETALLE DE CONEXIONES'!AK4042,2)</f>
        <v/>
      </c>
      <c r="I4042" s="36" t="str">
        <f>LEFT('DETALLE DE CONEXIONES'!AK4042,3)</f>
        <v/>
      </c>
      <c r="J4042" s="36" t="str">
        <f>LEFT('DETALLE DE CONEXIONES'!M4042,3)</f>
        <v/>
      </c>
      <c r="K4042" s="36" t="str">
        <f>IF(LEN('DETALLE DE CONEXIONES'!M4042)&lt;12,(RIGHT('DETALLE DE CONEXIONES'!M4042,5)),(RIGHT('DETALLE DE CONEXIONES'!M4042,6)))</f>
        <v/>
      </c>
      <c r="L4042" s="36">
        <f>IF(C4042="Saliente Local",(IFERROR((LIMPIA(J4042,1)),0)),0)</f>
        <v>0</v>
      </c>
      <c r="M4042" s="36">
        <f>IF(C4042="Saliente Nacional",(IFERROR((LIMPIA(J4042,1)),0)),0)</f>
        <v>0</v>
      </c>
      <c r="N4042" s="36">
        <f>IF(C4042="Saliente Internacional",(IFERROR((LIMPIA(J4042,1)),0)),0)</f>
        <v>0</v>
      </c>
      <c r="O4042" s="36">
        <f>IF(C4042="Saliente Local",(IFERROR((LIMPIA(K4042,1)),0)),0)</f>
        <v>0</v>
      </c>
      <c r="P4042" s="36">
        <f>IF(C4042="Saliente Nacional",(IFERROR((LIMPIA(K4042,1)),0)),0)</f>
        <v>0</v>
      </c>
      <c r="Q4042" s="36">
        <f>IF(C4042="Saliente Internacional",(IFERROR((LIMPIA(K4042,1)),0)),0)</f>
        <v>0</v>
      </c>
      <c r="R4042" s="36">
        <f t="shared" si="190"/>
        <v>0</v>
      </c>
      <c r="S4042" s="36">
        <f t="shared" si="191"/>
        <v>0</v>
      </c>
    </row>
    <row r="4043" spans="1:19" x14ac:dyDescent="0.25">
      <c r="A4043" s="101">
        <f>'DETALLE DE CONEXIONES'!P4043</f>
        <v>0</v>
      </c>
      <c r="B4043" s="36">
        <f>'DETALLE DE CONEXIONES'!I4043</f>
        <v>0</v>
      </c>
      <c r="C4043" s="36">
        <f>'DETALLE DE CONEXIONES'!BB4043</f>
        <v>0</v>
      </c>
      <c r="D4043" s="36">
        <f>'DETALLE DE CONEXIONES'!E4043</f>
        <v>0</v>
      </c>
      <c r="E4043" s="36">
        <f t="shared" si="189"/>
        <v>1</v>
      </c>
      <c r="F4043" s="36">
        <f>IFERROR(LIMPIA('DETALLE DE CONEXIONES'!N4043,1),0)</f>
        <v>0</v>
      </c>
      <c r="G4043" s="36" t="str">
        <f>LEFT('DETALLE DE CONEXIONES'!BE4043,3)</f>
        <v/>
      </c>
      <c r="H4043" s="36" t="str">
        <f>RIGHT('DETALLE DE CONEXIONES'!AK4043,2)</f>
        <v/>
      </c>
      <c r="I4043" s="36" t="str">
        <f>LEFT('DETALLE DE CONEXIONES'!AK4043,3)</f>
        <v/>
      </c>
      <c r="J4043" s="36" t="str">
        <f>LEFT('DETALLE DE CONEXIONES'!M4043,3)</f>
        <v/>
      </c>
      <c r="K4043" s="36" t="str">
        <f>IF(LEN('DETALLE DE CONEXIONES'!M4043)&lt;12,(RIGHT('DETALLE DE CONEXIONES'!M4043,5)),(RIGHT('DETALLE DE CONEXIONES'!M4043,6)))</f>
        <v/>
      </c>
      <c r="L4043" s="36">
        <f>IF(C4043="Saliente Local",(IFERROR((LIMPIA(J4043,1)),0)),0)</f>
        <v>0</v>
      </c>
      <c r="M4043" s="36">
        <f>IF(C4043="Saliente Nacional",(IFERROR((LIMPIA(J4043,1)),0)),0)</f>
        <v>0</v>
      </c>
      <c r="N4043" s="36">
        <f>IF(C4043="Saliente Internacional",(IFERROR((LIMPIA(J4043,1)),0)),0)</f>
        <v>0</v>
      </c>
      <c r="O4043" s="36">
        <f>IF(C4043="Saliente Local",(IFERROR((LIMPIA(K4043,1)),0)),0)</f>
        <v>0</v>
      </c>
      <c r="P4043" s="36">
        <f>IF(C4043="Saliente Nacional",(IFERROR((LIMPIA(K4043,1)),0)),0)</f>
        <v>0</v>
      </c>
      <c r="Q4043" s="36">
        <f>IF(C4043="Saliente Internacional",(IFERROR((LIMPIA(K4043,1)),0)),0)</f>
        <v>0</v>
      </c>
      <c r="R4043" s="36">
        <f t="shared" si="190"/>
        <v>0</v>
      </c>
      <c r="S4043" s="36">
        <f t="shared" si="191"/>
        <v>0</v>
      </c>
    </row>
    <row r="4044" spans="1:19" x14ac:dyDescent="0.25">
      <c r="A4044" s="101">
        <f>'DETALLE DE CONEXIONES'!P4044</f>
        <v>0</v>
      </c>
      <c r="B4044" s="36">
        <f>'DETALLE DE CONEXIONES'!I4044</f>
        <v>0</v>
      </c>
      <c r="C4044" s="36">
        <f>'DETALLE DE CONEXIONES'!BB4044</f>
        <v>0</v>
      </c>
      <c r="D4044" s="36">
        <f>'DETALLE DE CONEXIONES'!E4044</f>
        <v>0</v>
      </c>
      <c r="E4044" s="36">
        <f t="shared" si="189"/>
        <v>1</v>
      </c>
      <c r="F4044" s="36">
        <f>IFERROR(LIMPIA('DETALLE DE CONEXIONES'!N4044,1),0)</f>
        <v>0</v>
      </c>
      <c r="G4044" s="36" t="str">
        <f>LEFT('DETALLE DE CONEXIONES'!BE4044,3)</f>
        <v/>
      </c>
      <c r="H4044" s="36" t="str">
        <f>RIGHT('DETALLE DE CONEXIONES'!AK4044,2)</f>
        <v/>
      </c>
      <c r="I4044" s="36" t="str">
        <f>LEFT('DETALLE DE CONEXIONES'!AK4044,3)</f>
        <v/>
      </c>
      <c r="J4044" s="36" t="str">
        <f>LEFT('DETALLE DE CONEXIONES'!M4044,3)</f>
        <v/>
      </c>
      <c r="K4044" s="36" t="str">
        <f>IF(LEN('DETALLE DE CONEXIONES'!M4044)&lt;12,(RIGHT('DETALLE DE CONEXIONES'!M4044,5)),(RIGHT('DETALLE DE CONEXIONES'!M4044,6)))</f>
        <v/>
      </c>
      <c r="L4044" s="36">
        <f>IF(C4044="Saliente Local",(IFERROR((LIMPIA(J4044,1)),0)),0)</f>
        <v>0</v>
      </c>
      <c r="M4044" s="36">
        <f>IF(C4044="Saliente Nacional",(IFERROR((LIMPIA(J4044,1)),0)),0)</f>
        <v>0</v>
      </c>
      <c r="N4044" s="36">
        <f>IF(C4044="Saliente Internacional",(IFERROR((LIMPIA(J4044,1)),0)),0)</f>
        <v>0</v>
      </c>
      <c r="O4044" s="36">
        <f>IF(C4044="Saliente Local",(IFERROR((LIMPIA(K4044,1)),0)),0)</f>
        <v>0</v>
      </c>
      <c r="P4044" s="36">
        <f>IF(C4044="Saliente Nacional",(IFERROR((LIMPIA(K4044,1)),0)),0)</f>
        <v>0</v>
      </c>
      <c r="Q4044" s="36">
        <f>IF(C4044="Saliente Internacional",(IFERROR((LIMPIA(K4044,1)),0)),0)</f>
        <v>0</v>
      </c>
      <c r="R4044" s="36">
        <f t="shared" si="190"/>
        <v>0</v>
      </c>
      <c r="S4044" s="36">
        <f t="shared" si="191"/>
        <v>0</v>
      </c>
    </row>
    <row r="4045" spans="1:19" x14ac:dyDescent="0.25">
      <c r="A4045" s="101">
        <f>'DETALLE DE CONEXIONES'!P4045</f>
        <v>0</v>
      </c>
      <c r="B4045" s="36">
        <f>'DETALLE DE CONEXIONES'!I4045</f>
        <v>0</v>
      </c>
      <c r="C4045" s="36">
        <f>'DETALLE DE CONEXIONES'!BB4045</f>
        <v>0</v>
      </c>
      <c r="D4045" s="36">
        <f>'DETALLE DE CONEXIONES'!E4045</f>
        <v>0</v>
      </c>
      <c r="E4045" s="36">
        <f t="shared" si="189"/>
        <v>1</v>
      </c>
      <c r="F4045" s="36">
        <f>IFERROR(LIMPIA('DETALLE DE CONEXIONES'!N4045,1),0)</f>
        <v>0</v>
      </c>
      <c r="G4045" s="36" t="str">
        <f>LEFT('DETALLE DE CONEXIONES'!BE4045,3)</f>
        <v/>
      </c>
      <c r="H4045" s="36" t="str">
        <f>RIGHT('DETALLE DE CONEXIONES'!AK4045,2)</f>
        <v/>
      </c>
      <c r="I4045" s="36" t="str">
        <f>LEFT('DETALLE DE CONEXIONES'!AK4045,3)</f>
        <v/>
      </c>
      <c r="J4045" s="36" t="str">
        <f>LEFT('DETALLE DE CONEXIONES'!M4045,3)</f>
        <v/>
      </c>
      <c r="K4045" s="36" t="str">
        <f>IF(LEN('DETALLE DE CONEXIONES'!M4045)&lt;12,(RIGHT('DETALLE DE CONEXIONES'!M4045,5)),(RIGHT('DETALLE DE CONEXIONES'!M4045,6)))</f>
        <v/>
      </c>
      <c r="L4045" s="36">
        <f>IF(C4045="Saliente Local",(IFERROR((LIMPIA(J4045,1)),0)),0)</f>
        <v>0</v>
      </c>
      <c r="M4045" s="36">
        <f>IF(C4045="Saliente Nacional",(IFERROR((LIMPIA(J4045,1)),0)),0)</f>
        <v>0</v>
      </c>
      <c r="N4045" s="36">
        <f>IF(C4045="Saliente Internacional",(IFERROR((LIMPIA(J4045,1)),0)),0)</f>
        <v>0</v>
      </c>
      <c r="O4045" s="36">
        <f>IF(C4045="Saliente Local",(IFERROR((LIMPIA(K4045,1)),0)),0)</f>
        <v>0</v>
      </c>
      <c r="P4045" s="36">
        <f>IF(C4045="Saliente Nacional",(IFERROR((LIMPIA(K4045,1)),0)),0)</f>
        <v>0</v>
      </c>
      <c r="Q4045" s="36">
        <f>IF(C4045="Saliente Internacional",(IFERROR((LIMPIA(K4045,1)),0)),0)</f>
        <v>0</v>
      </c>
      <c r="R4045" s="36">
        <f t="shared" si="190"/>
        <v>0</v>
      </c>
      <c r="S4045" s="36">
        <f t="shared" si="191"/>
        <v>0</v>
      </c>
    </row>
    <row r="4046" spans="1:19" x14ac:dyDescent="0.25">
      <c r="A4046" s="101">
        <f>'DETALLE DE CONEXIONES'!P4046</f>
        <v>0</v>
      </c>
      <c r="B4046" s="36">
        <f>'DETALLE DE CONEXIONES'!I4046</f>
        <v>0</v>
      </c>
      <c r="C4046" s="36">
        <f>'DETALLE DE CONEXIONES'!BB4046</f>
        <v>0</v>
      </c>
      <c r="D4046" s="36">
        <f>'DETALLE DE CONEXIONES'!E4046</f>
        <v>0</v>
      </c>
      <c r="E4046" s="36">
        <f t="shared" si="189"/>
        <v>1</v>
      </c>
      <c r="F4046" s="36">
        <f>IFERROR(LIMPIA('DETALLE DE CONEXIONES'!N4046,1),0)</f>
        <v>0</v>
      </c>
      <c r="G4046" s="36" t="str">
        <f>LEFT('DETALLE DE CONEXIONES'!BE4046,3)</f>
        <v/>
      </c>
      <c r="H4046" s="36" t="str">
        <f>RIGHT('DETALLE DE CONEXIONES'!AK4046,2)</f>
        <v/>
      </c>
      <c r="I4046" s="36" t="str">
        <f>LEFT('DETALLE DE CONEXIONES'!AK4046,3)</f>
        <v/>
      </c>
      <c r="J4046" s="36" t="str">
        <f>LEFT('DETALLE DE CONEXIONES'!M4046,3)</f>
        <v/>
      </c>
      <c r="K4046" s="36" t="str">
        <f>IF(LEN('DETALLE DE CONEXIONES'!M4046)&lt;12,(RIGHT('DETALLE DE CONEXIONES'!M4046,5)),(RIGHT('DETALLE DE CONEXIONES'!M4046,6)))</f>
        <v/>
      </c>
      <c r="L4046" s="36">
        <f>IF(C4046="Saliente Local",(IFERROR((LIMPIA(J4046,1)),0)),0)</f>
        <v>0</v>
      </c>
      <c r="M4046" s="36">
        <f>IF(C4046="Saliente Nacional",(IFERROR((LIMPIA(J4046,1)),0)),0)</f>
        <v>0</v>
      </c>
      <c r="N4046" s="36">
        <f>IF(C4046="Saliente Internacional",(IFERROR((LIMPIA(J4046,1)),0)),0)</f>
        <v>0</v>
      </c>
      <c r="O4046" s="36">
        <f>IF(C4046="Saliente Local",(IFERROR((LIMPIA(K4046,1)),0)),0)</f>
        <v>0</v>
      </c>
      <c r="P4046" s="36">
        <f>IF(C4046="Saliente Nacional",(IFERROR((LIMPIA(K4046,1)),0)),0)</f>
        <v>0</v>
      </c>
      <c r="Q4046" s="36">
        <f>IF(C4046="Saliente Internacional",(IFERROR((LIMPIA(K4046,1)),0)),0)</f>
        <v>0</v>
      </c>
      <c r="R4046" s="36">
        <f t="shared" si="190"/>
        <v>0</v>
      </c>
      <c r="S4046" s="36">
        <f t="shared" si="191"/>
        <v>0</v>
      </c>
    </row>
    <row r="4047" spans="1:19" x14ac:dyDescent="0.25">
      <c r="A4047" s="101">
        <f>'DETALLE DE CONEXIONES'!P4047</f>
        <v>0</v>
      </c>
      <c r="B4047" s="36">
        <f>'DETALLE DE CONEXIONES'!I4047</f>
        <v>0</v>
      </c>
      <c r="C4047" s="36">
        <f>'DETALLE DE CONEXIONES'!BB4047</f>
        <v>0</v>
      </c>
      <c r="D4047" s="36">
        <f>'DETALLE DE CONEXIONES'!E4047</f>
        <v>0</v>
      </c>
      <c r="E4047" s="36">
        <f t="shared" si="189"/>
        <v>1</v>
      </c>
      <c r="F4047" s="36">
        <f>IFERROR(LIMPIA('DETALLE DE CONEXIONES'!N4047,1),0)</f>
        <v>0</v>
      </c>
      <c r="G4047" s="36" t="str">
        <f>LEFT('DETALLE DE CONEXIONES'!BE4047,3)</f>
        <v/>
      </c>
      <c r="H4047" s="36" t="str">
        <f>RIGHT('DETALLE DE CONEXIONES'!AK4047,2)</f>
        <v/>
      </c>
      <c r="I4047" s="36" t="str">
        <f>LEFT('DETALLE DE CONEXIONES'!AK4047,3)</f>
        <v/>
      </c>
      <c r="J4047" s="36" t="str">
        <f>LEFT('DETALLE DE CONEXIONES'!M4047,3)</f>
        <v/>
      </c>
      <c r="K4047" s="36" t="str">
        <f>IF(LEN('DETALLE DE CONEXIONES'!M4047)&lt;12,(RIGHT('DETALLE DE CONEXIONES'!M4047,5)),(RIGHT('DETALLE DE CONEXIONES'!M4047,6)))</f>
        <v/>
      </c>
      <c r="L4047" s="36">
        <f>IF(C4047="Saliente Local",(IFERROR((LIMPIA(J4047,1)),0)),0)</f>
        <v>0</v>
      </c>
      <c r="M4047" s="36">
        <f>IF(C4047="Saliente Nacional",(IFERROR((LIMPIA(J4047,1)),0)),0)</f>
        <v>0</v>
      </c>
      <c r="N4047" s="36">
        <f>IF(C4047="Saliente Internacional",(IFERROR((LIMPIA(J4047,1)),0)),0)</f>
        <v>0</v>
      </c>
      <c r="O4047" s="36">
        <f>IF(C4047="Saliente Local",(IFERROR((LIMPIA(K4047,1)),0)),0)</f>
        <v>0</v>
      </c>
      <c r="P4047" s="36">
        <f>IF(C4047="Saliente Nacional",(IFERROR((LIMPIA(K4047,1)),0)),0)</f>
        <v>0</v>
      </c>
      <c r="Q4047" s="36">
        <f>IF(C4047="Saliente Internacional",(IFERROR((LIMPIA(K4047,1)),0)),0)</f>
        <v>0</v>
      </c>
      <c r="R4047" s="36">
        <f t="shared" si="190"/>
        <v>0</v>
      </c>
      <c r="S4047" s="36">
        <f t="shared" si="191"/>
        <v>0</v>
      </c>
    </row>
    <row r="4048" spans="1:19" x14ac:dyDescent="0.25">
      <c r="A4048" s="101">
        <f>'DETALLE DE CONEXIONES'!P4048</f>
        <v>0</v>
      </c>
      <c r="B4048" s="36">
        <f>'DETALLE DE CONEXIONES'!I4048</f>
        <v>0</v>
      </c>
      <c r="C4048" s="36">
        <f>'DETALLE DE CONEXIONES'!BB4048</f>
        <v>0</v>
      </c>
      <c r="D4048" s="36">
        <f>'DETALLE DE CONEXIONES'!E4048</f>
        <v>0</v>
      </c>
      <c r="E4048" s="36">
        <f t="shared" si="189"/>
        <v>1</v>
      </c>
      <c r="F4048" s="36">
        <f>IFERROR(LIMPIA('DETALLE DE CONEXIONES'!N4048,1),0)</f>
        <v>0</v>
      </c>
      <c r="G4048" s="36" t="str">
        <f>LEFT('DETALLE DE CONEXIONES'!BE4048,3)</f>
        <v/>
      </c>
      <c r="H4048" s="36" t="str">
        <f>RIGHT('DETALLE DE CONEXIONES'!AK4048,2)</f>
        <v/>
      </c>
      <c r="I4048" s="36" t="str">
        <f>LEFT('DETALLE DE CONEXIONES'!AK4048,3)</f>
        <v/>
      </c>
      <c r="J4048" s="36" t="str">
        <f>LEFT('DETALLE DE CONEXIONES'!M4048,3)</f>
        <v/>
      </c>
      <c r="K4048" s="36" t="str">
        <f>IF(LEN('DETALLE DE CONEXIONES'!M4048)&lt;12,(RIGHT('DETALLE DE CONEXIONES'!M4048,5)),(RIGHT('DETALLE DE CONEXIONES'!M4048,6)))</f>
        <v/>
      </c>
      <c r="L4048" s="36">
        <f>IF(C4048="Saliente Local",(IFERROR((LIMPIA(J4048,1)),0)),0)</f>
        <v>0</v>
      </c>
      <c r="M4048" s="36">
        <f>IF(C4048="Saliente Nacional",(IFERROR((LIMPIA(J4048,1)),0)),0)</f>
        <v>0</v>
      </c>
      <c r="N4048" s="36">
        <f>IF(C4048="Saliente Internacional",(IFERROR((LIMPIA(J4048,1)),0)),0)</f>
        <v>0</v>
      </c>
      <c r="O4048" s="36">
        <f>IF(C4048="Saliente Local",(IFERROR((LIMPIA(K4048,1)),0)),0)</f>
        <v>0</v>
      </c>
      <c r="P4048" s="36">
        <f>IF(C4048="Saliente Nacional",(IFERROR((LIMPIA(K4048,1)),0)),0)</f>
        <v>0</v>
      </c>
      <c r="Q4048" s="36">
        <f>IF(C4048="Saliente Internacional",(IFERROR((LIMPIA(K4048,1)),0)),0)</f>
        <v>0</v>
      </c>
      <c r="R4048" s="36">
        <f t="shared" si="190"/>
        <v>0</v>
      </c>
      <c r="S4048" s="36">
        <f t="shared" si="191"/>
        <v>0</v>
      </c>
    </row>
    <row r="4049" spans="1:19" x14ac:dyDescent="0.25">
      <c r="A4049" s="101">
        <f>'DETALLE DE CONEXIONES'!P4049</f>
        <v>0</v>
      </c>
      <c r="B4049" s="36">
        <f>'DETALLE DE CONEXIONES'!I4049</f>
        <v>0</v>
      </c>
      <c r="C4049" s="36">
        <f>'DETALLE DE CONEXIONES'!BB4049</f>
        <v>0</v>
      </c>
      <c r="D4049" s="36">
        <f>'DETALLE DE CONEXIONES'!E4049</f>
        <v>0</v>
      </c>
      <c r="E4049" s="36">
        <f t="shared" si="189"/>
        <v>1</v>
      </c>
      <c r="F4049" s="36">
        <f>IFERROR(LIMPIA('DETALLE DE CONEXIONES'!N4049,1),0)</f>
        <v>0</v>
      </c>
      <c r="G4049" s="36" t="str">
        <f>LEFT('DETALLE DE CONEXIONES'!BE4049,3)</f>
        <v/>
      </c>
      <c r="H4049" s="36" t="str">
        <f>RIGHT('DETALLE DE CONEXIONES'!AK4049,2)</f>
        <v/>
      </c>
      <c r="I4049" s="36" t="str">
        <f>LEFT('DETALLE DE CONEXIONES'!AK4049,3)</f>
        <v/>
      </c>
      <c r="J4049" s="36" t="str">
        <f>LEFT('DETALLE DE CONEXIONES'!M4049,3)</f>
        <v/>
      </c>
      <c r="K4049" s="36" t="str">
        <f>IF(LEN('DETALLE DE CONEXIONES'!M4049)&lt;12,(RIGHT('DETALLE DE CONEXIONES'!M4049,5)),(RIGHT('DETALLE DE CONEXIONES'!M4049,6)))</f>
        <v/>
      </c>
      <c r="L4049" s="36">
        <f>IF(C4049="Saliente Local",(IFERROR((LIMPIA(J4049,1)),0)),0)</f>
        <v>0</v>
      </c>
      <c r="M4049" s="36">
        <f>IF(C4049="Saliente Nacional",(IFERROR((LIMPIA(J4049,1)),0)),0)</f>
        <v>0</v>
      </c>
      <c r="N4049" s="36">
        <f>IF(C4049="Saliente Internacional",(IFERROR((LIMPIA(J4049,1)),0)),0)</f>
        <v>0</v>
      </c>
      <c r="O4049" s="36">
        <f>IF(C4049="Saliente Local",(IFERROR((LIMPIA(K4049,1)),0)),0)</f>
        <v>0</v>
      </c>
      <c r="P4049" s="36">
        <f>IF(C4049="Saliente Nacional",(IFERROR((LIMPIA(K4049,1)),0)),0)</f>
        <v>0</v>
      </c>
      <c r="Q4049" s="36">
        <f>IF(C4049="Saliente Internacional",(IFERROR((LIMPIA(K4049,1)),0)),0)</f>
        <v>0</v>
      </c>
      <c r="R4049" s="36">
        <f t="shared" si="190"/>
        <v>0</v>
      </c>
      <c r="S4049" s="36">
        <f t="shared" si="191"/>
        <v>0</v>
      </c>
    </row>
    <row r="4050" spans="1:19" x14ac:dyDescent="0.25">
      <c r="A4050" s="101">
        <f>'DETALLE DE CONEXIONES'!P4050</f>
        <v>0</v>
      </c>
      <c r="B4050" s="36">
        <f>'DETALLE DE CONEXIONES'!I4050</f>
        <v>0</v>
      </c>
      <c r="C4050" s="36">
        <f>'DETALLE DE CONEXIONES'!BB4050</f>
        <v>0</v>
      </c>
      <c r="D4050" s="36">
        <f>'DETALLE DE CONEXIONES'!E4050</f>
        <v>0</v>
      </c>
      <c r="E4050" s="36">
        <f t="shared" si="189"/>
        <v>1</v>
      </c>
      <c r="F4050" s="36">
        <f>IFERROR(LIMPIA('DETALLE DE CONEXIONES'!N4050,1),0)</f>
        <v>0</v>
      </c>
      <c r="G4050" s="36" t="str">
        <f>LEFT('DETALLE DE CONEXIONES'!BE4050,3)</f>
        <v/>
      </c>
      <c r="H4050" s="36" t="str">
        <f>RIGHT('DETALLE DE CONEXIONES'!AK4050,2)</f>
        <v/>
      </c>
      <c r="I4050" s="36" t="str">
        <f>LEFT('DETALLE DE CONEXIONES'!AK4050,3)</f>
        <v/>
      </c>
      <c r="J4050" s="36" t="str">
        <f>LEFT('DETALLE DE CONEXIONES'!M4050,3)</f>
        <v/>
      </c>
      <c r="K4050" s="36" t="str">
        <f>IF(LEN('DETALLE DE CONEXIONES'!M4050)&lt;12,(RIGHT('DETALLE DE CONEXIONES'!M4050,5)),(RIGHT('DETALLE DE CONEXIONES'!M4050,6)))</f>
        <v/>
      </c>
      <c r="L4050" s="36">
        <f>IF(C4050="Saliente Local",(IFERROR((LIMPIA(J4050,1)),0)),0)</f>
        <v>0</v>
      </c>
      <c r="M4050" s="36">
        <f>IF(C4050="Saliente Nacional",(IFERROR((LIMPIA(J4050,1)),0)),0)</f>
        <v>0</v>
      </c>
      <c r="N4050" s="36">
        <f>IF(C4050="Saliente Internacional",(IFERROR((LIMPIA(J4050,1)),0)),0)</f>
        <v>0</v>
      </c>
      <c r="O4050" s="36">
        <f>IF(C4050="Saliente Local",(IFERROR((LIMPIA(K4050,1)),0)),0)</f>
        <v>0</v>
      </c>
      <c r="P4050" s="36">
        <f>IF(C4050="Saliente Nacional",(IFERROR((LIMPIA(K4050,1)),0)),0)</f>
        <v>0</v>
      </c>
      <c r="Q4050" s="36">
        <f>IF(C4050="Saliente Internacional",(IFERROR((LIMPIA(K4050,1)),0)),0)</f>
        <v>0</v>
      </c>
      <c r="R4050" s="36">
        <f t="shared" si="190"/>
        <v>0</v>
      </c>
      <c r="S4050" s="36">
        <f t="shared" si="191"/>
        <v>0</v>
      </c>
    </row>
    <row r="4051" spans="1:19" x14ac:dyDescent="0.25">
      <c r="A4051" s="101">
        <f>'DETALLE DE CONEXIONES'!P4051</f>
        <v>0</v>
      </c>
      <c r="B4051" s="36">
        <f>'DETALLE DE CONEXIONES'!I4051</f>
        <v>0</v>
      </c>
      <c r="C4051" s="36">
        <f>'DETALLE DE CONEXIONES'!BB4051</f>
        <v>0</v>
      </c>
      <c r="D4051" s="36">
        <f>'DETALLE DE CONEXIONES'!E4051</f>
        <v>0</v>
      </c>
      <c r="E4051" s="36">
        <f t="shared" si="189"/>
        <v>1</v>
      </c>
      <c r="F4051" s="36">
        <f>IFERROR(LIMPIA('DETALLE DE CONEXIONES'!N4051,1),0)</f>
        <v>0</v>
      </c>
      <c r="G4051" s="36" t="str">
        <f>LEFT('DETALLE DE CONEXIONES'!BE4051,3)</f>
        <v/>
      </c>
      <c r="H4051" s="36" t="str">
        <f>RIGHT('DETALLE DE CONEXIONES'!AK4051,2)</f>
        <v/>
      </c>
      <c r="I4051" s="36" t="str">
        <f>LEFT('DETALLE DE CONEXIONES'!AK4051,3)</f>
        <v/>
      </c>
      <c r="J4051" s="36" t="str">
        <f>LEFT('DETALLE DE CONEXIONES'!M4051,3)</f>
        <v/>
      </c>
      <c r="K4051" s="36" t="str">
        <f>IF(LEN('DETALLE DE CONEXIONES'!M4051)&lt;12,(RIGHT('DETALLE DE CONEXIONES'!M4051,5)),(RIGHT('DETALLE DE CONEXIONES'!M4051,6)))</f>
        <v/>
      </c>
      <c r="L4051" s="36">
        <f>IF(C4051="Saliente Local",(IFERROR((LIMPIA(J4051,1)),0)),0)</f>
        <v>0</v>
      </c>
      <c r="M4051" s="36">
        <f>IF(C4051="Saliente Nacional",(IFERROR((LIMPIA(J4051,1)),0)),0)</f>
        <v>0</v>
      </c>
      <c r="N4051" s="36">
        <f>IF(C4051="Saliente Internacional",(IFERROR((LIMPIA(J4051,1)),0)),0)</f>
        <v>0</v>
      </c>
      <c r="O4051" s="36">
        <f>IF(C4051="Saliente Local",(IFERROR((LIMPIA(K4051,1)),0)),0)</f>
        <v>0</v>
      </c>
      <c r="P4051" s="36">
        <f>IF(C4051="Saliente Nacional",(IFERROR((LIMPIA(K4051,1)),0)),0)</f>
        <v>0</v>
      </c>
      <c r="Q4051" s="36">
        <f>IF(C4051="Saliente Internacional",(IFERROR((LIMPIA(K4051,1)),0)),0)</f>
        <v>0</v>
      </c>
      <c r="R4051" s="36">
        <f t="shared" si="190"/>
        <v>0</v>
      </c>
      <c r="S4051" s="36">
        <f t="shared" si="191"/>
        <v>0</v>
      </c>
    </row>
    <row r="4052" spans="1:19" x14ac:dyDescent="0.25">
      <c r="A4052" s="101">
        <f>'DETALLE DE CONEXIONES'!P4052</f>
        <v>0</v>
      </c>
      <c r="B4052" s="36">
        <f>'DETALLE DE CONEXIONES'!I4052</f>
        <v>0</v>
      </c>
      <c r="C4052" s="36">
        <f>'DETALLE DE CONEXIONES'!BB4052</f>
        <v>0</v>
      </c>
      <c r="D4052" s="36">
        <f>'DETALLE DE CONEXIONES'!E4052</f>
        <v>0</v>
      </c>
      <c r="E4052" s="36">
        <f t="shared" si="189"/>
        <v>1</v>
      </c>
      <c r="F4052" s="36">
        <f>IFERROR(LIMPIA('DETALLE DE CONEXIONES'!N4052,1),0)</f>
        <v>0</v>
      </c>
      <c r="G4052" s="36" t="str">
        <f>LEFT('DETALLE DE CONEXIONES'!BE4052,3)</f>
        <v/>
      </c>
      <c r="H4052" s="36" t="str">
        <f>RIGHT('DETALLE DE CONEXIONES'!AK4052,2)</f>
        <v/>
      </c>
      <c r="I4052" s="36" t="str">
        <f>LEFT('DETALLE DE CONEXIONES'!AK4052,3)</f>
        <v/>
      </c>
      <c r="J4052" s="36" t="str">
        <f>LEFT('DETALLE DE CONEXIONES'!M4052,3)</f>
        <v/>
      </c>
      <c r="K4052" s="36" t="str">
        <f>IF(LEN('DETALLE DE CONEXIONES'!M4052)&lt;12,(RIGHT('DETALLE DE CONEXIONES'!M4052,5)),(RIGHT('DETALLE DE CONEXIONES'!M4052,6)))</f>
        <v/>
      </c>
      <c r="L4052" s="36">
        <f>IF(C4052="Saliente Local",(IFERROR((LIMPIA(J4052,1)),0)),0)</f>
        <v>0</v>
      </c>
      <c r="M4052" s="36">
        <f>IF(C4052="Saliente Nacional",(IFERROR((LIMPIA(J4052,1)),0)),0)</f>
        <v>0</v>
      </c>
      <c r="N4052" s="36">
        <f>IF(C4052="Saliente Internacional",(IFERROR((LIMPIA(J4052,1)),0)),0)</f>
        <v>0</v>
      </c>
      <c r="O4052" s="36">
        <f>IF(C4052="Saliente Local",(IFERROR((LIMPIA(K4052,1)),0)),0)</f>
        <v>0</v>
      </c>
      <c r="P4052" s="36">
        <f>IF(C4052="Saliente Nacional",(IFERROR((LIMPIA(K4052,1)),0)),0)</f>
        <v>0</v>
      </c>
      <c r="Q4052" s="36">
        <f>IF(C4052="Saliente Internacional",(IFERROR((LIMPIA(K4052,1)),0)),0)</f>
        <v>0</v>
      </c>
      <c r="R4052" s="36">
        <f t="shared" si="190"/>
        <v>0</v>
      </c>
      <c r="S4052" s="36">
        <f t="shared" si="191"/>
        <v>0</v>
      </c>
    </row>
    <row r="4053" spans="1:19" x14ac:dyDescent="0.25">
      <c r="A4053" s="101">
        <f>'DETALLE DE CONEXIONES'!P4053</f>
        <v>0</v>
      </c>
      <c r="B4053" s="36">
        <f>'DETALLE DE CONEXIONES'!I4053</f>
        <v>0</v>
      </c>
      <c r="C4053" s="36">
        <f>'DETALLE DE CONEXIONES'!BB4053</f>
        <v>0</v>
      </c>
      <c r="D4053" s="36">
        <f>'DETALLE DE CONEXIONES'!E4053</f>
        <v>0</v>
      </c>
      <c r="E4053" s="36">
        <f t="shared" si="189"/>
        <v>1</v>
      </c>
      <c r="F4053" s="36">
        <f>IFERROR(LIMPIA('DETALLE DE CONEXIONES'!N4053,1),0)</f>
        <v>0</v>
      </c>
      <c r="G4053" s="36" t="str">
        <f>LEFT('DETALLE DE CONEXIONES'!BE4053,3)</f>
        <v/>
      </c>
      <c r="H4053" s="36" t="str">
        <f>RIGHT('DETALLE DE CONEXIONES'!AK4053,2)</f>
        <v/>
      </c>
      <c r="I4053" s="36" t="str">
        <f>LEFT('DETALLE DE CONEXIONES'!AK4053,3)</f>
        <v/>
      </c>
      <c r="J4053" s="36" t="str">
        <f>LEFT('DETALLE DE CONEXIONES'!M4053,3)</f>
        <v/>
      </c>
      <c r="K4053" s="36" t="str">
        <f>IF(LEN('DETALLE DE CONEXIONES'!M4053)&lt;12,(RIGHT('DETALLE DE CONEXIONES'!M4053,5)),(RIGHT('DETALLE DE CONEXIONES'!M4053,6)))</f>
        <v/>
      </c>
      <c r="L4053" s="36">
        <f>IF(C4053="Saliente Local",(IFERROR((LIMPIA(J4053,1)),0)),0)</f>
        <v>0</v>
      </c>
      <c r="M4053" s="36">
        <f>IF(C4053="Saliente Nacional",(IFERROR((LIMPIA(J4053,1)),0)),0)</f>
        <v>0</v>
      </c>
      <c r="N4053" s="36">
        <f>IF(C4053="Saliente Internacional",(IFERROR((LIMPIA(J4053,1)),0)),0)</f>
        <v>0</v>
      </c>
      <c r="O4053" s="36">
        <f>IF(C4053="Saliente Local",(IFERROR((LIMPIA(K4053,1)),0)),0)</f>
        <v>0</v>
      </c>
      <c r="P4053" s="36">
        <f>IF(C4053="Saliente Nacional",(IFERROR((LIMPIA(K4053,1)),0)),0)</f>
        <v>0</v>
      </c>
      <c r="Q4053" s="36">
        <f>IF(C4053="Saliente Internacional",(IFERROR((LIMPIA(K4053,1)),0)),0)</f>
        <v>0</v>
      </c>
      <c r="R4053" s="36">
        <f t="shared" si="190"/>
        <v>0</v>
      </c>
      <c r="S4053" s="36">
        <f t="shared" si="191"/>
        <v>0</v>
      </c>
    </row>
    <row r="4054" spans="1:19" x14ac:dyDescent="0.25">
      <c r="A4054" s="101">
        <f>'DETALLE DE CONEXIONES'!P4054</f>
        <v>0</v>
      </c>
      <c r="B4054" s="36">
        <f>'DETALLE DE CONEXIONES'!I4054</f>
        <v>0</v>
      </c>
      <c r="C4054" s="36">
        <f>'DETALLE DE CONEXIONES'!BB4054</f>
        <v>0</v>
      </c>
      <c r="D4054" s="36">
        <f>'DETALLE DE CONEXIONES'!E4054</f>
        <v>0</v>
      </c>
      <c r="E4054" s="36">
        <f t="shared" si="189"/>
        <v>1</v>
      </c>
      <c r="F4054" s="36">
        <f>IFERROR(LIMPIA('DETALLE DE CONEXIONES'!N4054,1),0)</f>
        <v>0</v>
      </c>
      <c r="G4054" s="36" t="str">
        <f>LEFT('DETALLE DE CONEXIONES'!BE4054,3)</f>
        <v/>
      </c>
      <c r="H4054" s="36" t="str">
        <f>RIGHT('DETALLE DE CONEXIONES'!AK4054,2)</f>
        <v/>
      </c>
      <c r="I4054" s="36" t="str">
        <f>LEFT('DETALLE DE CONEXIONES'!AK4054,3)</f>
        <v/>
      </c>
      <c r="J4054" s="36" t="str">
        <f>LEFT('DETALLE DE CONEXIONES'!M4054,3)</f>
        <v/>
      </c>
      <c r="K4054" s="36" t="str">
        <f>IF(LEN('DETALLE DE CONEXIONES'!M4054)&lt;12,(RIGHT('DETALLE DE CONEXIONES'!M4054,5)),(RIGHT('DETALLE DE CONEXIONES'!M4054,6)))</f>
        <v/>
      </c>
      <c r="L4054" s="36">
        <f>IF(C4054="Saliente Local",(IFERROR((LIMPIA(J4054,1)),0)),0)</f>
        <v>0</v>
      </c>
      <c r="M4054" s="36">
        <f>IF(C4054="Saliente Nacional",(IFERROR((LIMPIA(J4054,1)),0)),0)</f>
        <v>0</v>
      </c>
      <c r="N4054" s="36">
        <f>IF(C4054="Saliente Internacional",(IFERROR((LIMPIA(J4054,1)),0)),0)</f>
        <v>0</v>
      </c>
      <c r="O4054" s="36">
        <f>IF(C4054="Saliente Local",(IFERROR((LIMPIA(K4054,1)),0)),0)</f>
        <v>0</v>
      </c>
      <c r="P4054" s="36">
        <f>IF(C4054="Saliente Nacional",(IFERROR((LIMPIA(K4054,1)),0)),0)</f>
        <v>0</v>
      </c>
      <c r="Q4054" s="36">
        <f>IF(C4054="Saliente Internacional",(IFERROR((LIMPIA(K4054,1)),0)),0)</f>
        <v>0</v>
      </c>
      <c r="R4054" s="36">
        <f t="shared" si="190"/>
        <v>0</v>
      </c>
      <c r="S4054" s="36">
        <f t="shared" si="191"/>
        <v>0</v>
      </c>
    </row>
    <row r="4055" spans="1:19" x14ac:dyDescent="0.25">
      <c r="A4055" s="101">
        <f>'DETALLE DE CONEXIONES'!P4055</f>
        <v>0</v>
      </c>
      <c r="B4055" s="36">
        <f>'DETALLE DE CONEXIONES'!I4055</f>
        <v>0</v>
      </c>
      <c r="C4055" s="36">
        <f>'DETALLE DE CONEXIONES'!BB4055</f>
        <v>0</v>
      </c>
      <c r="D4055" s="36">
        <f>'DETALLE DE CONEXIONES'!E4055</f>
        <v>0</v>
      </c>
      <c r="E4055" s="36">
        <f t="shared" si="189"/>
        <v>1</v>
      </c>
      <c r="F4055" s="36">
        <f>IFERROR(LIMPIA('DETALLE DE CONEXIONES'!N4055,1),0)</f>
        <v>0</v>
      </c>
      <c r="G4055" s="36" t="str">
        <f>LEFT('DETALLE DE CONEXIONES'!BE4055,3)</f>
        <v/>
      </c>
      <c r="H4055" s="36" t="str">
        <f>RIGHT('DETALLE DE CONEXIONES'!AK4055,2)</f>
        <v/>
      </c>
      <c r="I4055" s="36" t="str">
        <f>LEFT('DETALLE DE CONEXIONES'!AK4055,3)</f>
        <v/>
      </c>
      <c r="J4055" s="36" t="str">
        <f>LEFT('DETALLE DE CONEXIONES'!M4055,3)</f>
        <v/>
      </c>
      <c r="K4055" s="36" t="str">
        <f>IF(LEN('DETALLE DE CONEXIONES'!M4055)&lt;12,(RIGHT('DETALLE DE CONEXIONES'!M4055,5)),(RIGHT('DETALLE DE CONEXIONES'!M4055,6)))</f>
        <v/>
      </c>
      <c r="L4055" s="36">
        <f>IF(C4055="Saliente Local",(IFERROR((LIMPIA(J4055,1)),0)),0)</f>
        <v>0</v>
      </c>
      <c r="M4055" s="36">
        <f>IF(C4055="Saliente Nacional",(IFERROR((LIMPIA(J4055,1)),0)),0)</f>
        <v>0</v>
      </c>
      <c r="N4055" s="36">
        <f>IF(C4055="Saliente Internacional",(IFERROR((LIMPIA(J4055,1)),0)),0)</f>
        <v>0</v>
      </c>
      <c r="O4055" s="36">
        <f>IF(C4055="Saliente Local",(IFERROR((LIMPIA(K4055,1)),0)),0)</f>
        <v>0</v>
      </c>
      <c r="P4055" s="36">
        <f>IF(C4055="Saliente Nacional",(IFERROR((LIMPIA(K4055,1)),0)),0)</f>
        <v>0</v>
      </c>
      <c r="Q4055" s="36">
        <f>IF(C4055="Saliente Internacional",(IFERROR((LIMPIA(K4055,1)),0)),0)</f>
        <v>0</v>
      </c>
      <c r="R4055" s="36">
        <f t="shared" si="190"/>
        <v>0</v>
      </c>
      <c r="S4055" s="36">
        <f t="shared" si="191"/>
        <v>0</v>
      </c>
    </row>
    <row r="4056" spans="1:19" x14ac:dyDescent="0.25">
      <c r="A4056" s="101">
        <f>'DETALLE DE CONEXIONES'!P4056</f>
        <v>0</v>
      </c>
      <c r="B4056" s="36">
        <f>'DETALLE DE CONEXIONES'!I4056</f>
        <v>0</v>
      </c>
      <c r="C4056" s="36">
        <f>'DETALLE DE CONEXIONES'!BB4056</f>
        <v>0</v>
      </c>
      <c r="D4056" s="36">
        <f>'DETALLE DE CONEXIONES'!E4056</f>
        <v>0</v>
      </c>
      <c r="E4056" s="36">
        <f t="shared" si="189"/>
        <v>1</v>
      </c>
      <c r="F4056" s="36">
        <f>IFERROR(LIMPIA('DETALLE DE CONEXIONES'!N4056,1),0)</f>
        <v>0</v>
      </c>
      <c r="G4056" s="36" t="str">
        <f>LEFT('DETALLE DE CONEXIONES'!BE4056,3)</f>
        <v/>
      </c>
      <c r="H4056" s="36" t="str">
        <f>RIGHT('DETALLE DE CONEXIONES'!AK4056,2)</f>
        <v/>
      </c>
      <c r="I4056" s="36" t="str">
        <f>LEFT('DETALLE DE CONEXIONES'!AK4056,3)</f>
        <v/>
      </c>
      <c r="J4056" s="36" t="str">
        <f>LEFT('DETALLE DE CONEXIONES'!M4056,3)</f>
        <v/>
      </c>
      <c r="K4056" s="36" t="str">
        <f>IF(LEN('DETALLE DE CONEXIONES'!M4056)&lt;12,(RIGHT('DETALLE DE CONEXIONES'!M4056,5)),(RIGHT('DETALLE DE CONEXIONES'!M4056,6)))</f>
        <v/>
      </c>
      <c r="L4056" s="36">
        <f>IF(C4056="Saliente Local",(IFERROR((LIMPIA(J4056,1)),0)),0)</f>
        <v>0</v>
      </c>
      <c r="M4056" s="36">
        <f>IF(C4056="Saliente Nacional",(IFERROR((LIMPIA(J4056,1)),0)),0)</f>
        <v>0</v>
      </c>
      <c r="N4056" s="36">
        <f>IF(C4056="Saliente Internacional",(IFERROR((LIMPIA(J4056,1)),0)),0)</f>
        <v>0</v>
      </c>
      <c r="O4056" s="36">
        <f>IF(C4056="Saliente Local",(IFERROR((LIMPIA(K4056,1)),0)),0)</f>
        <v>0</v>
      </c>
      <c r="P4056" s="36">
        <f>IF(C4056="Saliente Nacional",(IFERROR((LIMPIA(K4056,1)),0)),0)</f>
        <v>0</v>
      </c>
      <c r="Q4056" s="36">
        <f>IF(C4056="Saliente Internacional",(IFERROR((LIMPIA(K4056,1)),0)),0)</f>
        <v>0</v>
      </c>
      <c r="R4056" s="36">
        <f t="shared" si="190"/>
        <v>0</v>
      </c>
      <c r="S4056" s="36">
        <f t="shared" si="191"/>
        <v>0</v>
      </c>
    </row>
    <row r="4057" spans="1:19" x14ac:dyDescent="0.25">
      <c r="A4057" s="101">
        <f>'DETALLE DE CONEXIONES'!P4057</f>
        <v>0</v>
      </c>
      <c r="B4057" s="36">
        <f>'DETALLE DE CONEXIONES'!I4057</f>
        <v>0</v>
      </c>
      <c r="C4057" s="36">
        <f>'DETALLE DE CONEXIONES'!BB4057</f>
        <v>0</v>
      </c>
      <c r="D4057" s="36">
        <f>'DETALLE DE CONEXIONES'!E4057</f>
        <v>0</v>
      </c>
      <c r="E4057" s="36">
        <f t="shared" si="189"/>
        <v>1</v>
      </c>
      <c r="F4057" s="36">
        <f>IFERROR(LIMPIA('DETALLE DE CONEXIONES'!N4057,1),0)</f>
        <v>0</v>
      </c>
      <c r="G4057" s="36" t="str">
        <f>LEFT('DETALLE DE CONEXIONES'!BE4057,3)</f>
        <v/>
      </c>
      <c r="H4057" s="36" t="str">
        <f>RIGHT('DETALLE DE CONEXIONES'!AK4057,2)</f>
        <v/>
      </c>
      <c r="I4057" s="36" t="str">
        <f>LEFT('DETALLE DE CONEXIONES'!AK4057,3)</f>
        <v/>
      </c>
      <c r="J4057" s="36" t="str">
        <f>LEFT('DETALLE DE CONEXIONES'!M4057,3)</f>
        <v/>
      </c>
      <c r="K4057" s="36" t="str">
        <f>IF(LEN('DETALLE DE CONEXIONES'!M4057)&lt;12,(RIGHT('DETALLE DE CONEXIONES'!M4057,5)),(RIGHT('DETALLE DE CONEXIONES'!M4057,6)))</f>
        <v/>
      </c>
      <c r="L4057" s="36">
        <f>IF(C4057="Saliente Local",(IFERROR((LIMPIA(J4057,1)),0)),0)</f>
        <v>0</v>
      </c>
      <c r="M4057" s="36">
        <f>IF(C4057="Saliente Nacional",(IFERROR((LIMPIA(J4057,1)),0)),0)</f>
        <v>0</v>
      </c>
      <c r="N4057" s="36">
        <f>IF(C4057="Saliente Internacional",(IFERROR((LIMPIA(J4057,1)),0)),0)</f>
        <v>0</v>
      </c>
      <c r="O4057" s="36">
        <f>IF(C4057="Saliente Local",(IFERROR((LIMPIA(K4057,1)),0)),0)</f>
        <v>0</v>
      </c>
      <c r="P4057" s="36">
        <f>IF(C4057="Saliente Nacional",(IFERROR((LIMPIA(K4057,1)),0)),0)</f>
        <v>0</v>
      </c>
      <c r="Q4057" s="36">
        <f>IF(C4057="Saliente Internacional",(IFERROR((LIMPIA(K4057,1)),0)),0)</f>
        <v>0</v>
      </c>
      <c r="R4057" s="36">
        <f t="shared" si="190"/>
        <v>0</v>
      </c>
      <c r="S4057" s="36">
        <f t="shared" si="191"/>
        <v>0</v>
      </c>
    </row>
    <row r="4058" spans="1:19" x14ac:dyDescent="0.25">
      <c r="A4058" s="101">
        <f>'DETALLE DE CONEXIONES'!P4058</f>
        <v>0</v>
      </c>
      <c r="B4058" s="36">
        <f>'DETALLE DE CONEXIONES'!I4058</f>
        <v>0</v>
      </c>
      <c r="C4058" s="36">
        <f>'DETALLE DE CONEXIONES'!BB4058</f>
        <v>0</v>
      </c>
      <c r="D4058" s="36">
        <f>'DETALLE DE CONEXIONES'!E4058</f>
        <v>0</v>
      </c>
      <c r="E4058" s="36">
        <f t="shared" si="189"/>
        <v>1</v>
      </c>
      <c r="F4058" s="36">
        <f>IFERROR(LIMPIA('DETALLE DE CONEXIONES'!N4058,1),0)</f>
        <v>0</v>
      </c>
      <c r="G4058" s="36" t="str">
        <f>LEFT('DETALLE DE CONEXIONES'!BE4058,3)</f>
        <v/>
      </c>
      <c r="H4058" s="36" t="str">
        <f>RIGHT('DETALLE DE CONEXIONES'!AK4058,2)</f>
        <v/>
      </c>
      <c r="I4058" s="36" t="str">
        <f>LEFT('DETALLE DE CONEXIONES'!AK4058,3)</f>
        <v/>
      </c>
      <c r="J4058" s="36" t="str">
        <f>LEFT('DETALLE DE CONEXIONES'!M4058,3)</f>
        <v/>
      </c>
      <c r="K4058" s="36" t="str">
        <f>IF(LEN('DETALLE DE CONEXIONES'!M4058)&lt;12,(RIGHT('DETALLE DE CONEXIONES'!M4058,5)),(RIGHT('DETALLE DE CONEXIONES'!M4058,6)))</f>
        <v/>
      </c>
      <c r="L4058" s="36">
        <f>IF(C4058="Saliente Local",(IFERROR((LIMPIA(J4058,1)),0)),0)</f>
        <v>0</v>
      </c>
      <c r="M4058" s="36">
        <f>IF(C4058="Saliente Nacional",(IFERROR((LIMPIA(J4058,1)),0)),0)</f>
        <v>0</v>
      </c>
      <c r="N4058" s="36">
        <f>IF(C4058="Saliente Internacional",(IFERROR((LIMPIA(J4058,1)),0)),0)</f>
        <v>0</v>
      </c>
      <c r="O4058" s="36">
        <f>IF(C4058="Saliente Local",(IFERROR((LIMPIA(K4058,1)),0)),0)</f>
        <v>0</v>
      </c>
      <c r="P4058" s="36">
        <f>IF(C4058="Saliente Nacional",(IFERROR((LIMPIA(K4058,1)),0)),0)</f>
        <v>0</v>
      </c>
      <c r="Q4058" s="36">
        <f>IF(C4058="Saliente Internacional",(IFERROR((LIMPIA(K4058,1)),0)),0)</f>
        <v>0</v>
      </c>
      <c r="R4058" s="36">
        <f t="shared" si="190"/>
        <v>0</v>
      </c>
      <c r="S4058" s="36">
        <f t="shared" si="191"/>
        <v>0</v>
      </c>
    </row>
    <row r="4059" spans="1:19" x14ac:dyDescent="0.25">
      <c r="A4059" s="101">
        <f>'DETALLE DE CONEXIONES'!P4059</f>
        <v>0</v>
      </c>
      <c r="B4059" s="36">
        <f>'DETALLE DE CONEXIONES'!I4059</f>
        <v>0</v>
      </c>
      <c r="C4059" s="36">
        <f>'DETALLE DE CONEXIONES'!BB4059</f>
        <v>0</v>
      </c>
      <c r="D4059" s="36">
        <f>'DETALLE DE CONEXIONES'!E4059</f>
        <v>0</v>
      </c>
      <c r="E4059" s="36">
        <f t="shared" si="189"/>
        <v>1</v>
      </c>
      <c r="F4059" s="36">
        <f>IFERROR(LIMPIA('DETALLE DE CONEXIONES'!N4059,1),0)</f>
        <v>0</v>
      </c>
      <c r="G4059" s="36" t="str">
        <f>LEFT('DETALLE DE CONEXIONES'!BE4059,3)</f>
        <v/>
      </c>
      <c r="H4059" s="36" t="str">
        <f>RIGHT('DETALLE DE CONEXIONES'!AK4059,2)</f>
        <v/>
      </c>
      <c r="I4059" s="36" t="str">
        <f>LEFT('DETALLE DE CONEXIONES'!AK4059,3)</f>
        <v/>
      </c>
      <c r="J4059" s="36" t="str">
        <f>LEFT('DETALLE DE CONEXIONES'!M4059,3)</f>
        <v/>
      </c>
      <c r="K4059" s="36" t="str">
        <f>IF(LEN('DETALLE DE CONEXIONES'!M4059)&lt;12,(RIGHT('DETALLE DE CONEXIONES'!M4059,5)),(RIGHT('DETALLE DE CONEXIONES'!M4059,6)))</f>
        <v/>
      </c>
      <c r="L4059" s="36">
        <f>IF(C4059="Saliente Local",(IFERROR((LIMPIA(J4059,1)),0)),0)</f>
        <v>0</v>
      </c>
      <c r="M4059" s="36">
        <f>IF(C4059="Saliente Nacional",(IFERROR((LIMPIA(J4059,1)),0)),0)</f>
        <v>0</v>
      </c>
      <c r="N4059" s="36">
        <f>IF(C4059="Saliente Internacional",(IFERROR((LIMPIA(J4059,1)),0)),0)</f>
        <v>0</v>
      </c>
      <c r="O4059" s="36">
        <f>IF(C4059="Saliente Local",(IFERROR((LIMPIA(K4059,1)),0)),0)</f>
        <v>0</v>
      </c>
      <c r="P4059" s="36">
        <f>IF(C4059="Saliente Nacional",(IFERROR((LIMPIA(K4059,1)),0)),0)</f>
        <v>0</v>
      </c>
      <c r="Q4059" s="36">
        <f>IF(C4059="Saliente Internacional",(IFERROR((LIMPIA(K4059,1)),0)),0)</f>
        <v>0</v>
      </c>
      <c r="R4059" s="36">
        <f t="shared" si="190"/>
        <v>0</v>
      </c>
      <c r="S4059" s="36">
        <f t="shared" si="191"/>
        <v>0</v>
      </c>
    </row>
    <row r="4060" spans="1:19" x14ac:dyDescent="0.25">
      <c r="A4060" s="101">
        <f>'DETALLE DE CONEXIONES'!P4060</f>
        <v>0</v>
      </c>
      <c r="B4060" s="36">
        <f>'DETALLE DE CONEXIONES'!I4060</f>
        <v>0</v>
      </c>
      <c r="C4060" s="36">
        <f>'DETALLE DE CONEXIONES'!BB4060</f>
        <v>0</v>
      </c>
      <c r="D4060" s="36">
        <f>'DETALLE DE CONEXIONES'!E4060</f>
        <v>0</v>
      </c>
      <c r="E4060" s="36">
        <f t="shared" si="189"/>
        <v>1</v>
      </c>
      <c r="F4060" s="36">
        <f>IFERROR(LIMPIA('DETALLE DE CONEXIONES'!N4060,1),0)</f>
        <v>0</v>
      </c>
      <c r="G4060" s="36" t="str">
        <f>LEFT('DETALLE DE CONEXIONES'!BE4060,3)</f>
        <v/>
      </c>
      <c r="H4060" s="36" t="str">
        <f>RIGHT('DETALLE DE CONEXIONES'!AK4060,2)</f>
        <v/>
      </c>
      <c r="I4060" s="36" t="str">
        <f>LEFT('DETALLE DE CONEXIONES'!AK4060,3)</f>
        <v/>
      </c>
      <c r="J4060" s="36" t="str">
        <f>LEFT('DETALLE DE CONEXIONES'!M4060,3)</f>
        <v/>
      </c>
      <c r="K4060" s="36" t="str">
        <f>IF(LEN('DETALLE DE CONEXIONES'!M4060)&lt;12,(RIGHT('DETALLE DE CONEXIONES'!M4060,5)),(RIGHT('DETALLE DE CONEXIONES'!M4060,6)))</f>
        <v/>
      </c>
      <c r="L4060" s="36">
        <f>IF(C4060="Saliente Local",(IFERROR((LIMPIA(J4060,1)),0)),0)</f>
        <v>0</v>
      </c>
      <c r="M4060" s="36">
        <f>IF(C4060="Saliente Nacional",(IFERROR((LIMPIA(J4060,1)),0)),0)</f>
        <v>0</v>
      </c>
      <c r="N4060" s="36">
        <f>IF(C4060="Saliente Internacional",(IFERROR((LIMPIA(J4060,1)),0)),0)</f>
        <v>0</v>
      </c>
      <c r="O4060" s="36">
        <f>IF(C4060="Saliente Local",(IFERROR((LIMPIA(K4060,1)),0)),0)</f>
        <v>0</v>
      </c>
      <c r="P4060" s="36">
        <f>IF(C4060="Saliente Nacional",(IFERROR((LIMPIA(K4060,1)),0)),0)</f>
        <v>0</v>
      </c>
      <c r="Q4060" s="36">
        <f>IF(C4060="Saliente Internacional",(IFERROR((LIMPIA(K4060,1)),0)),0)</f>
        <v>0</v>
      </c>
      <c r="R4060" s="36">
        <f t="shared" si="190"/>
        <v>0</v>
      </c>
      <c r="S4060" s="36">
        <f t="shared" si="191"/>
        <v>0</v>
      </c>
    </row>
    <row r="4061" spans="1:19" x14ac:dyDescent="0.25">
      <c r="A4061" s="101">
        <f>'DETALLE DE CONEXIONES'!P4061</f>
        <v>0</v>
      </c>
      <c r="B4061" s="36">
        <f>'DETALLE DE CONEXIONES'!I4061</f>
        <v>0</v>
      </c>
      <c r="C4061" s="36">
        <f>'DETALLE DE CONEXIONES'!BB4061</f>
        <v>0</v>
      </c>
      <c r="D4061" s="36">
        <f>'DETALLE DE CONEXIONES'!E4061</f>
        <v>0</v>
      </c>
      <c r="E4061" s="36">
        <f t="shared" si="189"/>
        <v>1</v>
      </c>
      <c r="F4061" s="36">
        <f>IFERROR(LIMPIA('DETALLE DE CONEXIONES'!N4061,1),0)</f>
        <v>0</v>
      </c>
      <c r="G4061" s="36" t="str">
        <f>LEFT('DETALLE DE CONEXIONES'!BE4061,3)</f>
        <v/>
      </c>
      <c r="H4061" s="36" t="str">
        <f>RIGHT('DETALLE DE CONEXIONES'!AK4061,2)</f>
        <v/>
      </c>
      <c r="I4061" s="36" t="str">
        <f>LEFT('DETALLE DE CONEXIONES'!AK4061,3)</f>
        <v/>
      </c>
      <c r="J4061" s="36" t="str">
        <f>LEFT('DETALLE DE CONEXIONES'!M4061,3)</f>
        <v/>
      </c>
      <c r="K4061" s="36" t="str">
        <f>IF(LEN('DETALLE DE CONEXIONES'!M4061)&lt;12,(RIGHT('DETALLE DE CONEXIONES'!M4061,5)),(RIGHT('DETALLE DE CONEXIONES'!M4061,6)))</f>
        <v/>
      </c>
      <c r="L4061" s="36">
        <f>IF(C4061="Saliente Local",(IFERROR((LIMPIA(J4061,1)),0)),0)</f>
        <v>0</v>
      </c>
      <c r="M4061" s="36">
        <f>IF(C4061="Saliente Nacional",(IFERROR((LIMPIA(J4061,1)),0)),0)</f>
        <v>0</v>
      </c>
      <c r="N4061" s="36">
        <f>IF(C4061="Saliente Internacional",(IFERROR((LIMPIA(J4061,1)),0)),0)</f>
        <v>0</v>
      </c>
      <c r="O4061" s="36">
        <f>IF(C4061="Saliente Local",(IFERROR((LIMPIA(K4061,1)),0)),0)</f>
        <v>0</v>
      </c>
      <c r="P4061" s="36">
        <f>IF(C4061="Saliente Nacional",(IFERROR((LIMPIA(K4061,1)),0)),0)</f>
        <v>0</v>
      </c>
      <c r="Q4061" s="36">
        <f>IF(C4061="Saliente Internacional",(IFERROR((LIMPIA(K4061,1)),0)),0)</f>
        <v>0</v>
      </c>
      <c r="R4061" s="36">
        <f t="shared" si="190"/>
        <v>0</v>
      </c>
      <c r="S4061" s="36">
        <f t="shared" si="191"/>
        <v>0</v>
      </c>
    </row>
    <row r="4062" spans="1:19" x14ac:dyDescent="0.25">
      <c r="A4062" s="101">
        <f>'DETALLE DE CONEXIONES'!P4062</f>
        <v>0</v>
      </c>
      <c r="B4062" s="36">
        <f>'DETALLE DE CONEXIONES'!I4062</f>
        <v>0</v>
      </c>
      <c r="C4062" s="36">
        <f>'DETALLE DE CONEXIONES'!BB4062</f>
        <v>0</v>
      </c>
      <c r="D4062" s="36">
        <f>'DETALLE DE CONEXIONES'!E4062</f>
        <v>0</v>
      </c>
      <c r="E4062" s="36">
        <f t="shared" si="189"/>
        <v>1</v>
      </c>
      <c r="F4062" s="36">
        <f>IFERROR(LIMPIA('DETALLE DE CONEXIONES'!N4062,1),0)</f>
        <v>0</v>
      </c>
      <c r="G4062" s="36" t="str">
        <f>LEFT('DETALLE DE CONEXIONES'!BE4062,3)</f>
        <v/>
      </c>
      <c r="H4062" s="36" t="str">
        <f>RIGHT('DETALLE DE CONEXIONES'!AK4062,2)</f>
        <v/>
      </c>
      <c r="I4062" s="36" t="str">
        <f>LEFT('DETALLE DE CONEXIONES'!AK4062,3)</f>
        <v/>
      </c>
      <c r="J4062" s="36" t="str">
        <f>LEFT('DETALLE DE CONEXIONES'!M4062,3)</f>
        <v/>
      </c>
      <c r="K4062" s="36" t="str">
        <f>IF(LEN('DETALLE DE CONEXIONES'!M4062)&lt;12,(RIGHT('DETALLE DE CONEXIONES'!M4062,5)),(RIGHT('DETALLE DE CONEXIONES'!M4062,6)))</f>
        <v/>
      </c>
      <c r="L4062" s="36">
        <f>IF(C4062="Saliente Local",(IFERROR((LIMPIA(J4062,1)),0)),0)</f>
        <v>0</v>
      </c>
      <c r="M4062" s="36">
        <f>IF(C4062="Saliente Nacional",(IFERROR((LIMPIA(J4062,1)),0)),0)</f>
        <v>0</v>
      </c>
      <c r="N4062" s="36">
        <f>IF(C4062="Saliente Internacional",(IFERROR((LIMPIA(J4062,1)),0)),0)</f>
        <v>0</v>
      </c>
      <c r="O4062" s="36">
        <f>IF(C4062="Saliente Local",(IFERROR((LIMPIA(K4062,1)),0)),0)</f>
        <v>0</v>
      </c>
      <c r="P4062" s="36">
        <f>IF(C4062="Saliente Nacional",(IFERROR((LIMPIA(K4062,1)),0)),0)</f>
        <v>0</v>
      </c>
      <c r="Q4062" s="36">
        <f>IF(C4062="Saliente Internacional",(IFERROR((LIMPIA(K4062,1)),0)),0)</f>
        <v>0</v>
      </c>
      <c r="R4062" s="36">
        <f t="shared" si="190"/>
        <v>0</v>
      </c>
      <c r="S4062" s="36">
        <f t="shared" si="191"/>
        <v>0</v>
      </c>
    </row>
    <row r="4063" spans="1:19" x14ac:dyDescent="0.25">
      <c r="A4063" s="101">
        <f>'DETALLE DE CONEXIONES'!P4063</f>
        <v>0</v>
      </c>
      <c r="B4063" s="36">
        <f>'DETALLE DE CONEXIONES'!I4063</f>
        <v>0</v>
      </c>
      <c r="C4063" s="36">
        <f>'DETALLE DE CONEXIONES'!BB4063</f>
        <v>0</v>
      </c>
      <c r="D4063" s="36">
        <f>'DETALLE DE CONEXIONES'!E4063</f>
        <v>0</v>
      </c>
      <c r="E4063" s="36">
        <f t="shared" si="189"/>
        <v>1</v>
      </c>
      <c r="F4063" s="36">
        <f>IFERROR(LIMPIA('DETALLE DE CONEXIONES'!N4063,1),0)</f>
        <v>0</v>
      </c>
      <c r="G4063" s="36" t="str">
        <f>LEFT('DETALLE DE CONEXIONES'!BE4063,3)</f>
        <v/>
      </c>
      <c r="H4063" s="36" t="str">
        <f>RIGHT('DETALLE DE CONEXIONES'!AK4063,2)</f>
        <v/>
      </c>
      <c r="I4063" s="36" t="str">
        <f>LEFT('DETALLE DE CONEXIONES'!AK4063,3)</f>
        <v/>
      </c>
      <c r="J4063" s="36" t="str">
        <f>LEFT('DETALLE DE CONEXIONES'!M4063,3)</f>
        <v/>
      </c>
      <c r="K4063" s="36" t="str">
        <f>IF(LEN('DETALLE DE CONEXIONES'!M4063)&lt;12,(RIGHT('DETALLE DE CONEXIONES'!M4063,5)),(RIGHT('DETALLE DE CONEXIONES'!M4063,6)))</f>
        <v/>
      </c>
      <c r="L4063" s="36">
        <f>IF(C4063="Saliente Local",(IFERROR((LIMPIA(J4063,1)),0)),0)</f>
        <v>0</v>
      </c>
      <c r="M4063" s="36">
        <f>IF(C4063="Saliente Nacional",(IFERROR((LIMPIA(J4063,1)),0)),0)</f>
        <v>0</v>
      </c>
      <c r="N4063" s="36">
        <f>IF(C4063="Saliente Internacional",(IFERROR((LIMPIA(J4063,1)),0)),0)</f>
        <v>0</v>
      </c>
      <c r="O4063" s="36">
        <f>IF(C4063="Saliente Local",(IFERROR((LIMPIA(K4063,1)),0)),0)</f>
        <v>0</v>
      </c>
      <c r="P4063" s="36">
        <f>IF(C4063="Saliente Nacional",(IFERROR((LIMPIA(K4063,1)),0)),0)</f>
        <v>0</v>
      </c>
      <c r="Q4063" s="36">
        <f>IF(C4063="Saliente Internacional",(IFERROR((LIMPIA(K4063,1)),0)),0)</f>
        <v>0</v>
      </c>
      <c r="R4063" s="36">
        <f t="shared" si="190"/>
        <v>0</v>
      </c>
      <c r="S4063" s="36">
        <f t="shared" si="191"/>
        <v>0</v>
      </c>
    </row>
    <row r="4064" spans="1:19" x14ac:dyDescent="0.25">
      <c r="A4064" s="101">
        <f>'DETALLE DE CONEXIONES'!P4064</f>
        <v>0</v>
      </c>
      <c r="B4064" s="36">
        <f>'DETALLE DE CONEXIONES'!I4064</f>
        <v>0</v>
      </c>
      <c r="C4064" s="36">
        <f>'DETALLE DE CONEXIONES'!BB4064</f>
        <v>0</v>
      </c>
      <c r="D4064" s="36">
        <f>'DETALLE DE CONEXIONES'!E4064</f>
        <v>0</v>
      </c>
      <c r="E4064" s="36">
        <f t="shared" si="189"/>
        <v>1</v>
      </c>
      <c r="F4064" s="36">
        <f>IFERROR(LIMPIA('DETALLE DE CONEXIONES'!N4064,1),0)</f>
        <v>0</v>
      </c>
      <c r="G4064" s="36" t="str">
        <f>LEFT('DETALLE DE CONEXIONES'!BE4064,3)</f>
        <v/>
      </c>
      <c r="H4064" s="36" t="str">
        <f>RIGHT('DETALLE DE CONEXIONES'!AK4064,2)</f>
        <v/>
      </c>
      <c r="I4064" s="36" t="str">
        <f>LEFT('DETALLE DE CONEXIONES'!AK4064,3)</f>
        <v/>
      </c>
      <c r="J4064" s="36" t="str">
        <f>LEFT('DETALLE DE CONEXIONES'!M4064,3)</f>
        <v/>
      </c>
      <c r="K4064" s="36" t="str">
        <f>IF(LEN('DETALLE DE CONEXIONES'!M4064)&lt;12,(RIGHT('DETALLE DE CONEXIONES'!M4064,5)),(RIGHT('DETALLE DE CONEXIONES'!M4064,6)))</f>
        <v/>
      </c>
      <c r="L4064" s="36">
        <f>IF(C4064="Saliente Local",(IFERROR((LIMPIA(J4064,1)),0)),0)</f>
        <v>0</v>
      </c>
      <c r="M4064" s="36">
        <f>IF(C4064="Saliente Nacional",(IFERROR((LIMPIA(J4064,1)),0)),0)</f>
        <v>0</v>
      </c>
      <c r="N4064" s="36">
        <f>IF(C4064="Saliente Internacional",(IFERROR((LIMPIA(J4064,1)),0)),0)</f>
        <v>0</v>
      </c>
      <c r="O4064" s="36">
        <f>IF(C4064="Saliente Local",(IFERROR((LIMPIA(K4064,1)),0)),0)</f>
        <v>0</v>
      </c>
      <c r="P4064" s="36">
        <f>IF(C4064="Saliente Nacional",(IFERROR((LIMPIA(K4064,1)),0)),0)</f>
        <v>0</v>
      </c>
      <c r="Q4064" s="36">
        <f>IF(C4064="Saliente Internacional",(IFERROR((LIMPIA(K4064,1)),0)),0)</f>
        <v>0</v>
      </c>
      <c r="R4064" s="36">
        <f t="shared" si="190"/>
        <v>0</v>
      </c>
      <c r="S4064" s="36">
        <f t="shared" si="191"/>
        <v>0</v>
      </c>
    </row>
    <row r="4065" spans="1:19" x14ac:dyDescent="0.25">
      <c r="A4065" s="101">
        <f>'DETALLE DE CONEXIONES'!P4065</f>
        <v>0</v>
      </c>
      <c r="B4065" s="36">
        <f>'DETALLE DE CONEXIONES'!I4065</f>
        <v>0</v>
      </c>
      <c r="C4065" s="36">
        <f>'DETALLE DE CONEXIONES'!BB4065</f>
        <v>0</v>
      </c>
      <c r="D4065" s="36">
        <f>'DETALLE DE CONEXIONES'!E4065</f>
        <v>0</v>
      </c>
      <c r="E4065" s="36">
        <f t="shared" si="189"/>
        <v>1</v>
      </c>
      <c r="F4065" s="36">
        <f>IFERROR(LIMPIA('DETALLE DE CONEXIONES'!N4065,1),0)</f>
        <v>0</v>
      </c>
      <c r="G4065" s="36" t="str">
        <f>LEFT('DETALLE DE CONEXIONES'!BE4065,3)</f>
        <v/>
      </c>
      <c r="H4065" s="36" t="str">
        <f>RIGHT('DETALLE DE CONEXIONES'!AK4065,2)</f>
        <v/>
      </c>
      <c r="I4065" s="36" t="str">
        <f>LEFT('DETALLE DE CONEXIONES'!AK4065,3)</f>
        <v/>
      </c>
      <c r="J4065" s="36" t="str">
        <f>LEFT('DETALLE DE CONEXIONES'!M4065,3)</f>
        <v/>
      </c>
      <c r="K4065" s="36" t="str">
        <f>IF(LEN('DETALLE DE CONEXIONES'!M4065)&lt;12,(RIGHT('DETALLE DE CONEXIONES'!M4065,5)),(RIGHT('DETALLE DE CONEXIONES'!M4065,6)))</f>
        <v/>
      </c>
      <c r="L4065" s="36">
        <f>IF(C4065="Saliente Local",(IFERROR((LIMPIA(J4065,1)),0)),0)</f>
        <v>0</v>
      </c>
      <c r="M4065" s="36">
        <f>IF(C4065="Saliente Nacional",(IFERROR((LIMPIA(J4065,1)),0)),0)</f>
        <v>0</v>
      </c>
      <c r="N4065" s="36">
        <f>IF(C4065="Saliente Internacional",(IFERROR((LIMPIA(J4065,1)),0)),0)</f>
        <v>0</v>
      </c>
      <c r="O4065" s="36">
        <f>IF(C4065="Saliente Local",(IFERROR((LIMPIA(K4065,1)),0)),0)</f>
        <v>0</v>
      </c>
      <c r="P4065" s="36">
        <f>IF(C4065="Saliente Nacional",(IFERROR((LIMPIA(K4065,1)),0)),0)</f>
        <v>0</v>
      </c>
      <c r="Q4065" s="36">
        <f>IF(C4065="Saliente Internacional",(IFERROR((LIMPIA(K4065,1)),0)),0)</f>
        <v>0</v>
      </c>
      <c r="R4065" s="36">
        <f t="shared" si="190"/>
        <v>0</v>
      </c>
      <c r="S4065" s="36">
        <f t="shared" si="191"/>
        <v>0</v>
      </c>
    </row>
    <row r="4066" spans="1:19" x14ac:dyDescent="0.25">
      <c r="A4066" s="101">
        <f>'DETALLE DE CONEXIONES'!P4066</f>
        <v>0</v>
      </c>
      <c r="B4066" s="36">
        <f>'DETALLE DE CONEXIONES'!I4066</f>
        <v>0</v>
      </c>
      <c r="C4066" s="36">
        <f>'DETALLE DE CONEXIONES'!BB4066</f>
        <v>0</v>
      </c>
      <c r="D4066" s="36">
        <f>'DETALLE DE CONEXIONES'!E4066</f>
        <v>0</v>
      </c>
      <c r="E4066" s="36">
        <f t="shared" si="189"/>
        <v>1</v>
      </c>
      <c r="F4066" s="36">
        <f>IFERROR(LIMPIA('DETALLE DE CONEXIONES'!N4066,1),0)</f>
        <v>0</v>
      </c>
      <c r="G4066" s="36" t="str">
        <f>LEFT('DETALLE DE CONEXIONES'!BE4066,3)</f>
        <v/>
      </c>
      <c r="H4066" s="36" t="str">
        <f>RIGHT('DETALLE DE CONEXIONES'!AK4066,2)</f>
        <v/>
      </c>
      <c r="I4066" s="36" t="str">
        <f>LEFT('DETALLE DE CONEXIONES'!AK4066,3)</f>
        <v/>
      </c>
      <c r="J4066" s="36" t="str">
        <f>LEFT('DETALLE DE CONEXIONES'!M4066,3)</f>
        <v/>
      </c>
      <c r="K4066" s="36" t="str">
        <f>IF(LEN('DETALLE DE CONEXIONES'!M4066)&lt;12,(RIGHT('DETALLE DE CONEXIONES'!M4066,5)),(RIGHT('DETALLE DE CONEXIONES'!M4066,6)))</f>
        <v/>
      </c>
      <c r="L4066" s="36">
        <f>IF(C4066="Saliente Local",(IFERROR((LIMPIA(J4066,1)),0)),0)</f>
        <v>0</v>
      </c>
      <c r="M4066" s="36">
        <f>IF(C4066="Saliente Nacional",(IFERROR((LIMPIA(J4066,1)),0)),0)</f>
        <v>0</v>
      </c>
      <c r="N4066" s="36">
        <f>IF(C4066="Saliente Internacional",(IFERROR((LIMPIA(J4066,1)),0)),0)</f>
        <v>0</v>
      </c>
      <c r="O4066" s="36">
        <f>IF(C4066="Saliente Local",(IFERROR((LIMPIA(K4066,1)),0)),0)</f>
        <v>0</v>
      </c>
      <c r="P4066" s="36">
        <f>IF(C4066="Saliente Nacional",(IFERROR((LIMPIA(K4066,1)),0)),0)</f>
        <v>0</v>
      </c>
      <c r="Q4066" s="36">
        <f>IF(C4066="Saliente Internacional",(IFERROR((LIMPIA(K4066,1)),0)),0)</f>
        <v>0</v>
      </c>
      <c r="R4066" s="36">
        <f t="shared" si="190"/>
        <v>0</v>
      </c>
      <c r="S4066" s="36">
        <f t="shared" si="191"/>
        <v>0</v>
      </c>
    </row>
    <row r="4067" spans="1:19" x14ac:dyDescent="0.25">
      <c r="A4067" s="101">
        <f>'DETALLE DE CONEXIONES'!P4067</f>
        <v>0</v>
      </c>
      <c r="B4067" s="36">
        <f>'DETALLE DE CONEXIONES'!I4067</f>
        <v>0</v>
      </c>
      <c r="C4067" s="36">
        <f>'DETALLE DE CONEXIONES'!BB4067</f>
        <v>0</v>
      </c>
      <c r="D4067" s="36">
        <f>'DETALLE DE CONEXIONES'!E4067</f>
        <v>0</v>
      </c>
      <c r="E4067" s="36">
        <f t="shared" si="189"/>
        <v>1</v>
      </c>
      <c r="F4067" s="36">
        <f>IFERROR(LIMPIA('DETALLE DE CONEXIONES'!N4067,1),0)</f>
        <v>0</v>
      </c>
      <c r="G4067" s="36" t="str">
        <f>LEFT('DETALLE DE CONEXIONES'!BE4067,3)</f>
        <v/>
      </c>
      <c r="H4067" s="36" t="str">
        <f>RIGHT('DETALLE DE CONEXIONES'!AK4067,2)</f>
        <v/>
      </c>
      <c r="I4067" s="36" t="str">
        <f>LEFT('DETALLE DE CONEXIONES'!AK4067,3)</f>
        <v/>
      </c>
      <c r="J4067" s="36" t="str">
        <f>LEFT('DETALLE DE CONEXIONES'!M4067,3)</f>
        <v/>
      </c>
      <c r="K4067" s="36" t="str">
        <f>IF(LEN('DETALLE DE CONEXIONES'!M4067)&lt;12,(RIGHT('DETALLE DE CONEXIONES'!M4067,5)),(RIGHT('DETALLE DE CONEXIONES'!M4067,6)))</f>
        <v/>
      </c>
      <c r="L4067" s="36">
        <f>IF(C4067="Saliente Local",(IFERROR((LIMPIA(J4067,1)),0)),0)</f>
        <v>0</v>
      </c>
      <c r="M4067" s="36">
        <f>IF(C4067="Saliente Nacional",(IFERROR((LIMPIA(J4067,1)),0)),0)</f>
        <v>0</v>
      </c>
      <c r="N4067" s="36">
        <f>IF(C4067="Saliente Internacional",(IFERROR((LIMPIA(J4067,1)),0)),0)</f>
        <v>0</v>
      </c>
      <c r="O4067" s="36">
        <f>IF(C4067="Saliente Local",(IFERROR((LIMPIA(K4067,1)),0)),0)</f>
        <v>0</v>
      </c>
      <c r="P4067" s="36">
        <f>IF(C4067="Saliente Nacional",(IFERROR((LIMPIA(K4067,1)),0)),0)</f>
        <v>0</v>
      </c>
      <c r="Q4067" s="36">
        <f>IF(C4067="Saliente Internacional",(IFERROR((LIMPIA(K4067,1)),0)),0)</f>
        <v>0</v>
      </c>
      <c r="R4067" s="36">
        <f t="shared" si="190"/>
        <v>0</v>
      </c>
      <c r="S4067" s="36">
        <f t="shared" si="191"/>
        <v>0</v>
      </c>
    </row>
    <row r="4068" spans="1:19" x14ac:dyDescent="0.25">
      <c r="A4068" s="101">
        <f>'DETALLE DE CONEXIONES'!P4068</f>
        <v>0</v>
      </c>
      <c r="B4068" s="36">
        <f>'DETALLE DE CONEXIONES'!I4068</f>
        <v>0</v>
      </c>
      <c r="C4068" s="36">
        <f>'DETALLE DE CONEXIONES'!BB4068</f>
        <v>0</v>
      </c>
      <c r="D4068" s="36">
        <f>'DETALLE DE CONEXIONES'!E4068</f>
        <v>0</v>
      </c>
      <c r="E4068" s="36">
        <f t="shared" si="189"/>
        <v>1</v>
      </c>
      <c r="F4068" s="36">
        <f>IFERROR(LIMPIA('DETALLE DE CONEXIONES'!N4068,1),0)</f>
        <v>0</v>
      </c>
      <c r="G4068" s="36" t="str">
        <f>LEFT('DETALLE DE CONEXIONES'!BE4068,3)</f>
        <v/>
      </c>
      <c r="H4068" s="36" t="str">
        <f>RIGHT('DETALLE DE CONEXIONES'!AK4068,2)</f>
        <v/>
      </c>
      <c r="I4068" s="36" t="str">
        <f>LEFT('DETALLE DE CONEXIONES'!AK4068,3)</f>
        <v/>
      </c>
      <c r="J4068" s="36" t="str">
        <f>LEFT('DETALLE DE CONEXIONES'!M4068,3)</f>
        <v/>
      </c>
      <c r="K4068" s="36" t="str">
        <f>IF(LEN('DETALLE DE CONEXIONES'!M4068)&lt;12,(RIGHT('DETALLE DE CONEXIONES'!M4068,5)),(RIGHT('DETALLE DE CONEXIONES'!M4068,6)))</f>
        <v/>
      </c>
      <c r="L4068" s="36">
        <f>IF(C4068="Saliente Local",(IFERROR((LIMPIA(J4068,1)),0)),0)</f>
        <v>0</v>
      </c>
      <c r="M4068" s="36">
        <f>IF(C4068="Saliente Nacional",(IFERROR((LIMPIA(J4068,1)),0)),0)</f>
        <v>0</v>
      </c>
      <c r="N4068" s="36">
        <f>IF(C4068="Saliente Internacional",(IFERROR((LIMPIA(J4068,1)),0)),0)</f>
        <v>0</v>
      </c>
      <c r="O4068" s="36">
        <f>IF(C4068="Saliente Local",(IFERROR((LIMPIA(K4068,1)),0)),0)</f>
        <v>0</v>
      </c>
      <c r="P4068" s="36">
        <f>IF(C4068="Saliente Nacional",(IFERROR((LIMPIA(K4068,1)),0)),0)</f>
        <v>0</v>
      </c>
      <c r="Q4068" s="36">
        <f>IF(C4068="Saliente Internacional",(IFERROR((LIMPIA(K4068,1)),0)),0)</f>
        <v>0</v>
      </c>
      <c r="R4068" s="36">
        <f t="shared" si="190"/>
        <v>0</v>
      </c>
      <c r="S4068" s="36">
        <f t="shared" si="191"/>
        <v>0</v>
      </c>
    </row>
    <row r="4069" spans="1:19" x14ac:dyDescent="0.25">
      <c r="A4069" s="101">
        <f>'DETALLE DE CONEXIONES'!P4069</f>
        <v>0</v>
      </c>
      <c r="B4069" s="36">
        <f>'DETALLE DE CONEXIONES'!I4069</f>
        <v>0</v>
      </c>
      <c r="C4069" s="36">
        <f>'DETALLE DE CONEXIONES'!BB4069</f>
        <v>0</v>
      </c>
      <c r="D4069" s="36">
        <f>'DETALLE DE CONEXIONES'!E4069</f>
        <v>0</v>
      </c>
      <c r="E4069" s="36">
        <f t="shared" si="189"/>
        <v>1</v>
      </c>
      <c r="F4069" s="36">
        <f>IFERROR(LIMPIA('DETALLE DE CONEXIONES'!N4069,1),0)</f>
        <v>0</v>
      </c>
      <c r="G4069" s="36" t="str">
        <f>LEFT('DETALLE DE CONEXIONES'!BE4069,3)</f>
        <v/>
      </c>
      <c r="H4069" s="36" t="str">
        <f>RIGHT('DETALLE DE CONEXIONES'!AK4069,2)</f>
        <v/>
      </c>
      <c r="I4069" s="36" t="str">
        <f>LEFT('DETALLE DE CONEXIONES'!AK4069,3)</f>
        <v/>
      </c>
      <c r="J4069" s="36" t="str">
        <f>LEFT('DETALLE DE CONEXIONES'!M4069,3)</f>
        <v/>
      </c>
      <c r="K4069" s="36" t="str">
        <f>IF(LEN('DETALLE DE CONEXIONES'!M4069)&lt;12,(RIGHT('DETALLE DE CONEXIONES'!M4069,5)),(RIGHT('DETALLE DE CONEXIONES'!M4069,6)))</f>
        <v/>
      </c>
      <c r="L4069" s="36">
        <f>IF(C4069="Saliente Local",(IFERROR((LIMPIA(J4069,1)),0)),0)</f>
        <v>0</v>
      </c>
      <c r="M4069" s="36">
        <f>IF(C4069="Saliente Nacional",(IFERROR((LIMPIA(J4069,1)),0)),0)</f>
        <v>0</v>
      </c>
      <c r="N4069" s="36">
        <f>IF(C4069="Saliente Internacional",(IFERROR((LIMPIA(J4069,1)),0)),0)</f>
        <v>0</v>
      </c>
      <c r="O4069" s="36">
        <f>IF(C4069="Saliente Local",(IFERROR((LIMPIA(K4069,1)),0)),0)</f>
        <v>0</v>
      </c>
      <c r="P4069" s="36">
        <f>IF(C4069="Saliente Nacional",(IFERROR((LIMPIA(K4069,1)),0)),0)</f>
        <v>0</v>
      </c>
      <c r="Q4069" s="36">
        <f>IF(C4069="Saliente Internacional",(IFERROR((LIMPIA(K4069,1)),0)),0)</f>
        <v>0</v>
      </c>
      <c r="R4069" s="36">
        <f t="shared" si="190"/>
        <v>0</v>
      </c>
      <c r="S4069" s="36">
        <f t="shared" si="191"/>
        <v>0</v>
      </c>
    </row>
    <row r="4070" spans="1:19" x14ac:dyDescent="0.25">
      <c r="A4070" s="101">
        <f>'DETALLE DE CONEXIONES'!P4070</f>
        <v>0</v>
      </c>
      <c r="B4070" s="36">
        <f>'DETALLE DE CONEXIONES'!I4070</f>
        <v>0</v>
      </c>
      <c r="C4070" s="36">
        <f>'DETALLE DE CONEXIONES'!BB4070</f>
        <v>0</v>
      </c>
      <c r="D4070" s="36">
        <f>'DETALLE DE CONEXIONES'!E4070</f>
        <v>0</v>
      </c>
      <c r="E4070" s="36">
        <f t="shared" si="189"/>
        <v>1</v>
      </c>
      <c r="F4070" s="36">
        <f>IFERROR(LIMPIA('DETALLE DE CONEXIONES'!N4070,1),0)</f>
        <v>0</v>
      </c>
      <c r="G4070" s="36" t="str">
        <f>LEFT('DETALLE DE CONEXIONES'!BE4070,3)</f>
        <v/>
      </c>
      <c r="H4070" s="36" t="str">
        <f>RIGHT('DETALLE DE CONEXIONES'!AK4070,2)</f>
        <v/>
      </c>
      <c r="I4070" s="36" t="str">
        <f>LEFT('DETALLE DE CONEXIONES'!AK4070,3)</f>
        <v/>
      </c>
      <c r="J4070" s="36" t="str">
        <f>LEFT('DETALLE DE CONEXIONES'!M4070,3)</f>
        <v/>
      </c>
      <c r="K4070" s="36" t="str">
        <f>IF(LEN('DETALLE DE CONEXIONES'!M4070)&lt;12,(RIGHT('DETALLE DE CONEXIONES'!M4070,5)),(RIGHT('DETALLE DE CONEXIONES'!M4070,6)))</f>
        <v/>
      </c>
      <c r="L4070" s="36">
        <f>IF(C4070="Saliente Local",(IFERROR((LIMPIA(J4070,1)),0)),0)</f>
        <v>0</v>
      </c>
      <c r="M4070" s="36">
        <f>IF(C4070="Saliente Nacional",(IFERROR((LIMPIA(J4070,1)),0)),0)</f>
        <v>0</v>
      </c>
      <c r="N4070" s="36">
        <f>IF(C4070="Saliente Internacional",(IFERROR((LIMPIA(J4070,1)),0)),0)</f>
        <v>0</v>
      </c>
      <c r="O4070" s="36">
        <f>IF(C4070="Saliente Local",(IFERROR((LIMPIA(K4070,1)),0)),0)</f>
        <v>0</v>
      </c>
      <c r="P4070" s="36">
        <f>IF(C4070="Saliente Nacional",(IFERROR((LIMPIA(K4070,1)),0)),0)</f>
        <v>0</v>
      </c>
      <c r="Q4070" s="36">
        <f>IF(C4070="Saliente Internacional",(IFERROR((LIMPIA(K4070,1)),0)),0)</f>
        <v>0</v>
      </c>
      <c r="R4070" s="36">
        <f t="shared" si="190"/>
        <v>0</v>
      </c>
      <c r="S4070" s="36">
        <f t="shared" si="191"/>
        <v>0</v>
      </c>
    </row>
    <row r="4071" spans="1:19" x14ac:dyDescent="0.25">
      <c r="A4071" s="101">
        <f>'DETALLE DE CONEXIONES'!P4071</f>
        <v>0</v>
      </c>
      <c r="B4071" s="36">
        <f>'DETALLE DE CONEXIONES'!I4071</f>
        <v>0</v>
      </c>
      <c r="C4071" s="36">
        <f>'DETALLE DE CONEXIONES'!BB4071</f>
        <v>0</v>
      </c>
      <c r="D4071" s="36">
        <f>'DETALLE DE CONEXIONES'!E4071</f>
        <v>0</v>
      </c>
      <c r="E4071" s="36">
        <f t="shared" si="189"/>
        <v>1</v>
      </c>
      <c r="F4071" s="36">
        <f>IFERROR(LIMPIA('DETALLE DE CONEXIONES'!N4071,1),0)</f>
        <v>0</v>
      </c>
      <c r="G4071" s="36" t="str">
        <f>LEFT('DETALLE DE CONEXIONES'!BE4071,3)</f>
        <v/>
      </c>
      <c r="H4071" s="36" t="str">
        <f>RIGHT('DETALLE DE CONEXIONES'!AK4071,2)</f>
        <v/>
      </c>
      <c r="I4071" s="36" t="str">
        <f>LEFT('DETALLE DE CONEXIONES'!AK4071,3)</f>
        <v/>
      </c>
      <c r="J4071" s="36" t="str">
        <f>LEFT('DETALLE DE CONEXIONES'!M4071,3)</f>
        <v/>
      </c>
      <c r="K4071" s="36" t="str">
        <f>IF(LEN('DETALLE DE CONEXIONES'!M4071)&lt;12,(RIGHT('DETALLE DE CONEXIONES'!M4071,5)),(RIGHT('DETALLE DE CONEXIONES'!M4071,6)))</f>
        <v/>
      </c>
      <c r="L4071" s="36">
        <f>IF(C4071="Saliente Local",(IFERROR((LIMPIA(J4071,1)),0)),0)</f>
        <v>0</v>
      </c>
      <c r="M4071" s="36">
        <f>IF(C4071="Saliente Nacional",(IFERROR((LIMPIA(J4071,1)),0)),0)</f>
        <v>0</v>
      </c>
      <c r="N4071" s="36">
        <f>IF(C4071="Saliente Internacional",(IFERROR((LIMPIA(J4071,1)),0)),0)</f>
        <v>0</v>
      </c>
      <c r="O4071" s="36">
        <f>IF(C4071="Saliente Local",(IFERROR((LIMPIA(K4071,1)),0)),0)</f>
        <v>0</v>
      </c>
      <c r="P4071" s="36">
        <f>IF(C4071="Saliente Nacional",(IFERROR((LIMPIA(K4071,1)),0)),0)</f>
        <v>0</v>
      </c>
      <c r="Q4071" s="36">
        <f>IF(C4071="Saliente Internacional",(IFERROR((LIMPIA(K4071,1)),0)),0)</f>
        <v>0</v>
      </c>
      <c r="R4071" s="36">
        <f t="shared" si="190"/>
        <v>0</v>
      </c>
      <c r="S4071" s="36">
        <f t="shared" si="191"/>
        <v>0</v>
      </c>
    </row>
    <row r="4072" spans="1:19" x14ac:dyDescent="0.25">
      <c r="A4072" s="101">
        <f>'DETALLE DE CONEXIONES'!P4072</f>
        <v>0</v>
      </c>
      <c r="B4072" s="36">
        <f>'DETALLE DE CONEXIONES'!I4072</f>
        <v>0</v>
      </c>
      <c r="C4072" s="36">
        <f>'DETALLE DE CONEXIONES'!BB4072</f>
        <v>0</v>
      </c>
      <c r="D4072" s="36">
        <f>'DETALLE DE CONEXIONES'!E4072</f>
        <v>0</v>
      </c>
      <c r="E4072" s="36">
        <f t="shared" si="189"/>
        <v>1</v>
      </c>
      <c r="F4072" s="36">
        <f>IFERROR(LIMPIA('DETALLE DE CONEXIONES'!N4072,1),0)</f>
        <v>0</v>
      </c>
      <c r="G4072" s="36" t="str">
        <f>LEFT('DETALLE DE CONEXIONES'!BE4072,3)</f>
        <v/>
      </c>
      <c r="H4072" s="36" t="str">
        <f>RIGHT('DETALLE DE CONEXIONES'!AK4072,2)</f>
        <v/>
      </c>
      <c r="I4072" s="36" t="str">
        <f>LEFT('DETALLE DE CONEXIONES'!AK4072,3)</f>
        <v/>
      </c>
      <c r="J4072" s="36" t="str">
        <f>LEFT('DETALLE DE CONEXIONES'!M4072,3)</f>
        <v/>
      </c>
      <c r="K4072" s="36" t="str">
        <f>IF(LEN('DETALLE DE CONEXIONES'!M4072)&lt;12,(RIGHT('DETALLE DE CONEXIONES'!M4072,5)),(RIGHT('DETALLE DE CONEXIONES'!M4072,6)))</f>
        <v/>
      </c>
      <c r="L4072" s="36">
        <f>IF(C4072="Saliente Local",(IFERROR((LIMPIA(J4072,1)),0)),0)</f>
        <v>0</v>
      </c>
      <c r="M4072" s="36">
        <f>IF(C4072="Saliente Nacional",(IFERROR((LIMPIA(J4072,1)),0)),0)</f>
        <v>0</v>
      </c>
      <c r="N4072" s="36">
        <f>IF(C4072="Saliente Internacional",(IFERROR((LIMPIA(J4072,1)),0)),0)</f>
        <v>0</v>
      </c>
      <c r="O4072" s="36">
        <f>IF(C4072="Saliente Local",(IFERROR((LIMPIA(K4072,1)),0)),0)</f>
        <v>0</v>
      </c>
      <c r="P4072" s="36">
        <f>IF(C4072="Saliente Nacional",(IFERROR((LIMPIA(K4072,1)),0)),0)</f>
        <v>0</v>
      </c>
      <c r="Q4072" s="36">
        <f>IF(C4072="Saliente Internacional",(IFERROR((LIMPIA(K4072,1)),0)),0)</f>
        <v>0</v>
      </c>
      <c r="R4072" s="36">
        <f t="shared" si="190"/>
        <v>0</v>
      </c>
      <c r="S4072" s="36">
        <f t="shared" si="191"/>
        <v>0</v>
      </c>
    </row>
    <row r="4073" spans="1:19" x14ac:dyDescent="0.25">
      <c r="A4073" s="101">
        <f>'DETALLE DE CONEXIONES'!P4073</f>
        <v>0</v>
      </c>
      <c r="B4073" s="36">
        <f>'DETALLE DE CONEXIONES'!I4073</f>
        <v>0</v>
      </c>
      <c r="C4073" s="36">
        <f>'DETALLE DE CONEXIONES'!BB4073</f>
        <v>0</v>
      </c>
      <c r="D4073" s="36">
        <f>'DETALLE DE CONEXIONES'!E4073</f>
        <v>0</v>
      </c>
      <c r="E4073" s="36">
        <f t="shared" si="189"/>
        <v>1</v>
      </c>
      <c r="F4073" s="36">
        <f>IFERROR(LIMPIA('DETALLE DE CONEXIONES'!N4073,1),0)</f>
        <v>0</v>
      </c>
      <c r="G4073" s="36" t="str">
        <f>LEFT('DETALLE DE CONEXIONES'!BE4073,3)</f>
        <v/>
      </c>
      <c r="H4073" s="36" t="str">
        <f>RIGHT('DETALLE DE CONEXIONES'!AK4073,2)</f>
        <v/>
      </c>
      <c r="I4073" s="36" t="str">
        <f>LEFT('DETALLE DE CONEXIONES'!AK4073,3)</f>
        <v/>
      </c>
      <c r="J4073" s="36" t="str">
        <f>LEFT('DETALLE DE CONEXIONES'!M4073,3)</f>
        <v/>
      </c>
      <c r="K4073" s="36" t="str">
        <f>IF(LEN('DETALLE DE CONEXIONES'!M4073)&lt;12,(RIGHT('DETALLE DE CONEXIONES'!M4073,5)),(RIGHT('DETALLE DE CONEXIONES'!M4073,6)))</f>
        <v/>
      </c>
      <c r="L4073" s="36">
        <f>IF(C4073="Saliente Local",(IFERROR((LIMPIA(J4073,1)),0)),0)</f>
        <v>0</v>
      </c>
      <c r="M4073" s="36">
        <f>IF(C4073="Saliente Nacional",(IFERROR((LIMPIA(J4073,1)),0)),0)</f>
        <v>0</v>
      </c>
      <c r="N4073" s="36">
        <f>IF(C4073="Saliente Internacional",(IFERROR((LIMPIA(J4073,1)),0)),0)</f>
        <v>0</v>
      </c>
      <c r="O4073" s="36">
        <f>IF(C4073="Saliente Local",(IFERROR((LIMPIA(K4073,1)),0)),0)</f>
        <v>0</v>
      </c>
      <c r="P4073" s="36">
        <f>IF(C4073="Saliente Nacional",(IFERROR((LIMPIA(K4073,1)),0)),0)</f>
        <v>0</v>
      </c>
      <c r="Q4073" s="36">
        <f>IF(C4073="Saliente Internacional",(IFERROR((LIMPIA(K4073,1)),0)),0)</f>
        <v>0</v>
      </c>
      <c r="R4073" s="36">
        <f t="shared" si="190"/>
        <v>0</v>
      </c>
      <c r="S4073" s="36">
        <f t="shared" si="191"/>
        <v>0</v>
      </c>
    </row>
    <row r="4074" spans="1:19" x14ac:dyDescent="0.25">
      <c r="A4074" s="101">
        <f>'DETALLE DE CONEXIONES'!P4074</f>
        <v>0</v>
      </c>
      <c r="B4074" s="36">
        <f>'DETALLE DE CONEXIONES'!I4074</f>
        <v>0</v>
      </c>
      <c r="C4074" s="36">
        <f>'DETALLE DE CONEXIONES'!BB4074</f>
        <v>0</v>
      </c>
      <c r="D4074" s="36">
        <f>'DETALLE DE CONEXIONES'!E4074</f>
        <v>0</v>
      </c>
      <c r="E4074" s="36">
        <f t="shared" si="189"/>
        <v>1</v>
      </c>
      <c r="F4074" s="36">
        <f>IFERROR(LIMPIA('DETALLE DE CONEXIONES'!N4074,1),0)</f>
        <v>0</v>
      </c>
      <c r="G4074" s="36" t="str">
        <f>LEFT('DETALLE DE CONEXIONES'!BE4074,3)</f>
        <v/>
      </c>
      <c r="H4074" s="36" t="str">
        <f>RIGHT('DETALLE DE CONEXIONES'!AK4074,2)</f>
        <v/>
      </c>
      <c r="I4074" s="36" t="str">
        <f>LEFT('DETALLE DE CONEXIONES'!AK4074,3)</f>
        <v/>
      </c>
      <c r="J4074" s="36" t="str">
        <f>LEFT('DETALLE DE CONEXIONES'!M4074,3)</f>
        <v/>
      </c>
      <c r="K4074" s="36" t="str">
        <f>IF(LEN('DETALLE DE CONEXIONES'!M4074)&lt;12,(RIGHT('DETALLE DE CONEXIONES'!M4074,5)),(RIGHT('DETALLE DE CONEXIONES'!M4074,6)))</f>
        <v/>
      </c>
      <c r="L4074" s="36">
        <f>IF(C4074="Saliente Local",(IFERROR((LIMPIA(J4074,1)),0)),0)</f>
        <v>0</v>
      </c>
      <c r="M4074" s="36">
        <f>IF(C4074="Saliente Nacional",(IFERROR((LIMPIA(J4074,1)),0)),0)</f>
        <v>0</v>
      </c>
      <c r="N4074" s="36">
        <f>IF(C4074="Saliente Internacional",(IFERROR((LIMPIA(J4074,1)),0)),0)</f>
        <v>0</v>
      </c>
      <c r="O4074" s="36">
        <f>IF(C4074="Saliente Local",(IFERROR((LIMPIA(K4074,1)),0)),0)</f>
        <v>0</v>
      </c>
      <c r="P4074" s="36">
        <f>IF(C4074="Saliente Nacional",(IFERROR((LIMPIA(K4074,1)),0)),0)</f>
        <v>0</v>
      </c>
      <c r="Q4074" s="36">
        <f>IF(C4074="Saliente Internacional",(IFERROR((LIMPIA(K4074,1)),0)),0)</f>
        <v>0</v>
      </c>
      <c r="R4074" s="36">
        <f t="shared" si="190"/>
        <v>0</v>
      </c>
      <c r="S4074" s="36">
        <f t="shared" si="191"/>
        <v>0</v>
      </c>
    </row>
    <row r="4075" spans="1:19" x14ac:dyDescent="0.25">
      <c r="A4075" s="101">
        <f>'DETALLE DE CONEXIONES'!P4075</f>
        <v>0</v>
      </c>
      <c r="B4075" s="36">
        <f>'DETALLE DE CONEXIONES'!I4075</f>
        <v>0</v>
      </c>
      <c r="C4075" s="36">
        <f>'DETALLE DE CONEXIONES'!BB4075</f>
        <v>0</v>
      </c>
      <c r="D4075" s="36">
        <f>'DETALLE DE CONEXIONES'!E4075</f>
        <v>0</v>
      </c>
      <c r="E4075" s="36">
        <f t="shared" si="189"/>
        <v>1</v>
      </c>
      <c r="F4075" s="36">
        <f>IFERROR(LIMPIA('DETALLE DE CONEXIONES'!N4075,1),0)</f>
        <v>0</v>
      </c>
      <c r="G4075" s="36" t="str">
        <f>LEFT('DETALLE DE CONEXIONES'!BE4075,3)</f>
        <v/>
      </c>
      <c r="H4075" s="36" t="str">
        <f>RIGHT('DETALLE DE CONEXIONES'!AK4075,2)</f>
        <v/>
      </c>
      <c r="I4075" s="36" t="str">
        <f>LEFT('DETALLE DE CONEXIONES'!AK4075,3)</f>
        <v/>
      </c>
      <c r="J4075" s="36" t="str">
        <f>LEFT('DETALLE DE CONEXIONES'!M4075,3)</f>
        <v/>
      </c>
      <c r="K4075" s="36" t="str">
        <f>IF(LEN('DETALLE DE CONEXIONES'!M4075)&lt;12,(RIGHT('DETALLE DE CONEXIONES'!M4075,5)),(RIGHT('DETALLE DE CONEXIONES'!M4075,6)))</f>
        <v/>
      </c>
      <c r="L4075" s="36">
        <f>IF(C4075="Saliente Local",(IFERROR((LIMPIA(J4075,1)),0)),0)</f>
        <v>0</v>
      </c>
      <c r="M4075" s="36">
        <f>IF(C4075="Saliente Nacional",(IFERROR((LIMPIA(J4075,1)),0)),0)</f>
        <v>0</v>
      </c>
      <c r="N4075" s="36">
        <f>IF(C4075="Saliente Internacional",(IFERROR((LIMPIA(J4075,1)),0)),0)</f>
        <v>0</v>
      </c>
      <c r="O4075" s="36">
        <f>IF(C4075="Saliente Local",(IFERROR((LIMPIA(K4075,1)),0)),0)</f>
        <v>0</v>
      </c>
      <c r="P4075" s="36">
        <f>IF(C4075="Saliente Nacional",(IFERROR((LIMPIA(K4075,1)),0)),0)</f>
        <v>0</v>
      </c>
      <c r="Q4075" s="36">
        <f>IF(C4075="Saliente Internacional",(IFERROR((LIMPIA(K4075,1)),0)),0)</f>
        <v>0</v>
      </c>
      <c r="R4075" s="36">
        <f t="shared" si="190"/>
        <v>0</v>
      </c>
      <c r="S4075" s="36">
        <f t="shared" si="191"/>
        <v>0</v>
      </c>
    </row>
    <row r="4076" spans="1:19" x14ac:dyDescent="0.25">
      <c r="A4076" s="101">
        <f>'DETALLE DE CONEXIONES'!P4076</f>
        <v>0</v>
      </c>
      <c r="B4076" s="36">
        <f>'DETALLE DE CONEXIONES'!I4076</f>
        <v>0</v>
      </c>
      <c r="C4076" s="36">
        <f>'DETALLE DE CONEXIONES'!BB4076</f>
        <v>0</v>
      </c>
      <c r="D4076" s="36">
        <f>'DETALLE DE CONEXIONES'!E4076</f>
        <v>0</v>
      </c>
      <c r="E4076" s="36">
        <f t="shared" si="189"/>
        <v>1</v>
      </c>
      <c r="F4076" s="36">
        <f>IFERROR(LIMPIA('DETALLE DE CONEXIONES'!N4076,1),0)</f>
        <v>0</v>
      </c>
      <c r="G4076" s="36" t="str">
        <f>LEFT('DETALLE DE CONEXIONES'!BE4076,3)</f>
        <v/>
      </c>
      <c r="H4076" s="36" t="str">
        <f>RIGHT('DETALLE DE CONEXIONES'!AK4076,2)</f>
        <v/>
      </c>
      <c r="I4076" s="36" t="str">
        <f>LEFT('DETALLE DE CONEXIONES'!AK4076,3)</f>
        <v/>
      </c>
      <c r="J4076" s="36" t="str">
        <f>LEFT('DETALLE DE CONEXIONES'!M4076,3)</f>
        <v/>
      </c>
      <c r="K4076" s="36" t="str">
        <f>IF(LEN('DETALLE DE CONEXIONES'!M4076)&lt;12,(RIGHT('DETALLE DE CONEXIONES'!M4076,5)),(RIGHT('DETALLE DE CONEXIONES'!M4076,6)))</f>
        <v/>
      </c>
      <c r="L4076" s="36">
        <f>IF(C4076="Saliente Local",(IFERROR((LIMPIA(J4076,1)),0)),0)</f>
        <v>0</v>
      </c>
      <c r="M4076" s="36">
        <f>IF(C4076="Saliente Nacional",(IFERROR((LIMPIA(J4076,1)),0)),0)</f>
        <v>0</v>
      </c>
      <c r="N4076" s="36">
        <f>IF(C4076="Saliente Internacional",(IFERROR((LIMPIA(J4076,1)),0)),0)</f>
        <v>0</v>
      </c>
      <c r="O4076" s="36">
        <f>IF(C4076="Saliente Local",(IFERROR((LIMPIA(K4076,1)),0)),0)</f>
        <v>0</v>
      </c>
      <c r="P4076" s="36">
        <f>IF(C4076="Saliente Nacional",(IFERROR((LIMPIA(K4076,1)),0)),0)</f>
        <v>0</v>
      </c>
      <c r="Q4076" s="36">
        <f>IF(C4076="Saliente Internacional",(IFERROR((LIMPIA(K4076,1)),0)),0)</f>
        <v>0</v>
      </c>
      <c r="R4076" s="36">
        <f t="shared" si="190"/>
        <v>0</v>
      </c>
      <c r="S4076" s="36">
        <f t="shared" si="191"/>
        <v>0</v>
      </c>
    </row>
    <row r="4077" spans="1:19" x14ac:dyDescent="0.25">
      <c r="A4077" s="101">
        <f>'DETALLE DE CONEXIONES'!P4077</f>
        <v>0</v>
      </c>
      <c r="B4077" s="36">
        <f>'DETALLE DE CONEXIONES'!I4077</f>
        <v>0</v>
      </c>
      <c r="C4077" s="36">
        <f>'DETALLE DE CONEXIONES'!BB4077</f>
        <v>0</v>
      </c>
      <c r="D4077" s="36">
        <f>'DETALLE DE CONEXIONES'!E4077</f>
        <v>0</v>
      </c>
      <c r="E4077" s="36">
        <f t="shared" si="189"/>
        <v>1</v>
      </c>
      <c r="F4077" s="36">
        <f>IFERROR(LIMPIA('DETALLE DE CONEXIONES'!N4077,1),0)</f>
        <v>0</v>
      </c>
      <c r="G4077" s="36" t="str">
        <f>LEFT('DETALLE DE CONEXIONES'!BE4077,3)</f>
        <v/>
      </c>
      <c r="H4077" s="36" t="str">
        <f>RIGHT('DETALLE DE CONEXIONES'!AK4077,2)</f>
        <v/>
      </c>
      <c r="I4077" s="36" t="str">
        <f>LEFT('DETALLE DE CONEXIONES'!AK4077,3)</f>
        <v/>
      </c>
      <c r="J4077" s="36" t="str">
        <f>LEFT('DETALLE DE CONEXIONES'!M4077,3)</f>
        <v/>
      </c>
      <c r="K4077" s="36" t="str">
        <f>IF(LEN('DETALLE DE CONEXIONES'!M4077)&lt;12,(RIGHT('DETALLE DE CONEXIONES'!M4077,5)),(RIGHT('DETALLE DE CONEXIONES'!M4077,6)))</f>
        <v/>
      </c>
      <c r="L4077" s="36">
        <f>IF(C4077="Saliente Local",(IFERROR((LIMPIA(J4077,1)),0)),0)</f>
        <v>0</v>
      </c>
      <c r="M4077" s="36">
        <f>IF(C4077="Saliente Nacional",(IFERROR((LIMPIA(J4077,1)),0)),0)</f>
        <v>0</v>
      </c>
      <c r="N4077" s="36">
        <f>IF(C4077="Saliente Internacional",(IFERROR((LIMPIA(J4077,1)),0)),0)</f>
        <v>0</v>
      </c>
      <c r="O4077" s="36">
        <f>IF(C4077="Saliente Local",(IFERROR((LIMPIA(K4077,1)),0)),0)</f>
        <v>0</v>
      </c>
      <c r="P4077" s="36">
        <f>IF(C4077="Saliente Nacional",(IFERROR((LIMPIA(K4077,1)),0)),0)</f>
        <v>0</v>
      </c>
      <c r="Q4077" s="36">
        <f>IF(C4077="Saliente Internacional",(IFERROR((LIMPIA(K4077,1)),0)),0)</f>
        <v>0</v>
      </c>
      <c r="R4077" s="36">
        <f t="shared" si="190"/>
        <v>0</v>
      </c>
      <c r="S4077" s="36">
        <f t="shared" si="191"/>
        <v>0</v>
      </c>
    </row>
    <row r="4078" spans="1:19" x14ac:dyDescent="0.25">
      <c r="A4078" s="101">
        <f>'DETALLE DE CONEXIONES'!P4078</f>
        <v>0</v>
      </c>
      <c r="B4078" s="36">
        <f>'DETALLE DE CONEXIONES'!I4078</f>
        <v>0</v>
      </c>
      <c r="C4078" s="36">
        <f>'DETALLE DE CONEXIONES'!BB4078</f>
        <v>0</v>
      </c>
      <c r="D4078" s="36">
        <f>'DETALLE DE CONEXIONES'!E4078</f>
        <v>0</v>
      </c>
      <c r="E4078" s="36">
        <f t="shared" si="189"/>
        <v>1</v>
      </c>
      <c r="F4078" s="36">
        <f>IFERROR(LIMPIA('DETALLE DE CONEXIONES'!N4078,1),0)</f>
        <v>0</v>
      </c>
      <c r="G4078" s="36" t="str">
        <f>LEFT('DETALLE DE CONEXIONES'!BE4078,3)</f>
        <v/>
      </c>
      <c r="H4078" s="36" t="str">
        <f>RIGHT('DETALLE DE CONEXIONES'!AK4078,2)</f>
        <v/>
      </c>
      <c r="I4078" s="36" t="str">
        <f>LEFT('DETALLE DE CONEXIONES'!AK4078,3)</f>
        <v/>
      </c>
      <c r="J4078" s="36" t="str">
        <f>LEFT('DETALLE DE CONEXIONES'!M4078,3)</f>
        <v/>
      </c>
      <c r="K4078" s="36" t="str">
        <f>IF(LEN('DETALLE DE CONEXIONES'!M4078)&lt;12,(RIGHT('DETALLE DE CONEXIONES'!M4078,5)),(RIGHT('DETALLE DE CONEXIONES'!M4078,6)))</f>
        <v/>
      </c>
      <c r="L4078" s="36">
        <f>IF(C4078="Saliente Local",(IFERROR((LIMPIA(J4078,1)),0)),0)</f>
        <v>0</v>
      </c>
      <c r="M4078" s="36">
        <f>IF(C4078="Saliente Nacional",(IFERROR((LIMPIA(J4078,1)),0)),0)</f>
        <v>0</v>
      </c>
      <c r="N4078" s="36">
        <f>IF(C4078="Saliente Internacional",(IFERROR((LIMPIA(J4078,1)),0)),0)</f>
        <v>0</v>
      </c>
      <c r="O4078" s="36">
        <f>IF(C4078="Saliente Local",(IFERROR((LIMPIA(K4078,1)),0)),0)</f>
        <v>0</v>
      </c>
      <c r="P4078" s="36">
        <f>IF(C4078="Saliente Nacional",(IFERROR((LIMPIA(K4078,1)),0)),0)</f>
        <v>0</v>
      </c>
      <c r="Q4078" s="36">
        <f>IF(C4078="Saliente Internacional",(IFERROR((LIMPIA(K4078,1)),0)),0)</f>
        <v>0</v>
      </c>
      <c r="R4078" s="36">
        <f t="shared" si="190"/>
        <v>0</v>
      </c>
      <c r="S4078" s="36">
        <f t="shared" si="191"/>
        <v>0</v>
      </c>
    </row>
    <row r="4079" spans="1:19" x14ac:dyDescent="0.25">
      <c r="A4079" s="101">
        <f>'DETALLE DE CONEXIONES'!P4079</f>
        <v>0</v>
      </c>
      <c r="B4079" s="36">
        <f>'DETALLE DE CONEXIONES'!I4079</f>
        <v>0</v>
      </c>
      <c r="C4079" s="36">
        <f>'DETALLE DE CONEXIONES'!BB4079</f>
        <v>0</v>
      </c>
      <c r="D4079" s="36">
        <f>'DETALLE DE CONEXIONES'!E4079</f>
        <v>0</v>
      </c>
      <c r="E4079" s="36">
        <f t="shared" si="189"/>
        <v>1</v>
      </c>
      <c r="F4079" s="36">
        <f>IFERROR(LIMPIA('DETALLE DE CONEXIONES'!N4079,1),0)</f>
        <v>0</v>
      </c>
      <c r="G4079" s="36" t="str">
        <f>LEFT('DETALLE DE CONEXIONES'!BE4079,3)</f>
        <v/>
      </c>
      <c r="H4079" s="36" t="str">
        <f>RIGHT('DETALLE DE CONEXIONES'!AK4079,2)</f>
        <v/>
      </c>
      <c r="I4079" s="36" t="str">
        <f>LEFT('DETALLE DE CONEXIONES'!AK4079,3)</f>
        <v/>
      </c>
      <c r="J4079" s="36" t="str">
        <f>LEFT('DETALLE DE CONEXIONES'!M4079,3)</f>
        <v/>
      </c>
      <c r="K4079" s="36" t="str">
        <f>IF(LEN('DETALLE DE CONEXIONES'!M4079)&lt;12,(RIGHT('DETALLE DE CONEXIONES'!M4079,5)),(RIGHT('DETALLE DE CONEXIONES'!M4079,6)))</f>
        <v/>
      </c>
      <c r="L4079" s="36">
        <f>IF(C4079="Saliente Local",(IFERROR((LIMPIA(J4079,1)),0)),0)</f>
        <v>0</v>
      </c>
      <c r="M4079" s="36">
        <f>IF(C4079="Saliente Nacional",(IFERROR((LIMPIA(J4079,1)),0)),0)</f>
        <v>0</v>
      </c>
      <c r="N4079" s="36">
        <f>IF(C4079="Saliente Internacional",(IFERROR((LIMPIA(J4079,1)),0)),0)</f>
        <v>0</v>
      </c>
      <c r="O4079" s="36">
        <f>IF(C4079="Saliente Local",(IFERROR((LIMPIA(K4079,1)),0)),0)</f>
        <v>0</v>
      </c>
      <c r="P4079" s="36">
        <f>IF(C4079="Saliente Nacional",(IFERROR((LIMPIA(K4079,1)),0)),0)</f>
        <v>0</v>
      </c>
      <c r="Q4079" s="36">
        <f>IF(C4079="Saliente Internacional",(IFERROR((LIMPIA(K4079,1)),0)),0)</f>
        <v>0</v>
      </c>
      <c r="R4079" s="36">
        <f t="shared" si="190"/>
        <v>0</v>
      </c>
      <c r="S4079" s="36">
        <f t="shared" si="191"/>
        <v>0</v>
      </c>
    </row>
    <row r="4080" spans="1:19" x14ac:dyDescent="0.25">
      <c r="A4080" s="101">
        <f>'DETALLE DE CONEXIONES'!P4080</f>
        <v>0</v>
      </c>
      <c r="B4080" s="36">
        <f>'DETALLE DE CONEXIONES'!I4080</f>
        <v>0</v>
      </c>
      <c r="C4080" s="36">
        <f>'DETALLE DE CONEXIONES'!BB4080</f>
        <v>0</v>
      </c>
      <c r="D4080" s="36">
        <f>'DETALLE DE CONEXIONES'!E4080</f>
        <v>0</v>
      </c>
      <c r="E4080" s="36">
        <f t="shared" si="189"/>
        <v>1</v>
      </c>
      <c r="F4080" s="36">
        <f>IFERROR(LIMPIA('DETALLE DE CONEXIONES'!N4080,1),0)</f>
        <v>0</v>
      </c>
      <c r="G4080" s="36" t="str">
        <f>LEFT('DETALLE DE CONEXIONES'!BE4080,3)</f>
        <v/>
      </c>
      <c r="H4080" s="36" t="str">
        <f>RIGHT('DETALLE DE CONEXIONES'!AK4080,2)</f>
        <v/>
      </c>
      <c r="I4080" s="36" t="str">
        <f>LEFT('DETALLE DE CONEXIONES'!AK4080,3)</f>
        <v/>
      </c>
      <c r="J4080" s="36" t="str">
        <f>LEFT('DETALLE DE CONEXIONES'!M4080,3)</f>
        <v/>
      </c>
      <c r="K4080" s="36" t="str">
        <f>IF(LEN('DETALLE DE CONEXIONES'!M4080)&lt;12,(RIGHT('DETALLE DE CONEXIONES'!M4080,5)),(RIGHT('DETALLE DE CONEXIONES'!M4080,6)))</f>
        <v/>
      </c>
      <c r="L4080" s="36">
        <f>IF(C4080="Saliente Local",(IFERROR((LIMPIA(J4080,1)),0)),0)</f>
        <v>0</v>
      </c>
      <c r="M4080" s="36">
        <f>IF(C4080="Saliente Nacional",(IFERROR((LIMPIA(J4080,1)),0)),0)</f>
        <v>0</v>
      </c>
      <c r="N4080" s="36">
        <f>IF(C4080="Saliente Internacional",(IFERROR((LIMPIA(J4080,1)),0)),0)</f>
        <v>0</v>
      </c>
      <c r="O4080" s="36">
        <f>IF(C4080="Saliente Local",(IFERROR((LIMPIA(K4080,1)),0)),0)</f>
        <v>0</v>
      </c>
      <c r="P4080" s="36">
        <f>IF(C4080="Saliente Nacional",(IFERROR((LIMPIA(K4080,1)),0)),0)</f>
        <v>0</v>
      </c>
      <c r="Q4080" s="36">
        <f>IF(C4080="Saliente Internacional",(IFERROR((LIMPIA(K4080,1)),0)),0)</f>
        <v>0</v>
      </c>
      <c r="R4080" s="36">
        <f t="shared" si="190"/>
        <v>0</v>
      </c>
      <c r="S4080" s="36">
        <f t="shared" si="191"/>
        <v>0</v>
      </c>
    </row>
    <row r="4081" spans="1:19" x14ac:dyDescent="0.25">
      <c r="A4081" s="101">
        <f>'DETALLE DE CONEXIONES'!P4081</f>
        <v>0</v>
      </c>
      <c r="B4081" s="36">
        <f>'DETALLE DE CONEXIONES'!I4081</f>
        <v>0</v>
      </c>
      <c r="C4081" s="36">
        <f>'DETALLE DE CONEXIONES'!BB4081</f>
        <v>0</v>
      </c>
      <c r="D4081" s="36">
        <f>'DETALLE DE CONEXIONES'!E4081</f>
        <v>0</v>
      </c>
      <c r="E4081" s="36">
        <f t="shared" si="189"/>
        <v>1</v>
      </c>
      <c r="F4081" s="36">
        <f>IFERROR(LIMPIA('DETALLE DE CONEXIONES'!N4081,1),0)</f>
        <v>0</v>
      </c>
      <c r="G4081" s="36" t="str">
        <f>LEFT('DETALLE DE CONEXIONES'!BE4081,3)</f>
        <v/>
      </c>
      <c r="H4081" s="36" t="str">
        <f>RIGHT('DETALLE DE CONEXIONES'!AK4081,2)</f>
        <v/>
      </c>
      <c r="I4081" s="36" t="str">
        <f>LEFT('DETALLE DE CONEXIONES'!AK4081,3)</f>
        <v/>
      </c>
      <c r="J4081" s="36" t="str">
        <f>LEFT('DETALLE DE CONEXIONES'!M4081,3)</f>
        <v/>
      </c>
      <c r="K4081" s="36" t="str">
        <f>IF(LEN('DETALLE DE CONEXIONES'!M4081)&lt;12,(RIGHT('DETALLE DE CONEXIONES'!M4081,5)),(RIGHT('DETALLE DE CONEXIONES'!M4081,6)))</f>
        <v/>
      </c>
      <c r="L4081" s="36">
        <f>IF(C4081="Saliente Local",(IFERROR((LIMPIA(J4081,1)),0)),0)</f>
        <v>0</v>
      </c>
      <c r="M4081" s="36">
        <f>IF(C4081="Saliente Nacional",(IFERROR((LIMPIA(J4081,1)),0)),0)</f>
        <v>0</v>
      </c>
      <c r="N4081" s="36">
        <f>IF(C4081="Saliente Internacional",(IFERROR((LIMPIA(J4081,1)),0)),0)</f>
        <v>0</v>
      </c>
      <c r="O4081" s="36">
        <f>IF(C4081="Saliente Local",(IFERROR((LIMPIA(K4081,1)),0)),0)</f>
        <v>0</v>
      </c>
      <c r="P4081" s="36">
        <f>IF(C4081="Saliente Nacional",(IFERROR((LIMPIA(K4081,1)),0)),0)</f>
        <v>0</v>
      </c>
      <c r="Q4081" s="36">
        <f>IF(C4081="Saliente Internacional",(IFERROR((LIMPIA(K4081,1)),0)),0)</f>
        <v>0</v>
      </c>
      <c r="R4081" s="36">
        <f t="shared" si="190"/>
        <v>0</v>
      </c>
      <c r="S4081" s="36">
        <f t="shared" si="191"/>
        <v>0</v>
      </c>
    </row>
    <row r="4082" spans="1:19" x14ac:dyDescent="0.25">
      <c r="A4082" s="101">
        <f>'DETALLE DE CONEXIONES'!P4082</f>
        <v>0</v>
      </c>
      <c r="B4082" s="36">
        <f>'DETALLE DE CONEXIONES'!I4082</f>
        <v>0</v>
      </c>
      <c r="C4082" s="36">
        <f>'DETALLE DE CONEXIONES'!BB4082</f>
        <v>0</v>
      </c>
      <c r="D4082" s="36">
        <f>'DETALLE DE CONEXIONES'!E4082</f>
        <v>0</v>
      </c>
      <c r="E4082" s="36">
        <f t="shared" si="189"/>
        <v>1</v>
      </c>
      <c r="F4082" s="36">
        <f>IFERROR(LIMPIA('DETALLE DE CONEXIONES'!N4082,1),0)</f>
        <v>0</v>
      </c>
      <c r="G4082" s="36" t="str">
        <f>LEFT('DETALLE DE CONEXIONES'!BE4082,3)</f>
        <v/>
      </c>
      <c r="H4082" s="36" t="str">
        <f>RIGHT('DETALLE DE CONEXIONES'!AK4082,2)</f>
        <v/>
      </c>
      <c r="I4082" s="36" t="str">
        <f>LEFT('DETALLE DE CONEXIONES'!AK4082,3)</f>
        <v/>
      </c>
      <c r="J4082" s="36" t="str">
        <f>LEFT('DETALLE DE CONEXIONES'!M4082,3)</f>
        <v/>
      </c>
      <c r="K4082" s="36" t="str">
        <f>IF(LEN('DETALLE DE CONEXIONES'!M4082)&lt;12,(RIGHT('DETALLE DE CONEXIONES'!M4082,5)),(RIGHT('DETALLE DE CONEXIONES'!M4082,6)))</f>
        <v/>
      </c>
      <c r="L4082" s="36">
        <f>IF(C4082="Saliente Local",(IFERROR((LIMPIA(J4082,1)),0)),0)</f>
        <v>0</v>
      </c>
      <c r="M4082" s="36">
        <f>IF(C4082="Saliente Nacional",(IFERROR((LIMPIA(J4082,1)),0)),0)</f>
        <v>0</v>
      </c>
      <c r="N4082" s="36">
        <f>IF(C4082="Saliente Internacional",(IFERROR((LIMPIA(J4082,1)),0)),0)</f>
        <v>0</v>
      </c>
      <c r="O4082" s="36">
        <f>IF(C4082="Saliente Local",(IFERROR((LIMPIA(K4082,1)),0)),0)</f>
        <v>0</v>
      </c>
      <c r="P4082" s="36">
        <f>IF(C4082="Saliente Nacional",(IFERROR((LIMPIA(K4082,1)),0)),0)</f>
        <v>0</v>
      </c>
      <c r="Q4082" s="36">
        <f>IF(C4082="Saliente Internacional",(IFERROR((LIMPIA(K4082,1)),0)),0)</f>
        <v>0</v>
      </c>
      <c r="R4082" s="36">
        <f t="shared" si="190"/>
        <v>0</v>
      </c>
      <c r="S4082" s="36">
        <f t="shared" si="191"/>
        <v>0</v>
      </c>
    </row>
    <row r="4083" spans="1:19" x14ac:dyDescent="0.25">
      <c r="A4083" s="101">
        <f>'DETALLE DE CONEXIONES'!P4083</f>
        <v>0</v>
      </c>
      <c r="B4083" s="36">
        <f>'DETALLE DE CONEXIONES'!I4083</f>
        <v>0</v>
      </c>
      <c r="C4083" s="36">
        <f>'DETALLE DE CONEXIONES'!BB4083</f>
        <v>0</v>
      </c>
      <c r="D4083" s="36">
        <f>'DETALLE DE CONEXIONES'!E4083</f>
        <v>0</v>
      </c>
      <c r="E4083" s="36">
        <f t="shared" si="189"/>
        <v>1</v>
      </c>
      <c r="F4083" s="36">
        <f>IFERROR(LIMPIA('DETALLE DE CONEXIONES'!N4083,1),0)</f>
        <v>0</v>
      </c>
      <c r="G4083" s="36" t="str">
        <f>LEFT('DETALLE DE CONEXIONES'!BE4083,3)</f>
        <v/>
      </c>
      <c r="H4083" s="36" t="str">
        <f>RIGHT('DETALLE DE CONEXIONES'!AK4083,2)</f>
        <v/>
      </c>
      <c r="I4083" s="36" t="str">
        <f>LEFT('DETALLE DE CONEXIONES'!AK4083,3)</f>
        <v/>
      </c>
      <c r="J4083" s="36" t="str">
        <f>LEFT('DETALLE DE CONEXIONES'!M4083,3)</f>
        <v/>
      </c>
      <c r="K4083" s="36" t="str">
        <f>IF(LEN('DETALLE DE CONEXIONES'!M4083)&lt;12,(RIGHT('DETALLE DE CONEXIONES'!M4083,5)),(RIGHT('DETALLE DE CONEXIONES'!M4083,6)))</f>
        <v/>
      </c>
      <c r="L4083" s="36">
        <f>IF(C4083="Saliente Local",(IFERROR((LIMPIA(J4083,1)),0)),0)</f>
        <v>0</v>
      </c>
      <c r="M4083" s="36">
        <f>IF(C4083="Saliente Nacional",(IFERROR((LIMPIA(J4083,1)),0)),0)</f>
        <v>0</v>
      </c>
      <c r="N4083" s="36">
        <f>IF(C4083="Saliente Internacional",(IFERROR((LIMPIA(J4083,1)),0)),0)</f>
        <v>0</v>
      </c>
      <c r="O4083" s="36">
        <f>IF(C4083="Saliente Local",(IFERROR((LIMPIA(K4083,1)),0)),0)</f>
        <v>0</v>
      </c>
      <c r="P4083" s="36">
        <f>IF(C4083="Saliente Nacional",(IFERROR((LIMPIA(K4083,1)),0)),0)</f>
        <v>0</v>
      </c>
      <c r="Q4083" s="36">
        <f>IF(C4083="Saliente Internacional",(IFERROR((LIMPIA(K4083,1)),0)),0)</f>
        <v>0</v>
      </c>
      <c r="R4083" s="36">
        <f t="shared" si="190"/>
        <v>0</v>
      </c>
      <c r="S4083" s="36">
        <f t="shared" si="191"/>
        <v>0</v>
      </c>
    </row>
    <row r="4084" spans="1:19" x14ac:dyDescent="0.25">
      <c r="A4084" s="101">
        <f>'DETALLE DE CONEXIONES'!P4084</f>
        <v>0</v>
      </c>
      <c r="B4084" s="36">
        <f>'DETALLE DE CONEXIONES'!I4084</f>
        <v>0</v>
      </c>
      <c r="C4084" s="36">
        <f>'DETALLE DE CONEXIONES'!BB4084</f>
        <v>0</v>
      </c>
      <c r="D4084" s="36">
        <f>'DETALLE DE CONEXIONES'!E4084</f>
        <v>0</v>
      </c>
      <c r="E4084" s="36">
        <f t="shared" si="189"/>
        <v>1</v>
      </c>
      <c r="F4084" s="36">
        <f>IFERROR(LIMPIA('DETALLE DE CONEXIONES'!N4084,1),0)</f>
        <v>0</v>
      </c>
      <c r="G4084" s="36" t="str">
        <f>LEFT('DETALLE DE CONEXIONES'!BE4084,3)</f>
        <v/>
      </c>
      <c r="H4084" s="36" t="str">
        <f>RIGHT('DETALLE DE CONEXIONES'!AK4084,2)</f>
        <v/>
      </c>
      <c r="I4084" s="36" t="str">
        <f>LEFT('DETALLE DE CONEXIONES'!AK4084,3)</f>
        <v/>
      </c>
      <c r="J4084" s="36" t="str">
        <f>LEFT('DETALLE DE CONEXIONES'!M4084,3)</f>
        <v/>
      </c>
      <c r="K4084" s="36" t="str">
        <f>IF(LEN('DETALLE DE CONEXIONES'!M4084)&lt;12,(RIGHT('DETALLE DE CONEXIONES'!M4084,5)),(RIGHT('DETALLE DE CONEXIONES'!M4084,6)))</f>
        <v/>
      </c>
      <c r="L4084" s="36">
        <f>IF(C4084="Saliente Local",(IFERROR((LIMPIA(J4084,1)),0)),0)</f>
        <v>0</v>
      </c>
      <c r="M4084" s="36">
        <f>IF(C4084="Saliente Nacional",(IFERROR((LIMPIA(J4084,1)),0)),0)</f>
        <v>0</v>
      </c>
      <c r="N4084" s="36">
        <f>IF(C4084="Saliente Internacional",(IFERROR((LIMPIA(J4084,1)),0)),0)</f>
        <v>0</v>
      </c>
      <c r="O4084" s="36">
        <f>IF(C4084="Saliente Local",(IFERROR((LIMPIA(K4084,1)),0)),0)</f>
        <v>0</v>
      </c>
      <c r="P4084" s="36">
        <f>IF(C4084="Saliente Nacional",(IFERROR((LIMPIA(K4084,1)),0)),0)</f>
        <v>0</v>
      </c>
      <c r="Q4084" s="36">
        <f>IF(C4084="Saliente Internacional",(IFERROR((LIMPIA(K4084,1)),0)),0)</f>
        <v>0</v>
      </c>
      <c r="R4084" s="36">
        <f t="shared" si="190"/>
        <v>0</v>
      </c>
      <c r="S4084" s="36">
        <f t="shared" si="191"/>
        <v>0</v>
      </c>
    </row>
    <row r="4085" spans="1:19" x14ac:dyDescent="0.25">
      <c r="A4085" s="101">
        <f>'DETALLE DE CONEXIONES'!P4085</f>
        <v>0</v>
      </c>
      <c r="B4085" s="36">
        <f>'DETALLE DE CONEXIONES'!I4085</f>
        <v>0</v>
      </c>
      <c r="C4085" s="36">
        <f>'DETALLE DE CONEXIONES'!BB4085</f>
        <v>0</v>
      </c>
      <c r="D4085" s="36">
        <f>'DETALLE DE CONEXIONES'!E4085</f>
        <v>0</v>
      </c>
      <c r="E4085" s="36">
        <f t="shared" si="189"/>
        <v>1</v>
      </c>
      <c r="F4085" s="36">
        <f>IFERROR(LIMPIA('DETALLE DE CONEXIONES'!N4085,1),0)</f>
        <v>0</v>
      </c>
      <c r="G4085" s="36" t="str">
        <f>LEFT('DETALLE DE CONEXIONES'!BE4085,3)</f>
        <v/>
      </c>
      <c r="H4085" s="36" t="str">
        <f>RIGHT('DETALLE DE CONEXIONES'!AK4085,2)</f>
        <v/>
      </c>
      <c r="I4085" s="36" t="str">
        <f>LEFT('DETALLE DE CONEXIONES'!AK4085,3)</f>
        <v/>
      </c>
      <c r="J4085" s="36" t="str">
        <f>LEFT('DETALLE DE CONEXIONES'!M4085,3)</f>
        <v/>
      </c>
      <c r="K4085" s="36" t="str">
        <f>IF(LEN('DETALLE DE CONEXIONES'!M4085)&lt;12,(RIGHT('DETALLE DE CONEXIONES'!M4085,5)),(RIGHT('DETALLE DE CONEXIONES'!M4085,6)))</f>
        <v/>
      </c>
      <c r="L4085" s="36">
        <f>IF(C4085="Saliente Local",(IFERROR((LIMPIA(J4085,1)),0)),0)</f>
        <v>0</v>
      </c>
      <c r="M4085" s="36">
        <f>IF(C4085="Saliente Nacional",(IFERROR((LIMPIA(J4085,1)),0)),0)</f>
        <v>0</v>
      </c>
      <c r="N4085" s="36">
        <f>IF(C4085="Saliente Internacional",(IFERROR((LIMPIA(J4085,1)),0)),0)</f>
        <v>0</v>
      </c>
      <c r="O4085" s="36">
        <f>IF(C4085="Saliente Local",(IFERROR((LIMPIA(K4085,1)),0)),0)</f>
        <v>0</v>
      </c>
      <c r="P4085" s="36">
        <f>IF(C4085="Saliente Nacional",(IFERROR((LIMPIA(K4085,1)),0)),0)</f>
        <v>0</v>
      </c>
      <c r="Q4085" s="36">
        <f>IF(C4085="Saliente Internacional",(IFERROR((LIMPIA(K4085,1)),0)),0)</f>
        <v>0</v>
      </c>
      <c r="R4085" s="36">
        <f t="shared" si="190"/>
        <v>0</v>
      </c>
      <c r="S4085" s="36">
        <f t="shared" si="191"/>
        <v>0</v>
      </c>
    </row>
    <row r="4086" spans="1:19" x14ac:dyDescent="0.25">
      <c r="A4086" s="101">
        <f>'DETALLE DE CONEXIONES'!P4086</f>
        <v>0</v>
      </c>
      <c r="B4086" s="36">
        <f>'DETALLE DE CONEXIONES'!I4086</f>
        <v>0</v>
      </c>
      <c r="C4086" s="36">
        <f>'DETALLE DE CONEXIONES'!BB4086</f>
        <v>0</v>
      </c>
      <c r="D4086" s="36">
        <f>'DETALLE DE CONEXIONES'!E4086</f>
        <v>0</v>
      </c>
      <c r="E4086" s="36">
        <f t="shared" si="189"/>
        <v>1</v>
      </c>
      <c r="F4086" s="36">
        <f>IFERROR(LIMPIA('DETALLE DE CONEXIONES'!N4086,1),0)</f>
        <v>0</v>
      </c>
      <c r="G4086" s="36" t="str">
        <f>LEFT('DETALLE DE CONEXIONES'!BE4086,3)</f>
        <v/>
      </c>
      <c r="H4086" s="36" t="str">
        <f>RIGHT('DETALLE DE CONEXIONES'!AK4086,2)</f>
        <v/>
      </c>
      <c r="I4086" s="36" t="str">
        <f>LEFT('DETALLE DE CONEXIONES'!AK4086,3)</f>
        <v/>
      </c>
      <c r="J4086" s="36" t="str">
        <f>LEFT('DETALLE DE CONEXIONES'!M4086,3)</f>
        <v/>
      </c>
      <c r="K4086" s="36" t="str">
        <f>IF(LEN('DETALLE DE CONEXIONES'!M4086)&lt;12,(RIGHT('DETALLE DE CONEXIONES'!M4086,5)),(RIGHT('DETALLE DE CONEXIONES'!M4086,6)))</f>
        <v/>
      </c>
      <c r="L4086" s="36">
        <f>IF(C4086="Saliente Local",(IFERROR((LIMPIA(J4086,1)),0)),0)</f>
        <v>0</v>
      </c>
      <c r="M4086" s="36">
        <f>IF(C4086="Saliente Nacional",(IFERROR((LIMPIA(J4086,1)),0)),0)</f>
        <v>0</v>
      </c>
      <c r="N4086" s="36">
        <f>IF(C4086="Saliente Internacional",(IFERROR((LIMPIA(J4086,1)),0)),0)</f>
        <v>0</v>
      </c>
      <c r="O4086" s="36">
        <f>IF(C4086="Saliente Local",(IFERROR((LIMPIA(K4086,1)),0)),0)</f>
        <v>0</v>
      </c>
      <c r="P4086" s="36">
        <f>IF(C4086="Saliente Nacional",(IFERROR((LIMPIA(K4086,1)),0)),0)</f>
        <v>0</v>
      </c>
      <c r="Q4086" s="36">
        <f>IF(C4086="Saliente Internacional",(IFERROR((LIMPIA(K4086,1)),0)),0)</f>
        <v>0</v>
      </c>
      <c r="R4086" s="36">
        <f t="shared" si="190"/>
        <v>0</v>
      </c>
      <c r="S4086" s="36">
        <f t="shared" si="191"/>
        <v>0</v>
      </c>
    </row>
    <row r="4087" spans="1:19" x14ac:dyDescent="0.25">
      <c r="A4087" s="101">
        <f>'DETALLE DE CONEXIONES'!P4087</f>
        <v>0</v>
      </c>
      <c r="B4087" s="36">
        <f>'DETALLE DE CONEXIONES'!I4087</f>
        <v>0</v>
      </c>
      <c r="C4087" s="36">
        <f>'DETALLE DE CONEXIONES'!BB4087</f>
        <v>0</v>
      </c>
      <c r="D4087" s="36">
        <f>'DETALLE DE CONEXIONES'!E4087</f>
        <v>0</v>
      </c>
      <c r="E4087" s="36">
        <f t="shared" si="189"/>
        <v>1</v>
      </c>
      <c r="F4087" s="36">
        <f>IFERROR(LIMPIA('DETALLE DE CONEXIONES'!N4087,1),0)</f>
        <v>0</v>
      </c>
      <c r="G4087" s="36" t="str">
        <f>LEFT('DETALLE DE CONEXIONES'!BE4087,3)</f>
        <v/>
      </c>
      <c r="H4087" s="36" t="str">
        <f>RIGHT('DETALLE DE CONEXIONES'!AK4087,2)</f>
        <v/>
      </c>
      <c r="I4087" s="36" t="str">
        <f>LEFT('DETALLE DE CONEXIONES'!AK4087,3)</f>
        <v/>
      </c>
      <c r="J4087" s="36" t="str">
        <f>LEFT('DETALLE DE CONEXIONES'!M4087,3)</f>
        <v/>
      </c>
      <c r="K4087" s="36" t="str">
        <f>IF(LEN('DETALLE DE CONEXIONES'!M4087)&lt;12,(RIGHT('DETALLE DE CONEXIONES'!M4087,5)),(RIGHT('DETALLE DE CONEXIONES'!M4087,6)))</f>
        <v/>
      </c>
      <c r="L4087" s="36">
        <f>IF(C4087="Saliente Local",(IFERROR((LIMPIA(J4087,1)),0)),0)</f>
        <v>0</v>
      </c>
      <c r="M4087" s="36">
        <f>IF(C4087="Saliente Nacional",(IFERROR((LIMPIA(J4087,1)),0)),0)</f>
        <v>0</v>
      </c>
      <c r="N4087" s="36">
        <f>IF(C4087="Saliente Internacional",(IFERROR((LIMPIA(J4087,1)),0)),0)</f>
        <v>0</v>
      </c>
      <c r="O4087" s="36">
        <f>IF(C4087="Saliente Local",(IFERROR((LIMPIA(K4087,1)),0)),0)</f>
        <v>0</v>
      </c>
      <c r="P4087" s="36">
        <f>IF(C4087="Saliente Nacional",(IFERROR((LIMPIA(K4087,1)),0)),0)</f>
        <v>0</v>
      </c>
      <c r="Q4087" s="36">
        <f>IF(C4087="Saliente Internacional",(IFERROR((LIMPIA(K4087,1)),0)),0)</f>
        <v>0</v>
      </c>
      <c r="R4087" s="36">
        <f t="shared" si="190"/>
        <v>0</v>
      </c>
      <c r="S4087" s="36">
        <f t="shared" si="191"/>
        <v>0</v>
      </c>
    </row>
    <row r="4088" spans="1:19" x14ac:dyDescent="0.25">
      <c r="A4088" s="101">
        <f>'DETALLE DE CONEXIONES'!P4088</f>
        <v>0</v>
      </c>
      <c r="B4088" s="36">
        <f>'DETALLE DE CONEXIONES'!I4088</f>
        <v>0</v>
      </c>
      <c r="C4088" s="36">
        <f>'DETALLE DE CONEXIONES'!BB4088</f>
        <v>0</v>
      </c>
      <c r="D4088" s="36">
        <f>'DETALLE DE CONEXIONES'!E4088</f>
        <v>0</v>
      </c>
      <c r="E4088" s="36">
        <f t="shared" si="189"/>
        <v>1</v>
      </c>
      <c r="F4088" s="36">
        <f>IFERROR(LIMPIA('DETALLE DE CONEXIONES'!N4088,1),0)</f>
        <v>0</v>
      </c>
      <c r="G4088" s="36" t="str">
        <f>LEFT('DETALLE DE CONEXIONES'!BE4088,3)</f>
        <v/>
      </c>
      <c r="H4088" s="36" t="str">
        <f>RIGHT('DETALLE DE CONEXIONES'!AK4088,2)</f>
        <v/>
      </c>
      <c r="I4088" s="36" t="str">
        <f>LEFT('DETALLE DE CONEXIONES'!AK4088,3)</f>
        <v/>
      </c>
      <c r="J4088" s="36" t="str">
        <f>LEFT('DETALLE DE CONEXIONES'!M4088,3)</f>
        <v/>
      </c>
      <c r="K4088" s="36" t="str">
        <f>IF(LEN('DETALLE DE CONEXIONES'!M4088)&lt;12,(RIGHT('DETALLE DE CONEXIONES'!M4088,5)),(RIGHT('DETALLE DE CONEXIONES'!M4088,6)))</f>
        <v/>
      </c>
      <c r="L4088" s="36">
        <f>IF(C4088="Saliente Local",(IFERROR((LIMPIA(J4088,1)),0)),0)</f>
        <v>0</v>
      </c>
      <c r="M4088" s="36">
        <f>IF(C4088="Saliente Nacional",(IFERROR((LIMPIA(J4088,1)),0)),0)</f>
        <v>0</v>
      </c>
      <c r="N4088" s="36">
        <f>IF(C4088="Saliente Internacional",(IFERROR((LIMPIA(J4088,1)),0)),0)</f>
        <v>0</v>
      </c>
      <c r="O4088" s="36">
        <f>IF(C4088="Saliente Local",(IFERROR((LIMPIA(K4088,1)),0)),0)</f>
        <v>0</v>
      </c>
      <c r="P4088" s="36">
        <f>IF(C4088="Saliente Nacional",(IFERROR((LIMPIA(K4088,1)),0)),0)</f>
        <v>0</v>
      </c>
      <c r="Q4088" s="36">
        <f>IF(C4088="Saliente Internacional",(IFERROR((LIMPIA(K4088,1)),0)),0)</f>
        <v>0</v>
      </c>
      <c r="R4088" s="36">
        <f t="shared" si="190"/>
        <v>0</v>
      </c>
      <c r="S4088" s="36">
        <f t="shared" si="191"/>
        <v>0</v>
      </c>
    </row>
    <row r="4089" spans="1:19" x14ac:dyDescent="0.25">
      <c r="A4089" s="101">
        <f>'DETALLE DE CONEXIONES'!P4089</f>
        <v>0</v>
      </c>
      <c r="B4089" s="36">
        <f>'DETALLE DE CONEXIONES'!I4089</f>
        <v>0</v>
      </c>
      <c r="C4089" s="36">
        <f>'DETALLE DE CONEXIONES'!BB4089</f>
        <v>0</v>
      </c>
      <c r="D4089" s="36">
        <f>'DETALLE DE CONEXIONES'!E4089</f>
        <v>0</v>
      </c>
      <c r="E4089" s="36">
        <f t="shared" si="189"/>
        <v>1</v>
      </c>
      <c r="F4089" s="36">
        <f>IFERROR(LIMPIA('DETALLE DE CONEXIONES'!N4089,1),0)</f>
        <v>0</v>
      </c>
      <c r="G4089" s="36" t="str">
        <f>LEFT('DETALLE DE CONEXIONES'!BE4089,3)</f>
        <v/>
      </c>
      <c r="H4089" s="36" t="str">
        <f>RIGHT('DETALLE DE CONEXIONES'!AK4089,2)</f>
        <v/>
      </c>
      <c r="I4089" s="36" t="str">
        <f>LEFT('DETALLE DE CONEXIONES'!AK4089,3)</f>
        <v/>
      </c>
      <c r="J4089" s="36" t="str">
        <f>LEFT('DETALLE DE CONEXIONES'!M4089,3)</f>
        <v/>
      </c>
      <c r="K4089" s="36" t="str">
        <f>IF(LEN('DETALLE DE CONEXIONES'!M4089)&lt;12,(RIGHT('DETALLE DE CONEXIONES'!M4089,5)),(RIGHT('DETALLE DE CONEXIONES'!M4089,6)))</f>
        <v/>
      </c>
      <c r="L4089" s="36">
        <f>IF(C4089="Saliente Local",(IFERROR((LIMPIA(J4089,1)),0)),0)</f>
        <v>0</v>
      </c>
      <c r="M4089" s="36">
        <f>IF(C4089="Saliente Nacional",(IFERROR((LIMPIA(J4089,1)),0)),0)</f>
        <v>0</v>
      </c>
      <c r="N4089" s="36">
        <f>IF(C4089="Saliente Internacional",(IFERROR((LIMPIA(J4089,1)),0)),0)</f>
        <v>0</v>
      </c>
      <c r="O4089" s="36">
        <f>IF(C4089="Saliente Local",(IFERROR((LIMPIA(K4089,1)),0)),0)</f>
        <v>0</v>
      </c>
      <c r="P4089" s="36">
        <f>IF(C4089="Saliente Nacional",(IFERROR((LIMPIA(K4089,1)),0)),0)</f>
        <v>0</v>
      </c>
      <c r="Q4089" s="36">
        <f>IF(C4089="Saliente Internacional",(IFERROR((LIMPIA(K4089,1)),0)),0)</f>
        <v>0</v>
      </c>
      <c r="R4089" s="36">
        <f t="shared" si="190"/>
        <v>0</v>
      </c>
      <c r="S4089" s="36">
        <f t="shared" si="191"/>
        <v>0</v>
      </c>
    </row>
    <row r="4090" spans="1:19" x14ac:dyDescent="0.25">
      <c r="A4090" s="101">
        <f>'DETALLE DE CONEXIONES'!P4090</f>
        <v>0</v>
      </c>
      <c r="B4090" s="36">
        <f>'DETALLE DE CONEXIONES'!I4090</f>
        <v>0</v>
      </c>
      <c r="C4090" s="36">
        <f>'DETALLE DE CONEXIONES'!BB4090</f>
        <v>0</v>
      </c>
      <c r="D4090" s="36">
        <f>'DETALLE DE CONEXIONES'!E4090</f>
        <v>0</v>
      </c>
      <c r="E4090" s="36">
        <f t="shared" si="189"/>
        <v>1</v>
      </c>
      <c r="F4090" s="36">
        <f>IFERROR(LIMPIA('DETALLE DE CONEXIONES'!N4090,1),0)</f>
        <v>0</v>
      </c>
      <c r="G4090" s="36" t="str">
        <f>LEFT('DETALLE DE CONEXIONES'!BE4090,3)</f>
        <v/>
      </c>
      <c r="H4090" s="36" t="str">
        <f>RIGHT('DETALLE DE CONEXIONES'!AK4090,2)</f>
        <v/>
      </c>
      <c r="I4090" s="36" t="str">
        <f>LEFT('DETALLE DE CONEXIONES'!AK4090,3)</f>
        <v/>
      </c>
      <c r="J4090" s="36" t="str">
        <f>LEFT('DETALLE DE CONEXIONES'!M4090,3)</f>
        <v/>
      </c>
      <c r="K4090" s="36" t="str">
        <f>IF(LEN('DETALLE DE CONEXIONES'!M4090)&lt;12,(RIGHT('DETALLE DE CONEXIONES'!M4090,5)),(RIGHT('DETALLE DE CONEXIONES'!M4090,6)))</f>
        <v/>
      </c>
      <c r="L4090" s="36">
        <f>IF(C4090="Saliente Local",(IFERROR((LIMPIA(J4090,1)),0)),0)</f>
        <v>0</v>
      </c>
      <c r="M4090" s="36">
        <f>IF(C4090="Saliente Nacional",(IFERROR((LIMPIA(J4090,1)),0)),0)</f>
        <v>0</v>
      </c>
      <c r="N4090" s="36">
        <f>IF(C4090="Saliente Internacional",(IFERROR((LIMPIA(J4090,1)),0)),0)</f>
        <v>0</v>
      </c>
      <c r="O4090" s="36">
        <f>IF(C4090="Saliente Local",(IFERROR((LIMPIA(K4090,1)),0)),0)</f>
        <v>0</v>
      </c>
      <c r="P4090" s="36">
        <f>IF(C4090="Saliente Nacional",(IFERROR((LIMPIA(K4090,1)),0)),0)</f>
        <v>0</v>
      </c>
      <c r="Q4090" s="36">
        <f>IF(C4090="Saliente Internacional",(IFERROR((LIMPIA(K4090,1)),0)),0)</f>
        <v>0</v>
      </c>
      <c r="R4090" s="36">
        <f t="shared" si="190"/>
        <v>0</v>
      </c>
      <c r="S4090" s="36">
        <f t="shared" si="191"/>
        <v>0</v>
      </c>
    </row>
    <row r="4091" spans="1:19" x14ac:dyDescent="0.25">
      <c r="A4091" s="101">
        <f>'DETALLE DE CONEXIONES'!P4091</f>
        <v>0</v>
      </c>
      <c r="B4091" s="36">
        <f>'DETALLE DE CONEXIONES'!I4091</f>
        <v>0</v>
      </c>
      <c r="C4091" s="36">
        <f>'DETALLE DE CONEXIONES'!BB4091</f>
        <v>0</v>
      </c>
      <c r="D4091" s="36">
        <f>'DETALLE DE CONEXIONES'!E4091</f>
        <v>0</v>
      </c>
      <c r="E4091" s="36">
        <f t="shared" si="189"/>
        <v>1</v>
      </c>
      <c r="F4091" s="36">
        <f>IFERROR(LIMPIA('DETALLE DE CONEXIONES'!N4091,1),0)</f>
        <v>0</v>
      </c>
      <c r="G4091" s="36" t="str">
        <f>LEFT('DETALLE DE CONEXIONES'!BE4091,3)</f>
        <v/>
      </c>
      <c r="H4091" s="36" t="str">
        <f>RIGHT('DETALLE DE CONEXIONES'!AK4091,2)</f>
        <v/>
      </c>
      <c r="I4091" s="36" t="str">
        <f>LEFT('DETALLE DE CONEXIONES'!AK4091,3)</f>
        <v/>
      </c>
      <c r="J4091" s="36" t="str">
        <f>LEFT('DETALLE DE CONEXIONES'!M4091,3)</f>
        <v/>
      </c>
      <c r="K4091" s="36" t="str">
        <f>IF(LEN('DETALLE DE CONEXIONES'!M4091)&lt;12,(RIGHT('DETALLE DE CONEXIONES'!M4091,5)),(RIGHT('DETALLE DE CONEXIONES'!M4091,6)))</f>
        <v/>
      </c>
      <c r="L4091" s="36">
        <f>IF(C4091="Saliente Local",(IFERROR((LIMPIA(J4091,1)),0)),0)</f>
        <v>0</v>
      </c>
      <c r="M4091" s="36">
        <f>IF(C4091="Saliente Nacional",(IFERROR((LIMPIA(J4091,1)),0)),0)</f>
        <v>0</v>
      </c>
      <c r="N4091" s="36">
        <f>IF(C4091="Saliente Internacional",(IFERROR((LIMPIA(J4091,1)),0)),0)</f>
        <v>0</v>
      </c>
      <c r="O4091" s="36">
        <f>IF(C4091="Saliente Local",(IFERROR((LIMPIA(K4091,1)),0)),0)</f>
        <v>0</v>
      </c>
      <c r="P4091" s="36">
        <f>IF(C4091="Saliente Nacional",(IFERROR((LIMPIA(K4091,1)),0)),0)</f>
        <v>0</v>
      </c>
      <c r="Q4091" s="36">
        <f>IF(C4091="Saliente Internacional",(IFERROR((LIMPIA(K4091,1)),0)),0)</f>
        <v>0</v>
      </c>
      <c r="R4091" s="36">
        <f t="shared" si="190"/>
        <v>0</v>
      </c>
      <c r="S4091" s="36">
        <f t="shared" si="191"/>
        <v>0</v>
      </c>
    </row>
    <row r="4092" spans="1:19" x14ac:dyDescent="0.25">
      <c r="A4092" s="101">
        <f>'DETALLE DE CONEXIONES'!P4092</f>
        <v>0</v>
      </c>
      <c r="B4092" s="36">
        <f>'DETALLE DE CONEXIONES'!I4092</f>
        <v>0</v>
      </c>
      <c r="C4092" s="36">
        <f>'DETALLE DE CONEXIONES'!BB4092</f>
        <v>0</v>
      </c>
      <c r="D4092" s="36">
        <f>'DETALLE DE CONEXIONES'!E4092</f>
        <v>0</v>
      </c>
      <c r="E4092" s="36">
        <f t="shared" si="189"/>
        <v>1</v>
      </c>
      <c r="F4092" s="36">
        <f>IFERROR(LIMPIA('DETALLE DE CONEXIONES'!N4092,1),0)</f>
        <v>0</v>
      </c>
      <c r="G4092" s="36" t="str">
        <f>LEFT('DETALLE DE CONEXIONES'!BE4092,3)</f>
        <v/>
      </c>
      <c r="H4092" s="36" t="str">
        <f>RIGHT('DETALLE DE CONEXIONES'!AK4092,2)</f>
        <v/>
      </c>
      <c r="I4092" s="36" t="str">
        <f>LEFT('DETALLE DE CONEXIONES'!AK4092,3)</f>
        <v/>
      </c>
      <c r="J4092" s="36" t="str">
        <f>LEFT('DETALLE DE CONEXIONES'!M4092,3)</f>
        <v/>
      </c>
      <c r="K4092" s="36" t="str">
        <f>IF(LEN('DETALLE DE CONEXIONES'!M4092)&lt;12,(RIGHT('DETALLE DE CONEXIONES'!M4092,5)),(RIGHT('DETALLE DE CONEXIONES'!M4092,6)))</f>
        <v/>
      </c>
      <c r="L4092" s="36">
        <f>IF(C4092="Saliente Local",(IFERROR((LIMPIA(J4092,1)),0)),0)</f>
        <v>0</v>
      </c>
      <c r="M4092" s="36">
        <f>IF(C4092="Saliente Nacional",(IFERROR((LIMPIA(J4092,1)),0)),0)</f>
        <v>0</v>
      </c>
      <c r="N4092" s="36">
        <f>IF(C4092="Saliente Internacional",(IFERROR((LIMPIA(J4092,1)),0)),0)</f>
        <v>0</v>
      </c>
      <c r="O4092" s="36">
        <f>IF(C4092="Saliente Local",(IFERROR((LIMPIA(K4092,1)),0)),0)</f>
        <v>0</v>
      </c>
      <c r="P4092" s="36">
        <f>IF(C4092="Saliente Nacional",(IFERROR((LIMPIA(K4092,1)),0)),0)</f>
        <v>0</v>
      </c>
      <c r="Q4092" s="36">
        <f>IF(C4092="Saliente Internacional",(IFERROR((LIMPIA(K4092,1)),0)),0)</f>
        <v>0</v>
      </c>
      <c r="R4092" s="36">
        <f t="shared" si="190"/>
        <v>0</v>
      </c>
      <c r="S4092" s="36">
        <f t="shared" si="191"/>
        <v>0</v>
      </c>
    </row>
    <row r="4093" spans="1:19" x14ac:dyDescent="0.25">
      <c r="A4093" s="101">
        <f>'DETALLE DE CONEXIONES'!P4093</f>
        <v>0</v>
      </c>
      <c r="B4093" s="36">
        <f>'DETALLE DE CONEXIONES'!I4093</f>
        <v>0</v>
      </c>
      <c r="C4093" s="36">
        <f>'DETALLE DE CONEXIONES'!BB4093</f>
        <v>0</v>
      </c>
      <c r="D4093" s="36">
        <f>'DETALLE DE CONEXIONES'!E4093</f>
        <v>0</v>
      </c>
      <c r="E4093" s="36">
        <f t="shared" si="189"/>
        <v>1</v>
      </c>
      <c r="F4093" s="36">
        <f>IFERROR(LIMPIA('DETALLE DE CONEXIONES'!N4093,1),0)</f>
        <v>0</v>
      </c>
      <c r="G4093" s="36" t="str">
        <f>LEFT('DETALLE DE CONEXIONES'!BE4093,3)</f>
        <v/>
      </c>
      <c r="H4093" s="36" t="str">
        <f>RIGHT('DETALLE DE CONEXIONES'!AK4093,2)</f>
        <v/>
      </c>
      <c r="I4093" s="36" t="str">
        <f>LEFT('DETALLE DE CONEXIONES'!AK4093,3)</f>
        <v/>
      </c>
      <c r="J4093" s="36" t="str">
        <f>LEFT('DETALLE DE CONEXIONES'!M4093,3)</f>
        <v/>
      </c>
      <c r="K4093" s="36" t="str">
        <f>IF(LEN('DETALLE DE CONEXIONES'!M4093)&lt;12,(RIGHT('DETALLE DE CONEXIONES'!M4093,5)),(RIGHT('DETALLE DE CONEXIONES'!M4093,6)))</f>
        <v/>
      </c>
      <c r="L4093" s="36">
        <f>IF(C4093="Saliente Local",(IFERROR((LIMPIA(J4093,1)),0)),0)</f>
        <v>0</v>
      </c>
      <c r="M4093" s="36">
        <f>IF(C4093="Saliente Nacional",(IFERROR((LIMPIA(J4093,1)),0)),0)</f>
        <v>0</v>
      </c>
      <c r="N4093" s="36">
        <f>IF(C4093="Saliente Internacional",(IFERROR((LIMPIA(J4093,1)),0)),0)</f>
        <v>0</v>
      </c>
      <c r="O4093" s="36">
        <f>IF(C4093="Saliente Local",(IFERROR((LIMPIA(K4093,1)),0)),0)</f>
        <v>0</v>
      </c>
      <c r="P4093" s="36">
        <f>IF(C4093="Saliente Nacional",(IFERROR((LIMPIA(K4093,1)),0)),0)</f>
        <v>0</v>
      </c>
      <c r="Q4093" s="36">
        <f>IF(C4093="Saliente Internacional",(IFERROR((LIMPIA(K4093,1)),0)),0)</f>
        <v>0</v>
      </c>
      <c r="R4093" s="36">
        <f t="shared" si="190"/>
        <v>0</v>
      </c>
      <c r="S4093" s="36">
        <f t="shared" si="191"/>
        <v>0</v>
      </c>
    </row>
    <row r="4094" spans="1:19" x14ac:dyDescent="0.25">
      <c r="A4094" s="101">
        <f>'DETALLE DE CONEXIONES'!P4094</f>
        <v>0</v>
      </c>
      <c r="B4094" s="36">
        <f>'DETALLE DE CONEXIONES'!I4094</f>
        <v>0</v>
      </c>
      <c r="C4094" s="36">
        <f>'DETALLE DE CONEXIONES'!BB4094</f>
        <v>0</v>
      </c>
      <c r="D4094" s="36">
        <f>'DETALLE DE CONEXIONES'!E4094</f>
        <v>0</v>
      </c>
      <c r="E4094" s="36">
        <f t="shared" si="189"/>
        <v>1</v>
      </c>
      <c r="F4094" s="36">
        <f>IFERROR(LIMPIA('DETALLE DE CONEXIONES'!N4094,1),0)</f>
        <v>0</v>
      </c>
      <c r="G4094" s="36" t="str">
        <f>LEFT('DETALLE DE CONEXIONES'!BE4094,3)</f>
        <v/>
      </c>
      <c r="H4094" s="36" t="str">
        <f>RIGHT('DETALLE DE CONEXIONES'!AK4094,2)</f>
        <v/>
      </c>
      <c r="I4094" s="36" t="str">
        <f>LEFT('DETALLE DE CONEXIONES'!AK4094,3)</f>
        <v/>
      </c>
      <c r="J4094" s="36" t="str">
        <f>LEFT('DETALLE DE CONEXIONES'!M4094,3)</f>
        <v/>
      </c>
      <c r="K4094" s="36" t="str">
        <f>IF(LEN('DETALLE DE CONEXIONES'!M4094)&lt;12,(RIGHT('DETALLE DE CONEXIONES'!M4094,5)),(RIGHT('DETALLE DE CONEXIONES'!M4094,6)))</f>
        <v/>
      </c>
      <c r="L4094" s="36">
        <f>IF(C4094="Saliente Local",(IFERROR((LIMPIA(J4094,1)),0)),0)</f>
        <v>0</v>
      </c>
      <c r="M4094" s="36">
        <f>IF(C4094="Saliente Nacional",(IFERROR((LIMPIA(J4094,1)),0)),0)</f>
        <v>0</v>
      </c>
      <c r="N4094" s="36">
        <f>IF(C4094="Saliente Internacional",(IFERROR((LIMPIA(J4094,1)),0)),0)</f>
        <v>0</v>
      </c>
      <c r="O4094" s="36">
        <f>IF(C4094="Saliente Local",(IFERROR((LIMPIA(K4094,1)),0)),0)</f>
        <v>0</v>
      </c>
      <c r="P4094" s="36">
        <f>IF(C4094="Saliente Nacional",(IFERROR((LIMPIA(K4094,1)),0)),0)</f>
        <v>0</v>
      </c>
      <c r="Q4094" s="36">
        <f>IF(C4094="Saliente Internacional",(IFERROR((LIMPIA(K4094,1)),0)),0)</f>
        <v>0</v>
      </c>
      <c r="R4094" s="36">
        <f t="shared" si="190"/>
        <v>0</v>
      </c>
      <c r="S4094" s="36">
        <f t="shared" si="191"/>
        <v>0</v>
      </c>
    </row>
    <row r="4095" spans="1:19" x14ac:dyDescent="0.25">
      <c r="A4095" s="101">
        <f>'DETALLE DE CONEXIONES'!P4095</f>
        <v>0</v>
      </c>
      <c r="B4095" s="36">
        <f>'DETALLE DE CONEXIONES'!I4095</f>
        <v>0</v>
      </c>
      <c r="C4095" s="36">
        <f>'DETALLE DE CONEXIONES'!BB4095</f>
        <v>0</v>
      </c>
      <c r="D4095" s="36">
        <f>'DETALLE DE CONEXIONES'!E4095</f>
        <v>0</v>
      </c>
      <c r="E4095" s="36">
        <f t="shared" si="189"/>
        <v>1</v>
      </c>
      <c r="F4095" s="36">
        <f>IFERROR(LIMPIA('DETALLE DE CONEXIONES'!N4095,1),0)</f>
        <v>0</v>
      </c>
      <c r="G4095" s="36" t="str">
        <f>LEFT('DETALLE DE CONEXIONES'!BE4095,3)</f>
        <v/>
      </c>
      <c r="H4095" s="36" t="str">
        <f>RIGHT('DETALLE DE CONEXIONES'!AK4095,2)</f>
        <v/>
      </c>
      <c r="I4095" s="36" t="str">
        <f>LEFT('DETALLE DE CONEXIONES'!AK4095,3)</f>
        <v/>
      </c>
      <c r="J4095" s="36" t="str">
        <f>LEFT('DETALLE DE CONEXIONES'!M4095,3)</f>
        <v/>
      </c>
      <c r="K4095" s="36" t="str">
        <f>IF(LEN('DETALLE DE CONEXIONES'!M4095)&lt;12,(RIGHT('DETALLE DE CONEXIONES'!M4095,5)),(RIGHT('DETALLE DE CONEXIONES'!M4095,6)))</f>
        <v/>
      </c>
      <c r="L4095" s="36">
        <f>IF(C4095="Saliente Local",(IFERROR((LIMPIA(J4095,1)),0)),0)</f>
        <v>0</v>
      </c>
      <c r="M4095" s="36">
        <f>IF(C4095="Saliente Nacional",(IFERROR((LIMPIA(J4095,1)),0)),0)</f>
        <v>0</v>
      </c>
      <c r="N4095" s="36">
        <f>IF(C4095="Saliente Internacional",(IFERROR((LIMPIA(J4095,1)),0)),0)</f>
        <v>0</v>
      </c>
      <c r="O4095" s="36">
        <f>IF(C4095="Saliente Local",(IFERROR((LIMPIA(K4095,1)),0)),0)</f>
        <v>0</v>
      </c>
      <c r="P4095" s="36">
        <f>IF(C4095="Saliente Nacional",(IFERROR((LIMPIA(K4095,1)),0)),0)</f>
        <v>0</v>
      </c>
      <c r="Q4095" s="36">
        <f>IF(C4095="Saliente Internacional",(IFERROR((LIMPIA(K4095,1)),0)),0)</f>
        <v>0</v>
      </c>
      <c r="R4095" s="36">
        <f t="shared" si="190"/>
        <v>0</v>
      </c>
      <c r="S4095" s="36">
        <f t="shared" si="191"/>
        <v>0</v>
      </c>
    </row>
    <row r="4096" spans="1:19" x14ac:dyDescent="0.25">
      <c r="A4096" s="101">
        <f>'DETALLE DE CONEXIONES'!P4096</f>
        <v>0</v>
      </c>
      <c r="B4096" s="36">
        <f>'DETALLE DE CONEXIONES'!I4096</f>
        <v>0</v>
      </c>
      <c r="C4096" s="36">
        <f>'DETALLE DE CONEXIONES'!BB4096</f>
        <v>0</v>
      </c>
      <c r="D4096" s="36">
        <f>'DETALLE DE CONEXIONES'!E4096</f>
        <v>0</v>
      </c>
      <c r="E4096" s="36">
        <f t="shared" si="189"/>
        <v>1</v>
      </c>
      <c r="F4096" s="36">
        <f>IFERROR(LIMPIA('DETALLE DE CONEXIONES'!N4096,1),0)</f>
        <v>0</v>
      </c>
      <c r="G4096" s="36" t="str">
        <f>LEFT('DETALLE DE CONEXIONES'!BE4096,3)</f>
        <v/>
      </c>
      <c r="H4096" s="36" t="str">
        <f>RIGHT('DETALLE DE CONEXIONES'!AK4096,2)</f>
        <v/>
      </c>
      <c r="I4096" s="36" t="str">
        <f>LEFT('DETALLE DE CONEXIONES'!AK4096,3)</f>
        <v/>
      </c>
      <c r="J4096" s="36" t="str">
        <f>LEFT('DETALLE DE CONEXIONES'!M4096,3)</f>
        <v/>
      </c>
      <c r="K4096" s="36" t="str">
        <f>IF(LEN('DETALLE DE CONEXIONES'!M4096)&lt;12,(RIGHT('DETALLE DE CONEXIONES'!M4096,5)),(RIGHT('DETALLE DE CONEXIONES'!M4096,6)))</f>
        <v/>
      </c>
      <c r="L4096" s="36">
        <f>IF(C4096="Saliente Local",(IFERROR((LIMPIA(J4096,1)),0)),0)</f>
        <v>0</v>
      </c>
      <c r="M4096" s="36">
        <f>IF(C4096="Saliente Nacional",(IFERROR((LIMPIA(J4096,1)),0)),0)</f>
        <v>0</v>
      </c>
      <c r="N4096" s="36">
        <f>IF(C4096="Saliente Internacional",(IFERROR((LIMPIA(J4096,1)),0)),0)</f>
        <v>0</v>
      </c>
      <c r="O4096" s="36">
        <f>IF(C4096="Saliente Local",(IFERROR((LIMPIA(K4096,1)),0)),0)</f>
        <v>0</v>
      </c>
      <c r="P4096" s="36">
        <f>IF(C4096="Saliente Nacional",(IFERROR((LIMPIA(K4096,1)),0)),0)</f>
        <v>0</v>
      </c>
      <c r="Q4096" s="36">
        <f>IF(C4096="Saliente Internacional",(IFERROR((LIMPIA(K4096,1)),0)),0)</f>
        <v>0</v>
      </c>
      <c r="R4096" s="36">
        <f t="shared" si="190"/>
        <v>0</v>
      </c>
      <c r="S4096" s="36">
        <f t="shared" si="191"/>
        <v>0</v>
      </c>
    </row>
    <row r="4097" spans="1:19" x14ac:dyDescent="0.25">
      <c r="A4097" s="101">
        <f>'DETALLE DE CONEXIONES'!P4097</f>
        <v>0</v>
      </c>
      <c r="B4097" s="36">
        <f>'DETALLE DE CONEXIONES'!I4097</f>
        <v>0</v>
      </c>
      <c r="C4097" s="36">
        <f>'DETALLE DE CONEXIONES'!BB4097</f>
        <v>0</v>
      </c>
      <c r="D4097" s="36">
        <f>'DETALLE DE CONEXIONES'!E4097</f>
        <v>0</v>
      </c>
      <c r="E4097" s="36">
        <f t="shared" si="189"/>
        <v>1</v>
      </c>
      <c r="F4097" s="36">
        <f>IFERROR(LIMPIA('DETALLE DE CONEXIONES'!N4097,1),0)</f>
        <v>0</v>
      </c>
      <c r="G4097" s="36" t="str">
        <f>LEFT('DETALLE DE CONEXIONES'!BE4097,3)</f>
        <v/>
      </c>
      <c r="H4097" s="36" t="str">
        <f>RIGHT('DETALLE DE CONEXIONES'!AK4097,2)</f>
        <v/>
      </c>
      <c r="I4097" s="36" t="str">
        <f>LEFT('DETALLE DE CONEXIONES'!AK4097,3)</f>
        <v/>
      </c>
      <c r="J4097" s="36" t="str">
        <f>LEFT('DETALLE DE CONEXIONES'!M4097,3)</f>
        <v/>
      </c>
      <c r="K4097" s="36" t="str">
        <f>IF(LEN('DETALLE DE CONEXIONES'!M4097)&lt;12,(RIGHT('DETALLE DE CONEXIONES'!M4097,5)),(RIGHT('DETALLE DE CONEXIONES'!M4097,6)))</f>
        <v/>
      </c>
      <c r="L4097" s="36">
        <f>IF(C4097="Saliente Local",(IFERROR((LIMPIA(J4097,1)),0)),0)</f>
        <v>0</v>
      </c>
      <c r="M4097" s="36">
        <f>IF(C4097="Saliente Nacional",(IFERROR((LIMPIA(J4097,1)),0)),0)</f>
        <v>0</v>
      </c>
      <c r="N4097" s="36">
        <f>IF(C4097="Saliente Internacional",(IFERROR((LIMPIA(J4097,1)),0)),0)</f>
        <v>0</v>
      </c>
      <c r="O4097" s="36">
        <f>IF(C4097="Saliente Local",(IFERROR((LIMPIA(K4097,1)),0)),0)</f>
        <v>0</v>
      </c>
      <c r="P4097" s="36">
        <f>IF(C4097="Saliente Nacional",(IFERROR((LIMPIA(K4097,1)),0)),0)</f>
        <v>0</v>
      </c>
      <c r="Q4097" s="36">
        <f>IF(C4097="Saliente Internacional",(IFERROR((LIMPIA(K4097,1)),0)),0)</f>
        <v>0</v>
      </c>
      <c r="R4097" s="36">
        <f t="shared" si="190"/>
        <v>0</v>
      </c>
      <c r="S4097" s="36">
        <f t="shared" si="191"/>
        <v>0</v>
      </c>
    </row>
    <row r="4098" spans="1:19" x14ac:dyDescent="0.25">
      <c r="A4098" s="101">
        <f>'DETALLE DE CONEXIONES'!P4098</f>
        <v>0</v>
      </c>
      <c r="B4098" s="36">
        <f>'DETALLE DE CONEXIONES'!I4098</f>
        <v>0</v>
      </c>
      <c r="C4098" s="36">
        <f>'DETALLE DE CONEXIONES'!BB4098</f>
        <v>0</v>
      </c>
      <c r="D4098" s="36">
        <f>'DETALLE DE CONEXIONES'!E4098</f>
        <v>0</v>
      </c>
      <c r="E4098" s="36">
        <f t="shared" si="189"/>
        <v>1</v>
      </c>
      <c r="F4098" s="36">
        <f>IFERROR(LIMPIA('DETALLE DE CONEXIONES'!N4098,1),0)</f>
        <v>0</v>
      </c>
      <c r="G4098" s="36" t="str">
        <f>LEFT('DETALLE DE CONEXIONES'!BE4098,3)</f>
        <v/>
      </c>
      <c r="H4098" s="36" t="str">
        <f>RIGHT('DETALLE DE CONEXIONES'!AK4098,2)</f>
        <v/>
      </c>
      <c r="I4098" s="36" t="str">
        <f>LEFT('DETALLE DE CONEXIONES'!AK4098,3)</f>
        <v/>
      </c>
      <c r="J4098" s="36" t="str">
        <f>LEFT('DETALLE DE CONEXIONES'!M4098,3)</f>
        <v/>
      </c>
      <c r="K4098" s="36" t="str">
        <f>IF(LEN('DETALLE DE CONEXIONES'!M4098)&lt;12,(RIGHT('DETALLE DE CONEXIONES'!M4098,5)),(RIGHT('DETALLE DE CONEXIONES'!M4098,6)))</f>
        <v/>
      </c>
      <c r="L4098" s="36">
        <f>IF(C4098="Saliente Local",(IFERROR((LIMPIA(J4098,1)),0)),0)</f>
        <v>0</v>
      </c>
      <c r="M4098" s="36">
        <f>IF(C4098="Saliente Nacional",(IFERROR((LIMPIA(J4098,1)),0)),0)</f>
        <v>0</v>
      </c>
      <c r="N4098" s="36">
        <f>IF(C4098="Saliente Internacional",(IFERROR((LIMPIA(J4098,1)),0)),0)</f>
        <v>0</v>
      </c>
      <c r="O4098" s="36">
        <f>IF(C4098="Saliente Local",(IFERROR((LIMPIA(K4098,1)),0)),0)</f>
        <v>0</v>
      </c>
      <c r="P4098" s="36">
        <f>IF(C4098="Saliente Nacional",(IFERROR((LIMPIA(K4098,1)),0)),0)</f>
        <v>0</v>
      </c>
      <c r="Q4098" s="36">
        <f>IF(C4098="Saliente Internacional",(IFERROR((LIMPIA(K4098,1)),0)),0)</f>
        <v>0</v>
      </c>
      <c r="R4098" s="36">
        <f t="shared" si="190"/>
        <v>0</v>
      </c>
      <c r="S4098" s="36">
        <f t="shared" si="191"/>
        <v>0</v>
      </c>
    </row>
    <row r="4099" spans="1:19" x14ac:dyDescent="0.25">
      <c r="A4099" s="101">
        <f>'DETALLE DE CONEXIONES'!P4099</f>
        <v>0</v>
      </c>
      <c r="B4099" s="36">
        <f>'DETALLE DE CONEXIONES'!I4099</f>
        <v>0</v>
      </c>
      <c r="C4099" s="36">
        <f>'DETALLE DE CONEXIONES'!BB4099</f>
        <v>0</v>
      </c>
      <c r="D4099" s="36">
        <f>'DETALLE DE CONEXIONES'!E4099</f>
        <v>0</v>
      </c>
      <c r="E4099" s="36">
        <f t="shared" ref="E4099:E4162" si="192">LEN(D4099)</f>
        <v>1</v>
      </c>
      <c r="F4099" s="36">
        <f>IFERROR(LIMPIA('DETALLE DE CONEXIONES'!N4099,1),0)</f>
        <v>0</v>
      </c>
      <c r="G4099" s="36" t="str">
        <f>LEFT('DETALLE DE CONEXIONES'!BE4099,3)</f>
        <v/>
      </c>
      <c r="H4099" s="36" t="str">
        <f>RIGHT('DETALLE DE CONEXIONES'!AK4099,2)</f>
        <v/>
      </c>
      <c r="I4099" s="36" t="str">
        <f>LEFT('DETALLE DE CONEXIONES'!AK4099,3)</f>
        <v/>
      </c>
      <c r="J4099" s="36" t="str">
        <f>LEFT('DETALLE DE CONEXIONES'!M4099,3)</f>
        <v/>
      </c>
      <c r="K4099" s="36" t="str">
        <f>IF(LEN('DETALLE DE CONEXIONES'!M4099)&lt;12,(RIGHT('DETALLE DE CONEXIONES'!M4099,5)),(RIGHT('DETALLE DE CONEXIONES'!M4099,6)))</f>
        <v/>
      </c>
      <c r="L4099" s="36">
        <f>IF(C4099="Saliente Local",(IFERROR((LIMPIA(J4099,1)),0)),0)</f>
        <v>0</v>
      </c>
      <c r="M4099" s="36">
        <f>IF(C4099="Saliente Nacional",(IFERROR((LIMPIA(J4099,1)),0)),0)</f>
        <v>0</v>
      </c>
      <c r="N4099" s="36">
        <f>IF(C4099="Saliente Internacional",(IFERROR((LIMPIA(J4099,1)),0)),0)</f>
        <v>0</v>
      </c>
      <c r="O4099" s="36">
        <f>IF(C4099="Saliente Local",(IFERROR((LIMPIA(K4099,1)),0)),0)</f>
        <v>0</v>
      </c>
      <c r="P4099" s="36">
        <f>IF(C4099="Saliente Nacional",(IFERROR((LIMPIA(K4099,1)),0)),0)</f>
        <v>0</v>
      </c>
      <c r="Q4099" s="36">
        <f>IF(C4099="Saliente Internacional",(IFERROR((LIMPIA(K4099,1)),0)),0)</f>
        <v>0</v>
      </c>
      <c r="R4099" s="36">
        <f t="shared" ref="R4099:R4162" si="193">IF(SUM(O4099:P4099)&gt;0,(L4099+M4099+1),(L4099+M4099))</f>
        <v>0</v>
      </c>
      <c r="S4099" s="36">
        <f t="shared" ref="S4099:S4162" si="194">IF(Q4099&gt;0,N4099+1,N4099)</f>
        <v>0</v>
      </c>
    </row>
    <row r="4100" spans="1:19" x14ac:dyDescent="0.25">
      <c r="A4100" s="101">
        <f>'DETALLE DE CONEXIONES'!P4100</f>
        <v>0</v>
      </c>
      <c r="B4100" s="36">
        <f>'DETALLE DE CONEXIONES'!I4100</f>
        <v>0</v>
      </c>
      <c r="C4100" s="36">
        <f>'DETALLE DE CONEXIONES'!BB4100</f>
        <v>0</v>
      </c>
      <c r="D4100" s="36">
        <f>'DETALLE DE CONEXIONES'!E4100</f>
        <v>0</v>
      </c>
      <c r="E4100" s="36">
        <f t="shared" si="192"/>
        <v>1</v>
      </c>
      <c r="F4100" s="36">
        <f>IFERROR(LIMPIA('DETALLE DE CONEXIONES'!N4100,1),0)</f>
        <v>0</v>
      </c>
      <c r="G4100" s="36" t="str">
        <f>LEFT('DETALLE DE CONEXIONES'!BE4100,3)</f>
        <v/>
      </c>
      <c r="H4100" s="36" t="str">
        <f>RIGHT('DETALLE DE CONEXIONES'!AK4100,2)</f>
        <v/>
      </c>
      <c r="I4100" s="36" t="str">
        <f>LEFT('DETALLE DE CONEXIONES'!AK4100,3)</f>
        <v/>
      </c>
      <c r="J4100" s="36" t="str">
        <f>LEFT('DETALLE DE CONEXIONES'!M4100,3)</f>
        <v/>
      </c>
      <c r="K4100" s="36" t="str">
        <f>IF(LEN('DETALLE DE CONEXIONES'!M4100)&lt;12,(RIGHT('DETALLE DE CONEXIONES'!M4100,5)),(RIGHT('DETALLE DE CONEXIONES'!M4100,6)))</f>
        <v/>
      </c>
      <c r="L4100" s="36">
        <f>IF(C4100="Saliente Local",(IFERROR((LIMPIA(J4100,1)),0)),0)</f>
        <v>0</v>
      </c>
      <c r="M4100" s="36">
        <f>IF(C4100="Saliente Nacional",(IFERROR((LIMPIA(J4100,1)),0)),0)</f>
        <v>0</v>
      </c>
      <c r="N4100" s="36">
        <f>IF(C4100="Saliente Internacional",(IFERROR((LIMPIA(J4100,1)),0)),0)</f>
        <v>0</v>
      </c>
      <c r="O4100" s="36">
        <f>IF(C4100="Saliente Local",(IFERROR((LIMPIA(K4100,1)),0)),0)</f>
        <v>0</v>
      </c>
      <c r="P4100" s="36">
        <f>IF(C4100="Saliente Nacional",(IFERROR((LIMPIA(K4100,1)),0)),0)</f>
        <v>0</v>
      </c>
      <c r="Q4100" s="36">
        <f>IF(C4100="Saliente Internacional",(IFERROR((LIMPIA(K4100,1)),0)),0)</f>
        <v>0</v>
      </c>
      <c r="R4100" s="36">
        <f t="shared" si="193"/>
        <v>0</v>
      </c>
      <c r="S4100" s="36">
        <f t="shared" si="194"/>
        <v>0</v>
      </c>
    </row>
    <row r="4101" spans="1:19" x14ac:dyDescent="0.25">
      <c r="A4101" s="101">
        <f>'DETALLE DE CONEXIONES'!P4101</f>
        <v>0</v>
      </c>
      <c r="B4101" s="36">
        <f>'DETALLE DE CONEXIONES'!I4101</f>
        <v>0</v>
      </c>
      <c r="C4101" s="36">
        <f>'DETALLE DE CONEXIONES'!BB4101</f>
        <v>0</v>
      </c>
      <c r="D4101" s="36">
        <f>'DETALLE DE CONEXIONES'!E4101</f>
        <v>0</v>
      </c>
      <c r="E4101" s="36">
        <f t="shared" si="192"/>
        <v>1</v>
      </c>
      <c r="F4101" s="36">
        <f>IFERROR(LIMPIA('DETALLE DE CONEXIONES'!N4101,1),0)</f>
        <v>0</v>
      </c>
      <c r="G4101" s="36" t="str">
        <f>LEFT('DETALLE DE CONEXIONES'!BE4101,3)</f>
        <v/>
      </c>
      <c r="H4101" s="36" t="str">
        <f>RIGHT('DETALLE DE CONEXIONES'!AK4101,2)</f>
        <v/>
      </c>
      <c r="I4101" s="36" t="str">
        <f>LEFT('DETALLE DE CONEXIONES'!AK4101,3)</f>
        <v/>
      </c>
      <c r="J4101" s="36" t="str">
        <f>LEFT('DETALLE DE CONEXIONES'!M4101,3)</f>
        <v/>
      </c>
      <c r="K4101" s="36" t="str">
        <f>IF(LEN('DETALLE DE CONEXIONES'!M4101)&lt;12,(RIGHT('DETALLE DE CONEXIONES'!M4101,5)),(RIGHT('DETALLE DE CONEXIONES'!M4101,6)))</f>
        <v/>
      </c>
      <c r="L4101" s="36">
        <f>IF(C4101="Saliente Local",(IFERROR((LIMPIA(J4101,1)),0)),0)</f>
        <v>0</v>
      </c>
      <c r="M4101" s="36">
        <f>IF(C4101="Saliente Nacional",(IFERROR((LIMPIA(J4101,1)),0)),0)</f>
        <v>0</v>
      </c>
      <c r="N4101" s="36">
        <f>IF(C4101="Saliente Internacional",(IFERROR((LIMPIA(J4101,1)),0)),0)</f>
        <v>0</v>
      </c>
      <c r="O4101" s="36">
        <f>IF(C4101="Saliente Local",(IFERROR((LIMPIA(K4101,1)),0)),0)</f>
        <v>0</v>
      </c>
      <c r="P4101" s="36">
        <f>IF(C4101="Saliente Nacional",(IFERROR((LIMPIA(K4101,1)),0)),0)</f>
        <v>0</v>
      </c>
      <c r="Q4101" s="36">
        <f>IF(C4101="Saliente Internacional",(IFERROR((LIMPIA(K4101,1)),0)),0)</f>
        <v>0</v>
      </c>
      <c r="R4101" s="36">
        <f t="shared" si="193"/>
        <v>0</v>
      </c>
      <c r="S4101" s="36">
        <f t="shared" si="194"/>
        <v>0</v>
      </c>
    </row>
    <row r="4102" spans="1:19" x14ac:dyDescent="0.25">
      <c r="A4102" s="101">
        <f>'DETALLE DE CONEXIONES'!P4102</f>
        <v>0</v>
      </c>
      <c r="B4102" s="36">
        <f>'DETALLE DE CONEXIONES'!I4102</f>
        <v>0</v>
      </c>
      <c r="C4102" s="36">
        <f>'DETALLE DE CONEXIONES'!BB4102</f>
        <v>0</v>
      </c>
      <c r="D4102" s="36">
        <f>'DETALLE DE CONEXIONES'!E4102</f>
        <v>0</v>
      </c>
      <c r="E4102" s="36">
        <f t="shared" si="192"/>
        <v>1</v>
      </c>
      <c r="F4102" s="36">
        <f>IFERROR(LIMPIA('DETALLE DE CONEXIONES'!N4102,1),0)</f>
        <v>0</v>
      </c>
      <c r="G4102" s="36" t="str">
        <f>LEFT('DETALLE DE CONEXIONES'!BE4102,3)</f>
        <v/>
      </c>
      <c r="H4102" s="36" t="str">
        <f>RIGHT('DETALLE DE CONEXIONES'!AK4102,2)</f>
        <v/>
      </c>
      <c r="I4102" s="36" t="str">
        <f>LEFT('DETALLE DE CONEXIONES'!AK4102,3)</f>
        <v/>
      </c>
      <c r="J4102" s="36" t="str">
        <f>LEFT('DETALLE DE CONEXIONES'!M4102,3)</f>
        <v/>
      </c>
      <c r="K4102" s="36" t="str">
        <f>IF(LEN('DETALLE DE CONEXIONES'!M4102)&lt;12,(RIGHT('DETALLE DE CONEXIONES'!M4102,5)),(RIGHT('DETALLE DE CONEXIONES'!M4102,6)))</f>
        <v/>
      </c>
      <c r="L4102" s="36">
        <f>IF(C4102="Saliente Local",(IFERROR((LIMPIA(J4102,1)),0)),0)</f>
        <v>0</v>
      </c>
      <c r="M4102" s="36">
        <f>IF(C4102="Saliente Nacional",(IFERROR((LIMPIA(J4102,1)),0)),0)</f>
        <v>0</v>
      </c>
      <c r="N4102" s="36">
        <f>IF(C4102="Saliente Internacional",(IFERROR((LIMPIA(J4102,1)),0)),0)</f>
        <v>0</v>
      </c>
      <c r="O4102" s="36">
        <f>IF(C4102="Saliente Local",(IFERROR((LIMPIA(K4102,1)),0)),0)</f>
        <v>0</v>
      </c>
      <c r="P4102" s="36">
        <f>IF(C4102="Saliente Nacional",(IFERROR((LIMPIA(K4102,1)),0)),0)</f>
        <v>0</v>
      </c>
      <c r="Q4102" s="36">
        <f>IF(C4102="Saliente Internacional",(IFERROR((LIMPIA(K4102,1)),0)),0)</f>
        <v>0</v>
      </c>
      <c r="R4102" s="36">
        <f t="shared" si="193"/>
        <v>0</v>
      </c>
      <c r="S4102" s="36">
        <f t="shared" si="194"/>
        <v>0</v>
      </c>
    </row>
    <row r="4103" spans="1:19" x14ac:dyDescent="0.25">
      <c r="A4103" s="101">
        <f>'DETALLE DE CONEXIONES'!P4103</f>
        <v>0</v>
      </c>
      <c r="B4103" s="36">
        <f>'DETALLE DE CONEXIONES'!I4103</f>
        <v>0</v>
      </c>
      <c r="C4103" s="36">
        <f>'DETALLE DE CONEXIONES'!BB4103</f>
        <v>0</v>
      </c>
      <c r="D4103" s="36">
        <f>'DETALLE DE CONEXIONES'!E4103</f>
        <v>0</v>
      </c>
      <c r="E4103" s="36">
        <f t="shared" si="192"/>
        <v>1</v>
      </c>
      <c r="F4103" s="36">
        <f>IFERROR(LIMPIA('DETALLE DE CONEXIONES'!N4103,1),0)</f>
        <v>0</v>
      </c>
      <c r="G4103" s="36" t="str">
        <f>LEFT('DETALLE DE CONEXIONES'!BE4103,3)</f>
        <v/>
      </c>
      <c r="H4103" s="36" t="str">
        <f>RIGHT('DETALLE DE CONEXIONES'!AK4103,2)</f>
        <v/>
      </c>
      <c r="I4103" s="36" t="str">
        <f>LEFT('DETALLE DE CONEXIONES'!AK4103,3)</f>
        <v/>
      </c>
      <c r="J4103" s="36" t="str">
        <f>LEFT('DETALLE DE CONEXIONES'!M4103,3)</f>
        <v/>
      </c>
      <c r="K4103" s="36" t="str">
        <f>IF(LEN('DETALLE DE CONEXIONES'!M4103)&lt;12,(RIGHT('DETALLE DE CONEXIONES'!M4103,5)),(RIGHT('DETALLE DE CONEXIONES'!M4103,6)))</f>
        <v/>
      </c>
      <c r="L4103" s="36">
        <f>IF(C4103="Saliente Local",(IFERROR((LIMPIA(J4103,1)),0)),0)</f>
        <v>0</v>
      </c>
      <c r="M4103" s="36">
        <f>IF(C4103="Saliente Nacional",(IFERROR((LIMPIA(J4103,1)),0)),0)</f>
        <v>0</v>
      </c>
      <c r="N4103" s="36">
        <f>IF(C4103="Saliente Internacional",(IFERROR((LIMPIA(J4103,1)),0)),0)</f>
        <v>0</v>
      </c>
      <c r="O4103" s="36">
        <f>IF(C4103="Saliente Local",(IFERROR((LIMPIA(K4103,1)),0)),0)</f>
        <v>0</v>
      </c>
      <c r="P4103" s="36">
        <f>IF(C4103="Saliente Nacional",(IFERROR((LIMPIA(K4103,1)),0)),0)</f>
        <v>0</v>
      </c>
      <c r="Q4103" s="36">
        <f>IF(C4103="Saliente Internacional",(IFERROR((LIMPIA(K4103,1)),0)),0)</f>
        <v>0</v>
      </c>
      <c r="R4103" s="36">
        <f t="shared" si="193"/>
        <v>0</v>
      </c>
      <c r="S4103" s="36">
        <f t="shared" si="194"/>
        <v>0</v>
      </c>
    </row>
    <row r="4104" spans="1:19" x14ac:dyDescent="0.25">
      <c r="A4104" s="101">
        <f>'DETALLE DE CONEXIONES'!P4104</f>
        <v>0</v>
      </c>
      <c r="B4104" s="36">
        <f>'DETALLE DE CONEXIONES'!I4104</f>
        <v>0</v>
      </c>
      <c r="C4104" s="36">
        <f>'DETALLE DE CONEXIONES'!BB4104</f>
        <v>0</v>
      </c>
      <c r="D4104" s="36">
        <f>'DETALLE DE CONEXIONES'!E4104</f>
        <v>0</v>
      </c>
      <c r="E4104" s="36">
        <f t="shared" si="192"/>
        <v>1</v>
      </c>
      <c r="F4104" s="36">
        <f>IFERROR(LIMPIA('DETALLE DE CONEXIONES'!N4104,1),0)</f>
        <v>0</v>
      </c>
      <c r="G4104" s="36" t="str">
        <f>LEFT('DETALLE DE CONEXIONES'!BE4104,3)</f>
        <v/>
      </c>
      <c r="H4104" s="36" t="str">
        <f>RIGHT('DETALLE DE CONEXIONES'!AK4104,2)</f>
        <v/>
      </c>
      <c r="I4104" s="36" t="str">
        <f>LEFT('DETALLE DE CONEXIONES'!AK4104,3)</f>
        <v/>
      </c>
      <c r="J4104" s="36" t="str">
        <f>LEFT('DETALLE DE CONEXIONES'!M4104,3)</f>
        <v/>
      </c>
      <c r="K4104" s="36" t="str">
        <f>IF(LEN('DETALLE DE CONEXIONES'!M4104)&lt;12,(RIGHT('DETALLE DE CONEXIONES'!M4104,5)),(RIGHT('DETALLE DE CONEXIONES'!M4104,6)))</f>
        <v/>
      </c>
      <c r="L4104" s="36">
        <f>IF(C4104="Saliente Local",(IFERROR((LIMPIA(J4104,1)),0)),0)</f>
        <v>0</v>
      </c>
      <c r="M4104" s="36">
        <f>IF(C4104="Saliente Nacional",(IFERROR((LIMPIA(J4104,1)),0)),0)</f>
        <v>0</v>
      </c>
      <c r="N4104" s="36">
        <f>IF(C4104="Saliente Internacional",(IFERROR((LIMPIA(J4104,1)),0)),0)</f>
        <v>0</v>
      </c>
      <c r="O4104" s="36">
        <f>IF(C4104="Saliente Local",(IFERROR((LIMPIA(K4104,1)),0)),0)</f>
        <v>0</v>
      </c>
      <c r="P4104" s="36">
        <f>IF(C4104="Saliente Nacional",(IFERROR((LIMPIA(K4104,1)),0)),0)</f>
        <v>0</v>
      </c>
      <c r="Q4104" s="36">
        <f>IF(C4104="Saliente Internacional",(IFERROR((LIMPIA(K4104,1)),0)),0)</f>
        <v>0</v>
      </c>
      <c r="R4104" s="36">
        <f t="shared" si="193"/>
        <v>0</v>
      </c>
      <c r="S4104" s="36">
        <f t="shared" si="194"/>
        <v>0</v>
      </c>
    </row>
    <row r="4105" spans="1:19" x14ac:dyDescent="0.25">
      <c r="A4105" s="101">
        <f>'DETALLE DE CONEXIONES'!P4105</f>
        <v>0</v>
      </c>
      <c r="B4105" s="36">
        <f>'DETALLE DE CONEXIONES'!I4105</f>
        <v>0</v>
      </c>
      <c r="C4105" s="36">
        <f>'DETALLE DE CONEXIONES'!BB4105</f>
        <v>0</v>
      </c>
      <c r="D4105" s="36">
        <f>'DETALLE DE CONEXIONES'!E4105</f>
        <v>0</v>
      </c>
      <c r="E4105" s="36">
        <f t="shared" si="192"/>
        <v>1</v>
      </c>
      <c r="F4105" s="36">
        <f>IFERROR(LIMPIA('DETALLE DE CONEXIONES'!N4105,1),0)</f>
        <v>0</v>
      </c>
      <c r="G4105" s="36" t="str">
        <f>LEFT('DETALLE DE CONEXIONES'!BE4105,3)</f>
        <v/>
      </c>
      <c r="H4105" s="36" t="str">
        <f>RIGHT('DETALLE DE CONEXIONES'!AK4105,2)</f>
        <v/>
      </c>
      <c r="I4105" s="36" t="str">
        <f>LEFT('DETALLE DE CONEXIONES'!AK4105,3)</f>
        <v/>
      </c>
      <c r="J4105" s="36" t="str">
        <f>LEFT('DETALLE DE CONEXIONES'!M4105,3)</f>
        <v/>
      </c>
      <c r="K4105" s="36" t="str">
        <f>IF(LEN('DETALLE DE CONEXIONES'!M4105)&lt;12,(RIGHT('DETALLE DE CONEXIONES'!M4105,5)),(RIGHT('DETALLE DE CONEXIONES'!M4105,6)))</f>
        <v/>
      </c>
      <c r="L4105" s="36">
        <f>IF(C4105="Saliente Local",(IFERROR((LIMPIA(J4105,1)),0)),0)</f>
        <v>0</v>
      </c>
      <c r="M4105" s="36">
        <f>IF(C4105="Saliente Nacional",(IFERROR((LIMPIA(J4105,1)),0)),0)</f>
        <v>0</v>
      </c>
      <c r="N4105" s="36">
        <f>IF(C4105="Saliente Internacional",(IFERROR((LIMPIA(J4105,1)),0)),0)</f>
        <v>0</v>
      </c>
      <c r="O4105" s="36">
        <f>IF(C4105="Saliente Local",(IFERROR((LIMPIA(K4105,1)),0)),0)</f>
        <v>0</v>
      </c>
      <c r="P4105" s="36">
        <f>IF(C4105="Saliente Nacional",(IFERROR((LIMPIA(K4105,1)),0)),0)</f>
        <v>0</v>
      </c>
      <c r="Q4105" s="36">
        <f>IF(C4105="Saliente Internacional",(IFERROR((LIMPIA(K4105,1)),0)),0)</f>
        <v>0</v>
      </c>
      <c r="R4105" s="36">
        <f t="shared" si="193"/>
        <v>0</v>
      </c>
      <c r="S4105" s="36">
        <f t="shared" si="194"/>
        <v>0</v>
      </c>
    </row>
    <row r="4106" spans="1:19" x14ac:dyDescent="0.25">
      <c r="A4106" s="101">
        <f>'DETALLE DE CONEXIONES'!P4106</f>
        <v>0</v>
      </c>
      <c r="B4106" s="36">
        <f>'DETALLE DE CONEXIONES'!I4106</f>
        <v>0</v>
      </c>
      <c r="C4106" s="36">
        <f>'DETALLE DE CONEXIONES'!BB4106</f>
        <v>0</v>
      </c>
      <c r="D4106" s="36">
        <f>'DETALLE DE CONEXIONES'!E4106</f>
        <v>0</v>
      </c>
      <c r="E4106" s="36">
        <f t="shared" si="192"/>
        <v>1</v>
      </c>
      <c r="F4106" s="36">
        <f>IFERROR(LIMPIA('DETALLE DE CONEXIONES'!N4106,1),0)</f>
        <v>0</v>
      </c>
      <c r="G4106" s="36" t="str">
        <f>LEFT('DETALLE DE CONEXIONES'!BE4106,3)</f>
        <v/>
      </c>
      <c r="H4106" s="36" t="str">
        <f>RIGHT('DETALLE DE CONEXIONES'!AK4106,2)</f>
        <v/>
      </c>
      <c r="I4106" s="36" t="str">
        <f>LEFT('DETALLE DE CONEXIONES'!AK4106,3)</f>
        <v/>
      </c>
      <c r="J4106" s="36" t="str">
        <f>LEFT('DETALLE DE CONEXIONES'!M4106,3)</f>
        <v/>
      </c>
      <c r="K4106" s="36" t="str">
        <f>IF(LEN('DETALLE DE CONEXIONES'!M4106)&lt;12,(RIGHT('DETALLE DE CONEXIONES'!M4106,5)),(RIGHT('DETALLE DE CONEXIONES'!M4106,6)))</f>
        <v/>
      </c>
      <c r="L4106" s="36">
        <f>IF(C4106="Saliente Local",(IFERROR((LIMPIA(J4106,1)),0)),0)</f>
        <v>0</v>
      </c>
      <c r="M4106" s="36">
        <f>IF(C4106="Saliente Nacional",(IFERROR((LIMPIA(J4106,1)),0)),0)</f>
        <v>0</v>
      </c>
      <c r="N4106" s="36">
        <f>IF(C4106="Saliente Internacional",(IFERROR((LIMPIA(J4106,1)),0)),0)</f>
        <v>0</v>
      </c>
      <c r="O4106" s="36">
        <f>IF(C4106="Saliente Local",(IFERROR((LIMPIA(K4106,1)),0)),0)</f>
        <v>0</v>
      </c>
      <c r="P4106" s="36">
        <f>IF(C4106="Saliente Nacional",(IFERROR((LIMPIA(K4106,1)),0)),0)</f>
        <v>0</v>
      </c>
      <c r="Q4106" s="36">
        <f>IF(C4106="Saliente Internacional",(IFERROR((LIMPIA(K4106,1)),0)),0)</f>
        <v>0</v>
      </c>
      <c r="R4106" s="36">
        <f t="shared" si="193"/>
        <v>0</v>
      </c>
      <c r="S4106" s="36">
        <f t="shared" si="194"/>
        <v>0</v>
      </c>
    </row>
    <row r="4107" spans="1:19" x14ac:dyDescent="0.25">
      <c r="A4107" s="101">
        <f>'DETALLE DE CONEXIONES'!P4107</f>
        <v>0</v>
      </c>
      <c r="B4107" s="36">
        <f>'DETALLE DE CONEXIONES'!I4107</f>
        <v>0</v>
      </c>
      <c r="C4107" s="36">
        <f>'DETALLE DE CONEXIONES'!BB4107</f>
        <v>0</v>
      </c>
      <c r="D4107" s="36">
        <f>'DETALLE DE CONEXIONES'!E4107</f>
        <v>0</v>
      </c>
      <c r="E4107" s="36">
        <f t="shared" si="192"/>
        <v>1</v>
      </c>
      <c r="F4107" s="36">
        <f>IFERROR(LIMPIA('DETALLE DE CONEXIONES'!N4107,1),0)</f>
        <v>0</v>
      </c>
      <c r="G4107" s="36" t="str">
        <f>LEFT('DETALLE DE CONEXIONES'!BE4107,3)</f>
        <v/>
      </c>
      <c r="H4107" s="36" t="str">
        <f>RIGHT('DETALLE DE CONEXIONES'!AK4107,2)</f>
        <v/>
      </c>
      <c r="I4107" s="36" t="str">
        <f>LEFT('DETALLE DE CONEXIONES'!AK4107,3)</f>
        <v/>
      </c>
      <c r="J4107" s="36" t="str">
        <f>LEFT('DETALLE DE CONEXIONES'!M4107,3)</f>
        <v/>
      </c>
      <c r="K4107" s="36" t="str">
        <f>IF(LEN('DETALLE DE CONEXIONES'!M4107)&lt;12,(RIGHT('DETALLE DE CONEXIONES'!M4107,5)),(RIGHT('DETALLE DE CONEXIONES'!M4107,6)))</f>
        <v/>
      </c>
      <c r="L4107" s="36">
        <f>IF(C4107="Saliente Local",(IFERROR((LIMPIA(J4107,1)),0)),0)</f>
        <v>0</v>
      </c>
      <c r="M4107" s="36">
        <f>IF(C4107="Saliente Nacional",(IFERROR((LIMPIA(J4107,1)),0)),0)</f>
        <v>0</v>
      </c>
      <c r="N4107" s="36">
        <f>IF(C4107="Saliente Internacional",(IFERROR((LIMPIA(J4107,1)),0)),0)</f>
        <v>0</v>
      </c>
      <c r="O4107" s="36">
        <f>IF(C4107="Saliente Local",(IFERROR((LIMPIA(K4107,1)),0)),0)</f>
        <v>0</v>
      </c>
      <c r="P4107" s="36">
        <f>IF(C4107="Saliente Nacional",(IFERROR((LIMPIA(K4107,1)),0)),0)</f>
        <v>0</v>
      </c>
      <c r="Q4107" s="36">
        <f>IF(C4107="Saliente Internacional",(IFERROR((LIMPIA(K4107,1)),0)),0)</f>
        <v>0</v>
      </c>
      <c r="R4107" s="36">
        <f t="shared" si="193"/>
        <v>0</v>
      </c>
      <c r="S4107" s="36">
        <f t="shared" si="194"/>
        <v>0</v>
      </c>
    </row>
    <row r="4108" spans="1:19" x14ac:dyDescent="0.25">
      <c r="A4108" s="101">
        <f>'DETALLE DE CONEXIONES'!P4108</f>
        <v>0</v>
      </c>
      <c r="B4108" s="36">
        <f>'DETALLE DE CONEXIONES'!I4108</f>
        <v>0</v>
      </c>
      <c r="C4108" s="36">
        <f>'DETALLE DE CONEXIONES'!BB4108</f>
        <v>0</v>
      </c>
      <c r="D4108" s="36">
        <f>'DETALLE DE CONEXIONES'!E4108</f>
        <v>0</v>
      </c>
      <c r="E4108" s="36">
        <f t="shared" si="192"/>
        <v>1</v>
      </c>
      <c r="F4108" s="36">
        <f>IFERROR(LIMPIA('DETALLE DE CONEXIONES'!N4108,1),0)</f>
        <v>0</v>
      </c>
      <c r="G4108" s="36" t="str">
        <f>LEFT('DETALLE DE CONEXIONES'!BE4108,3)</f>
        <v/>
      </c>
      <c r="H4108" s="36" t="str">
        <f>RIGHT('DETALLE DE CONEXIONES'!AK4108,2)</f>
        <v/>
      </c>
      <c r="I4108" s="36" t="str">
        <f>LEFT('DETALLE DE CONEXIONES'!AK4108,3)</f>
        <v/>
      </c>
      <c r="J4108" s="36" t="str">
        <f>LEFT('DETALLE DE CONEXIONES'!M4108,3)</f>
        <v/>
      </c>
      <c r="K4108" s="36" t="str">
        <f>IF(LEN('DETALLE DE CONEXIONES'!M4108)&lt;12,(RIGHT('DETALLE DE CONEXIONES'!M4108,5)),(RIGHT('DETALLE DE CONEXIONES'!M4108,6)))</f>
        <v/>
      </c>
      <c r="L4108" s="36">
        <f>IF(C4108="Saliente Local",(IFERROR((LIMPIA(J4108,1)),0)),0)</f>
        <v>0</v>
      </c>
      <c r="M4108" s="36">
        <f>IF(C4108="Saliente Nacional",(IFERROR((LIMPIA(J4108,1)),0)),0)</f>
        <v>0</v>
      </c>
      <c r="N4108" s="36">
        <f>IF(C4108="Saliente Internacional",(IFERROR((LIMPIA(J4108,1)),0)),0)</f>
        <v>0</v>
      </c>
      <c r="O4108" s="36">
        <f>IF(C4108="Saliente Local",(IFERROR((LIMPIA(K4108,1)),0)),0)</f>
        <v>0</v>
      </c>
      <c r="P4108" s="36">
        <f>IF(C4108="Saliente Nacional",(IFERROR((LIMPIA(K4108,1)),0)),0)</f>
        <v>0</v>
      </c>
      <c r="Q4108" s="36">
        <f>IF(C4108="Saliente Internacional",(IFERROR((LIMPIA(K4108,1)),0)),0)</f>
        <v>0</v>
      </c>
      <c r="R4108" s="36">
        <f t="shared" si="193"/>
        <v>0</v>
      </c>
      <c r="S4108" s="36">
        <f t="shared" si="194"/>
        <v>0</v>
      </c>
    </row>
    <row r="4109" spans="1:19" x14ac:dyDescent="0.25">
      <c r="A4109" s="101">
        <f>'DETALLE DE CONEXIONES'!P4109</f>
        <v>0</v>
      </c>
      <c r="B4109" s="36">
        <f>'DETALLE DE CONEXIONES'!I4109</f>
        <v>0</v>
      </c>
      <c r="C4109" s="36">
        <f>'DETALLE DE CONEXIONES'!BB4109</f>
        <v>0</v>
      </c>
      <c r="D4109" s="36">
        <f>'DETALLE DE CONEXIONES'!E4109</f>
        <v>0</v>
      </c>
      <c r="E4109" s="36">
        <f t="shared" si="192"/>
        <v>1</v>
      </c>
      <c r="F4109" s="36">
        <f>IFERROR(LIMPIA('DETALLE DE CONEXIONES'!N4109,1),0)</f>
        <v>0</v>
      </c>
      <c r="G4109" s="36" t="str">
        <f>LEFT('DETALLE DE CONEXIONES'!BE4109,3)</f>
        <v/>
      </c>
      <c r="H4109" s="36" t="str">
        <f>RIGHT('DETALLE DE CONEXIONES'!AK4109,2)</f>
        <v/>
      </c>
      <c r="I4109" s="36" t="str">
        <f>LEFT('DETALLE DE CONEXIONES'!AK4109,3)</f>
        <v/>
      </c>
      <c r="J4109" s="36" t="str">
        <f>LEFT('DETALLE DE CONEXIONES'!M4109,3)</f>
        <v/>
      </c>
      <c r="K4109" s="36" t="str">
        <f>IF(LEN('DETALLE DE CONEXIONES'!M4109)&lt;12,(RIGHT('DETALLE DE CONEXIONES'!M4109,5)),(RIGHT('DETALLE DE CONEXIONES'!M4109,6)))</f>
        <v/>
      </c>
      <c r="L4109" s="36">
        <f>IF(C4109="Saliente Local",(IFERROR((LIMPIA(J4109,1)),0)),0)</f>
        <v>0</v>
      </c>
      <c r="M4109" s="36">
        <f>IF(C4109="Saliente Nacional",(IFERROR((LIMPIA(J4109,1)),0)),0)</f>
        <v>0</v>
      </c>
      <c r="N4109" s="36">
        <f>IF(C4109="Saliente Internacional",(IFERROR((LIMPIA(J4109,1)),0)),0)</f>
        <v>0</v>
      </c>
      <c r="O4109" s="36">
        <f>IF(C4109="Saliente Local",(IFERROR((LIMPIA(K4109,1)),0)),0)</f>
        <v>0</v>
      </c>
      <c r="P4109" s="36">
        <f>IF(C4109="Saliente Nacional",(IFERROR((LIMPIA(K4109,1)),0)),0)</f>
        <v>0</v>
      </c>
      <c r="Q4109" s="36">
        <f>IF(C4109="Saliente Internacional",(IFERROR((LIMPIA(K4109,1)),0)),0)</f>
        <v>0</v>
      </c>
      <c r="R4109" s="36">
        <f t="shared" si="193"/>
        <v>0</v>
      </c>
      <c r="S4109" s="36">
        <f t="shared" si="194"/>
        <v>0</v>
      </c>
    </row>
    <row r="4110" spans="1:19" x14ac:dyDescent="0.25">
      <c r="A4110" s="101">
        <f>'DETALLE DE CONEXIONES'!P4110</f>
        <v>0</v>
      </c>
      <c r="B4110" s="36">
        <f>'DETALLE DE CONEXIONES'!I4110</f>
        <v>0</v>
      </c>
      <c r="C4110" s="36">
        <f>'DETALLE DE CONEXIONES'!BB4110</f>
        <v>0</v>
      </c>
      <c r="D4110" s="36">
        <f>'DETALLE DE CONEXIONES'!E4110</f>
        <v>0</v>
      </c>
      <c r="E4110" s="36">
        <f t="shared" si="192"/>
        <v>1</v>
      </c>
      <c r="F4110" s="36">
        <f>IFERROR(LIMPIA('DETALLE DE CONEXIONES'!N4110,1),0)</f>
        <v>0</v>
      </c>
      <c r="G4110" s="36" t="str">
        <f>LEFT('DETALLE DE CONEXIONES'!BE4110,3)</f>
        <v/>
      </c>
      <c r="H4110" s="36" t="str">
        <f>RIGHT('DETALLE DE CONEXIONES'!AK4110,2)</f>
        <v/>
      </c>
      <c r="I4110" s="36" t="str">
        <f>LEFT('DETALLE DE CONEXIONES'!AK4110,3)</f>
        <v/>
      </c>
      <c r="J4110" s="36" t="str">
        <f>LEFT('DETALLE DE CONEXIONES'!M4110,3)</f>
        <v/>
      </c>
      <c r="K4110" s="36" t="str">
        <f>IF(LEN('DETALLE DE CONEXIONES'!M4110)&lt;12,(RIGHT('DETALLE DE CONEXIONES'!M4110,5)),(RIGHT('DETALLE DE CONEXIONES'!M4110,6)))</f>
        <v/>
      </c>
      <c r="L4110" s="36">
        <f>IF(C4110="Saliente Local",(IFERROR((LIMPIA(J4110,1)),0)),0)</f>
        <v>0</v>
      </c>
      <c r="M4110" s="36">
        <f>IF(C4110="Saliente Nacional",(IFERROR((LIMPIA(J4110,1)),0)),0)</f>
        <v>0</v>
      </c>
      <c r="N4110" s="36">
        <f>IF(C4110="Saliente Internacional",(IFERROR((LIMPIA(J4110,1)),0)),0)</f>
        <v>0</v>
      </c>
      <c r="O4110" s="36">
        <f>IF(C4110="Saliente Local",(IFERROR((LIMPIA(K4110,1)),0)),0)</f>
        <v>0</v>
      </c>
      <c r="P4110" s="36">
        <f>IF(C4110="Saliente Nacional",(IFERROR((LIMPIA(K4110,1)),0)),0)</f>
        <v>0</v>
      </c>
      <c r="Q4110" s="36">
        <f>IF(C4110="Saliente Internacional",(IFERROR((LIMPIA(K4110,1)),0)),0)</f>
        <v>0</v>
      </c>
      <c r="R4110" s="36">
        <f t="shared" si="193"/>
        <v>0</v>
      </c>
      <c r="S4110" s="36">
        <f t="shared" si="194"/>
        <v>0</v>
      </c>
    </row>
    <row r="4111" spans="1:19" x14ac:dyDescent="0.25">
      <c r="A4111" s="101">
        <f>'DETALLE DE CONEXIONES'!P4111</f>
        <v>0</v>
      </c>
      <c r="B4111" s="36">
        <f>'DETALLE DE CONEXIONES'!I4111</f>
        <v>0</v>
      </c>
      <c r="C4111" s="36">
        <f>'DETALLE DE CONEXIONES'!BB4111</f>
        <v>0</v>
      </c>
      <c r="D4111" s="36">
        <f>'DETALLE DE CONEXIONES'!E4111</f>
        <v>0</v>
      </c>
      <c r="E4111" s="36">
        <f t="shared" si="192"/>
        <v>1</v>
      </c>
      <c r="F4111" s="36">
        <f>IFERROR(LIMPIA('DETALLE DE CONEXIONES'!N4111,1),0)</f>
        <v>0</v>
      </c>
      <c r="G4111" s="36" t="str">
        <f>LEFT('DETALLE DE CONEXIONES'!BE4111,3)</f>
        <v/>
      </c>
      <c r="H4111" s="36" t="str">
        <f>RIGHT('DETALLE DE CONEXIONES'!AK4111,2)</f>
        <v/>
      </c>
      <c r="I4111" s="36" t="str">
        <f>LEFT('DETALLE DE CONEXIONES'!AK4111,3)</f>
        <v/>
      </c>
      <c r="J4111" s="36" t="str">
        <f>LEFT('DETALLE DE CONEXIONES'!M4111,3)</f>
        <v/>
      </c>
      <c r="K4111" s="36" t="str">
        <f>IF(LEN('DETALLE DE CONEXIONES'!M4111)&lt;12,(RIGHT('DETALLE DE CONEXIONES'!M4111,5)),(RIGHT('DETALLE DE CONEXIONES'!M4111,6)))</f>
        <v/>
      </c>
      <c r="L4111" s="36">
        <f>IF(C4111="Saliente Local",(IFERROR((LIMPIA(J4111,1)),0)),0)</f>
        <v>0</v>
      </c>
      <c r="M4111" s="36">
        <f>IF(C4111="Saliente Nacional",(IFERROR((LIMPIA(J4111,1)),0)),0)</f>
        <v>0</v>
      </c>
      <c r="N4111" s="36">
        <f>IF(C4111="Saliente Internacional",(IFERROR((LIMPIA(J4111,1)),0)),0)</f>
        <v>0</v>
      </c>
      <c r="O4111" s="36">
        <f>IF(C4111="Saliente Local",(IFERROR((LIMPIA(K4111,1)),0)),0)</f>
        <v>0</v>
      </c>
      <c r="P4111" s="36">
        <f>IF(C4111="Saliente Nacional",(IFERROR((LIMPIA(K4111,1)),0)),0)</f>
        <v>0</v>
      </c>
      <c r="Q4111" s="36">
        <f>IF(C4111="Saliente Internacional",(IFERROR((LIMPIA(K4111,1)),0)),0)</f>
        <v>0</v>
      </c>
      <c r="R4111" s="36">
        <f t="shared" si="193"/>
        <v>0</v>
      </c>
      <c r="S4111" s="36">
        <f t="shared" si="194"/>
        <v>0</v>
      </c>
    </row>
    <row r="4112" spans="1:19" x14ac:dyDescent="0.25">
      <c r="A4112" s="101">
        <f>'DETALLE DE CONEXIONES'!P4112</f>
        <v>0</v>
      </c>
      <c r="B4112" s="36">
        <f>'DETALLE DE CONEXIONES'!I4112</f>
        <v>0</v>
      </c>
      <c r="C4112" s="36">
        <f>'DETALLE DE CONEXIONES'!BB4112</f>
        <v>0</v>
      </c>
      <c r="D4112" s="36">
        <f>'DETALLE DE CONEXIONES'!E4112</f>
        <v>0</v>
      </c>
      <c r="E4112" s="36">
        <f t="shared" si="192"/>
        <v>1</v>
      </c>
      <c r="F4112" s="36">
        <f>IFERROR(LIMPIA('DETALLE DE CONEXIONES'!N4112,1),0)</f>
        <v>0</v>
      </c>
      <c r="G4112" s="36" t="str">
        <f>LEFT('DETALLE DE CONEXIONES'!BE4112,3)</f>
        <v/>
      </c>
      <c r="H4112" s="36" t="str">
        <f>RIGHT('DETALLE DE CONEXIONES'!AK4112,2)</f>
        <v/>
      </c>
      <c r="I4112" s="36" t="str">
        <f>LEFT('DETALLE DE CONEXIONES'!AK4112,3)</f>
        <v/>
      </c>
      <c r="J4112" s="36" t="str">
        <f>LEFT('DETALLE DE CONEXIONES'!M4112,3)</f>
        <v/>
      </c>
      <c r="K4112" s="36" t="str">
        <f>IF(LEN('DETALLE DE CONEXIONES'!M4112)&lt;12,(RIGHT('DETALLE DE CONEXIONES'!M4112,5)),(RIGHT('DETALLE DE CONEXIONES'!M4112,6)))</f>
        <v/>
      </c>
      <c r="L4112" s="36">
        <f>IF(C4112="Saliente Local",(IFERROR((LIMPIA(J4112,1)),0)),0)</f>
        <v>0</v>
      </c>
      <c r="M4112" s="36">
        <f>IF(C4112="Saliente Nacional",(IFERROR((LIMPIA(J4112,1)),0)),0)</f>
        <v>0</v>
      </c>
      <c r="N4112" s="36">
        <f>IF(C4112="Saliente Internacional",(IFERROR((LIMPIA(J4112,1)),0)),0)</f>
        <v>0</v>
      </c>
      <c r="O4112" s="36">
        <f>IF(C4112="Saliente Local",(IFERROR((LIMPIA(K4112,1)),0)),0)</f>
        <v>0</v>
      </c>
      <c r="P4112" s="36">
        <f>IF(C4112="Saliente Nacional",(IFERROR((LIMPIA(K4112,1)),0)),0)</f>
        <v>0</v>
      </c>
      <c r="Q4112" s="36">
        <f>IF(C4112="Saliente Internacional",(IFERROR((LIMPIA(K4112,1)),0)),0)</f>
        <v>0</v>
      </c>
      <c r="R4112" s="36">
        <f t="shared" si="193"/>
        <v>0</v>
      </c>
      <c r="S4112" s="36">
        <f t="shared" si="194"/>
        <v>0</v>
      </c>
    </row>
    <row r="4113" spans="1:19" x14ac:dyDescent="0.25">
      <c r="A4113" s="101">
        <f>'DETALLE DE CONEXIONES'!P4113</f>
        <v>0</v>
      </c>
      <c r="B4113" s="36">
        <f>'DETALLE DE CONEXIONES'!I4113</f>
        <v>0</v>
      </c>
      <c r="C4113" s="36">
        <f>'DETALLE DE CONEXIONES'!BB4113</f>
        <v>0</v>
      </c>
      <c r="D4113" s="36">
        <f>'DETALLE DE CONEXIONES'!E4113</f>
        <v>0</v>
      </c>
      <c r="E4113" s="36">
        <f t="shared" si="192"/>
        <v>1</v>
      </c>
      <c r="F4113" s="36">
        <f>IFERROR(LIMPIA('DETALLE DE CONEXIONES'!N4113,1),0)</f>
        <v>0</v>
      </c>
      <c r="G4113" s="36" t="str">
        <f>LEFT('DETALLE DE CONEXIONES'!BE4113,3)</f>
        <v/>
      </c>
      <c r="H4113" s="36" t="str">
        <f>RIGHT('DETALLE DE CONEXIONES'!AK4113,2)</f>
        <v/>
      </c>
      <c r="I4113" s="36" t="str">
        <f>LEFT('DETALLE DE CONEXIONES'!AK4113,3)</f>
        <v/>
      </c>
      <c r="J4113" s="36" t="str">
        <f>LEFT('DETALLE DE CONEXIONES'!M4113,3)</f>
        <v/>
      </c>
      <c r="K4113" s="36" t="str">
        <f>IF(LEN('DETALLE DE CONEXIONES'!M4113)&lt;12,(RIGHT('DETALLE DE CONEXIONES'!M4113,5)),(RIGHT('DETALLE DE CONEXIONES'!M4113,6)))</f>
        <v/>
      </c>
      <c r="L4113" s="36">
        <f>IF(C4113="Saliente Local",(IFERROR((LIMPIA(J4113,1)),0)),0)</f>
        <v>0</v>
      </c>
      <c r="M4113" s="36">
        <f>IF(C4113="Saliente Nacional",(IFERROR((LIMPIA(J4113,1)),0)),0)</f>
        <v>0</v>
      </c>
      <c r="N4113" s="36">
        <f>IF(C4113="Saliente Internacional",(IFERROR((LIMPIA(J4113,1)),0)),0)</f>
        <v>0</v>
      </c>
      <c r="O4113" s="36">
        <f>IF(C4113="Saliente Local",(IFERROR((LIMPIA(K4113,1)),0)),0)</f>
        <v>0</v>
      </c>
      <c r="P4113" s="36">
        <f>IF(C4113="Saliente Nacional",(IFERROR((LIMPIA(K4113,1)),0)),0)</f>
        <v>0</v>
      </c>
      <c r="Q4113" s="36">
        <f>IF(C4113="Saliente Internacional",(IFERROR((LIMPIA(K4113,1)),0)),0)</f>
        <v>0</v>
      </c>
      <c r="R4113" s="36">
        <f t="shared" si="193"/>
        <v>0</v>
      </c>
      <c r="S4113" s="36">
        <f t="shared" si="194"/>
        <v>0</v>
      </c>
    </row>
    <row r="4114" spans="1:19" x14ac:dyDescent="0.25">
      <c r="A4114" s="101">
        <f>'DETALLE DE CONEXIONES'!P4114</f>
        <v>0</v>
      </c>
      <c r="B4114" s="36">
        <f>'DETALLE DE CONEXIONES'!I4114</f>
        <v>0</v>
      </c>
      <c r="C4114" s="36">
        <f>'DETALLE DE CONEXIONES'!BB4114</f>
        <v>0</v>
      </c>
      <c r="D4114" s="36">
        <f>'DETALLE DE CONEXIONES'!E4114</f>
        <v>0</v>
      </c>
      <c r="E4114" s="36">
        <f t="shared" si="192"/>
        <v>1</v>
      </c>
      <c r="F4114" s="36">
        <f>IFERROR(LIMPIA('DETALLE DE CONEXIONES'!N4114,1),0)</f>
        <v>0</v>
      </c>
      <c r="G4114" s="36" t="str">
        <f>LEFT('DETALLE DE CONEXIONES'!BE4114,3)</f>
        <v/>
      </c>
      <c r="H4114" s="36" t="str">
        <f>RIGHT('DETALLE DE CONEXIONES'!AK4114,2)</f>
        <v/>
      </c>
      <c r="I4114" s="36" t="str">
        <f>LEFT('DETALLE DE CONEXIONES'!AK4114,3)</f>
        <v/>
      </c>
      <c r="J4114" s="36" t="str">
        <f>LEFT('DETALLE DE CONEXIONES'!M4114,3)</f>
        <v/>
      </c>
      <c r="K4114" s="36" t="str">
        <f>IF(LEN('DETALLE DE CONEXIONES'!M4114)&lt;12,(RIGHT('DETALLE DE CONEXIONES'!M4114,5)),(RIGHT('DETALLE DE CONEXIONES'!M4114,6)))</f>
        <v/>
      </c>
      <c r="L4114" s="36">
        <f>IF(C4114="Saliente Local",(IFERROR((LIMPIA(J4114,1)),0)),0)</f>
        <v>0</v>
      </c>
      <c r="M4114" s="36">
        <f>IF(C4114="Saliente Nacional",(IFERROR((LIMPIA(J4114,1)),0)),0)</f>
        <v>0</v>
      </c>
      <c r="N4114" s="36">
        <f>IF(C4114="Saliente Internacional",(IFERROR((LIMPIA(J4114,1)),0)),0)</f>
        <v>0</v>
      </c>
      <c r="O4114" s="36">
        <f>IF(C4114="Saliente Local",(IFERROR((LIMPIA(K4114,1)),0)),0)</f>
        <v>0</v>
      </c>
      <c r="P4114" s="36">
        <f>IF(C4114="Saliente Nacional",(IFERROR((LIMPIA(K4114,1)),0)),0)</f>
        <v>0</v>
      </c>
      <c r="Q4114" s="36">
        <f>IF(C4114="Saliente Internacional",(IFERROR((LIMPIA(K4114,1)),0)),0)</f>
        <v>0</v>
      </c>
      <c r="R4114" s="36">
        <f t="shared" si="193"/>
        <v>0</v>
      </c>
      <c r="S4114" s="36">
        <f t="shared" si="194"/>
        <v>0</v>
      </c>
    </row>
    <row r="4115" spans="1:19" x14ac:dyDescent="0.25">
      <c r="A4115" s="101">
        <f>'DETALLE DE CONEXIONES'!P4115</f>
        <v>0</v>
      </c>
      <c r="B4115" s="36">
        <f>'DETALLE DE CONEXIONES'!I4115</f>
        <v>0</v>
      </c>
      <c r="C4115" s="36">
        <f>'DETALLE DE CONEXIONES'!BB4115</f>
        <v>0</v>
      </c>
      <c r="D4115" s="36">
        <f>'DETALLE DE CONEXIONES'!E4115</f>
        <v>0</v>
      </c>
      <c r="E4115" s="36">
        <f t="shared" si="192"/>
        <v>1</v>
      </c>
      <c r="F4115" s="36">
        <f>IFERROR(LIMPIA('DETALLE DE CONEXIONES'!N4115,1),0)</f>
        <v>0</v>
      </c>
      <c r="G4115" s="36" t="str">
        <f>LEFT('DETALLE DE CONEXIONES'!BE4115,3)</f>
        <v/>
      </c>
      <c r="H4115" s="36" t="str">
        <f>RIGHT('DETALLE DE CONEXIONES'!AK4115,2)</f>
        <v/>
      </c>
      <c r="I4115" s="36" t="str">
        <f>LEFT('DETALLE DE CONEXIONES'!AK4115,3)</f>
        <v/>
      </c>
      <c r="J4115" s="36" t="str">
        <f>LEFT('DETALLE DE CONEXIONES'!M4115,3)</f>
        <v/>
      </c>
      <c r="K4115" s="36" t="str">
        <f>IF(LEN('DETALLE DE CONEXIONES'!M4115)&lt;12,(RIGHT('DETALLE DE CONEXIONES'!M4115,5)),(RIGHT('DETALLE DE CONEXIONES'!M4115,6)))</f>
        <v/>
      </c>
      <c r="L4115" s="36">
        <f>IF(C4115="Saliente Local",(IFERROR((LIMPIA(J4115,1)),0)),0)</f>
        <v>0</v>
      </c>
      <c r="M4115" s="36">
        <f>IF(C4115="Saliente Nacional",(IFERROR((LIMPIA(J4115,1)),0)),0)</f>
        <v>0</v>
      </c>
      <c r="N4115" s="36">
        <f>IF(C4115="Saliente Internacional",(IFERROR((LIMPIA(J4115,1)),0)),0)</f>
        <v>0</v>
      </c>
      <c r="O4115" s="36">
        <f>IF(C4115="Saliente Local",(IFERROR((LIMPIA(K4115,1)),0)),0)</f>
        <v>0</v>
      </c>
      <c r="P4115" s="36">
        <f>IF(C4115="Saliente Nacional",(IFERROR((LIMPIA(K4115,1)),0)),0)</f>
        <v>0</v>
      </c>
      <c r="Q4115" s="36">
        <f>IF(C4115="Saliente Internacional",(IFERROR((LIMPIA(K4115,1)),0)),0)</f>
        <v>0</v>
      </c>
      <c r="R4115" s="36">
        <f t="shared" si="193"/>
        <v>0</v>
      </c>
      <c r="S4115" s="36">
        <f t="shared" si="194"/>
        <v>0</v>
      </c>
    </row>
    <row r="4116" spans="1:19" x14ac:dyDescent="0.25">
      <c r="A4116" s="101">
        <f>'DETALLE DE CONEXIONES'!P4116</f>
        <v>0</v>
      </c>
      <c r="B4116" s="36">
        <f>'DETALLE DE CONEXIONES'!I4116</f>
        <v>0</v>
      </c>
      <c r="C4116" s="36">
        <f>'DETALLE DE CONEXIONES'!BB4116</f>
        <v>0</v>
      </c>
      <c r="D4116" s="36">
        <f>'DETALLE DE CONEXIONES'!E4116</f>
        <v>0</v>
      </c>
      <c r="E4116" s="36">
        <f t="shared" si="192"/>
        <v>1</v>
      </c>
      <c r="F4116" s="36">
        <f>IFERROR(LIMPIA('DETALLE DE CONEXIONES'!N4116,1),0)</f>
        <v>0</v>
      </c>
      <c r="G4116" s="36" t="str">
        <f>LEFT('DETALLE DE CONEXIONES'!BE4116,3)</f>
        <v/>
      </c>
      <c r="H4116" s="36" t="str">
        <f>RIGHT('DETALLE DE CONEXIONES'!AK4116,2)</f>
        <v/>
      </c>
      <c r="I4116" s="36" t="str">
        <f>LEFT('DETALLE DE CONEXIONES'!AK4116,3)</f>
        <v/>
      </c>
      <c r="J4116" s="36" t="str">
        <f>LEFT('DETALLE DE CONEXIONES'!M4116,3)</f>
        <v/>
      </c>
      <c r="K4116" s="36" t="str">
        <f>IF(LEN('DETALLE DE CONEXIONES'!M4116)&lt;12,(RIGHT('DETALLE DE CONEXIONES'!M4116,5)),(RIGHT('DETALLE DE CONEXIONES'!M4116,6)))</f>
        <v/>
      </c>
      <c r="L4116" s="36">
        <f>IF(C4116="Saliente Local",(IFERROR((LIMPIA(J4116,1)),0)),0)</f>
        <v>0</v>
      </c>
      <c r="M4116" s="36">
        <f>IF(C4116="Saliente Nacional",(IFERROR((LIMPIA(J4116,1)),0)),0)</f>
        <v>0</v>
      </c>
      <c r="N4116" s="36">
        <f>IF(C4116="Saliente Internacional",(IFERROR((LIMPIA(J4116,1)),0)),0)</f>
        <v>0</v>
      </c>
      <c r="O4116" s="36">
        <f>IF(C4116="Saliente Local",(IFERROR((LIMPIA(K4116,1)),0)),0)</f>
        <v>0</v>
      </c>
      <c r="P4116" s="36">
        <f>IF(C4116="Saliente Nacional",(IFERROR((LIMPIA(K4116,1)),0)),0)</f>
        <v>0</v>
      </c>
      <c r="Q4116" s="36">
        <f>IF(C4116="Saliente Internacional",(IFERROR((LIMPIA(K4116,1)),0)),0)</f>
        <v>0</v>
      </c>
      <c r="R4116" s="36">
        <f t="shared" si="193"/>
        <v>0</v>
      </c>
      <c r="S4116" s="36">
        <f t="shared" si="194"/>
        <v>0</v>
      </c>
    </row>
    <row r="4117" spans="1:19" x14ac:dyDescent="0.25">
      <c r="A4117" s="101">
        <f>'DETALLE DE CONEXIONES'!P4117</f>
        <v>0</v>
      </c>
      <c r="B4117" s="36">
        <f>'DETALLE DE CONEXIONES'!I4117</f>
        <v>0</v>
      </c>
      <c r="C4117" s="36">
        <f>'DETALLE DE CONEXIONES'!BB4117</f>
        <v>0</v>
      </c>
      <c r="D4117" s="36">
        <f>'DETALLE DE CONEXIONES'!E4117</f>
        <v>0</v>
      </c>
      <c r="E4117" s="36">
        <f t="shared" si="192"/>
        <v>1</v>
      </c>
      <c r="F4117" s="36">
        <f>IFERROR(LIMPIA('DETALLE DE CONEXIONES'!N4117,1),0)</f>
        <v>0</v>
      </c>
      <c r="G4117" s="36" t="str">
        <f>LEFT('DETALLE DE CONEXIONES'!BE4117,3)</f>
        <v/>
      </c>
      <c r="H4117" s="36" t="str">
        <f>RIGHT('DETALLE DE CONEXIONES'!AK4117,2)</f>
        <v/>
      </c>
      <c r="I4117" s="36" t="str">
        <f>LEFT('DETALLE DE CONEXIONES'!AK4117,3)</f>
        <v/>
      </c>
      <c r="J4117" s="36" t="str">
        <f>LEFT('DETALLE DE CONEXIONES'!M4117,3)</f>
        <v/>
      </c>
      <c r="K4117" s="36" t="str">
        <f>IF(LEN('DETALLE DE CONEXIONES'!M4117)&lt;12,(RIGHT('DETALLE DE CONEXIONES'!M4117,5)),(RIGHT('DETALLE DE CONEXIONES'!M4117,6)))</f>
        <v/>
      </c>
      <c r="L4117" s="36">
        <f>IF(C4117="Saliente Local",(IFERROR((LIMPIA(J4117,1)),0)),0)</f>
        <v>0</v>
      </c>
      <c r="M4117" s="36">
        <f>IF(C4117="Saliente Nacional",(IFERROR((LIMPIA(J4117,1)),0)),0)</f>
        <v>0</v>
      </c>
      <c r="N4117" s="36">
        <f>IF(C4117="Saliente Internacional",(IFERROR((LIMPIA(J4117,1)),0)),0)</f>
        <v>0</v>
      </c>
      <c r="O4117" s="36">
        <f>IF(C4117="Saliente Local",(IFERROR((LIMPIA(K4117,1)),0)),0)</f>
        <v>0</v>
      </c>
      <c r="P4117" s="36">
        <f>IF(C4117="Saliente Nacional",(IFERROR((LIMPIA(K4117,1)),0)),0)</f>
        <v>0</v>
      </c>
      <c r="Q4117" s="36">
        <f>IF(C4117="Saliente Internacional",(IFERROR((LIMPIA(K4117,1)),0)),0)</f>
        <v>0</v>
      </c>
      <c r="R4117" s="36">
        <f t="shared" si="193"/>
        <v>0</v>
      </c>
      <c r="S4117" s="36">
        <f t="shared" si="194"/>
        <v>0</v>
      </c>
    </row>
    <row r="4118" spans="1:19" x14ac:dyDescent="0.25">
      <c r="A4118" s="101">
        <f>'DETALLE DE CONEXIONES'!P4118</f>
        <v>0</v>
      </c>
      <c r="B4118" s="36">
        <f>'DETALLE DE CONEXIONES'!I4118</f>
        <v>0</v>
      </c>
      <c r="C4118" s="36">
        <f>'DETALLE DE CONEXIONES'!BB4118</f>
        <v>0</v>
      </c>
      <c r="D4118" s="36">
        <f>'DETALLE DE CONEXIONES'!E4118</f>
        <v>0</v>
      </c>
      <c r="E4118" s="36">
        <f t="shared" si="192"/>
        <v>1</v>
      </c>
      <c r="F4118" s="36">
        <f>IFERROR(LIMPIA('DETALLE DE CONEXIONES'!N4118,1),0)</f>
        <v>0</v>
      </c>
      <c r="G4118" s="36" t="str">
        <f>LEFT('DETALLE DE CONEXIONES'!BE4118,3)</f>
        <v/>
      </c>
      <c r="H4118" s="36" t="str">
        <f>RIGHT('DETALLE DE CONEXIONES'!AK4118,2)</f>
        <v/>
      </c>
      <c r="I4118" s="36" t="str">
        <f>LEFT('DETALLE DE CONEXIONES'!AK4118,3)</f>
        <v/>
      </c>
      <c r="J4118" s="36" t="str">
        <f>LEFT('DETALLE DE CONEXIONES'!M4118,3)</f>
        <v/>
      </c>
      <c r="K4118" s="36" t="str">
        <f>IF(LEN('DETALLE DE CONEXIONES'!M4118)&lt;12,(RIGHT('DETALLE DE CONEXIONES'!M4118,5)),(RIGHT('DETALLE DE CONEXIONES'!M4118,6)))</f>
        <v/>
      </c>
      <c r="L4118" s="36">
        <f>IF(C4118="Saliente Local",(IFERROR((LIMPIA(J4118,1)),0)),0)</f>
        <v>0</v>
      </c>
      <c r="M4118" s="36">
        <f>IF(C4118="Saliente Nacional",(IFERROR((LIMPIA(J4118,1)),0)),0)</f>
        <v>0</v>
      </c>
      <c r="N4118" s="36">
        <f>IF(C4118="Saliente Internacional",(IFERROR((LIMPIA(J4118,1)),0)),0)</f>
        <v>0</v>
      </c>
      <c r="O4118" s="36">
        <f>IF(C4118="Saliente Local",(IFERROR((LIMPIA(K4118,1)),0)),0)</f>
        <v>0</v>
      </c>
      <c r="P4118" s="36">
        <f>IF(C4118="Saliente Nacional",(IFERROR((LIMPIA(K4118,1)),0)),0)</f>
        <v>0</v>
      </c>
      <c r="Q4118" s="36">
        <f>IF(C4118="Saliente Internacional",(IFERROR((LIMPIA(K4118,1)),0)),0)</f>
        <v>0</v>
      </c>
      <c r="R4118" s="36">
        <f t="shared" si="193"/>
        <v>0</v>
      </c>
      <c r="S4118" s="36">
        <f t="shared" si="194"/>
        <v>0</v>
      </c>
    </row>
    <row r="4119" spans="1:19" x14ac:dyDescent="0.25">
      <c r="A4119" s="101">
        <f>'DETALLE DE CONEXIONES'!P4119</f>
        <v>0</v>
      </c>
      <c r="B4119" s="36">
        <f>'DETALLE DE CONEXIONES'!I4119</f>
        <v>0</v>
      </c>
      <c r="C4119" s="36">
        <f>'DETALLE DE CONEXIONES'!BB4119</f>
        <v>0</v>
      </c>
      <c r="D4119" s="36">
        <f>'DETALLE DE CONEXIONES'!E4119</f>
        <v>0</v>
      </c>
      <c r="E4119" s="36">
        <f t="shared" si="192"/>
        <v>1</v>
      </c>
      <c r="F4119" s="36">
        <f>IFERROR(LIMPIA('DETALLE DE CONEXIONES'!N4119,1),0)</f>
        <v>0</v>
      </c>
      <c r="G4119" s="36" t="str">
        <f>LEFT('DETALLE DE CONEXIONES'!BE4119,3)</f>
        <v/>
      </c>
      <c r="H4119" s="36" t="str">
        <f>RIGHT('DETALLE DE CONEXIONES'!AK4119,2)</f>
        <v/>
      </c>
      <c r="I4119" s="36" t="str">
        <f>LEFT('DETALLE DE CONEXIONES'!AK4119,3)</f>
        <v/>
      </c>
      <c r="J4119" s="36" t="str">
        <f>LEFT('DETALLE DE CONEXIONES'!M4119,3)</f>
        <v/>
      </c>
      <c r="K4119" s="36" t="str">
        <f>IF(LEN('DETALLE DE CONEXIONES'!M4119)&lt;12,(RIGHT('DETALLE DE CONEXIONES'!M4119,5)),(RIGHT('DETALLE DE CONEXIONES'!M4119,6)))</f>
        <v/>
      </c>
      <c r="L4119" s="36">
        <f>IF(C4119="Saliente Local",(IFERROR((LIMPIA(J4119,1)),0)),0)</f>
        <v>0</v>
      </c>
      <c r="M4119" s="36">
        <f>IF(C4119="Saliente Nacional",(IFERROR((LIMPIA(J4119,1)),0)),0)</f>
        <v>0</v>
      </c>
      <c r="N4119" s="36">
        <f>IF(C4119="Saliente Internacional",(IFERROR((LIMPIA(J4119,1)),0)),0)</f>
        <v>0</v>
      </c>
      <c r="O4119" s="36">
        <f>IF(C4119="Saliente Local",(IFERROR((LIMPIA(K4119,1)),0)),0)</f>
        <v>0</v>
      </c>
      <c r="P4119" s="36">
        <f>IF(C4119="Saliente Nacional",(IFERROR((LIMPIA(K4119,1)),0)),0)</f>
        <v>0</v>
      </c>
      <c r="Q4119" s="36">
        <f>IF(C4119="Saliente Internacional",(IFERROR((LIMPIA(K4119,1)),0)),0)</f>
        <v>0</v>
      </c>
      <c r="R4119" s="36">
        <f t="shared" si="193"/>
        <v>0</v>
      </c>
      <c r="S4119" s="36">
        <f t="shared" si="194"/>
        <v>0</v>
      </c>
    </row>
    <row r="4120" spans="1:19" x14ac:dyDescent="0.25">
      <c r="A4120" s="101">
        <f>'DETALLE DE CONEXIONES'!P4120</f>
        <v>0</v>
      </c>
      <c r="B4120" s="36">
        <f>'DETALLE DE CONEXIONES'!I4120</f>
        <v>0</v>
      </c>
      <c r="C4120" s="36">
        <f>'DETALLE DE CONEXIONES'!BB4120</f>
        <v>0</v>
      </c>
      <c r="D4120" s="36">
        <f>'DETALLE DE CONEXIONES'!E4120</f>
        <v>0</v>
      </c>
      <c r="E4120" s="36">
        <f t="shared" si="192"/>
        <v>1</v>
      </c>
      <c r="F4120" s="36">
        <f>IFERROR(LIMPIA('DETALLE DE CONEXIONES'!N4120,1),0)</f>
        <v>0</v>
      </c>
      <c r="G4120" s="36" t="str">
        <f>LEFT('DETALLE DE CONEXIONES'!BE4120,3)</f>
        <v/>
      </c>
      <c r="H4120" s="36" t="str">
        <f>RIGHT('DETALLE DE CONEXIONES'!AK4120,2)</f>
        <v/>
      </c>
      <c r="I4120" s="36" t="str">
        <f>LEFT('DETALLE DE CONEXIONES'!AK4120,3)</f>
        <v/>
      </c>
      <c r="J4120" s="36" t="str">
        <f>LEFT('DETALLE DE CONEXIONES'!M4120,3)</f>
        <v/>
      </c>
      <c r="K4120" s="36" t="str">
        <f>IF(LEN('DETALLE DE CONEXIONES'!M4120)&lt;12,(RIGHT('DETALLE DE CONEXIONES'!M4120,5)),(RIGHT('DETALLE DE CONEXIONES'!M4120,6)))</f>
        <v/>
      </c>
      <c r="L4120" s="36">
        <f>IF(C4120="Saliente Local",(IFERROR((LIMPIA(J4120,1)),0)),0)</f>
        <v>0</v>
      </c>
      <c r="M4120" s="36">
        <f>IF(C4120="Saliente Nacional",(IFERROR((LIMPIA(J4120,1)),0)),0)</f>
        <v>0</v>
      </c>
      <c r="N4120" s="36">
        <f>IF(C4120="Saliente Internacional",(IFERROR((LIMPIA(J4120,1)),0)),0)</f>
        <v>0</v>
      </c>
      <c r="O4120" s="36">
        <f>IF(C4120="Saliente Local",(IFERROR((LIMPIA(K4120,1)),0)),0)</f>
        <v>0</v>
      </c>
      <c r="P4120" s="36">
        <f>IF(C4120="Saliente Nacional",(IFERROR((LIMPIA(K4120,1)),0)),0)</f>
        <v>0</v>
      </c>
      <c r="Q4120" s="36">
        <f>IF(C4120="Saliente Internacional",(IFERROR((LIMPIA(K4120,1)),0)),0)</f>
        <v>0</v>
      </c>
      <c r="R4120" s="36">
        <f t="shared" si="193"/>
        <v>0</v>
      </c>
      <c r="S4120" s="36">
        <f t="shared" si="194"/>
        <v>0</v>
      </c>
    </row>
    <row r="4121" spans="1:19" x14ac:dyDescent="0.25">
      <c r="A4121" s="101">
        <f>'DETALLE DE CONEXIONES'!P4121</f>
        <v>0</v>
      </c>
      <c r="B4121" s="36">
        <f>'DETALLE DE CONEXIONES'!I4121</f>
        <v>0</v>
      </c>
      <c r="C4121" s="36">
        <f>'DETALLE DE CONEXIONES'!BB4121</f>
        <v>0</v>
      </c>
      <c r="D4121" s="36">
        <f>'DETALLE DE CONEXIONES'!E4121</f>
        <v>0</v>
      </c>
      <c r="E4121" s="36">
        <f t="shared" si="192"/>
        <v>1</v>
      </c>
      <c r="F4121" s="36">
        <f>IFERROR(LIMPIA('DETALLE DE CONEXIONES'!N4121,1),0)</f>
        <v>0</v>
      </c>
      <c r="G4121" s="36" t="str">
        <f>LEFT('DETALLE DE CONEXIONES'!BE4121,3)</f>
        <v/>
      </c>
      <c r="H4121" s="36" t="str">
        <f>RIGHT('DETALLE DE CONEXIONES'!AK4121,2)</f>
        <v/>
      </c>
      <c r="I4121" s="36" t="str">
        <f>LEFT('DETALLE DE CONEXIONES'!AK4121,3)</f>
        <v/>
      </c>
      <c r="J4121" s="36" t="str">
        <f>LEFT('DETALLE DE CONEXIONES'!M4121,3)</f>
        <v/>
      </c>
      <c r="K4121" s="36" t="str">
        <f>IF(LEN('DETALLE DE CONEXIONES'!M4121)&lt;12,(RIGHT('DETALLE DE CONEXIONES'!M4121,5)),(RIGHT('DETALLE DE CONEXIONES'!M4121,6)))</f>
        <v/>
      </c>
      <c r="L4121" s="36">
        <f>IF(C4121="Saliente Local",(IFERROR((LIMPIA(J4121,1)),0)),0)</f>
        <v>0</v>
      </c>
      <c r="M4121" s="36">
        <f>IF(C4121="Saliente Nacional",(IFERROR((LIMPIA(J4121,1)),0)),0)</f>
        <v>0</v>
      </c>
      <c r="N4121" s="36">
        <f>IF(C4121="Saliente Internacional",(IFERROR((LIMPIA(J4121,1)),0)),0)</f>
        <v>0</v>
      </c>
      <c r="O4121" s="36">
        <f>IF(C4121="Saliente Local",(IFERROR((LIMPIA(K4121,1)),0)),0)</f>
        <v>0</v>
      </c>
      <c r="P4121" s="36">
        <f>IF(C4121="Saliente Nacional",(IFERROR((LIMPIA(K4121,1)),0)),0)</f>
        <v>0</v>
      </c>
      <c r="Q4121" s="36">
        <f>IF(C4121="Saliente Internacional",(IFERROR((LIMPIA(K4121,1)),0)),0)</f>
        <v>0</v>
      </c>
      <c r="R4121" s="36">
        <f t="shared" si="193"/>
        <v>0</v>
      </c>
      <c r="S4121" s="36">
        <f t="shared" si="194"/>
        <v>0</v>
      </c>
    </row>
    <row r="4122" spans="1:19" x14ac:dyDescent="0.25">
      <c r="A4122" s="101">
        <f>'DETALLE DE CONEXIONES'!P4122</f>
        <v>0</v>
      </c>
      <c r="B4122" s="36">
        <f>'DETALLE DE CONEXIONES'!I4122</f>
        <v>0</v>
      </c>
      <c r="C4122" s="36">
        <f>'DETALLE DE CONEXIONES'!BB4122</f>
        <v>0</v>
      </c>
      <c r="D4122" s="36">
        <f>'DETALLE DE CONEXIONES'!E4122</f>
        <v>0</v>
      </c>
      <c r="E4122" s="36">
        <f t="shared" si="192"/>
        <v>1</v>
      </c>
      <c r="F4122" s="36">
        <f>IFERROR(LIMPIA('DETALLE DE CONEXIONES'!N4122,1),0)</f>
        <v>0</v>
      </c>
      <c r="G4122" s="36" t="str">
        <f>LEFT('DETALLE DE CONEXIONES'!BE4122,3)</f>
        <v/>
      </c>
      <c r="H4122" s="36" t="str">
        <f>RIGHT('DETALLE DE CONEXIONES'!AK4122,2)</f>
        <v/>
      </c>
      <c r="I4122" s="36" t="str">
        <f>LEFT('DETALLE DE CONEXIONES'!AK4122,3)</f>
        <v/>
      </c>
      <c r="J4122" s="36" t="str">
        <f>LEFT('DETALLE DE CONEXIONES'!M4122,3)</f>
        <v/>
      </c>
      <c r="K4122" s="36" t="str">
        <f>IF(LEN('DETALLE DE CONEXIONES'!M4122)&lt;12,(RIGHT('DETALLE DE CONEXIONES'!M4122,5)),(RIGHT('DETALLE DE CONEXIONES'!M4122,6)))</f>
        <v/>
      </c>
      <c r="L4122" s="36">
        <f>IF(C4122="Saliente Local",(IFERROR((LIMPIA(J4122,1)),0)),0)</f>
        <v>0</v>
      </c>
      <c r="M4122" s="36">
        <f>IF(C4122="Saliente Nacional",(IFERROR((LIMPIA(J4122,1)),0)),0)</f>
        <v>0</v>
      </c>
      <c r="N4122" s="36">
        <f>IF(C4122="Saliente Internacional",(IFERROR((LIMPIA(J4122,1)),0)),0)</f>
        <v>0</v>
      </c>
      <c r="O4122" s="36">
        <f>IF(C4122="Saliente Local",(IFERROR((LIMPIA(K4122,1)),0)),0)</f>
        <v>0</v>
      </c>
      <c r="P4122" s="36">
        <f>IF(C4122="Saliente Nacional",(IFERROR((LIMPIA(K4122,1)),0)),0)</f>
        <v>0</v>
      </c>
      <c r="Q4122" s="36">
        <f>IF(C4122="Saliente Internacional",(IFERROR((LIMPIA(K4122,1)),0)),0)</f>
        <v>0</v>
      </c>
      <c r="R4122" s="36">
        <f t="shared" si="193"/>
        <v>0</v>
      </c>
      <c r="S4122" s="36">
        <f t="shared" si="194"/>
        <v>0</v>
      </c>
    </row>
    <row r="4123" spans="1:19" x14ac:dyDescent="0.25">
      <c r="A4123" s="101">
        <f>'DETALLE DE CONEXIONES'!P4123</f>
        <v>0</v>
      </c>
      <c r="B4123" s="36">
        <f>'DETALLE DE CONEXIONES'!I4123</f>
        <v>0</v>
      </c>
      <c r="C4123" s="36">
        <f>'DETALLE DE CONEXIONES'!BB4123</f>
        <v>0</v>
      </c>
      <c r="D4123" s="36">
        <f>'DETALLE DE CONEXIONES'!E4123</f>
        <v>0</v>
      </c>
      <c r="E4123" s="36">
        <f t="shared" si="192"/>
        <v>1</v>
      </c>
      <c r="F4123" s="36">
        <f>IFERROR(LIMPIA('DETALLE DE CONEXIONES'!N4123,1),0)</f>
        <v>0</v>
      </c>
      <c r="G4123" s="36" t="str">
        <f>LEFT('DETALLE DE CONEXIONES'!BE4123,3)</f>
        <v/>
      </c>
      <c r="H4123" s="36" t="str">
        <f>RIGHT('DETALLE DE CONEXIONES'!AK4123,2)</f>
        <v/>
      </c>
      <c r="I4123" s="36" t="str">
        <f>LEFT('DETALLE DE CONEXIONES'!AK4123,3)</f>
        <v/>
      </c>
      <c r="J4123" s="36" t="str">
        <f>LEFT('DETALLE DE CONEXIONES'!M4123,3)</f>
        <v/>
      </c>
      <c r="K4123" s="36" t="str">
        <f>IF(LEN('DETALLE DE CONEXIONES'!M4123)&lt;12,(RIGHT('DETALLE DE CONEXIONES'!M4123,5)),(RIGHT('DETALLE DE CONEXIONES'!M4123,6)))</f>
        <v/>
      </c>
      <c r="L4123" s="36">
        <f>IF(C4123="Saliente Local",(IFERROR((LIMPIA(J4123,1)),0)),0)</f>
        <v>0</v>
      </c>
      <c r="M4123" s="36">
        <f>IF(C4123="Saliente Nacional",(IFERROR((LIMPIA(J4123,1)),0)),0)</f>
        <v>0</v>
      </c>
      <c r="N4123" s="36">
        <f>IF(C4123="Saliente Internacional",(IFERROR((LIMPIA(J4123,1)),0)),0)</f>
        <v>0</v>
      </c>
      <c r="O4123" s="36">
        <f>IF(C4123="Saliente Local",(IFERROR((LIMPIA(K4123,1)),0)),0)</f>
        <v>0</v>
      </c>
      <c r="P4123" s="36">
        <f>IF(C4123="Saliente Nacional",(IFERROR((LIMPIA(K4123,1)),0)),0)</f>
        <v>0</v>
      </c>
      <c r="Q4123" s="36">
        <f>IF(C4123="Saliente Internacional",(IFERROR((LIMPIA(K4123,1)),0)),0)</f>
        <v>0</v>
      </c>
      <c r="R4123" s="36">
        <f t="shared" si="193"/>
        <v>0</v>
      </c>
      <c r="S4123" s="36">
        <f t="shared" si="194"/>
        <v>0</v>
      </c>
    </row>
    <row r="4124" spans="1:19" x14ac:dyDescent="0.25">
      <c r="A4124" s="101">
        <f>'DETALLE DE CONEXIONES'!P4124</f>
        <v>0</v>
      </c>
      <c r="B4124" s="36">
        <f>'DETALLE DE CONEXIONES'!I4124</f>
        <v>0</v>
      </c>
      <c r="C4124" s="36">
        <f>'DETALLE DE CONEXIONES'!BB4124</f>
        <v>0</v>
      </c>
      <c r="D4124" s="36">
        <f>'DETALLE DE CONEXIONES'!E4124</f>
        <v>0</v>
      </c>
      <c r="E4124" s="36">
        <f t="shared" si="192"/>
        <v>1</v>
      </c>
      <c r="F4124" s="36">
        <f>IFERROR(LIMPIA('DETALLE DE CONEXIONES'!N4124,1),0)</f>
        <v>0</v>
      </c>
      <c r="G4124" s="36" t="str">
        <f>LEFT('DETALLE DE CONEXIONES'!BE4124,3)</f>
        <v/>
      </c>
      <c r="H4124" s="36" t="str">
        <f>RIGHT('DETALLE DE CONEXIONES'!AK4124,2)</f>
        <v/>
      </c>
      <c r="I4124" s="36" t="str">
        <f>LEFT('DETALLE DE CONEXIONES'!AK4124,3)</f>
        <v/>
      </c>
      <c r="J4124" s="36" t="str">
        <f>LEFT('DETALLE DE CONEXIONES'!M4124,3)</f>
        <v/>
      </c>
      <c r="K4124" s="36" t="str">
        <f>IF(LEN('DETALLE DE CONEXIONES'!M4124)&lt;12,(RIGHT('DETALLE DE CONEXIONES'!M4124,5)),(RIGHT('DETALLE DE CONEXIONES'!M4124,6)))</f>
        <v/>
      </c>
      <c r="L4124" s="36">
        <f>IF(C4124="Saliente Local",(IFERROR((LIMPIA(J4124,1)),0)),0)</f>
        <v>0</v>
      </c>
      <c r="M4124" s="36">
        <f>IF(C4124="Saliente Nacional",(IFERROR((LIMPIA(J4124,1)),0)),0)</f>
        <v>0</v>
      </c>
      <c r="N4124" s="36">
        <f>IF(C4124="Saliente Internacional",(IFERROR((LIMPIA(J4124,1)),0)),0)</f>
        <v>0</v>
      </c>
      <c r="O4124" s="36">
        <f>IF(C4124="Saliente Local",(IFERROR((LIMPIA(K4124,1)),0)),0)</f>
        <v>0</v>
      </c>
      <c r="P4124" s="36">
        <f>IF(C4124="Saliente Nacional",(IFERROR((LIMPIA(K4124,1)),0)),0)</f>
        <v>0</v>
      </c>
      <c r="Q4124" s="36">
        <f>IF(C4124="Saliente Internacional",(IFERROR((LIMPIA(K4124,1)),0)),0)</f>
        <v>0</v>
      </c>
      <c r="R4124" s="36">
        <f t="shared" si="193"/>
        <v>0</v>
      </c>
      <c r="S4124" s="36">
        <f t="shared" si="194"/>
        <v>0</v>
      </c>
    </row>
    <row r="4125" spans="1:19" x14ac:dyDescent="0.25">
      <c r="A4125" s="101">
        <f>'DETALLE DE CONEXIONES'!P4125</f>
        <v>0</v>
      </c>
      <c r="B4125" s="36">
        <f>'DETALLE DE CONEXIONES'!I4125</f>
        <v>0</v>
      </c>
      <c r="C4125" s="36">
        <f>'DETALLE DE CONEXIONES'!BB4125</f>
        <v>0</v>
      </c>
      <c r="D4125" s="36">
        <f>'DETALLE DE CONEXIONES'!E4125</f>
        <v>0</v>
      </c>
      <c r="E4125" s="36">
        <f t="shared" si="192"/>
        <v>1</v>
      </c>
      <c r="F4125" s="36">
        <f>IFERROR(LIMPIA('DETALLE DE CONEXIONES'!N4125,1),0)</f>
        <v>0</v>
      </c>
      <c r="G4125" s="36" t="str">
        <f>LEFT('DETALLE DE CONEXIONES'!BE4125,3)</f>
        <v/>
      </c>
      <c r="H4125" s="36" t="str">
        <f>RIGHT('DETALLE DE CONEXIONES'!AK4125,2)</f>
        <v/>
      </c>
      <c r="I4125" s="36" t="str">
        <f>LEFT('DETALLE DE CONEXIONES'!AK4125,3)</f>
        <v/>
      </c>
      <c r="J4125" s="36" t="str">
        <f>LEFT('DETALLE DE CONEXIONES'!M4125,3)</f>
        <v/>
      </c>
      <c r="K4125" s="36" t="str">
        <f>IF(LEN('DETALLE DE CONEXIONES'!M4125)&lt;12,(RIGHT('DETALLE DE CONEXIONES'!M4125,5)),(RIGHT('DETALLE DE CONEXIONES'!M4125,6)))</f>
        <v/>
      </c>
      <c r="L4125" s="36">
        <f>IF(C4125="Saliente Local",(IFERROR((LIMPIA(J4125,1)),0)),0)</f>
        <v>0</v>
      </c>
      <c r="M4125" s="36">
        <f>IF(C4125="Saliente Nacional",(IFERROR((LIMPIA(J4125,1)),0)),0)</f>
        <v>0</v>
      </c>
      <c r="N4125" s="36">
        <f>IF(C4125="Saliente Internacional",(IFERROR((LIMPIA(J4125,1)),0)),0)</f>
        <v>0</v>
      </c>
      <c r="O4125" s="36">
        <f>IF(C4125="Saliente Local",(IFERROR((LIMPIA(K4125,1)),0)),0)</f>
        <v>0</v>
      </c>
      <c r="P4125" s="36">
        <f>IF(C4125="Saliente Nacional",(IFERROR((LIMPIA(K4125,1)),0)),0)</f>
        <v>0</v>
      </c>
      <c r="Q4125" s="36">
        <f>IF(C4125="Saliente Internacional",(IFERROR((LIMPIA(K4125,1)),0)),0)</f>
        <v>0</v>
      </c>
      <c r="R4125" s="36">
        <f t="shared" si="193"/>
        <v>0</v>
      </c>
      <c r="S4125" s="36">
        <f t="shared" si="194"/>
        <v>0</v>
      </c>
    </row>
    <row r="4126" spans="1:19" x14ac:dyDescent="0.25">
      <c r="A4126" s="101">
        <f>'DETALLE DE CONEXIONES'!P4126</f>
        <v>0</v>
      </c>
      <c r="B4126" s="36">
        <f>'DETALLE DE CONEXIONES'!I4126</f>
        <v>0</v>
      </c>
      <c r="C4126" s="36">
        <f>'DETALLE DE CONEXIONES'!BB4126</f>
        <v>0</v>
      </c>
      <c r="D4126" s="36">
        <f>'DETALLE DE CONEXIONES'!E4126</f>
        <v>0</v>
      </c>
      <c r="E4126" s="36">
        <f t="shared" si="192"/>
        <v>1</v>
      </c>
      <c r="F4126" s="36">
        <f>IFERROR(LIMPIA('DETALLE DE CONEXIONES'!N4126,1),0)</f>
        <v>0</v>
      </c>
      <c r="G4126" s="36" t="str">
        <f>LEFT('DETALLE DE CONEXIONES'!BE4126,3)</f>
        <v/>
      </c>
      <c r="H4126" s="36" t="str">
        <f>RIGHT('DETALLE DE CONEXIONES'!AK4126,2)</f>
        <v/>
      </c>
      <c r="I4126" s="36" t="str">
        <f>LEFT('DETALLE DE CONEXIONES'!AK4126,3)</f>
        <v/>
      </c>
      <c r="J4126" s="36" t="str">
        <f>LEFT('DETALLE DE CONEXIONES'!M4126,3)</f>
        <v/>
      </c>
      <c r="K4126" s="36" t="str">
        <f>IF(LEN('DETALLE DE CONEXIONES'!M4126)&lt;12,(RIGHT('DETALLE DE CONEXIONES'!M4126,5)),(RIGHT('DETALLE DE CONEXIONES'!M4126,6)))</f>
        <v/>
      </c>
      <c r="L4126" s="36">
        <f>IF(C4126="Saliente Local",(IFERROR((LIMPIA(J4126,1)),0)),0)</f>
        <v>0</v>
      </c>
      <c r="M4126" s="36">
        <f>IF(C4126="Saliente Nacional",(IFERROR((LIMPIA(J4126,1)),0)),0)</f>
        <v>0</v>
      </c>
      <c r="N4126" s="36">
        <f>IF(C4126="Saliente Internacional",(IFERROR((LIMPIA(J4126,1)),0)),0)</f>
        <v>0</v>
      </c>
      <c r="O4126" s="36">
        <f>IF(C4126="Saliente Local",(IFERROR((LIMPIA(K4126,1)),0)),0)</f>
        <v>0</v>
      </c>
      <c r="P4126" s="36">
        <f>IF(C4126="Saliente Nacional",(IFERROR((LIMPIA(K4126,1)),0)),0)</f>
        <v>0</v>
      </c>
      <c r="Q4126" s="36">
        <f>IF(C4126="Saliente Internacional",(IFERROR((LIMPIA(K4126,1)),0)),0)</f>
        <v>0</v>
      </c>
      <c r="R4126" s="36">
        <f t="shared" si="193"/>
        <v>0</v>
      </c>
      <c r="S4126" s="36">
        <f t="shared" si="194"/>
        <v>0</v>
      </c>
    </row>
    <row r="4127" spans="1:19" x14ac:dyDescent="0.25">
      <c r="A4127" s="101">
        <f>'DETALLE DE CONEXIONES'!P4127</f>
        <v>0</v>
      </c>
      <c r="B4127" s="36">
        <f>'DETALLE DE CONEXIONES'!I4127</f>
        <v>0</v>
      </c>
      <c r="C4127" s="36">
        <f>'DETALLE DE CONEXIONES'!BB4127</f>
        <v>0</v>
      </c>
      <c r="D4127" s="36">
        <f>'DETALLE DE CONEXIONES'!E4127</f>
        <v>0</v>
      </c>
      <c r="E4127" s="36">
        <f t="shared" si="192"/>
        <v>1</v>
      </c>
      <c r="F4127" s="36">
        <f>IFERROR(LIMPIA('DETALLE DE CONEXIONES'!N4127,1),0)</f>
        <v>0</v>
      </c>
      <c r="G4127" s="36" t="str">
        <f>LEFT('DETALLE DE CONEXIONES'!BE4127,3)</f>
        <v/>
      </c>
      <c r="H4127" s="36" t="str">
        <f>RIGHT('DETALLE DE CONEXIONES'!AK4127,2)</f>
        <v/>
      </c>
      <c r="I4127" s="36" t="str">
        <f>LEFT('DETALLE DE CONEXIONES'!AK4127,3)</f>
        <v/>
      </c>
      <c r="J4127" s="36" t="str">
        <f>LEFT('DETALLE DE CONEXIONES'!M4127,3)</f>
        <v/>
      </c>
      <c r="K4127" s="36" t="str">
        <f>IF(LEN('DETALLE DE CONEXIONES'!M4127)&lt;12,(RIGHT('DETALLE DE CONEXIONES'!M4127,5)),(RIGHT('DETALLE DE CONEXIONES'!M4127,6)))</f>
        <v/>
      </c>
      <c r="L4127" s="36">
        <f>IF(C4127="Saliente Local",(IFERROR((LIMPIA(J4127,1)),0)),0)</f>
        <v>0</v>
      </c>
      <c r="M4127" s="36">
        <f>IF(C4127="Saliente Nacional",(IFERROR((LIMPIA(J4127,1)),0)),0)</f>
        <v>0</v>
      </c>
      <c r="N4127" s="36">
        <f>IF(C4127="Saliente Internacional",(IFERROR((LIMPIA(J4127,1)),0)),0)</f>
        <v>0</v>
      </c>
      <c r="O4127" s="36">
        <f>IF(C4127="Saliente Local",(IFERROR((LIMPIA(K4127,1)),0)),0)</f>
        <v>0</v>
      </c>
      <c r="P4127" s="36">
        <f>IF(C4127="Saliente Nacional",(IFERROR((LIMPIA(K4127,1)),0)),0)</f>
        <v>0</v>
      </c>
      <c r="Q4127" s="36">
        <f>IF(C4127="Saliente Internacional",(IFERROR((LIMPIA(K4127,1)),0)),0)</f>
        <v>0</v>
      </c>
      <c r="R4127" s="36">
        <f t="shared" si="193"/>
        <v>0</v>
      </c>
      <c r="S4127" s="36">
        <f t="shared" si="194"/>
        <v>0</v>
      </c>
    </row>
    <row r="4128" spans="1:19" x14ac:dyDescent="0.25">
      <c r="A4128" s="101">
        <f>'DETALLE DE CONEXIONES'!P4128</f>
        <v>0</v>
      </c>
      <c r="B4128" s="36">
        <f>'DETALLE DE CONEXIONES'!I4128</f>
        <v>0</v>
      </c>
      <c r="C4128" s="36">
        <f>'DETALLE DE CONEXIONES'!BB4128</f>
        <v>0</v>
      </c>
      <c r="D4128" s="36">
        <f>'DETALLE DE CONEXIONES'!E4128</f>
        <v>0</v>
      </c>
      <c r="E4128" s="36">
        <f t="shared" si="192"/>
        <v>1</v>
      </c>
      <c r="F4128" s="36">
        <f>IFERROR(LIMPIA('DETALLE DE CONEXIONES'!N4128,1),0)</f>
        <v>0</v>
      </c>
      <c r="G4128" s="36" t="str">
        <f>LEFT('DETALLE DE CONEXIONES'!BE4128,3)</f>
        <v/>
      </c>
      <c r="H4128" s="36" t="str">
        <f>RIGHT('DETALLE DE CONEXIONES'!AK4128,2)</f>
        <v/>
      </c>
      <c r="I4128" s="36" t="str">
        <f>LEFT('DETALLE DE CONEXIONES'!AK4128,3)</f>
        <v/>
      </c>
      <c r="J4128" s="36" t="str">
        <f>LEFT('DETALLE DE CONEXIONES'!M4128,3)</f>
        <v/>
      </c>
      <c r="K4128" s="36" t="str">
        <f>IF(LEN('DETALLE DE CONEXIONES'!M4128)&lt;12,(RIGHT('DETALLE DE CONEXIONES'!M4128,5)),(RIGHT('DETALLE DE CONEXIONES'!M4128,6)))</f>
        <v/>
      </c>
      <c r="L4128" s="36">
        <f>IF(C4128="Saliente Local",(IFERROR((LIMPIA(J4128,1)),0)),0)</f>
        <v>0</v>
      </c>
      <c r="M4128" s="36">
        <f>IF(C4128="Saliente Nacional",(IFERROR((LIMPIA(J4128,1)),0)),0)</f>
        <v>0</v>
      </c>
      <c r="N4128" s="36">
        <f>IF(C4128="Saliente Internacional",(IFERROR((LIMPIA(J4128,1)),0)),0)</f>
        <v>0</v>
      </c>
      <c r="O4128" s="36">
        <f>IF(C4128="Saliente Local",(IFERROR((LIMPIA(K4128,1)),0)),0)</f>
        <v>0</v>
      </c>
      <c r="P4128" s="36">
        <f>IF(C4128="Saliente Nacional",(IFERROR((LIMPIA(K4128,1)),0)),0)</f>
        <v>0</v>
      </c>
      <c r="Q4128" s="36">
        <f>IF(C4128="Saliente Internacional",(IFERROR((LIMPIA(K4128,1)),0)),0)</f>
        <v>0</v>
      </c>
      <c r="R4128" s="36">
        <f t="shared" si="193"/>
        <v>0</v>
      </c>
      <c r="S4128" s="36">
        <f t="shared" si="194"/>
        <v>0</v>
      </c>
    </row>
    <row r="4129" spans="1:19" x14ac:dyDescent="0.25">
      <c r="A4129" s="101">
        <f>'DETALLE DE CONEXIONES'!P4129</f>
        <v>0</v>
      </c>
      <c r="B4129" s="36">
        <f>'DETALLE DE CONEXIONES'!I4129</f>
        <v>0</v>
      </c>
      <c r="C4129" s="36">
        <f>'DETALLE DE CONEXIONES'!BB4129</f>
        <v>0</v>
      </c>
      <c r="D4129" s="36">
        <f>'DETALLE DE CONEXIONES'!E4129</f>
        <v>0</v>
      </c>
      <c r="E4129" s="36">
        <f t="shared" si="192"/>
        <v>1</v>
      </c>
      <c r="F4129" s="36">
        <f>IFERROR(LIMPIA('DETALLE DE CONEXIONES'!N4129,1),0)</f>
        <v>0</v>
      </c>
      <c r="G4129" s="36" t="str">
        <f>LEFT('DETALLE DE CONEXIONES'!BE4129,3)</f>
        <v/>
      </c>
      <c r="H4129" s="36" t="str">
        <f>RIGHT('DETALLE DE CONEXIONES'!AK4129,2)</f>
        <v/>
      </c>
      <c r="I4129" s="36" t="str">
        <f>LEFT('DETALLE DE CONEXIONES'!AK4129,3)</f>
        <v/>
      </c>
      <c r="J4129" s="36" t="str">
        <f>LEFT('DETALLE DE CONEXIONES'!M4129,3)</f>
        <v/>
      </c>
      <c r="K4129" s="36" t="str">
        <f>IF(LEN('DETALLE DE CONEXIONES'!M4129)&lt;12,(RIGHT('DETALLE DE CONEXIONES'!M4129,5)),(RIGHT('DETALLE DE CONEXIONES'!M4129,6)))</f>
        <v/>
      </c>
      <c r="L4129" s="36">
        <f>IF(C4129="Saliente Local",(IFERROR((LIMPIA(J4129,1)),0)),0)</f>
        <v>0</v>
      </c>
      <c r="M4129" s="36">
        <f>IF(C4129="Saliente Nacional",(IFERROR((LIMPIA(J4129,1)),0)),0)</f>
        <v>0</v>
      </c>
      <c r="N4129" s="36">
        <f>IF(C4129="Saliente Internacional",(IFERROR((LIMPIA(J4129,1)),0)),0)</f>
        <v>0</v>
      </c>
      <c r="O4129" s="36">
        <f>IF(C4129="Saliente Local",(IFERROR((LIMPIA(K4129,1)),0)),0)</f>
        <v>0</v>
      </c>
      <c r="P4129" s="36">
        <f>IF(C4129="Saliente Nacional",(IFERROR((LIMPIA(K4129,1)),0)),0)</f>
        <v>0</v>
      </c>
      <c r="Q4129" s="36">
        <f>IF(C4129="Saliente Internacional",(IFERROR((LIMPIA(K4129,1)),0)),0)</f>
        <v>0</v>
      </c>
      <c r="R4129" s="36">
        <f t="shared" si="193"/>
        <v>0</v>
      </c>
      <c r="S4129" s="36">
        <f t="shared" si="194"/>
        <v>0</v>
      </c>
    </row>
    <row r="4130" spans="1:19" x14ac:dyDescent="0.25">
      <c r="A4130" s="101">
        <f>'DETALLE DE CONEXIONES'!P4130</f>
        <v>0</v>
      </c>
      <c r="B4130" s="36">
        <f>'DETALLE DE CONEXIONES'!I4130</f>
        <v>0</v>
      </c>
      <c r="C4130" s="36">
        <f>'DETALLE DE CONEXIONES'!BB4130</f>
        <v>0</v>
      </c>
      <c r="D4130" s="36">
        <f>'DETALLE DE CONEXIONES'!E4130</f>
        <v>0</v>
      </c>
      <c r="E4130" s="36">
        <f t="shared" si="192"/>
        <v>1</v>
      </c>
      <c r="F4130" s="36">
        <f>IFERROR(LIMPIA('DETALLE DE CONEXIONES'!N4130,1),0)</f>
        <v>0</v>
      </c>
      <c r="G4130" s="36" t="str">
        <f>LEFT('DETALLE DE CONEXIONES'!BE4130,3)</f>
        <v/>
      </c>
      <c r="H4130" s="36" t="str">
        <f>RIGHT('DETALLE DE CONEXIONES'!AK4130,2)</f>
        <v/>
      </c>
      <c r="I4130" s="36" t="str">
        <f>LEFT('DETALLE DE CONEXIONES'!AK4130,3)</f>
        <v/>
      </c>
      <c r="J4130" s="36" t="str">
        <f>LEFT('DETALLE DE CONEXIONES'!M4130,3)</f>
        <v/>
      </c>
      <c r="K4130" s="36" t="str">
        <f>IF(LEN('DETALLE DE CONEXIONES'!M4130)&lt;12,(RIGHT('DETALLE DE CONEXIONES'!M4130,5)),(RIGHT('DETALLE DE CONEXIONES'!M4130,6)))</f>
        <v/>
      </c>
      <c r="L4130" s="36">
        <f>IF(C4130="Saliente Local",(IFERROR((LIMPIA(J4130,1)),0)),0)</f>
        <v>0</v>
      </c>
      <c r="M4130" s="36">
        <f>IF(C4130="Saliente Nacional",(IFERROR((LIMPIA(J4130,1)),0)),0)</f>
        <v>0</v>
      </c>
      <c r="N4130" s="36">
        <f>IF(C4130="Saliente Internacional",(IFERROR((LIMPIA(J4130,1)),0)),0)</f>
        <v>0</v>
      </c>
      <c r="O4130" s="36">
        <f>IF(C4130="Saliente Local",(IFERROR((LIMPIA(K4130,1)),0)),0)</f>
        <v>0</v>
      </c>
      <c r="P4130" s="36">
        <f>IF(C4130="Saliente Nacional",(IFERROR((LIMPIA(K4130,1)),0)),0)</f>
        <v>0</v>
      </c>
      <c r="Q4130" s="36">
        <f>IF(C4130="Saliente Internacional",(IFERROR((LIMPIA(K4130,1)),0)),0)</f>
        <v>0</v>
      </c>
      <c r="R4130" s="36">
        <f t="shared" si="193"/>
        <v>0</v>
      </c>
      <c r="S4130" s="36">
        <f t="shared" si="194"/>
        <v>0</v>
      </c>
    </row>
    <row r="4131" spans="1:19" x14ac:dyDescent="0.25">
      <c r="A4131" s="101">
        <f>'DETALLE DE CONEXIONES'!P4131</f>
        <v>0</v>
      </c>
      <c r="B4131" s="36">
        <f>'DETALLE DE CONEXIONES'!I4131</f>
        <v>0</v>
      </c>
      <c r="C4131" s="36">
        <f>'DETALLE DE CONEXIONES'!BB4131</f>
        <v>0</v>
      </c>
      <c r="D4131" s="36">
        <f>'DETALLE DE CONEXIONES'!E4131</f>
        <v>0</v>
      </c>
      <c r="E4131" s="36">
        <f t="shared" si="192"/>
        <v>1</v>
      </c>
      <c r="F4131" s="36">
        <f>IFERROR(LIMPIA('DETALLE DE CONEXIONES'!N4131,1),0)</f>
        <v>0</v>
      </c>
      <c r="G4131" s="36" t="str">
        <f>LEFT('DETALLE DE CONEXIONES'!BE4131,3)</f>
        <v/>
      </c>
      <c r="H4131" s="36" t="str">
        <f>RIGHT('DETALLE DE CONEXIONES'!AK4131,2)</f>
        <v/>
      </c>
      <c r="I4131" s="36" t="str">
        <f>LEFT('DETALLE DE CONEXIONES'!AK4131,3)</f>
        <v/>
      </c>
      <c r="J4131" s="36" t="str">
        <f>LEFT('DETALLE DE CONEXIONES'!M4131,3)</f>
        <v/>
      </c>
      <c r="K4131" s="36" t="str">
        <f>IF(LEN('DETALLE DE CONEXIONES'!M4131)&lt;12,(RIGHT('DETALLE DE CONEXIONES'!M4131,5)),(RIGHT('DETALLE DE CONEXIONES'!M4131,6)))</f>
        <v/>
      </c>
      <c r="L4131" s="36">
        <f>IF(C4131="Saliente Local",(IFERROR((LIMPIA(J4131,1)),0)),0)</f>
        <v>0</v>
      </c>
      <c r="M4131" s="36">
        <f>IF(C4131="Saliente Nacional",(IFERROR((LIMPIA(J4131,1)),0)),0)</f>
        <v>0</v>
      </c>
      <c r="N4131" s="36">
        <f>IF(C4131="Saliente Internacional",(IFERROR((LIMPIA(J4131,1)),0)),0)</f>
        <v>0</v>
      </c>
      <c r="O4131" s="36">
        <f>IF(C4131="Saliente Local",(IFERROR((LIMPIA(K4131,1)),0)),0)</f>
        <v>0</v>
      </c>
      <c r="P4131" s="36">
        <f>IF(C4131="Saliente Nacional",(IFERROR((LIMPIA(K4131,1)),0)),0)</f>
        <v>0</v>
      </c>
      <c r="Q4131" s="36">
        <f>IF(C4131="Saliente Internacional",(IFERROR((LIMPIA(K4131,1)),0)),0)</f>
        <v>0</v>
      </c>
      <c r="R4131" s="36">
        <f t="shared" si="193"/>
        <v>0</v>
      </c>
      <c r="S4131" s="36">
        <f t="shared" si="194"/>
        <v>0</v>
      </c>
    </row>
    <row r="4132" spans="1:19" x14ac:dyDescent="0.25">
      <c r="A4132" s="101">
        <f>'DETALLE DE CONEXIONES'!P4132</f>
        <v>0</v>
      </c>
      <c r="B4132" s="36">
        <f>'DETALLE DE CONEXIONES'!I4132</f>
        <v>0</v>
      </c>
      <c r="C4132" s="36">
        <f>'DETALLE DE CONEXIONES'!BB4132</f>
        <v>0</v>
      </c>
      <c r="D4132" s="36">
        <f>'DETALLE DE CONEXIONES'!E4132</f>
        <v>0</v>
      </c>
      <c r="E4132" s="36">
        <f t="shared" si="192"/>
        <v>1</v>
      </c>
      <c r="F4132" s="36">
        <f>IFERROR(LIMPIA('DETALLE DE CONEXIONES'!N4132,1),0)</f>
        <v>0</v>
      </c>
      <c r="G4132" s="36" t="str">
        <f>LEFT('DETALLE DE CONEXIONES'!BE4132,3)</f>
        <v/>
      </c>
      <c r="H4132" s="36" t="str">
        <f>RIGHT('DETALLE DE CONEXIONES'!AK4132,2)</f>
        <v/>
      </c>
      <c r="I4132" s="36" t="str">
        <f>LEFT('DETALLE DE CONEXIONES'!AK4132,3)</f>
        <v/>
      </c>
      <c r="J4132" s="36" t="str">
        <f>LEFT('DETALLE DE CONEXIONES'!M4132,3)</f>
        <v/>
      </c>
      <c r="K4132" s="36" t="str">
        <f>IF(LEN('DETALLE DE CONEXIONES'!M4132)&lt;12,(RIGHT('DETALLE DE CONEXIONES'!M4132,5)),(RIGHT('DETALLE DE CONEXIONES'!M4132,6)))</f>
        <v/>
      </c>
      <c r="L4132" s="36">
        <f>IF(C4132="Saliente Local",(IFERROR((LIMPIA(J4132,1)),0)),0)</f>
        <v>0</v>
      </c>
      <c r="M4132" s="36">
        <f>IF(C4132="Saliente Nacional",(IFERROR((LIMPIA(J4132,1)),0)),0)</f>
        <v>0</v>
      </c>
      <c r="N4132" s="36">
        <f>IF(C4132="Saliente Internacional",(IFERROR((LIMPIA(J4132,1)),0)),0)</f>
        <v>0</v>
      </c>
      <c r="O4132" s="36">
        <f>IF(C4132="Saliente Local",(IFERROR((LIMPIA(K4132,1)),0)),0)</f>
        <v>0</v>
      </c>
      <c r="P4132" s="36">
        <f>IF(C4132="Saliente Nacional",(IFERROR((LIMPIA(K4132,1)),0)),0)</f>
        <v>0</v>
      </c>
      <c r="Q4132" s="36">
        <f>IF(C4132="Saliente Internacional",(IFERROR((LIMPIA(K4132,1)),0)),0)</f>
        <v>0</v>
      </c>
      <c r="R4132" s="36">
        <f t="shared" si="193"/>
        <v>0</v>
      </c>
      <c r="S4132" s="36">
        <f t="shared" si="194"/>
        <v>0</v>
      </c>
    </row>
    <row r="4133" spans="1:19" x14ac:dyDescent="0.25">
      <c r="A4133" s="101">
        <f>'DETALLE DE CONEXIONES'!P4133</f>
        <v>0</v>
      </c>
      <c r="B4133" s="36">
        <f>'DETALLE DE CONEXIONES'!I4133</f>
        <v>0</v>
      </c>
      <c r="C4133" s="36">
        <f>'DETALLE DE CONEXIONES'!BB4133</f>
        <v>0</v>
      </c>
      <c r="D4133" s="36">
        <f>'DETALLE DE CONEXIONES'!E4133</f>
        <v>0</v>
      </c>
      <c r="E4133" s="36">
        <f t="shared" si="192"/>
        <v>1</v>
      </c>
      <c r="F4133" s="36">
        <f>IFERROR(LIMPIA('DETALLE DE CONEXIONES'!N4133,1),0)</f>
        <v>0</v>
      </c>
      <c r="G4133" s="36" t="str">
        <f>LEFT('DETALLE DE CONEXIONES'!BE4133,3)</f>
        <v/>
      </c>
      <c r="H4133" s="36" t="str">
        <f>RIGHT('DETALLE DE CONEXIONES'!AK4133,2)</f>
        <v/>
      </c>
      <c r="I4133" s="36" t="str">
        <f>LEFT('DETALLE DE CONEXIONES'!AK4133,3)</f>
        <v/>
      </c>
      <c r="J4133" s="36" t="str">
        <f>LEFT('DETALLE DE CONEXIONES'!M4133,3)</f>
        <v/>
      </c>
      <c r="K4133" s="36" t="str">
        <f>IF(LEN('DETALLE DE CONEXIONES'!M4133)&lt;12,(RIGHT('DETALLE DE CONEXIONES'!M4133,5)),(RIGHT('DETALLE DE CONEXIONES'!M4133,6)))</f>
        <v/>
      </c>
      <c r="L4133" s="36">
        <f>IF(C4133="Saliente Local",(IFERROR((LIMPIA(J4133,1)),0)),0)</f>
        <v>0</v>
      </c>
      <c r="M4133" s="36">
        <f>IF(C4133="Saliente Nacional",(IFERROR((LIMPIA(J4133,1)),0)),0)</f>
        <v>0</v>
      </c>
      <c r="N4133" s="36">
        <f>IF(C4133="Saliente Internacional",(IFERROR((LIMPIA(J4133,1)),0)),0)</f>
        <v>0</v>
      </c>
      <c r="O4133" s="36">
        <f>IF(C4133="Saliente Local",(IFERROR((LIMPIA(K4133,1)),0)),0)</f>
        <v>0</v>
      </c>
      <c r="P4133" s="36">
        <f>IF(C4133="Saliente Nacional",(IFERROR((LIMPIA(K4133,1)),0)),0)</f>
        <v>0</v>
      </c>
      <c r="Q4133" s="36">
        <f>IF(C4133="Saliente Internacional",(IFERROR((LIMPIA(K4133,1)),0)),0)</f>
        <v>0</v>
      </c>
      <c r="R4133" s="36">
        <f t="shared" si="193"/>
        <v>0</v>
      </c>
      <c r="S4133" s="36">
        <f t="shared" si="194"/>
        <v>0</v>
      </c>
    </row>
    <row r="4134" spans="1:19" x14ac:dyDescent="0.25">
      <c r="A4134" s="101">
        <f>'DETALLE DE CONEXIONES'!P4134</f>
        <v>0</v>
      </c>
      <c r="B4134" s="36">
        <f>'DETALLE DE CONEXIONES'!I4134</f>
        <v>0</v>
      </c>
      <c r="C4134" s="36">
        <f>'DETALLE DE CONEXIONES'!BB4134</f>
        <v>0</v>
      </c>
      <c r="D4134" s="36">
        <f>'DETALLE DE CONEXIONES'!E4134</f>
        <v>0</v>
      </c>
      <c r="E4134" s="36">
        <f t="shared" si="192"/>
        <v>1</v>
      </c>
      <c r="F4134" s="36">
        <f>IFERROR(LIMPIA('DETALLE DE CONEXIONES'!N4134,1),0)</f>
        <v>0</v>
      </c>
      <c r="G4134" s="36" t="str">
        <f>LEFT('DETALLE DE CONEXIONES'!BE4134,3)</f>
        <v/>
      </c>
      <c r="H4134" s="36" t="str">
        <f>RIGHT('DETALLE DE CONEXIONES'!AK4134,2)</f>
        <v/>
      </c>
      <c r="I4134" s="36" t="str">
        <f>LEFT('DETALLE DE CONEXIONES'!AK4134,3)</f>
        <v/>
      </c>
      <c r="J4134" s="36" t="str">
        <f>LEFT('DETALLE DE CONEXIONES'!M4134,3)</f>
        <v/>
      </c>
      <c r="K4134" s="36" t="str">
        <f>IF(LEN('DETALLE DE CONEXIONES'!M4134)&lt;12,(RIGHT('DETALLE DE CONEXIONES'!M4134,5)),(RIGHT('DETALLE DE CONEXIONES'!M4134,6)))</f>
        <v/>
      </c>
      <c r="L4134" s="36">
        <f>IF(C4134="Saliente Local",(IFERROR((LIMPIA(J4134,1)),0)),0)</f>
        <v>0</v>
      </c>
      <c r="M4134" s="36">
        <f>IF(C4134="Saliente Nacional",(IFERROR((LIMPIA(J4134,1)),0)),0)</f>
        <v>0</v>
      </c>
      <c r="N4134" s="36">
        <f>IF(C4134="Saliente Internacional",(IFERROR((LIMPIA(J4134,1)),0)),0)</f>
        <v>0</v>
      </c>
      <c r="O4134" s="36">
        <f>IF(C4134="Saliente Local",(IFERROR((LIMPIA(K4134,1)),0)),0)</f>
        <v>0</v>
      </c>
      <c r="P4134" s="36">
        <f>IF(C4134="Saliente Nacional",(IFERROR((LIMPIA(K4134,1)),0)),0)</f>
        <v>0</v>
      </c>
      <c r="Q4134" s="36">
        <f>IF(C4134="Saliente Internacional",(IFERROR((LIMPIA(K4134,1)),0)),0)</f>
        <v>0</v>
      </c>
      <c r="R4134" s="36">
        <f t="shared" si="193"/>
        <v>0</v>
      </c>
      <c r="S4134" s="36">
        <f t="shared" si="194"/>
        <v>0</v>
      </c>
    </row>
    <row r="4135" spans="1:19" x14ac:dyDescent="0.25">
      <c r="A4135" s="101">
        <f>'DETALLE DE CONEXIONES'!P4135</f>
        <v>0</v>
      </c>
      <c r="B4135" s="36">
        <f>'DETALLE DE CONEXIONES'!I4135</f>
        <v>0</v>
      </c>
      <c r="C4135" s="36">
        <f>'DETALLE DE CONEXIONES'!BB4135</f>
        <v>0</v>
      </c>
      <c r="D4135" s="36">
        <f>'DETALLE DE CONEXIONES'!E4135</f>
        <v>0</v>
      </c>
      <c r="E4135" s="36">
        <f t="shared" si="192"/>
        <v>1</v>
      </c>
      <c r="F4135" s="36">
        <f>IFERROR(LIMPIA('DETALLE DE CONEXIONES'!N4135,1),0)</f>
        <v>0</v>
      </c>
      <c r="G4135" s="36" t="str">
        <f>LEFT('DETALLE DE CONEXIONES'!BE4135,3)</f>
        <v/>
      </c>
      <c r="H4135" s="36" t="str">
        <f>RIGHT('DETALLE DE CONEXIONES'!AK4135,2)</f>
        <v/>
      </c>
      <c r="I4135" s="36" t="str">
        <f>LEFT('DETALLE DE CONEXIONES'!AK4135,3)</f>
        <v/>
      </c>
      <c r="J4135" s="36" t="str">
        <f>LEFT('DETALLE DE CONEXIONES'!M4135,3)</f>
        <v/>
      </c>
      <c r="K4135" s="36" t="str">
        <f>IF(LEN('DETALLE DE CONEXIONES'!M4135)&lt;12,(RIGHT('DETALLE DE CONEXIONES'!M4135,5)),(RIGHT('DETALLE DE CONEXIONES'!M4135,6)))</f>
        <v/>
      </c>
      <c r="L4135" s="36">
        <f>IF(C4135="Saliente Local",(IFERROR((LIMPIA(J4135,1)),0)),0)</f>
        <v>0</v>
      </c>
      <c r="M4135" s="36">
        <f>IF(C4135="Saliente Nacional",(IFERROR((LIMPIA(J4135,1)),0)),0)</f>
        <v>0</v>
      </c>
      <c r="N4135" s="36">
        <f>IF(C4135="Saliente Internacional",(IFERROR((LIMPIA(J4135,1)),0)),0)</f>
        <v>0</v>
      </c>
      <c r="O4135" s="36">
        <f>IF(C4135="Saliente Local",(IFERROR((LIMPIA(K4135,1)),0)),0)</f>
        <v>0</v>
      </c>
      <c r="P4135" s="36">
        <f>IF(C4135="Saliente Nacional",(IFERROR((LIMPIA(K4135,1)),0)),0)</f>
        <v>0</v>
      </c>
      <c r="Q4135" s="36">
        <f>IF(C4135="Saliente Internacional",(IFERROR((LIMPIA(K4135,1)),0)),0)</f>
        <v>0</v>
      </c>
      <c r="R4135" s="36">
        <f t="shared" si="193"/>
        <v>0</v>
      </c>
      <c r="S4135" s="36">
        <f t="shared" si="194"/>
        <v>0</v>
      </c>
    </row>
    <row r="4136" spans="1:19" x14ac:dyDescent="0.25">
      <c r="A4136" s="101">
        <f>'DETALLE DE CONEXIONES'!P4136</f>
        <v>0</v>
      </c>
      <c r="B4136" s="36">
        <f>'DETALLE DE CONEXIONES'!I4136</f>
        <v>0</v>
      </c>
      <c r="C4136" s="36">
        <f>'DETALLE DE CONEXIONES'!BB4136</f>
        <v>0</v>
      </c>
      <c r="D4136" s="36">
        <f>'DETALLE DE CONEXIONES'!E4136</f>
        <v>0</v>
      </c>
      <c r="E4136" s="36">
        <f t="shared" si="192"/>
        <v>1</v>
      </c>
      <c r="F4136" s="36">
        <f>IFERROR(LIMPIA('DETALLE DE CONEXIONES'!N4136,1),0)</f>
        <v>0</v>
      </c>
      <c r="G4136" s="36" t="str">
        <f>LEFT('DETALLE DE CONEXIONES'!BE4136,3)</f>
        <v/>
      </c>
      <c r="H4136" s="36" t="str">
        <f>RIGHT('DETALLE DE CONEXIONES'!AK4136,2)</f>
        <v/>
      </c>
      <c r="I4136" s="36" t="str">
        <f>LEFT('DETALLE DE CONEXIONES'!AK4136,3)</f>
        <v/>
      </c>
      <c r="J4136" s="36" t="str">
        <f>LEFT('DETALLE DE CONEXIONES'!M4136,3)</f>
        <v/>
      </c>
      <c r="K4136" s="36" t="str">
        <f>IF(LEN('DETALLE DE CONEXIONES'!M4136)&lt;12,(RIGHT('DETALLE DE CONEXIONES'!M4136,5)),(RIGHT('DETALLE DE CONEXIONES'!M4136,6)))</f>
        <v/>
      </c>
      <c r="L4136" s="36">
        <f>IF(C4136="Saliente Local",(IFERROR((LIMPIA(J4136,1)),0)),0)</f>
        <v>0</v>
      </c>
      <c r="M4136" s="36">
        <f>IF(C4136="Saliente Nacional",(IFERROR((LIMPIA(J4136,1)),0)),0)</f>
        <v>0</v>
      </c>
      <c r="N4136" s="36">
        <f>IF(C4136="Saliente Internacional",(IFERROR((LIMPIA(J4136,1)),0)),0)</f>
        <v>0</v>
      </c>
      <c r="O4136" s="36">
        <f>IF(C4136="Saliente Local",(IFERROR((LIMPIA(K4136,1)),0)),0)</f>
        <v>0</v>
      </c>
      <c r="P4136" s="36">
        <f>IF(C4136="Saliente Nacional",(IFERROR((LIMPIA(K4136,1)),0)),0)</f>
        <v>0</v>
      </c>
      <c r="Q4136" s="36">
        <f>IF(C4136="Saliente Internacional",(IFERROR((LIMPIA(K4136,1)),0)),0)</f>
        <v>0</v>
      </c>
      <c r="R4136" s="36">
        <f t="shared" si="193"/>
        <v>0</v>
      </c>
      <c r="S4136" s="36">
        <f t="shared" si="194"/>
        <v>0</v>
      </c>
    </row>
    <row r="4137" spans="1:19" x14ac:dyDescent="0.25">
      <c r="A4137" s="101">
        <f>'DETALLE DE CONEXIONES'!P4137</f>
        <v>0</v>
      </c>
      <c r="B4137" s="36">
        <f>'DETALLE DE CONEXIONES'!I4137</f>
        <v>0</v>
      </c>
      <c r="C4137" s="36">
        <f>'DETALLE DE CONEXIONES'!BB4137</f>
        <v>0</v>
      </c>
      <c r="D4137" s="36">
        <f>'DETALLE DE CONEXIONES'!E4137</f>
        <v>0</v>
      </c>
      <c r="E4137" s="36">
        <f t="shared" si="192"/>
        <v>1</v>
      </c>
      <c r="F4137" s="36">
        <f>IFERROR(LIMPIA('DETALLE DE CONEXIONES'!N4137,1),0)</f>
        <v>0</v>
      </c>
      <c r="G4137" s="36" t="str">
        <f>LEFT('DETALLE DE CONEXIONES'!BE4137,3)</f>
        <v/>
      </c>
      <c r="H4137" s="36" t="str">
        <f>RIGHT('DETALLE DE CONEXIONES'!AK4137,2)</f>
        <v/>
      </c>
      <c r="I4137" s="36" t="str">
        <f>LEFT('DETALLE DE CONEXIONES'!AK4137,3)</f>
        <v/>
      </c>
      <c r="J4137" s="36" t="str">
        <f>LEFT('DETALLE DE CONEXIONES'!M4137,3)</f>
        <v/>
      </c>
      <c r="K4137" s="36" t="str">
        <f>IF(LEN('DETALLE DE CONEXIONES'!M4137)&lt;12,(RIGHT('DETALLE DE CONEXIONES'!M4137,5)),(RIGHT('DETALLE DE CONEXIONES'!M4137,6)))</f>
        <v/>
      </c>
      <c r="L4137" s="36">
        <f>IF(C4137="Saliente Local",(IFERROR((LIMPIA(J4137,1)),0)),0)</f>
        <v>0</v>
      </c>
      <c r="M4137" s="36">
        <f>IF(C4137="Saliente Nacional",(IFERROR((LIMPIA(J4137,1)),0)),0)</f>
        <v>0</v>
      </c>
      <c r="N4137" s="36">
        <f>IF(C4137="Saliente Internacional",(IFERROR((LIMPIA(J4137,1)),0)),0)</f>
        <v>0</v>
      </c>
      <c r="O4137" s="36">
        <f>IF(C4137="Saliente Local",(IFERROR((LIMPIA(K4137,1)),0)),0)</f>
        <v>0</v>
      </c>
      <c r="P4137" s="36">
        <f>IF(C4137="Saliente Nacional",(IFERROR((LIMPIA(K4137,1)),0)),0)</f>
        <v>0</v>
      </c>
      <c r="Q4137" s="36">
        <f>IF(C4137="Saliente Internacional",(IFERROR((LIMPIA(K4137,1)),0)),0)</f>
        <v>0</v>
      </c>
      <c r="R4137" s="36">
        <f t="shared" si="193"/>
        <v>0</v>
      </c>
      <c r="S4137" s="36">
        <f t="shared" si="194"/>
        <v>0</v>
      </c>
    </row>
    <row r="4138" spans="1:19" x14ac:dyDescent="0.25">
      <c r="A4138" s="101">
        <f>'DETALLE DE CONEXIONES'!P4138</f>
        <v>0</v>
      </c>
      <c r="B4138" s="36">
        <f>'DETALLE DE CONEXIONES'!I4138</f>
        <v>0</v>
      </c>
      <c r="C4138" s="36">
        <f>'DETALLE DE CONEXIONES'!BB4138</f>
        <v>0</v>
      </c>
      <c r="D4138" s="36">
        <f>'DETALLE DE CONEXIONES'!E4138</f>
        <v>0</v>
      </c>
      <c r="E4138" s="36">
        <f t="shared" si="192"/>
        <v>1</v>
      </c>
      <c r="F4138" s="36">
        <f>IFERROR(LIMPIA('DETALLE DE CONEXIONES'!N4138,1),0)</f>
        <v>0</v>
      </c>
      <c r="G4138" s="36" t="str">
        <f>LEFT('DETALLE DE CONEXIONES'!BE4138,3)</f>
        <v/>
      </c>
      <c r="H4138" s="36" t="str">
        <f>RIGHT('DETALLE DE CONEXIONES'!AK4138,2)</f>
        <v/>
      </c>
      <c r="I4138" s="36" t="str">
        <f>LEFT('DETALLE DE CONEXIONES'!AK4138,3)</f>
        <v/>
      </c>
      <c r="J4138" s="36" t="str">
        <f>LEFT('DETALLE DE CONEXIONES'!M4138,3)</f>
        <v/>
      </c>
      <c r="K4138" s="36" t="str">
        <f>IF(LEN('DETALLE DE CONEXIONES'!M4138)&lt;12,(RIGHT('DETALLE DE CONEXIONES'!M4138,5)),(RIGHT('DETALLE DE CONEXIONES'!M4138,6)))</f>
        <v/>
      </c>
      <c r="L4138" s="36">
        <f>IF(C4138="Saliente Local",(IFERROR((LIMPIA(J4138,1)),0)),0)</f>
        <v>0</v>
      </c>
      <c r="M4138" s="36">
        <f>IF(C4138="Saliente Nacional",(IFERROR((LIMPIA(J4138,1)),0)),0)</f>
        <v>0</v>
      </c>
      <c r="N4138" s="36">
        <f>IF(C4138="Saliente Internacional",(IFERROR((LIMPIA(J4138,1)),0)),0)</f>
        <v>0</v>
      </c>
      <c r="O4138" s="36">
        <f>IF(C4138="Saliente Local",(IFERROR((LIMPIA(K4138,1)),0)),0)</f>
        <v>0</v>
      </c>
      <c r="P4138" s="36">
        <f>IF(C4138="Saliente Nacional",(IFERROR((LIMPIA(K4138,1)),0)),0)</f>
        <v>0</v>
      </c>
      <c r="Q4138" s="36">
        <f>IF(C4138="Saliente Internacional",(IFERROR((LIMPIA(K4138,1)),0)),0)</f>
        <v>0</v>
      </c>
      <c r="R4138" s="36">
        <f t="shared" si="193"/>
        <v>0</v>
      </c>
      <c r="S4138" s="36">
        <f t="shared" si="194"/>
        <v>0</v>
      </c>
    </row>
    <row r="4139" spans="1:19" x14ac:dyDescent="0.25">
      <c r="A4139" s="101">
        <f>'DETALLE DE CONEXIONES'!P4139</f>
        <v>0</v>
      </c>
      <c r="B4139" s="36">
        <f>'DETALLE DE CONEXIONES'!I4139</f>
        <v>0</v>
      </c>
      <c r="C4139" s="36">
        <f>'DETALLE DE CONEXIONES'!BB4139</f>
        <v>0</v>
      </c>
      <c r="D4139" s="36">
        <f>'DETALLE DE CONEXIONES'!E4139</f>
        <v>0</v>
      </c>
      <c r="E4139" s="36">
        <f t="shared" si="192"/>
        <v>1</v>
      </c>
      <c r="F4139" s="36">
        <f>IFERROR(LIMPIA('DETALLE DE CONEXIONES'!N4139,1),0)</f>
        <v>0</v>
      </c>
      <c r="G4139" s="36" t="str">
        <f>LEFT('DETALLE DE CONEXIONES'!BE4139,3)</f>
        <v/>
      </c>
      <c r="H4139" s="36" t="str">
        <f>RIGHT('DETALLE DE CONEXIONES'!AK4139,2)</f>
        <v/>
      </c>
      <c r="I4139" s="36" t="str">
        <f>LEFT('DETALLE DE CONEXIONES'!AK4139,3)</f>
        <v/>
      </c>
      <c r="J4139" s="36" t="str">
        <f>LEFT('DETALLE DE CONEXIONES'!M4139,3)</f>
        <v/>
      </c>
      <c r="K4139" s="36" t="str">
        <f>IF(LEN('DETALLE DE CONEXIONES'!M4139)&lt;12,(RIGHT('DETALLE DE CONEXIONES'!M4139,5)),(RIGHT('DETALLE DE CONEXIONES'!M4139,6)))</f>
        <v/>
      </c>
      <c r="L4139" s="36">
        <f>IF(C4139="Saliente Local",(IFERROR((LIMPIA(J4139,1)),0)),0)</f>
        <v>0</v>
      </c>
      <c r="M4139" s="36">
        <f>IF(C4139="Saliente Nacional",(IFERROR((LIMPIA(J4139,1)),0)),0)</f>
        <v>0</v>
      </c>
      <c r="N4139" s="36">
        <f>IF(C4139="Saliente Internacional",(IFERROR((LIMPIA(J4139,1)),0)),0)</f>
        <v>0</v>
      </c>
      <c r="O4139" s="36">
        <f>IF(C4139="Saliente Local",(IFERROR((LIMPIA(K4139,1)),0)),0)</f>
        <v>0</v>
      </c>
      <c r="P4139" s="36">
        <f>IF(C4139="Saliente Nacional",(IFERROR((LIMPIA(K4139,1)),0)),0)</f>
        <v>0</v>
      </c>
      <c r="Q4139" s="36">
        <f>IF(C4139="Saliente Internacional",(IFERROR((LIMPIA(K4139,1)),0)),0)</f>
        <v>0</v>
      </c>
      <c r="R4139" s="36">
        <f t="shared" si="193"/>
        <v>0</v>
      </c>
      <c r="S4139" s="36">
        <f t="shared" si="194"/>
        <v>0</v>
      </c>
    </row>
    <row r="4140" spans="1:19" x14ac:dyDescent="0.25">
      <c r="A4140" s="101">
        <f>'DETALLE DE CONEXIONES'!P4140</f>
        <v>0</v>
      </c>
      <c r="B4140" s="36">
        <f>'DETALLE DE CONEXIONES'!I4140</f>
        <v>0</v>
      </c>
      <c r="C4140" s="36">
        <f>'DETALLE DE CONEXIONES'!BB4140</f>
        <v>0</v>
      </c>
      <c r="D4140" s="36">
        <f>'DETALLE DE CONEXIONES'!E4140</f>
        <v>0</v>
      </c>
      <c r="E4140" s="36">
        <f t="shared" si="192"/>
        <v>1</v>
      </c>
      <c r="F4140" s="36">
        <f>IFERROR(LIMPIA('DETALLE DE CONEXIONES'!N4140,1),0)</f>
        <v>0</v>
      </c>
      <c r="G4140" s="36" t="str">
        <f>LEFT('DETALLE DE CONEXIONES'!BE4140,3)</f>
        <v/>
      </c>
      <c r="H4140" s="36" t="str">
        <f>RIGHT('DETALLE DE CONEXIONES'!AK4140,2)</f>
        <v/>
      </c>
      <c r="I4140" s="36" t="str">
        <f>LEFT('DETALLE DE CONEXIONES'!AK4140,3)</f>
        <v/>
      </c>
      <c r="J4140" s="36" t="str">
        <f>LEFT('DETALLE DE CONEXIONES'!M4140,3)</f>
        <v/>
      </c>
      <c r="K4140" s="36" t="str">
        <f>IF(LEN('DETALLE DE CONEXIONES'!M4140)&lt;12,(RIGHT('DETALLE DE CONEXIONES'!M4140,5)),(RIGHT('DETALLE DE CONEXIONES'!M4140,6)))</f>
        <v/>
      </c>
      <c r="L4140" s="36">
        <f>IF(C4140="Saliente Local",(IFERROR((LIMPIA(J4140,1)),0)),0)</f>
        <v>0</v>
      </c>
      <c r="M4140" s="36">
        <f>IF(C4140="Saliente Nacional",(IFERROR((LIMPIA(J4140,1)),0)),0)</f>
        <v>0</v>
      </c>
      <c r="N4140" s="36">
        <f>IF(C4140="Saliente Internacional",(IFERROR((LIMPIA(J4140,1)),0)),0)</f>
        <v>0</v>
      </c>
      <c r="O4140" s="36">
        <f>IF(C4140="Saliente Local",(IFERROR((LIMPIA(K4140,1)),0)),0)</f>
        <v>0</v>
      </c>
      <c r="P4140" s="36">
        <f>IF(C4140="Saliente Nacional",(IFERROR((LIMPIA(K4140,1)),0)),0)</f>
        <v>0</v>
      </c>
      <c r="Q4140" s="36">
        <f>IF(C4140="Saliente Internacional",(IFERROR((LIMPIA(K4140,1)),0)),0)</f>
        <v>0</v>
      </c>
      <c r="R4140" s="36">
        <f t="shared" si="193"/>
        <v>0</v>
      </c>
      <c r="S4140" s="36">
        <f t="shared" si="194"/>
        <v>0</v>
      </c>
    </row>
    <row r="4141" spans="1:19" x14ac:dyDescent="0.25">
      <c r="A4141" s="101">
        <f>'DETALLE DE CONEXIONES'!P4141</f>
        <v>0</v>
      </c>
      <c r="B4141" s="36">
        <f>'DETALLE DE CONEXIONES'!I4141</f>
        <v>0</v>
      </c>
      <c r="C4141" s="36">
        <f>'DETALLE DE CONEXIONES'!BB4141</f>
        <v>0</v>
      </c>
      <c r="D4141" s="36">
        <f>'DETALLE DE CONEXIONES'!E4141</f>
        <v>0</v>
      </c>
      <c r="E4141" s="36">
        <f t="shared" si="192"/>
        <v>1</v>
      </c>
      <c r="F4141" s="36">
        <f>IFERROR(LIMPIA('DETALLE DE CONEXIONES'!N4141,1),0)</f>
        <v>0</v>
      </c>
      <c r="G4141" s="36" t="str">
        <f>LEFT('DETALLE DE CONEXIONES'!BE4141,3)</f>
        <v/>
      </c>
      <c r="H4141" s="36" t="str">
        <f>RIGHT('DETALLE DE CONEXIONES'!AK4141,2)</f>
        <v/>
      </c>
      <c r="I4141" s="36" t="str">
        <f>LEFT('DETALLE DE CONEXIONES'!AK4141,3)</f>
        <v/>
      </c>
      <c r="J4141" s="36" t="str">
        <f>LEFT('DETALLE DE CONEXIONES'!M4141,3)</f>
        <v/>
      </c>
      <c r="K4141" s="36" t="str">
        <f>IF(LEN('DETALLE DE CONEXIONES'!M4141)&lt;12,(RIGHT('DETALLE DE CONEXIONES'!M4141,5)),(RIGHT('DETALLE DE CONEXIONES'!M4141,6)))</f>
        <v/>
      </c>
      <c r="L4141" s="36">
        <f>IF(C4141="Saliente Local",(IFERROR((LIMPIA(J4141,1)),0)),0)</f>
        <v>0</v>
      </c>
      <c r="M4141" s="36">
        <f>IF(C4141="Saliente Nacional",(IFERROR((LIMPIA(J4141,1)),0)),0)</f>
        <v>0</v>
      </c>
      <c r="N4141" s="36">
        <f>IF(C4141="Saliente Internacional",(IFERROR((LIMPIA(J4141,1)),0)),0)</f>
        <v>0</v>
      </c>
      <c r="O4141" s="36">
        <f>IF(C4141="Saliente Local",(IFERROR((LIMPIA(K4141,1)),0)),0)</f>
        <v>0</v>
      </c>
      <c r="P4141" s="36">
        <f>IF(C4141="Saliente Nacional",(IFERROR((LIMPIA(K4141,1)),0)),0)</f>
        <v>0</v>
      </c>
      <c r="Q4141" s="36">
        <f>IF(C4141="Saliente Internacional",(IFERROR((LIMPIA(K4141,1)),0)),0)</f>
        <v>0</v>
      </c>
      <c r="R4141" s="36">
        <f t="shared" si="193"/>
        <v>0</v>
      </c>
      <c r="S4141" s="36">
        <f t="shared" si="194"/>
        <v>0</v>
      </c>
    </row>
    <row r="4142" spans="1:19" x14ac:dyDescent="0.25">
      <c r="A4142" s="101">
        <f>'DETALLE DE CONEXIONES'!P4142</f>
        <v>0</v>
      </c>
      <c r="B4142" s="36">
        <f>'DETALLE DE CONEXIONES'!I4142</f>
        <v>0</v>
      </c>
      <c r="C4142" s="36">
        <f>'DETALLE DE CONEXIONES'!BB4142</f>
        <v>0</v>
      </c>
      <c r="D4142" s="36">
        <f>'DETALLE DE CONEXIONES'!E4142</f>
        <v>0</v>
      </c>
      <c r="E4142" s="36">
        <f t="shared" si="192"/>
        <v>1</v>
      </c>
      <c r="F4142" s="36">
        <f>IFERROR(LIMPIA('DETALLE DE CONEXIONES'!N4142,1),0)</f>
        <v>0</v>
      </c>
      <c r="G4142" s="36" t="str">
        <f>LEFT('DETALLE DE CONEXIONES'!BE4142,3)</f>
        <v/>
      </c>
      <c r="H4142" s="36" t="str">
        <f>RIGHT('DETALLE DE CONEXIONES'!AK4142,2)</f>
        <v/>
      </c>
      <c r="I4142" s="36" t="str">
        <f>LEFT('DETALLE DE CONEXIONES'!AK4142,3)</f>
        <v/>
      </c>
      <c r="J4142" s="36" t="str">
        <f>LEFT('DETALLE DE CONEXIONES'!M4142,3)</f>
        <v/>
      </c>
      <c r="K4142" s="36" t="str">
        <f>IF(LEN('DETALLE DE CONEXIONES'!M4142)&lt;12,(RIGHT('DETALLE DE CONEXIONES'!M4142,5)),(RIGHT('DETALLE DE CONEXIONES'!M4142,6)))</f>
        <v/>
      </c>
      <c r="L4142" s="36">
        <f>IF(C4142="Saliente Local",(IFERROR((LIMPIA(J4142,1)),0)),0)</f>
        <v>0</v>
      </c>
      <c r="M4142" s="36">
        <f>IF(C4142="Saliente Nacional",(IFERROR((LIMPIA(J4142,1)),0)),0)</f>
        <v>0</v>
      </c>
      <c r="N4142" s="36">
        <f>IF(C4142="Saliente Internacional",(IFERROR((LIMPIA(J4142,1)),0)),0)</f>
        <v>0</v>
      </c>
      <c r="O4142" s="36">
        <f>IF(C4142="Saliente Local",(IFERROR((LIMPIA(K4142,1)),0)),0)</f>
        <v>0</v>
      </c>
      <c r="P4142" s="36">
        <f>IF(C4142="Saliente Nacional",(IFERROR((LIMPIA(K4142,1)),0)),0)</f>
        <v>0</v>
      </c>
      <c r="Q4142" s="36">
        <f>IF(C4142="Saliente Internacional",(IFERROR((LIMPIA(K4142,1)),0)),0)</f>
        <v>0</v>
      </c>
      <c r="R4142" s="36">
        <f t="shared" si="193"/>
        <v>0</v>
      </c>
      <c r="S4142" s="36">
        <f t="shared" si="194"/>
        <v>0</v>
      </c>
    </row>
    <row r="4143" spans="1:19" x14ac:dyDescent="0.25">
      <c r="A4143" s="101">
        <f>'DETALLE DE CONEXIONES'!P4143</f>
        <v>0</v>
      </c>
      <c r="B4143" s="36">
        <f>'DETALLE DE CONEXIONES'!I4143</f>
        <v>0</v>
      </c>
      <c r="C4143" s="36">
        <f>'DETALLE DE CONEXIONES'!BB4143</f>
        <v>0</v>
      </c>
      <c r="D4143" s="36">
        <f>'DETALLE DE CONEXIONES'!E4143</f>
        <v>0</v>
      </c>
      <c r="E4143" s="36">
        <f t="shared" si="192"/>
        <v>1</v>
      </c>
      <c r="F4143" s="36">
        <f>IFERROR(LIMPIA('DETALLE DE CONEXIONES'!N4143,1),0)</f>
        <v>0</v>
      </c>
      <c r="G4143" s="36" t="str">
        <f>LEFT('DETALLE DE CONEXIONES'!BE4143,3)</f>
        <v/>
      </c>
      <c r="H4143" s="36" t="str">
        <f>RIGHT('DETALLE DE CONEXIONES'!AK4143,2)</f>
        <v/>
      </c>
      <c r="I4143" s="36" t="str">
        <f>LEFT('DETALLE DE CONEXIONES'!AK4143,3)</f>
        <v/>
      </c>
      <c r="J4143" s="36" t="str">
        <f>LEFT('DETALLE DE CONEXIONES'!M4143,3)</f>
        <v/>
      </c>
      <c r="K4143" s="36" t="str">
        <f>IF(LEN('DETALLE DE CONEXIONES'!M4143)&lt;12,(RIGHT('DETALLE DE CONEXIONES'!M4143,5)),(RIGHT('DETALLE DE CONEXIONES'!M4143,6)))</f>
        <v/>
      </c>
      <c r="L4143" s="36">
        <f>IF(C4143="Saliente Local",(IFERROR((LIMPIA(J4143,1)),0)),0)</f>
        <v>0</v>
      </c>
      <c r="M4143" s="36">
        <f>IF(C4143="Saliente Nacional",(IFERROR((LIMPIA(J4143,1)),0)),0)</f>
        <v>0</v>
      </c>
      <c r="N4143" s="36">
        <f>IF(C4143="Saliente Internacional",(IFERROR((LIMPIA(J4143,1)),0)),0)</f>
        <v>0</v>
      </c>
      <c r="O4143" s="36">
        <f>IF(C4143="Saliente Local",(IFERROR((LIMPIA(K4143,1)),0)),0)</f>
        <v>0</v>
      </c>
      <c r="P4143" s="36">
        <f>IF(C4143="Saliente Nacional",(IFERROR((LIMPIA(K4143,1)),0)),0)</f>
        <v>0</v>
      </c>
      <c r="Q4143" s="36">
        <f>IF(C4143="Saliente Internacional",(IFERROR((LIMPIA(K4143,1)),0)),0)</f>
        <v>0</v>
      </c>
      <c r="R4143" s="36">
        <f t="shared" si="193"/>
        <v>0</v>
      </c>
      <c r="S4143" s="36">
        <f t="shared" si="194"/>
        <v>0</v>
      </c>
    </row>
    <row r="4144" spans="1:19" x14ac:dyDescent="0.25">
      <c r="A4144" s="101">
        <f>'DETALLE DE CONEXIONES'!P4144</f>
        <v>0</v>
      </c>
      <c r="B4144" s="36">
        <f>'DETALLE DE CONEXIONES'!I4144</f>
        <v>0</v>
      </c>
      <c r="C4144" s="36">
        <f>'DETALLE DE CONEXIONES'!BB4144</f>
        <v>0</v>
      </c>
      <c r="D4144" s="36">
        <f>'DETALLE DE CONEXIONES'!E4144</f>
        <v>0</v>
      </c>
      <c r="E4144" s="36">
        <f t="shared" si="192"/>
        <v>1</v>
      </c>
      <c r="F4144" s="36">
        <f>IFERROR(LIMPIA('DETALLE DE CONEXIONES'!N4144,1),0)</f>
        <v>0</v>
      </c>
      <c r="G4144" s="36" t="str">
        <f>LEFT('DETALLE DE CONEXIONES'!BE4144,3)</f>
        <v/>
      </c>
      <c r="H4144" s="36" t="str">
        <f>RIGHT('DETALLE DE CONEXIONES'!AK4144,2)</f>
        <v/>
      </c>
      <c r="I4144" s="36" t="str">
        <f>LEFT('DETALLE DE CONEXIONES'!AK4144,3)</f>
        <v/>
      </c>
      <c r="J4144" s="36" t="str">
        <f>LEFT('DETALLE DE CONEXIONES'!M4144,3)</f>
        <v/>
      </c>
      <c r="K4144" s="36" t="str">
        <f>IF(LEN('DETALLE DE CONEXIONES'!M4144)&lt;12,(RIGHT('DETALLE DE CONEXIONES'!M4144,5)),(RIGHT('DETALLE DE CONEXIONES'!M4144,6)))</f>
        <v/>
      </c>
      <c r="L4144" s="36">
        <f>IF(C4144="Saliente Local",(IFERROR((LIMPIA(J4144,1)),0)),0)</f>
        <v>0</v>
      </c>
      <c r="M4144" s="36">
        <f>IF(C4144="Saliente Nacional",(IFERROR((LIMPIA(J4144,1)),0)),0)</f>
        <v>0</v>
      </c>
      <c r="N4144" s="36">
        <f>IF(C4144="Saliente Internacional",(IFERROR((LIMPIA(J4144,1)),0)),0)</f>
        <v>0</v>
      </c>
      <c r="O4144" s="36">
        <f>IF(C4144="Saliente Local",(IFERROR((LIMPIA(K4144,1)),0)),0)</f>
        <v>0</v>
      </c>
      <c r="P4144" s="36">
        <f>IF(C4144="Saliente Nacional",(IFERROR((LIMPIA(K4144,1)),0)),0)</f>
        <v>0</v>
      </c>
      <c r="Q4144" s="36">
        <f>IF(C4144="Saliente Internacional",(IFERROR((LIMPIA(K4144,1)),0)),0)</f>
        <v>0</v>
      </c>
      <c r="R4144" s="36">
        <f t="shared" si="193"/>
        <v>0</v>
      </c>
      <c r="S4144" s="36">
        <f t="shared" si="194"/>
        <v>0</v>
      </c>
    </row>
    <row r="4145" spans="1:19" x14ac:dyDescent="0.25">
      <c r="A4145" s="101">
        <f>'DETALLE DE CONEXIONES'!P4145</f>
        <v>0</v>
      </c>
      <c r="B4145" s="36">
        <f>'DETALLE DE CONEXIONES'!I4145</f>
        <v>0</v>
      </c>
      <c r="C4145" s="36">
        <f>'DETALLE DE CONEXIONES'!BB4145</f>
        <v>0</v>
      </c>
      <c r="D4145" s="36">
        <f>'DETALLE DE CONEXIONES'!E4145</f>
        <v>0</v>
      </c>
      <c r="E4145" s="36">
        <f t="shared" si="192"/>
        <v>1</v>
      </c>
      <c r="F4145" s="36">
        <f>IFERROR(LIMPIA('DETALLE DE CONEXIONES'!N4145,1),0)</f>
        <v>0</v>
      </c>
      <c r="G4145" s="36" t="str">
        <f>LEFT('DETALLE DE CONEXIONES'!BE4145,3)</f>
        <v/>
      </c>
      <c r="H4145" s="36" t="str">
        <f>RIGHT('DETALLE DE CONEXIONES'!AK4145,2)</f>
        <v/>
      </c>
      <c r="I4145" s="36" t="str">
        <f>LEFT('DETALLE DE CONEXIONES'!AK4145,3)</f>
        <v/>
      </c>
      <c r="J4145" s="36" t="str">
        <f>LEFT('DETALLE DE CONEXIONES'!M4145,3)</f>
        <v/>
      </c>
      <c r="K4145" s="36" t="str">
        <f>IF(LEN('DETALLE DE CONEXIONES'!M4145)&lt;12,(RIGHT('DETALLE DE CONEXIONES'!M4145,5)),(RIGHT('DETALLE DE CONEXIONES'!M4145,6)))</f>
        <v/>
      </c>
      <c r="L4145" s="36">
        <f>IF(C4145="Saliente Local",(IFERROR((LIMPIA(J4145,1)),0)),0)</f>
        <v>0</v>
      </c>
      <c r="M4145" s="36">
        <f>IF(C4145="Saliente Nacional",(IFERROR((LIMPIA(J4145,1)),0)),0)</f>
        <v>0</v>
      </c>
      <c r="N4145" s="36">
        <f>IF(C4145="Saliente Internacional",(IFERROR((LIMPIA(J4145,1)),0)),0)</f>
        <v>0</v>
      </c>
      <c r="O4145" s="36">
        <f>IF(C4145="Saliente Local",(IFERROR((LIMPIA(K4145,1)),0)),0)</f>
        <v>0</v>
      </c>
      <c r="P4145" s="36">
        <f>IF(C4145="Saliente Nacional",(IFERROR((LIMPIA(K4145,1)),0)),0)</f>
        <v>0</v>
      </c>
      <c r="Q4145" s="36">
        <f>IF(C4145="Saliente Internacional",(IFERROR((LIMPIA(K4145,1)),0)),0)</f>
        <v>0</v>
      </c>
      <c r="R4145" s="36">
        <f t="shared" si="193"/>
        <v>0</v>
      </c>
      <c r="S4145" s="36">
        <f t="shared" si="194"/>
        <v>0</v>
      </c>
    </row>
    <row r="4146" spans="1:19" x14ac:dyDescent="0.25">
      <c r="A4146" s="101">
        <f>'DETALLE DE CONEXIONES'!P4146</f>
        <v>0</v>
      </c>
      <c r="B4146" s="36">
        <f>'DETALLE DE CONEXIONES'!I4146</f>
        <v>0</v>
      </c>
      <c r="C4146" s="36">
        <f>'DETALLE DE CONEXIONES'!BB4146</f>
        <v>0</v>
      </c>
      <c r="D4146" s="36">
        <f>'DETALLE DE CONEXIONES'!E4146</f>
        <v>0</v>
      </c>
      <c r="E4146" s="36">
        <f t="shared" si="192"/>
        <v>1</v>
      </c>
      <c r="F4146" s="36">
        <f>IFERROR(LIMPIA('DETALLE DE CONEXIONES'!N4146,1),0)</f>
        <v>0</v>
      </c>
      <c r="G4146" s="36" t="str">
        <f>LEFT('DETALLE DE CONEXIONES'!BE4146,3)</f>
        <v/>
      </c>
      <c r="H4146" s="36" t="str">
        <f>RIGHT('DETALLE DE CONEXIONES'!AK4146,2)</f>
        <v/>
      </c>
      <c r="I4146" s="36" t="str">
        <f>LEFT('DETALLE DE CONEXIONES'!AK4146,3)</f>
        <v/>
      </c>
      <c r="J4146" s="36" t="str">
        <f>LEFT('DETALLE DE CONEXIONES'!M4146,3)</f>
        <v/>
      </c>
      <c r="K4146" s="36" t="str">
        <f>IF(LEN('DETALLE DE CONEXIONES'!M4146)&lt;12,(RIGHT('DETALLE DE CONEXIONES'!M4146,5)),(RIGHT('DETALLE DE CONEXIONES'!M4146,6)))</f>
        <v/>
      </c>
      <c r="L4146" s="36">
        <f>IF(C4146="Saliente Local",(IFERROR((LIMPIA(J4146,1)),0)),0)</f>
        <v>0</v>
      </c>
      <c r="M4146" s="36">
        <f>IF(C4146="Saliente Nacional",(IFERROR((LIMPIA(J4146,1)),0)),0)</f>
        <v>0</v>
      </c>
      <c r="N4146" s="36">
        <f>IF(C4146="Saliente Internacional",(IFERROR((LIMPIA(J4146,1)),0)),0)</f>
        <v>0</v>
      </c>
      <c r="O4146" s="36">
        <f>IF(C4146="Saliente Local",(IFERROR((LIMPIA(K4146,1)),0)),0)</f>
        <v>0</v>
      </c>
      <c r="P4146" s="36">
        <f>IF(C4146="Saliente Nacional",(IFERROR((LIMPIA(K4146,1)),0)),0)</f>
        <v>0</v>
      </c>
      <c r="Q4146" s="36">
        <f>IF(C4146="Saliente Internacional",(IFERROR((LIMPIA(K4146,1)),0)),0)</f>
        <v>0</v>
      </c>
      <c r="R4146" s="36">
        <f t="shared" si="193"/>
        <v>0</v>
      </c>
      <c r="S4146" s="36">
        <f t="shared" si="194"/>
        <v>0</v>
      </c>
    </row>
    <row r="4147" spans="1:19" x14ac:dyDescent="0.25">
      <c r="A4147" s="101">
        <f>'DETALLE DE CONEXIONES'!P4147</f>
        <v>0</v>
      </c>
      <c r="B4147" s="36">
        <f>'DETALLE DE CONEXIONES'!I4147</f>
        <v>0</v>
      </c>
      <c r="C4147" s="36">
        <f>'DETALLE DE CONEXIONES'!BB4147</f>
        <v>0</v>
      </c>
      <c r="D4147" s="36">
        <f>'DETALLE DE CONEXIONES'!E4147</f>
        <v>0</v>
      </c>
      <c r="E4147" s="36">
        <f t="shared" si="192"/>
        <v>1</v>
      </c>
      <c r="F4147" s="36">
        <f>IFERROR(LIMPIA('DETALLE DE CONEXIONES'!N4147,1),0)</f>
        <v>0</v>
      </c>
      <c r="G4147" s="36" t="str">
        <f>LEFT('DETALLE DE CONEXIONES'!BE4147,3)</f>
        <v/>
      </c>
      <c r="H4147" s="36" t="str">
        <f>RIGHT('DETALLE DE CONEXIONES'!AK4147,2)</f>
        <v/>
      </c>
      <c r="I4147" s="36" t="str">
        <f>LEFT('DETALLE DE CONEXIONES'!AK4147,3)</f>
        <v/>
      </c>
      <c r="J4147" s="36" t="str">
        <f>LEFT('DETALLE DE CONEXIONES'!M4147,3)</f>
        <v/>
      </c>
      <c r="K4147" s="36" t="str">
        <f>IF(LEN('DETALLE DE CONEXIONES'!M4147)&lt;12,(RIGHT('DETALLE DE CONEXIONES'!M4147,5)),(RIGHT('DETALLE DE CONEXIONES'!M4147,6)))</f>
        <v/>
      </c>
      <c r="L4147" s="36">
        <f>IF(C4147="Saliente Local",(IFERROR((LIMPIA(J4147,1)),0)),0)</f>
        <v>0</v>
      </c>
      <c r="M4147" s="36">
        <f>IF(C4147="Saliente Nacional",(IFERROR((LIMPIA(J4147,1)),0)),0)</f>
        <v>0</v>
      </c>
      <c r="N4147" s="36">
        <f>IF(C4147="Saliente Internacional",(IFERROR((LIMPIA(J4147,1)),0)),0)</f>
        <v>0</v>
      </c>
      <c r="O4147" s="36">
        <f>IF(C4147="Saliente Local",(IFERROR((LIMPIA(K4147,1)),0)),0)</f>
        <v>0</v>
      </c>
      <c r="P4147" s="36">
        <f>IF(C4147="Saliente Nacional",(IFERROR((LIMPIA(K4147,1)),0)),0)</f>
        <v>0</v>
      </c>
      <c r="Q4147" s="36">
        <f>IF(C4147="Saliente Internacional",(IFERROR((LIMPIA(K4147,1)),0)),0)</f>
        <v>0</v>
      </c>
      <c r="R4147" s="36">
        <f t="shared" si="193"/>
        <v>0</v>
      </c>
      <c r="S4147" s="36">
        <f t="shared" si="194"/>
        <v>0</v>
      </c>
    </row>
    <row r="4148" spans="1:19" x14ac:dyDescent="0.25">
      <c r="A4148" s="101">
        <f>'DETALLE DE CONEXIONES'!P4148</f>
        <v>0</v>
      </c>
      <c r="B4148" s="36">
        <f>'DETALLE DE CONEXIONES'!I4148</f>
        <v>0</v>
      </c>
      <c r="C4148" s="36">
        <f>'DETALLE DE CONEXIONES'!BB4148</f>
        <v>0</v>
      </c>
      <c r="D4148" s="36">
        <f>'DETALLE DE CONEXIONES'!E4148</f>
        <v>0</v>
      </c>
      <c r="E4148" s="36">
        <f t="shared" si="192"/>
        <v>1</v>
      </c>
      <c r="F4148" s="36">
        <f>IFERROR(LIMPIA('DETALLE DE CONEXIONES'!N4148,1),0)</f>
        <v>0</v>
      </c>
      <c r="G4148" s="36" t="str">
        <f>LEFT('DETALLE DE CONEXIONES'!BE4148,3)</f>
        <v/>
      </c>
      <c r="H4148" s="36" t="str">
        <f>RIGHT('DETALLE DE CONEXIONES'!AK4148,2)</f>
        <v/>
      </c>
      <c r="I4148" s="36" t="str">
        <f>LEFT('DETALLE DE CONEXIONES'!AK4148,3)</f>
        <v/>
      </c>
      <c r="J4148" s="36" t="str">
        <f>LEFT('DETALLE DE CONEXIONES'!M4148,3)</f>
        <v/>
      </c>
      <c r="K4148" s="36" t="str">
        <f>IF(LEN('DETALLE DE CONEXIONES'!M4148)&lt;12,(RIGHT('DETALLE DE CONEXIONES'!M4148,5)),(RIGHT('DETALLE DE CONEXIONES'!M4148,6)))</f>
        <v/>
      </c>
      <c r="L4148" s="36">
        <f>IF(C4148="Saliente Local",(IFERROR((LIMPIA(J4148,1)),0)),0)</f>
        <v>0</v>
      </c>
      <c r="M4148" s="36">
        <f>IF(C4148="Saliente Nacional",(IFERROR((LIMPIA(J4148,1)),0)),0)</f>
        <v>0</v>
      </c>
      <c r="N4148" s="36">
        <f>IF(C4148="Saliente Internacional",(IFERROR((LIMPIA(J4148,1)),0)),0)</f>
        <v>0</v>
      </c>
      <c r="O4148" s="36">
        <f>IF(C4148="Saliente Local",(IFERROR((LIMPIA(K4148,1)),0)),0)</f>
        <v>0</v>
      </c>
      <c r="P4148" s="36">
        <f>IF(C4148="Saliente Nacional",(IFERROR((LIMPIA(K4148,1)),0)),0)</f>
        <v>0</v>
      </c>
      <c r="Q4148" s="36">
        <f>IF(C4148="Saliente Internacional",(IFERROR((LIMPIA(K4148,1)),0)),0)</f>
        <v>0</v>
      </c>
      <c r="R4148" s="36">
        <f t="shared" si="193"/>
        <v>0</v>
      </c>
      <c r="S4148" s="36">
        <f t="shared" si="194"/>
        <v>0</v>
      </c>
    </row>
    <row r="4149" spans="1:19" x14ac:dyDescent="0.25">
      <c r="A4149" s="101">
        <f>'DETALLE DE CONEXIONES'!P4149</f>
        <v>0</v>
      </c>
      <c r="B4149" s="36">
        <f>'DETALLE DE CONEXIONES'!I4149</f>
        <v>0</v>
      </c>
      <c r="C4149" s="36">
        <f>'DETALLE DE CONEXIONES'!BB4149</f>
        <v>0</v>
      </c>
      <c r="D4149" s="36">
        <f>'DETALLE DE CONEXIONES'!E4149</f>
        <v>0</v>
      </c>
      <c r="E4149" s="36">
        <f t="shared" si="192"/>
        <v>1</v>
      </c>
      <c r="F4149" s="36">
        <f>IFERROR(LIMPIA('DETALLE DE CONEXIONES'!N4149,1),0)</f>
        <v>0</v>
      </c>
      <c r="G4149" s="36" t="str">
        <f>LEFT('DETALLE DE CONEXIONES'!BE4149,3)</f>
        <v/>
      </c>
      <c r="H4149" s="36" t="str">
        <f>RIGHT('DETALLE DE CONEXIONES'!AK4149,2)</f>
        <v/>
      </c>
      <c r="I4149" s="36" t="str">
        <f>LEFT('DETALLE DE CONEXIONES'!AK4149,3)</f>
        <v/>
      </c>
      <c r="J4149" s="36" t="str">
        <f>LEFT('DETALLE DE CONEXIONES'!M4149,3)</f>
        <v/>
      </c>
      <c r="K4149" s="36" t="str">
        <f>IF(LEN('DETALLE DE CONEXIONES'!M4149)&lt;12,(RIGHT('DETALLE DE CONEXIONES'!M4149,5)),(RIGHT('DETALLE DE CONEXIONES'!M4149,6)))</f>
        <v/>
      </c>
      <c r="L4149" s="36">
        <f>IF(C4149="Saliente Local",(IFERROR((LIMPIA(J4149,1)),0)),0)</f>
        <v>0</v>
      </c>
      <c r="M4149" s="36">
        <f>IF(C4149="Saliente Nacional",(IFERROR((LIMPIA(J4149,1)),0)),0)</f>
        <v>0</v>
      </c>
      <c r="N4149" s="36">
        <f>IF(C4149="Saliente Internacional",(IFERROR((LIMPIA(J4149,1)),0)),0)</f>
        <v>0</v>
      </c>
      <c r="O4149" s="36">
        <f>IF(C4149="Saliente Local",(IFERROR((LIMPIA(K4149,1)),0)),0)</f>
        <v>0</v>
      </c>
      <c r="P4149" s="36">
        <f>IF(C4149="Saliente Nacional",(IFERROR((LIMPIA(K4149,1)),0)),0)</f>
        <v>0</v>
      </c>
      <c r="Q4149" s="36">
        <f>IF(C4149="Saliente Internacional",(IFERROR((LIMPIA(K4149,1)),0)),0)</f>
        <v>0</v>
      </c>
      <c r="R4149" s="36">
        <f t="shared" si="193"/>
        <v>0</v>
      </c>
      <c r="S4149" s="36">
        <f t="shared" si="194"/>
        <v>0</v>
      </c>
    </row>
    <row r="4150" spans="1:19" x14ac:dyDescent="0.25">
      <c r="A4150" s="101">
        <f>'DETALLE DE CONEXIONES'!P4150</f>
        <v>0</v>
      </c>
      <c r="B4150" s="36">
        <f>'DETALLE DE CONEXIONES'!I4150</f>
        <v>0</v>
      </c>
      <c r="C4150" s="36">
        <f>'DETALLE DE CONEXIONES'!BB4150</f>
        <v>0</v>
      </c>
      <c r="D4150" s="36">
        <f>'DETALLE DE CONEXIONES'!E4150</f>
        <v>0</v>
      </c>
      <c r="E4150" s="36">
        <f t="shared" si="192"/>
        <v>1</v>
      </c>
      <c r="F4150" s="36">
        <f>IFERROR(LIMPIA('DETALLE DE CONEXIONES'!N4150,1),0)</f>
        <v>0</v>
      </c>
      <c r="G4150" s="36" t="str">
        <f>LEFT('DETALLE DE CONEXIONES'!BE4150,3)</f>
        <v/>
      </c>
      <c r="H4150" s="36" t="str">
        <f>RIGHT('DETALLE DE CONEXIONES'!AK4150,2)</f>
        <v/>
      </c>
      <c r="I4150" s="36" t="str">
        <f>LEFT('DETALLE DE CONEXIONES'!AK4150,3)</f>
        <v/>
      </c>
      <c r="J4150" s="36" t="str">
        <f>LEFT('DETALLE DE CONEXIONES'!M4150,3)</f>
        <v/>
      </c>
      <c r="K4150" s="36" t="str">
        <f>IF(LEN('DETALLE DE CONEXIONES'!M4150)&lt;12,(RIGHT('DETALLE DE CONEXIONES'!M4150,5)),(RIGHT('DETALLE DE CONEXIONES'!M4150,6)))</f>
        <v/>
      </c>
      <c r="L4150" s="36">
        <f>IF(C4150="Saliente Local",(IFERROR((LIMPIA(J4150,1)),0)),0)</f>
        <v>0</v>
      </c>
      <c r="M4150" s="36">
        <f>IF(C4150="Saliente Nacional",(IFERROR((LIMPIA(J4150,1)),0)),0)</f>
        <v>0</v>
      </c>
      <c r="N4150" s="36">
        <f>IF(C4150="Saliente Internacional",(IFERROR((LIMPIA(J4150,1)),0)),0)</f>
        <v>0</v>
      </c>
      <c r="O4150" s="36">
        <f>IF(C4150="Saliente Local",(IFERROR((LIMPIA(K4150,1)),0)),0)</f>
        <v>0</v>
      </c>
      <c r="P4150" s="36">
        <f>IF(C4150="Saliente Nacional",(IFERROR((LIMPIA(K4150,1)),0)),0)</f>
        <v>0</v>
      </c>
      <c r="Q4150" s="36">
        <f>IF(C4150="Saliente Internacional",(IFERROR((LIMPIA(K4150,1)),0)),0)</f>
        <v>0</v>
      </c>
      <c r="R4150" s="36">
        <f t="shared" si="193"/>
        <v>0</v>
      </c>
      <c r="S4150" s="36">
        <f t="shared" si="194"/>
        <v>0</v>
      </c>
    </row>
    <row r="4151" spans="1:19" x14ac:dyDescent="0.25">
      <c r="A4151" s="101">
        <f>'DETALLE DE CONEXIONES'!P4151</f>
        <v>0</v>
      </c>
      <c r="B4151" s="36">
        <f>'DETALLE DE CONEXIONES'!I4151</f>
        <v>0</v>
      </c>
      <c r="C4151" s="36">
        <f>'DETALLE DE CONEXIONES'!BB4151</f>
        <v>0</v>
      </c>
      <c r="D4151" s="36">
        <f>'DETALLE DE CONEXIONES'!E4151</f>
        <v>0</v>
      </c>
      <c r="E4151" s="36">
        <f t="shared" si="192"/>
        <v>1</v>
      </c>
      <c r="F4151" s="36">
        <f>IFERROR(LIMPIA('DETALLE DE CONEXIONES'!N4151,1),0)</f>
        <v>0</v>
      </c>
      <c r="G4151" s="36" t="str">
        <f>LEFT('DETALLE DE CONEXIONES'!BE4151,3)</f>
        <v/>
      </c>
      <c r="H4151" s="36" t="str">
        <f>RIGHT('DETALLE DE CONEXIONES'!AK4151,2)</f>
        <v/>
      </c>
      <c r="I4151" s="36" t="str">
        <f>LEFT('DETALLE DE CONEXIONES'!AK4151,3)</f>
        <v/>
      </c>
      <c r="J4151" s="36" t="str">
        <f>LEFT('DETALLE DE CONEXIONES'!M4151,3)</f>
        <v/>
      </c>
      <c r="K4151" s="36" t="str">
        <f>IF(LEN('DETALLE DE CONEXIONES'!M4151)&lt;12,(RIGHT('DETALLE DE CONEXIONES'!M4151,5)),(RIGHT('DETALLE DE CONEXIONES'!M4151,6)))</f>
        <v/>
      </c>
      <c r="L4151" s="36">
        <f>IF(C4151="Saliente Local",(IFERROR((LIMPIA(J4151,1)),0)),0)</f>
        <v>0</v>
      </c>
      <c r="M4151" s="36">
        <f>IF(C4151="Saliente Nacional",(IFERROR((LIMPIA(J4151,1)),0)),0)</f>
        <v>0</v>
      </c>
      <c r="N4151" s="36">
        <f>IF(C4151="Saliente Internacional",(IFERROR((LIMPIA(J4151,1)),0)),0)</f>
        <v>0</v>
      </c>
      <c r="O4151" s="36">
        <f>IF(C4151="Saliente Local",(IFERROR((LIMPIA(K4151,1)),0)),0)</f>
        <v>0</v>
      </c>
      <c r="P4151" s="36">
        <f>IF(C4151="Saliente Nacional",(IFERROR((LIMPIA(K4151,1)),0)),0)</f>
        <v>0</v>
      </c>
      <c r="Q4151" s="36">
        <f>IF(C4151="Saliente Internacional",(IFERROR((LIMPIA(K4151,1)),0)),0)</f>
        <v>0</v>
      </c>
      <c r="R4151" s="36">
        <f t="shared" si="193"/>
        <v>0</v>
      </c>
      <c r="S4151" s="36">
        <f t="shared" si="194"/>
        <v>0</v>
      </c>
    </row>
    <row r="4152" spans="1:19" x14ac:dyDescent="0.25">
      <c r="A4152" s="101">
        <f>'DETALLE DE CONEXIONES'!P4152</f>
        <v>0</v>
      </c>
      <c r="B4152" s="36">
        <f>'DETALLE DE CONEXIONES'!I4152</f>
        <v>0</v>
      </c>
      <c r="C4152" s="36">
        <f>'DETALLE DE CONEXIONES'!BB4152</f>
        <v>0</v>
      </c>
      <c r="D4152" s="36">
        <f>'DETALLE DE CONEXIONES'!E4152</f>
        <v>0</v>
      </c>
      <c r="E4152" s="36">
        <f t="shared" si="192"/>
        <v>1</v>
      </c>
      <c r="F4152" s="36">
        <f>IFERROR(LIMPIA('DETALLE DE CONEXIONES'!N4152,1),0)</f>
        <v>0</v>
      </c>
      <c r="G4152" s="36" t="str">
        <f>LEFT('DETALLE DE CONEXIONES'!BE4152,3)</f>
        <v/>
      </c>
      <c r="H4152" s="36" t="str">
        <f>RIGHT('DETALLE DE CONEXIONES'!AK4152,2)</f>
        <v/>
      </c>
      <c r="I4152" s="36" t="str">
        <f>LEFT('DETALLE DE CONEXIONES'!AK4152,3)</f>
        <v/>
      </c>
      <c r="J4152" s="36" t="str">
        <f>LEFT('DETALLE DE CONEXIONES'!M4152,3)</f>
        <v/>
      </c>
      <c r="K4152" s="36" t="str">
        <f>IF(LEN('DETALLE DE CONEXIONES'!M4152)&lt;12,(RIGHT('DETALLE DE CONEXIONES'!M4152,5)),(RIGHT('DETALLE DE CONEXIONES'!M4152,6)))</f>
        <v/>
      </c>
      <c r="L4152" s="36">
        <f>IF(C4152="Saliente Local",(IFERROR((LIMPIA(J4152,1)),0)),0)</f>
        <v>0</v>
      </c>
      <c r="M4152" s="36">
        <f>IF(C4152="Saliente Nacional",(IFERROR((LIMPIA(J4152,1)),0)),0)</f>
        <v>0</v>
      </c>
      <c r="N4152" s="36">
        <f>IF(C4152="Saliente Internacional",(IFERROR((LIMPIA(J4152,1)),0)),0)</f>
        <v>0</v>
      </c>
      <c r="O4152" s="36">
        <f>IF(C4152="Saliente Local",(IFERROR((LIMPIA(K4152,1)),0)),0)</f>
        <v>0</v>
      </c>
      <c r="P4152" s="36">
        <f>IF(C4152="Saliente Nacional",(IFERROR((LIMPIA(K4152,1)),0)),0)</f>
        <v>0</v>
      </c>
      <c r="Q4152" s="36">
        <f>IF(C4152="Saliente Internacional",(IFERROR((LIMPIA(K4152,1)),0)),0)</f>
        <v>0</v>
      </c>
      <c r="R4152" s="36">
        <f t="shared" si="193"/>
        <v>0</v>
      </c>
      <c r="S4152" s="36">
        <f t="shared" si="194"/>
        <v>0</v>
      </c>
    </row>
    <row r="4153" spans="1:19" x14ac:dyDescent="0.25">
      <c r="A4153" s="101">
        <f>'DETALLE DE CONEXIONES'!P4153</f>
        <v>0</v>
      </c>
      <c r="B4153" s="36">
        <f>'DETALLE DE CONEXIONES'!I4153</f>
        <v>0</v>
      </c>
      <c r="C4153" s="36">
        <f>'DETALLE DE CONEXIONES'!BB4153</f>
        <v>0</v>
      </c>
      <c r="D4153" s="36">
        <f>'DETALLE DE CONEXIONES'!E4153</f>
        <v>0</v>
      </c>
      <c r="E4153" s="36">
        <f t="shared" si="192"/>
        <v>1</v>
      </c>
      <c r="F4153" s="36">
        <f>IFERROR(LIMPIA('DETALLE DE CONEXIONES'!N4153,1),0)</f>
        <v>0</v>
      </c>
      <c r="G4153" s="36" t="str">
        <f>LEFT('DETALLE DE CONEXIONES'!BE4153,3)</f>
        <v/>
      </c>
      <c r="H4153" s="36" t="str">
        <f>RIGHT('DETALLE DE CONEXIONES'!AK4153,2)</f>
        <v/>
      </c>
      <c r="I4153" s="36" t="str">
        <f>LEFT('DETALLE DE CONEXIONES'!AK4153,3)</f>
        <v/>
      </c>
      <c r="J4153" s="36" t="str">
        <f>LEFT('DETALLE DE CONEXIONES'!M4153,3)</f>
        <v/>
      </c>
      <c r="K4153" s="36" t="str">
        <f>IF(LEN('DETALLE DE CONEXIONES'!M4153)&lt;12,(RIGHT('DETALLE DE CONEXIONES'!M4153,5)),(RIGHT('DETALLE DE CONEXIONES'!M4153,6)))</f>
        <v/>
      </c>
      <c r="L4153" s="36">
        <f>IF(C4153="Saliente Local",(IFERROR((LIMPIA(J4153,1)),0)),0)</f>
        <v>0</v>
      </c>
      <c r="M4153" s="36">
        <f>IF(C4153="Saliente Nacional",(IFERROR((LIMPIA(J4153,1)),0)),0)</f>
        <v>0</v>
      </c>
      <c r="N4153" s="36">
        <f>IF(C4153="Saliente Internacional",(IFERROR((LIMPIA(J4153,1)),0)),0)</f>
        <v>0</v>
      </c>
      <c r="O4153" s="36">
        <f>IF(C4153="Saliente Local",(IFERROR((LIMPIA(K4153,1)),0)),0)</f>
        <v>0</v>
      </c>
      <c r="P4153" s="36">
        <f>IF(C4153="Saliente Nacional",(IFERROR((LIMPIA(K4153,1)),0)),0)</f>
        <v>0</v>
      </c>
      <c r="Q4153" s="36">
        <f>IF(C4153="Saliente Internacional",(IFERROR((LIMPIA(K4153,1)),0)),0)</f>
        <v>0</v>
      </c>
      <c r="R4153" s="36">
        <f t="shared" si="193"/>
        <v>0</v>
      </c>
      <c r="S4153" s="36">
        <f t="shared" si="194"/>
        <v>0</v>
      </c>
    </row>
    <row r="4154" spans="1:19" x14ac:dyDescent="0.25">
      <c r="A4154" s="101">
        <f>'DETALLE DE CONEXIONES'!P4154</f>
        <v>0</v>
      </c>
      <c r="B4154" s="36">
        <f>'DETALLE DE CONEXIONES'!I4154</f>
        <v>0</v>
      </c>
      <c r="C4154" s="36">
        <f>'DETALLE DE CONEXIONES'!BB4154</f>
        <v>0</v>
      </c>
      <c r="D4154" s="36">
        <f>'DETALLE DE CONEXIONES'!E4154</f>
        <v>0</v>
      </c>
      <c r="E4154" s="36">
        <f t="shared" si="192"/>
        <v>1</v>
      </c>
      <c r="F4154" s="36">
        <f>IFERROR(LIMPIA('DETALLE DE CONEXIONES'!N4154,1),0)</f>
        <v>0</v>
      </c>
      <c r="G4154" s="36" t="str">
        <f>LEFT('DETALLE DE CONEXIONES'!BE4154,3)</f>
        <v/>
      </c>
      <c r="H4154" s="36" t="str">
        <f>RIGHT('DETALLE DE CONEXIONES'!AK4154,2)</f>
        <v/>
      </c>
      <c r="I4154" s="36" t="str">
        <f>LEFT('DETALLE DE CONEXIONES'!AK4154,3)</f>
        <v/>
      </c>
      <c r="J4154" s="36" t="str">
        <f>LEFT('DETALLE DE CONEXIONES'!M4154,3)</f>
        <v/>
      </c>
      <c r="K4154" s="36" t="str">
        <f>IF(LEN('DETALLE DE CONEXIONES'!M4154)&lt;12,(RIGHT('DETALLE DE CONEXIONES'!M4154,5)),(RIGHT('DETALLE DE CONEXIONES'!M4154,6)))</f>
        <v/>
      </c>
      <c r="L4154" s="36">
        <f>IF(C4154="Saliente Local",(IFERROR((LIMPIA(J4154,1)),0)),0)</f>
        <v>0</v>
      </c>
      <c r="M4154" s="36">
        <f>IF(C4154="Saliente Nacional",(IFERROR((LIMPIA(J4154,1)),0)),0)</f>
        <v>0</v>
      </c>
      <c r="N4154" s="36">
        <f>IF(C4154="Saliente Internacional",(IFERROR((LIMPIA(J4154,1)),0)),0)</f>
        <v>0</v>
      </c>
      <c r="O4154" s="36">
        <f>IF(C4154="Saliente Local",(IFERROR((LIMPIA(K4154,1)),0)),0)</f>
        <v>0</v>
      </c>
      <c r="P4154" s="36">
        <f>IF(C4154="Saliente Nacional",(IFERROR((LIMPIA(K4154,1)),0)),0)</f>
        <v>0</v>
      </c>
      <c r="Q4154" s="36">
        <f>IF(C4154="Saliente Internacional",(IFERROR((LIMPIA(K4154,1)),0)),0)</f>
        <v>0</v>
      </c>
      <c r="R4154" s="36">
        <f t="shared" si="193"/>
        <v>0</v>
      </c>
      <c r="S4154" s="36">
        <f t="shared" si="194"/>
        <v>0</v>
      </c>
    </row>
    <row r="4155" spans="1:19" x14ac:dyDescent="0.25">
      <c r="A4155" s="101">
        <f>'DETALLE DE CONEXIONES'!P4155</f>
        <v>0</v>
      </c>
      <c r="B4155" s="36">
        <f>'DETALLE DE CONEXIONES'!I4155</f>
        <v>0</v>
      </c>
      <c r="C4155" s="36">
        <f>'DETALLE DE CONEXIONES'!BB4155</f>
        <v>0</v>
      </c>
      <c r="D4155" s="36">
        <f>'DETALLE DE CONEXIONES'!E4155</f>
        <v>0</v>
      </c>
      <c r="E4155" s="36">
        <f t="shared" si="192"/>
        <v>1</v>
      </c>
      <c r="F4155" s="36">
        <f>IFERROR(LIMPIA('DETALLE DE CONEXIONES'!N4155,1),0)</f>
        <v>0</v>
      </c>
      <c r="G4155" s="36" t="str">
        <f>LEFT('DETALLE DE CONEXIONES'!BE4155,3)</f>
        <v/>
      </c>
      <c r="H4155" s="36" t="str">
        <f>RIGHT('DETALLE DE CONEXIONES'!AK4155,2)</f>
        <v/>
      </c>
      <c r="I4155" s="36" t="str">
        <f>LEFT('DETALLE DE CONEXIONES'!AK4155,3)</f>
        <v/>
      </c>
      <c r="J4155" s="36" t="str">
        <f>LEFT('DETALLE DE CONEXIONES'!M4155,3)</f>
        <v/>
      </c>
      <c r="K4155" s="36" t="str">
        <f>IF(LEN('DETALLE DE CONEXIONES'!M4155)&lt;12,(RIGHT('DETALLE DE CONEXIONES'!M4155,5)),(RIGHT('DETALLE DE CONEXIONES'!M4155,6)))</f>
        <v/>
      </c>
      <c r="L4155" s="36">
        <f>IF(C4155="Saliente Local",(IFERROR((LIMPIA(J4155,1)),0)),0)</f>
        <v>0</v>
      </c>
      <c r="M4155" s="36">
        <f>IF(C4155="Saliente Nacional",(IFERROR((LIMPIA(J4155,1)),0)),0)</f>
        <v>0</v>
      </c>
      <c r="N4155" s="36">
        <f>IF(C4155="Saliente Internacional",(IFERROR((LIMPIA(J4155,1)),0)),0)</f>
        <v>0</v>
      </c>
      <c r="O4155" s="36">
        <f>IF(C4155="Saliente Local",(IFERROR((LIMPIA(K4155,1)),0)),0)</f>
        <v>0</v>
      </c>
      <c r="P4155" s="36">
        <f>IF(C4155="Saliente Nacional",(IFERROR((LIMPIA(K4155,1)),0)),0)</f>
        <v>0</v>
      </c>
      <c r="Q4155" s="36">
        <f>IF(C4155="Saliente Internacional",(IFERROR((LIMPIA(K4155,1)),0)),0)</f>
        <v>0</v>
      </c>
      <c r="R4155" s="36">
        <f t="shared" si="193"/>
        <v>0</v>
      </c>
      <c r="S4155" s="36">
        <f t="shared" si="194"/>
        <v>0</v>
      </c>
    </row>
    <row r="4156" spans="1:19" x14ac:dyDescent="0.25">
      <c r="A4156" s="101">
        <f>'DETALLE DE CONEXIONES'!P4156</f>
        <v>0</v>
      </c>
      <c r="B4156" s="36">
        <f>'DETALLE DE CONEXIONES'!I4156</f>
        <v>0</v>
      </c>
      <c r="C4156" s="36">
        <f>'DETALLE DE CONEXIONES'!BB4156</f>
        <v>0</v>
      </c>
      <c r="D4156" s="36">
        <f>'DETALLE DE CONEXIONES'!E4156</f>
        <v>0</v>
      </c>
      <c r="E4156" s="36">
        <f t="shared" si="192"/>
        <v>1</v>
      </c>
      <c r="F4156" s="36">
        <f>IFERROR(LIMPIA('DETALLE DE CONEXIONES'!N4156,1),0)</f>
        <v>0</v>
      </c>
      <c r="G4156" s="36" t="str">
        <f>LEFT('DETALLE DE CONEXIONES'!BE4156,3)</f>
        <v/>
      </c>
      <c r="H4156" s="36" t="str">
        <f>RIGHT('DETALLE DE CONEXIONES'!AK4156,2)</f>
        <v/>
      </c>
      <c r="I4156" s="36" t="str">
        <f>LEFT('DETALLE DE CONEXIONES'!AK4156,3)</f>
        <v/>
      </c>
      <c r="J4156" s="36" t="str">
        <f>LEFT('DETALLE DE CONEXIONES'!M4156,3)</f>
        <v/>
      </c>
      <c r="K4156" s="36" t="str">
        <f>IF(LEN('DETALLE DE CONEXIONES'!M4156)&lt;12,(RIGHT('DETALLE DE CONEXIONES'!M4156,5)),(RIGHT('DETALLE DE CONEXIONES'!M4156,6)))</f>
        <v/>
      </c>
      <c r="L4156" s="36">
        <f>IF(C4156="Saliente Local",(IFERROR((LIMPIA(J4156,1)),0)),0)</f>
        <v>0</v>
      </c>
      <c r="M4156" s="36">
        <f>IF(C4156="Saliente Nacional",(IFERROR((LIMPIA(J4156,1)),0)),0)</f>
        <v>0</v>
      </c>
      <c r="N4156" s="36">
        <f>IF(C4156="Saliente Internacional",(IFERROR((LIMPIA(J4156,1)),0)),0)</f>
        <v>0</v>
      </c>
      <c r="O4156" s="36">
        <f>IF(C4156="Saliente Local",(IFERROR((LIMPIA(K4156,1)),0)),0)</f>
        <v>0</v>
      </c>
      <c r="P4156" s="36">
        <f>IF(C4156="Saliente Nacional",(IFERROR((LIMPIA(K4156,1)),0)),0)</f>
        <v>0</v>
      </c>
      <c r="Q4156" s="36">
        <f>IF(C4156="Saliente Internacional",(IFERROR((LIMPIA(K4156,1)),0)),0)</f>
        <v>0</v>
      </c>
      <c r="R4156" s="36">
        <f t="shared" si="193"/>
        <v>0</v>
      </c>
      <c r="S4156" s="36">
        <f t="shared" si="194"/>
        <v>0</v>
      </c>
    </row>
    <row r="4157" spans="1:19" x14ac:dyDescent="0.25">
      <c r="A4157" s="101">
        <f>'DETALLE DE CONEXIONES'!P4157</f>
        <v>0</v>
      </c>
      <c r="B4157" s="36">
        <f>'DETALLE DE CONEXIONES'!I4157</f>
        <v>0</v>
      </c>
      <c r="C4157" s="36">
        <f>'DETALLE DE CONEXIONES'!BB4157</f>
        <v>0</v>
      </c>
      <c r="D4157" s="36">
        <f>'DETALLE DE CONEXIONES'!E4157</f>
        <v>0</v>
      </c>
      <c r="E4157" s="36">
        <f t="shared" si="192"/>
        <v>1</v>
      </c>
      <c r="F4157" s="36">
        <f>IFERROR(LIMPIA('DETALLE DE CONEXIONES'!N4157,1),0)</f>
        <v>0</v>
      </c>
      <c r="G4157" s="36" t="str">
        <f>LEFT('DETALLE DE CONEXIONES'!BE4157,3)</f>
        <v/>
      </c>
      <c r="H4157" s="36" t="str">
        <f>RIGHT('DETALLE DE CONEXIONES'!AK4157,2)</f>
        <v/>
      </c>
      <c r="I4157" s="36" t="str">
        <f>LEFT('DETALLE DE CONEXIONES'!AK4157,3)</f>
        <v/>
      </c>
      <c r="J4157" s="36" t="str">
        <f>LEFT('DETALLE DE CONEXIONES'!M4157,3)</f>
        <v/>
      </c>
      <c r="K4157" s="36" t="str">
        <f>IF(LEN('DETALLE DE CONEXIONES'!M4157)&lt;12,(RIGHT('DETALLE DE CONEXIONES'!M4157,5)),(RIGHT('DETALLE DE CONEXIONES'!M4157,6)))</f>
        <v/>
      </c>
      <c r="L4157" s="36">
        <f>IF(C4157="Saliente Local",(IFERROR((LIMPIA(J4157,1)),0)),0)</f>
        <v>0</v>
      </c>
      <c r="M4157" s="36">
        <f>IF(C4157="Saliente Nacional",(IFERROR((LIMPIA(J4157,1)),0)),0)</f>
        <v>0</v>
      </c>
      <c r="N4157" s="36">
        <f>IF(C4157="Saliente Internacional",(IFERROR((LIMPIA(J4157,1)),0)),0)</f>
        <v>0</v>
      </c>
      <c r="O4157" s="36">
        <f>IF(C4157="Saliente Local",(IFERROR((LIMPIA(K4157,1)),0)),0)</f>
        <v>0</v>
      </c>
      <c r="P4157" s="36">
        <f>IF(C4157="Saliente Nacional",(IFERROR((LIMPIA(K4157,1)),0)),0)</f>
        <v>0</v>
      </c>
      <c r="Q4157" s="36">
        <f>IF(C4157="Saliente Internacional",(IFERROR((LIMPIA(K4157,1)),0)),0)</f>
        <v>0</v>
      </c>
      <c r="R4157" s="36">
        <f t="shared" si="193"/>
        <v>0</v>
      </c>
      <c r="S4157" s="36">
        <f t="shared" si="194"/>
        <v>0</v>
      </c>
    </row>
    <row r="4158" spans="1:19" x14ac:dyDescent="0.25">
      <c r="A4158" s="101">
        <f>'DETALLE DE CONEXIONES'!P4158</f>
        <v>0</v>
      </c>
      <c r="B4158" s="36">
        <f>'DETALLE DE CONEXIONES'!I4158</f>
        <v>0</v>
      </c>
      <c r="C4158" s="36">
        <f>'DETALLE DE CONEXIONES'!BB4158</f>
        <v>0</v>
      </c>
      <c r="D4158" s="36">
        <f>'DETALLE DE CONEXIONES'!E4158</f>
        <v>0</v>
      </c>
      <c r="E4158" s="36">
        <f t="shared" si="192"/>
        <v>1</v>
      </c>
      <c r="F4158" s="36">
        <f>IFERROR(LIMPIA('DETALLE DE CONEXIONES'!N4158,1),0)</f>
        <v>0</v>
      </c>
      <c r="G4158" s="36" t="str">
        <f>LEFT('DETALLE DE CONEXIONES'!BE4158,3)</f>
        <v/>
      </c>
      <c r="H4158" s="36" t="str">
        <f>RIGHT('DETALLE DE CONEXIONES'!AK4158,2)</f>
        <v/>
      </c>
      <c r="I4158" s="36" t="str">
        <f>LEFT('DETALLE DE CONEXIONES'!AK4158,3)</f>
        <v/>
      </c>
      <c r="J4158" s="36" t="str">
        <f>LEFT('DETALLE DE CONEXIONES'!M4158,3)</f>
        <v/>
      </c>
      <c r="K4158" s="36" t="str">
        <f>IF(LEN('DETALLE DE CONEXIONES'!M4158)&lt;12,(RIGHT('DETALLE DE CONEXIONES'!M4158,5)),(RIGHT('DETALLE DE CONEXIONES'!M4158,6)))</f>
        <v/>
      </c>
      <c r="L4158" s="36">
        <f>IF(C4158="Saliente Local",(IFERROR((LIMPIA(J4158,1)),0)),0)</f>
        <v>0</v>
      </c>
      <c r="M4158" s="36">
        <f>IF(C4158="Saliente Nacional",(IFERROR((LIMPIA(J4158,1)),0)),0)</f>
        <v>0</v>
      </c>
      <c r="N4158" s="36">
        <f>IF(C4158="Saliente Internacional",(IFERROR((LIMPIA(J4158,1)),0)),0)</f>
        <v>0</v>
      </c>
      <c r="O4158" s="36">
        <f>IF(C4158="Saliente Local",(IFERROR((LIMPIA(K4158,1)),0)),0)</f>
        <v>0</v>
      </c>
      <c r="P4158" s="36">
        <f>IF(C4158="Saliente Nacional",(IFERROR((LIMPIA(K4158,1)),0)),0)</f>
        <v>0</v>
      </c>
      <c r="Q4158" s="36">
        <f>IF(C4158="Saliente Internacional",(IFERROR((LIMPIA(K4158,1)),0)),0)</f>
        <v>0</v>
      </c>
      <c r="R4158" s="36">
        <f t="shared" si="193"/>
        <v>0</v>
      </c>
      <c r="S4158" s="36">
        <f t="shared" si="194"/>
        <v>0</v>
      </c>
    </row>
    <row r="4159" spans="1:19" x14ac:dyDescent="0.25">
      <c r="A4159" s="101">
        <f>'DETALLE DE CONEXIONES'!P4159</f>
        <v>0</v>
      </c>
      <c r="B4159" s="36">
        <f>'DETALLE DE CONEXIONES'!I4159</f>
        <v>0</v>
      </c>
      <c r="C4159" s="36">
        <f>'DETALLE DE CONEXIONES'!BB4159</f>
        <v>0</v>
      </c>
      <c r="D4159" s="36">
        <f>'DETALLE DE CONEXIONES'!E4159</f>
        <v>0</v>
      </c>
      <c r="E4159" s="36">
        <f t="shared" si="192"/>
        <v>1</v>
      </c>
      <c r="F4159" s="36">
        <f>IFERROR(LIMPIA('DETALLE DE CONEXIONES'!N4159,1),0)</f>
        <v>0</v>
      </c>
      <c r="G4159" s="36" t="str">
        <f>LEFT('DETALLE DE CONEXIONES'!BE4159,3)</f>
        <v/>
      </c>
      <c r="H4159" s="36" t="str">
        <f>RIGHT('DETALLE DE CONEXIONES'!AK4159,2)</f>
        <v/>
      </c>
      <c r="I4159" s="36" t="str">
        <f>LEFT('DETALLE DE CONEXIONES'!AK4159,3)</f>
        <v/>
      </c>
      <c r="J4159" s="36" t="str">
        <f>LEFT('DETALLE DE CONEXIONES'!M4159,3)</f>
        <v/>
      </c>
      <c r="K4159" s="36" t="str">
        <f>IF(LEN('DETALLE DE CONEXIONES'!M4159)&lt;12,(RIGHT('DETALLE DE CONEXIONES'!M4159,5)),(RIGHT('DETALLE DE CONEXIONES'!M4159,6)))</f>
        <v/>
      </c>
      <c r="L4159" s="36">
        <f>IF(C4159="Saliente Local",(IFERROR((LIMPIA(J4159,1)),0)),0)</f>
        <v>0</v>
      </c>
      <c r="M4159" s="36">
        <f>IF(C4159="Saliente Nacional",(IFERROR((LIMPIA(J4159,1)),0)),0)</f>
        <v>0</v>
      </c>
      <c r="N4159" s="36">
        <f>IF(C4159="Saliente Internacional",(IFERROR((LIMPIA(J4159,1)),0)),0)</f>
        <v>0</v>
      </c>
      <c r="O4159" s="36">
        <f>IF(C4159="Saliente Local",(IFERROR((LIMPIA(K4159,1)),0)),0)</f>
        <v>0</v>
      </c>
      <c r="P4159" s="36">
        <f>IF(C4159="Saliente Nacional",(IFERROR((LIMPIA(K4159,1)),0)),0)</f>
        <v>0</v>
      </c>
      <c r="Q4159" s="36">
        <f>IF(C4159="Saliente Internacional",(IFERROR((LIMPIA(K4159,1)),0)),0)</f>
        <v>0</v>
      </c>
      <c r="R4159" s="36">
        <f t="shared" si="193"/>
        <v>0</v>
      </c>
      <c r="S4159" s="36">
        <f t="shared" si="194"/>
        <v>0</v>
      </c>
    </row>
    <row r="4160" spans="1:19" x14ac:dyDescent="0.25">
      <c r="A4160" s="101">
        <f>'DETALLE DE CONEXIONES'!P4160</f>
        <v>0</v>
      </c>
      <c r="B4160" s="36">
        <f>'DETALLE DE CONEXIONES'!I4160</f>
        <v>0</v>
      </c>
      <c r="C4160" s="36">
        <f>'DETALLE DE CONEXIONES'!BB4160</f>
        <v>0</v>
      </c>
      <c r="D4160" s="36">
        <f>'DETALLE DE CONEXIONES'!E4160</f>
        <v>0</v>
      </c>
      <c r="E4160" s="36">
        <f t="shared" si="192"/>
        <v>1</v>
      </c>
      <c r="F4160" s="36">
        <f>IFERROR(LIMPIA('DETALLE DE CONEXIONES'!N4160,1),0)</f>
        <v>0</v>
      </c>
      <c r="G4160" s="36" t="str">
        <f>LEFT('DETALLE DE CONEXIONES'!BE4160,3)</f>
        <v/>
      </c>
      <c r="H4160" s="36" t="str">
        <f>RIGHT('DETALLE DE CONEXIONES'!AK4160,2)</f>
        <v/>
      </c>
      <c r="I4160" s="36" t="str">
        <f>LEFT('DETALLE DE CONEXIONES'!AK4160,3)</f>
        <v/>
      </c>
      <c r="J4160" s="36" t="str">
        <f>LEFT('DETALLE DE CONEXIONES'!M4160,3)</f>
        <v/>
      </c>
      <c r="K4160" s="36" t="str">
        <f>IF(LEN('DETALLE DE CONEXIONES'!M4160)&lt;12,(RIGHT('DETALLE DE CONEXIONES'!M4160,5)),(RIGHT('DETALLE DE CONEXIONES'!M4160,6)))</f>
        <v/>
      </c>
      <c r="L4160" s="36">
        <f>IF(C4160="Saliente Local",(IFERROR((LIMPIA(J4160,1)),0)),0)</f>
        <v>0</v>
      </c>
      <c r="M4160" s="36">
        <f>IF(C4160="Saliente Nacional",(IFERROR((LIMPIA(J4160,1)),0)),0)</f>
        <v>0</v>
      </c>
      <c r="N4160" s="36">
        <f>IF(C4160="Saliente Internacional",(IFERROR((LIMPIA(J4160,1)),0)),0)</f>
        <v>0</v>
      </c>
      <c r="O4160" s="36">
        <f>IF(C4160="Saliente Local",(IFERROR((LIMPIA(K4160,1)),0)),0)</f>
        <v>0</v>
      </c>
      <c r="P4160" s="36">
        <f>IF(C4160="Saliente Nacional",(IFERROR((LIMPIA(K4160,1)),0)),0)</f>
        <v>0</v>
      </c>
      <c r="Q4160" s="36">
        <f>IF(C4160="Saliente Internacional",(IFERROR((LIMPIA(K4160,1)),0)),0)</f>
        <v>0</v>
      </c>
      <c r="R4160" s="36">
        <f t="shared" si="193"/>
        <v>0</v>
      </c>
      <c r="S4160" s="36">
        <f t="shared" si="194"/>
        <v>0</v>
      </c>
    </row>
    <row r="4161" spans="1:19" x14ac:dyDescent="0.25">
      <c r="A4161" s="101">
        <f>'DETALLE DE CONEXIONES'!P4161</f>
        <v>0</v>
      </c>
      <c r="B4161" s="36">
        <f>'DETALLE DE CONEXIONES'!I4161</f>
        <v>0</v>
      </c>
      <c r="C4161" s="36">
        <f>'DETALLE DE CONEXIONES'!BB4161</f>
        <v>0</v>
      </c>
      <c r="D4161" s="36">
        <f>'DETALLE DE CONEXIONES'!E4161</f>
        <v>0</v>
      </c>
      <c r="E4161" s="36">
        <f t="shared" si="192"/>
        <v>1</v>
      </c>
      <c r="F4161" s="36">
        <f>IFERROR(LIMPIA('DETALLE DE CONEXIONES'!N4161,1),0)</f>
        <v>0</v>
      </c>
      <c r="G4161" s="36" t="str">
        <f>LEFT('DETALLE DE CONEXIONES'!BE4161,3)</f>
        <v/>
      </c>
      <c r="H4161" s="36" t="str">
        <f>RIGHT('DETALLE DE CONEXIONES'!AK4161,2)</f>
        <v/>
      </c>
      <c r="I4161" s="36" t="str">
        <f>LEFT('DETALLE DE CONEXIONES'!AK4161,3)</f>
        <v/>
      </c>
      <c r="J4161" s="36" t="str">
        <f>LEFT('DETALLE DE CONEXIONES'!M4161,3)</f>
        <v/>
      </c>
      <c r="K4161" s="36" t="str">
        <f>IF(LEN('DETALLE DE CONEXIONES'!M4161)&lt;12,(RIGHT('DETALLE DE CONEXIONES'!M4161,5)),(RIGHT('DETALLE DE CONEXIONES'!M4161,6)))</f>
        <v/>
      </c>
      <c r="L4161" s="36">
        <f>IF(C4161="Saliente Local",(IFERROR((LIMPIA(J4161,1)),0)),0)</f>
        <v>0</v>
      </c>
      <c r="M4161" s="36">
        <f>IF(C4161="Saliente Nacional",(IFERROR((LIMPIA(J4161,1)),0)),0)</f>
        <v>0</v>
      </c>
      <c r="N4161" s="36">
        <f>IF(C4161="Saliente Internacional",(IFERROR((LIMPIA(J4161,1)),0)),0)</f>
        <v>0</v>
      </c>
      <c r="O4161" s="36">
        <f>IF(C4161="Saliente Local",(IFERROR((LIMPIA(K4161,1)),0)),0)</f>
        <v>0</v>
      </c>
      <c r="P4161" s="36">
        <f>IF(C4161="Saliente Nacional",(IFERROR((LIMPIA(K4161,1)),0)),0)</f>
        <v>0</v>
      </c>
      <c r="Q4161" s="36">
        <f>IF(C4161="Saliente Internacional",(IFERROR((LIMPIA(K4161,1)),0)),0)</f>
        <v>0</v>
      </c>
      <c r="R4161" s="36">
        <f t="shared" si="193"/>
        <v>0</v>
      </c>
      <c r="S4161" s="36">
        <f t="shared" si="194"/>
        <v>0</v>
      </c>
    </row>
    <row r="4162" spans="1:19" x14ac:dyDescent="0.25">
      <c r="A4162" s="101">
        <f>'DETALLE DE CONEXIONES'!P4162</f>
        <v>0</v>
      </c>
      <c r="B4162" s="36">
        <f>'DETALLE DE CONEXIONES'!I4162</f>
        <v>0</v>
      </c>
      <c r="C4162" s="36">
        <f>'DETALLE DE CONEXIONES'!BB4162</f>
        <v>0</v>
      </c>
      <c r="D4162" s="36">
        <f>'DETALLE DE CONEXIONES'!E4162</f>
        <v>0</v>
      </c>
      <c r="E4162" s="36">
        <f t="shared" si="192"/>
        <v>1</v>
      </c>
      <c r="F4162" s="36">
        <f>IFERROR(LIMPIA('DETALLE DE CONEXIONES'!N4162,1),0)</f>
        <v>0</v>
      </c>
      <c r="G4162" s="36" t="str">
        <f>LEFT('DETALLE DE CONEXIONES'!BE4162,3)</f>
        <v/>
      </c>
      <c r="H4162" s="36" t="str">
        <f>RIGHT('DETALLE DE CONEXIONES'!AK4162,2)</f>
        <v/>
      </c>
      <c r="I4162" s="36" t="str">
        <f>LEFT('DETALLE DE CONEXIONES'!AK4162,3)</f>
        <v/>
      </c>
      <c r="J4162" s="36" t="str">
        <f>LEFT('DETALLE DE CONEXIONES'!M4162,3)</f>
        <v/>
      </c>
      <c r="K4162" s="36" t="str">
        <f>IF(LEN('DETALLE DE CONEXIONES'!M4162)&lt;12,(RIGHT('DETALLE DE CONEXIONES'!M4162,5)),(RIGHT('DETALLE DE CONEXIONES'!M4162,6)))</f>
        <v/>
      </c>
      <c r="L4162" s="36">
        <f>IF(C4162="Saliente Local",(IFERROR((LIMPIA(J4162,1)),0)),0)</f>
        <v>0</v>
      </c>
      <c r="M4162" s="36">
        <f>IF(C4162="Saliente Nacional",(IFERROR((LIMPIA(J4162,1)),0)),0)</f>
        <v>0</v>
      </c>
      <c r="N4162" s="36">
        <f>IF(C4162="Saliente Internacional",(IFERROR((LIMPIA(J4162,1)),0)),0)</f>
        <v>0</v>
      </c>
      <c r="O4162" s="36">
        <f>IF(C4162="Saliente Local",(IFERROR((LIMPIA(K4162,1)),0)),0)</f>
        <v>0</v>
      </c>
      <c r="P4162" s="36">
        <f>IF(C4162="Saliente Nacional",(IFERROR((LIMPIA(K4162,1)),0)),0)</f>
        <v>0</v>
      </c>
      <c r="Q4162" s="36">
        <f>IF(C4162="Saliente Internacional",(IFERROR((LIMPIA(K4162,1)),0)),0)</f>
        <v>0</v>
      </c>
      <c r="R4162" s="36">
        <f t="shared" si="193"/>
        <v>0</v>
      </c>
      <c r="S4162" s="36">
        <f t="shared" si="194"/>
        <v>0</v>
      </c>
    </row>
    <row r="4163" spans="1:19" x14ac:dyDescent="0.25">
      <c r="A4163" s="101">
        <f>'DETALLE DE CONEXIONES'!P4163</f>
        <v>0</v>
      </c>
      <c r="B4163" s="36">
        <f>'DETALLE DE CONEXIONES'!I4163</f>
        <v>0</v>
      </c>
      <c r="C4163" s="36">
        <f>'DETALLE DE CONEXIONES'!BB4163</f>
        <v>0</v>
      </c>
      <c r="D4163" s="36">
        <f>'DETALLE DE CONEXIONES'!E4163</f>
        <v>0</v>
      </c>
      <c r="E4163" s="36">
        <f t="shared" ref="E4163:E4226" si="195">LEN(D4163)</f>
        <v>1</v>
      </c>
      <c r="F4163" s="36">
        <f>IFERROR(LIMPIA('DETALLE DE CONEXIONES'!N4163,1),0)</f>
        <v>0</v>
      </c>
      <c r="G4163" s="36" t="str">
        <f>LEFT('DETALLE DE CONEXIONES'!BE4163,3)</f>
        <v/>
      </c>
      <c r="H4163" s="36" t="str">
        <f>RIGHT('DETALLE DE CONEXIONES'!AK4163,2)</f>
        <v/>
      </c>
      <c r="I4163" s="36" t="str">
        <f>LEFT('DETALLE DE CONEXIONES'!AK4163,3)</f>
        <v/>
      </c>
      <c r="J4163" s="36" t="str">
        <f>LEFT('DETALLE DE CONEXIONES'!M4163,3)</f>
        <v/>
      </c>
      <c r="K4163" s="36" t="str">
        <f>IF(LEN('DETALLE DE CONEXIONES'!M4163)&lt;12,(RIGHT('DETALLE DE CONEXIONES'!M4163,5)),(RIGHT('DETALLE DE CONEXIONES'!M4163,6)))</f>
        <v/>
      </c>
      <c r="L4163" s="36">
        <f>IF(C4163="Saliente Local",(IFERROR((LIMPIA(J4163,1)),0)),0)</f>
        <v>0</v>
      </c>
      <c r="M4163" s="36">
        <f>IF(C4163="Saliente Nacional",(IFERROR((LIMPIA(J4163,1)),0)),0)</f>
        <v>0</v>
      </c>
      <c r="N4163" s="36">
        <f>IF(C4163="Saliente Internacional",(IFERROR((LIMPIA(J4163,1)),0)),0)</f>
        <v>0</v>
      </c>
      <c r="O4163" s="36">
        <f>IF(C4163="Saliente Local",(IFERROR((LIMPIA(K4163,1)),0)),0)</f>
        <v>0</v>
      </c>
      <c r="P4163" s="36">
        <f>IF(C4163="Saliente Nacional",(IFERROR((LIMPIA(K4163,1)),0)),0)</f>
        <v>0</v>
      </c>
      <c r="Q4163" s="36">
        <f>IF(C4163="Saliente Internacional",(IFERROR((LIMPIA(K4163,1)),0)),0)</f>
        <v>0</v>
      </c>
      <c r="R4163" s="36">
        <f t="shared" ref="R4163:R4226" si="196">IF(SUM(O4163:P4163)&gt;0,(L4163+M4163+1),(L4163+M4163))</f>
        <v>0</v>
      </c>
      <c r="S4163" s="36">
        <f t="shared" ref="S4163:S4226" si="197">IF(Q4163&gt;0,N4163+1,N4163)</f>
        <v>0</v>
      </c>
    </row>
    <row r="4164" spans="1:19" x14ac:dyDescent="0.25">
      <c r="A4164" s="101">
        <f>'DETALLE DE CONEXIONES'!P4164</f>
        <v>0</v>
      </c>
      <c r="B4164" s="36">
        <f>'DETALLE DE CONEXIONES'!I4164</f>
        <v>0</v>
      </c>
      <c r="C4164" s="36">
        <f>'DETALLE DE CONEXIONES'!BB4164</f>
        <v>0</v>
      </c>
      <c r="D4164" s="36">
        <f>'DETALLE DE CONEXIONES'!E4164</f>
        <v>0</v>
      </c>
      <c r="E4164" s="36">
        <f t="shared" si="195"/>
        <v>1</v>
      </c>
      <c r="F4164" s="36">
        <f>IFERROR(LIMPIA('DETALLE DE CONEXIONES'!N4164,1),0)</f>
        <v>0</v>
      </c>
      <c r="G4164" s="36" t="str">
        <f>LEFT('DETALLE DE CONEXIONES'!BE4164,3)</f>
        <v/>
      </c>
      <c r="H4164" s="36" t="str">
        <f>RIGHT('DETALLE DE CONEXIONES'!AK4164,2)</f>
        <v/>
      </c>
      <c r="I4164" s="36" t="str">
        <f>LEFT('DETALLE DE CONEXIONES'!AK4164,3)</f>
        <v/>
      </c>
      <c r="J4164" s="36" t="str">
        <f>LEFT('DETALLE DE CONEXIONES'!M4164,3)</f>
        <v/>
      </c>
      <c r="K4164" s="36" t="str">
        <f>IF(LEN('DETALLE DE CONEXIONES'!M4164)&lt;12,(RIGHT('DETALLE DE CONEXIONES'!M4164,5)),(RIGHT('DETALLE DE CONEXIONES'!M4164,6)))</f>
        <v/>
      </c>
      <c r="L4164" s="36">
        <f>IF(C4164="Saliente Local",(IFERROR((LIMPIA(J4164,1)),0)),0)</f>
        <v>0</v>
      </c>
      <c r="M4164" s="36">
        <f>IF(C4164="Saliente Nacional",(IFERROR((LIMPIA(J4164,1)),0)),0)</f>
        <v>0</v>
      </c>
      <c r="N4164" s="36">
        <f>IF(C4164="Saliente Internacional",(IFERROR((LIMPIA(J4164,1)),0)),0)</f>
        <v>0</v>
      </c>
      <c r="O4164" s="36">
        <f>IF(C4164="Saliente Local",(IFERROR((LIMPIA(K4164,1)),0)),0)</f>
        <v>0</v>
      </c>
      <c r="P4164" s="36">
        <f>IF(C4164="Saliente Nacional",(IFERROR((LIMPIA(K4164,1)),0)),0)</f>
        <v>0</v>
      </c>
      <c r="Q4164" s="36">
        <f>IF(C4164="Saliente Internacional",(IFERROR((LIMPIA(K4164,1)),0)),0)</f>
        <v>0</v>
      </c>
      <c r="R4164" s="36">
        <f t="shared" si="196"/>
        <v>0</v>
      </c>
      <c r="S4164" s="36">
        <f t="shared" si="197"/>
        <v>0</v>
      </c>
    </row>
    <row r="4165" spans="1:19" x14ac:dyDescent="0.25">
      <c r="A4165" s="101">
        <f>'DETALLE DE CONEXIONES'!P4165</f>
        <v>0</v>
      </c>
      <c r="B4165" s="36">
        <f>'DETALLE DE CONEXIONES'!I4165</f>
        <v>0</v>
      </c>
      <c r="C4165" s="36">
        <f>'DETALLE DE CONEXIONES'!BB4165</f>
        <v>0</v>
      </c>
      <c r="D4165" s="36">
        <f>'DETALLE DE CONEXIONES'!E4165</f>
        <v>0</v>
      </c>
      <c r="E4165" s="36">
        <f t="shared" si="195"/>
        <v>1</v>
      </c>
      <c r="F4165" s="36">
        <f>IFERROR(LIMPIA('DETALLE DE CONEXIONES'!N4165,1),0)</f>
        <v>0</v>
      </c>
      <c r="G4165" s="36" t="str">
        <f>LEFT('DETALLE DE CONEXIONES'!BE4165,3)</f>
        <v/>
      </c>
      <c r="H4165" s="36" t="str">
        <f>RIGHT('DETALLE DE CONEXIONES'!AK4165,2)</f>
        <v/>
      </c>
      <c r="I4165" s="36" t="str">
        <f>LEFT('DETALLE DE CONEXIONES'!AK4165,3)</f>
        <v/>
      </c>
      <c r="J4165" s="36" t="str">
        <f>LEFT('DETALLE DE CONEXIONES'!M4165,3)</f>
        <v/>
      </c>
      <c r="K4165" s="36" t="str">
        <f>IF(LEN('DETALLE DE CONEXIONES'!M4165)&lt;12,(RIGHT('DETALLE DE CONEXIONES'!M4165,5)),(RIGHT('DETALLE DE CONEXIONES'!M4165,6)))</f>
        <v/>
      </c>
      <c r="L4165" s="36">
        <f>IF(C4165="Saliente Local",(IFERROR((LIMPIA(J4165,1)),0)),0)</f>
        <v>0</v>
      </c>
      <c r="M4165" s="36">
        <f>IF(C4165="Saliente Nacional",(IFERROR((LIMPIA(J4165,1)),0)),0)</f>
        <v>0</v>
      </c>
      <c r="N4165" s="36">
        <f>IF(C4165="Saliente Internacional",(IFERROR((LIMPIA(J4165,1)),0)),0)</f>
        <v>0</v>
      </c>
      <c r="O4165" s="36">
        <f>IF(C4165="Saliente Local",(IFERROR((LIMPIA(K4165,1)),0)),0)</f>
        <v>0</v>
      </c>
      <c r="P4165" s="36">
        <f>IF(C4165="Saliente Nacional",(IFERROR((LIMPIA(K4165,1)),0)),0)</f>
        <v>0</v>
      </c>
      <c r="Q4165" s="36">
        <f>IF(C4165="Saliente Internacional",(IFERROR((LIMPIA(K4165,1)),0)),0)</f>
        <v>0</v>
      </c>
      <c r="R4165" s="36">
        <f t="shared" si="196"/>
        <v>0</v>
      </c>
      <c r="S4165" s="36">
        <f t="shared" si="197"/>
        <v>0</v>
      </c>
    </row>
    <row r="4166" spans="1:19" x14ac:dyDescent="0.25">
      <c r="A4166" s="101">
        <f>'DETALLE DE CONEXIONES'!P4166</f>
        <v>0</v>
      </c>
      <c r="B4166" s="36">
        <f>'DETALLE DE CONEXIONES'!I4166</f>
        <v>0</v>
      </c>
      <c r="C4166" s="36">
        <f>'DETALLE DE CONEXIONES'!BB4166</f>
        <v>0</v>
      </c>
      <c r="D4166" s="36">
        <f>'DETALLE DE CONEXIONES'!E4166</f>
        <v>0</v>
      </c>
      <c r="E4166" s="36">
        <f t="shared" si="195"/>
        <v>1</v>
      </c>
      <c r="F4166" s="36">
        <f>IFERROR(LIMPIA('DETALLE DE CONEXIONES'!N4166,1),0)</f>
        <v>0</v>
      </c>
      <c r="G4166" s="36" t="str">
        <f>LEFT('DETALLE DE CONEXIONES'!BE4166,3)</f>
        <v/>
      </c>
      <c r="H4166" s="36" t="str">
        <f>RIGHT('DETALLE DE CONEXIONES'!AK4166,2)</f>
        <v/>
      </c>
      <c r="I4166" s="36" t="str">
        <f>LEFT('DETALLE DE CONEXIONES'!AK4166,3)</f>
        <v/>
      </c>
      <c r="J4166" s="36" t="str">
        <f>LEFT('DETALLE DE CONEXIONES'!M4166,3)</f>
        <v/>
      </c>
      <c r="K4166" s="36" t="str">
        <f>IF(LEN('DETALLE DE CONEXIONES'!M4166)&lt;12,(RIGHT('DETALLE DE CONEXIONES'!M4166,5)),(RIGHT('DETALLE DE CONEXIONES'!M4166,6)))</f>
        <v/>
      </c>
      <c r="L4166" s="36">
        <f>IF(C4166="Saliente Local",(IFERROR((LIMPIA(J4166,1)),0)),0)</f>
        <v>0</v>
      </c>
      <c r="M4166" s="36">
        <f>IF(C4166="Saliente Nacional",(IFERROR((LIMPIA(J4166,1)),0)),0)</f>
        <v>0</v>
      </c>
      <c r="N4166" s="36">
        <f>IF(C4166="Saliente Internacional",(IFERROR((LIMPIA(J4166,1)),0)),0)</f>
        <v>0</v>
      </c>
      <c r="O4166" s="36">
        <f>IF(C4166="Saliente Local",(IFERROR((LIMPIA(K4166,1)),0)),0)</f>
        <v>0</v>
      </c>
      <c r="P4166" s="36">
        <f>IF(C4166="Saliente Nacional",(IFERROR((LIMPIA(K4166,1)),0)),0)</f>
        <v>0</v>
      </c>
      <c r="Q4166" s="36">
        <f>IF(C4166="Saliente Internacional",(IFERROR((LIMPIA(K4166,1)),0)),0)</f>
        <v>0</v>
      </c>
      <c r="R4166" s="36">
        <f t="shared" si="196"/>
        <v>0</v>
      </c>
      <c r="S4166" s="36">
        <f t="shared" si="197"/>
        <v>0</v>
      </c>
    </row>
    <row r="4167" spans="1:19" x14ac:dyDescent="0.25">
      <c r="A4167" s="101">
        <f>'DETALLE DE CONEXIONES'!P4167</f>
        <v>0</v>
      </c>
      <c r="B4167" s="36">
        <f>'DETALLE DE CONEXIONES'!I4167</f>
        <v>0</v>
      </c>
      <c r="C4167" s="36">
        <f>'DETALLE DE CONEXIONES'!BB4167</f>
        <v>0</v>
      </c>
      <c r="D4167" s="36">
        <f>'DETALLE DE CONEXIONES'!E4167</f>
        <v>0</v>
      </c>
      <c r="E4167" s="36">
        <f t="shared" si="195"/>
        <v>1</v>
      </c>
      <c r="F4167" s="36">
        <f>IFERROR(LIMPIA('DETALLE DE CONEXIONES'!N4167,1),0)</f>
        <v>0</v>
      </c>
      <c r="G4167" s="36" t="str">
        <f>LEFT('DETALLE DE CONEXIONES'!BE4167,3)</f>
        <v/>
      </c>
      <c r="H4167" s="36" t="str">
        <f>RIGHT('DETALLE DE CONEXIONES'!AK4167,2)</f>
        <v/>
      </c>
      <c r="I4167" s="36" t="str">
        <f>LEFT('DETALLE DE CONEXIONES'!AK4167,3)</f>
        <v/>
      </c>
      <c r="J4167" s="36" t="str">
        <f>LEFT('DETALLE DE CONEXIONES'!M4167,3)</f>
        <v/>
      </c>
      <c r="K4167" s="36" t="str">
        <f>IF(LEN('DETALLE DE CONEXIONES'!M4167)&lt;12,(RIGHT('DETALLE DE CONEXIONES'!M4167,5)),(RIGHT('DETALLE DE CONEXIONES'!M4167,6)))</f>
        <v/>
      </c>
      <c r="L4167" s="36">
        <f>IF(C4167="Saliente Local",(IFERROR((LIMPIA(J4167,1)),0)),0)</f>
        <v>0</v>
      </c>
      <c r="M4167" s="36">
        <f>IF(C4167="Saliente Nacional",(IFERROR((LIMPIA(J4167,1)),0)),0)</f>
        <v>0</v>
      </c>
      <c r="N4167" s="36">
        <f>IF(C4167="Saliente Internacional",(IFERROR((LIMPIA(J4167,1)),0)),0)</f>
        <v>0</v>
      </c>
      <c r="O4167" s="36">
        <f>IF(C4167="Saliente Local",(IFERROR((LIMPIA(K4167,1)),0)),0)</f>
        <v>0</v>
      </c>
      <c r="P4167" s="36">
        <f>IF(C4167="Saliente Nacional",(IFERROR((LIMPIA(K4167,1)),0)),0)</f>
        <v>0</v>
      </c>
      <c r="Q4167" s="36">
        <f>IF(C4167="Saliente Internacional",(IFERROR((LIMPIA(K4167,1)),0)),0)</f>
        <v>0</v>
      </c>
      <c r="R4167" s="36">
        <f t="shared" si="196"/>
        <v>0</v>
      </c>
      <c r="S4167" s="36">
        <f t="shared" si="197"/>
        <v>0</v>
      </c>
    </row>
    <row r="4168" spans="1:19" x14ac:dyDescent="0.25">
      <c r="A4168" s="101">
        <f>'DETALLE DE CONEXIONES'!P4168</f>
        <v>0</v>
      </c>
      <c r="B4168" s="36">
        <f>'DETALLE DE CONEXIONES'!I4168</f>
        <v>0</v>
      </c>
      <c r="C4168" s="36">
        <f>'DETALLE DE CONEXIONES'!BB4168</f>
        <v>0</v>
      </c>
      <c r="D4168" s="36">
        <f>'DETALLE DE CONEXIONES'!E4168</f>
        <v>0</v>
      </c>
      <c r="E4168" s="36">
        <f t="shared" si="195"/>
        <v>1</v>
      </c>
      <c r="F4168" s="36">
        <f>IFERROR(LIMPIA('DETALLE DE CONEXIONES'!N4168,1),0)</f>
        <v>0</v>
      </c>
      <c r="G4168" s="36" t="str">
        <f>LEFT('DETALLE DE CONEXIONES'!BE4168,3)</f>
        <v/>
      </c>
      <c r="H4168" s="36" t="str">
        <f>RIGHT('DETALLE DE CONEXIONES'!AK4168,2)</f>
        <v/>
      </c>
      <c r="I4168" s="36" t="str">
        <f>LEFT('DETALLE DE CONEXIONES'!AK4168,3)</f>
        <v/>
      </c>
      <c r="J4168" s="36" t="str">
        <f>LEFT('DETALLE DE CONEXIONES'!M4168,3)</f>
        <v/>
      </c>
      <c r="K4168" s="36" t="str">
        <f>IF(LEN('DETALLE DE CONEXIONES'!M4168)&lt;12,(RIGHT('DETALLE DE CONEXIONES'!M4168,5)),(RIGHT('DETALLE DE CONEXIONES'!M4168,6)))</f>
        <v/>
      </c>
      <c r="L4168" s="36">
        <f>IF(C4168="Saliente Local",(IFERROR((LIMPIA(J4168,1)),0)),0)</f>
        <v>0</v>
      </c>
      <c r="M4168" s="36">
        <f>IF(C4168="Saliente Nacional",(IFERROR((LIMPIA(J4168,1)),0)),0)</f>
        <v>0</v>
      </c>
      <c r="N4168" s="36">
        <f>IF(C4168="Saliente Internacional",(IFERROR((LIMPIA(J4168,1)),0)),0)</f>
        <v>0</v>
      </c>
      <c r="O4168" s="36">
        <f>IF(C4168="Saliente Local",(IFERROR((LIMPIA(K4168,1)),0)),0)</f>
        <v>0</v>
      </c>
      <c r="P4168" s="36">
        <f>IF(C4168="Saliente Nacional",(IFERROR((LIMPIA(K4168,1)),0)),0)</f>
        <v>0</v>
      </c>
      <c r="Q4168" s="36">
        <f>IF(C4168="Saliente Internacional",(IFERROR((LIMPIA(K4168,1)),0)),0)</f>
        <v>0</v>
      </c>
      <c r="R4168" s="36">
        <f t="shared" si="196"/>
        <v>0</v>
      </c>
      <c r="S4168" s="36">
        <f t="shared" si="197"/>
        <v>0</v>
      </c>
    </row>
    <row r="4169" spans="1:19" x14ac:dyDescent="0.25">
      <c r="A4169" s="101">
        <f>'DETALLE DE CONEXIONES'!P4169</f>
        <v>0</v>
      </c>
      <c r="B4169" s="36">
        <f>'DETALLE DE CONEXIONES'!I4169</f>
        <v>0</v>
      </c>
      <c r="C4169" s="36">
        <f>'DETALLE DE CONEXIONES'!BB4169</f>
        <v>0</v>
      </c>
      <c r="D4169" s="36">
        <f>'DETALLE DE CONEXIONES'!E4169</f>
        <v>0</v>
      </c>
      <c r="E4169" s="36">
        <f t="shared" si="195"/>
        <v>1</v>
      </c>
      <c r="F4169" s="36">
        <f>IFERROR(LIMPIA('DETALLE DE CONEXIONES'!N4169,1),0)</f>
        <v>0</v>
      </c>
      <c r="G4169" s="36" t="str">
        <f>LEFT('DETALLE DE CONEXIONES'!BE4169,3)</f>
        <v/>
      </c>
      <c r="H4169" s="36" t="str">
        <f>RIGHT('DETALLE DE CONEXIONES'!AK4169,2)</f>
        <v/>
      </c>
      <c r="I4169" s="36" t="str">
        <f>LEFT('DETALLE DE CONEXIONES'!AK4169,3)</f>
        <v/>
      </c>
      <c r="J4169" s="36" t="str">
        <f>LEFT('DETALLE DE CONEXIONES'!M4169,3)</f>
        <v/>
      </c>
      <c r="K4169" s="36" t="str">
        <f>IF(LEN('DETALLE DE CONEXIONES'!M4169)&lt;12,(RIGHT('DETALLE DE CONEXIONES'!M4169,5)),(RIGHT('DETALLE DE CONEXIONES'!M4169,6)))</f>
        <v/>
      </c>
      <c r="L4169" s="36">
        <f>IF(C4169="Saliente Local",(IFERROR((LIMPIA(J4169,1)),0)),0)</f>
        <v>0</v>
      </c>
      <c r="M4169" s="36">
        <f>IF(C4169="Saliente Nacional",(IFERROR((LIMPIA(J4169,1)),0)),0)</f>
        <v>0</v>
      </c>
      <c r="N4169" s="36">
        <f>IF(C4169="Saliente Internacional",(IFERROR((LIMPIA(J4169,1)),0)),0)</f>
        <v>0</v>
      </c>
      <c r="O4169" s="36">
        <f>IF(C4169="Saliente Local",(IFERROR((LIMPIA(K4169,1)),0)),0)</f>
        <v>0</v>
      </c>
      <c r="P4169" s="36">
        <f>IF(C4169="Saliente Nacional",(IFERROR((LIMPIA(K4169,1)),0)),0)</f>
        <v>0</v>
      </c>
      <c r="Q4169" s="36">
        <f>IF(C4169="Saliente Internacional",(IFERROR((LIMPIA(K4169,1)),0)),0)</f>
        <v>0</v>
      </c>
      <c r="R4169" s="36">
        <f t="shared" si="196"/>
        <v>0</v>
      </c>
      <c r="S4169" s="36">
        <f t="shared" si="197"/>
        <v>0</v>
      </c>
    </row>
    <row r="4170" spans="1:19" x14ac:dyDescent="0.25">
      <c r="A4170" s="101">
        <f>'DETALLE DE CONEXIONES'!P4170</f>
        <v>0</v>
      </c>
      <c r="B4170" s="36">
        <f>'DETALLE DE CONEXIONES'!I4170</f>
        <v>0</v>
      </c>
      <c r="C4170" s="36">
        <f>'DETALLE DE CONEXIONES'!BB4170</f>
        <v>0</v>
      </c>
      <c r="D4170" s="36">
        <f>'DETALLE DE CONEXIONES'!E4170</f>
        <v>0</v>
      </c>
      <c r="E4170" s="36">
        <f t="shared" si="195"/>
        <v>1</v>
      </c>
      <c r="F4170" s="36">
        <f>IFERROR(LIMPIA('DETALLE DE CONEXIONES'!N4170,1),0)</f>
        <v>0</v>
      </c>
      <c r="G4170" s="36" t="str">
        <f>LEFT('DETALLE DE CONEXIONES'!BE4170,3)</f>
        <v/>
      </c>
      <c r="H4170" s="36" t="str">
        <f>RIGHT('DETALLE DE CONEXIONES'!AK4170,2)</f>
        <v/>
      </c>
      <c r="I4170" s="36" t="str">
        <f>LEFT('DETALLE DE CONEXIONES'!AK4170,3)</f>
        <v/>
      </c>
      <c r="J4170" s="36" t="str">
        <f>LEFT('DETALLE DE CONEXIONES'!M4170,3)</f>
        <v/>
      </c>
      <c r="K4170" s="36" t="str">
        <f>IF(LEN('DETALLE DE CONEXIONES'!M4170)&lt;12,(RIGHT('DETALLE DE CONEXIONES'!M4170,5)),(RIGHT('DETALLE DE CONEXIONES'!M4170,6)))</f>
        <v/>
      </c>
      <c r="L4170" s="36">
        <f>IF(C4170="Saliente Local",(IFERROR((LIMPIA(J4170,1)),0)),0)</f>
        <v>0</v>
      </c>
      <c r="M4170" s="36">
        <f>IF(C4170="Saliente Nacional",(IFERROR((LIMPIA(J4170,1)),0)),0)</f>
        <v>0</v>
      </c>
      <c r="N4170" s="36">
        <f>IF(C4170="Saliente Internacional",(IFERROR((LIMPIA(J4170,1)),0)),0)</f>
        <v>0</v>
      </c>
      <c r="O4170" s="36">
        <f>IF(C4170="Saliente Local",(IFERROR((LIMPIA(K4170,1)),0)),0)</f>
        <v>0</v>
      </c>
      <c r="P4170" s="36">
        <f>IF(C4170="Saliente Nacional",(IFERROR((LIMPIA(K4170,1)),0)),0)</f>
        <v>0</v>
      </c>
      <c r="Q4170" s="36">
        <f>IF(C4170="Saliente Internacional",(IFERROR((LIMPIA(K4170,1)),0)),0)</f>
        <v>0</v>
      </c>
      <c r="R4170" s="36">
        <f t="shared" si="196"/>
        <v>0</v>
      </c>
      <c r="S4170" s="36">
        <f t="shared" si="197"/>
        <v>0</v>
      </c>
    </row>
    <row r="4171" spans="1:19" x14ac:dyDescent="0.25">
      <c r="A4171" s="101">
        <f>'DETALLE DE CONEXIONES'!P4171</f>
        <v>0</v>
      </c>
      <c r="B4171" s="36">
        <f>'DETALLE DE CONEXIONES'!I4171</f>
        <v>0</v>
      </c>
      <c r="C4171" s="36">
        <f>'DETALLE DE CONEXIONES'!BB4171</f>
        <v>0</v>
      </c>
      <c r="D4171" s="36">
        <f>'DETALLE DE CONEXIONES'!E4171</f>
        <v>0</v>
      </c>
      <c r="E4171" s="36">
        <f t="shared" si="195"/>
        <v>1</v>
      </c>
      <c r="F4171" s="36">
        <f>IFERROR(LIMPIA('DETALLE DE CONEXIONES'!N4171,1),0)</f>
        <v>0</v>
      </c>
      <c r="G4171" s="36" t="str">
        <f>LEFT('DETALLE DE CONEXIONES'!BE4171,3)</f>
        <v/>
      </c>
      <c r="H4171" s="36" t="str">
        <f>RIGHT('DETALLE DE CONEXIONES'!AK4171,2)</f>
        <v/>
      </c>
      <c r="I4171" s="36" t="str">
        <f>LEFT('DETALLE DE CONEXIONES'!AK4171,3)</f>
        <v/>
      </c>
      <c r="J4171" s="36" t="str">
        <f>LEFT('DETALLE DE CONEXIONES'!M4171,3)</f>
        <v/>
      </c>
      <c r="K4171" s="36" t="str">
        <f>IF(LEN('DETALLE DE CONEXIONES'!M4171)&lt;12,(RIGHT('DETALLE DE CONEXIONES'!M4171,5)),(RIGHT('DETALLE DE CONEXIONES'!M4171,6)))</f>
        <v/>
      </c>
      <c r="L4171" s="36">
        <f>IF(C4171="Saliente Local",(IFERROR((LIMPIA(J4171,1)),0)),0)</f>
        <v>0</v>
      </c>
      <c r="M4171" s="36">
        <f>IF(C4171="Saliente Nacional",(IFERROR((LIMPIA(J4171,1)),0)),0)</f>
        <v>0</v>
      </c>
      <c r="N4171" s="36">
        <f>IF(C4171="Saliente Internacional",(IFERROR((LIMPIA(J4171,1)),0)),0)</f>
        <v>0</v>
      </c>
      <c r="O4171" s="36">
        <f>IF(C4171="Saliente Local",(IFERROR((LIMPIA(K4171,1)),0)),0)</f>
        <v>0</v>
      </c>
      <c r="P4171" s="36">
        <f>IF(C4171="Saliente Nacional",(IFERROR((LIMPIA(K4171,1)),0)),0)</f>
        <v>0</v>
      </c>
      <c r="Q4171" s="36">
        <f>IF(C4171="Saliente Internacional",(IFERROR((LIMPIA(K4171,1)),0)),0)</f>
        <v>0</v>
      </c>
      <c r="R4171" s="36">
        <f t="shared" si="196"/>
        <v>0</v>
      </c>
      <c r="S4171" s="36">
        <f t="shared" si="197"/>
        <v>0</v>
      </c>
    </row>
    <row r="4172" spans="1:19" x14ac:dyDescent="0.25">
      <c r="A4172" s="101">
        <f>'DETALLE DE CONEXIONES'!P4172</f>
        <v>0</v>
      </c>
      <c r="B4172" s="36">
        <f>'DETALLE DE CONEXIONES'!I4172</f>
        <v>0</v>
      </c>
      <c r="C4172" s="36">
        <f>'DETALLE DE CONEXIONES'!BB4172</f>
        <v>0</v>
      </c>
      <c r="D4172" s="36">
        <f>'DETALLE DE CONEXIONES'!E4172</f>
        <v>0</v>
      </c>
      <c r="E4172" s="36">
        <f t="shared" si="195"/>
        <v>1</v>
      </c>
      <c r="F4172" s="36">
        <f>IFERROR(LIMPIA('DETALLE DE CONEXIONES'!N4172,1),0)</f>
        <v>0</v>
      </c>
      <c r="G4172" s="36" t="str">
        <f>LEFT('DETALLE DE CONEXIONES'!BE4172,3)</f>
        <v/>
      </c>
      <c r="H4172" s="36" t="str">
        <f>RIGHT('DETALLE DE CONEXIONES'!AK4172,2)</f>
        <v/>
      </c>
      <c r="I4172" s="36" t="str">
        <f>LEFT('DETALLE DE CONEXIONES'!AK4172,3)</f>
        <v/>
      </c>
      <c r="J4172" s="36" t="str">
        <f>LEFT('DETALLE DE CONEXIONES'!M4172,3)</f>
        <v/>
      </c>
      <c r="K4172" s="36" t="str">
        <f>IF(LEN('DETALLE DE CONEXIONES'!M4172)&lt;12,(RIGHT('DETALLE DE CONEXIONES'!M4172,5)),(RIGHT('DETALLE DE CONEXIONES'!M4172,6)))</f>
        <v/>
      </c>
      <c r="L4172" s="36">
        <f>IF(C4172="Saliente Local",(IFERROR((LIMPIA(J4172,1)),0)),0)</f>
        <v>0</v>
      </c>
      <c r="M4172" s="36">
        <f>IF(C4172="Saliente Nacional",(IFERROR((LIMPIA(J4172,1)),0)),0)</f>
        <v>0</v>
      </c>
      <c r="N4172" s="36">
        <f>IF(C4172="Saliente Internacional",(IFERROR((LIMPIA(J4172,1)),0)),0)</f>
        <v>0</v>
      </c>
      <c r="O4172" s="36">
        <f>IF(C4172="Saliente Local",(IFERROR((LIMPIA(K4172,1)),0)),0)</f>
        <v>0</v>
      </c>
      <c r="P4172" s="36">
        <f>IF(C4172="Saliente Nacional",(IFERROR((LIMPIA(K4172,1)),0)),0)</f>
        <v>0</v>
      </c>
      <c r="Q4172" s="36">
        <f>IF(C4172="Saliente Internacional",(IFERROR((LIMPIA(K4172,1)),0)),0)</f>
        <v>0</v>
      </c>
      <c r="R4172" s="36">
        <f t="shared" si="196"/>
        <v>0</v>
      </c>
      <c r="S4172" s="36">
        <f t="shared" si="197"/>
        <v>0</v>
      </c>
    </row>
    <row r="4173" spans="1:19" x14ac:dyDescent="0.25">
      <c r="A4173" s="101">
        <f>'DETALLE DE CONEXIONES'!P4173</f>
        <v>0</v>
      </c>
      <c r="B4173" s="36">
        <f>'DETALLE DE CONEXIONES'!I4173</f>
        <v>0</v>
      </c>
      <c r="C4173" s="36">
        <f>'DETALLE DE CONEXIONES'!BB4173</f>
        <v>0</v>
      </c>
      <c r="D4173" s="36">
        <f>'DETALLE DE CONEXIONES'!E4173</f>
        <v>0</v>
      </c>
      <c r="E4173" s="36">
        <f t="shared" si="195"/>
        <v>1</v>
      </c>
      <c r="F4173" s="36">
        <f>IFERROR(LIMPIA('DETALLE DE CONEXIONES'!N4173,1),0)</f>
        <v>0</v>
      </c>
      <c r="G4173" s="36" t="str">
        <f>LEFT('DETALLE DE CONEXIONES'!BE4173,3)</f>
        <v/>
      </c>
      <c r="H4173" s="36" t="str">
        <f>RIGHT('DETALLE DE CONEXIONES'!AK4173,2)</f>
        <v/>
      </c>
      <c r="I4173" s="36" t="str">
        <f>LEFT('DETALLE DE CONEXIONES'!AK4173,3)</f>
        <v/>
      </c>
      <c r="J4173" s="36" t="str">
        <f>LEFT('DETALLE DE CONEXIONES'!M4173,3)</f>
        <v/>
      </c>
      <c r="K4173" s="36" t="str">
        <f>IF(LEN('DETALLE DE CONEXIONES'!M4173)&lt;12,(RIGHT('DETALLE DE CONEXIONES'!M4173,5)),(RIGHT('DETALLE DE CONEXIONES'!M4173,6)))</f>
        <v/>
      </c>
      <c r="L4173" s="36">
        <f>IF(C4173="Saliente Local",(IFERROR((LIMPIA(J4173,1)),0)),0)</f>
        <v>0</v>
      </c>
      <c r="M4173" s="36">
        <f>IF(C4173="Saliente Nacional",(IFERROR((LIMPIA(J4173,1)),0)),0)</f>
        <v>0</v>
      </c>
      <c r="N4173" s="36">
        <f>IF(C4173="Saliente Internacional",(IFERROR((LIMPIA(J4173,1)),0)),0)</f>
        <v>0</v>
      </c>
      <c r="O4173" s="36">
        <f>IF(C4173="Saliente Local",(IFERROR((LIMPIA(K4173,1)),0)),0)</f>
        <v>0</v>
      </c>
      <c r="P4173" s="36">
        <f>IF(C4173="Saliente Nacional",(IFERROR((LIMPIA(K4173,1)),0)),0)</f>
        <v>0</v>
      </c>
      <c r="Q4173" s="36">
        <f>IF(C4173="Saliente Internacional",(IFERROR((LIMPIA(K4173,1)),0)),0)</f>
        <v>0</v>
      </c>
      <c r="R4173" s="36">
        <f t="shared" si="196"/>
        <v>0</v>
      </c>
      <c r="S4173" s="36">
        <f t="shared" si="197"/>
        <v>0</v>
      </c>
    </row>
    <row r="4174" spans="1:19" x14ac:dyDescent="0.25">
      <c r="A4174" s="101">
        <f>'DETALLE DE CONEXIONES'!P4174</f>
        <v>0</v>
      </c>
      <c r="B4174" s="36">
        <f>'DETALLE DE CONEXIONES'!I4174</f>
        <v>0</v>
      </c>
      <c r="C4174" s="36">
        <f>'DETALLE DE CONEXIONES'!BB4174</f>
        <v>0</v>
      </c>
      <c r="D4174" s="36">
        <f>'DETALLE DE CONEXIONES'!E4174</f>
        <v>0</v>
      </c>
      <c r="E4174" s="36">
        <f t="shared" si="195"/>
        <v>1</v>
      </c>
      <c r="F4174" s="36">
        <f>IFERROR(LIMPIA('DETALLE DE CONEXIONES'!N4174,1),0)</f>
        <v>0</v>
      </c>
      <c r="G4174" s="36" t="str">
        <f>LEFT('DETALLE DE CONEXIONES'!BE4174,3)</f>
        <v/>
      </c>
      <c r="H4174" s="36" t="str">
        <f>RIGHT('DETALLE DE CONEXIONES'!AK4174,2)</f>
        <v/>
      </c>
      <c r="I4174" s="36" t="str">
        <f>LEFT('DETALLE DE CONEXIONES'!AK4174,3)</f>
        <v/>
      </c>
      <c r="J4174" s="36" t="str">
        <f>LEFT('DETALLE DE CONEXIONES'!M4174,3)</f>
        <v/>
      </c>
      <c r="K4174" s="36" t="str">
        <f>IF(LEN('DETALLE DE CONEXIONES'!M4174)&lt;12,(RIGHT('DETALLE DE CONEXIONES'!M4174,5)),(RIGHT('DETALLE DE CONEXIONES'!M4174,6)))</f>
        <v/>
      </c>
      <c r="L4174" s="36">
        <f>IF(C4174="Saliente Local",(IFERROR((LIMPIA(J4174,1)),0)),0)</f>
        <v>0</v>
      </c>
      <c r="M4174" s="36">
        <f>IF(C4174="Saliente Nacional",(IFERROR((LIMPIA(J4174,1)),0)),0)</f>
        <v>0</v>
      </c>
      <c r="N4174" s="36">
        <f>IF(C4174="Saliente Internacional",(IFERROR((LIMPIA(J4174,1)),0)),0)</f>
        <v>0</v>
      </c>
      <c r="O4174" s="36">
        <f>IF(C4174="Saliente Local",(IFERROR((LIMPIA(K4174,1)),0)),0)</f>
        <v>0</v>
      </c>
      <c r="P4174" s="36">
        <f>IF(C4174="Saliente Nacional",(IFERROR((LIMPIA(K4174,1)),0)),0)</f>
        <v>0</v>
      </c>
      <c r="Q4174" s="36">
        <f>IF(C4174="Saliente Internacional",(IFERROR((LIMPIA(K4174,1)),0)),0)</f>
        <v>0</v>
      </c>
      <c r="R4174" s="36">
        <f t="shared" si="196"/>
        <v>0</v>
      </c>
      <c r="S4174" s="36">
        <f t="shared" si="197"/>
        <v>0</v>
      </c>
    </row>
    <row r="4175" spans="1:19" x14ac:dyDescent="0.25">
      <c r="A4175" s="101">
        <f>'DETALLE DE CONEXIONES'!P4175</f>
        <v>0</v>
      </c>
      <c r="B4175" s="36">
        <f>'DETALLE DE CONEXIONES'!I4175</f>
        <v>0</v>
      </c>
      <c r="C4175" s="36">
        <f>'DETALLE DE CONEXIONES'!BB4175</f>
        <v>0</v>
      </c>
      <c r="D4175" s="36">
        <f>'DETALLE DE CONEXIONES'!E4175</f>
        <v>0</v>
      </c>
      <c r="E4175" s="36">
        <f t="shared" si="195"/>
        <v>1</v>
      </c>
      <c r="F4175" s="36">
        <f>IFERROR(LIMPIA('DETALLE DE CONEXIONES'!N4175,1),0)</f>
        <v>0</v>
      </c>
      <c r="G4175" s="36" t="str">
        <f>LEFT('DETALLE DE CONEXIONES'!BE4175,3)</f>
        <v/>
      </c>
      <c r="H4175" s="36" t="str">
        <f>RIGHT('DETALLE DE CONEXIONES'!AK4175,2)</f>
        <v/>
      </c>
      <c r="I4175" s="36" t="str">
        <f>LEFT('DETALLE DE CONEXIONES'!AK4175,3)</f>
        <v/>
      </c>
      <c r="J4175" s="36" t="str">
        <f>LEFT('DETALLE DE CONEXIONES'!M4175,3)</f>
        <v/>
      </c>
      <c r="K4175" s="36" t="str">
        <f>IF(LEN('DETALLE DE CONEXIONES'!M4175)&lt;12,(RIGHT('DETALLE DE CONEXIONES'!M4175,5)),(RIGHT('DETALLE DE CONEXIONES'!M4175,6)))</f>
        <v/>
      </c>
      <c r="L4175" s="36">
        <f>IF(C4175="Saliente Local",(IFERROR((LIMPIA(J4175,1)),0)),0)</f>
        <v>0</v>
      </c>
      <c r="M4175" s="36">
        <f>IF(C4175="Saliente Nacional",(IFERROR((LIMPIA(J4175,1)),0)),0)</f>
        <v>0</v>
      </c>
      <c r="N4175" s="36">
        <f>IF(C4175="Saliente Internacional",(IFERROR((LIMPIA(J4175,1)),0)),0)</f>
        <v>0</v>
      </c>
      <c r="O4175" s="36">
        <f>IF(C4175="Saliente Local",(IFERROR((LIMPIA(K4175,1)),0)),0)</f>
        <v>0</v>
      </c>
      <c r="P4175" s="36">
        <f>IF(C4175="Saliente Nacional",(IFERROR((LIMPIA(K4175,1)),0)),0)</f>
        <v>0</v>
      </c>
      <c r="Q4175" s="36">
        <f>IF(C4175="Saliente Internacional",(IFERROR((LIMPIA(K4175,1)),0)),0)</f>
        <v>0</v>
      </c>
      <c r="R4175" s="36">
        <f t="shared" si="196"/>
        <v>0</v>
      </c>
      <c r="S4175" s="36">
        <f t="shared" si="197"/>
        <v>0</v>
      </c>
    </row>
    <row r="4176" spans="1:19" x14ac:dyDescent="0.25">
      <c r="A4176" s="101">
        <f>'DETALLE DE CONEXIONES'!P4176</f>
        <v>0</v>
      </c>
      <c r="B4176" s="36">
        <f>'DETALLE DE CONEXIONES'!I4176</f>
        <v>0</v>
      </c>
      <c r="C4176" s="36">
        <f>'DETALLE DE CONEXIONES'!BB4176</f>
        <v>0</v>
      </c>
      <c r="D4176" s="36">
        <f>'DETALLE DE CONEXIONES'!E4176</f>
        <v>0</v>
      </c>
      <c r="E4176" s="36">
        <f t="shared" si="195"/>
        <v>1</v>
      </c>
      <c r="F4176" s="36">
        <f>IFERROR(LIMPIA('DETALLE DE CONEXIONES'!N4176,1),0)</f>
        <v>0</v>
      </c>
      <c r="G4176" s="36" t="str">
        <f>LEFT('DETALLE DE CONEXIONES'!BE4176,3)</f>
        <v/>
      </c>
      <c r="H4176" s="36" t="str">
        <f>RIGHT('DETALLE DE CONEXIONES'!AK4176,2)</f>
        <v/>
      </c>
      <c r="I4176" s="36" t="str">
        <f>LEFT('DETALLE DE CONEXIONES'!AK4176,3)</f>
        <v/>
      </c>
      <c r="J4176" s="36" t="str">
        <f>LEFT('DETALLE DE CONEXIONES'!M4176,3)</f>
        <v/>
      </c>
      <c r="K4176" s="36" t="str">
        <f>IF(LEN('DETALLE DE CONEXIONES'!M4176)&lt;12,(RIGHT('DETALLE DE CONEXIONES'!M4176,5)),(RIGHT('DETALLE DE CONEXIONES'!M4176,6)))</f>
        <v/>
      </c>
      <c r="L4176" s="36">
        <f>IF(C4176="Saliente Local",(IFERROR((LIMPIA(J4176,1)),0)),0)</f>
        <v>0</v>
      </c>
      <c r="M4176" s="36">
        <f>IF(C4176="Saliente Nacional",(IFERROR((LIMPIA(J4176,1)),0)),0)</f>
        <v>0</v>
      </c>
      <c r="N4176" s="36">
        <f>IF(C4176="Saliente Internacional",(IFERROR((LIMPIA(J4176,1)),0)),0)</f>
        <v>0</v>
      </c>
      <c r="O4176" s="36">
        <f>IF(C4176="Saliente Local",(IFERROR((LIMPIA(K4176,1)),0)),0)</f>
        <v>0</v>
      </c>
      <c r="P4176" s="36">
        <f>IF(C4176="Saliente Nacional",(IFERROR((LIMPIA(K4176,1)),0)),0)</f>
        <v>0</v>
      </c>
      <c r="Q4176" s="36">
        <f>IF(C4176="Saliente Internacional",(IFERROR((LIMPIA(K4176,1)),0)),0)</f>
        <v>0</v>
      </c>
      <c r="R4176" s="36">
        <f t="shared" si="196"/>
        <v>0</v>
      </c>
      <c r="S4176" s="36">
        <f t="shared" si="197"/>
        <v>0</v>
      </c>
    </row>
    <row r="4177" spans="1:19" x14ac:dyDescent="0.25">
      <c r="A4177" s="101">
        <f>'DETALLE DE CONEXIONES'!P4177</f>
        <v>0</v>
      </c>
      <c r="B4177" s="36">
        <f>'DETALLE DE CONEXIONES'!I4177</f>
        <v>0</v>
      </c>
      <c r="C4177" s="36">
        <f>'DETALLE DE CONEXIONES'!BB4177</f>
        <v>0</v>
      </c>
      <c r="D4177" s="36">
        <f>'DETALLE DE CONEXIONES'!E4177</f>
        <v>0</v>
      </c>
      <c r="E4177" s="36">
        <f t="shared" si="195"/>
        <v>1</v>
      </c>
      <c r="F4177" s="36">
        <f>IFERROR(LIMPIA('DETALLE DE CONEXIONES'!N4177,1),0)</f>
        <v>0</v>
      </c>
      <c r="G4177" s="36" t="str">
        <f>LEFT('DETALLE DE CONEXIONES'!BE4177,3)</f>
        <v/>
      </c>
      <c r="H4177" s="36" t="str">
        <f>RIGHT('DETALLE DE CONEXIONES'!AK4177,2)</f>
        <v/>
      </c>
      <c r="I4177" s="36" t="str">
        <f>LEFT('DETALLE DE CONEXIONES'!AK4177,3)</f>
        <v/>
      </c>
      <c r="J4177" s="36" t="str">
        <f>LEFT('DETALLE DE CONEXIONES'!M4177,3)</f>
        <v/>
      </c>
      <c r="K4177" s="36" t="str">
        <f>IF(LEN('DETALLE DE CONEXIONES'!M4177)&lt;12,(RIGHT('DETALLE DE CONEXIONES'!M4177,5)),(RIGHT('DETALLE DE CONEXIONES'!M4177,6)))</f>
        <v/>
      </c>
      <c r="L4177" s="36">
        <f>IF(C4177="Saliente Local",(IFERROR((LIMPIA(J4177,1)),0)),0)</f>
        <v>0</v>
      </c>
      <c r="M4177" s="36">
        <f>IF(C4177="Saliente Nacional",(IFERROR((LIMPIA(J4177,1)),0)),0)</f>
        <v>0</v>
      </c>
      <c r="N4177" s="36">
        <f>IF(C4177="Saliente Internacional",(IFERROR((LIMPIA(J4177,1)),0)),0)</f>
        <v>0</v>
      </c>
      <c r="O4177" s="36">
        <f>IF(C4177="Saliente Local",(IFERROR((LIMPIA(K4177,1)),0)),0)</f>
        <v>0</v>
      </c>
      <c r="P4177" s="36">
        <f>IF(C4177="Saliente Nacional",(IFERROR((LIMPIA(K4177,1)),0)),0)</f>
        <v>0</v>
      </c>
      <c r="Q4177" s="36">
        <f>IF(C4177="Saliente Internacional",(IFERROR((LIMPIA(K4177,1)),0)),0)</f>
        <v>0</v>
      </c>
      <c r="R4177" s="36">
        <f t="shared" si="196"/>
        <v>0</v>
      </c>
      <c r="S4177" s="36">
        <f t="shared" si="197"/>
        <v>0</v>
      </c>
    </row>
    <row r="4178" spans="1:19" x14ac:dyDescent="0.25">
      <c r="A4178" s="101">
        <f>'DETALLE DE CONEXIONES'!P4178</f>
        <v>0</v>
      </c>
      <c r="B4178" s="36">
        <f>'DETALLE DE CONEXIONES'!I4178</f>
        <v>0</v>
      </c>
      <c r="C4178" s="36">
        <f>'DETALLE DE CONEXIONES'!BB4178</f>
        <v>0</v>
      </c>
      <c r="D4178" s="36">
        <f>'DETALLE DE CONEXIONES'!E4178</f>
        <v>0</v>
      </c>
      <c r="E4178" s="36">
        <f t="shared" si="195"/>
        <v>1</v>
      </c>
      <c r="F4178" s="36">
        <f>IFERROR(LIMPIA('DETALLE DE CONEXIONES'!N4178,1),0)</f>
        <v>0</v>
      </c>
      <c r="G4178" s="36" t="str">
        <f>LEFT('DETALLE DE CONEXIONES'!BE4178,3)</f>
        <v/>
      </c>
      <c r="H4178" s="36" t="str">
        <f>RIGHT('DETALLE DE CONEXIONES'!AK4178,2)</f>
        <v/>
      </c>
      <c r="I4178" s="36" t="str">
        <f>LEFT('DETALLE DE CONEXIONES'!AK4178,3)</f>
        <v/>
      </c>
      <c r="J4178" s="36" t="str">
        <f>LEFT('DETALLE DE CONEXIONES'!M4178,3)</f>
        <v/>
      </c>
      <c r="K4178" s="36" t="str">
        <f>IF(LEN('DETALLE DE CONEXIONES'!M4178)&lt;12,(RIGHT('DETALLE DE CONEXIONES'!M4178,5)),(RIGHT('DETALLE DE CONEXIONES'!M4178,6)))</f>
        <v/>
      </c>
      <c r="L4178" s="36">
        <f>IF(C4178="Saliente Local",(IFERROR((LIMPIA(J4178,1)),0)),0)</f>
        <v>0</v>
      </c>
      <c r="M4178" s="36">
        <f>IF(C4178="Saliente Nacional",(IFERROR((LIMPIA(J4178,1)),0)),0)</f>
        <v>0</v>
      </c>
      <c r="N4178" s="36">
        <f>IF(C4178="Saliente Internacional",(IFERROR((LIMPIA(J4178,1)),0)),0)</f>
        <v>0</v>
      </c>
      <c r="O4178" s="36">
        <f>IF(C4178="Saliente Local",(IFERROR((LIMPIA(K4178,1)),0)),0)</f>
        <v>0</v>
      </c>
      <c r="P4178" s="36">
        <f>IF(C4178="Saliente Nacional",(IFERROR((LIMPIA(K4178,1)),0)),0)</f>
        <v>0</v>
      </c>
      <c r="Q4178" s="36">
        <f>IF(C4178="Saliente Internacional",(IFERROR((LIMPIA(K4178,1)),0)),0)</f>
        <v>0</v>
      </c>
      <c r="R4178" s="36">
        <f t="shared" si="196"/>
        <v>0</v>
      </c>
      <c r="S4178" s="36">
        <f t="shared" si="197"/>
        <v>0</v>
      </c>
    </row>
    <row r="4179" spans="1:19" x14ac:dyDescent="0.25">
      <c r="A4179" s="101">
        <f>'DETALLE DE CONEXIONES'!P4179</f>
        <v>0</v>
      </c>
      <c r="B4179" s="36">
        <f>'DETALLE DE CONEXIONES'!I4179</f>
        <v>0</v>
      </c>
      <c r="C4179" s="36">
        <f>'DETALLE DE CONEXIONES'!BB4179</f>
        <v>0</v>
      </c>
      <c r="D4179" s="36">
        <f>'DETALLE DE CONEXIONES'!E4179</f>
        <v>0</v>
      </c>
      <c r="E4179" s="36">
        <f t="shared" si="195"/>
        <v>1</v>
      </c>
      <c r="F4179" s="36">
        <f>IFERROR(LIMPIA('DETALLE DE CONEXIONES'!N4179,1),0)</f>
        <v>0</v>
      </c>
      <c r="G4179" s="36" t="str">
        <f>LEFT('DETALLE DE CONEXIONES'!BE4179,3)</f>
        <v/>
      </c>
      <c r="H4179" s="36" t="str">
        <f>RIGHT('DETALLE DE CONEXIONES'!AK4179,2)</f>
        <v/>
      </c>
      <c r="I4179" s="36" t="str">
        <f>LEFT('DETALLE DE CONEXIONES'!AK4179,3)</f>
        <v/>
      </c>
      <c r="J4179" s="36" t="str">
        <f>LEFT('DETALLE DE CONEXIONES'!M4179,3)</f>
        <v/>
      </c>
      <c r="K4179" s="36" t="str">
        <f>IF(LEN('DETALLE DE CONEXIONES'!M4179)&lt;12,(RIGHT('DETALLE DE CONEXIONES'!M4179,5)),(RIGHT('DETALLE DE CONEXIONES'!M4179,6)))</f>
        <v/>
      </c>
      <c r="L4179" s="36">
        <f>IF(C4179="Saliente Local",(IFERROR((LIMPIA(J4179,1)),0)),0)</f>
        <v>0</v>
      </c>
      <c r="M4179" s="36">
        <f>IF(C4179="Saliente Nacional",(IFERROR((LIMPIA(J4179,1)),0)),0)</f>
        <v>0</v>
      </c>
      <c r="N4179" s="36">
        <f>IF(C4179="Saliente Internacional",(IFERROR((LIMPIA(J4179,1)),0)),0)</f>
        <v>0</v>
      </c>
      <c r="O4179" s="36">
        <f>IF(C4179="Saliente Local",(IFERROR((LIMPIA(K4179,1)),0)),0)</f>
        <v>0</v>
      </c>
      <c r="P4179" s="36">
        <f>IF(C4179="Saliente Nacional",(IFERROR((LIMPIA(K4179,1)),0)),0)</f>
        <v>0</v>
      </c>
      <c r="Q4179" s="36">
        <f>IF(C4179="Saliente Internacional",(IFERROR((LIMPIA(K4179,1)),0)),0)</f>
        <v>0</v>
      </c>
      <c r="R4179" s="36">
        <f t="shared" si="196"/>
        <v>0</v>
      </c>
      <c r="S4179" s="36">
        <f t="shared" si="197"/>
        <v>0</v>
      </c>
    </row>
    <row r="4180" spans="1:19" x14ac:dyDescent="0.25">
      <c r="A4180" s="101">
        <f>'DETALLE DE CONEXIONES'!P4180</f>
        <v>0</v>
      </c>
      <c r="B4180" s="36">
        <f>'DETALLE DE CONEXIONES'!I4180</f>
        <v>0</v>
      </c>
      <c r="C4180" s="36">
        <f>'DETALLE DE CONEXIONES'!BB4180</f>
        <v>0</v>
      </c>
      <c r="D4180" s="36">
        <f>'DETALLE DE CONEXIONES'!E4180</f>
        <v>0</v>
      </c>
      <c r="E4180" s="36">
        <f t="shared" si="195"/>
        <v>1</v>
      </c>
      <c r="F4180" s="36">
        <f>IFERROR(LIMPIA('DETALLE DE CONEXIONES'!N4180,1),0)</f>
        <v>0</v>
      </c>
      <c r="G4180" s="36" t="str">
        <f>LEFT('DETALLE DE CONEXIONES'!BE4180,3)</f>
        <v/>
      </c>
      <c r="H4180" s="36" t="str">
        <f>RIGHT('DETALLE DE CONEXIONES'!AK4180,2)</f>
        <v/>
      </c>
      <c r="I4180" s="36" t="str">
        <f>LEFT('DETALLE DE CONEXIONES'!AK4180,3)</f>
        <v/>
      </c>
      <c r="J4180" s="36" t="str">
        <f>LEFT('DETALLE DE CONEXIONES'!M4180,3)</f>
        <v/>
      </c>
      <c r="K4180" s="36" t="str">
        <f>IF(LEN('DETALLE DE CONEXIONES'!M4180)&lt;12,(RIGHT('DETALLE DE CONEXIONES'!M4180,5)),(RIGHT('DETALLE DE CONEXIONES'!M4180,6)))</f>
        <v/>
      </c>
      <c r="L4180" s="36">
        <f>IF(C4180="Saliente Local",(IFERROR((LIMPIA(J4180,1)),0)),0)</f>
        <v>0</v>
      </c>
      <c r="M4180" s="36">
        <f>IF(C4180="Saliente Nacional",(IFERROR((LIMPIA(J4180,1)),0)),0)</f>
        <v>0</v>
      </c>
      <c r="N4180" s="36">
        <f>IF(C4180="Saliente Internacional",(IFERROR((LIMPIA(J4180,1)),0)),0)</f>
        <v>0</v>
      </c>
      <c r="O4180" s="36">
        <f>IF(C4180="Saliente Local",(IFERROR((LIMPIA(K4180,1)),0)),0)</f>
        <v>0</v>
      </c>
      <c r="P4180" s="36">
        <f>IF(C4180="Saliente Nacional",(IFERROR((LIMPIA(K4180,1)),0)),0)</f>
        <v>0</v>
      </c>
      <c r="Q4180" s="36">
        <f>IF(C4180="Saliente Internacional",(IFERROR((LIMPIA(K4180,1)),0)),0)</f>
        <v>0</v>
      </c>
      <c r="R4180" s="36">
        <f t="shared" si="196"/>
        <v>0</v>
      </c>
      <c r="S4180" s="36">
        <f t="shared" si="197"/>
        <v>0</v>
      </c>
    </row>
    <row r="4181" spans="1:19" x14ac:dyDescent="0.25">
      <c r="A4181" s="101">
        <f>'DETALLE DE CONEXIONES'!P4181</f>
        <v>0</v>
      </c>
      <c r="B4181" s="36">
        <f>'DETALLE DE CONEXIONES'!I4181</f>
        <v>0</v>
      </c>
      <c r="C4181" s="36">
        <f>'DETALLE DE CONEXIONES'!BB4181</f>
        <v>0</v>
      </c>
      <c r="D4181" s="36">
        <f>'DETALLE DE CONEXIONES'!E4181</f>
        <v>0</v>
      </c>
      <c r="E4181" s="36">
        <f t="shared" si="195"/>
        <v>1</v>
      </c>
      <c r="F4181" s="36">
        <f>IFERROR(LIMPIA('DETALLE DE CONEXIONES'!N4181,1),0)</f>
        <v>0</v>
      </c>
      <c r="G4181" s="36" t="str">
        <f>LEFT('DETALLE DE CONEXIONES'!BE4181,3)</f>
        <v/>
      </c>
      <c r="H4181" s="36" t="str">
        <f>RIGHT('DETALLE DE CONEXIONES'!AK4181,2)</f>
        <v/>
      </c>
      <c r="I4181" s="36" t="str">
        <f>LEFT('DETALLE DE CONEXIONES'!AK4181,3)</f>
        <v/>
      </c>
      <c r="J4181" s="36" t="str">
        <f>LEFT('DETALLE DE CONEXIONES'!M4181,3)</f>
        <v/>
      </c>
      <c r="K4181" s="36" t="str">
        <f>IF(LEN('DETALLE DE CONEXIONES'!M4181)&lt;12,(RIGHT('DETALLE DE CONEXIONES'!M4181,5)),(RIGHT('DETALLE DE CONEXIONES'!M4181,6)))</f>
        <v/>
      </c>
      <c r="L4181" s="36">
        <f>IF(C4181="Saliente Local",(IFERROR((LIMPIA(J4181,1)),0)),0)</f>
        <v>0</v>
      </c>
      <c r="M4181" s="36">
        <f>IF(C4181="Saliente Nacional",(IFERROR((LIMPIA(J4181,1)),0)),0)</f>
        <v>0</v>
      </c>
      <c r="N4181" s="36">
        <f>IF(C4181="Saliente Internacional",(IFERROR((LIMPIA(J4181,1)),0)),0)</f>
        <v>0</v>
      </c>
      <c r="O4181" s="36">
        <f>IF(C4181="Saliente Local",(IFERROR((LIMPIA(K4181,1)),0)),0)</f>
        <v>0</v>
      </c>
      <c r="P4181" s="36">
        <f>IF(C4181="Saliente Nacional",(IFERROR((LIMPIA(K4181,1)),0)),0)</f>
        <v>0</v>
      </c>
      <c r="Q4181" s="36">
        <f>IF(C4181="Saliente Internacional",(IFERROR((LIMPIA(K4181,1)),0)),0)</f>
        <v>0</v>
      </c>
      <c r="R4181" s="36">
        <f t="shared" si="196"/>
        <v>0</v>
      </c>
      <c r="S4181" s="36">
        <f t="shared" si="197"/>
        <v>0</v>
      </c>
    </row>
    <row r="4182" spans="1:19" x14ac:dyDescent="0.25">
      <c r="A4182" s="101">
        <f>'DETALLE DE CONEXIONES'!P4182</f>
        <v>0</v>
      </c>
      <c r="B4182" s="36">
        <f>'DETALLE DE CONEXIONES'!I4182</f>
        <v>0</v>
      </c>
      <c r="C4182" s="36">
        <f>'DETALLE DE CONEXIONES'!BB4182</f>
        <v>0</v>
      </c>
      <c r="D4182" s="36">
        <f>'DETALLE DE CONEXIONES'!E4182</f>
        <v>0</v>
      </c>
      <c r="E4182" s="36">
        <f t="shared" si="195"/>
        <v>1</v>
      </c>
      <c r="F4182" s="36">
        <f>IFERROR(LIMPIA('DETALLE DE CONEXIONES'!N4182,1),0)</f>
        <v>0</v>
      </c>
      <c r="G4182" s="36" t="str">
        <f>LEFT('DETALLE DE CONEXIONES'!BE4182,3)</f>
        <v/>
      </c>
      <c r="H4182" s="36" t="str">
        <f>RIGHT('DETALLE DE CONEXIONES'!AK4182,2)</f>
        <v/>
      </c>
      <c r="I4182" s="36" t="str">
        <f>LEFT('DETALLE DE CONEXIONES'!AK4182,3)</f>
        <v/>
      </c>
      <c r="J4182" s="36" t="str">
        <f>LEFT('DETALLE DE CONEXIONES'!M4182,3)</f>
        <v/>
      </c>
      <c r="K4182" s="36" t="str">
        <f>IF(LEN('DETALLE DE CONEXIONES'!M4182)&lt;12,(RIGHT('DETALLE DE CONEXIONES'!M4182,5)),(RIGHT('DETALLE DE CONEXIONES'!M4182,6)))</f>
        <v/>
      </c>
      <c r="L4182" s="36">
        <f>IF(C4182="Saliente Local",(IFERROR((LIMPIA(J4182,1)),0)),0)</f>
        <v>0</v>
      </c>
      <c r="M4182" s="36">
        <f>IF(C4182="Saliente Nacional",(IFERROR((LIMPIA(J4182,1)),0)),0)</f>
        <v>0</v>
      </c>
      <c r="N4182" s="36">
        <f>IF(C4182="Saliente Internacional",(IFERROR((LIMPIA(J4182,1)),0)),0)</f>
        <v>0</v>
      </c>
      <c r="O4182" s="36">
        <f>IF(C4182="Saliente Local",(IFERROR((LIMPIA(K4182,1)),0)),0)</f>
        <v>0</v>
      </c>
      <c r="P4182" s="36">
        <f>IF(C4182="Saliente Nacional",(IFERROR((LIMPIA(K4182,1)),0)),0)</f>
        <v>0</v>
      </c>
      <c r="Q4182" s="36">
        <f>IF(C4182="Saliente Internacional",(IFERROR((LIMPIA(K4182,1)),0)),0)</f>
        <v>0</v>
      </c>
      <c r="R4182" s="36">
        <f t="shared" si="196"/>
        <v>0</v>
      </c>
      <c r="S4182" s="36">
        <f t="shared" si="197"/>
        <v>0</v>
      </c>
    </row>
    <row r="4183" spans="1:19" x14ac:dyDescent="0.25">
      <c r="A4183" s="101">
        <f>'DETALLE DE CONEXIONES'!P4183</f>
        <v>0</v>
      </c>
      <c r="B4183" s="36">
        <f>'DETALLE DE CONEXIONES'!I4183</f>
        <v>0</v>
      </c>
      <c r="C4183" s="36">
        <f>'DETALLE DE CONEXIONES'!BB4183</f>
        <v>0</v>
      </c>
      <c r="D4183" s="36">
        <f>'DETALLE DE CONEXIONES'!E4183</f>
        <v>0</v>
      </c>
      <c r="E4183" s="36">
        <f t="shared" si="195"/>
        <v>1</v>
      </c>
      <c r="F4183" s="36">
        <f>IFERROR(LIMPIA('DETALLE DE CONEXIONES'!N4183,1),0)</f>
        <v>0</v>
      </c>
      <c r="G4183" s="36" t="str">
        <f>LEFT('DETALLE DE CONEXIONES'!BE4183,3)</f>
        <v/>
      </c>
      <c r="H4183" s="36" t="str">
        <f>RIGHT('DETALLE DE CONEXIONES'!AK4183,2)</f>
        <v/>
      </c>
      <c r="I4183" s="36" t="str">
        <f>LEFT('DETALLE DE CONEXIONES'!AK4183,3)</f>
        <v/>
      </c>
      <c r="J4183" s="36" t="str">
        <f>LEFT('DETALLE DE CONEXIONES'!M4183,3)</f>
        <v/>
      </c>
      <c r="K4183" s="36" t="str">
        <f>IF(LEN('DETALLE DE CONEXIONES'!M4183)&lt;12,(RIGHT('DETALLE DE CONEXIONES'!M4183,5)),(RIGHT('DETALLE DE CONEXIONES'!M4183,6)))</f>
        <v/>
      </c>
      <c r="L4183" s="36">
        <f>IF(C4183="Saliente Local",(IFERROR((LIMPIA(J4183,1)),0)),0)</f>
        <v>0</v>
      </c>
      <c r="M4183" s="36">
        <f>IF(C4183="Saliente Nacional",(IFERROR((LIMPIA(J4183,1)),0)),0)</f>
        <v>0</v>
      </c>
      <c r="N4183" s="36">
        <f>IF(C4183="Saliente Internacional",(IFERROR((LIMPIA(J4183,1)),0)),0)</f>
        <v>0</v>
      </c>
      <c r="O4183" s="36">
        <f>IF(C4183="Saliente Local",(IFERROR((LIMPIA(K4183,1)),0)),0)</f>
        <v>0</v>
      </c>
      <c r="P4183" s="36">
        <f>IF(C4183="Saliente Nacional",(IFERROR((LIMPIA(K4183,1)),0)),0)</f>
        <v>0</v>
      </c>
      <c r="Q4183" s="36">
        <f>IF(C4183="Saliente Internacional",(IFERROR((LIMPIA(K4183,1)),0)),0)</f>
        <v>0</v>
      </c>
      <c r="R4183" s="36">
        <f t="shared" si="196"/>
        <v>0</v>
      </c>
      <c r="S4183" s="36">
        <f t="shared" si="197"/>
        <v>0</v>
      </c>
    </row>
    <row r="4184" spans="1:19" x14ac:dyDescent="0.25">
      <c r="A4184" s="101">
        <f>'DETALLE DE CONEXIONES'!P4184</f>
        <v>0</v>
      </c>
      <c r="B4184" s="36">
        <f>'DETALLE DE CONEXIONES'!I4184</f>
        <v>0</v>
      </c>
      <c r="C4184" s="36">
        <f>'DETALLE DE CONEXIONES'!BB4184</f>
        <v>0</v>
      </c>
      <c r="D4184" s="36">
        <f>'DETALLE DE CONEXIONES'!E4184</f>
        <v>0</v>
      </c>
      <c r="E4184" s="36">
        <f t="shared" si="195"/>
        <v>1</v>
      </c>
      <c r="F4184" s="36">
        <f>IFERROR(LIMPIA('DETALLE DE CONEXIONES'!N4184,1),0)</f>
        <v>0</v>
      </c>
      <c r="G4184" s="36" t="str">
        <f>LEFT('DETALLE DE CONEXIONES'!BE4184,3)</f>
        <v/>
      </c>
      <c r="H4184" s="36" t="str">
        <f>RIGHT('DETALLE DE CONEXIONES'!AK4184,2)</f>
        <v/>
      </c>
      <c r="I4184" s="36" t="str">
        <f>LEFT('DETALLE DE CONEXIONES'!AK4184,3)</f>
        <v/>
      </c>
      <c r="J4184" s="36" t="str">
        <f>LEFT('DETALLE DE CONEXIONES'!M4184,3)</f>
        <v/>
      </c>
      <c r="K4184" s="36" t="str">
        <f>IF(LEN('DETALLE DE CONEXIONES'!M4184)&lt;12,(RIGHT('DETALLE DE CONEXIONES'!M4184,5)),(RIGHT('DETALLE DE CONEXIONES'!M4184,6)))</f>
        <v/>
      </c>
      <c r="L4184" s="36">
        <f>IF(C4184="Saliente Local",(IFERROR((LIMPIA(J4184,1)),0)),0)</f>
        <v>0</v>
      </c>
      <c r="M4184" s="36">
        <f>IF(C4184="Saliente Nacional",(IFERROR((LIMPIA(J4184,1)),0)),0)</f>
        <v>0</v>
      </c>
      <c r="N4184" s="36">
        <f>IF(C4184="Saliente Internacional",(IFERROR((LIMPIA(J4184,1)),0)),0)</f>
        <v>0</v>
      </c>
      <c r="O4184" s="36">
        <f>IF(C4184="Saliente Local",(IFERROR((LIMPIA(K4184,1)),0)),0)</f>
        <v>0</v>
      </c>
      <c r="P4184" s="36">
        <f>IF(C4184="Saliente Nacional",(IFERROR((LIMPIA(K4184,1)),0)),0)</f>
        <v>0</v>
      </c>
      <c r="Q4184" s="36">
        <f>IF(C4184="Saliente Internacional",(IFERROR((LIMPIA(K4184,1)),0)),0)</f>
        <v>0</v>
      </c>
      <c r="R4184" s="36">
        <f t="shared" si="196"/>
        <v>0</v>
      </c>
      <c r="S4184" s="36">
        <f t="shared" si="197"/>
        <v>0</v>
      </c>
    </row>
    <row r="4185" spans="1:19" x14ac:dyDescent="0.25">
      <c r="A4185" s="101">
        <f>'DETALLE DE CONEXIONES'!P4185</f>
        <v>0</v>
      </c>
      <c r="B4185" s="36">
        <f>'DETALLE DE CONEXIONES'!I4185</f>
        <v>0</v>
      </c>
      <c r="C4185" s="36">
        <f>'DETALLE DE CONEXIONES'!BB4185</f>
        <v>0</v>
      </c>
      <c r="D4185" s="36">
        <f>'DETALLE DE CONEXIONES'!E4185</f>
        <v>0</v>
      </c>
      <c r="E4185" s="36">
        <f t="shared" si="195"/>
        <v>1</v>
      </c>
      <c r="F4185" s="36">
        <f>IFERROR(LIMPIA('DETALLE DE CONEXIONES'!N4185,1),0)</f>
        <v>0</v>
      </c>
      <c r="G4185" s="36" t="str">
        <f>LEFT('DETALLE DE CONEXIONES'!BE4185,3)</f>
        <v/>
      </c>
      <c r="H4185" s="36" t="str">
        <f>RIGHT('DETALLE DE CONEXIONES'!AK4185,2)</f>
        <v/>
      </c>
      <c r="I4185" s="36" t="str">
        <f>LEFT('DETALLE DE CONEXIONES'!AK4185,3)</f>
        <v/>
      </c>
      <c r="J4185" s="36" t="str">
        <f>LEFT('DETALLE DE CONEXIONES'!M4185,3)</f>
        <v/>
      </c>
      <c r="K4185" s="36" t="str">
        <f>IF(LEN('DETALLE DE CONEXIONES'!M4185)&lt;12,(RIGHT('DETALLE DE CONEXIONES'!M4185,5)),(RIGHT('DETALLE DE CONEXIONES'!M4185,6)))</f>
        <v/>
      </c>
      <c r="L4185" s="36">
        <f>IF(C4185="Saliente Local",(IFERROR((LIMPIA(J4185,1)),0)),0)</f>
        <v>0</v>
      </c>
      <c r="M4185" s="36">
        <f>IF(C4185="Saliente Nacional",(IFERROR((LIMPIA(J4185,1)),0)),0)</f>
        <v>0</v>
      </c>
      <c r="N4185" s="36">
        <f>IF(C4185="Saliente Internacional",(IFERROR((LIMPIA(J4185,1)),0)),0)</f>
        <v>0</v>
      </c>
      <c r="O4185" s="36">
        <f>IF(C4185="Saliente Local",(IFERROR((LIMPIA(K4185,1)),0)),0)</f>
        <v>0</v>
      </c>
      <c r="P4185" s="36">
        <f>IF(C4185="Saliente Nacional",(IFERROR((LIMPIA(K4185,1)),0)),0)</f>
        <v>0</v>
      </c>
      <c r="Q4185" s="36">
        <f>IF(C4185="Saliente Internacional",(IFERROR((LIMPIA(K4185,1)),0)),0)</f>
        <v>0</v>
      </c>
      <c r="R4185" s="36">
        <f t="shared" si="196"/>
        <v>0</v>
      </c>
      <c r="S4185" s="36">
        <f t="shared" si="197"/>
        <v>0</v>
      </c>
    </row>
    <row r="4186" spans="1:19" x14ac:dyDescent="0.25">
      <c r="A4186" s="101">
        <f>'DETALLE DE CONEXIONES'!P4186</f>
        <v>0</v>
      </c>
      <c r="B4186" s="36">
        <f>'DETALLE DE CONEXIONES'!I4186</f>
        <v>0</v>
      </c>
      <c r="C4186" s="36">
        <f>'DETALLE DE CONEXIONES'!BB4186</f>
        <v>0</v>
      </c>
      <c r="D4186" s="36">
        <f>'DETALLE DE CONEXIONES'!E4186</f>
        <v>0</v>
      </c>
      <c r="E4186" s="36">
        <f t="shared" si="195"/>
        <v>1</v>
      </c>
      <c r="F4186" s="36">
        <f>IFERROR(LIMPIA('DETALLE DE CONEXIONES'!N4186,1),0)</f>
        <v>0</v>
      </c>
      <c r="G4186" s="36" t="str">
        <f>LEFT('DETALLE DE CONEXIONES'!BE4186,3)</f>
        <v/>
      </c>
      <c r="H4186" s="36" t="str">
        <f>RIGHT('DETALLE DE CONEXIONES'!AK4186,2)</f>
        <v/>
      </c>
      <c r="I4186" s="36" t="str">
        <f>LEFT('DETALLE DE CONEXIONES'!AK4186,3)</f>
        <v/>
      </c>
      <c r="J4186" s="36" t="str">
        <f>LEFT('DETALLE DE CONEXIONES'!M4186,3)</f>
        <v/>
      </c>
      <c r="K4186" s="36" t="str">
        <f>IF(LEN('DETALLE DE CONEXIONES'!M4186)&lt;12,(RIGHT('DETALLE DE CONEXIONES'!M4186,5)),(RIGHT('DETALLE DE CONEXIONES'!M4186,6)))</f>
        <v/>
      </c>
      <c r="L4186" s="36">
        <f>IF(C4186="Saliente Local",(IFERROR((LIMPIA(J4186,1)),0)),0)</f>
        <v>0</v>
      </c>
      <c r="M4186" s="36">
        <f>IF(C4186="Saliente Nacional",(IFERROR((LIMPIA(J4186,1)),0)),0)</f>
        <v>0</v>
      </c>
      <c r="N4186" s="36">
        <f>IF(C4186="Saliente Internacional",(IFERROR((LIMPIA(J4186,1)),0)),0)</f>
        <v>0</v>
      </c>
      <c r="O4186" s="36">
        <f>IF(C4186="Saliente Local",(IFERROR((LIMPIA(K4186,1)),0)),0)</f>
        <v>0</v>
      </c>
      <c r="P4186" s="36">
        <f>IF(C4186="Saliente Nacional",(IFERROR((LIMPIA(K4186,1)),0)),0)</f>
        <v>0</v>
      </c>
      <c r="Q4186" s="36">
        <f>IF(C4186="Saliente Internacional",(IFERROR((LIMPIA(K4186,1)),0)),0)</f>
        <v>0</v>
      </c>
      <c r="R4186" s="36">
        <f t="shared" si="196"/>
        <v>0</v>
      </c>
      <c r="S4186" s="36">
        <f t="shared" si="197"/>
        <v>0</v>
      </c>
    </row>
    <row r="4187" spans="1:19" x14ac:dyDescent="0.25">
      <c r="A4187" s="101">
        <f>'DETALLE DE CONEXIONES'!P4187</f>
        <v>0</v>
      </c>
      <c r="B4187" s="36">
        <f>'DETALLE DE CONEXIONES'!I4187</f>
        <v>0</v>
      </c>
      <c r="C4187" s="36">
        <f>'DETALLE DE CONEXIONES'!BB4187</f>
        <v>0</v>
      </c>
      <c r="D4187" s="36">
        <f>'DETALLE DE CONEXIONES'!E4187</f>
        <v>0</v>
      </c>
      <c r="E4187" s="36">
        <f t="shared" si="195"/>
        <v>1</v>
      </c>
      <c r="F4187" s="36">
        <f>IFERROR(LIMPIA('DETALLE DE CONEXIONES'!N4187,1),0)</f>
        <v>0</v>
      </c>
      <c r="G4187" s="36" t="str">
        <f>LEFT('DETALLE DE CONEXIONES'!BE4187,3)</f>
        <v/>
      </c>
      <c r="H4187" s="36" t="str">
        <f>RIGHT('DETALLE DE CONEXIONES'!AK4187,2)</f>
        <v/>
      </c>
      <c r="I4187" s="36" t="str">
        <f>LEFT('DETALLE DE CONEXIONES'!AK4187,3)</f>
        <v/>
      </c>
      <c r="J4187" s="36" t="str">
        <f>LEFT('DETALLE DE CONEXIONES'!M4187,3)</f>
        <v/>
      </c>
      <c r="K4187" s="36" t="str">
        <f>IF(LEN('DETALLE DE CONEXIONES'!M4187)&lt;12,(RIGHT('DETALLE DE CONEXIONES'!M4187,5)),(RIGHT('DETALLE DE CONEXIONES'!M4187,6)))</f>
        <v/>
      </c>
      <c r="L4187" s="36">
        <f>IF(C4187="Saliente Local",(IFERROR((LIMPIA(J4187,1)),0)),0)</f>
        <v>0</v>
      </c>
      <c r="M4187" s="36">
        <f>IF(C4187="Saliente Nacional",(IFERROR((LIMPIA(J4187,1)),0)),0)</f>
        <v>0</v>
      </c>
      <c r="N4187" s="36">
        <f>IF(C4187="Saliente Internacional",(IFERROR((LIMPIA(J4187,1)),0)),0)</f>
        <v>0</v>
      </c>
      <c r="O4187" s="36">
        <f>IF(C4187="Saliente Local",(IFERROR((LIMPIA(K4187,1)),0)),0)</f>
        <v>0</v>
      </c>
      <c r="P4187" s="36">
        <f>IF(C4187="Saliente Nacional",(IFERROR((LIMPIA(K4187,1)),0)),0)</f>
        <v>0</v>
      </c>
      <c r="Q4187" s="36">
        <f>IF(C4187="Saliente Internacional",(IFERROR((LIMPIA(K4187,1)),0)),0)</f>
        <v>0</v>
      </c>
      <c r="R4187" s="36">
        <f t="shared" si="196"/>
        <v>0</v>
      </c>
      <c r="S4187" s="36">
        <f t="shared" si="197"/>
        <v>0</v>
      </c>
    </row>
    <row r="4188" spans="1:19" x14ac:dyDescent="0.25">
      <c r="A4188" s="101">
        <f>'DETALLE DE CONEXIONES'!P4188</f>
        <v>0</v>
      </c>
      <c r="B4188" s="36">
        <f>'DETALLE DE CONEXIONES'!I4188</f>
        <v>0</v>
      </c>
      <c r="C4188" s="36">
        <f>'DETALLE DE CONEXIONES'!BB4188</f>
        <v>0</v>
      </c>
      <c r="D4188" s="36">
        <f>'DETALLE DE CONEXIONES'!E4188</f>
        <v>0</v>
      </c>
      <c r="E4188" s="36">
        <f t="shared" si="195"/>
        <v>1</v>
      </c>
      <c r="F4188" s="36">
        <f>IFERROR(LIMPIA('DETALLE DE CONEXIONES'!N4188,1),0)</f>
        <v>0</v>
      </c>
      <c r="G4188" s="36" t="str">
        <f>LEFT('DETALLE DE CONEXIONES'!BE4188,3)</f>
        <v/>
      </c>
      <c r="H4188" s="36" t="str">
        <f>RIGHT('DETALLE DE CONEXIONES'!AK4188,2)</f>
        <v/>
      </c>
      <c r="I4188" s="36" t="str">
        <f>LEFT('DETALLE DE CONEXIONES'!AK4188,3)</f>
        <v/>
      </c>
      <c r="J4188" s="36" t="str">
        <f>LEFT('DETALLE DE CONEXIONES'!M4188,3)</f>
        <v/>
      </c>
      <c r="K4188" s="36" t="str">
        <f>IF(LEN('DETALLE DE CONEXIONES'!M4188)&lt;12,(RIGHT('DETALLE DE CONEXIONES'!M4188,5)),(RIGHT('DETALLE DE CONEXIONES'!M4188,6)))</f>
        <v/>
      </c>
      <c r="L4188" s="36">
        <f>IF(C4188="Saliente Local",(IFERROR((LIMPIA(J4188,1)),0)),0)</f>
        <v>0</v>
      </c>
      <c r="M4188" s="36">
        <f>IF(C4188="Saliente Nacional",(IFERROR((LIMPIA(J4188,1)),0)),0)</f>
        <v>0</v>
      </c>
      <c r="N4188" s="36">
        <f>IF(C4188="Saliente Internacional",(IFERROR((LIMPIA(J4188,1)),0)),0)</f>
        <v>0</v>
      </c>
      <c r="O4188" s="36">
        <f>IF(C4188="Saliente Local",(IFERROR((LIMPIA(K4188,1)),0)),0)</f>
        <v>0</v>
      </c>
      <c r="P4188" s="36">
        <f>IF(C4188="Saliente Nacional",(IFERROR((LIMPIA(K4188,1)),0)),0)</f>
        <v>0</v>
      </c>
      <c r="Q4188" s="36">
        <f>IF(C4188="Saliente Internacional",(IFERROR((LIMPIA(K4188,1)),0)),0)</f>
        <v>0</v>
      </c>
      <c r="R4188" s="36">
        <f t="shared" si="196"/>
        <v>0</v>
      </c>
      <c r="S4188" s="36">
        <f t="shared" si="197"/>
        <v>0</v>
      </c>
    </row>
    <row r="4189" spans="1:19" x14ac:dyDescent="0.25">
      <c r="A4189" s="101">
        <f>'DETALLE DE CONEXIONES'!P4189</f>
        <v>0</v>
      </c>
      <c r="B4189" s="36">
        <f>'DETALLE DE CONEXIONES'!I4189</f>
        <v>0</v>
      </c>
      <c r="C4189" s="36">
        <f>'DETALLE DE CONEXIONES'!BB4189</f>
        <v>0</v>
      </c>
      <c r="D4189" s="36">
        <f>'DETALLE DE CONEXIONES'!E4189</f>
        <v>0</v>
      </c>
      <c r="E4189" s="36">
        <f t="shared" si="195"/>
        <v>1</v>
      </c>
      <c r="F4189" s="36">
        <f>IFERROR(LIMPIA('DETALLE DE CONEXIONES'!N4189,1),0)</f>
        <v>0</v>
      </c>
      <c r="G4189" s="36" t="str">
        <f>LEFT('DETALLE DE CONEXIONES'!BE4189,3)</f>
        <v/>
      </c>
      <c r="H4189" s="36" t="str">
        <f>RIGHT('DETALLE DE CONEXIONES'!AK4189,2)</f>
        <v/>
      </c>
      <c r="I4189" s="36" t="str">
        <f>LEFT('DETALLE DE CONEXIONES'!AK4189,3)</f>
        <v/>
      </c>
      <c r="J4189" s="36" t="str">
        <f>LEFT('DETALLE DE CONEXIONES'!M4189,3)</f>
        <v/>
      </c>
      <c r="K4189" s="36" t="str">
        <f>IF(LEN('DETALLE DE CONEXIONES'!M4189)&lt;12,(RIGHT('DETALLE DE CONEXIONES'!M4189,5)),(RIGHT('DETALLE DE CONEXIONES'!M4189,6)))</f>
        <v/>
      </c>
      <c r="L4189" s="36">
        <f>IF(C4189="Saliente Local",(IFERROR((LIMPIA(J4189,1)),0)),0)</f>
        <v>0</v>
      </c>
      <c r="M4189" s="36">
        <f>IF(C4189="Saliente Nacional",(IFERROR((LIMPIA(J4189,1)),0)),0)</f>
        <v>0</v>
      </c>
      <c r="N4189" s="36">
        <f>IF(C4189="Saliente Internacional",(IFERROR((LIMPIA(J4189,1)),0)),0)</f>
        <v>0</v>
      </c>
      <c r="O4189" s="36">
        <f>IF(C4189="Saliente Local",(IFERROR((LIMPIA(K4189,1)),0)),0)</f>
        <v>0</v>
      </c>
      <c r="P4189" s="36">
        <f>IF(C4189="Saliente Nacional",(IFERROR((LIMPIA(K4189,1)),0)),0)</f>
        <v>0</v>
      </c>
      <c r="Q4189" s="36">
        <f>IF(C4189="Saliente Internacional",(IFERROR((LIMPIA(K4189,1)),0)),0)</f>
        <v>0</v>
      </c>
      <c r="R4189" s="36">
        <f t="shared" si="196"/>
        <v>0</v>
      </c>
      <c r="S4189" s="36">
        <f t="shared" si="197"/>
        <v>0</v>
      </c>
    </row>
    <row r="4190" spans="1:19" x14ac:dyDescent="0.25">
      <c r="A4190" s="101">
        <f>'DETALLE DE CONEXIONES'!P4190</f>
        <v>0</v>
      </c>
      <c r="B4190" s="36">
        <f>'DETALLE DE CONEXIONES'!I4190</f>
        <v>0</v>
      </c>
      <c r="C4190" s="36">
        <f>'DETALLE DE CONEXIONES'!BB4190</f>
        <v>0</v>
      </c>
      <c r="D4190" s="36">
        <f>'DETALLE DE CONEXIONES'!E4190</f>
        <v>0</v>
      </c>
      <c r="E4190" s="36">
        <f t="shared" si="195"/>
        <v>1</v>
      </c>
      <c r="F4190" s="36">
        <f>IFERROR(LIMPIA('DETALLE DE CONEXIONES'!N4190,1),0)</f>
        <v>0</v>
      </c>
      <c r="G4190" s="36" t="str">
        <f>LEFT('DETALLE DE CONEXIONES'!BE4190,3)</f>
        <v/>
      </c>
      <c r="H4190" s="36" t="str">
        <f>RIGHT('DETALLE DE CONEXIONES'!AK4190,2)</f>
        <v/>
      </c>
      <c r="I4190" s="36" t="str">
        <f>LEFT('DETALLE DE CONEXIONES'!AK4190,3)</f>
        <v/>
      </c>
      <c r="J4190" s="36" t="str">
        <f>LEFT('DETALLE DE CONEXIONES'!M4190,3)</f>
        <v/>
      </c>
      <c r="K4190" s="36" t="str">
        <f>IF(LEN('DETALLE DE CONEXIONES'!M4190)&lt;12,(RIGHT('DETALLE DE CONEXIONES'!M4190,5)),(RIGHT('DETALLE DE CONEXIONES'!M4190,6)))</f>
        <v/>
      </c>
      <c r="L4190" s="36">
        <f>IF(C4190="Saliente Local",(IFERROR((LIMPIA(J4190,1)),0)),0)</f>
        <v>0</v>
      </c>
      <c r="M4190" s="36">
        <f>IF(C4190="Saliente Nacional",(IFERROR((LIMPIA(J4190,1)),0)),0)</f>
        <v>0</v>
      </c>
      <c r="N4190" s="36">
        <f>IF(C4190="Saliente Internacional",(IFERROR((LIMPIA(J4190,1)),0)),0)</f>
        <v>0</v>
      </c>
      <c r="O4190" s="36">
        <f>IF(C4190="Saliente Local",(IFERROR((LIMPIA(K4190,1)),0)),0)</f>
        <v>0</v>
      </c>
      <c r="P4190" s="36">
        <f>IF(C4190="Saliente Nacional",(IFERROR((LIMPIA(K4190,1)),0)),0)</f>
        <v>0</v>
      </c>
      <c r="Q4190" s="36">
        <f>IF(C4190="Saliente Internacional",(IFERROR((LIMPIA(K4190,1)),0)),0)</f>
        <v>0</v>
      </c>
      <c r="R4190" s="36">
        <f t="shared" si="196"/>
        <v>0</v>
      </c>
      <c r="S4190" s="36">
        <f t="shared" si="197"/>
        <v>0</v>
      </c>
    </row>
    <row r="4191" spans="1:19" x14ac:dyDescent="0.25">
      <c r="A4191" s="101">
        <f>'DETALLE DE CONEXIONES'!P4191</f>
        <v>0</v>
      </c>
      <c r="B4191" s="36">
        <f>'DETALLE DE CONEXIONES'!I4191</f>
        <v>0</v>
      </c>
      <c r="C4191" s="36">
        <f>'DETALLE DE CONEXIONES'!BB4191</f>
        <v>0</v>
      </c>
      <c r="D4191" s="36">
        <f>'DETALLE DE CONEXIONES'!E4191</f>
        <v>0</v>
      </c>
      <c r="E4191" s="36">
        <f t="shared" si="195"/>
        <v>1</v>
      </c>
      <c r="F4191" s="36">
        <f>IFERROR(LIMPIA('DETALLE DE CONEXIONES'!N4191,1),0)</f>
        <v>0</v>
      </c>
      <c r="G4191" s="36" t="str">
        <f>LEFT('DETALLE DE CONEXIONES'!BE4191,3)</f>
        <v/>
      </c>
      <c r="H4191" s="36" t="str">
        <f>RIGHT('DETALLE DE CONEXIONES'!AK4191,2)</f>
        <v/>
      </c>
      <c r="I4191" s="36" t="str">
        <f>LEFT('DETALLE DE CONEXIONES'!AK4191,3)</f>
        <v/>
      </c>
      <c r="J4191" s="36" t="str">
        <f>LEFT('DETALLE DE CONEXIONES'!M4191,3)</f>
        <v/>
      </c>
      <c r="K4191" s="36" t="str">
        <f>IF(LEN('DETALLE DE CONEXIONES'!M4191)&lt;12,(RIGHT('DETALLE DE CONEXIONES'!M4191,5)),(RIGHT('DETALLE DE CONEXIONES'!M4191,6)))</f>
        <v/>
      </c>
      <c r="L4191" s="36">
        <f>IF(C4191="Saliente Local",(IFERROR((LIMPIA(J4191,1)),0)),0)</f>
        <v>0</v>
      </c>
      <c r="M4191" s="36">
        <f>IF(C4191="Saliente Nacional",(IFERROR((LIMPIA(J4191,1)),0)),0)</f>
        <v>0</v>
      </c>
      <c r="N4191" s="36">
        <f>IF(C4191="Saliente Internacional",(IFERROR((LIMPIA(J4191,1)),0)),0)</f>
        <v>0</v>
      </c>
      <c r="O4191" s="36">
        <f>IF(C4191="Saliente Local",(IFERROR((LIMPIA(K4191,1)),0)),0)</f>
        <v>0</v>
      </c>
      <c r="P4191" s="36">
        <f>IF(C4191="Saliente Nacional",(IFERROR((LIMPIA(K4191,1)),0)),0)</f>
        <v>0</v>
      </c>
      <c r="Q4191" s="36">
        <f>IF(C4191="Saliente Internacional",(IFERROR((LIMPIA(K4191,1)),0)),0)</f>
        <v>0</v>
      </c>
      <c r="R4191" s="36">
        <f t="shared" si="196"/>
        <v>0</v>
      </c>
      <c r="S4191" s="36">
        <f t="shared" si="197"/>
        <v>0</v>
      </c>
    </row>
    <row r="4192" spans="1:19" x14ac:dyDescent="0.25">
      <c r="A4192" s="101">
        <f>'DETALLE DE CONEXIONES'!P4192</f>
        <v>0</v>
      </c>
      <c r="B4192" s="36">
        <f>'DETALLE DE CONEXIONES'!I4192</f>
        <v>0</v>
      </c>
      <c r="C4192" s="36">
        <f>'DETALLE DE CONEXIONES'!BB4192</f>
        <v>0</v>
      </c>
      <c r="D4192" s="36">
        <f>'DETALLE DE CONEXIONES'!E4192</f>
        <v>0</v>
      </c>
      <c r="E4192" s="36">
        <f t="shared" si="195"/>
        <v>1</v>
      </c>
      <c r="F4192" s="36">
        <f>IFERROR(LIMPIA('DETALLE DE CONEXIONES'!N4192,1),0)</f>
        <v>0</v>
      </c>
      <c r="G4192" s="36" t="str">
        <f>LEFT('DETALLE DE CONEXIONES'!BE4192,3)</f>
        <v/>
      </c>
      <c r="H4192" s="36" t="str">
        <f>RIGHT('DETALLE DE CONEXIONES'!AK4192,2)</f>
        <v/>
      </c>
      <c r="I4192" s="36" t="str">
        <f>LEFT('DETALLE DE CONEXIONES'!AK4192,3)</f>
        <v/>
      </c>
      <c r="J4192" s="36" t="str">
        <f>LEFT('DETALLE DE CONEXIONES'!M4192,3)</f>
        <v/>
      </c>
      <c r="K4192" s="36" t="str">
        <f>IF(LEN('DETALLE DE CONEXIONES'!M4192)&lt;12,(RIGHT('DETALLE DE CONEXIONES'!M4192,5)),(RIGHT('DETALLE DE CONEXIONES'!M4192,6)))</f>
        <v/>
      </c>
      <c r="L4192" s="36">
        <f>IF(C4192="Saliente Local",(IFERROR((LIMPIA(J4192,1)),0)),0)</f>
        <v>0</v>
      </c>
      <c r="M4192" s="36">
        <f>IF(C4192="Saliente Nacional",(IFERROR((LIMPIA(J4192,1)),0)),0)</f>
        <v>0</v>
      </c>
      <c r="N4192" s="36">
        <f>IF(C4192="Saliente Internacional",(IFERROR((LIMPIA(J4192,1)),0)),0)</f>
        <v>0</v>
      </c>
      <c r="O4192" s="36">
        <f>IF(C4192="Saliente Local",(IFERROR((LIMPIA(K4192,1)),0)),0)</f>
        <v>0</v>
      </c>
      <c r="P4192" s="36">
        <f>IF(C4192="Saliente Nacional",(IFERROR((LIMPIA(K4192,1)),0)),0)</f>
        <v>0</v>
      </c>
      <c r="Q4192" s="36">
        <f>IF(C4192="Saliente Internacional",(IFERROR((LIMPIA(K4192,1)),0)),0)</f>
        <v>0</v>
      </c>
      <c r="R4192" s="36">
        <f t="shared" si="196"/>
        <v>0</v>
      </c>
      <c r="S4192" s="36">
        <f t="shared" si="197"/>
        <v>0</v>
      </c>
    </row>
    <row r="4193" spans="1:19" x14ac:dyDescent="0.25">
      <c r="A4193" s="101">
        <f>'DETALLE DE CONEXIONES'!P4193</f>
        <v>0</v>
      </c>
      <c r="B4193" s="36">
        <f>'DETALLE DE CONEXIONES'!I4193</f>
        <v>0</v>
      </c>
      <c r="C4193" s="36">
        <f>'DETALLE DE CONEXIONES'!BB4193</f>
        <v>0</v>
      </c>
      <c r="D4193" s="36">
        <f>'DETALLE DE CONEXIONES'!E4193</f>
        <v>0</v>
      </c>
      <c r="E4193" s="36">
        <f t="shared" si="195"/>
        <v>1</v>
      </c>
      <c r="F4193" s="36">
        <f>IFERROR(LIMPIA('DETALLE DE CONEXIONES'!N4193,1),0)</f>
        <v>0</v>
      </c>
      <c r="G4193" s="36" t="str">
        <f>LEFT('DETALLE DE CONEXIONES'!BE4193,3)</f>
        <v/>
      </c>
      <c r="H4193" s="36" t="str">
        <f>RIGHT('DETALLE DE CONEXIONES'!AK4193,2)</f>
        <v/>
      </c>
      <c r="I4193" s="36" t="str">
        <f>LEFT('DETALLE DE CONEXIONES'!AK4193,3)</f>
        <v/>
      </c>
      <c r="J4193" s="36" t="str">
        <f>LEFT('DETALLE DE CONEXIONES'!M4193,3)</f>
        <v/>
      </c>
      <c r="K4193" s="36" t="str">
        <f>IF(LEN('DETALLE DE CONEXIONES'!M4193)&lt;12,(RIGHT('DETALLE DE CONEXIONES'!M4193,5)),(RIGHT('DETALLE DE CONEXIONES'!M4193,6)))</f>
        <v/>
      </c>
      <c r="L4193" s="36">
        <f>IF(C4193="Saliente Local",(IFERROR((LIMPIA(J4193,1)),0)),0)</f>
        <v>0</v>
      </c>
      <c r="M4193" s="36">
        <f>IF(C4193="Saliente Nacional",(IFERROR((LIMPIA(J4193,1)),0)),0)</f>
        <v>0</v>
      </c>
      <c r="N4193" s="36">
        <f>IF(C4193="Saliente Internacional",(IFERROR((LIMPIA(J4193,1)),0)),0)</f>
        <v>0</v>
      </c>
      <c r="O4193" s="36">
        <f>IF(C4193="Saliente Local",(IFERROR((LIMPIA(K4193,1)),0)),0)</f>
        <v>0</v>
      </c>
      <c r="P4193" s="36">
        <f>IF(C4193="Saliente Nacional",(IFERROR((LIMPIA(K4193,1)),0)),0)</f>
        <v>0</v>
      </c>
      <c r="Q4193" s="36">
        <f>IF(C4193="Saliente Internacional",(IFERROR((LIMPIA(K4193,1)),0)),0)</f>
        <v>0</v>
      </c>
      <c r="R4193" s="36">
        <f t="shared" si="196"/>
        <v>0</v>
      </c>
      <c r="S4193" s="36">
        <f t="shared" si="197"/>
        <v>0</v>
      </c>
    </row>
    <row r="4194" spans="1:19" x14ac:dyDescent="0.25">
      <c r="A4194" s="101">
        <f>'DETALLE DE CONEXIONES'!P4194</f>
        <v>0</v>
      </c>
      <c r="B4194" s="36">
        <f>'DETALLE DE CONEXIONES'!I4194</f>
        <v>0</v>
      </c>
      <c r="C4194" s="36">
        <f>'DETALLE DE CONEXIONES'!BB4194</f>
        <v>0</v>
      </c>
      <c r="D4194" s="36">
        <f>'DETALLE DE CONEXIONES'!E4194</f>
        <v>0</v>
      </c>
      <c r="E4194" s="36">
        <f t="shared" si="195"/>
        <v>1</v>
      </c>
      <c r="F4194" s="36">
        <f>IFERROR(LIMPIA('DETALLE DE CONEXIONES'!N4194,1),0)</f>
        <v>0</v>
      </c>
      <c r="G4194" s="36" t="str">
        <f>LEFT('DETALLE DE CONEXIONES'!BE4194,3)</f>
        <v/>
      </c>
      <c r="H4194" s="36" t="str">
        <f>RIGHT('DETALLE DE CONEXIONES'!AK4194,2)</f>
        <v/>
      </c>
      <c r="I4194" s="36" t="str">
        <f>LEFT('DETALLE DE CONEXIONES'!AK4194,3)</f>
        <v/>
      </c>
      <c r="J4194" s="36" t="str">
        <f>LEFT('DETALLE DE CONEXIONES'!M4194,3)</f>
        <v/>
      </c>
      <c r="K4194" s="36" t="str">
        <f>IF(LEN('DETALLE DE CONEXIONES'!M4194)&lt;12,(RIGHT('DETALLE DE CONEXIONES'!M4194,5)),(RIGHT('DETALLE DE CONEXIONES'!M4194,6)))</f>
        <v/>
      </c>
      <c r="L4194" s="36">
        <f>IF(C4194="Saliente Local",(IFERROR((LIMPIA(J4194,1)),0)),0)</f>
        <v>0</v>
      </c>
      <c r="M4194" s="36">
        <f>IF(C4194="Saliente Nacional",(IFERROR((LIMPIA(J4194,1)),0)),0)</f>
        <v>0</v>
      </c>
      <c r="N4194" s="36">
        <f>IF(C4194="Saliente Internacional",(IFERROR((LIMPIA(J4194,1)),0)),0)</f>
        <v>0</v>
      </c>
      <c r="O4194" s="36">
        <f>IF(C4194="Saliente Local",(IFERROR((LIMPIA(K4194,1)),0)),0)</f>
        <v>0</v>
      </c>
      <c r="P4194" s="36">
        <f>IF(C4194="Saliente Nacional",(IFERROR((LIMPIA(K4194,1)),0)),0)</f>
        <v>0</v>
      </c>
      <c r="Q4194" s="36">
        <f>IF(C4194="Saliente Internacional",(IFERROR((LIMPIA(K4194,1)),0)),0)</f>
        <v>0</v>
      </c>
      <c r="R4194" s="36">
        <f t="shared" si="196"/>
        <v>0</v>
      </c>
      <c r="S4194" s="36">
        <f t="shared" si="197"/>
        <v>0</v>
      </c>
    </row>
    <row r="4195" spans="1:19" x14ac:dyDescent="0.25">
      <c r="A4195" s="101">
        <f>'DETALLE DE CONEXIONES'!P4195</f>
        <v>0</v>
      </c>
      <c r="B4195" s="36">
        <f>'DETALLE DE CONEXIONES'!I4195</f>
        <v>0</v>
      </c>
      <c r="C4195" s="36">
        <f>'DETALLE DE CONEXIONES'!BB4195</f>
        <v>0</v>
      </c>
      <c r="D4195" s="36">
        <f>'DETALLE DE CONEXIONES'!E4195</f>
        <v>0</v>
      </c>
      <c r="E4195" s="36">
        <f t="shared" si="195"/>
        <v>1</v>
      </c>
      <c r="F4195" s="36">
        <f>IFERROR(LIMPIA('DETALLE DE CONEXIONES'!N4195,1),0)</f>
        <v>0</v>
      </c>
      <c r="G4195" s="36" t="str">
        <f>LEFT('DETALLE DE CONEXIONES'!BE4195,3)</f>
        <v/>
      </c>
      <c r="H4195" s="36" t="str">
        <f>RIGHT('DETALLE DE CONEXIONES'!AK4195,2)</f>
        <v/>
      </c>
      <c r="I4195" s="36" t="str">
        <f>LEFT('DETALLE DE CONEXIONES'!AK4195,3)</f>
        <v/>
      </c>
      <c r="J4195" s="36" t="str">
        <f>LEFT('DETALLE DE CONEXIONES'!M4195,3)</f>
        <v/>
      </c>
      <c r="K4195" s="36" t="str">
        <f>IF(LEN('DETALLE DE CONEXIONES'!M4195)&lt;12,(RIGHT('DETALLE DE CONEXIONES'!M4195,5)),(RIGHT('DETALLE DE CONEXIONES'!M4195,6)))</f>
        <v/>
      </c>
      <c r="L4195" s="36">
        <f>IF(C4195="Saliente Local",(IFERROR((LIMPIA(J4195,1)),0)),0)</f>
        <v>0</v>
      </c>
      <c r="M4195" s="36">
        <f>IF(C4195="Saliente Nacional",(IFERROR((LIMPIA(J4195,1)),0)),0)</f>
        <v>0</v>
      </c>
      <c r="N4195" s="36">
        <f>IF(C4195="Saliente Internacional",(IFERROR((LIMPIA(J4195,1)),0)),0)</f>
        <v>0</v>
      </c>
      <c r="O4195" s="36">
        <f>IF(C4195="Saliente Local",(IFERROR((LIMPIA(K4195,1)),0)),0)</f>
        <v>0</v>
      </c>
      <c r="P4195" s="36">
        <f>IF(C4195="Saliente Nacional",(IFERROR((LIMPIA(K4195,1)),0)),0)</f>
        <v>0</v>
      </c>
      <c r="Q4195" s="36">
        <f>IF(C4195="Saliente Internacional",(IFERROR((LIMPIA(K4195,1)),0)),0)</f>
        <v>0</v>
      </c>
      <c r="R4195" s="36">
        <f t="shared" si="196"/>
        <v>0</v>
      </c>
      <c r="S4195" s="36">
        <f t="shared" si="197"/>
        <v>0</v>
      </c>
    </row>
    <row r="4196" spans="1:19" x14ac:dyDescent="0.25">
      <c r="A4196" s="101">
        <f>'DETALLE DE CONEXIONES'!P4196</f>
        <v>0</v>
      </c>
      <c r="B4196" s="36">
        <f>'DETALLE DE CONEXIONES'!I4196</f>
        <v>0</v>
      </c>
      <c r="C4196" s="36">
        <f>'DETALLE DE CONEXIONES'!BB4196</f>
        <v>0</v>
      </c>
      <c r="D4196" s="36">
        <f>'DETALLE DE CONEXIONES'!E4196</f>
        <v>0</v>
      </c>
      <c r="E4196" s="36">
        <f t="shared" si="195"/>
        <v>1</v>
      </c>
      <c r="F4196" s="36">
        <f>IFERROR(LIMPIA('DETALLE DE CONEXIONES'!N4196,1),0)</f>
        <v>0</v>
      </c>
      <c r="G4196" s="36" t="str">
        <f>LEFT('DETALLE DE CONEXIONES'!BE4196,3)</f>
        <v/>
      </c>
      <c r="H4196" s="36" t="str">
        <f>RIGHT('DETALLE DE CONEXIONES'!AK4196,2)</f>
        <v/>
      </c>
      <c r="I4196" s="36" t="str">
        <f>LEFT('DETALLE DE CONEXIONES'!AK4196,3)</f>
        <v/>
      </c>
      <c r="J4196" s="36" t="str">
        <f>LEFT('DETALLE DE CONEXIONES'!M4196,3)</f>
        <v/>
      </c>
      <c r="K4196" s="36" t="str">
        <f>IF(LEN('DETALLE DE CONEXIONES'!M4196)&lt;12,(RIGHT('DETALLE DE CONEXIONES'!M4196,5)),(RIGHT('DETALLE DE CONEXIONES'!M4196,6)))</f>
        <v/>
      </c>
      <c r="L4196" s="36">
        <f>IF(C4196="Saliente Local",(IFERROR((LIMPIA(J4196,1)),0)),0)</f>
        <v>0</v>
      </c>
      <c r="M4196" s="36">
        <f>IF(C4196="Saliente Nacional",(IFERROR((LIMPIA(J4196,1)),0)),0)</f>
        <v>0</v>
      </c>
      <c r="N4196" s="36">
        <f>IF(C4196="Saliente Internacional",(IFERROR((LIMPIA(J4196,1)),0)),0)</f>
        <v>0</v>
      </c>
      <c r="O4196" s="36">
        <f>IF(C4196="Saliente Local",(IFERROR((LIMPIA(K4196,1)),0)),0)</f>
        <v>0</v>
      </c>
      <c r="P4196" s="36">
        <f>IF(C4196="Saliente Nacional",(IFERROR((LIMPIA(K4196,1)),0)),0)</f>
        <v>0</v>
      </c>
      <c r="Q4196" s="36">
        <f>IF(C4196="Saliente Internacional",(IFERROR((LIMPIA(K4196,1)),0)),0)</f>
        <v>0</v>
      </c>
      <c r="R4196" s="36">
        <f t="shared" si="196"/>
        <v>0</v>
      </c>
      <c r="S4196" s="36">
        <f t="shared" si="197"/>
        <v>0</v>
      </c>
    </row>
    <row r="4197" spans="1:19" x14ac:dyDescent="0.25">
      <c r="A4197" s="101">
        <f>'DETALLE DE CONEXIONES'!P4197</f>
        <v>0</v>
      </c>
      <c r="B4197" s="36">
        <f>'DETALLE DE CONEXIONES'!I4197</f>
        <v>0</v>
      </c>
      <c r="C4197" s="36">
        <f>'DETALLE DE CONEXIONES'!BB4197</f>
        <v>0</v>
      </c>
      <c r="D4197" s="36">
        <f>'DETALLE DE CONEXIONES'!E4197</f>
        <v>0</v>
      </c>
      <c r="E4197" s="36">
        <f t="shared" si="195"/>
        <v>1</v>
      </c>
      <c r="F4197" s="36">
        <f>IFERROR(LIMPIA('DETALLE DE CONEXIONES'!N4197,1),0)</f>
        <v>0</v>
      </c>
      <c r="G4197" s="36" t="str">
        <f>LEFT('DETALLE DE CONEXIONES'!BE4197,3)</f>
        <v/>
      </c>
      <c r="H4197" s="36" t="str">
        <f>RIGHT('DETALLE DE CONEXIONES'!AK4197,2)</f>
        <v/>
      </c>
      <c r="I4197" s="36" t="str">
        <f>LEFT('DETALLE DE CONEXIONES'!AK4197,3)</f>
        <v/>
      </c>
      <c r="J4197" s="36" t="str">
        <f>LEFT('DETALLE DE CONEXIONES'!M4197,3)</f>
        <v/>
      </c>
      <c r="K4197" s="36" t="str">
        <f>IF(LEN('DETALLE DE CONEXIONES'!M4197)&lt;12,(RIGHT('DETALLE DE CONEXIONES'!M4197,5)),(RIGHT('DETALLE DE CONEXIONES'!M4197,6)))</f>
        <v/>
      </c>
      <c r="L4197" s="36">
        <f>IF(C4197="Saliente Local",(IFERROR((LIMPIA(J4197,1)),0)),0)</f>
        <v>0</v>
      </c>
      <c r="M4197" s="36">
        <f>IF(C4197="Saliente Nacional",(IFERROR((LIMPIA(J4197,1)),0)),0)</f>
        <v>0</v>
      </c>
      <c r="N4197" s="36">
        <f>IF(C4197="Saliente Internacional",(IFERROR((LIMPIA(J4197,1)),0)),0)</f>
        <v>0</v>
      </c>
      <c r="O4197" s="36">
        <f>IF(C4197="Saliente Local",(IFERROR((LIMPIA(K4197,1)),0)),0)</f>
        <v>0</v>
      </c>
      <c r="P4197" s="36">
        <f>IF(C4197="Saliente Nacional",(IFERROR((LIMPIA(K4197,1)),0)),0)</f>
        <v>0</v>
      </c>
      <c r="Q4197" s="36">
        <f>IF(C4197="Saliente Internacional",(IFERROR((LIMPIA(K4197,1)),0)),0)</f>
        <v>0</v>
      </c>
      <c r="R4197" s="36">
        <f t="shared" si="196"/>
        <v>0</v>
      </c>
      <c r="S4197" s="36">
        <f t="shared" si="197"/>
        <v>0</v>
      </c>
    </row>
    <row r="4198" spans="1:19" x14ac:dyDescent="0.25">
      <c r="A4198" s="101">
        <f>'DETALLE DE CONEXIONES'!P4198</f>
        <v>0</v>
      </c>
      <c r="B4198" s="36">
        <f>'DETALLE DE CONEXIONES'!I4198</f>
        <v>0</v>
      </c>
      <c r="C4198" s="36">
        <f>'DETALLE DE CONEXIONES'!BB4198</f>
        <v>0</v>
      </c>
      <c r="D4198" s="36">
        <f>'DETALLE DE CONEXIONES'!E4198</f>
        <v>0</v>
      </c>
      <c r="E4198" s="36">
        <f t="shared" si="195"/>
        <v>1</v>
      </c>
      <c r="F4198" s="36">
        <f>IFERROR(LIMPIA('DETALLE DE CONEXIONES'!N4198,1),0)</f>
        <v>0</v>
      </c>
      <c r="G4198" s="36" t="str">
        <f>LEFT('DETALLE DE CONEXIONES'!BE4198,3)</f>
        <v/>
      </c>
      <c r="H4198" s="36" t="str">
        <f>RIGHT('DETALLE DE CONEXIONES'!AK4198,2)</f>
        <v/>
      </c>
      <c r="I4198" s="36" t="str">
        <f>LEFT('DETALLE DE CONEXIONES'!AK4198,3)</f>
        <v/>
      </c>
      <c r="J4198" s="36" t="str">
        <f>LEFT('DETALLE DE CONEXIONES'!M4198,3)</f>
        <v/>
      </c>
      <c r="K4198" s="36" t="str">
        <f>IF(LEN('DETALLE DE CONEXIONES'!M4198)&lt;12,(RIGHT('DETALLE DE CONEXIONES'!M4198,5)),(RIGHT('DETALLE DE CONEXIONES'!M4198,6)))</f>
        <v/>
      </c>
      <c r="L4198" s="36">
        <f>IF(C4198="Saliente Local",(IFERROR((LIMPIA(J4198,1)),0)),0)</f>
        <v>0</v>
      </c>
      <c r="M4198" s="36">
        <f>IF(C4198="Saliente Nacional",(IFERROR((LIMPIA(J4198,1)),0)),0)</f>
        <v>0</v>
      </c>
      <c r="N4198" s="36">
        <f>IF(C4198="Saliente Internacional",(IFERROR((LIMPIA(J4198,1)),0)),0)</f>
        <v>0</v>
      </c>
      <c r="O4198" s="36">
        <f>IF(C4198="Saliente Local",(IFERROR((LIMPIA(K4198,1)),0)),0)</f>
        <v>0</v>
      </c>
      <c r="P4198" s="36">
        <f>IF(C4198="Saliente Nacional",(IFERROR((LIMPIA(K4198,1)),0)),0)</f>
        <v>0</v>
      </c>
      <c r="Q4198" s="36">
        <f>IF(C4198="Saliente Internacional",(IFERROR((LIMPIA(K4198,1)),0)),0)</f>
        <v>0</v>
      </c>
      <c r="R4198" s="36">
        <f t="shared" si="196"/>
        <v>0</v>
      </c>
      <c r="S4198" s="36">
        <f t="shared" si="197"/>
        <v>0</v>
      </c>
    </row>
    <row r="4199" spans="1:19" x14ac:dyDescent="0.25">
      <c r="A4199" s="101">
        <f>'DETALLE DE CONEXIONES'!P4199</f>
        <v>0</v>
      </c>
      <c r="B4199" s="36">
        <f>'DETALLE DE CONEXIONES'!I4199</f>
        <v>0</v>
      </c>
      <c r="C4199" s="36">
        <f>'DETALLE DE CONEXIONES'!BB4199</f>
        <v>0</v>
      </c>
      <c r="D4199" s="36">
        <f>'DETALLE DE CONEXIONES'!E4199</f>
        <v>0</v>
      </c>
      <c r="E4199" s="36">
        <f t="shared" si="195"/>
        <v>1</v>
      </c>
      <c r="F4199" s="36">
        <f>IFERROR(LIMPIA('DETALLE DE CONEXIONES'!N4199,1),0)</f>
        <v>0</v>
      </c>
      <c r="G4199" s="36" t="str">
        <f>LEFT('DETALLE DE CONEXIONES'!BE4199,3)</f>
        <v/>
      </c>
      <c r="H4199" s="36" t="str">
        <f>RIGHT('DETALLE DE CONEXIONES'!AK4199,2)</f>
        <v/>
      </c>
      <c r="I4199" s="36" t="str">
        <f>LEFT('DETALLE DE CONEXIONES'!AK4199,3)</f>
        <v/>
      </c>
      <c r="J4199" s="36" t="str">
        <f>LEFT('DETALLE DE CONEXIONES'!M4199,3)</f>
        <v/>
      </c>
      <c r="K4199" s="36" t="str">
        <f>IF(LEN('DETALLE DE CONEXIONES'!M4199)&lt;12,(RIGHT('DETALLE DE CONEXIONES'!M4199,5)),(RIGHT('DETALLE DE CONEXIONES'!M4199,6)))</f>
        <v/>
      </c>
      <c r="L4199" s="36">
        <f>IF(C4199="Saliente Local",(IFERROR((LIMPIA(J4199,1)),0)),0)</f>
        <v>0</v>
      </c>
      <c r="M4199" s="36">
        <f>IF(C4199="Saliente Nacional",(IFERROR((LIMPIA(J4199,1)),0)),0)</f>
        <v>0</v>
      </c>
      <c r="N4199" s="36">
        <f>IF(C4199="Saliente Internacional",(IFERROR((LIMPIA(J4199,1)),0)),0)</f>
        <v>0</v>
      </c>
      <c r="O4199" s="36">
        <f>IF(C4199="Saliente Local",(IFERROR((LIMPIA(K4199,1)),0)),0)</f>
        <v>0</v>
      </c>
      <c r="P4199" s="36">
        <f>IF(C4199="Saliente Nacional",(IFERROR((LIMPIA(K4199,1)),0)),0)</f>
        <v>0</v>
      </c>
      <c r="Q4199" s="36">
        <f>IF(C4199="Saliente Internacional",(IFERROR((LIMPIA(K4199,1)),0)),0)</f>
        <v>0</v>
      </c>
      <c r="R4199" s="36">
        <f t="shared" si="196"/>
        <v>0</v>
      </c>
      <c r="S4199" s="36">
        <f t="shared" si="197"/>
        <v>0</v>
      </c>
    </row>
    <row r="4200" spans="1:19" x14ac:dyDescent="0.25">
      <c r="A4200" s="101">
        <f>'DETALLE DE CONEXIONES'!P4200</f>
        <v>0</v>
      </c>
      <c r="B4200" s="36">
        <f>'DETALLE DE CONEXIONES'!I4200</f>
        <v>0</v>
      </c>
      <c r="C4200" s="36">
        <f>'DETALLE DE CONEXIONES'!BB4200</f>
        <v>0</v>
      </c>
      <c r="D4200" s="36">
        <f>'DETALLE DE CONEXIONES'!E4200</f>
        <v>0</v>
      </c>
      <c r="E4200" s="36">
        <f t="shared" si="195"/>
        <v>1</v>
      </c>
      <c r="F4200" s="36">
        <f>IFERROR(LIMPIA('DETALLE DE CONEXIONES'!N4200,1),0)</f>
        <v>0</v>
      </c>
      <c r="G4200" s="36" t="str">
        <f>LEFT('DETALLE DE CONEXIONES'!BE4200,3)</f>
        <v/>
      </c>
      <c r="H4200" s="36" t="str">
        <f>RIGHT('DETALLE DE CONEXIONES'!AK4200,2)</f>
        <v/>
      </c>
      <c r="I4200" s="36" t="str">
        <f>LEFT('DETALLE DE CONEXIONES'!AK4200,3)</f>
        <v/>
      </c>
      <c r="J4200" s="36" t="str">
        <f>LEFT('DETALLE DE CONEXIONES'!M4200,3)</f>
        <v/>
      </c>
      <c r="K4200" s="36" t="str">
        <f>IF(LEN('DETALLE DE CONEXIONES'!M4200)&lt;12,(RIGHT('DETALLE DE CONEXIONES'!M4200,5)),(RIGHT('DETALLE DE CONEXIONES'!M4200,6)))</f>
        <v/>
      </c>
      <c r="L4200" s="36">
        <f>IF(C4200="Saliente Local",(IFERROR((LIMPIA(J4200,1)),0)),0)</f>
        <v>0</v>
      </c>
      <c r="M4200" s="36">
        <f>IF(C4200="Saliente Nacional",(IFERROR((LIMPIA(J4200,1)),0)),0)</f>
        <v>0</v>
      </c>
      <c r="N4200" s="36">
        <f>IF(C4200="Saliente Internacional",(IFERROR((LIMPIA(J4200,1)),0)),0)</f>
        <v>0</v>
      </c>
      <c r="O4200" s="36">
        <f>IF(C4200="Saliente Local",(IFERROR((LIMPIA(K4200,1)),0)),0)</f>
        <v>0</v>
      </c>
      <c r="P4200" s="36">
        <f>IF(C4200="Saliente Nacional",(IFERROR((LIMPIA(K4200,1)),0)),0)</f>
        <v>0</v>
      </c>
      <c r="Q4200" s="36">
        <f>IF(C4200="Saliente Internacional",(IFERROR((LIMPIA(K4200,1)),0)),0)</f>
        <v>0</v>
      </c>
      <c r="R4200" s="36">
        <f t="shared" si="196"/>
        <v>0</v>
      </c>
      <c r="S4200" s="36">
        <f t="shared" si="197"/>
        <v>0</v>
      </c>
    </row>
    <row r="4201" spans="1:19" x14ac:dyDescent="0.25">
      <c r="A4201" s="101">
        <f>'DETALLE DE CONEXIONES'!P4201</f>
        <v>0</v>
      </c>
      <c r="B4201" s="36">
        <f>'DETALLE DE CONEXIONES'!I4201</f>
        <v>0</v>
      </c>
      <c r="C4201" s="36">
        <f>'DETALLE DE CONEXIONES'!BB4201</f>
        <v>0</v>
      </c>
      <c r="D4201" s="36">
        <f>'DETALLE DE CONEXIONES'!E4201</f>
        <v>0</v>
      </c>
      <c r="E4201" s="36">
        <f t="shared" si="195"/>
        <v>1</v>
      </c>
      <c r="F4201" s="36">
        <f>IFERROR(LIMPIA('DETALLE DE CONEXIONES'!N4201,1),0)</f>
        <v>0</v>
      </c>
      <c r="G4201" s="36" t="str">
        <f>LEFT('DETALLE DE CONEXIONES'!BE4201,3)</f>
        <v/>
      </c>
      <c r="H4201" s="36" t="str">
        <f>RIGHT('DETALLE DE CONEXIONES'!AK4201,2)</f>
        <v/>
      </c>
      <c r="I4201" s="36" t="str">
        <f>LEFT('DETALLE DE CONEXIONES'!AK4201,3)</f>
        <v/>
      </c>
      <c r="J4201" s="36" t="str">
        <f>LEFT('DETALLE DE CONEXIONES'!M4201,3)</f>
        <v/>
      </c>
      <c r="K4201" s="36" t="str">
        <f>IF(LEN('DETALLE DE CONEXIONES'!M4201)&lt;12,(RIGHT('DETALLE DE CONEXIONES'!M4201,5)),(RIGHT('DETALLE DE CONEXIONES'!M4201,6)))</f>
        <v/>
      </c>
      <c r="L4201" s="36">
        <f>IF(C4201="Saliente Local",(IFERROR((LIMPIA(J4201,1)),0)),0)</f>
        <v>0</v>
      </c>
      <c r="M4201" s="36">
        <f>IF(C4201="Saliente Nacional",(IFERROR((LIMPIA(J4201,1)),0)),0)</f>
        <v>0</v>
      </c>
      <c r="N4201" s="36">
        <f>IF(C4201="Saliente Internacional",(IFERROR((LIMPIA(J4201,1)),0)),0)</f>
        <v>0</v>
      </c>
      <c r="O4201" s="36">
        <f>IF(C4201="Saliente Local",(IFERROR((LIMPIA(K4201,1)),0)),0)</f>
        <v>0</v>
      </c>
      <c r="P4201" s="36">
        <f>IF(C4201="Saliente Nacional",(IFERROR((LIMPIA(K4201,1)),0)),0)</f>
        <v>0</v>
      </c>
      <c r="Q4201" s="36">
        <f>IF(C4201="Saliente Internacional",(IFERROR((LIMPIA(K4201,1)),0)),0)</f>
        <v>0</v>
      </c>
      <c r="R4201" s="36">
        <f t="shared" si="196"/>
        <v>0</v>
      </c>
      <c r="S4201" s="36">
        <f t="shared" si="197"/>
        <v>0</v>
      </c>
    </row>
    <row r="4202" spans="1:19" x14ac:dyDescent="0.25">
      <c r="A4202" s="101">
        <f>'DETALLE DE CONEXIONES'!P4202</f>
        <v>0</v>
      </c>
      <c r="B4202" s="36">
        <f>'DETALLE DE CONEXIONES'!I4202</f>
        <v>0</v>
      </c>
      <c r="C4202" s="36">
        <f>'DETALLE DE CONEXIONES'!BB4202</f>
        <v>0</v>
      </c>
      <c r="D4202" s="36">
        <f>'DETALLE DE CONEXIONES'!E4202</f>
        <v>0</v>
      </c>
      <c r="E4202" s="36">
        <f t="shared" si="195"/>
        <v>1</v>
      </c>
      <c r="F4202" s="36">
        <f>IFERROR(LIMPIA('DETALLE DE CONEXIONES'!N4202,1),0)</f>
        <v>0</v>
      </c>
      <c r="G4202" s="36" t="str">
        <f>LEFT('DETALLE DE CONEXIONES'!BE4202,3)</f>
        <v/>
      </c>
      <c r="H4202" s="36" t="str">
        <f>RIGHT('DETALLE DE CONEXIONES'!AK4202,2)</f>
        <v/>
      </c>
      <c r="I4202" s="36" t="str">
        <f>LEFT('DETALLE DE CONEXIONES'!AK4202,3)</f>
        <v/>
      </c>
      <c r="J4202" s="36" t="str">
        <f>LEFT('DETALLE DE CONEXIONES'!M4202,3)</f>
        <v/>
      </c>
      <c r="K4202" s="36" t="str">
        <f>IF(LEN('DETALLE DE CONEXIONES'!M4202)&lt;12,(RIGHT('DETALLE DE CONEXIONES'!M4202,5)),(RIGHT('DETALLE DE CONEXIONES'!M4202,6)))</f>
        <v/>
      </c>
      <c r="L4202" s="36">
        <f>IF(C4202="Saliente Local",(IFERROR((LIMPIA(J4202,1)),0)),0)</f>
        <v>0</v>
      </c>
      <c r="M4202" s="36">
        <f>IF(C4202="Saliente Nacional",(IFERROR((LIMPIA(J4202,1)),0)),0)</f>
        <v>0</v>
      </c>
      <c r="N4202" s="36">
        <f>IF(C4202="Saliente Internacional",(IFERROR((LIMPIA(J4202,1)),0)),0)</f>
        <v>0</v>
      </c>
      <c r="O4202" s="36">
        <f>IF(C4202="Saliente Local",(IFERROR((LIMPIA(K4202,1)),0)),0)</f>
        <v>0</v>
      </c>
      <c r="P4202" s="36">
        <f>IF(C4202="Saliente Nacional",(IFERROR((LIMPIA(K4202,1)),0)),0)</f>
        <v>0</v>
      </c>
      <c r="Q4202" s="36">
        <f>IF(C4202="Saliente Internacional",(IFERROR((LIMPIA(K4202,1)),0)),0)</f>
        <v>0</v>
      </c>
      <c r="R4202" s="36">
        <f t="shared" si="196"/>
        <v>0</v>
      </c>
      <c r="S4202" s="36">
        <f t="shared" si="197"/>
        <v>0</v>
      </c>
    </row>
    <row r="4203" spans="1:19" x14ac:dyDescent="0.25">
      <c r="A4203" s="101">
        <f>'DETALLE DE CONEXIONES'!P4203</f>
        <v>0</v>
      </c>
      <c r="B4203" s="36">
        <f>'DETALLE DE CONEXIONES'!I4203</f>
        <v>0</v>
      </c>
      <c r="C4203" s="36">
        <f>'DETALLE DE CONEXIONES'!BB4203</f>
        <v>0</v>
      </c>
      <c r="D4203" s="36">
        <f>'DETALLE DE CONEXIONES'!E4203</f>
        <v>0</v>
      </c>
      <c r="E4203" s="36">
        <f t="shared" si="195"/>
        <v>1</v>
      </c>
      <c r="F4203" s="36">
        <f>IFERROR(LIMPIA('DETALLE DE CONEXIONES'!N4203,1),0)</f>
        <v>0</v>
      </c>
      <c r="G4203" s="36" t="str">
        <f>LEFT('DETALLE DE CONEXIONES'!BE4203,3)</f>
        <v/>
      </c>
      <c r="H4203" s="36" t="str">
        <f>RIGHT('DETALLE DE CONEXIONES'!AK4203,2)</f>
        <v/>
      </c>
      <c r="I4203" s="36" t="str">
        <f>LEFT('DETALLE DE CONEXIONES'!AK4203,3)</f>
        <v/>
      </c>
      <c r="J4203" s="36" t="str">
        <f>LEFT('DETALLE DE CONEXIONES'!M4203,3)</f>
        <v/>
      </c>
      <c r="K4203" s="36" t="str">
        <f>IF(LEN('DETALLE DE CONEXIONES'!M4203)&lt;12,(RIGHT('DETALLE DE CONEXIONES'!M4203,5)),(RIGHT('DETALLE DE CONEXIONES'!M4203,6)))</f>
        <v/>
      </c>
      <c r="L4203" s="36">
        <f>IF(C4203="Saliente Local",(IFERROR((LIMPIA(J4203,1)),0)),0)</f>
        <v>0</v>
      </c>
      <c r="M4203" s="36">
        <f>IF(C4203="Saliente Nacional",(IFERROR((LIMPIA(J4203,1)),0)),0)</f>
        <v>0</v>
      </c>
      <c r="N4203" s="36">
        <f>IF(C4203="Saliente Internacional",(IFERROR((LIMPIA(J4203,1)),0)),0)</f>
        <v>0</v>
      </c>
      <c r="O4203" s="36">
        <f>IF(C4203="Saliente Local",(IFERROR((LIMPIA(K4203,1)),0)),0)</f>
        <v>0</v>
      </c>
      <c r="P4203" s="36">
        <f>IF(C4203="Saliente Nacional",(IFERROR((LIMPIA(K4203,1)),0)),0)</f>
        <v>0</v>
      </c>
      <c r="Q4203" s="36">
        <f>IF(C4203="Saliente Internacional",(IFERROR((LIMPIA(K4203,1)),0)),0)</f>
        <v>0</v>
      </c>
      <c r="R4203" s="36">
        <f t="shared" si="196"/>
        <v>0</v>
      </c>
      <c r="S4203" s="36">
        <f t="shared" si="197"/>
        <v>0</v>
      </c>
    </row>
    <row r="4204" spans="1:19" x14ac:dyDescent="0.25">
      <c r="A4204" s="101">
        <f>'DETALLE DE CONEXIONES'!P4204</f>
        <v>0</v>
      </c>
      <c r="B4204" s="36">
        <f>'DETALLE DE CONEXIONES'!I4204</f>
        <v>0</v>
      </c>
      <c r="C4204" s="36">
        <f>'DETALLE DE CONEXIONES'!BB4204</f>
        <v>0</v>
      </c>
      <c r="D4204" s="36">
        <f>'DETALLE DE CONEXIONES'!E4204</f>
        <v>0</v>
      </c>
      <c r="E4204" s="36">
        <f t="shared" si="195"/>
        <v>1</v>
      </c>
      <c r="F4204" s="36">
        <f>IFERROR(LIMPIA('DETALLE DE CONEXIONES'!N4204,1),0)</f>
        <v>0</v>
      </c>
      <c r="G4204" s="36" t="str">
        <f>LEFT('DETALLE DE CONEXIONES'!BE4204,3)</f>
        <v/>
      </c>
      <c r="H4204" s="36" t="str">
        <f>RIGHT('DETALLE DE CONEXIONES'!AK4204,2)</f>
        <v/>
      </c>
      <c r="I4204" s="36" t="str">
        <f>LEFT('DETALLE DE CONEXIONES'!AK4204,3)</f>
        <v/>
      </c>
      <c r="J4204" s="36" t="str">
        <f>LEFT('DETALLE DE CONEXIONES'!M4204,3)</f>
        <v/>
      </c>
      <c r="K4204" s="36" t="str">
        <f>IF(LEN('DETALLE DE CONEXIONES'!M4204)&lt;12,(RIGHT('DETALLE DE CONEXIONES'!M4204,5)),(RIGHT('DETALLE DE CONEXIONES'!M4204,6)))</f>
        <v/>
      </c>
      <c r="L4204" s="36">
        <f>IF(C4204="Saliente Local",(IFERROR((LIMPIA(J4204,1)),0)),0)</f>
        <v>0</v>
      </c>
      <c r="M4204" s="36">
        <f>IF(C4204="Saliente Nacional",(IFERROR((LIMPIA(J4204,1)),0)),0)</f>
        <v>0</v>
      </c>
      <c r="N4204" s="36">
        <f>IF(C4204="Saliente Internacional",(IFERROR((LIMPIA(J4204,1)),0)),0)</f>
        <v>0</v>
      </c>
      <c r="O4204" s="36">
        <f>IF(C4204="Saliente Local",(IFERROR((LIMPIA(K4204,1)),0)),0)</f>
        <v>0</v>
      </c>
      <c r="P4204" s="36">
        <f>IF(C4204="Saliente Nacional",(IFERROR((LIMPIA(K4204,1)),0)),0)</f>
        <v>0</v>
      </c>
      <c r="Q4204" s="36">
        <f>IF(C4204="Saliente Internacional",(IFERROR((LIMPIA(K4204,1)),0)),0)</f>
        <v>0</v>
      </c>
      <c r="R4204" s="36">
        <f t="shared" si="196"/>
        <v>0</v>
      </c>
      <c r="S4204" s="36">
        <f t="shared" si="197"/>
        <v>0</v>
      </c>
    </row>
    <row r="4205" spans="1:19" x14ac:dyDescent="0.25">
      <c r="A4205" s="101">
        <f>'DETALLE DE CONEXIONES'!P4205</f>
        <v>0</v>
      </c>
      <c r="B4205" s="36">
        <f>'DETALLE DE CONEXIONES'!I4205</f>
        <v>0</v>
      </c>
      <c r="C4205" s="36">
        <f>'DETALLE DE CONEXIONES'!BB4205</f>
        <v>0</v>
      </c>
      <c r="D4205" s="36">
        <f>'DETALLE DE CONEXIONES'!E4205</f>
        <v>0</v>
      </c>
      <c r="E4205" s="36">
        <f t="shared" si="195"/>
        <v>1</v>
      </c>
      <c r="F4205" s="36">
        <f>IFERROR(LIMPIA('DETALLE DE CONEXIONES'!N4205,1),0)</f>
        <v>0</v>
      </c>
      <c r="G4205" s="36" t="str">
        <f>LEFT('DETALLE DE CONEXIONES'!BE4205,3)</f>
        <v/>
      </c>
      <c r="H4205" s="36" t="str">
        <f>RIGHT('DETALLE DE CONEXIONES'!AK4205,2)</f>
        <v/>
      </c>
      <c r="I4205" s="36" t="str">
        <f>LEFT('DETALLE DE CONEXIONES'!AK4205,3)</f>
        <v/>
      </c>
      <c r="J4205" s="36" t="str">
        <f>LEFT('DETALLE DE CONEXIONES'!M4205,3)</f>
        <v/>
      </c>
      <c r="K4205" s="36" t="str">
        <f>IF(LEN('DETALLE DE CONEXIONES'!M4205)&lt;12,(RIGHT('DETALLE DE CONEXIONES'!M4205,5)),(RIGHT('DETALLE DE CONEXIONES'!M4205,6)))</f>
        <v/>
      </c>
      <c r="L4205" s="36">
        <f>IF(C4205="Saliente Local",(IFERROR((LIMPIA(J4205,1)),0)),0)</f>
        <v>0</v>
      </c>
      <c r="M4205" s="36">
        <f>IF(C4205="Saliente Nacional",(IFERROR((LIMPIA(J4205,1)),0)),0)</f>
        <v>0</v>
      </c>
      <c r="N4205" s="36">
        <f>IF(C4205="Saliente Internacional",(IFERROR((LIMPIA(J4205,1)),0)),0)</f>
        <v>0</v>
      </c>
      <c r="O4205" s="36">
        <f>IF(C4205="Saliente Local",(IFERROR((LIMPIA(K4205,1)),0)),0)</f>
        <v>0</v>
      </c>
      <c r="P4205" s="36">
        <f>IF(C4205="Saliente Nacional",(IFERROR((LIMPIA(K4205,1)),0)),0)</f>
        <v>0</v>
      </c>
      <c r="Q4205" s="36">
        <f>IF(C4205="Saliente Internacional",(IFERROR((LIMPIA(K4205,1)),0)),0)</f>
        <v>0</v>
      </c>
      <c r="R4205" s="36">
        <f t="shared" si="196"/>
        <v>0</v>
      </c>
      <c r="S4205" s="36">
        <f t="shared" si="197"/>
        <v>0</v>
      </c>
    </row>
    <row r="4206" spans="1:19" x14ac:dyDescent="0.25">
      <c r="A4206" s="101">
        <f>'DETALLE DE CONEXIONES'!P4206</f>
        <v>0</v>
      </c>
      <c r="B4206" s="36">
        <f>'DETALLE DE CONEXIONES'!I4206</f>
        <v>0</v>
      </c>
      <c r="C4206" s="36">
        <f>'DETALLE DE CONEXIONES'!BB4206</f>
        <v>0</v>
      </c>
      <c r="D4206" s="36">
        <f>'DETALLE DE CONEXIONES'!E4206</f>
        <v>0</v>
      </c>
      <c r="E4206" s="36">
        <f t="shared" si="195"/>
        <v>1</v>
      </c>
      <c r="F4206" s="36">
        <f>IFERROR(LIMPIA('DETALLE DE CONEXIONES'!N4206,1),0)</f>
        <v>0</v>
      </c>
      <c r="G4206" s="36" t="str">
        <f>LEFT('DETALLE DE CONEXIONES'!BE4206,3)</f>
        <v/>
      </c>
      <c r="H4206" s="36" t="str">
        <f>RIGHT('DETALLE DE CONEXIONES'!AK4206,2)</f>
        <v/>
      </c>
      <c r="I4206" s="36" t="str">
        <f>LEFT('DETALLE DE CONEXIONES'!AK4206,3)</f>
        <v/>
      </c>
      <c r="J4206" s="36" t="str">
        <f>LEFT('DETALLE DE CONEXIONES'!M4206,3)</f>
        <v/>
      </c>
      <c r="K4206" s="36" t="str">
        <f>IF(LEN('DETALLE DE CONEXIONES'!M4206)&lt;12,(RIGHT('DETALLE DE CONEXIONES'!M4206,5)),(RIGHT('DETALLE DE CONEXIONES'!M4206,6)))</f>
        <v/>
      </c>
      <c r="L4206" s="36">
        <f>IF(C4206="Saliente Local",(IFERROR((LIMPIA(J4206,1)),0)),0)</f>
        <v>0</v>
      </c>
      <c r="M4206" s="36">
        <f>IF(C4206="Saliente Nacional",(IFERROR((LIMPIA(J4206,1)),0)),0)</f>
        <v>0</v>
      </c>
      <c r="N4206" s="36">
        <f>IF(C4206="Saliente Internacional",(IFERROR((LIMPIA(J4206,1)),0)),0)</f>
        <v>0</v>
      </c>
      <c r="O4206" s="36">
        <f>IF(C4206="Saliente Local",(IFERROR((LIMPIA(K4206,1)),0)),0)</f>
        <v>0</v>
      </c>
      <c r="P4206" s="36">
        <f>IF(C4206="Saliente Nacional",(IFERROR((LIMPIA(K4206,1)),0)),0)</f>
        <v>0</v>
      </c>
      <c r="Q4206" s="36">
        <f>IF(C4206="Saliente Internacional",(IFERROR((LIMPIA(K4206,1)),0)),0)</f>
        <v>0</v>
      </c>
      <c r="R4206" s="36">
        <f t="shared" si="196"/>
        <v>0</v>
      </c>
      <c r="S4206" s="36">
        <f t="shared" si="197"/>
        <v>0</v>
      </c>
    </row>
    <row r="4207" spans="1:19" x14ac:dyDescent="0.25">
      <c r="A4207" s="101">
        <f>'DETALLE DE CONEXIONES'!P4207</f>
        <v>0</v>
      </c>
      <c r="B4207" s="36">
        <f>'DETALLE DE CONEXIONES'!I4207</f>
        <v>0</v>
      </c>
      <c r="C4207" s="36">
        <f>'DETALLE DE CONEXIONES'!BB4207</f>
        <v>0</v>
      </c>
      <c r="D4207" s="36">
        <f>'DETALLE DE CONEXIONES'!E4207</f>
        <v>0</v>
      </c>
      <c r="E4207" s="36">
        <f t="shared" si="195"/>
        <v>1</v>
      </c>
      <c r="F4207" s="36">
        <f>IFERROR(LIMPIA('DETALLE DE CONEXIONES'!N4207,1),0)</f>
        <v>0</v>
      </c>
      <c r="G4207" s="36" t="str">
        <f>LEFT('DETALLE DE CONEXIONES'!BE4207,3)</f>
        <v/>
      </c>
      <c r="H4207" s="36" t="str">
        <f>RIGHT('DETALLE DE CONEXIONES'!AK4207,2)</f>
        <v/>
      </c>
      <c r="I4207" s="36" t="str">
        <f>LEFT('DETALLE DE CONEXIONES'!AK4207,3)</f>
        <v/>
      </c>
      <c r="J4207" s="36" t="str">
        <f>LEFT('DETALLE DE CONEXIONES'!M4207,3)</f>
        <v/>
      </c>
      <c r="K4207" s="36" t="str">
        <f>IF(LEN('DETALLE DE CONEXIONES'!M4207)&lt;12,(RIGHT('DETALLE DE CONEXIONES'!M4207,5)),(RIGHT('DETALLE DE CONEXIONES'!M4207,6)))</f>
        <v/>
      </c>
      <c r="L4207" s="36">
        <f>IF(C4207="Saliente Local",(IFERROR((LIMPIA(J4207,1)),0)),0)</f>
        <v>0</v>
      </c>
      <c r="M4207" s="36">
        <f>IF(C4207="Saliente Nacional",(IFERROR((LIMPIA(J4207,1)),0)),0)</f>
        <v>0</v>
      </c>
      <c r="N4207" s="36">
        <f>IF(C4207="Saliente Internacional",(IFERROR((LIMPIA(J4207,1)),0)),0)</f>
        <v>0</v>
      </c>
      <c r="O4207" s="36">
        <f>IF(C4207="Saliente Local",(IFERROR((LIMPIA(K4207,1)),0)),0)</f>
        <v>0</v>
      </c>
      <c r="P4207" s="36">
        <f>IF(C4207="Saliente Nacional",(IFERROR((LIMPIA(K4207,1)),0)),0)</f>
        <v>0</v>
      </c>
      <c r="Q4207" s="36">
        <f>IF(C4207="Saliente Internacional",(IFERROR((LIMPIA(K4207,1)),0)),0)</f>
        <v>0</v>
      </c>
      <c r="R4207" s="36">
        <f t="shared" si="196"/>
        <v>0</v>
      </c>
      <c r="S4207" s="36">
        <f t="shared" si="197"/>
        <v>0</v>
      </c>
    </row>
    <row r="4208" spans="1:19" x14ac:dyDescent="0.25">
      <c r="A4208" s="101">
        <f>'DETALLE DE CONEXIONES'!P4208</f>
        <v>0</v>
      </c>
      <c r="B4208" s="36">
        <f>'DETALLE DE CONEXIONES'!I4208</f>
        <v>0</v>
      </c>
      <c r="C4208" s="36">
        <f>'DETALLE DE CONEXIONES'!BB4208</f>
        <v>0</v>
      </c>
      <c r="D4208" s="36">
        <f>'DETALLE DE CONEXIONES'!E4208</f>
        <v>0</v>
      </c>
      <c r="E4208" s="36">
        <f t="shared" si="195"/>
        <v>1</v>
      </c>
      <c r="F4208" s="36">
        <f>IFERROR(LIMPIA('DETALLE DE CONEXIONES'!N4208,1),0)</f>
        <v>0</v>
      </c>
      <c r="G4208" s="36" t="str">
        <f>LEFT('DETALLE DE CONEXIONES'!BE4208,3)</f>
        <v/>
      </c>
      <c r="H4208" s="36" t="str">
        <f>RIGHT('DETALLE DE CONEXIONES'!AK4208,2)</f>
        <v/>
      </c>
      <c r="I4208" s="36" t="str">
        <f>LEFT('DETALLE DE CONEXIONES'!AK4208,3)</f>
        <v/>
      </c>
      <c r="J4208" s="36" t="str">
        <f>LEFT('DETALLE DE CONEXIONES'!M4208,3)</f>
        <v/>
      </c>
      <c r="K4208" s="36" t="str">
        <f>IF(LEN('DETALLE DE CONEXIONES'!M4208)&lt;12,(RIGHT('DETALLE DE CONEXIONES'!M4208,5)),(RIGHT('DETALLE DE CONEXIONES'!M4208,6)))</f>
        <v/>
      </c>
      <c r="L4208" s="36">
        <f>IF(C4208="Saliente Local",(IFERROR((LIMPIA(J4208,1)),0)),0)</f>
        <v>0</v>
      </c>
      <c r="M4208" s="36">
        <f>IF(C4208="Saliente Nacional",(IFERROR((LIMPIA(J4208,1)),0)),0)</f>
        <v>0</v>
      </c>
      <c r="N4208" s="36">
        <f>IF(C4208="Saliente Internacional",(IFERROR((LIMPIA(J4208,1)),0)),0)</f>
        <v>0</v>
      </c>
      <c r="O4208" s="36">
        <f>IF(C4208="Saliente Local",(IFERROR((LIMPIA(K4208,1)),0)),0)</f>
        <v>0</v>
      </c>
      <c r="P4208" s="36">
        <f>IF(C4208="Saliente Nacional",(IFERROR((LIMPIA(K4208,1)),0)),0)</f>
        <v>0</v>
      </c>
      <c r="Q4208" s="36">
        <f>IF(C4208="Saliente Internacional",(IFERROR((LIMPIA(K4208,1)),0)),0)</f>
        <v>0</v>
      </c>
      <c r="R4208" s="36">
        <f t="shared" si="196"/>
        <v>0</v>
      </c>
      <c r="S4208" s="36">
        <f t="shared" si="197"/>
        <v>0</v>
      </c>
    </row>
    <row r="4209" spans="1:19" x14ac:dyDescent="0.25">
      <c r="A4209" s="101">
        <f>'DETALLE DE CONEXIONES'!P4209</f>
        <v>0</v>
      </c>
      <c r="B4209" s="36">
        <f>'DETALLE DE CONEXIONES'!I4209</f>
        <v>0</v>
      </c>
      <c r="C4209" s="36">
        <f>'DETALLE DE CONEXIONES'!BB4209</f>
        <v>0</v>
      </c>
      <c r="D4209" s="36">
        <f>'DETALLE DE CONEXIONES'!E4209</f>
        <v>0</v>
      </c>
      <c r="E4209" s="36">
        <f t="shared" si="195"/>
        <v>1</v>
      </c>
      <c r="F4209" s="36">
        <f>IFERROR(LIMPIA('DETALLE DE CONEXIONES'!N4209,1),0)</f>
        <v>0</v>
      </c>
      <c r="G4209" s="36" t="str">
        <f>LEFT('DETALLE DE CONEXIONES'!BE4209,3)</f>
        <v/>
      </c>
      <c r="H4209" s="36" t="str">
        <f>RIGHT('DETALLE DE CONEXIONES'!AK4209,2)</f>
        <v/>
      </c>
      <c r="I4209" s="36" t="str">
        <f>LEFT('DETALLE DE CONEXIONES'!AK4209,3)</f>
        <v/>
      </c>
      <c r="J4209" s="36" t="str">
        <f>LEFT('DETALLE DE CONEXIONES'!M4209,3)</f>
        <v/>
      </c>
      <c r="K4209" s="36" t="str">
        <f>IF(LEN('DETALLE DE CONEXIONES'!M4209)&lt;12,(RIGHT('DETALLE DE CONEXIONES'!M4209,5)),(RIGHT('DETALLE DE CONEXIONES'!M4209,6)))</f>
        <v/>
      </c>
      <c r="L4209" s="36">
        <f>IF(C4209="Saliente Local",(IFERROR((LIMPIA(J4209,1)),0)),0)</f>
        <v>0</v>
      </c>
      <c r="M4209" s="36">
        <f>IF(C4209="Saliente Nacional",(IFERROR((LIMPIA(J4209,1)),0)),0)</f>
        <v>0</v>
      </c>
      <c r="N4209" s="36">
        <f>IF(C4209="Saliente Internacional",(IFERROR((LIMPIA(J4209,1)),0)),0)</f>
        <v>0</v>
      </c>
      <c r="O4209" s="36">
        <f>IF(C4209="Saliente Local",(IFERROR((LIMPIA(K4209,1)),0)),0)</f>
        <v>0</v>
      </c>
      <c r="P4209" s="36">
        <f>IF(C4209="Saliente Nacional",(IFERROR((LIMPIA(K4209,1)),0)),0)</f>
        <v>0</v>
      </c>
      <c r="Q4209" s="36">
        <f>IF(C4209="Saliente Internacional",(IFERROR((LIMPIA(K4209,1)),0)),0)</f>
        <v>0</v>
      </c>
      <c r="R4209" s="36">
        <f t="shared" si="196"/>
        <v>0</v>
      </c>
      <c r="S4209" s="36">
        <f t="shared" si="197"/>
        <v>0</v>
      </c>
    </row>
    <row r="4210" spans="1:19" x14ac:dyDescent="0.25">
      <c r="A4210" s="101">
        <f>'DETALLE DE CONEXIONES'!P4210</f>
        <v>0</v>
      </c>
      <c r="B4210" s="36">
        <f>'DETALLE DE CONEXIONES'!I4210</f>
        <v>0</v>
      </c>
      <c r="C4210" s="36">
        <f>'DETALLE DE CONEXIONES'!BB4210</f>
        <v>0</v>
      </c>
      <c r="D4210" s="36">
        <f>'DETALLE DE CONEXIONES'!E4210</f>
        <v>0</v>
      </c>
      <c r="E4210" s="36">
        <f t="shared" si="195"/>
        <v>1</v>
      </c>
      <c r="F4210" s="36">
        <f>IFERROR(LIMPIA('DETALLE DE CONEXIONES'!N4210,1),0)</f>
        <v>0</v>
      </c>
      <c r="G4210" s="36" t="str">
        <f>LEFT('DETALLE DE CONEXIONES'!BE4210,3)</f>
        <v/>
      </c>
      <c r="H4210" s="36" t="str">
        <f>RIGHT('DETALLE DE CONEXIONES'!AK4210,2)</f>
        <v/>
      </c>
      <c r="I4210" s="36" t="str">
        <f>LEFT('DETALLE DE CONEXIONES'!AK4210,3)</f>
        <v/>
      </c>
      <c r="J4210" s="36" t="str">
        <f>LEFT('DETALLE DE CONEXIONES'!M4210,3)</f>
        <v/>
      </c>
      <c r="K4210" s="36" t="str">
        <f>IF(LEN('DETALLE DE CONEXIONES'!M4210)&lt;12,(RIGHT('DETALLE DE CONEXIONES'!M4210,5)),(RIGHT('DETALLE DE CONEXIONES'!M4210,6)))</f>
        <v/>
      </c>
      <c r="L4210" s="36">
        <f>IF(C4210="Saliente Local",(IFERROR((LIMPIA(J4210,1)),0)),0)</f>
        <v>0</v>
      </c>
      <c r="M4210" s="36">
        <f>IF(C4210="Saliente Nacional",(IFERROR((LIMPIA(J4210,1)),0)),0)</f>
        <v>0</v>
      </c>
      <c r="N4210" s="36">
        <f>IF(C4210="Saliente Internacional",(IFERROR((LIMPIA(J4210,1)),0)),0)</f>
        <v>0</v>
      </c>
      <c r="O4210" s="36">
        <f>IF(C4210="Saliente Local",(IFERROR((LIMPIA(K4210,1)),0)),0)</f>
        <v>0</v>
      </c>
      <c r="P4210" s="36">
        <f>IF(C4210="Saliente Nacional",(IFERROR((LIMPIA(K4210,1)),0)),0)</f>
        <v>0</v>
      </c>
      <c r="Q4210" s="36">
        <f>IF(C4210="Saliente Internacional",(IFERROR((LIMPIA(K4210,1)),0)),0)</f>
        <v>0</v>
      </c>
      <c r="R4210" s="36">
        <f t="shared" si="196"/>
        <v>0</v>
      </c>
      <c r="S4210" s="36">
        <f t="shared" si="197"/>
        <v>0</v>
      </c>
    </row>
    <row r="4211" spans="1:19" x14ac:dyDescent="0.25">
      <c r="A4211" s="101">
        <f>'DETALLE DE CONEXIONES'!P4211</f>
        <v>0</v>
      </c>
      <c r="B4211" s="36">
        <f>'DETALLE DE CONEXIONES'!I4211</f>
        <v>0</v>
      </c>
      <c r="C4211" s="36">
        <f>'DETALLE DE CONEXIONES'!BB4211</f>
        <v>0</v>
      </c>
      <c r="D4211" s="36">
        <f>'DETALLE DE CONEXIONES'!E4211</f>
        <v>0</v>
      </c>
      <c r="E4211" s="36">
        <f t="shared" si="195"/>
        <v>1</v>
      </c>
      <c r="F4211" s="36">
        <f>IFERROR(LIMPIA('DETALLE DE CONEXIONES'!N4211,1),0)</f>
        <v>0</v>
      </c>
      <c r="G4211" s="36" t="str">
        <f>LEFT('DETALLE DE CONEXIONES'!BE4211,3)</f>
        <v/>
      </c>
      <c r="H4211" s="36" t="str">
        <f>RIGHT('DETALLE DE CONEXIONES'!AK4211,2)</f>
        <v/>
      </c>
      <c r="I4211" s="36" t="str">
        <f>LEFT('DETALLE DE CONEXIONES'!AK4211,3)</f>
        <v/>
      </c>
      <c r="J4211" s="36" t="str">
        <f>LEFT('DETALLE DE CONEXIONES'!M4211,3)</f>
        <v/>
      </c>
      <c r="K4211" s="36" t="str">
        <f>IF(LEN('DETALLE DE CONEXIONES'!M4211)&lt;12,(RIGHT('DETALLE DE CONEXIONES'!M4211,5)),(RIGHT('DETALLE DE CONEXIONES'!M4211,6)))</f>
        <v/>
      </c>
      <c r="L4211" s="36">
        <f>IF(C4211="Saliente Local",(IFERROR((LIMPIA(J4211,1)),0)),0)</f>
        <v>0</v>
      </c>
      <c r="M4211" s="36">
        <f>IF(C4211="Saliente Nacional",(IFERROR((LIMPIA(J4211,1)),0)),0)</f>
        <v>0</v>
      </c>
      <c r="N4211" s="36">
        <f>IF(C4211="Saliente Internacional",(IFERROR((LIMPIA(J4211,1)),0)),0)</f>
        <v>0</v>
      </c>
      <c r="O4211" s="36">
        <f>IF(C4211="Saliente Local",(IFERROR((LIMPIA(K4211,1)),0)),0)</f>
        <v>0</v>
      </c>
      <c r="P4211" s="36">
        <f>IF(C4211="Saliente Nacional",(IFERROR((LIMPIA(K4211,1)),0)),0)</f>
        <v>0</v>
      </c>
      <c r="Q4211" s="36">
        <f>IF(C4211="Saliente Internacional",(IFERROR((LIMPIA(K4211,1)),0)),0)</f>
        <v>0</v>
      </c>
      <c r="R4211" s="36">
        <f t="shared" si="196"/>
        <v>0</v>
      </c>
      <c r="S4211" s="36">
        <f t="shared" si="197"/>
        <v>0</v>
      </c>
    </row>
    <row r="4212" spans="1:19" x14ac:dyDescent="0.25">
      <c r="A4212" s="101">
        <f>'DETALLE DE CONEXIONES'!P4212</f>
        <v>0</v>
      </c>
      <c r="B4212" s="36">
        <f>'DETALLE DE CONEXIONES'!I4212</f>
        <v>0</v>
      </c>
      <c r="C4212" s="36">
        <f>'DETALLE DE CONEXIONES'!BB4212</f>
        <v>0</v>
      </c>
      <c r="D4212" s="36">
        <f>'DETALLE DE CONEXIONES'!E4212</f>
        <v>0</v>
      </c>
      <c r="E4212" s="36">
        <f t="shared" si="195"/>
        <v>1</v>
      </c>
      <c r="F4212" s="36">
        <f>IFERROR(LIMPIA('DETALLE DE CONEXIONES'!N4212,1),0)</f>
        <v>0</v>
      </c>
      <c r="G4212" s="36" t="str">
        <f>LEFT('DETALLE DE CONEXIONES'!BE4212,3)</f>
        <v/>
      </c>
      <c r="H4212" s="36" t="str">
        <f>RIGHT('DETALLE DE CONEXIONES'!AK4212,2)</f>
        <v/>
      </c>
      <c r="I4212" s="36" t="str">
        <f>LEFT('DETALLE DE CONEXIONES'!AK4212,3)</f>
        <v/>
      </c>
      <c r="J4212" s="36" t="str">
        <f>LEFT('DETALLE DE CONEXIONES'!M4212,3)</f>
        <v/>
      </c>
      <c r="K4212" s="36" t="str">
        <f>IF(LEN('DETALLE DE CONEXIONES'!M4212)&lt;12,(RIGHT('DETALLE DE CONEXIONES'!M4212,5)),(RIGHT('DETALLE DE CONEXIONES'!M4212,6)))</f>
        <v/>
      </c>
      <c r="L4212" s="36">
        <f>IF(C4212="Saliente Local",(IFERROR((LIMPIA(J4212,1)),0)),0)</f>
        <v>0</v>
      </c>
      <c r="M4212" s="36">
        <f>IF(C4212="Saliente Nacional",(IFERROR((LIMPIA(J4212,1)),0)),0)</f>
        <v>0</v>
      </c>
      <c r="N4212" s="36">
        <f>IF(C4212="Saliente Internacional",(IFERROR((LIMPIA(J4212,1)),0)),0)</f>
        <v>0</v>
      </c>
      <c r="O4212" s="36">
        <f>IF(C4212="Saliente Local",(IFERROR((LIMPIA(K4212,1)),0)),0)</f>
        <v>0</v>
      </c>
      <c r="P4212" s="36">
        <f>IF(C4212="Saliente Nacional",(IFERROR((LIMPIA(K4212,1)),0)),0)</f>
        <v>0</v>
      </c>
      <c r="Q4212" s="36">
        <f>IF(C4212="Saliente Internacional",(IFERROR((LIMPIA(K4212,1)),0)),0)</f>
        <v>0</v>
      </c>
      <c r="R4212" s="36">
        <f t="shared" si="196"/>
        <v>0</v>
      </c>
      <c r="S4212" s="36">
        <f t="shared" si="197"/>
        <v>0</v>
      </c>
    </row>
    <row r="4213" spans="1:19" x14ac:dyDescent="0.25">
      <c r="A4213" s="101">
        <f>'DETALLE DE CONEXIONES'!P4213</f>
        <v>0</v>
      </c>
      <c r="B4213" s="36">
        <f>'DETALLE DE CONEXIONES'!I4213</f>
        <v>0</v>
      </c>
      <c r="C4213" s="36">
        <f>'DETALLE DE CONEXIONES'!BB4213</f>
        <v>0</v>
      </c>
      <c r="D4213" s="36">
        <f>'DETALLE DE CONEXIONES'!E4213</f>
        <v>0</v>
      </c>
      <c r="E4213" s="36">
        <f t="shared" si="195"/>
        <v>1</v>
      </c>
      <c r="F4213" s="36">
        <f>IFERROR(LIMPIA('DETALLE DE CONEXIONES'!N4213,1),0)</f>
        <v>0</v>
      </c>
      <c r="G4213" s="36" t="str">
        <f>LEFT('DETALLE DE CONEXIONES'!BE4213,3)</f>
        <v/>
      </c>
      <c r="H4213" s="36" t="str">
        <f>RIGHT('DETALLE DE CONEXIONES'!AK4213,2)</f>
        <v/>
      </c>
      <c r="I4213" s="36" t="str">
        <f>LEFT('DETALLE DE CONEXIONES'!AK4213,3)</f>
        <v/>
      </c>
      <c r="J4213" s="36" t="str">
        <f>LEFT('DETALLE DE CONEXIONES'!M4213,3)</f>
        <v/>
      </c>
      <c r="K4213" s="36" t="str">
        <f>IF(LEN('DETALLE DE CONEXIONES'!M4213)&lt;12,(RIGHT('DETALLE DE CONEXIONES'!M4213,5)),(RIGHT('DETALLE DE CONEXIONES'!M4213,6)))</f>
        <v/>
      </c>
      <c r="L4213" s="36">
        <f>IF(C4213="Saliente Local",(IFERROR((LIMPIA(J4213,1)),0)),0)</f>
        <v>0</v>
      </c>
      <c r="M4213" s="36">
        <f>IF(C4213="Saliente Nacional",(IFERROR((LIMPIA(J4213,1)),0)),0)</f>
        <v>0</v>
      </c>
      <c r="N4213" s="36">
        <f>IF(C4213="Saliente Internacional",(IFERROR((LIMPIA(J4213,1)),0)),0)</f>
        <v>0</v>
      </c>
      <c r="O4213" s="36">
        <f>IF(C4213="Saliente Local",(IFERROR((LIMPIA(K4213,1)),0)),0)</f>
        <v>0</v>
      </c>
      <c r="P4213" s="36">
        <f>IF(C4213="Saliente Nacional",(IFERROR((LIMPIA(K4213,1)),0)),0)</f>
        <v>0</v>
      </c>
      <c r="Q4213" s="36">
        <f>IF(C4213="Saliente Internacional",(IFERROR((LIMPIA(K4213,1)),0)),0)</f>
        <v>0</v>
      </c>
      <c r="R4213" s="36">
        <f t="shared" si="196"/>
        <v>0</v>
      </c>
      <c r="S4213" s="36">
        <f t="shared" si="197"/>
        <v>0</v>
      </c>
    </row>
    <row r="4214" spans="1:19" x14ac:dyDescent="0.25">
      <c r="A4214" s="101">
        <f>'DETALLE DE CONEXIONES'!P4214</f>
        <v>0</v>
      </c>
      <c r="B4214" s="36">
        <f>'DETALLE DE CONEXIONES'!I4214</f>
        <v>0</v>
      </c>
      <c r="C4214" s="36">
        <f>'DETALLE DE CONEXIONES'!BB4214</f>
        <v>0</v>
      </c>
      <c r="D4214" s="36">
        <f>'DETALLE DE CONEXIONES'!E4214</f>
        <v>0</v>
      </c>
      <c r="E4214" s="36">
        <f t="shared" si="195"/>
        <v>1</v>
      </c>
      <c r="F4214" s="36">
        <f>IFERROR(LIMPIA('DETALLE DE CONEXIONES'!N4214,1),0)</f>
        <v>0</v>
      </c>
      <c r="G4214" s="36" t="str">
        <f>LEFT('DETALLE DE CONEXIONES'!BE4214,3)</f>
        <v/>
      </c>
      <c r="H4214" s="36" t="str">
        <f>RIGHT('DETALLE DE CONEXIONES'!AK4214,2)</f>
        <v/>
      </c>
      <c r="I4214" s="36" t="str">
        <f>LEFT('DETALLE DE CONEXIONES'!AK4214,3)</f>
        <v/>
      </c>
      <c r="J4214" s="36" t="str">
        <f>LEFT('DETALLE DE CONEXIONES'!M4214,3)</f>
        <v/>
      </c>
      <c r="K4214" s="36" t="str">
        <f>IF(LEN('DETALLE DE CONEXIONES'!M4214)&lt;12,(RIGHT('DETALLE DE CONEXIONES'!M4214,5)),(RIGHT('DETALLE DE CONEXIONES'!M4214,6)))</f>
        <v/>
      </c>
      <c r="L4214" s="36">
        <f>IF(C4214="Saliente Local",(IFERROR((LIMPIA(J4214,1)),0)),0)</f>
        <v>0</v>
      </c>
      <c r="M4214" s="36">
        <f>IF(C4214="Saliente Nacional",(IFERROR((LIMPIA(J4214,1)),0)),0)</f>
        <v>0</v>
      </c>
      <c r="N4214" s="36">
        <f>IF(C4214="Saliente Internacional",(IFERROR((LIMPIA(J4214,1)),0)),0)</f>
        <v>0</v>
      </c>
      <c r="O4214" s="36">
        <f>IF(C4214="Saliente Local",(IFERROR((LIMPIA(K4214,1)),0)),0)</f>
        <v>0</v>
      </c>
      <c r="P4214" s="36">
        <f>IF(C4214="Saliente Nacional",(IFERROR((LIMPIA(K4214,1)),0)),0)</f>
        <v>0</v>
      </c>
      <c r="Q4214" s="36">
        <f>IF(C4214="Saliente Internacional",(IFERROR((LIMPIA(K4214,1)),0)),0)</f>
        <v>0</v>
      </c>
      <c r="R4214" s="36">
        <f t="shared" si="196"/>
        <v>0</v>
      </c>
      <c r="S4214" s="36">
        <f t="shared" si="197"/>
        <v>0</v>
      </c>
    </row>
    <row r="4215" spans="1:19" x14ac:dyDescent="0.25">
      <c r="A4215" s="101">
        <f>'DETALLE DE CONEXIONES'!P4215</f>
        <v>0</v>
      </c>
      <c r="B4215" s="36">
        <f>'DETALLE DE CONEXIONES'!I4215</f>
        <v>0</v>
      </c>
      <c r="C4215" s="36">
        <f>'DETALLE DE CONEXIONES'!BB4215</f>
        <v>0</v>
      </c>
      <c r="D4215" s="36">
        <f>'DETALLE DE CONEXIONES'!E4215</f>
        <v>0</v>
      </c>
      <c r="E4215" s="36">
        <f t="shared" si="195"/>
        <v>1</v>
      </c>
      <c r="F4215" s="36">
        <f>IFERROR(LIMPIA('DETALLE DE CONEXIONES'!N4215,1),0)</f>
        <v>0</v>
      </c>
      <c r="G4215" s="36" t="str">
        <f>LEFT('DETALLE DE CONEXIONES'!BE4215,3)</f>
        <v/>
      </c>
      <c r="H4215" s="36" t="str">
        <f>RIGHT('DETALLE DE CONEXIONES'!AK4215,2)</f>
        <v/>
      </c>
      <c r="I4215" s="36" t="str">
        <f>LEFT('DETALLE DE CONEXIONES'!AK4215,3)</f>
        <v/>
      </c>
      <c r="J4215" s="36" t="str">
        <f>LEFT('DETALLE DE CONEXIONES'!M4215,3)</f>
        <v/>
      </c>
      <c r="K4215" s="36" t="str">
        <f>IF(LEN('DETALLE DE CONEXIONES'!M4215)&lt;12,(RIGHT('DETALLE DE CONEXIONES'!M4215,5)),(RIGHT('DETALLE DE CONEXIONES'!M4215,6)))</f>
        <v/>
      </c>
      <c r="L4215" s="36">
        <f>IF(C4215="Saliente Local",(IFERROR((LIMPIA(J4215,1)),0)),0)</f>
        <v>0</v>
      </c>
      <c r="M4215" s="36">
        <f>IF(C4215="Saliente Nacional",(IFERROR((LIMPIA(J4215,1)),0)),0)</f>
        <v>0</v>
      </c>
      <c r="N4215" s="36">
        <f>IF(C4215="Saliente Internacional",(IFERROR((LIMPIA(J4215,1)),0)),0)</f>
        <v>0</v>
      </c>
      <c r="O4215" s="36">
        <f>IF(C4215="Saliente Local",(IFERROR((LIMPIA(K4215,1)),0)),0)</f>
        <v>0</v>
      </c>
      <c r="P4215" s="36">
        <f>IF(C4215="Saliente Nacional",(IFERROR((LIMPIA(K4215,1)),0)),0)</f>
        <v>0</v>
      </c>
      <c r="Q4215" s="36">
        <f>IF(C4215="Saliente Internacional",(IFERROR((LIMPIA(K4215,1)),0)),0)</f>
        <v>0</v>
      </c>
      <c r="R4215" s="36">
        <f t="shared" si="196"/>
        <v>0</v>
      </c>
      <c r="S4215" s="36">
        <f t="shared" si="197"/>
        <v>0</v>
      </c>
    </row>
    <row r="4216" spans="1:19" x14ac:dyDescent="0.25">
      <c r="A4216" s="101">
        <f>'DETALLE DE CONEXIONES'!P4216</f>
        <v>0</v>
      </c>
      <c r="B4216" s="36">
        <f>'DETALLE DE CONEXIONES'!I4216</f>
        <v>0</v>
      </c>
      <c r="C4216" s="36">
        <f>'DETALLE DE CONEXIONES'!BB4216</f>
        <v>0</v>
      </c>
      <c r="D4216" s="36">
        <f>'DETALLE DE CONEXIONES'!E4216</f>
        <v>0</v>
      </c>
      <c r="E4216" s="36">
        <f t="shared" si="195"/>
        <v>1</v>
      </c>
      <c r="F4216" s="36">
        <f>IFERROR(LIMPIA('DETALLE DE CONEXIONES'!N4216,1),0)</f>
        <v>0</v>
      </c>
      <c r="G4216" s="36" t="str">
        <f>LEFT('DETALLE DE CONEXIONES'!BE4216,3)</f>
        <v/>
      </c>
      <c r="H4216" s="36" t="str">
        <f>RIGHT('DETALLE DE CONEXIONES'!AK4216,2)</f>
        <v/>
      </c>
      <c r="I4216" s="36" t="str">
        <f>LEFT('DETALLE DE CONEXIONES'!AK4216,3)</f>
        <v/>
      </c>
      <c r="J4216" s="36" t="str">
        <f>LEFT('DETALLE DE CONEXIONES'!M4216,3)</f>
        <v/>
      </c>
      <c r="K4216" s="36" t="str">
        <f>IF(LEN('DETALLE DE CONEXIONES'!M4216)&lt;12,(RIGHT('DETALLE DE CONEXIONES'!M4216,5)),(RIGHT('DETALLE DE CONEXIONES'!M4216,6)))</f>
        <v/>
      </c>
      <c r="L4216" s="36">
        <f>IF(C4216="Saliente Local",(IFERROR((LIMPIA(J4216,1)),0)),0)</f>
        <v>0</v>
      </c>
      <c r="M4216" s="36">
        <f>IF(C4216="Saliente Nacional",(IFERROR((LIMPIA(J4216,1)),0)),0)</f>
        <v>0</v>
      </c>
      <c r="N4216" s="36">
        <f>IF(C4216="Saliente Internacional",(IFERROR((LIMPIA(J4216,1)),0)),0)</f>
        <v>0</v>
      </c>
      <c r="O4216" s="36">
        <f>IF(C4216="Saliente Local",(IFERROR((LIMPIA(K4216,1)),0)),0)</f>
        <v>0</v>
      </c>
      <c r="P4216" s="36">
        <f>IF(C4216="Saliente Nacional",(IFERROR((LIMPIA(K4216,1)),0)),0)</f>
        <v>0</v>
      </c>
      <c r="Q4216" s="36">
        <f>IF(C4216="Saliente Internacional",(IFERROR((LIMPIA(K4216,1)),0)),0)</f>
        <v>0</v>
      </c>
      <c r="R4216" s="36">
        <f t="shared" si="196"/>
        <v>0</v>
      </c>
      <c r="S4216" s="36">
        <f t="shared" si="197"/>
        <v>0</v>
      </c>
    </row>
    <row r="4217" spans="1:19" x14ac:dyDescent="0.25">
      <c r="A4217" s="101">
        <f>'DETALLE DE CONEXIONES'!P4217</f>
        <v>0</v>
      </c>
      <c r="B4217" s="36">
        <f>'DETALLE DE CONEXIONES'!I4217</f>
        <v>0</v>
      </c>
      <c r="C4217" s="36">
        <f>'DETALLE DE CONEXIONES'!BB4217</f>
        <v>0</v>
      </c>
      <c r="D4217" s="36">
        <f>'DETALLE DE CONEXIONES'!E4217</f>
        <v>0</v>
      </c>
      <c r="E4217" s="36">
        <f t="shared" si="195"/>
        <v>1</v>
      </c>
      <c r="F4217" s="36">
        <f>IFERROR(LIMPIA('DETALLE DE CONEXIONES'!N4217,1),0)</f>
        <v>0</v>
      </c>
      <c r="G4217" s="36" t="str">
        <f>LEFT('DETALLE DE CONEXIONES'!BE4217,3)</f>
        <v/>
      </c>
      <c r="H4217" s="36" t="str">
        <f>RIGHT('DETALLE DE CONEXIONES'!AK4217,2)</f>
        <v/>
      </c>
      <c r="I4217" s="36" t="str">
        <f>LEFT('DETALLE DE CONEXIONES'!AK4217,3)</f>
        <v/>
      </c>
      <c r="J4217" s="36" t="str">
        <f>LEFT('DETALLE DE CONEXIONES'!M4217,3)</f>
        <v/>
      </c>
      <c r="K4217" s="36" t="str">
        <f>IF(LEN('DETALLE DE CONEXIONES'!M4217)&lt;12,(RIGHT('DETALLE DE CONEXIONES'!M4217,5)),(RIGHT('DETALLE DE CONEXIONES'!M4217,6)))</f>
        <v/>
      </c>
      <c r="L4217" s="36">
        <f>IF(C4217="Saliente Local",(IFERROR((LIMPIA(J4217,1)),0)),0)</f>
        <v>0</v>
      </c>
      <c r="M4217" s="36">
        <f>IF(C4217="Saliente Nacional",(IFERROR((LIMPIA(J4217,1)),0)),0)</f>
        <v>0</v>
      </c>
      <c r="N4217" s="36">
        <f>IF(C4217="Saliente Internacional",(IFERROR((LIMPIA(J4217,1)),0)),0)</f>
        <v>0</v>
      </c>
      <c r="O4217" s="36">
        <f>IF(C4217="Saliente Local",(IFERROR((LIMPIA(K4217,1)),0)),0)</f>
        <v>0</v>
      </c>
      <c r="P4217" s="36">
        <f>IF(C4217="Saliente Nacional",(IFERROR((LIMPIA(K4217,1)),0)),0)</f>
        <v>0</v>
      </c>
      <c r="Q4217" s="36">
        <f>IF(C4217="Saliente Internacional",(IFERROR((LIMPIA(K4217,1)),0)),0)</f>
        <v>0</v>
      </c>
      <c r="R4217" s="36">
        <f t="shared" si="196"/>
        <v>0</v>
      </c>
      <c r="S4217" s="36">
        <f t="shared" si="197"/>
        <v>0</v>
      </c>
    </row>
    <row r="4218" spans="1:19" x14ac:dyDescent="0.25">
      <c r="A4218" s="101">
        <f>'DETALLE DE CONEXIONES'!P4218</f>
        <v>0</v>
      </c>
      <c r="B4218" s="36">
        <f>'DETALLE DE CONEXIONES'!I4218</f>
        <v>0</v>
      </c>
      <c r="C4218" s="36">
        <f>'DETALLE DE CONEXIONES'!BB4218</f>
        <v>0</v>
      </c>
      <c r="D4218" s="36">
        <f>'DETALLE DE CONEXIONES'!E4218</f>
        <v>0</v>
      </c>
      <c r="E4218" s="36">
        <f t="shared" si="195"/>
        <v>1</v>
      </c>
      <c r="F4218" s="36">
        <f>IFERROR(LIMPIA('DETALLE DE CONEXIONES'!N4218,1),0)</f>
        <v>0</v>
      </c>
      <c r="G4218" s="36" t="str">
        <f>LEFT('DETALLE DE CONEXIONES'!BE4218,3)</f>
        <v/>
      </c>
      <c r="H4218" s="36" t="str">
        <f>RIGHT('DETALLE DE CONEXIONES'!AK4218,2)</f>
        <v/>
      </c>
      <c r="I4218" s="36" t="str">
        <f>LEFT('DETALLE DE CONEXIONES'!AK4218,3)</f>
        <v/>
      </c>
      <c r="J4218" s="36" t="str">
        <f>LEFT('DETALLE DE CONEXIONES'!M4218,3)</f>
        <v/>
      </c>
      <c r="K4218" s="36" t="str">
        <f>IF(LEN('DETALLE DE CONEXIONES'!M4218)&lt;12,(RIGHT('DETALLE DE CONEXIONES'!M4218,5)),(RIGHT('DETALLE DE CONEXIONES'!M4218,6)))</f>
        <v/>
      </c>
      <c r="L4218" s="36">
        <f>IF(C4218="Saliente Local",(IFERROR((LIMPIA(J4218,1)),0)),0)</f>
        <v>0</v>
      </c>
      <c r="M4218" s="36">
        <f>IF(C4218="Saliente Nacional",(IFERROR((LIMPIA(J4218,1)),0)),0)</f>
        <v>0</v>
      </c>
      <c r="N4218" s="36">
        <f>IF(C4218="Saliente Internacional",(IFERROR((LIMPIA(J4218,1)),0)),0)</f>
        <v>0</v>
      </c>
      <c r="O4218" s="36">
        <f>IF(C4218="Saliente Local",(IFERROR((LIMPIA(K4218,1)),0)),0)</f>
        <v>0</v>
      </c>
      <c r="P4218" s="36">
        <f>IF(C4218="Saliente Nacional",(IFERROR((LIMPIA(K4218,1)),0)),0)</f>
        <v>0</v>
      </c>
      <c r="Q4218" s="36">
        <f>IF(C4218="Saliente Internacional",(IFERROR((LIMPIA(K4218,1)),0)),0)</f>
        <v>0</v>
      </c>
      <c r="R4218" s="36">
        <f t="shared" si="196"/>
        <v>0</v>
      </c>
      <c r="S4218" s="36">
        <f t="shared" si="197"/>
        <v>0</v>
      </c>
    </row>
    <row r="4219" spans="1:19" x14ac:dyDescent="0.25">
      <c r="A4219" s="101">
        <f>'DETALLE DE CONEXIONES'!P4219</f>
        <v>0</v>
      </c>
      <c r="B4219" s="36">
        <f>'DETALLE DE CONEXIONES'!I4219</f>
        <v>0</v>
      </c>
      <c r="C4219" s="36">
        <f>'DETALLE DE CONEXIONES'!BB4219</f>
        <v>0</v>
      </c>
      <c r="D4219" s="36">
        <f>'DETALLE DE CONEXIONES'!E4219</f>
        <v>0</v>
      </c>
      <c r="E4219" s="36">
        <f t="shared" si="195"/>
        <v>1</v>
      </c>
      <c r="F4219" s="36">
        <f>IFERROR(LIMPIA('DETALLE DE CONEXIONES'!N4219,1),0)</f>
        <v>0</v>
      </c>
      <c r="G4219" s="36" t="str">
        <f>LEFT('DETALLE DE CONEXIONES'!BE4219,3)</f>
        <v/>
      </c>
      <c r="H4219" s="36" t="str">
        <f>RIGHT('DETALLE DE CONEXIONES'!AK4219,2)</f>
        <v/>
      </c>
      <c r="I4219" s="36" t="str">
        <f>LEFT('DETALLE DE CONEXIONES'!AK4219,3)</f>
        <v/>
      </c>
      <c r="J4219" s="36" t="str">
        <f>LEFT('DETALLE DE CONEXIONES'!M4219,3)</f>
        <v/>
      </c>
      <c r="K4219" s="36" t="str">
        <f>IF(LEN('DETALLE DE CONEXIONES'!M4219)&lt;12,(RIGHT('DETALLE DE CONEXIONES'!M4219,5)),(RIGHT('DETALLE DE CONEXIONES'!M4219,6)))</f>
        <v/>
      </c>
      <c r="L4219" s="36">
        <f>IF(C4219="Saliente Local",(IFERROR((LIMPIA(J4219,1)),0)),0)</f>
        <v>0</v>
      </c>
      <c r="M4219" s="36">
        <f>IF(C4219="Saliente Nacional",(IFERROR((LIMPIA(J4219,1)),0)),0)</f>
        <v>0</v>
      </c>
      <c r="N4219" s="36">
        <f>IF(C4219="Saliente Internacional",(IFERROR((LIMPIA(J4219,1)),0)),0)</f>
        <v>0</v>
      </c>
      <c r="O4219" s="36">
        <f>IF(C4219="Saliente Local",(IFERROR((LIMPIA(K4219,1)),0)),0)</f>
        <v>0</v>
      </c>
      <c r="P4219" s="36">
        <f>IF(C4219="Saliente Nacional",(IFERROR((LIMPIA(K4219,1)),0)),0)</f>
        <v>0</v>
      </c>
      <c r="Q4219" s="36">
        <f>IF(C4219="Saliente Internacional",(IFERROR((LIMPIA(K4219,1)),0)),0)</f>
        <v>0</v>
      </c>
      <c r="R4219" s="36">
        <f t="shared" si="196"/>
        <v>0</v>
      </c>
      <c r="S4219" s="36">
        <f t="shared" si="197"/>
        <v>0</v>
      </c>
    </row>
    <row r="4220" spans="1:19" x14ac:dyDescent="0.25">
      <c r="A4220" s="101">
        <f>'DETALLE DE CONEXIONES'!P4220</f>
        <v>0</v>
      </c>
      <c r="B4220" s="36">
        <f>'DETALLE DE CONEXIONES'!I4220</f>
        <v>0</v>
      </c>
      <c r="C4220" s="36">
        <f>'DETALLE DE CONEXIONES'!BB4220</f>
        <v>0</v>
      </c>
      <c r="D4220" s="36">
        <f>'DETALLE DE CONEXIONES'!E4220</f>
        <v>0</v>
      </c>
      <c r="E4220" s="36">
        <f t="shared" si="195"/>
        <v>1</v>
      </c>
      <c r="F4220" s="36">
        <f>IFERROR(LIMPIA('DETALLE DE CONEXIONES'!N4220,1),0)</f>
        <v>0</v>
      </c>
      <c r="G4220" s="36" t="str">
        <f>LEFT('DETALLE DE CONEXIONES'!BE4220,3)</f>
        <v/>
      </c>
      <c r="H4220" s="36" t="str">
        <f>RIGHT('DETALLE DE CONEXIONES'!AK4220,2)</f>
        <v/>
      </c>
      <c r="I4220" s="36" t="str">
        <f>LEFT('DETALLE DE CONEXIONES'!AK4220,3)</f>
        <v/>
      </c>
      <c r="J4220" s="36" t="str">
        <f>LEFT('DETALLE DE CONEXIONES'!M4220,3)</f>
        <v/>
      </c>
      <c r="K4220" s="36" t="str">
        <f>IF(LEN('DETALLE DE CONEXIONES'!M4220)&lt;12,(RIGHT('DETALLE DE CONEXIONES'!M4220,5)),(RIGHT('DETALLE DE CONEXIONES'!M4220,6)))</f>
        <v/>
      </c>
      <c r="L4220" s="36">
        <f>IF(C4220="Saliente Local",(IFERROR((LIMPIA(J4220,1)),0)),0)</f>
        <v>0</v>
      </c>
      <c r="M4220" s="36">
        <f>IF(C4220="Saliente Nacional",(IFERROR((LIMPIA(J4220,1)),0)),0)</f>
        <v>0</v>
      </c>
      <c r="N4220" s="36">
        <f>IF(C4220="Saliente Internacional",(IFERROR((LIMPIA(J4220,1)),0)),0)</f>
        <v>0</v>
      </c>
      <c r="O4220" s="36">
        <f>IF(C4220="Saliente Local",(IFERROR((LIMPIA(K4220,1)),0)),0)</f>
        <v>0</v>
      </c>
      <c r="P4220" s="36">
        <f>IF(C4220="Saliente Nacional",(IFERROR((LIMPIA(K4220,1)),0)),0)</f>
        <v>0</v>
      </c>
      <c r="Q4220" s="36">
        <f>IF(C4220="Saliente Internacional",(IFERROR((LIMPIA(K4220,1)),0)),0)</f>
        <v>0</v>
      </c>
      <c r="R4220" s="36">
        <f t="shared" si="196"/>
        <v>0</v>
      </c>
      <c r="S4220" s="36">
        <f t="shared" si="197"/>
        <v>0</v>
      </c>
    </row>
    <row r="4221" spans="1:19" x14ac:dyDescent="0.25">
      <c r="A4221" s="101">
        <f>'DETALLE DE CONEXIONES'!P4221</f>
        <v>0</v>
      </c>
      <c r="B4221" s="36">
        <f>'DETALLE DE CONEXIONES'!I4221</f>
        <v>0</v>
      </c>
      <c r="C4221" s="36">
        <f>'DETALLE DE CONEXIONES'!BB4221</f>
        <v>0</v>
      </c>
      <c r="D4221" s="36">
        <f>'DETALLE DE CONEXIONES'!E4221</f>
        <v>0</v>
      </c>
      <c r="E4221" s="36">
        <f t="shared" si="195"/>
        <v>1</v>
      </c>
      <c r="F4221" s="36">
        <f>IFERROR(LIMPIA('DETALLE DE CONEXIONES'!N4221,1),0)</f>
        <v>0</v>
      </c>
      <c r="G4221" s="36" t="str">
        <f>LEFT('DETALLE DE CONEXIONES'!BE4221,3)</f>
        <v/>
      </c>
      <c r="H4221" s="36" t="str">
        <f>RIGHT('DETALLE DE CONEXIONES'!AK4221,2)</f>
        <v/>
      </c>
      <c r="I4221" s="36" t="str">
        <f>LEFT('DETALLE DE CONEXIONES'!AK4221,3)</f>
        <v/>
      </c>
      <c r="J4221" s="36" t="str">
        <f>LEFT('DETALLE DE CONEXIONES'!M4221,3)</f>
        <v/>
      </c>
      <c r="K4221" s="36" t="str">
        <f>IF(LEN('DETALLE DE CONEXIONES'!M4221)&lt;12,(RIGHT('DETALLE DE CONEXIONES'!M4221,5)),(RIGHT('DETALLE DE CONEXIONES'!M4221,6)))</f>
        <v/>
      </c>
      <c r="L4221" s="36">
        <f>IF(C4221="Saliente Local",(IFERROR((LIMPIA(J4221,1)),0)),0)</f>
        <v>0</v>
      </c>
      <c r="M4221" s="36">
        <f>IF(C4221="Saliente Nacional",(IFERROR((LIMPIA(J4221,1)),0)),0)</f>
        <v>0</v>
      </c>
      <c r="N4221" s="36">
        <f>IF(C4221="Saliente Internacional",(IFERROR((LIMPIA(J4221,1)),0)),0)</f>
        <v>0</v>
      </c>
      <c r="O4221" s="36">
        <f>IF(C4221="Saliente Local",(IFERROR((LIMPIA(K4221,1)),0)),0)</f>
        <v>0</v>
      </c>
      <c r="P4221" s="36">
        <f>IF(C4221="Saliente Nacional",(IFERROR((LIMPIA(K4221,1)),0)),0)</f>
        <v>0</v>
      </c>
      <c r="Q4221" s="36">
        <f>IF(C4221="Saliente Internacional",(IFERROR((LIMPIA(K4221,1)),0)),0)</f>
        <v>0</v>
      </c>
      <c r="R4221" s="36">
        <f t="shared" si="196"/>
        <v>0</v>
      </c>
      <c r="S4221" s="36">
        <f t="shared" si="197"/>
        <v>0</v>
      </c>
    </row>
    <row r="4222" spans="1:19" x14ac:dyDescent="0.25">
      <c r="A4222" s="101">
        <f>'DETALLE DE CONEXIONES'!P4222</f>
        <v>0</v>
      </c>
      <c r="B4222" s="36">
        <f>'DETALLE DE CONEXIONES'!I4222</f>
        <v>0</v>
      </c>
      <c r="C4222" s="36">
        <f>'DETALLE DE CONEXIONES'!BB4222</f>
        <v>0</v>
      </c>
      <c r="D4222" s="36">
        <f>'DETALLE DE CONEXIONES'!E4222</f>
        <v>0</v>
      </c>
      <c r="E4222" s="36">
        <f t="shared" si="195"/>
        <v>1</v>
      </c>
      <c r="F4222" s="36">
        <f>IFERROR(LIMPIA('DETALLE DE CONEXIONES'!N4222,1),0)</f>
        <v>0</v>
      </c>
      <c r="G4222" s="36" t="str">
        <f>LEFT('DETALLE DE CONEXIONES'!BE4222,3)</f>
        <v/>
      </c>
      <c r="H4222" s="36" t="str">
        <f>RIGHT('DETALLE DE CONEXIONES'!AK4222,2)</f>
        <v/>
      </c>
      <c r="I4222" s="36" t="str">
        <f>LEFT('DETALLE DE CONEXIONES'!AK4222,3)</f>
        <v/>
      </c>
      <c r="J4222" s="36" t="str">
        <f>LEFT('DETALLE DE CONEXIONES'!M4222,3)</f>
        <v/>
      </c>
      <c r="K4222" s="36" t="str">
        <f>IF(LEN('DETALLE DE CONEXIONES'!M4222)&lt;12,(RIGHT('DETALLE DE CONEXIONES'!M4222,5)),(RIGHT('DETALLE DE CONEXIONES'!M4222,6)))</f>
        <v/>
      </c>
      <c r="L4222" s="36">
        <f>IF(C4222="Saliente Local",(IFERROR((LIMPIA(J4222,1)),0)),0)</f>
        <v>0</v>
      </c>
      <c r="M4222" s="36">
        <f>IF(C4222="Saliente Nacional",(IFERROR((LIMPIA(J4222,1)),0)),0)</f>
        <v>0</v>
      </c>
      <c r="N4222" s="36">
        <f>IF(C4222="Saliente Internacional",(IFERROR((LIMPIA(J4222,1)),0)),0)</f>
        <v>0</v>
      </c>
      <c r="O4222" s="36">
        <f>IF(C4222="Saliente Local",(IFERROR((LIMPIA(K4222,1)),0)),0)</f>
        <v>0</v>
      </c>
      <c r="P4222" s="36">
        <f>IF(C4222="Saliente Nacional",(IFERROR((LIMPIA(K4222,1)),0)),0)</f>
        <v>0</v>
      </c>
      <c r="Q4222" s="36">
        <f>IF(C4222="Saliente Internacional",(IFERROR((LIMPIA(K4222,1)),0)),0)</f>
        <v>0</v>
      </c>
      <c r="R4222" s="36">
        <f t="shared" si="196"/>
        <v>0</v>
      </c>
      <c r="S4222" s="36">
        <f t="shared" si="197"/>
        <v>0</v>
      </c>
    </row>
    <row r="4223" spans="1:19" x14ac:dyDescent="0.25">
      <c r="A4223" s="101">
        <f>'DETALLE DE CONEXIONES'!P4223</f>
        <v>0</v>
      </c>
      <c r="B4223" s="36">
        <f>'DETALLE DE CONEXIONES'!I4223</f>
        <v>0</v>
      </c>
      <c r="C4223" s="36">
        <f>'DETALLE DE CONEXIONES'!BB4223</f>
        <v>0</v>
      </c>
      <c r="D4223" s="36">
        <f>'DETALLE DE CONEXIONES'!E4223</f>
        <v>0</v>
      </c>
      <c r="E4223" s="36">
        <f t="shared" si="195"/>
        <v>1</v>
      </c>
      <c r="F4223" s="36">
        <f>IFERROR(LIMPIA('DETALLE DE CONEXIONES'!N4223,1),0)</f>
        <v>0</v>
      </c>
      <c r="G4223" s="36" t="str">
        <f>LEFT('DETALLE DE CONEXIONES'!BE4223,3)</f>
        <v/>
      </c>
      <c r="H4223" s="36" t="str">
        <f>RIGHT('DETALLE DE CONEXIONES'!AK4223,2)</f>
        <v/>
      </c>
      <c r="I4223" s="36" t="str">
        <f>LEFT('DETALLE DE CONEXIONES'!AK4223,3)</f>
        <v/>
      </c>
      <c r="J4223" s="36" t="str">
        <f>LEFT('DETALLE DE CONEXIONES'!M4223,3)</f>
        <v/>
      </c>
      <c r="K4223" s="36" t="str">
        <f>IF(LEN('DETALLE DE CONEXIONES'!M4223)&lt;12,(RIGHT('DETALLE DE CONEXIONES'!M4223,5)),(RIGHT('DETALLE DE CONEXIONES'!M4223,6)))</f>
        <v/>
      </c>
      <c r="L4223" s="36">
        <f>IF(C4223="Saliente Local",(IFERROR((LIMPIA(J4223,1)),0)),0)</f>
        <v>0</v>
      </c>
      <c r="M4223" s="36">
        <f>IF(C4223="Saliente Nacional",(IFERROR((LIMPIA(J4223,1)),0)),0)</f>
        <v>0</v>
      </c>
      <c r="N4223" s="36">
        <f>IF(C4223="Saliente Internacional",(IFERROR((LIMPIA(J4223,1)),0)),0)</f>
        <v>0</v>
      </c>
      <c r="O4223" s="36">
        <f>IF(C4223="Saliente Local",(IFERROR((LIMPIA(K4223,1)),0)),0)</f>
        <v>0</v>
      </c>
      <c r="P4223" s="36">
        <f>IF(C4223="Saliente Nacional",(IFERROR((LIMPIA(K4223,1)),0)),0)</f>
        <v>0</v>
      </c>
      <c r="Q4223" s="36">
        <f>IF(C4223="Saliente Internacional",(IFERROR((LIMPIA(K4223,1)),0)),0)</f>
        <v>0</v>
      </c>
      <c r="R4223" s="36">
        <f t="shared" si="196"/>
        <v>0</v>
      </c>
      <c r="S4223" s="36">
        <f t="shared" si="197"/>
        <v>0</v>
      </c>
    </row>
    <row r="4224" spans="1:19" x14ac:dyDescent="0.25">
      <c r="A4224" s="101">
        <f>'DETALLE DE CONEXIONES'!P4224</f>
        <v>0</v>
      </c>
      <c r="B4224" s="36">
        <f>'DETALLE DE CONEXIONES'!I4224</f>
        <v>0</v>
      </c>
      <c r="C4224" s="36">
        <f>'DETALLE DE CONEXIONES'!BB4224</f>
        <v>0</v>
      </c>
      <c r="D4224" s="36">
        <f>'DETALLE DE CONEXIONES'!E4224</f>
        <v>0</v>
      </c>
      <c r="E4224" s="36">
        <f t="shared" si="195"/>
        <v>1</v>
      </c>
      <c r="F4224" s="36">
        <f>IFERROR(LIMPIA('DETALLE DE CONEXIONES'!N4224,1),0)</f>
        <v>0</v>
      </c>
      <c r="G4224" s="36" t="str">
        <f>LEFT('DETALLE DE CONEXIONES'!BE4224,3)</f>
        <v/>
      </c>
      <c r="H4224" s="36" t="str">
        <f>RIGHT('DETALLE DE CONEXIONES'!AK4224,2)</f>
        <v/>
      </c>
      <c r="I4224" s="36" t="str">
        <f>LEFT('DETALLE DE CONEXIONES'!AK4224,3)</f>
        <v/>
      </c>
      <c r="J4224" s="36" t="str">
        <f>LEFT('DETALLE DE CONEXIONES'!M4224,3)</f>
        <v/>
      </c>
      <c r="K4224" s="36" t="str">
        <f>IF(LEN('DETALLE DE CONEXIONES'!M4224)&lt;12,(RIGHT('DETALLE DE CONEXIONES'!M4224,5)),(RIGHT('DETALLE DE CONEXIONES'!M4224,6)))</f>
        <v/>
      </c>
      <c r="L4224" s="36">
        <f>IF(C4224="Saliente Local",(IFERROR((LIMPIA(J4224,1)),0)),0)</f>
        <v>0</v>
      </c>
      <c r="M4224" s="36">
        <f>IF(C4224="Saliente Nacional",(IFERROR((LIMPIA(J4224,1)),0)),0)</f>
        <v>0</v>
      </c>
      <c r="N4224" s="36">
        <f>IF(C4224="Saliente Internacional",(IFERROR((LIMPIA(J4224,1)),0)),0)</f>
        <v>0</v>
      </c>
      <c r="O4224" s="36">
        <f>IF(C4224="Saliente Local",(IFERROR((LIMPIA(K4224,1)),0)),0)</f>
        <v>0</v>
      </c>
      <c r="P4224" s="36">
        <f>IF(C4224="Saliente Nacional",(IFERROR((LIMPIA(K4224,1)),0)),0)</f>
        <v>0</v>
      </c>
      <c r="Q4224" s="36">
        <f>IF(C4224="Saliente Internacional",(IFERROR((LIMPIA(K4224,1)),0)),0)</f>
        <v>0</v>
      </c>
      <c r="R4224" s="36">
        <f t="shared" si="196"/>
        <v>0</v>
      </c>
      <c r="S4224" s="36">
        <f t="shared" si="197"/>
        <v>0</v>
      </c>
    </row>
    <row r="4225" spans="1:19" x14ac:dyDescent="0.25">
      <c r="A4225" s="101">
        <f>'DETALLE DE CONEXIONES'!P4225</f>
        <v>0</v>
      </c>
      <c r="B4225" s="36">
        <f>'DETALLE DE CONEXIONES'!I4225</f>
        <v>0</v>
      </c>
      <c r="C4225" s="36">
        <f>'DETALLE DE CONEXIONES'!BB4225</f>
        <v>0</v>
      </c>
      <c r="D4225" s="36">
        <f>'DETALLE DE CONEXIONES'!E4225</f>
        <v>0</v>
      </c>
      <c r="E4225" s="36">
        <f t="shared" si="195"/>
        <v>1</v>
      </c>
      <c r="F4225" s="36">
        <f>IFERROR(LIMPIA('DETALLE DE CONEXIONES'!N4225,1),0)</f>
        <v>0</v>
      </c>
      <c r="G4225" s="36" t="str">
        <f>LEFT('DETALLE DE CONEXIONES'!BE4225,3)</f>
        <v/>
      </c>
      <c r="H4225" s="36" t="str">
        <f>RIGHT('DETALLE DE CONEXIONES'!AK4225,2)</f>
        <v/>
      </c>
      <c r="I4225" s="36" t="str">
        <f>LEFT('DETALLE DE CONEXIONES'!AK4225,3)</f>
        <v/>
      </c>
      <c r="J4225" s="36" t="str">
        <f>LEFT('DETALLE DE CONEXIONES'!M4225,3)</f>
        <v/>
      </c>
      <c r="K4225" s="36" t="str">
        <f>IF(LEN('DETALLE DE CONEXIONES'!M4225)&lt;12,(RIGHT('DETALLE DE CONEXIONES'!M4225,5)),(RIGHT('DETALLE DE CONEXIONES'!M4225,6)))</f>
        <v/>
      </c>
      <c r="L4225" s="36">
        <f>IF(C4225="Saliente Local",(IFERROR((LIMPIA(J4225,1)),0)),0)</f>
        <v>0</v>
      </c>
      <c r="M4225" s="36">
        <f>IF(C4225="Saliente Nacional",(IFERROR((LIMPIA(J4225,1)),0)),0)</f>
        <v>0</v>
      </c>
      <c r="N4225" s="36">
        <f>IF(C4225="Saliente Internacional",(IFERROR((LIMPIA(J4225,1)),0)),0)</f>
        <v>0</v>
      </c>
      <c r="O4225" s="36">
        <f>IF(C4225="Saliente Local",(IFERROR((LIMPIA(K4225,1)),0)),0)</f>
        <v>0</v>
      </c>
      <c r="P4225" s="36">
        <f>IF(C4225="Saliente Nacional",(IFERROR((LIMPIA(K4225,1)),0)),0)</f>
        <v>0</v>
      </c>
      <c r="Q4225" s="36">
        <f>IF(C4225="Saliente Internacional",(IFERROR((LIMPIA(K4225,1)),0)),0)</f>
        <v>0</v>
      </c>
      <c r="R4225" s="36">
        <f t="shared" si="196"/>
        <v>0</v>
      </c>
      <c r="S4225" s="36">
        <f t="shared" si="197"/>
        <v>0</v>
      </c>
    </row>
    <row r="4226" spans="1:19" x14ac:dyDescent="0.25">
      <c r="A4226" s="101">
        <f>'DETALLE DE CONEXIONES'!P4226</f>
        <v>0</v>
      </c>
      <c r="B4226" s="36">
        <f>'DETALLE DE CONEXIONES'!I4226</f>
        <v>0</v>
      </c>
      <c r="C4226" s="36">
        <f>'DETALLE DE CONEXIONES'!BB4226</f>
        <v>0</v>
      </c>
      <c r="D4226" s="36">
        <f>'DETALLE DE CONEXIONES'!E4226</f>
        <v>0</v>
      </c>
      <c r="E4226" s="36">
        <f t="shared" si="195"/>
        <v>1</v>
      </c>
      <c r="F4226" s="36">
        <f>IFERROR(LIMPIA('DETALLE DE CONEXIONES'!N4226,1),0)</f>
        <v>0</v>
      </c>
      <c r="G4226" s="36" t="str">
        <f>LEFT('DETALLE DE CONEXIONES'!BE4226,3)</f>
        <v/>
      </c>
      <c r="H4226" s="36" t="str">
        <f>RIGHT('DETALLE DE CONEXIONES'!AK4226,2)</f>
        <v/>
      </c>
      <c r="I4226" s="36" t="str">
        <f>LEFT('DETALLE DE CONEXIONES'!AK4226,3)</f>
        <v/>
      </c>
      <c r="J4226" s="36" t="str">
        <f>LEFT('DETALLE DE CONEXIONES'!M4226,3)</f>
        <v/>
      </c>
      <c r="K4226" s="36" t="str">
        <f>IF(LEN('DETALLE DE CONEXIONES'!M4226)&lt;12,(RIGHT('DETALLE DE CONEXIONES'!M4226,5)),(RIGHT('DETALLE DE CONEXIONES'!M4226,6)))</f>
        <v/>
      </c>
      <c r="L4226" s="36">
        <f>IF(C4226="Saliente Local",(IFERROR((LIMPIA(J4226,1)),0)),0)</f>
        <v>0</v>
      </c>
      <c r="M4226" s="36">
        <f>IF(C4226="Saliente Nacional",(IFERROR((LIMPIA(J4226,1)),0)),0)</f>
        <v>0</v>
      </c>
      <c r="N4226" s="36">
        <f>IF(C4226="Saliente Internacional",(IFERROR((LIMPIA(J4226,1)),0)),0)</f>
        <v>0</v>
      </c>
      <c r="O4226" s="36">
        <f>IF(C4226="Saliente Local",(IFERROR((LIMPIA(K4226,1)),0)),0)</f>
        <v>0</v>
      </c>
      <c r="P4226" s="36">
        <f>IF(C4226="Saliente Nacional",(IFERROR((LIMPIA(K4226,1)),0)),0)</f>
        <v>0</v>
      </c>
      <c r="Q4226" s="36">
        <f>IF(C4226="Saliente Internacional",(IFERROR((LIMPIA(K4226,1)),0)),0)</f>
        <v>0</v>
      </c>
      <c r="R4226" s="36">
        <f t="shared" si="196"/>
        <v>0</v>
      </c>
      <c r="S4226" s="36">
        <f t="shared" si="197"/>
        <v>0</v>
      </c>
    </row>
    <row r="4227" spans="1:19" x14ac:dyDescent="0.25">
      <c r="A4227" s="101">
        <f>'DETALLE DE CONEXIONES'!P4227</f>
        <v>0</v>
      </c>
      <c r="B4227" s="36">
        <f>'DETALLE DE CONEXIONES'!I4227</f>
        <v>0</v>
      </c>
      <c r="C4227" s="36">
        <f>'DETALLE DE CONEXIONES'!BB4227</f>
        <v>0</v>
      </c>
      <c r="D4227" s="36">
        <f>'DETALLE DE CONEXIONES'!E4227</f>
        <v>0</v>
      </c>
      <c r="E4227" s="36">
        <f t="shared" ref="E4227:E4290" si="198">LEN(D4227)</f>
        <v>1</v>
      </c>
      <c r="F4227" s="36">
        <f>IFERROR(LIMPIA('DETALLE DE CONEXIONES'!N4227,1),0)</f>
        <v>0</v>
      </c>
      <c r="G4227" s="36" t="str">
        <f>LEFT('DETALLE DE CONEXIONES'!BE4227,3)</f>
        <v/>
      </c>
      <c r="H4227" s="36" t="str">
        <f>RIGHT('DETALLE DE CONEXIONES'!AK4227,2)</f>
        <v/>
      </c>
      <c r="I4227" s="36" t="str">
        <f>LEFT('DETALLE DE CONEXIONES'!AK4227,3)</f>
        <v/>
      </c>
      <c r="J4227" s="36" t="str">
        <f>LEFT('DETALLE DE CONEXIONES'!M4227,3)</f>
        <v/>
      </c>
      <c r="K4227" s="36" t="str">
        <f>IF(LEN('DETALLE DE CONEXIONES'!M4227)&lt;12,(RIGHT('DETALLE DE CONEXIONES'!M4227,5)),(RIGHT('DETALLE DE CONEXIONES'!M4227,6)))</f>
        <v/>
      </c>
      <c r="L4227" s="36">
        <f>IF(C4227="Saliente Local",(IFERROR((LIMPIA(J4227,1)),0)),0)</f>
        <v>0</v>
      </c>
      <c r="M4227" s="36">
        <f>IF(C4227="Saliente Nacional",(IFERROR((LIMPIA(J4227,1)),0)),0)</f>
        <v>0</v>
      </c>
      <c r="N4227" s="36">
        <f>IF(C4227="Saliente Internacional",(IFERROR((LIMPIA(J4227,1)),0)),0)</f>
        <v>0</v>
      </c>
      <c r="O4227" s="36">
        <f>IF(C4227="Saliente Local",(IFERROR((LIMPIA(K4227,1)),0)),0)</f>
        <v>0</v>
      </c>
      <c r="P4227" s="36">
        <f>IF(C4227="Saliente Nacional",(IFERROR((LIMPIA(K4227,1)),0)),0)</f>
        <v>0</v>
      </c>
      <c r="Q4227" s="36">
        <f>IF(C4227="Saliente Internacional",(IFERROR((LIMPIA(K4227,1)),0)),0)</f>
        <v>0</v>
      </c>
      <c r="R4227" s="36">
        <f t="shared" ref="R4227:R4290" si="199">IF(SUM(O4227:P4227)&gt;0,(L4227+M4227+1),(L4227+M4227))</f>
        <v>0</v>
      </c>
      <c r="S4227" s="36">
        <f t="shared" ref="S4227:S4290" si="200">IF(Q4227&gt;0,N4227+1,N4227)</f>
        <v>0</v>
      </c>
    </row>
    <row r="4228" spans="1:19" x14ac:dyDescent="0.25">
      <c r="A4228" s="101">
        <f>'DETALLE DE CONEXIONES'!P4228</f>
        <v>0</v>
      </c>
      <c r="B4228" s="36">
        <f>'DETALLE DE CONEXIONES'!I4228</f>
        <v>0</v>
      </c>
      <c r="C4228" s="36">
        <f>'DETALLE DE CONEXIONES'!BB4228</f>
        <v>0</v>
      </c>
      <c r="D4228" s="36">
        <f>'DETALLE DE CONEXIONES'!E4228</f>
        <v>0</v>
      </c>
      <c r="E4228" s="36">
        <f t="shared" si="198"/>
        <v>1</v>
      </c>
      <c r="F4228" s="36">
        <f>IFERROR(LIMPIA('DETALLE DE CONEXIONES'!N4228,1),0)</f>
        <v>0</v>
      </c>
      <c r="G4228" s="36" t="str">
        <f>LEFT('DETALLE DE CONEXIONES'!BE4228,3)</f>
        <v/>
      </c>
      <c r="H4228" s="36" t="str">
        <f>RIGHT('DETALLE DE CONEXIONES'!AK4228,2)</f>
        <v/>
      </c>
      <c r="I4228" s="36" t="str">
        <f>LEFT('DETALLE DE CONEXIONES'!AK4228,3)</f>
        <v/>
      </c>
      <c r="J4228" s="36" t="str">
        <f>LEFT('DETALLE DE CONEXIONES'!M4228,3)</f>
        <v/>
      </c>
      <c r="K4228" s="36" t="str">
        <f>IF(LEN('DETALLE DE CONEXIONES'!M4228)&lt;12,(RIGHT('DETALLE DE CONEXIONES'!M4228,5)),(RIGHT('DETALLE DE CONEXIONES'!M4228,6)))</f>
        <v/>
      </c>
      <c r="L4228" s="36">
        <f>IF(C4228="Saliente Local",(IFERROR((LIMPIA(J4228,1)),0)),0)</f>
        <v>0</v>
      </c>
      <c r="M4228" s="36">
        <f>IF(C4228="Saliente Nacional",(IFERROR((LIMPIA(J4228,1)),0)),0)</f>
        <v>0</v>
      </c>
      <c r="N4228" s="36">
        <f>IF(C4228="Saliente Internacional",(IFERROR((LIMPIA(J4228,1)),0)),0)</f>
        <v>0</v>
      </c>
      <c r="O4228" s="36">
        <f>IF(C4228="Saliente Local",(IFERROR((LIMPIA(K4228,1)),0)),0)</f>
        <v>0</v>
      </c>
      <c r="P4228" s="36">
        <f>IF(C4228="Saliente Nacional",(IFERROR((LIMPIA(K4228,1)),0)),0)</f>
        <v>0</v>
      </c>
      <c r="Q4228" s="36">
        <f>IF(C4228="Saliente Internacional",(IFERROR((LIMPIA(K4228,1)),0)),0)</f>
        <v>0</v>
      </c>
      <c r="R4228" s="36">
        <f t="shared" si="199"/>
        <v>0</v>
      </c>
      <c r="S4228" s="36">
        <f t="shared" si="200"/>
        <v>0</v>
      </c>
    </row>
    <row r="4229" spans="1:19" x14ac:dyDescent="0.25">
      <c r="A4229" s="101">
        <f>'DETALLE DE CONEXIONES'!P4229</f>
        <v>0</v>
      </c>
      <c r="B4229" s="36">
        <f>'DETALLE DE CONEXIONES'!I4229</f>
        <v>0</v>
      </c>
      <c r="C4229" s="36">
        <f>'DETALLE DE CONEXIONES'!BB4229</f>
        <v>0</v>
      </c>
      <c r="D4229" s="36">
        <f>'DETALLE DE CONEXIONES'!E4229</f>
        <v>0</v>
      </c>
      <c r="E4229" s="36">
        <f t="shared" si="198"/>
        <v>1</v>
      </c>
      <c r="F4229" s="36">
        <f>IFERROR(LIMPIA('DETALLE DE CONEXIONES'!N4229,1),0)</f>
        <v>0</v>
      </c>
      <c r="G4229" s="36" t="str">
        <f>LEFT('DETALLE DE CONEXIONES'!BE4229,3)</f>
        <v/>
      </c>
      <c r="H4229" s="36" t="str">
        <f>RIGHT('DETALLE DE CONEXIONES'!AK4229,2)</f>
        <v/>
      </c>
      <c r="I4229" s="36" t="str">
        <f>LEFT('DETALLE DE CONEXIONES'!AK4229,3)</f>
        <v/>
      </c>
      <c r="J4229" s="36" t="str">
        <f>LEFT('DETALLE DE CONEXIONES'!M4229,3)</f>
        <v/>
      </c>
      <c r="K4229" s="36" t="str">
        <f>IF(LEN('DETALLE DE CONEXIONES'!M4229)&lt;12,(RIGHT('DETALLE DE CONEXIONES'!M4229,5)),(RIGHT('DETALLE DE CONEXIONES'!M4229,6)))</f>
        <v/>
      </c>
      <c r="L4229" s="36">
        <f>IF(C4229="Saliente Local",(IFERROR((LIMPIA(J4229,1)),0)),0)</f>
        <v>0</v>
      </c>
      <c r="M4229" s="36">
        <f>IF(C4229="Saliente Nacional",(IFERROR((LIMPIA(J4229,1)),0)),0)</f>
        <v>0</v>
      </c>
      <c r="N4229" s="36">
        <f>IF(C4229="Saliente Internacional",(IFERROR((LIMPIA(J4229,1)),0)),0)</f>
        <v>0</v>
      </c>
      <c r="O4229" s="36">
        <f>IF(C4229="Saliente Local",(IFERROR((LIMPIA(K4229,1)),0)),0)</f>
        <v>0</v>
      </c>
      <c r="P4229" s="36">
        <f>IF(C4229="Saliente Nacional",(IFERROR((LIMPIA(K4229,1)),0)),0)</f>
        <v>0</v>
      </c>
      <c r="Q4229" s="36">
        <f>IF(C4229="Saliente Internacional",(IFERROR((LIMPIA(K4229,1)),0)),0)</f>
        <v>0</v>
      </c>
      <c r="R4229" s="36">
        <f t="shared" si="199"/>
        <v>0</v>
      </c>
      <c r="S4229" s="36">
        <f t="shared" si="200"/>
        <v>0</v>
      </c>
    </row>
    <row r="4230" spans="1:19" x14ac:dyDescent="0.25">
      <c r="A4230" s="101">
        <f>'DETALLE DE CONEXIONES'!P4230</f>
        <v>0</v>
      </c>
      <c r="B4230" s="36">
        <f>'DETALLE DE CONEXIONES'!I4230</f>
        <v>0</v>
      </c>
      <c r="C4230" s="36">
        <f>'DETALLE DE CONEXIONES'!BB4230</f>
        <v>0</v>
      </c>
      <c r="D4230" s="36">
        <f>'DETALLE DE CONEXIONES'!E4230</f>
        <v>0</v>
      </c>
      <c r="E4230" s="36">
        <f t="shared" si="198"/>
        <v>1</v>
      </c>
      <c r="F4230" s="36">
        <f>IFERROR(LIMPIA('DETALLE DE CONEXIONES'!N4230,1),0)</f>
        <v>0</v>
      </c>
      <c r="G4230" s="36" t="str">
        <f>LEFT('DETALLE DE CONEXIONES'!BE4230,3)</f>
        <v/>
      </c>
      <c r="H4230" s="36" t="str">
        <f>RIGHT('DETALLE DE CONEXIONES'!AK4230,2)</f>
        <v/>
      </c>
      <c r="I4230" s="36" t="str">
        <f>LEFT('DETALLE DE CONEXIONES'!AK4230,3)</f>
        <v/>
      </c>
      <c r="J4230" s="36" t="str">
        <f>LEFT('DETALLE DE CONEXIONES'!M4230,3)</f>
        <v/>
      </c>
      <c r="K4230" s="36" t="str">
        <f>IF(LEN('DETALLE DE CONEXIONES'!M4230)&lt;12,(RIGHT('DETALLE DE CONEXIONES'!M4230,5)),(RIGHT('DETALLE DE CONEXIONES'!M4230,6)))</f>
        <v/>
      </c>
      <c r="L4230" s="36">
        <f>IF(C4230="Saliente Local",(IFERROR((LIMPIA(J4230,1)),0)),0)</f>
        <v>0</v>
      </c>
      <c r="M4230" s="36">
        <f>IF(C4230="Saliente Nacional",(IFERROR((LIMPIA(J4230,1)),0)),0)</f>
        <v>0</v>
      </c>
      <c r="N4230" s="36">
        <f>IF(C4230="Saliente Internacional",(IFERROR((LIMPIA(J4230,1)),0)),0)</f>
        <v>0</v>
      </c>
      <c r="O4230" s="36">
        <f>IF(C4230="Saliente Local",(IFERROR((LIMPIA(K4230,1)),0)),0)</f>
        <v>0</v>
      </c>
      <c r="P4230" s="36">
        <f>IF(C4230="Saliente Nacional",(IFERROR((LIMPIA(K4230,1)),0)),0)</f>
        <v>0</v>
      </c>
      <c r="Q4230" s="36">
        <f>IF(C4230="Saliente Internacional",(IFERROR((LIMPIA(K4230,1)),0)),0)</f>
        <v>0</v>
      </c>
      <c r="R4230" s="36">
        <f t="shared" si="199"/>
        <v>0</v>
      </c>
      <c r="S4230" s="36">
        <f t="shared" si="200"/>
        <v>0</v>
      </c>
    </row>
    <row r="4231" spans="1:19" x14ac:dyDescent="0.25">
      <c r="A4231" s="101">
        <f>'DETALLE DE CONEXIONES'!P4231</f>
        <v>0</v>
      </c>
      <c r="B4231" s="36">
        <f>'DETALLE DE CONEXIONES'!I4231</f>
        <v>0</v>
      </c>
      <c r="C4231" s="36">
        <f>'DETALLE DE CONEXIONES'!BB4231</f>
        <v>0</v>
      </c>
      <c r="D4231" s="36">
        <f>'DETALLE DE CONEXIONES'!E4231</f>
        <v>0</v>
      </c>
      <c r="E4231" s="36">
        <f t="shared" si="198"/>
        <v>1</v>
      </c>
      <c r="F4231" s="36">
        <f>IFERROR(LIMPIA('DETALLE DE CONEXIONES'!N4231,1),0)</f>
        <v>0</v>
      </c>
      <c r="G4231" s="36" t="str">
        <f>LEFT('DETALLE DE CONEXIONES'!BE4231,3)</f>
        <v/>
      </c>
      <c r="H4231" s="36" t="str">
        <f>RIGHT('DETALLE DE CONEXIONES'!AK4231,2)</f>
        <v/>
      </c>
      <c r="I4231" s="36" t="str">
        <f>LEFT('DETALLE DE CONEXIONES'!AK4231,3)</f>
        <v/>
      </c>
      <c r="J4231" s="36" t="str">
        <f>LEFT('DETALLE DE CONEXIONES'!M4231,3)</f>
        <v/>
      </c>
      <c r="K4231" s="36" t="str">
        <f>IF(LEN('DETALLE DE CONEXIONES'!M4231)&lt;12,(RIGHT('DETALLE DE CONEXIONES'!M4231,5)),(RIGHT('DETALLE DE CONEXIONES'!M4231,6)))</f>
        <v/>
      </c>
      <c r="L4231" s="36">
        <f>IF(C4231="Saliente Local",(IFERROR((LIMPIA(J4231,1)),0)),0)</f>
        <v>0</v>
      </c>
      <c r="M4231" s="36">
        <f>IF(C4231="Saliente Nacional",(IFERROR((LIMPIA(J4231,1)),0)),0)</f>
        <v>0</v>
      </c>
      <c r="N4231" s="36">
        <f>IF(C4231="Saliente Internacional",(IFERROR((LIMPIA(J4231,1)),0)),0)</f>
        <v>0</v>
      </c>
      <c r="O4231" s="36">
        <f>IF(C4231="Saliente Local",(IFERROR((LIMPIA(K4231,1)),0)),0)</f>
        <v>0</v>
      </c>
      <c r="P4231" s="36">
        <f>IF(C4231="Saliente Nacional",(IFERROR((LIMPIA(K4231,1)),0)),0)</f>
        <v>0</v>
      </c>
      <c r="Q4231" s="36">
        <f>IF(C4231="Saliente Internacional",(IFERROR((LIMPIA(K4231,1)),0)),0)</f>
        <v>0</v>
      </c>
      <c r="R4231" s="36">
        <f t="shared" si="199"/>
        <v>0</v>
      </c>
      <c r="S4231" s="36">
        <f t="shared" si="200"/>
        <v>0</v>
      </c>
    </row>
    <row r="4232" spans="1:19" x14ac:dyDescent="0.25">
      <c r="A4232" s="101">
        <f>'DETALLE DE CONEXIONES'!P4232</f>
        <v>0</v>
      </c>
      <c r="B4232" s="36">
        <f>'DETALLE DE CONEXIONES'!I4232</f>
        <v>0</v>
      </c>
      <c r="C4232" s="36">
        <f>'DETALLE DE CONEXIONES'!BB4232</f>
        <v>0</v>
      </c>
      <c r="D4232" s="36">
        <f>'DETALLE DE CONEXIONES'!E4232</f>
        <v>0</v>
      </c>
      <c r="E4232" s="36">
        <f t="shared" si="198"/>
        <v>1</v>
      </c>
      <c r="F4232" s="36">
        <f>IFERROR(LIMPIA('DETALLE DE CONEXIONES'!N4232,1),0)</f>
        <v>0</v>
      </c>
      <c r="G4232" s="36" t="str">
        <f>LEFT('DETALLE DE CONEXIONES'!BE4232,3)</f>
        <v/>
      </c>
      <c r="H4232" s="36" t="str">
        <f>RIGHT('DETALLE DE CONEXIONES'!AK4232,2)</f>
        <v/>
      </c>
      <c r="I4232" s="36" t="str">
        <f>LEFT('DETALLE DE CONEXIONES'!AK4232,3)</f>
        <v/>
      </c>
      <c r="J4232" s="36" t="str">
        <f>LEFT('DETALLE DE CONEXIONES'!M4232,3)</f>
        <v/>
      </c>
      <c r="K4232" s="36" t="str">
        <f>IF(LEN('DETALLE DE CONEXIONES'!M4232)&lt;12,(RIGHT('DETALLE DE CONEXIONES'!M4232,5)),(RIGHT('DETALLE DE CONEXIONES'!M4232,6)))</f>
        <v/>
      </c>
      <c r="L4232" s="36">
        <f>IF(C4232="Saliente Local",(IFERROR((LIMPIA(J4232,1)),0)),0)</f>
        <v>0</v>
      </c>
      <c r="M4232" s="36">
        <f>IF(C4232="Saliente Nacional",(IFERROR((LIMPIA(J4232,1)),0)),0)</f>
        <v>0</v>
      </c>
      <c r="N4232" s="36">
        <f>IF(C4232="Saliente Internacional",(IFERROR((LIMPIA(J4232,1)),0)),0)</f>
        <v>0</v>
      </c>
      <c r="O4232" s="36">
        <f>IF(C4232="Saliente Local",(IFERROR((LIMPIA(K4232,1)),0)),0)</f>
        <v>0</v>
      </c>
      <c r="P4232" s="36">
        <f>IF(C4232="Saliente Nacional",(IFERROR((LIMPIA(K4232,1)),0)),0)</f>
        <v>0</v>
      </c>
      <c r="Q4232" s="36">
        <f>IF(C4232="Saliente Internacional",(IFERROR((LIMPIA(K4232,1)),0)),0)</f>
        <v>0</v>
      </c>
      <c r="R4232" s="36">
        <f t="shared" si="199"/>
        <v>0</v>
      </c>
      <c r="S4232" s="36">
        <f t="shared" si="200"/>
        <v>0</v>
      </c>
    </row>
    <row r="4233" spans="1:19" x14ac:dyDescent="0.25">
      <c r="A4233" s="101">
        <f>'DETALLE DE CONEXIONES'!P4233</f>
        <v>0</v>
      </c>
      <c r="B4233" s="36">
        <f>'DETALLE DE CONEXIONES'!I4233</f>
        <v>0</v>
      </c>
      <c r="C4233" s="36">
        <f>'DETALLE DE CONEXIONES'!BB4233</f>
        <v>0</v>
      </c>
      <c r="D4233" s="36">
        <f>'DETALLE DE CONEXIONES'!E4233</f>
        <v>0</v>
      </c>
      <c r="E4233" s="36">
        <f t="shared" si="198"/>
        <v>1</v>
      </c>
      <c r="F4233" s="36">
        <f>IFERROR(LIMPIA('DETALLE DE CONEXIONES'!N4233,1),0)</f>
        <v>0</v>
      </c>
      <c r="G4233" s="36" t="str">
        <f>LEFT('DETALLE DE CONEXIONES'!BE4233,3)</f>
        <v/>
      </c>
      <c r="H4233" s="36" t="str">
        <f>RIGHT('DETALLE DE CONEXIONES'!AK4233,2)</f>
        <v/>
      </c>
      <c r="I4233" s="36" t="str">
        <f>LEFT('DETALLE DE CONEXIONES'!AK4233,3)</f>
        <v/>
      </c>
      <c r="J4233" s="36" t="str">
        <f>LEFT('DETALLE DE CONEXIONES'!M4233,3)</f>
        <v/>
      </c>
      <c r="K4233" s="36" t="str">
        <f>IF(LEN('DETALLE DE CONEXIONES'!M4233)&lt;12,(RIGHT('DETALLE DE CONEXIONES'!M4233,5)),(RIGHT('DETALLE DE CONEXIONES'!M4233,6)))</f>
        <v/>
      </c>
      <c r="L4233" s="36">
        <f>IF(C4233="Saliente Local",(IFERROR((LIMPIA(J4233,1)),0)),0)</f>
        <v>0</v>
      </c>
      <c r="M4233" s="36">
        <f>IF(C4233="Saliente Nacional",(IFERROR((LIMPIA(J4233,1)),0)),0)</f>
        <v>0</v>
      </c>
      <c r="N4233" s="36">
        <f>IF(C4233="Saliente Internacional",(IFERROR((LIMPIA(J4233,1)),0)),0)</f>
        <v>0</v>
      </c>
      <c r="O4233" s="36">
        <f>IF(C4233="Saliente Local",(IFERROR((LIMPIA(K4233,1)),0)),0)</f>
        <v>0</v>
      </c>
      <c r="P4233" s="36">
        <f>IF(C4233="Saliente Nacional",(IFERROR((LIMPIA(K4233,1)),0)),0)</f>
        <v>0</v>
      </c>
      <c r="Q4233" s="36">
        <f>IF(C4233="Saliente Internacional",(IFERROR((LIMPIA(K4233,1)),0)),0)</f>
        <v>0</v>
      </c>
      <c r="R4233" s="36">
        <f t="shared" si="199"/>
        <v>0</v>
      </c>
      <c r="S4233" s="36">
        <f t="shared" si="200"/>
        <v>0</v>
      </c>
    </row>
    <row r="4234" spans="1:19" x14ac:dyDescent="0.25">
      <c r="A4234" s="101">
        <f>'DETALLE DE CONEXIONES'!P4234</f>
        <v>0</v>
      </c>
      <c r="B4234" s="36">
        <f>'DETALLE DE CONEXIONES'!I4234</f>
        <v>0</v>
      </c>
      <c r="C4234" s="36">
        <f>'DETALLE DE CONEXIONES'!BB4234</f>
        <v>0</v>
      </c>
      <c r="D4234" s="36">
        <f>'DETALLE DE CONEXIONES'!E4234</f>
        <v>0</v>
      </c>
      <c r="E4234" s="36">
        <f t="shared" si="198"/>
        <v>1</v>
      </c>
      <c r="F4234" s="36">
        <f>IFERROR(LIMPIA('DETALLE DE CONEXIONES'!N4234,1),0)</f>
        <v>0</v>
      </c>
      <c r="G4234" s="36" t="str">
        <f>LEFT('DETALLE DE CONEXIONES'!BE4234,3)</f>
        <v/>
      </c>
      <c r="H4234" s="36" t="str">
        <f>RIGHT('DETALLE DE CONEXIONES'!AK4234,2)</f>
        <v/>
      </c>
      <c r="I4234" s="36" t="str">
        <f>LEFT('DETALLE DE CONEXIONES'!AK4234,3)</f>
        <v/>
      </c>
      <c r="J4234" s="36" t="str">
        <f>LEFT('DETALLE DE CONEXIONES'!M4234,3)</f>
        <v/>
      </c>
      <c r="K4234" s="36" t="str">
        <f>IF(LEN('DETALLE DE CONEXIONES'!M4234)&lt;12,(RIGHT('DETALLE DE CONEXIONES'!M4234,5)),(RIGHT('DETALLE DE CONEXIONES'!M4234,6)))</f>
        <v/>
      </c>
      <c r="L4234" s="36">
        <f>IF(C4234="Saliente Local",(IFERROR((LIMPIA(J4234,1)),0)),0)</f>
        <v>0</v>
      </c>
      <c r="M4234" s="36">
        <f>IF(C4234="Saliente Nacional",(IFERROR((LIMPIA(J4234,1)),0)),0)</f>
        <v>0</v>
      </c>
      <c r="N4234" s="36">
        <f>IF(C4234="Saliente Internacional",(IFERROR((LIMPIA(J4234,1)),0)),0)</f>
        <v>0</v>
      </c>
      <c r="O4234" s="36">
        <f>IF(C4234="Saliente Local",(IFERROR((LIMPIA(K4234,1)),0)),0)</f>
        <v>0</v>
      </c>
      <c r="P4234" s="36">
        <f>IF(C4234="Saliente Nacional",(IFERROR((LIMPIA(K4234,1)),0)),0)</f>
        <v>0</v>
      </c>
      <c r="Q4234" s="36">
        <f>IF(C4234="Saliente Internacional",(IFERROR((LIMPIA(K4234,1)),0)),0)</f>
        <v>0</v>
      </c>
      <c r="R4234" s="36">
        <f t="shared" si="199"/>
        <v>0</v>
      </c>
      <c r="S4234" s="36">
        <f t="shared" si="200"/>
        <v>0</v>
      </c>
    </row>
    <row r="4235" spans="1:19" x14ac:dyDescent="0.25">
      <c r="A4235" s="101">
        <f>'DETALLE DE CONEXIONES'!P4235</f>
        <v>0</v>
      </c>
      <c r="B4235" s="36">
        <f>'DETALLE DE CONEXIONES'!I4235</f>
        <v>0</v>
      </c>
      <c r="C4235" s="36">
        <f>'DETALLE DE CONEXIONES'!BB4235</f>
        <v>0</v>
      </c>
      <c r="D4235" s="36">
        <f>'DETALLE DE CONEXIONES'!E4235</f>
        <v>0</v>
      </c>
      <c r="E4235" s="36">
        <f t="shared" si="198"/>
        <v>1</v>
      </c>
      <c r="F4235" s="36">
        <f>IFERROR(LIMPIA('DETALLE DE CONEXIONES'!N4235,1),0)</f>
        <v>0</v>
      </c>
      <c r="G4235" s="36" t="str">
        <f>LEFT('DETALLE DE CONEXIONES'!BE4235,3)</f>
        <v/>
      </c>
      <c r="H4235" s="36" t="str">
        <f>RIGHT('DETALLE DE CONEXIONES'!AK4235,2)</f>
        <v/>
      </c>
      <c r="I4235" s="36" t="str">
        <f>LEFT('DETALLE DE CONEXIONES'!AK4235,3)</f>
        <v/>
      </c>
      <c r="J4235" s="36" t="str">
        <f>LEFT('DETALLE DE CONEXIONES'!M4235,3)</f>
        <v/>
      </c>
      <c r="K4235" s="36" t="str">
        <f>IF(LEN('DETALLE DE CONEXIONES'!M4235)&lt;12,(RIGHT('DETALLE DE CONEXIONES'!M4235,5)),(RIGHT('DETALLE DE CONEXIONES'!M4235,6)))</f>
        <v/>
      </c>
      <c r="L4235" s="36">
        <f>IF(C4235="Saliente Local",(IFERROR((LIMPIA(J4235,1)),0)),0)</f>
        <v>0</v>
      </c>
      <c r="M4235" s="36">
        <f>IF(C4235="Saliente Nacional",(IFERROR((LIMPIA(J4235,1)),0)),0)</f>
        <v>0</v>
      </c>
      <c r="N4235" s="36">
        <f>IF(C4235="Saliente Internacional",(IFERROR((LIMPIA(J4235,1)),0)),0)</f>
        <v>0</v>
      </c>
      <c r="O4235" s="36">
        <f>IF(C4235="Saliente Local",(IFERROR((LIMPIA(K4235,1)),0)),0)</f>
        <v>0</v>
      </c>
      <c r="P4235" s="36">
        <f>IF(C4235="Saliente Nacional",(IFERROR((LIMPIA(K4235,1)),0)),0)</f>
        <v>0</v>
      </c>
      <c r="Q4235" s="36">
        <f>IF(C4235="Saliente Internacional",(IFERROR((LIMPIA(K4235,1)),0)),0)</f>
        <v>0</v>
      </c>
      <c r="R4235" s="36">
        <f t="shared" si="199"/>
        <v>0</v>
      </c>
      <c r="S4235" s="36">
        <f t="shared" si="200"/>
        <v>0</v>
      </c>
    </row>
    <row r="4236" spans="1:19" x14ac:dyDescent="0.25">
      <c r="A4236" s="101">
        <f>'DETALLE DE CONEXIONES'!P4236</f>
        <v>0</v>
      </c>
      <c r="B4236" s="36">
        <f>'DETALLE DE CONEXIONES'!I4236</f>
        <v>0</v>
      </c>
      <c r="C4236" s="36">
        <f>'DETALLE DE CONEXIONES'!BB4236</f>
        <v>0</v>
      </c>
      <c r="D4236" s="36">
        <f>'DETALLE DE CONEXIONES'!E4236</f>
        <v>0</v>
      </c>
      <c r="E4236" s="36">
        <f t="shared" si="198"/>
        <v>1</v>
      </c>
      <c r="F4236" s="36">
        <f>IFERROR(LIMPIA('DETALLE DE CONEXIONES'!N4236,1),0)</f>
        <v>0</v>
      </c>
      <c r="G4236" s="36" t="str">
        <f>LEFT('DETALLE DE CONEXIONES'!BE4236,3)</f>
        <v/>
      </c>
      <c r="H4236" s="36" t="str">
        <f>RIGHT('DETALLE DE CONEXIONES'!AK4236,2)</f>
        <v/>
      </c>
      <c r="I4236" s="36" t="str">
        <f>LEFT('DETALLE DE CONEXIONES'!AK4236,3)</f>
        <v/>
      </c>
      <c r="J4236" s="36" t="str">
        <f>LEFT('DETALLE DE CONEXIONES'!M4236,3)</f>
        <v/>
      </c>
      <c r="K4236" s="36" t="str">
        <f>IF(LEN('DETALLE DE CONEXIONES'!M4236)&lt;12,(RIGHT('DETALLE DE CONEXIONES'!M4236,5)),(RIGHT('DETALLE DE CONEXIONES'!M4236,6)))</f>
        <v/>
      </c>
      <c r="L4236" s="36">
        <f>IF(C4236="Saliente Local",(IFERROR((LIMPIA(J4236,1)),0)),0)</f>
        <v>0</v>
      </c>
      <c r="M4236" s="36">
        <f>IF(C4236="Saliente Nacional",(IFERROR((LIMPIA(J4236,1)),0)),0)</f>
        <v>0</v>
      </c>
      <c r="N4236" s="36">
        <f>IF(C4236="Saliente Internacional",(IFERROR((LIMPIA(J4236,1)),0)),0)</f>
        <v>0</v>
      </c>
      <c r="O4236" s="36">
        <f>IF(C4236="Saliente Local",(IFERROR((LIMPIA(K4236,1)),0)),0)</f>
        <v>0</v>
      </c>
      <c r="P4236" s="36">
        <f>IF(C4236="Saliente Nacional",(IFERROR((LIMPIA(K4236,1)),0)),0)</f>
        <v>0</v>
      </c>
      <c r="Q4236" s="36">
        <f>IF(C4236="Saliente Internacional",(IFERROR((LIMPIA(K4236,1)),0)),0)</f>
        <v>0</v>
      </c>
      <c r="R4236" s="36">
        <f t="shared" si="199"/>
        <v>0</v>
      </c>
      <c r="S4236" s="36">
        <f t="shared" si="200"/>
        <v>0</v>
      </c>
    </row>
    <row r="4237" spans="1:19" x14ac:dyDescent="0.25">
      <c r="A4237" s="101">
        <f>'DETALLE DE CONEXIONES'!P4237</f>
        <v>0</v>
      </c>
      <c r="B4237" s="36">
        <f>'DETALLE DE CONEXIONES'!I4237</f>
        <v>0</v>
      </c>
      <c r="C4237" s="36">
        <f>'DETALLE DE CONEXIONES'!BB4237</f>
        <v>0</v>
      </c>
      <c r="D4237" s="36">
        <f>'DETALLE DE CONEXIONES'!E4237</f>
        <v>0</v>
      </c>
      <c r="E4237" s="36">
        <f t="shared" si="198"/>
        <v>1</v>
      </c>
      <c r="F4237" s="36">
        <f>IFERROR(LIMPIA('DETALLE DE CONEXIONES'!N4237,1),0)</f>
        <v>0</v>
      </c>
      <c r="G4237" s="36" t="str">
        <f>LEFT('DETALLE DE CONEXIONES'!BE4237,3)</f>
        <v/>
      </c>
      <c r="H4237" s="36" t="str">
        <f>RIGHT('DETALLE DE CONEXIONES'!AK4237,2)</f>
        <v/>
      </c>
      <c r="I4237" s="36" t="str">
        <f>LEFT('DETALLE DE CONEXIONES'!AK4237,3)</f>
        <v/>
      </c>
      <c r="J4237" s="36" t="str">
        <f>LEFT('DETALLE DE CONEXIONES'!M4237,3)</f>
        <v/>
      </c>
      <c r="K4237" s="36" t="str">
        <f>IF(LEN('DETALLE DE CONEXIONES'!M4237)&lt;12,(RIGHT('DETALLE DE CONEXIONES'!M4237,5)),(RIGHT('DETALLE DE CONEXIONES'!M4237,6)))</f>
        <v/>
      </c>
      <c r="L4237" s="36">
        <f>IF(C4237="Saliente Local",(IFERROR((LIMPIA(J4237,1)),0)),0)</f>
        <v>0</v>
      </c>
      <c r="M4237" s="36">
        <f>IF(C4237="Saliente Nacional",(IFERROR((LIMPIA(J4237,1)),0)),0)</f>
        <v>0</v>
      </c>
      <c r="N4237" s="36">
        <f>IF(C4237="Saliente Internacional",(IFERROR((LIMPIA(J4237,1)),0)),0)</f>
        <v>0</v>
      </c>
      <c r="O4237" s="36">
        <f>IF(C4237="Saliente Local",(IFERROR((LIMPIA(K4237,1)),0)),0)</f>
        <v>0</v>
      </c>
      <c r="P4237" s="36">
        <f>IF(C4237="Saliente Nacional",(IFERROR((LIMPIA(K4237,1)),0)),0)</f>
        <v>0</v>
      </c>
      <c r="Q4237" s="36">
        <f>IF(C4237="Saliente Internacional",(IFERROR((LIMPIA(K4237,1)),0)),0)</f>
        <v>0</v>
      </c>
      <c r="R4237" s="36">
        <f t="shared" si="199"/>
        <v>0</v>
      </c>
      <c r="S4237" s="36">
        <f t="shared" si="200"/>
        <v>0</v>
      </c>
    </row>
    <row r="4238" spans="1:19" x14ac:dyDescent="0.25">
      <c r="A4238" s="101">
        <f>'DETALLE DE CONEXIONES'!P4238</f>
        <v>0</v>
      </c>
      <c r="B4238" s="36">
        <f>'DETALLE DE CONEXIONES'!I4238</f>
        <v>0</v>
      </c>
      <c r="C4238" s="36">
        <f>'DETALLE DE CONEXIONES'!BB4238</f>
        <v>0</v>
      </c>
      <c r="D4238" s="36">
        <f>'DETALLE DE CONEXIONES'!E4238</f>
        <v>0</v>
      </c>
      <c r="E4238" s="36">
        <f t="shared" si="198"/>
        <v>1</v>
      </c>
      <c r="F4238" s="36">
        <f>IFERROR(LIMPIA('DETALLE DE CONEXIONES'!N4238,1),0)</f>
        <v>0</v>
      </c>
      <c r="G4238" s="36" t="str">
        <f>LEFT('DETALLE DE CONEXIONES'!BE4238,3)</f>
        <v/>
      </c>
      <c r="H4238" s="36" t="str">
        <f>RIGHT('DETALLE DE CONEXIONES'!AK4238,2)</f>
        <v/>
      </c>
      <c r="I4238" s="36" t="str">
        <f>LEFT('DETALLE DE CONEXIONES'!AK4238,3)</f>
        <v/>
      </c>
      <c r="J4238" s="36" t="str">
        <f>LEFT('DETALLE DE CONEXIONES'!M4238,3)</f>
        <v/>
      </c>
      <c r="K4238" s="36" t="str">
        <f>IF(LEN('DETALLE DE CONEXIONES'!M4238)&lt;12,(RIGHT('DETALLE DE CONEXIONES'!M4238,5)),(RIGHT('DETALLE DE CONEXIONES'!M4238,6)))</f>
        <v/>
      </c>
      <c r="L4238" s="36">
        <f>IF(C4238="Saliente Local",(IFERROR((LIMPIA(J4238,1)),0)),0)</f>
        <v>0</v>
      </c>
      <c r="M4238" s="36">
        <f>IF(C4238="Saliente Nacional",(IFERROR((LIMPIA(J4238,1)),0)),0)</f>
        <v>0</v>
      </c>
      <c r="N4238" s="36">
        <f>IF(C4238="Saliente Internacional",(IFERROR((LIMPIA(J4238,1)),0)),0)</f>
        <v>0</v>
      </c>
      <c r="O4238" s="36">
        <f>IF(C4238="Saliente Local",(IFERROR((LIMPIA(K4238,1)),0)),0)</f>
        <v>0</v>
      </c>
      <c r="P4238" s="36">
        <f>IF(C4238="Saliente Nacional",(IFERROR((LIMPIA(K4238,1)),0)),0)</f>
        <v>0</v>
      </c>
      <c r="Q4238" s="36">
        <f>IF(C4238="Saliente Internacional",(IFERROR((LIMPIA(K4238,1)),0)),0)</f>
        <v>0</v>
      </c>
      <c r="R4238" s="36">
        <f t="shared" si="199"/>
        <v>0</v>
      </c>
      <c r="S4238" s="36">
        <f t="shared" si="200"/>
        <v>0</v>
      </c>
    </row>
    <row r="4239" spans="1:19" x14ac:dyDescent="0.25">
      <c r="A4239" s="101">
        <f>'DETALLE DE CONEXIONES'!P4239</f>
        <v>0</v>
      </c>
      <c r="B4239" s="36">
        <f>'DETALLE DE CONEXIONES'!I4239</f>
        <v>0</v>
      </c>
      <c r="C4239" s="36">
        <f>'DETALLE DE CONEXIONES'!BB4239</f>
        <v>0</v>
      </c>
      <c r="D4239" s="36">
        <f>'DETALLE DE CONEXIONES'!E4239</f>
        <v>0</v>
      </c>
      <c r="E4239" s="36">
        <f t="shared" si="198"/>
        <v>1</v>
      </c>
      <c r="F4239" s="36">
        <f>IFERROR(LIMPIA('DETALLE DE CONEXIONES'!N4239,1),0)</f>
        <v>0</v>
      </c>
      <c r="G4239" s="36" t="str">
        <f>LEFT('DETALLE DE CONEXIONES'!BE4239,3)</f>
        <v/>
      </c>
      <c r="H4239" s="36" t="str">
        <f>RIGHT('DETALLE DE CONEXIONES'!AK4239,2)</f>
        <v/>
      </c>
      <c r="I4239" s="36" t="str">
        <f>LEFT('DETALLE DE CONEXIONES'!AK4239,3)</f>
        <v/>
      </c>
      <c r="J4239" s="36" t="str">
        <f>LEFT('DETALLE DE CONEXIONES'!M4239,3)</f>
        <v/>
      </c>
      <c r="K4239" s="36" t="str">
        <f>IF(LEN('DETALLE DE CONEXIONES'!M4239)&lt;12,(RIGHT('DETALLE DE CONEXIONES'!M4239,5)),(RIGHT('DETALLE DE CONEXIONES'!M4239,6)))</f>
        <v/>
      </c>
      <c r="L4239" s="36">
        <f>IF(C4239="Saliente Local",(IFERROR((LIMPIA(J4239,1)),0)),0)</f>
        <v>0</v>
      </c>
      <c r="M4239" s="36">
        <f>IF(C4239="Saliente Nacional",(IFERROR((LIMPIA(J4239,1)),0)),0)</f>
        <v>0</v>
      </c>
      <c r="N4239" s="36">
        <f>IF(C4239="Saliente Internacional",(IFERROR((LIMPIA(J4239,1)),0)),0)</f>
        <v>0</v>
      </c>
      <c r="O4239" s="36">
        <f>IF(C4239="Saliente Local",(IFERROR((LIMPIA(K4239,1)),0)),0)</f>
        <v>0</v>
      </c>
      <c r="P4239" s="36">
        <f>IF(C4239="Saliente Nacional",(IFERROR((LIMPIA(K4239,1)),0)),0)</f>
        <v>0</v>
      </c>
      <c r="Q4239" s="36">
        <f>IF(C4239="Saliente Internacional",(IFERROR((LIMPIA(K4239,1)),0)),0)</f>
        <v>0</v>
      </c>
      <c r="R4239" s="36">
        <f t="shared" si="199"/>
        <v>0</v>
      </c>
      <c r="S4239" s="36">
        <f t="shared" si="200"/>
        <v>0</v>
      </c>
    </row>
    <row r="4240" spans="1:19" x14ac:dyDescent="0.25">
      <c r="A4240" s="101">
        <f>'DETALLE DE CONEXIONES'!P4240</f>
        <v>0</v>
      </c>
      <c r="B4240" s="36">
        <f>'DETALLE DE CONEXIONES'!I4240</f>
        <v>0</v>
      </c>
      <c r="C4240" s="36">
        <f>'DETALLE DE CONEXIONES'!BB4240</f>
        <v>0</v>
      </c>
      <c r="D4240" s="36">
        <f>'DETALLE DE CONEXIONES'!E4240</f>
        <v>0</v>
      </c>
      <c r="E4240" s="36">
        <f t="shared" si="198"/>
        <v>1</v>
      </c>
      <c r="F4240" s="36">
        <f>IFERROR(LIMPIA('DETALLE DE CONEXIONES'!N4240,1),0)</f>
        <v>0</v>
      </c>
      <c r="G4240" s="36" t="str">
        <f>LEFT('DETALLE DE CONEXIONES'!BE4240,3)</f>
        <v/>
      </c>
      <c r="H4240" s="36" t="str">
        <f>RIGHT('DETALLE DE CONEXIONES'!AK4240,2)</f>
        <v/>
      </c>
      <c r="I4240" s="36" t="str">
        <f>LEFT('DETALLE DE CONEXIONES'!AK4240,3)</f>
        <v/>
      </c>
      <c r="J4240" s="36" t="str">
        <f>LEFT('DETALLE DE CONEXIONES'!M4240,3)</f>
        <v/>
      </c>
      <c r="K4240" s="36" t="str">
        <f>IF(LEN('DETALLE DE CONEXIONES'!M4240)&lt;12,(RIGHT('DETALLE DE CONEXIONES'!M4240,5)),(RIGHT('DETALLE DE CONEXIONES'!M4240,6)))</f>
        <v/>
      </c>
      <c r="L4240" s="36">
        <f>IF(C4240="Saliente Local",(IFERROR((LIMPIA(J4240,1)),0)),0)</f>
        <v>0</v>
      </c>
      <c r="M4240" s="36">
        <f>IF(C4240="Saliente Nacional",(IFERROR((LIMPIA(J4240,1)),0)),0)</f>
        <v>0</v>
      </c>
      <c r="N4240" s="36">
        <f>IF(C4240="Saliente Internacional",(IFERROR((LIMPIA(J4240,1)),0)),0)</f>
        <v>0</v>
      </c>
      <c r="O4240" s="36">
        <f>IF(C4240="Saliente Local",(IFERROR((LIMPIA(K4240,1)),0)),0)</f>
        <v>0</v>
      </c>
      <c r="P4240" s="36">
        <f>IF(C4240="Saliente Nacional",(IFERROR((LIMPIA(K4240,1)),0)),0)</f>
        <v>0</v>
      </c>
      <c r="Q4240" s="36">
        <f>IF(C4240="Saliente Internacional",(IFERROR((LIMPIA(K4240,1)),0)),0)</f>
        <v>0</v>
      </c>
      <c r="R4240" s="36">
        <f t="shared" si="199"/>
        <v>0</v>
      </c>
      <c r="S4240" s="36">
        <f t="shared" si="200"/>
        <v>0</v>
      </c>
    </row>
    <row r="4241" spans="1:19" x14ac:dyDescent="0.25">
      <c r="A4241" s="101">
        <f>'DETALLE DE CONEXIONES'!P4241</f>
        <v>0</v>
      </c>
      <c r="B4241" s="36">
        <f>'DETALLE DE CONEXIONES'!I4241</f>
        <v>0</v>
      </c>
      <c r="C4241" s="36">
        <f>'DETALLE DE CONEXIONES'!BB4241</f>
        <v>0</v>
      </c>
      <c r="D4241" s="36">
        <f>'DETALLE DE CONEXIONES'!E4241</f>
        <v>0</v>
      </c>
      <c r="E4241" s="36">
        <f t="shared" si="198"/>
        <v>1</v>
      </c>
      <c r="F4241" s="36">
        <f>IFERROR(LIMPIA('DETALLE DE CONEXIONES'!N4241,1),0)</f>
        <v>0</v>
      </c>
      <c r="G4241" s="36" t="str">
        <f>LEFT('DETALLE DE CONEXIONES'!BE4241,3)</f>
        <v/>
      </c>
      <c r="H4241" s="36" t="str">
        <f>RIGHT('DETALLE DE CONEXIONES'!AK4241,2)</f>
        <v/>
      </c>
      <c r="I4241" s="36" t="str">
        <f>LEFT('DETALLE DE CONEXIONES'!AK4241,3)</f>
        <v/>
      </c>
      <c r="J4241" s="36" t="str">
        <f>LEFT('DETALLE DE CONEXIONES'!M4241,3)</f>
        <v/>
      </c>
      <c r="K4241" s="36" t="str">
        <f>IF(LEN('DETALLE DE CONEXIONES'!M4241)&lt;12,(RIGHT('DETALLE DE CONEXIONES'!M4241,5)),(RIGHT('DETALLE DE CONEXIONES'!M4241,6)))</f>
        <v/>
      </c>
      <c r="L4241" s="36">
        <f>IF(C4241="Saliente Local",(IFERROR((LIMPIA(J4241,1)),0)),0)</f>
        <v>0</v>
      </c>
      <c r="M4241" s="36">
        <f>IF(C4241="Saliente Nacional",(IFERROR((LIMPIA(J4241,1)),0)),0)</f>
        <v>0</v>
      </c>
      <c r="N4241" s="36">
        <f>IF(C4241="Saliente Internacional",(IFERROR((LIMPIA(J4241,1)),0)),0)</f>
        <v>0</v>
      </c>
      <c r="O4241" s="36">
        <f>IF(C4241="Saliente Local",(IFERROR((LIMPIA(K4241,1)),0)),0)</f>
        <v>0</v>
      </c>
      <c r="P4241" s="36">
        <f>IF(C4241="Saliente Nacional",(IFERROR((LIMPIA(K4241,1)),0)),0)</f>
        <v>0</v>
      </c>
      <c r="Q4241" s="36">
        <f>IF(C4241="Saliente Internacional",(IFERROR((LIMPIA(K4241,1)),0)),0)</f>
        <v>0</v>
      </c>
      <c r="R4241" s="36">
        <f t="shared" si="199"/>
        <v>0</v>
      </c>
      <c r="S4241" s="36">
        <f t="shared" si="200"/>
        <v>0</v>
      </c>
    </row>
    <row r="4242" spans="1:19" x14ac:dyDescent="0.25">
      <c r="A4242" s="101">
        <f>'DETALLE DE CONEXIONES'!P4242</f>
        <v>0</v>
      </c>
      <c r="B4242" s="36">
        <f>'DETALLE DE CONEXIONES'!I4242</f>
        <v>0</v>
      </c>
      <c r="C4242" s="36">
        <f>'DETALLE DE CONEXIONES'!BB4242</f>
        <v>0</v>
      </c>
      <c r="D4242" s="36">
        <f>'DETALLE DE CONEXIONES'!E4242</f>
        <v>0</v>
      </c>
      <c r="E4242" s="36">
        <f t="shared" si="198"/>
        <v>1</v>
      </c>
      <c r="F4242" s="36">
        <f>IFERROR(LIMPIA('DETALLE DE CONEXIONES'!N4242,1),0)</f>
        <v>0</v>
      </c>
      <c r="G4242" s="36" t="str">
        <f>LEFT('DETALLE DE CONEXIONES'!BE4242,3)</f>
        <v/>
      </c>
      <c r="H4242" s="36" t="str">
        <f>RIGHT('DETALLE DE CONEXIONES'!AK4242,2)</f>
        <v/>
      </c>
      <c r="I4242" s="36" t="str">
        <f>LEFT('DETALLE DE CONEXIONES'!AK4242,3)</f>
        <v/>
      </c>
      <c r="J4242" s="36" t="str">
        <f>LEFT('DETALLE DE CONEXIONES'!M4242,3)</f>
        <v/>
      </c>
      <c r="K4242" s="36" t="str">
        <f>IF(LEN('DETALLE DE CONEXIONES'!M4242)&lt;12,(RIGHT('DETALLE DE CONEXIONES'!M4242,5)),(RIGHT('DETALLE DE CONEXIONES'!M4242,6)))</f>
        <v/>
      </c>
      <c r="L4242" s="36">
        <f>IF(C4242="Saliente Local",(IFERROR((LIMPIA(J4242,1)),0)),0)</f>
        <v>0</v>
      </c>
      <c r="M4242" s="36">
        <f>IF(C4242="Saliente Nacional",(IFERROR((LIMPIA(J4242,1)),0)),0)</f>
        <v>0</v>
      </c>
      <c r="N4242" s="36">
        <f>IF(C4242="Saliente Internacional",(IFERROR((LIMPIA(J4242,1)),0)),0)</f>
        <v>0</v>
      </c>
      <c r="O4242" s="36">
        <f>IF(C4242="Saliente Local",(IFERROR((LIMPIA(K4242,1)),0)),0)</f>
        <v>0</v>
      </c>
      <c r="P4242" s="36">
        <f>IF(C4242="Saliente Nacional",(IFERROR((LIMPIA(K4242,1)),0)),0)</f>
        <v>0</v>
      </c>
      <c r="Q4242" s="36">
        <f>IF(C4242="Saliente Internacional",(IFERROR((LIMPIA(K4242,1)),0)),0)</f>
        <v>0</v>
      </c>
      <c r="R4242" s="36">
        <f t="shared" si="199"/>
        <v>0</v>
      </c>
      <c r="S4242" s="36">
        <f t="shared" si="200"/>
        <v>0</v>
      </c>
    </row>
    <row r="4243" spans="1:19" x14ac:dyDescent="0.25">
      <c r="A4243" s="101">
        <f>'DETALLE DE CONEXIONES'!P4243</f>
        <v>0</v>
      </c>
      <c r="B4243" s="36">
        <f>'DETALLE DE CONEXIONES'!I4243</f>
        <v>0</v>
      </c>
      <c r="C4243" s="36">
        <f>'DETALLE DE CONEXIONES'!BB4243</f>
        <v>0</v>
      </c>
      <c r="D4243" s="36">
        <f>'DETALLE DE CONEXIONES'!E4243</f>
        <v>0</v>
      </c>
      <c r="E4243" s="36">
        <f t="shared" si="198"/>
        <v>1</v>
      </c>
      <c r="F4243" s="36">
        <f>IFERROR(LIMPIA('DETALLE DE CONEXIONES'!N4243,1),0)</f>
        <v>0</v>
      </c>
      <c r="G4243" s="36" t="str">
        <f>LEFT('DETALLE DE CONEXIONES'!BE4243,3)</f>
        <v/>
      </c>
      <c r="H4243" s="36" t="str">
        <f>RIGHT('DETALLE DE CONEXIONES'!AK4243,2)</f>
        <v/>
      </c>
      <c r="I4243" s="36" t="str">
        <f>LEFT('DETALLE DE CONEXIONES'!AK4243,3)</f>
        <v/>
      </c>
      <c r="J4243" s="36" t="str">
        <f>LEFT('DETALLE DE CONEXIONES'!M4243,3)</f>
        <v/>
      </c>
      <c r="K4243" s="36" t="str">
        <f>IF(LEN('DETALLE DE CONEXIONES'!M4243)&lt;12,(RIGHT('DETALLE DE CONEXIONES'!M4243,5)),(RIGHT('DETALLE DE CONEXIONES'!M4243,6)))</f>
        <v/>
      </c>
      <c r="L4243" s="36">
        <f>IF(C4243="Saliente Local",(IFERROR((LIMPIA(J4243,1)),0)),0)</f>
        <v>0</v>
      </c>
      <c r="M4243" s="36">
        <f>IF(C4243="Saliente Nacional",(IFERROR((LIMPIA(J4243,1)),0)),0)</f>
        <v>0</v>
      </c>
      <c r="N4243" s="36">
        <f>IF(C4243="Saliente Internacional",(IFERROR((LIMPIA(J4243,1)),0)),0)</f>
        <v>0</v>
      </c>
      <c r="O4243" s="36">
        <f>IF(C4243="Saliente Local",(IFERROR((LIMPIA(K4243,1)),0)),0)</f>
        <v>0</v>
      </c>
      <c r="P4243" s="36">
        <f>IF(C4243="Saliente Nacional",(IFERROR((LIMPIA(K4243,1)),0)),0)</f>
        <v>0</v>
      </c>
      <c r="Q4243" s="36">
        <f>IF(C4243="Saliente Internacional",(IFERROR((LIMPIA(K4243,1)),0)),0)</f>
        <v>0</v>
      </c>
      <c r="R4243" s="36">
        <f t="shared" si="199"/>
        <v>0</v>
      </c>
      <c r="S4243" s="36">
        <f t="shared" si="200"/>
        <v>0</v>
      </c>
    </row>
    <row r="4244" spans="1:19" x14ac:dyDescent="0.25">
      <c r="A4244" s="101">
        <f>'DETALLE DE CONEXIONES'!P4244</f>
        <v>0</v>
      </c>
      <c r="B4244" s="36">
        <f>'DETALLE DE CONEXIONES'!I4244</f>
        <v>0</v>
      </c>
      <c r="C4244" s="36">
        <f>'DETALLE DE CONEXIONES'!BB4244</f>
        <v>0</v>
      </c>
      <c r="D4244" s="36">
        <f>'DETALLE DE CONEXIONES'!E4244</f>
        <v>0</v>
      </c>
      <c r="E4244" s="36">
        <f t="shared" si="198"/>
        <v>1</v>
      </c>
      <c r="F4244" s="36">
        <f>IFERROR(LIMPIA('DETALLE DE CONEXIONES'!N4244,1),0)</f>
        <v>0</v>
      </c>
      <c r="G4244" s="36" t="str">
        <f>LEFT('DETALLE DE CONEXIONES'!BE4244,3)</f>
        <v/>
      </c>
      <c r="H4244" s="36" t="str">
        <f>RIGHT('DETALLE DE CONEXIONES'!AK4244,2)</f>
        <v/>
      </c>
      <c r="I4244" s="36" t="str">
        <f>LEFT('DETALLE DE CONEXIONES'!AK4244,3)</f>
        <v/>
      </c>
      <c r="J4244" s="36" t="str">
        <f>LEFT('DETALLE DE CONEXIONES'!M4244,3)</f>
        <v/>
      </c>
      <c r="K4244" s="36" t="str">
        <f>IF(LEN('DETALLE DE CONEXIONES'!M4244)&lt;12,(RIGHT('DETALLE DE CONEXIONES'!M4244,5)),(RIGHT('DETALLE DE CONEXIONES'!M4244,6)))</f>
        <v/>
      </c>
      <c r="L4244" s="36">
        <f>IF(C4244="Saliente Local",(IFERROR((LIMPIA(J4244,1)),0)),0)</f>
        <v>0</v>
      </c>
      <c r="M4244" s="36">
        <f>IF(C4244="Saliente Nacional",(IFERROR((LIMPIA(J4244,1)),0)),0)</f>
        <v>0</v>
      </c>
      <c r="N4244" s="36">
        <f>IF(C4244="Saliente Internacional",(IFERROR((LIMPIA(J4244,1)),0)),0)</f>
        <v>0</v>
      </c>
      <c r="O4244" s="36">
        <f>IF(C4244="Saliente Local",(IFERROR((LIMPIA(K4244,1)),0)),0)</f>
        <v>0</v>
      </c>
      <c r="P4244" s="36">
        <f>IF(C4244="Saliente Nacional",(IFERROR((LIMPIA(K4244,1)),0)),0)</f>
        <v>0</v>
      </c>
      <c r="Q4244" s="36">
        <f>IF(C4244="Saliente Internacional",(IFERROR((LIMPIA(K4244,1)),0)),0)</f>
        <v>0</v>
      </c>
      <c r="R4244" s="36">
        <f t="shared" si="199"/>
        <v>0</v>
      </c>
      <c r="S4244" s="36">
        <f t="shared" si="200"/>
        <v>0</v>
      </c>
    </row>
    <row r="4245" spans="1:19" x14ac:dyDescent="0.25">
      <c r="A4245" s="101">
        <f>'DETALLE DE CONEXIONES'!P4245</f>
        <v>0</v>
      </c>
      <c r="B4245" s="36">
        <f>'DETALLE DE CONEXIONES'!I4245</f>
        <v>0</v>
      </c>
      <c r="C4245" s="36">
        <f>'DETALLE DE CONEXIONES'!BB4245</f>
        <v>0</v>
      </c>
      <c r="D4245" s="36">
        <f>'DETALLE DE CONEXIONES'!E4245</f>
        <v>0</v>
      </c>
      <c r="E4245" s="36">
        <f t="shared" si="198"/>
        <v>1</v>
      </c>
      <c r="F4245" s="36">
        <f>IFERROR(LIMPIA('DETALLE DE CONEXIONES'!N4245,1),0)</f>
        <v>0</v>
      </c>
      <c r="G4245" s="36" t="str">
        <f>LEFT('DETALLE DE CONEXIONES'!BE4245,3)</f>
        <v/>
      </c>
      <c r="H4245" s="36" t="str">
        <f>RIGHT('DETALLE DE CONEXIONES'!AK4245,2)</f>
        <v/>
      </c>
      <c r="I4245" s="36" t="str">
        <f>LEFT('DETALLE DE CONEXIONES'!AK4245,3)</f>
        <v/>
      </c>
      <c r="J4245" s="36" t="str">
        <f>LEFT('DETALLE DE CONEXIONES'!M4245,3)</f>
        <v/>
      </c>
      <c r="K4245" s="36" t="str">
        <f>IF(LEN('DETALLE DE CONEXIONES'!M4245)&lt;12,(RIGHT('DETALLE DE CONEXIONES'!M4245,5)),(RIGHT('DETALLE DE CONEXIONES'!M4245,6)))</f>
        <v/>
      </c>
      <c r="L4245" s="36">
        <f>IF(C4245="Saliente Local",(IFERROR((LIMPIA(J4245,1)),0)),0)</f>
        <v>0</v>
      </c>
      <c r="M4245" s="36">
        <f>IF(C4245="Saliente Nacional",(IFERROR((LIMPIA(J4245,1)),0)),0)</f>
        <v>0</v>
      </c>
      <c r="N4245" s="36">
        <f>IF(C4245="Saliente Internacional",(IFERROR((LIMPIA(J4245,1)),0)),0)</f>
        <v>0</v>
      </c>
      <c r="O4245" s="36">
        <f>IF(C4245="Saliente Local",(IFERROR((LIMPIA(K4245,1)),0)),0)</f>
        <v>0</v>
      </c>
      <c r="P4245" s="36">
        <f>IF(C4245="Saliente Nacional",(IFERROR((LIMPIA(K4245,1)),0)),0)</f>
        <v>0</v>
      </c>
      <c r="Q4245" s="36">
        <f>IF(C4245="Saliente Internacional",(IFERROR((LIMPIA(K4245,1)),0)),0)</f>
        <v>0</v>
      </c>
      <c r="R4245" s="36">
        <f t="shared" si="199"/>
        <v>0</v>
      </c>
      <c r="S4245" s="36">
        <f t="shared" si="200"/>
        <v>0</v>
      </c>
    </row>
    <row r="4246" spans="1:19" x14ac:dyDescent="0.25">
      <c r="A4246" s="101">
        <f>'DETALLE DE CONEXIONES'!P4246</f>
        <v>0</v>
      </c>
      <c r="B4246" s="36">
        <f>'DETALLE DE CONEXIONES'!I4246</f>
        <v>0</v>
      </c>
      <c r="C4246" s="36">
        <f>'DETALLE DE CONEXIONES'!BB4246</f>
        <v>0</v>
      </c>
      <c r="D4246" s="36">
        <f>'DETALLE DE CONEXIONES'!E4246</f>
        <v>0</v>
      </c>
      <c r="E4246" s="36">
        <f t="shared" si="198"/>
        <v>1</v>
      </c>
      <c r="F4246" s="36">
        <f>IFERROR(LIMPIA('DETALLE DE CONEXIONES'!N4246,1),0)</f>
        <v>0</v>
      </c>
      <c r="G4246" s="36" t="str">
        <f>LEFT('DETALLE DE CONEXIONES'!BE4246,3)</f>
        <v/>
      </c>
      <c r="H4246" s="36" t="str">
        <f>RIGHT('DETALLE DE CONEXIONES'!AK4246,2)</f>
        <v/>
      </c>
      <c r="I4246" s="36" t="str">
        <f>LEFT('DETALLE DE CONEXIONES'!AK4246,3)</f>
        <v/>
      </c>
      <c r="J4246" s="36" t="str">
        <f>LEFT('DETALLE DE CONEXIONES'!M4246,3)</f>
        <v/>
      </c>
      <c r="K4246" s="36" t="str">
        <f>IF(LEN('DETALLE DE CONEXIONES'!M4246)&lt;12,(RIGHT('DETALLE DE CONEXIONES'!M4246,5)),(RIGHT('DETALLE DE CONEXIONES'!M4246,6)))</f>
        <v/>
      </c>
      <c r="L4246" s="36">
        <f>IF(C4246="Saliente Local",(IFERROR((LIMPIA(J4246,1)),0)),0)</f>
        <v>0</v>
      </c>
      <c r="M4246" s="36">
        <f>IF(C4246="Saliente Nacional",(IFERROR((LIMPIA(J4246,1)),0)),0)</f>
        <v>0</v>
      </c>
      <c r="N4246" s="36">
        <f>IF(C4246="Saliente Internacional",(IFERROR((LIMPIA(J4246,1)),0)),0)</f>
        <v>0</v>
      </c>
      <c r="O4246" s="36">
        <f>IF(C4246="Saliente Local",(IFERROR((LIMPIA(K4246,1)),0)),0)</f>
        <v>0</v>
      </c>
      <c r="P4246" s="36">
        <f>IF(C4246="Saliente Nacional",(IFERROR((LIMPIA(K4246,1)),0)),0)</f>
        <v>0</v>
      </c>
      <c r="Q4246" s="36">
        <f>IF(C4246="Saliente Internacional",(IFERROR((LIMPIA(K4246,1)),0)),0)</f>
        <v>0</v>
      </c>
      <c r="R4246" s="36">
        <f t="shared" si="199"/>
        <v>0</v>
      </c>
      <c r="S4246" s="36">
        <f t="shared" si="200"/>
        <v>0</v>
      </c>
    </row>
    <row r="4247" spans="1:19" x14ac:dyDescent="0.25">
      <c r="A4247" s="101">
        <f>'DETALLE DE CONEXIONES'!P4247</f>
        <v>0</v>
      </c>
      <c r="B4247" s="36">
        <f>'DETALLE DE CONEXIONES'!I4247</f>
        <v>0</v>
      </c>
      <c r="C4247" s="36">
        <f>'DETALLE DE CONEXIONES'!BB4247</f>
        <v>0</v>
      </c>
      <c r="D4247" s="36">
        <f>'DETALLE DE CONEXIONES'!E4247</f>
        <v>0</v>
      </c>
      <c r="E4247" s="36">
        <f t="shared" si="198"/>
        <v>1</v>
      </c>
      <c r="F4247" s="36">
        <f>IFERROR(LIMPIA('DETALLE DE CONEXIONES'!N4247,1),0)</f>
        <v>0</v>
      </c>
      <c r="G4247" s="36" t="str">
        <f>LEFT('DETALLE DE CONEXIONES'!BE4247,3)</f>
        <v/>
      </c>
      <c r="H4247" s="36" t="str">
        <f>RIGHT('DETALLE DE CONEXIONES'!AK4247,2)</f>
        <v/>
      </c>
      <c r="I4247" s="36" t="str">
        <f>LEFT('DETALLE DE CONEXIONES'!AK4247,3)</f>
        <v/>
      </c>
      <c r="J4247" s="36" t="str">
        <f>LEFT('DETALLE DE CONEXIONES'!M4247,3)</f>
        <v/>
      </c>
      <c r="K4247" s="36" t="str">
        <f>IF(LEN('DETALLE DE CONEXIONES'!M4247)&lt;12,(RIGHT('DETALLE DE CONEXIONES'!M4247,5)),(RIGHT('DETALLE DE CONEXIONES'!M4247,6)))</f>
        <v/>
      </c>
      <c r="L4247" s="36">
        <f>IF(C4247="Saliente Local",(IFERROR((LIMPIA(J4247,1)),0)),0)</f>
        <v>0</v>
      </c>
      <c r="M4247" s="36">
        <f>IF(C4247="Saliente Nacional",(IFERROR((LIMPIA(J4247,1)),0)),0)</f>
        <v>0</v>
      </c>
      <c r="N4247" s="36">
        <f>IF(C4247="Saliente Internacional",(IFERROR((LIMPIA(J4247,1)),0)),0)</f>
        <v>0</v>
      </c>
      <c r="O4247" s="36">
        <f>IF(C4247="Saliente Local",(IFERROR((LIMPIA(K4247,1)),0)),0)</f>
        <v>0</v>
      </c>
      <c r="P4247" s="36">
        <f>IF(C4247="Saliente Nacional",(IFERROR((LIMPIA(K4247,1)),0)),0)</f>
        <v>0</v>
      </c>
      <c r="Q4247" s="36">
        <f>IF(C4247="Saliente Internacional",(IFERROR((LIMPIA(K4247,1)),0)),0)</f>
        <v>0</v>
      </c>
      <c r="R4247" s="36">
        <f t="shared" si="199"/>
        <v>0</v>
      </c>
      <c r="S4247" s="36">
        <f t="shared" si="200"/>
        <v>0</v>
      </c>
    </row>
    <row r="4248" spans="1:19" x14ac:dyDescent="0.25">
      <c r="A4248" s="101">
        <f>'DETALLE DE CONEXIONES'!P4248</f>
        <v>0</v>
      </c>
      <c r="B4248" s="36">
        <f>'DETALLE DE CONEXIONES'!I4248</f>
        <v>0</v>
      </c>
      <c r="C4248" s="36">
        <f>'DETALLE DE CONEXIONES'!BB4248</f>
        <v>0</v>
      </c>
      <c r="D4248" s="36">
        <f>'DETALLE DE CONEXIONES'!E4248</f>
        <v>0</v>
      </c>
      <c r="E4248" s="36">
        <f t="shared" si="198"/>
        <v>1</v>
      </c>
      <c r="F4248" s="36">
        <f>IFERROR(LIMPIA('DETALLE DE CONEXIONES'!N4248,1),0)</f>
        <v>0</v>
      </c>
      <c r="G4248" s="36" t="str">
        <f>LEFT('DETALLE DE CONEXIONES'!BE4248,3)</f>
        <v/>
      </c>
      <c r="H4248" s="36" t="str">
        <f>RIGHT('DETALLE DE CONEXIONES'!AK4248,2)</f>
        <v/>
      </c>
      <c r="I4248" s="36" t="str">
        <f>LEFT('DETALLE DE CONEXIONES'!AK4248,3)</f>
        <v/>
      </c>
      <c r="J4248" s="36" t="str">
        <f>LEFT('DETALLE DE CONEXIONES'!M4248,3)</f>
        <v/>
      </c>
      <c r="K4248" s="36" t="str">
        <f>IF(LEN('DETALLE DE CONEXIONES'!M4248)&lt;12,(RIGHT('DETALLE DE CONEXIONES'!M4248,5)),(RIGHT('DETALLE DE CONEXIONES'!M4248,6)))</f>
        <v/>
      </c>
      <c r="L4248" s="36">
        <f>IF(C4248="Saliente Local",(IFERROR((LIMPIA(J4248,1)),0)),0)</f>
        <v>0</v>
      </c>
      <c r="M4248" s="36">
        <f>IF(C4248="Saliente Nacional",(IFERROR((LIMPIA(J4248,1)),0)),0)</f>
        <v>0</v>
      </c>
      <c r="N4248" s="36">
        <f>IF(C4248="Saliente Internacional",(IFERROR((LIMPIA(J4248,1)),0)),0)</f>
        <v>0</v>
      </c>
      <c r="O4248" s="36">
        <f>IF(C4248="Saliente Local",(IFERROR((LIMPIA(K4248,1)),0)),0)</f>
        <v>0</v>
      </c>
      <c r="P4248" s="36">
        <f>IF(C4248="Saliente Nacional",(IFERROR((LIMPIA(K4248,1)),0)),0)</f>
        <v>0</v>
      </c>
      <c r="Q4248" s="36">
        <f>IF(C4248="Saliente Internacional",(IFERROR((LIMPIA(K4248,1)),0)),0)</f>
        <v>0</v>
      </c>
      <c r="R4248" s="36">
        <f t="shared" si="199"/>
        <v>0</v>
      </c>
      <c r="S4248" s="36">
        <f t="shared" si="200"/>
        <v>0</v>
      </c>
    </row>
    <row r="4249" spans="1:19" x14ac:dyDescent="0.25">
      <c r="A4249" s="101">
        <f>'DETALLE DE CONEXIONES'!P4249</f>
        <v>0</v>
      </c>
      <c r="B4249" s="36">
        <f>'DETALLE DE CONEXIONES'!I4249</f>
        <v>0</v>
      </c>
      <c r="C4249" s="36">
        <f>'DETALLE DE CONEXIONES'!BB4249</f>
        <v>0</v>
      </c>
      <c r="D4249" s="36">
        <f>'DETALLE DE CONEXIONES'!E4249</f>
        <v>0</v>
      </c>
      <c r="E4249" s="36">
        <f t="shared" si="198"/>
        <v>1</v>
      </c>
      <c r="F4249" s="36">
        <f>IFERROR(LIMPIA('DETALLE DE CONEXIONES'!N4249,1),0)</f>
        <v>0</v>
      </c>
      <c r="G4249" s="36" t="str">
        <f>LEFT('DETALLE DE CONEXIONES'!BE4249,3)</f>
        <v/>
      </c>
      <c r="H4249" s="36" t="str">
        <f>RIGHT('DETALLE DE CONEXIONES'!AK4249,2)</f>
        <v/>
      </c>
      <c r="I4249" s="36" t="str">
        <f>LEFT('DETALLE DE CONEXIONES'!AK4249,3)</f>
        <v/>
      </c>
      <c r="J4249" s="36" t="str">
        <f>LEFT('DETALLE DE CONEXIONES'!M4249,3)</f>
        <v/>
      </c>
      <c r="K4249" s="36" t="str">
        <f>IF(LEN('DETALLE DE CONEXIONES'!M4249)&lt;12,(RIGHT('DETALLE DE CONEXIONES'!M4249,5)),(RIGHT('DETALLE DE CONEXIONES'!M4249,6)))</f>
        <v/>
      </c>
      <c r="L4249" s="36">
        <f>IF(C4249="Saliente Local",(IFERROR((LIMPIA(J4249,1)),0)),0)</f>
        <v>0</v>
      </c>
      <c r="M4249" s="36">
        <f>IF(C4249="Saliente Nacional",(IFERROR((LIMPIA(J4249,1)),0)),0)</f>
        <v>0</v>
      </c>
      <c r="N4249" s="36">
        <f>IF(C4249="Saliente Internacional",(IFERROR((LIMPIA(J4249,1)),0)),0)</f>
        <v>0</v>
      </c>
      <c r="O4249" s="36">
        <f>IF(C4249="Saliente Local",(IFERROR((LIMPIA(K4249,1)),0)),0)</f>
        <v>0</v>
      </c>
      <c r="P4249" s="36">
        <f>IF(C4249="Saliente Nacional",(IFERROR((LIMPIA(K4249,1)),0)),0)</f>
        <v>0</v>
      </c>
      <c r="Q4249" s="36">
        <f>IF(C4249="Saliente Internacional",(IFERROR((LIMPIA(K4249,1)),0)),0)</f>
        <v>0</v>
      </c>
      <c r="R4249" s="36">
        <f t="shared" si="199"/>
        <v>0</v>
      </c>
      <c r="S4249" s="36">
        <f t="shared" si="200"/>
        <v>0</v>
      </c>
    </row>
    <row r="4250" spans="1:19" x14ac:dyDescent="0.25">
      <c r="A4250" s="101">
        <f>'DETALLE DE CONEXIONES'!P4250</f>
        <v>0</v>
      </c>
      <c r="B4250" s="36">
        <f>'DETALLE DE CONEXIONES'!I4250</f>
        <v>0</v>
      </c>
      <c r="C4250" s="36">
        <f>'DETALLE DE CONEXIONES'!BB4250</f>
        <v>0</v>
      </c>
      <c r="D4250" s="36">
        <f>'DETALLE DE CONEXIONES'!E4250</f>
        <v>0</v>
      </c>
      <c r="E4250" s="36">
        <f t="shared" si="198"/>
        <v>1</v>
      </c>
      <c r="F4250" s="36">
        <f>IFERROR(LIMPIA('DETALLE DE CONEXIONES'!N4250,1),0)</f>
        <v>0</v>
      </c>
      <c r="G4250" s="36" t="str">
        <f>LEFT('DETALLE DE CONEXIONES'!BE4250,3)</f>
        <v/>
      </c>
      <c r="H4250" s="36" t="str">
        <f>RIGHT('DETALLE DE CONEXIONES'!AK4250,2)</f>
        <v/>
      </c>
      <c r="I4250" s="36" t="str">
        <f>LEFT('DETALLE DE CONEXIONES'!AK4250,3)</f>
        <v/>
      </c>
      <c r="J4250" s="36" t="str">
        <f>LEFT('DETALLE DE CONEXIONES'!M4250,3)</f>
        <v/>
      </c>
      <c r="K4250" s="36" t="str">
        <f>IF(LEN('DETALLE DE CONEXIONES'!M4250)&lt;12,(RIGHT('DETALLE DE CONEXIONES'!M4250,5)),(RIGHT('DETALLE DE CONEXIONES'!M4250,6)))</f>
        <v/>
      </c>
      <c r="L4250" s="36">
        <f>IF(C4250="Saliente Local",(IFERROR((LIMPIA(J4250,1)),0)),0)</f>
        <v>0</v>
      </c>
      <c r="M4250" s="36">
        <f>IF(C4250="Saliente Nacional",(IFERROR((LIMPIA(J4250,1)),0)),0)</f>
        <v>0</v>
      </c>
      <c r="N4250" s="36">
        <f>IF(C4250="Saliente Internacional",(IFERROR((LIMPIA(J4250,1)),0)),0)</f>
        <v>0</v>
      </c>
      <c r="O4250" s="36">
        <f>IF(C4250="Saliente Local",(IFERROR((LIMPIA(K4250,1)),0)),0)</f>
        <v>0</v>
      </c>
      <c r="P4250" s="36">
        <f>IF(C4250="Saliente Nacional",(IFERROR((LIMPIA(K4250,1)),0)),0)</f>
        <v>0</v>
      </c>
      <c r="Q4250" s="36">
        <f>IF(C4250="Saliente Internacional",(IFERROR((LIMPIA(K4250,1)),0)),0)</f>
        <v>0</v>
      </c>
      <c r="R4250" s="36">
        <f t="shared" si="199"/>
        <v>0</v>
      </c>
      <c r="S4250" s="36">
        <f t="shared" si="200"/>
        <v>0</v>
      </c>
    </row>
    <row r="4251" spans="1:19" x14ac:dyDescent="0.25">
      <c r="A4251" s="101">
        <f>'DETALLE DE CONEXIONES'!P4251</f>
        <v>0</v>
      </c>
      <c r="B4251" s="36">
        <f>'DETALLE DE CONEXIONES'!I4251</f>
        <v>0</v>
      </c>
      <c r="C4251" s="36">
        <f>'DETALLE DE CONEXIONES'!BB4251</f>
        <v>0</v>
      </c>
      <c r="D4251" s="36">
        <f>'DETALLE DE CONEXIONES'!E4251</f>
        <v>0</v>
      </c>
      <c r="E4251" s="36">
        <f t="shared" si="198"/>
        <v>1</v>
      </c>
      <c r="F4251" s="36">
        <f>IFERROR(LIMPIA('DETALLE DE CONEXIONES'!N4251,1),0)</f>
        <v>0</v>
      </c>
      <c r="G4251" s="36" t="str">
        <f>LEFT('DETALLE DE CONEXIONES'!BE4251,3)</f>
        <v/>
      </c>
      <c r="H4251" s="36" t="str">
        <f>RIGHT('DETALLE DE CONEXIONES'!AK4251,2)</f>
        <v/>
      </c>
      <c r="I4251" s="36" t="str">
        <f>LEFT('DETALLE DE CONEXIONES'!AK4251,3)</f>
        <v/>
      </c>
      <c r="J4251" s="36" t="str">
        <f>LEFT('DETALLE DE CONEXIONES'!M4251,3)</f>
        <v/>
      </c>
      <c r="K4251" s="36" t="str">
        <f>IF(LEN('DETALLE DE CONEXIONES'!M4251)&lt;12,(RIGHT('DETALLE DE CONEXIONES'!M4251,5)),(RIGHT('DETALLE DE CONEXIONES'!M4251,6)))</f>
        <v/>
      </c>
      <c r="L4251" s="36">
        <f>IF(C4251="Saliente Local",(IFERROR((LIMPIA(J4251,1)),0)),0)</f>
        <v>0</v>
      </c>
      <c r="M4251" s="36">
        <f>IF(C4251="Saliente Nacional",(IFERROR((LIMPIA(J4251,1)),0)),0)</f>
        <v>0</v>
      </c>
      <c r="N4251" s="36">
        <f>IF(C4251="Saliente Internacional",(IFERROR((LIMPIA(J4251,1)),0)),0)</f>
        <v>0</v>
      </c>
      <c r="O4251" s="36">
        <f>IF(C4251="Saliente Local",(IFERROR((LIMPIA(K4251,1)),0)),0)</f>
        <v>0</v>
      </c>
      <c r="P4251" s="36">
        <f>IF(C4251="Saliente Nacional",(IFERROR((LIMPIA(K4251,1)),0)),0)</f>
        <v>0</v>
      </c>
      <c r="Q4251" s="36">
        <f>IF(C4251="Saliente Internacional",(IFERROR((LIMPIA(K4251,1)),0)),0)</f>
        <v>0</v>
      </c>
      <c r="R4251" s="36">
        <f t="shared" si="199"/>
        <v>0</v>
      </c>
      <c r="S4251" s="36">
        <f t="shared" si="200"/>
        <v>0</v>
      </c>
    </row>
    <row r="4252" spans="1:19" x14ac:dyDescent="0.25">
      <c r="A4252" s="101">
        <f>'DETALLE DE CONEXIONES'!P4252</f>
        <v>0</v>
      </c>
      <c r="B4252" s="36">
        <f>'DETALLE DE CONEXIONES'!I4252</f>
        <v>0</v>
      </c>
      <c r="C4252" s="36">
        <f>'DETALLE DE CONEXIONES'!BB4252</f>
        <v>0</v>
      </c>
      <c r="D4252" s="36">
        <f>'DETALLE DE CONEXIONES'!E4252</f>
        <v>0</v>
      </c>
      <c r="E4252" s="36">
        <f t="shared" si="198"/>
        <v>1</v>
      </c>
      <c r="F4252" s="36">
        <f>IFERROR(LIMPIA('DETALLE DE CONEXIONES'!N4252,1),0)</f>
        <v>0</v>
      </c>
      <c r="G4252" s="36" t="str">
        <f>LEFT('DETALLE DE CONEXIONES'!BE4252,3)</f>
        <v/>
      </c>
      <c r="H4252" s="36" t="str">
        <f>RIGHT('DETALLE DE CONEXIONES'!AK4252,2)</f>
        <v/>
      </c>
      <c r="I4252" s="36" t="str">
        <f>LEFT('DETALLE DE CONEXIONES'!AK4252,3)</f>
        <v/>
      </c>
      <c r="J4252" s="36" t="str">
        <f>LEFT('DETALLE DE CONEXIONES'!M4252,3)</f>
        <v/>
      </c>
      <c r="K4252" s="36" t="str">
        <f>IF(LEN('DETALLE DE CONEXIONES'!M4252)&lt;12,(RIGHT('DETALLE DE CONEXIONES'!M4252,5)),(RIGHT('DETALLE DE CONEXIONES'!M4252,6)))</f>
        <v/>
      </c>
      <c r="L4252" s="36">
        <f>IF(C4252="Saliente Local",(IFERROR((LIMPIA(J4252,1)),0)),0)</f>
        <v>0</v>
      </c>
      <c r="M4252" s="36">
        <f>IF(C4252="Saliente Nacional",(IFERROR((LIMPIA(J4252,1)),0)),0)</f>
        <v>0</v>
      </c>
      <c r="N4252" s="36">
        <f>IF(C4252="Saliente Internacional",(IFERROR((LIMPIA(J4252,1)),0)),0)</f>
        <v>0</v>
      </c>
      <c r="O4252" s="36">
        <f>IF(C4252="Saliente Local",(IFERROR((LIMPIA(K4252,1)),0)),0)</f>
        <v>0</v>
      </c>
      <c r="P4252" s="36">
        <f>IF(C4252="Saliente Nacional",(IFERROR((LIMPIA(K4252,1)),0)),0)</f>
        <v>0</v>
      </c>
      <c r="Q4252" s="36">
        <f>IF(C4252="Saliente Internacional",(IFERROR((LIMPIA(K4252,1)),0)),0)</f>
        <v>0</v>
      </c>
      <c r="R4252" s="36">
        <f t="shared" si="199"/>
        <v>0</v>
      </c>
      <c r="S4252" s="36">
        <f t="shared" si="200"/>
        <v>0</v>
      </c>
    </row>
    <row r="4253" spans="1:19" x14ac:dyDescent="0.25">
      <c r="A4253" s="101">
        <f>'DETALLE DE CONEXIONES'!P4253</f>
        <v>0</v>
      </c>
      <c r="B4253" s="36">
        <f>'DETALLE DE CONEXIONES'!I4253</f>
        <v>0</v>
      </c>
      <c r="C4253" s="36">
        <f>'DETALLE DE CONEXIONES'!BB4253</f>
        <v>0</v>
      </c>
      <c r="D4253" s="36">
        <f>'DETALLE DE CONEXIONES'!E4253</f>
        <v>0</v>
      </c>
      <c r="E4253" s="36">
        <f t="shared" si="198"/>
        <v>1</v>
      </c>
      <c r="F4253" s="36">
        <f>IFERROR(LIMPIA('DETALLE DE CONEXIONES'!N4253,1),0)</f>
        <v>0</v>
      </c>
      <c r="G4253" s="36" t="str">
        <f>LEFT('DETALLE DE CONEXIONES'!BE4253,3)</f>
        <v/>
      </c>
      <c r="H4253" s="36" t="str">
        <f>RIGHT('DETALLE DE CONEXIONES'!AK4253,2)</f>
        <v/>
      </c>
      <c r="I4253" s="36" t="str">
        <f>LEFT('DETALLE DE CONEXIONES'!AK4253,3)</f>
        <v/>
      </c>
      <c r="J4253" s="36" t="str">
        <f>LEFT('DETALLE DE CONEXIONES'!M4253,3)</f>
        <v/>
      </c>
      <c r="K4253" s="36" t="str">
        <f>IF(LEN('DETALLE DE CONEXIONES'!M4253)&lt;12,(RIGHT('DETALLE DE CONEXIONES'!M4253,5)),(RIGHT('DETALLE DE CONEXIONES'!M4253,6)))</f>
        <v/>
      </c>
      <c r="L4253" s="36">
        <f>IF(C4253="Saliente Local",(IFERROR((LIMPIA(J4253,1)),0)),0)</f>
        <v>0</v>
      </c>
      <c r="M4253" s="36">
        <f>IF(C4253="Saliente Nacional",(IFERROR((LIMPIA(J4253,1)),0)),0)</f>
        <v>0</v>
      </c>
      <c r="N4253" s="36">
        <f>IF(C4253="Saliente Internacional",(IFERROR((LIMPIA(J4253,1)),0)),0)</f>
        <v>0</v>
      </c>
      <c r="O4253" s="36">
        <f>IF(C4253="Saliente Local",(IFERROR((LIMPIA(K4253,1)),0)),0)</f>
        <v>0</v>
      </c>
      <c r="P4253" s="36">
        <f>IF(C4253="Saliente Nacional",(IFERROR((LIMPIA(K4253,1)),0)),0)</f>
        <v>0</v>
      </c>
      <c r="Q4253" s="36">
        <f>IF(C4253="Saliente Internacional",(IFERROR((LIMPIA(K4253,1)),0)),0)</f>
        <v>0</v>
      </c>
      <c r="R4253" s="36">
        <f t="shared" si="199"/>
        <v>0</v>
      </c>
      <c r="S4253" s="36">
        <f t="shared" si="200"/>
        <v>0</v>
      </c>
    </row>
    <row r="4254" spans="1:19" x14ac:dyDescent="0.25">
      <c r="A4254" s="101">
        <f>'DETALLE DE CONEXIONES'!P4254</f>
        <v>0</v>
      </c>
      <c r="B4254" s="36">
        <f>'DETALLE DE CONEXIONES'!I4254</f>
        <v>0</v>
      </c>
      <c r="C4254" s="36">
        <f>'DETALLE DE CONEXIONES'!BB4254</f>
        <v>0</v>
      </c>
      <c r="D4254" s="36">
        <f>'DETALLE DE CONEXIONES'!E4254</f>
        <v>0</v>
      </c>
      <c r="E4254" s="36">
        <f t="shared" si="198"/>
        <v>1</v>
      </c>
      <c r="F4254" s="36">
        <f>IFERROR(LIMPIA('DETALLE DE CONEXIONES'!N4254,1),0)</f>
        <v>0</v>
      </c>
      <c r="G4254" s="36" t="str">
        <f>LEFT('DETALLE DE CONEXIONES'!BE4254,3)</f>
        <v/>
      </c>
      <c r="H4254" s="36" t="str">
        <f>RIGHT('DETALLE DE CONEXIONES'!AK4254,2)</f>
        <v/>
      </c>
      <c r="I4254" s="36" t="str">
        <f>LEFT('DETALLE DE CONEXIONES'!AK4254,3)</f>
        <v/>
      </c>
      <c r="J4254" s="36" t="str">
        <f>LEFT('DETALLE DE CONEXIONES'!M4254,3)</f>
        <v/>
      </c>
      <c r="K4254" s="36" t="str">
        <f>IF(LEN('DETALLE DE CONEXIONES'!M4254)&lt;12,(RIGHT('DETALLE DE CONEXIONES'!M4254,5)),(RIGHT('DETALLE DE CONEXIONES'!M4254,6)))</f>
        <v/>
      </c>
      <c r="L4254" s="36">
        <f>IF(C4254="Saliente Local",(IFERROR((LIMPIA(J4254,1)),0)),0)</f>
        <v>0</v>
      </c>
      <c r="M4254" s="36">
        <f>IF(C4254="Saliente Nacional",(IFERROR((LIMPIA(J4254,1)),0)),0)</f>
        <v>0</v>
      </c>
      <c r="N4254" s="36">
        <f>IF(C4254="Saliente Internacional",(IFERROR((LIMPIA(J4254,1)),0)),0)</f>
        <v>0</v>
      </c>
      <c r="O4254" s="36">
        <f>IF(C4254="Saliente Local",(IFERROR((LIMPIA(K4254,1)),0)),0)</f>
        <v>0</v>
      </c>
      <c r="P4254" s="36">
        <f>IF(C4254="Saliente Nacional",(IFERROR((LIMPIA(K4254,1)),0)),0)</f>
        <v>0</v>
      </c>
      <c r="Q4254" s="36">
        <f>IF(C4254="Saliente Internacional",(IFERROR((LIMPIA(K4254,1)),0)),0)</f>
        <v>0</v>
      </c>
      <c r="R4254" s="36">
        <f t="shared" si="199"/>
        <v>0</v>
      </c>
      <c r="S4254" s="36">
        <f t="shared" si="200"/>
        <v>0</v>
      </c>
    </row>
    <row r="4255" spans="1:19" x14ac:dyDescent="0.25">
      <c r="A4255" s="101">
        <f>'DETALLE DE CONEXIONES'!P4255</f>
        <v>0</v>
      </c>
      <c r="B4255" s="36">
        <f>'DETALLE DE CONEXIONES'!I4255</f>
        <v>0</v>
      </c>
      <c r="C4255" s="36">
        <f>'DETALLE DE CONEXIONES'!BB4255</f>
        <v>0</v>
      </c>
      <c r="D4255" s="36">
        <f>'DETALLE DE CONEXIONES'!E4255</f>
        <v>0</v>
      </c>
      <c r="E4255" s="36">
        <f t="shared" si="198"/>
        <v>1</v>
      </c>
      <c r="F4255" s="36">
        <f>IFERROR(LIMPIA('DETALLE DE CONEXIONES'!N4255,1),0)</f>
        <v>0</v>
      </c>
      <c r="G4255" s="36" t="str">
        <f>LEFT('DETALLE DE CONEXIONES'!BE4255,3)</f>
        <v/>
      </c>
      <c r="H4255" s="36" t="str">
        <f>RIGHT('DETALLE DE CONEXIONES'!AK4255,2)</f>
        <v/>
      </c>
      <c r="I4255" s="36" t="str">
        <f>LEFT('DETALLE DE CONEXIONES'!AK4255,3)</f>
        <v/>
      </c>
      <c r="J4255" s="36" t="str">
        <f>LEFT('DETALLE DE CONEXIONES'!M4255,3)</f>
        <v/>
      </c>
      <c r="K4255" s="36" t="str">
        <f>IF(LEN('DETALLE DE CONEXIONES'!M4255)&lt;12,(RIGHT('DETALLE DE CONEXIONES'!M4255,5)),(RIGHT('DETALLE DE CONEXIONES'!M4255,6)))</f>
        <v/>
      </c>
      <c r="L4255" s="36">
        <f>IF(C4255="Saliente Local",(IFERROR((LIMPIA(J4255,1)),0)),0)</f>
        <v>0</v>
      </c>
      <c r="M4255" s="36">
        <f>IF(C4255="Saliente Nacional",(IFERROR((LIMPIA(J4255,1)),0)),0)</f>
        <v>0</v>
      </c>
      <c r="N4255" s="36">
        <f>IF(C4255="Saliente Internacional",(IFERROR((LIMPIA(J4255,1)),0)),0)</f>
        <v>0</v>
      </c>
      <c r="O4255" s="36">
        <f>IF(C4255="Saliente Local",(IFERROR((LIMPIA(K4255,1)),0)),0)</f>
        <v>0</v>
      </c>
      <c r="P4255" s="36">
        <f>IF(C4255="Saliente Nacional",(IFERROR((LIMPIA(K4255,1)),0)),0)</f>
        <v>0</v>
      </c>
      <c r="Q4255" s="36">
        <f>IF(C4255="Saliente Internacional",(IFERROR((LIMPIA(K4255,1)),0)),0)</f>
        <v>0</v>
      </c>
      <c r="R4255" s="36">
        <f t="shared" si="199"/>
        <v>0</v>
      </c>
      <c r="S4255" s="36">
        <f t="shared" si="200"/>
        <v>0</v>
      </c>
    </row>
    <row r="4256" spans="1:19" x14ac:dyDescent="0.25">
      <c r="A4256" s="101">
        <f>'DETALLE DE CONEXIONES'!P4256</f>
        <v>0</v>
      </c>
      <c r="B4256" s="36">
        <f>'DETALLE DE CONEXIONES'!I4256</f>
        <v>0</v>
      </c>
      <c r="C4256" s="36">
        <f>'DETALLE DE CONEXIONES'!BB4256</f>
        <v>0</v>
      </c>
      <c r="D4256" s="36">
        <f>'DETALLE DE CONEXIONES'!E4256</f>
        <v>0</v>
      </c>
      <c r="E4256" s="36">
        <f t="shared" si="198"/>
        <v>1</v>
      </c>
      <c r="F4256" s="36">
        <f>IFERROR(LIMPIA('DETALLE DE CONEXIONES'!N4256,1),0)</f>
        <v>0</v>
      </c>
      <c r="G4256" s="36" t="str">
        <f>LEFT('DETALLE DE CONEXIONES'!BE4256,3)</f>
        <v/>
      </c>
      <c r="H4256" s="36" t="str">
        <f>RIGHT('DETALLE DE CONEXIONES'!AK4256,2)</f>
        <v/>
      </c>
      <c r="I4256" s="36" t="str">
        <f>LEFT('DETALLE DE CONEXIONES'!AK4256,3)</f>
        <v/>
      </c>
      <c r="J4256" s="36" t="str">
        <f>LEFT('DETALLE DE CONEXIONES'!M4256,3)</f>
        <v/>
      </c>
      <c r="K4256" s="36" t="str">
        <f>IF(LEN('DETALLE DE CONEXIONES'!M4256)&lt;12,(RIGHT('DETALLE DE CONEXIONES'!M4256,5)),(RIGHT('DETALLE DE CONEXIONES'!M4256,6)))</f>
        <v/>
      </c>
      <c r="L4256" s="36">
        <f>IF(C4256="Saliente Local",(IFERROR((LIMPIA(J4256,1)),0)),0)</f>
        <v>0</v>
      </c>
      <c r="M4256" s="36">
        <f>IF(C4256="Saliente Nacional",(IFERROR((LIMPIA(J4256,1)),0)),0)</f>
        <v>0</v>
      </c>
      <c r="N4256" s="36">
        <f>IF(C4256="Saliente Internacional",(IFERROR((LIMPIA(J4256,1)),0)),0)</f>
        <v>0</v>
      </c>
      <c r="O4256" s="36">
        <f>IF(C4256="Saliente Local",(IFERROR((LIMPIA(K4256,1)),0)),0)</f>
        <v>0</v>
      </c>
      <c r="P4256" s="36">
        <f>IF(C4256="Saliente Nacional",(IFERROR((LIMPIA(K4256,1)),0)),0)</f>
        <v>0</v>
      </c>
      <c r="Q4256" s="36">
        <f>IF(C4256="Saliente Internacional",(IFERROR((LIMPIA(K4256,1)),0)),0)</f>
        <v>0</v>
      </c>
      <c r="R4256" s="36">
        <f t="shared" si="199"/>
        <v>0</v>
      </c>
      <c r="S4256" s="36">
        <f t="shared" si="200"/>
        <v>0</v>
      </c>
    </row>
    <row r="4257" spans="1:19" x14ac:dyDescent="0.25">
      <c r="A4257" s="101">
        <f>'DETALLE DE CONEXIONES'!P4257</f>
        <v>0</v>
      </c>
      <c r="B4257" s="36">
        <f>'DETALLE DE CONEXIONES'!I4257</f>
        <v>0</v>
      </c>
      <c r="C4257" s="36">
        <f>'DETALLE DE CONEXIONES'!BB4257</f>
        <v>0</v>
      </c>
      <c r="D4257" s="36">
        <f>'DETALLE DE CONEXIONES'!E4257</f>
        <v>0</v>
      </c>
      <c r="E4257" s="36">
        <f t="shared" si="198"/>
        <v>1</v>
      </c>
      <c r="F4257" s="36">
        <f>IFERROR(LIMPIA('DETALLE DE CONEXIONES'!N4257,1),0)</f>
        <v>0</v>
      </c>
      <c r="G4257" s="36" t="str">
        <f>LEFT('DETALLE DE CONEXIONES'!BE4257,3)</f>
        <v/>
      </c>
      <c r="H4257" s="36" t="str">
        <f>RIGHT('DETALLE DE CONEXIONES'!AK4257,2)</f>
        <v/>
      </c>
      <c r="I4257" s="36" t="str">
        <f>LEFT('DETALLE DE CONEXIONES'!AK4257,3)</f>
        <v/>
      </c>
      <c r="J4257" s="36" t="str">
        <f>LEFT('DETALLE DE CONEXIONES'!M4257,3)</f>
        <v/>
      </c>
      <c r="K4257" s="36" t="str">
        <f>IF(LEN('DETALLE DE CONEXIONES'!M4257)&lt;12,(RIGHT('DETALLE DE CONEXIONES'!M4257,5)),(RIGHT('DETALLE DE CONEXIONES'!M4257,6)))</f>
        <v/>
      </c>
      <c r="L4257" s="36">
        <f>IF(C4257="Saliente Local",(IFERROR((LIMPIA(J4257,1)),0)),0)</f>
        <v>0</v>
      </c>
      <c r="M4257" s="36">
        <f>IF(C4257="Saliente Nacional",(IFERROR((LIMPIA(J4257,1)),0)),0)</f>
        <v>0</v>
      </c>
      <c r="N4257" s="36">
        <f>IF(C4257="Saliente Internacional",(IFERROR((LIMPIA(J4257,1)),0)),0)</f>
        <v>0</v>
      </c>
      <c r="O4257" s="36">
        <f>IF(C4257="Saliente Local",(IFERROR((LIMPIA(K4257,1)),0)),0)</f>
        <v>0</v>
      </c>
      <c r="P4257" s="36">
        <f>IF(C4257="Saliente Nacional",(IFERROR((LIMPIA(K4257,1)),0)),0)</f>
        <v>0</v>
      </c>
      <c r="Q4257" s="36">
        <f>IF(C4257="Saliente Internacional",(IFERROR((LIMPIA(K4257,1)),0)),0)</f>
        <v>0</v>
      </c>
      <c r="R4257" s="36">
        <f t="shared" si="199"/>
        <v>0</v>
      </c>
      <c r="S4257" s="36">
        <f t="shared" si="200"/>
        <v>0</v>
      </c>
    </row>
    <row r="4258" spans="1:19" x14ac:dyDescent="0.25">
      <c r="A4258" s="101">
        <f>'DETALLE DE CONEXIONES'!P4258</f>
        <v>0</v>
      </c>
      <c r="B4258" s="36">
        <f>'DETALLE DE CONEXIONES'!I4258</f>
        <v>0</v>
      </c>
      <c r="C4258" s="36">
        <f>'DETALLE DE CONEXIONES'!BB4258</f>
        <v>0</v>
      </c>
      <c r="D4258" s="36">
        <f>'DETALLE DE CONEXIONES'!E4258</f>
        <v>0</v>
      </c>
      <c r="E4258" s="36">
        <f t="shared" si="198"/>
        <v>1</v>
      </c>
      <c r="F4258" s="36">
        <f>IFERROR(LIMPIA('DETALLE DE CONEXIONES'!N4258,1),0)</f>
        <v>0</v>
      </c>
      <c r="G4258" s="36" t="str">
        <f>LEFT('DETALLE DE CONEXIONES'!BE4258,3)</f>
        <v/>
      </c>
      <c r="H4258" s="36" t="str">
        <f>RIGHT('DETALLE DE CONEXIONES'!AK4258,2)</f>
        <v/>
      </c>
      <c r="I4258" s="36" t="str">
        <f>LEFT('DETALLE DE CONEXIONES'!AK4258,3)</f>
        <v/>
      </c>
      <c r="J4258" s="36" t="str">
        <f>LEFT('DETALLE DE CONEXIONES'!M4258,3)</f>
        <v/>
      </c>
      <c r="K4258" s="36" t="str">
        <f>IF(LEN('DETALLE DE CONEXIONES'!M4258)&lt;12,(RIGHT('DETALLE DE CONEXIONES'!M4258,5)),(RIGHT('DETALLE DE CONEXIONES'!M4258,6)))</f>
        <v/>
      </c>
      <c r="L4258" s="36">
        <f>IF(C4258="Saliente Local",(IFERROR((LIMPIA(J4258,1)),0)),0)</f>
        <v>0</v>
      </c>
      <c r="M4258" s="36">
        <f>IF(C4258="Saliente Nacional",(IFERROR((LIMPIA(J4258,1)),0)),0)</f>
        <v>0</v>
      </c>
      <c r="N4258" s="36">
        <f>IF(C4258="Saliente Internacional",(IFERROR((LIMPIA(J4258,1)),0)),0)</f>
        <v>0</v>
      </c>
      <c r="O4258" s="36">
        <f>IF(C4258="Saliente Local",(IFERROR((LIMPIA(K4258,1)),0)),0)</f>
        <v>0</v>
      </c>
      <c r="P4258" s="36">
        <f>IF(C4258="Saliente Nacional",(IFERROR((LIMPIA(K4258,1)),0)),0)</f>
        <v>0</v>
      </c>
      <c r="Q4258" s="36">
        <f>IF(C4258="Saliente Internacional",(IFERROR((LIMPIA(K4258,1)),0)),0)</f>
        <v>0</v>
      </c>
      <c r="R4258" s="36">
        <f t="shared" si="199"/>
        <v>0</v>
      </c>
      <c r="S4258" s="36">
        <f t="shared" si="200"/>
        <v>0</v>
      </c>
    </row>
    <row r="4259" spans="1:19" x14ac:dyDescent="0.25">
      <c r="A4259" s="101">
        <f>'DETALLE DE CONEXIONES'!P4259</f>
        <v>0</v>
      </c>
      <c r="B4259" s="36">
        <f>'DETALLE DE CONEXIONES'!I4259</f>
        <v>0</v>
      </c>
      <c r="C4259" s="36">
        <f>'DETALLE DE CONEXIONES'!BB4259</f>
        <v>0</v>
      </c>
      <c r="D4259" s="36">
        <f>'DETALLE DE CONEXIONES'!E4259</f>
        <v>0</v>
      </c>
      <c r="E4259" s="36">
        <f t="shared" si="198"/>
        <v>1</v>
      </c>
      <c r="F4259" s="36">
        <f>IFERROR(LIMPIA('DETALLE DE CONEXIONES'!N4259,1),0)</f>
        <v>0</v>
      </c>
      <c r="G4259" s="36" t="str">
        <f>LEFT('DETALLE DE CONEXIONES'!BE4259,3)</f>
        <v/>
      </c>
      <c r="H4259" s="36" t="str">
        <f>RIGHT('DETALLE DE CONEXIONES'!AK4259,2)</f>
        <v/>
      </c>
      <c r="I4259" s="36" t="str">
        <f>LEFT('DETALLE DE CONEXIONES'!AK4259,3)</f>
        <v/>
      </c>
      <c r="J4259" s="36" t="str">
        <f>LEFT('DETALLE DE CONEXIONES'!M4259,3)</f>
        <v/>
      </c>
      <c r="K4259" s="36" t="str">
        <f>IF(LEN('DETALLE DE CONEXIONES'!M4259)&lt;12,(RIGHT('DETALLE DE CONEXIONES'!M4259,5)),(RIGHT('DETALLE DE CONEXIONES'!M4259,6)))</f>
        <v/>
      </c>
      <c r="L4259" s="36">
        <f>IF(C4259="Saliente Local",(IFERROR((LIMPIA(J4259,1)),0)),0)</f>
        <v>0</v>
      </c>
      <c r="M4259" s="36">
        <f>IF(C4259="Saliente Nacional",(IFERROR((LIMPIA(J4259,1)),0)),0)</f>
        <v>0</v>
      </c>
      <c r="N4259" s="36">
        <f>IF(C4259="Saliente Internacional",(IFERROR((LIMPIA(J4259,1)),0)),0)</f>
        <v>0</v>
      </c>
      <c r="O4259" s="36">
        <f>IF(C4259="Saliente Local",(IFERROR((LIMPIA(K4259,1)),0)),0)</f>
        <v>0</v>
      </c>
      <c r="P4259" s="36">
        <f>IF(C4259="Saliente Nacional",(IFERROR((LIMPIA(K4259,1)),0)),0)</f>
        <v>0</v>
      </c>
      <c r="Q4259" s="36">
        <f>IF(C4259="Saliente Internacional",(IFERROR((LIMPIA(K4259,1)),0)),0)</f>
        <v>0</v>
      </c>
      <c r="R4259" s="36">
        <f t="shared" si="199"/>
        <v>0</v>
      </c>
      <c r="S4259" s="36">
        <f t="shared" si="200"/>
        <v>0</v>
      </c>
    </row>
    <row r="4260" spans="1:19" x14ac:dyDescent="0.25">
      <c r="A4260" s="101">
        <f>'DETALLE DE CONEXIONES'!P4260</f>
        <v>0</v>
      </c>
      <c r="B4260" s="36">
        <f>'DETALLE DE CONEXIONES'!I4260</f>
        <v>0</v>
      </c>
      <c r="C4260" s="36">
        <f>'DETALLE DE CONEXIONES'!BB4260</f>
        <v>0</v>
      </c>
      <c r="D4260" s="36">
        <f>'DETALLE DE CONEXIONES'!E4260</f>
        <v>0</v>
      </c>
      <c r="E4260" s="36">
        <f t="shared" si="198"/>
        <v>1</v>
      </c>
      <c r="F4260" s="36">
        <f>IFERROR(LIMPIA('DETALLE DE CONEXIONES'!N4260,1),0)</f>
        <v>0</v>
      </c>
      <c r="G4260" s="36" t="str">
        <f>LEFT('DETALLE DE CONEXIONES'!BE4260,3)</f>
        <v/>
      </c>
      <c r="H4260" s="36" t="str">
        <f>RIGHT('DETALLE DE CONEXIONES'!AK4260,2)</f>
        <v/>
      </c>
      <c r="I4260" s="36" t="str">
        <f>LEFT('DETALLE DE CONEXIONES'!AK4260,3)</f>
        <v/>
      </c>
      <c r="J4260" s="36" t="str">
        <f>LEFT('DETALLE DE CONEXIONES'!M4260,3)</f>
        <v/>
      </c>
      <c r="K4260" s="36" t="str">
        <f>IF(LEN('DETALLE DE CONEXIONES'!M4260)&lt;12,(RIGHT('DETALLE DE CONEXIONES'!M4260,5)),(RIGHT('DETALLE DE CONEXIONES'!M4260,6)))</f>
        <v/>
      </c>
      <c r="L4260" s="36">
        <f>IF(C4260="Saliente Local",(IFERROR((LIMPIA(J4260,1)),0)),0)</f>
        <v>0</v>
      </c>
      <c r="M4260" s="36">
        <f>IF(C4260="Saliente Nacional",(IFERROR((LIMPIA(J4260,1)),0)),0)</f>
        <v>0</v>
      </c>
      <c r="N4260" s="36">
        <f>IF(C4260="Saliente Internacional",(IFERROR((LIMPIA(J4260,1)),0)),0)</f>
        <v>0</v>
      </c>
      <c r="O4260" s="36">
        <f>IF(C4260="Saliente Local",(IFERROR((LIMPIA(K4260,1)),0)),0)</f>
        <v>0</v>
      </c>
      <c r="P4260" s="36">
        <f>IF(C4260="Saliente Nacional",(IFERROR((LIMPIA(K4260,1)),0)),0)</f>
        <v>0</v>
      </c>
      <c r="Q4260" s="36">
        <f>IF(C4260="Saliente Internacional",(IFERROR((LIMPIA(K4260,1)),0)),0)</f>
        <v>0</v>
      </c>
      <c r="R4260" s="36">
        <f t="shared" si="199"/>
        <v>0</v>
      </c>
      <c r="S4260" s="36">
        <f t="shared" si="200"/>
        <v>0</v>
      </c>
    </row>
    <row r="4261" spans="1:19" x14ac:dyDescent="0.25">
      <c r="A4261" s="101">
        <f>'DETALLE DE CONEXIONES'!P4261</f>
        <v>0</v>
      </c>
      <c r="B4261" s="36">
        <f>'DETALLE DE CONEXIONES'!I4261</f>
        <v>0</v>
      </c>
      <c r="C4261" s="36">
        <f>'DETALLE DE CONEXIONES'!BB4261</f>
        <v>0</v>
      </c>
      <c r="D4261" s="36">
        <f>'DETALLE DE CONEXIONES'!E4261</f>
        <v>0</v>
      </c>
      <c r="E4261" s="36">
        <f t="shared" si="198"/>
        <v>1</v>
      </c>
      <c r="F4261" s="36">
        <f>IFERROR(LIMPIA('DETALLE DE CONEXIONES'!N4261,1),0)</f>
        <v>0</v>
      </c>
      <c r="G4261" s="36" t="str">
        <f>LEFT('DETALLE DE CONEXIONES'!BE4261,3)</f>
        <v/>
      </c>
      <c r="H4261" s="36" t="str">
        <f>RIGHT('DETALLE DE CONEXIONES'!AK4261,2)</f>
        <v/>
      </c>
      <c r="I4261" s="36" t="str">
        <f>LEFT('DETALLE DE CONEXIONES'!AK4261,3)</f>
        <v/>
      </c>
      <c r="J4261" s="36" t="str">
        <f>LEFT('DETALLE DE CONEXIONES'!M4261,3)</f>
        <v/>
      </c>
      <c r="K4261" s="36" t="str">
        <f>IF(LEN('DETALLE DE CONEXIONES'!M4261)&lt;12,(RIGHT('DETALLE DE CONEXIONES'!M4261,5)),(RIGHT('DETALLE DE CONEXIONES'!M4261,6)))</f>
        <v/>
      </c>
      <c r="L4261" s="36">
        <f>IF(C4261="Saliente Local",(IFERROR((LIMPIA(J4261,1)),0)),0)</f>
        <v>0</v>
      </c>
      <c r="M4261" s="36">
        <f>IF(C4261="Saliente Nacional",(IFERROR((LIMPIA(J4261,1)),0)),0)</f>
        <v>0</v>
      </c>
      <c r="N4261" s="36">
        <f>IF(C4261="Saliente Internacional",(IFERROR((LIMPIA(J4261,1)),0)),0)</f>
        <v>0</v>
      </c>
      <c r="O4261" s="36">
        <f>IF(C4261="Saliente Local",(IFERROR((LIMPIA(K4261,1)),0)),0)</f>
        <v>0</v>
      </c>
      <c r="P4261" s="36">
        <f>IF(C4261="Saliente Nacional",(IFERROR((LIMPIA(K4261,1)),0)),0)</f>
        <v>0</v>
      </c>
      <c r="Q4261" s="36">
        <f>IF(C4261="Saliente Internacional",(IFERROR((LIMPIA(K4261,1)),0)),0)</f>
        <v>0</v>
      </c>
      <c r="R4261" s="36">
        <f t="shared" si="199"/>
        <v>0</v>
      </c>
      <c r="S4261" s="36">
        <f t="shared" si="200"/>
        <v>0</v>
      </c>
    </row>
    <row r="4262" spans="1:19" x14ac:dyDescent="0.25">
      <c r="A4262" s="101">
        <f>'DETALLE DE CONEXIONES'!P4262</f>
        <v>0</v>
      </c>
      <c r="B4262" s="36">
        <f>'DETALLE DE CONEXIONES'!I4262</f>
        <v>0</v>
      </c>
      <c r="C4262" s="36">
        <f>'DETALLE DE CONEXIONES'!BB4262</f>
        <v>0</v>
      </c>
      <c r="D4262" s="36">
        <f>'DETALLE DE CONEXIONES'!E4262</f>
        <v>0</v>
      </c>
      <c r="E4262" s="36">
        <f t="shared" si="198"/>
        <v>1</v>
      </c>
      <c r="F4262" s="36">
        <f>IFERROR(LIMPIA('DETALLE DE CONEXIONES'!N4262,1),0)</f>
        <v>0</v>
      </c>
      <c r="G4262" s="36" t="str">
        <f>LEFT('DETALLE DE CONEXIONES'!BE4262,3)</f>
        <v/>
      </c>
      <c r="H4262" s="36" t="str">
        <f>RIGHT('DETALLE DE CONEXIONES'!AK4262,2)</f>
        <v/>
      </c>
      <c r="I4262" s="36" t="str">
        <f>LEFT('DETALLE DE CONEXIONES'!AK4262,3)</f>
        <v/>
      </c>
      <c r="J4262" s="36" t="str">
        <f>LEFT('DETALLE DE CONEXIONES'!M4262,3)</f>
        <v/>
      </c>
      <c r="K4262" s="36" t="str">
        <f>IF(LEN('DETALLE DE CONEXIONES'!M4262)&lt;12,(RIGHT('DETALLE DE CONEXIONES'!M4262,5)),(RIGHT('DETALLE DE CONEXIONES'!M4262,6)))</f>
        <v/>
      </c>
      <c r="L4262" s="36">
        <f>IF(C4262="Saliente Local",(IFERROR((LIMPIA(J4262,1)),0)),0)</f>
        <v>0</v>
      </c>
      <c r="M4262" s="36">
        <f>IF(C4262="Saliente Nacional",(IFERROR((LIMPIA(J4262,1)),0)),0)</f>
        <v>0</v>
      </c>
      <c r="N4262" s="36">
        <f>IF(C4262="Saliente Internacional",(IFERROR((LIMPIA(J4262,1)),0)),0)</f>
        <v>0</v>
      </c>
      <c r="O4262" s="36">
        <f>IF(C4262="Saliente Local",(IFERROR((LIMPIA(K4262,1)),0)),0)</f>
        <v>0</v>
      </c>
      <c r="P4262" s="36">
        <f>IF(C4262="Saliente Nacional",(IFERROR((LIMPIA(K4262,1)),0)),0)</f>
        <v>0</v>
      </c>
      <c r="Q4262" s="36">
        <f>IF(C4262="Saliente Internacional",(IFERROR((LIMPIA(K4262,1)),0)),0)</f>
        <v>0</v>
      </c>
      <c r="R4262" s="36">
        <f t="shared" si="199"/>
        <v>0</v>
      </c>
      <c r="S4262" s="36">
        <f t="shared" si="200"/>
        <v>0</v>
      </c>
    </row>
    <row r="4263" spans="1:19" x14ac:dyDescent="0.25">
      <c r="A4263" s="101">
        <f>'DETALLE DE CONEXIONES'!P4263</f>
        <v>0</v>
      </c>
      <c r="B4263" s="36">
        <f>'DETALLE DE CONEXIONES'!I4263</f>
        <v>0</v>
      </c>
      <c r="C4263" s="36">
        <f>'DETALLE DE CONEXIONES'!BB4263</f>
        <v>0</v>
      </c>
      <c r="D4263" s="36">
        <f>'DETALLE DE CONEXIONES'!E4263</f>
        <v>0</v>
      </c>
      <c r="E4263" s="36">
        <f t="shared" si="198"/>
        <v>1</v>
      </c>
      <c r="F4263" s="36">
        <f>IFERROR(LIMPIA('DETALLE DE CONEXIONES'!N4263,1),0)</f>
        <v>0</v>
      </c>
      <c r="G4263" s="36" t="str">
        <f>LEFT('DETALLE DE CONEXIONES'!BE4263,3)</f>
        <v/>
      </c>
      <c r="H4263" s="36" t="str">
        <f>RIGHT('DETALLE DE CONEXIONES'!AK4263,2)</f>
        <v/>
      </c>
      <c r="I4263" s="36" t="str">
        <f>LEFT('DETALLE DE CONEXIONES'!AK4263,3)</f>
        <v/>
      </c>
      <c r="J4263" s="36" t="str">
        <f>LEFT('DETALLE DE CONEXIONES'!M4263,3)</f>
        <v/>
      </c>
      <c r="K4263" s="36" t="str">
        <f>IF(LEN('DETALLE DE CONEXIONES'!M4263)&lt;12,(RIGHT('DETALLE DE CONEXIONES'!M4263,5)),(RIGHT('DETALLE DE CONEXIONES'!M4263,6)))</f>
        <v/>
      </c>
      <c r="L4263" s="36">
        <f>IF(C4263="Saliente Local",(IFERROR((LIMPIA(J4263,1)),0)),0)</f>
        <v>0</v>
      </c>
      <c r="M4263" s="36">
        <f>IF(C4263="Saliente Nacional",(IFERROR((LIMPIA(J4263,1)),0)),0)</f>
        <v>0</v>
      </c>
      <c r="N4263" s="36">
        <f>IF(C4263="Saliente Internacional",(IFERROR((LIMPIA(J4263,1)),0)),0)</f>
        <v>0</v>
      </c>
      <c r="O4263" s="36">
        <f>IF(C4263="Saliente Local",(IFERROR((LIMPIA(K4263,1)),0)),0)</f>
        <v>0</v>
      </c>
      <c r="P4263" s="36">
        <f>IF(C4263="Saliente Nacional",(IFERROR((LIMPIA(K4263,1)),0)),0)</f>
        <v>0</v>
      </c>
      <c r="Q4263" s="36">
        <f>IF(C4263="Saliente Internacional",(IFERROR((LIMPIA(K4263,1)),0)),0)</f>
        <v>0</v>
      </c>
      <c r="R4263" s="36">
        <f t="shared" si="199"/>
        <v>0</v>
      </c>
      <c r="S4263" s="36">
        <f t="shared" si="200"/>
        <v>0</v>
      </c>
    </row>
    <row r="4264" spans="1:19" x14ac:dyDescent="0.25">
      <c r="A4264" s="101">
        <f>'DETALLE DE CONEXIONES'!P4264</f>
        <v>0</v>
      </c>
      <c r="B4264" s="36">
        <f>'DETALLE DE CONEXIONES'!I4264</f>
        <v>0</v>
      </c>
      <c r="C4264" s="36">
        <f>'DETALLE DE CONEXIONES'!BB4264</f>
        <v>0</v>
      </c>
      <c r="D4264" s="36">
        <f>'DETALLE DE CONEXIONES'!E4264</f>
        <v>0</v>
      </c>
      <c r="E4264" s="36">
        <f t="shared" si="198"/>
        <v>1</v>
      </c>
      <c r="F4264" s="36">
        <f>IFERROR(LIMPIA('DETALLE DE CONEXIONES'!N4264,1),0)</f>
        <v>0</v>
      </c>
      <c r="G4264" s="36" t="str">
        <f>LEFT('DETALLE DE CONEXIONES'!BE4264,3)</f>
        <v/>
      </c>
      <c r="H4264" s="36" t="str">
        <f>RIGHT('DETALLE DE CONEXIONES'!AK4264,2)</f>
        <v/>
      </c>
      <c r="I4264" s="36" t="str">
        <f>LEFT('DETALLE DE CONEXIONES'!AK4264,3)</f>
        <v/>
      </c>
      <c r="J4264" s="36" t="str">
        <f>LEFT('DETALLE DE CONEXIONES'!M4264,3)</f>
        <v/>
      </c>
      <c r="K4264" s="36" t="str">
        <f>IF(LEN('DETALLE DE CONEXIONES'!M4264)&lt;12,(RIGHT('DETALLE DE CONEXIONES'!M4264,5)),(RIGHT('DETALLE DE CONEXIONES'!M4264,6)))</f>
        <v/>
      </c>
      <c r="L4264" s="36">
        <f>IF(C4264="Saliente Local",(IFERROR((LIMPIA(J4264,1)),0)),0)</f>
        <v>0</v>
      </c>
      <c r="M4264" s="36">
        <f>IF(C4264="Saliente Nacional",(IFERROR((LIMPIA(J4264,1)),0)),0)</f>
        <v>0</v>
      </c>
      <c r="N4264" s="36">
        <f>IF(C4264="Saliente Internacional",(IFERROR((LIMPIA(J4264,1)),0)),0)</f>
        <v>0</v>
      </c>
      <c r="O4264" s="36">
        <f>IF(C4264="Saliente Local",(IFERROR((LIMPIA(K4264,1)),0)),0)</f>
        <v>0</v>
      </c>
      <c r="P4264" s="36">
        <f>IF(C4264="Saliente Nacional",(IFERROR((LIMPIA(K4264,1)),0)),0)</f>
        <v>0</v>
      </c>
      <c r="Q4264" s="36">
        <f>IF(C4264="Saliente Internacional",(IFERROR((LIMPIA(K4264,1)),0)),0)</f>
        <v>0</v>
      </c>
      <c r="R4264" s="36">
        <f t="shared" si="199"/>
        <v>0</v>
      </c>
      <c r="S4264" s="36">
        <f t="shared" si="200"/>
        <v>0</v>
      </c>
    </row>
    <row r="4265" spans="1:19" x14ac:dyDescent="0.25">
      <c r="A4265" s="101">
        <f>'DETALLE DE CONEXIONES'!P4265</f>
        <v>0</v>
      </c>
      <c r="B4265" s="36">
        <f>'DETALLE DE CONEXIONES'!I4265</f>
        <v>0</v>
      </c>
      <c r="C4265" s="36">
        <f>'DETALLE DE CONEXIONES'!BB4265</f>
        <v>0</v>
      </c>
      <c r="D4265" s="36">
        <f>'DETALLE DE CONEXIONES'!E4265</f>
        <v>0</v>
      </c>
      <c r="E4265" s="36">
        <f t="shared" si="198"/>
        <v>1</v>
      </c>
      <c r="F4265" s="36">
        <f>IFERROR(LIMPIA('DETALLE DE CONEXIONES'!N4265,1),0)</f>
        <v>0</v>
      </c>
      <c r="G4265" s="36" t="str">
        <f>LEFT('DETALLE DE CONEXIONES'!BE4265,3)</f>
        <v/>
      </c>
      <c r="H4265" s="36" t="str">
        <f>RIGHT('DETALLE DE CONEXIONES'!AK4265,2)</f>
        <v/>
      </c>
      <c r="I4265" s="36" t="str">
        <f>LEFT('DETALLE DE CONEXIONES'!AK4265,3)</f>
        <v/>
      </c>
      <c r="J4265" s="36" t="str">
        <f>LEFT('DETALLE DE CONEXIONES'!M4265,3)</f>
        <v/>
      </c>
      <c r="K4265" s="36" t="str">
        <f>IF(LEN('DETALLE DE CONEXIONES'!M4265)&lt;12,(RIGHT('DETALLE DE CONEXIONES'!M4265,5)),(RIGHT('DETALLE DE CONEXIONES'!M4265,6)))</f>
        <v/>
      </c>
      <c r="L4265" s="36">
        <f>IF(C4265="Saliente Local",(IFERROR((LIMPIA(J4265,1)),0)),0)</f>
        <v>0</v>
      </c>
      <c r="M4265" s="36">
        <f>IF(C4265="Saliente Nacional",(IFERROR((LIMPIA(J4265,1)),0)),0)</f>
        <v>0</v>
      </c>
      <c r="N4265" s="36">
        <f>IF(C4265="Saliente Internacional",(IFERROR((LIMPIA(J4265,1)),0)),0)</f>
        <v>0</v>
      </c>
      <c r="O4265" s="36">
        <f>IF(C4265="Saliente Local",(IFERROR((LIMPIA(K4265,1)),0)),0)</f>
        <v>0</v>
      </c>
      <c r="P4265" s="36">
        <f>IF(C4265="Saliente Nacional",(IFERROR((LIMPIA(K4265,1)),0)),0)</f>
        <v>0</v>
      </c>
      <c r="Q4265" s="36">
        <f>IF(C4265="Saliente Internacional",(IFERROR((LIMPIA(K4265,1)),0)),0)</f>
        <v>0</v>
      </c>
      <c r="R4265" s="36">
        <f t="shared" si="199"/>
        <v>0</v>
      </c>
      <c r="S4265" s="36">
        <f t="shared" si="200"/>
        <v>0</v>
      </c>
    </row>
    <row r="4266" spans="1:19" x14ac:dyDescent="0.25">
      <c r="A4266" s="101">
        <f>'DETALLE DE CONEXIONES'!P4266</f>
        <v>0</v>
      </c>
      <c r="B4266" s="36">
        <f>'DETALLE DE CONEXIONES'!I4266</f>
        <v>0</v>
      </c>
      <c r="C4266" s="36">
        <f>'DETALLE DE CONEXIONES'!BB4266</f>
        <v>0</v>
      </c>
      <c r="D4266" s="36">
        <f>'DETALLE DE CONEXIONES'!E4266</f>
        <v>0</v>
      </c>
      <c r="E4266" s="36">
        <f t="shared" si="198"/>
        <v>1</v>
      </c>
      <c r="F4266" s="36">
        <f>IFERROR(LIMPIA('DETALLE DE CONEXIONES'!N4266,1),0)</f>
        <v>0</v>
      </c>
      <c r="G4266" s="36" t="str">
        <f>LEFT('DETALLE DE CONEXIONES'!BE4266,3)</f>
        <v/>
      </c>
      <c r="H4266" s="36" t="str">
        <f>RIGHT('DETALLE DE CONEXIONES'!AK4266,2)</f>
        <v/>
      </c>
      <c r="I4266" s="36" t="str">
        <f>LEFT('DETALLE DE CONEXIONES'!AK4266,3)</f>
        <v/>
      </c>
      <c r="J4266" s="36" t="str">
        <f>LEFT('DETALLE DE CONEXIONES'!M4266,3)</f>
        <v/>
      </c>
      <c r="K4266" s="36" t="str">
        <f>IF(LEN('DETALLE DE CONEXIONES'!M4266)&lt;12,(RIGHT('DETALLE DE CONEXIONES'!M4266,5)),(RIGHT('DETALLE DE CONEXIONES'!M4266,6)))</f>
        <v/>
      </c>
      <c r="L4266" s="36">
        <f>IF(C4266="Saliente Local",(IFERROR((LIMPIA(J4266,1)),0)),0)</f>
        <v>0</v>
      </c>
      <c r="M4266" s="36">
        <f>IF(C4266="Saliente Nacional",(IFERROR((LIMPIA(J4266,1)),0)),0)</f>
        <v>0</v>
      </c>
      <c r="N4266" s="36">
        <f>IF(C4266="Saliente Internacional",(IFERROR((LIMPIA(J4266,1)),0)),0)</f>
        <v>0</v>
      </c>
      <c r="O4266" s="36">
        <f>IF(C4266="Saliente Local",(IFERROR((LIMPIA(K4266,1)),0)),0)</f>
        <v>0</v>
      </c>
      <c r="P4266" s="36">
        <f>IF(C4266="Saliente Nacional",(IFERROR((LIMPIA(K4266,1)),0)),0)</f>
        <v>0</v>
      </c>
      <c r="Q4266" s="36">
        <f>IF(C4266="Saliente Internacional",(IFERROR((LIMPIA(K4266,1)),0)),0)</f>
        <v>0</v>
      </c>
      <c r="R4266" s="36">
        <f t="shared" si="199"/>
        <v>0</v>
      </c>
      <c r="S4266" s="36">
        <f t="shared" si="200"/>
        <v>0</v>
      </c>
    </row>
    <row r="4267" spans="1:19" x14ac:dyDescent="0.25">
      <c r="A4267" s="101">
        <f>'DETALLE DE CONEXIONES'!P4267</f>
        <v>0</v>
      </c>
      <c r="B4267" s="36">
        <f>'DETALLE DE CONEXIONES'!I4267</f>
        <v>0</v>
      </c>
      <c r="C4267" s="36">
        <f>'DETALLE DE CONEXIONES'!BB4267</f>
        <v>0</v>
      </c>
      <c r="D4267" s="36">
        <f>'DETALLE DE CONEXIONES'!E4267</f>
        <v>0</v>
      </c>
      <c r="E4267" s="36">
        <f t="shared" si="198"/>
        <v>1</v>
      </c>
      <c r="F4267" s="36">
        <f>IFERROR(LIMPIA('DETALLE DE CONEXIONES'!N4267,1),0)</f>
        <v>0</v>
      </c>
      <c r="G4267" s="36" t="str">
        <f>LEFT('DETALLE DE CONEXIONES'!BE4267,3)</f>
        <v/>
      </c>
      <c r="H4267" s="36" t="str">
        <f>RIGHT('DETALLE DE CONEXIONES'!AK4267,2)</f>
        <v/>
      </c>
      <c r="I4267" s="36" t="str">
        <f>LEFT('DETALLE DE CONEXIONES'!AK4267,3)</f>
        <v/>
      </c>
      <c r="J4267" s="36" t="str">
        <f>LEFT('DETALLE DE CONEXIONES'!M4267,3)</f>
        <v/>
      </c>
      <c r="K4267" s="36" t="str">
        <f>IF(LEN('DETALLE DE CONEXIONES'!M4267)&lt;12,(RIGHT('DETALLE DE CONEXIONES'!M4267,5)),(RIGHT('DETALLE DE CONEXIONES'!M4267,6)))</f>
        <v/>
      </c>
      <c r="L4267" s="36">
        <f>IF(C4267="Saliente Local",(IFERROR((LIMPIA(J4267,1)),0)),0)</f>
        <v>0</v>
      </c>
      <c r="M4267" s="36">
        <f>IF(C4267="Saliente Nacional",(IFERROR((LIMPIA(J4267,1)),0)),0)</f>
        <v>0</v>
      </c>
      <c r="N4267" s="36">
        <f>IF(C4267="Saliente Internacional",(IFERROR((LIMPIA(J4267,1)),0)),0)</f>
        <v>0</v>
      </c>
      <c r="O4267" s="36">
        <f>IF(C4267="Saliente Local",(IFERROR((LIMPIA(K4267,1)),0)),0)</f>
        <v>0</v>
      </c>
      <c r="P4267" s="36">
        <f>IF(C4267="Saliente Nacional",(IFERROR((LIMPIA(K4267,1)),0)),0)</f>
        <v>0</v>
      </c>
      <c r="Q4267" s="36">
        <f>IF(C4267="Saliente Internacional",(IFERROR((LIMPIA(K4267,1)),0)),0)</f>
        <v>0</v>
      </c>
      <c r="R4267" s="36">
        <f t="shared" si="199"/>
        <v>0</v>
      </c>
      <c r="S4267" s="36">
        <f t="shared" si="200"/>
        <v>0</v>
      </c>
    </row>
    <row r="4268" spans="1:19" x14ac:dyDescent="0.25">
      <c r="A4268" s="101">
        <f>'DETALLE DE CONEXIONES'!P4268</f>
        <v>0</v>
      </c>
      <c r="B4268" s="36">
        <f>'DETALLE DE CONEXIONES'!I4268</f>
        <v>0</v>
      </c>
      <c r="C4268" s="36">
        <f>'DETALLE DE CONEXIONES'!BB4268</f>
        <v>0</v>
      </c>
      <c r="D4268" s="36">
        <f>'DETALLE DE CONEXIONES'!E4268</f>
        <v>0</v>
      </c>
      <c r="E4268" s="36">
        <f t="shared" si="198"/>
        <v>1</v>
      </c>
      <c r="F4268" s="36">
        <f>IFERROR(LIMPIA('DETALLE DE CONEXIONES'!N4268,1),0)</f>
        <v>0</v>
      </c>
      <c r="G4268" s="36" t="str">
        <f>LEFT('DETALLE DE CONEXIONES'!BE4268,3)</f>
        <v/>
      </c>
      <c r="H4268" s="36" t="str">
        <f>RIGHT('DETALLE DE CONEXIONES'!AK4268,2)</f>
        <v/>
      </c>
      <c r="I4268" s="36" t="str">
        <f>LEFT('DETALLE DE CONEXIONES'!AK4268,3)</f>
        <v/>
      </c>
      <c r="J4268" s="36" t="str">
        <f>LEFT('DETALLE DE CONEXIONES'!M4268,3)</f>
        <v/>
      </c>
      <c r="K4268" s="36" t="str">
        <f>IF(LEN('DETALLE DE CONEXIONES'!M4268)&lt;12,(RIGHT('DETALLE DE CONEXIONES'!M4268,5)),(RIGHT('DETALLE DE CONEXIONES'!M4268,6)))</f>
        <v/>
      </c>
      <c r="L4268" s="36">
        <f>IF(C4268="Saliente Local",(IFERROR((LIMPIA(J4268,1)),0)),0)</f>
        <v>0</v>
      </c>
      <c r="M4268" s="36">
        <f>IF(C4268="Saliente Nacional",(IFERROR((LIMPIA(J4268,1)),0)),0)</f>
        <v>0</v>
      </c>
      <c r="N4268" s="36">
        <f>IF(C4268="Saliente Internacional",(IFERROR((LIMPIA(J4268,1)),0)),0)</f>
        <v>0</v>
      </c>
      <c r="O4268" s="36">
        <f>IF(C4268="Saliente Local",(IFERROR((LIMPIA(K4268,1)),0)),0)</f>
        <v>0</v>
      </c>
      <c r="P4268" s="36">
        <f>IF(C4268="Saliente Nacional",(IFERROR((LIMPIA(K4268,1)),0)),0)</f>
        <v>0</v>
      </c>
      <c r="Q4268" s="36">
        <f>IF(C4268="Saliente Internacional",(IFERROR((LIMPIA(K4268,1)),0)),0)</f>
        <v>0</v>
      </c>
      <c r="R4268" s="36">
        <f t="shared" si="199"/>
        <v>0</v>
      </c>
      <c r="S4268" s="36">
        <f t="shared" si="200"/>
        <v>0</v>
      </c>
    </row>
    <row r="4269" spans="1:19" x14ac:dyDescent="0.25">
      <c r="A4269" s="101">
        <f>'DETALLE DE CONEXIONES'!P4269</f>
        <v>0</v>
      </c>
      <c r="B4269" s="36">
        <f>'DETALLE DE CONEXIONES'!I4269</f>
        <v>0</v>
      </c>
      <c r="C4269" s="36">
        <f>'DETALLE DE CONEXIONES'!BB4269</f>
        <v>0</v>
      </c>
      <c r="D4269" s="36">
        <f>'DETALLE DE CONEXIONES'!E4269</f>
        <v>0</v>
      </c>
      <c r="E4269" s="36">
        <f t="shared" si="198"/>
        <v>1</v>
      </c>
      <c r="F4269" s="36">
        <f>IFERROR(LIMPIA('DETALLE DE CONEXIONES'!N4269,1),0)</f>
        <v>0</v>
      </c>
      <c r="G4269" s="36" t="str">
        <f>LEFT('DETALLE DE CONEXIONES'!BE4269,3)</f>
        <v/>
      </c>
      <c r="H4269" s="36" t="str">
        <f>RIGHT('DETALLE DE CONEXIONES'!AK4269,2)</f>
        <v/>
      </c>
      <c r="I4269" s="36" t="str">
        <f>LEFT('DETALLE DE CONEXIONES'!AK4269,3)</f>
        <v/>
      </c>
      <c r="J4269" s="36" t="str">
        <f>LEFT('DETALLE DE CONEXIONES'!M4269,3)</f>
        <v/>
      </c>
      <c r="K4269" s="36" t="str">
        <f>IF(LEN('DETALLE DE CONEXIONES'!M4269)&lt;12,(RIGHT('DETALLE DE CONEXIONES'!M4269,5)),(RIGHT('DETALLE DE CONEXIONES'!M4269,6)))</f>
        <v/>
      </c>
      <c r="L4269" s="36">
        <f>IF(C4269="Saliente Local",(IFERROR((LIMPIA(J4269,1)),0)),0)</f>
        <v>0</v>
      </c>
      <c r="M4269" s="36">
        <f>IF(C4269="Saliente Nacional",(IFERROR((LIMPIA(J4269,1)),0)),0)</f>
        <v>0</v>
      </c>
      <c r="N4269" s="36">
        <f>IF(C4269="Saliente Internacional",(IFERROR((LIMPIA(J4269,1)),0)),0)</f>
        <v>0</v>
      </c>
      <c r="O4269" s="36">
        <f>IF(C4269="Saliente Local",(IFERROR((LIMPIA(K4269,1)),0)),0)</f>
        <v>0</v>
      </c>
      <c r="P4269" s="36">
        <f>IF(C4269="Saliente Nacional",(IFERROR((LIMPIA(K4269,1)),0)),0)</f>
        <v>0</v>
      </c>
      <c r="Q4269" s="36">
        <f>IF(C4269="Saliente Internacional",(IFERROR((LIMPIA(K4269,1)),0)),0)</f>
        <v>0</v>
      </c>
      <c r="R4269" s="36">
        <f t="shared" si="199"/>
        <v>0</v>
      </c>
      <c r="S4269" s="36">
        <f t="shared" si="200"/>
        <v>0</v>
      </c>
    </row>
    <row r="4270" spans="1:19" x14ac:dyDescent="0.25">
      <c r="A4270" s="101">
        <f>'DETALLE DE CONEXIONES'!P4270</f>
        <v>0</v>
      </c>
      <c r="B4270" s="36">
        <f>'DETALLE DE CONEXIONES'!I4270</f>
        <v>0</v>
      </c>
      <c r="C4270" s="36">
        <f>'DETALLE DE CONEXIONES'!BB4270</f>
        <v>0</v>
      </c>
      <c r="D4270" s="36">
        <f>'DETALLE DE CONEXIONES'!E4270</f>
        <v>0</v>
      </c>
      <c r="E4270" s="36">
        <f t="shared" si="198"/>
        <v>1</v>
      </c>
      <c r="F4270" s="36">
        <f>IFERROR(LIMPIA('DETALLE DE CONEXIONES'!N4270,1),0)</f>
        <v>0</v>
      </c>
      <c r="G4270" s="36" t="str">
        <f>LEFT('DETALLE DE CONEXIONES'!BE4270,3)</f>
        <v/>
      </c>
      <c r="H4270" s="36" t="str">
        <f>RIGHT('DETALLE DE CONEXIONES'!AK4270,2)</f>
        <v/>
      </c>
      <c r="I4270" s="36" t="str">
        <f>LEFT('DETALLE DE CONEXIONES'!AK4270,3)</f>
        <v/>
      </c>
      <c r="J4270" s="36" t="str">
        <f>LEFT('DETALLE DE CONEXIONES'!M4270,3)</f>
        <v/>
      </c>
      <c r="K4270" s="36" t="str">
        <f>IF(LEN('DETALLE DE CONEXIONES'!M4270)&lt;12,(RIGHT('DETALLE DE CONEXIONES'!M4270,5)),(RIGHT('DETALLE DE CONEXIONES'!M4270,6)))</f>
        <v/>
      </c>
      <c r="L4270" s="36">
        <f>IF(C4270="Saliente Local",(IFERROR((LIMPIA(J4270,1)),0)),0)</f>
        <v>0</v>
      </c>
      <c r="M4270" s="36">
        <f>IF(C4270="Saliente Nacional",(IFERROR((LIMPIA(J4270,1)),0)),0)</f>
        <v>0</v>
      </c>
      <c r="N4270" s="36">
        <f>IF(C4270="Saliente Internacional",(IFERROR((LIMPIA(J4270,1)),0)),0)</f>
        <v>0</v>
      </c>
      <c r="O4270" s="36">
        <f>IF(C4270="Saliente Local",(IFERROR((LIMPIA(K4270,1)),0)),0)</f>
        <v>0</v>
      </c>
      <c r="P4270" s="36">
        <f>IF(C4270="Saliente Nacional",(IFERROR((LIMPIA(K4270,1)),0)),0)</f>
        <v>0</v>
      </c>
      <c r="Q4270" s="36">
        <f>IF(C4270="Saliente Internacional",(IFERROR((LIMPIA(K4270,1)),0)),0)</f>
        <v>0</v>
      </c>
      <c r="R4270" s="36">
        <f t="shared" si="199"/>
        <v>0</v>
      </c>
      <c r="S4270" s="36">
        <f t="shared" si="200"/>
        <v>0</v>
      </c>
    </row>
    <row r="4271" spans="1:19" x14ac:dyDescent="0.25">
      <c r="A4271" s="101">
        <f>'DETALLE DE CONEXIONES'!P4271</f>
        <v>0</v>
      </c>
      <c r="B4271" s="36">
        <f>'DETALLE DE CONEXIONES'!I4271</f>
        <v>0</v>
      </c>
      <c r="C4271" s="36">
        <f>'DETALLE DE CONEXIONES'!BB4271</f>
        <v>0</v>
      </c>
      <c r="D4271" s="36">
        <f>'DETALLE DE CONEXIONES'!E4271</f>
        <v>0</v>
      </c>
      <c r="E4271" s="36">
        <f t="shared" si="198"/>
        <v>1</v>
      </c>
      <c r="F4271" s="36">
        <f>IFERROR(LIMPIA('DETALLE DE CONEXIONES'!N4271,1),0)</f>
        <v>0</v>
      </c>
      <c r="G4271" s="36" t="str">
        <f>LEFT('DETALLE DE CONEXIONES'!BE4271,3)</f>
        <v/>
      </c>
      <c r="H4271" s="36" t="str">
        <f>RIGHT('DETALLE DE CONEXIONES'!AK4271,2)</f>
        <v/>
      </c>
      <c r="I4271" s="36" t="str">
        <f>LEFT('DETALLE DE CONEXIONES'!AK4271,3)</f>
        <v/>
      </c>
      <c r="J4271" s="36" t="str">
        <f>LEFT('DETALLE DE CONEXIONES'!M4271,3)</f>
        <v/>
      </c>
      <c r="K4271" s="36" t="str">
        <f>IF(LEN('DETALLE DE CONEXIONES'!M4271)&lt;12,(RIGHT('DETALLE DE CONEXIONES'!M4271,5)),(RIGHT('DETALLE DE CONEXIONES'!M4271,6)))</f>
        <v/>
      </c>
      <c r="L4271" s="36">
        <f>IF(C4271="Saliente Local",(IFERROR((LIMPIA(J4271,1)),0)),0)</f>
        <v>0</v>
      </c>
      <c r="M4271" s="36">
        <f>IF(C4271="Saliente Nacional",(IFERROR((LIMPIA(J4271,1)),0)),0)</f>
        <v>0</v>
      </c>
      <c r="N4271" s="36">
        <f>IF(C4271="Saliente Internacional",(IFERROR((LIMPIA(J4271,1)),0)),0)</f>
        <v>0</v>
      </c>
      <c r="O4271" s="36">
        <f>IF(C4271="Saliente Local",(IFERROR((LIMPIA(K4271,1)),0)),0)</f>
        <v>0</v>
      </c>
      <c r="P4271" s="36">
        <f>IF(C4271="Saliente Nacional",(IFERROR((LIMPIA(K4271,1)),0)),0)</f>
        <v>0</v>
      </c>
      <c r="Q4271" s="36">
        <f>IF(C4271="Saliente Internacional",(IFERROR((LIMPIA(K4271,1)),0)),0)</f>
        <v>0</v>
      </c>
      <c r="R4271" s="36">
        <f t="shared" si="199"/>
        <v>0</v>
      </c>
      <c r="S4271" s="36">
        <f t="shared" si="200"/>
        <v>0</v>
      </c>
    </row>
    <row r="4272" spans="1:19" x14ac:dyDescent="0.25">
      <c r="A4272" s="101">
        <f>'DETALLE DE CONEXIONES'!P4272</f>
        <v>0</v>
      </c>
      <c r="B4272" s="36">
        <f>'DETALLE DE CONEXIONES'!I4272</f>
        <v>0</v>
      </c>
      <c r="C4272" s="36">
        <f>'DETALLE DE CONEXIONES'!BB4272</f>
        <v>0</v>
      </c>
      <c r="D4272" s="36">
        <f>'DETALLE DE CONEXIONES'!E4272</f>
        <v>0</v>
      </c>
      <c r="E4272" s="36">
        <f t="shared" si="198"/>
        <v>1</v>
      </c>
      <c r="F4272" s="36">
        <f>IFERROR(LIMPIA('DETALLE DE CONEXIONES'!N4272,1),0)</f>
        <v>0</v>
      </c>
      <c r="G4272" s="36" t="str">
        <f>LEFT('DETALLE DE CONEXIONES'!BE4272,3)</f>
        <v/>
      </c>
      <c r="H4272" s="36" t="str">
        <f>RIGHT('DETALLE DE CONEXIONES'!AK4272,2)</f>
        <v/>
      </c>
      <c r="I4272" s="36" t="str">
        <f>LEFT('DETALLE DE CONEXIONES'!AK4272,3)</f>
        <v/>
      </c>
      <c r="J4272" s="36" t="str">
        <f>LEFT('DETALLE DE CONEXIONES'!M4272,3)</f>
        <v/>
      </c>
      <c r="K4272" s="36" t="str">
        <f>IF(LEN('DETALLE DE CONEXIONES'!M4272)&lt;12,(RIGHT('DETALLE DE CONEXIONES'!M4272,5)),(RIGHT('DETALLE DE CONEXIONES'!M4272,6)))</f>
        <v/>
      </c>
      <c r="L4272" s="36">
        <f>IF(C4272="Saliente Local",(IFERROR((LIMPIA(J4272,1)),0)),0)</f>
        <v>0</v>
      </c>
      <c r="M4272" s="36">
        <f>IF(C4272="Saliente Nacional",(IFERROR((LIMPIA(J4272,1)),0)),0)</f>
        <v>0</v>
      </c>
      <c r="N4272" s="36">
        <f>IF(C4272="Saliente Internacional",(IFERROR((LIMPIA(J4272,1)),0)),0)</f>
        <v>0</v>
      </c>
      <c r="O4272" s="36">
        <f>IF(C4272="Saliente Local",(IFERROR((LIMPIA(K4272,1)),0)),0)</f>
        <v>0</v>
      </c>
      <c r="P4272" s="36">
        <f>IF(C4272="Saliente Nacional",(IFERROR((LIMPIA(K4272,1)),0)),0)</f>
        <v>0</v>
      </c>
      <c r="Q4272" s="36">
        <f>IF(C4272="Saliente Internacional",(IFERROR((LIMPIA(K4272,1)),0)),0)</f>
        <v>0</v>
      </c>
      <c r="R4272" s="36">
        <f t="shared" si="199"/>
        <v>0</v>
      </c>
      <c r="S4272" s="36">
        <f t="shared" si="200"/>
        <v>0</v>
      </c>
    </row>
    <row r="4273" spans="1:19" x14ac:dyDescent="0.25">
      <c r="A4273" s="101">
        <f>'DETALLE DE CONEXIONES'!P4273</f>
        <v>0</v>
      </c>
      <c r="B4273" s="36">
        <f>'DETALLE DE CONEXIONES'!I4273</f>
        <v>0</v>
      </c>
      <c r="C4273" s="36">
        <f>'DETALLE DE CONEXIONES'!BB4273</f>
        <v>0</v>
      </c>
      <c r="D4273" s="36">
        <f>'DETALLE DE CONEXIONES'!E4273</f>
        <v>0</v>
      </c>
      <c r="E4273" s="36">
        <f t="shared" si="198"/>
        <v>1</v>
      </c>
      <c r="F4273" s="36">
        <f>IFERROR(LIMPIA('DETALLE DE CONEXIONES'!N4273,1),0)</f>
        <v>0</v>
      </c>
      <c r="G4273" s="36" t="str">
        <f>LEFT('DETALLE DE CONEXIONES'!BE4273,3)</f>
        <v/>
      </c>
      <c r="H4273" s="36" t="str">
        <f>RIGHT('DETALLE DE CONEXIONES'!AK4273,2)</f>
        <v/>
      </c>
      <c r="I4273" s="36" t="str">
        <f>LEFT('DETALLE DE CONEXIONES'!AK4273,3)</f>
        <v/>
      </c>
      <c r="J4273" s="36" t="str">
        <f>LEFT('DETALLE DE CONEXIONES'!M4273,3)</f>
        <v/>
      </c>
      <c r="K4273" s="36" t="str">
        <f>IF(LEN('DETALLE DE CONEXIONES'!M4273)&lt;12,(RIGHT('DETALLE DE CONEXIONES'!M4273,5)),(RIGHT('DETALLE DE CONEXIONES'!M4273,6)))</f>
        <v/>
      </c>
      <c r="L4273" s="36">
        <f>IF(C4273="Saliente Local",(IFERROR((LIMPIA(J4273,1)),0)),0)</f>
        <v>0</v>
      </c>
      <c r="M4273" s="36">
        <f>IF(C4273="Saliente Nacional",(IFERROR((LIMPIA(J4273,1)),0)),0)</f>
        <v>0</v>
      </c>
      <c r="N4273" s="36">
        <f>IF(C4273="Saliente Internacional",(IFERROR((LIMPIA(J4273,1)),0)),0)</f>
        <v>0</v>
      </c>
      <c r="O4273" s="36">
        <f>IF(C4273="Saliente Local",(IFERROR((LIMPIA(K4273,1)),0)),0)</f>
        <v>0</v>
      </c>
      <c r="P4273" s="36">
        <f>IF(C4273="Saliente Nacional",(IFERROR((LIMPIA(K4273,1)),0)),0)</f>
        <v>0</v>
      </c>
      <c r="Q4273" s="36">
        <f>IF(C4273="Saliente Internacional",(IFERROR((LIMPIA(K4273,1)),0)),0)</f>
        <v>0</v>
      </c>
      <c r="R4273" s="36">
        <f t="shared" si="199"/>
        <v>0</v>
      </c>
      <c r="S4273" s="36">
        <f t="shared" si="200"/>
        <v>0</v>
      </c>
    </row>
    <row r="4274" spans="1:19" x14ac:dyDescent="0.25">
      <c r="A4274" s="101">
        <f>'DETALLE DE CONEXIONES'!P4274</f>
        <v>0</v>
      </c>
      <c r="B4274" s="36">
        <f>'DETALLE DE CONEXIONES'!I4274</f>
        <v>0</v>
      </c>
      <c r="C4274" s="36">
        <f>'DETALLE DE CONEXIONES'!BB4274</f>
        <v>0</v>
      </c>
      <c r="D4274" s="36">
        <f>'DETALLE DE CONEXIONES'!E4274</f>
        <v>0</v>
      </c>
      <c r="E4274" s="36">
        <f t="shared" si="198"/>
        <v>1</v>
      </c>
      <c r="F4274" s="36">
        <f>IFERROR(LIMPIA('DETALLE DE CONEXIONES'!N4274,1),0)</f>
        <v>0</v>
      </c>
      <c r="G4274" s="36" t="str">
        <f>LEFT('DETALLE DE CONEXIONES'!BE4274,3)</f>
        <v/>
      </c>
      <c r="H4274" s="36" t="str">
        <f>RIGHT('DETALLE DE CONEXIONES'!AK4274,2)</f>
        <v/>
      </c>
      <c r="I4274" s="36" t="str">
        <f>LEFT('DETALLE DE CONEXIONES'!AK4274,3)</f>
        <v/>
      </c>
      <c r="J4274" s="36" t="str">
        <f>LEFT('DETALLE DE CONEXIONES'!M4274,3)</f>
        <v/>
      </c>
      <c r="K4274" s="36" t="str">
        <f>IF(LEN('DETALLE DE CONEXIONES'!M4274)&lt;12,(RIGHT('DETALLE DE CONEXIONES'!M4274,5)),(RIGHT('DETALLE DE CONEXIONES'!M4274,6)))</f>
        <v/>
      </c>
      <c r="L4274" s="36">
        <f>IF(C4274="Saliente Local",(IFERROR((LIMPIA(J4274,1)),0)),0)</f>
        <v>0</v>
      </c>
      <c r="M4274" s="36">
        <f>IF(C4274="Saliente Nacional",(IFERROR((LIMPIA(J4274,1)),0)),0)</f>
        <v>0</v>
      </c>
      <c r="N4274" s="36">
        <f>IF(C4274="Saliente Internacional",(IFERROR((LIMPIA(J4274,1)),0)),0)</f>
        <v>0</v>
      </c>
      <c r="O4274" s="36">
        <f>IF(C4274="Saliente Local",(IFERROR((LIMPIA(K4274,1)),0)),0)</f>
        <v>0</v>
      </c>
      <c r="P4274" s="36">
        <f>IF(C4274="Saliente Nacional",(IFERROR((LIMPIA(K4274,1)),0)),0)</f>
        <v>0</v>
      </c>
      <c r="Q4274" s="36">
        <f>IF(C4274="Saliente Internacional",(IFERROR((LIMPIA(K4274,1)),0)),0)</f>
        <v>0</v>
      </c>
      <c r="R4274" s="36">
        <f t="shared" si="199"/>
        <v>0</v>
      </c>
      <c r="S4274" s="36">
        <f t="shared" si="200"/>
        <v>0</v>
      </c>
    </row>
    <row r="4275" spans="1:19" x14ac:dyDescent="0.25">
      <c r="A4275" s="101">
        <f>'DETALLE DE CONEXIONES'!P4275</f>
        <v>0</v>
      </c>
      <c r="B4275" s="36">
        <f>'DETALLE DE CONEXIONES'!I4275</f>
        <v>0</v>
      </c>
      <c r="C4275" s="36">
        <f>'DETALLE DE CONEXIONES'!BB4275</f>
        <v>0</v>
      </c>
      <c r="D4275" s="36">
        <f>'DETALLE DE CONEXIONES'!E4275</f>
        <v>0</v>
      </c>
      <c r="E4275" s="36">
        <f t="shared" si="198"/>
        <v>1</v>
      </c>
      <c r="F4275" s="36">
        <f>IFERROR(LIMPIA('DETALLE DE CONEXIONES'!N4275,1),0)</f>
        <v>0</v>
      </c>
      <c r="G4275" s="36" t="str">
        <f>LEFT('DETALLE DE CONEXIONES'!BE4275,3)</f>
        <v/>
      </c>
      <c r="H4275" s="36" t="str">
        <f>RIGHT('DETALLE DE CONEXIONES'!AK4275,2)</f>
        <v/>
      </c>
      <c r="I4275" s="36" t="str">
        <f>LEFT('DETALLE DE CONEXIONES'!AK4275,3)</f>
        <v/>
      </c>
      <c r="J4275" s="36" t="str">
        <f>LEFT('DETALLE DE CONEXIONES'!M4275,3)</f>
        <v/>
      </c>
      <c r="K4275" s="36" t="str">
        <f>IF(LEN('DETALLE DE CONEXIONES'!M4275)&lt;12,(RIGHT('DETALLE DE CONEXIONES'!M4275,5)),(RIGHT('DETALLE DE CONEXIONES'!M4275,6)))</f>
        <v/>
      </c>
      <c r="L4275" s="36">
        <f>IF(C4275="Saliente Local",(IFERROR((LIMPIA(J4275,1)),0)),0)</f>
        <v>0</v>
      </c>
      <c r="M4275" s="36">
        <f>IF(C4275="Saliente Nacional",(IFERROR((LIMPIA(J4275,1)),0)),0)</f>
        <v>0</v>
      </c>
      <c r="N4275" s="36">
        <f>IF(C4275="Saliente Internacional",(IFERROR((LIMPIA(J4275,1)),0)),0)</f>
        <v>0</v>
      </c>
      <c r="O4275" s="36">
        <f>IF(C4275="Saliente Local",(IFERROR((LIMPIA(K4275,1)),0)),0)</f>
        <v>0</v>
      </c>
      <c r="P4275" s="36">
        <f>IF(C4275="Saliente Nacional",(IFERROR((LIMPIA(K4275,1)),0)),0)</f>
        <v>0</v>
      </c>
      <c r="Q4275" s="36">
        <f>IF(C4275="Saliente Internacional",(IFERROR((LIMPIA(K4275,1)),0)),0)</f>
        <v>0</v>
      </c>
      <c r="R4275" s="36">
        <f t="shared" si="199"/>
        <v>0</v>
      </c>
      <c r="S4275" s="36">
        <f t="shared" si="200"/>
        <v>0</v>
      </c>
    </row>
    <row r="4276" spans="1:19" x14ac:dyDescent="0.25">
      <c r="A4276" s="101">
        <f>'DETALLE DE CONEXIONES'!P4276</f>
        <v>0</v>
      </c>
      <c r="B4276" s="36">
        <f>'DETALLE DE CONEXIONES'!I4276</f>
        <v>0</v>
      </c>
      <c r="C4276" s="36">
        <f>'DETALLE DE CONEXIONES'!BB4276</f>
        <v>0</v>
      </c>
      <c r="D4276" s="36">
        <f>'DETALLE DE CONEXIONES'!E4276</f>
        <v>0</v>
      </c>
      <c r="E4276" s="36">
        <f t="shared" si="198"/>
        <v>1</v>
      </c>
      <c r="F4276" s="36">
        <f>IFERROR(LIMPIA('DETALLE DE CONEXIONES'!N4276,1),0)</f>
        <v>0</v>
      </c>
      <c r="G4276" s="36" t="str">
        <f>LEFT('DETALLE DE CONEXIONES'!BE4276,3)</f>
        <v/>
      </c>
      <c r="H4276" s="36" t="str">
        <f>RIGHT('DETALLE DE CONEXIONES'!AK4276,2)</f>
        <v/>
      </c>
      <c r="I4276" s="36" t="str">
        <f>LEFT('DETALLE DE CONEXIONES'!AK4276,3)</f>
        <v/>
      </c>
      <c r="J4276" s="36" t="str">
        <f>LEFT('DETALLE DE CONEXIONES'!M4276,3)</f>
        <v/>
      </c>
      <c r="K4276" s="36" t="str">
        <f>IF(LEN('DETALLE DE CONEXIONES'!M4276)&lt;12,(RIGHT('DETALLE DE CONEXIONES'!M4276,5)),(RIGHT('DETALLE DE CONEXIONES'!M4276,6)))</f>
        <v/>
      </c>
      <c r="L4276" s="36">
        <f>IF(C4276="Saliente Local",(IFERROR((LIMPIA(J4276,1)),0)),0)</f>
        <v>0</v>
      </c>
      <c r="M4276" s="36">
        <f>IF(C4276="Saliente Nacional",(IFERROR((LIMPIA(J4276,1)),0)),0)</f>
        <v>0</v>
      </c>
      <c r="N4276" s="36">
        <f>IF(C4276="Saliente Internacional",(IFERROR((LIMPIA(J4276,1)),0)),0)</f>
        <v>0</v>
      </c>
      <c r="O4276" s="36">
        <f>IF(C4276="Saliente Local",(IFERROR((LIMPIA(K4276,1)),0)),0)</f>
        <v>0</v>
      </c>
      <c r="P4276" s="36">
        <f>IF(C4276="Saliente Nacional",(IFERROR((LIMPIA(K4276,1)),0)),0)</f>
        <v>0</v>
      </c>
      <c r="Q4276" s="36">
        <f>IF(C4276="Saliente Internacional",(IFERROR((LIMPIA(K4276,1)),0)),0)</f>
        <v>0</v>
      </c>
      <c r="R4276" s="36">
        <f t="shared" si="199"/>
        <v>0</v>
      </c>
      <c r="S4276" s="36">
        <f t="shared" si="200"/>
        <v>0</v>
      </c>
    </row>
    <row r="4277" spans="1:19" x14ac:dyDescent="0.25">
      <c r="A4277" s="101">
        <f>'DETALLE DE CONEXIONES'!P4277</f>
        <v>0</v>
      </c>
      <c r="B4277" s="36">
        <f>'DETALLE DE CONEXIONES'!I4277</f>
        <v>0</v>
      </c>
      <c r="C4277" s="36">
        <f>'DETALLE DE CONEXIONES'!BB4277</f>
        <v>0</v>
      </c>
      <c r="D4277" s="36">
        <f>'DETALLE DE CONEXIONES'!E4277</f>
        <v>0</v>
      </c>
      <c r="E4277" s="36">
        <f t="shared" si="198"/>
        <v>1</v>
      </c>
      <c r="F4277" s="36">
        <f>IFERROR(LIMPIA('DETALLE DE CONEXIONES'!N4277,1),0)</f>
        <v>0</v>
      </c>
      <c r="G4277" s="36" t="str">
        <f>LEFT('DETALLE DE CONEXIONES'!BE4277,3)</f>
        <v/>
      </c>
      <c r="H4277" s="36" t="str">
        <f>RIGHT('DETALLE DE CONEXIONES'!AK4277,2)</f>
        <v/>
      </c>
      <c r="I4277" s="36" t="str">
        <f>LEFT('DETALLE DE CONEXIONES'!AK4277,3)</f>
        <v/>
      </c>
      <c r="J4277" s="36" t="str">
        <f>LEFT('DETALLE DE CONEXIONES'!M4277,3)</f>
        <v/>
      </c>
      <c r="K4277" s="36" t="str">
        <f>IF(LEN('DETALLE DE CONEXIONES'!M4277)&lt;12,(RIGHT('DETALLE DE CONEXIONES'!M4277,5)),(RIGHT('DETALLE DE CONEXIONES'!M4277,6)))</f>
        <v/>
      </c>
      <c r="L4277" s="36">
        <f>IF(C4277="Saliente Local",(IFERROR((LIMPIA(J4277,1)),0)),0)</f>
        <v>0</v>
      </c>
      <c r="M4277" s="36">
        <f>IF(C4277="Saliente Nacional",(IFERROR((LIMPIA(J4277,1)),0)),0)</f>
        <v>0</v>
      </c>
      <c r="N4277" s="36">
        <f>IF(C4277="Saliente Internacional",(IFERROR((LIMPIA(J4277,1)),0)),0)</f>
        <v>0</v>
      </c>
      <c r="O4277" s="36">
        <f>IF(C4277="Saliente Local",(IFERROR((LIMPIA(K4277,1)),0)),0)</f>
        <v>0</v>
      </c>
      <c r="P4277" s="36">
        <f>IF(C4277="Saliente Nacional",(IFERROR((LIMPIA(K4277,1)),0)),0)</f>
        <v>0</v>
      </c>
      <c r="Q4277" s="36">
        <f>IF(C4277="Saliente Internacional",(IFERROR((LIMPIA(K4277,1)),0)),0)</f>
        <v>0</v>
      </c>
      <c r="R4277" s="36">
        <f t="shared" si="199"/>
        <v>0</v>
      </c>
      <c r="S4277" s="36">
        <f t="shared" si="200"/>
        <v>0</v>
      </c>
    </row>
    <row r="4278" spans="1:19" x14ac:dyDescent="0.25">
      <c r="A4278" s="101">
        <f>'DETALLE DE CONEXIONES'!P4278</f>
        <v>0</v>
      </c>
      <c r="B4278" s="36">
        <f>'DETALLE DE CONEXIONES'!I4278</f>
        <v>0</v>
      </c>
      <c r="C4278" s="36">
        <f>'DETALLE DE CONEXIONES'!BB4278</f>
        <v>0</v>
      </c>
      <c r="D4278" s="36">
        <f>'DETALLE DE CONEXIONES'!E4278</f>
        <v>0</v>
      </c>
      <c r="E4278" s="36">
        <f t="shared" si="198"/>
        <v>1</v>
      </c>
      <c r="F4278" s="36">
        <f>IFERROR(LIMPIA('DETALLE DE CONEXIONES'!N4278,1),0)</f>
        <v>0</v>
      </c>
      <c r="G4278" s="36" t="str">
        <f>LEFT('DETALLE DE CONEXIONES'!BE4278,3)</f>
        <v/>
      </c>
      <c r="H4278" s="36" t="str">
        <f>RIGHT('DETALLE DE CONEXIONES'!AK4278,2)</f>
        <v/>
      </c>
      <c r="I4278" s="36" t="str">
        <f>LEFT('DETALLE DE CONEXIONES'!AK4278,3)</f>
        <v/>
      </c>
      <c r="J4278" s="36" t="str">
        <f>LEFT('DETALLE DE CONEXIONES'!M4278,3)</f>
        <v/>
      </c>
      <c r="K4278" s="36" t="str">
        <f>IF(LEN('DETALLE DE CONEXIONES'!M4278)&lt;12,(RIGHT('DETALLE DE CONEXIONES'!M4278,5)),(RIGHT('DETALLE DE CONEXIONES'!M4278,6)))</f>
        <v/>
      </c>
      <c r="L4278" s="36">
        <f>IF(C4278="Saliente Local",(IFERROR((LIMPIA(J4278,1)),0)),0)</f>
        <v>0</v>
      </c>
      <c r="M4278" s="36">
        <f>IF(C4278="Saliente Nacional",(IFERROR((LIMPIA(J4278,1)),0)),0)</f>
        <v>0</v>
      </c>
      <c r="N4278" s="36">
        <f>IF(C4278="Saliente Internacional",(IFERROR((LIMPIA(J4278,1)),0)),0)</f>
        <v>0</v>
      </c>
      <c r="O4278" s="36">
        <f>IF(C4278="Saliente Local",(IFERROR((LIMPIA(K4278,1)),0)),0)</f>
        <v>0</v>
      </c>
      <c r="P4278" s="36">
        <f>IF(C4278="Saliente Nacional",(IFERROR((LIMPIA(K4278,1)),0)),0)</f>
        <v>0</v>
      </c>
      <c r="Q4278" s="36">
        <f>IF(C4278="Saliente Internacional",(IFERROR((LIMPIA(K4278,1)),0)),0)</f>
        <v>0</v>
      </c>
      <c r="R4278" s="36">
        <f t="shared" si="199"/>
        <v>0</v>
      </c>
      <c r="S4278" s="36">
        <f t="shared" si="200"/>
        <v>0</v>
      </c>
    </row>
    <row r="4279" spans="1:19" x14ac:dyDescent="0.25">
      <c r="A4279" s="101">
        <f>'DETALLE DE CONEXIONES'!P4279</f>
        <v>0</v>
      </c>
      <c r="B4279" s="36">
        <f>'DETALLE DE CONEXIONES'!I4279</f>
        <v>0</v>
      </c>
      <c r="C4279" s="36">
        <f>'DETALLE DE CONEXIONES'!BB4279</f>
        <v>0</v>
      </c>
      <c r="D4279" s="36">
        <f>'DETALLE DE CONEXIONES'!E4279</f>
        <v>0</v>
      </c>
      <c r="E4279" s="36">
        <f t="shared" si="198"/>
        <v>1</v>
      </c>
      <c r="F4279" s="36">
        <f>IFERROR(LIMPIA('DETALLE DE CONEXIONES'!N4279,1),0)</f>
        <v>0</v>
      </c>
      <c r="G4279" s="36" t="str">
        <f>LEFT('DETALLE DE CONEXIONES'!BE4279,3)</f>
        <v/>
      </c>
      <c r="H4279" s="36" t="str">
        <f>RIGHT('DETALLE DE CONEXIONES'!AK4279,2)</f>
        <v/>
      </c>
      <c r="I4279" s="36" t="str">
        <f>LEFT('DETALLE DE CONEXIONES'!AK4279,3)</f>
        <v/>
      </c>
      <c r="J4279" s="36" t="str">
        <f>LEFT('DETALLE DE CONEXIONES'!M4279,3)</f>
        <v/>
      </c>
      <c r="K4279" s="36" t="str">
        <f>IF(LEN('DETALLE DE CONEXIONES'!M4279)&lt;12,(RIGHT('DETALLE DE CONEXIONES'!M4279,5)),(RIGHT('DETALLE DE CONEXIONES'!M4279,6)))</f>
        <v/>
      </c>
      <c r="L4279" s="36">
        <f>IF(C4279="Saliente Local",(IFERROR((LIMPIA(J4279,1)),0)),0)</f>
        <v>0</v>
      </c>
      <c r="M4279" s="36">
        <f>IF(C4279="Saliente Nacional",(IFERROR((LIMPIA(J4279,1)),0)),0)</f>
        <v>0</v>
      </c>
      <c r="N4279" s="36">
        <f>IF(C4279="Saliente Internacional",(IFERROR((LIMPIA(J4279,1)),0)),0)</f>
        <v>0</v>
      </c>
      <c r="O4279" s="36">
        <f>IF(C4279="Saliente Local",(IFERROR((LIMPIA(K4279,1)),0)),0)</f>
        <v>0</v>
      </c>
      <c r="P4279" s="36">
        <f>IF(C4279="Saliente Nacional",(IFERROR((LIMPIA(K4279,1)),0)),0)</f>
        <v>0</v>
      </c>
      <c r="Q4279" s="36">
        <f>IF(C4279="Saliente Internacional",(IFERROR((LIMPIA(K4279,1)),0)),0)</f>
        <v>0</v>
      </c>
      <c r="R4279" s="36">
        <f t="shared" si="199"/>
        <v>0</v>
      </c>
      <c r="S4279" s="36">
        <f t="shared" si="200"/>
        <v>0</v>
      </c>
    </row>
    <row r="4280" spans="1:19" x14ac:dyDescent="0.25">
      <c r="A4280" s="101">
        <f>'DETALLE DE CONEXIONES'!P4280</f>
        <v>0</v>
      </c>
      <c r="B4280" s="36">
        <f>'DETALLE DE CONEXIONES'!I4280</f>
        <v>0</v>
      </c>
      <c r="C4280" s="36">
        <f>'DETALLE DE CONEXIONES'!BB4280</f>
        <v>0</v>
      </c>
      <c r="D4280" s="36">
        <f>'DETALLE DE CONEXIONES'!E4280</f>
        <v>0</v>
      </c>
      <c r="E4280" s="36">
        <f t="shared" si="198"/>
        <v>1</v>
      </c>
      <c r="F4280" s="36">
        <f>IFERROR(LIMPIA('DETALLE DE CONEXIONES'!N4280,1),0)</f>
        <v>0</v>
      </c>
      <c r="G4280" s="36" t="str">
        <f>LEFT('DETALLE DE CONEXIONES'!BE4280,3)</f>
        <v/>
      </c>
      <c r="H4280" s="36" t="str">
        <f>RIGHT('DETALLE DE CONEXIONES'!AK4280,2)</f>
        <v/>
      </c>
      <c r="I4280" s="36" t="str">
        <f>LEFT('DETALLE DE CONEXIONES'!AK4280,3)</f>
        <v/>
      </c>
      <c r="J4280" s="36" t="str">
        <f>LEFT('DETALLE DE CONEXIONES'!M4280,3)</f>
        <v/>
      </c>
      <c r="K4280" s="36" t="str">
        <f>IF(LEN('DETALLE DE CONEXIONES'!M4280)&lt;12,(RIGHT('DETALLE DE CONEXIONES'!M4280,5)),(RIGHT('DETALLE DE CONEXIONES'!M4280,6)))</f>
        <v/>
      </c>
      <c r="L4280" s="36">
        <f>IF(C4280="Saliente Local",(IFERROR((LIMPIA(J4280,1)),0)),0)</f>
        <v>0</v>
      </c>
      <c r="M4280" s="36">
        <f>IF(C4280="Saliente Nacional",(IFERROR((LIMPIA(J4280,1)),0)),0)</f>
        <v>0</v>
      </c>
      <c r="N4280" s="36">
        <f>IF(C4280="Saliente Internacional",(IFERROR((LIMPIA(J4280,1)),0)),0)</f>
        <v>0</v>
      </c>
      <c r="O4280" s="36">
        <f>IF(C4280="Saliente Local",(IFERROR((LIMPIA(K4280,1)),0)),0)</f>
        <v>0</v>
      </c>
      <c r="P4280" s="36">
        <f>IF(C4280="Saliente Nacional",(IFERROR((LIMPIA(K4280,1)),0)),0)</f>
        <v>0</v>
      </c>
      <c r="Q4280" s="36">
        <f>IF(C4280="Saliente Internacional",(IFERROR((LIMPIA(K4280,1)),0)),0)</f>
        <v>0</v>
      </c>
      <c r="R4280" s="36">
        <f t="shared" si="199"/>
        <v>0</v>
      </c>
      <c r="S4280" s="36">
        <f t="shared" si="200"/>
        <v>0</v>
      </c>
    </row>
    <row r="4281" spans="1:19" x14ac:dyDescent="0.25">
      <c r="A4281" s="101">
        <f>'DETALLE DE CONEXIONES'!P4281</f>
        <v>0</v>
      </c>
      <c r="B4281" s="36">
        <f>'DETALLE DE CONEXIONES'!I4281</f>
        <v>0</v>
      </c>
      <c r="C4281" s="36">
        <f>'DETALLE DE CONEXIONES'!BB4281</f>
        <v>0</v>
      </c>
      <c r="D4281" s="36">
        <f>'DETALLE DE CONEXIONES'!E4281</f>
        <v>0</v>
      </c>
      <c r="E4281" s="36">
        <f t="shared" si="198"/>
        <v>1</v>
      </c>
      <c r="F4281" s="36">
        <f>IFERROR(LIMPIA('DETALLE DE CONEXIONES'!N4281,1),0)</f>
        <v>0</v>
      </c>
      <c r="G4281" s="36" t="str">
        <f>LEFT('DETALLE DE CONEXIONES'!BE4281,3)</f>
        <v/>
      </c>
      <c r="H4281" s="36" t="str">
        <f>RIGHT('DETALLE DE CONEXIONES'!AK4281,2)</f>
        <v/>
      </c>
      <c r="I4281" s="36" t="str">
        <f>LEFT('DETALLE DE CONEXIONES'!AK4281,3)</f>
        <v/>
      </c>
      <c r="J4281" s="36" t="str">
        <f>LEFT('DETALLE DE CONEXIONES'!M4281,3)</f>
        <v/>
      </c>
      <c r="K4281" s="36" t="str">
        <f>IF(LEN('DETALLE DE CONEXIONES'!M4281)&lt;12,(RIGHT('DETALLE DE CONEXIONES'!M4281,5)),(RIGHT('DETALLE DE CONEXIONES'!M4281,6)))</f>
        <v/>
      </c>
      <c r="L4281" s="36">
        <f>IF(C4281="Saliente Local",(IFERROR((LIMPIA(J4281,1)),0)),0)</f>
        <v>0</v>
      </c>
      <c r="M4281" s="36">
        <f>IF(C4281="Saliente Nacional",(IFERROR((LIMPIA(J4281,1)),0)),0)</f>
        <v>0</v>
      </c>
      <c r="N4281" s="36">
        <f>IF(C4281="Saliente Internacional",(IFERROR((LIMPIA(J4281,1)),0)),0)</f>
        <v>0</v>
      </c>
      <c r="O4281" s="36">
        <f>IF(C4281="Saliente Local",(IFERROR((LIMPIA(K4281,1)),0)),0)</f>
        <v>0</v>
      </c>
      <c r="P4281" s="36">
        <f>IF(C4281="Saliente Nacional",(IFERROR((LIMPIA(K4281,1)),0)),0)</f>
        <v>0</v>
      </c>
      <c r="Q4281" s="36">
        <f>IF(C4281="Saliente Internacional",(IFERROR((LIMPIA(K4281,1)),0)),0)</f>
        <v>0</v>
      </c>
      <c r="R4281" s="36">
        <f t="shared" si="199"/>
        <v>0</v>
      </c>
      <c r="S4281" s="36">
        <f t="shared" si="200"/>
        <v>0</v>
      </c>
    </row>
    <row r="4282" spans="1:19" x14ac:dyDescent="0.25">
      <c r="A4282" s="101">
        <f>'DETALLE DE CONEXIONES'!P4282</f>
        <v>0</v>
      </c>
      <c r="B4282" s="36">
        <f>'DETALLE DE CONEXIONES'!I4282</f>
        <v>0</v>
      </c>
      <c r="C4282" s="36">
        <f>'DETALLE DE CONEXIONES'!BB4282</f>
        <v>0</v>
      </c>
      <c r="D4282" s="36">
        <f>'DETALLE DE CONEXIONES'!E4282</f>
        <v>0</v>
      </c>
      <c r="E4282" s="36">
        <f t="shared" si="198"/>
        <v>1</v>
      </c>
      <c r="F4282" s="36">
        <f>IFERROR(LIMPIA('DETALLE DE CONEXIONES'!N4282,1),0)</f>
        <v>0</v>
      </c>
      <c r="G4282" s="36" t="str">
        <f>LEFT('DETALLE DE CONEXIONES'!BE4282,3)</f>
        <v/>
      </c>
      <c r="H4282" s="36" t="str">
        <f>RIGHT('DETALLE DE CONEXIONES'!AK4282,2)</f>
        <v/>
      </c>
      <c r="I4282" s="36" t="str">
        <f>LEFT('DETALLE DE CONEXIONES'!AK4282,3)</f>
        <v/>
      </c>
      <c r="J4282" s="36" t="str">
        <f>LEFT('DETALLE DE CONEXIONES'!M4282,3)</f>
        <v/>
      </c>
      <c r="K4282" s="36" t="str">
        <f>IF(LEN('DETALLE DE CONEXIONES'!M4282)&lt;12,(RIGHT('DETALLE DE CONEXIONES'!M4282,5)),(RIGHT('DETALLE DE CONEXIONES'!M4282,6)))</f>
        <v/>
      </c>
      <c r="L4282" s="36">
        <f>IF(C4282="Saliente Local",(IFERROR((LIMPIA(J4282,1)),0)),0)</f>
        <v>0</v>
      </c>
      <c r="M4282" s="36">
        <f>IF(C4282="Saliente Nacional",(IFERROR((LIMPIA(J4282,1)),0)),0)</f>
        <v>0</v>
      </c>
      <c r="N4282" s="36">
        <f>IF(C4282="Saliente Internacional",(IFERROR((LIMPIA(J4282,1)),0)),0)</f>
        <v>0</v>
      </c>
      <c r="O4282" s="36">
        <f>IF(C4282="Saliente Local",(IFERROR((LIMPIA(K4282,1)),0)),0)</f>
        <v>0</v>
      </c>
      <c r="P4282" s="36">
        <f>IF(C4282="Saliente Nacional",(IFERROR((LIMPIA(K4282,1)),0)),0)</f>
        <v>0</v>
      </c>
      <c r="Q4282" s="36">
        <f>IF(C4282="Saliente Internacional",(IFERROR((LIMPIA(K4282,1)),0)),0)</f>
        <v>0</v>
      </c>
      <c r="R4282" s="36">
        <f t="shared" si="199"/>
        <v>0</v>
      </c>
      <c r="S4282" s="36">
        <f t="shared" si="200"/>
        <v>0</v>
      </c>
    </row>
    <row r="4283" spans="1:19" x14ac:dyDescent="0.25">
      <c r="A4283" s="101">
        <f>'DETALLE DE CONEXIONES'!P4283</f>
        <v>0</v>
      </c>
      <c r="B4283" s="36">
        <f>'DETALLE DE CONEXIONES'!I4283</f>
        <v>0</v>
      </c>
      <c r="C4283" s="36">
        <f>'DETALLE DE CONEXIONES'!BB4283</f>
        <v>0</v>
      </c>
      <c r="D4283" s="36">
        <f>'DETALLE DE CONEXIONES'!E4283</f>
        <v>0</v>
      </c>
      <c r="E4283" s="36">
        <f t="shared" si="198"/>
        <v>1</v>
      </c>
      <c r="F4283" s="36">
        <f>IFERROR(LIMPIA('DETALLE DE CONEXIONES'!N4283,1),0)</f>
        <v>0</v>
      </c>
      <c r="G4283" s="36" t="str">
        <f>LEFT('DETALLE DE CONEXIONES'!BE4283,3)</f>
        <v/>
      </c>
      <c r="H4283" s="36" t="str">
        <f>RIGHT('DETALLE DE CONEXIONES'!AK4283,2)</f>
        <v/>
      </c>
      <c r="I4283" s="36" t="str">
        <f>LEFT('DETALLE DE CONEXIONES'!AK4283,3)</f>
        <v/>
      </c>
      <c r="J4283" s="36" t="str">
        <f>LEFT('DETALLE DE CONEXIONES'!M4283,3)</f>
        <v/>
      </c>
      <c r="K4283" s="36" t="str">
        <f>IF(LEN('DETALLE DE CONEXIONES'!M4283)&lt;12,(RIGHT('DETALLE DE CONEXIONES'!M4283,5)),(RIGHT('DETALLE DE CONEXIONES'!M4283,6)))</f>
        <v/>
      </c>
      <c r="L4283" s="36">
        <f>IF(C4283="Saliente Local",(IFERROR((LIMPIA(J4283,1)),0)),0)</f>
        <v>0</v>
      </c>
      <c r="M4283" s="36">
        <f>IF(C4283="Saliente Nacional",(IFERROR((LIMPIA(J4283,1)),0)),0)</f>
        <v>0</v>
      </c>
      <c r="N4283" s="36">
        <f>IF(C4283="Saliente Internacional",(IFERROR((LIMPIA(J4283,1)),0)),0)</f>
        <v>0</v>
      </c>
      <c r="O4283" s="36">
        <f>IF(C4283="Saliente Local",(IFERROR((LIMPIA(K4283,1)),0)),0)</f>
        <v>0</v>
      </c>
      <c r="P4283" s="36">
        <f>IF(C4283="Saliente Nacional",(IFERROR((LIMPIA(K4283,1)),0)),0)</f>
        <v>0</v>
      </c>
      <c r="Q4283" s="36">
        <f>IF(C4283="Saliente Internacional",(IFERROR((LIMPIA(K4283,1)),0)),0)</f>
        <v>0</v>
      </c>
      <c r="R4283" s="36">
        <f t="shared" si="199"/>
        <v>0</v>
      </c>
      <c r="S4283" s="36">
        <f t="shared" si="200"/>
        <v>0</v>
      </c>
    </row>
    <row r="4284" spans="1:19" x14ac:dyDescent="0.25">
      <c r="A4284" s="101">
        <f>'DETALLE DE CONEXIONES'!P4284</f>
        <v>0</v>
      </c>
      <c r="B4284" s="36">
        <f>'DETALLE DE CONEXIONES'!I4284</f>
        <v>0</v>
      </c>
      <c r="C4284" s="36">
        <f>'DETALLE DE CONEXIONES'!BB4284</f>
        <v>0</v>
      </c>
      <c r="D4284" s="36">
        <f>'DETALLE DE CONEXIONES'!E4284</f>
        <v>0</v>
      </c>
      <c r="E4284" s="36">
        <f t="shared" si="198"/>
        <v>1</v>
      </c>
      <c r="F4284" s="36">
        <f>IFERROR(LIMPIA('DETALLE DE CONEXIONES'!N4284,1),0)</f>
        <v>0</v>
      </c>
      <c r="G4284" s="36" t="str">
        <f>LEFT('DETALLE DE CONEXIONES'!BE4284,3)</f>
        <v/>
      </c>
      <c r="H4284" s="36" t="str">
        <f>RIGHT('DETALLE DE CONEXIONES'!AK4284,2)</f>
        <v/>
      </c>
      <c r="I4284" s="36" t="str">
        <f>LEFT('DETALLE DE CONEXIONES'!AK4284,3)</f>
        <v/>
      </c>
      <c r="J4284" s="36" t="str">
        <f>LEFT('DETALLE DE CONEXIONES'!M4284,3)</f>
        <v/>
      </c>
      <c r="K4284" s="36" t="str">
        <f>IF(LEN('DETALLE DE CONEXIONES'!M4284)&lt;12,(RIGHT('DETALLE DE CONEXIONES'!M4284,5)),(RIGHT('DETALLE DE CONEXIONES'!M4284,6)))</f>
        <v/>
      </c>
      <c r="L4284" s="36">
        <f>IF(C4284="Saliente Local",(IFERROR((LIMPIA(J4284,1)),0)),0)</f>
        <v>0</v>
      </c>
      <c r="M4284" s="36">
        <f>IF(C4284="Saliente Nacional",(IFERROR((LIMPIA(J4284,1)),0)),0)</f>
        <v>0</v>
      </c>
      <c r="N4284" s="36">
        <f>IF(C4284="Saliente Internacional",(IFERROR((LIMPIA(J4284,1)),0)),0)</f>
        <v>0</v>
      </c>
      <c r="O4284" s="36">
        <f>IF(C4284="Saliente Local",(IFERROR((LIMPIA(K4284,1)),0)),0)</f>
        <v>0</v>
      </c>
      <c r="P4284" s="36">
        <f>IF(C4284="Saliente Nacional",(IFERROR((LIMPIA(K4284,1)),0)),0)</f>
        <v>0</v>
      </c>
      <c r="Q4284" s="36">
        <f>IF(C4284="Saliente Internacional",(IFERROR((LIMPIA(K4284,1)),0)),0)</f>
        <v>0</v>
      </c>
      <c r="R4284" s="36">
        <f t="shared" si="199"/>
        <v>0</v>
      </c>
      <c r="S4284" s="36">
        <f t="shared" si="200"/>
        <v>0</v>
      </c>
    </row>
    <row r="4285" spans="1:19" x14ac:dyDescent="0.25">
      <c r="A4285" s="101">
        <f>'DETALLE DE CONEXIONES'!P4285</f>
        <v>0</v>
      </c>
      <c r="B4285" s="36">
        <f>'DETALLE DE CONEXIONES'!I4285</f>
        <v>0</v>
      </c>
      <c r="C4285" s="36">
        <f>'DETALLE DE CONEXIONES'!BB4285</f>
        <v>0</v>
      </c>
      <c r="D4285" s="36">
        <f>'DETALLE DE CONEXIONES'!E4285</f>
        <v>0</v>
      </c>
      <c r="E4285" s="36">
        <f t="shared" si="198"/>
        <v>1</v>
      </c>
      <c r="F4285" s="36">
        <f>IFERROR(LIMPIA('DETALLE DE CONEXIONES'!N4285,1),0)</f>
        <v>0</v>
      </c>
      <c r="G4285" s="36" t="str">
        <f>LEFT('DETALLE DE CONEXIONES'!BE4285,3)</f>
        <v/>
      </c>
      <c r="H4285" s="36" t="str">
        <f>RIGHT('DETALLE DE CONEXIONES'!AK4285,2)</f>
        <v/>
      </c>
      <c r="I4285" s="36" t="str">
        <f>LEFT('DETALLE DE CONEXIONES'!AK4285,3)</f>
        <v/>
      </c>
      <c r="J4285" s="36" t="str">
        <f>LEFT('DETALLE DE CONEXIONES'!M4285,3)</f>
        <v/>
      </c>
      <c r="K4285" s="36" t="str">
        <f>IF(LEN('DETALLE DE CONEXIONES'!M4285)&lt;12,(RIGHT('DETALLE DE CONEXIONES'!M4285,5)),(RIGHT('DETALLE DE CONEXIONES'!M4285,6)))</f>
        <v/>
      </c>
      <c r="L4285" s="36">
        <f>IF(C4285="Saliente Local",(IFERROR((LIMPIA(J4285,1)),0)),0)</f>
        <v>0</v>
      </c>
      <c r="M4285" s="36">
        <f>IF(C4285="Saliente Nacional",(IFERROR((LIMPIA(J4285,1)),0)),0)</f>
        <v>0</v>
      </c>
      <c r="N4285" s="36">
        <f>IF(C4285="Saliente Internacional",(IFERROR((LIMPIA(J4285,1)),0)),0)</f>
        <v>0</v>
      </c>
      <c r="O4285" s="36">
        <f>IF(C4285="Saliente Local",(IFERROR((LIMPIA(K4285,1)),0)),0)</f>
        <v>0</v>
      </c>
      <c r="P4285" s="36">
        <f>IF(C4285="Saliente Nacional",(IFERROR((LIMPIA(K4285,1)),0)),0)</f>
        <v>0</v>
      </c>
      <c r="Q4285" s="36">
        <f>IF(C4285="Saliente Internacional",(IFERROR((LIMPIA(K4285,1)),0)),0)</f>
        <v>0</v>
      </c>
      <c r="R4285" s="36">
        <f t="shared" si="199"/>
        <v>0</v>
      </c>
      <c r="S4285" s="36">
        <f t="shared" si="200"/>
        <v>0</v>
      </c>
    </row>
    <row r="4286" spans="1:19" x14ac:dyDescent="0.25">
      <c r="A4286" s="101">
        <f>'DETALLE DE CONEXIONES'!P4286</f>
        <v>0</v>
      </c>
      <c r="B4286" s="36">
        <f>'DETALLE DE CONEXIONES'!I4286</f>
        <v>0</v>
      </c>
      <c r="C4286" s="36">
        <f>'DETALLE DE CONEXIONES'!BB4286</f>
        <v>0</v>
      </c>
      <c r="D4286" s="36">
        <f>'DETALLE DE CONEXIONES'!E4286</f>
        <v>0</v>
      </c>
      <c r="E4286" s="36">
        <f t="shared" si="198"/>
        <v>1</v>
      </c>
      <c r="F4286" s="36">
        <f>IFERROR(LIMPIA('DETALLE DE CONEXIONES'!N4286,1),0)</f>
        <v>0</v>
      </c>
      <c r="G4286" s="36" t="str">
        <f>LEFT('DETALLE DE CONEXIONES'!BE4286,3)</f>
        <v/>
      </c>
      <c r="H4286" s="36" t="str">
        <f>RIGHT('DETALLE DE CONEXIONES'!AK4286,2)</f>
        <v/>
      </c>
      <c r="I4286" s="36" t="str">
        <f>LEFT('DETALLE DE CONEXIONES'!AK4286,3)</f>
        <v/>
      </c>
      <c r="J4286" s="36" t="str">
        <f>LEFT('DETALLE DE CONEXIONES'!M4286,3)</f>
        <v/>
      </c>
      <c r="K4286" s="36" t="str">
        <f>IF(LEN('DETALLE DE CONEXIONES'!M4286)&lt;12,(RIGHT('DETALLE DE CONEXIONES'!M4286,5)),(RIGHT('DETALLE DE CONEXIONES'!M4286,6)))</f>
        <v/>
      </c>
      <c r="L4286" s="36">
        <f>IF(C4286="Saliente Local",(IFERROR((LIMPIA(J4286,1)),0)),0)</f>
        <v>0</v>
      </c>
      <c r="M4286" s="36">
        <f>IF(C4286="Saliente Nacional",(IFERROR((LIMPIA(J4286,1)),0)),0)</f>
        <v>0</v>
      </c>
      <c r="N4286" s="36">
        <f>IF(C4286="Saliente Internacional",(IFERROR((LIMPIA(J4286,1)),0)),0)</f>
        <v>0</v>
      </c>
      <c r="O4286" s="36">
        <f>IF(C4286="Saliente Local",(IFERROR((LIMPIA(K4286,1)),0)),0)</f>
        <v>0</v>
      </c>
      <c r="P4286" s="36">
        <f>IF(C4286="Saliente Nacional",(IFERROR((LIMPIA(K4286,1)),0)),0)</f>
        <v>0</v>
      </c>
      <c r="Q4286" s="36">
        <f>IF(C4286="Saliente Internacional",(IFERROR((LIMPIA(K4286,1)),0)),0)</f>
        <v>0</v>
      </c>
      <c r="R4286" s="36">
        <f t="shared" si="199"/>
        <v>0</v>
      </c>
      <c r="S4286" s="36">
        <f t="shared" si="200"/>
        <v>0</v>
      </c>
    </row>
    <row r="4287" spans="1:19" x14ac:dyDescent="0.25">
      <c r="A4287" s="101">
        <f>'DETALLE DE CONEXIONES'!P4287</f>
        <v>0</v>
      </c>
      <c r="B4287" s="36">
        <f>'DETALLE DE CONEXIONES'!I4287</f>
        <v>0</v>
      </c>
      <c r="C4287" s="36">
        <f>'DETALLE DE CONEXIONES'!BB4287</f>
        <v>0</v>
      </c>
      <c r="D4287" s="36">
        <f>'DETALLE DE CONEXIONES'!E4287</f>
        <v>0</v>
      </c>
      <c r="E4287" s="36">
        <f t="shared" si="198"/>
        <v>1</v>
      </c>
      <c r="F4287" s="36">
        <f>IFERROR(LIMPIA('DETALLE DE CONEXIONES'!N4287,1),0)</f>
        <v>0</v>
      </c>
      <c r="G4287" s="36" t="str">
        <f>LEFT('DETALLE DE CONEXIONES'!BE4287,3)</f>
        <v/>
      </c>
      <c r="H4287" s="36" t="str">
        <f>RIGHT('DETALLE DE CONEXIONES'!AK4287,2)</f>
        <v/>
      </c>
      <c r="I4287" s="36" t="str">
        <f>LEFT('DETALLE DE CONEXIONES'!AK4287,3)</f>
        <v/>
      </c>
      <c r="J4287" s="36" t="str">
        <f>LEFT('DETALLE DE CONEXIONES'!M4287,3)</f>
        <v/>
      </c>
      <c r="K4287" s="36" t="str">
        <f>IF(LEN('DETALLE DE CONEXIONES'!M4287)&lt;12,(RIGHT('DETALLE DE CONEXIONES'!M4287,5)),(RIGHT('DETALLE DE CONEXIONES'!M4287,6)))</f>
        <v/>
      </c>
      <c r="L4287" s="36">
        <f>IF(C4287="Saliente Local",(IFERROR((LIMPIA(J4287,1)),0)),0)</f>
        <v>0</v>
      </c>
      <c r="M4287" s="36">
        <f>IF(C4287="Saliente Nacional",(IFERROR((LIMPIA(J4287,1)),0)),0)</f>
        <v>0</v>
      </c>
      <c r="N4287" s="36">
        <f>IF(C4287="Saliente Internacional",(IFERROR((LIMPIA(J4287,1)),0)),0)</f>
        <v>0</v>
      </c>
      <c r="O4287" s="36">
        <f>IF(C4287="Saliente Local",(IFERROR((LIMPIA(K4287,1)),0)),0)</f>
        <v>0</v>
      </c>
      <c r="P4287" s="36">
        <f>IF(C4287="Saliente Nacional",(IFERROR((LIMPIA(K4287,1)),0)),0)</f>
        <v>0</v>
      </c>
      <c r="Q4287" s="36">
        <f>IF(C4287="Saliente Internacional",(IFERROR((LIMPIA(K4287,1)),0)),0)</f>
        <v>0</v>
      </c>
      <c r="R4287" s="36">
        <f t="shared" si="199"/>
        <v>0</v>
      </c>
      <c r="S4287" s="36">
        <f t="shared" si="200"/>
        <v>0</v>
      </c>
    </row>
    <row r="4288" spans="1:19" x14ac:dyDescent="0.25">
      <c r="A4288" s="101">
        <f>'DETALLE DE CONEXIONES'!P4288</f>
        <v>0</v>
      </c>
      <c r="B4288" s="36">
        <f>'DETALLE DE CONEXIONES'!I4288</f>
        <v>0</v>
      </c>
      <c r="C4288" s="36">
        <f>'DETALLE DE CONEXIONES'!BB4288</f>
        <v>0</v>
      </c>
      <c r="D4288" s="36">
        <f>'DETALLE DE CONEXIONES'!E4288</f>
        <v>0</v>
      </c>
      <c r="E4288" s="36">
        <f t="shared" si="198"/>
        <v>1</v>
      </c>
      <c r="F4288" s="36">
        <f>IFERROR(LIMPIA('DETALLE DE CONEXIONES'!N4288,1),0)</f>
        <v>0</v>
      </c>
      <c r="G4288" s="36" t="str">
        <f>LEFT('DETALLE DE CONEXIONES'!BE4288,3)</f>
        <v/>
      </c>
      <c r="H4288" s="36" t="str">
        <f>RIGHT('DETALLE DE CONEXIONES'!AK4288,2)</f>
        <v/>
      </c>
      <c r="I4288" s="36" t="str">
        <f>LEFT('DETALLE DE CONEXIONES'!AK4288,3)</f>
        <v/>
      </c>
      <c r="J4288" s="36" t="str">
        <f>LEFT('DETALLE DE CONEXIONES'!M4288,3)</f>
        <v/>
      </c>
      <c r="K4288" s="36" t="str">
        <f>IF(LEN('DETALLE DE CONEXIONES'!M4288)&lt;12,(RIGHT('DETALLE DE CONEXIONES'!M4288,5)),(RIGHT('DETALLE DE CONEXIONES'!M4288,6)))</f>
        <v/>
      </c>
      <c r="L4288" s="36">
        <f>IF(C4288="Saliente Local",(IFERROR((LIMPIA(J4288,1)),0)),0)</f>
        <v>0</v>
      </c>
      <c r="M4288" s="36">
        <f>IF(C4288="Saliente Nacional",(IFERROR((LIMPIA(J4288,1)),0)),0)</f>
        <v>0</v>
      </c>
      <c r="N4288" s="36">
        <f>IF(C4288="Saliente Internacional",(IFERROR((LIMPIA(J4288,1)),0)),0)</f>
        <v>0</v>
      </c>
      <c r="O4288" s="36">
        <f>IF(C4288="Saliente Local",(IFERROR((LIMPIA(K4288,1)),0)),0)</f>
        <v>0</v>
      </c>
      <c r="P4288" s="36">
        <f>IF(C4288="Saliente Nacional",(IFERROR((LIMPIA(K4288,1)),0)),0)</f>
        <v>0</v>
      </c>
      <c r="Q4288" s="36">
        <f>IF(C4288="Saliente Internacional",(IFERROR((LIMPIA(K4288,1)),0)),0)</f>
        <v>0</v>
      </c>
      <c r="R4288" s="36">
        <f t="shared" si="199"/>
        <v>0</v>
      </c>
      <c r="S4288" s="36">
        <f t="shared" si="200"/>
        <v>0</v>
      </c>
    </row>
    <row r="4289" spans="1:19" x14ac:dyDescent="0.25">
      <c r="A4289" s="101">
        <f>'DETALLE DE CONEXIONES'!P4289</f>
        <v>0</v>
      </c>
      <c r="B4289" s="36">
        <f>'DETALLE DE CONEXIONES'!I4289</f>
        <v>0</v>
      </c>
      <c r="C4289" s="36">
        <f>'DETALLE DE CONEXIONES'!BB4289</f>
        <v>0</v>
      </c>
      <c r="D4289" s="36">
        <f>'DETALLE DE CONEXIONES'!E4289</f>
        <v>0</v>
      </c>
      <c r="E4289" s="36">
        <f t="shared" si="198"/>
        <v>1</v>
      </c>
      <c r="F4289" s="36">
        <f>IFERROR(LIMPIA('DETALLE DE CONEXIONES'!N4289,1),0)</f>
        <v>0</v>
      </c>
      <c r="G4289" s="36" t="str">
        <f>LEFT('DETALLE DE CONEXIONES'!BE4289,3)</f>
        <v/>
      </c>
      <c r="H4289" s="36" t="str">
        <f>RIGHT('DETALLE DE CONEXIONES'!AK4289,2)</f>
        <v/>
      </c>
      <c r="I4289" s="36" t="str">
        <f>LEFT('DETALLE DE CONEXIONES'!AK4289,3)</f>
        <v/>
      </c>
      <c r="J4289" s="36" t="str">
        <f>LEFT('DETALLE DE CONEXIONES'!M4289,3)</f>
        <v/>
      </c>
      <c r="K4289" s="36" t="str">
        <f>IF(LEN('DETALLE DE CONEXIONES'!M4289)&lt;12,(RIGHT('DETALLE DE CONEXIONES'!M4289,5)),(RIGHT('DETALLE DE CONEXIONES'!M4289,6)))</f>
        <v/>
      </c>
      <c r="L4289" s="36">
        <f>IF(C4289="Saliente Local",(IFERROR((LIMPIA(J4289,1)),0)),0)</f>
        <v>0</v>
      </c>
      <c r="M4289" s="36">
        <f>IF(C4289="Saliente Nacional",(IFERROR((LIMPIA(J4289,1)),0)),0)</f>
        <v>0</v>
      </c>
      <c r="N4289" s="36">
        <f>IF(C4289="Saliente Internacional",(IFERROR((LIMPIA(J4289,1)),0)),0)</f>
        <v>0</v>
      </c>
      <c r="O4289" s="36">
        <f>IF(C4289="Saliente Local",(IFERROR((LIMPIA(K4289,1)),0)),0)</f>
        <v>0</v>
      </c>
      <c r="P4289" s="36">
        <f>IF(C4289="Saliente Nacional",(IFERROR((LIMPIA(K4289,1)),0)),0)</f>
        <v>0</v>
      </c>
      <c r="Q4289" s="36">
        <f>IF(C4289="Saliente Internacional",(IFERROR((LIMPIA(K4289,1)),0)),0)</f>
        <v>0</v>
      </c>
      <c r="R4289" s="36">
        <f t="shared" si="199"/>
        <v>0</v>
      </c>
      <c r="S4289" s="36">
        <f t="shared" si="200"/>
        <v>0</v>
      </c>
    </row>
    <row r="4290" spans="1:19" x14ac:dyDescent="0.25">
      <c r="A4290" s="101">
        <f>'DETALLE DE CONEXIONES'!P4290</f>
        <v>0</v>
      </c>
      <c r="B4290" s="36">
        <f>'DETALLE DE CONEXIONES'!I4290</f>
        <v>0</v>
      </c>
      <c r="C4290" s="36">
        <f>'DETALLE DE CONEXIONES'!BB4290</f>
        <v>0</v>
      </c>
      <c r="D4290" s="36">
        <f>'DETALLE DE CONEXIONES'!E4290</f>
        <v>0</v>
      </c>
      <c r="E4290" s="36">
        <f t="shared" si="198"/>
        <v>1</v>
      </c>
      <c r="F4290" s="36">
        <f>IFERROR(LIMPIA('DETALLE DE CONEXIONES'!N4290,1),0)</f>
        <v>0</v>
      </c>
      <c r="G4290" s="36" t="str">
        <f>LEFT('DETALLE DE CONEXIONES'!BE4290,3)</f>
        <v/>
      </c>
      <c r="H4290" s="36" t="str">
        <f>RIGHT('DETALLE DE CONEXIONES'!AK4290,2)</f>
        <v/>
      </c>
      <c r="I4290" s="36" t="str">
        <f>LEFT('DETALLE DE CONEXIONES'!AK4290,3)</f>
        <v/>
      </c>
      <c r="J4290" s="36" t="str">
        <f>LEFT('DETALLE DE CONEXIONES'!M4290,3)</f>
        <v/>
      </c>
      <c r="K4290" s="36" t="str">
        <f>IF(LEN('DETALLE DE CONEXIONES'!M4290)&lt;12,(RIGHT('DETALLE DE CONEXIONES'!M4290,5)),(RIGHT('DETALLE DE CONEXIONES'!M4290,6)))</f>
        <v/>
      </c>
      <c r="L4290" s="36">
        <f>IF(C4290="Saliente Local",(IFERROR((LIMPIA(J4290,1)),0)),0)</f>
        <v>0</v>
      </c>
      <c r="M4290" s="36">
        <f>IF(C4290="Saliente Nacional",(IFERROR((LIMPIA(J4290,1)),0)),0)</f>
        <v>0</v>
      </c>
      <c r="N4290" s="36">
        <f>IF(C4290="Saliente Internacional",(IFERROR((LIMPIA(J4290,1)),0)),0)</f>
        <v>0</v>
      </c>
      <c r="O4290" s="36">
        <f>IF(C4290="Saliente Local",(IFERROR((LIMPIA(K4290,1)),0)),0)</f>
        <v>0</v>
      </c>
      <c r="P4290" s="36">
        <f>IF(C4290="Saliente Nacional",(IFERROR((LIMPIA(K4290,1)),0)),0)</f>
        <v>0</v>
      </c>
      <c r="Q4290" s="36">
        <f>IF(C4290="Saliente Internacional",(IFERROR((LIMPIA(K4290,1)),0)),0)</f>
        <v>0</v>
      </c>
      <c r="R4290" s="36">
        <f t="shared" si="199"/>
        <v>0</v>
      </c>
      <c r="S4290" s="36">
        <f t="shared" si="200"/>
        <v>0</v>
      </c>
    </row>
    <row r="4291" spans="1:19" x14ac:dyDescent="0.25">
      <c r="A4291" s="101">
        <f>'DETALLE DE CONEXIONES'!P4291</f>
        <v>0</v>
      </c>
      <c r="B4291" s="36">
        <f>'DETALLE DE CONEXIONES'!I4291</f>
        <v>0</v>
      </c>
      <c r="C4291" s="36">
        <f>'DETALLE DE CONEXIONES'!BB4291</f>
        <v>0</v>
      </c>
      <c r="D4291" s="36">
        <f>'DETALLE DE CONEXIONES'!E4291</f>
        <v>0</v>
      </c>
      <c r="E4291" s="36">
        <f t="shared" ref="E4291:E4354" si="201">LEN(D4291)</f>
        <v>1</v>
      </c>
      <c r="F4291" s="36">
        <f>IFERROR(LIMPIA('DETALLE DE CONEXIONES'!N4291,1),0)</f>
        <v>0</v>
      </c>
      <c r="G4291" s="36" t="str">
        <f>LEFT('DETALLE DE CONEXIONES'!BE4291,3)</f>
        <v/>
      </c>
      <c r="H4291" s="36" t="str">
        <f>RIGHT('DETALLE DE CONEXIONES'!AK4291,2)</f>
        <v/>
      </c>
      <c r="I4291" s="36" t="str">
        <f>LEFT('DETALLE DE CONEXIONES'!AK4291,3)</f>
        <v/>
      </c>
      <c r="J4291" s="36" t="str">
        <f>LEFT('DETALLE DE CONEXIONES'!M4291,3)</f>
        <v/>
      </c>
      <c r="K4291" s="36" t="str">
        <f>IF(LEN('DETALLE DE CONEXIONES'!M4291)&lt;12,(RIGHT('DETALLE DE CONEXIONES'!M4291,5)),(RIGHT('DETALLE DE CONEXIONES'!M4291,6)))</f>
        <v/>
      </c>
      <c r="L4291" s="36">
        <f>IF(C4291="Saliente Local",(IFERROR((LIMPIA(J4291,1)),0)),0)</f>
        <v>0</v>
      </c>
      <c r="M4291" s="36">
        <f>IF(C4291="Saliente Nacional",(IFERROR((LIMPIA(J4291,1)),0)),0)</f>
        <v>0</v>
      </c>
      <c r="N4291" s="36">
        <f>IF(C4291="Saliente Internacional",(IFERROR((LIMPIA(J4291,1)),0)),0)</f>
        <v>0</v>
      </c>
      <c r="O4291" s="36">
        <f>IF(C4291="Saliente Local",(IFERROR((LIMPIA(K4291,1)),0)),0)</f>
        <v>0</v>
      </c>
      <c r="P4291" s="36">
        <f>IF(C4291="Saliente Nacional",(IFERROR((LIMPIA(K4291,1)),0)),0)</f>
        <v>0</v>
      </c>
      <c r="Q4291" s="36">
        <f>IF(C4291="Saliente Internacional",(IFERROR((LIMPIA(K4291,1)),0)),0)</f>
        <v>0</v>
      </c>
      <c r="R4291" s="36">
        <f t="shared" ref="R4291:R4354" si="202">IF(SUM(O4291:P4291)&gt;0,(L4291+M4291+1),(L4291+M4291))</f>
        <v>0</v>
      </c>
      <c r="S4291" s="36">
        <f t="shared" ref="S4291:S4354" si="203">IF(Q4291&gt;0,N4291+1,N4291)</f>
        <v>0</v>
      </c>
    </row>
    <row r="4292" spans="1:19" x14ac:dyDescent="0.25">
      <c r="A4292" s="101">
        <f>'DETALLE DE CONEXIONES'!P4292</f>
        <v>0</v>
      </c>
      <c r="B4292" s="36">
        <f>'DETALLE DE CONEXIONES'!I4292</f>
        <v>0</v>
      </c>
      <c r="C4292" s="36">
        <f>'DETALLE DE CONEXIONES'!BB4292</f>
        <v>0</v>
      </c>
      <c r="D4292" s="36">
        <f>'DETALLE DE CONEXIONES'!E4292</f>
        <v>0</v>
      </c>
      <c r="E4292" s="36">
        <f t="shared" si="201"/>
        <v>1</v>
      </c>
      <c r="F4292" s="36">
        <f>IFERROR(LIMPIA('DETALLE DE CONEXIONES'!N4292,1),0)</f>
        <v>0</v>
      </c>
      <c r="G4292" s="36" t="str">
        <f>LEFT('DETALLE DE CONEXIONES'!BE4292,3)</f>
        <v/>
      </c>
      <c r="H4292" s="36" t="str">
        <f>RIGHT('DETALLE DE CONEXIONES'!AK4292,2)</f>
        <v/>
      </c>
      <c r="I4292" s="36" t="str">
        <f>LEFT('DETALLE DE CONEXIONES'!AK4292,3)</f>
        <v/>
      </c>
      <c r="J4292" s="36" t="str">
        <f>LEFT('DETALLE DE CONEXIONES'!M4292,3)</f>
        <v/>
      </c>
      <c r="K4292" s="36" t="str">
        <f>IF(LEN('DETALLE DE CONEXIONES'!M4292)&lt;12,(RIGHT('DETALLE DE CONEXIONES'!M4292,5)),(RIGHT('DETALLE DE CONEXIONES'!M4292,6)))</f>
        <v/>
      </c>
      <c r="L4292" s="36">
        <f>IF(C4292="Saliente Local",(IFERROR((LIMPIA(J4292,1)),0)),0)</f>
        <v>0</v>
      </c>
      <c r="M4292" s="36">
        <f>IF(C4292="Saliente Nacional",(IFERROR((LIMPIA(J4292,1)),0)),0)</f>
        <v>0</v>
      </c>
      <c r="N4292" s="36">
        <f>IF(C4292="Saliente Internacional",(IFERROR((LIMPIA(J4292,1)),0)),0)</f>
        <v>0</v>
      </c>
      <c r="O4292" s="36">
        <f>IF(C4292="Saliente Local",(IFERROR((LIMPIA(K4292,1)),0)),0)</f>
        <v>0</v>
      </c>
      <c r="P4292" s="36">
        <f>IF(C4292="Saliente Nacional",(IFERROR((LIMPIA(K4292,1)),0)),0)</f>
        <v>0</v>
      </c>
      <c r="Q4292" s="36">
        <f>IF(C4292="Saliente Internacional",(IFERROR((LIMPIA(K4292,1)),0)),0)</f>
        <v>0</v>
      </c>
      <c r="R4292" s="36">
        <f t="shared" si="202"/>
        <v>0</v>
      </c>
      <c r="S4292" s="36">
        <f t="shared" si="203"/>
        <v>0</v>
      </c>
    </row>
    <row r="4293" spans="1:19" x14ac:dyDescent="0.25">
      <c r="A4293" s="101">
        <f>'DETALLE DE CONEXIONES'!P4293</f>
        <v>0</v>
      </c>
      <c r="B4293" s="36">
        <f>'DETALLE DE CONEXIONES'!I4293</f>
        <v>0</v>
      </c>
      <c r="C4293" s="36">
        <f>'DETALLE DE CONEXIONES'!BB4293</f>
        <v>0</v>
      </c>
      <c r="D4293" s="36">
        <f>'DETALLE DE CONEXIONES'!E4293</f>
        <v>0</v>
      </c>
      <c r="E4293" s="36">
        <f t="shared" si="201"/>
        <v>1</v>
      </c>
      <c r="F4293" s="36">
        <f>IFERROR(LIMPIA('DETALLE DE CONEXIONES'!N4293,1),0)</f>
        <v>0</v>
      </c>
      <c r="G4293" s="36" t="str">
        <f>LEFT('DETALLE DE CONEXIONES'!BE4293,3)</f>
        <v/>
      </c>
      <c r="H4293" s="36" t="str">
        <f>RIGHT('DETALLE DE CONEXIONES'!AK4293,2)</f>
        <v/>
      </c>
      <c r="I4293" s="36" t="str">
        <f>LEFT('DETALLE DE CONEXIONES'!AK4293,3)</f>
        <v/>
      </c>
      <c r="J4293" s="36" t="str">
        <f>LEFT('DETALLE DE CONEXIONES'!M4293,3)</f>
        <v/>
      </c>
      <c r="K4293" s="36" t="str">
        <f>IF(LEN('DETALLE DE CONEXIONES'!M4293)&lt;12,(RIGHT('DETALLE DE CONEXIONES'!M4293,5)),(RIGHT('DETALLE DE CONEXIONES'!M4293,6)))</f>
        <v/>
      </c>
      <c r="L4293" s="36">
        <f>IF(C4293="Saliente Local",(IFERROR((LIMPIA(J4293,1)),0)),0)</f>
        <v>0</v>
      </c>
      <c r="M4293" s="36">
        <f>IF(C4293="Saliente Nacional",(IFERROR((LIMPIA(J4293,1)),0)),0)</f>
        <v>0</v>
      </c>
      <c r="N4293" s="36">
        <f>IF(C4293="Saliente Internacional",(IFERROR((LIMPIA(J4293,1)),0)),0)</f>
        <v>0</v>
      </c>
      <c r="O4293" s="36">
        <f>IF(C4293="Saliente Local",(IFERROR((LIMPIA(K4293,1)),0)),0)</f>
        <v>0</v>
      </c>
      <c r="P4293" s="36">
        <f>IF(C4293="Saliente Nacional",(IFERROR((LIMPIA(K4293,1)),0)),0)</f>
        <v>0</v>
      </c>
      <c r="Q4293" s="36">
        <f>IF(C4293="Saliente Internacional",(IFERROR((LIMPIA(K4293,1)),0)),0)</f>
        <v>0</v>
      </c>
      <c r="R4293" s="36">
        <f t="shared" si="202"/>
        <v>0</v>
      </c>
      <c r="S4293" s="36">
        <f t="shared" si="203"/>
        <v>0</v>
      </c>
    </row>
    <row r="4294" spans="1:19" x14ac:dyDescent="0.25">
      <c r="A4294" s="101">
        <f>'DETALLE DE CONEXIONES'!P4294</f>
        <v>0</v>
      </c>
      <c r="B4294" s="36">
        <f>'DETALLE DE CONEXIONES'!I4294</f>
        <v>0</v>
      </c>
      <c r="C4294" s="36">
        <f>'DETALLE DE CONEXIONES'!BB4294</f>
        <v>0</v>
      </c>
      <c r="D4294" s="36">
        <f>'DETALLE DE CONEXIONES'!E4294</f>
        <v>0</v>
      </c>
      <c r="E4294" s="36">
        <f t="shared" si="201"/>
        <v>1</v>
      </c>
      <c r="F4294" s="36">
        <f>IFERROR(LIMPIA('DETALLE DE CONEXIONES'!N4294,1),0)</f>
        <v>0</v>
      </c>
      <c r="G4294" s="36" t="str">
        <f>LEFT('DETALLE DE CONEXIONES'!BE4294,3)</f>
        <v/>
      </c>
      <c r="H4294" s="36" t="str">
        <f>RIGHT('DETALLE DE CONEXIONES'!AK4294,2)</f>
        <v/>
      </c>
      <c r="I4294" s="36" t="str">
        <f>LEFT('DETALLE DE CONEXIONES'!AK4294,3)</f>
        <v/>
      </c>
      <c r="J4294" s="36" t="str">
        <f>LEFT('DETALLE DE CONEXIONES'!M4294,3)</f>
        <v/>
      </c>
      <c r="K4294" s="36" t="str">
        <f>IF(LEN('DETALLE DE CONEXIONES'!M4294)&lt;12,(RIGHT('DETALLE DE CONEXIONES'!M4294,5)),(RIGHT('DETALLE DE CONEXIONES'!M4294,6)))</f>
        <v/>
      </c>
      <c r="L4294" s="36">
        <f>IF(C4294="Saliente Local",(IFERROR((LIMPIA(J4294,1)),0)),0)</f>
        <v>0</v>
      </c>
      <c r="M4294" s="36">
        <f>IF(C4294="Saliente Nacional",(IFERROR((LIMPIA(J4294,1)),0)),0)</f>
        <v>0</v>
      </c>
      <c r="N4294" s="36">
        <f>IF(C4294="Saliente Internacional",(IFERROR((LIMPIA(J4294,1)),0)),0)</f>
        <v>0</v>
      </c>
      <c r="O4294" s="36">
        <f>IF(C4294="Saliente Local",(IFERROR((LIMPIA(K4294,1)),0)),0)</f>
        <v>0</v>
      </c>
      <c r="P4294" s="36">
        <f>IF(C4294="Saliente Nacional",(IFERROR((LIMPIA(K4294,1)),0)),0)</f>
        <v>0</v>
      </c>
      <c r="Q4294" s="36">
        <f>IF(C4294="Saliente Internacional",(IFERROR((LIMPIA(K4294,1)),0)),0)</f>
        <v>0</v>
      </c>
      <c r="R4294" s="36">
        <f t="shared" si="202"/>
        <v>0</v>
      </c>
      <c r="S4294" s="36">
        <f t="shared" si="203"/>
        <v>0</v>
      </c>
    </row>
    <row r="4295" spans="1:19" x14ac:dyDescent="0.25">
      <c r="A4295" s="101">
        <f>'DETALLE DE CONEXIONES'!P4295</f>
        <v>0</v>
      </c>
      <c r="B4295" s="36">
        <f>'DETALLE DE CONEXIONES'!I4295</f>
        <v>0</v>
      </c>
      <c r="C4295" s="36">
        <f>'DETALLE DE CONEXIONES'!BB4295</f>
        <v>0</v>
      </c>
      <c r="D4295" s="36">
        <f>'DETALLE DE CONEXIONES'!E4295</f>
        <v>0</v>
      </c>
      <c r="E4295" s="36">
        <f t="shared" si="201"/>
        <v>1</v>
      </c>
      <c r="F4295" s="36">
        <f>IFERROR(LIMPIA('DETALLE DE CONEXIONES'!N4295,1),0)</f>
        <v>0</v>
      </c>
      <c r="G4295" s="36" t="str">
        <f>LEFT('DETALLE DE CONEXIONES'!BE4295,3)</f>
        <v/>
      </c>
      <c r="H4295" s="36" t="str">
        <f>RIGHT('DETALLE DE CONEXIONES'!AK4295,2)</f>
        <v/>
      </c>
      <c r="I4295" s="36" t="str">
        <f>LEFT('DETALLE DE CONEXIONES'!AK4295,3)</f>
        <v/>
      </c>
      <c r="J4295" s="36" t="str">
        <f>LEFT('DETALLE DE CONEXIONES'!M4295,3)</f>
        <v/>
      </c>
      <c r="K4295" s="36" t="str">
        <f>IF(LEN('DETALLE DE CONEXIONES'!M4295)&lt;12,(RIGHT('DETALLE DE CONEXIONES'!M4295,5)),(RIGHT('DETALLE DE CONEXIONES'!M4295,6)))</f>
        <v/>
      </c>
      <c r="L4295" s="36">
        <f>IF(C4295="Saliente Local",(IFERROR((LIMPIA(J4295,1)),0)),0)</f>
        <v>0</v>
      </c>
      <c r="M4295" s="36">
        <f>IF(C4295="Saliente Nacional",(IFERROR((LIMPIA(J4295,1)),0)),0)</f>
        <v>0</v>
      </c>
      <c r="N4295" s="36">
        <f>IF(C4295="Saliente Internacional",(IFERROR((LIMPIA(J4295,1)),0)),0)</f>
        <v>0</v>
      </c>
      <c r="O4295" s="36">
        <f>IF(C4295="Saliente Local",(IFERROR((LIMPIA(K4295,1)),0)),0)</f>
        <v>0</v>
      </c>
      <c r="P4295" s="36">
        <f>IF(C4295="Saliente Nacional",(IFERROR((LIMPIA(K4295,1)),0)),0)</f>
        <v>0</v>
      </c>
      <c r="Q4295" s="36">
        <f>IF(C4295="Saliente Internacional",(IFERROR((LIMPIA(K4295,1)),0)),0)</f>
        <v>0</v>
      </c>
      <c r="R4295" s="36">
        <f t="shared" si="202"/>
        <v>0</v>
      </c>
      <c r="S4295" s="36">
        <f t="shared" si="203"/>
        <v>0</v>
      </c>
    </row>
    <row r="4296" spans="1:19" x14ac:dyDescent="0.25">
      <c r="A4296" s="101">
        <f>'DETALLE DE CONEXIONES'!P4296</f>
        <v>0</v>
      </c>
      <c r="B4296" s="36">
        <f>'DETALLE DE CONEXIONES'!I4296</f>
        <v>0</v>
      </c>
      <c r="C4296" s="36">
        <f>'DETALLE DE CONEXIONES'!BB4296</f>
        <v>0</v>
      </c>
      <c r="D4296" s="36">
        <f>'DETALLE DE CONEXIONES'!E4296</f>
        <v>0</v>
      </c>
      <c r="E4296" s="36">
        <f t="shared" si="201"/>
        <v>1</v>
      </c>
      <c r="F4296" s="36">
        <f>IFERROR(LIMPIA('DETALLE DE CONEXIONES'!N4296,1),0)</f>
        <v>0</v>
      </c>
      <c r="G4296" s="36" t="str">
        <f>LEFT('DETALLE DE CONEXIONES'!BE4296,3)</f>
        <v/>
      </c>
      <c r="H4296" s="36" t="str">
        <f>RIGHT('DETALLE DE CONEXIONES'!AK4296,2)</f>
        <v/>
      </c>
      <c r="I4296" s="36" t="str">
        <f>LEFT('DETALLE DE CONEXIONES'!AK4296,3)</f>
        <v/>
      </c>
      <c r="J4296" s="36" t="str">
        <f>LEFT('DETALLE DE CONEXIONES'!M4296,3)</f>
        <v/>
      </c>
      <c r="K4296" s="36" t="str">
        <f>IF(LEN('DETALLE DE CONEXIONES'!M4296)&lt;12,(RIGHT('DETALLE DE CONEXIONES'!M4296,5)),(RIGHT('DETALLE DE CONEXIONES'!M4296,6)))</f>
        <v/>
      </c>
      <c r="L4296" s="36">
        <f>IF(C4296="Saliente Local",(IFERROR((LIMPIA(J4296,1)),0)),0)</f>
        <v>0</v>
      </c>
      <c r="M4296" s="36">
        <f>IF(C4296="Saliente Nacional",(IFERROR((LIMPIA(J4296,1)),0)),0)</f>
        <v>0</v>
      </c>
      <c r="N4296" s="36">
        <f>IF(C4296="Saliente Internacional",(IFERROR((LIMPIA(J4296,1)),0)),0)</f>
        <v>0</v>
      </c>
      <c r="O4296" s="36">
        <f>IF(C4296="Saliente Local",(IFERROR((LIMPIA(K4296,1)),0)),0)</f>
        <v>0</v>
      </c>
      <c r="P4296" s="36">
        <f>IF(C4296="Saliente Nacional",(IFERROR((LIMPIA(K4296,1)),0)),0)</f>
        <v>0</v>
      </c>
      <c r="Q4296" s="36">
        <f>IF(C4296="Saliente Internacional",(IFERROR((LIMPIA(K4296,1)),0)),0)</f>
        <v>0</v>
      </c>
      <c r="R4296" s="36">
        <f t="shared" si="202"/>
        <v>0</v>
      </c>
      <c r="S4296" s="36">
        <f t="shared" si="203"/>
        <v>0</v>
      </c>
    </row>
    <row r="4297" spans="1:19" x14ac:dyDescent="0.25">
      <c r="A4297" s="101">
        <f>'DETALLE DE CONEXIONES'!P4297</f>
        <v>0</v>
      </c>
      <c r="B4297" s="36">
        <f>'DETALLE DE CONEXIONES'!I4297</f>
        <v>0</v>
      </c>
      <c r="C4297" s="36">
        <f>'DETALLE DE CONEXIONES'!BB4297</f>
        <v>0</v>
      </c>
      <c r="D4297" s="36">
        <f>'DETALLE DE CONEXIONES'!E4297</f>
        <v>0</v>
      </c>
      <c r="E4297" s="36">
        <f t="shared" si="201"/>
        <v>1</v>
      </c>
      <c r="F4297" s="36">
        <f>IFERROR(LIMPIA('DETALLE DE CONEXIONES'!N4297,1),0)</f>
        <v>0</v>
      </c>
      <c r="G4297" s="36" t="str">
        <f>LEFT('DETALLE DE CONEXIONES'!BE4297,3)</f>
        <v/>
      </c>
      <c r="H4297" s="36" t="str">
        <f>RIGHT('DETALLE DE CONEXIONES'!AK4297,2)</f>
        <v/>
      </c>
      <c r="I4297" s="36" t="str">
        <f>LEFT('DETALLE DE CONEXIONES'!AK4297,3)</f>
        <v/>
      </c>
      <c r="J4297" s="36" t="str">
        <f>LEFT('DETALLE DE CONEXIONES'!M4297,3)</f>
        <v/>
      </c>
      <c r="K4297" s="36" t="str">
        <f>IF(LEN('DETALLE DE CONEXIONES'!M4297)&lt;12,(RIGHT('DETALLE DE CONEXIONES'!M4297,5)),(RIGHT('DETALLE DE CONEXIONES'!M4297,6)))</f>
        <v/>
      </c>
      <c r="L4297" s="36">
        <f>IF(C4297="Saliente Local",(IFERROR((LIMPIA(J4297,1)),0)),0)</f>
        <v>0</v>
      </c>
      <c r="M4297" s="36">
        <f>IF(C4297="Saliente Nacional",(IFERROR((LIMPIA(J4297,1)),0)),0)</f>
        <v>0</v>
      </c>
      <c r="N4297" s="36">
        <f>IF(C4297="Saliente Internacional",(IFERROR((LIMPIA(J4297,1)),0)),0)</f>
        <v>0</v>
      </c>
      <c r="O4297" s="36">
        <f>IF(C4297="Saliente Local",(IFERROR((LIMPIA(K4297,1)),0)),0)</f>
        <v>0</v>
      </c>
      <c r="P4297" s="36">
        <f>IF(C4297="Saliente Nacional",(IFERROR((LIMPIA(K4297,1)),0)),0)</f>
        <v>0</v>
      </c>
      <c r="Q4297" s="36">
        <f>IF(C4297="Saliente Internacional",(IFERROR((LIMPIA(K4297,1)),0)),0)</f>
        <v>0</v>
      </c>
      <c r="R4297" s="36">
        <f t="shared" si="202"/>
        <v>0</v>
      </c>
      <c r="S4297" s="36">
        <f t="shared" si="203"/>
        <v>0</v>
      </c>
    </row>
    <row r="4298" spans="1:19" x14ac:dyDescent="0.25">
      <c r="A4298" s="101">
        <f>'DETALLE DE CONEXIONES'!P4298</f>
        <v>0</v>
      </c>
      <c r="B4298" s="36">
        <f>'DETALLE DE CONEXIONES'!I4298</f>
        <v>0</v>
      </c>
      <c r="C4298" s="36">
        <f>'DETALLE DE CONEXIONES'!BB4298</f>
        <v>0</v>
      </c>
      <c r="D4298" s="36">
        <f>'DETALLE DE CONEXIONES'!E4298</f>
        <v>0</v>
      </c>
      <c r="E4298" s="36">
        <f t="shared" si="201"/>
        <v>1</v>
      </c>
      <c r="F4298" s="36">
        <f>IFERROR(LIMPIA('DETALLE DE CONEXIONES'!N4298,1),0)</f>
        <v>0</v>
      </c>
      <c r="G4298" s="36" t="str">
        <f>LEFT('DETALLE DE CONEXIONES'!BE4298,3)</f>
        <v/>
      </c>
      <c r="H4298" s="36" t="str">
        <f>RIGHT('DETALLE DE CONEXIONES'!AK4298,2)</f>
        <v/>
      </c>
      <c r="I4298" s="36" t="str">
        <f>LEFT('DETALLE DE CONEXIONES'!AK4298,3)</f>
        <v/>
      </c>
      <c r="J4298" s="36" t="str">
        <f>LEFT('DETALLE DE CONEXIONES'!M4298,3)</f>
        <v/>
      </c>
      <c r="K4298" s="36" t="str">
        <f>IF(LEN('DETALLE DE CONEXIONES'!M4298)&lt;12,(RIGHT('DETALLE DE CONEXIONES'!M4298,5)),(RIGHT('DETALLE DE CONEXIONES'!M4298,6)))</f>
        <v/>
      </c>
      <c r="L4298" s="36">
        <f>IF(C4298="Saliente Local",(IFERROR((LIMPIA(J4298,1)),0)),0)</f>
        <v>0</v>
      </c>
      <c r="M4298" s="36">
        <f>IF(C4298="Saliente Nacional",(IFERROR((LIMPIA(J4298,1)),0)),0)</f>
        <v>0</v>
      </c>
      <c r="N4298" s="36">
        <f>IF(C4298="Saliente Internacional",(IFERROR((LIMPIA(J4298,1)),0)),0)</f>
        <v>0</v>
      </c>
      <c r="O4298" s="36">
        <f>IF(C4298="Saliente Local",(IFERROR((LIMPIA(K4298,1)),0)),0)</f>
        <v>0</v>
      </c>
      <c r="P4298" s="36">
        <f>IF(C4298="Saliente Nacional",(IFERROR((LIMPIA(K4298,1)),0)),0)</f>
        <v>0</v>
      </c>
      <c r="Q4298" s="36">
        <f>IF(C4298="Saliente Internacional",(IFERROR((LIMPIA(K4298,1)),0)),0)</f>
        <v>0</v>
      </c>
      <c r="R4298" s="36">
        <f t="shared" si="202"/>
        <v>0</v>
      </c>
      <c r="S4298" s="36">
        <f t="shared" si="203"/>
        <v>0</v>
      </c>
    </row>
    <row r="4299" spans="1:19" x14ac:dyDescent="0.25">
      <c r="A4299" s="101">
        <f>'DETALLE DE CONEXIONES'!P4299</f>
        <v>0</v>
      </c>
      <c r="B4299" s="36">
        <f>'DETALLE DE CONEXIONES'!I4299</f>
        <v>0</v>
      </c>
      <c r="C4299" s="36">
        <f>'DETALLE DE CONEXIONES'!BB4299</f>
        <v>0</v>
      </c>
      <c r="D4299" s="36">
        <f>'DETALLE DE CONEXIONES'!E4299</f>
        <v>0</v>
      </c>
      <c r="E4299" s="36">
        <f t="shared" si="201"/>
        <v>1</v>
      </c>
      <c r="F4299" s="36">
        <f>IFERROR(LIMPIA('DETALLE DE CONEXIONES'!N4299,1),0)</f>
        <v>0</v>
      </c>
      <c r="G4299" s="36" t="str">
        <f>LEFT('DETALLE DE CONEXIONES'!BE4299,3)</f>
        <v/>
      </c>
      <c r="H4299" s="36" t="str">
        <f>RIGHT('DETALLE DE CONEXIONES'!AK4299,2)</f>
        <v/>
      </c>
      <c r="I4299" s="36" t="str">
        <f>LEFT('DETALLE DE CONEXIONES'!AK4299,3)</f>
        <v/>
      </c>
      <c r="J4299" s="36" t="str">
        <f>LEFT('DETALLE DE CONEXIONES'!M4299,3)</f>
        <v/>
      </c>
      <c r="K4299" s="36" t="str">
        <f>IF(LEN('DETALLE DE CONEXIONES'!M4299)&lt;12,(RIGHT('DETALLE DE CONEXIONES'!M4299,5)),(RIGHT('DETALLE DE CONEXIONES'!M4299,6)))</f>
        <v/>
      </c>
      <c r="L4299" s="36">
        <f>IF(C4299="Saliente Local",(IFERROR((LIMPIA(J4299,1)),0)),0)</f>
        <v>0</v>
      </c>
      <c r="M4299" s="36">
        <f>IF(C4299="Saliente Nacional",(IFERROR((LIMPIA(J4299,1)),0)),0)</f>
        <v>0</v>
      </c>
      <c r="N4299" s="36">
        <f>IF(C4299="Saliente Internacional",(IFERROR((LIMPIA(J4299,1)),0)),0)</f>
        <v>0</v>
      </c>
      <c r="O4299" s="36">
        <f>IF(C4299="Saliente Local",(IFERROR((LIMPIA(K4299,1)),0)),0)</f>
        <v>0</v>
      </c>
      <c r="P4299" s="36">
        <f>IF(C4299="Saliente Nacional",(IFERROR((LIMPIA(K4299,1)),0)),0)</f>
        <v>0</v>
      </c>
      <c r="Q4299" s="36">
        <f>IF(C4299="Saliente Internacional",(IFERROR((LIMPIA(K4299,1)),0)),0)</f>
        <v>0</v>
      </c>
      <c r="R4299" s="36">
        <f t="shared" si="202"/>
        <v>0</v>
      </c>
      <c r="S4299" s="36">
        <f t="shared" si="203"/>
        <v>0</v>
      </c>
    </row>
    <row r="4300" spans="1:19" x14ac:dyDescent="0.25">
      <c r="A4300" s="101">
        <f>'DETALLE DE CONEXIONES'!P4300</f>
        <v>0</v>
      </c>
      <c r="B4300" s="36">
        <f>'DETALLE DE CONEXIONES'!I4300</f>
        <v>0</v>
      </c>
      <c r="C4300" s="36">
        <f>'DETALLE DE CONEXIONES'!BB4300</f>
        <v>0</v>
      </c>
      <c r="D4300" s="36">
        <f>'DETALLE DE CONEXIONES'!E4300</f>
        <v>0</v>
      </c>
      <c r="E4300" s="36">
        <f t="shared" si="201"/>
        <v>1</v>
      </c>
      <c r="F4300" s="36">
        <f>IFERROR(LIMPIA('DETALLE DE CONEXIONES'!N4300,1),0)</f>
        <v>0</v>
      </c>
      <c r="G4300" s="36" t="str">
        <f>LEFT('DETALLE DE CONEXIONES'!BE4300,3)</f>
        <v/>
      </c>
      <c r="H4300" s="36" t="str">
        <f>RIGHT('DETALLE DE CONEXIONES'!AK4300,2)</f>
        <v/>
      </c>
      <c r="I4300" s="36" t="str">
        <f>LEFT('DETALLE DE CONEXIONES'!AK4300,3)</f>
        <v/>
      </c>
      <c r="J4300" s="36" t="str">
        <f>LEFT('DETALLE DE CONEXIONES'!M4300,3)</f>
        <v/>
      </c>
      <c r="K4300" s="36" t="str">
        <f>IF(LEN('DETALLE DE CONEXIONES'!M4300)&lt;12,(RIGHT('DETALLE DE CONEXIONES'!M4300,5)),(RIGHT('DETALLE DE CONEXIONES'!M4300,6)))</f>
        <v/>
      </c>
      <c r="L4300" s="36">
        <f>IF(C4300="Saliente Local",(IFERROR((LIMPIA(J4300,1)),0)),0)</f>
        <v>0</v>
      </c>
      <c r="M4300" s="36">
        <f>IF(C4300="Saliente Nacional",(IFERROR((LIMPIA(J4300,1)),0)),0)</f>
        <v>0</v>
      </c>
      <c r="N4300" s="36">
        <f>IF(C4300="Saliente Internacional",(IFERROR((LIMPIA(J4300,1)),0)),0)</f>
        <v>0</v>
      </c>
      <c r="O4300" s="36">
        <f>IF(C4300="Saliente Local",(IFERROR((LIMPIA(K4300,1)),0)),0)</f>
        <v>0</v>
      </c>
      <c r="P4300" s="36">
        <f>IF(C4300="Saliente Nacional",(IFERROR((LIMPIA(K4300,1)),0)),0)</f>
        <v>0</v>
      </c>
      <c r="Q4300" s="36">
        <f>IF(C4300="Saliente Internacional",(IFERROR((LIMPIA(K4300,1)),0)),0)</f>
        <v>0</v>
      </c>
      <c r="R4300" s="36">
        <f t="shared" si="202"/>
        <v>0</v>
      </c>
      <c r="S4300" s="36">
        <f t="shared" si="203"/>
        <v>0</v>
      </c>
    </row>
    <row r="4301" spans="1:19" x14ac:dyDescent="0.25">
      <c r="A4301" s="101">
        <f>'DETALLE DE CONEXIONES'!P4301</f>
        <v>0</v>
      </c>
      <c r="B4301" s="36">
        <f>'DETALLE DE CONEXIONES'!I4301</f>
        <v>0</v>
      </c>
      <c r="C4301" s="36">
        <f>'DETALLE DE CONEXIONES'!BB4301</f>
        <v>0</v>
      </c>
      <c r="D4301" s="36">
        <f>'DETALLE DE CONEXIONES'!E4301</f>
        <v>0</v>
      </c>
      <c r="E4301" s="36">
        <f t="shared" si="201"/>
        <v>1</v>
      </c>
      <c r="F4301" s="36">
        <f>IFERROR(LIMPIA('DETALLE DE CONEXIONES'!N4301,1),0)</f>
        <v>0</v>
      </c>
      <c r="G4301" s="36" t="str">
        <f>LEFT('DETALLE DE CONEXIONES'!BE4301,3)</f>
        <v/>
      </c>
      <c r="H4301" s="36" t="str">
        <f>RIGHT('DETALLE DE CONEXIONES'!AK4301,2)</f>
        <v/>
      </c>
      <c r="I4301" s="36" t="str">
        <f>LEFT('DETALLE DE CONEXIONES'!AK4301,3)</f>
        <v/>
      </c>
      <c r="J4301" s="36" t="str">
        <f>LEFT('DETALLE DE CONEXIONES'!M4301,3)</f>
        <v/>
      </c>
      <c r="K4301" s="36" t="str">
        <f>IF(LEN('DETALLE DE CONEXIONES'!M4301)&lt;12,(RIGHT('DETALLE DE CONEXIONES'!M4301,5)),(RIGHT('DETALLE DE CONEXIONES'!M4301,6)))</f>
        <v/>
      </c>
      <c r="L4301" s="36">
        <f>IF(C4301="Saliente Local",(IFERROR((LIMPIA(J4301,1)),0)),0)</f>
        <v>0</v>
      </c>
      <c r="M4301" s="36">
        <f>IF(C4301="Saliente Nacional",(IFERROR((LIMPIA(J4301,1)),0)),0)</f>
        <v>0</v>
      </c>
      <c r="N4301" s="36">
        <f>IF(C4301="Saliente Internacional",(IFERROR((LIMPIA(J4301,1)),0)),0)</f>
        <v>0</v>
      </c>
      <c r="O4301" s="36">
        <f>IF(C4301="Saliente Local",(IFERROR((LIMPIA(K4301,1)),0)),0)</f>
        <v>0</v>
      </c>
      <c r="P4301" s="36">
        <f>IF(C4301="Saliente Nacional",(IFERROR((LIMPIA(K4301,1)),0)),0)</f>
        <v>0</v>
      </c>
      <c r="Q4301" s="36">
        <f>IF(C4301="Saliente Internacional",(IFERROR((LIMPIA(K4301,1)),0)),0)</f>
        <v>0</v>
      </c>
      <c r="R4301" s="36">
        <f t="shared" si="202"/>
        <v>0</v>
      </c>
      <c r="S4301" s="36">
        <f t="shared" si="203"/>
        <v>0</v>
      </c>
    </row>
    <row r="4302" spans="1:19" x14ac:dyDescent="0.25">
      <c r="A4302" s="101">
        <f>'DETALLE DE CONEXIONES'!P4302</f>
        <v>0</v>
      </c>
      <c r="B4302" s="36">
        <f>'DETALLE DE CONEXIONES'!I4302</f>
        <v>0</v>
      </c>
      <c r="C4302" s="36">
        <f>'DETALLE DE CONEXIONES'!BB4302</f>
        <v>0</v>
      </c>
      <c r="D4302" s="36">
        <f>'DETALLE DE CONEXIONES'!E4302</f>
        <v>0</v>
      </c>
      <c r="E4302" s="36">
        <f t="shared" si="201"/>
        <v>1</v>
      </c>
      <c r="F4302" s="36">
        <f>IFERROR(LIMPIA('DETALLE DE CONEXIONES'!N4302,1),0)</f>
        <v>0</v>
      </c>
      <c r="G4302" s="36" t="str">
        <f>LEFT('DETALLE DE CONEXIONES'!BE4302,3)</f>
        <v/>
      </c>
      <c r="H4302" s="36" t="str">
        <f>RIGHT('DETALLE DE CONEXIONES'!AK4302,2)</f>
        <v/>
      </c>
      <c r="I4302" s="36" t="str">
        <f>LEFT('DETALLE DE CONEXIONES'!AK4302,3)</f>
        <v/>
      </c>
      <c r="J4302" s="36" t="str">
        <f>LEFT('DETALLE DE CONEXIONES'!M4302,3)</f>
        <v/>
      </c>
      <c r="K4302" s="36" t="str">
        <f>IF(LEN('DETALLE DE CONEXIONES'!M4302)&lt;12,(RIGHT('DETALLE DE CONEXIONES'!M4302,5)),(RIGHT('DETALLE DE CONEXIONES'!M4302,6)))</f>
        <v/>
      </c>
      <c r="L4302" s="36">
        <f>IF(C4302="Saliente Local",(IFERROR((LIMPIA(J4302,1)),0)),0)</f>
        <v>0</v>
      </c>
      <c r="M4302" s="36">
        <f>IF(C4302="Saliente Nacional",(IFERROR((LIMPIA(J4302,1)),0)),0)</f>
        <v>0</v>
      </c>
      <c r="N4302" s="36">
        <f>IF(C4302="Saliente Internacional",(IFERROR((LIMPIA(J4302,1)),0)),0)</f>
        <v>0</v>
      </c>
      <c r="O4302" s="36">
        <f>IF(C4302="Saliente Local",(IFERROR((LIMPIA(K4302,1)),0)),0)</f>
        <v>0</v>
      </c>
      <c r="P4302" s="36">
        <f>IF(C4302="Saliente Nacional",(IFERROR((LIMPIA(K4302,1)),0)),0)</f>
        <v>0</v>
      </c>
      <c r="Q4302" s="36">
        <f>IF(C4302="Saliente Internacional",(IFERROR((LIMPIA(K4302,1)),0)),0)</f>
        <v>0</v>
      </c>
      <c r="R4302" s="36">
        <f t="shared" si="202"/>
        <v>0</v>
      </c>
      <c r="S4302" s="36">
        <f t="shared" si="203"/>
        <v>0</v>
      </c>
    </row>
    <row r="4303" spans="1:19" x14ac:dyDescent="0.25">
      <c r="A4303" s="101">
        <f>'DETALLE DE CONEXIONES'!P4303</f>
        <v>0</v>
      </c>
      <c r="B4303" s="36">
        <f>'DETALLE DE CONEXIONES'!I4303</f>
        <v>0</v>
      </c>
      <c r="C4303" s="36">
        <f>'DETALLE DE CONEXIONES'!BB4303</f>
        <v>0</v>
      </c>
      <c r="D4303" s="36">
        <f>'DETALLE DE CONEXIONES'!E4303</f>
        <v>0</v>
      </c>
      <c r="E4303" s="36">
        <f t="shared" si="201"/>
        <v>1</v>
      </c>
      <c r="F4303" s="36">
        <f>IFERROR(LIMPIA('DETALLE DE CONEXIONES'!N4303,1),0)</f>
        <v>0</v>
      </c>
      <c r="G4303" s="36" t="str">
        <f>LEFT('DETALLE DE CONEXIONES'!BE4303,3)</f>
        <v/>
      </c>
      <c r="H4303" s="36" t="str">
        <f>RIGHT('DETALLE DE CONEXIONES'!AK4303,2)</f>
        <v/>
      </c>
      <c r="I4303" s="36" t="str">
        <f>LEFT('DETALLE DE CONEXIONES'!AK4303,3)</f>
        <v/>
      </c>
      <c r="J4303" s="36" t="str">
        <f>LEFT('DETALLE DE CONEXIONES'!M4303,3)</f>
        <v/>
      </c>
      <c r="K4303" s="36" t="str">
        <f>IF(LEN('DETALLE DE CONEXIONES'!M4303)&lt;12,(RIGHT('DETALLE DE CONEXIONES'!M4303,5)),(RIGHT('DETALLE DE CONEXIONES'!M4303,6)))</f>
        <v/>
      </c>
      <c r="L4303" s="36">
        <f>IF(C4303="Saliente Local",(IFERROR((LIMPIA(J4303,1)),0)),0)</f>
        <v>0</v>
      </c>
      <c r="M4303" s="36">
        <f>IF(C4303="Saliente Nacional",(IFERROR((LIMPIA(J4303,1)),0)),0)</f>
        <v>0</v>
      </c>
      <c r="N4303" s="36">
        <f>IF(C4303="Saliente Internacional",(IFERROR((LIMPIA(J4303,1)),0)),0)</f>
        <v>0</v>
      </c>
      <c r="O4303" s="36">
        <f>IF(C4303="Saliente Local",(IFERROR((LIMPIA(K4303,1)),0)),0)</f>
        <v>0</v>
      </c>
      <c r="P4303" s="36">
        <f>IF(C4303="Saliente Nacional",(IFERROR((LIMPIA(K4303,1)),0)),0)</f>
        <v>0</v>
      </c>
      <c r="Q4303" s="36">
        <f>IF(C4303="Saliente Internacional",(IFERROR((LIMPIA(K4303,1)),0)),0)</f>
        <v>0</v>
      </c>
      <c r="R4303" s="36">
        <f t="shared" si="202"/>
        <v>0</v>
      </c>
      <c r="S4303" s="36">
        <f t="shared" si="203"/>
        <v>0</v>
      </c>
    </row>
    <row r="4304" spans="1:19" x14ac:dyDescent="0.25">
      <c r="A4304" s="101">
        <f>'DETALLE DE CONEXIONES'!P4304</f>
        <v>0</v>
      </c>
      <c r="B4304" s="36">
        <f>'DETALLE DE CONEXIONES'!I4304</f>
        <v>0</v>
      </c>
      <c r="C4304" s="36">
        <f>'DETALLE DE CONEXIONES'!BB4304</f>
        <v>0</v>
      </c>
      <c r="D4304" s="36">
        <f>'DETALLE DE CONEXIONES'!E4304</f>
        <v>0</v>
      </c>
      <c r="E4304" s="36">
        <f t="shared" si="201"/>
        <v>1</v>
      </c>
      <c r="F4304" s="36">
        <f>IFERROR(LIMPIA('DETALLE DE CONEXIONES'!N4304,1),0)</f>
        <v>0</v>
      </c>
      <c r="G4304" s="36" t="str">
        <f>LEFT('DETALLE DE CONEXIONES'!BE4304,3)</f>
        <v/>
      </c>
      <c r="H4304" s="36" t="str">
        <f>RIGHT('DETALLE DE CONEXIONES'!AK4304,2)</f>
        <v/>
      </c>
      <c r="I4304" s="36" t="str">
        <f>LEFT('DETALLE DE CONEXIONES'!AK4304,3)</f>
        <v/>
      </c>
      <c r="J4304" s="36" t="str">
        <f>LEFT('DETALLE DE CONEXIONES'!M4304,3)</f>
        <v/>
      </c>
      <c r="K4304" s="36" t="str">
        <f>IF(LEN('DETALLE DE CONEXIONES'!M4304)&lt;12,(RIGHT('DETALLE DE CONEXIONES'!M4304,5)),(RIGHT('DETALLE DE CONEXIONES'!M4304,6)))</f>
        <v/>
      </c>
      <c r="L4304" s="36">
        <f>IF(C4304="Saliente Local",(IFERROR((LIMPIA(J4304,1)),0)),0)</f>
        <v>0</v>
      </c>
      <c r="M4304" s="36">
        <f>IF(C4304="Saliente Nacional",(IFERROR((LIMPIA(J4304,1)),0)),0)</f>
        <v>0</v>
      </c>
      <c r="N4304" s="36">
        <f>IF(C4304="Saliente Internacional",(IFERROR((LIMPIA(J4304,1)),0)),0)</f>
        <v>0</v>
      </c>
      <c r="O4304" s="36">
        <f>IF(C4304="Saliente Local",(IFERROR((LIMPIA(K4304,1)),0)),0)</f>
        <v>0</v>
      </c>
      <c r="P4304" s="36">
        <f>IF(C4304="Saliente Nacional",(IFERROR((LIMPIA(K4304,1)),0)),0)</f>
        <v>0</v>
      </c>
      <c r="Q4304" s="36">
        <f>IF(C4304="Saliente Internacional",(IFERROR((LIMPIA(K4304,1)),0)),0)</f>
        <v>0</v>
      </c>
      <c r="R4304" s="36">
        <f t="shared" si="202"/>
        <v>0</v>
      </c>
      <c r="S4304" s="36">
        <f t="shared" si="203"/>
        <v>0</v>
      </c>
    </row>
    <row r="4305" spans="1:19" x14ac:dyDescent="0.25">
      <c r="A4305" s="101">
        <f>'DETALLE DE CONEXIONES'!P4305</f>
        <v>0</v>
      </c>
      <c r="B4305" s="36">
        <f>'DETALLE DE CONEXIONES'!I4305</f>
        <v>0</v>
      </c>
      <c r="C4305" s="36">
        <f>'DETALLE DE CONEXIONES'!BB4305</f>
        <v>0</v>
      </c>
      <c r="D4305" s="36">
        <f>'DETALLE DE CONEXIONES'!E4305</f>
        <v>0</v>
      </c>
      <c r="E4305" s="36">
        <f t="shared" si="201"/>
        <v>1</v>
      </c>
      <c r="F4305" s="36">
        <f>IFERROR(LIMPIA('DETALLE DE CONEXIONES'!N4305,1),0)</f>
        <v>0</v>
      </c>
      <c r="G4305" s="36" t="str">
        <f>LEFT('DETALLE DE CONEXIONES'!BE4305,3)</f>
        <v/>
      </c>
      <c r="H4305" s="36" t="str">
        <f>RIGHT('DETALLE DE CONEXIONES'!AK4305,2)</f>
        <v/>
      </c>
      <c r="I4305" s="36" t="str">
        <f>LEFT('DETALLE DE CONEXIONES'!AK4305,3)</f>
        <v/>
      </c>
      <c r="J4305" s="36" t="str">
        <f>LEFT('DETALLE DE CONEXIONES'!M4305,3)</f>
        <v/>
      </c>
      <c r="K4305" s="36" t="str">
        <f>IF(LEN('DETALLE DE CONEXIONES'!M4305)&lt;12,(RIGHT('DETALLE DE CONEXIONES'!M4305,5)),(RIGHT('DETALLE DE CONEXIONES'!M4305,6)))</f>
        <v/>
      </c>
      <c r="L4305" s="36">
        <f>IF(C4305="Saliente Local",(IFERROR((LIMPIA(J4305,1)),0)),0)</f>
        <v>0</v>
      </c>
      <c r="M4305" s="36">
        <f>IF(C4305="Saliente Nacional",(IFERROR((LIMPIA(J4305,1)),0)),0)</f>
        <v>0</v>
      </c>
      <c r="N4305" s="36">
        <f>IF(C4305="Saliente Internacional",(IFERROR((LIMPIA(J4305,1)),0)),0)</f>
        <v>0</v>
      </c>
      <c r="O4305" s="36">
        <f>IF(C4305="Saliente Local",(IFERROR((LIMPIA(K4305,1)),0)),0)</f>
        <v>0</v>
      </c>
      <c r="P4305" s="36">
        <f>IF(C4305="Saliente Nacional",(IFERROR((LIMPIA(K4305,1)),0)),0)</f>
        <v>0</v>
      </c>
      <c r="Q4305" s="36">
        <f>IF(C4305="Saliente Internacional",(IFERROR((LIMPIA(K4305,1)),0)),0)</f>
        <v>0</v>
      </c>
      <c r="R4305" s="36">
        <f t="shared" si="202"/>
        <v>0</v>
      </c>
      <c r="S4305" s="36">
        <f t="shared" si="203"/>
        <v>0</v>
      </c>
    </row>
    <row r="4306" spans="1:19" x14ac:dyDescent="0.25">
      <c r="A4306" s="101">
        <f>'DETALLE DE CONEXIONES'!P4306</f>
        <v>0</v>
      </c>
      <c r="B4306" s="36">
        <f>'DETALLE DE CONEXIONES'!I4306</f>
        <v>0</v>
      </c>
      <c r="C4306" s="36">
        <f>'DETALLE DE CONEXIONES'!BB4306</f>
        <v>0</v>
      </c>
      <c r="D4306" s="36">
        <f>'DETALLE DE CONEXIONES'!E4306</f>
        <v>0</v>
      </c>
      <c r="E4306" s="36">
        <f t="shared" si="201"/>
        <v>1</v>
      </c>
      <c r="F4306" s="36">
        <f>IFERROR(LIMPIA('DETALLE DE CONEXIONES'!N4306,1),0)</f>
        <v>0</v>
      </c>
      <c r="G4306" s="36" t="str">
        <f>LEFT('DETALLE DE CONEXIONES'!BE4306,3)</f>
        <v/>
      </c>
      <c r="H4306" s="36" t="str">
        <f>RIGHT('DETALLE DE CONEXIONES'!AK4306,2)</f>
        <v/>
      </c>
      <c r="I4306" s="36" t="str">
        <f>LEFT('DETALLE DE CONEXIONES'!AK4306,3)</f>
        <v/>
      </c>
      <c r="J4306" s="36" t="str">
        <f>LEFT('DETALLE DE CONEXIONES'!M4306,3)</f>
        <v/>
      </c>
      <c r="K4306" s="36" t="str">
        <f>IF(LEN('DETALLE DE CONEXIONES'!M4306)&lt;12,(RIGHT('DETALLE DE CONEXIONES'!M4306,5)),(RIGHT('DETALLE DE CONEXIONES'!M4306,6)))</f>
        <v/>
      </c>
      <c r="L4306" s="36">
        <f>IF(C4306="Saliente Local",(IFERROR((LIMPIA(J4306,1)),0)),0)</f>
        <v>0</v>
      </c>
      <c r="M4306" s="36">
        <f>IF(C4306="Saliente Nacional",(IFERROR((LIMPIA(J4306,1)),0)),0)</f>
        <v>0</v>
      </c>
      <c r="N4306" s="36">
        <f>IF(C4306="Saliente Internacional",(IFERROR((LIMPIA(J4306,1)),0)),0)</f>
        <v>0</v>
      </c>
      <c r="O4306" s="36">
        <f>IF(C4306="Saliente Local",(IFERROR((LIMPIA(K4306,1)),0)),0)</f>
        <v>0</v>
      </c>
      <c r="P4306" s="36">
        <f>IF(C4306="Saliente Nacional",(IFERROR((LIMPIA(K4306,1)),0)),0)</f>
        <v>0</v>
      </c>
      <c r="Q4306" s="36">
        <f>IF(C4306="Saliente Internacional",(IFERROR((LIMPIA(K4306,1)),0)),0)</f>
        <v>0</v>
      </c>
      <c r="R4306" s="36">
        <f t="shared" si="202"/>
        <v>0</v>
      </c>
      <c r="S4306" s="36">
        <f t="shared" si="203"/>
        <v>0</v>
      </c>
    </row>
    <row r="4307" spans="1:19" x14ac:dyDescent="0.25">
      <c r="A4307" s="101">
        <f>'DETALLE DE CONEXIONES'!P4307</f>
        <v>0</v>
      </c>
      <c r="B4307" s="36">
        <f>'DETALLE DE CONEXIONES'!I4307</f>
        <v>0</v>
      </c>
      <c r="C4307" s="36">
        <f>'DETALLE DE CONEXIONES'!BB4307</f>
        <v>0</v>
      </c>
      <c r="D4307" s="36">
        <f>'DETALLE DE CONEXIONES'!E4307</f>
        <v>0</v>
      </c>
      <c r="E4307" s="36">
        <f t="shared" si="201"/>
        <v>1</v>
      </c>
      <c r="F4307" s="36">
        <f>IFERROR(LIMPIA('DETALLE DE CONEXIONES'!N4307,1),0)</f>
        <v>0</v>
      </c>
      <c r="G4307" s="36" t="str">
        <f>LEFT('DETALLE DE CONEXIONES'!BE4307,3)</f>
        <v/>
      </c>
      <c r="H4307" s="36" t="str">
        <f>RIGHT('DETALLE DE CONEXIONES'!AK4307,2)</f>
        <v/>
      </c>
      <c r="I4307" s="36" t="str">
        <f>LEFT('DETALLE DE CONEXIONES'!AK4307,3)</f>
        <v/>
      </c>
      <c r="J4307" s="36" t="str">
        <f>LEFT('DETALLE DE CONEXIONES'!M4307,3)</f>
        <v/>
      </c>
      <c r="K4307" s="36" t="str">
        <f>IF(LEN('DETALLE DE CONEXIONES'!M4307)&lt;12,(RIGHT('DETALLE DE CONEXIONES'!M4307,5)),(RIGHT('DETALLE DE CONEXIONES'!M4307,6)))</f>
        <v/>
      </c>
      <c r="L4307" s="36">
        <f>IF(C4307="Saliente Local",(IFERROR((LIMPIA(J4307,1)),0)),0)</f>
        <v>0</v>
      </c>
      <c r="M4307" s="36">
        <f>IF(C4307="Saliente Nacional",(IFERROR((LIMPIA(J4307,1)),0)),0)</f>
        <v>0</v>
      </c>
      <c r="N4307" s="36">
        <f>IF(C4307="Saliente Internacional",(IFERROR((LIMPIA(J4307,1)),0)),0)</f>
        <v>0</v>
      </c>
      <c r="O4307" s="36">
        <f>IF(C4307="Saliente Local",(IFERROR((LIMPIA(K4307,1)),0)),0)</f>
        <v>0</v>
      </c>
      <c r="P4307" s="36">
        <f>IF(C4307="Saliente Nacional",(IFERROR((LIMPIA(K4307,1)),0)),0)</f>
        <v>0</v>
      </c>
      <c r="Q4307" s="36">
        <f>IF(C4307="Saliente Internacional",(IFERROR((LIMPIA(K4307,1)),0)),0)</f>
        <v>0</v>
      </c>
      <c r="R4307" s="36">
        <f t="shared" si="202"/>
        <v>0</v>
      </c>
      <c r="S4307" s="36">
        <f t="shared" si="203"/>
        <v>0</v>
      </c>
    </row>
    <row r="4308" spans="1:19" x14ac:dyDescent="0.25">
      <c r="A4308" s="101">
        <f>'DETALLE DE CONEXIONES'!P4308</f>
        <v>0</v>
      </c>
      <c r="B4308" s="36">
        <f>'DETALLE DE CONEXIONES'!I4308</f>
        <v>0</v>
      </c>
      <c r="C4308" s="36">
        <f>'DETALLE DE CONEXIONES'!BB4308</f>
        <v>0</v>
      </c>
      <c r="D4308" s="36">
        <f>'DETALLE DE CONEXIONES'!E4308</f>
        <v>0</v>
      </c>
      <c r="E4308" s="36">
        <f t="shared" si="201"/>
        <v>1</v>
      </c>
      <c r="F4308" s="36">
        <f>IFERROR(LIMPIA('DETALLE DE CONEXIONES'!N4308,1),0)</f>
        <v>0</v>
      </c>
      <c r="G4308" s="36" t="str">
        <f>LEFT('DETALLE DE CONEXIONES'!BE4308,3)</f>
        <v/>
      </c>
      <c r="H4308" s="36" t="str">
        <f>RIGHT('DETALLE DE CONEXIONES'!AK4308,2)</f>
        <v/>
      </c>
      <c r="I4308" s="36" t="str">
        <f>LEFT('DETALLE DE CONEXIONES'!AK4308,3)</f>
        <v/>
      </c>
      <c r="J4308" s="36" t="str">
        <f>LEFT('DETALLE DE CONEXIONES'!M4308,3)</f>
        <v/>
      </c>
      <c r="K4308" s="36" t="str">
        <f>IF(LEN('DETALLE DE CONEXIONES'!M4308)&lt;12,(RIGHT('DETALLE DE CONEXIONES'!M4308,5)),(RIGHT('DETALLE DE CONEXIONES'!M4308,6)))</f>
        <v/>
      </c>
      <c r="L4308" s="36">
        <f>IF(C4308="Saliente Local",(IFERROR((LIMPIA(J4308,1)),0)),0)</f>
        <v>0</v>
      </c>
      <c r="M4308" s="36">
        <f>IF(C4308="Saliente Nacional",(IFERROR((LIMPIA(J4308,1)),0)),0)</f>
        <v>0</v>
      </c>
      <c r="N4308" s="36">
        <f>IF(C4308="Saliente Internacional",(IFERROR((LIMPIA(J4308,1)),0)),0)</f>
        <v>0</v>
      </c>
      <c r="O4308" s="36">
        <f>IF(C4308="Saliente Local",(IFERROR((LIMPIA(K4308,1)),0)),0)</f>
        <v>0</v>
      </c>
      <c r="P4308" s="36">
        <f>IF(C4308="Saliente Nacional",(IFERROR((LIMPIA(K4308,1)),0)),0)</f>
        <v>0</v>
      </c>
      <c r="Q4308" s="36">
        <f>IF(C4308="Saliente Internacional",(IFERROR((LIMPIA(K4308,1)),0)),0)</f>
        <v>0</v>
      </c>
      <c r="R4308" s="36">
        <f t="shared" si="202"/>
        <v>0</v>
      </c>
      <c r="S4308" s="36">
        <f t="shared" si="203"/>
        <v>0</v>
      </c>
    </row>
    <row r="4309" spans="1:19" x14ac:dyDescent="0.25">
      <c r="A4309" s="101">
        <f>'DETALLE DE CONEXIONES'!P4309</f>
        <v>0</v>
      </c>
      <c r="B4309" s="36">
        <f>'DETALLE DE CONEXIONES'!I4309</f>
        <v>0</v>
      </c>
      <c r="C4309" s="36">
        <f>'DETALLE DE CONEXIONES'!BB4309</f>
        <v>0</v>
      </c>
      <c r="D4309" s="36">
        <f>'DETALLE DE CONEXIONES'!E4309</f>
        <v>0</v>
      </c>
      <c r="E4309" s="36">
        <f t="shared" si="201"/>
        <v>1</v>
      </c>
      <c r="F4309" s="36">
        <f>IFERROR(LIMPIA('DETALLE DE CONEXIONES'!N4309,1),0)</f>
        <v>0</v>
      </c>
      <c r="G4309" s="36" t="str">
        <f>LEFT('DETALLE DE CONEXIONES'!BE4309,3)</f>
        <v/>
      </c>
      <c r="H4309" s="36" t="str">
        <f>RIGHT('DETALLE DE CONEXIONES'!AK4309,2)</f>
        <v/>
      </c>
      <c r="I4309" s="36" t="str">
        <f>LEFT('DETALLE DE CONEXIONES'!AK4309,3)</f>
        <v/>
      </c>
      <c r="J4309" s="36" t="str">
        <f>LEFT('DETALLE DE CONEXIONES'!M4309,3)</f>
        <v/>
      </c>
      <c r="K4309" s="36" t="str">
        <f>IF(LEN('DETALLE DE CONEXIONES'!M4309)&lt;12,(RIGHT('DETALLE DE CONEXIONES'!M4309,5)),(RIGHT('DETALLE DE CONEXIONES'!M4309,6)))</f>
        <v/>
      </c>
      <c r="L4309" s="36">
        <f>IF(C4309="Saliente Local",(IFERROR((LIMPIA(J4309,1)),0)),0)</f>
        <v>0</v>
      </c>
      <c r="M4309" s="36">
        <f>IF(C4309="Saliente Nacional",(IFERROR((LIMPIA(J4309,1)),0)),0)</f>
        <v>0</v>
      </c>
      <c r="N4309" s="36">
        <f>IF(C4309="Saliente Internacional",(IFERROR((LIMPIA(J4309,1)),0)),0)</f>
        <v>0</v>
      </c>
      <c r="O4309" s="36">
        <f>IF(C4309="Saliente Local",(IFERROR((LIMPIA(K4309,1)),0)),0)</f>
        <v>0</v>
      </c>
      <c r="P4309" s="36">
        <f>IF(C4309="Saliente Nacional",(IFERROR((LIMPIA(K4309,1)),0)),0)</f>
        <v>0</v>
      </c>
      <c r="Q4309" s="36">
        <f>IF(C4309="Saliente Internacional",(IFERROR((LIMPIA(K4309,1)),0)),0)</f>
        <v>0</v>
      </c>
      <c r="R4309" s="36">
        <f t="shared" si="202"/>
        <v>0</v>
      </c>
      <c r="S4309" s="36">
        <f t="shared" si="203"/>
        <v>0</v>
      </c>
    </row>
    <row r="4310" spans="1:19" x14ac:dyDescent="0.25">
      <c r="A4310" s="101">
        <f>'DETALLE DE CONEXIONES'!P4310</f>
        <v>0</v>
      </c>
      <c r="B4310" s="36">
        <f>'DETALLE DE CONEXIONES'!I4310</f>
        <v>0</v>
      </c>
      <c r="C4310" s="36">
        <f>'DETALLE DE CONEXIONES'!BB4310</f>
        <v>0</v>
      </c>
      <c r="D4310" s="36">
        <f>'DETALLE DE CONEXIONES'!E4310</f>
        <v>0</v>
      </c>
      <c r="E4310" s="36">
        <f t="shared" si="201"/>
        <v>1</v>
      </c>
      <c r="F4310" s="36">
        <f>IFERROR(LIMPIA('DETALLE DE CONEXIONES'!N4310,1),0)</f>
        <v>0</v>
      </c>
      <c r="G4310" s="36" t="str">
        <f>LEFT('DETALLE DE CONEXIONES'!BE4310,3)</f>
        <v/>
      </c>
      <c r="H4310" s="36" t="str">
        <f>RIGHT('DETALLE DE CONEXIONES'!AK4310,2)</f>
        <v/>
      </c>
      <c r="I4310" s="36" t="str">
        <f>LEFT('DETALLE DE CONEXIONES'!AK4310,3)</f>
        <v/>
      </c>
      <c r="J4310" s="36" t="str">
        <f>LEFT('DETALLE DE CONEXIONES'!M4310,3)</f>
        <v/>
      </c>
      <c r="K4310" s="36" t="str">
        <f>IF(LEN('DETALLE DE CONEXIONES'!M4310)&lt;12,(RIGHT('DETALLE DE CONEXIONES'!M4310,5)),(RIGHT('DETALLE DE CONEXIONES'!M4310,6)))</f>
        <v/>
      </c>
      <c r="L4310" s="36">
        <f>IF(C4310="Saliente Local",(IFERROR((LIMPIA(J4310,1)),0)),0)</f>
        <v>0</v>
      </c>
      <c r="M4310" s="36">
        <f>IF(C4310="Saliente Nacional",(IFERROR((LIMPIA(J4310,1)),0)),0)</f>
        <v>0</v>
      </c>
      <c r="N4310" s="36">
        <f>IF(C4310="Saliente Internacional",(IFERROR((LIMPIA(J4310,1)),0)),0)</f>
        <v>0</v>
      </c>
      <c r="O4310" s="36">
        <f>IF(C4310="Saliente Local",(IFERROR((LIMPIA(K4310,1)),0)),0)</f>
        <v>0</v>
      </c>
      <c r="P4310" s="36">
        <f>IF(C4310="Saliente Nacional",(IFERROR((LIMPIA(K4310,1)),0)),0)</f>
        <v>0</v>
      </c>
      <c r="Q4310" s="36">
        <f>IF(C4310="Saliente Internacional",(IFERROR((LIMPIA(K4310,1)),0)),0)</f>
        <v>0</v>
      </c>
      <c r="R4310" s="36">
        <f t="shared" si="202"/>
        <v>0</v>
      </c>
      <c r="S4310" s="36">
        <f t="shared" si="203"/>
        <v>0</v>
      </c>
    </row>
    <row r="4311" spans="1:19" x14ac:dyDescent="0.25">
      <c r="A4311" s="101">
        <f>'DETALLE DE CONEXIONES'!P4311</f>
        <v>0</v>
      </c>
      <c r="B4311" s="36">
        <f>'DETALLE DE CONEXIONES'!I4311</f>
        <v>0</v>
      </c>
      <c r="C4311" s="36">
        <f>'DETALLE DE CONEXIONES'!BB4311</f>
        <v>0</v>
      </c>
      <c r="D4311" s="36">
        <f>'DETALLE DE CONEXIONES'!E4311</f>
        <v>0</v>
      </c>
      <c r="E4311" s="36">
        <f t="shared" si="201"/>
        <v>1</v>
      </c>
      <c r="F4311" s="36">
        <f>IFERROR(LIMPIA('DETALLE DE CONEXIONES'!N4311,1),0)</f>
        <v>0</v>
      </c>
      <c r="G4311" s="36" t="str">
        <f>LEFT('DETALLE DE CONEXIONES'!BE4311,3)</f>
        <v/>
      </c>
      <c r="H4311" s="36" t="str">
        <f>RIGHT('DETALLE DE CONEXIONES'!AK4311,2)</f>
        <v/>
      </c>
      <c r="I4311" s="36" t="str">
        <f>LEFT('DETALLE DE CONEXIONES'!AK4311,3)</f>
        <v/>
      </c>
      <c r="J4311" s="36" t="str">
        <f>LEFT('DETALLE DE CONEXIONES'!M4311,3)</f>
        <v/>
      </c>
      <c r="K4311" s="36" t="str">
        <f>IF(LEN('DETALLE DE CONEXIONES'!M4311)&lt;12,(RIGHT('DETALLE DE CONEXIONES'!M4311,5)),(RIGHT('DETALLE DE CONEXIONES'!M4311,6)))</f>
        <v/>
      </c>
      <c r="L4311" s="36">
        <f>IF(C4311="Saliente Local",(IFERROR((LIMPIA(J4311,1)),0)),0)</f>
        <v>0</v>
      </c>
      <c r="M4311" s="36">
        <f>IF(C4311="Saliente Nacional",(IFERROR((LIMPIA(J4311,1)),0)),0)</f>
        <v>0</v>
      </c>
      <c r="N4311" s="36">
        <f>IF(C4311="Saliente Internacional",(IFERROR((LIMPIA(J4311,1)),0)),0)</f>
        <v>0</v>
      </c>
      <c r="O4311" s="36">
        <f>IF(C4311="Saliente Local",(IFERROR((LIMPIA(K4311,1)),0)),0)</f>
        <v>0</v>
      </c>
      <c r="P4311" s="36">
        <f>IF(C4311="Saliente Nacional",(IFERROR((LIMPIA(K4311,1)),0)),0)</f>
        <v>0</v>
      </c>
      <c r="Q4311" s="36">
        <f>IF(C4311="Saliente Internacional",(IFERROR((LIMPIA(K4311,1)),0)),0)</f>
        <v>0</v>
      </c>
      <c r="R4311" s="36">
        <f t="shared" si="202"/>
        <v>0</v>
      </c>
      <c r="S4311" s="36">
        <f t="shared" si="203"/>
        <v>0</v>
      </c>
    </row>
    <row r="4312" spans="1:19" x14ac:dyDescent="0.25">
      <c r="A4312" s="101">
        <f>'DETALLE DE CONEXIONES'!P4312</f>
        <v>0</v>
      </c>
      <c r="B4312" s="36">
        <f>'DETALLE DE CONEXIONES'!I4312</f>
        <v>0</v>
      </c>
      <c r="C4312" s="36">
        <f>'DETALLE DE CONEXIONES'!BB4312</f>
        <v>0</v>
      </c>
      <c r="D4312" s="36">
        <f>'DETALLE DE CONEXIONES'!E4312</f>
        <v>0</v>
      </c>
      <c r="E4312" s="36">
        <f t="shared" si="201"/>
        <v>1</v>
      </c>
      <c r="F4312" s="36">
        <f>IFERROR(LIMPIA('DETALLE DE CONEXIONES'!N4312,1),0)</f>
        <v>0</v>
      </c>
      <c r="G4312" s="36" t="str">
        <f>LEFT('DETALLE DE CONEXIONES'!BE4312,3)</f>
        <v/>
      </c>
      <c r="H4312" s="36" t="str">
        <f>RIGHT('DETALLE DE CONEXIONES'!AK4312,2)</f>
        <v/>
      </c>
      <c r="I4312" s="36" t="str">
        <f>LEFT('DETALLE DE CONEXIONES'!AK4312,3)</f>
        <v/>
      </c>
      <c r="J4312" s="36" t="str">
        <f>LEFT('DETALLE DE CONEXIONES'!M4312,3)</f>
        <v/>
      </c>
      <c r="K4312" s="36" t="str">
        <f>IF(LEN('DETALLE DE CONEXIONES'!M4312)&lt;12,(RIGHT('DETALLE DE CONEXIONES'!M4312,5)),(RIGHT('DETALLE DE CONEXIONES'!M4312,6)))</f>
        <v/>
      </c>
      <c r="L4312" s="36">
        <f>IF(C4312="Saliente Local",(IFERROR((LIMPIA(J4312,1)),0)),0)</f>
        <v>0</v>
      </c>
      <c r="M4312" s="36">
        <f>IF(C4312="Saliente Nacional",(IFERROR((LIMPIA(J4312,1)),0)),0)</f>
        <v>0</v>
      </c>
      <c r="N4312" s="36">
        <f>IF(C4312="Saliente Internacional",(IFERROR((LIMPIA(J4312,1)),0)),0)</f>
        <v>0</v>
      </c>
      <c r="O4312" s="36">
        <f>IF(C4312="Saliente Local",(IFERROR((LIMPIA(K4312,1)),0)),0)</f>
        <v>0</v>
      </c>
      <c r="P4312" s="36">
        <f>IF(C4312="Saliente Nacional",(IFERROR((LIMPIA(K4312,1)),0)),0)</f>
        <v>0</v>
      </c>
      <c r="Q4312" s="36">
        <f>IF(C4312="Saliente Internacional",(IFERROR((LIMPIA(K4312,1)),0)),0)</f>
        <v>0</v>
      </c>
      <c r="R4312" s="36">
        <f t="shared" si="202"/>
        <v>0</v>
      </c>
      <c r="S4312" s="36">
        <f t="shared" si="203"/>
        <v>0</v>
      </c>
    </row>
    <row r="4313" spans="1:19" x14ac:dyDescent="0.25">
      <c r="A4313" s="101">
        <f>'DETALLE DE CONEXIONES'!P4313</f>
        <v>0</v>
      </c>
      <c r="B4313" s="36">
        <f>'DETALLE DE CONEXIONES'!I4313</f>
        <v>0</v>
      </c>
      <c r="C4313" s="36">
        <f>'DETALLE DE CONEXIONES'!BB4313</f>
        <v>0</v>
      </c>
      <c r="D4313" s="36">
        <f>'DETALLE DE CONEXIONES'!E4313</f>
        <v>0</v>
      </c>
      <c r="E4313" s="36">
        <f t="shared" si="201"/>
        <v>1</v>
      </c>
      <c r="F4313" s="36">
        <f>IFERROR(LIMPIA('DETALLE DE CONEXIONES'!N4313,1),0)</f>
        <v>0</v>
      </c>
      <c r="G4313" s="36" t="str">
        <f>LEFT('DETALLE DE CONEXIONES'!BE4313,3)</f>
        <v/>
      </c>
      <c r="H4313" s="36" t="str">
        <f>RIGHT('DETALLE DE CONEXIONES'!AK4313,2)</f>
        <v/>
      </c>
      <c r="I4313" s="36" t="str">
        <f>LEFT('DETALLE DE CONEXIONES'!AK4313,3)</f>
        <v/>
      </c>
      <c r="J4313" s="36" t="str">
        <f>LEFT('DETALLE DE CONEXIONES'!M4313,3)</f>
        <v/>
      </c>
      <c r="K4313" s="36" t="str">
        <f>IF(LEN('DETALLE DE CONEXIONES'!M4313)&lt;12,(RIGHT('DETALLE DE CONEXIONES'!M4313,5)),(RIGHT('DETALLE DE CONEXIONES'!M4313,6)))</f>
        <v/>
      </c>
      <c r="L4313" s="36">
        <f>IF(C4313="Saliente Local",(IFERROR((LIMPIA(J4313,1)),0)),0)</f>
        <v>0</v>
      </c>
      <c r="M4313" s="36">
        <f>IF(C4313="Saliente Nacional",(IFERROR((LIMPIA(J4313,1)),0)),0)</f>
        <v>0</v>
      </c>
      <c r="N4313" s="36">
        <f>IF(C4313="Saliente Internacional",(IFERROR((LIMPIA(J4313,1)),0)),0)</f>
        <v>0</v>
      </c>
      <c r="O4313" s="36">
        <f>IF(C4313="Saliente Local",(IFERROR((LIMPIA(K4313,1)),0)),0)</f>
        <v>0</v>
      </c>
      <c r="P4313" s="36">
        <f>IF(C4313="Saliente Nacional",(IFERROR((LIMPIA(K4313,1)),0)),0)</f>
        <v>0</v>
      </c>
      <c r="Q4313" s="36">
        <f>IF(C4313="Saliente Internacional",(IFERROR((LIMPIA(K4313,1)),0)),0)</f>
        <v>0</v>
      </c>
      <c r="R4313" s="36">
        <f t="shared" si="202"/>
        <v>0</v>
      </c>
      <c r="S4313" s="36">
        <f t="shared" si="203"/>
        <v>0</v>
      </c>
    </row>
    <row r="4314" spans="1:19" x14ac:dyDescent="0.25">
      <c r="A4314" s="101">
        <f>'DETALLE DE CONEXIONES'!P4314</f>
        <v>0</v>
      </c>
      <c r="B4314" s="36">
        <f>'DETALLE DE CONEXIONES'!I4314</f>
        <v>0</v>
      </c>
      <c r="C4314" s="36">
        <f>'DETALLE DE CONEXIONES'!BB4314</f>
        <v>0</v>
      </c>
      <c r="D4314" s="36">
        <f>'DETALLE DE CONEXIONES'!E4314</f>
        <v>0</v>
      </c>
      <c r="E4314" s="36">
        <f t="shared" si="201"/>
        <v>1</v>
      </c>
      <c r="F4314" s="36">
        <f>IFERROR(LIMPIA('DETALLE DE CONEXIONES'!N4314,1),0)</f>
        <v>0</v>
      </c>
      <c r="G4314" s="36" t="str">
        <f>LEFT('DETALLE DE CONEXIONES'!BE4314,3)</f>
        <v/>
      </c>
      <c r="H4314" s="36" t="str">
        <f>RIGHT('DETALLE DE CONEXIONES'!AK4314,2)</f>
        <v/>
      </c>
      <c r="I4314" s="36" t="str">
        <f>LEFT('DETALLE DE CONEXIONES'!AK4314,3)</f>
        <v/>
      </c>
      <c r="J4314" s="36" t="str">
        <f>LEFT('DETALLE DE CONEXIONES'!M4314,3)</f>
        <v/>
      </c>
      <c r="K4314" s="36" t="str">
        <f>IF(LEN('DETALLE DE CONEXIONES'!M4314)&lt;12,(RIGHT('DETALLE DE CONEXIONES'!M4314,5)),(RIGHT('DETALLE DE CONEXIONES'!M4314,6)))</f>
        <v/>
      </c>
      <c r="L4314" s="36">
        <f>IF(C4314="Saliente Local",(IFERROR((LIMPIA(J4314,1)),0)),0)</f>
        <v>0</v>
      </c>
      <c r="M4314" s="36">
        <f>IF(C4314="Saliente Nacional",(IFERROR((LIMPIA(J4314,1)),0)),0)</f>
        <v>0</v>
      </c>
      <c r="N4314" s="36">
        <f>IF(C4314="Saliente Internacional",(IFERROR((LIMPIA(J4314,1)),0)),0)</f>
        <v>0</v>
      </c>
      <c r="O4314" s="36">
        <f>IF(C4314="Saliente Local",(IFERROR((LIMPIA(K4314,1)),0)),0)</f>
        <v>0</v>
      </c>
      <c r="P4314" s="36">
        <f>IF(C4314="Saliente Nacional",(IFERROR((LIMPIA(K4314,1)),0)),0)</f>
        <v>0</v>
      </c>
      <c r="Q4314" s="36">
        <f>IF(C4314="Saliente Internacional",(IFERROR((LIMPIA(K4314,1)),0)),0)</f>
        <v>0</v>
      </c>
      <c r="R4314" s="36">
        <f t="shared" si="202"/>
        <v>0</v>
      </c>
      <c r="S4314" s="36">
        <f t="shared" si="203"/>
        <v>0</v>
      </c>
    </row>
    <row r="4315" spans="1:19" x14ac:dyDescent="0.25">
      <c r="A4315" s="101">
        <f>'DETALLE DE CONEXIONES'!P4315</f>
        <v>0</v>
      </c>
      <c r="B4315" s="36">
        <f>'DETALLE DE CONEXIONES'!I4315</f>
        <v>0</v>
      </c>
      <c r="C4315" s="36">
        <f>'DETALLE DE CONEXIONES'!BB4315</f>
        <v>0</v>
      </c>
      <c r="D4315" s="36">
        <f>'DETALLE DE CONEXIONES'!E4315</f>
        <v>0</v>
      </c>
      <c r="E4315" s="36">
        <f t="shared" si="201"/>
        <v>1</v>
      </c>
      <c r="F4315" s="36">
        <f>IFERROR(LIMPIA('DETALLE DE CONEXIONES'!N4315,1),0)</f>
        <v>0</v>
      </c>
      <c r="G4315" s="36" t="str">
        <f>LEFT('DETALLE DE CONEXIONES'!BE4315,3)</f>
        <v/>
      </c>
      <c r="H4315" s="36" t="str">
        <f>RIGHT('DETALLE DE CONEXIONES'!AK4315,2)</f>
        <v/>
      </c>
      <c r="I4315" s="36" t="str">
        <f>LEFT('DETALLE DE CONEXIONES'!AK4315,3)</f>
        <v/>
      </c>
      <c r="J4315" s="36" t="str">
        <f>LEFT('DETALLE DE CONEXIONES'!M4315,3)</f>
        <v/>
      </c>
      <c r="K4315" s="36" t="str">
        <f>IF(LEN('DETALLE DE CONEXIONES'!M4315)&lt;12,(RIGHT('DETALLE DE CONEXIONES'!M4315,5)),(RIGHT('DETALLE DE CONEXIONES'!M4315,6)))</f>
        <v/>
      </c>
      <c r="L4315" s="36">
        <f>IF(C4315="Saliente Local",(IFERROR((LIMPIA(J4315,1)),0)),0)</f>
        <v>0</v>
      </c>
      <c r="M4315" s="36">
        <f>IF(C4315="Saliente Nacional",(IFERROR((LIMPIA(J4315,1)),0)),0)</f>
        <v>0</v>
      </c>
      <c r="N4315" s="36">
        <f>IF(C4315="Saliente Internacional",(IFERROR((LIMPIA(J4315,1)),0)),0)</f>
        <v>0</v>
      </c>
      <c r="O4315" s="36">
        <f>IF(C4315="Saliente Local",(IFERROR((LIMPIA(K4315,1)),0)),0)</f>
        <v>0</v>
      </c>
      <c r="P4315" s="36">
        <f>IF(C4315="Saliente Nacional",(IFERROR((LIMPIA(K4315,1)),0)),0)</f>
        <v>0</v>
      </c>
      <c r="Q4315" s="36">
        <f>IF(C4315="Saliente Internacional",(IFERROR((LIMPIA(K4315,1)),0)),0)</f>
        <v>0</v>
      </c>
      <c r="R4315" s="36">
        <f t="shared" si="202"/>
        <v>0</v>
      </c>
      <c r="S4315" s="36">
        <f t="shared" si="203"/>
        <v>0</v>
      </c>
    </row>
    <row r="4316" spans="1:19" x14ac:dyDescent="0.25">
      <c r="A4316" s="101">
        <f>'DETALLE DE CONEXIONES'!P4316</f>
        <v>0</v>
      </c>
      <c r="B4316" s="36">
        <f>'DETALLE DE CONEXIONES'!I4316</f>
        <v>0</v>
      </c>
      <c r="C4316" s="36">
        <f>'DETALLE DE CONEXIONES'!BB4316</f>
        <v>0</v>
      </c>
      <c r="D4316" s="36">
        <f>'DETALLE DE CONEXIONES'!E4316</f>
        <v>0</v>
      </c>
      <c r="E4316" s="36">
        <f t="shared" si="201"/>
        <v>1</v>
      </c>
      <c r="F4316" s="36">
        <f>IFERROR(LIMPIA('DETALLE DE CONEXIONES'!N4316,1),0)</f>
        <v>0</v>
      </c>
      <c r="G4316" s="36" t="str">
        <f>LEFT('DETALLE DE CONEXIONES'!BE4316,3)</f>
        <v/>
      </c>
      <c r="H4316" s="36" t="str">
        <f>RIGHT('DETALLE DE CONEXIONES'!AK4316,2)</f>
        <v/>
      </c>
      <c r="I4316" s="36" t="str">
        <f>LEFT('DETALLE DE CONEXIONES'!AK4316,3)</f>
        <v/>
      </c>
      <c r="J4316" s="36" t="str">
        <f>LEFT('DETALLE DE CONEXIONES'!M4316,3)</f>
        <v/>
      </c>
      <c r="K4316" s="36" t="str">
        <f>IF(LEN('DETALLE DE CONEXIONES'!M4316)&lt;12,(RIGHT('DETALLE DE CONEXIONES'!M4316,5)),(RIGHT('DETALLE DE CONEXIONES'!M4316,6)))</f>
        <v/>
      </c>
      <c r="L4316" s="36">
        <f>IF(C4316="Saliente Local",(IFERROR((LIMPIA(J4316,1)),0)),0)</f>
        <v>0</v>
      </c>
      <c r="M4316" s="36">
        <f>IF(C4316="Saliente Nacional",(IFERROR((LIMPIA(J4316,1)),0)),0)</f>
        <v>0</v>
      </c>
      <c r="N4316" s="36">
        <f>IF(C4316="Saliente Internacional",(IFERROR((LIMPIA(J4316,1)),0)),0)</f>
        <v>0</v>
      </c>
      <c r="O4316" s="36">
        <f>IF(C4316="Saliente Local",(IFERROR((LIMPIA(K4316,1)),0)),0)</f>
        <v>0</v>
      </c>
      <c r="P4316" s="36">
        <f>IF(C4316="Saliente Nacional",(IFERROR((LIMPIA(K4316,1)),0)),0)</f>
        <v>0</v>
      </c>
      <c r="Q4316" s="36">
        <f>IF(C4316="Saliente Internacional",(IFERROR((LIMPIA(K4316,1)),0)),0)</f>
        <v>0</v>
      </c>
      <c r="R4316" s="36">
        <f t="shared" si="202"/>
        <v>0</v>
      </c>
      <c r="S4316" s="36">
        <f t="shared" si="203"/>
        <v>0</v>
      </c>
    </row>
    <row r="4317" spans="1:19" x14ac:dyDescent="0.25">
      <c r="A4317" s="101">
        <f>'DETALLE DE CONEXIONES'!P4317</f>
        <v>0</v>
      </c>
      <c r="B4317" s="36">
        <f>'DETALLE DE CONEXIONES'!I4317</f>
        <v>0</v>
      </c>
      <c r="C4317" s="36">
        <f>'DETALLE DE CONEXIONES'!BB4317</f>
        <v>0</v>
      </c>
      <c r="D4317" s="36">
        <f>'DETALLE DE CONEXIONES'!E4317</f>
        <v>0</v>
      </c>
      <c r="E4317" s="36">
        <f t="shared" si="201"/>
        <v>1</v>
      </c>
      <c r="F4317" s="36">
        <f>IFERROR(LIMPIA('DETALLE DE CONEXIONES'!N4317,1),0)</f>
        <v>0</v>
      </c>
      <c r="G4317" s="36" t="str">
        <f>LEFT('DETALLE DE CONEXIONES'!BE4317,3)</f>
        <v/>
      </c>
      <c r="H4317" s="36" t="str">
        <f>RIGHT('DETALLE DE CONEXIONES'!AK4317,2)</f>
        <v/>
      </c>
      <c r="I4317" s="36" t="str">
        <f>LEFT('DETALLE DE CONEXIONES'!AK4317,3)</f>
        <v/>
      </c>
      <c r="J4317" s="36" t="str">
        <f>LEFT('DETALLE DE CONEXIONES'!M4317,3)</f>
        <v/>
      </c>
      <c r="K4317" s="36" t="str">
        <f>IF(LEN('DETALLE DE CONEXIONES'!M4317)&lt;12,(RIGHT('DETALLE DE CONEXIONES'!M4317,5)),(RIGHT('DETALLE DE CONEXIONES'!M4317,6)))</f>
        <v/>
      </c>
      <c r="L4317" s="36">
        <f>IF(C4317="Saliente Local",(IFERROR((LIMPIA(J4317,1)),0)),0)</f>
        <v>0</v>
      </c>
      <c r="M4317" s="36">
        <f>IF(C4317="Saliente Nacional",(IFERROR((LIMPIA(J4317,1)),0)),0)</f>
        <v>0</v>
      </c>
      <c r="N4317" s="36">
        <f>IF(C4317="Saliente Internacional",(IFERROR((LIMPIA(J4317,1)),0)),0)</f>
        <v>0</v>
      </c>
      <c r="O4317" s="36">
        <f>IF(C4317="Saliente Local",(IFERROR((LIMPIA(K4317,1)),0)),0)</f>
        <v>0</v>
      </c>
      <c r="P4317" s="36">
        <f>IF(C4317="Saliente Nacional",(IFERROR((LIMPIA(K4317,1)),0)),0)</f>
        <v>0</v>
      </c>
      <c r="Q4317" s="36">
        <f>IF(C4317="Saliente Internacional",(IFERROR((LIMPIA(K4317,1)),0)),0)</f>
        <v>0</v>
      </c>
      <c r="R4317" s="36">
        <f t="shared" si="202"/>
        <v>0</v>
      </c>
      <c r="S4317" s="36">
        <f t="shared" si="203"/>
        <v>0</v>
      </c>
    </row>
    <row r="4318" spans="1:19" x14ac:dyDescent="0.25">
      <c r="A4318" s="101">
        <f>'DETALLE DE CONEXIONES'!P4318</f>
        <v>0</v>
      </c>
      <c r="B4318" s="36">
        <f>'DETALLE DE CONEXIONES'!I4318</f>
        <v>0</v>
      </c>
      <c r="C4318" s="36">
        <f>'DETALLE DE CONEXIONES'!BB4318</f>
        <v>0</v>
      </c>
      <c r="D4318" s="36">
        <f>'DETALLE DE CONEXIONES'!E4318</f>
        <v>0</v>
      </c>
      <c r="E4318" s="36">
        <f t="shared" si="201"/>
        <v>1</v>
      </c>
      <c r="F4318" s="36">
        <f>IFERROR(LIMPIA('DETALLE DE CONEXIONES'!N4318,1),0)</f>
        <v>0</v>
      </c>
      <c r="G4318" s="36" t="str">
        <f>LEFT('DETALLE DE CONEXIONES'!BE4318,3)</f>
        <v/>
      </c>
      <c r="H4318" s="36" t="str">
        <f>RIGHT('DETALLE DE CONEXIONES'!AK4318,2)</f>
        <v/>
      </c>
      <c r="I4318" s="36" t="str">
        <f>LEFT('DETALLE DE CONEXIONES'!AK4318,3)</f>
        <v/>
      </c>
      <c r="J4318" s="36" t="str">
        <f>LEFT('DETALLE DE CONEXIONES'!M4318,3)</f>
        <v/>
      </c>
      <c r="K4318" s="36" t="str">
        <f>IF(LEN('DETALLE DE CONEXIONES'!M4318)&lt;12,(RIGHT('DETALLE DE CONEXIONES'!M4318,5)),(RIGHT('DETALLE DE CONEXIONES'!M4318,6)))</f>
        <v/>
      </c>
      <c r="L4318" s="36">
        <f>IF(C4318="Saliente Local",(IFERROR((LIMPIA(J4318,1)),0)),0)</f>
        <v>0</v>
      </c>
      <c r="M4318" s="36">
        <f>IF(C4318="Saliente Nacional",(IFERROR((LIMPIA(J4318,1)),0)),0)</f>
        <v>0</v>
      </c>
      <c r="N4318" s="36">
        <f>IF(C4318="Saliente Internacional",(IFERROR((LIMPIA(J4318,1)),0)),0)</f>
        <v>0</v>
      </c>
      <c r="O4318" s="36">
        <f>IF(C4318="Saliente Local",(IFERROR((LIMPIA(K4318,1)),0)),0)</f>
        <v>0</v>
      </c>
      <c r="P4318" s="36">
        <f>IF(C4318="Saliente Nacional",(IFERROR((LIMPIA(K4318,1)),0)),0)</f>
        <v>0</v>
      </c>
      <c r="Q4318" s="36">
        <f>IF(C4318="Saliente Internacional",(IFERROR((LIMPIA(K4318,1)),0)),0)</f>
        <v>0</v>
      </c>
      <c r="R4318" s="36">
        <f t="shared" si="202"/>
        <v>0</v>
      </c>
      <c r="S4318" s="36">
        <f t="shared" si="203"/>
        <v>0</v>
      </c>
    </row>
    <row r="4319" spans="1:19" x14ac:dyDescent="0.25">
      <c r="A4319" s="101">
        <f>'DETALLE DE CONEXIONES'!P4319</f>
        <v>0</v>
      </c>
      <c r="B4319" s="36">
        <f>'DETALLE DE CONEXIONES'!I4319</f>
        <v>0</v>
      </c>
      <c r="C4319" s="36">
        <f>'DETALLE DE CONEXIONES'!BB4319</f>
        <v>0</v>
      </c>
      <c r="D4319" s="36">
        <f>'DETALLE DE CONEXIONES'!E4319</f>
        <v>0</v>
      </c>
      <c r="E4319" s="36">
        <f t="shared" si="201"/>
        <v>1</v>
      </c>
      <c r="F4319" s="36">
        <f>IFERROR(LIMPIA('DETALLE DE CONEXIONES'!N4319,1),0)</f>
        <v>0</v>
      </c>
      <c r="G4319" s="36" t="str">
        <f>LEFT('DETALLE DE CONEXIONES'!BE4319,3)</f>
        <v/>
      </c>
      <c r="H4319" s="36" t="str">
        <f>RIGHT('DETALLE DE CONEXIONES'!AK4319,2)</f>
        <v/>
      </c>
      <c r="I4319" s="36" t="str">
        <f>LEFT('DETALLE DE CONEXIONES'!AK4319,3)</f>
        <v/>
      </c>
      <c r="J4319" s="36" t="str">
        <f>LEFT('DETALLE DE CONEXIONES'!M4319,3)</f>
        <v/>
      </c>
      <c r="K4319" s="36" t="str">
        <f>IF(LEN('DETALLE DE CONEXIONES'!M4319)&lt;12,(RIGHT('DETALLE DE CONEXIONES'!M4319,5)),(RIGHT('DETALLE DE CONEXIONES'!M4319,6)))</f>
        <v/>
      </c>
      <c r="L4319" s="36">
        <f>IF(C4319="Saliente Local",(IFERROR((LIMPIA(J4319,1)),0)),0)</f>
        <v>0</v>
      </c>
      <c r="M4319" s="36">
        <f>IF(C4319="Saliente Nacional",(IFERROR((LIMPIA(J4319,1)),0)),0)</f>
        <v>0</v>
      </c>
      <c r="N4319" s="36">
        <f>IF(C4319="Saliente Internacional",(IFERROR((LIMPIA(J4319,1)),0)),0)</f>
        <v>0</v>
      </c>
      <c r="O4319" s="36">
        <f>IF(C4319="Saliente Local",(IFERROR((LIMPIA(K4319,1)),0)),0)</f>
        <v>0</v>
      </c>
      <c r="P4319" s="36">
        <f>IF(C4319="Saliente Nacional",(IFERROR((LIMPIA(K4319,1)),0)),0)</f>
        <v>0</v>
      </c>
      <c r="Q4319" s="36">
        <f>IF(C4319="Saliente Internacional",(IFERROR((LIMPIA(K4319,1)),0)),0)</f>
        <v>0</v>
      </c>
      <c r="R4319" s="36">
        <f t="shared" si="202"/>
        <v>0</v>
      </c>
      <c r="S4319" s="36">
        <f t="shared" si="203"/>
        <v>0</v>
      </c>
    </row>
    <row r="4320" spans="1:19" x14ac:dyDescent="0.25">
      <c r="A4320" s="101">
        <f>'DETALLE DE CONEXIONES'!P4320</f>
        <v>0</v>
      </c>
      <c r="B4320" s="36">
        <f>'DETALLE DE CONEXIONES'!I4320</f>
        <v>0</v>
      </c>
      <c r="C4320" s="36">
        <f>'DETALLE DE CONEXIONES'!BB4320</f>
        <v>0</v>
      </c>
      <c r="D4320" s="36">
        <f>'DETALLE DE CONEXIONES'!E4320</f>
        <v>0</v>
      </c>
      <c r="E4320" s="36">
        <f t="shared" si="201"/>
        <v>1</v>
      </c>
      <c r="F4320" s="36">
        <f>IFERROR(LIMPIA('DETALLE DE CONEXIONES'!N4320,1),0)</f>
        <v>0</v>
      </c>
      <c r="G4320" s="36" t="str">
        <f>LEFT('DETALLE DE CONEXIONES'!BE4320,3)</f>
        <v/>
      </c>
      <c r="H4320" s="36" t="str">
        <f>RIGHT('DETALLE DE CONEXIONES'!AK4320,2)</f>
        <v/>
      </c>
      <c r="I4320" s="36" t="str">
        <f>LEFT('DETALLE DE CONEXIONES'!AK4320,3)</f>
        <v/>
      </c>
      <c r="J4320" s="36" t="str">
        <f>LEFT('DETALLE DE CONEXIONES'!M4320,3)</f>
        <v/>
      </c>
      <c r="K4320" s="36" t="str">
        <f>IF(LEN('DETALLE DE CONEXIONES'!M4320)&lt;12,(RIGHT('DETALLE DE CONEXIONES'!M4320,5)),(RIGHT('DETALLE DE CONEXIONES'!M4320,6)))</f>
        <v/>
      </c>
      <c r="L4320" s="36">
        <f>IF(C4320="Saliente Local",(IFERROR((LIMPIA(J4320,1)),0)),0)</f>
        <v>0</v>
      </c>
      <c r="M4320" s="36">
        <f>IF(C4320="Saliente Nacional",(IFERROR((LIMPIA(J4320,1)),0)),0)</f>
        <v>0</v>
      </c>
      <c r="N4320" s="36">
        <f>IF(C4320="Saliente Internacional",(IFERROR((LIMPIA(J4320,1)),0)),0)</f>
        <v>0</v>
      </c>
      <c r="O4320" s="36">
        <f>IF(C4320="Saliente Local",(IFERROR((LIMPIA(K4320,1)),0)),0)</f>
        <v>0</v>
      </c>
      <c r="P4320" s="36">
        <f>IF(C4320="Saliente Nacional",(IFERROR((LIMPIA(K4320,1)),0)),0)</f>
        <v>0</v>
      </c>
      <c r="Q4320" s="36">
        <f>IF(C4320="Saliente Internacional",(IFERROR((LIMPIA(K4320,1)),0)),0)</f>
        <v>0</v>
      </c>
      <c r="R4320" s="36">
        <f t="shared" si="202"/>
        <v>0</v>
      </c>
      <c r="S4320" s="36">
        <f t="shared" si="203"/>
        <v>0</v>
      </c>
    </row>
    <row r="4321" spans="1:19" x14ac:dyDescent="0.25">
      <c r="A4321" s="101">
        <f>'DETALLE DE CONEXIONES'!P4321</f>
        <v>0</v>
      </c>
      <c r="B4321" s="36">
        <f>'DETALLE DE CONEXIONES'!I4321</f>
        <v>0</v>
      </c>
      <c r="C4321" s="36">
        <f>'DETALLE DE CONEXIONES'!BB4321</f>
        <v>0</v>
      </c>
      <c r="D4321" s="36">
        <f>'DETALLE DE CONEXIONES'!E4321</f>
        <v>0</v>
      </c>
      <c r="E4321" s="36">
        <f t="shared" si="201"/>
        <v>1</v>
      </c>
      <c r="F4321" s="36">
        <f>IFERROR(LIMPIA('DETALLE DE CONEXIONES'!N4321,1),0)</f>
        <v>0</v>
      </c>
      <c r="G4321" s="36" t="str">
        <f>LEFT('DETALLE DE CONEXIONES'!BE4321,3)</f>
        <v/>
      </c>
      <c r="H4321" s="36" t="str">
        <f>RIGHT('DETALLE DE CONEXIONES'!AK4321,2)</f>
        <v/>
      </c>
      <c r="I4321" s="36" t="str">
        <f>LEFT('DETALLE DE CONEXIONES'!AK4321,3)</f>
        <v/>
      </c>
      <c r="J4321" s="36" t="str">
        <f>LEFT('DETALLE DE CONEXIONES'!M4321,3)</f>
        <v/>
      </c>
      <c r="K4321" s="36" t="str">
        <f>IF(LEN('DETALLE DE CONEXIONES'!M4321)&lt;12,(RIGHT('DETALLE DE CONEXIONES'!M4321,5)),(RIGHT('DETALLE DE CONEXIONES'!M4321,6)))</f>
        <v/>
      </c>
      <c r="L4321" s="36">
        <f>IF(C4321="Saliente Local",(IFERROR((LIMPIA(J4321,1)),0)),0)</f>
        <v>0</v>
      </c>
      <c r="M4321" s="36">
        <f>IF(C4321="Saliente Nacional",(IFERROR((LIMPIA(J4321,1)),0)),0)</f>
        <v>0</v>
      </c>
      <c r="N4321" s="36">
        <f>IF(C4321="Saliente Internacional",(IFERROR((LIMPIA(J4321,1)),0)),0)</f>
        <v>0</v>
      </c>
      <c r="O4321" s="36">
        <f>IF(C4321="Saliente Local",(IFERROR((LIMPIA(K4321,1)),0)),0)</f>
        <v>0</v>
      </c>
      <c r="P4321" s="36">
        <f>IF(C4321="Saliente Nacional",(IFERROR((LIMPIA(K4321,1)),0)),0)</f>
        <v>0</v>
      </c>
      <c r="Q4321" s="36">
        <f>IF(C4321="Saliente Internacional",(IFERROR((LIMPIA(K4321,1)),0)),0)</f>
        <v>0</v>
      </c>
      <c r="R4321" s="36">
        <f t="shared" si="202"/>
        <v>0</v>
      </c>
      <c r="S4321" s="36">
        <f t="shared" si="203"/>
        <v>0</v>
      </c>
    </row>
    <row r="4322" spans="1:19" x14ac:dyDescent="0.25">
      <c r="A4322" s="101">
        <f>'DETALLE DE CONEXIONES'!P4322</f>
        <v>0</v>
      </c>
      <c r="B4322" s="36">
        <f>'DETALLE DE CONEXIONES'!I4322</f>
        <v>0</v>
      </c>
      <c r="C4322" s="36">
        <f>'DETALLE DE CONEXIONES'!BB4322</f>
        <v>0</v>
      </c>
      <c r="D4322" s="36">
        <f>'DETALLE DE CONEXIONES'!E4322</f>
        <v>0</v>
      </c>
      <c r="E4322" s="36">
        <f t="shared" si="201"/>
        <v>1</v>
      </c>
      <c r="F4322" s="36">
        <f>IFERROR(LIMPIA('DETALLE DE CONEXIONES'!N4322,1),0)</f>
        <v>0</v>
      </c>
      <c r="G4322" s="36" t="str">
        <f>LEFT('DETALLE DE CONEXIONES'!BE4322,3)</f>
        <v/>
      </c>
      <c r="H4322" s="36" t="str">
        <f>RIGHT('DETALLE DE CONEXIONES'!AK4322,2)</f>
        <v/>
      </c>
      <c r="I4322" s="36" t="str">
        <f>LEFT('DETALLE DE CONEXIONES'!AK4322,3)</f>
        <v/>
      </c>
      <c r="J4322" s="36" t="str">
        <f>LEFT('DETALLE DE CONEXIONES'!M4322,3)</f>
        <v/>
      </c>
      <c r="K4322" s="36" t="str">
        <f>IF(LEN('DETALLE DE CONEXIONES'!M4322)&lt;12,(RIGHT('DETALLE DE CONEXIONES'!M4322,5)),(RIGHT('DETALLE DE CONEXIONES'!M4322,6)))</f>
        <v/>
      </c>
      <c r="L4322" s="36">
        <f>IF(C4322="Saliente Local",(IFERROR((LIMPIA(J4322,1)),0)),0)</f>
        <v>0</v>
      </c>
      <c r="M4322" s="36">
        <f>IF(C4322="Saliente Nacional",(IFERROR((LIMPIA(J4322,1)),0)),0)</f>
        <v>0</v>
      </c>
      <c r="N4322" s="36">
        <f>IF(C4322="Saliente Internacional",(IFERROR((LIMPIA(J4322,1)),0)),0)</f>
        <v>0</v>
      </c>
      <c r="O4322" s="36">
        <f>IF(C4322="Saliente Local",(IFERROR((LIMPIA(K4322,1)),0)),0)</f>
        <v>0</v>
      </c>
      <c r="P4322" s="36">
        <f>IF(C4322="Saliente Nacional",(IFERROR((LIMPIA(K4322,1)),0)),0)</f>
        <v>0</v>
      </c>
      <c r="Q4322" s="36">
        <f>IF(C4322="Saliente Internacional",(IFERROR((LIMPIA(K4322,1)),0)),0)</f>
        <v>0</v>
      </c>
      <c r="R4322" s="36">
        <f t="shared" si="202"/>
        <v>0</v>
      </c>
      <c r="S4322" s="36">
        <f t="shared" si="203"/>
        <v>0</v>
      </c>
    </row>
    <row r="4323" spans="1:19" x14ac:dyDescent="0.25">
      <c r="A4323" s="101">
        <f>'DETALLE DE CONEXIONES'!P4323</f>
        <v>0</v>
      </c>
      <c r="B4323" s="36">
        <f>'DETALLE DE CONEXIONES'!I4323</f>
        <v>0</v>
      </c>
      <c r="C4323" s="36">
        <f>'DETALLE DE CONEXIONES'!BB4323</f>
        <v>0</v>
      </c>
      <c r="D4323" s="36">
        <f>'DETALLE DE CONEXIONES'!E4323</f>
        <v>0</v>
      </c>
      <c r="E4323" s="36">
        <f t="shared" si="201"/>
        <v>1</v>
      </c>
      <c r="F4323" s="36">
        <f>IFERROR(LIMPIA('DETALLE DE CONEXIONES'!N4323,1),0)</f>
        <v>0</v>
      </c>
      <c r="G4323" s="36" t="str">
        <f>LEFT('DETALLE DE CONEXIONES'!BE4323,3)</f>
        <v/>
      </c>
      <c r="H4323" s="36" t="str">
        <f>RIGHT('DETALLE DE CONEXIONES'!AK4323,2)</f>
        <v/>
      </c>
      <c r="I4323" s="36" t="str">
        <f>LEFT('DETALLE DE CONEXIONES'!AK4323,3)</f>
        <v/>
      </c>
      <c r="J4323" s="36" t="str">
        <f>LEFT('DETALLE DE CONEXIONES'!M4323,3)</f>
        <v/>
      </c>
      <c r="K4323" s="36" t="str">
        <f>IF(LEN('DETALLE DE CONEXIONES'!M4323)&lt;12,(RIGHT('DETALLE DE CONEXIONES'!M4323,5)),(RIGHT('DETALLE DE CONEXIONES'!M4323,6)))</f>
        <v/>
      </c>
      <c r="L4323" s="36">
        <f>IF(C4323="Saliente Local",(IFERROR((LIMPIA(J4323,1)),0)),0)</f>
        <v>0</v>
      </c>
      <c r="M4323" s="36">
        <f>IF(C4323="Saliente Nacional",(IFERROR((LIMPIA(J4323,1)),0)),0)</f>
        <v>0</v>
      </c>
      <c r="N4323" s="36">
        <f>IF(C4323="Saliente Internacional",(IFERROR((LIMPIA(J4323,1)),0)),0)</f>
        <v>0</v>
      </c>
      <c r="O4323" s="36">
        <f>IF(C4323="Saliente Local",(IFERROR((LIMPIA(K4323,1)),0)),0)</f>
        <v>0</v>
      </c>
      <c r="P4323" s="36">
        <f>IF(C4323="Saliente Nacional",(IFERROR((LIMPIA(K4323,1)),0)),0)</f>
        <v>0</v>
      </c>
      <c r="Q4323" s="36">
        <f>IF(C4323="Saliente Internacional",(IFERROR((LIMPIA(K4323,1)),0)),0)</f>
        <v>0</v>
      </c>
      <c r="R4323" s="36">
        <f t="shared" si="202"/>
        <v>0</v>
      </c>
      <c r="S4323" s="36">
        <f t="shared" si="203"/>
        <v>0</v>
      </c>
    </row>
    <row r="4324" spans="1:19" x14ac:dyDescent="0.25">
      <c r="A4324" s="101">
        <f>'DETALLE DE CONEXIONES'!P4324</f>
        <v>0</v>
      </c>
      <c r="B4324" s="36">
        <f>'DETALLE DE CONEXIONES'!I4324</f>
        <v>0</v>
      </c>
      <c r="C4324" s="36">
        <f>'DETALLE DE CONEXIONES'!BB4324</f>
        <v>0</v>
      </c>
      <c r="D4324" s="36">
        <f>'DETALLE DE CONEXIONES'!E4324</f>
        <v>0</v>
      </c>
      <c r="E4324" s="36">
        <f t="shared" si="201"/>
        <v>1</v>
      </c>
      <c r="F4324" s="36">
        <f>IFERROR(LIMPIA('DETALLE DE CONEXIONES'!N4324,1),0)</f>
        <v>0</v>
      </c>
      <c r="G4324" s="36" t="str">
        <f>LEFT('DETALLE DE CONEXIONES'!BE4324,3)</f>
        <v/>
      </c>
      <c r="H4324" s="36" t="str">
        <f>RIGHT('DETALLE DE CONEXIONES'!AK4324,2)</f>
        <v/>
      </c>
      <c r="I4324" s="36" t="str">
        <f>LEFT('DETALLE DE CONEXIONES'!AK4324,3)</f>
        <v/>
      </c>
      <c r="J4324" s="36" t="str">
        <f>LEFT('DETALLE DE CONEXIONES'!M4324,3)</f>
        <v/>
      </c>
      <c r="K4324" s="36" t="str">
        <f>IF(LEN('DETALLE DE CONEXIONES'!M4324)&lt;12,(RIGHT('DETALLE DE CONEXIONES'!M4324,5)),(RIGHT('DETALLE DE CONEXIONES'!M4324,6)))</f>
        <v/>
      </c>
      <c r="L4324" s="36">
        <f>IF(C4324="Saliente Local",(IFERROR((LIMPIA(J4324,1)),0)),0)</f>
        <v>0</v>
      </c>
      <c r="M4324" s="36">
        <f>IF(C4324="Saliente Nacional",(IFERROR((LIMPIA(J4324,1)),0)),0)</f>
        <v>0</v>
      </c>
      <c r="N4324" s="36">
        <f>IF(C4324="Saliente Internacional",(IFERROR((LIMPIA(J4324,1)),0)),0)</f>
        <v>0</v>
      </c>
      <c r="O4324" s="36">
        <f>IF(C4324="Saliente Local",(IFERROR((LIMPIA(K4324,1)),0)),0)</f>
        <v>0</v>
      </c>
      <c r="P4324" s="36">
        <f>IF(C4324="Saliente Nacional",(IFERROR((LIMPIA(K4324,1)),0)),0)</f>
        <v>0</v>
      </c>
      <c r="Q4324" s="36">
        <f>IF(C4324="Saliente Internacional",(IFERROR((LIMPIA(K4324,1)),0)),0)</f>
        <v>0</v>
      </c>
      <c r="R4324" s="36">
        <f t="shared" si="202"/>
        <v>0</v>
      </c>
      <c r="S4324" s="36">
        <f t="shared" si="203"/>
        <v>0</v>
      </c>
    </row>
    <row r="4325" spans="1:19" x14ac:dyDescent="0.25">
      <c r="A4325" s="101">
        <f>'DETALLE DE CONEXIONES'!P4325</f>
        <v>0</v>
      </c>
      <c r="B4325" s="36">
        <f>'DETALLE DE CONEXIONES'!I4325</f>
        <v>0</v>
      </c>
      <c r="C4325" s="36">
        <f>'DETALLE DE CONEXIONES'!BB4325</f>
        <v>0</v>
      </c>
      <c r="D4325" s="36">
        <f>'DETALLE DE CONEXIONES'!E4325</f>
        <v>0</v>
      </c>
      <c r="E4325" s="36">
        <f t="shared" si="201"/>
        <v>1</v>
      </c>
      <c r="F4325" s="36">
        <f>IFERROR(LIMPIA('DETALLE DE CONEXIONES'!N4325,1),0)</f>
        <v>0</v>
      </c>
      <c r="G4325" s="36" t="str">
        <f>LEFT('DETALLE DE CONEXIONES'!BE4325,3)</f>
        <v/>
      </c>
      <c r="H4325" s="36" t="str">
        <f>RIGHT('DETALLE DE CONEXIONES'!AK4325,2)</f>
        <v/>
      </c>
      <c r="I4325" s="36" t="str">
        <f>LEFT('DETALLE DE CONEXIONES'!AK4325,3)</f>
        <v/>
      </c>
      <c r="J4325" s="36" t="str">
        <f>LEFT('DETALLE DE CONEXIONES'!M4325,3)</f>
        <v/>
      </c>
      <c r="K4325" s="36" t="str">
        <f>IF(LEN('DETALLE DE CONEXIONES'!M4325)&lt;12,(RIGHT('DETALLE DE CONEXIONES'!M4325,5)),(RIGHT('DETALLE DE CONEXIONES'!M4325,6)))</f>
        <v/>
      </c>
      <c r="L4325" s="36">
        <f>IF(C4325="Saliente Local",(IFERROR((LIMPIA(J4325,1)),0)),0)</f>
        <v>0</v>
      </c>
      <c r="M4325" s="36">
        <f>IF(C4325="Saliente Nacional",(IFERROR((LIMPIA(J4325,1)),0)),0)</f>
        <v>0</v>
      </c>
      <c r="N4325" s="36">
        <f>IF(C4325="Saliente Internacional",(IFERROR((LIMPIA(J4325,1)),0)),0)</f>
        <v>0</v>
      </c>
      <c r="O4325" s="36">
        <f>IF(C4325="Saliente Local",(IFERROR((LIMPIA(K4325,1)),0)),0)</f>
        <v>0</v>
      </c>
      <c r="P4325" s="36">
        <f>IF(C4325="Saliente Nacional",(IFERROR((LIMPIA(K4325,1)),0)),0)</f>
        <v>0</v>
      </c>
      <c r="Q4325" s="36">
        <f>IF(C4325="Saliente Internacional",(IFERROR((LIMPIA(K4325,1)),0)),0)</f>
        <v>0</v>
      </c>
      <c r="R4325" s="36">
        <f t="shared" si="202"/>
        <v>0</v>
      </c>
      <c r="S4325" s="36">
        <f t="shared" si="203"/>
        <v>0</v>
      </c>
    </row>
    <row r="4326" spans="1:19" x14ac:dyDescent="0.25">
      <c r="A4326" s="101">
        <f>'DETALLE DE CONEXIONES'!P4326</f>
        <v>0</v>
      </c>
      <c r="B4326" s="36">
        <f>'DETALLE DE CONEXIONES'!I4326</f>
        <v>0</v>
      </c>
      <c r="C4326" s="36">
        <f>'DETALLE DE CONEXIONES'!BB4326</f>
        <v>0</v>
      </c>
      <c r="D4326" s="36">
        <f>'DETALLE DE CONEXIONES'!E4326</f>
        <v>0</v>
      </c>
      <c r="E4326" s="36">
        <f t="shared" si="201"/>
        <v>1</v>
      </c>
      <c r="F4326" s="36">
        <f>IFERROR(LIMPIA('DETALLE DE CONEXIONES'!N4326,1),0)</f>
        <v>0</v>
      </c>
      <c r="G4326" s="36" t="str">
        <f>LEFT('DETALLE DE CONEXIONES'!BE4326,3)</f>
        <v/>
      </c>
      <c r="H4326" s="36" t="str">
        <f>RIGHT('DETALLE DE CONEXIONES'!AK4326,2)</f>
        <v/>
      </c>
      <c r="I4326" s="36" t="str">
        <f>LEFT('DETALLE DE CONEXIONES'!AK4326,3)</f>
        <v/>
      </c>
      <c r="J4326" s="36" t="str">
        <f>LEFT('DETALLE DE CONEXIONES'!M4326,3)</f>
        <v/>
      </c>
      <c r="K4326" s="36" t="str">
        <f>IF(LEN('DETALLE DE CONEXIONES'!M4326)&lt;12,(RIGHT('DETALLE DE CONEXIONES'!M4326,5)),(RIGHT('DETALLE DE CONEXIONES'!M4326,6)))</f>
        <v/>
      </c>
      <c r="L4326" s="36">
        <f>IF(C4326="Saliente Local",(IFERROR((LIMPIA(J4326,1)),0)),0)</f>
        <v>0</v>
      </c>
      <c r="M4326" s="36">
        <f>IF(C4326="Saliente Nacional",(IFERROR((LIMPIA(J4326,1)),0)),0)</f>
        <v>0</v>
      </c>
      <c r="N4326" s="36">
        <f>IF(C4326="Saliente Internacional",(IFERROR((LIMPIA(J4326,1)),0)),0)</f>
        <v>0</v>
      </c>
      <c r="O4326" s="36">
        <f>IF(C4326="Saliente Local",(IFERROR((LIMPIA(K4326,1)),0)),0)</f>
        <v>0</v>
      </c>
      <c r="P4326" s="36">
        <f>IF(C4326="Saliente Nacional",(IFERROR((LIMPIA(K4326,1)),0)),0)</f>
        <v>0</v>
      </c>
      <c r="Q4326" s="36">
        <f>IF(C4326="Saliente Internacional",(IFERROR((LIMPIA(K4326,1)),0)),0)</f>
        <v>0</v>
      </c>
      <c r="R4326" s="36">
        <f t="shared" si="202"/>
        <v>0</v>
      </c>
      <c r="S4326" s="36">
        <f t="shared" si="203"/>
        <v>0</v>
      </c>
    </row>
    <row r="4327" spans="1:19" x14ac:dyDescent="0.25">
      <c r="A4327" s="101">
        <f>'DETALLE DE CONEXIONES'!P4327</f>
        <v>0</v>
      </c>
      <c r="B4327" s="36">
        <f>'DETALLE DE CONEXIONES'!I4327</f>
        <v>0</v>
      </c>
      <c r="C4327" s="36">
        <f>'DETALLE DE CONEXIONES'!BB4327</f>
        <v>0</v>
      </c>
      <c r="D4327" s="36">
        <f>'DETALLE DE CONEXIONES'!E4327</f>
        <v>0</v>
      </c>
      <c r="E4327" s="36">
        <f t="shared" si="201"/>
        <v>1</v>
      </c>
      <c r="F4327" s="36">
        <f>IFERROR(LIMPIA('DETALLE DE CONEXIONES'!N4327,1),0)</f>
        <v>0</v>
      </c>
      <c r="G4327" s="36" t="str">
        <f>LEFT('DETALLE DE CONEXIONES'!BE4327,3)</f>
        <v/>
      </c>
      <c r="H4327" s="36" t="str">
        <f>RIGHT('DETALLE DE CONEXIONES'!AK4327,2)</f>
        <v/>
      </c>
      <c r="I4327" s="36" t="str">
        <f>LEFT('DETALLE DE CONEXIONES'!AK4327,3)</f>
        <v/>
      </c>
      <c r="J4327" s="36" t="str">
        <f>LEFT('DETALLE DE CONEXIONES'!M4327,3)</f>
        <v/>
      </c>
      <c r="K4327" s="36" t="str">
        <f>IF(LEN('DETALLE DE CONEXIONES'!M4327)&lt;12,(RIGHT('DETALLE DE CONEXIONES'!M4327,5)),(RIGHT('DETALLE DE CONEXIONES'!M4327,6)))</f>
        <v/>
      </c>
      <c r="L4327" s="36">
        <f>IF(C4327="Saliente Local",(IFERROR((LIMPIA(J4327,1)),0)),0)</f>
        <v>0</v>
      </c>
      <c r="M4327" s="36">
        <f>IF(C4327="Saliente Nacional",(IFERROR((LIMPIA(J4327,1)),0)),0)</f>
        <v>0</v>
      </c>
      <c r="N4327" s="36">
        <f>IF(C4327="Saliente Internacional",(IFERROR((LIMPIA(J4327,1)),0)),0)</f>
        <v>0</v>
      </c>
      <c r="O4327" s="36">
        <f>IF(C4327="Saliente Local",(IFERROR((LIMPIA(K4327,1)),0)),0)</f>
        <v>0</v>
      </c>
      <c r="P4327" s="36">
        <f>IF(C4327="Saliente Nacional",(IFERROR((LIMPIA(K4327,1)),0)),0)</f>
        <v>0</v>
      </c>
      <c r="Q4327" s="36">
        <f>IF(C4327="Saliente Internacional",(IFERROR((LIMPIA(K4327,1)),0)),0)</f>
        <v>0</v>
      </c>
      <c r="R4327" s="36">
        <f t="shared" si="202"/>
        <v>0</v>
      </c>
      <c r="S4327" s="36">
        <f t="shared" si="203"/>
        <v>0</v>
      </c>
    </row>
    <row r="4328" spans="1:19" x14ac:dyDescent="0.25">
      <c r="A4328" s="101">
        <f>'DETALLE DE CONEXIONES'!P4328</f>
        <v>0</v>
      </c>
      <c r="B4328" s="36">
        <f>'DETALLE DE CONEXIONES'!I4328</f>
        <v>0</v>
      </c>
      <c r="C4328" s="36">
        <f>'DETALLE DE CONEXIONES'!BB4328</f>
        <v>0</v>
      </c>
      <c r="D4328" s="36">
        <f>'DETALLE DE CONEXIONES'!E4328</f>
        <v>0</v>
      </c>
      <c r="E4328" s="36">
        <f t="shared" si="201"/>
        <v>1</v>
      </c>
      <c r="F4328" s="36">
        <f>IFERROR(LIMPIA('DETALLE DE CONEXIONES'!N4328,1),0)</f>
        <v>0</v>
      </c>
      <c r="G4328" s="36" t="str">
        <f>LEFT('DETALLE DE CONEXIONES'!BE4328,3)</f>
        <v/>
      </c>
      <c r="H4328" s="36" t="str">
        <f>RIGHT('DETALLE DE CONEXIONES'!AK4328,2)</f>
        <v/>
      </c>
      <c r="I4328" s="36" t="str">
        <f>LEFT('DETALLE DE CONEXIONES'!AK4328,3)</f>
        <v/>
      </c>
      <c r="J4328" s="36" t="str">
        <f>LEFT('DETALLE DE CONEXIONES'!M4328,3)</f>
        <v/>
      </c>
      <c r="K4328" s="36" t="str">
        <f>IF(LEN('DETALLE DE CONEXIONES'!M4328)&lt;12,(RIGHT('DETALLE DE CONEXIONES'!M4328,5)),(RIGHT('DETALLE DE CONEXIONES'!M4328,6)))</f>
        <v/>
      </c>
      <c r="L4328" s="36">
        <f>IF(C4328="Saliente Local",(IFERROR((LIMPIA(J4328,1)),0)),0)</f>
        <v>0</v>
      </c>
      <c r="M4328" s="36">
        <f>IF(C4328="Saliente Nacional",(IFERROR((LIMPIA(J4328,1)),0)),0)</f>
        <v>0</v>
      </c>
      <c r="N4328" s="36">
        <f>IF(C4328="Saliente Internacional",(IFERROR((LIMPIA(J4328,1)),0)),0)</f>
        <v>0</v>
      </c>
      <c r="O4328" s="36">
        <f>IF(C4328="Saliente Local",(IFERROR((LIMPIA(K4328,1)),0)),0)</f>
        <v>0</v>
      </c>
      <c r="P4328" s="36">
        <f>IF(C4328="Saliente Nacional",(IFERROR((LIMPIA(K4328,1)),0)),0)</f>
        <v>0</v>
      </c>
      <c r="Q4328" s="36">
        <f>IF(C4328="Saliente Internacional",(IFERROR((LIMPIA(K4328,1)),0)),0)</f>
        <v>0</v>
      </c>
      <c r="R4328" s="36">
        <f t="shared" si="202"/>
        <v>0</v>
      </c>
      <c r="S4328" s="36">
        <f t="shared" si="203"/>
        <v>0</v>
      </c>
    </row>
    <row r="4329" spans="1:19" x14ac:dyDescent="0.25">
      <c r="A4329" s="101">
        <f>'DETALLE DE CONEXIONES'!P4329</f>
        <v>0</v>
      </c>
      <c r="B4329" s="36">
        <f>'DETALLE DE CONEXIONES'!I4329</f>
        <v>0</v>
      </c>
      <c r="C4329" s="36">
        <f>'DETALLE DE CONEXIONES'!BB4329</f>
        <v>0</v>
      </c>
      <c r="D4329" s="36">
        <f>'DETALLE DE CONEXIONES'!E4329</f>
        <v>0</v>
      </c>
      <c r="E4329" s="36">
        <f t="shared" si="201"/>
        <v>1</v>
      </c>
      <c r="F4329" s="36">
        <f>IFERROR(LIMPIA('DETALLE DE CONEXIONES'!N4329,1),0)</f>
        <v>0</v>
      </c>
      <c r="G4329" s="36" t="str">
        <f>LEFT('DETALLE DE CONEXIONES'!BE4329,3)</f>
        <v/>
      </c>
      <c r="H4329" s="36" t="str">
        <f>RIGHT('DETALLE DE CONEXIONES'!AK4329,2)</f>
        <v/>
      </c>
      <c r="I4329" s="36" t="str">
        <f>LEFT('DETALLE DE CONEXIONES'!AK4329,3)</f>
        <v/>
      </c>
      <c r="J4329" s="36" t="str">
        <f>LEFT('DETALLE DE CONEXIONES'!M4329,3)</f>
        <v/>
      </c>
      <c r="K4329" s="36" t="str">
        <f>IF(LEN('DETALLE DE CONEXIONES'!M4329)&lt;12,(RIGHT('DETALLE DE CONEXIONES'!M4329,5)),(RIGHT('DETALLE DE CONEXIONES'!M4329,6)))</f>
        <v/>
      </c>
      <c r="L4329" s="36">
        <f>IF(C4329="Saliente Local",(IFERROR((LIMPIA(J4329,1)),0)),0)</f>
        <v>0</v>
      </c>
      <c r="M4329" s="36">
        <f>IF(C4329="Saliente Nacional",(IFERROR((LIMPIA(J4329,1)),0)),0)</f>
        <v>0</v>
      </c>
      <c r="N4329" s="36">
        <f>IF(C4329="Saliente Internacional",(IFERROR((LIMPIA(J4329,1)),0)),0)</f>
        <v>0</v>
      </c>
      <c r="O4329" s="36">
        <f>IF(C4329="Saliente Local",(IFERROR((LIMPIA(K4329,1)),0)),0)</f>
        <v>0</v>
      </c>
      <c r="P4329" s="36">
        <f>IF(C4329="Saliente Nacional",(IFERROR((LIMPIA(K4329,1)),0)),0)</f>
        <v>0</v>
      </c>
      <c r="Q4329" s="36">
        <f>IF(C4329="Saliente Internacional",(IFERROR((LIMPIA(K4329,1)),0)),0)</f>
        <v>0</v>
      </c>
      <c r="R4329" s="36">
        <f t="shared" si="202"/>
        <v>0</v>
      </c>
      <c r="S4329" s="36">
        <f t="shared" si="203"/>
        <v>0</v>
      </c>
    </row>
    <row r="4330" spans="1:19" x14ac:dyDescent="0.25">
      <c r="A4330" s="101">
        <f>'DETALLE DE CONEXIONES'!P4330</f>
        <v>0</v>
      </c>
      <c r="B4330" s="36">
        <f>'DETALLE DE CONEXIONES'!I4330</f>
        <v>0</v>
      </c>
      <c r="C4330" s="36">
        <f>'DETALLE DE CONEXIONES'!BB4330</f>
        <v>0</v>
      </c>
      <c r="D4330" s="36">
        <f>'DETALLE DE CONEXIONES'!E4330</f>
        <v>0</v>
      </c>
      <c r="E4330" s="36">
        <f t="shared" si="201"/>
        <v>1</v>
      </c>
      <c r="F4330" s="36">
        <f>IFERROR(LIMPIA('DETALLE DE CONEXIONES'!N4330,1),0)</f>
        <v>0</v>
      </c>
      <c r="G4330" s="36" t="str">
        <f>LEFT('DETALLE DE CONEXIONES'!BE4330,3)</f>
        <v/>
      </c>
      <c r="H4330" s="36" t="str">
        <f>RIGHT('DETALLE DE CONEXIONES'!AK4330,2)</f>
        <v/>
      </c>
      <c r="I4330" s="36" t="str">
        <f>LEFT('DETALLE DE CONEXIONES'!AK4330,3)</f>
        <v/>
      </c>
      <c r="J4330" s="36" t="str">
        <f>LEFT('DETALLE DE CONEXIONES'!M4330,3)</f>
        <v/>
      </c>
      <c r="K4330" s="36" t="str">
        <f>IF(LEN('DETALLE DE CONEXIONES'!M4330)&lt;12,(RIGHT('DETALLE DE CONEXIONES'!M4330,5)),(RIGHT('DETALLE DE CONEXIONES'!M4330,6)))</f>
        <v/>
      </c>
      <c r="L4330" s="36">
        <f>IF(C4330="Saliente Local",(IFERROR((LIMPIA(J4330,1)),0)),0)</f>
        <v>0</v>
      </c>
      <c r="M4330" s="36">
        <f>IF(C4330="Saliente Nacional",(IFERROR((LIMPIA(J4330,1)),0)),0)</f>
        <v>0</v>
      </c>
      <c r="N4330" s="36">
        <f>IF(C4330="Saliente Internacional",(IFERROR((LIMPIA(J4330,1)),0)),0)</f>
        <v>0</v>
      </c>
      <c r="O4330" s="36">
        <f>IF(C4330="Saliente Local",(IFERROR((LIMPIA(K4330,1)),0)),0)</f>
        <v>0</v>
      </c>
      <c r="P4330" s="36">
        <f>IF(C4330="Saliente Nacional",(IFERROR((LIMPIA(K4330,1)),0)),0)</f>
        <v>0</v>
      </c>
      <c r="Q4330" s="36">
        <f>IF(C4330="Saliente Internacional",(IFERROR((LIMPIA(K4330,1)),0)),0)</f>
        <v>0</v>
      </c>
      <c r="R4330" s="36">
        <f t="shared" si="202"/>
        <v>0</v>
      </c>
      <c r="S4330" s="36">
        <f t="shared" si="203"/>
        <v>0</v>
      </c>
    </row>
    <row r="4331" spans="1:19" x14ac:dyDescent="0.25">
      <c r="A4331" s="101">
        <f>'DETALLE DE CONEXIONES'!P4331</f>
        <v>0</v>
      </c>
      <c r="B4331" s="36">
        <f>'DETALLE DE CONEXIONES'!I4331</f>
        <v>0</v>
      </c>
      <c r="C4331" s="36">
        <f>'DETALLE DE CONEXIONES'!BB4331</f>
        <v>0</v>
      </c>
      <c r="D4331" s="36">
        <f>'DETALLE DE CONEXIONES'!E4331</f>
        <v>0</v>
      </c>
      <c r="E4331" s="36">
        <f t="shared" si="201"/>
        <v>1</v>
      </c>
      <c r="F4331" s="36">
        <f>IFERROR(LIMPIA('DETALLE DE CONEXIONES'!N4331,1),0)</f>
        <v>0</v>
      </c>
      <c r="G4331" s="36" t="str">
        <f>LEFT('DETALLE DE CONEXIONES'!BE4331,3)</f>
        <v/>
      </c>
      <c r="H4331" s="36" t="str">
        <f>RIGHT('DETALLE DE CONEXIONES'!AK4331,2)</f>
        <v/>
      </c>
      <c r="I4331" s="36" t="str">
        <f>LEFT('DETALLE DE CONEXIONES'!AK4331,3)</f>
        <v/>
      </c>
      <c r="J4331" s="36" t="str">
        <f>LEFT('DETALLE DE CONEXIONES'!M4331,3)</f>
        <v/>
      </c>
      <c r="K4331" s="36" t="str">
        <f>IF(LEN('DETALLE DE CONEXIONES'!M4331)&lt;12,(RIGHT('DETALLE DE CONEXIONES'!M4331,5)),(RIGHT('DETALLE DE CONEXIONES'!M4331,6)))</f>
        <v/>
      </c>
      <c r="L4331" s="36">
        <f>IF(C4331="Saliente Local",(IFERROR((LIMPIA(J4331,1)),0)),0)</f>
        <v>0</v>
      </c>
      <c r="M4331" s="36">
        <f>IF(C4331="Saliente Nacional",(IFERROR((LIMPIA(J4331,1)),0)),0)</f>
        <v>0</v>
      </c>
      <c r="N4331" s="36">
        <f>IF(C4331="Saliente Internacional",(IFERROR((LIMPIA(J4331,1)),0)),0)</f>
        <v>0</v>
      </c>
      <c r="O4331" s="36">
        <f>IF(C4331="Saliente Local",(IFERROR((LIMPIA(K4331,1)),0)),0)</f>
        <v>0</v>
      </c>
      <c r="P4331" s="36">
        <f>IF(C4331="Saliente Nacional",(IFERROR((LIMPIA(K4331,1)),0)),0)</f>
        <v>0</v>
      </c>
      <c r="Q4331" s="36">
        <f>IF(C4331="Saliente Internacional",(IFERROR((LIMPIA(K4331,1)),0)),0)</f>
        <v>0</v>
      </c>
      <c r="R4331" s="36">
        <f t="shared" si="202"/>
        <v>0</v>
      </c>
      <c r="S4331" s="36">
        <f t="shared" si="203"/>
        <v>0</v>
      </c>
    </row>
    <row r="4332" spans="1:19" x14ac:dyDescent="0.25">
      <c r="A4332" s="101">
        <f>'DETALLE DE CONEXIONES'!P4332</f>
        <v>0</v>
      </c>
      <c r="B4332" s="36">
        <f>'DETALLE DE CONEXIONES'!I4332</f>
        <v>0</v>
      </c>
      <c r="C4332" s="36">
        <f>'DETALLE DE CONEXIONES'!BB4332</f>
        <v>0</v>
      </c>
      <c r="D4332" s="36">
        <f>'DETALLE DE CONEXIONES'!E4332</f>
        <v>0</v>
      </c>
      <c r="E4332" s="36">
        <f t="shared" si="201"/>
        <v>1</v>
      </c>
      <c r="F4332" s="36">
        <f>IFERROR(LIMPIA('DETALLE DE CONEXIONES'!N4332,1),0)</f>
        <v>0</v>
      </c>
      <c r="G4332" s="36" t="str">
        <f>LEFT('DETALLE DE CONEXIONES'!BE4332,3)</f>
        <v/>
      </c>
      <c r="H4332" s="36" t="str">
        <f>RIGHT('DETALLE DE CONEXIONES'!AK4332,2)</f>
        <v/>
      </c>
      <c r="I4332" s="36" t="str">
        <f>LEFT('DETALLE DE CONEXIONES'!AK4332,3)</f>
        <v/>
      </c>
      <c r="J4332" s="36" t="str">
        <f>LEFT('DETALLE DE CONEXIONES'!M4332,3)</f>
        <v/>
      </c>
      <c r="K4332" s="36" t="str">
        <f>IF(LEN('DETALLE DE CONEXIONES'!M4332)&lt;12,(RIGHT('DETALLE DE CONEXIONES'!M4332,5)),(RIGHT('DETALLE DE CONEXIONES'!M4332,6)))</f>
        <v/>
      </c>
      <c r="L4332" s="36">
        <f>IF(C4332="Saliente Local",(IFERROR((LIMPIA(J4332,1)),0)),0)</f>
        <v>0</v>
      </c>
      <c r="M4332" s="36">
        <f>IF(C4332="Saliente Nacional",(IFERROR((LIMPIA(J4332,1)),0)),0)</f>
        <v>0</v>
      </c>
      <c r="N4332" s="36">
        <f>IF(C4332="Saliente Internacional",(IFERROR((LIMPIA(J4332,1)),0)),0)</f>
        <v>0</v>
      </c>
      <c r="O4332" s="36">
        <f>IF(C4332="Saliente Local",(IFERROR((LIMPIA(K4332,1)),0)),0)</f>
        <v>0</v>
      </c>
      <c r="P4332" s="36">
        <f>IF(C4332="Saliente Nacional",(IFERROR((LIMPIA(K4332,1)),0)),0)</f>
        <v>0</v>
      </c>
      <c r="Q4332" s="36">
        <f>IF(C4332="Saliente Internacional",(IFERROR((LIMPIA(K4332,1)),0)),0)</f>
        <v>0</v>
      </c>
      <c r="R4332" s="36">
        <f t="shared" si="202"/>
        <v>0</v>
      </c>
      <c r="S4332" s="36">
        <f t="shared" si="203"/>
        <v>0</v>
      </c>
    </row>
    <row r="4333" spans="1:19" x14ac:dyDescent="0.25">
      <c r="A4333" s="101">
        <f>'DETALLE DE CONEXIONES'!P4333</f>
        <v>0</v>
      </c>
      <c r="B4333" s="36">
        <f>'DETALLE DE CONEXIONES'!I4333</f>
        <v>0</v>
      </c>
      <c r="C4333" s="36">
        <f>'DETALLE DE CONEXIONES'!BB4333</f>
        <v>0</v>
      </c>
      <c r="D4333" s="36">
        <f>'DETALLE DE CONEXIONES'!E4333</f>
        <v>0</v>
      </c>
      <c r="E4333" s="36">
        <f t="shared" si="201"/>
        <v>1</v>
      </c>
      <c r="F4333" s="36">
        <f>IFERROR(LIMPIA('DETALLE DE CONEXIONES'!N4333,1),0)</f>
        <v>0</v>
      </c>
      <c r="G4333" s="36" t="str">
        <f>LEFT('DETALLE DE CONEXIONES'!BE4333,3)</f>
        <v/>
      </c>
      <c r="H4333" s="36" t="str">
        <f>RIGHT('DETALLE DE CONEXIONES'!AK4333,2)</f>
        <v/>
      </c>
      <c r="I4333" s="36" t="str">
        <f>LEFT('DETALLE DE CONEXIONES'!AK4333,3)</f>
        <v/>
      </c>
      <c r="J4333" s="36" t="str">
        <f>LEFT('DETALLE DE CONEXIONES'!M4333,3)</f>
        <v/>
      </c>
      <c r="K4333" s="36" t="str">
        <f>IF(LEN('DETALLE DE CONEXIONES'!M4333)&lt;12,(RIGHT('DETALLE DE CONEXIONES'!M4333,5)),(RIGHT('DETALLE DE CONEXIONES'!M4333,6)))</f>
        <v/>
      </c>
      <c r="L4333" s="36">
        <f>IF(C4333="Saliente Local",(IFERROR((LIMPIA(J4333,1)),0)),0)</f>
        <v>0</v>
      </c>
      <c r="M4333" s="36">
        <f>IF(C4333="Saliente Nacional",(IFERROR((LIMPIA(J4333,1)),0)),0)</f>
        <v>0</v>
      </c>
      <c r="N4333" s="36">
        <f>IF(C4333="Saliente Internacional",(IFERROR((LIMPIA(J4333,1)),0)),0)</f>
        <v>0</v>
      </c>
      <c r="O4333" s="36">
        <f>IF(C4333="Saliente Local",(IFERROR((LIMPIA(K4333,1)),0)),0)</f>
        <v>0</v>
      </c>
      <c r="P4333" s="36">
        <f>IF(C4333="Saliente Nacional",(IFERROR((LIMPIA(K4333,1)),0)),0)</f>
        <v>0</v>
      </c>
      <c r="Q4333" s="36">
        <f>IF(C4333="Saliente Internacional",(IFERROR((LIMPIA(K4333,1)),0)),0)</f>
        <v>0</v>
      </c>
      <c r="R4333" s="36">
        <f t="shared" si="202"/>
        <v>0</v>
      </c>
      <c r="S4333" s="36">
        <f t="shared" si="203"/>
        <v>0</v>
      </c>
    </row>
    <row r="4334" spans="1:19" x14ac:dyDescent="0.25">
      <c r="A4334" s="101">
        <f>'DETALLE DE CONEXIONES'!P4334</f>
        <v>0</v>
      </c>
      <c r="B4334" s="36">
        <f>'DETALLE DE CONEXIONES'!I4334</f>
        <v>0</v>
      </c>
      <c r="C4334" s="36">
        <f>'DETALLE DE CONEXIONES'!BB4334</f>
        <v>0</v>
      </c>
      <c r="D4334" s="36">
        <f>'DETALLE DE CONEXIONES'!E4334</f>
        <v>0</v>
      </c>
      <c r="E4334" s="36">
        <f t="shared" si="201"/>
        <v>1</v>
      </c>
      <c r="F4334" s="36">
        <f>IFERROR(LIMPIA('DETALLE DE CONEXIONES'!N4334,1),0)</f>
        <v>0</v>
      </c>
      <c r="G4334" s="36" t="str">
        <f>LEFT('DETALLE DE CONEXIONES'!BE4334,3)</f>
        <v/>
      </c>
      <c r="H4334" s="36" t="str">
        <f>RIGHT('DETALLE DE CONEXIONES'!AK4334,2)</f>
        <v/>
      </c>
      <c r="I4334" s="36" t="str">
        <f>LEFT('DETALLE DE CONEXIONES'!AK4334,3)</f>
        <v/>
      </c>
      <c r="J4334" s="36" t="str">
        <f>LEFT('DETALLE DE CONEXIONES'!M4334,3)</f>
        <v/>
      </c>
      <c r="K4334" s="36" t="str">
        <f>IF(LEN('DETALLE DE CONEXIONES'!M4334)&lt;12,(RIGHT('DETALLE DE CONEXIONES'!M4334,5)),(RIGHT('DETALLE DE CONEXIONES'!M4334,6)))</f>
        <v/>
      </c>
      <c r="L4334" s="36">
        <f>IF(C4334="Saliente Local",(IFERROR((LIMPIA(J4334,1)),0)),0)</f>
        <v>0</v>
      </c>
      <c r="M4334" s="36">
        <f>IF(C4334="Saliente Nacional",(IFERROR((LIMPIA(J4334,1)),0)),0)</f>
        <v>0</v>
      </c>
      <c r="N4334" s="36">
        <f>IF(C4334="Saliente Internacional",(IFERROR((LIMPIA(J4334,1)),0)),0)</f>
        <v>0</v>
      </c>
      <c r="O4334" s="36">
        <f>IF(C4334="Saliente Local",(IFERROR((LIMPIA(K4334,1)),0)),0)</f>
        <v>0</v>
      </c>
      <c r="P4334" s="36">
        <f>IF(C4334="Saliente Nacional",(IFERROR((LIMPIA(K4334,1)),0)),0)</f>
        <v>0</v>
      </c>
      <c r="Q4334" s="36">
        <f>IF(C4334="Saliente Internacional",(IFERROR((LIMPIA(K4334,1)),0)),0)</f>
        <v>0</v>
      </c>
      <c r="R4334" s="36">
        <f t="shared" si="202"/>
        <v>0</v>
      </c>
      <c r="S4334" s="36">
        <f t="shared" si="203"/>
        <v>0</v>
      </c>
    </row>
    <row r="4335" spans="1:19" x14ac:dyDescent="0.25">
      <c r="A4335" s="101">
        <f>'DETALLE DE CONEXIONES'!P4335</f>
        <v>0</v>
      </c>
      <c r="B4335" s="36">
        <f>'DETALLE DE CONEXIONES'!I4335</f>
        <v>0</v>
      </c>
      <c r="C4335" s="36">
        <f>'DETALLE DE CONEXIONES'!BB4335</f>
        <v>0</v>
      </c>
      <c r="D4335" s="36">
        <f>'DETALLE DE CONEXIONES'!E4335</f>
        <v>0</v>
      </c>
      <c r="E4335" s="36">
        <f t="shared" si="201"/>
        <v>1</v>
      </c>
      <c r="F4335" s="36">
        <f>IFERROR(LIMPIA('DETALLE DE CONEXIONES'!N4335,1),0)</f>
        <v>0</v>
      </c>
      <c r="G4335" s="36" t="str">
        <f>LEFT('DETALLE DE CONEXIONES'!BE4335,3)</f>
        <v/>
      </c>
      <c r="H4335" s="36" t="str">
        <f>RIGHT('DETALLE DE CONEXIONES'!AK4335,2)</f>
        <v/>
      </c>
      <c r="I4335" s="36" t="str">
        <f>LEFT('DETALLE DE CONEXIONES'!AK4335,3)</f>
        <v/>
      </c>
      <c r="J4335" s="36" t="str">
        <f>LEFT('DETALLE DE CONEXIONES'!M4335,3)</f>
        <v/>
      </c>
      <c r="K4335" s="36" t="str">
        <f>IF(LEN('DETALLE DE CONEXIONES'!M4335)&lt;12,(RIGHT('DETALLE DE CONEXIONES'!M4335,5)),(RIGHT('DETALLE DE CONEXIONES'!M4335,6)))</f>
        <v/>
      </c>
      <c r="L4335" s="36">
        <f>IF(C4335="Saliente Local",(IFERROR((LIMPIA(J4335,1)),0)),0)</f>
        <v>0</v>
      </c>
      <c r="M4335" s="36">
        <f>IF(C4335="Saliente Nacional",(IFERROR((LIMPIA(J4335,1)),0)),0)</f>
        <v>0</v>
      </c>
      <c r="N4335" s="36">
        <f>IF(C4335="Saliente Internacional",(IFERROR((LIMPIA(J4335,1)),0)),0)</f>
        <v>0</v>
      </c>
      <c r="O4335" s="36">
        <f>IF(C4335="Saliente Local",(IFERROR((LIMPIA(K4335,1)),0)),0)</f>
        <v>0</v>
      </c>
      <c r="P4335" s="36">
        <f>IF(C4335="Saliente Nacional",(IFERROR((LIMPIA(K4335,1)),0)),0)</f>
        <v>0</v>
      </c>
      <c r="Q4335" s="36">
        <f>IF(C4335="Saliente Internacional",(IFERROR((LIMPIA(K4335,1)),0)),0)</f>
        <v>0</v>
      </c>
      <c r="R4335" s="36">
        <f t="shared" si="202"/>
        <v>0</v>
      </c>
      <c r="S4335" s="36">
        <f t="shared" si="203"/>
        <v>0</v>
      </c>
    </row>
    <row r="4336" spans="1:19" x14ac:dyDescent="0.25">
      <c r="A4336" s="101">
        <f>'DETALLE DE CONEXIONES'!P4336</f>
        <v>0</v>
      </c>
      <c r="B4336" s="36">
        <f>'DETALLE DE CONEXIONES'!I4336</f>
        <v>0</v>
      </c>
      <c r="C4336" s="36">
        <f>'DETALLE DE CONEXIONES'!BB4336</f>
        <v>0</v>
      </c>
      <c r="D4336" s="36">
        <f>'DETALLE DE CONEXIONES'!E4336</f>
        <v>0</v>
      </c>
      <c r="E4336" s="36">
        <f t="shared" si="201"/>
        <v>1</v>
      </c>
      <c r="F4336" s="36">
        <f>IFERROR(LIMPIA('DETALLE DE CONEXIONES'!N4336,1),0)</f>
        <v>0</v>
      </c>
      <c r="G4336" s="36" t="str">
        <f>LEFT('DETALLE DE CONEXIONES'!BE4336,3)</f>
        <v/>
      </c>
      <c r="H4336" s="36" t="str">
        <f>RIGHT('DETALLE DE CONEXIONES'!AK4336,2)</f>
        <v/>
      </c>
      <c r="I4336" s="36" t="str">
        <f>LEFT('DETALLE DE CONEXIONES'!AK4336,3)</f>
        <v/>
      </c>
      <c r="J4336" s="36" t="str">
        <f>LEFT('DETALLE DE CONEXIONES'!M4336,3)</f>
        <v/>
      </c>
      <c r="K4336" s="36" t="str">
        <f>IF(LEN('DETALLE DE CONEXIONES'!M4336)&lt;12,(RIGHT('DETALLE DE CONEXIONES'!M4336,5)),(RIGHT('DETALLE DE CONEXIONES'!M4336,6)))</f>
        <v/>
      </c>
      <c r="L4336" s="36">
        <f>IF(C4336="Saliente Local",(IFERROR((LIMPIA(J4336,1)),0)),0)</f>
        <v>0</v>
      </c>
      <c r="M4336" s="36">
        <f>IF(C4336="Saliente Nacional",(IFERROR((LIMPIA(J4336,1)),0)),0)</f>
        <v>0</v>
      </c>
      <c r="N4336" s="36">
        <f>IF(C4336="Saliente Internacional",(IFERROR((LIMPIA(J4336,1)),0)),0)</f>
        <v>0</v>
      </c>
      <c r="O4336" s="36">
        <f>IF(C4336="Saliente Local",(IFERROR((LIMPIA(K4336,1)),0)),0)</f>
        <v>0</v>
      </c>
      <c r="P4336" s="36">
        <f>IF(C4336="Saliente Nacional",(IFERROR((LIMPIA(K4336,1)),0)),0)</f>
        <v>0</v>
      </c>
      <c r="Q4336" s="36">
        <f>IF(C4336="Saliente Internacional",(IFERROR((LIMPIA(K4336,1)),0)),0)</f>
        <v>0</v>
      </c>
      <c r="R4336" s="36">
        <f t="shared" si="202"/>
        <v>0</v>
      </c>
      <c r="S4336" s="36">
        <f t="shared" si="203"/>
        <v>0</v>
      </c>
    </row>
    <row r="4337" spans="1:19" x14ac:dyDescent="0.25">
      <c r="A4337" s="101">
        <f>'DETALLE DE CONEXIONES'!P4337</f>
        <v>0</v>
      </c>
      <c r="B4337" s="36">
        <f>'DETALLE DE CONEXIONES'!I4337</f>
        <v>0</v>
      </c>
      <c r="C4337" s="36">
        <f>'DETALLE DE CONEXIONES'!BB4337</f>
        <v>0</v>
      </c>
      <c r="D4337" s="36">
        <f>'DETALLE DE CONEXIONES'!E4337</f>
        <v>0</v>
      </c>
      <c r="E4337" s="36">
        <f t="shared" si="201"/>
        <v>1</v>
      </c>
      <c r="F4337" s="36">
        <f>IFERROR(LIMPIA('DETALLE DE CONEXIONES'!N4337,1),0)</f>
        <v>0</v>
      </c>
      <c r="G4337" s="36" t="str">
        <f>LEFT('DETALLE DE CONEXIONES'!BE4337,3)</f>
        <v/>
      </c>
      <c r="H4337" s="36" t="str">
        <f>RIGHT('DETALLE DE CONEXIONES'!AK4337,2)</f>
        <v/>
      </c>
      <c r="I4337" s="36" t="str">
        <f>LEFT('DETALLE DE CONEXIONES'!AK4337,3)</f>
        <v/>
      </c>
      <c r="J4337" s="36" t="str">
        <f>LEFT('DETALLE DE CONEXIONES'!M4337,3)</f>
        <v/>
      </c>
      <c r="K4337" s="36" t="str">
        <f>IF(LEN('DETALLE DE CONEXIONES'!M4337)&lt;12,(RIGHT('DETALLE DE CONEXIONES'!M4337,5)),(RIGHT('DETALLE DE CONEXIONES'!M4337,6)))</f>
        <v/>
      </c>
      <c r="L4337" s="36">
        <f>IF(C4337="Saliente Local",(IFERROR((LIMPIA(J4337,1)),0)),0)</f>
        <v>0</v>
      </c>
      <c r="M4337" s="36">
        <f>IF(C4337="Saliente Nacional",(IFERROR((LIMPIA(J4337,1)),0)),0)</f>
        <v>0</v>
      </c>
      <c r="N4337" s="36">
        <f>IF(C4337="Saliente Internacional",(IFERROR((LIMPIA(J4337,1)),0)),0)</f>
        <v>0</v>
      </c>
      <c r="O4337" s="36">
        <f>IF(C4337="Saliente Local",(IFERROR((LIMPIA(K4337,1)),0)),0)</f>
        <v>0</v>
      </c>
      <c r="P4337" s="36">
        <f>IF(C4337="Saliente Nacional",(IFERROR((LIMPIA(K4337,1)),0)),0)</f>
        <v>0</v>
      </c>
      <c r="Q4337" s="36">
        <f>IF(C4337="Saliente Internacional",(IFERROR((LIMPIA(K4337,1)),0)),0)</f>
        <v>0</v>
      </c>
      <c r="R4337" s="36">
        <f t="shared" si="202"/>
        <v>0</v>
      </c>
      <c r="S4337" s="36">
        <f t="shared" si="203"/>
        <v>0</v>
      </c>
    </row>
    <row r="4338" spans="1:19" x14ac:dyDescent="0.25">
      <c r="A4338" s="101">
        <f>'DETALLE DE CONEXIONES'!P4338</f>
        <v>0</v>
      </c>
      <c r="B4338" s="36">
        <f>'DETALLE DE CONEXIONES'!I4338</f>
        <v>0</v>
      </c>
      <c r="C4338" s="36">
        <f>'DETALLE DE CONEXIONES'!BB4338</f>
        <v>0</v>
      </c>
      <c r="D4338" s="36">
        <f>'DETALLE DE CONEXIONES'!E4338</f>
        <v>0</v>
      </c>
      <c r="E4338" s="36">
        <f t="shared" si="201"/>
        <v>1</v>
      </c>
      <c r="F4338" s="36">
        <f>IFERROR(LIMPIA('DETALLE DE CONEXIONES'!N4338,1),0)</f>
        <v>0</v>
      </c>
      <c r="G4338" s="36" t="str">
        <f>LEFT('DETALLE DE CONEXIONES'!BE4338,3)</f>
        <v/>
      </c>
      <c r="H4338" s="36" t="str">
        <f>RIGHT('DETALLE DE CONEXIONES'!AK4338,2)</f>
        <v/>
      </c>
      <c r="I4338" s="36" t="str">
        <f>LEFT('DETALLE DE CONEXIONES'!AK4338,3)</f>
        <v/>
      </c>
      <c r="J4338" s="36" t="str">
        <f>LEFT('DETALLE DE CONEXIONES'!M4338,3)</f>
        <v/>
      </c>
      <c r="K4338" s="36" t="str">
        <f>IF(LEN('DETALLE DE CONEXIONES'!M4338)&lt;12,(RIGHT('DETALLE DE CONEXIONES'!M4338,5)),(RIGHT('DETALLE DE CONEXIONES'!M4338,6)))</f>
        <v/>
      </c>
      <c r="L4338" s="36">
        <f>IF(C4338="Saliente Local",(IFERROR((LIMPIA(J4338,1)),0)),0)</f>
        <v>0</v>
      </c>
      <c r="M4338" s="36">
        <f>IF(C4338="Saliente Nacional",(IFERROR((LIMPIA(J4338,1)),0)),0)</f>
        <v>0</v>
      </c>
      <c r="N4338" s="36">
        <f>IF(C4338="Saliente Internacional",(IFERROR((LIMPIA(J4338,1)),0)),0)</f>
        <v>0</v>
      </c>
      <c r="O4338" s="36">
        <f>IF(C4338="Saliente Local",(IFERROR((LIMPIA(K4338,1)),0)),0)</f>
        <v>0</v>
      </c>
      <c r="P4338" s="36">
        <f>IF(C4338="Saliente Nacional",(IFERROR((LIMPIA(K4338,1)),0)),0)</f>
        <v>0</v>
      </c>
      <c r="Q4338" s="36">
        <f>IF(C4338="Saliente Internacional",(IFERROR((LIMPIA(K4338,1)),0)),0)</f>
        <v>0</v>
      </c>
      <c r="R4338" s="36">
        <f t="shared" si="202"/>
        <v>0</v>
      </c>
      <c r="S4338" s="36">
        <f t="shared" si="203"/>
        <v>0</v>
      </c>
    </row>
    <row r="4339" spans="1:19" x14ac:dyDescent="0.25">
      <c r="A4339" s="101">
        <f>'DETALLE DE CONEXIONES'!P4339</f>
        <v>0</v>
      </c>
      <c r="B4339" s="36">
        <f>'DETALLE DE CONEXIONES'!I4339</f>
        <v>0</v>
      </c>
      <c r="C4339" s="36">
        <f>'DETALLE DE CONEXIONES'!BB4339</f>
        <v>0</v>
      </c>
      <c r="D4339" s="36">
        <f>'DETALLE DE CONEXIONES'!E4339</f>
        <v>0</v>
      </c>
      <c r="E4339" s="36">
        <f t="shared" si="201"/>
        <v>1</v>
      </c>
      <c r="F4339" s="36">
        <f>IFERROR(LIMPIA('DETALLE DE CONEXIONES'!N4339,1),0)</f>
        <v>0</v>
      </c>
      <c r="G4339" s="36" t="str">
        <f>LEFT('DETALLE DE CONEXIONES'!BE4339,3)</f>
        <v/>
      </c>
      <c r="H4339" s="36" t="str">
        <f>RIGHT('DETALLE DE CONEXIONES'!AK4339,2)</f>
        <v/>
      </c>
      <c r="I4339" s="36" t="str">
        <f>LEFT('DETALLE DE CONEXIONES'!AK4339,3)</f>
        <v/>
      </c>
      <c r="J4339" s="36" t="str">
        <f>LEFT('DETALLE DE CONEXIONES'!M4339,3)</f>
        <v/>
      </c>
      <c r="K4339" s="36" t="str">
        <f>IF(LEN('DETALLE DE CONEXIONES'!M4339)&lt;12,(RIGHT('DETALLE DE CONEXIONES'!M4339,5)),(RIGHT('DETALLE DE CONEXIONES'!M4339,6)))</f>
        <v/>
      </c>
      <c r="L4339" s="36">
        <f>IF(C4339="Saliente Local",(IFERROR((LIMPIA(J4339,1)),0)),0)</f>
        <v>0</v>
      </c>
      <c r="M4339" s="36">
        <f>IF(C4339="Saliente Nacional",(IFERROR((LIMPIA(J4339,1)),0)),0)</f>
        <v>0</v>
      </c>
      <c r="N4339" s="36">
        <f>IF(C4339="Saliente Internacional",(IFERROR((LIMPIA(J4339,1)),0)),0)</f>
        <v>0</v>
      </c>
      <c r="O4339" s="36">
        <f>IF(C4339="Saliente Local",(IFERROR((LIMPIA(K4339,1)),0)),0)</f>
        <v>0</v>
      </c>
      <c r="P4339" s="36">
        <f>IF(C4339="Saliente Nacional",(IFERROR((LIMPIA(K4339,1)),0)),0)</f>
        <v>0</v>
      </c>
      <c r="Q4339" s="36">
        <f>IF(C4339="Saliente Internacional",(IFERROR((LIMPIA(K4339,1)),0)),0)</f>
        <v>0</v>
      </c>
      <c r="R4339" s="36">
        <f t="shared" si="202"/>
        <v>0</v>
      </c>
      <c r="S4339" s="36">
        <f t="shared" si="203"/>
        <v>0</v>
      </c>
    </row>
    <row r="4340" spans="1:19" x14ac:dyDescent="0.25">
      <c r="A4340" s="101">
        <f>'DETALLE DE CONEXIONES'!P4340</f>
        <v>0</v>
      </c>
      <c r="B4340" s="36">
        <f>'DETALLE DE CONEXIONES'!I4340</f>
        <v>0</v>
      </c>
      <c r="C4340" s="36">
        <f>'DETALLE DE CONEXIONES'!BB4340</f>
        <v>0</v>
      </c>
      <c r="D4340" s="36">
        <f>'DETALLE DE CONEXIONES'!E4340</f>
        <v>0</v>
      </c>
      <c r="E4340" s="36">
        <f t="shared" si="201"/>
        <v>1</v>
      </c>
      <c r="F4340" s="36">
        <f>IFERROR(LIMPIA('DETALLE DE CONEXIONES'!N4340,1),0)</f>
        <v>0</v>
      </c>
      <c r="G4340" s="36" t="str">
        <f>LEFT('DETALLE DE CONEXIONES'!BE4340,3)</f>
        <v/>
      </c>
      <c r="H4340" s="36" t="str">
        <f>RIGHT('DETALLE DE CONEXIONES'!AK4340,2)</f>
        <v/>
      </c>
      <c r="I4340" s="36" t="str">
        <f>LEFT('DETALLE DE CONEXIONES'!AK4340,3)</f>
        <v/>
      </c>
      <c r="J4340" s="36" t="str">
        <f>LEFT('DETALLE DE CONEXIONES'!M4340,3)</f>
        <v/>
      </c>
      <c r="K4340" s="36" t="str">
        <f>IF(LEN('DETALLE DE CONEXIONES'!M4340)&lt;12,(RIGHT('DETALLE DE CONEXIONES'!M4340,5)),(RIGHT('DETALLE DE CONEXIONES'!M4340,6)))</f>
        <v/>
      </c>
      <c r="L4340" s="36">
        <f>IF(C4340="Saliente Local",(IFERROR((LIMPIA(J4340,1)),0)),0)</f>
        <v>0</v>
      </c>
      <c r="M4340" s="36">
        <f>IF(C4340="Saliente Nacional",(IFERROR((LIMPIA(J4340,1)),0)),0)</f>
        <v>0</v>
      </c>
      <c r="N4340" s="36">
        <f>IF(C4340="Saliente Internacional",(IFERROR((LIMPIA(J4340,1)),0)),0)</f>
        <v>0</v>
      </c>
      <c r="O4340" s="36">
        <f>IF(C4340="Saliente Local",(IFERROR((LIMPIA(K4340,1)),0)),0)</f>
        <v>0</v>
      </c>
      <c r="P4340" s="36">
        <f>IF(C4340="Saliente Nacional",(IFERROR((LIMPIA(K4340,1)),0)),0)</f>
        <v>0</v>
      </c>
      <c r="Q4340" s="36">
        <f>IF(C4340="Saliente Internacional",(IFERROR((LIMPIA(K4340,1)),0)),0)</f>
        <v>0</v>
      </c>
      <c r="R4340" s="36">
        <f t="shared" si="202"/>
        <v>0</v>
      </c>
      <c r="S4340" s="36">
        <f t="shared" si="203"/>
        <v>0</v>
      </c>
    </row>
    <row r="4341" spans="1:19" x14ac:dyDescent="0.25">
      <c r="A4341" s="101">
        <f>'DETALLE DE CONEXIONES'!P4341</f>
        <v>0</v>
      </c>
      <c r="B4341" s="36">
        <f>'DETALLE DE CONEXIONES'!I4341</f>
        <v>0</v>
      </c>
      <c r="C4341" s="36">
        <f>'DETALLE DE CONEXIONES'!BB4341</f>
        <v>0</v>
      </c>
      <c r="D4341" s="36">
        <f>'DETALLE DE CONEXIONES'!E4341</f>
        <v>0</v>
      </c>
      <c r="E4341" s="36">
        <f t="shared" si="201"/>
        <v>1</v>
      </c>
      <c r="F4341" s="36">
        <f>IFERROR(LIMPIA('DETALLE DE CONEXIONES'!N4341,1),0)</f>
        <v>0</v>
      </c>
      <c r="G4341" s="36" t="str">
        <f>LEFT('DETALLE DE CONEXIONES'!BE4341,3)</f>
        <v/>
      </c>
      <c r="H4341" s="36" t="str">
        <f>RIGHT('DETALLE DE CONEXIONES'!AK4341,2)</f>
        <v/>
      </c>
      <c r="I4341" s="36" t="str">
        <f>LEFT('DETALLE DE CONEXIONES'!AK4341,3)</f>
        <v/>
      </c>
      <c r="J4341" s="36" t="str">
        <f>LEFT('DETALLE DE CONEXIONES'!M4341,3)</f>
        <v/>
      </c>
      <c r="K4341" s="36" t="str">
        <f>IF(LEN('DETALLE DE CONEXIONES'!M4341)&lt;12,(RIGHT('DETALLE DE CONEXIONES'!M4341,5)),(RIGHT('DETALLE DE CONEXIONES'!M4341,6)))</f>
        <v/>
      </c>
      <c r="L4341" s="36">
        <f>IF(C4341="Saliente Local",(IFERROR((LIMPIA(J4341,1)),0)),0)</f>
        <v>0</v>
      </c>
      <c r="M4341" s="36">
        <f>IF(C4341="Saliente Nacional",(IFERROR((LIMPIA(J4341,1)),0)),0)</f>
        <v>0</v>
      </c>
      <c r="N4341" s="36">
        <f>IF(C4341="Saliente Internacional",(IFERROR((LIMPIA(J4341,1)),0)),0)</f>
        <v>0</v>
      </c>
      <c r="O4341" s="36">
        <f>IF(C4341="Saliente Local",(IFERROR((LIMPIA(K4341,1)),0)),0)</f>
        <v>0</v>
      </c>
      <c r="P4341" s="36">
        <f>IF(C4341="Saliente Nacional",(IFERROR((LIMPIA(K4341,1)),0)),0)</f>
        <v>0</v>
      </c>
      <c r="Q4341" s="36">
        <f>IF(C4341="Saliente Internacional",(IFERROR((LIMPIA(K4341,1)),0)),0)</f>
        <v>0</v>
      </c>
      <c r="R4341" s="36">
        <f t="shared" si="202"/>
        <v>0</v>
      </c>
      <c r="S4341" s="36">
        <f t="shared" si="203"/>
        <v>0</v>
      </c>
    </row>
    <row r="4342" spans="1:19" x14ac:dyDescent="0.25">
      <c r="A4342" s="101">
        <f>'DETALLE DE CONEXIONES'!P4342</f>
        <v>0</v>
      </c>
      <c r="B4342" s="36">
        <f>'DETALLE DE CONEXIONES'!I4342</f>
        <v>0</v>
      </c>
      <c r="C4342" s="36">
        <f>'DETALLE DE CONEXIONES'!BB4342</f>
        <v>0</v>
      </c>
      <c r="D4342" s="36">
        <f>'DETALLE DE CONEXIONES'!E4342</f>
        <v>0</v>
      </c>
      <c r="E4342" s="36">
        <f t="shared" si="201"/>
        <v>1</v>
      </c>
      <c r="F4342" s="36">
        <f>IFERROR(LIMPIA('DETALLE DE CONEXIONES'!N4342,1),0)</f>
        <v>0</v>
      </c>
      <c r="G4342" s="36" t="str">
        <f>LEFT('DETALLE DE CONEXIONES'!BE4342,3)</f>
        <v/>
      </c>
      <c r="H4342" s="36" t="str">
        <f>RIGHT('DETALLE DE CONEXIONES'!AK4342,2)</f>
        <v/>
      </c>
      <c r="I4342" s="36" t="str">
        <f>LEFT('DETALLE DE CONEXIONES'!AK4342,3)</f>
        <v/>
      </c>
      <c r="J4342" s="36" t="str">
        <f>LEFT('DETALLE DE CONEXIONES'!M4342,3)</f>
        <v/>
      </c>
      <c r="K4342" s="36" t="str">
        <f>IF(LEN('DETALLE DE CONEXIONES'!M4342)&lt;12,(RIGHT('DETALLE DE CONEXIONES'!M4342,5)),(RIGHT('DETALLE DE CONEXIONES'!M4342,6)))</f>
        <v/>
      </c>
      <c r="L4342" s="36">
        <f>IF(C4342="Saliente Local",(IFERROR((LIMPIA(J4342,1)),0)),0)</f>
        <v>0</v>
      </c>
      <c r="M4342" s="36">
        <f>IF(C4342="Saliente Nacional",(IFERROR((LIMPIA(J4342,1)),0)),0)</f>
        <v>0</v>
      </c>
      <c r="N4342" s="36">
        <f>IF(C4342="Saliente Internacional",(IFERROR((LIMPIA(J4342,1)),0)),0)</f>
        <v>0</v>
      </c>
      <c r="O4342" s="36">
        <f>IF(C4342="Saliente Local",(IFERROR((LIMPIA(K4342,1)),0)),0)</f>
        <v>0</v>
      </c>
      <c r="P4342" s="36">
        <f>IF(C4342="Saliente Nacional",(IFERROR((LIMPIA(K4342,1)),0)),0)</f>
        <v>0</v>
      </c>
      <c r="Q4342" s="36">
        <f>IF(C4342="Saliente Internacional",(IFERROR((LIMPIA(K4342,1)),0)),0)</f>
        <v>0</v>
      </c>
      <c r="R4342" s="36">
        <f t="shared" si="202"/>
        <v>0</v>
      </c>
      <c r="S4342" s="36">
        <f t="shared" si="203"/>
        <v>0</v>
      </c>
    </row>
    <row r="4343" spans="1:19" x14ac:dyDescent="0.25">
      <c r="A4343" s="101">
        <f>'DETALLE DE CONEXIONES'!P4343</f>
        <v>0</v>
      </c>
      <c r="B4343" s="36">
        <f>'DETALLE DE CONEXIONES'!I4343</f>
        <v>0</v>
      </c>
      <c r="C4343" s="36">
        <f>'DETALLE DE CONEXIONES'!BB4343</f>
        <v>0</v>
      </c>
      <c r="D4343" s="36">
        <f>'DETALLE DE CONEXIONES'!E4343</f>
        <v>0</v>
      </c>
      <c r="E4343" s="36">
        <f t="shared" si="201"/>
        <v>1</v>
      </c>
      <c r="F4343" s="36">
        <f>IFERROR(LIMPIA('DETALLE DE CONEXIONES'!N4343,1),0)</f>
        <v>0</v>
      </c>
      <c r="G4343" s="36" t="str">
        <f>LEFT('DETALLE DE CONEXIONES'!BE4343,3)</f>
        <v/>
      </c>
      <c r="H4343" s="36" t="str">
        <f>RIGHT('DETALLE DE CONEXIONES'!AK4343,2)</f>
        <v/>
      </c>
      <c r="I4343" s="36" t="str">
        <f>LEFT('DETALLE DE CONEXIONES'!AK4343,3)</f>
        <v/>
      </c>
      <c r="J4343" s="36" t="str">
        <f>LEFT('DETALLE DE CONEXIONES'!M4343,3)</f>
        <v/>
      </c>
      <c r="K4343" s="36" t="str">
        <f>IF(LEN('DETALLE DE CONEXIONES'!M4343)&lt;12,(RIGHT('DETALLE DE CONEXIONES'!M4343,5)),(RIGHT('DETALLE DE CONEXIONES'!M4343,6)))</f>
        <v/>
      </c>
      <c r="L4343" s="36">
        <f>IF(C4343="Saliente Local",(IFERROR((LIMPIA(J4343,1)),0)),0)</f>
        <v>0</v>
      </c>
      <c r="M4343" s="36">
        <f>IF(C4343="Saliente Nacional",(IFERROR((LIMPIA(J4343,1)),0)),0)</f>
        <v>0</v>
      </c>
      <c r="N4343" s="36">
        <f>IF(C4343="Saliente Internacional",(IFERROR((LIMPIA(J4343,1)),0)),0)</f>
        <v>0</v>
      </c>
      <c r="O4343" s="36">
        <f>IF(C4343="Saliente Local",(IFERROR((LIMPIA(K4343,1)),0)),0)</f>
        <v>0</v>
      </c>
      <c r="P4343" s="36">
        <f>IF(C4343="Saliente Nacional",(IFERROR((LIMPIA(K4343,1)),0)),0)</f>
        <v>0</v>
      </c>
      <c r="Q4343" s="36">
        <f>IF(C4343="Saliente Internacional",(IFERROR((LIMPIA(K4343,1)),0)),0)</f>
        <v>0</v>
      </c>
      <c r="R4343" s="36">
        <f t="shared" si="202"/>
        <v>0</v>
      </c>
      <c r="S4343" s="36">
        <f t="shared" si="203"/>
        <v>0</v>
      </c>
    </row>
    <row r="4344" spans="1:19" x14ac:dyDescent="0.25">
      <c r="A4344" s="101">
        <f>'DETALLE DE CONEXIONES'!P4344</f>
        <v>0</v>
      </c>
      <c r="B4344" s="36">
        <f>'DETALLE DE CONEXIONES'!I4344</f>
        <v>0</v>
      </c>
      <c r="C4344" s="36">
        <f>'DETALLE DE CONEXIONES'!BB4344</f>
        <v>0</v>
      </c>
      <c r="D4344" s="36">
        <f>'DETALLE DE CONEXIONES'!E4344</f>
        <v>0</v>
      </c>
      <c r="E4344" s="36">
        <f t="shared" si="201"/>
        <v>1</v>
      </c>
      <c r="F4344" s="36">
        <f>IFERROR(LIMPIA('DETALLE DE CONEXIONES'!N4344,1),0)</f>
        <v>0</v>
      </c>
      <c r="G4344" s="36" t="str">
        <f>LEFT('DETALLE DE CONEXIONES'!BE4344,3)</f>
        <v/>
      </c>
      <c r="H4344" s="36" t="str">
        <f>RIGHT('DETALLE DE CONEXIONES'!AK4344,2)</f>
        <v/>
      </c>
      <c r="I4344" s="36" t="str">
        <f>LEFT('DETALLE DE CONEXIONES'!AK4344,3)</f>
        <v/>
      </c>
      <c r="J4344" s="36" t="str">
        <f>LEFT('DETALLE DE CONEXIONES'!M4344,3)</f>
        <v/>
      </c>
      <c r="K4344" s="36" t="str">
        <f>IF(LEN('DETALLE DE CONEXIONES'!M4344)&lt;12,(RIGHT('DETALLE DE CONEXIONES'!M4344,5)),(RIGHT('DETALLE DE CONEXIONES'!M4344,6)))</f>
        <v/>
      </c>
      <c r="L4344" s="36">
        <f>IF(C4344="Saliente Local",(IFERROR((LIMPIA(J4344,1)),0)),0)</f>
        <v>0</v>
      </c>
      <c r="M4344" s="36">
        <f>IF(C4344="Saliente Nacional",(IFERROR((LIMPIA(J4344,1)),0)),0)</f>
        <v>0</v>
      </c>
      <c r="N4344" s="36">
        <f>IF(C4344="Saliente Internacional",(IFERROR((LIMPIA(J4344,1)),0)),0)</f>
        <v>0</v>
      </c>
      <c r="O4344" s="36">
        <f>IF(C4344="Saliente Local",(IFERROR((LIMPIA(K4344,1)),0)),0)</f>
        <v>0</v>
      </c>
      <c r="P4344" s="36">
        <f>IF(C4344="Saliente Nacional",(IFERROR((LIMPIA(K4344,1)),0)),0)</f>
        <v>0</v>
      </c>
      <c r="Q4344" s="36">
        <f>IF(C4344="Saliente Internacional",(IFERROR((LIMPIA(K4344,1)),0)),0)</f>
        <v>0</v>
      </c>
      <c r="R4344" s="36">
        <f t="shared" si="202"/>
        <v>0</v>
      </c>
      <c r="S4344" s="36">
        <f t="shared" si="203"/>
        <v>0</v>
      </c>
    </row>
    <row r="4345" spans="1:19" x14ac:dyDescent="0.25">
      <c r="A4345" s="101">
        <f>'DETALLE DE CONEXIONES'!P4345</f>
        <v>0</v>
      </c>
      <c r="B4345" s="36">
        <f>'DETALLE DE CONEXIONES'!I4345</f>
        <v>0</v>
      </c>
      <c r="C4345" s="36">
        <f>'DETALLE DE CONEXIONES'!BB4345</f>
        <v>0</v>
      </c>
      <c r="D4345" s="36">
        <f>'DETALLE DE CONEXIONES'!E4345</f>
        <v>0</v>
      </c>
      <c r="E4345" s="36">
        <f t="shared" si="201"/>
        <v>1</v>
      </c>
      <c r="F4345" s="36">
        <f>IFERROR(LIMPIA('DETALLE DE CONEXIONES'!N4345,1),0)</f>
        <v>0</v>
      </c>
      <c r="G4345" s="36" t="str">
        <f>LEFT('DETALLE DE CONEXIONES'!BE4345,3)</f>
        <v/>
      </c>
      <c r="H4345" s="36" t="str">
        <f>RIGHT('DETALLE DE CONEXIONES'!AK4345,2)</f>
        <v/>
      </c>
      <c r="I4345" s="36" t="str">
        <f>LEFT('DETALLE DE CONEXIONES'!AK4345,3)</f>
        <v/>
      </c>
      <c r="J4345" s="36" t="str">
        <f>LEFT('DETALLE DE CONEXIONES'!M4345,3)</f>
        <v/>
      </c>
      <c r="K4345" s="36" t="str">
        <f>IF(LEN('DETALLE DE CONEXIONES'!M4345)&lt;12,(RIGHT('DETALLE DE CONEXIONES'!M4345,5)),(RIGHT('DETALLE DE CONEXIONES'!M4345,6)))</f>
        <v/>
      </c>
      <c r="L4345" s="36">
        <f>IF(C4345="Saliente Local",(IFERROR((LIMPIA(J4345,1)),0)),0)</f>
        <v>0</v>
      </c>
      <c r="M4345" s="36">
        <f>IF(C4345="Saliente Nacional",(IFERROR((LIMPIA(J4345,1)),0)),0)</f>
        <v>0</v>
      </c>
      <c r="N4345" s="36">
        <f>IF(C4345="Saliente Internacional",(IFERROR((LIMPIA(J4345,1)),0)),0)</f>
        <v>0</v>
      </c>
      <c r="O4345" s="36">
        <f>IF(C4345="Saliente Local",(IFERROR((LIMPIA(K4345,1)),0)),0)</f>
        <v>0</v>
      </c>
      <c r="P4345" s="36">
        <f>IF(C4345="Saliente Nacional",(IFERROR((LIMPIA(K4345,1)),0)),0)</f>
        <v>0</v>
      </c>
      <c r="Q4345" s="36">
        <f>IF(C4345="Saliente Internacional",(IFERROR((LIMPIA(K4345,1)),0)),0)</f>
        <v>0</v>
      </c>
      <c r="R4345" s="36">
        <f t="shared" si="202"/>
        <v>0</v>
      </c>
      <c r="S4345" s="36">
        <f t="shared" si="203"/>
        <v>0</v>
      </c>
    </row>
    <row r="4346" spans="1:19" x14ac:dyDescent="0.25">
      <c r="A4346" s="101">
        <f>'DETALLE DE CONEXIONES'!P4346</f>
        <v>0</v>
      </c>
      <c r="B4346" s="36">
        <f>'DETALLE DE CONEXIONES'!I4346</f>
        <v>0</v>
      </c>
      <c r="C4346" s="36">
        <f>'DETALLE DE CONEXIONES'!BB4346</f>
        <v>0</v>
      </c>
      <c r="D4346" s="36">
        <f>'DETALLE DE CONEXIONES'!E4346</f>
        <v>0</v>
      </c>
      <c r="E4346" s="36">
        <f t="shared" si="201"/>
        <v>1</v>
      </c>
      <c r="F4346" s="36">
        <f>IFERROR(LIMPIA('DETALLE DE CONEXIONES'!N4346,1),0)</f>
        <v>0</v>
      </c>
      <c r="G4346" s="36" t="str">
        <f>LEFT('DETALLE DE CONEXIONES'!BE4346,3)</f>
        <v/>
      </c>
      <c r="H4346" s="36" t="str">
        <f>RIGHT('DETALLE DE CONEXIONES'!AK4346,2)</f>
        <v/>
      </c>
      <c r="I4346" s="36" t="str">
        <f>LEFT('DETALLE DE CONEXIONES'!AK4346,3)</f>
        <v/>
      </c>
      <c r="J4346" s="36" t="str">
        <f>LEFT('DETALLE DE CONEXIONES'!M4346,3)</f>
        <v/>
      </c>
      <c r="K4346" s="36" t="str">
        <f>IF(LEN('DETALLE DE CONEXIONES'!M4346)&lt;12,(RIGHT('DETALLE DE CONEXIONES'!M4346,5)),(RIGHT('DETALLE DE CONEXIONES'!M4346,6)))</f>
        <v/>
      </c>
      <c r="L4346" s="36">
        <f>IF(C4346="Saliente Local",(IFERROR((LIMPIA(J4346,1)),0)),0)</f>
        <v>0</v>
      </c>
      <c r="M4346" s="36">
        <f>IF(C4346="Saliente Nacional",(IFERROR((LIMPIA(J4346,1)),0)),0)</f>
        <v>0</v>
      </c>
      <c r="N4346" s="36">
        <f>IF(C4346="Saliente Internacional",(IFERROR((LIMPIA(J4346,1)),0)),0)</f>
        <v>0</v>
      </c>
      <c r="O4346" s="36">
        <f>IF(C4346="Saliente Local",(IFERROR((LIMPIA(K4346,1)),0)),0)</f>
        <v>0</v>
      </c>
      <c r="P4346" s="36">
        <f>IF(C4346="Saliente Nacional",(IFERROR((LIMPIA(K4346,1)),0)),0)</f>
        <v>0</v>
      </c>
      <c r="Q4346" s="36">
        <f>IF(C4346="Saliente Internacional",(IFERROR((LIMPIA(K4346,1)),0)),0)</f>
        <v>0</v>
      </c>
      <c r="R4346" s="36">
        <f t="shared" si="202"/>
        <v>0</v>
      </c>
      <c r="S4346" s="36">
        <f t="shared" si="203"/>
        <v>0</v>
      </c>
    </row>
    <row r="4347" spans="1:19" x14ac:dyDescent="0.25">
      <c r="A4347" s="101">
        <f>'DETALLE DE CONEXIONES'!P4347</f>
        <v>0</v>
      </c>
      <c r="B4347" s="36">
        <f>'DETALLE DE CONEXIONES'!I4347</f>
        <v>0</v>
      </c>
      <c r="C4347" s="36">
        <f>'DETALLE DE CONEXIONES'!BB4347</f>
        <v>0</v>
      </c>
      <c r="D4347" s="36">
        <f>'DETALLE DE CONEXIONES'!E4347</f>
        <v>0</v>
      </c>
      <c r="E4347" s="36">
        <f t="shared" si="201"/>
        <v>1</v>
      </c>
      <c r="F4347" s="36">
        <f>IFERROR(LIMPIA('DETALLE DE CONEXIONES'!N4347,1),0)</f>
        <v>0</v>
      </c>
      <c r="G4347" s="36" t="str">
        <f>LEFT('DETALLE DE CONEXIONES'!BE4347,3)</f>
        <v/>
      </c>
      <c r="H4347" s="36" t="str">
        <f>RIGHT('DETALLE DE CONEXIONES'!AK4347,2)</f>
        <v/>
      </c>
      <c r="I4347" s="36" t="str">
        <f>LEFT('DETALLE DE CONEXIONES'!AK4347,3)</f>
        <v/>
      </c>
      <c r="J4347" s="36" t="str">
        <f>LEFT('DETALLE DE CONEXIONES'!M4347,3)</f>
        <v/>
      </c>
      <c r="K4347" s="36" t="str">
        <f>IF(LEN('DETALLE DE CONEXIONES'!M4347)&lt;12,(RIGHT('DETALLE DE CONEXIONES'!M4347,5)),(RIGHT('DETALLE DE CONEXIONES'!M4347,6)))</f>
        <v/>
      </c>
      <c r="L4347" s="36">
        <f>IF(C4347="Saliente Local",(IFERROR((LIMPIA(J4347,1)),0)),0)</f>
        <v>0</v>
      </c>
      <c r="M4347" s="36">
        <f>IF(C4347="Saliente Nacional",(IFERROR((LIMPIA(J4347,1)),0)),0)</f>
        <v>0</v>
      </c>
      <c r="N4347" s="36">
        <f>IF(C4347="Saliente Internacional",(IFERROR((LIMPIA(J4347,1)),0)),0)</f>
        <v>0</v>
      </c>
      <c r="O4347" s="36">
        <f>IF(C4347="Saliente Local",(IFERROR((LIMPIA(K4347,1)),0)),0)</f>
        <v>0</v>
      </c>
      <c r="P4347" s="36">
        <f>IF(C4347="Saliente Nacional",(IFERROR((LIMPIA(K4347,1)),0)),0)</f>
        <v>0</v>
      </c>
      <c r="Q4347" s="36">
        <f>IF(C4347="Saliente Internacional",(IFERROR((LIMPIA(K4347,1)),0)),0)</f>
        <v>0</v>
      </c>
      <c r="R4347" s="36">
        <f t="shared" si="202"/>
        <v>0</v>
      </c>
      <c r="S4347" s="36">
        <f t="shared" si="203"/>
        <v>0</v>
      </c>
    </row>
    <row r="4348" spans="1:19" x14ac:dyDescent="0.25">
      <c r="A4348" s="101">
        <f>'DETALLE DE CONEXIONES'!P4348</f>
        <v>0</v>
      </c>
      <c r="B4348" s="36">
        <f>'DETALLE DE CONEXIONES'!I4348</f>
        <v>0</v>
      </c>
      <c r="C4348" s="36">
        <f>'DETALLE DE CONEXIONES'!BB4348</f>
        <v>0</v>
      </c>
      <c r="D4348" s="36">
        <f>'DETALLE DE CONEXIONES'!E4348</f>
        <v>0</v>
      </c>
      <c r="E4348" s="36">
        <f t="shared" si="201"/>
        <v>1</v>
      </c>
      <c r="F4348" s="36">
        <f>IFERROR(LIMPIA('DETALLE DE CONEXIONES'!N4348,1),0)</f>
        <v>0</v>
      </c>
      <c r="G4348" s="36" t="str">
        <f>LEFT('DETALLE DE CONEXIONES'!BE4348,3)</f>
        <v/>
      </c>
      <c r="H4348" s="36" t="str">
        <f>RIGHT('DETALLE DE CONEXIONES'!AK4348,2)</f>
        <v/>
      </c>
      <c r="I4348" s="36" t="str">
        <f>LEFT('DETALLE DE CONEXIONES'!AK4348,3)</f>
        <v/>
      </c>
      <c r="J4348" s="36" t="str">
        <f>LEFT('DETALLE DE CONEXIONES'!M4348,3)</f>
        <v/>
      </c>
      <c r="K4348" s="36" t="str">
        <f>IF(LEN('DETALLE DE CONEXIONES'!M4348)&lt;12,(RIGHT('DETALLE DE CONEXIONES'!M4348,5)),(RIGHT('DETALLE DE CONEXIONES'!M4348,6)))</f>
        <v/>
      </c>
      <c r="L4348" s="36">
        <f>IF(C4348="Saliente Local",(IFERROR((LIMPIA(J4348,1)),0)),0)</f>
        <v>0</v>
      </c>
      <c r="M4348" s="36">
        <f>IF(C4348="Saliente Nacional",(IFERROR((LIMPIA(J4348,1)),0)),0)</f>
        <v>0</v>
      </c>
      <c r="N4348" s="36">
        <f>IF(C4348="Saliente Internacional",(IFERROR((LIMPIA(J4348,1)),0)),0)</f>
        <v>0</v>
      </c>
      <c r="O4348" s="36">
        <f>IF(C4348="Saliente Local",(IFERROR((LIMPIA(K4348,1)),0)),0)</f>
        <v>0</v>
      </c>
      <c r="P4348" s="36">
        <f>IF(C4348="Saliente Nacional",(IFERROR((LIMPIA(K4348,1)),0)),0)</f>
        <v>0</v>
      </c>
      <c r="Q4348" s="36">
        <f>IF(C4348="Saliente Internacional",(IFERROR((LIMPIA(K4348,1)),0)),0)</f>
        <v>0</v>
      </c>
      <c r="R4348" s="36">
        <f t="shared" si="202"/>
        <v>0</v>
      </c>
      <c r="S4348" s="36">
        <f t="shared" si="203"/>
        <v>0</v>
      </c>
    </row>
    <row r="4349" spans="1:19" x14ac:dyDescent="0.25">
      <c r="A4349" s="101">
        <f>'DETALLE DE CONEXIONES'!P4349</f>
        <v>0</v>
      </c>
      <c r="B4349" s="36">
        <f>'DETALLE DE CONEXIONES'!I4349</f>
        <v>0</v>
      </c>
      <c r="C4349" s="36">
        <f>'DETALLE DE CONEXIONES'!BB4349</f>
        <v>0</v>
      </c>
      <c r="D4349" s="36">
        <f>'DETALLE DE CONEXIONES'!E4349</f>
        <v>0</v>
      </c>
      <c r="E4349" s="36">
        <f t="shared" si="201"/>
        <v>1</v>
      </c>
      <c r="F4349" s="36">
        <f>IFERROR(LIMPIA('DETALLE DE CONEXIONES'!N4349,1),0)</f>
        <v>0</v>
      </c>
      <c r="G4349" s="36" t="str">
        <f>LEFT('DETALLE DE CONEXIONES'!BE4349,3)</f>
        <v/>
      </c>
      <c r="H4349" s="36" t="str">
        <f>RIGHT('DETALLE DE CONEXIONES'!AK4349,2)</f>
        <v/>
      </c>
      <c r="I4349" s="36" t="str">
        <f>LEFT('DETALLE DE CONEXIONES'!AK4349,3)</f>
        <v/>
      </c>
      <c r="J4349" s="36" t="str">
        <f>LEFT('DETALLE DE CONEXIONES'!M4349,3)</f>
        <v/>
      </c>
      <c r="K4349" s="36" t="str">
        <f>IF(LEN('DETALLE DE CONEXIONES'!M4349)&lt;12,(RIGHT('DETALLE DE CONEXIONES'!M4349,5)),(RIGHT('DETALLE DE CONEXIONES'!M4349,6)))</f>
        <v/>
      </c>
      <c r="L4349" s="36">
        <f>IF(C4349="Saliente Local",(IFERROR((LIMPIA(J4349,1)),0)),0)</f>
        <v>0</v>
      </c>
      <c r="M4349" s="36">
        <f>IF(C4349="Saliente Nacional",(IFERROR((LIMPIA(J4349,1)),0)),0)</f>
        <v>0</v>
      </c>
      <c r="N4349" s="36">
        <f>IF(C4349="Saliente Internacional",(IFERROR((LIMPIA(J4349,1)),0)),0)</f>
        <v>0</v>
      </c>
      <c r="O4349" s="36">
        <f>IF(C4349="Saliente Local",(IFERROR((LIMPIA(K4349,1)),0)),0)</f>
        <v>0</v>
      </c>
      <c r="P4349" s="36">
        <f>IF(C4349="Saliente Nacional",(IFERROR((LIMPIA(K4349,1)),0)),0)</f>
        <v>0</v>
      </c>
      <c r="Q4349" s="36">
        <f>IF(C4349="Saliente Internacional",(IFERROR((LIMPIA(K4349,1)),0)),0)</f>
        <v>0</v>
      </c>
      <c r="R4349" s="36">
        <f t="shared" si="202"/>
        <v>0</v>
      </c>
      <c r="S4349" s="36">
        <f t="shared" si="203"/>
        <v>0</v>
      </c>
    </row>
    <row r="4350" spans="1:19" x14ac:dyDescent="0.25">
      <c r="A4350" s="101">
        <f>'DETALLE DE CONEXIONES'!P4350</f>
        <v>0</v>
      </c>
      <c r="B4350" s="36">
        <f>'DETALLE DE CONEXIONES'!I4350</f>
        <v>0</v>
      </c>
      <c r="C4350" s="36">
        <f>'DETALLE DE CONEXIONES'!BB4350</f>
        <v>0</v>
      </c>
      <c r="D4350" s="36">
        <f>'DETALLE DE CONEXIONES'!E4350</f>
        <v>0</v>
      </c>
      <c r="E4350" s="36">
        <f t="shared" si="201"/>
        <v>1</v>
      </c>
      <c r="F4350" s="36">
        <f>IFERROR(LIMPIA('DETALLE DE CONEXIONES'!N4350,1),0)</f>
        <v>0</v>
      </c>
      <c r="G4350" s="36" t="str">
        <f>LEFT('DETALLE DE CONEXIONES'!BE4350,3)</f>
        <v/>
      </c>
      <c r="H4350" s="36" t="str">
        <f>RIGHT('DETALLE DE CONEXIONES'!AK4350,2)</f>
        <v/>
      </c>
      <c r="I4350" s="36" t="str">
        <f>LEFT('DETALLE DE CONEXIONES'!AK4350,3)</f>
        <v/>
      </c>
      <c r="J4350" s="36" t="str">
        <f>LEFT('DETALLE DE CONEXIONES'!M4350,3)</f>
        <v/>
      </c>
      <c r="K4350" s="36" t="str">
        <f>IF(LEN('DETALLE DE CONEXIONES'!M4350)&lt;12,(RIGHT('DETALLE DE CONEXIONES'!M4350,5)),(RIGHT('DETALLE DE CONEXIONES'!M4350,6)))</f>
        <v/>
      </c>
      <c r="L4350" s="36">
        <f>IF(C4350="Saliente Local",(IFERROR((LIMPIA(J4350,1)),0)),0)</f>
        <v>0</v>
      </c>
      <c r="M4350" s="36">
        <f>IF(C4350="Saliente Nacional",(IFERROR((LIMPIA(J4350,1)),0)),0)</f>
        <v>0</v>
      </c>
      <c r="N4350" s="36">
        <f>IF(C4350="Saliente Internacional",(IFERROR((LIMPIA(J4350,1)),0)),0)</f>
        <v>0</v>
      </c>
      <c r="O4350" s="36">
        <f>IF(C4350="Saliente Local",(IFERROR((LIMPIA(K4350,1)),0)),0)</f>
        <v>0</v>
      </c>
      <c r="P4350" s="36">
        <f>IF(C4350="Saliente Nacional",(IFERROR((LIMPIA(K4350,1)),0)),0)</f>
        <v>0</v>
      </c>
      <c r="Q4350" s="36">
        <f>IF(C4350="Saliente Internacional",(IFERROR((LIMPIA(K4350,1)),0)),0)</f>
        <v>0</v>
      </c>
      <c r="R4350" s="36">
        <f t="shared" si="202"/>
        <v>0</v>
      </c>
      <c r="S4350" s="36">
        <f t="shared" si="203"/>
        <v>0</v>
      </c>
    </row>
    <row r="4351" spans="1:19" x14ac:dyDescent="0.25">
      <c r="A4351" s="101">
        <f>'DETALLE DE CONEXIONES'!P4351</f>
        <v>0</v>
      </c>
      <c r="B4351" s="36">
        <f>'DETALLE DE CONEXIONES'!I4351</f>
        <v>0</v>
      </c>
      <c r="C4351" s="36">
        <f>'DETALLE DE CONEXIONES'!BB4351</f>
        <v>0</v>
      </c>
      <c r="D4351" s="36">
        <f>'DETALLE DE CONEXIONES'!E4351</f>
        <v>0</v>
      </c>
      <c r="E4351" s="36">
        <f t="shared" si="201"/>
        <v>1</v>
      </c>
      <c r="F4351" s="36">
        <f>IFERROR(LIMPIA('DETALLE DE CONEXIONES'!N4351,1),0)</f>
        <v>0</v>
      </c>
      <c r="G4351" s="36" t="str">
        <f>LEFT('DETALLE DE CONEXIONES'!BE4351,3)</f>
        <v/>
      </c>
      <c r="H4351" s="36" t="str">
        <f>RIGHT('DETALLE DE CONEXIONES'!AK4351,2)</f>
        <v/>
      </c>
      <c r="I4351" s="36" t="str">
        <f>LEFT('DETALLE DE CONEXIONES'!AK4351,3)</f>
        <v/>
      </c>
      <c r="J4351" s="36" t="str">
        <f>LEFT('DETALLE DE CONEXIONES'!M4351,3)</f>
        <v/>
      </c>
      <c r="K4351" s="36" t="str">
        <f>IF(LEN('DETALLE DE CONEXIONES'!M4351)&lt;12,(RIGHT('DETALLE DE CONEXIONES'!M4351,5)),(RIGHT('DETALLE DE CONEXIONES'!M4351,6)))</f>
        <v/>
      </c>
      <c r="L4351" s="36">
        <f>IF(C4351="Saliente Local",(IFERROR((LIMPIA(J4351,1)),0)),0)</f>
        <v>0</v>
      </c>
      <c r="M4351" s="36">
        <f>IF(C4351="Saliente Nacional",(IFERROR((LIMPIA(J4351,1)),0)),0)</f>
        <v>0</v>
      </c>
      <c r="N4351" s="36">
        <f>IF(C4351="Saliente Internacional",(IFERROR((LIMPIA(J4351,1)),0)),0)</f>
        <v>0</v>
      </c>
      <c r="O4351" s="36">
        <f>IF(C4351="Saliente Local",(IFERROR((LIMPIA(K4351,1)),0)),0)</f>
        <v>0</v>
      </c>
      <c r="P4351" s="36">
        <f>IF(C4351="Saliente Nacional",(IFERROR((LIMPIA(K4351,1)),0)),0)</f>
        <v>0</v>
      </c>
      <c r="Q4351" s="36">
        <f>IF(C4351="Saliente Internacional",(IFERROR((LIMPIA(K4351,1)),0)),0)</f>
        <v>0</v>
      </c>
      <c r="R4351" s="36">
        <f t="shared" si="202"/>
        <v>0</v>
      </c>
      <c r="S4351" s="36">
        <f t="shared" si="203"/>
        <v>0</v>
      </c>
    </row>
    <row r="4352" spans="1:19" x14ac:dyDescent="0.25">
      <c r="A4352" s="101">
        <f>'DETALLE DE CONEXIONES'!P4352</f>
        <v>0</v>
      </c>
      <c r="B4352" s="36">
        <f>'DETALLE DE CONEXIONES'!I4352</f>
        <v>0</v>
      </c>
      <c r="C4352" s="36">
        <f>'DETALLE DE CONEXIONES'!BB4352</f>
        <v>0</v>
      </c>
      <c r="D4352" s="36">
        <f>'DETALLE DE CONEXIONES'!E4352</f>
        <v>0</v>
      </c>
      <c r="E4352" s="36">
        <f t="shared" si="201"/>
        <v>1</v>
      </c>
      <c r="F4352" s="36">
        <f>IFERROR(LIMPIA('DETALLE DE CONEXIONES'!N4352,1),0)</f>
        <v>0</v>
      </c>
      <c r="G4352" s="36" t="str">
        <f>LEFT('DETALLE DE CONEXIONES'!BE4352,3)</f>
        <v/>
      </c>
      <c r="H4352" s="36" t="str">
        <f>RIGHT('DETALLE DE CONEXIONES'!AK4352,2)</f>
        <v/>
      </c>
      <c r="I4352" s="36" t="str">
        <f>LEFT('DETALLE DE CONEXIONES'!AK4352,3)</f>
        <v/>
      </c>
      <c r="J4352" s="36" t="str">
        <f>LEFT('DETALLE DE CONEXIONES'!M4352,3)</f>
        <v/>
      </c>
      <c r="K4352" s="36" t="str">
        <f>IF(LEN('DETALLE DE CONEXIONES'!M4352)&lt;12,(RIGHT('DETALLE DE CONEXIONES'!M4352,5)),(RIGHT('DETALLE DE CONEXIONES'!M4352,6)))</f>
        <v/>
      </c>
      <c r="L4352" s="36">
        <f>IF(C4352="Saliente Local",(IFERROR((LIMPIA(J4352,1)),0)),0)</f>
        <v>0</v>
      </c>
      <c r="M4352" s="36">
        <f>IF(C4352="Saliente Nacional",(IFERROR((LIMPIA(J4352,1)),0)),0)</f>
        <v>0</v>
      </c>
      <c r="N4352" s="36">
        <f>IF(C4352="Saliente Internacional",(IFERROR((LIMPIA(J4352,1)),0)),0)</f>
        <v>0</v>
      </c>
      <c r="O4352" s="36">
        <f>IF(C4352="Saliente Local",(IFERROR((LIMPIA(K4352,1)),0)),0)</f>
        <v>0</v>
      </c>
      <c r="P4352" s="36">
        <f>IF(C4352="Saliente Nacional",(IFERROR((LIMPIA(K4352,1)),0)),0)</f>
        <v>0</v>
      </c>
      <c r="Q4352" s="36">
        <f>IF(C4352="Saliente Internacional",(IFERROR((LIMPIA(K4352,1)),0)),0)</f>
        <v>0</v>
      </c>
      <c r="R4352" s="36">
        <f t="shared" si="202"/>
        <v>0</v>
      </c>
      <c r="S4352" s="36">
        <f t="shared" si="203"/>
        <v>0</v>
      </c>
    </row>
    <row r="4353" spans="1:19" x14ac:dyDescent="0.25">
      <c r="A4353" s="101">
        <f>'DETALLE DE CONEXIONES'!P4353</f>
        <v>0</v>
      </c>
      <c r="B4353" s="36">
        <f>'DETALLE DE CONEXIONES'!I4353</f>
        <v>0</v>
      </c>
      <c r="C4353" s="36">
        <f>'DETALLE DE CONEXIONES'!BB4353</f>
        <v>0</v>
      </c>
      <c r="D4353" s="36">
        <f>'DETALLE DE CONEXIONES'!E4353</f>
        <v>0</v>
      </c>
      <c r="E4353" s="36">
        <f t="shared" si="201"/>
        <v>1</v>
      </c>
      <c r="F4353" s="36">
        <f>IFERROR(LIMPIA('DETALLE DE CONEXIONES'!N4353,1),0)</f>
        <v>0</v>
      </c>
      <c r="G4353" s="36" t="str">
        <f>LEFT('DETALLE DE CONEXIONES'!BE4353,3)</f>
        <v/>
      </c>
      <c r="H4353" s="36" t="str">
        <f>RIGHT('DETALLE DE CONEXIONES'!AK4353,2)</f>
        <v/>
      </c>
      <c r="I4353" s="36" t="str">
        <f>LEFT('DETALLE DE CONEXIONES'!AK4353,3)</f>
        <v/>
      </c>
      <c r="J4353" s="36" t="str">
        <f>LEFT('DETALLE DE CONEXIONES'!M4353,3)</f>
        <v/>
      </c>
      <c r="K4353" s="36" t="str">
        <f>IF(LEN('DETALLE DE CONEXIONES'!M4353)&lt;12,(RIGHT('DETALLE DE CONEXIONES'!M4353,5)),(RIGHT('DETALLE DE CONEXIONES'!M4353,6)))</f>
        <v/>
      </c>
      <c r="L4353" s="36">
        <f>IF(C4353="Saliente Local",(IFERROR((LIMPIA(J4353,1)),0)),0)</f>
        <v>0</v>
      </c>
      <c r="M4353" s="36">
        <f>IF(C4353="Saliente Nacional",(IFERROR((LIMPIA(J4353,1)),0)),0)</f>
        <v>0</v>
      </c>
      <c r="N4353" s="36">
        <f>IF(C4353="Saliente Internacional",(IFERROR((LIMPIA(J4353,1)),0)),0)</f>
        <v>0</v>
      </c>
      <c r="O4353" s="36">
        <f>IF(C4353="Saliente Local",(IFERROR((LIMPIA(K4353,1)),0)),0)</f>
        <v>0</v>
      </c>
      <c r="P4353" s="36">
        <f>IF(C4353="Saliente Nacional",(IFERROR((LIMPIA(K4353,1)),0)),0)</f>
        <v>0</v>
      </c>
      <c r="Q4353" s="36">
        <f>IF(C4353="Saliente Internacional",(IFERROR((LIMPIA(K4353,1)),0)),0)</f>
        <v>0</v>
      </c>
      <c r="R4353" s="36">
        <f t="shared" si="202"/>
        <v>0</v>
      </c>
      <c r="S4353" s="36">
        <f t="shared" si="203"/>
        <v>0</v>
      </c>
    </row>
    <row r="4354" spans="1:19" x14ac:dyDescent="0.25">
      <c r="A4354" s="101">
        <f>'DETALLE DE CONEXIONES'!P4354</f>
        <v>0</v>
      </c>
      <c r="B4354" s="36">
        <f>'DETALLE DE CONEXIONES'!I4354</f>
        <v>0</v>
      </c>
      <c r="C4354" s="36">
        <f>'DETALLE DE CONEXIONES'!BB4354</f>
        <v>0</v>
      </c>
      <c r="D4354" s="36">
        <f>'DETALLE DE CONEXIONES'!E4354</f>
        <v>0</v>
      </c>
      <c r="E4354" s="36">
        <f t="shared" si="201"/>
        <v>1</v>
      </c>
      <c r="F4354" s="36">
        <f>IFERROR(LIMPIA('DETALLE DE CONEXIONES'!N4354,1),0)</f>
        <v>0</v>
      </c>
      <c r="G4354" s="36" t="str">
        <f>LEFT('DETALLE DE CONEXIONES'!BE4354,3)</f>
        <v/>
      </c>
      <c r="H4354" s="36" t="str">
        <f>RIGHT('DETALLE DE CONEXIONES'!AK4354,2)</f>
        <v/>
      </c>
      <c r="I4354" s="36" t="str">
        <f>LEFT('DETALLE DE CONEXIONES'!AK4354,3)</f>
        <v/>
      </c>
      <c r="J4354" s="36" t="str">
        <f>LEFT('DETALLE DE CONEXIONES'!M4354,3)</f>
        <v/>
      </c>
      <c r="K4354" s="36" t="str">
        <f>IF(LEN('DETALLE DE CONEXIONES'!M4354)&lt;12,(RIGHT('DETALLE DE CONEXIONES'!M4354,5)),(RIGHT('DETALLE DE CONEXIONES'!M4354,6)))</f>
        <v/>
      </c>
      <c r="L4354" s="36">
        <f>IF(C4354="Saliente Local",(IFERROR((LIMPIA(J4354,1)),0)),0)</f>
        <v>0</v>
      </c>
      <c r="M4354" s="36">
        <f>IF(C4354="Saliente Nacional",(IFERROR((LIMPIA(J4354,1)),0)),0)</f>
        <v>0</v>
      </c>
      <c r="N4354" s="36">
        <f>IF(C4354="Saliente Internacional",(IFERROR((LIMPIA(J4354,1)),0)),0)</f>
        <v>0</v>
      </c>
      <c r="O4354" s="36">
        <f>IF(C4354="Saliente Local",(IFERROR((LIMPIA(K4354,1)),0)),0)</f>
        <v>0</v>
      </c>
      <c r="P4354" s="36">
        <f>IF(C4354="Saliente Nacional",(IFERROR((LIMPIA(K4354,1)),0)),0)</f>
        <v>0</v>
      </c>
      <c r="Q4354" s="36">
        <f>IF(C4354="Saliente Internacional",(IFERROR((LIMPIA(K4354,1)),0)),0)</f>
        <v>0</v>
      </c>
      <c r="R4354" s="36">
        <f t="shared" si="202"/>
        <v>0</v>
      </c>
      <c r="S4354" s="36">
        <f t="shared" si="203"/>
        <v>0</v>
      </c>
    </row>
    <row r="4355" spans="1:19" x14ac:dyDescent="0.25">
      <c r="A4355" s="101">
        <f>'DETALLE DE CONEXIONES'!P4355</f>
        <v>0</v>
      </c>
      <c r="B4355" s="36">
        <f>'DETALLE DE CONEXIONES'!I4355</f>
        <v>0</v>
      </c>
      <c r="C4355" s="36">
        <f>'DETALLE DE CONEXIONES'!BB4355</f>
        <v>0</v>
      </c>
      <c r="D4355" s="36">
        <f>'DETALLE DE CONEXIONES'!E4355</f>
        <v>0</v>
      </c>
      <c r="E4355" s="36">
        <f t="shared" ref="E4355:E4418" si="204">LEN(D4355)</f>
        <v>1</v>
      </c>
      <c r="F4355" s="36">
        <f>IFERROR(LIMPIA('DETALLE DE CONEXIONES'!N4355,1),0)</f>
        <v>0</v>
      </c>
      <c r="G4355" s="36" t="str">
        <f>LEFT('DETALLE DE CONEXIONES'!BE4355,3)</f>
        <v/>
      </c>
      <c r="H4355" s="36" t="str">
        <f>RIGHT('DETALLE DE CONEXIONES'!AK4355,2)</f>
        <v/>
      </c>
      <c r="I4355" s="36" t="str">
        <f>LEFT('DETALLE DE CONEXIONES'!AK4355,3)</f>
        <v/>
      </c>
      <c r="J4355" s="36" t="str">
        <f>LEFT('DETALLE DE CONEXIONES'!M4355,3)</f>
        <v/>
      </c>
      <c r="K4355" s="36" t="str">
        <f>IF(LEN('DETALLE DE CONEXIONES'!M4355)&lt;12,(RIGHT('DETALLE DE CONEXIONES'!M4355,5)),(RIGHT('DETALLE DE CONEXIONES'!M4355,6)))</f>
        <v/>
      </c>
      <c r="L4355" s="36">
        <f>IF(C4355="Saliente Local",(IFERROR((LIMPIA(J4355,1)),0)),0)</f>
        <v>0</v>
      </c>
      <c r="M4355" s="36">
        <f>IF(C4355="Saliente Nacional",(IFERROR((LIMPIA(J4355,1)),0)),0)</f>
        <v>0</v>
      </c>
      <c r="N4355" s="36">
        <f>IF(C4355="Saliente Internacional",(IFERROR((LIMPIA(J4355,1)),0)),0)</f>
        <v>0</v>
      </c>
      <c r="O4355" s="36">
        <f>IF(C4355="Saliente Local",(IFERROR((LIMPIA(K4355,1)),0)),0)</f>
        <v>0</v>
      </c>
      <c r="P4355" s="36">
        <f>IF(C4355="Saliente Nacional",(IFERROR((LIMPIA(K4355,1)),0)),0)</f>
        <v>0</v>
      </c>
      <c r="Q4355" s="36">
        <f>IF(C4355="Saliente Internacional",(IFERROR((LIMPIA(K4355,1)),0)),0)</f>
        <v>0</v>
      </c>
      <c r="R4355" s="36">
        <f t="shared" ref="R4355:R4418" si="205">IF(SUM(O4355:P4355)&gt;0,(L4355+M4355+1),(L4355+M4355))</f>
        <v>0</v>
      </c>
      <c r="S4355" s="36">
        <f t="shared" ref="S4355:S4418" si="206">IF(Q4355&gt;0,N4355+1,N4355)</f>
        <v>0</v>
      </c>
    </row>
    <row r="4356" spans="1:19" x14ac:dyDescent="0.25">
      <c r="A4356" s="101">
        <f>'DETALLE DE CONEXIONES'!P4356</f>
        <v>0</v>
      </c>
      <c r="B4356" s="36">
        <f>'DETALLE DE CONEXIONES'!I4356</f>
        <v>0</v>
      </c>
      <c r="C4356" s="36">
        <f>'DETALLE DE CONEXIONES'!BB4356</f>
        <v>0</v>
      </c>
      <c r="D4356" s="36">
        <f>'DETALLE DE CONEXIONES'!E4356</f>
        <v>0</v>
      </c>
      <c r="E4356" s="36">
        <f t="shared" si="204"/>
        <v>1</v>
      </c>
      <c r="F4356" s="36">
        <f>IFERROR(LIMPIA('DETALLE DE CONEXIONES'!N4356,1),0)</f>
        <v>0</v>
      </c>
      <c r="G4356" s="36" t="str">
        <f>LEFT('DETALLE DE CONEXIONES'!BE4356,3)</f>
        <v/>
      </c>
      <c r="H4356" s="36" t="str">
        <f>RIGHT('DETALLE DE CONEXIONES'!AK4356,2)</f>
        <v/>
      </c>
      <c r="I4356" s="36" t="str">
        <f>LEFT('DETALLE DE CONEXIONES'!AK4356,3)</f>
        <v/>
      </c>
      <c r="J4356" s="36" t="str">
        <f>LEFT('DETALLE DE CONEXIONES'!M4356,3)</f>
        <v/>
      </c>
      <c r="K4356" s="36" t="str">
        <f>IF(LEN('DETALLE DE CONEXIONES'!M4356)&lt;12,(RIGHT('DETALLE DE CONEXIONES'!M4356,5)),(RIGHT('DETALLE DE CONEXIONES'!M4356,6)))</f>
        <v/>
      </c>
      <c r="L4356" s="36">
        <f>IF(C4356="Saliente Local",(IFERROR((LIMPIA(J4356,1)),0)),0)</f>
        <v>0</v>
      </c>
      <c r="M4356" s="36">
        <f>IF(C4356="Saliente Nacional",(IFERROR((LIMPIA(J4356,1)),0)),0)</f>
        <v>0</v>
      </c>
      <c r="N4356" s="36">
        <f>IF(C4356="Saliente Internacional",(IFERROR((LIMPIA(J4356,1)),0)),0)</f>
        <v>0</v>
      </c>
      <c r="O4356" s="36">
        <f>IF(C4356="Saliente Local",(IFERROR((LIMPIA(K4356,1)),0)),0)</f>
        <v>0</v>
      </c>
      <c r="P4356" s="36">
        <f>IF(C4356="Saliente Nacional",(IFERROR((LIMPIA(K4356,1)),0)),0)</f>
        <v>0</v>
      </c>
      <c r="Q4356" s="36">
        <f>IF(C4356="Saliente Internacional",(IFERROR((LIMPIA(K4356,1)),0)),0)</f>
        <v>0</v>
      </c>
      <c r="R4356" s="36">
        <f t="shared" si="205"/>
        <v>0</v>
      </c>
      <c r="S4356" s="36">
        <f t="shared" si="206"/>
        <v>0</v>
      </c>
    </row>
    <row r="4357" spans="1:19" x14ac:dyDescent="0.25">
      <c r="A4357" s="101">
        <f>'DETALLE DE CONEXIONES'!P4357</f>
        <v>0</v>
      </c>
      <c r="B4357" s="36">
        <f>'DETALLE DE CONEXIONES'!I4357</f>
        <v>0</v>
      </c>
      <c r="C4357" s="36">
        <f>'DETALLE DE CONEXIONES'!BB4357</f>
        <v>0</v>
      </c>
      <c r="D4357" s="36">
        <f>'DETALLE DE CONEXIONES'!E4357</f>
        <v>0</v>
      </c>
      <c r="E4357" s="36">
        <f t="shared" si="204"/>
        <v>1</v>
      </c>
      <c r="F4357" s="36">
        <f>IFERROR(LIMPIA('DETALLE DE CONEXIONES'!N4357,1),0)</f>
        <v>0</v>
      </c>
      <c r="G4357" s="36" t="str">
        <f>LEFT('DETALLE DE CONEXIONES'!BE4357,3)</f>
        <v/>
      </c>
      <c r="H4357" s="36" t="str">
        <f>RIGHT('DETALLE DE CONEXIONES'!AK4357,2)</f>
        <v/>
      </c>
      <c r="I4357" s="36" t="str">
        <f>LEFT('DETALLE DE CONEXIONES'!AK4357,3)</f>
        <v/>
      </c>
      <c r="J4357" s="36" t="str">
        <f>LEFT('DETALLE DE CONEXIONES'!M4357,3)</f>
        <v/>
      </c>
      <c r="K4357" s="36" t="str">
        <f>IF(LEN('DETALLE DE CONEXIONES'!M4357)&lt;12,(RIGHT('DETALLE DE CONEXIONES'!M4357,5)),(RIGHT('DETALLE DE CONEXIONES'!M4357,6)))</f>
        <v/>
      </c>
      <c r="L4357" s="36">
        <f>IF(C4357="Saliente Local",(IFERROR((LIMPIA(J4357,1)),0)),0)</f>
        <v>0</v>
      </c>
      <c r="M4357" s="36">
        <f>IF(C4357="Saliente Nacional",(IFERROR((LIMPIA(J4357,1)),0)),0)</f>
        <v>0</v>
      </c>
      <c r="N4357" s="36">
        <f>IF(C4357="Saliente Internacional",(IFERROR((LIMPIA(J4357,1)),0)),0)</f>
        <v>0</v>
      </c>
      <c r="O4357" s="36">
        <f>IF(C4357="Saliente Local",(IFERROR((LIMPIA(K4357,1)),0)),0)</f>
        <v>0</v>
      </c>
      <c r="P4357" s="36">
        <f>IF(C4357="Saliente Nacional",(IFERROR((LIMPIA(K4357,1)),0)),0)</f>
        <v>0</v>
      </c>
      <c r="Q4357" s="36">
        <f>IF(C4357="Saliente Internacional",(IFERROR((LIMPIA(K4357,1)),0)),0)</f>
        <v>0</v>
      </c>
      <c r="R4357" s="36">
        <f t="shared" si="205"/>
        <v>0</v>
      </c>
      <c r="S4357" s="36">
        <f t="shared" si="206"/>
        <v>0</v>
      </c>
    </row>
    <row r="4358" spans="1:19" x14ac:dyDescent="0.25">
      <c r="A4358" s="101">
        <f>'DETALLE DE CONEXIONES'!P4358</f>
        <v>0</v>
      </c>
      <c r="B4358" s="36">
        <f>'DETALLE DE CONEXIONES'!I4358</f>
        <v>0</v>
      </c>
      <c r="C4358" s="36">
        <f>'DETALLE DE CONEXIONES'!BB4358</f>
        <v>0</v>
      </c>
      <c r="D4358" s="36">
        <f>'DETALLE DE CONEXIONES'!E4358</f>
        <v>0</v>
      </c>
      <c r="E4358" s="36">
        <f t="shared" si="204"/>
        <v>1</v>
      </c>
      <c r="F4358" s="36">
        <f>IFERROR(LIMPIA('DETALLE DE CONEXIONES'!N4358,1),0)</f>
        <v>0</v>
      </c>
      <c r="G4358" s="36" t="str">
        <f>LEFT('DETALLE DE CONEXIONES'!BE4358,3)</f>
        <v/>
      </c>
      <c r="H4358" s="36" t="str">
        <f>RIGHT('DETALLE DE CONEXIONES'!AK4358,2)</f>
        <v/>
      </c>
      <c r="I4358" s="36" t="str">
        <f>LEFT('DETALLE DE CONEXIONES'!AK4358,3)</f>
        <v/>
      </c>
      <c r="J4358" s="36" t="str">
        <f>LEFT('DETALLE DE CONEXIONES'!M4358,3)</f>
        <v/>
      </c>
      <c r="K4358" s="36" t="str">
        <f>IF(LEN('DETALLE DE CONEXIONES'!M4358)&lt;12,(RIGHT('DETALLE DE CONEXIONES'!M4358,5)),(RIGHT('DETALLE DE CONEXIONES'!M4358,6)))</f>
        <v/>
      </c>
      <c r="L4358" s="36">
        <f>IF(C4358="Saliente Local",(IFERROR((LIMPIA(J4358,1)),0)),0)</f>
        <v>0</v>
      </c>
      <c r="M4358" s="36">
        <f>IF(C4358="Saliente Nacional",(IFERROR((LIMPIA(J4358,1)),0)),0)</f>
        <v>0</v>
      </c>
      <c r="N4358" s="36">
        <f>IF(C4358="Saliente Internacional",(IFERROR((LIMPIA(J4358,1)),0)),0)</f>
        <v>0</v>
      </c>
      <c r="O4358" s="36">
        <f>IF(C4358="Saliente Local",(IFERROR((LIMPIA(K4358,1)),0)),0)</f>
        <v>0</v>
      </c>
      <c r="P4358" s="36">
        <f>IF(C4358="Saliente Nacional",(IFERROR((LIMPIA(K4358,1)),0)),0)</f>
        <v>0</v>
      </c>
      <c r="Q4358" s="36">
        <f>IF(C4358="Saliente Internacional",(IFERROR((LIMPIA(K4358,1)),0)),0)</f>
        <v>0</v>
      </c>
      <c r="R4358" s="36">
        <f t="shared" si="205"/>
        <v>0</v>
      </c>
      <c r="S4358" s="36">
        <f t="shared" si="206"/>
        <v>0</v>
      </c>
    </row>
    <row r="4359" spans="1:19" x14ac:dyDescent="0.25">
      <c r="A4359" s="101">
        <f>'DETALLE DE CONEXIONES'!P4359</f>
        <v>0</v>
      </c>
      <c r="B4359" s="36">
        <f>'DETALLE DE CONEXIONES'!I4359</f>
        <v>0</v>
      </c>
      <c r="C4359" s="36">
        <f>'DETALLE DE CONEXIONES'!BB4359</f>
        <v>0</v>
      </c>
      <c r="D4359" s="36">
        <f>'DETALLE DE CONEXIONES'!E4359</f>
        <v>0</v>
      </c>
      <c r="E4359" s="36">
        <f t="shared" si="204"/>
        <v>1</v>
      </c>
      <c r="F4359" s="36">
        <f>IFERROR(LIMPIA('DETALLE DE CONEXIONES'!N4359,1),0)</f>
        <v>0</v>
      </c>
      <c r="G4359" s="36" t="str">
        <f>LEFT('DETALLE DE CONEXIONES'!BE4359,3)</f>
        <v/>
      </c>
      <c r="H4359" s="36" t="str">
        <f>RIGHT('DETALLE DE CONEXIONES'!AK4359,2)</f>
        <v/>
      </c>
      <c r="I4359" s="36" t="str">
        <f>LEFT('DETALLE DE CONEXIONES'!AK4359,3)</f>
        <v/>
      </c>
      <c r="J4359" s="36" t="str">
        <f>LEFT('DETALLE DE CONEXIONES'!M4359,3)</f>
        <v/>
      </c>
      <c r="K4359" s="36" t="str">
        <f>IF(LEN('DETALLE DE CONEXIONES'!M4359)&lt;12,(RIGHT('DETALLE DE CONEXIONES'!M4359,5)),(RIGHT('DETALLE DE CONEXIONES'!M4359,6)))</f>
        <v/>
      </c>
      <c r="L4359" s="36">
        <f>IF(C4359="Saliente Local",(IFERROR((LIMPIA(J4359,1)),0)),0)</f>
        <v>0</v>
      </c>
      <c r="M4359" s="36">
        <f>IF(C4359="Saliente Nacional",(IFERROR((LIMPIA(J4359,1)),0)),0)</f>
        <v>0</v>
      </c>
      <c r="N4359" s="36">
        <f>IF(C4359="Saliente Internacional",(IFERROR((LIMPIA(J4359,1)),0)),0)</f>
        <v>0</v>
      </c>
      <c r="O4359" s="36">
        <f>IF(C4359="Saliente Local",(IFERROR((LIMPIA(K4359,1)),0)),0)</f>
        <v>0</v>
      </c>
      <c r="P4359" s="36">
        <f>IF(C4359="Saliente Nacional",(IFERROR((LIMPIA(K4359,1)),0)),0)</f>
        <v>0</v>
      </c>
      <c r="Q4359" s="36">
        <f>IF(C4359="Saliente Internacional",(IFERROR((LIMPIA(K4359,1)),0)),0)</f>
        <v>0</v>
      </c>
      <c r="R4359" s="36">
        <f t="shared" si="205"/>
        <v>0</v>
      </c>
      <c r="S4359" s="36">
        <f t="shared" si="206"/>
        <v>0</v>
      </c>
    </row>
    <row r="4360" spans="1:19" x14ac:dyDescent="0.25">
      <c r="A4360" s="101">
        <f>'DETALLE DE CONEXIONES'!P4360</f>
        <v>0</v>
      </c>
      <c r="B4360" s="36">
        <f>'DETALLE DE CONEXIONES'!I4360</f>
        <v>0</v>
      </c>
      <c r="C4360" s="36">
        <f>'DETALLE DE CONEXIONES'!BB4360</f>
        <v>0</v>
      </c>
      <c r="D4360" s="36">
        <f>'DETALLE DE CONEXIONES'!E4360</f>
        <v>0</v>
      </c>
      <c r="E4360" s="36">
        <f t="shared" si="204"/>
        <v>1</v>
      </c>
      <c r="F4360" s="36">
        <f>IFERROR(LIMPIA('DETALLE DE CONEXIONES'!N4360,1),0)</f>
        <v>0</v>
      </c>
      <c r="G4360" s="36" t="str">
        <f>LEFT('DETALLE DE CONEXIONES'!BE4360,3)</f>
        <v/>
      </c>
      <c r="H4360" s="36" t="str">
        <f>RIGHT('DETALLE DE CONEXIONES'!AK4360,2)</f>
        <v/>
      </c>
      <c r="I4360" s="36" t="str">
        <f>LEFT('DETALLE DE CONEXIONES'!AK4360,3)</f>
        <v/>
      </c>
      <c r="J4360" s="36" t="str">
        <f>LEFT('DETALLE DE CONEXIONES'!M4360,3)</f>
        <v/>
      </c>
      <c r="K4360" s="36" t="str">
        <f>IF(LEN('DETALLE DE CONEXIONES'!M4360)&lt;12,(RIGHT('DETALLE DE CONEXIONES'!M4360,5)),(RIGHT('DETALLE DE CONEXIONES'!M4360,6)))</f>
        <v/>
      </c>
      <c r="L4360" s="36">
        <f>IF(C4360="Saliente Local",(IFERROR((LIMPIA(J4360,1)),0)),0)</f>
        <v>0</v>
      </c>
      <c r="M4360" s="36">
        <f>IF(C4360="Saliente Nacional",(IFERROR((LIMPIA(J4360,1)),0)),0)</f>
        <v>0</v>
      </c>
      <c r="N4360" s="36">
        <f>IF(C4360="Saliente Internacional",(IFERROR((LIMPIA(J4360,1)),0)),0)</f>
        <v>0</v>
      </c>
      <c r="O4360" s="36">
        <f>IF(C4360="Saliente Local",(IFERROR((LIMPIA(K4360,1)),0)),0)</f>
        <v>0</v>
      </c>
      <c r="P4360" s="36">
        <f>IF(C4360="Saliente Nacional",(IFERROR((LIMPIA(K4360,1)),0)),0)</f>
        <v>0</v>
      </c>
      <c r="Q4360" s="36">
        <f>IF(C4360="Saliente Internacional",(IFERROR((LIMPIA(K4360,1)),0)),0)</f>
        <v>0</v>
      </c>
      <c r="R4360" s="36">
        <f t="shared" si="205"/>
        <v>0</v>
      </c>
      <c r="S4360" s="36">
        <f t="shared" si="206"/>
        <v>0</v>
      </c>
    </row>
    <row r="4361" spans="1:19" x14ac:dyDescent="0.25">
      <c r="A4361" s="101">
        <f>'DETALLE DE CONEXIONES'!P4361</f>
        <v>0</v>
      </c>
      <c r="B4361" s="36">
        <f>'DETALLE DE CONEXIONES'!I4361</f>
        <v>0</v>
      </c>
      <c r="C4361" s="36">
        <f>'DETALLE DE CONEXIONES'!BB4361</f>
        <v>0</v>
      </c>
      <c r="D4361" s="36">
        <f>'DETALLE DE CONEXIONES'!E4361</f>
        <v>0</v>
      </c>
      <c r="E4361" s="36">
        <f t="shared" si="204"/>
        <v>1</v>
      </c>
      <c r="F4361" s="36">
        <f>IFERROR(LIMPIA('DETALLE DE CONEXIONES'!N4361,1),0)</f>
        <v>0</v>
      </c>
      <c r="G4361" s="36" t="str">
        <f>LEFT('DETALLE DE CONEXIONES'!BE4361,3)</f>
        <v/>
      </c>
      <c r="H4361" s="36" t="str">
        <f>RIGHT('DETALLE DE CONEXIONES'!AK4361,2)</f>
        <v/>
      </c>
      <c r="I4361" s="36" t="str">
        <f>LEFT('DETALLE DE CONEXIONES'!AK4361,3)</f>
        <v/>
      </c>
      <c r="J4361" s="36" t="str">
        <f>LEFT('DETALLE DE CONEXIONES'!M4361,3)</f>
        <v/>
      </c>
      <c r="K4361" s="36" t="str">
        <f>IF(LEN('DETALLE DE CONEXIONES'!M4361)&lt;12,(RIGHT('DETALLE DE CONEXIONES'!M4361,5)),(RIGHT('DETALLE DE CONEXIONES'!M4361,6)))</f>
        <v/>
      </c>
      <c r="L4361" s="36">
        <f>IF(C4361="Saliente Local",(IFERROR((LIMPIA(J4361,1)),0)),0)</f>
        <v>0</v>
      </c>
      <c r="M4361" s="36">
        <f>IF(C4361="Saliente Nacional",(IFERROR((LIMPIA(J4361,1)),0)),0)</f>
        <v>0</v>
      </c>
      <c r="N4361" s="36">
        <f>IF(C4361="Saliente Internacional",(IFERROR((LIMPIA(J4361,1)),0)),0)</f>
        <v>0</v>
      </c>
      <c r="O4361" s="36">
        <f>IF(C4361="Saliente Local",(IFERROR((LIMPIA(K4361,1)),0)),0)</f>
        <v>0</v>
      </c>
      <c r="P4361" s="36">
        <f>IF(C4361="Saliente Nacional",(IFERROR((LIMPIA(K4361,1)),0)),0)</f>
        <v>0</v>
      </c>
      <c r="Q4361" s="36">
        <f>IF(C4361="Saliente Internacional",(IFERROR((LIMPIA(K4361,1)),0)),0)</f>
        <v>0</v>
      </c>
      <c r="R4361" s="36">
        <f t="shared" si="205"/>
        <v>0</v>
      </c>
      <c r="S4361" s="36">
        <f t="shared" si="206"/>
        <v>0</v>
      </c>
    </row>
    <row r="4362" spans="1:19" x14ac:dyDescent="0.25">
      <c r="A4362" s="101">
        <f>'DETALLE DE CONEXIONES'!P4362</f>
        <v>0</v>
      </c>
      <c r="B4362" s="36">
        <f>'DETALLE DE CONEXIONES'!I4362</f>
        <v>0</v>
      </c>
      <c r="C4362" s="36">
        <f>'DETALLE DE CONEXIONES'!BB4362</f>
        <v>0</v>
      </c>
      <c r="D4362" s="36">
        <f>'DETALLE DE CONEXIONES'!E4362</f>
        <v>0</v>
      </c>
      <c r="E4362" s="36">
        <f t="shared" si="204"/>
        <v>1</v>
      </c>
      <c r="F4362" s="36">
        <f>IFERROR(LIMPIA('DETALLE DE CONEXIONES'!N4362,1),0)</f>
        <v>0</v>
      </c>
      <c r="G4362" s="36" t="str">
        <f>LEFT('DETALLE DE CONEXIONES'!BE4362,3)</f>
        <v/>
      </c>
      <c r="H4362" s="36" t="str">
        <f>RIGHT('DETALLE DE CONEXIONES'!AK4362,2)</f>
        <v/>
      </c>
      <c r="I4362" s="36" t="str">
        <f>LEFT('DETALLE DE CONEXIONES'!AK4362,3)</f>
        <v/>
      </c>
      <c r="J4362" s="36" t="str">
        <f>LEFT('DETALLE DE CONEXIONES'!M4362,3)</f>
        <v/>
      </c>
      <c r="K4362" s="36" t="str">
        <f>IF(LEN('DETALLE DE CONEXIONES'!M4362)&lt;12,(RIGHT('DETALLE DE CONEXIONES'!M4362,5)),(RIGHT('DETALLE DE CONEXIONES'!M4362,6)))</f>
        <v/>
      </c>
      <c r="L4362" s="36">
        <f>IF(C4362="Saliente Local",(IFERROR((LIMPIA(J4362,1)),0)),0)</f>
        <v>0</v>
      </c>
      <c r="M4362" s="36">
        <f>IF(C4362="Saliente Nacional",(IFERROR((LIMPIA(J4362,1)),0)),0)</f>
        <v>0</v>
      </c>
      <c r="N4362" s="36">
        <f>IF(C4362="Saliente Internacional",(IFERROR((LIMPIA(J4362,1)),0)),0)</f>
        <v>0</v>
      </c>
      <c r="O4362" s="36">
        <f>IF(C4362="Saliente Local",(IFERROR((LIMPIA(K4362,1)),0)),0)</f>
        <v>0</v>
      </c>
      <c r="P4362" s="36">
        <f>IF(C4362="Saliente Nacional",(IFERROR((LIMPIA(K4362,1)),0)),0)</f>
        <v>0</v>
      </c>
      <c r="Q4362" s="36">
        <f>IF(C4362="Saliente Internacional",(IFERROR((LIMPIA(K4362,1)),0)),0)</f>
        <v>0</v>
      </c>
      <c r="R4362" s="36">
        <f t="shared" si="205"/>
        <v>0</v>
      </c>
      <c r="S4362" s="36">
        <f t="shared" si="206"/>
        <v>0</v>
      </c>
    </row>
    <row r="4363" spans="1:19" x14ac:dyDescent="0.25">
      <c r="A4363" s="101">
        <f>'DETALLE DE CONEXIONES'!P4363</f>
        <v>0</v>
      </c>
      <c r="B4363" s="36">
        <f>'DETALLE DE CONEXIONES'!I4363</f>
        <v>0</v>
      </c>
      <c r="C4363" s="36">
        <f>'DETALLE DE CONEXIONES'!BB4363</f>
        <v>0</v>
      </c>
      <c r="D4363" s="36">
        <f>'DETALLE DE CONEXIONES'!E4363</f>
        <v>0</v>
      </c>
      <c r="E4363" s="36">
        <f t="shared" si="204"/>
        <v>1</v>
      </c>
      <c r="F4363" s="36">
        <f>IFERROR(LIMPIA('DETALLE DE CONEXIONES'!N4363,1),0)</f>
        <v>0</v>
      </c>
      <c r="G4363" s="36" t="str">
        <f>LEFT('DETALLE DE CONEXIONES'!BE4363,3)</f>
        <v/>
      </c>
      <c r="H4363" s="36" t="str">
        <f>RIGHT('DETALLE DE CONEXIONES'!AK4363,2)</f>
        <v/>
      </c>
      <c r="I4363" s="36" t="str">
        <f>LEFT('DETALLE DE CONEXIONES'!AK4363,3)</f>
        <v/>
      </c>
      <c r="J4363" s="36" t="str">
        <f>LEFT('DETALLE DE CONEXIONES'!M4363,3)</f>
        <v/>
      </c>
      <c r="K4363" s="36" t="str">
        <f>IF(LEN('DETALLE DE CONEXIONES'!M4363)&lt;12,(RIGHT('DETALLE DE CONEXIONES'!M4363,5)),(RIGHT('DETALLE DE CONEXIONES'!M4363,6)))</f>
        <v/>
      </c>
      <c r="L4363" s="36">
        <f>IF(C4363="Saliente Local",(IFERROR((LIMPIA(J4363,1)),0)),0)</f>
        <v>0</v>
      </c>
      <c r="M4363" s="36">
        <f>IF(C4363="Saliente Nacional",(IFERROR((LIMPIA(J4363,1)),0)),0)</f>
        <v>0</v>
      </c>
      <c r="N4363" s="36">
        <f>IF(C4363="Saliente Internacional",(IFERROR((LIMPIA(J4363,1)),0)),0)</f>
        <v>0</v>
      </c>
      <c r="O4363" s="36">
        <f>IF(C4363="Saliente Local",(IFERROR((LIMPIA(K4363,1)),0)),0)</f>
        <v>0</v>
      </c>
      <c r="P4363" s="36">
        <f>IF(C4363="Saliente Nacional",(IFERROR((LIMPIA(K4363,1)),0)),0)</f>
        <v>0</v>
      </c>
      <c r="Q4363" s="36">
        <f>IF(C4363="Saliente Internacional",(IFERROR((LIMPIA(K4363,1)),0)),0)</f>
        <v>0</v>
      </c>
      <c r="R4363" s="36">
        <f t="shared" si="205"/>
        <v>0</v>
      </c>
      <c r="S4363" s="36">
        <f t="shared" si="206"/>
        <v>0</v>
      </c>
    </row>
    <row r="4364" spans="1:19" x14ac:dyDescent="0.25">
      <c r="A4364" s="101">
        <f>'DETALLE DE CONEXIONES'!P4364</f>
        <v>0</v>
      </c>
      <c r="B4364" s="36">
        <f>'DETALLE DE CONEXIONES'!I4364</f>
        <v>0</v>
      </c>
      <c r="C4364" s="36">
        <f>'DETALLE DE CONEXIONES'!BB4364</f>
        <v>0</v>
      </c>
      <c r="D4364" s="36">
        <f>'DETALLE DE CONEXIONES'!E4364</f>
        <v>0</v>
      </c>
      <c r="E4364" s="36">
        <f t="shared" si="204"/>
        <v>1</v>
      </c>
      <c r="F4364" s="36">
        <f>IFERROR(LIMPIA('DETALLE DE CONEXIONES'!N4364,1),0)</f>
        <v>0</v>
      </c>
      <c r="G4364" s="36" t="str">
        <f>LEFT('DETALLE DE CONEXIONES'!BE4364,3)</f>
        <v/>
      </c>
      <c r="H4364" s="36" t="str">
        <f>RIGHT('DETALLE DE CONEXIONES'!AK4364,2)</f>
        <v/>
      </c>
      <c r="I4364" s="36" t="str">
        <f>LEFT('DETALLE DE CONEXIONES'!AK4364,3)</f>
        <v/>
      </c>
      <c r="J4364" s="36" t="str">
        <f>LEFT('DETALLE DE CONEXIONES'!M4364,3)</f>
        <v/>
      </c>
      <c r="K4364" s="36" t="str">
        <f>IF(LEN('DETALLE DE CONEXIONES'!M4364)&lt;12,(RIGHT('DETALLE DE CONEXIONES'!M4364,5)),(RIGHT('DETALLE DE CONEXIONES'!M4364,6)))</f>
        <v/>
      </c>
      <c r="L4364" s="36">
        <f>IF(C4364="Saliente Local",(IFERROR((LIMPIA(J4364,1)),0)),0)</f>
        <v>0</v>
      </c>
      <c r="M4364" s="36">
        <f>IF(C4364="Saliente Nacional",(IFERROR((LIMPIA(J4364,1)),0)),0)</f>
        <v>0</v>
      </c>
      <c r="N4364" s="36">
        <f>IF(C4364="Saliente Internacional",(IFERROR((LIMPIA(J4364,1)),0)),0)</f>
        <v>0</v>
      </c>
      <c r="O4364" s="36">
        <f>IF(C4364="Saliente Local",(IFERROR((LIMPIA(K4364,1)),0)),0)</f>
        <v>0</v>
      </c>
      <c r="P4364" s="36">
        <f>IF(C4364="Saliente Nacional",(IFERROR((LIMPIA(K4364,1)),0)),0)</f>
        <v>0</v>
      </c>
      <c r="Q4364" s="36">
        <f>IF(C4364="Saliente Internacional",(IFERROR((LIMPIA(K4364,1)),0)),0)</f>
        <v>0</v>
      </c>
      <c r="R4364" s="36">
        <f t="shared" si="205"/>
        <v>0</v>
      </c>
      <c r="S4364" s="36">
        <f t="shared" si="206"/>
        <v>0</v>
      </c>
    </row>
    <row r="4365" spans="1:19" x14ac:dyDescent="0.25">
      <c r="A4365" s="101">
        <f>'DETALLE DE CONEXIONES'!P4365</f>
        <v>0</v>
      </c>
      <c r="B4365" s="36">
        <f>'DETALLE DE CONEXIONES'!I4365</f>
        <v>0</v>
      </c>
      <c r="C4365" s="36">
        <f>'DETALLE DE CONEXIONES'!BB4365</f>
        <v>0</v>
      </c>
      <c r="D4365" s="36">
        <f>'DETALLE DE CONEXIONES'!E4365</f>
        <v>0</v>
      </c>
      <c r="E4365" s="36">
        <f t="shared" si="204"/>
        <v>1</v>
      </c>
      <c r="F4365" s="36">
        <f>IFERROR(LIMPIA('DETALLE DE CONEXIONES'!N4365,1),0)</f>
        <v>0</v>
      </c>
      <c r="G4365" s="36" t="str">
        <f>LEFT('DETALLE DE CONEXIONES'!BE4365,3)</f>
        <v/>
      </c>
      <c r="H4365" s="36" t="str">
        <f>RIGHT('DETALLE DE CONEXIONES'!AK4365,2)</f>
        <v/>
      </c>
      <c r="I4365" s="36" t="str">
        <f>LEFT('DETALLE DE CONEXIONES'!AK4365,3)</f>
        <v/>
      </c>
      <c r="J4365" s="36" t="str">
        <f>LEFT('DETALLE DE CONEXIONES'!M4365,3)</f>
        <v/>
      </c>
      <c r="K4365" s="36" t="str">
        <f>IF(LEN('DETALLE DE CONEXIONES'!M4365)&lt;12,(RIGHT('DETALLE DE CONEXIONES'!M4365,5)),(RIGHT('DETALLE DE CONEXIONES'!M4365,6)))</f>
        <v/>
      </c>
      <c r="L4365" s="36">
        <f>IF(C4365="Saliente Local",(IFERROR((LIMPIA(J4365,1)),0)),0)</f>
        <v>0</v>
      </c>
      <c r="M4365" s="36">
        <f>IF(C4365="Saliente Nacional",(IFERROR((LIMPIA(J4365,1)),0)),0)</f>
        <v>0</v>
      </c>
      <c r="N4365" s="36">
        <f>IF(C4365="Saliente Internacional",(IFERROR((LIMPIA(J4365,1)),0)),0)</f>
        <v>0</v>
      </c>
      <c r="O4365" s="36">
        <f>IF(C4365="Saliente Local",(IFERROR((LIMPIA(K4365,1)),0)),0)</f>
        <v>0</v>
      </c>
      <c r="P4365" s="36">
        <f>IF(C4365="Saliente Nacional",(IFERROR((LIMPIA(K4365,1)),0)),0)</f>
        <v>0</v>
      </c>
      <c r="Q4365" s="36">
        <f>IF(C4365="Saliente Internacional",(IFERROR((LIMPIA(K4365,1)),0)),0)</f>
        <v>0</v>
      </c>
      <c r="R4365" s="36">
        <f t="shared" si="205"/>
        <v>0</v>
      </c>
      <c r="S4365" s="36">
        <f t="shared" si="206"/>
        <v>0</v>
      </c>
    </row>
    <row r="4366" spans="1:19" x14ac:dyDescent="0.25">
      <c r="A4366" s="101">
        <f>'DETALLE DE CONEXIONES'!P4366</f>
        <v>0</v>
      </c>
      <c r="B4366" s="36">
        <f>'DETALLE DE CONEXIONES'!I4366</f>
        <v>0</v>
      </c>
      <c r="C4366" s="36">
        <f>'DETALLE DE CONEXIONES'!BB4366</f>
        <v>0</v>
      </c>
      <c r="D4366" s="36">
        <f>'DETALLE DE CONEXIONES'!E4366</f>
        <v>0</v>
      </c>
      <c r="E4366" s="36">
        <f t="shared" si="204"/>
        <v>1</v>
      </c>
      <c r="F4366" s="36">
        <f>IFERROR(LIMPIA('DETALLE DE CONEXIONES'!N4366,1),0)</f>
        <v>0</v>
      </c>
      <c r="G4366" s="36" t="str">
        <f>LEFT('DETALLE DE CONEXIONES'!BE4366,3)</f>
        <v/>
      </c>
      <c r="H4366" s="36" t="str">
        <f>RIGHT('DETALLE DE CONEXIONES'!AK4366,2)</f>
        <v/>
      </c>
      <c r="I4366" s="36" t="str">
        <f>LEFT('DETALLE DE CONEXIONES'!AK4366,3)</f>
        <v/>
      </c>
      <c r="J4366" s="36" t="str">
        <f>LEFT('DETALLE DE CONEXIONES'!M4366,3)</f>
        <v/>
      </c>
      <c r="K4366" s="36" t="str">
        <f>IF(LEN('DETALLE DE CONEXIONES'!M4366)&lt;12,(RIGHT('DETALLE DE CONEXIONES'!M4366,5)),(RIGHT('DETALLE DE CONEXIONES'!M4366,6)))</f>
        <v/>
      </c>
      <c r="L4366" s="36">
        <f>IF(C4366="Saliente Local",(IFERROR((LIMPIA(J4366,1)),0)),0)</f>
        <v>0</v>
      </c>
      <c r="M4366" s="36">
        <f>IF(C4366="Saliente Nacional",(IFERROR((LIMPIA(J4366,1)),0)),0)</f>
        <v>0</v>
      </c>
      <c r="N4366" s="36">
        <f>IF(C4366="Saliente Internacional",(IFERROR((LIMPIA(J4366,1)),0)),0)</f>
        <v>0</v>
      </c>
      <c r="O4366" s="36">
        <f>IF(C4366="Saliente Local",(IFERROR((LIMPIA(K4366,1)),0)),0)</f>
        <v>0</v>
      </c>
      <c r="P4366" s="36">
        <f>IF(C4366="Saliente Nacional",(IFERROR((LIMPIA(K4366,1)),0)),0)</f>
        <v>0</v>
      </c>
      <c r="Q4366" s="36">
        <f>IF(C4366="Saliente Internacional",(IFERROR((LIMPIA(K4366,1)),0)),0)</f>
        <v>0</v>
      </c>
      <c r="R4366" s="36">
        <f t="shared" si="205"/>
        <v>0</v>
      </c>
      <c r="S4366" s="36">
        <f t="shared" si="206"/>
        <v>0</v>
      </c>
    </row>
    <row r="4367" spans="1:19" x14ac:dyDescent="0.25">
      <c r="A4367" s="101">
        <f>'DETALLE DE CONEXIONES'!P4367</f>
        <v>0</v>
      </c>
      <c r="B4367" s="36">
        <f>'DETALLE DE CONEXIONES'!I4367</f>
        <v>0</v>
      </c>
      <c r="C4367" s="36">
        <f>'DETALLE DE CONEXIONES'!BB4367</f>
        <v>0</v>
      </c>
      <c r="D4367" s="36">
        <f>'DETALLE DE CONEXIONES'!E4367</f>
        <v>0</v>
      </c>
      <c r="E4367" s="36">
        <f t="shared" si="204"/>
        <v>1</v>
      </c>
      <c r="F4367" s="36">
        <f>IFERROR(LIMPIA('DETALLE DE CONEXIONES'!N4367,1),0)</f>
        <v>0</v>
      </c>
      <c r="G4367" s="36" t="str">
        <f>LEFT('DETALLE DE CONEXIONES'!BE4367,3)</f>
        <v/>
      </c>
      <c r="H4367" s="36" t="str">
        <f>RIGHT('DETALLE DE CONEXIONES'!AK4367,2)</f>
        <v/>
      </c>
      <c r="I4367" s="36" t="str">
        <f>LEFT('DETALLE DE CONEXIONES'!AK4367,3)</f>
        <v/>
      </c>
      <c r="J4367" s="36" t="str">
        <f>LEFT('DETALLE DE CONEXIONES'!M4367,3)</f>
        <v/>
      </c>
      <c r="K4367" s="36" t="str">
        <f>IF(LEN('DETALLE DE CONEXIONES'!M4367)&lt;12,(RIGHT('DETALLE DE CONEXIONES'!M4367,5)),(RIGHT('DETALLE DE CONEXIONES'!M4367,6)))</f>
        <v/>
      </c>
      <c r="L4367" s="36">
        <f>IF(C4367="Saliente Local",(IFERROR((LIMPIA(J4367,1)),0)),0)</f>
        <v>0</v>
      </c>
      <c r="M4367" s="36">
        <f>IF(C4367="Saliente Nacional",(IFERROR((LIMPIA(J4367,1)),0)),0)</f>
        <v>0</v>
      </c>
      <c r="N4367" s="36">
        <f>IF(C4367="Saliente Internacional",(IFERROR((LIMPIA(J4367,1)),0)),0)</f>
        <v>0</v>
      </c>
      <c r="O4367" s="36">
        <f>IF(C4367="Saliente Local",(IFERROR((LIMPIA(K4367,1)),0)),0)</f>
        <v>0</v>
      </c>
      <c r="P4367" s="36">
        <f>IF(C4367="Saliente Nacional",(IFERROR((LIMPIA(K4367,1)),0)),0)</f>
        <v>0</v>
      </c>
      <c r="Q4367" s="36">
        <f>IF(C4367="Saliente Internacional",(IFERROR((LIMPIA(K4367,1)),0)),0)</f>
        <v>0</v>
      </c>
      <c r="R4367" s="36">
        <f t="shared" si="205"/>
        <v>0</v>
      </c>
      <c r="S4367" s="36">
        <f t="shared" si="206"/>
        <v>0</v>
      </c>
    </row>
    <row r="4368" spans="1:19" x14ac:dyDescent="0.25">
      <c r="A4368" s="101">
        <f>'DETALLE DE CONEXIONES'!P4368</f>
        <v>0</v>
      </c>
      <c r="B4368" s="36">
        <f>'DETALLE DE CONEXIONES'!I4368</f>
        <v>0</v>
      </c>
      <c r="C4368" s="36">
        <f>'DETALLE DE CONEXIONES'!BB4368</f>
        <v>0</v>
      </c>
      <c r="D4368" s="36">
        <f>'DETALLE DE CONEXIONES'!E4368</f>
        <v>0</v>
      </c>
      <c r="E4368" s="36">
        <f t="shared" si="204"/>
        <v>1</v>
      </c>
      <c r="F4368" s="36">
        <f>IFERROR(LIMPIA('DETALLE DE CONEXIONES'!N4368,1),0)</f>
        <v>0</v>
      </c>
      <c r="G4368" s="36" t="str">
        <f>LEFT('DETALLE DE CONEXIONES'!BE4368,3)</f>
        <v/>
      </c>
      <c r="H4368" s="36" t="str">
        <f>RIGHT('DETALLE DE CONEXIONES'!AK4368,2)</f>
        <v/>
      </c>
      <c r="I4368" s="36" t="str">
        <f>LEFT('DETALLE DE CONEXIONES'!AK4368,3)</f>
        <v/>
      </c>
      <c r="J4368" s="36" t="str">
        <f>LEFT('DETALLE DE CONEXIONES'!M4368,3)</f>
        <v/>
      </c>
      <c r="K4368" s="36" t="str">
        <f>IF(LEN('DETALLE DE CONEXIONES'!M4368)&lt;12,(RIGHT('DETALLE DE CONEXIONES'!M4368,5)),(RIGHT('DETALLE DE CONEXIONES'!M4368,6)))</f>
        <v/>
      </c>
      <c r="L4368" s="36">
        <f>IF(C4368="Saliente Local",(IFERROR((LIMPIA(J4368,1)),0)),0)</f>
        <v>0</v>
      </c>
      <c r="M4368" s="36">
        <f>IF(C4368="Saliente Nacional",(IFERROR((LIMPIA(J4368,1)),0)),0)</f>
        <v>0</v>
      </c>
      <c r="N4368" s="36">
        <f>IF(C4368="Saliente Internacional",(IFERROR((LIMPIA(J4368,1)),0)),0)</f>
        <v>0</v>
      </c>
      <c r="O4368" s="36">
        <f>IF(C4368="Saliente Local",(IFERROR((LIMPIA(K4368,1)),0)),0)</f>
        <v>0</v>
      </c>
      <c r="P4368" s="36">
        <f>IF(C4368="Saliente Nacional",(IFERROR((LIMPIA(K4368,1)),0)),0)</f>
        <v>0</v>
      </c>
      <c r="Q4368" s="36">
        <f>IF(C4368="Saliente Internacional",(IFERROR((LIMPIA(K4368,1)),0)),0)</f>
        <v>0</v>
      </c>
      <c r="R4368" s="36">
        <f t="shared" si="205"/>
        <v>0</v>
      </c>
      <c r="S4368" s="36">
        <f t="shared" si="206"/>
        <v>0</v>
      </c>
    </row>
    <row r="4369" spans="1:19" x14ac:dyDescent="0.25">
      <c r="A4369" s="101">
        <f>'DETALLE DE CONEXIONES'!P4369</f>
        <v>0</v>
      </c>
      <c r="B4369" s="36">
        <f>'DETALLE DE CONEXIONES'!I4369</f>
        <v>0</v>
      </c>
      <c r="C4369" s="36">
        <f>'DETALLE DE CONEXIONES'!BB4369</f>
        <v>0</v>
      </c>
      <c r="D4369" s="36">
        <f>'DETALLE DE CONEXIONES'!E4369</f>
        <v>0</v>
      </c>
      <c r="E4369" s="36">
        <f t="shared" si="204"/>
        <v>1</v>
      </c>
      <c r="F4369" s="36">
        <f>IFERROR(LIMPIA('DETALLE DE CONEXIONES'!N4369,1),0)</f>
        <v>0</v>
      </c>
      <c r="G4369" s="36" t="str">
        <f>LEFT('DETALLE DE CONEXIONES'!BE4369,3)</f>
        <v/>
      </c>
      <c r="H4369" s="36" t="str">
        <f>RIGHT('DETALLE DE CONEXIONES'!AK4369,2)</f>
        <v/>
      </c>
      <c r="I4369" s="36" t="str">
        <f>LEFT('DETALLE DE CONEXIONES'!AK4369,3)</f>
        <v/>
      </c>
      <c r="J4369" s="36" t="str">
        <f>LEFT('DETALLE DE CONEXIONES'!M4369,3)</f>
        <v/>
      </c>
      <c r="K4369" s="36" t="str">
        <f>IF(LEN('DETALLE DE CONEXIONES'!M4369)&lt;12,(RIGHT('DETALLE DE CONEXIONES'!M4369,5)),(RIGHT('DETALLE DE CONEXIONES'!M4369,6)))</f>
        <v/>
      </c>
      <c r="L4369" s="36">
        <f>IF(C4369="Saliente Local",(IFERROR((LIMPIA(J4369,1)),0)),0)</f>
        <v>0</v>
      </c>
      <c r="M4369" s="36">
        <f>IF(C4369="Saliente Nacional",(IFERROR((LIMPIA(J4369,1)),0)),0)</f>
        <v>0</v>
      </c>
      <c r="N4369" s="36">
        <f>IF(C4369="Saliente Internacional",(IFERROR((LIMPIA(J4369,1)),0)),0)</f>
        <v>0</v>
      </c>
      <c r="O4369" s="36">
        <f>IF(C4369="Saliente Local",(IFERROR((LIMPIA(K4369,1)),0)),0)</f>
        <v>0</v>
      </c>
      <c r="P4369" s="36">
        <f>IF(C4369="Saliente Nacional",(IFERROR((LIMPIA(K4369,1)),0)),0)</f>
        <v>0</v>
      </c>
      <c r="Q4369" s="36">
        <f>IF(C4369="Saliente Internacional",(IFERROR((LIMPIA(K4369,1)),0)),0)</f>
        <v>0</v>
      </c>
      <c r="R4369" s="36">
        <f t="shared" si="205"/>
        <v>0</v>
      </c>
      <c r="S4369" s="36">
        <f t="shared" si="206"/>
        <v>0</v>
      </c>
    </row>
    <row r="4370" spans="1:19" x14ac:dyDescent="0.25">
      <c r="A4370" s="101">
        <f>'DETALLE DE CONEXIONES'!P4370</f>
        <v>0</v>
      </c>
      <c r="B4370" s="36">
        <f>'DETALLE DE CONEXIONES'!I4370</f>
        <v>0</v>
      </c>
      <c r="C4370" s="36">
        <f>'DETALLE DE CONEXIONES'!BB4370</f>
        <v>0</v>
      </c>
      <c r="D4370" s="36">
        <f>'DETALLE DE CONEXIONES'!E4370</f>
        <v>0</v>
      </c>
      <c r="E4370" s="36">
        <f t="shared" si="204"/>
        <v>1</v>
      </c>
      <c r="F4370" s="36">
        <f>IFERROR(LIMPIA('DETALLE DE CONEXIONES'!N4370,1),0)</f>
        <v>0</v>
      </c>
      <c r="G4370" s="36" t="str">
        <f>LEFT('DETALLE DE CONEXIONES'!BE4370,3)</f>
        <v/>
      </c>
      <c r="H4370" s="36" t="str">
        <f>RIGHT('DETALLE DE CONEXIONES'!AK4370,2)</f>
        <v/>
      </c>
      <c r="I4370" s="36" t="str">
        <f>LEFT('DETALLE DE CONEXIONES'!AK4370,3)</f>
        <v/>
      </c>
      <c r="J4370" s="36" t="str">
        <f>LEFT('DETALLE DE CONEXIONES'!M4370,3)</f>
        <v/>
      </c>
      <c r="K4370" s="36" t="str">
        <f>IF(LEN('DETALLE DE CONEXIONES'!M4370)&lt;12,(RIGHT('DETALLE DE CONEXIONES'!M4370,5)),(RIGHT('DETALLE DE CONEXIONES'!M4370,6)))</f>
        <v/>
      </c>
      <c r="L4370" s="36">
        <f>IF(C4370="Saliente Local",(IFERROR((LIMPIA(J4370,1)),0)),0)</f>
        <v>0</v>
      </c>
      <c r="M4370" s="36">
        <f>IF(C4370="Saliente Nacional",(IFERROR((LIMPIA(J4370,1)),0)),0)</f>
        <v>0</v>
      </c>
      <c r="N4370" s="36">
        <f>IF(C4370="Saliente Internacional",(IFERROR((LIMPIA(J4370,1)),0)),0)</f>
        <v>0</v>
      </c>
      <c r="O4370" s="36">
        <f>IF(C4370="Saliente Local",(IFERROR((LIMPIA(K4370,1)),0)),0)</f>
        <v>0</v>
      </c>
      <c r="P4370" s="36">
        <f>IF(C4370="Saliente Nacional",(IFERROR((LIMPIA(K4370,1)),0)),0)</f>
        <v>0</v>
      </c>
      <c r="Q4370" s="36">
        <f>IF(C4370="Saliente Internacional",(IFERROR((LIMPIA(K4370,1)),0)),0)</f>
        <v>0</v>
      </c>
      <c r="R4370" s="36">
        <f t="shared" si="205"/>
        <v>0</v>
      </c>
      <c r="S4370" s="36">
        <f t="shared" si="206"/>
        <v>0</v>
      </c>
    </row>
    <row r="4371" spans="1:19" x14ac:dyDescent="0.25">
      <c r="A4371" s="101">
        <f>'DETALLE DE CONEXIONES'!P4371</f>
        <v>0</v>
      </c>
      <c r="B4371" s="36">
        <f>'DETALLE DE CONEXIONES'!I4371</f>
        <v>0</v>
      </c>
      <c r="C4371" s="36">
        <f>'DETALLE DE CONEXIONES'!BB4371</f>
        <v>0</v>
      </c>
      <c r="D4371" s="36">
        <f>'DETALLE DE CONEXIONES'!E4371</f>
        <v>0</v>
      </c>
      <c r="E4371" s="36">
        <f t="shared" si="204"/>
        <v>1</v>
      </c>
      <c r="F4371" s="36">
        <f>IFERROR(LIMPIA('DETALLE DE CONEXIONES'!N4371,1),0)</f>
        <v>0</v>
      </c>
      <c r="G4371" s="36" t="str">
        <f>LEFT('DETALLE DE CONEXIONES'!BE4371,3)</f>
        <v/>
      </c>
      <c r="H4371" s="36" t="str">
        <f>RIGHT('DETALLE DE CONEXIONES'!AK4371,2)</f>
        <v/>
      </c>
      <c r="I4371" s="36" t="str">
        <f>LEFT('DETALLE DE CONEXIONES'!AK4371,3)</f>
        <v/>
      </c>
      <c r="J4371" s="36" t="str">
        <f>LEFT('DETALLE DE CONEXIONES'!M4371,3)</f>
        <v/>
      </c>
      <c r="K4371" s="36" t="str">
        <f>IF(LEN('DETALLE DE CONEXIONES'!M4371)&lt;12,(RIGHT('DETALLE DE CONEXIONES'!M4371,5)),(RIGHT('DETALLE DE CONEXIONES'!M4371,6)))</f>
        <v/>
      </c>
      <c r="L4371" s="36">
        <f>IF(C4371="Saliente Local",(IFERROR((LIMPIA(J4371,1)),0)),0)</f>
        <v>0</v>
      </c>
      <c r="M4371" s="36">
        <f>IF(C4371="Saliente Nacional",(IFERROR((LIMPIA(J4371,1)),0)),0)</f>
        <v>0</v>
      </c>
      <c r="N4371" s="36">
        <f>IF(C4371="Saliente Internacional",(IFERROR((LIMPIA(J4371,1)),0)),0)</f>
        <v>0</v>
      </c>
      <c r="O4371" s="36">
        <f>IF(C4371="Saliente Local",(IFERROR((LIMPIA(K4371,1)),0)),0)</f>
        <v>0</v>
      </c>
      <c r="P4371" s="36">
        <f>IF(C4371="Saliente Nacional",(IFERROR((LIMPIA(K4371,1)),0)),0)</f>
        <v>0</v>
      </c>
      <c r="Q4371" s="36">
        <f>IF(C4371="Saliente Internacional",(IFERROR((LIMPIA(K4371,1)),0)),0)</f>
        <v>0</v>
      </c>
      <c r="R4371" s="36">
        <f t="shared" si="205"/>
        <v>0</v>
      </c>
      <c r="S4371" s="36">
        <f t="shared" si="206"/>
        <v>0</v>
      </c>
    </row>
    <row r="4372" spans="1:19" x14ac:dyDescent="0.25">
      <c r="A4372" s="101">
        <f>'DETALLE DE CONEXIONES'!P4372</f>
        <v>0</v>
      </c>
      <c r="B4372" s="36">
        <f>'DETALLE DE CONEXIONES'!I4372</f>
        <v>0</v>
      </c>
      <c r="C4372" s="36">
        <f>'DETALLE DE CONEXIONES'!BB4372</f>
        <v>0</v>
      </c>
      <c r="D4372" s="36">
        <f>'DETALLE DE CONEXIONES'!E4372</f>
        <v>0</v>
      </c>
      <c r="E4372" s="36">
        <f t="shared" si="204"/>
        <v>1</v>
      </c>
      <c r="F4372" s="36">
        <f>IFERROR(LIMPIA('DETALLE DE CONEXIONES'!N4372,1),0)</f>
        <v>0</v>
      </c>
      <c r="G4372" s="36" t="str">
        <f>LEFT('DETALLE DE CONEXIONES'!BE4372,3)</f>
        <v/>
      </c>
      <c r="H4372" s="36" t="str">
        <f>RIGHT('DETALLE DE CONEXIONES'!AK4372,2)</f>
        <v/>
      </c>
      <c r="I4372" s="36" t="str">
        <f>LEFT('DETALLE DE CONEXIONES'!AK4372,3)</f>
        <v/>
      </c>
      <c r="J4372" s="36" t="str">
        <f>LEFT('DETALLE DE CONEXIONES'!M4372,3)</f>
        <v/>
      </c>
      <c r="K4372" s="36" t="str">
        <f>IF(LEN('DETALLE DE CONEXIONES'!M4372)&lt;12,(RIGHT('DETALLE DE CONEXIONES'!M4372,5)),(RIGHT('DETALLE DE CONEXIONES'!M4372,6)))</f>
        <v/>
      </c>
      <c r="L4372" s="36">
        <f>IF(C4372="Saliente Local",(IFERROR((LIMPIA(J4372,1)),0)),0)</f>
        <v>0</v>
      </c>
      <c r="M4372" s="36">
        <f>IF(C4372="Saliente Nacional",(IFERROR((LIMPIA(J4372,1)),0)),0)</f>
        <v>0</v>
      </c>
      <c r="N4372" s="36">
        <f>IF(C4372="Saliente Internacional",(IFERROR((LIMPIA(J4372,1)),0)),0)</f>
        <v>0</v>
      </c>
      <c r="O4372" s="36">
        <f>IF(C4372="Saliente Local",(IFERROR((LIMPIA(K4372,1)),0)),0)</f>
        <v>0</v>
      </c>
      <c r="P4372" s="36">
        <f>IF(C4372="Saliente Nacional",(IFERROR((LIMPIA(K4372,1)),0)),0)</f>
        <v>0</v>
      </c>
      <c r="Q4372" s="36">
        <f>IF(C4372="Saliente Internacional",(IFERROR((LIMPIA(K4372,1)),0)),0)</f>
        <v>0</v>
      </c>
      <c r="R4372" s="36">
        <f t="shared" si="205"/>
        <v>0</v>
      </c>
      <c r="S4372" s="36">
        <f t="shared" si="206"/>
        <v>0</v>
      </c>
    </row>
    <row r="4373" spans="1:19" x14ac:dyDescent="0.25">
      <c r="A4373" s="101">
        <f>'DETALLE DE CONEXIONES'!P4373</f>
        <v>0</v>
      </c>
      <c r="B4373" s="36">
        <f>'DETALLE DE CONEXIONES'!I4373</f>
        <v>0</v>
      </c>
      <c r="C4373" s="36">
        <f>'DETALLE DE CONEXIONES'!BB4373</f>
        <v>0</v>
      </c>
      <c r="D4373" s="36">
        <f>'DETALLE DE CONEXIONES'!E4373</f>
        <v>0</v>
      </c>
      <c r="E4373" s="36">
        <f t="shared" si="204"/>
        <v>1</v>
      </c>
      <c r="F4373" s="36">
        <f>IFERROR(LIMPIA('DETALLE DE CONEXIONES'!N4373,1),0)</f>
        <v>0</v>
      </c>
      <c r="G4373" s="36" t="str">
        <f>LEFT('DETALLE DE CONEXIONES'!BE4373,3)</f>
        <v/>
      </c>
      <c r="H4373" s="36" t="str">
        <f>RIGHT('DETALLE DE CONEXIONES'!AK4373,2)</f>
        <v/>
      </c>
      <c r="I4373" s="36" t="str">
        <f>LEFT('DETALLE DE CONEXIONES'!AK4373,3)</f>
        <v/>
      </c>
      <c r="J4373" s="36" t="str">
        <f>LEFT('DETALLE DE CONEXIONES'!M4373,3)</f>
        <v/>
      </c>
      <c r="K4373" s="36" t="str">
        <f>IF(LEN('DETALLE DE CONEXIONES'!M4373)&lt;12,(RIGHT('DETALLE DE CONEXIONES'!M4373,5)),(RIGHT('DETALLE DE CONEXIONES'!M4373,6)))</f>
        <v/>
      </c>
      <c r="L4373" s="36">
        <f>IF(C4373="Saliente Local",(IFERROR((LIMPIA(J4373,1)),0)),0)</f>
        <v>0</v>
      </c>
      <c r="M4373" s="36">
        <f>IF(C4373="Saliente Nacional",(IFERROR((LIMPIA(J4373,1)),0)),0)</f>
        <v>0</v>
      </c>
      <c r="N4373" s="36">
        <f>IF(C4373="Saliente Internacional",(IFERROR((LIMPIA(J4373,1)),0)),0)</f>
        <v>0</v>
      </c>
      <c r="O4373" s="36">
        <f>IF(C4373="Saliente Local",(IFERROR((LIMPIA(K4373,1)),0)),0)</f>
        <v>0</v>
      </c>
      <c r="P4373" s="36">
        <f>IF(C4373="Saliente Nacional",(IFERROR((LIMPIA(K4373,1)),0)),0)</f>
        <v>0</v>
      </c>
      <c r="Q4373" s="36">
        <f>IF(C4373="Saliente Internacional",(IFERROR((LIMPIA(K4373,1)),0)),0)</f>
        <v>0</v>
      </c>
      <c r="R4373" s="36">
        <f t="shared" si="205"/>
        <v>0</v>
      </c>
      <c r="S4373" s="36">
        <f t="shared" si="206"/>
        <v>0</v>
      </c>
    </row>
    <row r="4374" spans="1:19" x14ac:dyDescent="0.25">
      <c r="A4374" s="101">
        <f>'DETALLE DE CONEXIONES'!P4374</f>
        <v>0</v>
      </c>
      <c r="B4374" s="36">
        <f>'DETALLE DE CONEXIONES'!I4374</f>
        <v>0</v>
      </c>
      <c r="C4374" s="36">
        <f>'DETALLE DE CONEXIONES'!BB4374</f>
        <v>0</v>
      </c>
      <c r="D4374" s="36">
        <f>'DETALLE DE CONEXIONES'!E4374</f>
        <v>0</v>
      </c>
      <c r="E4374" s="36">
        <f t="shared" si="204"/>
        <v>1</v>
      </c>
      <c r="F4374" s="36">
        <f>IFERROR(LIMPIA('DETALLE DE CONEXIONES'!N4374,1),0)</f>
        <v>0</v>
      </c>
      <c r="G4374" s="36" t="str">
        <f>LEFT('DETALLE DE CONEXIONES'!BE4374,3)</f>
        <v/>
      </c>
      <c r="H4374" s="36" t="str">
        <f>RIGHT('DETALLE DE CONEXIONES'!AK4374,2)</f>
        <v/>
      </c>
      <c r="I4374" s="36" t="str">
        <f>LEFT('DETALLE DE CONEXIONES'!AK4374,3)</f>
        <v/>
      </c>
      <c r="J4374" s="36" t="str">
        <f>LEFT('DETALLE DE CONEXIONES'!M4374,3)</f>
        <v/>
      </c>
      <c r="K4374" s="36" t="str">
        <f>IF(LEN('DETALLE DE CONEXIONES'!M4374)&lt;12,(RIGHT('DETALLE DE CONEXIONES'!M4374,5)),(RIGHT('DETALLE DE CONEXIONES'!M4374,6)))</f>
        <v/>
      </c>
      <c r="L4374" s="36">
        <f>IF(C4374="Saliente Local",(IFERROR((LIMPIA(J4374,1)),0)),0)</f>
        <v>0</v>
      </c>
      <c r="M4374" s="36">
        <f>IF(C4374="Saliente Nacional",(IFERROR((LIMPIA(J4374,1)),0)),0)</f>
        <v>0</v>
      </c>
      <c r="N4374" s="36">
        <f>IF(C4374="Saliente Internacional",(IFERROR((LIMPIA(J4374,1)),0)),0)</f>
        <v>0</v>
      </c>
      <c r="O4374" s="36">
        <f>IF(C4374="Saliente Local",(IFERROR((LIMPIA(K4374,1)),0)),0)</f>
        <v>0</v>
      </c>
      <c r="P4374" s="36">
        <f>IF(C4374="Saliente Nacional",(IFERROR((LIMPIA(K4374,1)),0)),0)</f>
        <v>0</v>
      </c>
      <c r="Q4374" s="36">
        <f>IF(C4374="Saliente Internacional",(IFERROR((LIMPIA(K4374,1)),0)),0)</f>
        <v>0</v>
      </c>
      <c r="R4374" s="36">
        <f t="shared" si="205"/>
        <v>0</v>
      </c>
      <c r="S4374" s="36">
        <f t="shared" si="206"/>
        <v>0</v>
      </c>
    </row>
    <row r="4375" spans="1:19" x14ac:dyDescent="0.25">
      <c r="A4375" s="101">
        <f>'DETALLE DE CONEXIONES'!P4375</f>
        <v>0</v>
      </c>
      <c r="B4375" s="36">
        <f>'DETALLE DE CONEXIONES'!I4375</f>
        <v>0</v>
      </c>
      <c r="C4375" s="36">
        <f>'DETALLE DE CONEXIONES'!BB4375</f>
        <v>0</v>
      </c>
      <c r="D4375" s="36">
        <f>'DETALLE DE CONEXIONES'!E4375</f>
        <v>0</v>
      </c>
      <c r="E4375" s="36">
        <f t="shared" si="204"/>
        <v>1</v>
      </c>
      <c r="F4375" s="36">
        <f>IFERROR(LIMPIA('DETALLE DE CONEXIONES'!N4375,1),0)</f>
        <v>0</v>
      </c>
      <c r="G4375" s="36" t="str">
        <f>LEFT('DETALLE DE CONEXIONES'!BE4375,3)</f>
        <v/>
      </c>
      <c r="H4375" s="36" t="str">
        <f>RIGHT('DETALLE DE CONEXIONES'!AK4375,2)</f>
        <v/>
      </c>
      <c r="I4375" s="36" t="str">
        <f>LEFT('DETALLE DE CONEXIONES'!AK4375,3)</f>
        <v/>
      </c>
      <c r="J4375" s="36" t="str">
        <f>LEFT('DETALLE DE CONEXIONES'!M4375,3)</f>
        <v/>
      </c>
      <c r="K4375" s="36" t="str">
        <f>IF(LEN('DETALLE DE CONEXIONES'!M4375)&lt;12,(RIGHT('DETALLE DE CONEXIONES'!M4375,5)),(RIGHT('DETALLE DE CONEXIONES'!M4375,6)))</f>
        <v/>
      </c>
      <c r="L4375" s="36">
        <f>IF(C4375="Saliente Local",(IFERROR((LIMPIA(J4375,1)),0)),0)</f>
        <v>0</v>
      </c>
      <c r="M4375" s="36">
        <f>IF(C4375="Saliente Nacional",(IFERROR((LIMPIA(J4375,1)),0)),0)</f>
        <v>0</v>
      </c>
      <c r="N4375" s="36">
        <f>IF(C4375="Saliente Internacional",(IFERROR((LIMPIA(J4375,1)),0)),0)</f>
        <v>0</v>
      </c>
      <c r="O4375" s="36">
        <f>IF(C4375="Saliente Local",(IFERROR((LIMPIA(K4375,1)),0)),0)</f>
        <v>0</v>
      </c>
      <c r="P4375" s="36">
        <f>IF(C4375="Saliente Nacional",(IFERROR((LIMPIA(K4375,1)),0)),0)</f>
        <v>0</v>
      </c>
      <c r="Q4375" s="36">
        <f>IF(C4375="Saliente Internacional",(IFERROR((LIMPIA(K4375,1)),0)),0)</f>
        <v>0</v>
      </c>
      <c r="R4375" s="36">
        <f t="shared" si="205"/>
        <v>0</v>
      </c>
      <c r="S4375" s="36">
        <f t="shared" si="206"/>
        <v>0</v>
      </c>
    </row>
    <row r="4376" spans="1:19" x14ac:dyDescent="0.25">
      <c r="A4376" s="101">
        <f>'DETALLE DE CONEXIONES'!P4376</f>
        <v>0</v>
      </c>
      <c r="B4376" s="36">
        <f>'DETALLE DE CONEXIONES'!I4376</f>
        <v>0</v>
      </c>
      <c r="C4376" s="36">
        <f>'DETALLE DE CONEXIONES'!BB4376</f>
        <v>0</v>
      </c>
      <c r="D4376" s="36">
        <f>'DETALLE DE CONEXIONES'!E4376</f>
        <v>0</v>
      </c>
      <c r="E4376" s="36">
        <f t="shared" si="204"/>
        <v>1</v>
      </c>
      <c r="F4376" s="36">
        <f>IFERROR(LIMPIA('DETALLE DE CONEXIONES'!N4376,1),0)</f>
        <v>0</v>
      </c>
      <c r="G4376" s="36" t="str">
        <f>LEFT('DETALLE DE CONEXIONES'!BE4376,3)</f>
        <v/>
      </c>
      <c r="H4376" s="36" t="str">
        <f>RIGHT('DETALLE DE CONEXIONES'!AK4376,2)</f>
        <v/>
      </c>
      <c r="I4376" s="36" t="str">
        <f>LEFT('DETALLE DE CONEXIONES'!AK4376,3)</f>
        <v/>
      </c>
      <c r="J4376" s="36" t="str">
        <f>LEFT('DETALLE DE CONEXIONES'!M4376,3)</f>
        <v/>
      </c>
      <c r="K4376" s="36" t="str">
        <f>IF(LEN('DETALLE DE CONEXIONES'!M4376)&lt;12,(RIGHT('DETALLE DE CONEXIONES'!M4376,5)),(RIGHT('DETALLE DE CONEXIONES'!M4376,6)))</f>
        <v/>
      </c>
      <c r="L4376" s="36">
        <f>IF(C4376="Saliente Local",(IFERROR((LIMPIA(J4376,1)),0)),0)</f>
        <v>0</v>
      </c>
      <c r="M4376" s="36">
        <f>IF(C4376="Saliente Nacional",(IFERROR((LIMPIA(J4376,1)),0)),0)</f>
        <v>0</v>
      </c>
      <c r="N4376" s="36">
        <f>IF(C4376="Saliente Internacional",(IFERROR((LIMPIA(J4376,1)),0)),0)</f>
        <v>0</v>
      </c>
      <c r="O4376" s="36">
        <f>IF(C4376="Saliente Local",(IFERROR((LIMPIA(K4376,1)),0)),0)</f>
        <v>0</v>
      </c>
      <c r="P4376" s="36">
        <f>IF(C4376="Saliente Nacional",(IFERROR((LIMPIA(K4376,1)),0)),0)</f>
        <v>0</v>
      </c>
      <c r="Q4376" s="36">
        <f>IF(C4376="Saliente Internacional",(IFERROR((LIMPIA(K4376,1)),0)),0)</f>
        <v>0</v>
      </c>
      <c r="R4376" s="36">
        <f t="shared" si="205"/>
        <v>0</v>
      </c>
      <c r="S4376" s="36">
        <f t="shared" si="206"/>
        <v>0</v>
      </c>
    </row>
    <row r="4377" spans="1:19" x14ac:dyDescent="0.25">
      <c r="A4377" s="101">
        <f>'DETALLE DE CONEXIONES'!P4377</f>
        <v>0</v>
      </c>
      <c r="B4377" s="36">
        <f>'DETALLE DE CONEXIONES'!I4377</f>
        <v>0</v>
      </c>
      <c r="C4377" s="36">
        <f>'DETALLE DE CONEXIONES'!BB4377</f>
        <v>0</v>
      </c>
      <c r="D4377" s="36">
        <f>'DETALLE DE CONEXIONES'!E4377</f>
        <v>0</v>
      </c>
      <c r="E4377" s="36">
        <f t="shared" si="204"/>
        <v>1</v>
      </c>
      <c r="F4377" s="36">
        <f>IFERROR(LIMPIA('DETALLE DE CONEXIONES'!N4377,1),0)</f>
        <v>0</v>
      </c>
      <c r="G4377" s="36" t="str">
        <f>LEFT('DETALLE DE CONEXIONES'!BE4377,3)</f>
        <v/>
      </c>
      <c r="H4377" s="36" t="str">
        <f>RIGHT('DETALLE DE CONEXIONES'!AK4377,2)</f>
        <v/>
      </c>
      <c r="I4377" s="36" t="str">
        <f>LEFT('DETALLE DE CONEXIONES'!AK4377,3)</f>
        <v/>
      </c>
      <c r="J4377" s="36" t="str">
        <f>LEFT('DETALLE DE CONEXIONES'!M4377,3)</f>
        <v/>
      </c>
      <c r="K4377" s="36" t="str">
        <f>IF(LEN('DETALLE DE CONEXIONES'!M4377)&lt;12,(RIGHT('DETALLE DE CONEXIONES'!M4377,5)),(RIGHT('DETALLE DE CONEXIONES'!M4377,6)))</f>
        <v/>
      </c>
      <c r="L4377" s="36">
        <f>IF(C4377="Saliente Local",(IFERROR((LIMPIA(J4377,1)),0)),0)</f>
        <v>0</v>
      </c>
      <c r="M4377" s="36">
        <f>IF(C4377="Saliente Nacional",(IFERROR((LIMPIA(J4377,1)),0)),0)</f>
        <v>0</v>
      </c>
      <c r="N4377" s="36">
        <f>IF(C4377="Saliente Internacional",(IFERROR((LIMPIA(J4377,1)),0)),0)</f>
        <v>0</v>
      </c>
      <c r="O4377" s="36">
        <f>IF(C4377="Saliente Local",(IFERROR((LIMPIA(K4377,1)),0)),0)</f>
        <v>0</v>
      </c>
      <c r="P4377" s="36">
        <f>IF(C4377="Saliente Nacional",(IFERROR((LIMPIA(K4377,1)),0)),0)</f>
        <v>0</v>
      </c>
      <c r="Q4377" s="36">
        <f>IF(C4377="Saliente Internacional",(IFERROR((LIMPIA(K4377,1)),0)),0)</f>
        <v>0</v>
      </c>
      <c r="R4377" s="36">
        <f t="shared" si="205"/>
        <v>0</v>
      </c>
      <c r="S4377" s="36">
        <f t="shared" si="206"/>
        <v>0</v>
      </c>
    </row>
    <row r="4378" spans="1:19" x14ac:dyDescent="0.25">
      <c r="A4378" s="101">
        <f>'DETALLE DE CONEXIONES'!P4378</f>
        <v>0</v>
      </c>
      <c r="B4378" s="36">
        <f>'DETALLE DE CONEXIONES'!I4378</f>
        <v>0</v>
      </c>
      <c r="C4378" s="36">
        <f>'DETALLE DE CONEXIONES'!BB4378</f>
        <v>0</v>
      </c>
      <c r="D4378" s="36">
        <f>'DETALLE DE CONEXIONES'!E4378</f>
        <v>0</v>
      </c>
      <c r="E4378" s="36">
        <f t="shared" si="204"/>
        <v>1</v>
      </c>
      <c r="F4378" s="36">
        <f>IFERROR(LIMPIA('DETALLE DE CONEXIONES'!N4378,1),0)</f>
        <v>0</v>
      </c>
      <c r="G4378" s="36" t="str">
        <f>LEFT('DETALLE DE CONEXIONES'!BE4378,3)</f>
        <v/>
      </c>
      <c r="H4378" s="36" t="str">
        <f>RIGHT('DETALLE DE CONEXIONES'!AK4378,2)</f>
        <v/>
      </c>
      <c r="I4378" s="36" t="str">
        <f>LEFT('DETALLE DE CONEXIONES'!AK4378,3)</f>
        <v/>
      </c>
      <c r="J4378" s="36" t="str">
        <f>LEFT('DETALLE DE CONEXIONES'!M4378,3)</f>
        <v/>
      </c>
      <c r="K4378" s="36" t="str">
        <f>IF(LEN('DETALLE DE CONEXIONES'!M4378)&lt;12,(RIGHT('DETALLE DE CONEXIONES'!M4378,5)),(RIGHT('DETALLE DE CONEXIONES'!M4378,6)))</f>
        <v/>
      </c>
      <c r="L4378" s="36">
        <f>IF(C4378="Saliente Local",(IFERROR((LIMPIA(J4378,1)),0)),0)</f>
        <v>0</v>
      </c>
      <c r="M4378" s="36">
        <f>IF(C4378="Saliente Nacional",(IFERROR((LIMPIA(J4378,1)),0)),0)</f>
        <v>0</v>
      </c>
      <c r="N4378" s="36">
        <f>IF(C4378="Saliente Internacional",(IFERROR((LIMPIA(J4378,1)),0)),0)</f>
        <v>0</v>
      </c>
      <c r="O4378" s="36">
        <f>IF(C4378="Saliente Local",(IFERROR((LIMPIA(K4378,1)),0)),0)</f>
        <v>0</v>
      </c>
      <c r="P4378" s="36">
        <f>IF(C4378="Saliente Nacional",(IFERROR((LIMPIA(K4378,1)),0)),0)</f>
        <v>0</v>
      </c>
      <c r="Q4378" s="36">
        <f>IF(C4378="Saliente Internacional",(IFERROR((LIMPIA(K4378,1)),0)),0)</f>
        <v>0</v>
      </c>
      <c r="R4378" s="36">
        <f t="shared" si="205"/>
        <v>0</v>
      </c>
      <c r="S4378" s="36">
        <f t="shared" si="206"/>
        <v>0</v>
      </c>
    </row>
    <row r="4379" spans="1:19" x14ac:dyDescent="0.25">
      <c r="A4379" s="101">
        <f>'DETALLE DE CONEXIONES'!P4379</f>
        <v>0</v>
      </c>
      <c r="B4379" s="36">
        <f>'DETALLE DE CONEXIONES'!I4379</f>
        <v>0</v>
      </c>
      <c r="C4379" s="36">
        <f>'DETALLE DE CONEXIONES'!BB4379</f>
        <v>0</v>
      </c>
      <c r="D4379" s="36">
        <f>'DETALLE DE CONEXIONES'!E4379</f>
        <v>0</v>
      </c>
      <c r="E4379" s="36">
        <f t="shared" si="204"/>
        <v>1</v>
      </c>
      <c r="F4379" s="36">
        <f>IFERROR(LIMPIA('DETALLE DE CONEXIONES'!N4379,1),0)</f>
        <v>0</v>
      </c>
      <c r="G4379" s="36" t="str">
        <f>LEFT('DETALLE DE CONEXIONES'!BE4379,3)</f>
        <v/>
      </c>
      <c r="H4379" s="36" t="str">
        <f>RIGHT('DETALLE DE CONEXIONES'!AK4379,2)</f>
        <v/>
      </c>
      <c r="I4379" s="36" t="str">
        <f>LEFT('DETALLE DE CONEXIONES'!AK4379,3)</f>
        <v/>
      </c>
      <c r="J4379" s="36" t="str">
        <f>LEFT('DETALLE DE CONEXIONES'!M4379,3)</f>
        <v/>
      </c>
      <c r="K4379" s="36" t="str">
        <f>IF(LEN('DETALLE DE CONEXIONES'!M4379)&lt;12,(RIGHT('DETALLE DE CONEXIONES'!M4379,5)),(RIGHT('DETALLE DE CONEXIONES'!M4379,6)))</f>
        <v/>
      </c>
      <c r="L4379" s="36">
        <f>IF(C4379="Saliente Local",(IFERROR((LIMPIA(J4379,1)),0)),0)</f>
        <v>0</v>
      </c>
      <c r="M4379" s="36">
        <f>IF(C4379="Saliente Nacional",(IFERROR((LIMPIA(J4379,1)),0)),0)</f>
        <v>0</v>
      </c>
      <c r="N4379" s="36">
        <f>IF(C4379="Saliente Internacional",(IFERROR((LIMPIA(J4379,1)),0)),0)</f>
        <v>0</v>
      </c>
      <c r="O4379" s="36">
        <f>IF(C4379="Saliente Local",(IFERROR((LIMPIA(K4379,1)),0)),0)</f>
        <v>0</v>
      </c>
      <c r="P4379" s="36">
        <f>IF(C4379="Saliente Nacional",(IFERROR((LIMPIA(K4379,1)),0)),0)</f>
        <v>0</v>
      </c>
      <c r="Q4379" s="36">
        <f>IF(C4379="Saliente Internacional",(IFERROR((LIMPIA(K4379,1)),0)),0)</f>
        <v>0</v>
      </c>
      <c r="R4379" s="36">
        <f t="shared" si="205"/>
        <v>0</v>
      </c>
      <c r="S4379" s="36">
        <f t="shared" si="206"/>
        <v>0</v>
      </c>
    </row>
    <row r="4380" spans="1:19" x14ac:dyDescent="0.25">
      <c r="A4380" s="101">
        <f>'DETALLE DE CONEXIONES'!P4380</f>
        <v>0</v>
      </c>
      <c r="B4380" s="36">
        <f>'DETALLE DE CONEXIONES'!I4380</f>
        <v>0</v>
      </c>
      <c r="C4380" s="36">
        <f>'DETALLE DE CONEXIONES'!BB4380</f>
        <v>0</v>
      </c>
      <c r="D4380" s="36">
        <f>'DETALLE DE CONEXIONES'!E4380</f>
        <v>0</v>
      </c>
      <c r="E4380" s="36">
        <f t="shared" si="204"/>
        <v>1</v>
      </c>
      <c r="F4380" s="36">
        <f>IFERROR(LIMPIA('DETALLE DE CONEXIONES'!N4380,1),0)</f>
        <v>0</v>
      </c>
      <c r="G4380" s="36" t="str">
        <f>LEFT('DETALLE DE CONEXIONES'!BE4380,3)</f>
        <v/>
      </c>
      <c r="H4380" s="36" t="str">
        <f>RIGHT('DETALLE DE CONEXIONES'!AK4380,2)</f>
        <v/>
      </c>
      <c r="I4380" s="36" t="str">
        <f>LEFT('DETALLE DE CONEXIONES'!AK4380,3)</f>
        <v/>
      </c>
      <c r="J4380" s="36" t="str">
        <f>LEFT('DETALLE DE CONEXIONES'!M4380,3)</f>
        <v/>
      </c>
      <c r="K4380" s="36" t="str">
        <f>IF(LEN('DETALLE DE CONEXIONES'!M4380)&lt;12,(RIGHT('DETALLE DE CONEXIONES'!M4380,5)),(RIGHT('DETALLE DE CONEXIONES'!M4380,6)))</f>
        <v/>
      </c>
      <c r="L4380" s="36">
        <f>IF(C4380="Saliente Local",(IFERROR((LIMPIA(J4380,1)),0)),0)</f>
        <v>0</v>
      </c>
      <c r="M4380" s="36">
        <f>IF(C4380="Saliente Nacional",(IFERROR((LIMPIA(J4380,1)),0)),0)</f>
        <v>0</v>
      </c>
      <c r="N4380" s="36">
        <f>IF(C4380="Saliente Internacional",(IFERROR((LIMPIA(J4380,1)),0)),0)</f>
        <v>0</v>
      </c>
      <c r="O4380" s="36">
        <f>IF(C4380="Saliente Local",(IFERROR((LIMPIA(K4380,1)),0)),0)</f>
        <v>0</v>
      </c>
      <c r="P4380" s="36">
        <f>IF(C4380="Saliente Nacional",(IFERROR((LIMPIA(K4380,1)),0)),0)</f>
        <v>0</v>
      </c>
      <c r="Q4380" s="36">
        <f>IF(C4380="Saliente Internacional",(IFERROR((LIMPIA(K4380,1)),0)),0)</f>
        <v>0</v>
      </c>
      <c r="R4380" s="36">
        <f t="shared" si="205"/>
        <v>0</v>
      </c>
      <c r="S4380" s="36">
        <f t="shared" si="206"/>
        <v>0</v>
      </c>
    </row>
    <row r="4381" spans="1:19" x14ac:dyDescent="0.25">
      <c r="A4381" s="101">
        <f>'DETALLE DE CONEXIONES'!P4381</f>
        <v>0</v>
      </c>
      <c r="B4381" s="36">
        <f>'DETALLE DE CONEXIONES'!I4381</f>
        <v>0</v>
      </c>
      <c r="C4381" s="36">
        <f>'DETALLE DE CONEXIONES'!BB4381</f>
        <v>0</v>
      </c>
      <c r="D4381" s="36">
        <f>'DETALLE DE CONEXIONES'!E4381</f>
        <v>0</v>
      </c>
      <c r="E4381" s="36">
        <f t="shared" si="204"/>
        <v>1</v>
      </c>
      <c r="F4381" s="36">
        <f>IFERROR(LIMPIA('DETALLE DE CONEXIONES'!N4381,1),0)</f>
        <v>0</v>
      </c>
      <c r="G4381" s="36" t="str">
        <f>LEFT('DETALLE DE CONEXIONES'!BE4381,3)</f>
        <v/>
      </c>
      <c r="H4381" s="36" t="str">
        <f>RIGHT('DETALLE DE CONEXIONES'!AK4381,2)</f>
        <v/>
      </c>
      <c r="I4381" s="36" t="str">
        <f>LEFT('DETALLE DE CONEXIONES'!AK4381,3)</f>
        <v/>
      </c>
      <c r="J4381" s="36" t="str">
        <f>LEFT('DETALLE DE CONEXIONES'!M4381,3)</f>
        <v/>
      </c>
      <c r="K4381" s="36" t="str">
        <f>IF(LEN('DETALLE DE CONEXIONES'!M4381)&lt;12,(RIGHT('DETALLE DE CONEXIONES'!M4381,5)),(RIGHT('DETALLE DE CONEXIONES'!M4381,6)))</f>
        <v/>
      </c>
      <c r="L4381" s="36">
        <f>IF(C4381="Saliente Local",(IFERROR((LIMPIA(J4381,1)),0)),0)</f>
        <v>0</v>
      </c>
      <c r="M4381" s="36">
        <f>IF(C4381="Saliente Nacional",(IFERROR((LIMPIA(J4381,1)),0)),0)</f>
        <v>0</v>
      </c>
      <c r="N4381" s="36">
        <f>IF(C4381="Saliente Internacional",(IFERROR((LIMPIA(J4381,1)),0)),0)</f>
        <v>0</v>
      </c>
      <c r="O4381" s="36">
        <f>IF(C4381="Saliente Local",(IFERROR((LIMPIA(K4381,1)),0)),0)</f>
        <v>0</v>
      </c>
      <c r="P4381" s="36">
        <f>IF(C4381="Saliente Nacional",(IFERROR((LIMPIA(K4381,1)),0)),0)</f>
        <v>0</v>
      </c>
      <c r="Q4381" s="36">
        <f>IF(C4381="Saliente Internacional",(IFERROR((LIMPIA(K4381,1)),0)),0)</f>
        <v>0</v>
      </c>
      <c r="R4381" s="36">
        <f t="shared" si="205"/>
        <v>0</v>
      </c>
      <c r="S4381" s="36">
        <f t="shared" si="206"/>
        <v>0</v>
      </c>
    </row>
    <row r="4382" spans="1:19" x14ac:dyDescent="0.25">
      <c r="A4382" s="101">
        <f>'DETALLE DE CONEXIONES'!P4382</f>
        <v>0</v>
      </c>
      <c r="B4382" s="36">
        <f>'DETALLE DE CONEXIONES'!I4382</f>
        <v>0</v>
      </c>
      <c r="C4382" s="36">
        <f>'DETALLE DE CONEXIONES'!BB4382</f>
        <v>0</v>
      </c>
      <c r="D4382" s="36">
        <f>'DETALLE DE CONEXIONES'!E4382</f>
        <v>0</v>
      </c>
      <c r="E4382" s="36">
        <f t="shared" si="204"/>
        <v>1</v>
      </c>
      <c r="F4382" s="36">
        <f>IFERROR(LIMPIA('DETALLE DE CONEXIONES'!N4382,1),0)</f>
        <v>0</v>
      </c>
      <c r="G4382" s="36" t="str">
        <f>LEFT('DETALLE DE CONEXIONES'!BE4382,3)</f>
        <v/>
      </c>
      <c r="H4382" s="36" t="str">
        <f>RIGHT('DETALLE DE CONEXIONES'!AK4382,2)</f>
        <v/>
      </c>
      <c r="I4382" s="36" t="str">
        <f>LEFT('DETALLE DE CONEXIONES'!AK4382,3)</f>
        <v/>
      </c>
      <c r="J4382" s="36" t="str">
        <f>LEFT('DETALLE DE CONEXIONES'!M4382,3)</f>
        <v/>
      </c>
      <c r="K4382" s="36" t="str">
        <f>IF(LEN('DETALLE DE CONEXIONES'!M4382)&lt;12,(RIGHT('DETALLE DE CONEXIONES'!M4382,5)),(RIGHT('DETALLE DE CONEXIONES'!M4382,6)))</f>
        <v/>
      </c>
      <c r="L4382" s="36">
        <f>IF(C4382="Saliente Local",(IFERROR((LIMPIA(J4382,1)),0)),0)</f>
        <v>0</v>
      </c>
      <c r="M4382" s="36">
        <f>IF(C4382="Saliente Nacional",(IFERROR((LIMPIA(J4382,1)),0)),0)</f>
        <v>0</v>
      </c>
      <c r="N4382" s="36">
        <f>IF(C4382="Saliente Internacional",(IFERROR((LIMPIA(J4382,1)),0)),0)</f>
        <v>0</v>
      </c>
      <c r="O4382" s="36">
        <f>IF(C4382="Saliente Local",(IFERROR((LIMPIA(K4382,1)),0)),0)</f>
        <v>0</v>
      </c>
      <c r="P4382" s="36">
        <f>IF(C4382="Saliente Nacional",(IFERROR((LIMPIA(K4382,1)),0)),0)</f>
        <v>0</v>
      </c>
      <c r="Q4382" s="36">
        <f>IF(C4382="Saliente Internacional",(IFERROR((LIMPIA(K4382,1)),0)),0)</f>
        <v>0</v>
      </c>
      <c r="R4382" s="36">
        <f t="shared" si="205"/>
        <v>0</v>
      </c>
      <c r="S4382" s="36">
        <f t="shared" si="206"/>
        <v>0</v>
      </c>
    </row>
    <row r="4383" spans="1:19" x14ac:dyDescent="0.25">
      <c r="A4383" s="101">
        <f>'DETALLE DE CONEXIONES'!P4383</f>
        <v>0</v>
      </c>
      <c r="B4383" s="36">
        <f>'DETALLE DE CONEXIONES'!I4383</f>
        <v>0</v>
      </c>
      <c r="C4383" s="36">
        <f>'DETALLE DE CONEXIONES'!BB4383</f>
        <v>0</v>
      </c>
      <c r="D4383" s="36">
        <f>'DETALLE DE CONEXIONES'!E4383</f>
        <v>0</v>
      </c>
      <c r="E4383" s="36">
        <f t="shared" si="204"/>
        <v>1</v>
      </c>
      <c r="F4383" s="36">
        <f>IFERROR(LIMPIA('DETALLE DE CONEXIONES'!N4383,1),0)</f>
        <v>0</v>
      </c>
      <c r="G4383" s="36" t="str">
        <f>LEFT('DETALLE DE CONEXIONES'!BE4383,3)</f>
        <v/>
      </c>
      <c r="H4383" s="36" t="str">
        <f>RIGHT('DETALLE DE CONEXIONES'!AK4383,2)</f>
        <v/>
      </c>
      <c r="I4383" s="36" t="str">
        <f>LEFT('DETALLE DE CONEXIONES'!AK4383,3)</f>
        <v/>
      </c>
      <c r="J4383" s="36" t="str">
        <f>LEFT('DETALLE DE CONEXIONES'!M4383,3)</f>
        <v/>
      </c>
      <c r="K4383" s="36" t="str">
        <f>IF(LEN('DETALLE DE CONEXIONES'!M4383)&lt;12,(RIGHT('DETALLE DE CONEXIONES'!M4383,5)),(RIGHT('DETALLE DE CONEXIONES'!M4383,6)))</f>
        <v/>
      </c>
      <c r="L4383" s="36">
        <f>IF(C4383="Saliente Local",(IFERROR((LIMPIA(J4383,1)),0)),0)</f>
        <v>0</v>
      </c>
      <c r="M4383" s="36">
        <f>IF(C4383="Saliente Nacional",(IFERROR((LIMPIA(J4383,1)),0)),0)</f>
        <v>0</v>
      </c>
      <c r="N4383" s="36">
        <f>IF(C4383="Saliente Internacional",(IFERROR((LIMPIA(J4383,1)),0)),0)</f>
        <v>0</v>
      </c>
      <c r="O4383" s="36">
        <f>IF(C4383="Saliente Local",(IFERROR((LIMPIA(K4383,1)),0)),0)</f>
        <v>0</v>
      </c>
      <c r="P4383" s="36">
        <f>IF(C4383="Saliente Nacional",(IFERROR((LIMPIA(K4383,1)),0)),0)</f>
        <v>0</v>
      </c>
      <c r="Q4383" s="36">
        <f>IF(C4383="Saliente Internacional",(IFERROR((LIMPIA(K4383,1)),0)),0)</f>
        <v>0</v>
      </c>
      <c r="R4383" s="36">
        <f t="shared" si="205"/>
        <v>0</v>
      </c>
      <c r="S4383" s="36">
        <f t="shared" si="206"/>
        <v>0</v>
      </c>
    </row>
    <row r="4384" spans="1:19" x14ac:dyDescent="0.25">
      <c r="A4384" s="101">
        <f>'DETALLE DE CONEXIONES'!P4384</f>
        <v>0</v>
      </c>
      <c r="B4384" s="36">
        <f>'DETALLE DE CONEXIONES'!I4384</f>
        <v>0</v>
      </c>
      <c r="C4384" s="36">
        <f>'DETALLE DE CONEXIONES'!BB4384</f>
        <v>0</v>
      </c>
      <c r="D4384" s="36">
        <f>'DETALLE DE CONEXIONES'!E4384</f>
        <v>0</v>
      </c>
      <c r="E4384" s="36">
        <f t="shared" si="204"/>
        <v>1</v>
      </c>
      <c r="F4384" s="36">
        <f>IFERROR(LIMPIA('DETALLE DE CONEXIONES'!N4384,1),0)</f>
        <v>0</v>
      </c>
      <c r="G4384" s="36" t="str">
        <f>LEFT('DETALLE DE CONEXIONES'!BE4384,3)</f>
        <v/>
      </c>
      <c r="H4384" s="36" t="str">
        <f>RIGHT('DETALLE DE CONEXIONES'!AK4384,2)</f>
        <v/>
      </c>
      <c r="I4384" s="36" t="str">
        <f>LEFT('DETALLE DE CONEXIONES'!AK4384,3)</f>
        <v/>
      </c>
      <c r="J4384" s="36" t="str">
        <f>LEFT('DETALLE DE CONEXIONES'!M4384,3)</f>
        <v/>
      </c>
      <c r="K4384" s="36" t="str">
        <f>IF(LEN('DETALLE DE CONEXIONES'!M4384)&lt;12,(RIGHT('DETALLE DE CONEXIONES'!M4384,5)),(RIGHT('DETALLE DE CONEXIONES'!M4384,6)))</f>
        <v/>
      </c>
      <c r="L4384" s="36">
        <f>IF(C4384="Saliente Local",(IFERROR((LIMPIA(J4384,1)),0)),0)</f>
        <v>0</v>
      </c>
      <c r="M4384" s="36">
        <f>IF(C4384="Saliente Nacional",(IFERROR((LIMPIA(J4384,1)),0)),0)</f>
        <v>0</v>
      </c>
      <c r="N4384" s="36">
        <f>IF(C4384="Saliente Internacional",(IFERROR((LIMPIA(J4384,1)),0)),0)</f>
        <v>0</v>
      </c>
      <c r="O4384" s="36">
        <f>IF(C4384="Saliente Local",(IFERROR((LIMPIA(K4384,1)),0)),0)</f>
        <v>0</v>
      </c>
      <c r="P4384" s="36">
        <f>IF(C4384="Saliente Nacional",(IFERROR((LIMPIA(K4384,1)),0)),0)</f>
        <v>0</v>
      </c>
      <c r="Q4384" s="36">
        <f>IF(C4384="Saliente Internacional",(IFERROR((LIMPIA(K4384,1)),0)),0)</f>
        <v>0</v>
      </c>
      <c r="R4384" s="36">
        <f t="shared" si="205"/>
        <v>0</v>
      </c>
      <c r="S4384" s="36">
        <f t="shared" si="206"/>
        <v>0</v>
      </c>
    </row>
    <row r="4385" spans="1:19" x14ac:dyDescent="0.25">
      <c r="A4385" s="101">
        <f>'DETALLE DE CONEXIONES'!P4385</f>
        <v>0</v>
      </c>
      <c r="B4385" s="36">
        <f>'DETALLE DE CONEXIONES'!I4385</f>
        <v>0</v>
      </c>
      <c r="C4385" s="36">
        <f>'DETALLE DE CONEXIONES'!BB4385</f>
        <v>0</v>
      </c>
      <c r="D4385" s="36">
        <f>'DETALLE DE CONEXIONES'!E4385</f>
        <v>0</v>
      </c>
      <c r="E4385" s="36">
        <f t="shared" si="204"/>
        <v>1</v>
      </c>
      <c r="F4385" s="36">
        <f>IFERROR(LIMPIA('DETALLE DE CONEXIONES'!N4385,1),0)</f>
        <v>0</v>
      </c>
      <c r="G4385" s="36" t="str">
        <f>LEFT('DETALLE DE CONEXIONES'!BE4385,3)</f>
        <v/>
      </c>
      <c r="H4385" s="36" t="str">
        <f>RIGHT('DETALLE DE CONEXIONES'!AK4385,2)</f>
        <v/>
      </c>
      <c r="I4385" s="36" t="str">
        <f>LEFT('DETALLE DE CONEXIONES'!AK4385,3)</f>
        <v/>
      </c>
      <c r="J4385" s="36" t="str">
        <f>LEFT('DETALLE DE CONEXIONES'!M4385,3)</f>
        <v/>
      </c>
      <c r="K4385" s="36" t="str">
        <f>IF(LEN('DETALLE DE CONEXIONES'!M4385)&lt;12,(RIGHT('DETALLE DE CONEXIONES'!M4385,5)),(RIGHT('DETALLE DE CONEXIONES'!M4385,6)))</f>
        <v/>
      </c>
      <c r="L4385" s="36">
        <f>IF(C4385="Saliente Local",(IFERROR((LIMPIA(J4385,1)),0)),0)</f>
        <v>0</v>
      </c>
      <c r="M4385" s="36">
        <f>IF(C4385="Saliente Nacional",(IFERROR((LIMPIA(J4385,1)),0)),0)</f>
        <v>0</v>
      </c>
      <c r="N4385" s="36">
        <f>IF(C4385="Saliente Internacional",(IFERROR((LIMPIA(J4385,1)),0)),0)</f>
        <v>0</v>
      </c>
      <c r="O4385" s="36">
        <f>IF(C4385="Saliente Local",(IFERROR((LIMPIA(K4385,1)),0)),0)</f>
        <v>0</v>
      </c>
      <c r="P4385" s="36">
        <f>IF(C4385="Saliente Nacional",(IFERROR((LIMPIA(K4385,1)),0)),0)</f>
        <v>0</v>
      </c>
      <c r="Q4385" s="36">
        <f>IF(C4385="Saliente Internacional",(IFERROR((LIMPIA(K4385,1)),0)),0)</f>
        <v>0</v>
      </c>
      <c r="R4385" s="36">
        <f t="shared" si="205"/>
        <v>0</v>
      </c>
      <c r="S4385" s="36">
        <f t="shared" si="206"/>
        <v>0</v>
      </c>
    </row>
    <row r="4386" spans="1:19" x14ac:dyDescent="0.25">
      <c r="A4386" s="101">
        <f>'DETALLE DE CONEXIONES'!P4386</f>
        <v>0</v>
      </c>
      <c r="B4386" s="36">
        <f>'DETALLE DE CONEXIONES'!I4386</f>
        <v>0</v>
      </c>
      <c r="C4386" s="36">
        <f>'DETALLE DE CONEXIONES'!BB4386</f>
        <v>0</v>
      </c>
      <c r="D4386" s="36">
        <f>'DETALLE DE CONEXIONES'!E4386</f>
        <v>0</v>
      </c>
      <c r="E4386" s="36">
        <f t="shared" si="204"/>
        <v>1</v>
      </c>
      <c r="F4386" s="36">
        <f>IFERROR(LIMPIA('DETALLE DE CONEXIONES'!N4386,1),0)</f>
        <v>0</v>
      </c>
      <c r="G4386" s="36" t="str">
        <f>LEFT('DETALLE DE CONEXIONES'!BE4386,3)</f>
        <v/>
      </c>
      <c r="H4386" s="36" t="str">
        <f>RIGHT('DETALLE DE CONEXIONES'!AK4386,2)</f>
        <v/>
      </c>
      <c r="I4386" s="36" t="str">
        <f>LEFT('DETALLE DE CONEXIONES'!AK4386,3)</f>
        <v/>
      </c>
      <c r="J4386" s="36" t="str">
        <f>LEFT('DETALLE DE CONEXIONES'!M4386,3)</f>
        <v/>
      </c>
      <c r="K4386" s="36" t="str">
        <f>IF(LEN('DETALLE DE CONEXIONES'!M4386)&lt;12,(RIGHT('DETALLE DE CONEXIONES'!M4386,5)),(RIGHT('DETALLE DE CONEXIONES'!M4386,6)))</f>
        <v/>
      </c>
      <c r="L4386" s="36">
        <f>IF(C4386="Saliente Local",(IFERROR((LIMPIA(J4386,1)),0)),0)</f>
        <v>0</v>
      </c>
      <c r="M4386" s="36">
        <f>IF(C4386="Saliente Nacional",(IFERROR((LIMPIA(J4386,1)),0)),0)</f>
        <v>0</v>
      </c>
      <c r="N4386" s="36">
        <f>IF(C4386="Saliente Internacional",(IFERROR((LIMPIA(J4386,1)),0)),0)</f>
        <v>0</v>
      </c>
      <c r="O4386" s="36">
        <f>IF(C4386="Saliente Local",(IFERROR((LIMPIA(K4386,1)),0)),0)</f>
        <v>0</v>
      </c>
      <c r="P4386" s="36">
        <f>IF(C4386="Saliente Nacional",(IFERROR((LIMPIA(K4386,1)),0)),0)</f>
        <v>0</v>
      </c>
      <c r="Q4386" s="36">
        <f>IF(C4386="Saliente Internacional",(IFERROR((LIMPIA(K4386,1)),0)),0)</f>
        <v>0</v>
      </c>
      <c r="R4386" s="36">
        <f t="shared" si="205"/>
        <v>0</v>
      </c>
      <c r="S4386" s="36">
        <f t="shared" si="206"/>
        <v>0</v>
      </c>
    </row>
    <row r="4387" spans="1:19" x14ac:dyDescent="0.25">
      <c r="A4387" s="101">
        <f>'DETALLE DE CONEXIONES'!P4387</f>
        <v>0</v>
      </c>
      <c r="B4387" s="36">
        <f>'DETALLE DE CONEXIONES'!I4387</f>
        <v>0</v>
      </c>
      <c r="C4387" s="36">
        <f>'DETALLE DE CONEXIONES'!BB4387</f>
        <v>0</v>
      </c>
      <c r="D4387" s="36">
        <f>'DETALLE DE CONEXIONES'!E4387</f>
        <v>0</v>
      </c>
      <c r="E4387" s="36">
        <f t="shared" si="204"/>
        <v>1</v>
      </c>
      <c r="F4387" s="36">
        <f>IFERROR(LIMPIA('DETALLE DE CONEXIONES'!N4387,1),0)</f>
        <v>0</v>
      </c>
      <c r="G4387" s="36" t="str">
        <f>LEFT('DETALLE DE CONEXIONES'!BE4387,3)</f>
        <v/>
      </c>
      <c r="H4387" s="36" t="str">
        <f>RIGHT('DETALLE DE CONEXIONES'!AK4387,2)</f>
        <v/>
      </c>
      <c r="I4387" s="36" t="str">
        <f>LEFT('DETALLE DE CONEXIONES'!AK4387,3)</f>
        <v/>
      </c>
      <c r="J4387" s="36" t="str">
        <f>LEFT('DETALLE DE CONEXIONES'!M4387,3)</f>
        <v/>
      </c>
      <c r="K4387" s="36" t="str">
        <f>IF(LEN('DETALLE DE CONEXIONES'!M4387)&lt;12,(RIGHT('DETALLE DE CONEXIONES'!M4387,5)),(RIGHT('DETALLE DE CONEXIONES'!M4387,6)))</f>
        <v/>
      </c>
      <c r="L4387" s="36">
        <f>IF(C4387="Saliente Local",(IFERROR((LIMPIA(J4387,1)),0)),0)</f>
        <v>0</v>
      </c>
      <c r="M4387" s="36">
        <f>IF(C4387="Saliente Nacional",(IFERROR((LIMPIA(J4387,1)),0)),0)</f>
        <v>0</v>
      </c>
      <c r="N4387" s="36">
        <f>IF(C4387="Saliente Internacional",(IFERROR((LIMPIA(J4387,1)),0)),0)</f>
        <v>0</v>
      </c>
      <c r="O4387" s="36">
        <f>IF(C4387="Saliente Local",(IFERROR((LIMPIA(K4387,1)),0)),0)</f>
        <v>0</v>
      </c>
      <c r="P4387" s="36">
        <f>IF(C4387="Saliente Nacional",(IFERROR((LIMPIA(K4387,1)),0)),0)</f>
        <v>0</v>
      </c>
      <c r="Q4387" s="36">
        <f>IF(C4387="Saliente Internacional",(IFERROR((LIMPIA(K4387,1)),0)),0)</f>
        <v>0</v>
      </c>
      <c r="R4387" s="36">
        <f t="shared" si="205"/>
        <v>0</v>
      </c>
      <c r="S4387" s="36">
        <f t="shared" si="206"/>
        <v>0</v>
      </c>
    </row>
    <row r="4388" spans="1:19" x14ac:dyDescent="0.25">
      <c r="A4388" s="101">
        <f>'DETALLE DE CONEXIONES'!P4388</f>
        <v>0</v>
      </c>
      <c r="B4388" s="36">
        <f>'DETALLE DE CONEXIONES'!I4388</f>
        <v>0</v>
      </c>
      <c r="C4388" s="36">
        <f>'DETALLE DE CONEXIONES'!BB4388</f>
        <v>0</v>
      </c>
      <c r="D4388" s="36">
        <f>'DETALLE DE CONEXIONES'!E4388</f>
        <v>0</v>
      </c>
      <c r="E4388" s="36">
        <f t="shared" si="204"/>
        <v>1</v>
      </c>
      <c r="F4388" s="36">
        <f>IFERROR(LIMPIA('DETALLE DE CONEXIONES'!N4388,1),0)</f>
        <v>0</v>
      </c>
      <c r="G4388" s="36" t="str">
        <f>LEFT('DETALLE DE CONEXIONES'!BE4388,3)</f>
        <v/>
      </c>
      <c r="H4388" s="36" t="str">
        <f>RIGHT('DETALLE DE CONEXIONES'!AK4388,2)</f>
        <v/>
      </c>
      <c r="I4388" s="36" t="str">
        <f>LEFT('DETALLE DE CONEXIONES'!AK4388,3)</f>
        <v/>
      </c>
      <c r="J4388" s="36" t="str">
        <f>LEFT('DETALLE DE CONEXIONES'!M4388,3)</f>
        <v/>
      </c>
      <c r="K4388" s="36" t="str">
        <f>IF(LEN('DETALLE DE CONEXIONES'!M4388)&lt;12,(RIGHT('DETALLE DE CONEXIONES'!M4388,5)),(RIGHT('DETALLE DE CONEXIONES'!M4388,6)))</f>
        <v/>
      </c>
      <c r="L4388" s="36">
        <f>IF(C4388="Saliente Local",(IFERROR((LIMPIA(J4388,1)),0)),0)</f>
        <v>0</v>
      </c>
      <c r="M4388" s="36">
        <f>IF(C4388="Saliente Nacional",(IFERROR((LIMPIA(J4388,1)),0)),0)</f>
        <v>0</v>
      </c>
      <c r="N4388" s="36">
        <f>IF(C4388="Saliente Internacional",(IFERROR((LIMPIA(J4388,1)),0)),0)</f>
        <v>0</v>
      </c>
      <c r="O4388" s="36">
        <f>IF(C4388="Saliente Local",(IFERROR((LIMPIA(K4388,1)),0)),0)</f>
        <v>0</v>
      </c>
      <c r="P4388" s="36">
        <f>IF(C4388="Saliente Nacional",(IFERROR((LIMPIA(K4388,1)),0)),0)</f>
        <v>0</v>
      </c>
      <c r="Q4388" s="36">
        <f>IF(C4388="Saliente Internacional",(IFERROR((LIMPIA(K4388,1)),0)),0)</f>
        <v>0</v>
      </c>
      <c r="R4388" s="36">
        <f t="shared" si="205"/>
        <v>0</v>
      </c>
      <c r="S4388" s="36">
        <f t="shared" si="206"/>
        <v>0</v>
      </c>
    </row>
    <row r="4389" spans="1:19" x14ac:dyDescent="0.25">
      <c r="A4389" s="101">
        <f>'DETALLE DE CONEXIONES'!P4389</f>
        <v>0</v>
      </c>
      <c r="B4389" s="36">
        <f>'DETALLE DE CONEXIONES'!I4389</f>
        <v>0</v>
      </c>
      <c r="C4389" s="36">
        <f>'DETALLE DE CONEXIONES'!BB4389</f>
        <v>0</v>
      </c>
      <c r="D4389" s="36">
        <f>'DETALLE DE CONEXIONES'!E4389</f>
        <v>0</v>
      </c>
      <c r="E4389" s="36">
        <f t="shared" si="204"/>
        <v>1</v>
      </c>
      <c r="F4389" s="36">
        <f>IFERROR(LIMPIA('DETALLE DE CONEXIONES'!N4389,1),0)</f>
        <v>0</v>
      </c>
      <c r="G4389" s="36" t="str">
        <f>LEFT('DETALLE DE CONEXIONES'!BE4389,3)</f>
        <v/>
      </c>
      <c r="H4389" s="36" t="str">
        <f>RIGHT('DETALLE DE CONEXIONES'!AK4389,2)</f>
        <v/>
      </c>
      <c r="I4389" s="36" t="str">
        <f>LEFT('DETALLE DE CONEXIONES'!AK4389,3)</f>
        <v/>
      </c>
      <c r="J4389" s="36" t="str">
        <f>LEFT('DETALLE DE CONEXIONES'!M4389,3)</f>
        <v/>
      </c>
      <c r="K4389" s="36" t="str">
        <f>IF(LEN('DETALLE DE CONEXIONES'!M4389)&lt;12,(RIGHT('DETALLE DE CONEXIONES'!M4389,5)),(RIGHT('DETALLE DE CONEXIONES'!M4389,6)))</f>
        <v/>
      </c>
      <c r="L4389" s="36">
        <f>IF(C4389="Saliente Local",(IFERROR((LIMPIA(J4389,1)),0)),0)</f>
        <v>0</v>
      </c>
      <c r="M4389" s="36">
        <f>IF(C4389="Saliente Nacional",(IFERROR((LIMPIA(J4389,1)),0)),0)</f>
        <v>0</v>
      </c>
      <c r="N4389" s="36">
        <f>IF(C4389="Saliente Internacional",(IFERROR((LIMPIA(J4389,1)),0)),0)</f>
        <v>0</v>
      </c>
      <c r="O4389" s="36">
        <f>IF(C4389="Saliente Local",(IFERROR((LIMPIA(K4389,1)),0)),0)</f>
        <v>0</v>
      </c>
      <c r="P4389" s="36">
        <f>IF(C4389="Saliente Nacional",(IFERROR((LIMPIA(K4389,1)),0)),0)</f>
        <v>0</v>
      </c>
      <c r="Q4389" s="36">
        <f>IF(C4389="Saliente Internacional",(IFERROR((LIMPIA(K4389,1)),0)),0)</f>
        <v>0</v>
      </c>
      <c r="R4389" s="36">
        <f t="shared" si="205"/>
        <v>0</v>
      </c>
      <c r="S4389" s="36">
        <f t="shared" si="206"/>
        <v>0</v>
      </c>
    </row>
    <row r="4390" spans="1:19" x14ac:dyDescent="0.25">
      <c r="A4390" s="101">
        <f>'DETALLE DE CONEXIONES'!P4390</f>
        <v>0</v>
      </c>
      <c r="B4390" s="36">
        <f>'DETALLE DE CONEXIONES'!I4390</f>
        <v>0</v>
      </c>
      <c r="C4390" s="36">
        <f>'DETALLE DE CONEXIONES'!BB4390</f>
        <v>0</v>
      </c>
      <c r="D4390" s="36">
        <f>'DETALLE DE CONEXIONES'!E4390</f>
        <v>0</v>
      </c>
      <c r="E4390" s="36">
        <f t="shared" si="204"/>
        <v>1</v>
      </c>
      <c r="F4390" s="36">
        <f>IFERROR(LIMPIA('DETALLE DE CONEXIONES'!N4390,1),0)</f>
        <v>0</v>
      </c>
      <c r="G4390" s="36" t="str">
        <f>LEFT('DETALLE DE CONEXIONES'!BE4390,3)</f>
        <v/>
      </c>
      <c r="H4390" s="36" t="str">
        <f>RIGHT('DETALLE DE CONEXIONES'!AK4390,2)</f>
        <v/>
      </c>
      <c r="I4390" s="36" t="str">
        <f>LEFT('DETALLE DE CONEXIONES'!AK4390,3)</f>
        <v/>
      </c>
      <c r="J4390" s="36" t="str">
        <f>LEFT('DETALLE DE CONEXIONES'!M4390,3)</f>
        <v/>
      </c>
      <c r="K4390" s="36" t="str">
        <f>IF(LEN('DETALLE DE CONEXIONES'!M4390)&lt;12,(RIGHT('DETALLE DE CONEXIONES'!M4390,5)),(RIGHT('DETALLE DE CONEXIONES'!M4390,6)))</f>
        <v/>
      </c>
      <c r="L4390" s="36">
        <f>IF(C4390="Saliente Local",(IFERROR((LIMPIA(J4390,1)),0)),0)</f>
        <v>0</v>
      </c>
      <c r="M4390" s="36">
        <f>IF(C4390="Saliente Nacional",(IFERROR((LIMPIA(J4390,1)),0)),0)</f>
        <v>0</v>
      </c>
      <c r="N4390" s="36">
        <f>IF(C4390="Saliente Internacional",(IFERROR((LIMPIA(J4390,1)),0)),0)</f>
        <v>0</v>
      </c>
      <c r="O4390" s="36">
        <f>IF(C4390="Saliente Local",(IFERROR((LIMPIA(K4390,1)),0)),0)</f>
        <v>0</v>
      </c>
      <c r="P4390" s="36">
        <f>IF(C4390="Saliente Nacional",(IFERROR((LIMPIA(K4390,1)),0)),0)</f>
        <v>0</v>
      </c>
      <c r="Q4390" s="36">
        <f>IF(C4390="Saliente Internacional",(IFERROR((LIMPIA(K4390,1)),0)),0)</f>
        <v>0</v>
      </c>
      <c r="R4390" s="36">
        <f t="shared" si="205"/>
        <v>0</v>
      </c>
      <c r="S4390" s="36">
        <f t="shared" si="206"/>
        <v>0</v>
      </c>
    </row>
    <row r="4391" spans="1:19" x14ac:dyDescent="0.25">
      <c r="A4391" s="101">
        <f>'DETALLE DE CONEXIONES'!P4391</f>
        <v>0</v>
      </c>
      <c r="B4391" s="36">
        <f>'DETALLE DE CONEXIONES'!I4391</f>
        <v>0</v>
      </c>
      <c r="C4391" s="36">
        <f>'DETALLE DE CONEXIONES'!BB4391</f>
        <v>0</v>
      </c>
      <c r="D4391" s="36">
        <f>'DETALLE DE CONEXIONES'!E4391</f>
        <v>0</v>
      </c>
      <c r="E4391" s="36">
        <f t="shared" si="204"/>
        <v>1</v>
      </c>
      <c r="F4391" s="36">
        <f>IFERROR(LIMPIA('DETALLE DE CONEXIONES'!N4391,1),0)</f>
        <v>0</v>
      </c>
      <c r="G4391" s="36" t="str">
        <f>LEFT('DETALLE DE CONEXIONES'!BE4391,3)</f>
        <v/>
      </c>
      <c r="H4391" s="36" t="str">
        <f>RIGHT('DETALLE DE CONEXIONES'!AK4391,2)</f>
        <v/>
      </c>
      <c r="I4391" s="36" t="str">
        <f>LEFT('DETALLE DE CONEXIONES'!AK4391,3)</f>
        <v/>
      </c>
      <c r="J4391" s="36" t="str">
        <f>LEFT('DETALLE DE CONEXIONES'!M4391,3)</f>
        <v/>
      </c>
      <c r="K4391" s="36" t="str">
        <f>IF(LEN('DETALLE DE CONEXIONES'!M4391)&lt;12,(RIGHT('DETALLE DE CONEXIONES'!M4391,5)),(RIGHT('DETALLE DE CONEXIONES'!M4391,6)))</f>
        <v/>
      </c>
      <c r="L4391" s="36">
        <f>IF(C4391="Saliente Local",(IFERROR((LIMPIA(J4391,1)),0)),0)</f>
        <v>0</v>
      </c>
      <c r="M4391" s="36">
        <f>IF(C4391="Saliente Nacional",(IFERROR((LIMPIA(J4391,1)),0)),0)</f>
        <v>0</v>
      </c>
      <c r="N4391" s="36">
        <f>IF(C4391="Saliente Internacional",(IFERROR((LIMPIA(J4391,1)),0)),0)</f>
        <v>0</v>
      </c>
      <c r="O4391" s="36">
        <f>IF(C4391="Saliente Local",(IFERROR((LIMPIA(K4391,1)),0)),0)</f>
        <v>0</v>
      </c>
      <c r="P4391" s="36">
        <f>IF(C4391="Saliente Nacional",(IFERROR((LIMPIA(K4391,1)),0)),0)</f>
        <v>0</v>
      </c>
      <c r="Q4391" s="36">
        <f>IF(C4391="Saliente Internacional",(IFERROR((LIMPIA(K4391,1)),0)),0)</f>
        <v>0</v>
      </c>
      <c r="R4391" s="36">
        <f t="shared" si="205"/>
        <v>0</v>
      </c>
      <c r="S4391" s="36">
        <f t="shared" si="206"/>
        <v>0</v>
      </c>
    </row>
    <row r="4392" spans="1:19" x14ac:dyDescent="0.25">
      <c r="A4392" s="101">
        <f>'DETALLE DE CONEXIONES'!P4392</f>
        <v>0</v>
      </c>
      <c r="B4392" s="36">
        <f>'DETALLE DE CONEXIONES'!I4392</f>
        <v>0</v>
      </c>
      <c r="C4392" s="36">
        <f>'DETALLE DE CONEXIONES'!BB4392</f>
        <v>0</v>
      </c>
      <c r="D4392" s="36">
        <f>'DETALLE DE CONEXIONES'!E4392</f>
        <v>0</v>
      </c>
      <c r="E4392" s="36">
        <f t="shared" si="204"/>
        <v>1</v>
      </c>
      <c r="F4392" s="36">
        <f>IFERROR(LIMPIA('DETALLE DE CONEXIONES'!N4392,1),0)</f>
        <v>0</v>
      </c>
      <c r="G4392" s="36" t="str">
        <f>LEFT('DETALLE DE CONEXIONES'!BE4392,3)</f>
        <v/>
      </c>
      <c r="H4392" s="36" t="str">
        <f>RIGHT('DETALLE DE CONEXIONES'!AK4392,2)</f>
        <v/>
      </c>
      <c r="I4392" s="36" t="str">
        <f>LEFT('DETALLE DE CONEXIONES'!AK4392,3)</f>
        <v/>
      </c>
      <c r="J4392" s="36" t="str">
        <f>LEFT('DETALLE DE CONEXIONES'!M4392,3)</f>
        <v/>
      </c>
      <c r="K4392" s="36" t="str">
        <f>IF(LEN('DETALLE DE CONEXIONES'!M4392)&lt;12,(RIGHT('DETALLE DE CONEXIONES'!M4392,5)),(RIGHT('DETALLE DE CONEXIONES'!M4392,6)))</f>
        <v/>
      </c>
      <c r="L4392" s="36">
        <f>IF(C4392="Saliente Local",(IFERROR((LIMPIA(J4392,1)),0)),0)</f>
        <v>0</v>
      </c>
      <c r="M4392" s="36">
        <f>IF(C4392="Saliente Nacional",(IFERROR((LIMPIA(J4392,1)),0)),0)</f>
        <v>0</v>
      </c>
      <c r="N4392" s="36">
        <f>IF(C4392="Saliente Internacional",(IFERROR((LIMPIA(J4392,1)),0)),0)</f>
        <v>0</v>
      </c>
      <c r="O4392" s="36">
        <f>IF(C4392="Saliente Local",(IFERROR((LIMPIA(K4392,1)),0)),0)</f>
        <v>0</v>
      </c>
      <c r="P4392" s="36">
        <f>IF(C4392="Saliente Nacional",(IFERROR((LIMPIA(K4392,1)),0)),0)</f>
        <v>0</v>
      </c>
      <c r="Q4392" s="36">
        <f>IF(C4392="Saliente Internacional",(IFERROR((LIMPIA(K4392,1)),0)),0)</f>
        <v>0</v>
      </c>
      <c r="R4392" s="36">
        <f t="shared" si="205"/>
        <v>0</v>
      </c>
      <c r="S4392" s="36">
        <f t="shared" si="206"/>
        <v>0</v>
      </c>
    </row>
    <row r="4393" spans="1:19" x14ac:dyDescent="0.25">
      <c r="A4393" s="101">
        <f>'DETALLE DE CONEXIONES'!P4393</f>
        <v>0</v>
      </c>
      <c r="B4393" s="36">
        <f>'DETALLE DE CONEXIONES'!I4393</f>
        <v>0</v>
      </c>
      <c r="C4393" s="36">
        <f>'DETALLE DE CONEXIONES'!BB4393</f>
        <v>0</v>
      </c>
      <c r="D4393" s="36">
        <f>'DETALLE DE CONEXIONES'!E4393</f>
        <v>0</v>
      </c>
      <c r="E4393" s="36">
        <f t="shared" si="204"/>
        <v>1</v>
      </c>
      <c r="F4393" s="36">
        <f>IFERROR(LIMPIA('DETALLE DE CONEXIONES'!N4393,1),0)</f>
        <v>0</v>
      </c>
      <c r="G4393" s="36" t="str">
        <f>LEFT('DETALLE DE CONEXIONES'!BE4393,3)</f>
        <v/>
      </c>
      <c r="H4393" s="36" t="str">
        <f>RIGHT('DETALLE DE CONEXIONES'!AK4393,2)</f>
        <v/>
      </c>
      <c r="I4393" s="36" t="str">
        <f>LEFT('DETALLE DE CONEXIONES'!AK4393,3)</f>
        <v/>
      </c>
      <c r="J4393" s="36" t="str">
        <f>LEFT('DETALLE DE CONEXIONES'!M4393,3)</f>
        <v/>
      </c>
      <c r="K4393" s="36" t="str">
        <f>IF(LEN('DETALLE DE CONEXIONES'!M4393)&lt;12,(RIGHT('DETALLE DE CONEXIONES'!M4393,5)),(RIGHT('DETALLE DE CONEXIONES'!M4393,6)))</f>
        <v/>
      </c>
      <c r="L4393" s="36">
        <f>IF(C4393="Saliente Local",(IFERROR((LIMPIA(J4393,1)),0)),0)</f>
        <v>0</v>
      </c>
      <c r="M4393" s="36">
        <f>IF(C4393="Saliente Nacional",(IFERROR((LIMPIA(J4393,1)),0)),0)</f>
        <v>0</v>
      </c>
      <c r="N4393" s="36">
        <f>IF(C4393="Saliente Internacional",(IFERROR((LIMPIA(J4393,1)),0)),0)</f>
        <v>0</v>
      </c>
      <c r="O4393" s="36">
        <f>IF(C4393="Saliente Local",(IFERROR((LIMPIA(K4393,1)),0)),0)</f>
        <v>0</v>
      </c>
      <c r="P4393" s="36">
        <f>IF(C4393="Saliente Nacional",(IFERROR((LIMPIA(K4393,1)),0)),0)</f>
        <v>0</v>
      </c>
      <c r="Q4393" s="36">
        <f>IF(C4393="Saliente Internacional",(IFERROR((LIMPIA(K4393,1)),0)),0)</f>
        <v>0</v>
      </c>
      <c r="R4393" s="36">
        <f t="shared" si="205"/>
        <v>0</v>
      </c>
      <c r="S4393" s="36">
        <f t="shared" si="206"/>
        <v>0</v>
      </c>
    </row>
    <row r="4394" spans="1:19" x14ac:dyDescent="0.25">
      <c r="A4394" s="101">
        <f>'DETALLE DE CONEXIONES'!P4394</f>
        <v>0</v>
      </c>
      <c r="B4394" s="36">
        <f>'DETALLE DE CONEXIONES'!I4394</f>
        <v>0</v>
      </c>
      <c r="C4394" s="36">
        <f>'DETALLE DE CONEXIONES'!BB4394</f>
        <v>0</v>
      </c>
      <c r="D4394" s="36">
        <f>'DETALLE DE CONEXIONES'!E4394</f>
        <v>0</v>
      </c>
      <c r="E4394" s="36">
        <f t="shared" si="204"/>
        <v>1</v>
      </c>
      <c r="F4394" s="36">
        <f>IFERROR(LIMPIA('DETALLE DE CONEXIONES'!N4394,1),0)</f>
        <v>0</v>
      </c>
      <c r="G4394" s="36" t="str">
        <f>LEFT('DETALLE DE CONEXIONES'!BE4394,3)</f>
        <v/>
      </c>
      <c r="H4394" s="36" t="str">
        <f>RIGHT('DETALLE DE CONEXIONES'!AK4394,2)</f>
        <v/>
      </c>
      <c r="I4394" s="36" t="str">
        <f>LEFT('DETALLE DE CONEXIONES'!AK4394,3)</f>
        <v/>
      </c>
      <c r="J4394" s="36" t="str">
        <f>LEFT('DETALLE DE CONEXIONES'!M4394,3)</f>
        <v/>
      </c>
      <c r="K4394" s="36" t="str">
        <f>IF(LEN('DETALLE DE CONEXIONES'!M4394)&lt;12,(RIGHT('DETALLE DE CONEXIONES'!M4394,5)),(RIGHT('DETALLE DE CONEXIONES'!M4394,6)))</f>
        <v/>
      </c>
      <c r="L4394" s="36">
        <f>IF(C4394="Saliente Local",(IFERROR((LIMPIA(J4394,1)),0)),0)</f>
        <v>0</v>
      </c>
      <c r="M4394" s="36">
        <f>IF(C4394="Saliente Nacional",(IFERROR((LIMPIA(J4394,1)),0)),0)</f>
        <v>0</v>
      </c>
      <c r="N4394" s="36">
        <f>IF(C4394="Saliente Internacional",(IFERROR((LIMPIA(J4394,1)),0)),0)</f>
        <v>0</v>
      </c>
      <c r="O4394" s="36">
        <f>IF(C4394="Saliente Local",(IFERROR((LIMPIA(K4394,1)),0)),0)</f>
        <v>0</v>
      </c>
      <c r="P4394" s="36">
        <f>IF(C4394="Saliente Nacional",(IFERROR((LIMPIA(K4394,1)),0)),0)</f>
        <v>0</v>
      </c>
      <c r="Q4394" s="36">
        <f>IF(C4394="Saliente Internacional",(IFERROR((LIMPIA(K4394,1)),0)),0)</f>
        <v>0</v>
      </c>
      <c r="R4394" s="36">
        <f t="shared" si="205"/>
        <v>0</v>
      </c>
      <c r="S4394" s="36">
        <f t="shared" si="206"/>
        <v>0</v>
      </c>
    </row>
    <row r="4395" spans="1:19" x14ac:dyDescent="0.25">
      <c r="A4395" s="101">
        <f>'DETALLE DE CONEXIONES'!P4395</f>
        <v>0</v>
      </c>
      <c r="B4395" s="36">
        <f>'DETALLE DE CONEXIONES'!I4395</f>
        <v>0</v>
      </c>
      <c r="C4395" s="36">
        <f>'DETALLE DE CONEXIONES'!BB4395</f>
        <v>0</v>
      </c>
      <c r="D4395" s="36">
        <f>'DETALLE DE CONEXIONES'!E4395</f>
        <v>0</v>
      </c>
      <c r="E4395" s="36">
        <f t="shared" si="204"/>
        <v>1</v>
      </c>
      <c r="F4395" s="36">
        <f>IFERROR(LIMPIA('DETALLE DE CONEXIONES'!N4395,1),0)</f>
        <v>0</v>
      </c>
      <c r="G4395" s="36" t="str">
        <f>LEFT('DETALLE DE CONEXIONES'!BE4395,3)</f>
        <v/>
      </c>
      <c r="H4395" s="36" t="str">
        <f>RIGHT('DETALLE DE CONEXIONES'!AK4395,2)</f>
        <v/>
      </c>
      <c r="I4395" s="36" t="str">
        <f>LEFT('DETALLE DE CONEXIONES'!AK4395,3)</f>
        <v/>
      </c>
      <c r="J4395" s="36" t="str">
        <f>LEFT('DETALLE DE CONEXIONES'!M4395,3)</f>
        <v/>
      </c>
      <c r="K4395" s="36" t="str">
        <f>IF(LEN('DETALLE DE CONEXIONES'!M4395)&lt;12,(RIGHT('DETALLE DE CONEXIONES'!M4395,5)),(RIGHT('DETALLE DE CONEXIONES'!M4395,6)))</f>
        <v/>
      </c>
      <c r="L4395" s="36">
        <f>IF(C4395="Saliente Local",(IFERROR((LIMPIA(J4395,1)),0)),0)</f>
        <v>0</v>
      </c>
      <c r="M4395" s="36">
        <f>IF(C4395="Saliente Nacional",(IFERROR((LIMPIA(J4395,1)),0)),0)</f>
        <v>0</v>
      </c>
      <c r="N4395" s="36">
        <f>IF(C4395="Saliente Internacional",(IFERROR((LIMPIA(J4395,1)),0)),0)</f>
        <v>0</v>
      </c>
      <c r="O4395" s="36">
        <f>IF(C4395="Saliente Local",(IFERROR((LIMPIA(K4395,1)),0)),0)</f>
        <v>0</v>
      </c>
      <c r="P4395" s="36">
        <f>IF(C4395="Saliente Nacional",(IFERROR((LIMPIA(K4395,1)),0)),0)</f>
        <v>0</v>
      </c>
      <c r="Q4395" s="36">
        <f>IF(C4395="Saliente Internacional",(IFERROR((LIMPIA(K4395,1)),0)),0)</f>
        <v>0</v>
      </c>
      <c r="R4395" s="36">
        <f t="shared" si="205"/>
        <v>0</v>
      </c>
      <c r="S4395" s="36">
        <f t="shared" si="206"/>
        <v>0</v>
      </c>
    </row>
    <row r="4396" spans="1:19" x14ac:dyDescent="0.25">
      <c r="A4396" s="101">
        <f>'DETALLE DE CONEXIONES'!P4396</f>
        <v>0</v>
      </c>
      <c r="B4396" s="36">
        <f>'DETALLE DE CONEXIONES'!I4396</f>
        <v>0</v>
      </c>
      <c r="C4396" s="36">
        <f>'DETALLE DE CONEXIONES'!BB4396</f>
        <v>0</v>
      </c>
      <c r="D4396" s="36">
        <f>'DETALLE DE CONEXIONES'!E4396</f>
        <v>0</v>
      </c>
      <c r="E4396" s="36">
        <f t="shared" si="204"/>
        <v>1</v>
      </c>
      <c r="F4396" s="36">
        <f>IFERROR(LIMPIA('DETALLE DE CONEXIONES'!N4396,1),0)</f>
        <v>0</v>
      </c>
      <c r="G4396" s="36" t="str">
        <f>LEFT('DETALLE DE CONEXIONES'!BE4396,3)</f>
        <v/>
      </c>
      <c r="H4396" s="36" t="str">
        <f>RIGHT('DETALLE DE CONEXIONES'!AK4396,2)</f>
        <v/>
      </c>
      <c r="I4396" s="36" t="str">
        <f>LEFT('DETALLE DE CONEXIONES'!AK4396,3)</f>
        <v/>
      </c>
      <c r="J4396" s="36" t="str">
        <f>LEFT('DETALLE DE CONEXIONES'!M4396,3)</f>
        <v/>
      </c>
      <c r="K4396" s="36" t="str">
        <f>IF(LEN('DETALLE DE CONEXIONES'!M4396)&lt;12,(RIGHT('DETALLE DE CONEXIONES'!M4396,5)),(RIGHT('DETALLE DE CONEXIONES'!M4396,6)))</f>
        <v/>
      </c>
      <c r="L4396" s="36">
        <f>IF(C4396="Saliente Local",(IFERROR((LIMPIA(J4396,1)),0)),0)</f>
        <v>0</v>
      </c>
      <c r="M4396" s="36">
        <f>IF(C4396="Saliente Nacional",(IFERROR((LIMPIA(J4396,1)),0)),0)</f>
        <v>0</v>
      </c>
      <c r="N4396" s="36">
        <f>IF(C4396="Saliente Internacional",(IFERROR((LIMPIA(J4396,1)),0)),0)</f>
        <v>0</v>
      </c>
      <c r="O4396" s="36">
        <f>IF(C4396="Saliente Local",(IFERROR((LIMPIA(K4396,1)),0)),0)</f>
        <v>0</v>
      </c>
      <c r="P4396" s="36">
        <f>IF(C4396="Saliente Nacional",(IFERROR((LIMPIA(K4396,1)),0)),0)</f>
        <v>0</v>
      </c>
      <c r="Q4396" s="36">
        <f>IF(C4396="Saliente Internacional",(IFERROR((LIMPIA(K4396,1)),0)),0)</f>
        <v>0</v>
      </c>
      <c r="R4396" s="36">
        <f t="shared" si="205"/>
        <v>0</v>
      </c>
      <c r="S4396" s="36">
        <f t="shared" si="206"/>
        <v>0</v>
      </c>
    </row>
    <row r="4397" spans="1:19" x14ac:dyDescent="0.25">
      <c r="A4397" s="101">
        <f>'DETALLE DE CONEXIONES'!P4397</f>
        <v>0</v>
      </c>
      <c r="B4397" s="36">
        <f>'DETALLE DE CONEXIONES'!I4397</f>
        <v>0</v>
      </c>
      <c r="C4397" s="36">
        <f>'DETALLE DE CONEXIONES'!BB4397</f>
        <v>0</v>
      </c>
      <c r="D4397" s="36">
        <f>'DETALLE DE CONEXIONES'!E4397</f>
        <v>0</v>
      </c>
      <c r="E4397" s="36">
        <f t="shared" si="204"/>
        <v>1</v>
      </c>
      <c r="F4397" s="36">
        <f>IFERROR(LIMPIA('DETALLE DE CONEXIONES'!N4397,1),0)</f>
        <v>0</v>
      </c>
      <c r="G4397" s="36" t="str">
        <f>LEFT('DETALLE DE CONEXIONES'!BE4397,3)</f>
        <v/>
      </c>
      <c r="H4397" s="36" t="str">
        <f>RIGHT('DETALLE DE CONEXIONES'!AK4397,2)</f>
        <v/>
      </c>
      <c r="I4397" s="36" t="str">
        <f>LEFT('DETALLE DE CONEXIONES'!AK4397,3)</f>
        <v/>
      </c>
      <c r="J4397" s="36" t="str">
        <f>LEFT('DETALLE DE CONEXIONES'!M4397,3)</f>
        <v/>
      </c>
      <c r="K4397" s="36" t="str">
        <f>IF(LEN('DETALLE DE CONEXIONES'!M4397)&lt;12,(RIGHT('DETALLE DE CONEXIONES'!M4397,5)),(RIGHT('DETALLE DE CONEXIONES'!M4397,6)))</f>
        <v/>
      </c>
      <c r="L4397" s="36">
        <f>IF(C4397="Saliente Local",(IFERROR((LIMPIA(J4397,1)),0)),0)</f>
        <v>0</v>
      </c>
      <c r="M4397" s="36">
        <f>IF(C4397="Saliente Nacional",(IFERROR((LIMPIA(J4397,1)),0)),0)</f>
        <v>0</v>
      </c>
      <c r="N4397" s="36">
        <f>IF(C4397="Saliente Internacional",(IFERROR((LIMPIA(J4397,1)),0)),0)</f>
        <v>0</v>
      </c>
      <c r="O4397" s="36">
        <f>IF(C4397="Saliente Local",(IFERROR((LIMPIA(K4397,1)),0)),0)</f>
        <v>0</v>
      </c>
      <c r="P4397" s="36">
        <f>IF(C4397="Saliente Nacional",(IFERROR((LIMPIA(K4397,1)),0)),0)</f>
        <v>0</v>
      </c>
      <c r="Q4397" s="36">
        <f>IF(C4397="Saliente Internacional",(IFERROR((LIMPIA(K4397,1)),0)),0)</f>
        <v>0</v>
      </c>
      <c r="R4397" s="36">
        <f t="shared" si="205"/>
        <v>0</v>
      </c>
      <c r="S4397" s="36">
        <f t="shared" si="206"/>
        <v>0</v>
      </c>
    </row>
    <row r="4398" spans="1:19" x14ac:dyDescent="0.25">
      <c r="A4398" s="101">
        <f>'DETALLE DE CONEXIONES'!P4398</f>
        <v>0</v>
      </c>
      <c r="B4398" s="36">
        <f>'DETALLE DE CONEXIONES'!I4398</f>
        <v>0</v>
      </c>
      <c r="C4398" s="36">
        <f>'DETALLE DE CONEXIONES'!BB4398</f>
        <v>0</v>
      </c>
      <c r="D4398" s="36">
        <f>'DETALLE DE CONEXIONES'!E4398</f>
        <v>0</v>
      </c>
      <c r="E4398" s="36">
        <f t="shared" si="204"/>
        <v>1</v>
      </c>
      <c r="F4398" s="36">
        <f>IFERROR(LIMPIA('DETALLE DE CONEXIONES'!N4398,1),0)</f>
        <v>0</v>
      </c>
      <c r="G4398" s="36" t="str">
        <f>LEFT('DETALLE DE CONEXIONES'!BE4398,3)</f>
        <v/>
      </c>
      <c r="H4398" s="36" t="str">
        <f>RIGHT('DETALLE DE CONEXIONES'!AK4398,2)</f>
        <v/>
      </c>
      <c r="I4398" s="36" t="str">
        <f>LEFT('DETALLE DE CONEXIONES'!AK4398,3)</f>
        <v/>
      </c>
      <c r="J4398" s="36" t="str">
        <f>LEFT('DETALLE DE CONEXIONES'!M4398,3)</f>
        <v/>
      </c>
      <c r="K4398" s="36" t="str">
        <f>IF(LEN('DETALLE DE CONEXIONES'!M4398)&lt;12,(RIGHT('DETALLE DE CONEXIONES'!M4398,5)),(RIGHT('DETALLE DE CONEXIONES'!M4398,6)))</f>
        <v/>
      </c>
      <c r="L4398" s="36">
        <f>IF(C4398="Saliente Local",(IFERROR((LIMPIA(J4398,1)),0)),0)</f>
        <v>0</v>
      </c>
      <c r="M4398" s="36">
        <f>IF(C4398="Saliente Nacional",(IFERROR((LIMPIA(J4398,1)),0)),0)</f>
        <v>0</v>
      </c>
      <c r="N4398" s="36">
        <f>IF(C4398="Saliente Internacional",(IFERROR((LIMPIA(J4398,1)),0)),0)</f>
        <v>0</v>
      </c>
      <c r="O4398" s="36">
        <f>IF(C4398="Saliente Local",(IFERROR((LIMPIA(K4398,1)),0)),0)</f>
        <v>0</v>
      </c>
      <c r="P4398" s="36">
        <f>IF(C4398="Saliente Nacional",(IFERROR((LIMPIA(K4398,1)),0)),0)</f>
        <v>0</v>
      </c>
      <c r="Q4398" s="36">
        <f>IF(C4398="Saliente Internacional",(IFERROR((LIMPIA(K4398,1)),0)),0)</f>
        <v>0</v>
      </c>
      <c r="R4398" s="36">
        <f t="shared" si="205"/>
        <v>0</v>
      </c>
      <c r="S4398" s="36">
        <f t="shared" si="206"/>
        <v>0</v>
      </c>
    </row>
    <row r="4399" spans="1:19" x14ac:dyDescent="0.25">
      <c r="A4399" s="101">
        <f>'DETALLE DE CONEXIONES'!P4399</f>
        <v>0</v>
      </c>
      <c r="B4399" s="36">
        <f>'DETALLE DE CONEXIONES'!I4399</f>
        <v>0</v>
      </c>
      <c r="C4399" s="36">
        <f>'DETALLE DE CONEXIONES'!BB4399</f>
        <v>0</v>
      </c>
      <c r="D4399" s="36">
        <f>'DETALLE DE CONEXIONES'!E4399</f>
        <v>0</v>
      </c>
      <c r="E4399" s="36">
        <f t="shared" si="204"/>
        <v>1</v>
      </c>
      <c r="F4399" s="36">
        <f>IFERROR(LIMPIA('DETALLE DE CONEXIONES'!N4399,1),0)</f>
        <v>0</v>
      </c>
      <c r="G4399" s="36" t="str">
        <f>LEFT('DETALLE DE CONEXIONES'!BE4399,3)</f>
        <v/>
      </c>
      <c r="H4399" s="36" t="str">
        <f>RIGHT('DETALLE DE CONEXIONES'!AK4399,2)</f>
        <v/>
      </c>
      <c r="I4399" s="36" t="str">
        <f>LEFT('DETALLE DE CONEXIONES'!AK4399,3)</f>
        <v/>
      </c>
      <c r="J4399" s="36" t="str">
        <f>LEFT('DETALLE DE CONEXIONES'!M4399,3)</f>
        <v/>
      </c>
      <c r="K4399" s="36" t="str">
        <f>IF(LEN('DETALLE DE CONEXIONES'!M4399)&lt;12,(RIGHT('DETALLE DE CONEXIONES'!M4399,5)),(RIGHT('DETALLE DE CONEXIONES'!M4399,6)))</f>
        <v/>
      </c>
      <c r="L4399" s="36">
        <f>IF(C4399="Saliente Local",(IFERROR((LIMPIA(J4399,1)),0)),0)</f>
        <v>0</v>
      </c>
      <c r="M4399" s="36">
        <f>IF(C4399="Saliente Nacional",(IFERROR((LIMPIA(J4399,1)),0)),0)</f>
        <v>0</v>
      </c>
      <c r="N4399" s="36">
        <f>IF(C4399="Saliente Internacional",(IFERROR((LIMPIA(J4399,1)),0)),0)</f>
        <v>0</v>
      </c>
      <c r="O4399" s="36">
        <f>IF(C4399="Saliente Local",(IFERROR((LIMPIA(K4399,1)),0)),0)</f>
        <v>0</v>
      </c>
      <c r="P4399" s="36">
        <f>IF(C4399="Saliente Nacional",(IFERROR((LIMPIA(K4399,1)),0)),0)</f>
        <v>0</v>
      </c>
      <c r="Q4399" s="36">
        <f>IF(C4399="Saliente Internacional",(IFERROR((LIMPIA(K4399,1)),0)),0)</f>
        <v>0</v>
      </c>
      <c r="R4399" s="36">
        <f t="shared" si="205"/>
        <v>0</v>
      </c>
      <c r="S4399" s="36">
        <f t="shared" si="206"/>
        <v>0</v>
      </c>
    </row>
    <row r="4400" spans="1:19" x14ac:dyDescent="0.25">
      <c r="A4400" s="101">
        <f>'DETALLE DE CONEXIONES'!P4400</f>
        <v>0</v>
      </c>
      <c r="B4400" s="36">
        <f>'DETALLE DE CONEXIONES'!I4400</f>
        <v>0</v>
      </c>
      <c r="C4400" s="36">
        <f>'DETALLE DE CONEXIONES'!BB4400</f>
        <v>0</v>
      </c>
      <c r="D4400" s="36">
        <f>'DETALLE DE CONEXIONES'!E4400</f>
        <v>0</v>
      </c>
      <c r="E4400" s="36">
        <f t="shared" si="204"/>
        <v>1</v>
      </c>
      <c r="F4400" s="36">
        <f>IFERROR(LIMPIA('DETALLE DE CONEXIONES'!N4400,1),0)</f>
        <v>0</v>
      </c>
      <c r="G4400" s="36" t="str">
        <f>LEFT('DETALLE DE CONEXIONES'!BE4400,3)</f>
        <v/>
      </c>
      <c r="H4400" s="36" t="str">
        <f>RIGHT('DETALLE DE CONEXIONES'!AK4400,2)</f>
        <v/>
      </c>
      <c r="I4400" s="36" t="str">
        <f>LEFT('DETALLE DE CONEXIONES'!AK4400,3)</f>
        <v/>
      </c>
      <c r="J4400" s="36" t="str">
        <f>LEFT('DETALLE DE CONEXIONES'!M4400,3)</f>
        <v/>
      </c>
      <c r="K4400" s="36" t="str">
        <f>IF(LEN('DETALLE DE CONEXIONES'!M4400)&lt;12,(RIGHT('DETALLE DE CONEXIONES'!M4400,5)),(RIGHT('DETALLE DE CONEXIONES'!M4400,6)))</f>
        <v/>
      </c>
      <c r="L4400" s="36">
        <f>IF(C4400="Saliente Local",(IFERROR((LIMPIA(J4400,1)),0)),0)</f>
        <v>0</v>
      </c>
      <c r="M4400" s="36">
        <f>IF(C4400="Saliente Nacional",(IFERROR((LIMPIA(J4400,1)),0)),0)</f>
        <v>0</v>
      </c>
      <c r="N4400" s="36">
        <f>IF(C4400="Saliente Internacional",(IFERROR((LIMPIA(J4400,1)),0)),0)</f>
        <v>0</v>
      </c>
      <c r="O4400" s="36">
        <f>IF(C4400="Saliente Local",(IFERROR((LIMPIA(K4400,1)),0)),0)</f>
        <v>0</v>
      </c>
      <c r="P4400" s="36">
        <f>IF(C4400="Saliente Nacional",(IFERROR((LIMPIA(K4400,1)),0)),0)</f>
        <v>0</v>
      </c>
      <c r="Q4400" s="36">
        <f>IF(C4400="Saliente Internacional",(IFERROR((LIMPIA(K4400,1)),0)),0)</f>
        <v>0</v>
      </c>
      <c r="R4400" s="36">
        <f t="shared" si="205"/>
        <v>0</v>
      </c>
      <c r="S4400" s="36">
        <f t="shared" si="206"/>
        <v>0</v>
      </c>
    </row>
    <row r="4401" spans="1:19" x14ac:dyDescent="0.25">
      <c r="A4401" s="101">
        <f>'DETALLE DE CONEXIONES'!P4401</f>
        <v>0</v>
      </c>
      <c r="B4401" s="36">
        <f>'DETALLE DE CONEXIONES'!I4401</f>
        <v>0</v>
      </c>
      <c r="C4401" s="36">
        <f>'DETALLE DE CONEXIONES'!BB4401</f>
        <v>0</v>
      </c>
      <c r="D4401" s="36">
        <f>'DETALLE DE CONEXIONES'!E4401</f>
        <v>0</v>
      </c>
      <c r="E4401" s="36">
        <f t="shared" si="204"/>
        <v>1</v>
      </c>
      <c r="F4401" s="36">
        <f>IFERROR(LIMPIA('DETALLE DE CONEXIONES'!N4401,1),0)</f>
        <v>0</v>
      </c>
      <c r="G4401" s="36" t="str">
        <f>LEFT('DETALLE DE CONEXIONES'!BE4401,3)</f>
        <v/>
      </c>
      <c r="H4401" s="36" t="str">
        <f>RIGHT('DETALLE DE CONEXIONES'!AK4401,2)</f>
        <v/>
      </c>
      <c r="I4401" s="36" t="str">
        <f>LEFT('DETALLE DE CONEXIONES'!AK4401,3)</f>
        <v/>
      </c>
      <c r="J4401" s="36" t="str">
        <f>LEFT('DETALLE DE CONEXIONES'!M4401,3)</f>
        <v/>
      </c>
      <c r="K4401" s="36" t="str">
        <f>IF(LEN('DETALLE DE CONEXIONES'!M4401)&lt;12,(RIGHT('DETALLE DE CONEXIONES'!M4401,5)),(RIGHT('DETALLE DE CONEXIONES'!M4401,6)))</f>
        <v/>
      </c>
      <c r="L4401" s="36">
        <f>IF(C4401="Saliente Local",(IFERROR((LIMPIA(J4401,1)),0)),0)</f>
        <v>0</v>
      </c>
      <c r="M4401" s="36">
        <f>IF(C4401="Saliente Nacional",(IFERROR((LIMPIA(J4401,1)),0)),0)</f>
        <v>0</v>
      </c>
      <c r="N4401" s="36">
        <f>IF(C4401="Saliente Internacional",(IFERROR((LIMPIA(J4401,1)),0)),0)</f>
        <v>0</v>
      </c>
      <c r="O4401" s="36">
        <f>IF(C4401="Saliente Local",(IFERROR((LIMPIA(K4401,1)),0)),0)</f>
        <v>0</v>
      </c>
      <c r="P4401" s="36">
        <f>IF(C4401="Saliente Nacional",(IFERROR((LIMPIA(K4401,1)),0)),0)</f>
        <v>0</v>
      </c>
      <c r="Q4401" s="36">
        <f>IF(C4401="Saliente Internacional",(IFERROR((LIMPIA(K4401,1)),0)),0)</f>
        <v>0</v>
      </c>
      <c r="R4401" s="36">
        <f t="shared" si="205"/>
        <v>0</v>
      </c>
      <c r="S4401" s="36">
        <f t="shared" si="206"/>
        <v>0</v>
      </c>
    </row>
    <row r="4402" spans="1:19" x14ac:dyDescent="0.25">
      <c r="A4402" s="101">
        <f>'DETALLE DE CONEXIONES'!P4402</f>
        <v>0</v>
      </c>
      <c r="B4402" s="36">
        <f>'DETALLE DE CONEXIONES'!I4402</f>
        <v>0</v>
      </c>
      <c r="C4402" s="36">
        <f>'DETALLE DE CONEXIONES'!BB4402</f>
        <v>0</v>
      </c>
      <c r="D4402" s="36">
        <f>'DETALLE DE CONEXIONES'!E4402</f>
        <v>0</v>
      </c>
      <c r="E4402" s="36">
        <f t="shared" si="204"/>
        <v>1</v>
      </c>
      <c r="F4402" s="36">
        <f>IFERROR(LIMPIA('DETALLE DE CONEXIONES'!N4402,1),0)</f>
        <v>0</v>
      </c>
      <c r="G4402" s="36" t="str">
        <f>LEFT('DETALLE DE CONEXIONES'!BE4402,3)</f>
        <v/>
      </c>
      <c r="H4402" s="36" t="str">
        <f>RIGHT('DETALLE DE CONEXIONES'!AK4402,2)</f>
        <v/>
      </c>
      <c r="I4402" s="36" t="str">
        <f>LEFT('DETALLE DE CONEXIONES'!AK4402,3)</f>
        <v/>
      </c>
      <c r="J4402" s="36" t="str">
        <f>LEFT('DETALLE DE CONEXIONES'!M4402,3)</f>
        <v/>
      </c>
      <c r="K4402" s="36" t="str">
        <f>IF(LEN('DETALLE DE CONEXIONES'!M4402)&lt;12,(RIGHT('DETALLE DE CONEXIONES'!M4402,5)),(RIGHT('DETALLE DE CONEXIONES'!M4402,6)))</f>
        <v/>
      </c>
      <c r="L4402" s="36">
        <f>IF(C4402="Saliente Local",(IFERROR((LIMPIA(J4402,1)),0)),0)</f>
        <v>0</v>
      </c>
      <c r="M4402" s="36">
        <f>IF(C4402="Saliente Nacional",(IFERROR((LIMPIA(J4402,1)),0)),0)</f>
        <v>0</v>
      </c>
      <c r="N4402" s="36">
        <f>IF(C4402="Saliente Internacional",(IFERROR((LIMPIA(J4402,1)),0)),0)</f>
        <v>0</v>
      </c>
      <c r="O4402" s="36">
        <f>IF(C4402="Saliente Local",(IFERROR((LIMPIA(K4402,1)),0)),0)</f>
        <v>0</v>
      </c>
      <c r="P4402" s="36">
        <f>IF(C4402="Saliente Nacional",(IFERROR((LIMPIA(K4402,1)),0)),0)</f>
        <v>0</v>
      </c>
      <c r="Q4402" s="36">
        <f>IF(C4402="Saliente Internacional",(IFERROR((LIMPIA(K4402,1)),0)),0)</f>
        <v>0</v>
      </c>
      <c r="R4402" s="36">
        <f t="shared" si="205"/>
        <v>0</v>
      </c>
      <c r="S4402" s="36">
        <f t="shared" si="206"/>
        <v>0</v>
      </c>
    </row>
    <row r="4403" spans="1:19" x14ac:dyDescent="0.25">
      <c r="A4403" s="101">
        <f>'DETALLE DE CONEXIONES'!P4403</f>
        <v>0</v>
      </c>
      <c r="B4403" s="36">
        <f>'DETALLE DE CONEXIONES'!I4403</f>
        <v>0</v>
      </c>
      <c r="C4403" s="36">
        <f>'DETALLE DE CONEXIONES'!BB4403</f>
        <v>0</v>
      </c>
      <c r="D4403" s="36">
        <f>'DETALLE DE CONEXIONES'!E4403</f>
        <v>0</v>
      </c>
      <c r="E4403" s="36">
        <f t="shared" si="204"/>
        <v>1</v>
      </c>
      <c r="F4403" s="36">
        <f>IFERROR(LIMPIA('DETALLE DE CONEXIONES'!N4403,1),0)</f>
        <v>0</v>
      </c>
      <c r="G4403" s="36" t="str">
        <f>LEFT('DETALLE DE CONEXIONES'!BE4403,3)</f>
        <v/>
      </c>
      <c r="H4403" s="36" t="str">
        <f>RIGHT('DETALLE DE CONEXIONES'!AK4403,2)</f>
        <v/>
      </c>
      <c r="I4403" s="36" t="str">
        <f>LEFT('DETALLE DE CONEXIONES'!AK4403,3)</f>
        <v/>
      </c>
      <c r="J4403" s="36" t="str">
        <f>LEFT('DETALLE DE CONEXIONES'!M4403,3)</f>
        <v/>
      </c>
      <c r="K4403" s="36" t="str">
        <f>IF(LEN('DETALLE DE CONEXIONES'!M4403)&lt;12,(RIGHT('DETALLE DE CONEXIONES'!M4403,5)),(RIGHT('DETALLE DE CONEXIONES'!M4403,6)))</f>
        <v/>
      </c>
      <c r="L4403" s="36">
        <f>IF(C4403="Saliente Local",(IFERROR((LIMPIA(J4403,1)),0)),0)</f>
        <v>0</v>
      </c>
      <c r="M4403" s="36">
        <f>IF(C4403="Saliente Nacional",(IFERROR((LIMPIA(J4403,1)),0)),0)</f>
        <v>0</v>
      </c>
      <c r="N4403" s="36">
        <f>IF(C4403="Saliente Internacional",(IFERROR((LIMPIA(J4403,1)),0)),0)</f>
        <v>0</v>
      </c>
      <c r="O4403" s="36">
        <f>IF(C4403="Saliente Local",(IFERROR((LIMPIA(K4403,1)),0)),0)</f>
        <v>0</v>
      </c>
      <c r="P4403" s="36">
        <f>IF(C4403="Saliente Nacional",(IFERROR((LIMPIA(K4403,1)),0)),0)</f>
        <v>0</v>
      </c>
      <c r="Q4403" s="36">
        <f>IF(C4403="Saliente Internacional",(IFERROR((LIMPIA(K4403,1)),0)),0)</f>
        <v>0</v>
      </c>
      <c r="R4403" s="36">
        <f t="shared" si="205"/>
        <v>0</v>
      </c>
      <c r="S4403" s="36">
        <f t="shared" si="206"/>
        <v>0</v>
      </c>
    </row>
    <row r="4404" spans="1:19" x14ac:dyDescent="0.25">
      <c r="A4404" s="101">
        <f>'DETALLE DE CONEXIONES'!P4404</f>
        <v>0</v>
      </c>
      <c r="B4404" s="36">
        <f>'DETALLE DE CONEXIONES'!I4404</f>
        <v>0</v>
      </c>
      <c r="C4404" s="36">
        <f>'DETALLE DE CONEXIONES'!BB4404</f>
        <v>0</v>
      </c>
      <c r="D4404" s="36">
        <f>'DETALLE DE CONEXIONES'!E4404</f>
        <v>0</v>
      </c>
      <c r="E4404" s="36">
        <f t="shared" si="204"/>
        <v>1</v>
      </c>
      <c r="F4404" s="36">
        <f>IFERROR(LIMPIA('DETALLE DE CONEXIONES'!N4404,1),0)</f>
        <v>0</v>
      </c>
      <c r="G4404" s="36" t="str">
        <f>LEFT('DETALLE DE CONEXIONES'!BE4404,3)</f>
        <v/>
      </c>
      <c r="H4404" s="36" t="str">
        <f>RIGHT('DETALLE DE CONEXIONES'!AK4404,2)</f>
        <v/>
      </c>
      <c r="I4404" s="36" t="str">
        <f>LEFT('DETALLE DE CONEXIONES'!AK4404,3)</f>
        <v/>
      </c>
      <c r="J4404" s="36" t="str">
        <f>LEFT('DETALLE DE CONEXIONES'!M4404,3)</f>
        <v/>
      </c>
      <c r="K4404" s="36" t="str">
        <f>IF(LEN('DETALLE DE CONEXIONES'!M4404)&lt;12,(RIGHT('DETALLE DE CONEXIONES'!M4404,5)),(RIGHT('DETALLE DE CONEXIONES'!M4404,6)))</f>
        <v/>
      </c>
      <c r="L4404" s="36">
        <f>IF(C4404="Saliente Local",(IFERROR((LIMPIA(J4404,1)),0)),0)</f>
        <v>0</v>
      </c>
      <c r="M4404" s="36">
        <f>IF(C4404="Saliente Nacional",(IFERROR((LIMPIA(J4404,1)),0)),0)</f>
        <v>0</v>
      </c>
      <c r="N4404" s="36">
        <f>IF(C4404="Saliente Internacional",(IFERROR((LIMPIA(J4404,1)),0)),0)</f>
        <v>0</v>
      </c>
      <c r="O4404" s="36">
        <f>IF(C4404="Saliente Local",(IFERROR((LIMPIA(K4404,1)),0)),0)</f>
        <v>0</v>
      </c>
      <c r="P4404" s="36">
        <f>IF(C4404="Saliente Nacional",(IFERROR((LIMPIA(K4404,1)),0)),0)</f>
        <v>0</v>
      </c>
      <c r="Q4404" s="36">
        <f>IF(C4404="Saliente Internacional",(IFERROR((LIMPIA(K4404,1)),0)),0)</f>
        <v>0</v>
      </c>
      <c r="R4404" s="36">
        <f t="shared" si="205"/>
        <v>0</v>
      </c>
      <c r="S4404" s="36">
        <f t="shared" si="206"/>
        <v>0</v>
      </c>
    </row>
    <row r="4405" spans="1:19" x14ac:dyDescent="0.25">
      <c r="A4405" s="101">
        <f>'DETALLE DE CONEXIONES'!P4405</f>
        <v>0</v>
      </c>
      <c r="B4405" s="36">
        <f>'DETALLE DE CONEXIONES'!I4405</f>
        <v>0</v>
      </c>
      <c r="C4405" s="36">
        <f>'DETALLE DE CONEXIONES'!BB4405</f>
        <v>0</v>
      </c>
      <c r="D4405" s="36">
        <f>'DETALLE DE CONEXIONES'!E4405</f>
        <v>0</v>
      </c>
      <c r="E4405" s="36">
        <f t="shared" si="204"/>
        <v>1</v>
      </c>
      <c r="F4405" s="36">
        <f>IFERROR(LIMPIA('DETALLE DE CONEXIONES'!N4405,1),0)</f>
        <v>0</v>
      </c>
      <c r="G4405" s="36" t="str">
        <f>LEFT('DETALLE DE CONEXIONES'!BE4405,3)</f>
        <v/>
      </c>
      <c r="H4405" s="36" t="str">
        <f>RIGHT('DETALLE DE CONEXIONES'!AK4405,2)</f>
        <v/>
      </c>
      <c r="I4405" s="36" t="str">
        <f>LEFT('DETALLE DE CONEXIONES'!AK4405,3)</f>
        <v/>
      </c>
      <c r="J4405" s="36" t="str">
        <f>LEFT('DETALLE DE CONEXIONES'!M4405,3)</f>
        <v/>
      </c>
      <c r="K4405" s="36" t="str">
        <f>IF(LEN('DETALLE DE CONEXIONES'!M4405)&lt;12,(RIGHT('DETALLE DE CONEXIONES'!M4405,5)),(RIGHT('DETALLE DE CONEXIONES'!M4405,6)))</f>
        <v/>
      </c>
      <c r="L4405" s="36">
        <f>IF(C4405="Saliente Local",(IFERROR((LIMPIA(J4405,1)),0)),0)</f>
        <v>0</v>
      </c>
      <c r="M4405" s="36">
        <f>IF(C4405="Saliente Nacional",(IFERROR((LIMPIA(J4405,1)),0)),0)</f>
        <v>0</v>
      </c>
      <c r="N4405" s="36">
        <f>IF(C4405="Saliente Internacional",(IFERROR((LIMPIA(J4405,1)),0)),0)</f>
        <v>0</v>
      </c>
      <c r="O4405" s="36">
        <f>IF(C4405="Saliente Local",(IFERROR((LIMPIA(K4405,1)),0)),0)</f>
        <v>0</v>
      </c>
      <c r="P4405" s="36">
        <f>IF(C4405="Saliente Nacional",(IFERROR((LIMPIA(K4405,1)),0)),0)</f>
        <v>0</v>
      </c>
      <c r="Q4405" s="36">
        <f>IF(C4405="Saliente Internacional",(IFERROR((LIMPIA(K4405,1)),0)),0)</f>
        <v>0</v>
      </c>
      <c r="R4405" s="36">
        <f t="shared" si="205"/>
        <v>0</v>
      </c>
      <c r="S4405" s="36">
        <f t="shared" si="206"/>
        <v>0</v>
      </c>
    </row>
    <row r="4406" spans="1:19" x14ac:dyDescent="0.25">
      <c r="A4406" s="101">
        <f>'DETALLE DE CONEXIONES'!P4406</f>
        <v>0</v>
      </c>
      <c r="B4406" s="36">
        <f>'DETALLE DE CONEXIONES'!I4406</f>
        <v>0</v>
      </c>
      <c r="C4406" s="36">
        <f>'DETALLE DE CONEXIONES'!BB4406</f>
        <v>0</v>
      </c>
      <c r="D4406" s="36">
        <f>'DETALLE DE CONEXIONES'!E4406</f>
        <v>0</v>
      </c>
      <c r="E4406" s="36">
        <f t="shared" si="204"/>
        <v>1</v>
      </c>
      <c r="F4406" s="36">
        <f>IFERROR(LIMPIA('DETALLE DE CONEXIONES'!N4406,1),0)</f>
        <v>0</v>
      </c>
      <c r="G4406" s="36" t="str">
        <f>LEFT('DETALLE DE CONEXIONES'!BE4406,3)</f>
        <v/>
      </c>
      <c r="H4406" s="36" t="str">
        <f>RIGHT('DETALLE DE CONEXIONES'!AK4406,2)</f>
        <v/>
      </c>
      <c r="I4406" s="36" t="str">
        <f>LEFT('DETALLE DE CONEXIONES'!AK4406,3)</f>
        <v/>
      </c>
      <c r="J4406" s="36" t="str">
        <f>LEFT('DETALLE DE CONEXIONES'!M4406,3)</f>
        <v/>
      </c>
      <c r="K4406" s="36" t="str">
        <f>IF(LEN('DETALLE DE CONEXIONES'!M4406)&lt;12,(RIGHT('DETALLE DE CONEXIONES'!M4406,5)),(RIGHT('DETALLE DE CONEXIONES'!M4406,6)))</f>
        <v/>
      </c>
      <c r="L4406" s="36">
        <f>IF(C4406="Saliente Local",(IFERROR((LIMPIA(J4406,1)),0)),0)</f>
        <v>0</v>
      </c>
      <c r="M4406" s="36">
        <f>IF(C4406="Saliente Nacional",(IFERROR((LIMPIA(J4406,1)),0)),0)</f>
        <v>0</v>
      </c>
      <c r="N4406" s="36">
        <f>IF(C4406="Saliente Internacional",(IFERROR((LIMPIA(J4406,1)),0)),0)</f>
        <v>0</v>
      </c>
      <c r="O4406" s="36">
        <f>IF(C4406="Saliente Local",(IFERROR((LIMPIA(K4406,1)),0)),0)</f>
        <v>0</v>
      </c>
      <c r="P4406" s="36">
        <f>IF(C4406="Saliente Nacional",(IFERROR((LIMPIA(K4406,1)),0)),0)</f>
        <v>0</v>
      </c>
      <c r="Q4406" s="36">
        <f>IF(C4406="Saliente Internacional",(IFERROR((LIMPIA(K4406,1)),0)),0)</f>
        <v>0</v>
      </c>
      <c r="R4406" s="36">
        <f t="shared" si="205"/>
        <v>0</v>
      </c>
      <c r="S4406" s="36">
        <f t="shared" si="206"/>
        <v>0</v>
      </c>
    </row>
    <row r="4407" spans="1:19" x14ac:dyDescent="0.25">
      <c r="A4407" s="101">
        <f>'DETALLE DE CONEXIONES'!P4407</f>
        <v>0</v>
      </c>
      <c r="B4407" s="36">
        <f>'DETALLE DE CONEXIONES'!I4407</f>
        <v>0</v>
      </c>
      <c r="C4407" s="36">
        <f>'DETALLE DE CONEXIONES'!BB4407</f>
        <v>0</v>
      </c>
      <c r="D4407" s="36">
        <f>'DETALLE DE CONEXIONES'!E4407</f>
        <v>0</v>
      </c>
      <c r="E4407" s="36">
        <f t="shared" si="204"/>
        <v>1</v>
      </c>
      <c r="F4407" s="36">
        <f>IFERROR(LIMPIA('DETALLE DE CONEXIONES'!N4407,1),0)</f>
        <v>0</v>
      </c>
      <c r="G4407" s="36" t="str">
        <f>LEFT('DETALLE DE CONEXIONES'!BE4407,3)</f>
        <v/>
      </c>
      <c r="H4407" s="36" t="str">
        <f>RIGHT('DETALLE DE CONEXIONES'!AK4407,2)</f>
        <v/>
      </c>
      <c r="I4407" s="36" t="str">
        <f>LEFT('DETALLE DE CONEXIONES'!AK4407,3)</f>
        <v/>
      </c>
      <c r="J4407" s="36" t="str">
        <f>LEFT('DETALLE DE CONEXIONES'!M4407,3)</f>
        <v/>
      </c>
      <c r="K4407" s="36" t="str">
        <f>IF(LEN('DETALLE DE CONEXIONES'!M4407)&lt;12,(RIGHT('DETALLE DE CONEXIONES'!M4407,5)),(RIGHT('DETALLE DE CONEXIONES'!M4407,6)))</f>
        <v/>
      </c>
      <c r="L4407" s="36">
        <f>IF(C4407="Saliente Local",(IFERROR((LIMPIA(J4407,1)),0)),0)</f>
        <v>0</v>
      </c>
      <c r="M4407" s="36">
        <f>IF(C4407="Saliente Nacional",(IFERROR((LIMPIA(J4407,1)),0)),0)</f>
        <v>0</v>
      </c>
      <c r="N4407" s="36">
        <f>IF(C4407="Saliente Internacional",(IFERROR((LIMPIA(J4407,1)),0)),0)</f>
        <v>0</v>
      </c>
      <c r="O4407" s="36">
        <f>IF(C4407="Saliente Local",(IFERROR((LIMPIA(K4407,1)),0)),0)</f>
        <v>0</v>
      </c>
      <c r="P4407" s="36">
        <f>IF(C4407="Saliente Nacional",(IFERROR((LIMPIA(K4407,1)),0)),0)</f>
        <v>0</v>
      </c>
      <c r="Q4407" s="36">
        <f>IF(C4407="Saliente Internacional",(IFERROR((LIMPIA(K4407,1)),0)),0)</f>
        <v>0</v>
      </c>
      <c r="R4407" s="36">
        <f t="shared" si="205"/>
        <v>0</v>
      </c>
      <c r="S4407" s="36">
        <f t="shared" si="206"/>
        <v>0</v>
      </c>
    </row>
    <row r="4408" spans="1:19" x14ac:dyDescent="0.25">
      <c r="A4408" s="101">
        <f>'DETALLE DE CONEXIONES'!P4408</f>
        <v>0</v>
      </c>
      <c r="B4408" s="36">
        <f>'DETALLE DE CONEXIONES'!I4408</f>
        <v>0</v>
      </c>
      <c r="C4408" s="36">
        <f>'DETALLE DE CONEXIONES'!BB4408</f>
        <v>0</v>
      </c>
      <c r="D4408" s="36">
        <f>'DETALLE DE CONEXIONES'!E4408</f>
        <v>0</v>
      </c>
      <c r="E4408" s="36">
        <f t="shared" si="204"/>
        <v>1</v>
      </c>
      <c r="F4408" s="36">
        <f>IFERROR(LIMPIA('DETALLE DE CONEXIONES'!N4408,1),0)</f>
        <v>0</v>
      </c>
      <c r="G4408" s="36" t="str">
        <f>LEFT('DETALLE DE CONEXIONES'!BE4408,3)</f>
        <v/>
      </c>
      <c r="H4408" s="36" t="str">
        <f>RIGHT('DETALLE DE CONEXIONES'!AK4408,2)</f>
        <v/>
      </c>
      <c r="I4408" s="36" t="str">
        <f>LEFT('DETALLE DE CONEXIONES'!AK4408,3)</f>
        <v/>
      </c>
      <c r="J4408" s="36" t="str">
        <f>LEFT('DETALLE DE CONEXIONES'!M4408,3)</f>
        <v/>
      </c>
      <c r="K4408" s="36" t="str">
        <f>IF(LEN('DETALLE DE CONEXIONES'!M4408)&lt;12,(RIGHT('DETALLE DE CONEXIONES'!M4408,5)),(RIGHT('DETALLE DE CONEXIONES'!M4408,6)))</f>
        <v/>
      </c>
      <c r="L4408" s="36">
        <f>IF(C4408="Saliente Local",(IFERROR((LIMPIA(J4408,1)),0)),0)</f>
        <v>0</v>
      </c>
      <c r="M4408" s="36">
        <f>IF(C4408="Saliente Nacional",(IFERROR((LIMPIA(J4408,1)),0)),0)</f>
        <v>0</v>
      </c>
      <c r="N4408" s="36">
        <f>IF(C4408="Saliente Internacional",(IFERROR((LIMPIA(J4408,1)),0)),0)</f>
        <v>0</v>
      </c>
      <c r="O4408" s="36">
        <f>IF(C4408="Saliente Local",(IFERROR((LIMPIA(K4408,1)),0)),0)</f>
        <v>0</v>
      </c>
      <c r="P4408" s="36">
        <f>IF(C4408="Saliente Nacional",(IFERROR((LIMPIA(K4408,1)),0)),0)</f>
        <v>0</v>
      </c>
      <c r="Q4408" s="36">
        <f>IF(C4408="Saliente Internacional",(IFERROR((LIMPIA(K4408,1)),0)),0)</f>
        <v>0</v>
      </c>
      <c r="R4408" s="36">
        <f t="shared" si="205"/>
        <v>0</v>
      </c>
      <c r="S4408" s="36">
        <f t="shared" si="206"/>
        <v>0</v>
      </c>
    </row>
    <row r="4409" spans="1:19" x14ac:dyDescent="0.25">
      <c r="A4409" s="101">
        <f>'DETALLE DE CONEXIONES'!P4409</f>
        <v>0</v>
      </c>
      <c r="B4409" s="36">
        <f>'DETALLE DE CONEXIONES'!I4409</f>
        <v>0</v>
      </c>
      <c r="C4409" s="36">
        <f>'DETALLE DE CONEXIONES'!BB4409</f>
        <v>0</v>
      </c>
      <c r="D4409" s="36">
        <f>'DETALLE DE CONEXIONES'!E4409</f>
        <v>0</v>
      </c>
      <c r="E4409" s="36">
        <f t="shared" si="204"/>
        <v>1</v>
      </c>
      <c r="F4409" s="36">
        <f>IFERROR(LIMPIA('DETALLE DE CONEXIONES'!N4409,1),0)</f>
        <v>0</v>
      </c>
      <c r="G4409" s="36" t="str">
        <f>LEFT('DETALLE DE CONEXIONES'!BE4409,3)</f>
        <v/>
      </c>
      <c r="H4409" s="36" t="str">
        <f>RIGHT('DETALLE DE CONEXIONES'!AK4409,2)</f>
        <v/>
      </c>
      <c r="I4409" s="36" t="str">
        <f>LEFT('DETALLE DE CONEXIONES'!AK4409,3)</f>
        <v/>
      </c>
      <c r="J4409" s="36" t="str">
        <f>LEFT('DETALLE DE CONEXIONES'!M4409,3)</f>
        <v/>
      </c>
      <c r="K4409" s="36" t="str">
        <f>IF(LEN('DETALLE DE CONEXIONES'!M4409)&lt;12,(RIGHT('DETALLE DE CONEXIONES'!M4409,5)),(RIGHT('DETALLE DE CONEXIONES'!M4409,6)))</f>
        <v/>
      </c>
      <c r="L4409" s="36">
        <f>IF(C4409="Saliente Local",(IFERROR((LIMPIA(J4409,1)),0)),0)</f>
        <v>0</v>
      </c>
      <c r="M4409" s="36">
        <f>IF(C4409="Saliente Nacional",(IFERROR((LIMPIA(J4409,1)),0)),0)</f>
        <v>0</v>
      </c>
      <c r="N4409" s="36">
        <f>IF(C4409="Saliente Internacional",(IFERROR((LIMPIA(J4409,1)),0)),0)</f>
        <v>0</v>
      </c>
      <c r="O4409" s="36">
        <f>IF(C4409="Saliente Local",(IFERROR((LIMPIA(K4409,1)),0)),0)</f>
        <v>0</v>
      </c>
      <c r="P4409" s="36">
        <f>IF(C4409="Saliente Nacional",(IFERROR((LIMPIA(K4409,1)),0)),0)</f>
        <v>0</v>
      </c>
      <c r="Q4409" s="36">
        <f>IF(C4409="Saliente Internacional",(IFERROR((LIMPIA(K4409,1)),0)),0)</f>
        <v>0</v>
      </c>
      <c r="R4409" s="36">
        <f t="shared" si="205"/>
        <v>0</v>
      </c>
      <c r="S4409" s="36">
        <f t="shared" si="206"/>
        <v>0</v>
      </c>
    </row>
    <row r="4410" spans="1:19" x14ac:dyDescent="0.25">
      <c r="A4410" s="101">
        <f>'DETALLE DE CONEXIONES'!P4410</f>
        <v>0</v>
      </c>
      <c r="B4410" s="36">
        <f>'DETALLE DE CONEXIONES'!I4410</f>
        <v>0</v>
      </c>
      <c r="C4410" s="36">
        <f>'DETALLE DE CONEXIONES'!BB4410</f>
        <v>0</v>
      </c>
      <c r="D4410" s="36">
        <f>'DETALLE DE CONEXIONES'!E4410</f>
        <v>0</v>
      </c>
      <c r="E4410" s="36">
        <f t="shared" si="204"/>
        <v>1</v>
      </c>
      <c r="F4410" s="36">
        <f>IFERROR(LIMPIA('DETALLE DE CONEXIONES'!N4410,1),0)</f>
        <v>0</v>
      </c>
      <c r="G4410" s="36" t="str">
        <f>LEFT('DETALLE DE CONEXIONES'!BE4410,3)</f>
        <v/>
      </c>
      <c r="H4410" s="36" t="str">
        <f>RIGHT('DETALLE DE CONEXIONES'!AK4410,2)</f>
        <v/>
      </c>
      <c r="I4410" s="36" t="str">
        <f>LEFT('DETALLE DE CONEXIONES'!AK4410,3)</f>
        <v/>
      </c>
      <c r="J4410" s="36" t="str">
        <f>LEFT('DETALLE DE CONEXIONES'!M4410,3)</f>
        <v/>
      </c>
      <c r="K4410" s="36" t="str">
        <f>IF(LEN('DETALLE DE CONEXIONES'!M4410)&lt;12,(RIGHT('DETALLE DE CONEXIONES'!M4410,5)),(RIGHT('DETALLE DE CONEXIONES'!M4410,6)))</f>
        <v/>
      </c>
      <c r="L4410" s="36">
        <f>IF(C4410="Saliente Local",(IFERROR((LIMPIA(J4410,1)),0)),0)</f>
        <v>0</v>
      </c>
      <c r="M4410" s="36">
        <f>IF(C4410="Saliente Nacional",(IFERROR((LIMPIA(J4410,1)),0)),0)</f>
        <v>0</v>
      </c>
      <c r="N4410" s="36">
        <f>IF(C4410="Saliente Internacional",(IFERROR((LIMPIA(J4410,1)),0)),0)</f>
        <v>0</v>
      </c>
      <c r="O4410" s="36">
        <f>IF(C4410="Saliente Local",(IFERROR((LIMPIA(K4410,1)),0)),0)</f>
        <v>0</v>
      </c>
      <c r="P4410" s="36">
        <f>IF(C4410="Saliente Nacional",(IFERROR((LIMPIA(K4410,1)),0)),0)</f>
        <v>0</v>
      </c>
      <c r="Q4410" s="36">
        <f>IF(C4410="Saliente Internacional",(IFERROR((LIMPIA(K4410,1)),0)),0)</f>
        <v>0</v>
      </c>
      <c r="R4410" s="36">
        <f t="shared" si="205"/>
        <v>0</v>
      </c>
      <c r="S4410" s="36">
        <f t="shared" si="206"/>
        <v>0</v>
      </c>
    </row>
    <row r="4411" spans="1:19" x14ac:dyDescent="0.25">
      <c r="A4411" s="101">
        <f>'DETALLE DE CONEXIONES'!P4411</f>
        <v>0</v>
      </c>
      <c r="B4411" s="36">
        <f>'DETALLE DE CONEXIONES'!I4411</f>
        <v>0</v>
      </c>
      <c r="C4411" s="36">
        <f>'DETALLE DE CONEXIONES'!BB4411</f>
        <v>0</v>
      </c>
      <c r="D4411" s="36">
        <f>'DETALLE DE CONEXIONES'!E4411</f>
        <v>0</v>
      </c>
      <c r="E4411" s="36">
        <f t="shared" si="204"/>
        <v>1</v>
      </c>
      <c r="F4411" s="36">
        <f>IFERROR(LIMPIA('DETALLE DE CONEXIONES'!N4411,1),0)</f>
        <v>0</v>
      </c>
      <c r="G4411" s="36" t="str">
        <f>LEFT('DETALLE DE CONEXIONES'!BE4411,3)</f>
        <v/>
      </c>
      <c r="H4411" s="36" t="str">
        <f>RIGHT('DETALLE DE CONEXIONES'!AK4411,2)</f>
        <v/>
      </c>
      <c r="I4411" s="36" t="str">
        <f>LEFT('DETALLE DE CONEXIONES'!AK4411,3)</f>
        <v/>
      </c>
      <c r="J4411" s="36" t="str">
        <f>LEFT('DETALLE DE CONEXIONES'!M4411,3)</f>
        <v/>
      </c>
      <c r="K4411" s="36" t="str">
        <f>IF(LEN('DETALLE DE CONEXIONES'!M4411)&lt;12,(RIGHT('DETALLE DE CONEXIONES'!M4411,5)),(RIGHT('DETALLE DE CONEXIONES'!M4411,6)))</f>
        <v/>
      </c>
      <c r="L4411" s="36">
        <f>IF(C4411="Saliente Local",(IFERROR((LIMPIA(J4411,1)),0)),0)</f>
        <v>0</v>
      </c>
      <c r="M4411" s="36">
        <f>IF(C4411="Saliente Nacional",(IFERROR((LIMPIA(J4411,1)),0)),0)</f>
        <v>0</v>
      </c>
      <c r="N4411" s="36">
        <f>IF(C4411="Saliente Internacional",(IFERROR((LIMPIA(J4411,1)),0)),0)</f>
        <v>0</v>
      </c>
      <c r="O4411" s="36">
        <f>IF(C4411="Saliente Local",(IFERROR((LIMPIA(K4411,1)),0)),0)</f>
        <v>0</v>
      </c>
      <c r="P4411" s="36">
        <f>IF(C4411="Saliente Nacional",(IFERROR((LIMPIA(K4411,1)),0)),0)</f>
        <v>0</v>
      </c>
      <c r="Q4411" s="36">
        <f>IF(C4411="Saliente Internacional",(IFERROR((LIMPIA(K4411,1)),0)),0)</f>
        <v>0</v>
      </c>
      <c r="R4411" s="36">
        <f t="shared" si="205"/>
        <v>0</v>
      </c>
      <c r="S4411" s="36">
        <f t="shared" si="206"/>
        <v>0</v>
      </c>
    </row>
    <row r="4412" spans="1:19" x14ac:dyDescent="0.25">
      <c r="A4412" s="101">
        <f>'DETALLE DE CONEXIONES'!P4412</f>
        <v>0</v>
      </c>
      <c r="B4412" s="36">
        <f>'DETALLE DE CONEXIONES'!I4412</f>
        <v>0</v>
      </c>
      <c r="C4412" s="36">
        <f>'DETALLE DE CONEXIONES'!BB4412</f>
        <v>0</v>
      </c>
      <c r="D4412" s="36">
        <f>'DETALLE DE CONEXIONES'!E4412</f>
        <v>0</v>
      </c>
      <c r="E4412" s="36">
        <f t="shared" si="204"/>
        <v>1</v>
      </c>
      <c r="F4412" s="36">
        <f>IFERROR(LIMPIA('DETALLE DE CONEXIONES'!N4412,1),0)</f>
        <v>0</v>
      </c>
      <c r="G4412" s="36" t="str">
        <f>LEFT('DETALLE DE CONEXIONES'!BE4412,3)</f>
        <v/>
      </c>
      <c r="H4412" s="36" t="str">
        <f>RIGHT('DETALLE DE CONEXIONES'!AK4412,2)</f>
        <v/>
      </c>
      <c r="I4412" s="36" t="str">
        <f>LEFT('DETALLE DE CONEXIONES'!AK4412,3)</f>
        <v/>
      </c>
      <c r="J4412" s="36" t="str">
        <f>LEFT('DETALLE DE CONEXIONES'!M4412,3)</f>
        <v/>
      </c>
      <c r="K4412" s="36" t="str">
        <f>IF(LEN('DETALLE DE CONEXIONES'!M4412)&lt;12,(RIGHT('DETALLE DE CONEXIONES'!M4412,5)),(RIGHT('DETALLE DE CONEXIONES'!M4412,6)))</f>
        <v/>
      </c>
      <c r="L4412" s="36">
        <f>IF(C4412="Saliente Local",(IFERROR((LIMPIA(J4412,1)),0)),0)</f>
        <v>0</v>
      </c>
      <c r="M4412" s="36">
        <f>IF(C4412="Saliente Nacional",(IFERROR((LIMPIA(J4412,1)),0)),0)</f>
        <v>0</v>
      </c>
      <c r="N4412" s="36">
        <f>IF(C4412="Saliente Internacional",(IFERROR((LIMPIA(J4412,1)),0)),0)</f>
        <v>0</v>
      </c>
      <c r="O4412" s="36">
        <f>IF(C4412="Saliente Local",(IFERROR((LIMPIA(K4412,1)),0)),0)</f>
        <v>0</v>
      </c>
      <c r="P4412" s="36">
        <f>IF(C4412="Saliente Nacional",(IFERROR((LIMPIA(K4412,1)),0)),0)</f>
        <v>0</v>
      </c>
      <c r="Q4412" s="36">
        <f>IF(C4412="Saliente Internacional",(IFERROR((LIMPIA(K4412,1)),0)),0)</f>
        <v>0</v>
      </c>
      <c r="R4412" s="36">
        <f t="shared" si="205"/>
        <v>0</v>
      </c>
      <c r="S4412" s="36">
        <f t="shared" si="206"/>
        <v>0</v>
      </c>
    </row>
    <row r="4413" spans="1:19" x14ac:dyDescent="0.25">
      <c r="A4413" s="101">
        <f>'DETALLE DE CONEXIONES'!P4413</f>
        <v>0</v>
      </c>
      <c r="B4413" s="36">
        <f>'DETALLE DE CONEXIONES'!I4413</f>
        <v>0</v>
      </c>
      <c r="C4413" s="36">
        <f>'DETALLE DE CONEXIONES'!BB4413</f>
        <v>0</v>
      </c>
      <c r="D4413" s="36">
        <f>'DETALLE DE CONEXIONES'!E4413</f>
        <v>0</v>
      </c>
      <c r="E4413" s="36">
        <f t="shared" si="204"/>
        <v>1</v>
      </c>
      <c r="F4413" s="36">
        <f>IFERROR(LIMPIA('DETALLE DE CONEXIONES'!N4413,1),0)</f>
        <v>0</v>
      </c>
      <c r="G4413" s="36" t="str">
        <f>LEFT('DETALLE DE CONEXIONES'!BE4413,3)</f>
        <v/>
      </c>
      <c r="H4413" s="36" t="str">
        <f>RIGHT('DETALLE DE CONEXIONES'!AK4413,2)</f>
        <v/>
      </c>
      <c r="I4413" s="36" t="str">
        <f>LEFT('DETALLE DE CONEXIONES'!AK4413,3)</f>
        <v/>
      </c>
      <c r="J4413" s="36" t="str">
        <f>LEFT('DETALLE DE CONEXIONES'!M4413,3)</f>
        <v/>
      </c>
      <c r="K4413" s="36" t="str">
        <f>IF(LEN('DETALLE DE CONEXIONES'!M4413)&lt;12,(RIGHT('DETALLE DE CONEXIONES'!M4413,5)),(RIGHT('DETALLE DE CONEXIONES'!M4413,6)))</f>
        <v/>
      </c>
      <c r="L4413" s="36">
        <f>IF(C4413="Saliente Local",(IFERROR((LIMPIA(J4413,1)),0)),0)</f>
        <v>0</v>
      </c>
      <c r="M4413" s="36">
        <f>IF(C4413="Saliente Nacional",(IFERROR((LIMPIA(J4413,1)),0)),0)</f>
        <v>0</v>
      </c>
      <c r="N4413" s="36">
        <f>IF(C4413="Saliente Internacional",(IFERROR((LIMPIA(J4413,1)),0)),0)</f>
        <v>0</v>
      </c>
      <c r="O4413" s="36">
        <f>IF(C4413="Saliente Local",(IFERROR((LIMPIA(K4413,1)),0)),0)</f>
        <v>0</v>
      </c>
      <c r="P4413" s="36">
        <f>IF(C4413="Saliente Nacional",(IFERROR((LIMPIA(K4413,1)),0)),0)</f>
        <v>0</v>
      </c>
      <c r="Q4413" s="36">
        <f>IF(C4413="Saliente Internacional",(IFERROR((LIMPIA(K4413,1)),0)),0)</f>
        <v>0</v>
      </c>
      <c r="R4413" s="36">
        <f t="shared" si="205"/>
        <v>0</v>
      </c>
      <c r="S4413" s="36">
        <f t="shared" si="206"/>
        <v>0</v>
      </c>
    </row>
    <row r="4414" spans="1:19" x14ac:dyDescent="0.25">
      <c r="A4414" s="101">
        <f>'DETALLE DE CONEXIONES'!P4414</f>
        <v>0</v>
      </c>
      <c r="B4414" s="36">
        <f>'DETALLE DE CONEXIONES'!I4414</f>
        <v>0</v>
      </c>
      <c r="C4414" s="36">
        <f>'DETALLE DE CONEXIONES'!BB4414</f>
        <v>0</v>
      </c>
      <c r="D4414" s="36">
        <f>'DETALLE DE CONEXIONES'!E4414</f>
        <v>0</v>
      </c>
      <c r="E4414" s="36">
        <f t="shared" si="204"/>
        <v>1</v>
      </c>
      <c r="F4414" s="36">
        <f>IFERROR(LIMPIA('DETALLE DE CONEXIONES'!N4414,1),0)</f>
        <v>0</v>
      </c>
      <c r="G4414" s="36" t="str">
        <f>LEFT('DETALLE DE CONEXIONES'!BE4414,3)</f>
        <v/>
      </c>
      <c r="H4414" s="36" t="str">
        <f>RIGHT('DETALLE DE CONEXIONES'!AK4414,2)</f>
        <v/>
      </c>
      <c r="I4414" s="36" t="str">
        <f>LEFT('DETALLE DE CONEXIONES'!AK4414,3)</f>
        <v/>
      </c>
      <c r="J4414" s="36" t="str">
        <f>LEFT('DETALLE DE CONEXIONES'!M4414,3)</f>
        <v/>
      </c>
      <c r="K4414" s="36" t="str">
        <f>IF(LEN('DETALLE DE CONEXIONES'!M4414)&lt;12,(RIGHT('DETALLE DE CONEXIONES'!M4414,5)),(RIGHT('DETALLE DE CONEXIONES'!M4414,6)))</f>
        <v/>
      </c>
      <c r="L4414" s="36">
        <f>IF(C4414="Saliente Local",(IFERROR((LIMPIA(J4414,1)),0)),0)</f>
        <v>0</v>
      </c>
      <c r="M4414" s="36">
        <f>IF(C4414="Saliente Nacional",(IFERROR((LIMPIA(J4414,1)),0)),0)</f>
        <v>0</v>
      </c>
      <c r="N4414" s="36">
        <f>IF(C4414="Saliente Internacional",(IFERROR((LIMPIA(J4414,1)),0)),0)</f>
        <v>0</v>
      </c>
      <c r="O4414" s="36">
        <f>IF(C4414="Saliente Local",(IFERROR((LIMPIA(K4414,1)),0)),0)</f>
        <v>0</v>
      </c>
      <c r="P4414" s="36">
        <f>IF(C4414="Saliente Nacional",(IFERROR((LIMPIA(K4414,1)),0)),0)</f>
        <v>0</v>
      </c>
      <c r="Q4414" s="36">
        <f>IF(C4414="Saliente Internacional",(IFERROR((LIMPIA(K4414,1)),0)),0)</f>
        <v>0</v>
      </c>
      <c r="R4414" s="36">
        <f t="shared" si="205"/>
        <v>0</v>
      </c>
      <c r="S4414" s="36">
        <f t="shared" si="206"/>
        <v>0</v>
      </c>
    </row>
    <row r="4415" spans="1:19" x14ac:dyDescent="0.25">
      <c r="A4415" s="101">
        <f>'DETALLE DE CONEXIONES'!P4415</f>
        <v>0</v>
      </c>
      <c r="B4415" s="36">
        <f>'DETALLE DE CONEXIONES'!I4415</f>
        <v>0</v>
      </c>
      <c r="C4415" s="36">
        <f>'DETALLE DE CONEXIONES'!BB4415</f>
        <v>0</v>
      </c>
      <c r="D4415" s="36">
        <f>'DETALLE DE CONEXIONES'!E4415</f>
        <v>0</v>
      </c>
      <c r="E4415" s="36">
        <f t="shared" si="204"/>
        <v>1</v>
      </c>
      <c r="F4415" s="36">
        <f>IFERROR(LIMPIA('DETALLE DE CONEXIONES'!N4415,1),0)</f>
        <v>0</v>
      </c>
      <c r="G4415" s="36" t="str">
        <f>LEFT('DETALLE DE CONEXIONES'!BE4415,3)</f>
        <v/>
      </c>
      <c r="H4415" s="36" t="str">
        <f>RIGHT('DETALLE DE CONEXIONES'!AK4415,2)</f>
        <v/>
      </c>
      <c r="I4415" s="36" t="str">
        <f>LEFT('DETALLE DE CONEXIONES'!AK4415,3)</f>
        <v/>
      </c>
      <c r="J4415" s="36" t="str">
        <f>LEFT('DETALLE DE CONEXIONES'!M4415,3)</f>
        <v/>
      </c>
      <c r="K4415" s="36" t="str">
        <f>IF(LEN('DETALLE DE CONEXIONES'!M4415)&lt;12,(RIGHT('DETALLE DE CONEXIONES'!M4415,5)),(RIGHT('DETALLE DE CONEXIONES'!M4415,6)))</f>
        <v/>
      </c>
      <c r="L4415" s="36">
        <f>IF(C4415="Saliente Local",(IFERROR((LIMPIA(J4415,1)),0)),0)</f>
        <v>0</v>
      </c>
      <c r="M4415" s="36">
        <f>IF(C4415="Saliente Nacional",(IFERROR((LIMPIA(J4415,1)),0)),0)</f>
        <v>0</v>
      </c>
      <c r="N4415" s="36">
        <f>IF(C4415="Saliente Internacional",(IFERROR((LIMPIA(J4415,1)),0)),0)</f>
        <v>0</v>
      </c>
      <c r="O4415" s="36">
        <f>IF(C4415="Saliente Local",(IFERROR((LIMPIA(K4415,1)),0)),0)</f>
        <v>0</v>
      </c>
      <c r="P4415" s="36">
        <f>IF(C4415="Saliente Nacional",(IFERROR((LIMPIA(K4415,1)),0)),0)</f>
        <v>0</v>
      </c>
      <c r="Q4415" s="36">
        <f>IF(C4415="Saliente Internacional",(IFERROR((LIMPIA(K4415,1)),0)),0)</f>
        <v>0</v>
      </c>
      <c r="R4415" s="36">
        <f t="shared" si="205"/>
        <v>0</v>
      </c>
      <c r="S4415" s="36">
        <f t="shared" si="206"/>
        <v>0</v>
      </c>
    </row>
    <row r="4416" spans="1:19" x14ac:dyDescent="0.25">
      <c r="A4416" s="101">
        <f>'DETALLE DE CONEXIONES'!P4416</f>
        <v>0</v>
      </c>
      <c r="B4416" s="36">
        <f>'DETALLE DE CONEXIONES'!I4416</f>
        <v>0</v>
      </c>
      <c r="C4416" s="36">
        <f>'DETALLE DE CONEXIONES'!BB4416</f>
        <v>0</v>
      </c>
      <c r="D4416" s="36">
        <f>'DETALLE DE CONEXIONES'!E4416</f>
        <v>0</v>
      </c>
      <c r="E4416" s="36">
        <f t="shared" si="204"/>
        <v>1</v>
      </c>
      <c r="F4416" s="36">
        <f>IFERROR(LIMPIA('DETALLE DE CONEXIONES'!N4416,1),0)</f>
        <v>0</v>
      </c>
      <c r="G4416" s="36" t="str">
        <f>LEFT('DETALLE DE CONEXIONES'!BE4416,3)</f>
        <v/>
      </c>
      <c r="H4416" s="36" t="str">
        <f>RIGHT('DETALLE DE CONEXIONES'!AK4416,2)</f>
        <v/>
      </c>
      <c r="I4416" s="36" t="str">
        <f>LEFT('DETALLE DE CONEXIONES'!AK4416,3)</f>
        <v/>
      </c>
      <c r="J4416" s="36" t="str">
        <f>LEFT('DETALLE DE CONEXIONES'!M4416,3)</f>
        <v/>
      </c>
      <c r="K4416" s="36" t="str">
        <f>IF(LEN('DETALLE DE CONEXIONES'!M4416)&lt;12,(RIGHT('DETALLE DE CONEXIONES'!M4416,5)),(RIGHT('DETALLE DE CONEXIONES'!M4416,6)))</f>
        <v/>
      </c>
      <c r="L4416" s="36">
        <f>IF(C4416="Saliente Local",(IFERROR((LIMPIA(J4416,1)),0)),0)</f>
        <v>0</v>
      </c>
      <c r="M4416" s="36">
        <f>IF(C4416="Saliente Nacional",(IFERROR((LIMPIA(J4416,1)),0)),0)</f>
        <v>0</v>
      </c>
      <c r="N4416" s="36">
        <f>IF(C4416="Saliente Internacional",(IFERROR((LIMPIA(J4416,1)),0)),0)</f>
        <v>0</v>
      </c>
      <c r="O4416" s="36">
        <f>IF(C4416="Saliente Local",(IFERROR((LIMPIA(K4416,1)),0)),0)</f>
        <v>0</v>
      </c>
      <c r="P4416" s="36">
        <f>IF(C4416="Saliente Nacional",(IFERROR((LIMPIA(K4416,1)),0)),0)</f>
        <v>0</v>
      </c>
      <c r="Q4416" s="36">
        <f>IF(C4416="Saliente Internacional",(IFERROR((LIMPIA(K4416,1)),0)),0)</f>
        <v>0</v>
      </c>
      <c r="R4416" s="36">
        <f t="shared" si="205"/>
        <v>0</v>
      </c>
      <c r="S4416" s="36">
        <f t="shared" si="206"/>
        <v>0</v>
      </c>
    </row>
    <row r="4417" spans="1:19" x14ac:dyDescent="0.25">
      <c r="A4417" s="101">
        <f>'DETALLE DE CONEXIONES'!P4417</f>
        <v>0</v>
      </c>
      <c r="B4417" s="36">
        <f>'DETALLE DE CONEXIONES'!I4417</f>
        <v>0</v>
      </c>
      <c r="C4417" s="36">
        <f>'DETALLE DE CONEXIONES'!BB4417</f>
        <v>0</v>
      </c>
      <c r="D4417" s="36">
        <f>'DETALLE DE CONEXIONES'!E4417</f>
        <v>0</v>
      </c>
      <c r="E4417" s="36">
        <f t="shared" si="204"/>
        <v>1</v>
      </c>
      <c r="F4417" s="36">
        <f>IFERROR(LIMPIA('DETALLE DE CONEXIONES'!N4417,1),0)</f>
        <v>0</v>
      </c>
      <c r="G4417" s="36" t="str">
        <f>LEFT('DETALLE DE CONEXIONES'!BE4417,3)</f>
        <v/>
      </c>
      <c r="H4417" s="36" t="str">
        <f>RIGHT('DETALLE DE CONEXIONES'!AK4417,2)</f>
        <v/>
      </c>
      <c r="I4417" s="36" t="str">
        <f>LEFT('DETALLE DE CONEXIONES'!AK4417,3)</f>
        <v/>
      </c>
      <c r="J4417" s="36" t="str">
        <f>LEFT('DETALLE DE CONEXIONES'!M4417,3)</f>
        <v/>
      </c>
      <c r="K4417" s="36" t="str">
        <f>IF(LEN('DETALLE DE CONEXIONES'!M4417)&lt;12,(RIGHT('DETALLE DE CONEXIONES'!M4417,5)),(RIGHT('DETALLE DE CONEXIONES'!M4417,6)))</f>
        <v/>
      </c>
      <c r="L4417" s="36">
        <f>IF(C4417="Saliente Local",(IFERROR((LIMPIA(J4417,1)),0)),0)</f>
        <v>0</v>
      </c>
      <c r="M4417" s="36">
        <f>IF(C4417="Saliente Nacional",(IFERROR((LIMPIA(J4417,1)),0)),0)</f>
        <v>0</v>
      </c>
      <c r="N4417" s="36">
        <f>IF(C4417="Saliente Internacional",(IFERROR((LIMPIA(J4417,1)),0)),0)</f>
        <v>0</v>
      </c>
      <c r="O4417" s="36">
        <f>IF(C4417="Saliente Local",(IFERROR((LIMPIA(K4417,1)),0)),0)</f>
        <v>0</v>
      </c>
      <c r="P4417" s="36">
        <f>IF(C4417="Saliente Nacional",(IFERROR((LIMPIA(K4417,1)),0)),0)</f>
        <v>0</v>
      </c>
      <c r="Q4417" s="36">
        <f>IF(C4417="Saliente Internacional",(IFERROR((LIMPIA(K4417,1)),0)),0)</f>
        <v>0</v>
      </c>
      <c r="R4417" s="36">
        <f t="shared" si="205"/>
        <v>0</v>
      </c>
      <c r="S4417" s="36">
        <f t="shared" si="206"/>
        <v>0</v>
      </c>
    </row>
    <row r="4418" spans="1:19" x14ac:dyDescent="0.25">
      <c r="A4418" s="101">
        <f>'DETALLE DE CONEXIONES'!P4418</f>
        <v>0</v>
      </c>
      <c r="B4418" s="36">
        <f>'DETALLE DE CONEXIONES'!I4418</f>
        <v>0</v>
      </c>
      <c r="C4418" s="36">
        <f>'DETALLE DE CONEXIONES'!BB4418</f>
        <v>0</v>
      </c>
      <c r="D4418" s="36">
        <f>'DETALLE DE CONEXIONES'!E4418</f>
        <v>0</v>
      </c>
      <c r="E4418" s="36">
        <f t="shared" si="204"/>
        <v>1</v>
      </c>
      <c r="F4418" s="36">
        <f>IFERROR(LIMPIA('DETALLE DE CONEXIONES'!N4418,1),0)</f>
        <v>0</v>
      </c>
      <c r="G4418" s="36" t="str">
        <f>LEFT('DETALLE DE CONEXIONES'!BE4418,3)</f>
        <v/>
      </c>
      <c r="H4418" s="36" t="str">
        <f>RIGHT('DETALLE DE CONEXIONES'!AK4418,2)</f>
        <v/>
      </c>
      <c r="I4418" s="36" t="str">
        <f>LEFT('DETALLE DE CONEXIONES'!AK4418,3)</f>
        <v/>
      </c>
      <c r="J4418" s="36" t="str">
        <f>LEFT('DETALLE DE CONEXIONES'!M4418,3)</f>
        <v/>
      </c>
      <c r="K4418" s="36" t="str">
        <f>IF(LEN('DETALLE DE CONEXIONES'!M4418)&lt;12,(RIGHT('DETALLE DE CONEXIONES'!M4418,5)),(RIGHT('DETALLE DE CONEXIONES'!M4418,6)))</f>
        <v/>
      </c>
      <c r="L4418" s="36">
        <f>IF(C4418="Saliente Local",(IFERROR((LIMPIA(J4418,1)),0)),0)</f>
        <v>0</v>
      </c>
      <c r="M4418" s="36">
        <f>IF(C4418="Saliente Nacional",(IFERROR((LIMPIA(J4418,1)),0)),0)</f>
        <v>0</v>
      </c>
      <c r="N4418" s="36">
        <f>IF(C4418="Saliente Internacional",(IFERROR((LIMPIA(J4418,1)),0)),0)</f>
        <v>0</v>
      </c>
      <c r="O4418" s="36">
        <f>IF(C4418="Saliente Local",(IFERROR((LIMPIA(K4418,1)),0)),0)</f>
        <v>0</v>
      </c>
      <c r="P4418" s="36">
        <f>IF(C4418="Saliente Nacional",(IFERROR((LIMPIA(K4418,1)),0)),0)</f>
        <v>0</v>
      </c>
      <c r="Q4418" s="36">
        <f>IF(C4418="Saliente Internacional",(IFERROR((LIMPIA(K4418,1)),0)),0)</f>
        <v>0</v>
      </c>
      <c r="R4418" s="36">
        <f t="shared" si="205"/>
        <v>0</v>
      </c>
      <c r="S4418" s="36">
        <f t="shared" si="206"/>
        <v>0</v>
      </c>
    </row>
    <row r="4419" spans="1:19" x14ac:dyDescent="0.25">
      <c r="A4419" s="101">
        <f>'DETALLE DE CONEXIONES'!P4419</f>
        <v>0</v>
      </c>
      <c r="B4419" s="36">
        <f>'DETALLE DE CONEXIONES'!I4419</f>
        <v>0</v>
      </c>
      <c r="C4419" s="36">
        <f>'DETALLE DE CONEXIONES'!BB4419</f>
        <v>0</v>
      </c>
      <c r="D4419" s="36">
        <f>'DETALLE DE CONEXIONES'!E4419</f>
        <v>0</v>
      </c>
      <c r="E4419" s="36">
        <f t="shared" ref="E4419:E4482" si="207">LEN(D4419)</f>
        <v>1</v>
      </c>
      <c r="F4419" s="36">
        <f>IFERROR(LIMPIA('DETALLE DE CONEXIONES'!N4419,1),0)</f>
        <v>0</v>
      </c>
      <c r="G4419" s="36" t="str">
        <f>LEFT('DETALLE DE CONEXIONES'!BE4419,3)</f>
        <v/>
      </c>
      <c r="H4419" s="36" t="str">
        <f>RIGHT('DETALLE DE CONEXIONES'!AK4419,2)</f>
        <v/>
      </c>
      <c r="I4419" s="36" t="str">
        <f>LEFT('DETALLE DE CONEXIONES'!AK4419,3)</f>
        <v/>
      </c>
      <c r="J4419" s="36" t="str">
        <f>LEFT('DETALLE DE CONEXIONES'!M4419,3)</f>
        <v/>
      </c>
      <c r="K4419" s="36" t="str">
        <f>IF(LEN('DETALLE DE CONEXIONES'!M4419)&lt;12,(RIGHT('DETALLE DE CONEXIONES'!M4419,5)),(RIGHT('DETALLE DE CONEXIONES'!M4419,6)))</f>
        <v/>
      </c>
      <c r="L4419" s="36">
        <f>IF(C4419="Saliente Local",(IFERROR((LIMPIA(J4419,1)),0)),0)</f>
        <v>0</v>
      </c>
      <c r="M4419" s="36">
        <f>IF(C4419="Saliente Nacional",(IFERROR((LIMPIA(J4419,1)),0)),0)</f>
        <v>0</v>
      </c>
      <c r="N4419" s="36">
        <f>IF(C4419="Saliente Internacional",(IFERROR((LIMPIA(J4419,1)),0)),0)</f>
        <v>0</v>
      </c>
      <c r="O4419" s="36">
        <f>IF(C4419="Saliente Local",(IFERROR((LIMPIA(K4419,1)),0)),0)</f>
        <v>0</v>
      </c>
      <c r="P4419" s="36">
        <f>IF(C4419="Saliente Nacional",(IFERROR((LIMPIA(K4419,1)),0)),0)</f>
        <v>0</v>
      </c>
      <c r="Q4419" s="36">
        <f>IF(C4419="Saliente Internacional",(IFERROR((LIMPIA(K4419,1)),0)),0)</f>
        <v>0</v>
      </c>
      <c r="R4419" s="36">
        <f t="shared" ref="R4419:R4482" si="208">IF(SUM(O4419:P4419)&gt;0,(L4419+M4419+1),(L4419+M4419))</f>
        <v>0</v>
      </c>
      <c r="S4419" s="36">
        <f t="shared" ref="S4419:S4482" si="209">IF(Q4419&gt;0,N4419+1,N4419)</f>
        <v>0</v>
      </c>
    </row>
    <row r="4420" spans="1:19" x14ac:dyDescent="0.25">
      <c r="A4420" s="101">
        <f>'DETALLE DE CONEXIONES'!P4420</f>
        <v>0</v>
      </c>
      <c r="B4420" s="36">
        <f>'DETALLE DE CONEXIONES'!I4420</f>
        <v>0</v>
      </c>
      <c r="C4420" s="36">
        <f>'DETALLE DE CONEXIONES'!BB4420</f>
        <v>0</v>
      </c>
      <c r="D4420" s="36">
        <f>'DETALLE DE CONEXIONES'!E4420</f>
        <v>0</v>
      </c>
      <c r="E4420" s="36">
        <f t="shared" si="207"/>
        <v>1</v>
      </c>
      <c r="F4420" s="36">
        <f>IFERROR(LIMPIA('DETALLE DE CONEXIONES'!N4420,1),0)</f>
        <v>0</v>
      </c>
      <c r="G4420" s="36" t="str">
        <f>LEFT('DETALLE DE CONEXIONES'!BE4420,3)</f>
        <v/>
      </c>
      <c r="H4420" s="36" t="str">
        <f>RIGHT('DETALLE DE CONEXIONES'!AK4420,2)</f>
        <v/>
      </c>
      <c r="I4420" s="36" t="str">
        <f>LEFT('DETALLE DE CONEXIONES'!AK4420,3)</f>
        <v/>
      </c>
      <c r="J4420" s="36" t="str">
        <f>LEFT('DETALLE DE CONEXIONES'!M4420,3)</f>
        <v/>
      </c>
      <c r="K4420" s="36" t="str">
        <f>IF(LEN('DETALLE DE CONEXIONES'!M4420)&lt;12,(RIGHT('DETALLE DE CONEXIONES'!M4420,5)),(RIGHT('DETALLE DE CONEXIONES'!M4420,6)))</f>
        <v/>
      </c>
      <c r="L4420" s="36">
        <f>IF(C4420="Saliente Local",(IFERROR((LIMPIA(J4420,1)),0)),0)</f>
        <v>0</v>
      </c>
      <c r="M4420" s="36">
        <f>IF(C4420="Saliente Nacional",(IFERROR((LIMPIA(J4420,1)),0)),0)</f>
        <v>0</v>
      </c>
      <c r="N4420" s="36">
        <f>IF(C4420="Saliente Internacional",(IFERROR((LIMPIA(J4420,1)),0)),0)</f>
        <v>0</v>
      </c>
      <c r="O4420" s="36">
        <f>IF(C4420="Saliente Local",(IFERROR((LIMPIA(K4420,1)),0)),0)</f>
        <v>0</v>
      </c>
      <c r="P4420" s="36">
        <f>IF(C4420="Saliente Nacional",(IFERROR((LIMPIA(K4420,1)),0)),0)</f>
        <v>0</v>
      </c>
      <c r="Q4420" s="36">
        <f>IF(C4420="Saliente Internacional",(IFERROR((LIMPIA(K4420,1)),0)),0)</f>
        <v>0</v>
      </c>
      <c r="R4420" s="36">
        <f t="shared" si="208"/>
        <v>0</v>
      </c>
      <c r="S4420" s="36">
        <f t="shared" si="209"/>
        <v>0</v>
      </c>
    </row>
    <row r="4421" spans="1:19" x14ac:dyDescent="0.25">
      <c r="A4421" s="101">
        <f>'DETALLE DE CONEXIONES'!P4421</f>
        <v>0</v>
      </c>
      <c r="B4421" s="36">
        <f>'DETALLE DE CONEXIONES'!I4421</f>
        <v>0</v>
      </c>
      <c r="C4421" s="36">
        <f>'DETALLE DE CONEXIONES'!BB4421</f>
        <v>0</v>
      </c>
      <c r="D4421" s="36">
        <f>'DETALLE DE CONEXIONES'!E4421</f>
        <v>0</v>
      </c>
      <c r="E4421" s="36">
        <f t="shared" si="207"/>
        <v>1</v>
      </c>
      <c r="F4421" s="36">
        <f>IFERROR(LIMPIA('DETALLE DE CONEXIONES'!N4421,1),0)</f>
        <v>0</v>
      </c>
      <c r="G4421" s="36" t="str">
        <f>LEFT('DETALLE DE CONEXIONES'!BE4421,3)</f>
        <v/>
      </c>
      <c r="H4421" s="36" t="str">
        <f>RIGHT('DETALLE DE CONEXIONES'!AK4421,2)</f>
        <v/>
      </c>
      <c r="I4421" s="36" t="str">
        <f>LEFT('DETALLE DE CONEXIONES'!AK4421,3)</f>
        <v/>
      </c>
      <c r="J4421" s="36" t="str">
        <f>LEFT('DETALLE DE CONEXIONES'!M4421,3)</f>
        <v/>
      </c>
      <c r="K4421" s="36" t="str">
        <f>IF(LEN('DETALLE DE CONEXIONES'!M4421)&lt;12,(RIGHT('DETALLE DE CONEXIONES'!M4421,5)),(RIGHT('DETALLE DE CONEXIONES'!M4421,6)))</f>
        <v/>
      </c>
      <c r="L4421" s="36">
        <f>IF(C4421="Saliente Local",(IFERROR((LIMPIA(J4421,1)),0)),0)</f>
        <v>0</v>
      </c>
      <c r="M4421" s="36">
        <f>IF(C4421="Saliente Nacional",(IFERROR((LIMPIA(J4421,1)),0)),0)</f>
        <v>0</v>
      </c>
      <c r="N4421" s="36">
        <f>IF(C4421="Saliente Internacional",(IFERROR((LIMPIA(J4421,1)),0)),0)</f>
        <v>0</v>
      </c>
      <c r="O4421" s="36">
        <f>IF(C4421="Saliente Local",(IFERROR((LIMPIA(K4421,1)),0)),0)</f>
        <v>0</v>
      </c>
      <c r="P4421" s="36">
        <f>IF(C4421="Saliente Nacional",(IFERROR((LIMPIA(K4421,1)),0)),0)</f>
        <v>0</v>
      </c>
      <c r="Q4421" s="36">
        <f>IF(C4421="Saliente Internacional",(IFERROR((LIMPIA(K4421,1)),0)),0)</f>
        <v>0</v>
      </c>
      <c r="R4421" s="36">
        <f t="shared" si="208"/>
        <v>0</v>
      </c>
      <c r="S4421" s="36">
        <f t="shared" si="209"/>
        <v>0</v>
      </c>
    </row>
    <row r="4422" spans="1:19" x14ac:dyDescent="0.25">
      <c r="A4422" s="101">
        <f>'DETALLE DE CONEXIONES'!P4422</f>
        <v>0</v>
      </c>
      <c r="B4422" s="36">
        <f>'DETALLE DE CONEXIONES'!I4422</f>
        <v>0</v>
      </c>
      <c r="C4422" s="36">
        <f>'DETALLE DE CONEXIONES'!BB4422</f>
        <v>0</v>
      </c>
      <c r="D4422" s="36">
        <f>'DETALLE DE CONEXIONES'!E4422</f>
        <v>0</v>
      </c>
      <c r="E4422" s="36">
        <f t="shared" si="207"/>
        <v>1</v>
      </c>
      <c r="F4422" s="36">
        <f>IFERROR(LIMPIA('DETALLE DE CONEXIONES'!N4422,1),0)</f>
        <v>0</v>
      </c>
      <c r="G4422" s="36" t="str">
        <f>LEFT('DETALLE DE CONEXIONES'!BE4422,3)</f>
        <v/>
      </c>
      <c r="H4422" s="36" t="str">
        <f>RIGHT('DETALLE DE CONEXIONES'!AK4422,2)</f>
        <v/>
      </c>
      <c r="I4422" s="36" t="str">
        <f>LEFT('DETALLE DE CONEXIONES'!AK4422,3)</f>
        <v/>
      </c>
      <c r="J4422" s="36" t="str">
        <f>LEFT('DETALLE DE CONEXIONES'!M4422,3)</f>
        <v/>
      </c>
      <c r="K4422" s="36" t="str">
        <f>IF(LEN('DETALLE DE CONEXIONES'!M4422)&lt;12,(RIGHT('DETALLE DE CONEXIONES'!M4422,5)),(RIGHT('DETALLE DE CONEXIONES'!M4422,6)))</f>
        <v/>
      </c>
      <c r="L4422" s="36">
        <f>IF(C4422="Saliente Local",(IFERROR((LIMPIA(J4422,1)),0)),0)</f>
        <v>0</v>
      </c>
      <c r="M4422" s="36">
        <f>IF(C4422="Saliente Nacional",(IFERROR((LIMPIA(J4422,1)),0)),0)</f>
        <v>0</v>
      </c>
      <c r="N4422" s="36">
        <f>IF(C4422="Saliente Internacional",(IFERROR((LIMPIA(J4422,1)),0)),0)</f>
        <v>0</v>
      </c>
      <c r="O4422" s="36">
        <f>IF(C4422="Saliente Local",(IFERROR((LIMPIA(K4422,1)),0)),0)</f>
        <v>0</v>
      </c>
      <c r="P4422" s="36">
        <f>IF(C4422="Saliente Nacional",(IFERROR((LIMPIA(K4422,1)),0)),0)</f>
        <v>0</v>
      </c>
      <c r="Q4422" s="36">
        <f>IF(C4422="Saliente Internacional",(IFERROR((LIMPIA(K4422,1)),0)),0)</f>
        <v>0</v>
      </c>
      <c r="R4422" s="36">
        <f t="shared" si="208"/>
        <v>0</v>
      </c>
      <c r="S4422" s="36">
        <f t="shared" si="209"/>
        <v>0</v>
      </c>
    </row>
    <row r="4423" spans="1:19" x14ac:dyDescent="0.25">
      <c r="A4423" s="101">
        <f>'DETALLE DE CONEXIONES'!P4423</f>
        <v>0</v>
      </c>
      <c r="B4423" s="36">
        <f>'DETALLE DE CONEXIONES'!I4423</f>
        <v>0</v>
      </c>
      <c r="C4423" s="36">
        <f>'DETALLE DE CONEXIONES'!BB4423</f>
        <v>0</v>
      </c>
      <c r="D4423" s="36">
        <f>'DETALLE DE CONEXIONES'!E4423</f>
        <v>0</v>
      </c>
      <c r="E4423" s="36">
        <f t="shared" si="207"/>
        <v>1</v>
      </c>
      <c r="F4423" s="36">
        <f>IFERROR(LIMPIA('DETALLE DE CONEXIONES'!N4423,1),0)</f>
        <v>0</v>
      </c>
      <c r="G4423" s="36" t="str">
        <f>LEFT('DETALLE DE CONEXIONES'!BE4423,3)</f>
        <v/>
      </c>
      <c r="H4423" s="36" t="str">
        <f>RIGHT('DETALLE DE CONEXIONES'!AK4423,2)</f>
        <v/>
      </c>
      <c r="I4423" s="36" t="str">
        <f>LEFT('DETALLE DE CONEXIONES'!AK4423,3)</f>
        <v/>
      </c>
      <c r="J4423" s="36" t="str">
        <f>LEFT('DETALLE DE CONEXIONES'!M4423,3)</f>
        <v/>
      </c>
      <c r="K4423" s="36" t="str">
        <f>IF(LEN('DETALLE DE CONEXIONES'!M4423)&lt;12,(RIGHT('DETALLE DE CONEXIONES'!M4423,5)),(RIGHT('DETALLE DE CONEXIONES'!M4423,6)))</f>
        <v/>
      </c>
      <c r="L4423" s="36">
        <f>IF(C4423="Saliente Local",(IFERROR((LIMPIA(J4423,1)),0)),0)</f>
        <v>0</v>
      </c>
      <c r="M4423" s="36">
        <f>IF(C4423="Saliente Nacional",(IFERROR((LIMPIA(J4423,1)),0)),0)</f>
        <v>0</v>
      </c>
      <c r="N4423" s="36">
        <f>IF(C4423="Saliente Internacional",(IFERROR((LIMPIA(J4423,1)),0)),0)</f>
        <v>0</v>
      </c>
      <c r="O4423" s="36">
        <f>IF(C4423="Saliente Local",(IFERROR((LIMPIA(K4423,1)),0)),0)</f>
        <v>0</v>
      </c>
      <c r="P4423" s="36">
        <f>IF(C4423="Saliente Nacional",(IFERROR((LIMPIA(K4423,1)),0)),0)</f>
        <v>0</v>
      </c>
      <c r="Q4423" s="36">
        <f>IF(C4423="Saliente Internacional",(IFERROR((LIMPIA(K4423,1)),0)),0)</f>
        <v>0</v>
      </c>
      <c r="R4423" s="36">
        <f t="shared" si="208"/>
        <v>0</v>
      </c>
      <c r="S4423" s="36">
        <f t="shared" si="209"/>
        <v>0</v>
      </c>
    </row>
    <row r="4424" spans="1:19" x14ac:dyDescent="0.25">
      <c r="A4424" s="101">
        <f>'DETALLE DE CONEXIONES'!P4424</f>
        <v>0</v>
      </c>
      <c r="B4424" s="36">
        <f>'DETALLE DE CONEXIONES'!I4424</f>
        <v>0</v>
      </c>
      <c r="C4424" s="36">
        <f>'DETALLE DE CONEXIONES'!BB4424</f>
        <v>0</v>
      </c>
      <c r="D4424" s="36">
        <f>'DETALLE DE CONEXIONES'!E4424</f>
        <v>0</v>
      </c>
      <c r="E4424" s="36">
        <f t="shared" si="207"/>
        <v>1</v>
      </c>
      <c r="F4424" s="36">
        <f>IFERROR(LIMPIA('DETALLE DE CONEXIONES'!N4424,1),0)</f>
        <v>0</v>
      </c>
      <c r="G4424" s="36" t="str">
        <f>LEFT('DETALLE DE CONEXIONES'!BE4424,3)</f>
        <v/>
      </c>
      <c r="H4424" s="36" t="str">
        <f>RIGHT('DETALLE DE CONEXIONES'!AK4424,2)</f>
        <v/>
      </c>
      <c r="I4424" s="36" t="str">
        <f>LEFT('DETALLE DE CONEXIONES'!AK4424,3)</f>
        <v/>
      </c>
      <c r="J4424" s="36" t="str">
        <f>LEFT('DETALLE DE CONEXIONES'!M4424,3)</f>
        <v/>
      </c>
      <c r="K4424" s="36" t="str">
        <f>IF(LEN('DETALLE DE CONEXIONES'!M4424)&lt;12,(RIGHT('DETALLE DE CONEXIONES'!M4424,5)),(RIGHT('DETALLE DE CONEXIONES'!M4424,6)))</f>
        <v/>
      </c>
      <c r="L4424" s="36">
        <f>IF(C4424="Saliente Local",(IFERROR((LIMPIA(J4424,1)),0)),0)</f>
        <v>0</v>
      </c>
      <c r="M4424" s="36">
        <f>IF(C4424="Saliente Nacional",(IFERROR((LIMPIA(J4424,1)),0)),0)</f>
        <v>0</v>
      </c>
      <c r="N4424" s="36">
        <f>IF(C4424="Saliente Internacional",(IFERROR((LIMPIA(J4424,1)),0)),0)</f>
        <v>0</v>
      </c>
      <c r="O4424" s="36">
        <f>IF(C4424="Saliente Local",(IFERROR((LIMPIA(K4424,1)),0)),0)</f>
        <v>0</v>
      </c>
      <c r="P4424" s="36">
        <f>IF(C4424="Saliente Nacional",(IFERROR((LIMPIA(K4424,1)),0)),0)</f>
        <v>0</v>
      </c>
      <c r="Q4424" s="36">
        <f>IF(C4424="Saliente Internacional",(IFERROR((LIMPIA(K4424,1)),0)),0)</f>
        <v>0</v>
      </c>
      <c r="R4424" s="36">
        <f t="shared" si="208"/>
        <v>0</v>
      </c>
      <c r="S4424" s="36">
        <f t="shared" si="209"/>
        <v>0</v>
      </c>
    </row>
    <row r="4425" spans="1:19" x14ac:dyDescent="0.25">
      <c r="A4425" s="101">
        <f>'DETALLE DE CONEXIONES'!P4425</f>
        <v>0</v>
      </c>
      <c r="B4425" s="36">
        <f>'DETALLE DE CONEXIONES'!I4425</f>
        <v>0</v>
      </c>
      <c r="C4425" s="36">
        <f>'DETALLE DE CONEXIONES'!BB4425</f>
        <v>0</v>
      </c>
      <c r="D4425" s="36">
        <f>'DETALLE DE CONEXIONES'!E4425</f>
        <v>0</v>
      </c>
      <c r="E4425" s="36">
        <f t="shared" si="207"/>
        <v>1</v>
      </c>
      <c r="F4425" s="36">
        <f>IFERROR(LIMPIA('DETALLE DE CONEXIONES'!N4425,1),0)</f>
        <v>0</v>
      </c>
      <c r="G4425" s="36" t="str">
        <f>LEFT('DETALLE DE CONEXIONES'!BE4425,3)</f>
        <v/>
      </c>
      <c r="H4425" s="36" t="str">
        <f>RIGHT('DETALLE DE CONEXIONES'!AK4425,2)</f>
        <v/>
      </c>
      <c r="I4425" s="36" t="str">
        <f>LEFT('DETALLE DE CONEXIONES'!AK4425,3)</f>
        <v/>
      </c>
      <c r="J4425" s="36" t="str">
        <f>LEFT('DETALLE DE CONEXIONES'!M4425,3)</f>
        <v/>
      </c>
      <c r="K4425" s="36" t="str">
        <f>IF(LEN('DETALLE DE CONEXIONES'!M4425)&lt;12,(RIGHT('DETALLE DE CONEXIONES'!M4425,5)),(RIGHT('DETALLE DE CONEXIONES'!M4425,6)))</f>
        <v/>
      </c>
      <c r="L4425" s="36">
        <f>IF(C4425="Saliente Local",(IFERROR((LIMPIA(J4425,1)),0)),0)</f>
        <v>0</v>
      </c>
      <c r="M4425" s="36">
        <f>IF(C4425="Saliente Nacional",(IFERROR((LIMPIA(J4425,1)),0)),0)</f>
        <v>0</v>
      </c>
      <c r="N4425" s="36">
        <f>IF(C4425="Saliente Internacional",(IFERROR((LIMPIA(J4425,1)),0)),0)</f>
        <v>0</v>
      </c>
      <c r="O4425" s="36">
        <f>IF(C4425="Saliente Local",(IFERROR((LIMPIA(K4425,1)),0)),0)</f>
        <v>0</v>
      </c>
      <c r="P4425" s="36">
        <f>IF(C4425="Saliente Nacional",(IFERROR((LIMPIA(K4425,1)),0)),0)</f>
        <v>0</v>
      </c>
      <c r="Q4425" s="36">
        <f>IF(C4425="Saliente Internacional",(IFERROR((LIMPIA(K4425,1)),0)),0)</f>
        <v>0</v>
      </c>
      <c r="R4425" s="36">
        <f t="shared" si="208"/>
        <v>0</v>
      </c>
      <c r="S4425" s="36">
        <f t="shared" si="209"/>
        <v>0</v>
      </c>
    </row>
    <row r="4426" spans="1:19" x14ac:dyDescent="0.25">
      <c r="A4426" s="101">
        <f>'DETALLE DE CONEXIONES'!P4426</f>
        <v>0</v>
      </c>
      <c r="B4426" s="36">
        <f>'DETALLE DE CONEXIONES'!I4426</f>
        <v>0</v>
      </c>
      <c r="C4426" s="36">
        <f>'DETALLE DE CONEXIONES'!BB4426</f>
        <v>0</v>
      </c>
      <c r="D4426" s="36">
        <f>'DETALLE DE CONEXIONES'!E4426</f>
        <v>0</v>
      </c>
      <c r="E4426" s="36">
        <f t="shared" si="207"/>
        <v>1</v>
      </c>
      <c r="F4426" s="36">
        <f>IFERROR(LIMPIA('DETALLE DE CONEXIONES'!N4426,1),0)</f>
        <v>0</v>
      </c>
      <c r="G4426" s="36" t="str">
        <f>LEFT('DETALLE DE CONEXIONES'!BE4426,3)</f>
        <v/>
      </c>
      <c r="H4426" s="36" t="str">
        <f>RIGHT('DETALLE DE CONEXIONES'!AK4426,2)</f>
        <v/>
      </c>
      <c r="I4426" s="36" t="str">
        <f>LEFT('DETALLE DE CONEXIONES'!AK4426,3)</f>
        <v/>
      </c>
      <c r="J4426" s="36" t="str">
        <f>LEFT('DETALLE DE CONEXIONES'!M4426,3)</f>
        <v/>
      </c>
      <c r="K4426" s="36" t="str">
        <f>IF(LEN('DETALLE DE CONEXIONES'!M4426)&lt;12,(RIGHT('DETALLE DE CONEXIONES'!M4426,5)),(RIGHT('DETALLE DE CONEXIONES'!M4426,6)))</f>
        <v/>
      </c>
      <c r="L4426" s="36">
        <f>IF(C4426="Saliente Local",(IFERROR((LIMPIA(J4426,1)),0)),0)</f>
        <v>0</v>
      </c>
      <c r="M4426" s="36">
        <f>IF(C4426="Saliente Nacional",(IFERROR((LIMPIA(J4426,1)),0)),0)</f>
        <v>0</v>
      </c>
      <c r="N4426" s="36">
        <f>IF(C4426="Saliente Internacional",(IFERROR((LIMPIA(J4426,1)),0)),0)</f>
        <v>0</v>
      </c>
      <c r="O4426" s="36">
        <f>IF(C4426="Saliente Local",(IFERROR((LIMPIA(K4426,1)),0)),0)</f>
        <v>0</v>
      </c>
      <c r="P4426" s="36">
        <f>IF(C4426="Saliente Nacional",(IFERROR((LIMPIA(K4426,1)),0)),0)</f>
        <v>0</v>
      </c>
      <c r="Q4426" s="36">
        <f>IF(C4426="Saliente Internacional",(IFERROR((LIMPIA(K4426,1)),0)),0)</f>
        <v>0</v>
      </c>
      <c r="R4426" s="36">
        <f t="shared" si="208"/>
        <v>0</v>
      </c>
      <c r="S4426" s="36">
        <f t="shared" si="209"/>
        <v>0</v>
      </c>
    </row>
    <row r="4427" spans="1:19" x14ac:dyDescent="0.25">
      <c r="A4427" s="101">
        <f>'DETALLE DE CONEXIONES'!P4427</f>
        <v>0</v>
      </c>
      <c r="B4427" s="36">
        <f>'DETALLE DE CONEXIONES'!I4427</f>
        <v>0</v>
      </c>
      <c r="C4427" s="36">
        <f>'DETALLE DE CONEXIONES'!BB4427</f>
        <v>0</v>
      </c>
      <c r="D4427" s="36">
        <f>'DETALLE DE CONEXIONES'!E4427</f>
        <v>0</v>
      </c>
      <c r="E4427" s="36">
        <f t="shared" si="207"/>
        <v>1</v>
      </c>
      <c r="F4427" s="36">
        <f>IFERROR(LIMPIA('DETALLE DE CONEXIONES'!N4427,1),0)</f>
        <v>0</v>
      </c>
      <c r="G4427" s="36" t="str">
        <f>LEFT('DETALLE DE CONEXIONES'!BE4427,3)</f>
        <v/>
      </c>
      <c r="H4427" s="36" t="str">
        <f>RIGHT('DETALLE DE CONEXIONES'!AK4427,2)</f>
        <v/>
      </c>
      <c r="I4427" s="36" t="str">
        <f>LEFT('DETALLE DE CONEXIONES'!AK4427,3)</f>
        <v/>
      </c>
      <c r="J4427" s="36" t="str">
        <f>LEFT('DETALLE DE CONEXIONES'!M4427,3)</f>
        <v/>
      </c>
      <c r="K4427" s="36" t="str">
        <f>IF(LEN('DETALLE DE CONEXIONES'!M4427)&lt;12,(RIGHT('DETALLE DE CONEXIONES'!M4427,5)),(RIGHT('DETALLE DE CONEXIONES'!M4427,6)))</f>
        <v/>
      </c>
      <c r="L4427" s="36">
        <f>IF(C4427="Saliente Local",(IFERROR((LIMPIA(J4427,1)),0)),0)</f>
        <v>0</v>
      </c>
      <c r="M4427" s="36">
        <f>IF(C4427="Saliente Nacional",(IFERROR((LIMPIA(J4427,1)),0)),0)</f>
        <v>0</v>
      </c>
      <c r="N4427" s="36">
        <f>IF(C4427="Saliente Internacional",(IFERROR((LIMPIA(J4427,1)),0)),0)</f>
        <v>0</v>
      </c>
      <c r="O4427" s="36">
        <f>IF(C4427="Saliente Local",(IFERROR((LIMPIA(K4427,1)),0)),0)</f>
        <v>0</v>
      </c>
      <c r="P4427" s="36">
        <f>IF(C4427="Saliente Nacional",(IFERROR((LIMPIA(K4427,1)),0)),0)</f>
        <v>0</v>
      </c>
      <c r="Q4427" s="36">
        <f>IF(C4427="Saliente Internacional",(IFERROR((LIMPIA(K4427,1)),0)),0)</f>
        <v>0</v>
      </c>
      <c r="R4427" s="36">
        <f t="shared" si="208"/>
        <v>0</v>
      </c>
      <c r="S4427" s="36">
        <f t="shared" si="209"/>
        <v>0</v>
      </c>
    </row>
    <row r="4428" spans="1:19" x14ac:dyDescent="0.25">
      <c r="A4428" s="101">
        <f>'DETALLE DE CONEXIONES'!P4428</f>
        <v>0</v>
      </c>
      <c r="B4428" s="36">
        <f>'DETALLE DE CONEXIONES'!I4428</f>
        <v>0</v>
      </c>
      <c r="C4428" s="36">
        <f>'DETALLE DE CONEXIONES'!BB4428</f>
        <v>0</v>
      </c>
      <c r="D4428" s="36">
        <f>'DETALLE DE CONEXIONES'!E4428</f>
        <v>0</v>
      </c>
      <c r="E4428" s="36">
        <f t="shared" si="207"/>
        <v>1</v>
      </c>
      <c r="F4428" s="36">
        <f>IFERROR(LIMPIA('DETALLE DE CONEXIONES'!N4428,1),0)</f>
        <v>0</v>
      </c>
      <c r="G4428" s="36" t="str">
        <f>LEFT('DETALLE DE CONEXIONES'!BE4428,3)</f>
        <v/>
      </c>
      <c r="H4428" s="36" t="str">
        <f>RIGHT('DETALLE DE CONEXIONES'!AK4428,2)</f>
        <v/>
      </c>
      <c r="I4428" s="36" t="str">
        <f>LEFT('DETALLE DE CONEXIONES'!AK4428,3)</f>
        <v/>
      </c>
      <c r="J4428" s="36" t="str">
        <f>LEFT('DETALLE DE CONEXIONES'!M4428,3)</f>
        <v/>
      </c>
      <c r="K4428" s="36" t="str">
        <f>IF(LEN('DETALLE DE CONEXIONES'!M4428)&lt;12,(RIGHT('DETALLE DE CONEXIONES'!M4428,5)),(RIGHT('DETALLE DE CONEXIONES'!M4428,6)))</f>
        <v/>
      </c>
      <c r="L4428" s="36">
        <f>IF(C4428="Saliente Local",(IFERROR((LIMPIA(J4428,1)),0)),0)</f>
        <v>0</v>
      </c>
      <c r="M4428" s="36">
        <f>IF(C4428="Saliente Nacional",(IFERROR((LIMPIA(J4428,1)),0)),0)</f>
        <v>0</v>
      </c>
      <c r="N4428" s="36">
        <f>IF(C4428="Saliente Internacional",(IFERROR((LIMPIA(J4428,1)),0)),0)</f>
        <v>0</v>
      </c>
      <c r="O4428" s="36">
        <f>IF(C4428="Saliente Local",(IFERROR((LIMPIA(K4428,1)),0)),0)</f>
        <v>0</v>
      </c>
      <c r="P4428" s="36">
        <f>IF(C4428="Saliente Nacional",(IFERROR((LIMPIA(K4428,1)),0)),0)</f>
        <v>0</v>
      </c>
      <c r="Q4428" s="36">
        <f>IF(C4428="Saliente Internacional",(IFERROR((LIMPIA(K4428,1)),0)),0)</f>
        <v>0</v>
      </c>
      <c r="R4428" s="36">
        <f t="shared" si="208"/>
        <v>0</v>
      </c>
      <c r="S4428" s="36">
        <f t="shared" si="209"/>
        <v>0</v>
      </c>
    </row>
    <row r="4429" spans="1:19" x14ac:dyDescent="0.25">
      <c r="A4429" s="101">
        <f>'DETALLE DE CONEXIONES'!P4429</f>
        <v>0</v>
      </c>
      <c r="B4429" s="36">
        <f>'DETALLE DE CONEXIONES'!I4429</f>
        <v>0</v>
      </c>
      <c r="C4429" s="36">
        <f>'DETALLE DE CONEXIONES'!BB4429</f>
        <v>0</v>
      </c>
      <c r="D4429" s="36">
        <f>'DETALLE DE CONEXIONES'!E4429</f>
        <v>0</v>
      </c>
      <c r="E4429" s="36">
        <f t="shared" si="207"/>
        <v>1</v>
      </c>
      <c r="F4429" s="36">
        <f>IFERROR(LIMPIA('DETALLE DE CONEXIONES'!N4429,1),0)</f>
        <v>0</v>
      </c>
      <c r="G4429" s="36" t="str">
        <f>LEFT('DETALLE DE CONEXIONES'!BE4429,3)</f>
        <v/>
      </c>
      <c r="H4429" s="36" t="str">
        <f>RIGHT('DETALLE DE CONEXIONES'!AK4429,2)</f>
        <v/>
      </c>
      <c r="I4429" s="36" t="str">
        <f>LEFT('DETALLE DE CONEXIONES'!AK4429,3)</f>
        <v/>
      </c>
      <c r="J4429" s="36" t="str">
        <f>LEFT('DETALLE DE CONEXIONES'!M4429,3)</f>
        <v/>
      </c>
      <c r="K4429" s="36" t="str">
        <f>IF(LEN('DETALLE DE CONEXIONES'!M4429)&lt;12,(RIGHT('DETALLE DE CONEXIONES'!M4429,5)),(RIGHT('DETALLE DE CONEXIONES'!M4429,6)))</f>
        <v/>
      </c>
      <c r="L4429" s="36">
        <f>IF(C4429="Saliente Local",(IFERROR((LIMPIA(J4429,1)),0)),0)</f>
        <v>0</v>
      </c>
      <c r="M4429" s="36">
        <f>IF(C4429="Saliente Nacional",(IFERROR((LIMPIA(J4429,1)),0)),0)</f>
        <v>0</v>
      </c>
      <c r="N4429" s="36">
        <f>IF(C4429="Saliente Internacional",(IFERROR((LIMPIA(J4429,1)),0)),0)</f>
        <v>0</v>
      </c>
      <c r="O4429" s="36">
        <f>IF(C4429="Saliente Local",(IFERROR((LIMPIA(K4429,1)),0)),0)</f>
        <v>0</v>
      </c>
      <c r="P4429" s="36">
        <f>IF(C4429="Saliente Nacional",(IFERROR((LIMPIA(K4429,1)),0)),0)</f>
        <v>0</v>
      </c>
      <c r="Q4429" s="36">
        <f>IF(C4429="Saliente Internacional",(IFERROR((LIMPIA(K4429,1)),0)),0)</f>
        <v>0</v>
      </c>
      <c r="R4429" s="36">
        <f t="shared" si="208"/>
        <v>0</v>
      </c>
      <c r="S4429" s="36">
        <f t="shared" si="209"/>
        <v>0</v>
      </c>
    </row>
    <row r="4430" spans="1:19" x14ac:dyDescent="0.25">
      <c r="A4430" s="101">
        <f>'DETALLE DE CONEXIONES'!P4430</f>
        <v>0</v>
      </c>
      <c r="B4430" s="36">
        <f>'DETALLE DE CONEXIONES'!I4430</f>
        <v>0</v>
      </c>
      <c r="C4430" s="36">
        <f>'DETALLE DE CONEXIONES'!BB4430</f>
        <v>0</v>
      </c>
      <c r="D4430" s="36">
        <f>'DETALLE DE CONEXIONES'!E4430</f>
        <v>0</v>
      </c>
      <c r="E4430" s="36">
        <f t="shared" si="207"/>
        <v>1</v>
      </c>
      <c r="F4430" s="36">
        <f>IFERROR(LIMPIA('DETALLE DE CONEXIONES'!N4430,1),0)</f>
        <v>0</v>
      </c>
      <c r="G4430" s="36" t="str">
        <f>LEFT('DETALLE DE CONEXIONES'!BE4430,3)</f>
        <v/>
      </c>
      <c r="H4430" s="36" t="str">
        <f>RIGHT('DETALLE DE CONEXIONES'!AK4430,2)</f>
        <v/>
      </c>
      <c r="I4430" s="36" t="str">
        <f>LEFT('DETALLE DE CONEXIONES'!AK4430,3)</f>
        <v/>
      </c>
      <c r="J4430" s="36" t="str">
        <f>LEFT('DETALLE DE CONEXIONES'!M4430,3)</f>
        <v/>
      </c>
      <c r="K4430" s="36" t="str">
        <f>IF(LEN('DETALLE DE CONEXIONES'!M4430)&lt;12,(RIGHT('DETALLE DE CONEXIONES'!M4430,5)),(RIGHT('DETALLE DE CONEXIONES'!M4430,6)))</f>
        <v/>
      </c>
      <c r="L4430" s="36">
        <f>IF(C4430="Saliente Local",(IFERROR((LIMPIA(J4430,1)),0)),0)</f>
        <v>0</v>
      </c>
      <c r="M4430" s="36">
        <f>IF(C4430="Saliente Nacional",(IFERROR((LIMPIA(J4430,1)),0)),0)</f>
        <v>0</v>
      </c>
      <c r="N4430" s="36">
        <f>IF(C4430="Saliente Internacional",(IFERROR((LIMPIA(J4430,1)),0)),0)</f>
        <v>0</v>
      </c>
      <c r="O4430" s="36">
        <f>IF(C4430="Saliente Local",(IFERROR((LIMPIA(K4430,1)),0)),0)</f>
        <v>0</v>
      </c>
      <c r="P4430" s="36">
        <f>IF(C4430="Saliente Nacional",(IFERROR((LIMPIA(K4430,1)),0)),0)</f>
        <v>0</v>
      </c>
      <c r="Q4430" s="36">
        <f>IF(C4430="Saliente Internacional",(IFERROR((LIMPIA(K4430,1)),0)),0)</f>
        <v>0</v>
      </c>
      <c r="R4430" s="36">
        <f t="shared" si="208"/>
        <v>0</v>
      </c>
      <c r="S4430" s="36">
        <f t="shared" si="209"/>
        <v>0</v>
      </c>
    </row>
    <row r="4431" spans="1:19" x14ac:dyDescent="0.25">
      <c r="A4431" s="101">
        <f>'DETALLE DE CONEXIONES'!P4431</f>
        <v>0</v>
      </c>
      <c r="B4431" s="36">
        <f>'DETALLE DE CONEXIONES'!I4431</f>
        <v>0</v>
      </c>
      <c r="C4431" s="36">
        <f>'DETALLE DE CONEXIONES'!BB4431</f>
        <v>0</v>
      </c>
      <c r="D4431" s="36">
        <f>'DETALLE DE CONEXIONES'!E4431</f>
        <v>0</v>
      </c>
      <c r="E4431" s="36">
        <f t="shared" si="207"/>
        <v>1</v>
      </c>
      <c r="F4431" s="36">
        <f>IFERROR(LIMPIA('DETALLE DE CONEXIONES'!N4431,1),0)</f>
        <v>0</v>
      </c>
      <c r="G4431" s="36" t="str">
        <f>LEFT('DETALLE DE CONEXIONES'!BE4431,3)</f>
        <v/>
      </c>
      <c r="H4431" s="36" t="str">
        <f>RIGHT('DETALLE DE CONEXIONES'!AK4431,2)</f>
        <v/>
      </c>
      <c r="I4431" s="36" t="str">
        <f>LEFT('DETALLE DE CONEXIONES'!AK4431,3)</f>
        <v/>
      </c>
      <c r="J4431" s="36" t="str">
        <f>LEFT('DETALLE DE CONEXIONES'!M4431,3)</f>
        <v/>
      </c>
      <c r="K4431" s="36" t="str">
        <f>IF(LEN('DETALLE DE CONEXIONES'!M4431)&lt;12,(RIGHT('DETALLE DE CONEXIONES'!M4431,5)),(RIGHT('DETALLE DE CONEXIONES'!M4431,6)))</f>
        <v/>
      </c>
      <c r="L4431" s="36">
        <f>IF(C4431="Saliente Local",(IFERROR((LIMPIA(J4431,1)),0)),0)</f>
        <v>0</v>
      </c>
      <c r="M4431" s="36">
        <f>IF(C4431="Saliente Nacional",(IFERROR((LIMPIA(J4431,1)),0)),0)</f>
        <v>0</v>
      </c>
      <c r="N4431" s="36">
        <f>IF(C4431="Saliente Internacional",(IFERROR((LIMPIA(J4431,1)),0)),0)</f>
        <v>0</v>
      </c>
      <c r="O4431" s="36">
        <f>IF(C4431="Saliente Local",(IFERROR((LIMPIA(K4431,1)),0)),0)</f>
        <v>0</v>
      </c>
      <c r="P4431" s="36">
        <f>IF(C4431="Saliente Nacional",(IFERROR((LIMPIA(K4431,1)),0)),0)</f>
        <v>0</v>
      </c>
      <c r="Q4431" s="36">
        <f>IF(C4431="Saliente Internacional",(IFERROR((LIMPIA(K4431,1)),0)),0)</f>
        <v>0</v>
      </c>
      <c r="R4431" s="36">
        <f t="shared" si="208"/>
        <v>0</v>
      </c>
      <c r="S4431" s="36">
        <f t="shared" si="209"/>
        <v>0</v>
      </c>
    </row>
    <row r="4432" spans="1:19" x14ac:dyDescent="0.25">
      <c r="A4432" s="101">
        <f>'DETALLE DE CONEXIONES'!P4432</f>
        <v>0</v>
      </c>
      <c r="B4432" s="36">
        <f>'DETALLE DE CONEXIONES'!I4432</f>
        <v>0</v>
      </c>
      <c r="C4432" s="36">
        <f>'DETALLE DE CONEXIONES'!BB4432</f>
        <v>0</v>
      </c>
      <c r="D4432" s="36">
        <f>'DETALLE DE CONEXIONES'!E4432</f>
        <v>0</v>
      </c>
      <c r="E4432" s="36">
        <f t="shared" si="207"/>
        <v>1</v>
      </c>
      <c r="F4432" s="36">
        <f>IFERROR(LIMPIA('DETALLE DE CONEXIONES'!N4432,1),0)</f>
        <v>0</v>
      </c>
      <c r="G4432" s="36" t="str">
        <f>LEFT('DETALLE DE CONEXIONES'!BE4432,3)</f>
        <v/>
      </c>
      <c r="H4432" s="36" t="str">
        <f>RIGHT('DETALLE DE CONEXIONES'!AK4432,2)</f>
        <v/>
      </c>
      <c r="I4432" s="36" t="str">
        <f>LEFT('DETALLE DE CONEXIONES'!AK4432,3)</f>
        <v/>
      </c>
      <c r="J4432" s="36" t="str">
        <f>LEFT('DETALLE DE CONEXIONES'!M4432,3)</f>
        <v/>
      </c>
      <c r="K4432" s="36" t="str">
        <f>IF(LEN('DETALLE DE CONEXIONES'!M4432)&lt;12,(RIGHT('DETALLE DE CONEXIONES'!M4432,5)),(RIGHT('DETALLE DE CONEXIONES'!M4432,6)))</f>
        <v/>
      </c>
      <c r="L4432" s="36">
        <f>IF(C4432="Saliente Local",(IFERROR((LIMPIA(J4432,1)),0)),0)</f>
        <v>0</v>
      </c>
      <c r="M4432" s="36">
        <f>IF(C4432="Saliente Nacional",(IFERROR((LIMPIA(J4432,1)),0)),0)</f>
        <v>0</v>
      </c>
      <c r="N4432" s="36">
        <f>IF(C4432="Saliente Internacional",(IFERROR((LIMPIA(J4432,1)),0)),0)</f>
        <v>0</v>
      </c>
      <c r="O4432" s="36">
        <f>IF(C4432="Saliente Local",(IFERROR((LIMPIA(K4432,1)),0)),0)</f>
        <v>0</v>
      </c>
      <c r="P4432" s="36">
        <f>IF(C4432="Saliente Nacional",(IFERROR((LIMPIA(K4432,1)),0)),0)</f>
        <v>0</v>
      </c>
      <c r="Q4432" s="36">
        <f>IF(C4432="Saliente Internacional",(IFERROR((LIMPIA(K4432,1)),0)),0)</f>
        <v>0</v>
      </c>
      <c r="R4432" s="36">
        <f t="shared" si="208"/>
        <v>0</v>
      </c>
      <c r="S4432" s="36">
        <f t="shared" si="209"/>
        <v>0</v>
      </c>
    </row>
    <row r="4433" spans="1:19" x14ac:dyDescent="0.25">
      <c r="A4433" s="101">
        <f>'DETALLE DE CONEXIONES'!P4433</f>
        <v>0</v>
      </c>
      <c r="B4433" s="36">
        <f>'DETALLE DE CONEXIONES'!I4433</f>
        <v>0</v>
      </c>
      <c r="C4433" s="36">
        <f>'DETALLE DE CONEXIONES'!BB4433</f>
        <v>0</v>
      </c>
      <c r="D4433" s="36">
        <f>'DETALLE DE CONEXIONES'!E4433</f>
        <v>0</v>
      </c>
      <c r="E4433" s="36">
        <f t="shared" si="207"/>
        <v>1</v>
      </c>
      <c r="F4433" s="36">
        <f>IFERROR(LIMPIA('DETALLE DE CONEXIONES'!N4433,1),0)</f>
        <v>0</v>
      </c>
      <c r="G4433" s="36" t="str">
        <f>LEFT('DETALLE DE CONEXIONES'!BE4433,3)</f>
        <v/>
      </c>
      <c r="H4433" s="36" t="str">
        <f>RIGHT('DETALLE DE CONEXIONES'!AK4433,2)</f>
        <v/>
      </c>
      <c r="I4433" s="36" t="str">
        <f>LEFT('DETALLE DE CONEXIONES'!AK4433,3)</f>
        <v/>
      </c>
      <c r="J4433" s="36" t="str">
        <f>LEFT('DETALLE DE CONEXIONES'!M4433,3)</f>
        <v/>
      </c>
      <c r="K4433" s="36" t="str">
        <f>IF(LEN('DETALLE DE CONEXIONES'!M4433)&lt;12,(RIGHT('DETALLE DE CONEXIONES'!M4433,5)),(RIGHT('DETALLE DE CONEXIONES'!M4433,6)))</f>
        <v/>
      </c>
      <c r="L4433" s="36">
        <f>IF(C4433="Saliente Local",(IFERROR((LIMPIA(J4433,1)),0)),0)</f>
        <v>0</v>
      </c>
      <c r="M4433" s="36">
        <f>IF(C4433="Saliente Nacional",(IFERROR((LIMPIA(J4433,1)),0)),0)</f>
        <v>0</v>
      </c>
      <c r="N4433" s="36">
        <f>IF(C4433="Saliente Internacional",(IFERROR((LIMPIA(J4433,1)),0)),0)</f>
        <v>0</v>
      </c>
      <c r="O4433" s="36">
        <f>IF(C4433="Saliente Local",(IFERROR((LIMPIA(K4433,1)),0)),0)</f>
        <v>0</v>
      </c>
      <c r="P4433" s="36">
        <f>IF(C4433="Saliente Nacional",(IFERROR((LIMPIA(K4433,1)),0)),0)</f>
        <v>0</v>
      </c>
      <c r="Q4433" s="36">
        <f>IF(C4433="Saliente Internacional",(IFERROR((LIMPIA(K4433,1)),0)),0)</f>
        <v>0</v>
      </c>
      <c r="R4433" s="36">
        <f t="shared" si="208"/>
        <v>0</v>
      </c>
      <c r="S4433" s="36">
        <f t="shared" si="209"/>
        <v>0</v>
      </c>
    </row>
    <row r="4434" spans="1:19" x14ac:dyDescent="0.25">
      <c r="A4434" s="101">
        <f>'DETALLE DE CONEXIONES'!P4434</f>
        <v>0</v>
      </c>
      <c r="B4434" s="36">
        <f>'DETALLE DE CONEXIONES'!I4434</f>
        <v>0</v>
      </c>
      <c r="C4434" s="36">
        <f>'DETALLE DE CONEXIONES'!BB4434</f>
        <v>0</v>
      </c>
      <c r="D4434" s="36">
        <f>'DETALLE DE CONEXIONES'!E4434</f>
        <v>0</v>
      </c>
      <c r="E4434" s="36">
        <f t="shared" si="207"/>
        <v>1</v>
      </c>
      <c r="F4434" s="36">
        <f>IFERROR(LIMPIA('DETALLE DE CONEXIONES'!N4434,1),0)</f>
        <v>0</v>
      </c>
      <c r="G4434" s="36" t="str">
        <f>LEFT('DETALLE DE CONEXIONES'!BE4434,3)</f>
        <v/>
      </c>
      <c r="H4434" s="36" t="str">
        <f>RIGHT('DETALLE DE CONEXIONES'!AK4434,2)</f>
        <v/>
      </c>
      <c r="I4434" s="36" t="str">
        <f>LEFT('DETALLE DE CONEXIONES'!AK4434,3)</f>
        <v/>
      </c>
      <c r="J4434" s="36" t="str">
        <f>LEFT('DETALLE DE CONEXIONES'!M4434,3)</f>
        <v/>
      </c>
      <c r="K4434" s="36" t="str">
        <f>IF(LEN('DETALLE DE CONEXIONES'!M4434)&lt;12,(RIGHT('DETALLE DE CONEXIONES'!M4434,5)),(RIGHT('DETALLE DE CONEXIONES'!M4434,6)))</f>
        <v/>
      </c>
      <c r="L4434" s="36">
        <f>IF(C4434="Saliente Local",(IFERROR((LIMPIA(J4434,1)),0)),0)</f>
        <v>0</v>
      </c>
      <c r="M4434" s="36">
        <f>IF(C4434="Saliente Nacional",(IFERROR((LIMPIA(J4434,1)),0)),0)</f>
        <v>0</v>
      </c>
      <c r="N4434" s="36">
        <f>IF(C4434="Saliente Internacional",(IFERROR((LIMPIA(J4434,1)),0)),0)</f>
        <v>0</v>
      </c>
      <c r="O4434" s="36">
        <f>IF(C4434="Saliente Local",(IFERROR((LIMPIA(K4434,1)),0)),0)</f>
        <v>0</v>
      </c>
      <c r="P4434" s="36">
        <f>IF(C4434="Saliente Nacional",(IFERROR((LIMPIA(K4434,1)),0)),0)</f>
        <v>0</v>
      </c>
      <c r="Q4434" s="36">
        <f>IF(C4434="Saliente Internacional",(IFERROR((LIMPIA(K4434,1)),0)),0)</f>
        <v>0</v>
      </c>
      <c r="R4434" s="36">
        <f t="shared" si="208"/>
        <v>0</v>
      </c>
      <c r="S4434" s="36">
        <f t="shared" si="209"/>
        <v>0</v>
      </c>
    </row>
    <row r="4435" spans="1:19" x14ac:dyDescent="0.25">
      <c r="A4435" s="101">
        <f>'DETALLE DE CONEXIONES'!P4435</f>
        <v>0</v>
      </c>
      <c r="B4435" s="36">
        <f>'DETALLE DE CONEXIONES'!I4435</f>
        <v>0</v>
      </c>
      <c r="C4435" s="36">
        <f>'DETALLE DE CONEXIONES'!BB4435</f>
        <v>0</v>
      </c>
      <c r="D4435" s="36">
        <f>'DETALLE DE CONEXIONES'!E4435</f>
        <v>0</v>
      </c>
      <c r="E4435" s="36">
        <f t="shared" si="207"/>
        <v>1</v>
      </c>
      <c r="F4435" s="36">
        <f>IFERROR(LIMPIA('DETALLE DE CONEXIONES'!N4435,1),0)</f>
        <v>0</v>
      </c>
      <c r="G4435" s="36" t="str">
        <f>LEFT('DETALLE DE CONEXIONES'!BE4435,3)</f>
        <v/>
      </c>
      <c r="H4435" s="36" t="str">
        <f>RIGHT('DETALLE DE CONEXIONES'!AK4435,2)</f>
        <v/>
      </c>
      <c r="I4435" s="36" t="str">
        <f>LEFT('DETALLE DE CONEXIONES'!AK4435,3)</f>
        <v/>
      </c>
      <c r="J4435" s="36" t="str">
        <f>LEFT('DETALLE DE CONEXIONES'!M4435,3)</f>
        <v/>
      </c>
      <c r="K4435" s="36" t="str">
        <f>IF(LEN('DETALLE DE CONEXIONES'!M4435)&lt;12,(RIGHT('DETALLE DE CONEXIONES'!M4435,5)),(RIGHT('DETALLE DE CONEXIONES'!M4435,6)))</f>
        <v/>
      </c>
      <c r="L4435" s="36">
        <f>IF(C4435="Saliente Local",(IFERROR((LIMPIA(J4435,1)),0)),0)</f>
        <v>0</v>
      </c>
      <c r="M4435" s="36">
        <f>IF(C4435="Saliente Nacional",(IFERROR((LIMPIA(J4435,1)),0)),0)</f>
        <v>0</v>
      </c>
      <c r="N4435" s="36">
        <f>IF(C4435="Saliente Internacional",(IFERROR((LIMPIA(J4435,1)),0)),0)</f>
        <v>0</v>
      </c>
      <c r="O4435" s="36">
        <f>IF(C4435="Saliente Local",(IFERROR((LIMPIA(K4435,1)),0)),0)</f>
        <v>0</v>
      </c>
      <c r="P4435" s="36">
        <f>IF(C4435="Saliente Nacional",(IFERROR((LIMPIA(K4435,1)),0)),0)</f>
        <v>0</v>
      </c>
      <c r="Q4435" s="36">
        <f>IF(C4435="Saliente Internacional",(IFERROR((LIMPIA(K4435,1)),0)),0)</f>
        <v>0</v>
      </c>
      <c r="R4435" s="36">
        <f t="shared" si="208"/>
        <v>0</v>
      </c>
      <c r="S4435" s="36">
        <f t="shared" si="209"/>
        <v>0</v>
      </c>
    </row>
    <row r="4436" spans="1:19" x14ac:dyDescent="0.25">
      <c r="A4436" s="101">
        <f>'DETALLE DE CONEXIONES'!P4436</f>
        <v>0</v>
      </c>
      <c r="B4436" s="36">
        <f>'DETALLE DE CONEXIONES'!I4436</f>
        <v>0</v>
      </c>
      <c r="C4436" s="36">
        <f>'DETALLE DE CONEXIONES'!BB4436</f>
        <v>0</v>
      </c>
      <c r="D4436" s="36">
        <f>'DETALLE DE CONEXIONES'!E4436</f>
        <v>0</v>
      </c>
      <c r="E4436" s="36">
        <f t="shared" si="207"/>
        <v>1</v>
      </c>
      <c r="F4436" s="36">
        <f>IFERROR(LIMPIA('DETALLE DE CONEXIONES'!N4436,1),0)</f>
        <v>0</v>
      </c>
      <c r="G4436" s="36" t="str">
        <f>LEFT('DETALLE DE CONEXIONES'!BE4436,3)</f>
        <v/>
      </c>
      <c r="H4436" s="36" t="str">
        <f>RIGHT('DETALLE DE CONEXIONES'!AK4436,2)</f>
        <v/>
      </c>
      <c r="I4436" s="36" t="str">
        <f>LEFT('DETALLE DE CONEXIONES'!AK4436,3)</f>
        <v/>
      </c>
      <c r="J4436" s="36" t="str">
        <f>LEFT('DETALLE DE CONEXIONES'!M4436,3)</f>
        <v/>
      </c>
      <c r="K4436" s="36" t="str">
        <f>IF(LEN('DETALLE DE CONEXIONES'!M4436)&lt;12,(RIGHT('DETALLE DE CONEXIONES'!M4436,5)),(RIGHT('DETALLE DE CONEXIONES'!M4436,6)))</f>
        <v/>
      </c>
      <c r="L4436" s="36">
        <f>IF(C4436="Saliente Local",(IFERROR((LIMPIA(J4436,1)),0)),0)</f>
        <v>0</v>
      </c>
      <c r="M4436" s="36">
        <f>IF(C4436="Saliente Nacional",(IFERROR((LIMPIA(J4436,1)),0)),0)</f>
        <v>0</v>
      </c>
      <c r="N4436" s="36">
        <f>IF(C4436="Saliente Internacional",(IFERROR((LIMPIA(J4436,1)),0)),0)</f>
        <v>0</v>
      </c>
      <c r="O4436" s="36">
        <f>IF(C4436="Saliente Local",(IFERROR((LIMPIA(K4436,1)),0)),0)</f>
        <v>0</v>
      </c>
      <c r="P4436" s="36">
        <f>IF(C4436="Saliente Nacional",(IFERROR((LIMPIA(K4436,1)),0)),0)</f>
        <v>0</v>
      </c>
      <c r="Q4436" s="36">
        <f>IF(C4436="Saliente Internacional",(IFERROR((LIMPIA(K4436,1)),0)),0)</f>
        <v>0</v>
      </c>
      <c r="R4436" s="36">
        <f t="shared" si="208"/>
        <v>0</v>
      </c>
      <c r="S4436" s="36">
        <f t="shared" si="209"/>
        <v>0</v>
      </c>
    </row>
    <row r="4437" spans="1:19" x14ac:dyDescent="0.25">
      <c r="A4437" s="101">
        <f>'DETALLE DE CONEXIONES'!P4437</f>
        <v>0</v>
      </c>
      <c r="B4437" s="36">
        <f>'DETALLE DE CONEXIONES'!I4437</f>
        <v>0</v>
      </c>
      <c r="C4437" s="36">
        <f>'DETALLE DE CONEXIONES'!BB4437</f>
        <v>0</v>
      </c>
      <c r="D4437" s="36">
        <f>'DETALLE DE CONEXIONES'!E4437</f>
        <v>0</v>
      </c>
      <c r="E4437" s="36">
        <f t="shared" si="207"/>
        <v>1</v>
      </c>
      <c r="F4437" s="36">
        <f>IFERROR(LIMPIA('DETALLE DE CONEXIONES'!N4437,1),0)</f>
        <v>0</v>
      </c>
      <c r="G4437" s="36" t="str">
        <f>LEFT('DETALLE DE CONEXIONES'!BE4437,3)</f>
        <v/>
      </c>
      <c r="H4437" s="36" t="str">
        <f>RIGHT('DETALLE DE CONEXIONES'!AK4437,2)</f>
        <v/>
      </c>
      <c r="I4437" s="36" t="str">
        <f>LEFT('DETALLE DE CONEXIONES'!AK4437,3)</f>
        <v/>
      </c>
      <c r="J4437" s="36" t="str">
        <f>LEFT('DETALLE DE CONEXIONES'!M4437,3)</f>
        <v/>
      </c>
      <c r="K4437" s="36" t="str">
        <f>IF(LEN('DETALLE DE CONEXIONES'!M4437)&lt;12,(RIGHT('DETALLE DE CONEXIONES'!M4437,5)),(RIGHT('DETALLE DE CONEXIONES'!M4437,6)))</f>
        <v/>
      </c>
      <c r="L4437" s="36">
        <f>IF(C4437="Saliente Local",(IFERROR((LIMPIA(J4437,1)),0)),0)</f>
        <v>0</v>
      </c>
      <c r="M4437" s="36">
        <f>IF(C4437="Saliente Nacional",(IFERROR((LIMPIA(J4437,1)),0)),0)</f>
        <v>0</v>
      </c>
      <c r="N4437" s="36">
        <f>IF(C4437="Saliente Internacional",(IFERROR((LIMPIA(J4437,1)),0)),0)</f>
        <v>0</v>
      </c>
      <c r="O4437" s="36">
        <f>IF(C4437="Saliente Local",(IFERROR((LIMPIA(K4437,1)),0)),0)</f>
        <v>0</v>
      </c>
      <c r="P4437" s="36">
        <f>IF(C4437="Saliente Nacional",(IFERROR((LIMPIA(K4437,1)),0)),0)</f>
        <v>0</v>
      </c>
      <c r="Q4437" s="36">
        <f>IF(C4437="Saliente Internacional",(IFERROR((LIMPIA(K4437,1)),0)),0)</f>
        <v>0</v>
      </c>
      <c r="R4437" s="36">
        <f t="shared" si="208"/>
        <v>0</v>
      </c>
      <c r="S4437" s="36">
        <f t="shared" si="209"/>
        <v>0</v>
      </c>
    </row>
    <row r="4438" spans="1:19" x14ac:dyDescent="0.25">
      <c r="A4438" s="101">
        <f>'DETALLE DE CONEXIONES'!P4438</f>
        <v>0</v>
      </c>
      <c r="B4438" s="36">
        <f>'DETALLE DE CONEXIONES'!I4438</f>
        <v>0</v>
      </c>
      <c r="C4438" s="36">
        <f>'DETALLE DE CONEXIONES'!BB4438</f>
        <v>0</v>
      </c>
      <c r="D4438" s="36">
        <f>'DETALLE DE CONEXIONES'!E4438</f>
        <v>0</v>
      </c>
      <c r="E4438" s="36">
        <f t="shared" si="207"/>
        <v>1</v>
      </c>
      <c r="F4438" s="36">
        <f>IFERROR(LIMPIA('DETALLE DE CONEXIONES'!N4438,1),0)</f>
        <v>0</v>
      </c>
      <c r="G4438" s="36" t="str">
        <f>LEFT('DETALLE DE CONEXIONES'!BE4438,3)</f>
        <v/>
      </c>
      <c r="H4438" s="36" t="str">
        <f>RIGHT('DETALLE DE CONEXIONES'!AK4438,2)</f>
        <v/>
      </c>
      <c r="I4438" s="36" t="str">
        <f>LEFT('DETALLE DE CONEXIONES'!AK4438,3)</f>
        <v/>
      </c>
      <c r="J4438" s="36" t="str">
        <f>LEFT('DETALLE DE CONEXIONES'!M4438,3)</f>
        <v/>
      </c>
      <c r="K4438" s="36" t="str">
        <f>IF(LEN('DETALLE DE CONEXIONES'!M4438)&lt;12,(RIGHT('DETALLE DE CONEXIONES'!M4438,5)),(RIGHT('DETALLE DE CONEXIONES'!M4438,6)))</f>
        <v/>
      </c>
      <c r="L4438" s="36">
        <f>IF(C4438="Saliente Local",(IFERROR((LIMPIA(J4438,1)),0)),0)</f>
        <v>0</v>
      </c>
      <c r="M4438" s="36">
        <f>IF(C4438="Saliente Nacional",(IFERROR((LIMPIA(J4438,1)),0)),0)</f>
        <v>0</v>
      </c>
      <c r="N4438" s="36">
        <f>IF(C4438="Saliente Internacional",(IFERROR((LIMPIA(J4438,1)),0)),0)</f>
        <v>0</v>
      </c>
      <c r="O4438" s="36">
        <f>IF(C4438="Saliente Local",(IFERROR((LIMPIA(K4438,1)),0)),0)</f>
        <v>0</v>
      </c>
      <c r="P4438" s="36">
        <f>IF(C4438="Saliente Nacional",(IFERROR((LIMPIA(K4438,1)),0)),0)</f>
        <v>0</v>
      </c>
      <c r="Q4438" s="36">
        <f>IF(C4438="Saliente Internacional",(IFERROR((LIMPIA(K4438,1)),0)),0)</f>
        <v>0</v>
      </c>
      <c r="R4438" s="36">
        <f t="shared" si="208"/>
        <v>0</v>
      </c>
      <c r="S4438" s="36">
        <f t="shared" si="209"/>
        <v>0</v>
      </c>
    </row>
    <row r="4439" spans="1:19" x14ac:dyDescent="0.25">
      <c r="A4439" s="101">
        <f>'DETALLE DE CONEXIONES'!P4439</f>
        <v>0</v>
      </c>
      <c r="B4439" s="36">
        <f>'DETALLE DE CONEXIONES'!I4439</f>
        <v>0</v>
      </c>
      <c r="C4439" s="36">
        <f>'DETALLE DE CONEXIONES'!BB4439</f>
        <v>0</v>
      </c>
      <c r="D4439" s="36">
        <f>'DETALLE DE CONEXIONES'!E4439</f>
        <v>0</v>
      </c>
      <c r="E4439" s="36">
        <f t="shared" si="207"/>
        <v>1</v>
      </c>
      <c r="F4439" s="36">
        <f>IFERROR(LIMPIA('DETALLE DE CONEXIONES'!N4439,1),0)</f>
        <v>0</v>
      </c>
      <c r="G4439" s="36" t="str">
        <f>LEFT('DETALLE DE CONEXIONES'!BE4439,3)</f>
        <v/>
      </c>
      <c r="H4439" s="36" t="str">
        <f>RIGHT('DETALLE DE CONEXIONES'!AK4439,2)</f>
        <v/>
      </c>
      <c r="I4439" s="36" t="str">
        <f>LEFT('DETALLE DE CONEXIONES'!AK4439,3)</f>
        <v/>
      </c>
      <c r="J4439" s="36" t="str">
        <f>LEFT('DETALLE DE CONEXIONES'!M4439,3)</f>
        <v/>
      </c>
      <c r="K4439" s="36" t="str">
        <f>IF(LEN('DETALLE DE CONEXIONES'!M4439)&lt;12,(RIGHT('DETALLE DE CONEXIONES'!M4439,5)),(RIGHT('DETALLE DE CONEXIONES'!M4439,6)))</f>
        <v/>
      </c>
      <c r="L4439" s="36">
        <f>IF(C4439="Saliente Local",(IFERROR((LIMPIA(J4439,1)),0)),0)</f>
        <v>0</v>
      </c>
      <c r="M4439" s="36">
        <f>IF(C4439="Saliente Nacional",(IFERROR((LIMPIA(J4439,1)),0)),0)</f>
        <v>0</v>
      </c>
      <c r="N4439" s="36">
        <f>IF(C4439="Saliente Internacional",(IFERROR((LIMPIA(J4439,1)),0)),0)</f>
        <v>0</v>
      </c>
      <c r="O4439" s="36">
        <f>IF(C4439="Saliente Local",(IFERROR((LIMPIA(K4439,1)),0)),0)</f>
        <v>0</v>
      </c>
      <c r="P4439" s="36">
        <f>IF(C4439="Saliente Nacional",(IFERROR((LIMPIA(K4439,1)),0)),0)</f>
        <v>0</v>
      </c>
      <c r="Q4439" s="36">
        <f>IF(C4439="Saliente Internacional",(IFERROR((LIMPIA(K4439,1)),0)),0)</f>
        <v>0</v>
      </c>
      <c r="R4439" s="36">
        <f t="shared" si="208"/>
        <v>0</v>
      </c>
      <c r="S4439" s="36">
        <f t="shared" si="209"/>
        <v>0</v>
      </c>
    </row>
    <row r="4440" spans="1:19" x14ac:dyDescent="0.25">
      <c r="A4440" s="101">
        <f>'DETALLE DE CONEXIONES'!P4440</f>
        <v>0</v>
      </c>
      <c r="B4440" s="36">
        <f>'DETALLE DE CONEXIONES'!I4440</f>
        <v>0</v>
      </c>
      <c r="C4440" s="36">
        <f>'DETALLE DE CONEXIONES'!BB4440</f>
        <v>0</v>
      </c>
      <c r="D4440" s="36">
        <f>'DETALLE DE CONEXIONES'!E4440</f>
        <v>0</v>
      </c>
      <c r="E4440" s="36">
        <f t="shared" si="207"/>
        <v>1</v>
      </c>
      <c r="F4440" s="36">
        <f>IFERROR(LIMPIA('DETALLE DE CONEXIONES'!N4440,1),0)</f>
        <v>0</v>
      </c>
      <c r="G4440" s="36" t="str">
        <f>LEFT('DETALLE DE CONEXIONES'!BE4440,3)</f>
        <v/>
      </c>
      <c r="H4440" s="36" t="str">
        <f>RIGHT('DETALLE DE CONEXIONES'!AK4440,2)</f>
        <v/>
      </c>
      <c r="I4440" s="36" t="str">
        <f>LEFT('DETALLE DE CONEXIONES'!AK4440,3)</f>
        <v/>
      </c>
      <c r="J4440" s="36" t="str">
        <f>LEFT('DETALLE DE CONEXIONES'!M4440,3)</f>
        <v/>
      </c>
      <c r="K4440" s="36" t="str">
        <f>IF(LEN('DETALLE DE CONEXIONES'!M4440)&lt;12,(RIGHT('DETALLE DE CONEXIONES'!M4440,5)),(RIGHT('DETALLE DE CONEXIONES'!M4440,6)))</f>
        <v/>
      </c>
      <c r="L4440" s="36">
        <f>IF(C4440="Saliente Local",(IFERROR((LIMPIA(J4440,1)),0)),0)</f>
        <v>0</v>
      </c>
      <c r="M4440" s="36">
        <f>IF(C4440="Saliente Nacional",(IFERROR((LIMPIA(J4440,1)),0)),0)</f>
        <v>0</v>
      </c>
      <c r="N4440" s="36">
        <f>IF(C4440="Saliente Internacional",(IFERROR((LIMPIA(J4440,1)),0)),0)</f>
        <v>0</v>
      </c>
      <c r="O4440" s="36">
        <f>IF(C4440="Saliente Local",(IFERROR((LIMPIA(K4440,1)),0)),0)</f>
        <v>0</v>
      </c>
      <c r="P4440" s="36">
        <f>IF(C4440="Saliente Nacional",(IFERROR((LIMPIA(K4440,1)),0)),0)</f>
        <v>0</v>
      </c>
      <c r="Q4440" s="36">
        <f>IF(C4440="Saliente Internacional",(IFERROR((LIMPIA(K4440,1)),0)),0)</f>
        <v>0</v>
      </c>
      <c r="R4440" s="36">
        <f t="shared" si="208"/>
        <v>0</v>
      </c>
      <c r="S4440" s="36">
        <f t="shared" si="209"/>
        <v>0</v>
      </c>
    </row>
    <row r="4441" spans="1:19" x14ac:dyDescent="0.25">
      <c r="A4441" s="101">
        <f>'DETALLE DE CONEXIONES'!P4441</f>
        <v>0</v>
      </c>
      <c r="B4441" s="36">
        <f>'DETALLE DE CONEXIONES'!I4441</f>
        <v>0</v>
      </c>
      <c r="C4441" s="36">
        <f>'DETALLE DE CONEXIONES'!BB4441</f>
        <v>0</v>
      </c>
      <c r="D4441" s="36">
        <f>'DETALLE DE CONEXIONES'!E4441</f>
        <v>0</v>
      </c>
      <c r="E4441" s="36">
        <f t="shared" si="207"/>
        <v>1</v>
      </c>
      <c r="F4441" s="36">
        <f>IFERROR(LIMPIA('DETALLE DE CONEXIONES'!N4441,1),0)</f>
        <v>0</v>
      </c>
      <c r="G4441" s="36" t="str">
        <f>LEFT('DETALLE DE CONEXIONES'!BE4441,3)</f>
        <v/>
      </c>
      <c r="H4441" s="36" t="str">
        <f>RIGHT('DETALLE DE CONEXIONES'!AK4441,2)</f>
        <v/>
      </c>
      <c r="I4441" s="36" t="str">
        <f>LEFT('DETALLE DE CONEXIONES'!AK4441,3)</f>
        <v/>
      </c>
      <c r="J4441" s="36" t="str">
        <f>LEFT('DETALLE DE CONEXIONES'!M4441,3)</f>
        <v/>
      </c>
      <c r="K4441" s="36" t="str">
        <f>IF(LEN('DETALLE DE CONEXIONES'!M4441)&lt;12,(RIGHT('DETALLE DE CONEXIONES'!M4441,5)),(RIGHT('DETALLE DE CONEXIONES'!M4441,6)))</f>
        <v/>
      </c>
      <c r="L4441" s="36">
        <f>IF(C4441="Saliente Local",(IFERROR((LIMPIA(J4441,1)),0)),0)</f>
        <v>0</v>
      </c>
      <c r="M4441" s="36">
        <f>IF(C4441="Saliente Nacional",(IFERROR((LIMPIA(J4441,1)),0)),0)</f>
        <v>0</v>
      </c>
      <c r="N4441" s="36">
        <f>IF(C4441="Saliente Internacional",(IFERROR((LIMPIA(J4441,1)),0)),0)</f>
        <v>0</v>
      </c>
      <c r="O4441" s="36">
        <f>IF(C4441="Saliente Local",(IFERROR((LIMPIA(K4441,1)),0)),0)</f>
        <v>0</v>
      </c>
      <c r="P4441" s="36">
        <f>IF(C4441="Saliente Nacional",(IFERROR((LIMPIA(K4441,1)),0)),0)</f>
        <v>0</v>
      </c>
      <c r="Q4441" s="36">
        <f>IF(C4441="Saliente Internacional",(IFERROR((LIMPIA(K4441,1)),0)),0)</f>
        <v>0</v>
      </c>
      <c r="R4441" s="36">
        <f t="shared" si="208"/>
        <v>0</v>
      </c>
      <c r="S4441" s="36">
        <f t="shared" si="209"/>
        <v>0</v>
      </c>
    </row>
    <row r="4442" spans="1:19" x14ac:dyDescent="0.25">
      <c r="A4442" s="101">
        <f>'DETALLE DE CONEXIONES'!P4442</f>
        <v>0</v>
      </c>
      <c r="B4442" s="36">
        <f>'DETALLE DE CONEXIONES'!I4442</f>
        <v>0</v>
      </c>
      <c r="C4442" s="36">
        <f>'DETALLE DE CONEXIONES'!BB4442</f>
        <v>0</v>
      </c>
      <c r="D4442" s="36">
        <f>'DETALLE DE CONEXIONES'!E4442</f>
        <v>0</v>
      </c>
      <c r="E4442" s="36">
        <f t="shared" si="207"/>
        <v>1</v>
      </c>
      <c r="F4442" s="36">
        <f>IFERROR(LIMPIA('DETALLE DE CONEXIONES'!N4442,1),0)</f>
        <v>0</v>
      </c>
      <c r="G4442" s="36" t="str">
        <f>LEFT('DETALLE DE CONEXIONES'!BE4442,3)</f>
        <v/>
      </c>
      <c r="H4442" s="36" t="str">
        <f>RIGHT('DETALLE DE CONEXIONES'!AK4442,2)</f>
        <v/>
      </c>
      <c r="I4442" s="36" t="str">
        <f>LEFT('DETALLE DE CONEXIONES'!AK4442,3)</f>
        <v/>
      </c>
      <c r="J4442" s="36" t="str">
        <f>LEFT('DETALLE DE CONEXIONES'!M4442,3)</f>
        <v/>
      </c>
      <c r="K4442" s="36" t="str">
        <f>IF(LEN('DETALLE DE CONEXIONES'!M4442)&lt;12,(RIGHT('DETALLE DE CONEXIONES'!M4442,5)),(RIGHT('DETALLE DE CONEXIONES'!M4442,6)))</f>
        <v/>
      </c>
      <c r="L4442" s="36">
        <f>IF(C4442="Saliente Local",(IFERROR((LIMPIA(J4442,1)),0)),0)</f>
        <v>0</v>
      </c>
      <c r="M4442" s="36">
        <f>IF(C4442="Saliente Nacional",(IFERROR((LIMPIA(J4442,1)),0)),0)</f>
        <v>0</v>
      </c>
      <c r="N4442" s="36">
        <f>IF(C4442="Saliente Internacional",(IFERROR((LIMPIA(J4442,1)),0)),0)</f>
        <v>0</v>
      </c>
      <c r="O4442" s="36">
        <f>IF(C4442="Saliente Local",(IFERROR((LIMPIA(K4442,1)),0)),0)</f>
        <v>0</v>
      </c>
      <c r="P4442" s="36">
        <f>IF(C4442="Saliente Nacional",(IFERROR((LIMPIA(K4442,1)),0)),0)</f>
        <v>0</v>
      </c>
      <c r="Q4442" s="36">
        <f>IF(C4442="Saliente Internacional",(IFERROR((LIMPIA(K4442,1)),0)),0)</f>
        <v>0</v>
      </c>
      <c r="R4442" s="36">
        <f t="shared" si="208"/>
        <v>0</v>
      </c>
      <c r="S4442" s="36">
        <f t="shared" si="209"/>
        <v>0</v>
      </c>
    </row>
    <row r="4443" spans="1:19" x14ac:dyDescent="0.25">
      <c r="A4443" s="101">
        <f>'DETALLE DE CONEXIONES'!P4443</f>
        <v>0</v>
      </c>
      <c r="B4443" s="36">
        <f>'DETALLE DE CONEXIONES'!I4443</f>
        <v>0</v>
      </c>
      <c r="C4443" s="36">
        <f>'DETALLE DE CONEXIONES'!BB4443</f>
        <v>0</v>
      </c>
      <c r="D4443" s="36">
        <f>'DETALLE DE CONEXIONES'!E4443</f>
        <v>0</v>
      </c>
      <c r="E4443" s="36">
        <f t="shared" si="207"/>
        <v>1</v>
      </c>
      <c r="F4443" s="36">
        <f>IFERROR(LIMPIA('DETALLE DE CONEXIONES'!N4443,1),0)</f>
        <v>0</v>
      </c>
      <c r="G4443" s="36" t="str">
        <f>LEFT('DETALLE DE CONEXIONES'!BE4443,3)</f>
        <v/>
      </c>
      <c r="H4443" s="36" t="str">
        <f>RIGHT('DETALLE DE CONEXIONES'!AK4443,2)</f>
        <v/>
      </c>
      <c r="I4443" s="36" t="str">
        <f>LEFT('DETALLE DE CONEXIONES'!AK4443,3)</f>
        <v/>
      </c>
      <c r="J4443" s="36" t="str">
        <f>LEFT('DETALLE DE CONEXIONES'!M4443,3)</f>
        <v/>
      </c>
      <c r="K4443" s="36" t="str">
        <f>IF(LEN('DETALLE DE CONEXIONES'!M4443)&lt;12,(RIGHT('DETALLE DE CONEXIONES'!M4443,5)),(RIGHT('DETALLE DE CONEXIONES'!M4443,6)))</f>
        <v/>
      </c>
      <c r="L4443" s="36">
        <f>IF(C4443="Saliente Local",(IFERROR((LIMPIA(J4443,1)),0)),0)</f>
        <v>0</v>
      </c>
      <c r="M4443" s="36">
        <f>IF(C4443="Saliente Nacional",(IFERROR((LIMPIA(J4443,1)),0)),0)</f>
        <v>0</v>
      </c>
      <c r="N4443" s="36">
        <f>IF(C4443="Saliente Internacional",(IFERROR((LIMPIA(J4443,1)),0)),0)</f>
        <v>0</v>
      </c>
      <c r="O4443" s="36">
        <f>IF(C4443="Saliente Local",(IFERROR((LIMPIA(K4443,1)),0)),0)</f>
        <v>0</v>
      </c>
      <c r="P4443" s="36">
        <f>IF(C4443="Saliente Nacional",(IFERROR((LIMPIA(K4443,1)),0)),0)</f>
        <v>0</v>
      </c>
      <c r="Q4443" s="36">
        <f>IF(C4443="Saliente Internacional",(IFERROR((LIMPIA(K4443,1)),0)),0)</f>
        <v>0</v>
      </c>
      <c r="R4443" s="36">
        <f t="shared" si="208"/>
        <v>0</v>
      </c>
      <c r="S4443" s="36">
        <f t="shared" si="209"/>
        <v>0</v>
      </c>
    </row>
    <row r="4444" spans="1:19" x14ac:dyDescent="0.25">
      <c r="A4444" s="101">
        <f>'DETALLE DE CONEXIONES'!P4444</f>
        <v>0</v>
      </c>
      <c r="B4444" s="36">
        <f>'DETALLE DE CONEXIONES'!I4444</f>
        <v>0</v>
      </c>
      <c r="C4444" s="36">
        <f>'DETALLE DE CONEXIONES'!BB4444</f>
        <v>0</v>
      </c>
      <c r="D4444" s="36">
        <f>'DETALLE DE CONEXIONES'!E4444</f>
        <v>0</v>
      </c>
      <c r="E4444" s="36">
        <f t="shared" si="207"/>
        <v>1</v>
      </c>
      <c r="F4444" s="36">
        <f>IFERROR(LIMPIA('DETALLE DE CONEXIONES'!N4444,1),0)</f>
        <v>0</v>
      </c>
      <c r="G4444" s="36" t="str">
        <f>LEFT('DETALLE DE CONEXIONES'!BE4444,3)</f>
        <v/>
      </c>
      <c r="H4444" s="36" t="str">
        <f>RIGHT('DETALLE DE CONEXIONES'!AK4444,2)</f>
        <v/>
      </c>
      <c r="I4444" s="36" t="str">
        <f>LEFT('DETALLE DE CONEXIONES'!AK4444,3)</f>
        <v/>
      </c>
      <c r="J4444" s="36" t="str">
        <f>LEFT('DETALLE DE CONEXIONES'!M4444,3)</f>
        <v/>
      </c>
      <c r="K4444" s="36" t="str">
        <f>IF(LEN('DETALLE DE CONEXIONES'!M4444)&lt;12,(RIGHT('DETALLE DE CONEXIONES'!M4444,5)),(RIGHT('DETALLE DE CONEXIONES'!M4444,6)))</f>
        <v/>
      </c>
      <c r="L4444" s="36">
        <f>IF(C4444="Saliente Local",(IFERROR((LIMPIA(J4444,1)),0)),0)</f>
        <v>0</v>
      </c>
      <c r="M4444" s="36">
        <f>IF(C4444="Saliente Nacional",(IFERROR((LIMPIA(J4444,1)),0)),0)</f>
        <v>0</v>
      </c>
      <c r="N4444" s="36">
        <f>IF(C4444="Saliente Internacional",(IFERROR((LIMPIA(J4444,1)),0)),0)</f>
        <v>0</v>
      </c>
      <c r="O4444" s="36">
        <f>IF(C4444="Saliente Local",(IFERROR((LIMPIA(K4444,1)),0)),0)</f>
        <v>0</v>
      </c>
      <c r="P4444" s="36">
        <f>IF(C4444="Saliente Nacional",(IFERROR((LIMPIA(K4444,1)),0)),0)</f>
        <v>0</v>
      </c>
      <c r="Q4444" s="36">
        <f>IF(C4444="Saliente Internacional",(IFERROR((LIMPIA(K4444,1)),0)),0)</f>
        <v>0</v>
      </c>
      <c r="R4444" s="36">
        <f t="shared" si="208"/>
        <v>0</v>
      </c>
      <c r="S4444" s="36">
        <f t="shared" si="209"/>
        <v>0</v>
      </c>
    </row>
    <row r="4445" spans="1:19" x14ac:dyDescent="0.25">
      <c r="A4445" s="101">
        <f>'DETALLE DE CONEXIONES'!P4445</f>
        <v>0</v>
      </c>
      <c r="B4445" s="36">
        <f>'DETALLE DE CONEXIONES'!I4445</f>
        <v>0</v>
      </c>
      <c r="C4445" s="36">
        <f>'DETALLE DE CONEXIONES'!BB4445</f>
        <v>0</v>
      </c>
      <c r="D4445" s="36">
        <f>'DETALLE DE CONEXIONES'!E4445</f>
        <v>0</v>
      </c>
      <c r="E4445" s="36">
        <f t="shared" si="207"/>
        <v>1</v>
      </c>
      <c r="F4445" s="36">
        <f>IFERROR(LIMPIA('DETALLE DE CONEXIONES'!N4445,1),0)</f>
        <v>0</v>
      </c>
      <c r="G4445" s="36" t="str">
        <f>LEFT('DETALLE DE CONEXIONES'!BE4445,3)</f>
        <v/>
      </c>
      <c r="H4445" s="36" t="str">
        <f>RIGHT('DETALLE DE CONEXIONES'!AK4445,2)</f>
        <v/>
      </c>
      <c r="I4445" s="36" t="str">
        <f>LEFT('DETALLE DE CONEXIONES'!AK4445,3)</f>
        <v/>
      </c>
      <c r="J4445" s="36" t="str">
        <f>LEFT('DETALLE DE CONEXIONES'!M4445,3)</f>
        <v/>
      </c>
      <c r="K4445" s="36" t="str">
        <f>IF(LEN('DETALLE DE CONEXIONES'!M4445)&lt;12,(RIGHT('DETALLE DE CONEXIONES'!M4445,5)),(RIGHT('DETALLE DE CONEXIONES'!M4445,6)))</f>
        <v/>
      </c>
      <c r="L4445" s="36">
        <f>IF(C4445="Saliente Local",(IFERROR((LIMPIA(J4445,1)),0)),0)</f>
        <v>0</v>
      </c>
      <c r="M4445" s="36">
        <f>IF(C4445="Saliente Nacional",(IFERROR((LIMPIA(J4445,1)),0)),0)</f>
        <v>0</v>
      </c>
      <c r="N4445" s="36">
        <f>IF(C4445="Saliente Internacional",(IFERROR((LIMPIA(J4445,1)),0)),0)</f>
        <v>0</v>
      </c>
      <c r="O4445" s="36">
        <f>IF(C4445="Saliente Local",(IFERROR((LIMPIA(K4445,1)),0)),0)</f>
        <v>0</v>
      </c>
      <c r="P4445" s="36">
        <f>IF(C4445="Saliente Nacional",(IFERROR((LIMPIA(K4445,1)),0)),0)</f>
        <v>0</v>
      </c>
      <c r="Q4445" s="36">
        <f>IF(C4445="Saliente Internacional",(IFERROR((LIMPIA(K4445,1)),0)),0)</f>
        <v>0</v>
      </c>
      <c r="R4445" s="36">
        <f t="shared" si="208"/>
        <v>0</v>
      </c>
      <c r="S4445" s="36">
        <f t="shared" si="209"/>
        <v>0</v>
      </c>
    </row>
    <row r="4446" spans="1:19" x14ac:dyDescent="0.25">
      <c r="A4446" s="101">
        <f>'DETALLE DE CONEXIONES'!P4446</f>
        <v>0</v>
      </c>
      <c r="B4446" s="36">
        <f>'DETALLE DE CONEXIONES'!I4446</f>
        <v>0</v>
      </c>
      <c r="C4446" s="36">
        <f>'DETALLE DE CONEXIONES'!BB4446</f>
        <v>0</v>
      </c>
      <c r="D4446" s="36">
        <f>'DETALLE DE CONEXIONES'!E4446</f>
        <v>0</v>
      </c>
      <c r="E4446" s="36">
        <f t="shared" si="207"/>
        <v>1</v>
      </c>
      <c r="F4446" s="36">
        <f>IFERROR(LIMPIA('DETALLE DE CONEXIONES'!N4446,1),0)</f>
        <v>0</v>
      </c>
      <c r="G4446" s="36" t="str">
        <f>LEFT('DETALLE DE CONEXIONES'!BE4446,3)</f>
        <v/>
      </c>
      <c r="H4446" s="36" t="str">
        <f>RIGHT('DETALLE DE CONEXIONES'!AK4446,2)</f>
        <v/>
      </c>
      <c r="I4446" s="36" t="str">
        <f>LEFT('DETALLE DE CONEXIONES'!AK4446,3)</f>
        <v/>
      </c>
      <c r="J4446" s="36" t="str">
        <f>LEFT('DETALLE DE CONEXIONES'!M4446,3)</f>
        <v/>
      </c>
      <c r="K4446" s="36" t="str">
        <f>IF(LEN('DETALLE DE CONEXIONES'!M4446)&lt;12,(RIGHT('DETALLE DE CONEXIONES'!M4446,5)),(RIGHT('DETALLE DE CONEXIONES'!M4446,6)))</f>
        <v/>
      </c>
      <c r="L4446" s="36">
        <f>IF(C4446="Saliente Local",(IFERROR((LIMPIA(J4446,1)),0)),0)</f>
        <v>0</v>
      </c>
      <c r="M4446" s="36">
        <f>IF(C4446="Saliente Nacional",(IFERROR((LIMPIA(J4446,1)),0)),0)</f>
        <v>0</v>
      </c>
      <c r="N4446" s="36">
        <f>IF(C4446="Saliente Internacional",(IFERROR((LIMPIA(J4446,1)),0)),0)</f>
        <v>0</v>
      </c>
      <c r="O4446" s="36">
        <f>IF(C4446="Saliente Local",(IFERROR((LIMPIA(K4446,1)),0)),0)</f>
        <v>0</v>
      </c>
      <c r="P4446" s="36">
        <f>IF(C4446="Saliente Nacional",(IFERROR((LIMPIA(K4446,1)),0)),0)</f>
        <v>0</v>
      </c>
      <c r="Q4446" s="36">
        <f>IF(C4446="Saliente Internacional",(IFERROR((LIMPIA(K4446,1)),0)),0)</f>
        <v>0</v>
      </c>
      <c r="R4446" s="36">
        <f t="shared" si="208"/>
        <v>0</v>
      </c>
      <c r="S4446" s="36">
        <f t="shared" si="209"/>
        <v>0</v>
      </c>
    </row>
    <row r="4447" spans="1:19" x14ac:dyDescent="0.25">
      <c r="A4447" s="101">
        <f>'DETALLE DE CONEXIONES'!P4447</f>
        <v>0</v>
      </c>
      <c r="B4447" s="36">
        <f>'DETALLE DE CONEXIONES'!I4447</f>
        <v>0</v>
      </c>
      <c r="C4447" s="36">
        <f>'DETALLE DE CONEXIONES'!BB4447</f>
        <v>0</v>
      </c>
      <c r="D4447" s="36">
        <f>'DETALLE DE CONEXIONES'!E4447</f>
        <v>0</v>
      </c>
      <c r="E4447" s="36">
        <f t="shared" si="207"/>
        <v>1</v>
      </c>
      <c r="F4447" s="36">
        <f>IFERROR(LIMPIA('DETALLE DE CONEXIONES'!N4447,1),0)</f>
        <v>0</v>
      </c>
      <c r="G4447" s="36" t="str">
        <f>LEFT('DETALLE DE CONEXIONES'!BE4447,3)</f>
        <v/>
      </c>
      <c r="H4447" s="36" t="str">
        <f>RIGHT('DETALLE DE CONEXIONES'!AK4447,2)</f>
        <v/>
      </c>
      <c r="I4447" s="36" t="str">
        <f>LEFT('DETALLE DE CONEXIONES'!AK4447,3)</f>
        <v/>
      </c>
      <c r="J4447" s="36" t="str">
        <f>LEFT('DETALLE DE CONEXIONES'!M4447,3)</f>
        <v/>
      </c>
      <c r="K4447" s="36" t="str">
        <f>IF(LEN('DETALLE DE CONEXIONES'!M4447)&lt;12,(RIGHT('DETALLE DE CONEXIONES'!M4447,5)),(RIGHT('DETALLE DE CONEXIONES'!M4447,6)))</f>
        <v/>
      </c>
      <c r="L4447" s="36">
        <f>IF(C4447="Saliente Local",(IFERROR((LIMPIA(J4447,1)),0)),0)</f>
        <v>0</v>
      </c>
      <c r="M4447" s="36">
        <f>IF(C4447="Saliente Nacional",(IFERROR((LIMPIA(J4447,1)),0)),0)</f>
        <v>0</v>
      </c>
      <c r="N4447" s="36">
        <f>IF(C4447="Saliente Internacional",(IFERROR((LIMPIA(J4447,1)),0)),0)</f>
        <v>0</v>
      </c>
      <c r="O4447" s="36">
        <f>IF(C4447="Saliente Local",(IFERROR((LIMPIA(K4447,1)),0)),0)</f>
        <v>0</v>
      </c>
      <c r="P4447" s="36">
        <f>IF(C4447="Saliente Nacional",(IFERROR((LIMPIA(K4447,1)),0)),0)</f>
        <v>0</v>
      </c>
      <c r="Q4447" s="36">
        <f>IF(C4447="Saliente Internacional",(IFERROR((LIMPIA(K4447,1)),0)),0)</f>
        <v>0</v>
      </c>
      <c r="R4447" s="36">
        <f t="shared" si="208"/>
        <v>0</v>
      </c>
      <c r="S4447" s="36">
        <f t="shared" si="209"/>
        <v>0</v>
      </c>
    </row>
    <row r="4448" spans="1:19" x14ac:dyDescent="0.25">
      <c r="A4448" s="101">
        <f>'DETALLE DE CONEXIONES'!P4448</f>
        <v>0</v>
      </c>
      <c r="B4448" s="36">
        <f>'DETALLE DE CONEXIONES'!I4448</f>
        <v>0</v>
      </c>
      <c r="C4448" s="36">
        <f>'DETALLE DE CONEXIONES'!BB4448</f>
        <v>0</v>
      </c>
      <c r="D4448" s="36">
        <f>'DETALLE DE CONEXIONES'!E4448</f>
        <v>0</v>
      </c>
      <c r="E4448" s="36">
        <f t="shared" si="207"/>
        <v>1</v>
      </c>
      <c r="F4448" s="36">
        <f>IFERROR(LIMPIA('DETALLE DE CONEXIONES'!N4448,1),0)</f>
        <v>0</v>
      </c>
      <c r="G4448" s="36" t="str">
        <f>LEFT('DETALLE DE CONEXIONES'!BE4448,3)</f>
        <v/>
      </c>
      <c r="H4448" s="36" t="str">
        <f>RIGHT('DETALLE DE CONEXIONES'!AK4448,2)</f>
        <v/>
      </c>
      <c r="I4448" s="36" t="str">
        <f>LEFT('DETALLE DE CONEXIONES'!AK4448,3)</f>
        <v/>
      </c>
      <c r="J4448" s="36" t="str">
        <f>LEFT('DETALLE DE CONEXIONES'!M4448,3)</f>
        <v/>
      </c>
      <c r="K4448" s="36" t="str">
        <f>IF(LEN('DETALLE DE CONEXIONES'!M4448)&lt;12,(RIGHT('DETALLE DE CONEXIONES'!M4448,5)),(RIGHT('DETALLE DE CONEXIONES'!M4448,6)))</f>
        <v/>
      </c>
      <c r="L4448" s="36">
        <f>IF(C4448="Saliente Local",(IFERROR((LIMPIA(J4448,1)),0)),0)</f>
        <v>0</v>
      </c>
      <c r="M4448" s="36">
        <f>IF(C4448="Saliente Nacional",(IFERROR((LIMPIA(J4448,1)),0)),0)</f>
        <v>0</v>
      </c>
      <c r="N4448" s="36">
        <f>IF(C4448="Saliente Internacional",(IFERROR((LIMPIA(J4448,1)),0)),0)</f>
        <v>0</v>
      </c>
      <c r="O4448" s="36">
        <f>IF(C4448="Saliente Local",(IFERROR((LIMPIA(K4448,1)),0)),0)</f>
        <v>0</v>
      </c>
      <c r="P4448" s="36">
        <f>IF(C4448="Saliente Nacional",(IFERROR((LIMPIA(K4448,1)),0)),0)</f>
        <v>0</v>
      </c>
      <c r="Q4448" s="36">
        <f>IF(C4448="Saliente Internacional",(IFERROR((LIMPIA(K4448,1)),0)),0)</f>
        <v>0</v>
      </c>
      <c r="R4448" s="36">
        <f t="shared" si="208"/>
        <v>0</v>
      </c>
      <c r="S4448" s="36">
        <f t="shared" si="209"/>
        <v>0</v>
      </c>
    </row>
    <row r="4449" spans="1:19" x14ac:dyDescent="0.25">
      <c r="A4449" s="101">
        <f>'DETALLE DE CONEXIONES'!P4449</f>
        <v>0</v>
      </c>
      <c r="B4449" s="36">
        <f>'DETALLE DE CONEXIONES'!I4449</f>
        <v>0</v>
      </c>
      <c r="C4449" s="36">
        <f>'DETALLE DE CONEXIONES'!BB4449</f>
        <v>0</v>
      </c>
      <c r="D4449" s="36">
        <f>'DETALLE DE CONEXIONES'!E4449</f>
        <v>0</v>
      </c>
      <c r="E4449" s="36">
        <f t="shared" si="207"/>
        <v>1</v>
      </c>
      <c r="F4449" s="36">
        <f>IFERROR(LIMPIA('DETALLE DE CONEXIONES'!N4449,1),0)</f>
        <v>0</v>
      </c>
      <c r="G4449" s="36" t="str">
        <f>LEFT('DETALLE DE CONEXIONES'!BE4449,3)</f>
        <v/>
      </c>
      <c r="H4449" s="36" t="str">
        <f>RIGHT('DETALLE DE CONEXIONES'!AK4449,2)</f>
        <v/>
      </c>
      <c r="I4449" s="36" t="str">
        <f>LEFT('DETALLE DE CONEXIONES'!AK4449,3)</f>
        <v/>
      </c>
      <c r="J4449" s="36" t="str">
        <f>LEFT('DETALLE DE CONEXIONES'!M4449,3)</f>
        <v/>
      </c>
      <c r="K4449" s="36" t="str">
        <f>IF(LEN('DETALLE DE CONEXIONES'!M4449)&lt;12,(RIGHT('DETALLE DE CONEXIONES'!M4449,5)),(RIGHT('DETALLE DE CONEXIONES'!M4449,6)))</f>
        <v/>
      </c>
      <c r="L4449" s="36">
        <f>IF(C4449="Saliente Local",(IFERROR((LIMPIA(J4449,1)),0)),0)</f>
        <v>0</v>
      </c>
      <c r="M4449" s="36">
        <f>IF(C4449="Saliente Nacional",(IFERROR((LIMPIA(J4449,1)),0)),0)</f>
        <v>0</v>
      </c>
      <c r="N4449" s="36">
        <f>IF(C4449="Saliente Internacional",(IFERROR((LIMPIA(J4449,1)),0)),0)</f>
        <v>0</v>
      </c>
      <c r="O4449" s="36">
        <f>IF(C4449="Saliente Local",(IFERROR((LIMPIA(K4449,1)),0)),0)</f>
        <v>0</v>
      </c>
      <c r="P4449" s="36">
        <f>IF(C4449="Saliente Nacional",(IFERROR((LIMPIA(K4449,1)),0)),0)</f>
        <v>0</v>
      </c>
      <c r="Q4449" s="36">
        <f>IF(C4449="Saliente Internacional",(IFERROR((LIMPIA(K4449,1)),0)),0)</f>
        <v>0</v>
      </c>
      <c r="R4449" s="36">
        <f t="shared" si="208"/>
        <v>0</v>
      </c>
      <c r="S4449" s="36">
        <f t="shared" si="209"/>
        <v>0</v>
      </c>
    </row>
    <row r="4450" spans="1:19" x14ac:dyDescent="0.25">
      <c r="A4450" s="101">
        <f>'DETALLE DE CONEXIONES'!P4450</f>
        <v>0</v>
      </c>
      <c r="B4450" s="36">
        <f>'DETALLE DE CONEXIONES'!I4450</f>
        <v>0</v>
      </c>
      <c r="C4450" s="36">
        <f>'DETALLE DE CONEXIONES'!BB4450</f>
        <v>0</v>
      </c>
      <c r="D4450" s="36">
        <f>'DETALLE DE CONEXIONES'!E4450</f>
        <v>0</v>
      </c>
      <c r="E4450" s="36">
        <f t="shared" si="207"/>
        <v>1</v>
      </c>
      <c r="F4450" s="36">
        <f>IFERROR(LIMPIA('DETALLE DE CONEXIONES'!N4450,1),0)</f>
        <v>0</v>
      </c>
      <c r="G4450" s="36" t="str">
        <f>LEFT('DETALLE DE CONEXIONES'!BE4450,3)</f>
        <v/>
      </c>
      <c r="H4450" s="36" t="str">
        <f>RIGHT('DETALLE DE CONEXIONES'!AK4450,2)</f>
        <v/>
      </c>
      <c r="I4450" s="36" t="str">
        <f>LEFT('DETALLE DE CONEXIONES'!AK4450,3)</f>
        <v/>
      </c>
      <c r="J4450" s="36" t="str">
        <f>LEFT('DETALLE DE CONEXIONES'!M4450,3)</f>
        <v/>
      </c>
      <c r="K4450" s="36" t="str">
        <f>IF(LEN('DETALLE DE CONEXIONES'!M4450)&lt;12,(RIGHT('DETALLE DE CONEXIONES'!M4450,5)),(RIGHT('DETALLE DE CONEXIONES'!M4450,6)))</f>
        <v/>
      </c>
      <c r="L4450" s="36">
        <f>IF(C4450="Saliente Local",(IFERROR((LIMPIA(J4450,1)),0)),0)</f>
        <v>0</v>
      </c>
      <c r="M4450" s="36">
        <f>IF(C4450="Saliente Nacional",(IFERROR((LIMPIA(J4450,1)),0)),0)</f>
        <v>0</v>
      </c>
      <c r="N4450" s="36">
        <f>IF(C4450="Saliente Internacional",(IFERROR((LIMPIA(J4450,1)),0)),0)</f>
        <v>0</v>
      </c>
      <c r="O4450" s="36">
        <f>IF(C4450="Saliente Local",(IFERROR((LIMPIA(K4450,1)),0)),0)</f>
        <v>0</v>
      </c>
      <c r="P4450" s="36">
        <f>IF(C4450="Saliente Nacional",(IFERROR((LIMPIA(K4450,1)),0)),0)</f>
        <v>0</v>
      </c>
      <c r="Q4450" s="36">
        <f>IF(C4450="Saliente Internacional",(IFERROR((LIMPIA(K4450,1)),0)),0)</f>
        <v>0</v>
      </c>
      <c r="R4450" s="36">
        <f t="shared" si="208"/>
        <v>0</v>
      </c>
      <c r="S4450" s="36">
        <f t="shared" si="209"/>
        <v>0</v>
      </c>
    </row>
    <row r="4451" spans="1:19" x14ac:dyDescent="0.25">
      <c r="A4451" s="101">
        <f>'DETALLE DE CONEXIONES'!P4451</f>
        <v>0</v>
      </c>
      <c r="B4451" s="36">
        <f>'DETALLE DE CONEXIONES'!I4451</f>
        <v>0</v>
      </c>
      <c r="C4451" s="36">
        <f>'DETALLE DE CONEXIONES'!BB4451</f>
        <v>0</v>
      </c>
      <c r="D4451" s="36">
        <f>'DETALLE DE CONEXIONES'!E4451</f>
        <v>0</v>
      </c>
      <c r="E4451" s="36">
        <f t="shared" si="207"/>
        <v>1</v>
      </c>
      <c r="F4451" s="36">
        <f>IFERROR(LIMPIA('DETALLE DE CONEXIONES'!N4451,1),0)</f>
        <v>0</v>
      </c>
      <c r="G4451" s="36" t="str">
        <f>LEFT('DETALLE DE CONEXIONES'!BE4451,3)</f>
        <v/>
      </c>
      <c r="H4451" s="36" t="str">
        <f>RIGHT('DETALLE DE CONEXIONES'!AK4451,2)</f>
        <v/>
      </c>
      <c r="I4451" s="36" t="str">
        <f>LEFT('DETALLE DE CONEXIONES'!AK4451,3)</f>
        <v/>
      </c>
      <c r="J4451" s="36" t="str">
        <f>LEFT('DETALLE DE CONEXIONES'!M4451,3)</f>
        <v/>
      </c>
      <c r="K4451" s="36" t="str">
        <f>IF(LEN('DETALLE DE CONEXIONES'!M4451)&lt;12,(RIGHT('DETALLE DE CONEXIONES'!M4451,5)),(RIGHT('DETALLE DE CONEXIONES'!M4451,6)))</f>
        <v/>
      </c>
      <c r="L4451" s="36">
        <f>IF(C4451="Saliente Local",(IFERROR((LIMPIA(J4451,1)),0)),0)</f>
        <v>0</v>
      </c>
      <c r="M4451" s="36">
        <f>IF(C4451="Saliente Nacional",(IFERROR((LIMPIA(J4451,1)),0)),0)</f>
        <v>0</v>
      </c>
      <c r="N4451" s="36">
        <f>IF(C4451="Saliente Internacional",(IFERROR((LIMPIA(J4451,1)),0)),0)</f>
        <v>0</v>
      </c>
      <c r="O4451" s="36">
        <f>IF(C4451="Saliente Local",(IFERROR((LIMPIA(K4451,1)),0)),0)</f>
        <v>0</v>
      </c>
      <c r="P4451" s="36">
        <f>IF(C4451="Saliente Nacional",(IFERROR((LIMPIA(K4451,1)),0)),0)</f>
        <v>0</v>
      </c>
      <c r="Q4451" s="36">
        <f>IF(C4451="Saliente Internacional",(IFERROR((LIMPIA(K4451,1)),0)),0)</f>
        <v>0</v>
      </c>
      <c r="R4451" s="36">
        <f t="shared" si="208"/>
        <v>0</v>
      </c>
      <c r="S4451" s="36">
        <f t="shared" si="209"/>
        <v>0</v>
      </c>
    </row>
    <row r="4452" spans="1:19" x14ac:dyDescent="0.25">
      <c r="A4452" s="101">
        <f>'DETALLE DE CONEXIONES'!P4452</f>
        <v>0</v>
      </c>
      <c r="B4452" s="36">
        <f>'DETALLE DE CONEXIONES'!I4452</f>
        <v>0</v>
      </c>
      <c r="C4452" s="36">
        <f>'DETALLE DE CONEXIONES'!BB4452</f>
        <v>0</v>
      </c>
      <c r="D4452" s="36">
        <f>'DETALLE DE CONEXIONES'!E4452</f>
        <v>0</v>
      </c>
      <c r="E4452" s="36">
        <f t="shared" si="207"/>
        <v>1</v>
      </c>
      <c r="F4452" s="36">
        <f>IFERROR(LIMPIA('DETALLE DE CONEXIONES'!N4452,1),0)</f>
        <v>0</v>
      </c>
      <c r="G4452" s="36" t="str">
        <f>LEFT('DETALLE DE CONEXIONES'!BE4452,3)</f>
        <v/>
      </c>
      <c r="H4452" s="36" t="str">
        <f>RIGHT('DETALLE DE CONEXIONES'!AK4452,2)</f>
        <v/>
      </c>
      <c r="I4452" s="36" t="str">
        <f>LEFT('DETALLE DE CONEXIONES'!AK4452,3)</f>
        <v/>
      </c>
      <c r="J4452" s="36" t="str">
        <f>LEFT('DETALLE DE CONEXIONES'!M4452,3)</f>
        <v/>
      </c>
      <c r="K4452" s="36" t="str">
        <f>IF(LEN('DETALLE DE CONEXIONES'!M4452)&lt;12,(RIGHT('DETALLE DE CONEXIONES'!M4452,5)),(RIGHT('DETALLE DE CONEXIONES'!M4452,6)))</f>
        <v/>
      </c>
      <c r="L4452" s="36">
        <f>IF(C4452="Saliente Local",(IFERROR((LIMPIA(J4452,1)),0)),0)</f>
        <v>0</v>
      </c>
      <c r="M4452" s="36">
        <f>IF(C4452="Saliente Nacional",(IFERROR((LIMPIA(J4452,1)),0)),0)</f>
        <v>0</v>
      </c>
      <c r="N4452" s="36">
        <f>IF(C4452="Saliente Internacional",(IFERROR((LIMPIA(J4452,1)),0)),0)</f>
        <v>0</v>
      </c>
      <c r="O4452" s="36">
        <f>IF(C4452="Saliente Local",(IFERROR((LIMPIA(K4452,1)),0)),0)</f>
        <v>0</v>
      </c>
      <c r="P4452" s="36">
        <f>IF(C4452="Saliente Nacional",(IFERROR((LIMPIA(K4452,1)),0)),0)</f>
        <v>0</v>
      </c>
      <c r="Q4452" s="36">
        <f>IF(C4452="Saliente Internacional",(IFERROR((LIMPIA(K4452,1)),0)),0)</f>
        <v>0</v>
      </c>
      <c r="R4452" s="36">
        <f t="shared" si="208"/>
        <v>0</v>
      </c>
      <c r="S4452" s="36">
        <f t="shared" si="209"/>
        <v>0</v>
      </c>
    </row>
    <row r="4453" spans="1:19" x14ac:dyDescent="0.25">
      <c r="A4453" s="101">
        <f>'DETALLE DE CONEXIONES'!P4453</f>
        <v>0</v>
      </c>
      <c r="B4453" s="36">
        <f>'DETALLE DE CONEXIONES'!I4453</f>
        <v>0</v>
      </c>
      <c r="C4453" s="36">
        <f>'DETALLE DE CONEXIONES'!BB4453</f>
        <v>0</v>
      </c>
      <c r="D4453" s="36">
        <f>'DETALLE DE CONEXIONES'!E4453</f>
        <v>0</v>
      </c>
      <c r="E4453" s="36">
        <f t="shared" si="207"/>
        <v>1</v>
      </c>
      <c r="F4453" s="36">
        <f>IFERROR(LIMPIA('DETALLE DE CONEXIONES'!N4453,1),0)</f>
        <v>0</v>
      </c>
      <c r="G4453" s="36" t="str">
        <f>LEFT('DETALLE DE CONEXIONES'!BE4453,3)</f>
        <v/>
      </c>
      <c r="H4453" s="36" t="str">
        <f>RIGHT('DETALLE DE CONEXIONES'!AK4453,2)</f>
        <v/>
      </c>
      <c r="I4453" s="36" t="str">
        <f>LEFT('DETALLE DE CONEXIONES'!AK4453,3)</f>
        <v/>
      </c>
      <c r="J4453" s="36" t="str">
        <f>LEFT('DETALLE DE CONEXIONES'!M4453,3)</f>
        <v/>
      </c>
      <c r="K4453" s="36" t="str">
        <f>IF(LEN('DETALLE DE CONEXIONES'!M4453)&lt;12,(RIGHT('DETALLE DE CONEXIONES'!M4453,5)),(RIGHT('DETALLE DE CONEXIONES'!M4453,6)))</f>
        <v/>
      </c>
      <c r="L4453" s="36">
        <f>IF(C4453="Saliente Local",(IFERROR((LIMPIA(J4453,1)),0)),0)</f>
        <v>0</v>
      </c>
      <c r="M4453" s="36">
        <f>IF(C4453="Saliente Nacional",(IFERROR((LIMPIA(J4453,1)),0)),0)</f>
        <v>0</v>
      </c>
      <c r="N4453" s="36">
        <f>IF(C4453="Saliente Internacional",(IFERROR((LIMPIA(J4453,1)),0)),0)</f>
        <v>0</v>
      </c>
      <c r="O4453" s="36">
        <f>IF(C4453="Saliente Local",(IFERROR((LIMPIA(K4453,1)),0)),0)</f>
        <v>0</v>
      </c>
      <c r="P4453" s="36">
        <f>IF(C4453="Saliente Nacional",(IFERROR((LIMPIA(K4453,1)),0)),0)</f>
        <v>0</v>
      </c>
      <c r="Q4453" s="36">
        <f>IF(C4453="Saliente Internacional",(IFERROR((LIMPIA(K4453,1)),0)),0)</f>
        <v>0</v>
      </c>
      <c r="R4453" s="36">
        <f t="shared" si="208"/>
        <v>0</v>
      </c>
      <c r="S4453" s="36">
        <f t="shared" si="209"/>
        <v>0</v>
      </c>
    </row>
    <row r="4454" spans="1:19" x14ac:dyDescent="0.25">
      <c r="A4454" s="101">
        <f>'DETALLE DE CONEXIONES'!P4454</f>
        <v>0</v>
      </c>
      <c r="B4454" s="36">
        <f>'DETALLE DE CONEXIONES'!I4454</f>
        <v>0</v>
      </c>
      <c r="C4454" s="36">
        <f>'DETALLE DE CONEXIONES'!BB4454</f>
        <v>0</v>
      </c>
      <c r="D4454" s="36">
        <f>'DETALLE DE CONEXIONES'!E4454</f>
        <v>0</v>
      </c>
      <c r="E4454" s="36">
        <f t="shared" si="207"/>
        <v>1</v>
      </c>
      <c r="F4454" s="36">
        <f>IFERROR(LIMPIA('DETALLE DE CONEXIONES'!N4454,1),0)</f>
        <v>0</v>
      </c>
      <c r="G4454" s="36" t="str">
        <f>LEFT('DETALLE DE CONEXIONES'!BE4454,3)</f>
        <v/>
      </c>
      <c r="H4454" s="36" t="str">
        <f>RIGHT('DETALLE DE CONEXIONES'!AK4454,2)</f>
        <v/>
      </c>
      <c r="I4454" s="36" t="str">
        <f>LEFT('DETALLE DE CONEXIONES'!AK4454,3)</f>
        <v/>
      </c>
      <c r="J4454" s="36" t="str">
        <f>LEFT('DETALLE DE CONEXIONES'!M4454,3)</f>
        <v/>
      </c>
      <c r="K4454" s="36" t="str">
        <f>IF(LEN('DETALLE DE CONEXIONES'!M4454)&lt;12,(RIGHT('DETALLE DE CONEXIONES'!M4454,5)),(RIGHT('DETALLE DE CONEXIONES'!M4454,6)))</f>
        <v/>
      </c>
      <c r="L4454" s="36">
        <f>IF(C4454="Saliente Local",(IFERROR((LIMPIA(J4454,1)),0)),0)</f>
        <v>0</v>
      </c>
      <c r="M4454" s="36">
        <f>IF(C4454="Saliente Nacional",(IFERROR((LIMPIA(J4454,1)),0)),0)</f>
        <v>0</v>
      </c>
      <c r="N4454" s="36">
        <f>IF(C4454="Saliente Internacional",(IFERROR((LIMPIA(J4454,1)),0)),0)</f>
        <v>0</v>
      </c>
      <c r="O4454" s="36">
        <f>IF(C4454="Saliente Local",(IFERROR((LIMPIA(K4454,1)),0)),0)</f>
        <v>0</v>
      </c>
      <c r="P4454" s="36">
        <f>IF(C4454="Saliente Nacional",(IFERROR((LIMPIA(K4454,1)),0)),0)</f>
        <v>0</v>
      </c>
      <c r="Q4454" s="36">
        <f>IF(C4454="Saliente Internacional",(IFERROR((LIMPIA(K4454,1)),0)),0)</f>
        <v>0</v>
      </c>
      <c r="R4454" s="36">
        <f t="shared" si="208"/>
        <v>0</v>
      </c>
      <c r="S4454" s="36">
        <f t="shared" si="209"/>
        <v>0</v>
      </c>
    </row>
    <row r="4455" spans="1:19" x14ac:dyDescent="0.25">
      <c r="A4455" s="101">
        <f>'DETALLE DE CONEXIONES'!P4455</f>
        <v>0</v>
      </c>
      <c r="B4455" s="36">
        <f>'DETALLE DE CONEXIONES'!I4455</f>
        <v>0</v>
      </c>
      <c r="C4455" s="36">
        <f>'DETALLE DE CONEXIONES'!BB4455</f>
        <v>0</v>
      </c>
      <c r="D4455" s="36">
        <f>'DETALLE DE CONEXIONES'!E4455</f>
        <v>0</v>
      </c>
      <c r="E4455" s="36">
        <f t="shared" si="207"/>
        <v>1</v>
      </c>
      <c r="F4455" s="36">
        <f>IFERROR(LIMPIA('DETALLE DE CONEXIONES'!N4455,1),0)</f>
        <v>0</v>
      </c>
      <c r="G4455" s="36" t="str">
        <f>LEFT('DETALLE DE CONEXIONES'!BE4455,3)</f>
        <v/>
      </c>
      <c r="H4455" s="36" t="str">
        <f>RIGHT('DETALLE DE CONEXIONES'!AK4455,2)</f>
        <v/>
      </c>
      <c r="I4455" s="36" t="str">
        <f>LEFT('DETALLE DE CONEXIONES'!AK4455,3)</f>
        <v/>
      </c>
      <c r="J4455" s="36" t="str">
        <f>LEFT('DETALLE DE CONEXIONES'!M4455,3)</f>
        <v/>
      </c>
      <c r="K4455" s="36" t="str">
        <f>IF(LEN('DETALLE DE CONEXIONES'!M4455)&lt;12,(RIGHT('DETALLE DE CONEXIONES'!M4455,5)),(RIGHT('DETALLE DE CONEXIONES'!M4455,6)))</f>
        <v/>
      </c>
      <c r="L4455" s="36">
        <f>IF(C4455="Saliente Local",(IFERROR((LIMPIA(J4455,1)),0)),0)</f>
        <v>0</v>
      </c>
      <c r="M4455" s="36">
        <f>IF(C4455="Saliente Nacional",(IFERROR((LIMPIA(J4455,1)),0)),0)</f>
        <v>0</v>
      </c>
      <c r="N4455" s="36">
        <f>IF(C4455="Saliente Internacional",(IFERROR((LIMPIA(J4455,1)),0)),0)</f>
        <v>0</v>
      </c>
      <c r="O4455" s="36">
        <f>IF(C4455="Saliente Local",(IFERROR((LIMPIA(K4455,1)),0)),0)</f>
        <v>0</v>
      </c>
      <c r="P4455" s="36">
        <f>IF(C4455="Saliente Nacional",(IFERROR((LIMPIA(K4455,1)),0)),0)</f>
        <v>0</v>
      </c>
      <c r="Q4455" s="36">
        <f>IF(C4455="Saliente Internacional",(IFERROR((LIMPIA(K4455,1)),0)),0)</f>
        <v>0</v>
      </c>
      <c r="R4455" s="36">
        <f t="shared" si="208"/>
        <v>0</v>
      </c>
      <c r="S4455" s="36">
        <f t="shared" si="209"/>
        <v>0</v>
      </c>
    </row>
    <row r="4456" spans="1:19" x14ac:dyDescent="0.25">
      <c r="A4456" s="101">
        <f>'DETALLE DE CONEXIONES'!P4456</f>
        <v>0</v>
      </c>
      <c r="B4456" s="36">
        <f>'DETALLE DE CONEXIONES'!I4456</f>
        <v>0</v>
      </c>
      <c r="C4456" s="36">
        <f>'DETALLE DE CONEXIONES'!BB4456</f>
        <v>0</v>
      </c>
      <c r="D4456" s="36">
        <f>'DETALLE DE CONEXIONES'!E4456</f>
        <v>0</v>
      </c>
      <c r="E4456" s="36">
        <f t="shared" si="207"/>
        <v>1</v>
      </c>
      <c r="F4456" s="36">
        <f>IFERROR(LIMPIA('DETALLE DE CONEXIONES'!N4456,1),0)</f>
        <v>0</v>
      </c>
      <c r="G4456" s="36" t="str">
        <f>LEFT('DETALLE DE CONEXIONES'!BE4456,3)</f>
        <v/>
      </c>
      <c r="H4456" s="36" t="str">
        <f>RIGHT('DETALLE DE CONEXIONES'!AK4456,2)</f>
        <v/>
      </c>
      <c r="I4456" s="36" t="str">
        <f>LEFT('DETALLE DE CONEXIONES'!AK4456,3)</f>
        <v/>
      </c>
      <c r="J4456" s="36" t="str">
        <f>LEFT('DETALLE DE CONEXIONES'!M4456,3)</f>
        <v/>
      </c>
      <c r="K4456" s="36" t="str">
        <f>IF(LEN('DETALLE DE CONEXIONES'!M4456)&lt;12,(RIGHT('DETALLE DE CONEXIONES'!M4456,5)),(RIGHT('DETALLE DE CONEXIONES'!M4456,6)))</f>
        <v/>
      </c>
      <c r="L4456" s="36">
        <f>IF(C4456="Saliente Local",(IFERROR((LIMPIA(J4456,1)),0)),0)</f>
        <v>0</v>
      </c>
      <c r="M4456" s="36">
        <f>IF(C4456="Saliente Nacional",(IFERROR((LIMPIA(J4456,1)),0)),0)</f>
        <v>0</v>
      </c>
      <c r="N4456" s="36">
        <f>IF(C4456="Saliente Internacional",(IFERROR((LIMPIA(J4456,1)),0)),0)</f>
        <v>0</v>
      </c>
      <c r="O4456" s="36">
        <f>IF(C4456="Saliente Local",(IFERROR((LIMPIA(K4456,1)),0)),0)</f>
        <v>0</v>
      </c>
      <c r="P4456" s="36">
        <f>IF(C4456="Saliente Nacional",(IFERROR((LIMPIA(K4456,1)),0)),0)</f>
        <v>0</v>
      </c>
      <c r="Q4456" s="36">
        <f>IF(C4456="Saliente Internacional",(IFERROR((LIMPIA(K4456,1)),0)),0)</f>
        <v>0</v>
      </c>
      <c r="R4456" s="36">
        <f t="shared" si="208"/>
        <v>0</v>
      </c>
      <c r="S4456" s="36">
        <f t="shared" si="209"/>
        <v>0</v>
      </c>
    </row>
    <row r="4457" spans="1:19" x14ac:dyDescent="0.25">
      <c r="A4457" s="101">
        <f>'DETALLE DE CONEXIONES'!P4457</f>
        <v>0</v>
      </c>
      <c r="B4457" s="36">
        <f>'DETALLE DE CONEXIONES'!I4457</f>
        <v>0</v>
      </c>
      <c r="C4457" s="36">
        <f>'DETALLE DE CONEXIONES'!BB4457</f>
        <v>0</v>
      </c>
      <c r="D4457" s="36">
        <f>'DETALLE DE CONEXIONES'!E4457</f>
        <v>0</v>
      </c>
      <c r="E4457" s="36">
        <f t="shared" si="207"/>
        <v>1</v>
      </c>
      <c r="F4457" s="36">
        <f>IFERROR(LIMPIA('DETALLE DE CONEXIONES'!N4457,1),0)</f>
        <v>0</v>
      </c>
      <c r="G4457" s="36" t="str">
        <f>LEFT('DETALLE DE CONEXIONES'!BE4457,3)</f>
        <v/>
      </c>
      <c r="H4457" s="36" t="str">
        <f>RIGHT('DETALLE DE CONEXIONES'!AK4457,2)</f>
        <v/>
      </c>
      <c r="I4457" s="36" t="str">
        <f>LEFT('DETALLE DE CONEXIONES'!AK4457,3)</f>
        <v/>
      </c>
      <c r="J4457" s="36" t="str">
        <f>LEFT('DETALLE DE CONEXIONES'!M4457,3)</f>
        <v/>
      </c>
      <c r="K4457" s="36" t="str">
        <f>IF(LEN('DETALLE DE CONEXIONES'!M4457)&lt;12,(RIGHT('DETALLE DE CONEXIONES'!M4457,5)),(RIGHT('DETALLE DE CONEXIONES'!M4457,6)))</f>
        <v/>
      </c>
      <c r="L4457" s="36">
        <f>IF(C4457="Saliente Local",(IFERROR((LIMPIA(J4457,1)),0)),0)</f>
        <v>0</v>
      </c>
      <c r="M4457" s="36">
        <f>IF(C4457="Saliente Nacional",(IFERROR((LIMPIA(J4457,1)),0)),0)</f>
        <v>0</v>
      </c>
      <c r="N4457" s="36">
        <f>IF(C4457="Saliente Internacional",(IFERROR((LIMPIA(J4457,1)),0)),0)</f>
        <v>0</v>
      </c>
      <c r="O4457" s="36">
        <f>IF(C4457="Saliente Local",(IFERROR((LIMPIA(K4457,1)),0)),0)</f>
        <v>0</v>
      </c>
      <c r="P4457" s="36">
        <f>IF(C4457="Saliente Nacional",(IFERROR((LIMPIA(K4457,1)),0)),0)</f>
        <v>0</v>
      </c>
      <c r="Q4457" s="36">
        <f>IF(C4457="Saliente Internacional",(IFERROR((LIMPIA(K4457,1)),0)),0)</f>
        <v>0</v>
      </c>
      <c r="R4457" s="36">
        <f t="shared" si="208"/>
        <v>0</v>
      </c>
      <c r="S4457" s="36">
        <f t="shared" si="209"/>
        <v>0</v>
      </c>
    </row>
    <row r="4458" spans="1:19" x14ac:dyDescent="0.25">
      <c r="A4458" s="101">
        <f>'DETALLE DE CONEXIONES'!P4458</f>
        <v>0</v>
      </c>
      <c r="B4458" s="36">
        <f>'DETALLE DE CONEXIONES'!I4458</f>
        <v>0</v>
      </c>
      <c r="C4458" s="36">
        <f>'DETALLE DE CONEXIONES'!BB4458</f>
        <v>0</v>
      </c>
      <c r="D4458" s="36">
        <f>'DETALLE DE CONEXIONES'!E4458</f>
        <v>0</v>
      </c>
      <c r="E4458" s="36">
        <f t="shared" si="207"/>
        <v>1</v>
      </c>
      <c r="F4458" s="36">
        <f>IFERROR(LIMPIA('DETALLE DE CONEXIONES'!N4458,1),0)</f>
        <v>0</v>
      </c>
      <c r="G4458" s="36" t="str">
        <f>LEFT('DETALLE DE CONEXIONES'!BE4458,3)</f>
        <v/>
      </c>
      <c r="H4458" s="36" t="str">
        <f>RIGHT('DETALLE DE CONEXIONES'!AK4458,2)</f>
        <v/>
      </c>
      <c r="I4458" s="36" t="str">
        <f>LEFT('DETALLE DE CONEXIONES'!AK4458,3)</f>
        <v/>
      </c>
      <c r="J4458" s="36" t="str">
        <f>LEFT('DETALLE DE CONEXIONES'!M4458,3)</f>
        <v/>
      </c>
      <c r="K4458" s="36" t="str">
        <f>IF(LEN('DETALLE DE CONEXIONES'!M4458)&lt;12,(RIGHT('DETALLE DE CONEXIONES'!M4458,5)),(RIGHT('DETALLE DE CONEXIONES'!M4458,6)))</f>
        <v/>
      </c>
      <c r="L4458" s="36">
        <f>IF(C4458="Saliente Local",(IFERROR((LIMPIA(J4458,1)),0)),0)</f>
        <v>0</v>
      </c>
      <c r="M4458" s="36">
        <f>IF(C4458="Saliente Nacional",(IFERROR((LIMPIA(J4458,1)),0)),0)</f>
        <v>0</v>
      </c>
      <c r="N4458" s="36">
        <f>IF(C4458="Saliente Internacional",(IFERROR((LIMPIA(J4458,1)),0)),0)</f>
        <v>0</v>
      </c>
      <c r="O4458" s="36">
        <f>IF(C4458="Saliente Local",(IFERROR((LIMPIA(K4458,1)),0)),0)</f>
        <v>0</v>
      </c>
      <c r="P4458" s="36">
        <f>IF(C4458="Saliente Nacional",(IFERROR((LIMPIA(K4458,1)),0)),0)</f>
        <v>0</v>
      </c>
      <c r="Q4458" s="36">
        <f>IF(C4458="Saliente Internacional",(IFERROR((LIMPIA(K4458,1)),0)),0)</f>
        <v>0</v>
      </c>
      <c r="R4458" s="36">
        <f t="shared" si="208"/>
        <v>0</v>
      </c>
      <c r="S4458" s="36">
        <f t="shared" si="209"/>
        <v>0</v>
      </c>
    </row>
    <row r="4459" spans="1:19" x14ac:dyDescent="0.25">
      <c r="A4459" s="101">
        <f>'DETALLE DE CONEXIONES'!P4459</f>
        <v>0</v>
      </c>
      <c r="B4459" s="36">
        <f>'DETALLE DE CONEXIONES'!I4459</f>
        <v>0</v>
      </c>
      <c r="C4459" s="36">
        <f>'DETALLE DE CONEXIONES'!BB4459</f>
        <v>0</v>
      </c>
      <c r="D4459" s="36">
        <f>'DETALLE DE CONEXIONES'!E4459</f>
        <v>0</v>
      </c>
      <c r="E4459" s="36">
        <f t="shared" si="207"/>
        <v>1</v>
      </c>
      <c r="F4459" s="36">
        <f>IFERROR(LIMPIA('DETALLE DE CONEXIONES'!N4459,1),0)</f>
        <v>0</v>
      </c>
      <c r="G4459" s="36" t="str">
        <f>LEFT('DETALLE DE CONEXIONES'!BE4459,3)</f>
        <v/>
      </c>
      <c r="H4459" s="36" t="str">
        <f>RIGHT('DETALLE DE CONEXIONES'!AK4459,2)</f>
        <v/>
      </c>
      <c r="I4459" s="36" t="str">
        <f>LEFT('DETALLE DE CONEXIONES'!AK4459,3)</f>
        <v/>
      </c>
      <c r="J4459" s="36" t="str">
        <f>LEFT('DETALLE DE CONEXIONES'!M4459,3)</f>
        <v/>
      </c>
      <c r="K4459" s="36" t="str">
        <f>IF(LEN('DETALLE DE CONEXIONES'!M4459)&lt;12,(RIGHT('DETALLE DE CONEXIONES'!M4459,5)),(RIGHT('DETALLE DE CONEXIONES'!M4459,6)))</f>
        <v/>
      </c>
      <c r="L4459" s="36">
        <f>IF(C4459="Saliente Local",(IFERROR((LIMPIA(J4459,1)),0)),0)</f>
        <v>0</v>
      </c>
      <c r="M4459" s="36">
        <f>IF(C4459="Saliente Nacional",(IFERROR((LIMPIA(J4459,1)),0)),0)</f>
        <v>0</v>
      </c>
      <c r="N4459" s="36">
        <f>IF(C4459="Saliente Internacional",(IFERROR((LIMPIA(J4459,1)),0)),0)</f>
        <v>0</v>
      </c>
      <c r="O4459" s="36">
        <f>IF(C4459="Saliente Local",(IFERROR((LIMPIA(K4459,1)),0)),0)</f>
        <v>0</v>
      </c>
      <c r="P4459" s="36">
        <f>IF(C4459="Saliente Nacional",(IFERROR((LIMPIA(K4459,1)),0)),0)</f>
        <v>0</v>
      </c>
      <c r="Q4459" s="36">
        <f>IF(C4459="Saliente Internacional",(IFERROR((LIMPIA(K4459,1)),0)),0)</f>
        <v>0</v>
      </c>
      <c r="R4459" s="36">
        <f t="shared" si="208"/>
        <v>0</v>
      </c>
      <c r="S4459" s="36">
        <f t="shared" si="209"/>
        <v>0</v>
      </c>
    </row>
    <row r="4460" spans="1:19" x14ac:dyDescent="0.25">
      <c r="A4460" s="101">
        <f>'DETALLE DE CONEXIONES'!P4460</f>
        <v>0</v>
      </c>
      <c r="B4460" s="36">
        <f>'DETALLE DE CONEXIONES'!I4460</f>
        <v>0</v>
      </c>
      <c r="C4460" s="36">
        <f>'DETALLE DE CONEXIONES'!BB4460</f>
        <v>0</v>
      </c>
      <c r="D4460" s="36">
        <f>'DETALLE DE CONEXIONES'!E4460</f>
        <v>0</v>
      </c>
      <c r="E4460" s="36">
        <f t="shared" si="207"/>
        <v>1</v>
      </c>
      <c r="F4460" s="36">
        <f>IFERROR(LIMPIA('DETALLE DE CONEXIONES'!N4460,1),0)</f>
        <v>0</v>
      </c>
      <c r="G4460" s="36" t="str">
        <f>LEFT('DETALLE DE CONEXIONES'!BE4460,3)</f>
        <v/>
      </c>
      <c r="H4460" s="36" t="str">
        <f>RIGHT('DETALLE DE CONEXIONES'!AK4460,2)</f>
        <v/>
      </c>
      <c r="I4460" s="36" t="str">
        <f>LEFT('DETALLE DE CONEXIONES'!AK4460,3)</f>
        <v/>
      </c>
      <c r="J4460" s="36" t="str">
        <f>LEFT('DETALLE DE CONEXIONES'!M4460,3)</f>
        <v/>
      </c>
      <c r="K4460" s="36" t="str">
        <f>IF(LEN('DETALLE DE CONEXIONES'!M4460)&lt;12,(RIGHT('DETALLE DE CONEXIONES'!M4460,5)),(RIGHT('DETALLE DE CONEXIONES'!M4460,6)))</f>
        <v/>
      </c>
      <c r="L4460" s="36">
        <f>IF(C4460="Saliente Local",(IFERROR((LIMPIA(J4460,1)),0)),0)</f>
        <v>0</v>
      </c>
      <c r="M4460" s="36">
        <f>IF(C4460="Saliente Nacional",(IFERROR((LIMPIA(J4460,1)),0)),0)</f>
        <v>0</v>
      </c>
      <c r="N4460" s="36">
        <f>IF(C4460="Saliente Internacional",(IFERROR((LIMPIA(J4460,1)),0)),0)</f>
        <v>0</v>
      </c>
      <c r="O4460" s="36">
        <f>IF(C4460="Saliente Local",(IFERROR((LIMPIA(K4460,1)),0)),0)</f>
        <v>0</v>
      </c>
      <c r="P4460" s="36">
        <f>IF(C4460="Saliente Nacional",(IFERROR((LIMPIA(K4460,1)),0)),0)</f>
        <v>0</v>
      </c>
      <c r="Q4460" s="36">
        <f>IF(C4460="Saliente Internacional",(IFERROR((LIMPIA(K4460,1)),0)),0)</f>
        <v>0</v>
      </c>
      <c r="R4460" s="36">
        <f t="shared" si="208"/>
        <v>0</v>
      </c>
      <c r="S4460" s="36">
        <f t="shared" si="209"/>
        <v>0</v>
      </c>
    </row>
    <row r="4461" spans="1:19" x14ac:dyDescent="0.25">
      <c r="A4461" s="101">
        <f>'DETALLE DE CONEXIONES'!P4461</f>
        <v>0</v>
      </c>
      <c r="B4461" s="36">
        <f>'DETALLE DE CONEXIONES'!I4461</f>
        <v>0</v>
      </c>
      <c r="C4461" s="36">
        <f>'DETALLE DE CONEXIONES'!BB4461</f>
        <v>0</v>
      </c>
      <c r="D4461" s="36">
        <f>'DETALLE DE CONEXIONES'!E4461</f>
        <v>0</v>
      </c>
      <c r="E4461" s="36">
        <f t="shared" si="207"/>
        <v>1</v>
      </c>
      <c r="F4461" s="36">
        <f>IFERROR(LIMPIA('DETALLE DE CONEXIONES'!N4461,1),0)</f>
        <v>0</v>
      </c>
      <c r="G4461" s="36" t="str">
        <f>LEFT('DETALLE DE CONEXIONES'!BE4461,3)</f>
        <v/>
      </c>
      <c r="H4461" s="36" t="str">
        <f>RIGHT('DETALLE DE CONEXIONES'!AK4461,2)</f>
        <v/>
      </c>
      <c r="I4461" s="36" t="str">
        <f>LEFT('DETALLE DE CONEXIONES'!AK4461,3)</f>
        <v/>
      </c>
      <c r="J4461" s="36" t="str">
        <f>LEFT('DETALLE DE CONEXIONES'!M4461,3)</f>
        <v/>
      </c>
      <c r="K4461" s="36" t="str">
        <f>IF(LEN('DETALLE DE CONEXIONES'!M4461)&lt;12,(RIGHT('DETALLE DE CONEXIONES'!M4461,5)),(RIGHT('DETALLE DE CONEXIONES'!M4461,6)))</f>
        <v/>
      </c>
      <c r="L4461" s="36">
        <f>IF(C4461="Saliente Local",(IFERROR((LIMPIA(J4461,1)),0)),0)</f>
        <v>0</v>
      </c>
      <c r="M4461" s="36">
        <f>IF(C4461="Saliente Nacional",(IFERROR((LIMPIA(J4461,1)),0)),0)</f>
        <v>0</v>
      </c>
      <c r="N4461" s="36">
        <f>IF(C4461="Saliente Internacional",(IFERROR((LIMPIA(J4461,1)),0)),0)</f>
        <v>0</v>
      </c>
      <c r="O4461" s="36">
        <f>IF(C4461="Saliente Local",(IFERROR((LIMPIA(K4461,1)),0)),0)</f>
        <v>0</v>
      </c>
      <c r="P4461" s="36">
        <f>IF(C4461="Saliente Nacional",(IFERROR((LIMPIA(K4461,1)),0)),0)</f>
        <v>0</v>
      </c>
      <c r="Q4461" s="36">
        <f>IF(C4461="Saliente Internacional",(IFERROR((LIMPIA(K4461,1)),0)),0)</f>
        <v>0</v>
      </c>
      <c r="R4461" s="36">
        <f t="shared" si="208"/>
        <v>0</v>
      </c>
      <c r="S4461" s="36">
        <f t="shared" si="209"/>
        <v>0</v>
      </c>
    </row>
    <row r="4462" spans="1:19" x14ac:dyDescent="0.25">
      <c r="A4462" s="101">
        <f>'DETALLE DE CONEXIONES'!P4462</f>
        <v>0</v>
      </c>
      <c r="B4462" s="36">
        <f>'DETALLE DE CONEXIONES'!I4462</f>
        <v>0</v>
      </c>
      <c r="C4462" s="36">
        <f>'DETALLE DE CONEXIONES'!BB4462</f>
        <v>0</v>
      </c>
      <c r="D4462" s="36">
        <f>'DETALLE DE CONEXIONES'!E4462</f>
        <v>0</v>
      </c>
      <c r="E4462" s="36">
        <f t="shared" si="207"/>
        <v>1</v>
      </c>
      <c r="F4462" s="36">
        <f>IFERROR(LIMPIA('DETALLE DE CONEXIONES'!N4462,1),0)</f>
        <v>0</v>
      </c>
      <c r="G4462" s="36" t="str">
        <f>LEFT('DETALLE DE CONEXIONES'!BE4462,3)</f>
        <v/>
      </c>
      <c r="H4462" s="36" t="str">
        <f>RIGHT('DETALLE DE CONEXIONES'!AK4462,2)</f>
        <v/>
      </c>
      <c r="I4462" s="36" t="str">
        <f>LEFT('DETALLE DE CONEXIONES'!AK4462,3)</f>
        <v/>
      </c>
      <c r="J4462" s="36" t="str">
        <f>LEFT('DETALLE DE CONEXIONES'!M4462,3)</f>
        <v/>
      </c>
      <c r="K4462" s="36" t="str">
        <f>IF(LEN('DETALLE DE CONEXIONES'!M4462)&lt;12,(RIGHT('DETALLE DE CONEXIONES'!M4462,5)),(RIGHT('DETALLE DE CONEXIONES'!M4462,6)))</f>
        <v/>
      </c>
      <c r="L4462" s="36">
        <f>IF(C4462="Saliente Local",(IFERROR((LIMPIA(J4462,1)),0)),0)</f>
        <v>0</v>
      </c>
      <c r="M4462" s="36">
        <f>IF(C4462="Saliente Nacional",(IFERROR((LIMPIA(J4462,1)),0)),0)</f>
        <v>0</v>
      </c>
      <c r="N4462" s="36">
        <f>IF(C4462="Saliente Internacional",(IFERROR((LIMPIA(J4462,1)),0)),0)</f>
        <v>0</v>
      </c>
      <c r="O4462" s="36">
        <f>IF(C4462="Saliente Local",(IFERROR((LIMPIA(K4462,1)),0)),0)</f>
        <v>0</v>
      </c>
      <c r="P4462" s="36">
        <f>IF(C4462="Saliente Nacional",(IFERROR((LIMPIA(K4462,1)),0)),0)</f>
        <v>0</v>
      </c>
      <c r="Q4462" s="36">
        <f>IF(C4462="Saliente Internacional",(IFERROR((LIMPIA(K4462,1)),0)),0)</f>
        <v>0</v>
      </c>
      <c r="R4462" s="36">
        <f t="shared" si="208"/>
        <v>0</v>
      </c>
      <c r="S4462" s="36">
        <f t="shared" si="209"/>
        <v>0</v>
      </c>
    </row>
    <row r="4463" spans="1:19" x14ac:dyDescent="0.25">
      <c r="A4463" s="101">
        <f>'DETALLE DE CONEXIONES'!P4463</f>
        <v>0</v>
      </c>
      <c r="B4463" s="36">
        <f>'DETALLE DE CONEXIONES'!I4463</f>
        <v>0</v>
      </c>
      <c r="C4463" s="36">
        <f>'DETALLE DE CONEXIONES'!BB4463</f>
        <v>0</v>
      </c>
      <c r="D4463" s="36">
        <f>'DETALLE DE CONEXIONES'!E4463</f>
        <v>0</v>
      </c>
      <c r="E4463" s="36">
        <f t="shared" si="207"/>
        <v>1</v>
      </c>
      <c r="F4463" s="36">
        <f>IFERROR(LIMPIA('DETALLE DE CONEXIONES'!N4463,1),0)</f>
        <v>0</v>
      </c>
      <c r="G4463" s="36" t="str">
        <f>LEFT('DETALLE DE CONEXIONES'!BE4463,3)</f>
        <v/>
      </c>
      <c r="H4463" s="36" t="str">
        <f>RIGHT('DETALLE DE CONEXIONES'!AK4463,2)</f>
        <v/>
      </c>
      <c r="I4463" s="36" t="str">
        <f>LEFT('DETALLE DE CONEXIONES'!AK4463,3)</f>
        <v/>
      </c>
      <c r="J4463" s="36" t="str">
        <f>LEFT('DETALLE DE CONEXIONES'!M4463,3)</f>
        <v/>
      </c>
      <c r="K4463" s="36" t="str">
        <f>IF(LEN('DETALLE DE CONEXIONES'!M4463)&lt;12,(RIGHT('DETALLE DE CONEXIONES'!M4463,5)),(RIGHT('DETALLE DE CONEXIONES'!M4463,6)))</f>
        <v/>
      </c>
      <c r="L4463" s="36">
        <f>IF(C4463="Saliente Local",(IFERROR((LIMPIA(J4463,1)),0)),0)</f>
        <v>0</v>
      </c>
      <c r="M4463" s="36">
        <f>IF(C4463="Saliente Nacional",(IFERROR((LIMPIA(J4463,1)),0)),0)</f>
        <v>0</v>
      </c>
      <c r="N4463" s="36">
        <f>IF(C4463="Saliente Internacional",(IFERROR((LIMPIA(J4463,1)),0)),0)</f>
        <v>0</v>
      </c>
      <c r="O4463" s="36">
        <f>IF(C4463="Saliente Local",(IFERROR((LIMPIA(K4463,1)),0)),0)</f>
        <v>0</v>
      </c>
      <c r="P4463" s="36">
        <f>IF(C4463="Saliente Nacional",(IFERROR((LIMPIA(K4463,1)),0)),0)</f>
        <v>0</v>
      </c>
      <c r="Q4463" s="36">
        <f>IF(C4463="Saliente Internacional",(IFERROR((LIMPIA(K4463,1)),0)),0)</f>
        <v>0</v>
      </c>
      <c r="R4463" s="36">
        <f t="shared" si="208"/>
        <v>0</v>
      </c>
      <c r="S4463" s="36">
        <f t="shared" si="209"/>
        <v>0</v>
      </c>
    </row>
    <row r="4464" spans="1:19" x14ac:dyDescent="0.25">
      <c r="A4464" s="101">
        <f>'DETALLE DE CONEXIONES'!P4464</f>
        <v>0</v>
      </c>
      <c r="B4464" s="36">
        <f>'DETALLE DE CONEXIONES'!I4464</f>
        <v>0</v>
      </c>
      <c r="C4464" s="36">
        <f>'DETALLE DE CONEXIONES'!BB4464</f>
        <v>0</v>
      </c>
      <c r="D4464" s="36">
        <f>'DETALLE DE CONEXIONES'!E4464</f>
        <v>0</v>
      </c>
      <c r="E4464" s="36">
        <f t="shared" si="207"/>
        <v>1</v>
      </c>
      <c r="F4464" s="36">
        <f>IFERROR(LIMPIA('DETALLE DE CONEXIONES'!N4464,1),0)</f>
        <v>0</v>
      </c>
      <c r="G4464" s="36" t="str">
        <f>LEFT('DETALLE DE CONEXIONES'!BE4464,3)</f>
        <v/>
      </c>
      <c r="H4464" s="36" t="str">
        <f>RIGHT('DETALLE DE CONEXIONES'!AK4464,2)</f>
        <v/>
      </c>
      <c r="I4464" s="36" t="str">
        <f>LEFT('DETALLE DE CONEXIONES'!AK4464,3)</f>
        <v/>
      </c>
      <c r="J4464" s="36" t="str">
        <f>LEFT('DETALLE DE CONEXIONES'!M4464,3)</f>
        <v/>
      </c>
      <c r="K4464" s="36" t="str">
        <f>IF(LEN('DETALLE DE CONEXIONES'!M4464)&lt;12,(RIGHT('DETALLE DE CONEXIONES'!M4464,5)),(RIGHT('DETALLE DE CONEXIONES'!M4464,6)))</f>
        <v/>
      </c>
      <c r="L4464" s="36">
        <f>IF(C4464="Saliente Local",(IFERROR((LIMPIA(J4464,1)),0)),0)</f>
        <v>0</v>
      </c>
      <c r="M4464" s="36">
        <f>IF(C4464="Saliente Nacional",(IFERROR((LIMPIA(J4464,1)),0)),0)</f>
        <v>0</v>
      </c>
      <c r="N4464" s="36">
        <f>IF(C4464="Saliente Internacional",(IFERROR((LIMPIA(J4464,1)),0)),0)</f>
        <v>0</v>
      </c>
      <c r="O4464" s="36">
        <f>IF(C4464="Saliente Local",(IFERROR((LIMPIA(K4464,1)),0)),0)</f>
        <v>0</v>
      </c>
      <c r="P4464" s="36">
        <f>IF(C4464="Saliente Nacional",(IFERROR((LIMPIA(K4464,1)),0)),0)</f>
        <v>0</v>
      </c>
      <c r="Q4464" s="36">
        <f>IF(C4464="Saliente Internacional",(IFERROR((LIMPIA(K4464,1)),0)),0)</f>
        <v>0</v>
      </c>
      <c r="R4464" s="36">
        <f t="shared" si="208"/>
        <v>0</v>
      </c>
      <c r="S4464" s="36">
        <f t="shared" si="209"/>
        <v>0</v>
      </c>
    </row>
    <row r="4465" spans="1:19" x14ac:dyDescent="0.25">
      <c r="A4465" s="101">
        <f>'DETALLE DE CONEXIONES'!P4465</f>
        <v>0</v>
      </c>
      <c r="B4465" s="36">
        <f>'DETALLE DE CONEXIONES'!I4465</f>
        <v>0</v>
      </c>
      <c r="C4465" s="36">
        <f>'DETALLE DE CONEXIONES'!BB4465</f>
        <v>0</v>
      </c>
      <c r="D4465" s="36">
        <f>'DETALLE DE CONEXIONES'!E4465</f>
        <v>0</v>
      </c>
      <c r="E4465" s="36">
        <f t="shared" si="207"/>
        <v>1</v>
      </c>
      <c r="F4465" s="36">
        <f>IFERROR(LIMPIA('DETALLE DE CONEXIONES'!N4465,1),0)</f>
        <v>0</v>
      </c>
      <c r="G4465" s="36" t="str">
        <f>LEFT('DETALLE DE CONEXIONES'!BE4465,3)</f>
        <v/>
      </c>
      <c r="H4465" s="36" t="str">
        <f>RIGHT('DETALLE DE CONEXIONES'!AK4465,2)</f>
        <v/>
      </c>
      <c r="I4465" s="36" t="str">
        <f>LEFT('DETALLE DE CONEXIONES'!AK4465,3)</f>
        <v/>
      </c>
      <c r="J4465" s="36" t="str">
        <f>LEFT('DETALLE DE CONEXIONES'!M4465,3)</f>
        <v/>
      </c>
      <c r="K4465" s="36" t="str">
        <f>IF(LEN('DETALLE DE CONEXIONES'!M4465)&lt;12,(RIGHT('DETALLE DE CONEXIONES'!M4465,5)),(RIGHT('DETALLE DE CONEXIONES'!M4465,6)))</f>
        <v/>
      </c>
      <c r="L4465" s="36">
        <f>IF(C4465="Saliente Local",(IFERROR((LIMPIA(J4465,1)),0)),0)</f>
        <v>0</v>
      </c>
      <c r="M4465" s="36">
        <f>IF(C4465="Saliente Nacional",(IFERROR((LIMPIA(J4465,1)),0)),0)</f>
        <v>0</v>
      </c>
      <c r="N4465" s="36">
        <f>IF(C4465="Saliente Internacional",(IFERROR((LIMPIA(J4465,1)),0)),0)</f>
        <v>0</v>
      </c>
      <c r="O4465" s="36">
        <f>IF(C4465="Saliente Local",(IFERROR((LIMPIA(K4465,1)),0)),0)</f>
        <v>0</v>
      </c>
      <c r="P4465" s="36">
        <f>IF(C4465="Saliente Nacional",(IFERROR((LIMPIA(K4465,1)),0)),0)</f>
        <v>0</v>
      </c>
      <c r="Q4465" s="36">
        <f>IF(C4465="Saliente Internacional",(IFERROR((LIMPIA(K4465,1)),0)),0)</f>
        <v>0</v>
      </c>
      <c r="R4465" s="36">
        <f t="shared" si="208"/>
        <v>0</v>
      </c>
      <c r="S4465" s="36">
        <f t="shared" si="209"/>
        <v>0</v>
      </c>
    </row>
    <row r="4466" spans="1:19" x14ac:dyDescent="0.25">
      <c r="A4466" s="101">
        <f>'DETALLE DE CONEXIONES'!P4466</f>
        <v>0</v>
      </c>
      <c r="B4466" s="36">
        <f>'DETALLE DE CONEXIONES'!I4466</f>
        <v>0</v>
      </c>
      <c r="C4466" s="36">
        <f>'DETALLE DE CONEXIONES'!BB4466</f>
        <v>0</v>
      </c>
      <c r="D4466" s="36">
        <f>'DETALLE DE CONEXIONES'!E4466</f>
        <v>0</v>
      </c>
      <c r="E4466" s="36">
        <f t="shared" si="207"/>
        <v>1</v>
      </c>
      <c r="F4466" s="36">
        <f>IFERROR(LIMPIA('DETALLE DE CONEXIONES'!N4466,1),0)</f>
        <v>0</v>
      </c>
      <c r="G4466" s="36" t="str">
        <f>LEFT('DETALLE DE CONEXIONES'!BE4466,3)</f>
        <v/>
      </c>
      <c r="H4466" s="36" t="str">
        <f>RIGHT('DETALLE DE CONEXIONES'!AK4466,2)</f>
        <v/>
      </c>
      <c r="I4466" s="36" t="str">
        <f>LEFT('DETALLE DE CONEXIONES'!AK4466,3)</f>
        <v/>
      </c>
      <c r="J4466" s="36" t="str">
        <f>LEFT('DETALLE DE CONEXIONES'!M4466,3)</f>
        <v/>
      </c>
      <c r="K4466" s="36" t="str">
        <f>IF(LEN('DETALLE DE CONEXIONES'!M4466)&lt;12,(RIGHT('DETALLE DE CONEXIONES'!M4466,5)),(RIGHT('DETALLE DE CONEXIONES'!M4466,6)))</f>
        <v/>
      </c>
      <c r="L4466" s="36">
        <f>IF(C4466="Saliente Local",(IFERROR((LIMPIA(J4466,1)),0)),0)</f>
        <v>0</v>
      </c>
      <c r="M4466" s="36">
        <f>IF(C4466="Saliente Nacional",(IFERROR((LIMPIA(J4466,1)),0)),0)</f>
        <v>0</v>
      </c>
      <c r="N4466" s="36">
        <f>IF(C4466="Saliente Internacional",(IFERROR((LIMPIA(J4466,1)),0)),0)</f>
        <v>0</v>
      </c>
      <c r="O4466" s="36">
        <f>IF(C4466="Saliente Local",(IFERROR((LIMPIA(K4466,1)),0)),0)</f>
        <v>0</v>
      </c>
      <c r="P4466" s="36">
        <f>IF(C4466="Saliente Nacional",(IFERROR((LIMPIA(K4466,1)),0)),0)</f>
        <v>0</v>
      </c>
      <c r="Q4466" s="36">
        <f>IF(C4466="Saliente Internacional",(IFERROR((LIMPIA(K4466,1)),0)),0)</f>
        <v>0</v>
      </c>
      <c r="R4466" s="36">
        <f t="shared" si="208"/>
        <v>0</v>
      </c>
      <c r="S4466" s="36">
        <f t="shared" si="209"/>
        <v>0</v>
      </c>
    </row>
    <row r="4467" spans="1:19" x14ac:dyDescent="0.25">
      <c r="A4467" s="101">
        <f>'DETALLE DE CONEXIONES'!P4467</f>
        <v>0</v>
      </c>
      <c r="B4467" s="36">
        <f>'DETALLE DE CONEXIONES'!I4467</f>
        <v>0</v>
      </c>
      <c r="C4467" s="36">
        <f>'DETALLE DE CONEXIONES'!BB4467</f>
        <v>0</v>
      </c>
      <c r="D4467" s="36">
        <f>'DETALLE DE CONEXIONES'!E4467</f>
        <v>0</v>
      </c>
      <c r="E4467" s="36">
        <f t="shared" si="207"/>
        <v>1</v>
      </c>
      <c r="F4467" s="36">
        <f>IFERROR(LIMPIA('DETALLE DE CONEXIONES'!N4467,1),0)</f>
        <v>0</v>
      </c>
      <c r="G4467" s="36" t="str">
        <f>LEFT('DETALLE DE CONEXIONES'!BE4467,3)</f>
        <v/>
      </c>
      <c r="H4467" s="36" t="str">
        <f>RIGHT('DETALLE DE CONEXIONES'!AK4467,2)</f>
        <v/>
      </c>
      <c r="I4467" s="36" t="str">
        <f>LEFT('DETALLE DE CONEXIONES'!AK4467,3)</f>
        <v/>
      </c>
      <c r="J4467" s="36" t="str">
        <f>LEFT('DETALLE DE CONEXIONES'!M4467,3)</f>
        <v/>
      </c>
      <c r="K4467" s="36" t="str">
        <f>IF(LEN('DETALLE DE CONEXIONES'!M4467)&lt;12,(RIGHT('DETALLE DE CONEXIONES'!M4467,5)),(RIGHT('DETALLE DE CONEXIONES'!M4467,6)))</f>
        <v/>
      </c>
      <c r="L4467" s="36">
        <f>IF(C4467="Saliente Local",(IFERROR((LIMPIA(J4467,1)),0)),0)</f>
        <v>0</v>
      </c>
      <c r="M4467" s="36">
        <f>IF(C4467="Saliente Nacional",(IFERROR((LIMPIA(J4467,1)),0)),0)</f>
        <v>0</v>
      </c>
      <c r="N4467" s="36">
        <f>IF(C4467="Saliente Internacional",(IFERROR((LIMPIA(J4467,1)),0)),0)</f>
        <v>0</v>
      </c>
      <c r="O4467" s="36">
        <f>IF(C4467="Saliente Local",(IFERROR((LIMPIA(K4467,1)),0)),0)</f>
        <v>0</v>
      </c>
      <c r="P4467" s="36">
        <f>IF(C4467="Saliente Nacional",(IFERROR((LIMPIA(K4467,1)),0)),0)</f>
        <v>0</v>
      </c>
      <c r="Q4467" s="36">
        <f>IF(C4467="Saliente Internacional",(IFERROR((LIMPIA(K4467,1)),0)),0)</f>
        <v>0</v>
      </c>
      <c r="R4467" s="36">
        <f t="shared" si="208"/>
        <v>0</v>
      </c>
      <c r="S4467" s="36">
        <f t="shared" si="209"/>
        <v>0</v>
      </c>
    </row>
    <row r="4468" spans="1:19" x14ac:dyDescent="0.25">
      <c r="A4468" s="101">
        <f>'DETALLE DE CONEXIONES'!P4468</f>
        <v>0</v>
      </c>
      <c r="B4468" s="36">
        <f>'DETALLE DE CONEXIONES'!I4468</f>
        <v>0</v>
      </c>
      <c r="C4468" s="36">
        <f>'DETALLE DE CONEXIONES'!BB4468</f>
        <v>0</v>
      </c>
      <c r="D4468" s="36">
        <f>'DETALLE DE CONEXIONES'!E4468</f>
        <v>0</v>
      </c>
      <c r="E4468" s="36">
        <f t="shared" si="207"/>
        <v>1</v>
      </c>
      <c r="F4468" s="36">
        <f>IFERROR(LIMPIA('DETALLE DE CONEXIONES'!N4468,1),0)</f>
        <v>0</v>
      </c>
      <c r="G4468" s="36" t="str">
        <f>LEFT('DETALLE DE CONEXIONES'!BE4468,3)</f>
        <v/>
      </c>
      <c r="H4468" s="36" t="str">
        <f>RIGHT('DETALLE DE CONEXIONES'!AK4468,2)</f>
        <v/>
      </c>
      <c r="I4468" s="36" t="str">
        <f>LEFT('DETALLE DE CONEXIONES'!AK4468,3)</f>
        <v/>
      </c>
      <c r="J4468" s="36" t="str">
        <f>LEFT('DETALLE DE CONEXIONES'!M4468,3)</f>
        <v/>
      </c>
      <c r="K4468" s="36" t="str">
        <f>IF(LEN('DETALLE DE CONEXIONES'!M4468)&lt;12,(RIGHT('DETALLE DE CONEXIONES'!M4468,5)),(RIGHT('DETALLE DE CONEXIONES'!M4468,6)))</f>
        <v/>
      </c>
      <c r="L4468" s="36">
        <f>IF(C4468="Saliente Local",(IFERROR((LIMPIA(J4468,1)),0)),0)</f>
        <v>0</v>
      </c>
      <c r="M4468" s="36">
        <f>IF(C4468="Saliente Nacional",(IFERROR((LIMPIA(J4468,1)),0)),0)</f>
        <v>0</v>
      </c>
      <c r="N4468" s="36">
        <f>IF(C4468="Saliente Internacional",(IFERROR((LIMPIA(J4468,1)),0)),0)</f>
        <v>0</v>
      </c>
      <c r="O4468" s="36">
        <f>IF(C4468="Saliente Local",(IFERROR((LIMPIA(K4468,1)),0)),0)</f>
        <v>0</v>
      </c>
      <c r="P4468" s="36">
        <f>IF(C4468="Saliente Nacional",(IFERROR((LIMPIA(K4468,1)),0)),0)</f>
        <v>0</v>
      </c>
      <c r="Q4468" s="36">
        <f>IF(C4468="Saliente Internacional",(IFERROR((LIMPIA(K4468,1)),0)),0)</f>
        <v>0</v>
      </c>
      <c r="R4468" s="36">
        <f t="shared" si="208"/>
        <v>0</v>
      </c>
      <c r="S4468" s="36">
        <f t="shared" si="209"/>
        <v>0</v>
      </c>
    </row>
    <row r="4469" spans="1:19" x14ac:dyDescent="0.25">
      <c r="A4469" s="101">
        <f>'DETALLE DE CONEXIONES'!P4469</f>
        <v>0</v>
      </c>
      <c r="B4469" s="36">
        <f>'DETALLE DE CONEXIONES'!I4469</f>
        <v>0</v>
      </c>
      <c r="C4469" s="36">
        <f>'DETALLE DE CONEXIONES'!BB4469</f>
        <v>0</v>
      </c>
      <c r="D4469" s="36">
        <f>'DETALLE DE CONEXIONES'!E4469</f>
        <v>0</v>
      </c>
      <c r="E4469" s="36">
        <f t="shared" si="207"/>
        <v>1</v>
      </c>
      <c r="F4469" s="36">
        <f>IFERROR(LIMPIA('DETALLE DE CONEXIONES'!N4469,1),0)</f>
        <v>0</v>
      </c>
      <c r="G4469" s="36" t="str">
        <f>LEFT('DETALLE DE CONEXIONES'!BE4469,3)</f>
        <v/>
      </c>
      <c r="H4469" s="36" t="str">
        <f>RIGHT('DETALLE DE CONEXIONES'!AK4469,2)</f>
        <v/>
      </c>
      <c r="I4469" s="36" t="str">
        <f>LEFT('DETALLE DE CONEXIONES'!AK4469,3)</f>
        <v/>
      </c>
      <c r="J4469" s="36" t="str">
        <f>LEFT('DETALLE DE CONEXIONES'!M4469,3)</f>
        <v/>
      </c>
      <c r="K4469" s="36" t="str">
        <f>IF(LEN('DETALLE DE CONEXIONES'!M4469)&lt;12,(RIGHT('DETALLE DE CONEXIONES'!M4469,5)),(RIGHT('DETALLE DE CONEXIONES'!M4469,6)))</f>
        <v/>
      </c>
      <c r="L4469" s="36">
        <f>IF(C4469="Saliente Local",(IFERROR((LIMPIA(J4469,1)),0)),0)</f>
        <v>0</v>
      </c>
      <c r="M4469" s="36">
        <f>IF(C4469="Saliente Nacional",(IFERROR((LIMPIA(J4469,1)),0)),0)</f>
        <v>0</v>
      </c>
      <c r="N4469" s="36">
        <f>IF(C4469="Saliente Internacional",(IFERROR((LIMPIA(J4469,1)),0)),0)</f>
        <v>0</v>
      </c>
      <c r="O4469" s="36">
        <f>IF(C4469="Saliente Local",(IFERROR((LIMPIA(K4469,1)),0)),0)</f>
        <v>0</v>
      </c>
      <c r="P4469" s="36">
        <f>IF(C4469="Saliente Nacional",(IFERROR((LIMPIA(K4469,1)),0)),0)</f>
        <v>0</v>
      </c>
      <c r="Q4469" s="36">
        <f>IF(C4469="Saliente Internacional",(IFERROR((LIMPIA(K4469,1)),0)),0)</f>
        <v>0</v>
      </c>
      <c r="R4469" s="36">
        <f t="shared" si="208"/>
        <v>0</v>
      </c>
      <c r="S4469" s="36">
        <f t="shared" si="209"/>
        <v>0</v>
      </c>
    </row>
    <row r="4470" spans="1:19" x14ac:dyDescent="0.25">
      <c r="A4470" s="101">
        <f>'DETALLE DE CONEXIONES'!P4470</f>
        <v>0</v>
      </c>
      <c r="B4470" s="36">
        <f>'DETALLE DE CONEXIONES'!I4470</f>
        <v>0</v>
      </c>
      <c r="C4470" s="36">
        <f>'DETALLE DE CONEXIONES'!BB4470</f>
        <v>0</v>
      </c>
      <c r="D4470" s="36">
        <f>'DETALLE DE CONEXIONES'!E4470</f>
        <v>0</v>
      </c>
      <c r="E4470" s="36">
        <f t="shared" si="207"/>
        <v>1</v>
      </c>
      <c r="F4470" s="36">
        <f>IFERROR(LIMPIA('DETALLE DE CONEXIONES'!N4470,1),0)</f>
        <v>0</v>
      </c>
      <c r="G4470" s="36" t="str">
        <f>LEFT('DETALLE DE CONEXIONES'!BE4470,3)</f>
        <v/>
      </c>
      <c r="H4470" s="36" t="str">
        <f>RIGHT('DETALLE DE CONEXIONES'!AK4470,2)</f>
        <v/>
      </c>
      <c r="I4470" s="36" t="str">
        <f>LEFT('DETALLE DE CONEXIONES'!AK4470,3)</f>
        <v/>
      </c>
      <c r="J4470" s="36" t="str">
        <f>LEFT('DETALLE DE CONEXIONES'!M4470,3)</f>
        <v/>
      </c>
      <c r="K4470" s="36" t="str">
        <f>IF(LEN('DETALLE DE CONEXIONES'!M4470)&lt;12,(RIGHT('DETALLE DE CONEXIONES'!M4470,5)),(RIGHT('DETALLE DE CONEXIONES'!M4470,6)))</f>
        <v/>
      </c>
      <c r="L4470" s="36">
        <f>IF(C4470="Saliente Local",(IFERROR((LIMPIA(J4470,1)),0)),0)</f>
        <v>0</v>
      </c>
      <c r="M4470" s="36">
        <f>IF(C4470="Saliente Nacional",(IFERROR((LIMPIA(J4470,1)),0)),0)</f>
        <v>0</v>
      </c>
      <c r="N4470" s="36">
        <f>IF(C4470="Saliente Internacional",(IFERROR((LIMPIA(J4470,1)),0)),0)</f>
        <v>0</v>
      </c>
      <c r="O4470" s="36">
        <f>IF(C4470="Saliente Local",(IFERROR((LIMPIA(K4470,1)),0)),0)</f>
        <v>0</v>
      </c>
      <c r="P4470" s="36">
        <f>IF(C4470="Saliente Nacional",(IFERROR((LIMPIA(K4470,1)),0)),0)</f>
        <v>0</v>
      </c>
      <c r="Q4470" s="36">
        <f>IF(C4470="Saliente Internacional",(IFERROR((LIMPIA(K4470,1)),0)),0)</f>
        <v>0</v>
      </c>
      <c r="R4470" s="36">
        <f t="shared" si="208"/>
        <v>0</v>
      </c>
      <c r="S4470" s="36">
        <f t="shared" si="209"/>
        <v>0</v>
      </c>
    </row>
    <row r="4471" spans="1:19" x14ac:dyDescent="0.25">
      <c r="A4471" s="101">
        <f>'DETALLE DE CONEXIONES'!P4471</f>
        <v>0</v>
      </c>
      <c r="B4471" s="36">
        <f>'DETALLE DE CONEXIONES'!I4471</f>
        <v>0</v>
      </c>
      <c r="C4471" s="36">
        <f>'DETALLE DE CONEXIONES'!BB4471</f>
        <v>0</v>
      </c>
      <c r="D4471" s="36">
        <f>'DETALLE DE CONEXIONES'!E4471</f>
        <v>0</v>
      </c>
      <c r="E4471" s="36">
        <f t="shared" si="207"/>
        <v>1</v>
      </c>
      <c r="F4471" s="36">
        <f>IFERROR(LIMPIA('DETALLE DE CONEXIONES'!N4471,1),0)</f>
        <v>0</v>
      </c>
      <c r="G4471" s="36" t="str">
        <f>LEFT('DETALLE DE CONEXIONES'!BE4471,3)</f>
        <v/>
      </c>
      <c r="H4471" s="36" t="str">
        <f>RIGHT('DETALLE DE CONEXIONES'!AK4471,2)</f>
        <v/>
      </c>
      <c r="I4471" s="36" t="str">
        <f>LEFT('DETALLE DE CONEXIONES'!AK4471,3)</f>
        <v/>
      </c>
      <c r="J4471" s="36" t="str">
        <f>LEFT('DETALLE DE CONEXIONES'!M4471,3)</f>
        <v/>
      </c>
      <c r="K4471" s="36" t="str">
        <f>IF(LEN('DETALLE DE CONEXIONES'!M4471)&lt;12,(RIGHT('DETALLE DE CONEXIONES'!M4471,5)),(RIGHT('DETALLE DE CONEXIONES'!M4471,6)))</f>
        <v/>
      </c>
      <c r="L4471" s="36">
        <f>IF(C4471="Saliente Local",(IFERROR((LIMPIA(J4471,1)),0)),0)</f>
        <v>0</v>
      </c>
      <c r="M4471" s="36">
        <f>IF(C4471="Saliente Nacional",(IFERROR((LIMPIA(J4471,1)),0)),0)</f>
        <v>0</v>
      </c>
      <c r="N4471" s="36">
        <f>IF(C4471="Saliente Internacional",(IFERROR((LIMPIA(J4471,1)),0)),0)</f>
        <v>0</v>
      </c>
      <c r="O4471" s="36">
        <f>IF(C4471="Saliente Local",(IFERROR((LIMPIA(K4471,1)),0)),0)</f>
        <v>0</v>
      </c>
      <c r="P4471" s="36">
        <f>IF(C4471="Saliente Nacional",(IFERROR((LIMPIA(K4471,1)),0)),0)</f>
        <v>0</v>
      </c>
      <c r="Q4471" s="36">
        <f>IF(C4471="Saliente Internacional",(IFERROR((LIMPIA(K4471,1)),0)),0)</f>
        <v>0</v>
      </c>
      <c r="R4471" s="36">
        <f t="shared" si="208"/>
        <v>0</v>
      </c>
      <c r="S4471" s="36">
        <f t="shared" si="209"/>
        <v>0</v>
      </c>
    </row>
    <row r="4472" spans="1:19" x14ac:dyDescent="0.25">
      <c r="A4472" s="101">
        <f>'DETALLE DE CONEXIONES'!P4472</f>
        <v>0</v>
      </c>
      <c r="B4472" s="36">
        <f>'DETALLE DE CONEXIONES'!I4472</f>
        <v>0</v>
      </c>
      <c r="C4472" s="36">
        <f>'DETALLE DE CONEXIONES'!BB4472</f>
        <v>0</v>
      </c>
      <c r="D4472" s="36">
        <f>'DETALLE DE CONEXIONES'!E4472</f>
        <v>0</v>
      </c>
      <c r="E4472" s="36">
        <f t="shared" si="207"/>
        <v>1</v>
      </c>
      <c r="F4472" s="36">
        <f>IFERROR(LIMPIA('DETALLE DE CONEXIONES'!N4472,1),0)</f>
        <v>0</v>
      </c>
      <c r="G4472" s="36" t="str">
        <f>LEFT('DETALLE DE CONEXIONES'!BE4472,3)</f>
        <v/>
      </c>
      <c r="H4472" s="36" t="str">
        <f>RIGHT('DETALLE DE CONEXIONES'!AK4472,2)</f>
        <v/>
      </c>
      <c r="I4472" s="36" t="str">
        <f>LEFT('DETALLE DE CONEXIONES'!AK4472,3)</f>
        <v/>
      </c>
      <c r="J4472" s="36" t="str">
        <f>LEFT('DETALLE DE CONEXIONES'!M4472,3)</f>
        <v/>
      </c>
      <c r="K4472" s="36" t="str">
        <f>IF(LEN('DETALLE DE CONEXIONES'!M4472)&lt;12,(RIGHT('DETALLE DE CONEXIONES'!M4472,5)),(RIGHT('DETALLE DE CONEXIONES'!M4472,6)))</f>
        <v/>
      </c>
      <c r="L4472" s="36">
        <f>IF(C4472="Saliente Local",(IFERROR((LIMPIA(J4472,1)),0)),0)</f>
        <v>0</v>
      </c>
      <c r="M4472" s="36">
        <f>IF(C4472="Saliente Nacional",(IFERROR((LIMPIA(J4472,1)),0)),0)</f>
        <v>0</v>
      </c>
      <c r="N4472" s="36">
        <f>IF(C4472="Saliente Internacional",(IFERROR((LIMPIA(J4472,1)),0)),0)</f>
        <v>0</v>
      </c>
      <c r="O4472" s="36">
        <f>IF(C4472="Saliente Local",(IFERROR((LIMPIA(K4472,1)),0)),0)</f>
        <v>0</v>
      </c>
      <c r="P4472" s="36">
        <f>IF(C4472="Saliente Nacional",(IFERROR((LIMPIA(K4472,1)),0)),0)</f>
        <v>0</v>
      </c>
      <c r="Q4472" s="36">
        <f>IF(C4472="Saliente Internacional",(IFERROR((LIMPIA(K4472,1)),0)),0)</f>
        <v>0</v>
      </c>
      <c r="R4472" s="36">
        <f t="shared" si="208"/>
        <v>0</v>
      </c>
      <c r="S4472" s="36">
        <f t="shared" si="209"/>
        <v>0</v>
      </c>
    </row>
    <row r="4473" spans="1:19" x14ac:dyDescent="0.25">
      <c r="A4473" s="101">
        <f>'DETALLE DE CONEXIONES'!P4473</f>
        <v>0</v>
      </c>
      <c r="B4473" s="36">
        <f>'DETALLE DE CONEXIONES'!I4473</f>
        <v>0</v>
      </c>
      <c r="C4473" s="36">
        <f>'DETALLE DE CONEXIONES'!BB4473</f>
        <v>0</v>
      </c>
      <c r="D4473" s="36">
        <f>'DETALLE DE CONEXIONES'!E4473</f>
        <v>0</v>
      </c>
      <c r="E4473" s="36">
        <f t="shared" si="207"/>
        <v>1</v>
      </c>
      <c r="F4473" s="36">
        <f>IFERROR(LIMPIA('DETALLE DE CONEXIONES'!N4473,1),0)</f>
        <v>0</v>
      </c>
      <c r="G4473" s="36" t="str">
        <f>LEFT('DETALLE DE CONEXIONES'!BE4473,3)</f>
        <v/>
      </c>
      <c r="H4473" s="36" t="str">
        <f>RIGHT('DETALLE DE CONEXIONES'!AK4473,2)</f>
        <v/>
      </c>
      <c r="I4473" s="36" t="str">
        <f>LEFT('DETALLE DE CONEXIONES'!AK4473,3)</f>
        <v/>
      </c>
      <c r="J4473" s="36" t="str">
        <f>LEFT('DETALLE DE CONEXIONES'!M4473,3)</f>
        <v/>
      </c>
      <c r="K4473" s="36" t="str">
        <f>IF(LEN('DETALLE DE CONEXIONES'!M4473)&lt;12,(RIGHT('DETALLE DE CONEXIONES'!M4473,5)),(RIGHT('DETALLE DE CONEXIONES'!M4473,6)))</f>
        <v/>
      </c>
      <c r="L4473" s="36">
        <f>IF(C4473="Saliente Local",(IFERROR((LIMPIA(J4473,1)),0)),0)</f>
        <v>0</v>
      </c>
      <c r="M4473" s="36">
        <f>IF(C4473="Saliente Nacional",(IFERROR((LIMPIA(J4473,1)),0)),0)</f>
        <v>0</v>
      </c>
      <c r="N4473" s="36">
        <f>IF(C4473="Saliente Internacional",(IFERROR((LIMPIA(J4473,1)),0)),0)</f>
        <v>0</v>
      </c>
      <c r="O4473" s="36">
        <f>IF(C4473="Saliente Local",(IFERROR((LIMPIA(K4473,1)),0)),0)</f>
        <v>0</v>
      </c>
      <c r="P4473" s="36">
        <f>IF(C4473="Saliente Nacional",(IFERROR((LIMPIA(K4473,1)),0)),0)</f>
        <v>0</v>
      </c>
      <c r="Q4473" s="36">
        <f>IF(C4473="Saliente Internacional",(IFERROR((LIMPIA(K4473,1)),0)),0)</f>
        <v>0</v>
      </c>
      <c r="R4473" s="36">
        <f t="shared" si="208"/>
        <v>0</v>
      </c>
      <c r="S4473" s="36">
        <f t="shared" si="209"/>
        <v>0</v>
      </c>
    </row>
    <row r="4474" spans="1:19" x14ac:dyDescent="0.25">
      <c r="A4474" s="101">
        <f>'DETALLE DE CONEXIONES'!P4474</f>
        <v>0</v>
      </c>
      <c r="B4474" s="36">
        <f>'DETALLE DE CONEXIONES'!I4474</f>
        <v>0</v>
      </c>
      <c r="C4474" s="36">
        <f>'DETALLE DE CONEXIONES'!BB4474</f>
        <v>0</v>
      </c>
      <c r="D4474" s="36">
        <f>'DETALLE DE CONEXIONES'!E4474</f>
        <v>0</v>
      </c>
      <c r="E4474" s="36">
        <f t="shared" si="207"/>
        <v>1</v>
      </c>
      <c r="F4474" s="36">
        <f>IFERROR(LIMPIA('DETALLE DE CONEXIONES'!N4474,1),0)</f>
        <v>0</v>
      </c>
      <c r="G4474" s="36" t="str">
        <f>LEFT('DETALLE DE CONEXIONES'!BE4474,3)</f>
        <v/>
      </c>
      <c r="H4474" s="36" t="str">
        <f>RIGHT('DETALLE DE CONEXIONES'!AK4474,2)</f>
        <v/>
      </c>
      <c r="I4474" s="36" t="str">
        <f>LEFT('DETALLE DE CONEXIONES'!AK4474,3)</f>
        <v/>
      </c>
      <c r="J4474" s="36" t="str">
        <f>LEFT('DETALLE DE CONEXIONES'!M4474,3)</f>
        <v/>
      </c>
      <c r="K4474" s="36" t="str">
        <f>IF(LEN('DETALLE DE CONEXIONES'!M4474)&lt;12,(RIGHT('DETALLE DE CONEXIONES'!M4474,5)),(RIGHT('DETALLE DE CONEXIONES'!M4474,6)))</f>
        <v/>
      </c>
      <c r="L4474" s="36">
        <f>IF(C4474="Saliente Local",(IFERROR((LIMPIA(J4474,1)),0)),0)</f>
        <v>0</v>
      </c>
      <c r="M4474" s="36">
        <f>IF(C4474="Saliente Nacional",(IFERROR((LIMPIA(J4474,1)),0)),0)</f>
        <v>0</v>
      </c>
      <c r="N4474" s="36">
        <f>IF(C4474="Saliente Internacional",(IFERROR((LIMPIA(J4474,1)),0)),0)</f>
        <v>0</v>
      </c>
      <c r="O4474" s="36">
        <f>IF(C4474="Saliente Local",(IFERROR((LIMPIA(K4474,1)),0)),0)</f>
        <v>0</v>
      </c>
      <c r="P4474" s="36">
        <f>IF(C4474="Saliente Nacional",(IFERROR((LIMPIA(K4474,1)),0)),0)</f>
        <v>0</v>
      </c>
      <c r="Q4474" s="36">
        <f>IF(C4474="Saliente Internacional",(IFERROR((LIMPIA(K4474,1)),0)),0)</f>
        <v>0</v>
      </c>
      <c r="R4474" s="36">
        <f t="shared" si="208"/>
        <v>0</v>
      </c>
      <c r="S4474" s="36">
        <f t="shared" si="209"/>
        <v>0</v>
      </c>
    </row>
    <row r="4475" spans="1:19" x14ac:dyDescent="0.25">
      <c r="A4475" s="101">
        <f>'DETALLE DE CONEXIONES'!P4475</f>
        <v>0</v>
      </c>
      <c r="B4475" s="36">
        <f>'DETALLE DE CONEXIONES'!I4475</f>
        <v>0</v>
      </c>
      <c r="C4475" s="36">
        <f>'DETALLE DE CONEXIONES'!BB4475</f>
        <v>0</v>
      </c>
      <c r="D4475" s="36">
        <f>'DETALLE DE CONEXIONES'!E4475</f>
        <v>0</v>
      </c>
      <c r="E4475" s="36">
        <f t="shared" si="207"/>
        <v>1</v>
      </c>
      <c r="F4475" s="36">
        <f>IFERROR(LIMPIA('DETALLE DE CONEXIONES'!N4475,1),0)</f>
        <v>0</v>
      </c>
      <c r="G4475" s="36" t="str">
        <f>LEFT('DETALLE DE CONEXIONES'!BE4475,3)</f>
        <v/>
      </c>
      <c r="H4475" s="36" t="str">
        <f>RIGHT('DETALLE DE CONEXIONES'!AK4475,2)</f>
        <v/>
      </c>
      <c r="I4475" s="36" t="str">
        <f>LEFT('DETALLE DE CONEXIONES'!AK4475,3)</f>
        <v/>
      </c>
      <c r="J4475" s="36" t="str">
        <f>LEFT('DETALLE DE CONEXIONES'!M4475,3)</f>
        <v/>
      </c>
      <c r="K4475" s="36" t="str">
        <f>IF(LEN('DETALLE DE CONEXIONES'!M4475)&lt;12,(RIGHT('DETALLE DE CONEXIONES'!M4475,5)),(RIGHT('DETALLE DE CONEXIONES'!M4475,6)))</f>
        <v/>
      </c>
      <c r="L4475" s="36">
        <f>IF(C4475="Saliente Local",(IFERROR((LIMPIA(J4475,1)),0)),0)</f>
        <v>0</v>
      </c>
      <c r="M4475" s="36">
        <f>IF(C4475="Saliente Nacional",(IFERROR((LIMPIA(J4475,1)),0)),0)</f>
        <v>0</v>
      </c>
      <c r="N4475" s="36">
        <f>IF(C4475="Saliente Internacional",(IFERROR((LIMPIA(J4475,1)),0)),0)</f>
        <v>0</v>
      </c>
      <c r="O4475" s="36">
        <f>IF(C4475="Saliente Local",(IFERROR((LIMPIA(K4475,1)),0)),0)</f>
        <v>0</v>
      </c>
      <c r="P4475" s="36">
        <f>IF(C4475="Saliente Nacional",(IFERROR((LIMPIA(K4475,1)),0)),0)</f>
        <v>0</v>
      </c>
      <c r="Q4475" s="36">
        <f>IF(C4475="Saliente Internacional",(IFERROR((LIMPIA(K4475,1)),0)),0)</f>
        <v>0</v>
      </c>
      <c r="R4475" s="36">
        <f t="shared" si="208"/>
        <v>0</v>
      </c>
      <c r="S4475" s="36">
        <f t="shared" si="209"/>
        <v>0</v>
      </c>
    </row>
    <row r="4476" spans="1:19" x14ac:dyDescent="0.25">
      <c r="A4476" s="101">
        <f>'DETALLE DE CONEXIONES'!P4476</f>
        <v>0</v>
      </c>
      <c r="B4476" s="36">
        <f>'DETALLE DE CONEXIONES'!I4476</f>
        <v>0</v>
      </c>
      <c r="C4476" s="36">
        <f>'DETALLE DE CONEXIONES'!BB4476</f>
        <v>0</v>
      </c>
      <c r="D4476" s="36">
        <f>'DETALLE DE CONEXIONES'!E4476</f>
        <v>0</v>
      </c>
      <c r="E4476" s="36">
        <f t="shared" si="207"/>
        <v>1</v>
      </c>
      <c r="F4476" s="36">
        <f>IFERROR(LIMPIA('DETALLE DE CONEXIONES'!N4476,1),0)</f>
        <v>0</v>
      </c>
      <c r="G4476" s="36" t="str">
        <f>LEFT('DETALLE DE CONEXIONES'!BE4476,3)</f>
        <v/>
      </c>
      <c r="H4476" s="36" t="str">
        <f>RIGHT('DETALLE DE CONEXIONES'!AK4476,2)</f>
        <v/>
      </c>
      <c r="I4476" s="36" t="str">
        <f>LEFT('DETALLE DE CONEXIONES'!AK4476,3)</f>
        <v/>
      </c>
      <c r="J4476" s="36" t="str">
        <f>LEFT('DETALLE DE CONEXIONES'!M4476,3)</f>
        <v/>
      </c>
      <c r="K4476" s="36" t="str">
        <f>IF(LEN('DETALLE DE CONEXIONES'!M4476)&lt;12,(RIGHT('DETALLE DE CONEXIONES'!M4476,5)),(RIGHT('DETALLE DE CONEXIONES'!M4476,6)))</f>
        <v/>
      </c>
      <c r="L4476" s="36">
        <f>IF(C4476="Saliente Local",(IFERROR((LIMPIA(J4476,1)),0)),0)</f>
        <v>0</v>
      </c>
      <c r="M4476" s="36">
        <f>IF(C4476="Saliente Nacional",(IFERROR((LIMPIA(J4476,1)),0)),0)</f>
        <v>0</v>
      </c>
      <c r="N4476" s="36">
        <f>IF(C4476="Saliente Internacional",(IFERROR((LIMPIA(J4476,1)),0)),0)</f>
        <v>0</v>
      </c>
      <c r="O4476" s="36">
        <f>IF(C4476="Saliente Local",(IFERROR((LIMPIA(K4476,1)),0)),0)</f>
        <v>0</v>
      </c>
      <c r="P4476" s="36">
        <f>IF(C4476="Saliente Nacional",(IFERROR((LIMPIA(K4476,1)),0)),0)</f>
        <v>0</v>
      </c>
      <c r="Q4476" s="36">
        <f>IF(C4476="Saliente Internacional",(IFERROR((LIMPIA(K4476,1)),0)),0)</f>
        <v>0</v>
      </c>
      <c r="R4476" s="36">
        <f t="shared" si="208"/>
        <v>0</v>
      </c>
      <c r="S4476" s="36">
        <f t="shared" si="209"/>
        <v>0</v>
      </c>
    </row>
    <row r="4477" spans="1:19" x14ac:dyDescent="0.25">
      <c r="A4477" s="101">
        <f>'DETALLE DE CONEXIONES'!P4477</f>
        <v>0</v>
      </c>
      <c r="B4477" s="36">
        <f>'DETALLE DE CONEXIONES'!I4477</f>
        <v>0</v>
      </c>
      <c r="C4477" s="36">
        <f>'DETALLE DE CONEXIONES'!BB4477</f>
        <v>0</v>
      </c>
      <c r="D4477" s="36">
        <f>'DETALLE DE CONEXIONES'!E4477</f>
        <v>0</v>
      </c>
      <c r="E4477" s="36">
        <f t="shared" si="207"/>
        <v>1</v>
      </c>
      <c r="F4477" s="36">
        <f>IFERROR(LIMPIA('DETALLE DE CONEXIONES'!N4477,1),0)</f>
        <v>0</v>
      </c>
      <c r="G4477" s="36" t="str">
        <f>LEFT('DETALLE DE CONEXIONES'!BE4477,3)</f>
        <v/>
      </c>
      <c r="H4477" s="36" t="str">
        <f>RIGHT('DETALLE DE CONEXIONES'!AK4477,2)</f>
        <v/>
      </c>
      <c r="I4477" s="36" t="str">
        <f>LEFT('DETALLE DE CONEXIONES'!AK4477,3)</f>
        <v/>
      </c>
      <c r="J4477" s="36" t="str">
        <f>LEFT('DETALLE DE CONEXIONES'!M4477,3)</f>
        <v/>
      </c>
      <c r="K4477" s="36" t="str">
        <f>IF(LEN('DETALLE DE CONEXIONES'!M4477)&lt;12,(RIGHT('DETALLE DE CONEXIONES'!M4477,5)),(RIGHT('DETALLE DE CONEXIONES'!M4477,6)))</f>
        <v/>
      </c>
      <c r="L4477" s="36">
        <f>IF(C4477="Saliente Local",(IFERROR((LIMPIA(J4477,1)),0)),0)</f>
        <v>0</v>
      </c>
      <c r="M4477" s="36">
        <f>IF(C4477="Saliente Nacional",(IFERROR((LIMPIA(J4477,1)),0)),0)</f>
        <v>0</v>
      </c>
      <c r="N4477" s="36">
        <f>IF(C4477="Saliente Internacional",(IFERROR((LIMPIA(J4477,1)),0)),0)</f>
        <v>0</v>
      </c>
      <c r="O4477" s="36">
        <f>IF(C4477="Saliente Local",(IFERROR((LIMPIA(K4477,1)),0)),0)</f>
        <v>0</v>
      </c>
      <c r="P4477" s="36">
        <f>IF(C4477="Saliente Nacional",(IFERROR((LIMPIA(K4477,1)),0)),0)</f>
        <v>0</v>
      </c>
      <c r="Q4477" s="36">
        <f>IF(C4477="Saliente Internacional",(IFERROR((LIMPIA(K4477,1)),0)),0)</f>
        <v>0</v>
      </c>
      <c r="R4477" s="36">
        <f t="shared" si="208"/>
        <v>0</v>
      </c>
      <c r="S4477" s="36">
        <f t="shared" si="209"/>
        <v>0</v>
      </c>
    </row>
    <row r="4478" spans="1:19" x14ac:dyDescent="0.25">
      <c r="A4478" s="101">
        <f>'DETALLE DE CONEXIONES'!P4478</f>
        <v>0</v>
      </c>
      <c r="B4478" s="36">
        <f>'DETALLE DE CONEXIONES'!I4478</f>
        <v>0</v>
      </c>
      <c r="C4478" s="36">
        <f>'DETALLE DE CONEXIONES'!BB4478</f>
        <v>0</v>
      </c>
      <c r="D4478" s="36">
        <f>'DETALLE DE CONEXIONES'!E4478</f>
        <v>0</v>
      </c>
      <c r="E4478" s="36">
        <f t="shared" si="207"/>
        <v>1</v>
      </c>
      <c r="F4478" s="36">
        <f>IFERROR(LIMPIA('DETALLE DE CONEXIONES'!N4478,1),0)</f>
        <v>0</v>
      </c>
      <c r="G4478" s="36" t="str">
        <f>LEFT('DETALLE DE CONEXIONES'!BE4478,3)</f>
        <v/>
      </c>
      <c r="H4478" s="36" t="str">
        <f>RIGHT('DETALLE DE CONEXIONES'!AK4478,2)</f>
        <v/>
      </c>
      <c r="I4478" s="36" t="str">
        <f>LEFT('DETALLE DE CONEXIONES'!AK4478,3)</f>
        <v/>
      </c>
      <c r="J4478" s="36" t="str">
        <f>LEFT('DETALLE DE CONEXIONES'!M4478,3)</f>
        <v/>
      </c>
      <c r="K4478" s="36" t="str">
        <f>IF(LEN('DETALLE DE CONEXIONES'!M4478)&lt;12,(RIGHT('DETALLE DE CONEXIONES'!M4478,5)),(RIGHT('DETALLE DE CONEXIONES'!M4478,6)))</f>
        <v/>
      </c>
      <c r="L4478" s="36">
        <f>IF(C4478="Saliente Local",(IFERROR((LIMPIA(J4478,1)),0)),0)</f>
        <v>0</v>
      </c>
      <c r="M4478" s="36">
        <f>IF(C4478="Saliente Nacional",(IFERROR((LIMPIA(J4478,1)),0)),0)</f>
        <v>0</v>
      </c>
      <c r="N4478" s="36">
        <f>IF(C4478="Saliente Internacional",(IFERROR((LIMPIA(J4478,1)),0)),0)</f>
        <v>0</v>
      </c>
      <c r="O4478" s="36">
        <f>IF(C4478="Saliente Local",(IFERROR((LIMPIA(K4478,1)),0)),0)</f>
        <v>0</v>
      </c>
      <c r="P4478" s="36">
        <f>IF(C4478="Saliente Nacional",(IFERROR((LIMPIA(K4478,1)),0)),0)</f>
        <v>0</v>
      </c>
      <c r="Q4478" s="36">
        <f>IF(C4478="Saliente Internacional",(IFERROR((LIMPIA(K4478,1)),0)),0)</f>
        <v>0</v>
      </c>
      <c r="R4478" s="36">
        <f t="shared" si="208"/>
        <v>0</v>
      </c>
      <c r="S4478" s="36">
        <f t="shared" si="209"/>
        <v>0</v>
      </c>
    </row>
    <row r="4479" spans="1:19" x14ac:dyDescent="0.25">
      <c r="A4479" s="101">
        <f>'DETALLE DE CONEXIONES'!P4479</f>
        <v>0</v>
      </c>
      <c r="B4479" s="36">
        <f>'DETALLE DE CONEXIONES'!I4479</f>
        <v>0</v>
      </c>
      <c r="C4479" s="36">
        <f>'DETALLE DE CONEXIONES'!BB4479</f>
        <v>0</v>
      </c>
      <c r="D4479" s="36">
        <f>'DETALLE DE CONEXIONES'!E4479</f>
        <v>0</v>
      </c>
      <c r="E4479" s="36">
        <f t="shared" si="207"/>
        <v>1</v>
      </c>
      <c r="F4479" s="36">
        <f>IFERROR(LIMPIA('DETALLE DE CONEXIONES'!N4479,1),0)</f>
        <v>0</v>
      </c>
      <c r="G4479" s="36" t="str">
        <f>LEFT('DETALLE DE CONEXIONES'!BE4479,3)</f>
        <v/>
      </c>
      <c r="H4479" s="36" t="str">
        <f>RIGHT('DETALLE DE CONEXIONES'!AK4479,2)</f>
        <v/>
      </c>
      <c r="I4479" s="36" t="str">
        <f>LEFT('DETALLE DE CONEXIONES'!AK4479,3)</f>
        <v/>
      </c>
      <c r="J4479" s="36" t="str">
        <f>LEFT('DETALLE DE CONEXIONES'!M4479,3)</f>
        <v/>
      </c>
      <c r="K4479" s="36" t="str">
        <f>IF(LEN('DETALLE DE CONEXIONES'!M4479)&lt;12,(RIGHT('DETALLE DE CONEXIONES'!M4479,5)),(RIGHT('DETALLE DE CONEXIONES'!M4479,6)))</f>
        <v/>
      </c>
      <c r="L4479" s="36">
        <f>IF(C4479="Saliente Local",(IFERROR((LIMPIA(J4479,1)),0)),0)</f>
        <v>0</v>
      </c>
      <c r="M4479" s="36">
        <f>IF(C4479="Saliente Nacional",(IFERROR((LIMPIA(J4479,1)),0)),0)</f>
        <v>0</v>
      </c>
      <c r="N4479" s="36">
        <f>IF(C4479="Saliente Internacional",(IFERROR((LIMPIA(J4479,1)),0)),0)</f>
        <v>0</v>
      </c>
      <c r="O4479" s="36">
        <f>IF(C4479="Saliente Local",(IFERROR((LIMPIA(K4479,1)),0)),0)</f>
        <v>0</v>
      </c>
      <c r="P4479" s="36">
        <f>IF(C4479="Saliente Nacional",(IFERROR((LIMPIA(K4479,1)),0)),0)</f>
        <v>0</v>
      </c>
      <c r="Q4479" s="36">
        <f>IF(C4479="Saliente Internacional",(IFERROR((LIMPIA(K4479,1)),0)),0)</f>
        <v>0</v>
      </c>
      <c r="R4479" s="36">
        <f t="shared" si="208"/>
        <v>0</v>
      </c>
      <c r="S4479" s="36">
        <f t="shared" si="209"/>
        <v>0</v>
      </c>
    </row>
    <row r="4480" spans="1:19" x14ac:dyDescent="0.25">
      <c r="A4480" s="101">
        <f>'DETALLE DE CONEXIONES'!P4480</f>
        <v>0</v>
      </c>
      <c r="B4480" s="36">
        <f>'DETALLE DE CONEXIONES'!I4480</f>
        <v>0</v>
      </c>
      <c r="C4480" s="36">
        <f>'DETALLE DE CONEXIONES'!BB4480</f>
        <v>0</v>
      </c>
      <c r="D4480" s="36">
        <f>'DETALLE DE CONEXIONES'!E4480</f>
        <v>0</v>
      </c>
      <c r="E4480" s="36">
        <f t="shared" si="207"/>
        <v>1</v>
      </c>
      <c r="F4480" s="36">
        <f>IFERROR(LIMPIA('DETALLE DE CONEXIONES'!N4480,1),0)</f>
        <v>0</v>
      </c>
      <c r="G4480" s="36" t="str">
        <f>LEFT('DETALLE DE CONEXIONES'!BE4480,3)</f>
        <v/>
      </c>
      <c r="H4480" s="36" t="str">
        <f>RIGHT('DETALLE DE CONEXIONES'!AK4480,2)</f>
        <v/>
      </c>
      <c r="I4480" s="36" t="str">
        <f>LEFT('DETALLE DE CONEXIONES'!AK4480,3)</f>
        <v/>
      </c>
      <c r="J4480" s="36" t="str">
        <f>LEFT('DETALLE DE CONEXIONES'!M4480,3)</f>
        <v/>
      </c>
      <c r="K4480" s="36" t="str">
        <f>IF(LEN('DETALLE DE CONEXIONES'!M4480)&lt;12,(RIGHT('DETALLE DE CONEXIONES'!M4480,5)),(RIGHT('DETALLE DE CONEXIONES'!M4480,6)))</f>
        <v/>
      </c>
      <c r="L4480" s="36">
        <f>IF(C4480="Saliente Local",(IFERROR((LIMPIA(J4480,1)),0)),0)</f>
        <v>0</v>
      </c>
      <c r="M4480" s="36">
        <f>IF(C4480="Saliente Nacional",(IFERROR((LIMPIA(J4480,1)),0)),0)</f>
        <v>0</v>
      </c>
      <c r="N4480" s="36">
        <f>IF(C4480="Saliente Internacional",(IFERROR((LIMPIA(J4480,1)),0)),0)</f>
        <v>0</v>
      </c>
      <c r="O4480" s="36">
        <f>IF(C4480="Saliente Local",(IFERROR((LIMPIA(K4480,1)),0)),0)</f>
        <v>0</v>
      </c>
      <c r="P4480" s="36">
        <f>IF(C4480="Saliente Nacional",(IFERROR((LIMPIA(K4480,1)),0)),0)</f>
        <v>0</v>
      </c>
      <c r="Q4480" s="36">
        <f>IF(C4480="Saliente Internacional",(IFERROR((LIMPIA(K4480,1)),0)),0)</f>
        <v>0</v>
      </c>
      <c r="R4480" s="36">
        <f t="shared" si="208"/>
        <v>0</v>
      </c>
      <c r="S4480" s="36">
        <f t="shared" si="209"/>
        <v>0</v>
      </c>
    </row>
    <row r="4481" spans="1:19" x14ac:dyDescent="0.25">
      <c r="A4481" s="101">
        <f>'DETALLE DE CONEXIONES'!P4481</f>
        <v>0</v>
      </c>
      <c r="B4481" s="36">
        <f>'DETALLE DE CONEXIONES'!I4481</f>
        <v>0</v>
      </c>
      <c r="C4481" s="36">
        <f>'DETALLE DE CONEXIONES'!BB4481</f>
        <v>0</v>
      </c>
      <c r="D4481" s="36">
        <f>'DETALLE DE CONEXIONES'!E4481</f>
        <v>0</v>
      </c>
      <c r="E4481" s="36">
        <f t="shared" si="207"/>
        <v>1</v>
      </c>
      <c r="F4481" s="36">
        <f>IFERROR(LIMPIA('DETALLE DE CONEXIONES'!N4481,1),0)</f>
        <v>0</v>
      </c>
      <c r="G4481" s="36" t="str">
        <f>LEFT('DETALLE DE CONEXIONES'!BE4481,3)</f>
        <v/>
      </c>
      <c r="H4481" s="36" t="str">
        <f>RIGHT('DETALLE DE CONEXIONES'!AK4481,2)</f>
        <v/>
      </c>
      <c r="I4481" s="36" t="str">
        <f>LEFT('DETALLE DE CONEXIONES'!AK4481,3)</f>
        <v/>
      </c>
      <c r="J4481" s="36" t="str">
        <f>LEFT('DETALLE DE CONEXIONES'!M4481,3)</f>
        <v/>
      </c>
      <c r="K4481" s="36" t="str">
        <f>IF(LEN('DETALLE DE CONEXIONES'!M4481)&lt;12,(RIGHT('DETALLE DE CONEXIONES'!M4481,5)),(RIGHT('DETALLE DE CONEXIONES'!M4481,6)))</f>
        <v/>
      </c>
      <c r="L4481" s="36">
        <f>IF(C4481="Saliente Local",(IFERROR((LIMPIA(J4481,1)),0)),0)</f>
        <v>0</v>
      </c>
      <c r="M4481" s="36">
        <f>IF(C4481="Saliente Nacional",(IFERROR((LIMPIA(J4481,1)),0)),0)</f>
        <v>0</v>
      </c>
      <c r="N4481" s="36">
        <f>IF(C4481="Saliente Internacional",(IFERROR((LIMPIA(J4481,1)),0)),0)</f>
        <v>0</v>
      </c>
      <c r="O4481" s="36">
        <f>IF(C4481="Saliente Local",(IFERROR((LIMPIA(K4481,1)),0)),0)</f>
        <v>0</v>
      </c>
      <c r="P4481" s="36">
        <f>IF(C4481="Saliente Nacional",(IFERROR((LIMPIA(K4481,1)),0)),0)</f>
        <v>0</v>
      </c>
      <c r="Q4481" s="36">
        <f>IF(C4481="Saliente Internacional",(IFERROR((LIMPIA(K4481,1)),0)),0)</f>
        <v>0</v>
      </c>
      <c r="R4481" s="36">
        <f t="shared" si="208"/>
        <v>0</v>
      </c>
      <c r="S4481" s="36">
        <f t="shared" si="209"/>
        <v>0</v>
      </c>
    </row>
    <row r="4482" spans="1:19" x14ac:dyDescent="0.25">
      <c r="A4482" s="101">
        <f>'DETALLE DE CONEXIONES'!P4482</f>
        <v>0</v>
      </c>
      <c r="B4482" s="36">
        <f>'DETALLE DE CONEXIONES'!I4482</f>
        <v>0</v>
      </c>
      <c r="C4482" s="36">
        <f>'DETALLE DE CONEXIONES'!BB4482</f>
        <v>0</v>
      </c>
      <c r="D4482" s="36">
        <f>'DETALLE DE CONEXIONES'!E4482</f>
        <v>0</v>
      </c>
      <c r="E4482" s="36">
        <f t="shared" si="207"/>
        <v>1</v>
      </c>
      <c r="F4482" s="36">
        <f>IFERROR(LIMPIA('DETALLE DE CONEXIONES'!N4482,1),0)</f>
        <v>0</v>
      </c>
      <c r="G4482" s="36" t="str">
        <f>LEFT('DETALLE DE CONEXIONES'!BE4482,3)</f>
        <v/>
      </c>
      <c r="H4482" s="36" t="str">
        <f>RIGHT('DETALLE DE CONEXIONES'!AK4482,2)</f>
        <v/>
      </c>
      <c r="I4482" s="36" t="str">
        <f>LEFT('DETALLE DE CONEXIONES'!AK4482,3)</f>
        <v/>
      </c>
      <c r="J4482" s="36" t="str">
        <f>LEFT('DETALLE DE CONEXIONES'!M4482,3)</f>
        <v/>
      </c>
      <c r="K4482" s="36" t="str">
        <f>IF(LEN('DETALLE DE CONEXIONES'!M4482)&lt;12,(RIGHT('DETALLE DE CONEXIONES'!M4482,5)),(RIGHT('DETALLE DE CONEXIONES'!M4482,6)))</f>
        <v/>
      </c>
      <c r="L4482" s="36">
        <f>IF(C4482="Saliente Local",(IFERROR((LIMPIA(J4482,1)),0)),0)</f>
        <v>0</v>
      </c>
      <c r="M4482" s="36">
        <f>IF(C4482="Saliente Nacional",(IFERROR((LIMPIA(J4482,1)),0)),0)</f>
        <v>0</v>
      </c>
      <c r="N4482" s="36">
        <f>IF(C4482="Saliente Internacional",(IFERROR((LIMPIA(J4482,1)),0)),0)</f>
        <v>0</v>
      </c>
      <c r="O4482" s="36">
        <f>IF(C4482="Saliente Local",(IFERROR((LIMPIA(K4482,1)),0)),0)</f>
        <v>0</v>
      </c>
      <c r="P4482" s="36">
        <f>IF(C4482="Saliente Nacional",(IFERROR((LIMPIA(K4482,1)),0)),0)</f>
        <v>0</v>
      </c>
      <c r="Q4482" s="36">
        <f>IF(C4482="Saliente Internacional",(IFERROR((LIMPIA(K4482,1)),0)),0)</f>
        <v>0</v>
      </c>
      <c r="R4482" s="36">
        <f t="shared" si="208"/>
        <v>0</v>
      </c>
      <c r="S4482" s="36">
        <f t="shared" si="209"/>
        <v>0</v>
      </c>
    </row>
    <row r="4483" spans="1:19" x14ac:dyDescent="0.25">
      <c r="A4483" s="101">
        <f>'DETALLE DE CONEXIONES'!P4483</f>
        <v>0</v>
      </c>
      <c r="B4483" s="36">
        <f>'DETALLE DE CONEXIONES'!I4483</f>
        <v>0</v>
      </c>
      <c r="C4483" s="36">
        <f>'DETALLE DE CONEXIONES'!BB4483</f>
        <v>0</v>
      </c>
      <c r="D4483" s="36">
        <f>'DETALLE DE CONEXIONES'!E4483</f>
        <v>0</v>
      </c>
      <c r="E4483" s="36">
        <f t="shared" ref="E4483:E4546" si="210">LEN(D4483)</f>
        <v>1</v>
      </c>
      <c r="F4483" s="36">
        <f>IFERROR(LIMPIA('DETALLE DE CONEXIONES'!N4483,1),0)</f>
        <v>0</v>
      </c>
      <c r="G4483" s="36" t="str">
        <f>LEFT('DETALLE DE CONEXIONES'!BE4483,3)</f>
        <v/>
      </c>
      <c r="H4483" s="36" t="str">
        <f>RIGHT('DETALLE DE CONEXIONES'!AK4483,2)</f>
        <v/>
      </c>
      <c r="I4483" s="36" t="str">
        <f>LEFT('DETALLE DE CONEXIONES'!AK4483,3)</f>
        <v/>
      </c>
      <c r="J4483" s="36" t="str">
        <f>LEFT('DETALLE DE CONEXIONES'!M4483,3)</f>
        <v/>
      </c>
      <c r="K4483" s="36" t="str">
        <f>IF(LEN('DETALLE DE CONEXIONES'!M4483)&lt;12,(RIGHT('DETALLE DE CONEXIONES'!M4483,5)),(RIGHT('DETALLE DE CONEXIONES'!M4483,6)))</f>
        <v/>
      </c>
      <c r="L4483" s="36">
        <f>IF(C4483="Saliente Local",(IFERROR((LIMPIA(J4483,1)),0)),0)</f>
        <v>0</v>
      </c>
      <c r="M4483" s="36">
        <f>IF(C4483="Saliente Nacional",(IFERROR((LIMPIA(J4483,1)),0)),0)</f>
        <v>0</v>
      </c>
      <c r="N4483" s="36">
        <f>IF(C4483="Saliente Internacional",(IFERROR((LIMPIA(J4483,1)),0)),0)</f>
        <v>0</v>
      </c>
      <c r="O4483" s="36">
        <f>IF(C4483="Saliente Local",(IFERROR((LIMPIA(K4483,1)),0)),0)</f>
        <v>0</v>
      </c>
      <c r="P4483" s="36">
        <f>IF(C4483="Saliente Nacional",(IFERROR((LIMPIA(K4483,1)),0)),0)</f>
        <v>0</v>
      </c>
      <c r="Q4483" s="36">
        <f>IF(C4483="Saliente Internacional",(IFERROR((LIMPIA(K4483,1)),0)),0)</f>
        <v>0</v>
      </c>
      <c r="R4483" s="36">
        <f t="shared" ref="R4483:R4546" si="211">IF(SUM(O4483:P4483)&gt;0,(L4483+M4483+1),(L4483+M4483))</f>
        <v>0</v>
      </c>
      <c r="S4483" s="36">
        <f t="shared" ref="S4483:S4546" si="212">IF(Q4483&gt;0,N4483+1,N4483)</f>
        <v>0</v>
      </c>
    </row>
    <row r="4484" spans="1:19" x14ac:dyDescent="0.25">
      <c r="A4484" s="101">
        <f>'DETALLE DE CONEXIONES'!P4484</f>
        <v>0</v>
      </c>
      <c r="B4484" s="36">
        <f>'DETALLE DE CONEXIONES'!I4484</f>
        <v>0</v>
      </c>
      <c r="C4484" s="36">
        <f>'DETALLE DE CONEXIONES'!BB4484</f>
        <v>0</v>
      </c>
      <c r="D4484" s="36">
        <f>'DETALLE DE CONEXIONES'!E4484</f>
        <v>0</v>
      </c>
      <c r="E4484" s="36">
        <f t="shared" si="210"/>
        <v>1</v>
      </c>
      <c r="F4484" s="36">
        <f>IFERROR(LIMPIA('DETALLE DE CONEXIONES'!N4484,1),0)</f>
        <v>0</v>
      </c>
      <c r="G4484" s="36" t="str">
        <f>LEFT('DETALLE DE CONEXIONES'!BE4484,3)</f>
        <v/>
      </c>
      <c r="H4484" s="36" t="str">
        <f>RIGHT('DETALLE DE CONEXIONES'!AK4484,2)</f>
        <v/>
      </c>
      <c r="I4484" s="36" t="str">
        <f>LEFT('DETALLE DE CONEXIONES'!AK4484,3)</f>
        <v/>
      </c>
      <c r="J4484" s="36" t="str">
        <f>LEFT('DETALLE DE CONEXIONES'!M4484,3)</f>
        <v/>
      </c>
      <c r="K4484" s="36" t="str">
        <f>IF(LEN('DETALLE DE CONEXIONES'!M4484)&lt;12,(RIGHT('DETALLE DE CONEXIONES'!M4484,5)),(RIGHT('DETALLE DE CONEXIONES'!M4484,6)))</f>
        <v/>
      </c>
      <c r="L4484" s="36">
        <f>IF(C4484="Saliente Local",(IFERROR((LIMPIA(J4484,1)),0)),0)</f>
        <v>0</v>
      </c>
      <c r="M4484" s="36">
        <f>IF(C4484="Saliente Nacional",(IFERROR((LIMPIA(J4484,1)),0)),0)</f>
        <v>0</v>
      </c>
      <c r="N4484" s="36">
        <f>IF(C4484="Saliente Internacional",(IFERROR((LIMPIA(J4484,1)),0)),0)</f>
        <v>0</v>
      </c>
      <c r="O4484" s="36">
        <f>IF(C4484="Saliente Local",(IFERROR((LIMPIA(K4484,1)),0)),0)</f>
        <v>0</v>
      </c>
      <c r="P4484" s="36">
        <f>IF(C4484="Saliente Nacional",(IFERROR((LIMPIA(K4484,1)),0)),0)</f>
        <v>0</v>
      </c>
      <c r="Q4484" s="36">
        <f>IF(C4484="Saliente Internacional",(IFERROR((LIMPIA(K4484,1)),0)),0)</f>
        <v>0</v>
      </c>
      <c r="R4484" s="36">
        <f t="shared" si="211"/>
        <v>0</v>
      </c>
      <c r="S4484" s="36">
        <f t="shared" si="212"/>
        <v>0</v>
      </c>
    </row>
    <row r="4485" spans="1:19" x14ac:dyDescent="0.25">
      <c r="A4485" s="101">
        <f>'DETALLE DE CONEXIONES'!P4485</f>
        <v>0</v>
      </c>
      <c r="B4485" s="36">
        <f>'DETALLE DE CONEXIONES'!I4485</f>
        <v>0</v>
      </c>
      <c r="C4485" s="36">
        <f>'DETALLE DE CONEXIONES'!BB4485</f>
        <v>0</v>
      </c>
      <c r="D4485" s="36">
        <f>'DETALLE DE CONEXIONES'!E4485</f>
        <v>0</v>
      </c>
      <c r="E4485" s="36">
        <f t="shared" si="210"/>
        <v>1</v>
      </c>
      <c r="F4485" s="36">
        <f>IFERROR(LIMPIA('DETALLE DE CONEXIONES'!N4485,1),0)</f>
        <v>0</v>
      </c>
      <c r="G4485" s="36" t="str">
        <f>LEFT('DETALLE DE CONEXIONES'!BE4485,3)</f>
        <v/>
      </c>
      <c r="H4485" s="36" t="str">
        <f>RIGHT('DETALLE DE CONEXIONES'!AK4485,2)</f>
        <v/>
      </c>
      <c r="I4485" s="36" t="str">
        <f>LEFT('DETALLE DE CONEXIONES'!AK4485,3)</f>
        <v/>
      </c>
      <c r="J4485" s="36" t="str">
        <f>LEFT('DETALLE DE CONEXIONES'!M4485,3)</f>
        <v/>
      </c>
      <c r="K4485" s="36" t="str">
        <f>IF(LEN('DETALLE DE CONEXIONES'!M4485)&lt;12,(RIGHT('DETALLE DE CONEXIONES'!M4485,5)),(RIGHT('DETALLE DE CONEXIONES'!M4485,6)))</f>
        <v/>
      </c>
      <c r="L4485" s="36">
        <f>IF(C4485="Saliente Local",(IFERROR((LIMPIA(J4485,1)),0)),0)</f>
        <v>0</v>
      </c>
      <c r="M4485" s="36">
        <f>IF(C4485="Saliente Nacional",(IFERROR((LIMPIA(J4485,1)),0)),0)</f>
        <v>0</v>
      </c>
      <c r="N4485" s="36">
        <f>IF(C4485="Saliente Internacional",(IFERROR((LIMPIA(J4485,1)),0)),0)</f>
        <v>0</v>
      </c>
      <c r="O4485" s="36">
        <f>IF(C4485="Saliente Local",(IFERROR((LIMPIA(K4485,1)),0)),0)</f>
        <v>0</v>
      </c>
      <c r="P4485" s="36">
        <f>IF(C4485="Saliente Nacional",(IFERROR((LIMPIA(K4485,1)),0)),0)</f>
        <v>0</v>
      </c>
      <c r="Q4485" s="36">
        <f>IF(C4485="Saliente Internacional",(IFERROR((LIMPIA(K4485,1)),0)),0)</f>
        <v>0</v>
      </c>
      <c r="R4485" s="36">
        <f t="shared" si="211"/>
        <v>0</v>
      </c>
      <c r="S4485" s="36">
        <f t="shared" si="212"/>
        <v>0</v>
      </c>
    </row>
    <row r="4486" spans="1:19" x14ac:dyDescent="0.25">
      <c r="A4486" s="101">
        <f>'DETALLE DE CONEXIONES'!P4486</f>
        <v>0</v>
      </c>
      <c r="B4486" s="36">
        <f>'DETALLE DE CONEXIONES'!I4486</f>
        <v>0</v>
      </c>
      <c r="C4486" s="36">
        <f>'DETALLE DE CONEXIONES'!BB4486</f>
        <v>0</v>
      </c>
      <c r="D4486" s="36">
        <f>'DETALLE DE CONEXIONES'!E4486</f>
        <v>0</v>
      </c>
      <c r="E4486" s="36">
        <f t="shared" si="210"/>
        <v>1</v>
      </c>
      <c r="F4486" s="36">
        <f>IFERROR(LIMPIA('DETALLE DE CONEXIONES'!N4486,1),0)</f>
        <v>0</v>
      </c>
      <c r="G4486" s="36" t="str">
        <f>LEFT('DETALLE DE CONEXIONES'!BE4486,3)</f>
        <v/>
      </c>
      <c r="H4486" s="36" t="str">
        <f>RIGHT('DETALLE DE CONEXIONES'!AK4486,2)</f>
        <v/>
      </c>
      <c r="I4486" s="36" t="str">
        <f>LEFT('DETALLE DE CONEXIONES'!AK4486,3)</f>
        <v/>
      </c>
      <c r="J4486" s="36" t="str">
        <f>LEFT('DETALLE DE CONEXIONES'!M4486,3)</f>
        <v/>
      </c>
      <c r="K4486" s="36" t="str">
        <f>IF(LEN('DETALLE DE CONEXIONES'!M4486)&lt;12,(RIGHT('DETALLE DE CONEXIONES'!M4486,5)),(RIGHT('DETALLE DE CONEXIONES'!M4486,6)))</f>
        <v/>
      </c>
      <c r="L4486" s="36">
        <f>IF(C4486="Saliente Local",(IFERROR((LIMPIA(J4486,1)),0)),0)</f>
        <v>0</v>
      </c>
      <c r="M4486" s="36">
        <f>IF(C4486="Saliente Nacional",(IFERROR((LIMPIA(J4486,1)),0)),0)</f>
        <v>0</v>
      </c>
      <c r="N4486" s="36">
        <f>IF(C4486="Saliente Internacional",(IFERROR((LIMPIA(J4486,1)),0)),0)</f>
        <v>0</v>
      </c>
      <c r="O4486" s="36">
        <f>IF(C4486="Saliente Local",(IFERROR((LIMPIA(K4486,1)),0)),0)</f>
        <v>0</v>
      </c>
      <c r="P4486" s="36">
        <f>IF(C4486="Saliente Nacional",(IFERROR((LIMPIA(K4486,1)),0)),0)</f>
        <v>0</v>
      </c>
      <c r="Q4486" s="36">
        <f>IF(C4486="Saliente Internacional",(IFERROR((LIMPIA(K4486,1)),0)),0)</f>
        <v>0</v>
      </c>
      <c r="R4486" s="36">
        <f t="shared" si="211"/>
        <v>0</v>
      </c>
      <c r="S4486" s="36">
        <f t="shared" si="212"/>
        <v>0</v>
      </c>
    </row>
    <row r="4487" spans="1:19" x14ac:dyDescent="0.25">
      <c r="A4487" s="101">
        <f>'DETALLE DE CONEXIONES'!P4487</f>
        <v>0</v>
      </c>
      <c r="B4487" s="36">
        <f>'DETALLE DE CONEXIONES'!I4487</f>
        <v>0</v>
      </c>
      <c r="C4487" s="36">
        <f>'DETALLE DE CONEXIONES'!BB4487</f>
        <v>0</v>
      </c>
      <c r="D4487" s="36">
        <f>'DETALLE DE CONEXIONES'!E4487</f>
        <v>0</v>
      </c>
      <c r="E4487" s="36">
        <f t="shared" si="210"/>
        <v>1</v>
      </c>
      <c r="F4487" s="36">
        <f>IFERROR(LIMPIA('DETALLE DE CONEXIONES'!N4487,1),0)</f>
        <v>0</v>
      </c>
      <c r="G4487" s="36" t="str">
        <f>LEFT('DETALLE DE CONEXIONES'!BE4487,3)</f>
        <v/>
      </c>
      <c r="H4487" s="36" t="str">
        <f>RIGHT('DETALLE DE CONEXIONES'!AK4487,2)</f>
        <v/>
      </c>
      <c r="I4487" s="36" t="str">
        <f>LEFT('DETALLE DE CONEXIONES'!AK4487,3)</f>
        <v/>
      </c>
      <c r="J4487" s="36" t="str">
        <f>LEFT('DETALLE DE CONEXIONES'!M4487,3)</f>
        <v/>
      </c>
      <c r="K4487" s="36" t="str">
        <f>IF(LEN('DETALLE DE CONEXIONES'!M4487)&lt;12,(RIGHT('DETALLE DE CONEXIONES'!M4487,5)),(RIGHT('DETALLE DE CONEXIONES'!M4487,6)))</f>
        <v/>
      </c>
      <c r="L4487" s="36">
        <f>IF(C4487="Saliente Local",(IFERROR((LIMPIA(J4487,1)),0)),0)</f>
        <v>0</v>
      </c>
      <c r="M4487" s="36">
        <f>IF(C4487="Saliente Nacional",(IFERROR((LIMPIA(J4487,1)),0)),0)</f>
        <v>0</v>
      </c>
      <c r="N4487" s="36">
        <f>IF(C4487="Saliente Internacional",(IFERROR((LIMPIA(J4487,1)),0)),0)</f>
        <v>0</v>
      </c>
      <c r="O4487" s="36">
        <f>IF(C4487="Saliente Local",(IFERROR((LIMPIA(K4487,1)),0)),0)</f>
        <v>0</v>
      </c>
      <c r="P4487" s="36">
        <f>IF(C4487="Saliente Nacional",(IFERROR((LIMPIA(K4487,1)),0)),0)</f>
        <v>0</v>
      </c>
      <c r="Q4487" s="36">
        <f>IF(C4487="Saliente Internacional",(IFERROR((LIMPIA(K4487,1)),0)),0)</f>
        <v>0</v>
      </c>
      <c r="R4487" s="36">
        <f t="shared" si="211"/>
        <v>0</v>
      </c>
      <c r="S4487" s="36">
        <f t="shared" si="212"/>
        <v>0</v>
      </c>
    </row>
    <row r="4488" spans="1:19" x14ac:dyDescent="0.25">
      <c r="A4488" s="101">
        <f>'DETALLE DE CONEXIONES'!P4488</f>
        <v>0</v>
      </c>
      <c r="B4488" s="36">
        <f>'DETALLE DE CONEXIONES'!I4488</f>
        <v>0</v>
      </c>
      <c r="C4488" s="36">
        <f>'DETALLE DE CONEXIONES'!BB4488</f>
        <v>0</v>
      </c>
      <c r="D4488" s="36">
        <f>'DETALLE DE CONEXIONES'!E4488</f>
        <v>0</v>
      </c>
      <c r="E4488" s="36">
        <f t="shared" si="210"/>
        <v>1</v>
      </c>
      <c r="F4488" s="36">
        <f>IFERROR(LIMPIA('DETALLE DE CONEXIONES'!N4488,1),0)</f>
        <v>0</v>
      </c>
      <c r="G4488" s="36" t="str">
        <f>LEFT('DETALLE DE CONEXIONES'!BE4488,3)</f>
        <v/>
      </c>
      <c r="H4488" s="36" t="str">
        <f>RIGHT('DETALLE DE CONEXIONES'!AK4488,2)</f>
        <v/>
      </c>
      <c r="I4488" s="36" t="str">
        <f>LEFT('DETALLE DE CONEXIONES'!AK4488,3)</f>
        <v/>
      </c>
      <c r="J4488" s="36" t="str">
        <f>LEFT('DETALLE DE CONEXIONES'!M4488,3)</f>
        <v/>
      </c>
      <c r="K4488" s="36" t="str">
        <f>IF(LEN('DETALLE DE CONEXIONES'!M4488)&lt;12,(RIGHT('DETALLE DE CONEXIONES'!M4488,5)),(RIGHT('DETALLE DE CONEXIONES'!M4488,6)))</f>
        <v/>
      </c>
      <c r="L4488" s="36">
        <f>IF(C4488="Saliente Local",(IFERROR((LIMPIA(J4488,1)),0)),0)</f>
        <v>0</v>
      </c>
      <c r="M4488" s="36">
        <f>IF(C4488="Saliente Nacional",(IFERROR((LIMPIA(J4488,1)),0)),0)</f>
        <v>0</v>
      </c>
      <c r="N4488" s="36">
        <f>IF(C4488="Saliente Internacional",(IFERROR((LIMPIA(J4488,1)),0)),0)</f>
        <v>0</v>
      </c>
      <c r="O4488" s="36">
        <f>IF(C4488="Saliente Local",(IFERROR((LIMPIA(K4488,1)),0)),0)</f>
        <v>0</v>
      </c>
      <c r="P4488" s="36">
        <f>IF(C4488="Saliente Nacional",(IFERROR((LIMPIA(K4488,1)),0)),0)</f>
        <v>0</v>
      </c>
      <c r="Q4488" s="36">
        <f>IF(C4488="Saliente Internacional",(IFERROR((LIMPIA(K4488,1)),0)),0)</f>
        <v>0</v>
      </c>
      <c r="R4488" s="36">
        <f t="shared" si="211"/>
        <v>0</v>
      </c>
      <c r="S4488" s="36">
        <f t="shared" si="212"/>
        <v>0</v>
      </c>
    </row>
    <row r="4489" spans="1:19" x14ac:dyDescent="0.25">
      <c r="A4489" s="101">
        <f>'DETALLE DE CONEXIONES'!P4489</f>
        <v>0</v>
      </c>
      <c r="B4489" s="36">
        <f>'DETALLE DE CONEXIONES'!I4489</f>
        <v>0</v>
      </c>
      <c r="C4489" s="36">
        <f>'DETALLE DE CONEXIONES'!BB4489</f>
        <v>0</v>
      </c>
      <c r="D4489" s="36">
        <f>'DETALLE DE CONEXIONES'!E4489</f>
        <v>0</v>
      </c>
      <c r="E4489" s="36">
        <f t="shared" si="210"/>
        <v>1</v>
      </c>
      <c r="F4489" s="36">
        <f>IFERROR(LIMPIA('DETALLE DE CONEXIONES'!N4489,1),0)</f>
        <v>0</v>
      </c>
      <c r="G4489" s="36" t="str">
        <f>LEFT('DETALLE DE CONEXIONES'!BE4489,3)</f>
        <v/>
      </c>
      <c r="H4489" s="36" t="str">
        <f>RIGHT('DETALLE DE CONEXIONES'!AK4489,2)</f>
        <v/>
      </c>
      <c r="I4489" s="36" t="str">
        <f>LEFT('DETALLE DE CONEXIONES'!AK4489,3)</f>
        <v/>
      </c>
      <c r="J4489" s="36" t="str">
        <f>LEFT('DETALLE DE CONEXIONES'!M4489,3)</f>
        <v/>
      </c>
      <c r="K4489" s="36" t="str">
        <f>IF(LEN('DETALLE DE CONEXIONES'!M4489)&lt;12,(RIGHT('DETALLE DE CONEXIONES'!M4489,5)),(RIGHT('DETALLE DE CONEXIONES'!M4489,6)))</f>
        <v/>
      </c>
      <c r="L4489" s="36">
        <f>IF(C4489="Saliente Local",(IFERROR((LIMPIA(J4489,1)),0)),0)</f>
        <v>0</v>
      </c>
      <c r="M4489" s="36">
        <f>IF(C4489="Saliente Nacional",(IFERROR((LIMPIA(J4489,1)),0)),0)</f>
        <v>0</v>
      </c>
      <c r="N4489" s="36">
        <f>IF(C4489="Saliente Internacional",(IFERROR((LIMPIA(J4489,1)),0)),0)</f>
        <v>0</v>
      </c>
      <c r="O4489" s="36">
        <f>IF(C4489="Saliente Local",(IFERROR((LIMPIA(K4489,1)),0)),0)</f>
        <v>0</v>
      </c>
      <c r="P4489" s="36">
        <f>IF(C4489="Saliente Nacional",(IFERROR((LIMPIA(K4489,1)),0)),0)</f>
        <v>0</v>
      </c>
      <c r="Q4489" s="36">
        <f>IF(C4489="Saliente Internacional",(IFERROR((LIMPIA(K4489,1)),0)),0)</f>
        <v>0</v>
      </c>
      <c r="R4489" s="36">
        <f t="shared" si="211"/>
        <v>0</v>
      </c>
      <c r="S4489" s="36">
        <f t="shared" si="212"/>
        <v>0</v>
      </c>
    </row>
    <row r="4490" spans="1:19" x14ac:dyDescent="0.25">
      <c r="A4490" s="101">
        <f>'DETALLE DE CONEXIONES'!P4490</f>
        <v>0</v>
      </c>
      <c r="B4490" s="36">
        <f>'DETALLE DE CONEXIONES'!I4490</f>
        <v>0</v>
      </c>
      <c r="C4490" s="36">
        <f>'DETALLE DE CONEXIONES'!BB4490</f>
        <v>0</v>
      </c>
      <c r="D4490" s="36">
        <f>'DETALLE DE CONEXIONES'!E4490</f>
        <v>0</v>
      </c>
      <c r="E4490" s="36">
        <f t="shared" si="210"/>
        <v>1</v>
      </c>
      <c r="F4490" s="36">
        <f>IFERROR(LIMPIA('DETALLE DE CONEXIONES'!N4490,1),0)</f>
        <v>0</v>
      </c>
      <c r="G4490" s="36" t="str">
        <f>LEFT('DETALLE DE CONEXIONES'!BE4490,3)</f>
        <v/>
      </c>
      <c r="H4490" s="36" t="str">
        <f>RIGHT('DETALLE DE CONEXIONES'!AK4490,2)</f>
        <v/>
      </c>
      <c r="I4490" s="36" t="str">
        <f>LEFT('DETALLE DE CONEXIONES'!AK4490,3)</f>
        <v/>
      </c>
      <c r="J4490" s="36" t="str">
        <f>LEFT('DETALLE DE CONEXIONES'!M4490,3)</f>
        <v/>
      </c>
      <c r="K4490" s="36" t="str">
        <f>IF(LEN('DETALLE DE CONEXIONES'!M4490)&lt;12,(RIGHT('DETALLE DE CONEXIONES'!M4490,5)),(RIGHT('DETALLE DE CONEXIONES'!M4490,6)))</f>
        <v/>
      </c>
      <c r="L4490" s="36">
        <f>IF(C4490="Saliente Local",(IFERROR((LIMPIA(J4490,1)),0)),0)</f>
        <v>0</v>
      </c>
      <c r="M4490" s="36">
        <f>IF(C4490="Saliente Nacional",(IFERROR((LIMPIA(J4490,1)),0)),0)</f>
        <v>0</v>
      </c>
      <c r="N4490" s="36">
        <f>IF(C4490="Saliente Internacional",(IFERROR((LIMPIA(J4490,1)),0)),0)</f>
        <v>0</v>
      </c>
      <c r="O4490" s="36">
        <f>IF(C4490="Saliente Local",(IFERROR((LIMPIA(K4490,1)),0)),0)</f>
        <v>0</v>
      </c>
      <c r="P4490" s="36">
        <f>IF(C4490="Saliente Nacional",(IFERROR((LIMPIA(K4490,1)),0)),0)</f>
        <v>0</v>
      </c>
      <c r="Q4490" s="36">
        <f>IF(C4490="Saliente Internacional",(IFERROR((LIMPIA(K4490,1)),0)),0)</f>
        <v>0</v>
      </c>
      <c r="R4490" s="36">
        <f t="shared" si="211"/>
        <v>0</v>
      </c>
      <c r="S4490" s="36">
        <f t="shared" si="212"/>
        <v>0</v>
      </c>
    </row>
    <row r="4491" spans="1:19" x14ac:dyDescent="0.25">
      <c r="A4491" s="101">
        <f>'DETALLE DE CONEXIONES'!P4491</f>
        <v>0</v>
      </c>
      <c r="B4491" s="36">
        <f>'DETALLE DE CONEXIONES'!I4491</f>
        <v>0</v>
      </c>
      <c r="C4491" s="36">
        <f>'DETALLE DE CONEXIONES'!BB4491</f>
        <v>0</v>
      </c>
      <c r="D4491" s="36">
        <f>'DETALLE DE CONEXIONES'!E4491</f>
        <v>0</v>
      </c>
      <c r="E4491" s="36">
        <f t="shared" si="210"/>
        <v>1</v>
      </c>
      <c r="F4491" s="36">
        <f>IFERROR(LIMPIA('DETALLE DE CONEXIONES'!N4491,1),0)</f>
        <v>0</v>
      </c>
      <c r="G4491" s="36" t="str">
        <f>LEFT('DETALLE DE CONEXIONES'!BE4491,3)</f>
        <v/>
      </c>
      <c r="H4491" s="36" t="str">
        <f>RIGHT('DETALLE DE CONEXIONES'!AK4491,2)</f>
        <v/>
      </c>
      <c r="I4491" s="36" t="str">
        <f>LEFT('DETALLE DE CONEXIONES'!AK4491,3)</f>
        <v/>
      </c>
      <c r="J4491" s="36" t="str">
        <f>LEFT('DETALLE DE CONEXIONES'!M4491,3)</f>
        <v/>
      </c>
      <c r="K4491" s="36" t="str">
        <f>IF(LEN('DETALLE DE CONEXIONES'!M4491)&lt;12,(RIGHT('DETALLE DE CONEXIONES'!M4491,5)),(RIGHT('DETALLE DE CONEXIONES'!M4491,6)))</f>
        <v/>
      </c>
      <c r="L4491" s="36">
        <f>IF(C4491="Saliente Local",(IFERROR((LIMPIA(J4491,1)),0)),0)</f>
        <v>0</v>
      </c>
      <c r="M4491" s="36">
        <f>IF(C4491="Saliente Nacional",(IFERROR((LIMPIA(J4491,1)),0)),0)</f>
        <v>0</v>
      </c>
      <c r="N4491" s="36">
        <f>IF(C4491="Saliente Internacional",(IFERROR((LIMPIA(J4491,1)),0)),0)</f>
        <v>0</v>
      </c>
      <c r="O4491" s="36">
        <f>IF(C4491="Saliente Local",(IFERROR((LIMPIA(K4491,1)),0)),0)</f>
        <v>0</v>
      </c>
      <c r="P4491" s="36">
        <f>IF(C4491="Saliente Nacional",(IFERROR((LIMPIA(K4491,1)),0)),0)</f>
        <v>0</v>
      </c>
      <c r="Q4491" s="36">
        <f>IF(C4491="Saliente Internacional",(IFERROR((LIMPIA(K4491,1)),0)),0)</f>
        <v>0</v>
      </c>
      <c r="R4491" s="36">
        <f t="shared" si="211"/>
        <v>0</v>
      </c>
      <c r="S4491" s="36">
        <f t="shared" si="212"/>
        <v>0</v>
      </c>
    </row>
    <row r="4492" spans="1:19" x14ac:dyDescent="0.25">
      <c r="A4492" s="101">
        <f>'DETALLE DE CONEXIONES'!P4492</f>
        <v>0</v>
      </c>
      <c r="B4492" s="36">
        <f>'DETALLE DE CONEXIONES'!I4492</f>
        <v>0</v>
      </c>
      <c r="C4492" s="36">
        <f>'DETALLE DE CONEXIONES'!BB4492</f>
        <v>0</v>
      </c>
      <c r="D4492" s="36">
        <f>'DETALLE DE CONEXIONES'!E4492</f>
        <v>0</v>
      </c>
      <c r="E4492" s="36">
        <f t="shared" si="210"/>
        <v>1</v>
      </c>
      <c r="F4492" s="36">
        <f>IFERROR(LIMPIA('DETALLE DE CONEXIONES'!N4492,1),0)</f>
        <v>0</v>
      </c>
      <c r="G4492" s="36" t="str">
        <f>LEFT('DETALLE DE CONEXIONES'!BE4492,3)</f>
        <v/>
      </c>
      <c r="H4492" s="36" t="str">
        <f>RIGHT('DETALLE DE CONEXIONES'!AK4492,2)</f>
        <v/>
      </c>
      <c r="I4492" s="36" t="str">
        <f>LEFT('DETALLE DE CONEXIONES'!AK4492,3)</f>
        <v/>
      </c>
      <c r="J4492" s="36" t="str">
        <f>LEFT('DETALLE DE CONEXIONES'!M4492,3)</f>
        <v/>
      </c>
      <c r="K4492" s="36" t="str">
        <f>IF(LEN('DETALLE DE CONEXIONES'!M4492)&lt;12,(RIGHT('DETALLE DE CONEXIONES'!M4492,5)),(RIGHT('DETALLE DE CONEXIONES'!M4492,6)))</f>
        <v/>
      </c>
      <c r="L4492" s="36">
        <f>IF(C4492="Saliente Local",(IFERROR((LIMPIA(J4492,1)),0)),0)</f>
        <v>0</v>
      </c>
      <c r="M4492" s="36">
        <f>IF(C4492="Saliente Nacional",(IFERROR((LIMPIA(J4492,1)),0)),0)</f>
        <v>0</v>
      </c>
      <c r="N4492" s="36">
        <f>IF(C4492="Saliente Internacional",(IFERROR((LIMPIA(J4492,1)),0)),0)</f>
        <v>0</v>
      </c>
      <c r="O4492" s="36">
        <f>IF(C4492="Saliente Local",(IFERROR((LIMPIA(K4492,1)),0)),0)</f>
        <v>0</v>
      </c>
      <c r="P4492" s="36">
        <f>IF(C4492="Saliente Nacional",(IFERROR((LIMPIA(K4492,1)),0)),0)</f>
        <v>0</v>
      </c>
      <c r="Q4492" s="36">
        <f>IF(C4492="Saliente Internacional",(IFERROR((LIMPIA(K4492,1)),0)),0)</f>
        <v>0</v>
      </c>
      <c r="R4492" s="36">
        <f t="shared" si="211"/>
        <v>0</v>
      </c>
      <c r="S4492" s="36">
        <f t="shared" si="212"/>
        <v>0</v>
      </c>
    </row>
    <row r="4493" spans="1:19" x14ac:dyDescent="0.25">
      <c r="A4493" s="101">
        <f>'DETALLE DE CONEXIONES'!P4493</f>
        <v>0</v>
      </c>
      <c r="B4493" s="36">
        <f>'DETALLE DE CONEXIONES'!I4493</f>
        <v>0</v>
      </c>
      <c r="C4493" s="36">
        <f>'DETALLE DE CONEXIONES'!BB4493</f>
        <v>0</v>
      </c>
      <c r="D4493" s="36">
        <f>'DETALLE DE CONEXIONES'!E4493</f>
        <v>0</v>
      </c>
      <c r="E4493" s="36">
        <f t="shared" si="210"/>
        <v>1</v>
      </c>
      <c r="F4493" s="36">
        <f>IFERROR(LIMPIA('DETALLE DE CONEXIONES'!N4493,1),0)</f>
        <v>0</v>
      </c>
      <c r="G4493" s="36" t="str">
        <f>LEFT('DETALLE DE CONEXIONES'!BE4493,3)</f>
        <v/>
      </c>
      <c r="H4493" s="36" t="str">
        <f>RIGHT('DETALLE DE CONEXIONES'!AK4493,2)</f>
        <v/>
      </c>
      <c r="I4493" s="36" t="str">
        <f>LEFT('DETALLE DE CONEXIONES'!AK4493,3)</f>
        <v/>
      </c>
      <c r="J4493" s="36" t="str">
        <f>LEFT('DETALLE DE CONEXIONES'!M4493,3)</f>
        <v/>
      </c>
      <c r="K4493" s="36" t="str">
        <f>IF(LEN('DETALLE DE CONEXIONES'!M4493)&lt;12,(RIGHT('DETALLE DE CONEXIONES'!M4493,5)),(RIGHT('DETALLE DE CONEXIONES'!M4493,6)))</f>
        <v/>
      </c>
      <c r="L4493" s="36">
        <f>IF(C4493="Saliente Local",(IFERROR((LIMPIA(J4493,1)),0)),0)</f>
        <v>0</v>
      </c>
      <c r="M4493" s="36">
        <f>IF(C4493="Saliente Nacional",(IFERROR((LIMPIA(J4493,1)),0)),0)</f>
        <v>0</v>
      </c>
      <c r="N4493" s="36">
        <f>IF(C4493="Saliente Internacional",(IFERROR((LIMPIA(J4493,1)),0)),0)</f>
        <v>0</v>
      </c>
      <c r="O4493" s="36">
        <f>IF(C4493="Saliente Local",(IFERROR((LIMPIA(K4493,1)),0)),0)</f>
        <v>0</v>
      </c>
      <c r="P4493" s="36">
        <f>IF(C4493="Saliente Nacional",(IFERROR((LIMPIA(K4493,1)),0)),0)</f>
        <v>0</v>
      </c>
      <c r="Q4493" s="36">
        <f>IF(C4493="Saliente Internacional",(IFERROR((LIMPIA(K4493,1)),0)),0)</f>
        <v>0</v>
      </c>
      <c r="R4493" s="36">
        <f t="shared" si="211"/>
        <v>0</v>
      </c>
      <c r="S4493" s="36">
        <f t="shared" si="212"/>
        <v>0</v>
      </c>
    </row>
    <row r="4494" spans="1:19" x14ac:dyDescent="0.25">
      <c r="A4494" s="101">
        <f>'DETALLE DE CONEXIONES'!P4494</f>
        <v>0</v>
      </c>
      <c r="B4494" s="36">
        <f>'DETALLE DE CONEXIONES'!I4494</f>
        <v>0</v>
      </c>
      <c r="C4494" s="36">
        <f>'DETALLE DE CONEXIONES'!BB4494</f>
        <v>0</v>
      </c>
      <c r="D4494" s="36">
        <f>'DETALLE DE CONEXIONES'!E4494</f>
        <v>0</v>
      </c>
      <c r="E4494" s="36">
        <f t="shared" si="210"/>
        <v>1</v>
      </c>
      <c r="F4494" s="36">
        <f>IFERROR(LIMPIA('DETALLE DE CONEXIONES'!N4494,1),0)</f>
        <v>0</v>
      </c>
      <c r="G4494" s="36" t="str">
        <f>LEFT('DETALLE DE CONEXIONES'!BE4494,3)</f>
        <v/>
      </c>
      <c r="H4494" s="36" t="str">
        <f>RIGHT('DETALLE DE CONEXIONES'!AK4494,2)</f>
        <v/>
      </c>
      <c r="I4494" s="36" t="str">
        <f>LEFT('DETALLE DE CONEXIONES'!AK4494,3)</f>
        <v/>
      </c>
      <c r="J4494" s="36" t="str">
        <f>LEFT('DETALLE DE CONEXIONES'!M4494,3)</f>
        <v/>
      </c>
      <c r="K4494" s="36" t="str">
        <f>IF(LEN('DETALLE DE CONEXIONES'!M4494)&lt;12,(RIGHT('DETALLE DE CONEXIONES'!M4494,5)),(RIGHT('DETALLE DE CONEXIONES'!M4494,6)))</f>
        <v/>
      </c>
      <c r="L4494" s="36">
        <f>IF(C4494="Saliente Local",(IFERROR((LIMPIA(J4494,1)),0)),0)</f>
        <v>0</v>
      </c>
      <c r="M4494" s="36">
        <f>IF(C4494="Saliente Nacional",(IFERROR((LIMPIA(J4494,1)),0)),0)</f>
        <v>0</v>
      </c>
      <c r="N4494" s="36">
        <f>IF(C4494="Saliente Internacional",(IFERROR((LIMPIA(J4494,1)),0)),0)</f>
        <v>0</v>
      </c>
      <c r="O4494" s="36">
        <f>IF(C4494="Saliente Local",(IFERROR((LIMPIA(K4494,1)),0)),0)</f>
        <v>0</v>
      </c>
      <c r="P4494" s="36">
        <f>IF(C4494="Saliente Nacional",(IFERROR((LIMPIA(K4494,1)),0)),0)</f>
        <v>0</v>
      </c>
      <c r="Q4494" s="36">
        <f>IF(C4494="Saliente Internacional",(IFERROR((LIMPIA(K4494,1)),0)),0)</f>
        <v>0</v>
      </c>
      <c r="R4494" s="36">
        <f t="shared" si="211"/>
        <v>0</v>
      </c>
      <c r="S4494" s="36">
        <f t="shared" si="212"/>
        <v>0</v>
      </c>
    </row>
    <row r="4495" spans="1:19" x14ac:dyDescent="0.25">
      <c r="A4495" s="101">
        <f>'DETALLE DE CONEXIONES'!P4495</f>
        <v>0</v>
      </c>
      <c r="B4495" s="36">
        <f>'DETALLE DE CONEXIONES'!I4495</f>
        <v>0</v>
      </c>
      <c r="C4495" s="36">
        <f>'DETALLE DE CONEXIONES'!BB4495</f>
        <v>0</v>
      </c>
      <c r="D4495" s="36">
        <f>'DETALLE DE CONEXIONES'!E4495</f>
        <v>0</v>
      </c>
      <c r="E4495" s="36">
        <f t="shared" si="210"/>
        <v>1</v>
      </c>
      <c r="F4495" s="36">
        <f>IFERROR(LIMPIA('DETALLE DE CONEXIONES'!N4495,1),0)</f>
        <v>0</v>
      </c>
      <c r="G4495" s="36" t="str">
        <f>LEFT('DETALLE DE CONEXIONES'!BE4495,3)</f>
        <v/>
      </c>
      <c r="H4495" s="36" t="str">
        <f>RIGHT('DETALLE DE CONEXIONES'!AK4495,2)</f>
        <v/>
      </c>
      <c r="I4495" s="36" t="str">
        <f>LEFT('DETALLE DE CONEXIONES'!AK4495,3)</f>
        <v/>
      </c>
      <c r="J4495" s="36" t="str">
        <f>LEFT('DETALLE DE CONEXIONES'!M4495,3)</f>
        <v/>
      </c>
      <c r="K4495" s="36" t="str">
        <f>IF(LEN('DETALLE DE CONEXIONES'!M4495)&lt;12,(RIGHT('DETALLE DE CONEXIONES'!M4495,5)),(RIGHT('DETALLE DE CONEXIONES'!M4495,6)))</f>
        <v/>
      </c>
      <c r="L4495" s="36">
        <f>IF(C4495="Saliente Local",(IFERROR((LIMPIA(J4495,1)),0)),0)</f>
        <v>0</v>
      </c>
      <c r="M4495" s="36">
        <f>IF(C4495="Saliente Nacional",(IFERROR((LIMPIA(J4495,1)),0)),0)</f>
        <v>0</v>
      </c>
      <c r="N4495" s="36">
        <f>IF(C4495="Saliente Internacional",(IFERROR((LIMPIA(J4495,1)),0)),0)</f>
        <v>0</v>
      </c>
      <c r="O4495" s="36">
        <f>IF(C4495="Saliente Local",(IFERROR((LIMPIA(K4495,1)),0)),0)</f>
        <v>0</v>
      </c>
      <c r="P4495" s="36">
        <f>IF(C4495="Saliente Nacional",(IFERROR((LIMPIA(K4495,1)),0)),0)</f>
        <v>0</v>
      </c>
      <c r="Q4495" s="36">
        <f>IF(C4495="Saliente Internacional",(IFERROR((LIMPIA(K4495,1)),0)),0)</f>
        <v>0</v>
      </c>
      <c r="R4495" s="36">
        <f t="shared" si="211"/>
        <v>0</v>
      </c>
      <c r="S4495" s="36">
        <f t="shared" si="212"/>
        <v>0</v>
      </c>
    </row>
    <row r="4496" spans="1:19" x14ac:dyDescent="0.25">
      <c r="A4496" s="101">
        <f>'DETALLE DE CONEXIONES'!P4496</f>
        <v>0</v>
      </c>
      <c r="B4496" s="36">
        <f>'DETALLE DE CONEXIONES'!I4496</f>
        <v>0</v>
      </c>
      <c r="C4496" s="36">
        <f>'DETALLE DE CONEXIONES'!BB4496</f>
        <v>0</v>
      </c>
      <c r="D4496" s="36">
        <f>'DETALLE DE CONEXIONES'!E4496</f>
        <v>0</v>
      </c>
      <c r="E4496" s="36">
        <f t="shared" si="210"/>
        <v>1</v>
      </c>
      <c r="F4496" s="36">
        <f>IFERROR(LIMPIA('DETALLE DE CONEXIONES'!N4496,1),0)</f>
        <v>0</v>
      </c>
      <c r="G4496" s="36" t="str">
        <f>LEFT('DETALLE DE CONEXIONES'!BE4496,3)</f>
        <v/>
      </c>
      <c r="H4496" s="36" t="str">
        <f>RIGHT('DETALLE DE CONEXIONES'!AK4496,2)</f>
        <v/>
      </c>
      <c r="I4496" s="36" t="str">
        <f>LEFT('DETALLE DE CONEXIONES'!AK4496,3)</f>
        <v/>
      </c>
      <c r="J4496" s="36" t="str">
        <f>LEFT('DETALLE DE CONEXIONES'!M4496,3)</f>
        <v/>
      </c>
      <c r="K4496" s="36" t="str">
        <f>IF(LEN('DETALLE DE CONEXIONES'!M4496)&lt;12,(RIGHT('DETALLE DE CONEXIONES'!M4496,5)),(RIGHT('DETALLE DE CONEXIONES'!M4496,6)))</f>
        <v/>
      </c>
      <c r="L4496" s="36">
        <f>IF(C4496="Saliente Local",(IFERROR((LIMPIA(J4496,1)),0)),0)</f>
        <v>0</v>
      </c>
      <c r="M4496" s="36">
        <f>IF(C4496="Saliente Nacional",(IFERROR((LIMPIA(J4496,1)),0)),0)</f>
        <v>0</v>
      </c>
      <c r="N4496" s="36">
        <f>IF(C4496="Saliente Internacional",(IFERROR((LIMPIA(J4496,1)),0)),0)</f>
        <v>0</v>
      </c>
      <c r="O4496" s="36">
        <f>IF(C4496="Saliente Local",(IFERROR((LIMPIA(K4496,1)),0)),0)</f>
        <v>0</v>
      </c>
      <c r="P4496" s="36">
        <f>IF(C4496="Saliente Nacional",(IFERROR((LIMPIA(K4496,1)),0)),0)</f>
        <v>0</v>
      </c>
      <c r="Q4496" s="36">
        <f>IF(C4496="Saliente Internacional",(IFERROR((LIMPIA(K4496,1)),0)),0)</f>
        <v>0</v>
      </c>
      <c r="R4496" s="36">
        <f t="shared" si="211"/>
        <v>0</v>
      </c>
      <c r="S4496" s="36">
        <f t="shared" si="212"/>
        <v>0</v>
      </c>
    </row>
    <row r="4497" spans="1:19" x14ac:dyDescent="0.25">
      <c r="A4497" s="101">
        <f>'DETALLE DE CONEXIONES'!P4497</f>
        <v>0</v>
      </c>
      <c r="B4497" s="36">
        <f>'DETALLE DE CONEXIONES'!I4497</f>
        <v>0</v>
      </c>
      <c r="C4497" s="36">
        <f>'DETALLE DE CONEXIONES'!BB4497</f>
        <v>0</v>
      </c>
      <c r="D4497" s="36">
        <f>'DETALLE DE CONEXIONES'!E4497</f>
        <v>0</v>
      </c>
      <c r="E4497" s="36">
        <f t="shared" si="210"/>
        <v>1</v>
      </c>
      <c r="F4497" s="36">
        <f>IFERROR(LIMPIA('DETALLE DE CONEXIONES'!N4497,1),0)</f>
        <v>0</v>
      </c>
      <c r="G4497" s="36" t="str">
        <f>LEFT('DETALLE DE CONEXIONES'!BE4497,3)</f>
        <v/>
      </c>
      <c r="H4497" s="36" t="str">
        <f>RIGHT('DETALLE DE CONEXIONES'!AK4497,2)</f>
        <v/>
      </c>
      <c r="I4497" s="36" t="str">
        <f>LEFT('DETALLE DE CONEXIONES'!AK4497,3)</f>
        <v/>
      </c>
      <c r="J4497" s="36" t="str">
        <f>LEFT('DETALLE DE CONEXIONES'!M4497,3)</f>
        <v/>
      </c>
      <c r="K4497" s="36" t="str">
        <f>IF(LEN('DETALLE DE CONEXIONES'!M4497)&lt;12,(RIGHT('DETALLE DE CONEXIONES'!M4497,5)),(RIGHT('DETALLE DE CONEXIONES'!M4497,6)))</f>
        <v/>
      </c>
      <c r="L4497" s="36">
        <f>IF(C4497="Saliente Local",(IFERROR((LIMPIA(J4497,1)),0)),0)</f>
        <v>0</v>
      </c>
      <c r="M4497" s="36">
        <f>IF(C4497="Saliente Nacional",(IFERROR((LIMPIA(J4497,1)),0)),0)</f>
        <v>0</v>
      </c>
      <c r="N4497" s="36">
        <f>IF(C4497="Saliente Internacional",(IFERROR((LIMPIA(J4497,1)),0)),0)</f>
        <v>0</v>
      </c>
      <c r="O4497" s="36">
        <f>IF(C4497="Saliente Local",(IFERROR((LIMPIA(K4497,1)),0)),0)</f>
        <v>0</v>
      </c>
      <c r="P4497" s="36">
        <f>IF(C4497="Saliente Nacional",(IFERROR((LIMPIA(K4497,1)),0)),0)</f>
        <v>0</v>
      </c>
      <c r="Q4497" s="36">
        <f>IF(C4497="Saliente Internacional",(IFERROR((LIMPIA(K4497,1)),0)),0)</f>
        <v>0</v>
      </c>
      <c r="R4497" s="36">
        <f t="shared" si="211"/>
        <v>0</v>
      </c>
      <c r="S4497" s="36">
        <f t="shared" si="212"/>
        <v>0</v>
      </c>
    </row>
    <row r="4498" spans="1:19" x14ac:dyDescent="0.25">
      <c r="A4498" s="101">
        <f>'DETALLE DE CONEXIONES'!P4498</f>
        <v>0</v>
      </c>
      <c r="B4498" s="36">
        <f>'DETALLE DE CONEXIONES'!I4498</f>
        <v>0</v>
      </c>
      <c r="C4498" s="36">
        <f>'DETALLE DE CONEXIONES'!BB4498</f>
        <v>0</v>
      </c>
      <c r="D4498" s="36">
        <f>'DETALLE DE CONEXIONES'!E4498</f>
        <v>0</v>
      </c>
      <c r="E4498" s="36">
        <f t="shared" si="210"/>
        <v>1</v>
      </c>
      <c r="F4498" s="36">
        <f>IFERROR(LIMPIA('DETALLE DE CONEXIONES'!N4498,1),0)</f>
        <v>0</v>
      </c>
      <c r="G4498" s="36" t="str">
        <f>LEFT('DETALLE DE CONEXIONES'!BE4498,3)</f>
        <v/>
      </c>
      <c r="H4498" s="36" t="str">
        <f>RIGHT('DETALLE DE CONEXIONES'!AK4498,2)</f>
        <v/>
      </c>
      <c r="I4498" s="36" t="str">
        <f>LEFT('DETALLE DE CONEXIONES'!AK4498,3)</f>
        <v/>
      </c>
      <c r="J4498" s="36" t="str">
        <f>LEFT('DETALLE DE CONEXIONES'!M4498,3)</f>
        <v/>
      </c>
      <c r="K4498" s="36" t="str">
        <f>IF(LEN('DETALLE DE CONEXIONES'!M4498)&lt;12,(RIGHT('DETALLE DE CONEXIONES'!M4498,5)),(RIGHT('DETALLE DE CONEXIONES'!M4498,6)))</f>
        <v/>
      </c>
      <c r="L4498" s="36">
        <f>IF(C4498="Saliente Local",(IFERROR((LIMPIA(J4498,1)),0)),0)</f>
        <v>0</v>
      </c>
      <c r="M4498" s="36">
        <f>IF(C4498="Saliente Nacional",(IFERROR((LIMPIA(J4498,1)),0)),0)</f>
        <v>0</v>
      </c>
      <c r="N4498" s="36">
        <f>IF(C4498="Saliente Internacional",(IFERROR((LIMPIA(J4498,1)),0)),0)</f>
        <v>0</v>
      </c>
      <c r="O4498" s="36">
        <f>IF(C4498="Saliente Local",(IFERROR((LIMPIA(K4498,1)),0)),0)</f>
        <v>0</v>
      </c>
      <c r="P4498" s="36">
        <f>IF(C4498="Saliente Nacional",(IFERROR((LIMPIA(K4498,1)),0)),0)</f>
        <v>0</v>
      </c>
      <c r="Q4498" s="36">
        <f>IF(C4498="Saliente Internacional",(IFERROR((LIMPIA(K4498,1)),0)),0)</f>
        <v>0</v>
      </c>
      <c r="R4498" s="36">
        <f t="shared" si="211"/>
        <v>0</v>
      </c>
      <c r="S4498" s="36">
        <f t="shared" si="212"/>
        <v>0</v>
      </c>
    </row>
    <row r="4499" spans="1:19" x14ac:dyDescent="0.25">
      <c r="A4499" s="101">
        <f>'DETALLE DE CONEXIONES'!P4499</f>
        <v>0</v>
      </c>
      <c r="B4499" s="36">
        <f>'DETALLE DE CONEXIONES'!I4499</f>
        <v>0</v>
      </c>
      <c r="C4499" s="36">
        <f>'DETALLE DE CONEXIONES'!BB4499</f>
        <v>0</v>
      </c>
      <c r="D4499" s="36">
        <f>'DETALLE DE CONEXIONES'!E4499</f>
        <v>0</v>
      </c>
      <c r="E4499" s="36">
        <f t="shared" si="210"/>
        <v>1</v>
      </c>
      <c r="F4499" s="36">
        <f>IFERROR(LIMPIA('DETALLE DE CONEXIONES'!N4499,1),0)</f>
        <v>0</v>
      </c>
      <c r="G4499" s="36" t="str">
        <f>LEFT('DETALLE DE CONEXIONES'!BE4499,3)</f>
        <v/>
      </c>
      <c r="H4499" s="36" t="str">
        <f>RIGHT('DETALLE DE CONEXIONES'!AK4499,2)</f>
        <v/>
      </c>
      <c r="I4499" s="36" t="str">
        <f>LEFT('DETALLE DE CONEXIONES'!AK4499,3)</f>
        <v/>
      </c>
      <c r="J4499" s="36" t="str">
        <f>LEFT('DETALLE DE CONEXIONES'!M4499,3)</f>
        <v/>
      </c>
      <c r="K4499" s="36" t="str">
        <f>IF(LEN('DETALLE DE CONEXIONES'!M4499)&lt;12,(RIGHT('DETALLE DE CONEXIONES'!M4499,5)),(RIGHT('DETALLE DE CONEXIONES'!M4499,6)))</f>
        <v/>
      </c>
      <c r="L4499" s="36">
        <f>IF(C4499="Saliente Local",(IFERROR((LIMPIA(J4499,1)),0)),0)</f>
        <v>0</v>
      </c>
      <c r="M4499" s="36">
        <f>IF(C4499="Saliente Nacional",(IFERROR((LIMPIA(J4499,1)),0)),0)</f>
        <v>0</v>
      </c>
      <c r="N4499" s="36">
        <f>IF(C4499="Saliente Internacional",(IFERROR((LIMPIA(J4499,1)),0)),0)</f>
        <v>0</v>
      </c>
      <c r="O4499" s="36">
        <f>IF(C4499="Saliente Local",(IFERROR((LIMPIA(K4499,1)),0)),0)</f>
        <v>0</v>
      </c>
      <c r="P4499" s="36">
        <f>IF(C4499="Saliente Nacional",(IFERROR((LIMPIA(K4499,1)),0)),0)</f>
        <v>0</v>
      </c>
      <c r="Q4499" s="36">
        <f>IF(C4499="Saliente Internacional",(IFERROR((LIMPIA(K4499,1)),0)),0)</f>
        <v>0</v>
      </c>
      <c r="R4499" s="36">
        <f t="shared" si="211"/>
        <v>0</v>
      </c>
      <c r="S4499" s="36">
        <f t="shared" si="212"/>
        <v>0</v>
      </c>
    </row>
    <row r="4500" spans="1:19" x14ac:dyDescent="0.25">
      <c r="A4500" s="101">
        <f>'DETALLE DE CONEXIONES'!P4500</f>
        <v>0</v>
      </c>
      <c r="B4500" s="36">
        <f>'DETALLE DE CONEXIONES'!I4500</f>
        <v>0</v>
      </c>
      <c r="C4500" s="36">
        <f>'DETALLE DE CONEXIONES'!BB4500</f>
        <v>0</v>
      </c>
      <c r="D4500" s="36">
        <f>'DETALLE DE CONEXIONES'!E4500</f>
        <v>0</v>
      </c>
      <c r="E4500" s="36">
        <f t="shared" si="210"/>
        <v>1</v>
      </c>
      <c r="F4500" s="36">
        <f>IFERROR(LIMPIA('DETALLE DE CONEXIONES'!N4500,1),0)</f>
        <v>0</v>
      </c>
      <c r="G4500" s="36" t="str">
        <f>LEFT('DETALLE DE CONEXIONES'!BE4500,3)</f>
        <v/>
      </c>
      <c r="H4500" s="36" t="str">
        <f>RIGHT('DETALLE DE CONEXIONES'!AK4500,2)</f>
        <v/>
      </c>
      <c r="I4500" s="36" t="str">
        <f>LEFT('DETALLE DE CONEXIONES'!AK4500,3)</f>
        <v/>
      </c>
      <c r="J4500" s="36" t="str">
        <f>LEFT('DETALLE DE CONEXIONES'!M4500,3)</f>
        <v/>
      </c>
      <c r="K4500" s="36" t="str">
        <f>IF(LEN('DETALLE DE CONEXIONES'!M4500)&lt;12,(RIGHT('DETALLE DE CONEXIONES'!M4500,5)),(RIGHT('DETALLE DE CONEXIONES'!M4500,6)))</f>
        <v/>
      </c>
      <c r="L4500" s="36">
        <f>IF(C4500="Saliente Local",(IFERROR((LIMPIA(J4500,1)),0)),0)</f>
        <v>0</v>
      </c>
      <c r="M4500" s="36">
        <f>IF(C4500="Saliente Nacional",(IFERROR((LIMPIA(J4500,1)),0)),0)</f>
        <v>0</v>
      </c>
      <c r="N4500" s="36">
        <f>IF(C4500="Saliente Internacional",(IFERROR((LIMPIA(J4500,1)),0)),0)</f>
        <v>0</v>
      </c>
      <c r="O4500" s="36">
        <f>IF(C4500="Saliente Local",(IFERROR((LIMPIA(K4500,1)),0)),0)</f>
        <v>0</v>
      </c>
      <c r="P4500" s="36">
        <f>IF(C4500="Saliente Nacional",(IFERROR((LIMPIA(K4500,1)),0)),0)</f>
        <v>0</v>
      </c>
      <c r="Q4500" s="36">
        <f>IF(C4500="Saliente Internacional",(IFERROR((LIMPIA(K4500,1)),0)),0)</f>
        <v>0</v>
      </c>
      <c r="R4500" s="36">
        <f t="shared" si="211"/>
        <v>0</v>
      </c>
      <c r="S4500" s="36">
        <f t="shared" si="212"/>
        <v>0</v>
      </c>
    </row>
    <row r="4501" spans="1:19" x14ac:dyDescent="0.25">
      <c r="A4501" s="101">
        <f>'DETALLE DE CONEXIONES'!P4501</f>
        <v>0</v>
      </c>
      <c r="B4501" s="36">
        <f>'DETALLE DE CONEXIONES'!I4501</f>
        <v>0</v>
      </c>
      <c r="C4501" s="36">
        <f>'DETALLE DE CONEXIONES'!BB4501</f>
        <v>0</v>
      </c>
      <c r="D4501" s="36">
        <f>'DETALLE DE CONEXIONES'!E4501</f>
        <v>0</v>
      </c>
      <c r="E4501" s="36">
        <f t="shared" si="210"/>
        <v>1</v>
      </c>
      <c r="F4501" s="36">
        <f>IFERROR(LIMPIA('DETALLE DE CONEXIONES'!N4501,1),0)</f>
        <v>0</v>
      </c>
      <c r="G4501" s="36" t="str">
        <f>LEFT('DETALLE DE CONEXIONES'!BE4501,3)</f>
        <v/>
      </c>
      <c r="H4501" s="36" t="str">
        <f>RIGHT('DETALLE DE CONEXIONES'!AK4501,2)</f>
        <v/>
      </c>
      <c r="I4501" s="36" t="str">
        <f>LEFT('DETALLE DE CONEXIONES'!AK4501,3)</f>
        <v/>
      </c>
      <c r="J4501" s="36" t="str">
        <f>LEFT('DETALLE DE CONEXIONES'!M4501,3)</f>
        <v/>
      </c>
      <c r="K4501" s="36" t="str">
        <f>IF(LEN('DETALLE DE CONEXIONES'!M4501)&lt;12,(RIGHT('DETALLE DE CONEXIONES'!M4501,5)),(RIGHT('DETALLE DE CONEXIONES'!M4501,6)))</f>
        <v/>
      </c>
      <c r="L4501" s="36">
        <f>IF(C4501="Saliente Local",(IFERROR((LIMPIA(J4501,1)),0)),0)</f>
        <v>0</v>
      </c>
      <c r="M4501" s="36">
        <f>IF(C4501="Saliente Nacional",(IFERROR((LIMPIA(J4501,1)),0)),0)</f>
        <v>0</v>
      </c>
      <c r="N4501" s="36">
        <f>IF(C4501="Saliente Internacional",(IFERROR((LIMPIA(J4501,1)),0)),0)</f>
        <v>0</v>
      </c>
      <c r="O4501" s="36">
        <f>IF(C4501="Saliente Local",(IFERROR((LIMPIA(K4501,1)),0)),0)</f>
        <v>0</v>
      </c>
      <c r="P4501" s="36">
        <f>IF(C4501="Saliente Nacional",(IFERROR((LIMPIA(K4501,1)),0)),0)</f>
        <v>0</v>
      </c>
      <c r="Q4501" s="36">
        <f>IF(C4501="Saliente Internacional",(IFERROR((LIMPIA(K4501,1)),0)),0)</f>
        <v>0</v>
      </c>
      <c r="R4501" s="36">
        <f t="shared" si="211"/>
        <v>0</v>
      </c>
      <c r="S4501" s="36">
        <f t="shared" si="212"/>
        <v>0</v>
      </c>
    </row>
    <row r="4502" spans="1:19" x14ac:dyDescent="0.25">
      <c r="A4502" s="101">
        <f>'DETALLE DE CONEXIONES'!P4502</f>
        <v>0</v>
      </c>
      <c r="B4502" s="36">
        <f>'DETALLE DE CONEXIONES'!I4502</f>
        <v>0</v>
      </c>
      <c r="C4502" s="36">
        <f>'DETALLE DE CONEXIONES'!BB4502</f>
        <v>0</v>
      </c>
      <c r="D4502" s="36">
        <f>'DETALLE DE CONEXIONES'!E4502</f>
        <v>0</v>
      </c>
      <c r="E4502" s="36">
        <f t="shared" si="210"/>
        <v>1</v>
      </c>
      <c r="F4502" s="36">
        <f>IFERROR(LIMPIA('DETALLE DE CONEXIONES'!N4502,1),0)</f>
        <v>0</v>
      </c>
      <c r="G4502" s="36" t="str">
        <f>LEFT('DETALLE DE CONEXIONES'!BE4502,3)</f>
        <v/>
      </c>
      <c r="H4502" s="36" t="str">
        <f>RIGHT('DETALLE DE CONEXIONES'!AK4502,2)</f>
        <v/>
      </c>
      <c r="I4502" s="36" t="str">
        <f>LEFT('DETALLE DE CONEXIONES'!AK4502,3)</f>
        <v/>
      </c>
      <c r="J4502" s="36" t="str">
        <f>LEFT('DETALLE DE CONEXIONES'!M4502,3)</f>
        <v/>
      </c>
      <c r="K4502" s="36" t="str">
        <f>IF(LEN('DETALLE DE CONEXIONES'!M4502)&lt;12,(RIGHT('DETALLE DE CONEXIONES'!M4502,5)),(RIGHT('DETALLE DE CONEXIONES'!M4502,6)))</f>
        <v/>
      </c>
      <c r="L4502" s="36">
        <f>IF(C4502="Saliente Local",(IFERROR((LIMPIA(J4502,1)),0)),0)</f>
        <v>0</v>
      </c>
      <c r="M4502" s="36">
        <f>IF(C4502="Saliente Nacional",(IFERROR((LIMPIA(J4502,1)),0)),0)</f>
        <v>0</v>
      </c>
      <c r="N4502" s="36">
        <f>IF(C4502="Saliente Internacional",(IFERROR((LIMPIA(J4502,1)),0)),0)</f>
        <v>0</v>
      </c>
      <c r="O4502" s="36">
        <f>IF(C4502="Saliente Local",(IFERROR((LIMPIA(K4502,1)),0)),0)</f>
        <v>0</v>
      </c>
      <c r="P4502" s="36">
        <f>IF(C4502="Saliente Nacional",(IFERROR((LIMPIA(K4502,1)),0)),0)</f>
        <v>0</v>
      </c>
      <c r="Q4502" s="36">
        <f>IF(C4502="Saliente Internacional",(IFERROR((LIMPIA(K4502,1)),0)),0)</f>
        <v>0</v>
      </c>
      <c r="R4502" s="36">
        <f t="shared" si="211"/>
        <v>0</v>
      </c>
      <c r="S4502" s="36">
        <f t="shared" si="212"/>
        <v>0</v>
      </c>
    </row>
    <row r="4503" spans="1:19" x14ac:dyDescent="0.25">
      <c r="A4503" s="101">
        <f>'DETALLE DE CONEXIONES'!P4503</f>
        <v>0</v>
      </c>
      <c r="B4503" s="36">
        <f>'DETALLE DE CONEXIONES'!I4503</f>
        <v>0</v>
      </c>
      <c r="C4503" s="36">
        <f>'DETALLE DE CONEXIONES'!BB4503</f>
        <v>0</v>
      </c>
      <c r="D4503" s="36">
        <f>'DETALLE DE CONEXIONES'!E4503</f>
        <v>0</v>
      </c>
      <c r="E4503" s="36">
        <f t="shared" si="210"/>
        <v>1</v>
      </c>
      <c r="F4503" s="36">
        <f>IFERROR(LIMPIA('DETALLE DE CONEXIONES'!N4503,1),0)</f>
        <v>0</v>
      </c>
      <c r="G4503" s="36" t="str">
        <f>LEFT('DETALLE DE CONEXIONES'!BE4503,3)</f>
        <v/>
      </c>
      <c r="H4503" s="36" t="str">
        <f>RIGHT('DETALLE DE CONEXIONES'!AK4503,2)</f>
        <v/>
      </c>
      <c r="I4503" s="36" t="str">
        <f>LEFT('DETALLE DE CONEXIONES'!AK4503,3)</f>
        <v/>
      </c>
      <c r="J4503" s="36" t="str">
        <f>LEFT('DETALLE DE CONEXIONES'!M4503,3)</f>
        <v/>
      </c>
      <c r="K4503" s="36" t="str">
        <f>IF(LEN('DETALLE DE CONEXIONES'!M4503)&lt;12,(RIGHT('DETALLE DE CONEXIONES'!M4503,5)),(RIGHT('DETALLE DE CONEXIONES'!M4503,6)))</f>
        <v/>
      </c>
      <c r="L4503" s="36">
        <f>IF(C4503="Saliente Local",(IFERROR((LIMPIA(J4503,1)),0)),0)</f>
        <v>0</v>
      </c>
      <c r="M4503" s="36">
        <f>IF(C4503="Saliente Nacional",(IFERROR((LIMPIA(J4503,1)),0)),0)</f>
        <v>0</v>
      </c>
      <c r="N4503" s="36">
        <f>IF(C4503="Saliente Internacional",(IFERROR((LIMPIA(J4503,1)),0)),0)</f>
        <v>0</v>
      </c>
      <c r="O4503" s="36">
        <f>IF(C4503="Saliente Local",(IFERROR((LIMPIA(K4503,1)),0)),0)</f>
        <v>0</v>
      </c>
      <c r="P4503" s="36">
        <f>IF(C4503="Saliente Nacional",(IFERROR((LIMPIA(K4503,1)),0)),0)</f>
        <v>0</v>
      </c>
      <c r="Q4503" s="36">
        <f>IF(C4503="Saliente Internacional",(IFERROR((LIMPIA(K4503,1)),0)),0)</f>
        <v>0</v>
      </c>
      <c r="R4503" s="36">
        <f t="shared" si="211"/>
        <v>0</v>
      </c>
      <c r="S4503" s="36">
        <f t="shared" si="212"/>
        <v>0</v>
      </c>
    </row>
    <row r="4504" spans="1:19" x14ac:dyDescent="0.25">
      <c r="A4504" s="101">
        <f>'DETALLE DE CONEXIONES'!P4504</f>
        <v>0</v>
      </c>
      <c r="B4504" s="36">
        <f>'DETALLE DE CONEXIONES'!I4504</f>
        <v>0</v>
      </c>
      <c r="C4504" s="36">
        <f>'DETALLE DE CONEXIONES'!BB4504</f>
        <v>0</v>
      </c>
      <c r="D4504" s="36">
        <f>'DETALLE DE CONEXIONES'!E4504</f>
        <v>0</v>
      </c>
      <c r="E4504" s="36">
        <f t="shared" si="210"/>
        <v>1</v>
      </c>
      <c r="F4504" s="36">
        <f>IFERROR(LIMPIA('DETALLE DE CONEXIONES'!N4504,1),0)</f>
        <v>0</v>
      </c>
      <c r="G4504" s="36" t="str">
        <f>LEFT('DETALLE DE CONEXIONES'!BE4504,3)</f>
        <v/>
      </c>
      <c r="H4504" s="36" t="str">
        <f>RIGHT('DETALLE DE CONEXIONES'!AK4504,2)</f>
        <v/>
      </c>
      <c r="I4504" s="36" t="str">
        <f>LEFT('DETALLE DE CONEXIONES'!AK4504,3)</f>
        <v/>
      </c>
      <c r="J4504" s="36" t="str">
        <f>LEFT('DETALLE DE CONEXIONES'!M4504,3)</f>
        <v/>
      </c>
      <c r="K4504" s="36" t="str">
        <f>IF(LEN('DETALLE DE CONEXIONES'!M4504)&lt;12,(RIGHT('DETALLE DE CONEXIONES'!M4504,5)),(RIGHT('DETALLE DE CONEXIONES'!M4504,6)))</f>
        <v/>
      </c>
      <c r="L4504" s="36">
        <f>IF(C4504="Saliente Local",(IFERROR((LIMPIA(J4504,1)),0)),0)</f>
        <v>0</v>
      </c>
      <c r="M4504" s="36">
        <f>IF(C4504="Saliente Nacional",(IFERROR((LIMPIA(J4504,1)),0)),0)</f>
        <v>0</v>
      </c>
      <c r="N4504" s="36">
        <f>IF(C4504="Saliente Internacional",(IFERROR((LIMPIA(J4504,1)),0)),0)</f>
        <v>0</v>
      </c>
      <c r="O4504" s="36">
        <f>IF(C4504="Saliente Local",(IFERROR((LIMPIA(K4504,1)),0)),0)</f>
        <v>0</v>
      </c>
      <c r="P4504" s="36">
        <f>IF(C4504="Saliente Nacional",(IFERROR((LIMPIA(K4504,1)),0)),0)</f>
        <v>0</v>
      </c>
      <c r="Q4504" s="36">
        <f>IF(C4504="Saliente Internacional",(IFERROR((LIMPIA(K4504,1)),0)),0)</f>
        <v>0</v>
      </c>
      <c r="R4504" s="36">
        <f t="shared" si="211"/>
        <v>0</v>
      </c>
      <c r="S4504" s="36">
        <f t="shared" si="212"/>
        <v>0</v>
      </c>
    </row>
    <row r="4505" spans="1:19" x14ac:dyDescent="0.25">
      <c r="A4505" s="101">
        <f>'DETALLE DE CONEXIONES'!P4505</f>
        <v>0</v>
      </c>
      <c r="B4505" s="36">
        <f>'DETALLE DE CONEXIONES'!I4505</f>
        <v>0</v>
      </c>
      <c r="C4505" s="36">
        <f>'DETALLE DE CONEXIONES'!BB4505</f>
        <v>0</v>
      </c>
      <c r="D4505" s="36">
        <f>'DETALLE DE CONEXIONES'!E4505</f>
        <v>0</v>
      </c>
      <c r="E4505" s="36">
        <f t="shared" si="210"/>
        <v>1</v>
      </c>
      <c r="F4505" s="36">
        <f>IFERROR(LIMPIA('DETALLE DE CONEXIONES'!N4505,1),0)</f>
        <v>0</v>
      </c>
      <c r="G4505" s="36" t="str">
        <f>LEFT('DETALLE DE CONEXIONES'!BE4505,3)</f>
        <v/>
      </c>
      <c r="H4505" s="36" t="str">
        <f>RIGHT('DETALLE DE CONEXIONES'!AK4505,2)</f>
        <v/>
      </c>
      <c r="I4505" s="36" t="str">
        <f>LEFT('DETALLE DE CONEXIONES'!AK4505,3)</f>
        <v/>
      </c>
      <c r="J4505" s="36" t="str">
        <f>LEFT('DETALLE DE CONEXIONES'!M4505,3)</f>
        <v/>
      </c>
      <c r="K4505" s="36" t="str">
        <f>IF(LEN('DETALLE DE CONEXIONES'!M4505)&lt;12,(RIGHT('DETALLE DE CONEXIONES'!M4505,5)),(RIGHT('DETALLE DE CONEXIONES'!M4505,6)))</f>
        <v/>
      </c>
      <c r="L4505" s="36">
        <f>IF(C4505="Saliente Local",(IFERROR((LIMPIA(J4505,1)),0)),0)</f>
        <v>0</v>
      </c>
      <c r="M4505" s="36">
        <f>IF(C4505="Saliente Nacional",(IFERROR((LIMPIA(J4505,1)),0)),0)</f>
        <v>0</v>
      </c>
      <c r="N4505" s="36">
        <f>IF(C4505="Saliente Internacional",(IFERROR((LIMPIA(J4505,1)),0)),0)</f>
        <v>0</v>
      </c>
      <c r="O4505" s="36">
        <f>IF(C4505="Saliente Local",(IFERROR((LIMPIA(K4505,1)),0)),0)</f>
        <v>0</v>
      </c>
      <c r="P4505" s="36">
        <f>IF(C4505="Saliente Nacional",(IFERROR((LIMPIA(K4505,1)),0)),0)</f>
        <v>0</v>
      </c>
      <c r="Q4505" s="36">
        <f>IF(C4505="Saliente Internacional",(IFERROR((LIMPIA(K4505,1)),0)),0)</f>
        <v>0</v>
      </c>
      <c r="R4505" s="36">
        <f t="shared" si="211"/>
        <v>0</v>
      </c>
      <c r="S4505" s="36">
        <f t="shared" si="212"/>
        <v>0</v>
      </c>
    </row>
    <row r="4506" spans="1:19" x14ac:dyDescent="0.25">
      <c r="A4506" s="101">
        <f>'DETALLE DE CONEXIONES'!P4506</f>
        <v>0</v>
      </c>
      <c r="B4506" s="36">
        <f>'DETALLE DE CONEXIONES'!I4506</f>
        <v>0</v>
      </c>
      <c r="C4506" s="36">
        <f>'DETALLE DE CONEXIONES'!BB4506</f>
        <v>0</v>
      </c>
      <c r="D4506" s="36">
        <f>'DETALLE DE CONEXIONES'!E4506</f>
        <v>0</v>
      </c>
      <c r="E4506" s="36">
        <f t="shared" si="210"/>
        <v>1</v>
      </c>
      <c r="F4506" s="36">
        <f>IFERROR(LIMPIA('DETALLE DE CONEXIONES'!N4506,1),0)</f>
        <v>0</v>
      </c>
      <c r="G4506" s="36" t="str">
        <f>LEFT('DETALLE DE CONEXIONES'!BE4506,3)</f>
        <v/>
      </c>
      <c r="H4506" s="36" t="str">
        <f>RIGHT('DETALLE DE CONEXIONES'!AK4506,2)</f>
        <v/>
      </c>
      <c r="I4506" s="36" t="str">
        <f>LEFT('DETALLE DE CONEXIONES'!AK4506,3)</f>
        <v/>
      </c>
      <c r="J4506" s="36" t="str">
        <f>LEFT('DETALLE DE CONEXIONES'!M4506,3)</f>
        <v/>
      </c>
      <c r="K4506" s="36" t="str">
        <f>IF(LEN('DETALLE DE CONEXIONES'!M4506)&lt;12,(RIGHT('DETALLE DE CONEXIONES'!M4506,5)),(RIGHT('DETALLE DE CONEXIONES'!M4506,6)))</f>
        <v/>
      </c>
      <c r="L4506" s="36">
        <f>IF(C4506="Saliente Local",(IFERROR((LIMPIA(J4506,1)),0)),0)</f>
        <v>0</v>
      </c>
      <c r="M4506" s="36">
        <f>IF(C4506="Saliente Nacional",(IFERROR((LIMPIA(J4506,1)),0)),0)</f>
        <v>0</v>
      </c>
      <c r="N4506" s="36">
        <f>IF(C4506="Saliente Internacional",(IFERROR((LIMPIA(J4506,1)),0)),0)</f>
        <v>0</v>
      </c>
      <c r="O4506" s="36">
        <f>IF(C4506="Saliente Local",(IFERROR((LIMPIA(K4506,1)),0)),0)</f>
        <v>0</v>
      </c>
      <c r="P4506" s="36">
        <f>IF(C4506="Saliente Nacional",(IFERROR((LIMPIA(K4506,1)),0)),0)</f>
        <v>0</v>
      </c>
      <c r="Q4506" s="36">
        <f>IF(C4506="Saliente Internacional",(IFERROR((LIMPIA(K4506,1)),0)),0)</f>
        <v>0</v>
      </c>
      <c r="R4506" s="36">
        <f t="shared" si="211"/>
        <v>0</v>
      </c>
      <c r="S4506" s="36">
        <f t="shared" si="212"/>
        <v>0</v>
      </c>
    </row>
    <row r="4507" spans="1:19" x14ac:dyDescent="0.25">
      <c r="A4507" s="101">
        <f>'DETALLE DE CONEXIONES'!P4507</f>
        <v>0</v>
      </c>
      <c r="B4507" s="36">
        <f>'DETALLE DE CONEXIONES'!I4507</f>
        <v>0</v>
      </c>
      <c r="C4507" s="36">
        <f>'DETALLE DE CONEXIONES'!BB4507</f>
        <v>0</v>
      </c>
      <c r="D4507" s="36">
        <f>'DETALLE DE CONEXIONES'!E4507</f>
        <v>0</v>
      </c>
      <c r="E4507" s="36">
        <f t="shared" si="210"/>
        <v>1</v>
      </c>
      <c r="F4507" s="36">
        <f>IFERROR(LIMPIA('DETALLE DE CONEXIONES'!N4507,1),0)</f>
        <v>0</v>
      </c>
      <c r="G4507" s="36" t="str">
        <f>LEFT('DETALLE DE CONEXIONES'!BE4507,3)</f>
        <v/>
      </c>
      <c r="H4507" s="36" t="str">
        <f>RIGHT('DETALLE DE CONEXIONES'!AK4507,2)</f>
        <v/>
      </c>
      <c r="I4507" s="36" t="str">
        <f>LEFT('DETALLE DE CONEXIONES'!AK4507,3)</f>
        <v/>
      </c>
      <c r="J4507" s="36" t="str">
        <f>LEFT('DETALLE DE CONEXIONES'!M4507,3)</f>
        <v/>
      </c>
      <c r="K4507" s="36" t="str">
        <f>IF(LEN('DETALLE DE CONEXIONES'!M4507)&lt;12,(RIGHT('DETALLE DE CONEXIONES'!M4507,5)),(RIGHT('DETALLE DE CONEXIONES'!M4507,6)))</f>
        <v/>
      </c>
      <c r="L4507" s="36">
        <f>IF(C4507="Saliente Local",(IFERROR((LIMPIA(J4507,1)),0)),0)</f>
        <v>0</v>
      </c>
      <c r="M4507" s="36">
        <f>IF(C4507="Saliente Nacional",(IFERROR((LIMPIA(J4507,1)),0)),0)</f>
        <v>0</v>
      </c>
      <c r="N4507" s="36">
        <f>IF(C4507="Saliente Internacional",(IFERROR((LIMPIA(J4507,1)),0)),0)</f>
        <v>0</v>
      </c>
      <c r="O4507" s="36">
        <f>IF(C4507="Saliente Local",(IFERROR((LIMPIA(K4507,1)),0)),0)</f>
        <v>0</v>
      </c>
      <c r="P4507" s="36">
        <f>IF(C4507="Saliente Nacional",(IFERROR((LIMPIA(K4507,1)),0)),0)</f>
        <v>0</v>
      </c>
      <c r="Q4507" s="36">
        <f>IF(C4507="Saliente Internacional",(IFERROR((LIMPIA(K4507,1)),0)),0)</f>
        <v>0</v>
      </c>
      <c r="R4507" s="36">
        <f t="shared" si="211"/>
        <v>0</v>
      </c>
      <c r="S4507" s="36">
        <f t="shared" si="212"/>
        <v>0</v>
      </c>
    </row>
    <row r="4508" spans="1:19" x14ac:dyDescent="0.25">
      <c r="A4508" s="101">
        <f>'DETALLE DE CONEXIONES'!P4508</f>
        <v>0</v>
      </c>
      <c r="B4508" s="36">
        <f>'DETALLE DE CONEXIONES'!I4508</f>
        <v>0</v>
      </c>
      <c r="C4508" s="36">
        <f>'DETALLE DE CONEXIONES'!BB4508</f>
        <v>0</v>
      </c>
      <c r="D4508" s="36">
        <f>'DETALLE DE CONEXIONES'!E4508</f>
        <v>0</v>
      </c>
      <c r="E4508" s="36">
        <f t="shared" si="210"/>
        <v>1</v>
      </c>
      <c r="F4508" s="36">
        <f>IFERROR(LIMPIA('DETALLE DE CONEXIONES'!N4508,1),0)</f>
        <v>0</v>
      </c>
      <c r="G4508" s="36" t="str">
        <f>LEFT('DETALLE DE CONEXIONES'!BE4508,3)</f>
        <v/>
      </c>
      <c r="H4508" s="36" t="str">
        <f>RIGHT('DETALLE DE CONEXIONES'!AK4508,2)</f>
        <v/>
      </c>
      <c r="I4508" s="36" t="str">
        <f>LEFT('DETALLE DE CONEXIONES'!AK4508,3)</f>
        <v/>
      </c>
      <c r="J4508" s="36" t="str">
        <f>LEFT('DETALLE DE CONEXIONES'!M4508,3)</f>
        <v/>
      </c>
      <c r="K4508" s="36" t="str">
        <f>IF(LEN('DETALLE DE CONEXIONES'!M4508)&lt;12,(RIGHT('DETALLE DE CONEXIONES'!M4508,5)),(RIGHT('DETALLE DE CONEXIONES'!M4508,6)))</f>
        <v/>
      </c>
      <c r="L4508" s="36">
        <f>IF(C4508="Saliente Local",(IFERROR((LIMPIA(J4508,1)),0)),0)</f>
        <v>0</v>
      </c>
      <c r="M4508" s="36">
        <f>IF(C4508="Saliente Nacional",(IFERROR((LIMPIA(J4508,1)),0)),0)</f>
        <v>0</v>
      </c>
      <c r="N4508" s="36">
        <f>IF(C4508="Saliente Internacional",(IFERROR((LIMPIA(J4508,1)),0)),0)</f>
        <v>0</v>
      </c>
      <c r="O4508" s="36">
        <f>IF(C4508="Saliente Local",(IFERROR((LIMPIA(K4508,1)),0)),0)</f>
        <v>0</v>
      </c>
      <c r="P4508" s="36">
        <f>IF(C4508="Saliente Nacional",(IFERROR((LIMPIA(K4508,1)),0)),0)</f>
        <v>0</v>
      </c>
      <c r="Q4508" s="36">
        <f>IF(C4508="Saliente Internacional",(IFERROR((LIMPIA(K4508,1)),0)),0)</f>
        <v>0</v>
      </c>
      <c r="R4508" s="36">
        <f t="shared" si="211"/>
        <v>0</v>
      </c>
      <c r="S4508" s="36">
        <f t="shared" si="212"/>
        <v>0</v>
      </c>
    </row>
    <row r="4509" spans="1:19" x14ac:dyDescent="0.25">
      <c r="A4509" s="101">
        <f>'DETALLE DE CONEXIONES'!P4509</f>
        <v>0</v>
      </c>
      <c r="B4509" s="36">
        <f>'DETALLE DE CONEXIONES'!I4509</f>
        <v>0</v>
      </c>
      <c r="C4509" s="36">
        <f>'DETALLE DE CONEXIONES'!BB4509</f>
        <v>0</v>
      </c>
      <c r="D4509" s="36">
        <f>'DETALLE DE CONEXIONES'!E4509</f>
        <v>0</v>
      </c>
      <c r="E4509" s="36">
        <f t="shared" si="210"/>
        <v>1</v>
      </c>
      <c r="F4509" s="36">
        <f>IFERROR(LIMPIA('DETALLE DE CONEXIONES'!N4509,1),0)</f>
        <v>0</v>
      </c>
      <c r="G4509" s="36" t="str">
        <f>LEFT('DETALLE DE CONEXIONES'!BE4509,3)</f>
        <v/>
      </c>
      <c r="H4509" s="36" t="str">
        <f>RIGHT('DETALLE DE CONEXIONES'!AK4509,2)</f>
        <v/>
      </c>
      <c r="I4509" s="36" t="str">
        <f>LEFT('DETALLE DE CONEXIONES'!AK4509,3)</f>
        <v/>
      </c>
      <c r="J4509" s="36" t="str">
        <f>LEFT('DETALLE DE CONEXIONES'!M4509,3)</f>
        <v/>
      </c>
      <c r="K4509" s="36" t="str">
        <f>IF(LEN('DETALLE DE CONEXIONES'!M4509)&lt;12,(RIGHT('DETALLE DE CONEXIONES'!M4509,5)),(RIGHT('DETALLE DE CONEXIONES'!M4509,6)))</f>
        <v/>
      </c>
      <c r="L4509" s="36">
        <f>IF(C4509="Saliente Local",(IFERROR((LIMPIA(J4509,1)),0)),0)</f>
        <v>0</v>
      </c>
      <c r="M4509" s="36">
        <f>IF(C4509="Saliente Nacional",(IFERROR((LIMPIA(J4509,1)),0)),0)</f>
        <v>0</v>
      </c>
      <c r="N4509" s="36">
        <f>IF(C4509="Saliente Internacional",(IFERROR((LIMPIA(J4509,1)),0)),0)</f>
        <v>0</v>
      </c>
      <c r="O4509" s="36">
        <f>IF(C4509="Saliente Local",(IFERROR((LIMPIA(K4509,1)),0)),0)</f>
        <v>0</v>
      </c>
      <c r="P4509" s="36">
        <f>IF(C4509="Saliente Nacional",(IFERROR((LIMPIA(K4509,1)),0)),0)</f>
        <v>0</v>
      </c>
      <c r="Q4509" s="36">
        <f>IF(C4509="Saliente Internacional",(IFERROR((LIMPIA(K4509,1)),0)),0)</f>
        <v>0</v>
      </c>
      <c r="R4509" s="36">
        <f t="shared" si="211"/>
        <v>0</v>
      </c>
      <c r="S4509" s="36">
        <f t="shared" si="212"/>
        <v>0</v>
      </c>
    </row>
    <row r="4510" spans="1:19" x14ac:dyDescent="0.25">
      <c r="A4510" s="101">
        <f>'DETALLE DE CONEXIONES'!P4510</f>
        <v>0</v>
      </c>
      <c r="B4510" s="36">
        <f>'DETALLE DE CONEXIONES'!I4510</f>
        <v>0</v>
      </c>
      <c r="C4510" s="36">
        <f>'DETALLE DE CONEXIONES'!BB4510</f>
        <v>0</v>
      </c>
      <c r="D4510" s="36">
        <f>'DETALLE DE CONEXIONES'!E4510</f>
        <v>0</v>
      </c>
      <c r="E4510" s="36">
        <f t="shared" si="210"/>
        <v>1</v>
      </c>
      <c r="F4510" s="36">
        <f>IFERROR(LIMPIA('DETALLE DE CONEXIONES'!N4510,1),0)</f>
        <v>0</v>
      </c>
      <c r="G4510" s="36" t="str">
        <f>LEFT('DETALLE DE CONEXIONES'!BE4510,3)</f>
        <v/>
      </c>
      <c r="H4510" s="36" t="str">
        <f>RIGHT('DETALLE DE CONEXIONES'!AK4510,2)</f>
        <v/>
      </c>
      <c r="I4510" s="36" t="str">
        <f>LEFT('DETALLE DE CONEXIONES'!AK4510,3)</f>
        <v/>
      </c>
      <c r="J4510" s="36" t="str">
        <f>LEFT('DETALLE DE CONEXIONES'!M4510,3)</f>
        <v/>
      </c>
      <c r="K4510" s="36" t="str">
        <f>IF(LEN('DETALLE DE CONEXIONES'!M4510)&lt;12,(RIGHT('DETALLE DE CONEXIONES'!M4510,5)),(RIGHT('DETALLE DE CONEXIONES'!M4510,6)))</f>
        <v/>
      </c>
      <c r="L4510" s="36">
        <f>IF(C4510="Saliente Local",(IFERROR((LIMPIA(J4510,1)),0)),0)</f>
        <v>0</v>
      </c>
      <c r="M4510" s="36">
        <f>IF(C4510="Saliente Nacional",(IFERROR((LIMPIA(J4510,1)),0)),0)</f>
        <v>0</v>
      </c>
      <c r="N4510" s="36">
        <f>IF(C4510="Saliente Internacional",(IFERROR((LIMPIA(J4510,1)),0)),0)</f>
        <v>0</v>
      </c>
      <c r="O4510" s="36">
        <f>IF(C4510="Saliente Local",(IFERROR((LIMPIA(K4510,1)),0)),0)</f>
        <v>0</v>
      </c>
      <c r="P4510" s="36">
        <f>IF(C4510="Saliente Nacional",(IFERROR((LIMPIA(K4510,1)),0)),0)</f>
        <v>0</v>
      </c>
      <c r="Q4510" s="36">
        <f>IF(C4510="Saliente Internacional",(IFERROR((LIMPIA(K4510,1)),0)),0)</f>
        <v>0</v>
      </c>
      <c r="R4510" s="36">
        <f t="shared" si="211"/>
        <v>0</v>
      </c>
      <c r="S4510" s="36">
        <f t="shared" si="212"/>
        <v>0</v>
      </c>
    </row>
    <row r="4511" spans="1:19" x14ac:dyDescent="0.25">
      <c r="A4511" s="101">
        <f>'DETALLE DE CONEXIONES'!P4511</f>
        <v>0</v>
      </c>
      <c r="B4511" s="36">
        <f>'DETALLE DE CONEXIONES'!I4511</f>
        <v>0</v>
      </c>
      <c r="C4511" s="36">
        <f>'DETALLE DE CONEXIONES'!BB4511</f>
        <v>0</v>
      </c>
      <c r="D4511" s="36">
        <f>'DETALLE DE CONEXIONES'!E4511</f>
        <v>0</v>
      </c>
      <c r="E4511" s="36">
        <f t="shared" si="210"/>
        <v>1</v>
      </c>
      <c r="F4511" s="36">
        <f>IFERROR(LIMPIA('DETALLE DE CONEXIONES'!N4511,1),0)</f>
        <v>0</v>
      </c>
      <c r="G4511" s="36" t="str">
        <f>LEFT('DETALLE DE CONEXIONES'!BE4511,3)</f>
        <v/>
      </c>
      <c r="H4511" s="36" t="str">
        <f>RIGHT('DETALLE DE CONEXIONES'!AK4511,2)</f>
        <v/>
      </c>
      <c r="I4511" s="36" t="str">
        <f>LEFT('DETALLE DE CONEXIONES'!AK4511,3)</f>
        <v/>
      </c>
      <c r="J4511" s="36" t="str">
        <f>LEFT('DETALLE DE CONEXIONES'!M4511,3)</f>
        <v/>
      </c>
      <c r="K4511" s="36" t="str">
        <f>IF(LEN('DETALLE DE CONEXIONES'!M4511)&lt;12,(RIGHT('DETALLE DE CONEXIONES'!M4511,5)),(RIGHT('DETALLE DE CONEXIONES'!M4511,6)))</f>
        <v/>
      </c>
      <c r="L4511" s="36">
        <f>IF(C4511="Saliente Local",(IFERROR((LIMPIA(J4511,1)),0)),0)</f>
        <v>0</v>
      </c>
      <c r="M4511" s="36">
        <f>IF(C4511="Saliente Nacional",(IFERROR((LIMPIA(J4511,1)),0)),0)</f>
        <v>0</v>
      </c>
      <c r="N4511" s="36">
        <f>IF(C4511="Saliente Internacional",(IFERROR((LIMPIA(J4511,1)),0)),0)</f>
        <v>0</v>
      </c>
      <c r="O4511" s="36">
        <f>IF(C4511="Saliente Local",(IFERROR((LIMPIA(K4511,1)),0)),0)</f>
        <v>0</v>
      </c>
      <c r="P4511" s="36">
        <f>IF(C4511="Saliente Nacional",(IFERROR((LIMPIA(K4511,1)),0)),0)</f>
        <v>0</v>
      </c>
      <c r="Q4511" s="36">
        <f>IF(C4511="Saliente Internacional",(IFERROR((LIMPIA(K4511,1)),0)),0)</f>
        <v>0</v>
      </c>
      <c r="R4511" s="36">
        <f t="shared" si="211"/>
        <v>0</v>
      </c>
      <c r="S4511" s="36">
        <f t="shared" si="212"/>
        <v>0</v>
      </c>
    </row>
    <row r="4512" spans="1:19" x14ac:dyDescent="0.25">
      <c r="A4512" s="101">
        <f>'DETALLE DE CONEXIONES'!P4512</f>
        <v>0</v>
      </c>
      <c r="B4512" s="36">
        <f>'DETALLE DE CONEXIONES'!I4512</f>
        <v>0</v>
      </c>
      <c r="C4512" s="36">
        <f>'DETALLE DE CONEXIONES'!BB4512</f>
        <v>0</v>
      </c>
      <c r="D4512" s="36">
        <f>'DETALLE DE CONEXIONES'!E4512</f>
        <v>0</v>
      </c>
      <c r="E4512" s="36">
        <f t="shared" si="210"/>
        <v>1</v>
      </c>
      <c r="F4512" s="36">
        <f>IFERROR(LIMPIA('DETALLE DE CONEXIONES'!N4512,1),0)</f>
        <v>0</v>
      </c>
      <c r="G4512" s="36" t="str">
        <f>LEFT('DETALLE DE CONEXIONES'!BE4512,3)</f>
        <v/>
      </c>
      <c r="H4512" s="36" t="str">
        <f>RIGHT('DETALLE DE CONEXIONES'!AK4512,2)</f>
        <v/>
      </c>
      <c r="I4512" s="36" t="str">
        <f>LEFT('DETALLE DE CONEXIONES'!AK4512,3)</f>
        <v/>
      </c>
      <c r="J4512" s="36" t="str">
        <f>LEFT('DETALLE DE CONEXIONES'!M4512,3)</f>
        <v/>
      </c>
      <c r="K4512" s="36" t="str">
        <f>IF(LEN('DETALLE DE CONEXIONES'!M4512)&lt;12,(RIGHT('DETALLE DE CONEXIONES'!M4512,5)),(RIGHT('DETALLE DE CONEXIONES'!M4512,6)))</f>
        <v/>
      </c>
      <c r="L4512" s="36">
        <f>IF(C4512="Saliente Local",(IFERROR((LIMPIA(J4512,1)),0)),0)</f>
        <v>0</v>
      </c>
      <c r="M4512" s="36">
        <f>IF(C4512="Saliente Nacional",(IFERROR((LIMPIA(J4512,1)),0)),0)</f>
        <v>0</v>
      </c>
      <c r="N4512" s="36">
        <f>IF(C4512="Saliente Internacional",(IFERROR((LIMPIA(J4512,1)),0)),0)</f>
        <v>0</v>
      </c>
      <c r="O4512" s="36">
        <f>IF(C4512="Saliente Local",(IFERROR((LIMPIA(K4512,1)),0)),0)</f>
        <v>0</v>
      </c>
      <c r="P4512" s="36">
        <f>IF(C4512="Saliente Nacional",(IFERROR((LIMPIA(K4512,1)),0)),0)</f>
        <v>0</v>
      </c>
      <c r="Q4512" s="36">
        <f>IF(C4512="Saliente Internacional",(IFERROR((LIMPIA(K4512,1)),0)),0)</f>
        <v>0</v>
      </c>
      <c r="R4512" s="36">
        <f t="shared" si="211"/>
        <v>0</v>
      </c>
      <c r="S4512" s="36">
        <f t="shared" si="212"/>
        <v>0</v>
      </c>
    </row>
    <row r="4513" spans="1:19" x14ac:dyDescent="0.25">
      <c r="A4513" s="101">
        <f>'DETALLE DE CONEXIONES'!P4513</f>
        <v>0</v>
      </c>
      <c r="B4513" s="36">
        <f>'DETALLE DE CONEXIONES'!I4513</f>
        <v>0</v>
      </c>
      <c r="C4513" s="36">
        <f>'DETALLE DE CONEXIONES'!BB4513</f>
        <v>0</v>
      </c>
      <c r="D4513" s="36">
        <f>'DETALLE DE CONEXIONES'!E4513</f>
        <v>0</v>
      </c>
      <c r="E4513" s="36">
        <f t="shared" si="210"/>
        <v>1</v>
      </c>
      <c r="F4513" s="36">
        <f>IFERROR(LIMPIA('DETALLE DE CONEXIONES'!N4513,1),0)</f>
        <v>0</v>
      </c>
      <c r="G4513" s="36" t="str">
        <f>LEFT('DETALLE DE CONEXIONES'!BE4513,3)</f>
        <v/>
      </c>
      <c r="H4513" s="36" t="str">
        <f>RIGHT('DETALLE DE CONEXIONES'!AK4513,2)</f>
        <v/>
      </c>
      <c r="I4513" s="36" t="str">
        <f>LEFT('DETALLE DE CONEXIONES'!AK4513,3)</f>
        <v/>
      </c>
      <c r="J4513" s="36" t="str">
        <f>LEFT('DETALLE DE CONEXIONES'!M4513,3)</f>
        <v/>
      </c>
      <c r="K4513" s="36" t="str">
        <f>IF(LEN('DETALLE DE CONEXIONES'!M4513)&lt;12,(RIGHT('DETALLE DE CONEXIONES'!M4513,5)),(RIGHT('DETALLE DE CONEXIONES'!M4513,6)))</f>
        <v/>
      </c>
      <c r="L4513" s="36">
        <f>IF(C4513="Saliente Local",(IFERROR((LIMPIA(J4513,1)),0)),0)</f>
        <v>0</v>
      </c>
      <c r="M4513" s="36">
        <f>IF(C4513="Saliente Nacional",(IFERROR((LIMPIA(J4513,1)),0)),0)</f>
        <v>0</v>
      </c>
      <c r="N4513" s="36">
        <f>IF(C4513="Saliente Internacional",(IFERROR((LIMPIA(J4513,1)),0)),0)</f>
        <v>0</v>
      </c>
      <c r="O4513" s="36">
        <f>IF(C4513="Saliente Local",(IFERROR((LIMPIA(K4513,1)),0)),0)</f>
        <v>0</v>
      </c>
      <c r="P4513" s="36">
        <f>IF(C4513="Saliente Nacional",(IFERROR((LIMPIA(K4513,1)),0)),0)</f>
        <v>0</v>
      </c>
      <c r="Q4513" s="36">
        <f>IF(C4513="Saliente Internacional",(IFERROR((LIMPIA(K4513,1)),0)),0)</f>
        <v>0</v>
      </c>
      <c r="R4513" s="36">
        <f t="shared" si="211"/>
        <v>0</v>
      </c>
      <c r="S4513" s="36">
        <f t="shared" si="212"/>
        <v>0</v>
      </c>
    </row>
    <row r="4514" spans="1:19" x14ac:dyDescent="0.25">
      <c r="A4514" s="101">
        <f>'DETALLE DE CONEXIONES'!P4514</f>
        <v>0</v>
      </c>
      <c r="B4514" s="36">
        <f>'DETALLE DE CONEXIONES'!I4514</f>
        <v>0</v>
      </c>
      <c r="C4514" s="36">
        <f>'DETALLE DE CONEXIONES'!BB4514</f>
        <v>0</v>
      </c>
      <c r="D4514" s="36">
        <f>'DETALLE DE CONEXIONES'!E4514</f>
        <v>0</v>
      </c>
      <c r="E4514" s="36">
        <f t="shared" si="210"/>
        <v>1</v>
      </c>
      <c r="F4514" s="36">
        <f>IFERROR(LIMPIA('DETALLE DE CONEXIONES'!N4514,1),0)</f>
        <v>0</v>
      </c>
      <c r="G4514" s="36" t="str">
        <f>LEFT('DETALLE DE CONEXIONES'!BE4514,3)</f>
        <v/>
      </c>
      <c r="H4514" s="36" t="str">
        <f>RIGHT('DETALLE DE CONEXIONES'!AK4514,2)</f>
        <v/>
      </c>
      <c r="I4514" s="36" t="str">
        <f>LEFT('DETALLE DE CONEXIONES'!AK4514,3)</f>
        <v/>
      </c>
      <c r="J4514" s="36" t="str">
        <f>LEFT('DETALLE DE CONEXIONES'!M4514,3)</f>
        <v/>
      </c>
      <c r="K4514" s="36" t="str">
        <f>IF(LEN('DETALLE DE CONEXIONES'!M4514)&lt;12,(RIGHT('DETALLE DE CONEXIONES'!M4514,5)),(RIGHT('DETALLE DE CONEXIONES'!M4514,6)))</f>
        <v/>
      </c>
      <c r="L4514" s="36">
        <f>IF(C4514="Saliente Local",(IFERROR((LIMPIA(J4514,1)),0)),0)</f>
        <v>0</v>
      </c>
      <c r="M4514" s="36">
        <f>IF(C4514="Saliente Nacional",(IFERROR((LIMPIA(J4514,1)),0)),0)</f>
        <v>0</v>
      </c>
      <c r="N4514" s="36">
        <f>IF(C4514="Saliente Internacional",(IFERROR((LIMPIA(J4514,1)),0)),0)</f>
        <v>0</v>
      </c>
      <c r="O4514" s="36">
        <f>IF(C4514="Saliente Local",(IFERROR((LIMPIA(K4514,1)),0)),0)</f>
        <v>0</v>
      </c>
      <c r="P4514" s="36">
        <f>IF(C4514="Saliente Nacional",(IFERROR((LIMPIA(K4514,1)),0)),0)</f>
        <v>0</v>
      </c>
      <c r="Q4514" s="36">
        <f>IF(C4514="Saliente Internacional",(IFERROR((LIMPIA(K4514,1)),0)),0)</f>
        <v>0</v>
      </c>
      <c r="R4514" s="36">
        <f t="shared" si="211"/>
        <v>0</v>
      </c>
      <c r="S4514" s="36">
        <f t="shared" si="212"/>
        <v>0</v>
      </c>
    </row>
    <row r="4515" spans="1:19" x14ac:dyDescent="0.25">
      <c r="A4515" s="101">
        <f>'DETALLE DE CONEXIONES'!P4515</f>
        <v>0</v>
      </c>
      <c r="B4515" s="36">
        <f>'DETALLE DE CONEXIONES'!I4515</f>
        <v>0</v>
      </c>
      <c r="C4515" s="36">
        <f>'DETALLE DE CONEXIONES'!BB4515</f>
        <v>0</v>
      </c>
      <c r="D4515" s="36">
        <f>'DETALLE DE CONEXIONES'!E4515</f>
        <v>0</v>
      </c>
      <c r="E4515" s="36">
        <f t="shared" si="210"/>
        <v>1</v>
      </c>
      <c r="F4515" s="36">
        <f>IFERROR(LIMPIA('DETALLE DE CONEXIONES'!N4515,1),0)</f>
        <v>0</v>
      </c>
      <c r="G4515" s="36" t="str">
        <f>LEFT('DETALLE DE CONEXIONES'!BE4515,3)</f>
        <v/>
      </c>
      <c r="H4515" s="36" t="str">
        <f>RIGHT('DETALLE DE CONEXIONES'!AK4515,2)</f>
        <v/>
      </c>
      <c r="I4515" s="36" t="str">
        <f>LEFT('DETALLE DE CONEXIONES'!AK4515,3)</f>
        <v/>
      </c>
      <c r="J4515" s="36" t="str">
        <f>LEFT('DETALLE DE CONEXIONES'!M4515,3)</f>
        <v/>
      </c>
      <c r="K4515" s="36" t="str">
        <f>IF(LEN('DETALLE DE CONEXIONES'!M4515)&lt;12,(RIGHT('DETALLE DE CONEXIONES'!M4515,5)),(RIGHT('DETALLE DE CONEXIONES'!M4515,6)))</f>
        <v/>
      </c>
      <c r="L4515" s="36">
        <f>IF(C4515="Saliente Local",(IFERROR((LIMPIA(J4515,1)),0)),0)</f>
        <v>0</v>
      </c>
      <c r="M4515" s="36">
        <f>IF(C4515="Saliente Nacional",(IFERROR((LIMPIA(J4515,1)),0)),0)</f>
        <v>0</v>
      </c>
      <c r="N4515" s="36">
        <f>IF(C4515="Saliente Internacional",(IFERROR((LIMPIA(J4515,1)),0)),0)</f>
        <v>0</v>
      </c>
      <c r="O4515" s="36">
        <f>IF(C4515="Saliente Local",(IFERROR((LIMPIA(K4515,1)),0)),0)</f>
        <v>0</v>
      </c>
      <c r="P4515" s="36">
        <f>IF(C4515="Saliente Nacional",(IFERROR((LIMPIA(K4515,1)),0)),0)</f>
        <v>0</v>
      </c>
      <c r="Q4515" s="36">
        <f>IF(C4515="Saliente Internacional",(IFERROR((LIMPIA(K4515,1)),0)),0)</f>
        <v>0</v>
      </c>
      <c r="R4515" s="36">
        <f t="shared" si="211"/>
        <v>0</v>
      </c>
      <c r="S4515" s="36">
        <f t="shared" si="212"/>
        <v>0</v>
      </c>
    </row>
    <row r="4516" spans="1:19" x14ac:dyDescent="0.25">
      <c r="A4516" s="101">
        <f>'DETALLE DE CONEXIONES'!P4516</f>
        <v>0</v>
      </c>
      <c r="B4516" s="36">
        <f>'DETALLE DE CONEXIONES'!I4516</f>
        <v>0</v>
      </c>
      <c r="C4516" s="36">
        <f>'DETALLE DE CONEXIONES'!BB4516</f>
        <v>0</v>
      </c>
      <c r="D4516" s="36">
        <f>'DETALLE DE CONEXIONES'!E4516</f>
        <v>0</v>
      </c>
      <c r="E4516" s="36">
        <f t="shared" si="210"/>
        <v>1</v>
      </c>
      <c r="F4516" s="36">
        <f>IFERROR(LIMPIA('DETALLE DE CONEXIONES'!N4516,1),0)</f>
        <v>0</v>
      </c>
      <c r="G4516" s="36" t="str">
        <f>LEFT('DETALLE DE CONEXIONES'!BE4516,3)</f>
        <v/>
      </c>
      <c r="H4516" s="36" t="str">
        <f>RIGHT('DETALLE DE CONEXIONES'!AK4516,2)</f>
        <v/>
      </c>
      <c r="I4516" s="36" t="str">
        <f>LEFT('DETALLE DE CONEXIONES'!AK4516,3)</f>
        <v/>
      </c>
      <c r="J4516" s="36" t="str">
        <f>LEFT('DETALLE DE CONEXIONES'!M4516,3)</f>
        <v/>
      </c>
      <c r="K4516" s="36" t="str">
        <f>IF(LEN('DETALLE DE CONEXIONES'!M4516)&lt;12,(RIGHT('DETALLE DE CONEXIONES'!M4516,5)),(RIGHT('DETALLE DE CONEXIONES'!M4516,6)))</f>
        <v/>
      </c>
      <c r="L4516" s="36">
        <f>IF(C4516="Saliente Local",(IFERROR((LIMPIA(J4516,1)),0)),0)</f>
        <v>0</v>
      </c>
      <c r="M4516" s="36">
        <f>IF(C4516="Saliente Nacional",(IFERROR((LIMPIA(J4516,1)),0)),0)</f>
        <v>0</v>
      </c>
      <c r="N4516" s="36">
        <f>IF(C4516="Saliente Internacional",(IFERROR((LIMPIA(J4516,1)),0)),0)</f>
        <v>0</v>
      </c>
      <c r="O4516" s="36">
        <f>IF(C4516="Saliente Local",(IFERROR((LIMPIA(K4516,1)),0)),0)</f>
        <v>0</v>
      </c>
      <c r="P4516" s="36">
        <f>IF(C4516="Saliente Nacional",(IFERROR((LIMPIA(K4516,1)),0)),0)</f>
        <v>0</v>
      </c>
      <c r="Q4516" s="36">
        <f>IF(C4516="Saliente Internacional",(IFERROR((LIMPIA(K4516,1)),0)),0)</f>
        <v>0</v>
      </c>
      <c r="R4516" s="36">
        <f t="shared" si="211"/>
        <v>0</v>
      </c>
      <c r="S4516" s="36">
        <f t="shared" si="212"/>
        <v>0</v>
      </c>
    </row>
    <row r="4517" spans="1:19" x14ac:dyDescent="0.25">
      <c r="A4517" s="101">
        <f>'DETALLE DE CONEXIONES'!P4517</f>
        <v>0</v>
      </c>
      <c r="B4517" s="36">
        <f>'DETALLE DE CONEXIONES'!I4517</f>
        <v>0</v>
      </c>
      <c r="C4517" s="36">
        <f>'DETALLE DE CONEXIONES'!BB4517</f>
        <v>0</v>
      </c>
      <c r="D4517" s="36">
        <f>'DETALLE DE CONEXIONES'!E4517</f>
        <v>0</v>
      </c>
      <c r="E4517" s="36">
        <f t="shared" si="210"/>
        <v>1</v>
      </c>
      <c r="F4517" s="36">
        <f>IFERROR(LIMPIA('DETALLE DE CONEXIONES'!N4517,1),0)</f>
        <v>0</v>
      </c>
      <c r="G4517" s="36" t="str">
        <f>LEFT('DETALLE DE CONEXIONES'!BE4517,3)</f>
        <v/>
      </c>
      <c r="H4517" s="36" t="str">
        <f>RIGHT('DETALLE DE CONEXIONES'!AK4517,2)</f>
        <v/>
      </c>
      <c r="I4517" s="36" t="str">
        <f>LEFT('DETALLE DE CONEXIONES'!AK4517,3)</f>
        <v/>
      </c>
      <c r="J4517" s="36" t="str">
        <f>LEFT('DETALLE DE CONEXIONES'!M4517,3)</f>
        <v/>
      </c>
      <c r="K4517" s="36" t="str">
        <f>IF(LEN('DETALLE DE CONEXIONES'!M4517)&lt;12,(RIGHT('DETALLE DE CONEXIONES'!M4517,5)),(RIGHT('DETALLE DE CONEXIONES'!M4517,6)))</f>
        <v/>
      </c>
      <c r="L4517" s="36">
        <f>IF(C4517="Saliente Local",(IFERROR((LIMPIA(J4517,1)),0)),0)</f>
        <v>0</v>
      </c>
      <c r="M4517" s="36">
        <f>IF(C4517="Saliente Nacional",(IFERROR((LIMPIA(J4517,1)),0)),0)</f>
        <v>0</v>
      </c>
      <c r="N4517" s="36">
        <f>IF(C4517="Saliente Internacional",(IFERROR((LIMPIA(J4517,1)),0)),0)</f>
        <v>0</v>
      </c>
      <c r="O4517" s="36">
        <f>IF(C4517="Saliente Local",(IFERROR((LIMPIA(K4517,1)),0)),0)</f>
        <v>0</v>
      </c>
      <c r="P4517" s="36">
        <f>IF(C4517="Saliente Nacional",(IFERROR((LIMPIA(K4517,1)),0)),0)</f>
        <v>0</v>
      </c>
      <c r="Q4517" s="36">
        <f>IF(C4517="Saliente Internacional",(IFERROR((LIMPIA(K4517,1)),0)),0)</f>
        <v>0</v>
      </c>
      <c r="R4517" s="36">
        <f t="shared" si="211"/>
        <v>0</v>
      </c>
      <c r="S4517" s="36">
        <f t="shared" si="212"/>
        <v>0</v>
      </c>
    </row>
    <row r="4518" spans="1:19" x14ac:dyDescent="0.25">
      <c r="A4518" s="101">
        <f>'DETALLE DE CONEXIONES'!P4518</f>
        <v>0</v>
      </c>
      <c r="B4518" s="36">
        <f>'DETALLE DE CONEXIONES'!I4518</f>
        <v>0</v>
      </c>
      <c r="C4518" s="36">
        <f>'DETALLE DE CONEXIONES'!BB4518</f>
        <v>0</v>
      </c>
      <c r="D4518" s="36">
        <f>'DETALLE DE CONEXIONES'!E4518</f>
        <v>0</v>
      </c>
      <c r="E4518" s="36">
        <f t="shared" si="210"/>
        <v>1</v>
      </c>
      <c r="F4518" s="36">
        <f>IFERROR(LIMPIA('DETALLE DE CONEXIONES'!N4518,1),0)</f>
        <v>0</v>
      </c>
      <c r="G4518" s="36" t="str">
        <f>LEFT('DETALLE DE CONEXIONES'!BE4518,3)</f>
        <v/>
      </c>
      <c r="H4518" s="36" t="str">
        <f>RIGHT('DETALLE DE CONEXIONES'!AK4518,2)</f>
        <v/>
      </c>
      <c r="I4518" s="36" t="str">
        <f>LEFT('DETALLE DE CONEXIONES'!AK4518,3)</f>
        <v/>
      </c>
      <c r="J4518" s="36" t="str">
        <f>LEFT('DETALLE DE CONEXIONES'!M4518,3)</f>
        <v/>
      </c>
      <c r="K4518" s="36" t="str">
        <f>IF(LEN('DETALLE DE CONEXIONES'!M4518)&lt;12,(RIGHT('DETALLE DE CONEXIONES'!M4518,5)),(RIGHT('DETALLE DE CONEXIONES'!M4518,6)))</f>
        <v/>
      </c>
      <c r="L4518" s="36">
        <f>IF(C4518="Saliente Local",(IFERROR((LIMPIA(J4518,1)),0)),0)</f>
        <v>0</v>
      </c>
      <c r="M4518" s="36">
        <f>IF(C4518="Saliente Nacional",(IFERROR((LIMPIA(J4518,1)),0)),0)</f>
        <v>0</v>
      </c>
      <c r="N4518" s="36">
        <f>IF(C4518="Saliente Internacional",(IFERROR((LIMPIA(J4518,1)),0)),0)</f>
        <v>0</v>
      </c>
      <c r="O4518" s="36">
        <f>IF(C4518="Saliente Local",(IFERROR((LIMPIA(K4518,1)),0)),0)</f>
        <v>0</v>
      </c>
      <c r="P4518" s="36">
        <f>IF(C4518="Saliente Nacional",(IFERROR((LIMPIA(K4518,1)),0)),0)</f>
        <v>0</v>
      </c>
      <c r="Q4518" s="36">
        <f>IF(C4518="Saliente Internacional",(IFERROR((LIMPIA(K4518,1)),0)),0)</f>
        <v>0</v>
      </c>
      <c r="R4518" s="36">
        <f t="shared" si="211"/>
        <v>0</v>
      </c>
      <c r="S4518" s="36">
        <f t="shared" si="212"/>
        <v>0</v>
      </c>
    </row>
    <row r="4519" spans="1:19" x14ac:dyDescent="0.25">
      <c r="A4519" s="101">
        <f>'DETALLE DE CONEXIONES'!P4519</f>
        <v>0</v>
      </c>
      <c r="B4519" s="36">
        <f>'DETALLE DE CONEXIONES'!I4519</f>
        <v>0</v>
      </c>
      <c r="C4519" s="36">
        <f>'DETALLE DE CONEXIONES'!BB4519</f>
        <v>0</v>
      </c>
      <c r="D4519" s="36">
        <f>'DETALLE DE CONEXIONES'!E4519</f>
        <v>0</v>
      </c>
      <c r="E4519" s="36">
        <f t="shared" si="210"/>
        <v>1</v>
      </c>
      <c r="F4519" s="36">
        <f>IFERROR(LIMPIA('DETALLE DE CONEXIONES'!N4519,1),0)</f>
        <v>0</v>
      </c>
      <c r="G4519" s="36" t="str">
        <f>LEFT('DETALLE DE CONEXIONES'!BE4519,3)</f>
        <v/>
      </c>
      <c r="H4519" s="36" t="str">
        <f>RIGHT('DETALLE DE CONEXIONES'!AK4519,2)</f>
        <v/>
      </c>
      <c r="I4519" s="36" t="str">
        <f>LEFT('DETALLE DE CONEXIONES'!AK4519,3)</f>
        <v/>
      </c>
      <c r="J4519" s="36" t="str">
        <f>LEFT('DETALLE DE CONEXIONES'!M4519,3)</f>
        <v/>
      </c>
      <c r="K4519" s="36" t="str">
        <f>IF(LEN('DETALLE DE CONEXIONES'!M4519)&lt;12,(RIGHT('DETALLE DE CONEXIONES'!M4519,5)),(RIGHT('DETALLE DE CONEXIONES'!M4519,6)))</f>
        <v/>
      </c>
      <c r="L4519" s="36">
        <f>IF(C4519="Saliente Local",(IFERROR((LIMPIA(J4519,1)),0)),0)</f>
        <v>0</v>
      </c>
      <c r="M4519" s="36">
        <f>IF(C4519="Saliente Nacional",(IFERROR((LIMPIA(J4519,1)),0)),0)</f>
        <v>0</v>
      </c>
      <c r="N4519" s="36">
        <f>IF(C4519="Saliente Internacional",(IFERROR((LIMPIA(J4519,1)),0)),0)</f>
        <v>0</v>
      </c>
      <c r="O4519" s="36">
        <f>IF(C4519="Saliente Local",(IFERROR((LIMPIA(K4519,1)),0)),0)</f>
        <v>0</v>
      </c>
      <c r="P4519" s="36">
        <f>IF(C4519="Saliente Nacional",(IFERROR((LIMPIA(K4519,1)),0)),0)</f>
        <v>0</v>
      </c>
      <c r="Q4519" s="36">
        <f>IF(C4519="Saliente Internacional",(IFERROR((LIMPIA(K4519,1)),0)),0)</f>
        <v>0</v>
      </c>
      <c r="R4519" s="36">
        <f t="shared" si="211"/>
        <v>0</v>
      </c>
      <c r="S4519" s="36">
        <f t="shared" si="212"/>
        <v>0</v>
      </c>
    </row>
    <row r="4520" spans="1:19" x14ac:dyDescent="0.25">
      <c r="A4520" s="101">
        <f>'DETALLE DE CONEXIONES'!P4520</f>
        <v>0</v>
      </c>
      <c r="B4520" s="36">
        <f>'DETALLE DE CONEXIONES'!I4520</f>
        <v>0</v>
      </c>
      <c r="C4520" s="36">
        <f>'DETALLE DE CONEXIONES'!BB4520</f>
        <v>0</v>
      </c>
      <c r="D4520" s="36">
        <f>'DETALLE DE CONEXIONES'!E4520</f>
        <v>0</v>
      </c>
      <c r="E4520" s="36">
        <f t="shared" si="210"/>
        <v>1</v>
      </c>
      <c r="F4520" s="36">
        <f>IFERROR(LIMPIA('DETALLE DE CONEXIONES'!N4520,1),0)</f>
        <v>0</v>
      </c>
      <c r="G4520" s="36" t="str">
        <f>LEFT('DETALLE DE CONEXIONES'!BE4520,3)</f>
        <v/>
      </c>
      <c r="H4520" s="36" t="str">
        <f>RIGHT('DETALLE DE CONEXIONES'!AK4520,2)</f>
        <v/>
      </c>
      <c r="I4520" s="36" t="str">
        <f>LEFT('DETALLE DE CONEXIONES'!AK4520,3)</f>
        <v/>
      </c>
      <c r="J4520" s="36" t="str">
        <f>LEFT('DETALLE DE CONEXIONES'!M4520,3)</f>
        <v/>
      </c>
      <c r="K4520" s="36" t="str">
        <f>IF(LEN('DETALLE DE CONEXIONES'!M4520)&lt;12,(RIGHT('DETALLE DE CONEXIONES'!M4520,5)),(RIGHT('DETALLE DE CONEXIONES'!M4520,6)))</f>
        <v/>
      </c>
      <c r="L4520" s="36">
        <f>IF(C4520="Saliente Local",(IFERROR((LIMPIA(J4520,1)),0)),0)</f>
        <v>0</v>
      </c>
      <c r="M4520" s="36">
        <f>IF(C4520="Saliente Nacional",(IFERROR((LIMPIA(J4520,1)),0)),0)</f>
        <v>0</v>
      </c>
      <c r="N4520" s="36">
        <f>IF(C4520="Saliente Internacional",(IFERROR((LIMPIA(J4520,1)),0)),0)</f>
        <v>0</v>
      </c>
      <c r="O4520" s="36">
        <f>IF(C4520="Saliente Local",(IFERROR((LIMPIA(K4520,1)),0)),0)</f>
        <v>0</v>
      </c>
      <c r="P4520" s="36">
        <f>IF(C4520="Saliente Nacional",(IFERROR((LIMPIA(K4520,1)),0)),0)</f>
        <v>0</v>
      </c>
      <c r="Q4520" s="36">
        <f>IF(C4520="Saliente Internacional",(IFERROR((LIMPIA(K4520,1)),0)),0)</f>
        <v>0</v>
      </c>
      <c r="R4520" s="36">
        <f t="shared" si="211"/>
        <v>0</v>
      </c>
      <c r="S4520" s="36">
        <f t="shared" si="212"/>
        <v>0</v>
      </c>
    </row>
    <row r="4521" spans="1:19" x14ac:dyDescent="0.25">
      <c r="A4521" s="101">
        <f>'DETALLE DE CONEXIONES'!P4521</f>
        <v>0</v>
      </c>
      <c r="B4521" s="36">
        <f>'DETALLE DE CONEXIONES'!I4521</f>
        <v>0</v>
      </c>
      <c r="C4521" s="36">
        <f>'DETALLE DE CONEXIONES'!BB4521</f>
        <v>0</v>
      </c>
      <c r="D4521" s="36">
        <f>'DETALLE DE CONEXIONES'!E4521</f>
        <v>0</v>
      </c>
      <c r="E4521" s="36">
        <f t="shared" si="210"/>
        <v>1</v>
      </c>
      <c r="F4521" s="36">
        <f>IFERROR(LIMPIA('DETALLE DE CONEXIONES'!N4521,1),0)</f>
        <v>0</v>
      </c>
      <c r="G4521" s="36" t="str">
        <f>LEFT('DETALLE DE CONEXIONES'!BE4521,3)</f>
        <v/>
      </c>
      <c r="H4521" s="36" t="str">
        <f>RIGHT('DETALLE DE CONEXIONES'!AK4521,2)</f>
        <v/>
      </c>
      <c r="I4521" s="36" t="str">
        <f>LEFT('DETALLE DE CONEXIONES'!AK4521,3)</f>
        <v/>
      </c>
      <c r="J4521" s="36" t="str">
        <f>LEFT('DETALLE DE CONEXIONES'!M4521,3)</f>
        <v/>
      </c>
      <c r="K4521" s="36" t="str">
        <f>IF(LEN('DETALLE DE CONEXIONES'!M4521)&lt;12,(RIGHT('DETALLE DE CONEXIONES'!M4521,5)),(RIGHT('DETALLE DE CONEXIONES'!M4521,6)))</f>
        <v/>
      </c>
      <c r="L4521" s="36">
        <f>IF(C4521="Saliente Local",(IFERROR((LIMPIA(J4521,1)),0)),0)</f>
        <v>0</v>
      </c>
      <c r="M4521" s="36">
        <f>IF(C4521="Saliente Nacional",(IFERROR((LIMPIA(J4521,1)),0)),0)</f>
        <v>0</v>
      </c>
      <c r="N4521" s="36">
        <f>IF(C4521="Saliente Internacional",(IFERROR((LIMPIA(J4521,1)),0)),0)</f>
        <v>0</v>
      </c>
      <c r="O4521" s="36">
        <f>IF(C4521="Saliente Local",(IFERROR((LIMPIA(K4521,1)),0)),0)</f>
        <v>0</v>
      </c>
      <c r="P4521" s="36">
        <f>IF(C4521="Saliente Nacional",(IFERROR((LIMPIA(K4521,1)),0)),0)</f>
        <v>0</v>
      </c>
      <c r="Q4521" s="36">
        <f>IF(C4521="Saliente Internacional",(IFERROR((LIMPIA(K4521,1)),0)),0)</f>
        <v>0</v>
      </c>
      <c r="R4521" s="36">
        <f t="shared" si="211"/>
        <v>0</v>
      </c>
      <c r="S4521" s="36">
        <f t="shared" si="212"/>
        <v>0</v>
      </c>
    </row>
    <row r="4522" spans="1:19" x14ac:dyDescent="0.25">
      <c r="A4522" s="101">
        <f>'DETALLE DE CONEXIONES'!P4522</f>
        <v>0</v>
      </c>
      <c r="B4522" s="36">
        <f>'DETALLE DE CONEXIONES'!I4522</f>
        <v>0</v>
      </c>
      <c r="C4522" s="36">
        <f>'DETALLE DE CONEXIONES'!BB4522</f>
        <v>0</v>
      </c>
      <c r="D4522" s="36">
        <f>'DETALLE DE CONEXIONES'!E4522</f>
        <v>0</v>
      </c>
      <c r="E4522" s="36">
        <f t="shared" si="210"/>
        <v>1</v>
      </c>
      <c r="F4522" s="36">
        <f>IFERROR(LIMPIA('DETALLE DE CONEXIONES'!N4522,1),0)</f>
        <v>0</v>
      </c>
      <c r="G4522" s="36" t="str">
        <f>LEFT('DETALLE DE CONEXIONES'!BE4522,3)</f>
        <v/>
      </c>
      <c r="H4522" s="36" t="str">
        <f>RIGHT('DETALLE DE CONEXIONES'!AK4522,2)</f>
        <v/>
      </c>
      <c r="I4522" s="36" t="str">
        <f>LEFT('DETALLE DE CONEXIONES'!AK4522,3)</f>
        <v/>
      </c>
      <c r="J4522" s="36" t="str">
        <f>LEFT('DETALLE DE CONEXIONES'!M4522,3)</f>
        <v/>
      </c>
      <c r="K4522" s="36" t="str">
        <f>IF(LEN('DETALLE DE CONEXIONES'!M4522)&lt;12,(RIGHT('DETALLE DE CONEXIONES'!M4522,5)),(RIGHT('DETALLE DE CONEXIONES'!M4522,6)))</f>
        <v/>
      </c>
      <c r="L4522" s="36">
        <f>IF(C4522="Saliente Local",(IFERROR((LIMPIA(J4522,1)),0)),0)</f>
        <v>0</v>
      </c>
      <c r="M4522" s="36">
        <f>IF(C4522="Saliente Nacional",(IFERROR((LIMPIA(J4522,1)),0)),0)</f>
        <v>0</v>
      </c>
      <c r="N4522" s="36">
        <f>IF(C4522="Saliente Internacional",(IFERROR((LIMPIA(J4522,1)),0)),0)</f>
        <v>0</v>
      </c>
      <c r="O4522" s="36">
        <f>IF(C4522="Saliente Local",(IFERROR((LIMPIA(K4522,1)),0)),0)</f>
        <v>0</v>
      </c>
      <c r="P4522" s="36">
        <f>IF(C4522="Saliente Nacional",(IFERROR((LIMPIA(K4522,1)),0)),0)</f>
        <v>0</v>
      </c>
      <c r="Q4522" s="36">
        <f>IF(C4522="Saliente Internacional",(IFERROR((LIMPIA(K4522,1)),0)),0)</f>
        <v>0</v>
      </c>
      <c r="R4522" s="36">
        <f t="shared" si="211"/>
        <v>0</v>
      </c>
      <c r="S4522" s="36">
        <f t="shared" si="212"/>
        <v>0</v>
      </c>
    </row>
    <row r="4523" spans="1:19" x14ac:dyDescent="0.25">
      <c r="A4523" s="101">
        <f>'DETALLE DE CONEXIONES'!P4523</f>
        <v>0</v>
      </c>
      <c r="B4523" s="36">
        <f>'DETALLE DE CONEXIONES'!I4523</f>
        <v>0</v>
      </c>
      <c r="C4523" s="36">
        <f>'DETALLE DE CONEXIONES'!BB4523</f>
        <v>0</v>
      </c>
      <c r="D4523" s="36">
        <f>'DETALLE DE CONEXIONES'!E4523</f>
        <v>0</v>
      </c>
      <c r="E4523" s="36">
        <f t="shared" si="210"/>
        <v>1</v>
      </c>
      <c r="F4523" s="36">
        <f>IFERROR(LIMPIA('DETALLE DE CONEXIONES'!N4523,1),0)</f>
        <v>0</v>
      </c>
      <c r="G4523" s="36" t="str">
        <f>LEFT('DETALLE DE CONEXIONES'!BE4523,3)</f>
        <v/>
      </c>
      <c r="H4523" s="36" t="str">
        <f>RIGHT('DETALLE DE CONEXIONES'!AK4523,2)</f>
        <v/>
      </c>
      <c r="I4523" s="36" t="str">
        <f>LEFT('DETALLE DE CONEXIONES'!AK4523,3)</f>
        <v/>
      </c>
      <c r="J4523" s="36" t="str">
        <f>LEFT('DETALLE DE CONEXIONES'!M4523,3)</f>
        <v/>
      </c>
      <c r="K4523" s="36" t="str">
        <f>IF(LEN('DETALLE DE CONEXIONES'!M4523)&lt;12,(RIGHT('DETALLE DE CONEXIONES'!M4523,5)),(RIGHT('DETALLE DE CONEXIONES'!M4523,6)))</f>
        <v/>
      </c>
      <c r="L4523" s="36">
        <f>IF(C4523="Saliente Local",(IFERROR((LIMPIA(J4523,1)),0)),0)</f>
        <v>0</v>
      </c>
      <c r="M4523" s="36">
        <f>IF(C4523="Saliente Nacional",(IFERROR((LIMPIA(J4523,1)),0)),0)</f>
        <v>0</v>
      </c>
      <c r="N4523" s="36">
        <f>IF(C4523="Saliente Internacional",(IFERROR((LIMPIA(J4523,1)),0)),0)</f>
        <v>0</v>
      </c>
      <c r="O4523" s="36">
        <f>IF(C4523="Saliente Local",(IFERROR((LIMPIA(K4523,1)),0)),0)</f>
        <v>0</v>
      </c>
      <c r="P4523" s="36">
        <f>IF(C4523="Saliente Nacional",(IFERROR((LIMPIA(K4523,1)),0)),0)</f>
        <v>0</v>
      </c>
      <c r="Q4523" s="36">
        <f>IF(C4523="Saliente Internacional",(IFERROR((LIMPIA(K4523,1)),0)),0)</f>
        <v>0</v>
      </c>
      <c r="R4523" s="36">
        <f t="shared" si="211"/>
        <v>0</v>
      </c>
      <c r="S4523" s="36">
        <f t="shared" si="212"/>
        <v>0</v>
      </c>
    </row>
    <row r="4524" spans="1:19" x14ac:dyDescent="0.25">
      <c r="A4524" s="101">
        <f>'DETALLE DE CONEXIONES'!P4524</f>
        <v>0</v>
      </c>
      <c r="B4524" s="36">
        <f>'DETALLE DE CONEXIONES'!I4524</f>
        <v>0</v>
      </c>
      <c r="C4524" s="36">
        <f>'DETALLE DE CONEXIONES'!BB4524</f>
        <v>0</v>
      </c>
      <c r="D4524" s="36">
        <f>'DETALLE DE CONEXIONES'!E4524</f>
        <v>0</v>
      </c>
      <c r="E4524" s="36">
        <f t="shared" si="210"/>
        <v>1</v>
      </c>
      <c r="F4524" s="36">
        <f>IFERROR(LIMPIA('DETALLE DE CONEXIONES'!N4524,1),0)</f>
        <v>0</v>
      </c>
      <c r="G4524" s="36" t="str">
        <f>LEFT('DETALLE DE CONEXIONES'!BE4524,3)</f>
        <v/>
      </c>
      <c r="H4524" s="36" t="str">
        <f>RIGHT('DETALLE DE CONEXIONES'!AK4524,2)</f>
        <v/>
      </c>
      <c r="I4524" s="36" t="str">
        <f>LEFT('DETALLE DE CONEXIONES'!AK4524,3)</f>
        <v/>
      </c>
      <c r="J4524" s="36" t="str">
        <f>LEFT('DETALLE DE CONEXIONES'!M4524,3)</f>
        <v/>
      </c>
      <c r="K4524" s="36" t="str">
        <f>IF(LEN('DETALLE DE CONEXIONES'!M4524)&lt;12,(RIGHT('DETALLE DE CONEXIONES'!M4524,5)),(RIGHT('DETALLE DE CONEXIONES'!M4524,6)))</f>
        <v/>
      </c>
      <c r="L4524" s="36">
        <f>IF(C4524="Saliente Local",(IFERROR((LIMPIA(J4524,1)),0)),0)</f>
        <v>0</v>
      </c>
      <c r="M4524" s="36">
        <f>IF(C4524="Saliente Nacional",(IFERROR((LIMPIA(J4524,1)),0)),0)</f>
        <v>0</v>
      </c>
      <c r="N4524" s="36">
        <f>IF(C4524="Saliente Internacional",(IFERROR((LIMPIA(J4524,1)),0)),0)</f>
        <v>0</v>
      </c>
      <c r="O4524" s="36">
        <f>IF(C4524="Saliente Local",(IFERROR((LIMPIA(K4524,1)),0)),0)</f>
        <v>0</v>
      </c>
      <c r="P4524" s="36">
        <f>IF(C4524="Saliente Nacional",(IFERROR((LIMPIA(K4524,1)),0)),0)</f>
        <v>0</v>
      </c>
      <c r="Q4524" s="36">
        <f>IF(C4524="Saliente Internacional",(IFERROR((LIMPIA(K4524,1)),0)),0)</f>
        <v>0</v>
      </c>
      <c r="R4524" s="36">
        <f t="shared" si="211"/>
        <v>0</v>
      </c>
      <c r="S4524" s="36">
        <f t="shared" si="212"/>
        <v>0</v>
      </c>
    </row>
    <row r="4525" spans="1:19" x14ac:dyDescent="0.25">
      <c r="A4525" s="101">
        <f>'DETALLE DE CONEXIONES'!P4525</f>
        <v>0</v>
      </c>
      <c r="B4525" s="36">
        <f>'DETALLE DE CONEXIONES'!I4525</f>
        <v>0</v>
      </c>
      <c r="C4525" s="36">
        <f>'DETALLE DE CONEXIONES'!BB4525</f>
        <v>0</v>
      </c>
      <c r="D4525" s="36">
        <f>'DETALLE DE CONEXIONES'!E4525</f>
        <v>0</v>
      </c>
      <c r="E4525" s="36">
        <f t="shared" si="210"/>
        <v>1</v>
      </c>
      <c r="F4525" s="36">
        <f>IFERROR(LIMPIA('DETALLE DE CONEXIONES'!N4525,1),0)</f>
        <v>0</v>
      </c>
      <c r="G4525" s="36" t="str">
        <f>LEFT('DETALLE DE CONEXIONES'!BE4525,3)</f>
        <v/>
      </c>
      <c r="H4525" s="36" t="str">
        <f>RIGHT('DETALLE DE CONEXIONES'!AK4525,2)</f>
        <v/>
      </c>
      <c r="I4525" s="36" t="str">
        <f>LEFT('DETALLE DE CONEXIONES'!AK4525,3)</f>
        <v/>
      </c>
      <c r="J4525" s="36" t="str">
        <f>LEFT('DETALLE DE CONEXIONES'!M4525,3)</f>
        <v/>
      </c>
      <c r="K4525" s="36" t="str">
        <f>IF(LEN('DETALLE DE CONEXIONES'!M4525)&lt;12,(RIGHT('DETALLE DE CONEXIONES'!M4525,5)),(RIGHT('DETALLE DE CONEXIONES'!M4525,6)))</f>
        <v/>
      </c>
      <c r="L4525" s="36">
        <f>IF(C4525="Saliente Local",(IFERROR((LIMPIA(J4525,1)),0)),0)</f>
        <v>0</v>
      </c>
      <c r="M4525" s="36">
        <f>IF(C4525="Saliente Nacional",(IFERROR((LIMPIA(J4525,1)),0)),0)</f>
        <v>0</v>
      </c>
      <c r="N4525" s="36">
        <f>IF(C4525="Saliente Internacional",(IFERROR((LIMPIA(J4525,1)),0)),0)</f>
        <v>0</v>
      </c>
      <c r="O4525" s="36">
        <f>IF(C4525="Saliente Local",(IFERROR((LIMPIA(K4525,1)),0)),0)</f>
        <v>0</v>
      </c>
      <c r="P4525" s="36">
        <f>IF(C4525="Saliente Nacional",(IFERROR((LIMPIA(K4525,1)),0)),0)</f>
        <v>0</v>
      </c>
      <c r="Q4525" s="36">
        <f>IF(C4525="Saliente Internacional",(IFERROR((LIMPIA(K4525,1)),0)),0)</f>
        <v>0</v>
      </c>
      <c r="R4525" s="36">
        <f t="shared" si="211"/>
        <v>0</v>
      </c>
      <c r="S4525" s="36">
        <f t="shared" si="212"/>
        <v>0</v>
      </c>
    </row>
    <row r="4526" spans="1:19" x14ac:dyDescent="0.25">
      <c r="A4526" s="101">
        <f>'DETALLE DE CONEXIONES'!P4526</f>
        <v>0</v>
      </c>
      <c r="B4526" s="36">
        <f>'DETALLE DE CONEXIONES'!I4526</f>
        <v>0</v>
      </c>
      <c r="C4526" s="36">
        <f>'DETALLE DE CONEXIONES'!BB4526</f>
        <v>0</v>
      </c>
      <c r="D4526" s="36">
        <f>'DETALLE DE CONEXIONES'!E4526</f>
        <v>0</v>
      </c>
      <c r="E4526" s="36">
        <f t="shared" si="210"/>
        <v>1</v>
      </c>
      <c r="F4526" s="36">
        <f>IFERROR(LIMPIA('DETALLE DE CONEXIONES'!N4526,1),0)</f>
        <v>0</v>
      </c>
      <c r="G4526" s="36" t="str">
        <f>LEFT('DETALLE DE CONEXIONES'!BE4526,3)</f>
        <v/>
      </c>
      <c r="H4526" s="36" t="str">
        <f>RIGHT('DETALLE DE CONEXIONES'!AK4526,2)</f>
        <v/>
      </c>
      <c r="I4526" s="36" t="str">
        <f>LEFT('DETALLE DE CONEXIONES'!AK4526,3)</f>
        <v/>
      </c>
      <c r="J4526" s="36" t="str">
        <f>LEFT('DETALLE DE CONEXIONES'!M4526,3)</f>
        <v/>
      </c>
      <c r="K4526" s="36" t="str">
        <f>IF(LEN('DETALLE DE CONEXIONES'!M4526)&lt;12,(RIGHT('DETALLE DE CONEXIONES'!M4526,5)),(RIGHT('DETALLE DE CONEXIONES'!M4526,6)))</f>
        <v/>
      </c>
      <c r="L4526" s="36">
        <f>IF(C4526="Saliente Local",(IFERROR((LIMPIA(J4526,1)),0)),0)</f>
        <v>0</v>
      </c>
      <c r="M4526" s="36">
        <f>IF(C4526="Saliente Nacional",(IFERROR((LIMPIA(J4526,1)),0)),0)</f>
        <v>0</v>
      </c>
      <c r="N4526" s="36">
        <f>IF(C4526="Saliente Internacional",(IFERROR((LIMPIA(J4526,1)),0)),0)</f>
        <v>0</v>
      </c>
      <c r="O4526" s="36">
        <f>IF(C4526="Saliente Local",(IFERROR((LIMPIA(K4526,1)),0)),0)</f>
        <v>0</v>
      </c>
      <c r="P4526" s="36">
        <f>IF(C4526="Saliente Nacional",(IFERROR((LIMPIA(K4526,1)),0)),0)</f>
        <v>0</v>
      </c>
      <c r="Q4526" s="36">
        <f>IF(C4526="Saliente Internacional",(IFERROR((LIMPIA(K4526,1)),0)),0)</f>
        <v>0</v>
      </c>
      <c r="R4526" s="36">
        <f t="shared" si="211"/>
        <v>0</v>
      </c>
      <c r="S4526" s="36">
        <f t="shared" si="212"/>
        <v>0</v>
      </c>
    </row>
    <row r="4527" spans="1:19" x14ac:dyDescent="0.25">
      <c r="A4527" s="101">
        <f>'DETALLE DE CONEXIONES'!P4527</f>
        <v>0</v>
      </c>
      <c r="B4527" s="36">
        <f>'DETALLE DE CONEXIONES'!I4527</f>
        <v>0</v>
      </c>
      <c r="C4527" s="36">
        <f>'DETALLE DE CONEXIONES'!BB4527</f>
        <v>0</v>
      </c>
      <c r="D4527" s="36">
        <f>'DETALLE DE CONEXIONES'!E4527</f>
        <v>0</v>
      </c>
      <c r="E4527" s="36">
        <f t="shared" si="210"/>
        <v>1</v>
      </c>
      <c r="F4527" s="36">
        <f>IFERROR(LIMPIA('DETALLE DE CONEXIONES'!N4527,1),0)</f>
        <v>0</v>
      </c>
      <c r="G4527" s="36" t="str">
        <f>LEFT('DETALLE DE CONEXIONES'!BE4527,3)</f>
        <v/>
      </c>
      <c r="H4527" s="36" t="str">
        <f>RIGHT('DETALLE DE CONEXIONES'!AK4527,2)</f>
        <v/>
      </c>
      <c r="I4527" s="36" t="str">
        <f>LEFT('DETALLE DE CONEXIONES'!AK4527,3)</f>
        <v/>
      </c>
      <c r="J4527" s="36" t="str">
        <f>LEFT('DETALLE DE CONEXIONES'!M4527,3)</f>
        <v/>
      </c>
      <c r="K4527" s="36" t="str">
        <f>IF(LEN('DETALLE DE CONEXIONES'!M4527)&lt;12,(RIGHT('DETALLE DE CONEXIONES'!M4527,5)),(RIGHT('DETALLE DE CONEXIONES'!M4527,6)))</f>
        <v/>
      </c>
      <c r="L4527" s="36">
        <f>IF(C4527="Saliente Local",(IFERROR((LIMPIA(J4527,1)),0)),0)</f>
        <v>0</v>
      </c>
      <c r="M4527" s="36">
        <f>IF(C4527="Saliente Nacional",(IFERROR((LIMPIA(J4527,1)),0)),0)</f>
        <v>0</v>
      </c>
      <c r="N4527" s="36">
        <f>IF(C4527="Saliente Internacional",(IFERROR((LIMPIA(J4527,1)),0)),0)</f>
        <v>0</v>
      </c>
      <c r="O4527" s="36">
        <f>IF(C4527="Saliente Local",(IFERROR((LIMPIA(K4527,1)),0)),0)</f>
        <v>0</v>
      </c>
      <c r="P4527" s="36">
        <f>IF(C4527="Saliente Nacional",(IFERROR((LIMPIA(K4527,1)),0)),0)</f>
        <v>0</v>
      </c>
      <c r="Q4527" s="36">
        <f>IF(C4527="Saliente Internacional",(IFERROR((LIMPIA(K4527,1)),0)),0)</f>
        <v>0</v>
      </c>
      <c r="R4527" s="36">
        <f t="shared" si="211"/>
        <v>0</v>
      </c>
      <c r="S4527" s="36">
        <f t="shared" si="212"/>
        <v>0</v>
      </c>
    </row>
    <row r="4528" spans="1:19" x14ac:dyDescent="0.25">
      <c r="A4528" s="101">
        <f>'DETALLE DE CONEXIONES'!P4528</f>
        <v>0</v>
      </c>
      <c r="B4528" s="36">
        <f>'DETALLE DE CONEXIONES'!I4528</f>
        <v>0</v>
      </c>
      <c r="C4528" s="36">
        <f>'DETALLE DE CONEXIONES'!BB4528</f>
        <v>0</v>
      </c>
      <c r="D4528" s="36">
        <f>'DETALLE DE CONEXIONES'!E4528</f>
        <v>0</v>
      </c>
      <c r="E4528" s="36">
        <f t="shared" si="210"/>
        <v>1</v>
      </c>
      <c r="F4528" s="36">
        <f>IFERROR(LIMPIA('DETALLE DE CONEXIONES'!N4528,1),0)</f>
        <v>0</v>
      </c>
      <c r="G4528" s="36" t="str">
        <f>LEFT('DETALLE DE CONEXIONES'!BE4528,3)</f>
        <v/>
      </c>
      <c r="H4528" s="36" t="str">
        <f>RIGHT('DETALLE DE CONEXIONES'!AK4528,2)</f>
        <v/>
      </c>
      <c r="I4528" s="36" t="str">
        <f>LEFT('DETALLE DE CONEXIONES'!AK4528,3)</f>
        <v/>
      </c>
      <c r="J4528" s="36" t="str">
        <f>LEFT('DETALLE DE CONEXIONES'!M4528,3)</f>
        <v/>
      </c>
      <c r="K4528" s="36" t="str">
        <f>IF(LEN('DETALLE DE CONEXIONES'!M4528)&lt;12,(RIGHT('DETALLE DE CONEXIONES'!M4528,5)),(RIGHT('DETALLE DE CONEXIONES'!M4528,6)))</f>
        <v/>
      </c>
      <c r="L4528" s="36">
        <f>IF(C4528="Saliente Local",(IFERROR((LIMPIA(J4528,1)),0)),0)</f>
        <v>0</v>
      </c>
      <c r="M4528" s="36">
        <f>IF(C4528="Saliente Nacional",(IFERROR((LIMPIA(J4528,1)),0)),0)</f>
        <v>0</v>
      </c>
      <c r="N4528" s="36">
        <f>IF(C4528="Saliente Internacional",(IFERROR((LIMPIA(J4528,1)),0)),0)</f>
        <v>0</v>
      </c>
      <c r="O4528" s="36">
        <f>IF(C4528="Saliente Local",(IFERROR((LIMPIA(K4528,1)),0)),0)</f>
        <v>0</v>
      </c>
      <c r="P4528" s="36">
        <f>IF(C4528="Saliente Nacional",(IFERROR((LIMPIA(K4528,1)),0)),0)</f>
        <v>0</v>
      </c>
      <c r="Q4528" s="36">
        <f>IF(C4528="Saliente Internacional",(IFERROR((LIMPIA(K4528,1)),0)),0)</f>
        <v>0</v>
      </c>
      <c r="R4528" s="36">
        <f t="shared" si="211"/>
        <v>0</v>
      </c>
      <c r="S4528" s="36">
        <f t="shared" si="212"/>
        <v>0</v>
      </c>
    </row>
    <row r="4529" spans="1:19" x14ac:dyDescent="0.25">
      <c r="A4529" s="101">
        <f>'DETALLE DE CONEXIONES'!P4529</f>
        <v>0</v>
      </c>
      <c r="B4529" s="36">
        <f>'DETALLE DE CONEXIONES'!I4529</f>
        <v>0</v>
      </c>
      <c r="C4529" s="36">
        <f>'DETALLE DE CONEXIONES'!BB4529</f>
        <v>0</v>
      </c>
      <c r="D4529" s="36">
        <f>'DETALLE DE CONEXIONES'!E4529</f>
        <v>0</v>
      </c>
      <c r="E4529" s="36">
        <f t="shared" si="210"/>
        <v>1</v>
      </c>
      <c r="F4529" s="36">
        <f>IFERROR(LIMPIA('DETALLE DE CONEXIONES'!N4529,1),0)</f>
        <v>0</v>
      </c>
      <c r="G4529" s="36" t="str">
        <f>LEFT('DETALLE DE CONEXIONES'!BE4529,3)</f>
        <v/>
      </c>
      <c r="H4529" s="36" t="str">
        <f>RIGHT('DETALLE DE CONEXIONES'!AK4529,2)</f>
        <v/>
      </c>
      <c r="I4529" s="36" t="str">
        <f>LEFT('DETALLE DE CONEXIONES'!AK4529,3)</f>
        <v/>
      </c>
      <c r="J4529" s="36" t="str">
        <f>LEFT('DETALLE DE CONEXIONES'!M4529,3)</f>
        <v/>
      </c>
      <c r="K4529" s="36" t="str">
        <f>IF(LEN('DETALLE DE CONEXIONES'!M4529)&lt;12,(RIGHT('DETALLE DE CONEXIONES'!M4529,5)),(RIGHT('DETALLE DE CONEXIONES'!M4529,6)))</f>
        <v/>
      </c>
      <c r="L4529" s="36">
        <f>IF(C4529="Saliente Local",(IFERROR((LIMPIA(J4529,1)),0)),0)</f>
        <v>0</v>
      </c>
      <c r="M4529" s="36">
        <f>IF(C4529="Saliente Nacional",(IFERROR((LIMPIA(J4529,1)),0)),0)</f>
        <v>0</v>
      </c>
      <c r="N4529" s="36">
        <f>IF(C4529="Saliente Internacional",(IFERROR((LIMPIA(J4529,1)),0)),0)</f>
        <v>0</v>
      </c>
      <c r="O4529" s="36">
        <f>IF(C4529="Saliente Local",(IFERROR((LIMPIA(K4529,1)),0)),0)</f>
        <v>0</v>
      </c>
      <c r="P4529" s="36">
        <f>IF(C4529="Saliente Nacional",(IFERROR((LIMPIA(K4529,1)),0)),0)</f>
        <v>0</v>
      </c>
      <c r="Q4529" s="36">
        <f>IF(C4529="Saliente Internacional",(IFERROR((LIMPIA(K4529,1)),0)),0)</f>
        <v>0</v>
      </c>
      <c r="R4529" s="36">
        <f t="shared" si="211"/>
        <v>0</v>
      </c>
      <c r="S4529" s="36">
        <f t="shared" si="212"/>
        <v>0</v>
      </c>
    </row>
    <row r="4530" spans="1:19" x14ac:dyDescent="0.25">
      <c r="A4530" s="101">
        <f>'DETALLE DE CONEXIONES'!P4530</f>
        <v>0</v>
      </c>
      <c r="B4530" s="36">
        <f>'DETALLE DE CONEXIONES'!I4530</f>
        <v>0</v>
      </c>
      <c r="C4530" s="36">
        <f>'DETALLE DE CONEXIONES'!BB4530</f>
        <v>0</v>
      </c>
      <c r="D4530" s="36">
        <f>'DETALLE DE CONEXIONES'!E4530</f>
        <v>0</v>
      </c>
      <c r="E4530" s="36">
        <f t="shared" si="210"/>
        <v>1</v>
      </c>
      <c r="F4530" s="36">
        <f>IFERROR(LIMPIA('DETALLE DE CONEXIONES'!N4530,1),0)</f>
        <v>0</v>
      </c>
      <c r="G4530" s="36" t="str">
        <f>LEFT('DETALLE DE CONEXIONES'!BE4530,3)</f>
        <v/>
      </c>
      <c r="H4530" s="36" t="str">
        <f>RIGHT('DETALLE DE CONEXIONES'!AK4530,2)</f>
        <v/>
      </c>
      <c r="I4530" s="36" t="str">
        <f>LEFT('DETALLE DE CONEXIONES'!AK4530,3)</f>
        <v/>
      </c>
      <c r="J4530" s="36" t="str">
        <f>LEFT('DETALLE DE CONEXIONES'!M4530,3)</f>
        <v/>
      </c>
      <c r="K4530" s="36" t="str">
        <f>IF(LEN('DETALLE DE CONEXIONES'!M4530)&lt;12,(RIGHT('DETALLE DE CONEXIONES'!M4530,5)),(RIGHT('DETALLE DE CONEXIONES'!M4530,6)))</f>
        <v/>
      </c>
      <c r="L4530" s="36">
        <f>IF(C4530="Saliente Local",(IFERROR((LIMPIA(J4530,1)),0)),0)</f>
        <v>0</v>
      </c>
      <c r="M4530" s="36">
        <f>IF(C4530="Saliente Nacional",(IFERROR((LIMPIA(J4530,1)),0)),0)</f>
        <v>0</v>
      </c>
      <c r="N4530" s="36">
        <f>IF(C4530="Saliente Internacional",(IFERROR((LIMPIA(J4530,1)),0)),0)</f>
        <v>0</v>
      </c>
      <c r="O4530" s="36">
        <f>IF(C4530="Saliente Local",(IFERROR((LIMPIA(K4530,1)),0)),0)</f>
        <v>0</v>
      </c>
      <c r="P4530" s="36">
        <f>IF(C4530="Saliente Nacional",(IFERROR((LIMPIA(K4530,1)),0)),0)</f>
        <v>0</v>
      </c>
      <c r="Q4530" s="36">
        <f>IF(C4530="Saliente Internacional",(IFERROR((LIMPIA(K4530,1)),0)),0)</f>
        <v>0</v>
      </c>
      <c r="R4530" s="36">
        <f t="shared" si="211"/>
        <v>0</v>
      </c>
      <c r="S4530" s="36">
        <f t="shared" si="212"/>
        <v>0</v>
      </c>
    </row>
    <row r="4531" spans="1:19" x14ac:dyDescent="0.25">
      <c r="A4531" s="101">
        <f>'DETALLE DE CONEXIONES'!P4531</f>
        <v>0</v>
      </c>
      <c r="B4531" s="36">
        <f>'DETALLE DE CONEXIONES'!I4531</f>
        <v>0</v>
      </c>
      <c r="C4531" s="36">
        <f>'DETALLE DE CONEXIONES'!BB4531</f>
        <v>0</v>
      </c>
      <c r="D4531" s="36">
        <f>'DETALLE DE CONEXIONES'!E4531</f>
        <v>0</v>
      </c>
      <c r="E4531" s="36">
        <f t="shared" si="210"/>
        <v>1</v>
      </c>
      <c r="F4531" s="36">
        <f>IFERROR(LIMPIA('DETALLE DE CONEXIONES'!N4531,1),0)</f>
        <v>0</v>
      </c>
      <c r="G4531" s="36" t="str">
        <f>LEFT('DETALLE DE CONEXIONES'!BE4531,3)</f>
        <v/>
      </c>
      <c r="H4531" s="36" t="str">
        <f>RIGHT('DETALLE DE CONEXIONES'!AK4531,2)</f>
        <v/>
      </c>
      <c r="I4531" s="36" t="str">
        <f>LEFT('DETALLE DE CONEXIONES'!AK4531,3)</f>
        <v/>
      </c>
      <c r="J4531" s="36" t="str">
        <f>LEFT('DETALLE DE CONEXIONES'!M4531,3)</f>
        <v/>
      </c>
      <c r="K4531" s="36" t="str">
        <f>IF(LEN('DETALLE DE CONEXIONES'!M4531)&lt;12,(RIGHT('DETALLE DE CONEXIONES'!M4531,5)),(RIGHT('DETALLE DE CONEXIONES'!M4531,6)))</f>
        <v/>
      </c>
      <c r="L4531" s="36">
        <f>IF(C4531="Saliente Local",(IFERROR((LIMPIA(J4531,1)),0)),0)</f>
        <v>0</v>
      </c>
      <c r="M4531" s="36">
        <f>IF(C4531="Saliente Nacional",(IFERROR((LIMPIA(J4531,1)),0)),0)</f>
        <v>0</v>
      </c>
      <c r="N4531" s="36">
        <f>IF(C4531="Saliente Internacional",(IFERROR((LIMPIA(J4531,1)),0)),0)</f>
        <v>0</v>
      </c>
      <c r="O4531" s="36">
        <f>IF(C4531="Saliente Local",(IFERROR((LIMPIA(K4531,1)),0)),0)</f>
        <v>0</v>
      </c>
      <c r="P4531" s="36">
        <f>IF(C4531="Saliente Nacional",(IFERROR((LIMPIA(K4531,1)),0)),0)</f>
        <v>0</v>
      </c>
      <c r="Q4531" s="36">
        <f>IF(C4531="Saliente Internacional",(IFERROR((LIMPIA(K4531,1)),0)),0)</f>
        <v>0</v>
      </c>
      <c r="R4531" s="36">
        <f t="shared" si="211"/>
        <v>0</v>
      </c>
      <c r="S4531" s="36">
        <f t="shared" si="212"/>
        <v>0</v>
      </c>
    </row>
    <row r="4532" spans="1:19" x14ac:dyDescent="0.25">
      <c r="A4532" s="101">
        <f>'DETALLE DE CONEXIONES'!P4532</f>
        <v>0</v>
      </c>
      <c r="B4532" s="36">
        <f>'DETALLE DE CONEXIONES'!I4532</f>
        <v>0</v>
      </c>
      <c r="C4532" s="36">
        <f>'DETALLE DE CONEXIONES'!BB4532</f>
        <v>0</v>
      </c>
      <c r="D4532" s="36">
        <f>'DETALLE DE CONEXIONES'!E4532</f>
        <v>0</v>
      </c>
      <c r="E4532" s="36">
        <f t="shared" si="210"/>
        <v>1</v>
      </c>
      <c r="F4532" s="36">
        <f>IFERROR(LIMPIA('DETALLE DE CONEXIONES'!N4532,1),0)</f>
        <v>0</v>
      </c>
      <c r="G4532" s="36" t="str">
        <f>LEFT('DETALLE DE CONEXIONES'!BE4532,3)</f>
        <v/>
      </c>
      <c r="H4532" s="36" t="str">
        <f>RIGHT('DETALLE DE CONEXIONES'!AK4532,2)</f>
        <v/>
      </c>
      <c r="I4532" s="36" t="str">
        <f>LEFT('DETALLE DE CONEXIONES'!AK4532,3)</f>
        <v/>
      </c>
      <c r="J4532" s="36" t="str">
        <f>LEFT('DETALLE DE CONEXIONES'!M4532,3)</f>
        <v/>
      </c>
      <c r="K4532" s="36" t="str">
        <f>IF(LEN('DETALLE DE CONEXIONES'!M4532)&lt;12,(RIGHT('DETALLE DE CONEXIONES'!M4532,5)),(RIGHT('DETALLE DE CONEXIONES'!M4532,6)))</f>
        <v/>
      </c>
      <c r="L4532" s="36">
        <f>IF(C4532="Saliente Local",(IFERROR((LIMPIA(J4532,1)),0)),0)</f>
        <v>0</v>
      </c>
      <c r="M4532" s="36">
        <f>IF(C4532="Saliente Nacional",(IFERROR((LIMPIA(J4532,1)),0)),0)</f>
        <v>0</v>
      </c>
      <c r="N4532" s="36">
        <f>IF(C4532="Saliente Internacional",(IFERROR((LIMPIA(J4532,1)),0)),0)</f>
        <v>0</v>
      </c>
      <c r="O4532" s="36">
        <f>IF(C4532="Saliente Local",(IFERROR((LIMPIA(K4532,1)),0)),0)</f>
        <v>0</v>
      </c>
      <c r="P4532" s="36">
        <f>IF(C4532="Saliente Nacional",(IFERROR((LIMPIA(K4532,1)),0)),0)</f>
        <v>0</v>
      </c>
      <c r="Q4532" s="36">
        <f>IF(C4532="Saliente Internacional",(IFERROR((LIMPIA(K4532,1)),0)),0)</f>
        <v>0</v>
      </c>
      <c r="R4532" s="36">
        <f t="shared" si="211"/>
        <v>0</v>
      </c>
      <c r="S4532" s="36">
        <f t="shared" si="212"/>
        <v>0</v>
      </c>
    </row>
    <row r="4533" spans="1:19" x14ac:dyDescent="0.25">
      <c r="A4533" s="101">
        <f>'DETALLE DE CONEXIONES'!P4533</f>
        <v>0</v>
      </c>
      <c r="B4533" s="36">
        <f>'DETALLE DE CONEXIONES'!I4533</f>
        <v>0</v>
      </c>
      <c r="C4533" s="36">
        <f>'DETALLE DE CONEXIONES'!BB4533</f>
        <v>0</v>
      </c>
      <c r="D4533" s="36">
        <f>'DETALLE DE CONEXIONES'!E4533</f>
        <v>0</v>
      </c>
      <c r="E4533" s="36">
        <f t="shared" si="210"/>
        <v>1</v>
      </c>
      <c r="F4533" s="36">
        <f>IFERROR(LIMPIA('DETALLE DE CONEXIONES'!N4533,1),0)</f>
        <v>0</v>
      </c>
      <c r="G4533" s="36" t="str">
        <f>LEFT('DETALLE DE CONEXIONES'!BE4533,3)</f>
        <v/>
      </c>
      <c r="H4533" s="36" t="str">
        <f>RIGHT('DETALLE DE CONEXIONES'!AK4533,2)</f>
        <v/>
      </c>
      <c r="I4533" s="36" t="str">
        <f>LEFT('DETALLE DE CONEXIONES'!AK4533,3)</f>
        <v/>
      </c>
      <c r="J4533" s="36" t="str">
        <f>LEFT('DETALLE DE CONEXIONES'!M4533,3)</f>
        <v/>
      </c>
      <c r="K4533" s="36" t="str">
        <f>IF(LEN('DETALLE DE CONEXIONES'!M4533)&lt;12,(RIGHT('DETALLE DE CONEXIONES'!M4533,5)),(RIGHT('DETALLE DE CONEXIONES'!M4533,6)))</f>
        <v/>
      </c>
      <c r="L4533" s="36">
        <f>IF(C4533="Saliente Local",(IFERROR((LIMPIA(J4533,1)),0)),0)</f>
        <v>0</v>
      </c>
      <c r="M4533" s="36">
        <f>IF(C4533="Saliente Nacional",(IFERROR((LIMPIA(J4533,1)),0)),0)</f>
        <v>0</v>
      </c>
      <c r="N4533" s="36">
        <f>IF(C4533="Saliente Internacional",(IFERROR((LIMPIA(J4533,1)),0)),0)</f>
        <v>0</v>
      </c>
      <c r="O4533" s="36">
        <f>IF(C4533="Saliente Local",(IFERROR((LIMPIA(K4533,1)),0)),0)</f>
        <v>0</v>
      </c>
      <c r="P4533" s="36">
        <f>IF(C4533="Saliente Nacional",(IFERROR((LIMPIA(K4533,1)),0)),0)</f>
        <v>0</v>
      </c>
      <c r="Q4533" s="36">
        <f>IF(C4533="Saliente Internacional",(IFERROR((LIMPIA(K4533,1)),0)),0)</f>
        <v>0</v>
      </c>
      <c r="R4533" s="36">
        <f t="shared" si="211"/>
        <v>0</v>
      </c>
      <c r="S4533" s="36">
        <f t="shared" si="212"/>
        <v>0</v>
      </c>
    </row>
    <row r="4534" spans="1:19" x14ac:dyDescent="0.25">
      <c r="A4534" s="101">
        <f>'DETALLE DE CONEXIONES'!P4534</f>
        <v>0</v>
      </c>
      <c r="B4534" s="36">
        <f>'DETALLE DE CONEXIONES'!I4534</f>
        <v>0</v>
      </c>
      <c r="C4534" s="36">
        <f>'DETALLE DE CONEXIONES'!BB4534</f>
        <v>0</v>
      </c>
      <c r="D4534" s="36">
        <f>'DETALLE DE CONEXIONES'!E4534</f>
        <v>0</v>
      </c>
      <c r="E4534" s="36">
        <f t="shared" si="210"/>
        <v>1</v>
      </c>
      <c r="F4534" s="36">
        <f>IFERROR(LIMPIA('DETALLE DE CONEXIONES'!N4534,1),0)</f>
        <v>0</v>
      </c>
      <c r="G4534" s="36" t="str">
        <f>LEFT('DETALLE DE CONEXIONES'!BE4534,3)</f>
        <v/>
      </c>
      <c r="H4534" s="36" t="str">
        <f>RIGHT('DETALLE DE CONEXIONES'!AK4534,2)</f>
        <v/>
      </c>
      <c r="I4534" s="36" t="str">
        <f>LEFT('DETALLE DE CONEXIONES'!AK4534,3)</f>
        <v/>
      </c>
      <c r="J4534" s="36" t="str">
        <f>LEFT('DETALLE DE CONEXIONES'!M4534,3)</f>
        <v/>
      </c>
      <c r="K4534" s="36" t="str">
        <f>IF(LEN('DETALLE DE CONEXIONES'!M4534)&lt;12,(RIGHT('DETALLE DE CONEXIONES'!M4534,5)),(RIGHT('DETALLE DE CONEXIONES'!M4534,6)))</f>
        <v/>
      </c>
      <c r="L4534" s="36">
        <f>IF(C4534="Saliente Local",(IFERROR((LIMPIA(J4534,1)),0)),0)</f>
        <v>0</v>
      </c>
      <c r="M4534" s="36">
        <f>IF(C4534="Saliente Nacional",(IFERROR((LIMPIA(J4534,1)),0)),0)</f>
        <v>0</v>
      </c>
      <c r="N4534" s="36">
        <f>IF(C4534="Saliente Internacional",(IFERROR((LIMPIA(J4534,1)),0)),0)</f>
        <v>0</v>
      </c>
      <c r="O4534" s="36">
        <f>IF(C4534="Saliente Local",(IFERROR((LIMPIA(K4534,1)),0)),0)</f>
        <v>0</v>
      </c>
      <c r="P4534" s="36">
        <f>IF(C4534="Saliente Nacional",(IFERROR((LIMPIA(K4534,1)),0)),0)</f>
        <v>0</v>
      </c>
      <c r="Q4534" s="36">
        <f>IF(C4534="Saliente Internacional",(IFERROR((LIMPIA(K4534,1)),0)),0)</f>
        <v>0</v>
      </c>
      <c r="R4534" s="36">
        <f t="shared" si="211"/>
        <v>0</v>
      </c>
      <c r="S4534" s="36">
        <f t="shared" si="212"/>
        <v>0</v>
      </c>
    </row>
    <row r="4535" spans="1:19" x14ac:dyDescent="0.25">
      <c r="A4535" s="101">
        <f>'DETALLE DE CONEXIONES'!P4535</f>
        <v>0</v>
      </c>
      <c r="B4535" s="36">
        <f>'DETALLE DE CONEXIONES'!I4535</f>
        <v>0</v>
      </c>
      <c r="C4535" s="36">
        <f>'DETALLE DE CONEXIONES'!BB4535</f>
        <v>0</v>
      </c>
      <c r="D4535" s="36">
        <f>'DETALLE DE CONEXIONES'!E4535</f>
        <v>0</v>
      </c>
      <c r="E4535" s="36">
        <f t="shared" si="210"/>
        <v>1</v>
      </c>
      <c r="F4535" s="36">
        <f>IFERROR(LIMPIA('DETALLE DE CONEXIONES'!N4535,1),0)</f>
        <v>0</v>
      </c>
      <c r="G4535" s="36" t="str">
        <f>LEFT('DETALLE DE CONEXIONES'!BE4535,3)</f>
        <v/>
      </c>
      <c r="H4535" s="36" t="str">
        <f>RIGHT('DETALLE DE CONEXIONES'!AK4535,2)</f>
        <v/>
      </c>
      <c r="I4535" s="36" t="str">
        <f>LEFT('DETALLE DE CONEXIONES'!AK4535,3)</f>
        <v/>
      </c>
      <c r="J4535" s="36" t="str">
        <f>LEFT('DETALLE DE CONEXIONES'!M4535,3)</f>
        <v/>
      </c>
      <c r="K4535" s="36" t="str">
        <f>IF(LEN('DETALLE DE CONEXIONES'!M4535)&lt;12,(RIGHT('DETALLE DE CONEXIONES'!M4535,5)),(RIGHT('DETALLE DE CONEXIONES'!M4535,6)))</f>
        <v/>
      </c>
      <c r="L4535" s="36">
        <f>IF(C4535="Saliente Local",(IFERROR((LIMPIA(J4535,1)),0)),0)</f>
        <v>0</v>
      </c>
      <c r="M4535" s="36">
        <f>IF(C4535="Saliente Nacional",(IFERROR((LIMPIA(J4535,1)),0)),0)</f>
        <v>0</v>
      </c>
      <c r="N4535" s="36">
        <f>IF(C4535="Saliente Internacional",(IFERROR((LIMPIA(J4535,1)),0)),0)</f>
        <v>0</v>
      </c>
      <c r="O4535" s="36">
        <f>IF(C4535="Saliente Local",(IFERROR((LIMPIA(K4535,1)),0)),0)</f>
        <v>0</v>
      </c>
      <c r="P4535" s="36">
        <f>IF(C4535="Saliente Nacional",(IFERROR((LIMPIA(K4535,1)),0)),0)</f>
        <v>0</v>
      </c>
      <c r="Q4535" s="36">
        <f>IF(C4535="Saliente Internacional",(IFERROR((LIMPIA(K4535,1)),0)),0)</f>
        <v>0</v>
      </c>
      <c r="R4535" s="36">
        <f t="shared" si="211"/>
        <v>0</v>
      </c>
      <c r="S4535" s="36">
        <f t="shared" si="212"/>
        <v>0</v>
      </c>
    </row>
    <row r="4536" spans="1:19" x14ac:dyDescent="0.25">
      <c r="A4536" s="101">
        <f>'DETALLE DE CONEXIONES'!P4536</f>
        <v>0</v>
      </c>
      <c r="B4536" s="36">
        <f>'DETALLE DE CONEXIONES'!I4536</f>
        <v>0</v>
      </c>
      <c r="C4536" s="36">
        <f>'DETALLE DE CONEXIONES'!BB4536</f>
        <v>0</v>
      </c>
      <c r="D4536" s="36">
        <f>'DETALLE DE CONEXIONES'!E4536</f>
        <v>0</v>
      </c>
      <c r="E4536" s="36">
        <f t="shared" si="210"/>
        <v>1</v>
      </c>
      <c r="F4536" s="36">
        <f>IFERROR(LIMPIA('DETALLE DE CONEXIONES'!N4536,1),0)</f>
        <v>0</v>
      </c>
      <c r="G4536" s="36" t="str">
        <f>LEFT('DETALLE DE CONEXIONES'!BE4536,3)</f>
        <v/>
      </c>
      <c r="H4536" s="36" t="str">
        <f>RIGHT('DETALLE DE CONEXIONES'!AK4536,2)</f>
        <v/>
      </c>
      <c r="I4536" s="36" t="str">
        <f>LEFT('DETALLE DE CONEXIONES'!AK4536,3)</f>
        <v/>
      </c>
      <c r="J4536" s="36" t="str">
        <f>LEFT('DETALLE DE CONEXIONES'!M4536,3)</f>
        <v/>
      </c>
      <c r="K4536" s="36" t="str">
        <f>IF(LEN('DETALLE DE CONEXIONES'!M4536)&lt;12,(RIGHT('DETALLE DE CONEXIONES'!M4536,5)),(RIGHT('DETALLE DE CONEXIONES'!M4536,6)))</f>
        <v/>
      </c>
      <c r="L4536" s="36">
        <f>IF(C4536="Saliente Local",(IFERROR((LIMPIA(J4536,1)),0)),0)</f>
        <v>0</v>
      </c>
      <c r="M4536" s="36">
        <f>IF(C4536="Saliente Nacional",(IFERROR((LIMPIA(J4536,1)),0)),0)</f>
        <v>0</v>
      </c>
      <c r="N4536" s="36">
        <f>IF(C4536="Saliente Internacional",(IFERROR((LIMPIA(J4536,1)),0)),0)</f>
        <v>0</v>
      </c>
      <c r="O4536" s="36">
        <f>IF(C4536="Saliente Local",(IFERROR((LIMPIA(K4536,1)),0)),0)</f>
        <v>0</v>
      </c>
      <c r="P4536" s="36">
        <f>IF(C4536="Saliente Nacional",(IFERROR((LIMPIA(K4536,1)),0)),0)</f>
        <v>0</v>
      </c>
      <c r="Q4536" s="36">
        <f>IF(C4536="Saliente Internacional",(IFERROR((LIMPIA(K4536,1)),0)),0)</f>
        <v>0</v>
      </c>
      <c r="R4536" s="36">
        <f t="shared" si="211"/>
        <v>0</v>
      </c>
      <c r="S4536" s="36">
        <f t="shared" si="212"/>
        <v>0</v>
      </c>
    </row>
    <row r="4537" spans="1:19" x14ac:dyDescent="0.25">
      <c r="A4537" s="101">
        <f>'DETALLE DE CONEXIONES'!P4537</f>
        <v>0</v>
      </c>
      <c r="B4537" s="36">
        <f>'DETALLE DE CONEXIONES'!I4537</f>
        <v>0</v>
      </c>
      <c r="C4537" s="36">
        <f>'DETALLE DE CONEXIONES'!BB4537</f>
        <v>0</v>
      </c>
      <c r="D4537" s="36">
        <f>'DETALLE DE CONEXIONES'!E4537</f>
        <v>0</v>
      </c>
      <c r="E4537" s="36">
        <f t="shared" si="210"/>
        <v>1</v>
      </c>
      <c r="F4537" s="36">
        <f>IFERROR(LIMPIA('DETALLE DE CONEXIONES'!N4537,1),0)</f>
        <v>0</v>
      </c>
      <c r="G4537" s="36" t="str">
        <f>LEFT('DETALLE DE CONEXIONES'!BE4537,3)</f>
        <v/>
      </c>
      <c r="H4537" s="36" t="str">
        <f>RIGHT('DETALLE DE CONEXIONES'!AK4537,2)</f>
        <v/>
      </c>
      <c r="I4537" s="36" t="str">
        <f>LEFT('DETALLE DE CONEXIONES'!AK4537,3)</f>
        <v/>
      </c>
      <c r="J4537" s="36" t="str">
        <f>LEFT('DETALLE DE CONEXIONES'!M4537,3)</f>
        <v/>
      </c>
      <c r="K4537" s="36" t="str">
        <f>IF(LEN('DETALLE DE CONEXIONES'!M4537)&lt;12,(RIGHT('DETALLE DE CONEXIONES'!M4537,5)),(RIGHT('DETALLE DE CONEXIONES'!M4537,6)))</f>
        <v/>
      </c>
      <c r="L4537" s="36">
        <f>IF(C4537="Saliente Local",(IFERROR((LIMPIA(J4537,1)),0)),0)</f>
        <v>0</v>
      </c>
      <c r="M4537" s="36">
        <f>IF(C4537="Saliente Nacional",(IFERROR((LIMPIA(J4537,1)),0)),0)</f>
        <v>0</v>
      </c>
      <c r="N4537" s="36">
        <f>IF(C4537="Saliente Internacional",(IFERROR((LIMPIA(J4537,1)),0)),0)</f>
        <v>0</v>
      </c>
      <c r="O4537" s="36">
        <f>IF(C4537="Saliente Local",(IFERROR((LIMPIA(K4537,1)),0)),0)</f>
        <v>0</v>
      </c>
      <c r="P4537" s="36">
        <f>IF(C4537="Saliente Nacional",(IFERROR((LIMPIA(K4537,1)),0)),0)</f>
        <v>0</v>
      </c>
      <c r="Q4537" s="36">
        <f>IF(C4537="Saliente Internacional",(IFERROR((LIMPIA(K4537,1)),0)),0)</f>
        <v>0</v>
      </c>
      <c r="R4537" s="36">
        <f t="shared" si="211"/>
        <v>0</v>
      </c>
      <c r="S4537" s="36">
        <f t="shared" si="212"/>
        <v>0</v>
      </c>
    </row>
    <row r="4538" spans="1:19" x14ac:dyDescent="0.25">
      <c r="A4538" s="101">
        <f>'DETALLE DE CONEXIONES'!P4538</f>
        <v>0</v>
      </c>
      <c r="B4538" s="36">
        <f>'DETALLE DE CONEXIONES'!I4538</f>
        <v>0</v>
      </c>
      <c r="C4538" s="36">
        <f>'DETALLE DE CONEXIONES'!BB4538</f>
        <v>0</v>
      </c>
      <c r="D4538" s="36">
        <f>'DETALLE DE CONEXIONES'!E4538</f>
        <v>0</v>
      </c>
      <c r="E4538" s="36">
        <f t="shared" si="210"/>
        <v>1</v>
      </c>
      <c r="F4538" s="36">
        <f>IFERROR(LIMPIA('DETALLE DE CONEXIONES'!N4538,1),0)</f>
        <v>0</v>
      </c>
      <c r="G4538" s="36" t="str">
        <f>LEFT('DETALLE DE CONEXIONES'!BE4538,3)</f>
        <v/>
      </c>
      <c r="H4538" s="36" t="str">
        <f>RIGHT('DETALLE DE CONEXIONES'!AK4538,2)</f>
        <v/>
      </c>
      <c r="I4538" s="36" t="str">
        <f>LEFT('DETALLE DE CONEXIONES'!AK4538,3)</f>
        <v/>
      </c>
      <c r="J4538" s="36" t="str">
        <f>LEFT('DETALLE DE CONEXIONES'!M4538,3)</f>
        <v/>
      </c>
      <c r="K4538" s="36" t="str">
        <f>IF(LEN('DETALLE DE CONEXIONES'!M4538)&lt;12,(RIGHT('DETALLE DE CONEXIONES'!M4538,5)),(RIGHT('DETALLE DE CONEXIONES'!M4538,6)))</f>
        <v/>
      </c>
      <c r="L4538" s="36">
        <f>IF(C4538="Saliente Local",(IFERROR((LIMPIA(J4538,1)),0)),0)</f>
        <v>0</v>
      </c>
      <c r="M4538" s="36">
        <f>IF(C4538="Saliente Nacional",(IFERROR((LIMPIA(J4538,1)),0)),0)</f>
        <v>0</v>
      </c>
      <c r="N4538" s="36">
        <f>IF(C4538="Saliente Internacional",(IFERROR((LIMPIA(J4538,1)),0)),0)</f>
        <v>0</v>
      </c>
      <c r="O4538" s="36">
        <f>IF(C4538="Saliente Local",(IFERROR((LIMPIA(K4538,1)),0)),0)</f>
        <v>0</v>
      </c>
      <c r="P4538" s="36">
        <f>IF(C4538="Saliente Nacional",(IFERROR((LIMPIA(K4538,1)),0)),0)</f>
        <v>0</v>
      </c>
      <c r="Q4538" s="36">
        <f>IF(C4538="Saliente Internacional",(IFERROR((LIMPIA(K4538,1)),0)),0)</f>
        <v>0</v>
      </c>
      <c r="R4538" s="36">
        <f t="shared" si="211"/>
        <v>0</v>
      </c>
      <c r="S4538" s="36">
        <f t="shared" si="212"/>
        <v>0</v>
      </c>
    </row>
    <row r="4539" spans="1:19" x14ac:dyDescent="0.25">
      <c r="A4539" s="101">
        <f>'DETALLE DE CONEXIONES'!P4539</f>
        <v>0</v>
      </c>
      <c r="B4539" s="36">
        <f>'DETALLE DE CONEXIONES'!I4539</f>
        <v>0</v>
      </c>
      <c r="C4539" s="36">
        <f>'DETALLE DE CONEXIONES'!BB4539</f>
        <v>0</v>
      </c>
      <c r="D4539" s="36">
        <f>'DETALLE DE CONEXIONES'!E4539</f>
        <v>0</v>
      </c>
      <c r="E4539" s="36">
        <f t="shared" si="210"/>
        <v>1</v>
      </c>
      <c r="F4539" s="36">
        <f>IFERROR(LIMPIA('DETALLE DE CONEXIONES'!N4539,1),0)</f>
        <v>0</v>
      </c>
      <c r="G4539" s="36" t="str">
        <f>LEFT('DETALLE DE CONEXIONES'!BE4539,3)</f>
        <v/>
      </c>
      <c r="H4539" s="36" t="str">
        <f>RIGHT('DETALLE DE CONEXIONES'!AK4539,2)</f>
        <v/>
      </c>
      <c r="I4539" s="36" t="str">
        <f>LEFT('DETALLE DE CONEXIONES'!AK4539,3)</f>
        <v/>
      </c>
      <c r="J4539" s="36" t="str">
        <f>LEFT('DETALLE DE CONEXIONES'!M4539,3)</f>
        <v/>
      </c>
      <c r="K4539" s="36" t="str">
        <f>IF(LEN('DETALLE DE CONEXIONES'!M4539)&lt;12,(RIGHT('DETALLE DE CONEXIONES'!M4539,5)),(RIGHT('DETALLE DE CONEXIONES'!M4539,6)))</f>
        <v/>
      </c>
      <c r="L4539" s="36">
        <f>IF(C4539="Saliente Local",(IFERROR((LIMPIA(J4539,1)),0)),0)</f>
        <v>0</v>
      </c>
      <c r="M4539" s="36">
        <f>IF(C4539="Saliente Nacional",(IFERROR((LIMPIA(J4539,1)),0)),0)</f>
        <v>0</v>
      </c>
      <c r="N4539" s="36">
        <f>IF(C4539="Saliente Internacional",(IFERROR((LIMPIA(J4539,1)),0)),0)</f>
        <v>0</v>
      </c>
      <c r="O4539" s="36">
        <f>IF(C4539="Saliente Local",(IFERROR((LIMPIA(K4539,1)),0)),0)</f>
        <v>0</v>
      </c>
      <c r="P4539" s="36">
        <f>IF(C4539="Saliente Nacional",(IFERROR((LIMPIA(K4539,1)),0)),0)</f>
        <v>0</v>
      </c>
      <c r="Q4539" s="36">
        <f>IF(C4539="Saliente Internacional",(IFERROR((LIMPIA(K4539,1)),0)),0)</f>
        <v>0</v>
      </c>
      <c r="R4539" s="36">
        <f t="shared" si="211"/>
        <v>0</v>
      </c>
      <c r="S4539" s="36">
        <f t="shared" si="212"/>
        <v>0</v>
      </c>
    </row>
    <row r="4540" spans="1:19" x14ac:dyDescent="0.25">
      <c r="A4540" s="101">
        <f>'DETALLE DE CONEXIONES'!P4540</f>
        <v>0</v>
      </c>
      <c r="B4540" s="36">
        <f>'DETALLE DE CONEXIONES'!I4540</f>
        <v>0</v>
      </c>
      <c r="C4540" s="36">
        <f>'DETALLE DE CONEXIONES'!BB4540</f>
        <v>0</v>
      </c>
      <c r="D4540" s="36">
        <f>'DETALLE DE CONEXIONES'!E4540</f>
        <v>0</v>
      </c>
      <c r="E4540" s="36">
        <f t="shared" si="210"/>
        <v>1</v>
      </c>
      <c r="F4540" s="36">
        <f>IFERROR(LIMPIA('DETALLE DE CONEXIONES'!N4540,1),0)</f>
        <v>0</v>
      </c>
      <c r="G4540" s="36" t="str">
        <f>LEFT('DETALLE DE CONEXIONES'!BE4540,3)</f>
        <v/>
      </c>
      <c r="H4540" s="36" t="str">
        <f>RIGHT('DETALLE DE CONEXIONES'!AK4540,2)</f>
        <v/>
      </c>
      <c r="I4540" s="36" t="str">
        <f>LEFT('DETALLE DE CONEXIONES'!AK4540,3)</f>
        <v/>
      </c>
      <c r="J4540" s="36" t="str">
        <f>LEFT('DETALLE DE CONEXIONES'!M4540,3)</f>
        <v/>
      </c>
      <c r="K4540" s="36" t="str">
        <f>IF(LEN('DETALLE DE CONEXIONES'!M4540)&lt;12,(RIGHT('DETALLE DE CONEXIONES'!M4540,5)),(RIGHT('DETALLE DE CONEXIONES'!M4540,6)))</f>
        <v/>
      </c>
      <c r="L4540" s="36">
        <f>IF(C4540="Saliente Local",(IFERROR((LIMPIA(J4540,1)),0)),0)</f>
        <v>0</v>
      </c>
      <c r="M4540" s="36">
        <f>IF(C4540="Saliente Nacional",(IFERROR((LIMPIA(J4540,1)),0)),0)</f>
        <v>0</v>
      </c>
      <c r="N4540" s="36">
        <f>IF(C4540="Saliente Internacional",(IFERROR((LIMPIA(J4540,1)),0)),0)</f>
        <v>0</v>
      </c>
      <c r="O4540" s="36">
        <f>IF(C4540="Saliente Local",(IFERROR((LIMPIA(K4540,1)),0)),0)</f>
        <v>0</v>
      </c>
      <c r="P4540" s="36">
        <f>IF(C4540="Saliente Nacional",(IFERROR((LIMPIA(K4540,1)),0)),0)</f>
        <v>0</v>
      </c>
      <c r="Q4540" s="36">
        <f>IF(C4540="Saliente Internacional",(IFERROR((LIMPIA(K4540,1)),0)),0)</f>
        <v>0</v>
      </c>
      <c r="R4540" s="36">
        <f t="shared" si="211"/>
        <v>0</v>
      </c>
      <c r="S4540" s="36">
        <f t="shared" si="212"/>
        <v>0</v>
      </c>
    </row>
    <row r="4541" spans="1:19" x14ac:dyDescent="0.25">
      <c r="A4541" s="101">
        <f>'DETALLE DE CONEXIONES'!P4541</f>
        <v>0</v>
      </c>
      <c r="B4541" s="36">
        <f>'DETALLE DE CONEXIONES'!I4541</f>
        <v>0</v>
      </c>
      <c r="C4541" s="36">
        <f>'DETALLE DE CONEXIONES'!BB4541</f>
        <v>0</v>
      </c>
      <c r="D4541" s="36">
        <f>'DETALLE DE CONEXIONES'!E4541</f>
        <v>0</v>
      </c>
      <c r="E4541" s="36">
        <f t="shared" si="210"/>
        <v>1</v>
      </c>
      <c r="F4541" s="36">
        <f>IFERROR(LIMPIA('DETALLE DE CONEXIONES'!N4541,1),0)</f>
        <v>0</v>
      </c>
      <c r="G4541" s="36" t="str">
        <f>LEFT('DETALLE DE CONEXIONES'!BE4541,3)</f>
        <v/>
      </c>
      <c r="H4541" s="36" t="str">
        <f>RIGHT('DETALLE DE CONEXIONES'!AK4541,2)</f>
        <v/>
      </c>
      <c r="I4541" s="36" t="str">
        <f>LEFT('DETALLE DE CONEXIONES'!AK4541,3)</f>
        <v/>
      </c>
      <c r="J4541" s="36" t="str">
        <f>LEFT('DETALLE DE CONEXIONES'!M4541,3)</f>
        <v/>
      </c>
      <c r="K4541" s="36" t="str">
        <f>IF(LEN('DETALLE DE CONEXIONES'!M4541)&lt;12,(RIGHT('DETALLE DE CONEXIONES'!M4541,5)),(RIGHT('DETALLE DE CONEXIONES'!M4541,6)))</f>
        <v/>
      </c>
      <c r="L4541" s="36">
        <f>IF(C4541="Saliente Local",(IFERROR((LIMPIA(J4541,1)),0)),0)</f>
        <v>0</v>
      </c>
      <c r="M4541" s="36">
        <f>IF(C4541="Saliente Nacional",(IFERROR((LIMPIA(J4541,1)),0)),0)</f>
        <v>0</v>
      </c>
      <c r="N4541" s="36">
        <f>IF(C4541="Saliente Internacional",(IFERROR((LIMPIA(J4541,1)),0)),0)</f>
        <v>0</v>
      </c>
      <c r="O4541" s="36">
        <f>IF(C4541="Saliente Local",(IFERROR((LIMPIA(K4541,1)),0)),0)</f>
        <v>0</v>
      </c>
      <c r="P4541" s="36">
        <f>IF(C4541="Saliente Nacional",(IFERROR((LIMPIA(K4541,1)),0)),0)</f>
        <v>0</v>
      </c>
      <c r="Q4541" s="36">
        <f>IF(C4541="Saliente Internacional",(IFERROR((LIMPIA(K4541,1)),0)),0)</f>
        <v>0</v>
      </c>
      <c r="R4541" s="36">
        <f t="shared" si="211"/>
        <v>0</v>
      </c>
      <c r="S4541" s="36">
        <f t="shared" si="212"/>
        <v>0</v>
      </c>
    </row>
    <row r="4542" spans="1:19" x14ac:dyDescent="0.25">
      <c r="A4542" s="101">
        <f>'DETALLE DE CONEXIONES'!P4542</f>
        <v>0</v>
      </c>
      <c r="B4542" s="36">
        <f>'DETALLE DE CONEXIONES'!I4542</f>
        <v>0</v>
      </c>
      <c r="C4542" s="36">
        <f>'DETALLE DE CONEXIONES'!BB4542</f>
        <v>0</v>
      </c>
      <c r="D4542" s="36">
        <f>'DETALLE DE CONEXIONES'!E4542</f>
        <v>0</v>
      </c>
      <c r="E4542" s="36">
        <f t="shared" si="210"/>
        <v>1</v>
      </c>
      <c r="F4542" s="36">
        <f>IFERROR(LIMPIA('DETALLE DE CONEXIONES'!N4542,1),0)</f>
        <v>0</v>
      </c>
      <c r="G4542" s="36" t="str">
        <f>LEFT('DETALLE DE CONEXIONES'!BE4542,3)</f>
        <v/>
      </c>
      <c r="H4542" s="36" t="str">
        <f>RIGHT('DETALLE DE CONEXIONES'!AK4542,2)</f>
        <v/>
      </c>
      <c r="I4542" s="36" t="str">
        <f>LEFT('DETALLE DE CONEXIONES'!AK4542,3)</f>
        <v/>
      </c>
      <c r="J4542" s="36" t="str">
        <f>LEFT('DETALLE DE CONEXIONES'!M4542,3)</f>
        <v/>
      </c>
      <c r="K4542" s="36" t="str">
        <f>IF(LEN('DETALLE DE CONEXIONES'!M4542)&lt;12,(RIGHT('DETALLE DE CONEXIONES'!M4542,5)),(RIGHT('DETALLE DE CONEXIONES'!M4542,6)))</f>
        <v/>
      </c>
      <c r="L4542" s="36">
        <f>IF(C4542="Saliente Local",(IFERROR((LIMPIA(J4542,1)),0)),0)</f>
        <v>0</v>
      </c>
      <c r="M4542" s="36">
        <f>IF(C4542="Saliente Nacional",(IFERROR((LIMPIA(J4542,1)),0)),0)</f>
        <v>0</v>
      </c>
      <c r="N4542" s="36">
        <f>IF(C4542="Saliente Internacional",(IFERROR((LIMPIA(J4542,1)),0)),0)</f>
        <v>0</v>
      </c>
      <c r="O4542" s="36">
        <f>IF(C4542="Saliente Local",(IFERROR((LIMPIA(K4542,1)),0)),0)</f>
        <v>0</v>
      </c>
      <c r="P4542" s="36">
        <f>IF(C4542="Saliente Nacional",(IFERROR((LIMPIA(K4542,1)),0)),0)</f>
        <v>0</v>
      </c>
      <c r="Q4542" s="36">
        <f>IF(C4542="Saliente Internacional",(IFERROR((LIMPIA(K4542,1)),0)),0)</f>
        <v>0</v>
      </c>
      <c r="R4542" s="36">
        <f t="shared" si="211"/>
        <v>0</v>
      </c>
      <c r="S4542" s="36">
        <f t="shared" si="212"/>
        <v>0</v>
      </c>
    </row>
    <row r="4543" spans="1:19" x14ac:dyDescent="0.25">
      <c r="A4543" s="101">
        <f>'DETALLE DE CONEXIONES'!P4543</f>
        <v>0</v>
      </c>
      <c r="B4543" s="36">
        <f>'DETALLE DE CONEXIONES'!I4543</f>
        <v>0</v>
      </c>
      <c r="C4543" s="36">
        <f>'DETALLE DE CONEXIONES'!BB4543</f>
        <v>0</v>
      </c>
      <c r="D4543" s="36">
        <f>'DETALLE DE CONEXIONES'!E4543</f>
        <v>0</v>
      </c>
      <c r="E4543" s="36">
        <f t="shared" si="210"/>
        <v>1</v>
      </c>
      <c r="F4543" s="36">
        <f>IFERROR(LIMPIA('DETALLE DE CONEXIONES'!N4543,1),0)</f>
        <v>0</v>
      </c>
      <c r="G4543" s="36" t="str">
        <f>LEFT('DETALLE DE CONEXIONES'!BE4543,3)</f>
        <v/>
      </c>
      <c r="H4543" s="36" t="str">
        <f>RIGHT('DETALLE DE CONEXIONES'!AK4543,2)</f>
        <v/>
      </c>
      <c r="I4543" s="36" t="str">
        <f>LEFT('DETALLE DE CONEXIONES'!AK4543,3)</f>
        <v/>
      </c>
      <c r="J4543" s="36" t="str">
        <f>LEFT('DETALLE DE CONEXIONES'!M4543,3)</f>
        <v/>
      </c>
      <c r="K4543" s="36" t="str">
        <f>IF(LEN('DETALLE DE CONEXIONES'!M4543)&lt;12,(RIGHT('DETALLE DE CONEXIONES'!M4543,5)),(RIGHT('DETALLE DE CONEXIONES'!M4543,6)))</f>
        <v/>
      </c>
      <c r="L4543" s="36">
        <f>IF(C4543="Saliente Local",(IFERROR((LIMPIA(J4543,1)),0)),0)</f>
        <v>0</v>
      </c>
      <c r="M4543" s="36">
        <f>IF(C4543="Saliente Nacional",(IFERROR((LIMPIA(J4543,1)),0)),0)</f>
        <v>0</v>
      </c>
      <c r="N4543" s="36">
        <f>IF(C4543="Saliente Internacional",(IFERROR((LIMPIA(J4543,1)),0)),0)</f>
        <v>0</v>
      </c>
      <c r="O4543" s="36">
        <f>IF(C4543="Saliente Local",(IFERROR((LIMPIA(K4543,1)),0)),0)</f>
        <v>0</v>
      </c>
      <c r="P4543" s="36">
        <f>IF(C4543="Saliente Nacional",(IFERROR((LIMPIA(K4543,1)),0)),0)</f>
        <v>0</v>
      </c>
      <c r="Q4543" s="36">
        <f>IF(C4543="Saliente Internacional",(IFERROR((LIMPIA(K4543,1)),0)),0)</f>
        <v>0</v>
      </c>
      <c r="R4543" s="36">
        <f t="shared" si="211"/>
        <v>0</v>
      </c>
      <c r="S4543" s="36">
        <f t="shared" si="212"/>
        <v>0</v>
      </c>
    </row>
    <row r="4544" spans="1:19" x14ac:dyDescent="0.25">
      <c r="A4544" s="101">
        <f>'DETALLE DE CONEXIONES'!P4544</f>
        <v>0</v>
      </c>
      <c r="B4544" s="36">
        <f>'DETALLE DE CONEXIONES'!I4544</f>
        <v>0</v>
      </c>
      <c r="C4544" s="36">
        <f>'DETALLE DE CONEXIONES'!BB4544</f>
        <v>0</v>
      </c>
      <c r="D4544" s="36">
        <f>'DETALLE DE CONEXIONES'!E4544</f>
        <v>0</v>
      </c>
      <c r="E4544" s="36">
        <f t="shared" si="210"/>
        <v>1</v>
      </c>
      <c r="F4544" s="36">
        <f>IFERROR(LIMPIA('DETALLE DE CONEXIONES'!N4544,1),0)</f>
        <v>0</v>
      </c>
      <c r="G4544" s="36" t="str">
        <f>LEFT('DETALLE DE CONEXIONES'!BE4544,3)</f>
        <v/>
      </c>
      <c r="H4544" s="36" t="str">
        <f>RIGHT('DETALLE DE CONEXIONES'!AK4544,2)</f>
        <v/>
      </c>
      <c r="I4544" s="36" t="str">
        <f>LEFT('DETALLE DE CONEXIONES'!AK4544,3)</f>
        <v/>
      </c>
      <c r="J4544" s="36" t="str">
        <f>LEFT('DETALLE DE CONEXIONES'!M4544,3)</f>
        <v/>
      </c>
      <c r="K4544" s="36" t="str">
        <f>IF(LEN('DETALLE DE CONEXIONES'!M4544)&lt;12,(RIGHT('DETALLE DE CONEXIONES'!M4544,5)),(RIGHT('DETALLE DE CONEXIONES'!M4544,6)))</f>
        <v/>
      </c>
      <c r="L4544" s="36">
        <f>IF(C4544="Saliente Local",(IFERROR((LIMPIA(J4544,1)),0)),0)</f>
        <v>0</v>
      </c>
      <c r="M4544" s="36">
        <f>IF(C4544="Saliente Nacional",(IFERROR((LIMPIA(J4544,1)),0)),0)</f>
        <v>0</v>
      </c>
      <c r="N4544" s="36">
        <f>IF(C4544="Saliente Internacional",(IFERROR((LIMPIA(J4544,1)),0)),0)</f>
        <v>0</v>
      </c>
      <c r="O4544" s="36">
        <f>IF(C4544="Saliente Local",(IFERROR((LIMPIA(K4544,1)),0)),0)</f>
        <v>0</v>
      </c>
      <c r="P4544" s="36">
        <f>IF(C4544="Saliente Nacional",(IFERROR((LIMPIA(K4544,1)),0)),0)</f>
        <v>0</v>
      </c>
      <c r="Q4544" s="36">
        <f>IF(C4544="Saliente Internacional",(IFERROR((LIMPIA(K4544,1)),0)),0)</f>
        <v>0</v>
      </c>
      <c r="R4544" s="36">
        <f t="shared" si="211"/>
        <v>0</v>
      </c>
      <c r="S4544" s="36">
        <f t="shared" si="212"/>
        <v>0</v>
      </c>
    </row>
    <row r="4545" spans="1:19" x14ac:dyDescent="0.25">
      <c r="A4545" s="101">
        <f>'DETALLE DE CONEXIONES'!P4545</f>
        <v>0</v>
      </c>
      <c r="B4545" s="36">
        <f>'DETALLE DE CONEXIONES'!I4545</f>
        <v>0</v>
      </c>
      <c r="C4545" s="36">
        <f>'DETALLE DE CONEXIONES'!BB4545</f>
        <v>0</v>
      </c>
      <c r="D4545" s="36">
        <f>'DETALLE DE CONEXIONES'!E4545</f>
        <v>0</v>
      </c>
      <c r="E4545" s="36">
        <f t="shared" si="210"/>
        <v>1</v>
      </c>
      <c r="F4545" s="36">
        <f>IFERROR(LIMPIA('DETALLE DE CONEXIONES'!N4545,1),0)</f>
        <v>0</v>
      </c>
      <c r="G4545" s="36" t="str">
        <f>LEFT('DETALLE DE CONEXIONES'!BE4545,3)</f>
        <v/>
      </c>
      <c r="H4545" s="36" t="str">
        <f>RIGHT('DETALLE DE CONEXIONES'!AK4545,2)</f>
        <v/>
      </c>
      <c r="I4545" s="36" t="str">
        <f>LEFT('DETALLE DE CONEXIONES'!AK4545,3)</f>
        <v/>
      </c>
      <c r="J4545" s="36" t="str">
        <f>LEFT('DETALLE DE CONEXIONES'!M4545,3)</f>
        <v/>
      </c>
      <c r="K4545" s="36" t="str">
        <f>IF(LEN('DETALLE DE CONEXIONES'!M4545)&lt;12,(RIGHT('DETALLE DE CONEXIONES'!M4545,5)),(RIGHT('DETALLE DE CONEXIONES'!M4545,6)))</f>
        <v/>
      </c>
      <c r="L4545" s="36">
        <f>IF(C4545="Saliente Local",(IFERROR((LIMPIA(J4545,1)),0)),0)</f>
        <v>0</v>
      </c>
      <c r="M4545" s="36">
        <f>IF(C4545="Saliente Nacional",(IFERROR((LIMPIA(J4545,1)),0)),0)</f>
        <v>0</v>
      </c>
      <c r="N4545" s="36">
        <f>IF(C4545="Saliente Internacional",(IFERROR((LIMPIA(J4545,1)),0)),0)</f>
        <v>0</v>
      </c>
      <c r="O4545" s="36">
        <f>IF(C4545="Saliente Local",(IFERROR((LIMPIA(K4545,1)),0)),0)</f>
        <v>0</v>
      </c>
      <c r="P4545" s="36">
        <f>IF(C4545="Saliente Nacional",(IFERROR((LIMPIA(K4545,1)),0)),0)</f>
        <v>0</v>
      </c>
      <c r="Q4545" s="36">
        <f>IF(C4545="Saliente Internacional",(IFERROR((LIMPIA(K4545,1)),0)),0)</f>
        <v>0</v>
      </c>
      <c r="R4545" s="36">
        <f t="shared" si="211"/>
        <v>0</v>
      </c>
      <c r="S4545" s="36">
        <f t="shared" si="212"/>
        <v>0</v>
      </c>
    </row>
    <row r="4546" spans="1:19" x14ac:dyDescent="0.25">
      <c r="A4546" s="101">
        <f>'DETALLE DE CONEXIONES'!P4546</f>
        <v>0</v>
      </c>
      <c r="B4546" s="36">
        <f>'DETALLE DE CONEXIONES'!I4546</f>
        <v>0</v>
      </c>
      <c r="C4546" s="36">
        <f>'DETALLE DE CONEXIONES'!BB4546</f>
        <v>0</v>
      </c>
      <c r="D4546" s="36">
        <f>'DETALLE DE CONEXIONES'!E4546</f>
        <v>0</v>
      </c>
      <c r="E4546" s="36">
        <f t="shared" si="210"/>
        <v>1</v>
      </c>
      <c r="F4546" s="36">
        <f>IFERROR(LIMPIA('DETALLE DE CONEXIONES'!N4546,1),0)</f>
        <v>0</v>
      </c>
      <c r="G4546" s="36" t="str">
        <f>LEFT('DETALLE DE CONEXIONES'!BE4546,3)</f>
        <v/>
      </c>
      <c r="H4546" s="36" t="str">
        <f>RIGHT('DETALLE DE CONEXIONES'!AK4546,2)</f>
        <v/>
      </c>
      <c r="I4546" s="36" t="str">
        <f>LEFT('DETALLE DE CONEXIONES'!AK4546,3)</f>
        <v/>
      </c>
      <c r="J4546" s="36" t="str">
        <f>LEFT('DETALLE DE CONEXIONES'!M4546,3)</f>
        <v/>
      </c>
      <c r="K4546" s="36" t="str">
        <f>IF(LEN('DETALLE DE CONEXIONES'!M4546)&lt;12,(RIGHT('DETALLE DE CONEXIONES'!M4546,5)),(RIGHT('DETALLE DE CONEXIONES'!M4546,6)))</f>
        <v/>
      </c>
      <c r="L4546" s="36">
        <f>IF(C4546="Saliente Local",(IFERROR((LIMPIA(J4546,1)),0)),0)</f>
        <v>0</v>
      </c>
      <c r="M4546" s="36">
        <f>IF(C4546="Saliente Nacional",(IFERROR((LIMPIA(J4546,1)),0)),0)</f>
        <v>0</v>
      </c>
      <c r="N4546" s="36">
        <f>IF(C4546="Saliente Internacional",(IFERROR((LIMPIA(J4546,1)),0)),0)</f>
        <v>0</v>
      </c>
      <c r="O4546" s="36">
        <f>IF(C4546="Saliente Local",(IFERROR((LIMPIA(K4546,1)),0)),0)</f>
        <v>0</v>
      </c>
      <c r="P4546" s="36">
        <f>IF(C4546="Saliente Nacional",(IFERROR((LIMPIA(K4546,1)),0)),0)</f>
        <v>0</v>
      </c>
      <c r="Q4546" s="36">
        <f>IF(C4546="Saliente Internacional",(IFERROR((LIMPIA(K4546,1)),0)),0)</f>
        <v>0</v>
      </c>
      <c r="R4546" s="36">
        <f t="shared" si="211"/>
        <v>0</v>
      </c>
      <c r="S4546" s="36">
        <f t="shared" si="212"/>
        <v>0</v>
      </c>
    </row>
    <row r="4547" spans="1:19" x14ac:dyDescent="0.25">
      <c r="A4547" s="101">
        <f>'DETALLE DE CONEXIONES'!P4547</f>
        <v>0</v>
      </c>
      <c r="B4547" s="36">
        <f>'DETALLE DE CONEXIONES'!I4547</f>
        <v>0</v>
      </c>
      <c r="C4547" s="36">
        <f>'DETALLE DE CONEXIONES'!BB4547</f>
        <v>0</v>
      </c>
      <c r="D4547" s="36">
        <f>'DETALLE DE CONEXIONES'!E4547</f>
        <v>0</v>
      </c>
      <c r="E4547" s="36">
        <f t="shared" ref="E4547:E4610" si="213">LEN(D4547)</f>
        <v>1</v>
      </c>
      <c r="F4547" s="36">
        <f>IFERROR(LIMPIA('DETALLE DE CONEXIONES'!N4547,1),0)</f>
        <v>0</v>
      </c>
      <c r="G4547" s="36" t="str">
        <f>LEFT('DETALLE DE CONEXIONES'!BE4547,3)</f>
        <v/>
      </c>
      <c r="H4547" s="36" t="str">
        <f>RIGHT('DETALLE DE CONEXIONES'!AK4547,2)</f>
        <v/>
      </c>
      <c r="I4547" s="36" t="str">
        <f>LEFT('DETALLE DE CONEXIONES'!AK4547,3)</f>
        <v/>
      </c>
      <c r="J4547" s="36" t="str">
        <f>LEFT('DETALLE DE CONEXIONES'!M4547,3)</f>
        <v/>
      </c>
      <c r="K4547" s="36" t="str">
        <f>IF(LEN('DETALLE DE CONEXIONES'!M4547)&lt;12,(RIGHT('DETALLE DE CONEXIONES'!M4547,5)),(RIGHT('DETALLE DE CONEXIONES'!M4547,6)))</f>
        <v/>
      </c>
      <c r="L4547" s="36">
        <f>IF(C4547="Saliente Local",(IFERROR((LIMPIA(J4547,1)),0)),0)</f>
        <v>0</v>
      </c>
      <c r="M4547" s="36">
        <f>IF(C4547="Saliente Nacional",(IFERROR((LIMPIA(J4547,1)),0)),0)</f>
        <v>0</v>
      </c>
      <c r="N4547" s="36">
        <f>IF(C4547="Saliente Internacional",(IFERROR((LIMPIA(J4547,1)),0)),0)</f>
        <v>0</v>
      </c>
      <c r="O4547" s="36">
        <f>IF(C4547="Saliente Local",(IFERROR((LIMPIA(K4547,1)),0)),0)</f>
        <v>0</v>
      </c>
      <c r="P4547" s="36">
        <f>IF(C4547="Saliente Nacional",(IFERROR((LIMPIA(K4547,1)),0)),0)</f>
        <v>0</v>
      </c>
      <c r="Q4547" s="36">
        <f>IF(C4547="Saliente Internacional",(IFERROR((LIMPIA(K4547,1)),0)),0)</f>
        <v>0</v>
      </c>
      <c r="R4547" s="36">
        <f t="shared" ref="R4547:R4610" si="214">IF(SUM(O4547:P4547)&gt;0,(L4547+M4547+1),(L4547+M4547))</f>
        <v>0</v>
      </c>
      <c r="S4547" s="36">
        <f t="shared" ref="S4547:S4610" si="215">IF(Q4547&gt;0,N4547+1,N4547)</f>
        <v>0</v>
      </c>
    </row>
    <row r="4548" spans="1:19" x14ac:dyDescent="0.25">
      <c r="A4548" s="101">
        <f>'DETALLE DE CONEXIONES'!P4548</f>
        <v>0</v>
      </c>
      <c r="B4548" s="36">
        <f>'DETALLE DE CONEXIONES'!I4548</f>
        <v>0</v>
      </c>
      <c r="C4548" s="36">
        <f>'DETALLE DE CONEXIONES'!BB4548</f>
        <v>0</v>
      </c>
      <c r="D4548" s="36">
        <f>'DETALLE DE CONEXIONES'!E4548</f>
        <v>0</v>
      </c>
      <c r="E4548" s="36">
        <f t="shared" si="213"/>
        <v>1</v>
      </c>
      <c r="F4548" s="36">
        <f>IFERROR(LIMPIA('DETALLE DE CONEXIONES'!N4548,1),0)</f>
        <v>0</v>
      </c>
      <c r="G4548" s="36" t="str">
        <f>LEFT('DETALLE DE CONEXIONES'!BE4548,3)</f>
        <v/>
      </c>
      <c r="H4548" s="36" t="str">
        <f>RIGHT('DETALLE DE CONEXIONES'!AK4548,2)</f>
        <v/>
      </c>
      <c r="I4548" s="36" t="str">
        <f>LEFT('DETALLE DE CONEXIONES'!AK4548,3)</f>
        <v/>
      </c>
      <c r="J4548" s="36" t="str">
        <f>LEFT('DETALLE DE CONEXIONES'!M4548,3)</f>
        <v/>
      </c>
      <c r="K4548" s="36" t="str">
        <f>IF(LEN('DETALLE DE CONEXIONES'!M4548)&lt;12,(RIGHT('DETALLE DE CONEXIONES'!M4548,5)),(RIGHT('DETALLE DE CONEXIONES'!M4548,6)))</f>
        <v/>
      </c>
      <c r="L4548" s="36">
        <f>IF(C4548="Saliente Local",(IFERROR((LIMPIA(J4548,1)),0)),0)</f>
        <v>0</v>
      </c>
      <c r="M4548" s="36">
        <f>IF(C4548="Saliente Nacional",(IFERROR((LIMPIA(J4548,1)),0)),0)</f>
        <v>0</v>
      </c>
      <c r="N4548" s="36">
        <f>IF(C4548="Saliente Internacional",(IFERROR((LIMPIA(J4548,1)),0)),0)</f>
        <v>0</v>
      </c>
      <c r="O4548" s="36">
        <f>IF(C4548="Saliente Local",(IFERROR((LIMPIA(K4548,1)),0)),0)</f>
        <v>0</v>
      </c>
      <c r="P4548" s="36">
        <f>IF(C4548="Saliente Nacional",(IFERROR((LIMPIA(K4548,1)),0)),0)</f>
        <v>0</v>
      </c>
      <c r="Q4548" s="36">
        <f>IF(C4548="Saliente Internacional",(IFERROR((LIMPIA(K4548,1)),0)),0)</f>
        <v>0</v>
      </c>
      <c r="R4548" s="36">
        <f t="shared" si="214"/>
        <v>0</v>
      </c>
      <c r="S4548" s="36">
        <f t="shared" si="215"/>
        <v>0</v>
      </c>
    </row>
    <row r="4549" spans="1:19" x14ac:dyDescent="0.25">
      <c r="A4549" s="101">
        <f>'DETALLE DE CONEXIONES'!P4549</f>
        <v>0</v>
      </c>
      <c r="B4549" s="36">
        <f>'DETALLE DE CONEXIONES'!I4549</f>
        <v>0</v>
      </c>
      <c r="C4549" s="36">
        <f>'DETALLE DE CONEXIONES'!BB4549</f>
        <v>0</v>
      </c>
      <c r="D4549" s="36">
        <f>'DETALLE DE CONEXIONES'!E4549</f>
        <v>0</v>
      </c>
      <c r="E4549" s="36">
        <f t="shared" si="213"/>
        <v>1</v>
      </c>
      <c r="F4549" s="36">
        <f>IFERROR(LIMPIA('DETALLE DE CONEXIONES'!N4549,1),0)</f>
        <v>0</v>
      </c>
      <c r="G4549" s="36" t="str">
        <f>LEFT('DETALLE DE CONEXIONES'!BE4549,3)</f>
        <v/>
      </c>
      <c r="H4549" s="36" t="str">
        <f>RIGHT('DETALLE DE CONEXIONES'!AK4549,2)</f>
        <v/>
      </c>
      <c r="I4549" s="36" t="str">
        <f>LEFT('DETALLE DE CONEXIONES'!AK4549,3)</f>
        <v/>
      </c>
      <c r="J4549" s="36" t="str">
        <f>LEFT('DETALLE DE CONEXIONES'!M4549,3)</f>
        <v/>
      </c>
      <c r="K4549" s="36" t="str">
        <f>IF(LEN('DETALLE DE CONEXIONES'!M4549)&lt;12,(RIGHT('DETALLE DE CONEXIONES'!M4549,5)),(RIGHT('DETALLE DE CONEXIONES'!M4549,6)))</f>
        <v/>
      </c>
      <c r="L4549" s="36">
        <f>IF(C4549="Saliente Local",(IFERROR((LIMPIA(J4549,1)),0)),0)</f>
        <v>0</v>
      </c>
      <c r="M4549" s="36">
        <f>IF(C4549="Saliente Nacional",(IFERROR((LIMPIA(J4549,1)),0)),0)</f>
        <v>0</v>
      </c>
      <c r="N4549" s="36">
        <f>IF(C4549="Saliente Internacional",(IFERROR((LIMPIA(J4549,1)),0)),0)</f>
        <v>0</v>
      </c>
      <c r="O4549" s="36">
        <f>IF(C4549="Saliente Local",(IFERROR((LIMPIA(K4549,1)),0)),0)</f>
        <v>0</v>
      </c>
      <c r="P4549" s="36">
        <f>IF(C4549="Saliente Nacional",(IFERROR((LIMPIA(K4549,1)),0)),0)</f>
        <v>0</v>
      </c>
      <c r="Q4549" s="36">
        <f>IF(C4549="Saliente Internacional",(IFERROR((LIMPIA(K4549,1)),0)),0)</f>
        <v>0</v>
      </c>
      <c r="R4549" s="36">
        <f t="shared" si="214"/>
        <v>0</v>
      </c>
      <c r="S4549" s="36">
        <f t="shared" si="215"/>
        <v>0</v>
      </c>
    </row>
    <row r="4550" spans="1:19" x14ac:dyDescent="0.25">
      <c r="A4550" s="101">
        <f>'DETALLE DE CONEXIONES'!P4550</f>
        <v>0</v>
      </c>
      <c r="B4550" s="36">
        <f>'DETALLE DE CONEXIONES'!I4550</f>
        <v>0</v>
      </c>
      <c r="C4550" s="36">
        <f>'DETALLE DE CONEXIONES'!BB4550</f>
        <v>0</v>
      </c>
      <c r="D4550" s="36">
        <f>'DETALLE DE CONEXIONES'!E4550</f>
        <v>0</v>
      </c>
      <c r="E4550" s="36">
        <f t="shared" si="213"/>
        <v>1</v>
      </c>
      <c r="F4550" s="36">
        <f>IFERROR(LIMPIA('DETALLE DE CONEXIONES'!N4550,1),0)</f>
        <v>0</v>
      </c>
      <c r="G4550" s="36" t="str">
        <f>LEFT('DETALLE DE CONEXIONES'!BE4550,3)</f>
        <v/>
      </c>
      <c r="H4550" s="36" t="str">
        <f>RIGHT('DETALLE DE CONEXIONES'!AK4550,2)</f>
        <v/>
      </c>
      <c r="I4550" s="36" t="str">
        <f>LEFT('DETALLE DE CONEXIONES'!AK4550,3)</f>
        <v/>
      </c>
      <c r="J4550" s="36" t="str">
        <f>LEFT('DETALLE DE CONEXIONES'!M4550,3)</f>
        <v/>
      </c>
      <c r="K4550" s="36" t="str">
        <f>IF(LEN('DETALLE DE CONEXIONES'!M4550)&lt;12,(RIGHT('DETALLE DE CONEXIONES'!M4550,5)),(RIGHT('DETALLE DE CONEXIONES'!M4550,6)))</f>
        <v/>
      </c>
      <c r="L4550" s="36">
        <f>IF(C4550="Saliente Local",(IFERROR((LIMPIA(J4550,1)),0)),0)</f>
        <v>0</v>
      </c>
      <c r="M4550" s="36">
        <f>IF(C4550="Saliente Nacional",(IFERROR((LIMPIA(J4550,1)),0)),0)</f>
        <v>0</v>
      </c>
      <c r="N4550" s="36">
        <f>IF(C4550="Saliente Internacional",(IFERROR((LIMPIA(J4550,1)),0)),0)</f>
        <v>0</v>
      </c>
      <c r="O4550" s="36">
        <f>IF(C4550="Saliente Local",(IFERROR((LIMPIA(K4550,1)),0)),0)</f>
        <v>0</v>
      </c>
      <c r="P4550" s="36">
        <f>IF(C4550="Saliente Nacional",(IFERROR((LIMPIA(K4550,1)),0)),0)</f>
        <v>0</v>
      </c>
      <c r="Q4550" s="36">
        <f>IF(C4550="Saliente Internacional",(IFERROR((LIMPIA(K4550,1)),0)),0)</f>
        <v>0</v>
      </c>
      <c r="R4550" s="36">
        <f t="shared" si="214"/>
        <v>0</v>
      </c>
      <c r="S4550" s="36">
        <f t="shared" si="215"/>
        <v>0</v>
      </c>
    </row>
    <row r="4551" spans="1:19" x14ac:dyDescent="0.25">
      <c r="A4551" s="101">
        <f>'DETALLE DE CONEXIONES'!P4551</f>
        <v>0</v>
      </c>
      <c r="B4551" s="36">
        <f>'DETALLE DE CONEXIONES'!I4551</f>
        <v>0</v>
      </c>
      <c r="C4551" s="36">
        <f>'DETALLE DE CONEXIONES'!BB4551</f>
        <v>0</v>
      </c>
      <c r="D4551" s="36">
        <f>'DETALLE DE CONEXIONES'!E4551</f>
        <v>0</v>
      </c>
      <c r="E4551" s="36">
        <f t="shared" si="213"/>
        <v>1</v>
      </c>
      <c r="F4551" s="36">
        <f>IFERROR(LIMPIA('DETALLE DE CONEXIONES'!N4551,1),0)</f>
        <v>0</v>
      </c>
      <c r="G4551" s="36" t="str">
        <f>LEFT('DETALLE DE CONEXIONES'!BE4551,3)</f>
        <v/>
      </c>
      <c r="H4551" s="36" t="str">
        <f>RIGHT('DETALLE DE CONEXIONES'!AK4551,2)</f>
        <v/>
      </c>
      <c r="I4551" s="36" t="str">
        <f>LEFT('DETALLE DE CONEXIONES'!AK4551,3)</f>
        <v/>
      </c>
      <c r="J4551" s="36" t="str">
        <f>LEFT('DETALLE DE CONEXIONES'!M4551,3)</f>
        <v/>
      </c>
      <c r="K4551" s="36" t="str">
        <f>IF(LEN('DETALLE DE CONEXIONES'!M4551)&lt;12,(RIGHT('DETALLE DE CONEXIONES'!M4551,5)),(RIGHT('DETALLE DE CONEXIONES'!M4551,6)))</f>
        <v/>
      </c>
      <c r="L4551" s="36">
        <f>IF(C4551="Saliente Local",(IFERROR((LIMPIA(J4551,1)),0)),0)</f>
        <v>0</v>
      </c>
      <c r="M4551" s="36">
        <f>IF(C4551="Saliente Nacional",(IFERROR((LIMPIA(J4551,1)),0)),0)</f>
        <v>0</v>
      </c>
      <c r="N4551" s="36">
        <f>IF(C4551="Saliente Internacional",(IFERROR((LIMPIA(J4551,1)),0)),0)</f>
        <v>0</v>
      </c>
      <c r="O4551" s="36">
        <f>IF(C4551="Saliente Local",(IFERROR((LIMPIA(K4551,1)),0)),0)</f>
        <v>0</v>
      </c>
      <c r="P4551" s="36">
        <f>IF(C4551="Saliente Nacional",(IFERROR((LIMPIA(K4551,1)),0)),0)</f>
        <v>0</v>
      </c>
      <c r="Q4551" s="36">
        <f>IF(C4551="Saliente Internacional",(IFERROR((LIMPIA(K4551,1)),0)),0)</f>
        <v>0</v>
      </c>
      <c r="R4551" s="36">
        <f t="shared" si="214"/>
        <v>0</v>
      </c>
      <c r="S4551" s="36">
        <f t="shared" si="215"/>
        <v>0</v>
      </c>
    </row>
    <row r="4552" spans="1:19" x14ac:dyDescent="0.25">
      <c r="A4552" s="101">
        <f>'DETALLE DE CONEXIONES'!P4552</f>
        <v>0</v>
      </c>
      <c r="B4552" s="36">
        <f>'DETALLE DE CONEXIONES'!I4552</f>
        <v>0</v>
      </c>
      <c r="C4552" s="36">
        <f>'DETALLE DE CONEXIONES'!BB4552</f>
        <v>0</v>
      </c>
      <c r="D4552" s="36">
        <f>'DETALLE DE CONEXIONES'!E4552</f>
        <v>0</v>
      </c>
      <c r="E4552" s="36">
        <f t="shared" si="213"/>
        <v>1</v>
      </c>
      <c r="F4552" s="36">
        <f>IFERROR(LIMPIA('DETALLE DE CONEXIONES'!N4552,1),0)</f>
        <v>0</v>
      </c>
      <c r="G4552" s="36" t="str">
        <f>LEFT('DETALLE DE CONEXIONES'!BE4552,3)</f>
        <v/>
      </c>
      <c r="H4552" s="36" t="str">
        <f>RIGHT('DETALLE DE CONEXIONES'!AK4552,2)</f>
        <v/>
      </c>
      <c r="I4552" s="36" t="str">
        <f>LEFT('DETALLE DE CONEXIONES'!AK4552,3)</f>
        <v/>
      </c>
      <c r="J4552" s="36" t="str">
        <f>LEFT('DETALLE DE CONEXIONES'!M4552,3)</f>
        <v/>
      </c>
      <c r="K4552" s="36" t="str">
        <f>IF(LEN('DETALLE DE CONEXIONES'!M4552)&lt;12,(RIGHT('DETALLE DE CONEXIONES'!M4552,5)),(RIGHT('DETALLE DE CONEXIONES'!M4552,6)))</f>
        <v/>
      </c>
      <c r="L4552" s="36">
        <f>IF(C4552="Saliente Local",(IFERROR((LIMPIA(J4552,1)),0)),0)</f>
        <v>0</v>
      </c>
      <c r="M4552" s="36">
        <f>IF(C4552="Saliente Nacional",(IFERROR((LIMPIA(J4552,1)),0)),0)</f>
        <v>0</v>
      </c>
      <c r="N4552" s="36">
        <f>IF(C4552="Saliente Internacional",(IFERROR((LIMPIA(J4552,1)),0)),0)</f>
        <v>0</v>
      </c>
      <c r="O4552" s="36">
        <f>IF(C4552="Saliente Local",(IFERROR((LIMPIA(K4552,1)),0)),0)</f>
        <v>0</v>
      </c>
      <c r="P4552" s="36">
        <f>IF(C4552="Saliente Nacional",(IFERROR((LIMPIA(K4552,1)),0)),0)</f>
        <v>0</v>
      </c>
      <c r="Q4552" s="36">
        <f>IF(C4552="Saliente Internacional",(IFERROR((LIMPIA(K4552,1)),0)),0)</f>
        <v>0</v>
      </c>
      <c r="R4552" s="36">
        <f t="shared" si="214"/>
        <v>0</v>
      </c>
      <c r="S4552" s="36">
        <f t="shared" si="215"/>
        <v>0</v>
      </c>
    </row>
    <row r="4553" spans="1:19" x14ac:dyDescent="0.25">
      <c r="A4553" s="101">
        <f>'DETALLE DE CONEXIONES'!P4553</f>
        <v>0</v>
      </c>
      <c r="B4553" s="36">
        <f>'DETALLE DE CONEXIONES'!I4553</f>
        <v>0</v>
      </c>
      <c r="C4553" s="36">
        <f>'DETALLE DE CONEXIONES'!BB4553</f>
        <v>0</v>
      </c>
      <c r="D4553" s="36">
        <f>'DETALLE DE CONEXIONES'!E4553</f>
        <v>0</v>
      </c>
      <c r="E4553" s="36">
        <f t="shared" si="213"/>
        <v>1</v>
      </c>
      <c r="F4553" s="36">
        <f>IFERROR(LIMPIA('DETALLE DE CONEXIONES'!N4553,1),0)</f>
        <v>0</v>
      </c>
      <c r="G4553" s="36" t="str">
        <f>LEFT('DETALLE DE CONEXIONES'!BE4553,3)</f>
        <v/>
      </c>
      <c r="H4553" s="36" t="str">
        <f>RIGHT('DETALLE DE CONEXIONES'!AK4553,2)</f>
        <v/>
      </c>
      <c r="I4553" s="36" t="str">
        <f>LEFT('DETALLE DE CONEXIONES'!AK4553,3)</f>
        <v/>
      </c>
      <c r="J4553" s="36" t="str">
        <f>LEFT('DETALLE DE CONEXIONES'!M4553,3)</f>
        <v/>
      </c>
      <c r="K4553" s="36" t="str">
        <f>IF(LEN('DETALLE DE CONEXIONES'!M4553)&lt;12,(RIGHT('DETALLE DE CONEXIONES'!M4553,5)),(RIGHT('DETALLE DE CONEXIONES'!M4553,6)))</f>
        <v/>
      </c>
      <c r="L4553" s="36">
        <f>IF(C4553="Saliente Local",(IFERROR((LIMPIA(J4553,1)),0)),0)</f>
        <v>0</v>
      </c>
      <c r="M4553" s="36">
        <f>IF(C4553="Saliente Nacional",(IFERROR((LIMPIA(J4553,1)),0)),0)</f>
        <v>0</v>
      </c>
      <c r="N4553" s="36">
        <f>IF(C4553="Saliente Internacional",(IFERROR((LIMPIA(J4553,1)),0)),0)</f>
        <v>0</v>
      </c>
      <c r="O4553" s="36">
        <f>IF(C4553="Saliente Local",(IFERROR((LIMPIA(K4553,1)),0)),0)</f>
        <v>0</v>
      </c>
      <c r="P4553" s="36">
        <f>IF(C4553="Saliente Nacional",(IFERROR((LIMPIA(K4553,1)),0)),0)</f>
        <v>0</v>
      </c>
      <c r="Q4553" s="36">
        <f>IF(C4553="Saliente Internacional",(IFERROR((LIMPIA(K4553,1)),0)),0)</f>
        <v>0</v>
      </c>
      <c r="R4553" s="36">
        <f t="shared" si="214"/>
        <v>0</v>
      </c>
      <c r="S4553" s="36">
        <f t="shared" si="215"/>
        <v>0</v>
      </c>
    </row>
    <row r="4554" spans="1:19" x14ac:dyDescent="0.25">
      <c r="A4554" s="101">
        <f>'DETALLE DE CONEXIONES'!P4554</f>
        <v>0</v>
      </c>
      <c r="B4554" s="36">
        <f>'DETALLE DE CONEXIONES'!I4554</f>
        <v>0</v>
      </c>
      <c r="C4554" s="36">
        <f>'DETALLE DE CONEXIONES'!BB4554</f>
        <v>0</v>
      </c>
      <c r="D4554" s="36">
        <f>'DETALLE DE CONEXIONES'!E4554</f>
        <v>0</v>
      </c>
      <c r="E4554" s="36">
        <f t="shared" si="213"/>
        <v>1</v>
      </c>
      <c r="F4554" s="36">
        <f>IFERROR(LIMPIA('DETALLE DE CONEXIONES'!N4554,1),0)</f>
        <v>0</v>
      </c>
      <c r="G4554" s="36" t="str">
        <f>LEFT('DETALLE DE CONEXIONES'!BE4554,3)</f>
        <v/>
      </c>
      <c r="H4554" s="36" t="str">
        <f>RIGHT('DETALLE DE CONEXIONES'!AK4554,2)</f>
        <v/>
      </c>
      <c r="I4554" s="36" t="str">
        <f>LEFT('DETALLE DE CONEXIONES'!AK4554,3)</f>
        <v/>
      </c>
      <c r="J4554" s="36" t="str">
        <f>LEFT('DETALLE DE CONEXIONES'!M4554,3)</f>
        <v/>
      </c>
      <c r="K4554" s="36" t="str">
        <f>IF(LEN('DETALLE DE CONEXIONES'!M4554)&lt;12,(RIGHT('DETALLE DE CONEXIONES'!M4554,5)),(RIGHT('DETALLE DE CONEXIONES'!M4554,6)))</f>
        <v/>
      </c>
      <c r="L4554" s="36">
        <f>IF(C4554="Saliente Local",(IFERROR((LIMPIA(J4554,1)),0)),0)</f>
        <v>0</v>
      </c>
      <c r="M4554" s="36">
        <f>IF(C4554="Saliente Nacional",(IFERROR((LIMPIA(J4554,1)),0)),0)</f>
        <v>0</v>
      </c>
      <c r="N4554" s="36">
        <f>IF(C4554="Saliente Internacional",(IFERROR((LIMPIA(J4554,1)),0)),0)</f>
        <v>0</v>
      </c>
      <c r="O4554" s="36">
        <f>IF(C4554="Saliente Local",(IFERROR((LIMPIA(K4554,1)),0)),0)</f>
        <v>0</v>
      </c>
      <c r="P4554" s="36">
        <f>IF(C4554="Saliente Nacional",(IFERROR((LIMPIA(K4554,1)),0)),0)</f>
        <v>0</v>
      </c>
      <c r="Q4554" s="36">
        <f>IF(C4554="Saliente Internacional",(IFERROR((LIMPIA(K4554,1)),0)),0)</f>
        <v>0</v>
      </c>
      <c r="R4554" s="36">
        <f t="shared" si="214"/>
        <v>0</v>
      </c>
      <c r="S4554" s="36">
        <f t="shared" si="215"/>
        <v>0</v>
      </c>
    </row>
    <row r="4555" spans="1:19" x14ac:dyDescent="0.25">
      <c r="A4555" s="101">
        <f>'DETALLE DE CONEXIONES'!P4555</f>
        <v>0</v>
      </c>
      <c r="B4555" s="36">
        <f>'DETALLE DE CONEXIONES'!I4555</f>
        <v>0</v>
      </c>
      <c r="C4555" s="36">
        <f>'DETALLE DE CONEXIONES'!BB4555</f>
        <v>0</v>
      </c>
      <c r="D4555" s="36">
        <f>'DETALLE DE CONEXIONES'!E4555</f>
        <v>0</v>
      </c>
      <c r="E4555" s="36">
        <f t="shared" si="213"/>
        <v>1</v>
      </c>
      <c r="F4555" s="36">
        <f>IFERROR(LIMPIA('DETALLE DE CONEXIONES'!N4555,1),0)</f>
        <v>0</v>
      </c>
      <c r="G4555" s="36" t="str">
        <f>LEFT('DETALLE DE CONEXIONES'!BE4555,3)</f>
        <v/>
      </c>
      <c r="H4555" s="36" t="str">
        <f>RIGHT('DETALLE DE CONEXIONES'!AK4555,2)</f>
        <v/>
      </c>
      <c r="I4555" s="36" t="str">
        <f>LEFT('DETALLE DE CONEXIONES'!AK4555,3)</f>
        <v/>
      </c>
      <c r="J4555" s="36" t="str">
        <f>LEFT('DETALLE DE CONEXIONES'!M4555,3)</f>
        <v/>
      </c>
      <c r="K4555" s="36" t="str">
        <f>IF(LEN('DETALLE DE CONEXIONES'!M4555)&lt;12,(RIGHT('DETALLE DE CONEXIONES'!M4555,5)),(RIGHT('DETALLE DE CONEXIONES'!M4555,6)))</f>
        <v/>
      </c>
      <c r="L4555" s="36">
        <f>IF(C4555="Saliente Local",(IFERROR((LIMPIA(J4555,1)),0)),0)</f>
        <v>0</v>
      </c>
      <c r="M4555" s="36">
        <f>IF(C4555="Saliente Nacional",(IFERROR((LIMPIA(J4555,1)),0)),0)</f>
        <v>0</v>
      </c>
      <c r="N4555" s="36">
        <f>IF(C4555="Saliente Internacional",(IFERROR((LIMPIA(J4555,1)),0)),0)</f>
        <v>0</v>
      </c>
      <c r="O4555" s="36">
        <f>IF(C4555="Saliente Local",(IFERROR((LIMPIA(K4555,1)),0)),0)</f>
        <v>0</v>
      </c>
      <c r="P4555" s="36">
        <f>IF(C4555="Saliente Nacional",(IFERROR((LIMPIA(K4555,1)),0)),0)</f>
        <v>0</v>
      </c>
      <c r="Q4555" s="36">
        <f>IF(C4555="Saliente Internacional",(IFERROR((LIMPIA(K4555,1)),0)),0)</f>
        <v>0</v>
      </c>
      <c r="R4555" s="36">
        <f t="shared" si="214"/>
        <v>0</v>
      </c>
      <c r="S4555" s="36">
        <f t="shared" si="215"/>
        <v>0</v>
      </c>
    </row>
    <row r="4556" spans="1:19" x14ac:dyDescent="0.25">
      <c r="A4556" s="101">
        <f>'DETALLE DE CONEXIONES'!P4556</f>
        <v>0</v>
      </c>
      <c r="B4556" s="36">
        <f>'DETALLE DE CONEXIONES'!I4556</f>
        <v>0</v>
      </c>
      <c r="C4556" s="36">
        <f>'DETALLE DE CONEXIONES'!BB4556</f>
        <v>0</v>
      </c>
      <c r="D4556" s="36">
        <f>'DETALLE DE CONEXIONES'!E4556</f>
        <v>0</v>
      </c>
      <c r="E4556" s="36">
        <f t="shared" si="213"/>
        <v>1</v>
      </c>
      <c r="F4556" s="36">
        <f>IFERROR(LIMPIA('DETALLE DE CONEXIONES'!N4556,1),0)</f>
        <v>0</v>
      </c>
      <c r="G4556" s="36" t="str">
        <f>LEFT('DETALLE DE CONEXIONES'!BE4556,3)</f>
        <v/>
      </c>
      <c r="H4556" s="36" t="str">
        <f>RIGHT('DETALLE DE CONEXIONES'!AK4556,2)</f>
        <v/>
      </c>
      <c r="I4556" s="36" t="str">
        <f>LEFT('DETALLE DE CONEXIONES'!AK4556,3)</f>
        <v/>
      </c>
      <c r="J4556" s="36" t="str">
        <f>LEFT('DETALLE DE CONEXIONES'!M4556,3)</f>
        <v/>
      </c>
      <c r="K4556" s="36" t="str">
        <f>IF(LEN('DETALLE DE CONEXIONES'!M4556)&lt;12,(RIGHT('DETALLE DE CONEXIONES'!M4556,5)),(RIGHT('DETALLE DE CONEXIONES'!M4556,6)))</f>
        <v/>
      </c>
      <c r="L4556" s="36">
        <f>IF(C4556="Saliente Local",(IFERROR((LIMPIA(J4556,1)),0)),0)</f>
        <v>0</v>
      </c>
      <c r="M4556" s="36">
        <f>IF(C4556="Saliente Nacional",(IFERROR((LIMPIA(J4556,1)),0)),0)</f>
        <v>0</v>
      </c>
      <c r="N4556" s="36">
        <f>IF(C4556="Saliente Internacional",(IFERROR((LIMPIA(J4556,1)),0)),0)</f>
        <v>0</v>
      </c>
      <c r="O4556" s="36">
        <f>IF(C4556="Saliente Local",(IFERROR((LIMPIA(K4556,1)),0)),0)</f>
        <v>0</v>
      </c>
      <c r="P4556" s="36">
        <f>IF(C4556="Saliente Nacional",(IFERROR((LIMPIA(K4556,1)),0)),0)</f>
        <v>0</v>
      </c>
      <c r="Q4556" s="36">
        <f>IF(C4556="Saliente Internacional",(IFERROR((LIMPIA(K4556,1)),0)),0)</f>
        <v>0</v>
      </c>
      <c r="R4556" s="36">
        <f t="shared" si="214"/>
        <v>0</v>
      </c>
      <c r="S4556" s="36">
        <f t="shared" si="215"/>
        <v>0</v>
      </c>
    </row>
    <row r="4557" spans="1:19" x14ac:dyDescent="0.25">
      <c r="A4557" s="101">
        <f>'DETALLE DE CONEXIONES'!P4557</f>
        <v>0</v>
      </c>
      <c r="B4557" s="36">
        <f>'DETALLE DE CONEXIONES'!I4557</f>
        <v>0</v>
      </c>
      <c r="C4557" s="36">
        <f>'DETALLE DE CONEXIONES'!BB4557</f>
        <v>0</v>
      </c>
      <c r="D4557" s="36">
        <f>'DETALLE DE CONEXIONES'!E4557</f>
        <v>0</v>
      </c>
      <c r="E4557" s="36">
        <f t="shared" si="213"/>
        <v>1</v>
      </c>
      <c r="F4557" s="36">
        <f>IFERROR(LIMPIA('DETALLE DE CONEXIONES'!N4557,1),0)</f>
        <v>0</v>
      </c>
      <c r="G4557" s="36" t="str">
        <f>LEFT('DETALLE DE CONEXIONES'!BE4557,3)</f>
        <v/>
      </c>
      <c r="H4557" s="36" t="str">
        <f>RIGHT('DETALLE DE CONEXIONES'!AK4557,2)</f>
        <v/>
      </c>
      <c r="I4557" s="36" t="str">
        <f>LEFT('DETALLE DE CONEXIONES'!AK4557,3)</f>
        <v/>
      </c>
      <c r="J4557" s="36" t="str">
        <f>LEFT('DETALLE DE CONEXIONES'!M4557,3)</f>
        <v/>
      </c>
      <c r="K4557" s="36" t="str">
        <f>IF(LEN('DETALLE DE CONEXIONES'!M4557)&lt;12,(RIGHT('DETALLE DE CONEXIONES'!M4557,5)),(RIGHT('DETALLE DE CONEXIONES'!M4557,6)))</f>
        <v/>
      </c>
      <c r="L4557" s="36">
        <f>IF(C4557="Saliente Local",(IFERROR((LIMPIA(J4557,1)),0)),0)</f>
        <v>0</v>
      </c>
      <c r="M4557" s="36">
        <f>IF(C4557="Saliente Nacional",(IFERROR((LIMPIA(J4557,1)),0)),0)</f>
        <v>0</v>
      </c>
      <c r="N4557" s="36">
        <f>IF(C4557="Saliente Internacional",(IFERROR((LIMPIA(J4557,1)),0)),0)</f>
        <v>0</v>
      </c>
      <c r="O4557" s="36">
        <f>IF(C4557="Saliente Local",(IFERROR((LIMPIA(K4557,1)),0)),0)</f>
        <v>0</v>
      </c>
      <c r="P4557" s="36">
        <f>IF(C4557="Saliente Nacional",(IFERROR((LIMPIA(K4557,1)),0)),0)</f>
        <v>0</v>
      </c>
      <c r="Q4557" s="36">
        <f>IF(C4557="Saliente Internacional",(IFERROR((LIMPIA(K4557,1)),0)),0)</f>
        <v>0</v>
      </c>
      <c r="R4557" s="36">
        <f t="shared" si="214"/>
        <v>0</v>
      </c>
      <c r="S4557" s="36">
        <f t="shared" si="215"/>
        <v>0</v>
      </c>
    </row>
    <row r="4558" spans="1:19" x14ac:dyDescent="0.25">
      <c r="A4558" s="101">
        <f>'DETALLE DE CONEXIONES'!P4558</f>
        <v>0</v>
      </c>
      <c r="B4558" s="36">
        <f>'DETALLE DE CONEXIONES'!I4558</f>
        <v>0</v>
      </c>
      <c r="C4558" s="36">
        <f>'DETALLE DE CONEXIONES'!BB4558</f>
        <v>0</v>
      </c>
      <c r="D4558" s="36">
        <f>'DETALLE DE CONEXIONES'!E4558</f>
        <v>0</v>
      </c>
      <c r="E4558" s="36">
        <f t="shared" si="213"/>
        <v>1</v>
      </c>
      <c r="F4558" s="36">
        <f>IFERROR(LIMPIA('DETALLE DE CONEXIONES'!N4558,1),0)</f>
        <v>0</v>
      </c>
      <c r="G4558" s="36" t="str">
        <f>LEFT('DETALLE DE CONEXIONES'!BE4558,3)</f>
        <v/>
      </c>
      <c r="H4558" s="36" t="str">
        <f>RIGHT('DETALLE DE CONEXIONES'!AK4558,2)</f>
        <v/>
      </c>
      <c r="I4558" s="36" t="str">
        <f>LEFT('DETALLE DE CONEXIONES'!AK4558,3)</f>
        <v/>
      </c>
      <c r="J4558" s="36" t="str">
        <f>LEFT('DETALLE DE CONEXIONES'!M4558,3)</f>
        <v/>
      </c>
      <c r="K4558" s="36" t="str">
        <f>IF(LEN('DETALLE DE CONEXIONES'!M4558)&lt;12,(RIGHT('DETALLE DE CONEXIONES'!M4558,5)),(RIGHT('DETALLE DE CONEXIONES'!M4558,6)))</f>
        <v/>
      </c>
      <c r="L4558" s="36">
        <f>IF(C4558="Saliente Local",(IFERROR((LIMPIA(J4558,1)),0)),0)</f>
        <v>0</v>
      </c>
      <c r="M4558" s="36">
        <f>IF(C4558="Saliente Nacional",(IFERROR((LIMPIA(J4558,1)),0)),0)</f>
        <v>0</v>
      </c>
      <c r="N4558" s="36">
        <f>IF(C4558="Saliente Internacional",(IFERROR((LIMPIA(J4558,1)),0)),0)</f>
        <v>0</v>
      </c>
      <c r="O4558" s="36">
        <f>IF(C4558="Saliente Local",(IFERROR((LIMPIA(K4558,1)),0)),0)</f>
        <v>0</v>
      </c>
      <c r="P4558" s="36">
        <f>IF(C4558="Saliente Nacional",(IFERROR((LIMPIA(K4558,1)),0)),0)</f>
        <v>0</v>
      </c>
      <c r="Q4558" s="36">
        <f>IF(C4558="Saliente Internacional",(IFERROR((LIMPIA(K4558,1)),0)),0)</f>
        <v>0</v>
      </c>
      <c r="R4558" s="36">
        <f t="shared" si="214"/>
        <v>0</v>
      </c>
      <c r="S4558" s="36">
        <f t="shared" si="215"/>
        <v>0</v>
      </c>
    </row>
    <row r="4559" spans="1:19" x14ac:dyDescent="0.25">
      <c r="A4559" s="101">
        <f>'DETALLE DE CONEXIONES'!P4559</f>
        <v>0</v>
      </c>
      <c r="B4559" s="36">
        <f>'DETALLE DE CONEXIONES'!I4559</f>
        <v>0</v>
      </c>
      <c r="C4559" s="36">
        <f>'DETALLE DE CONEXIONES'!BB4559</f>
        <v>0</v>
      </c>
      <c r="D4559" s="36">
        <f>'DETALLE DE CONEXIONES'!E4559</f>
        <v>0</v>
      </c>
      <c r="E4559" s="36">
        <f t="shared" si="213"/>
        <v>1</v>
      </c>
      <c r="F4559" s="36">
        <f>IFERROR(LIMPIA('DETALLE DE CONEXIONES'!N4559,1),0)</f>
        <v>0</v>
      </c>
      <c r="G4559" s="36" t="str">
        <f>LEFT('DETALLE DE CONEXIONES'!BE4559,3)</f>
        <v/>
      </c>
      <c r="H4559" s="36" t="str">
        <f>RIGHT('DETALLE DE CONEXIONES'!AK4559,2)</f>
        <v/>
      </c>
      <c r="I4559" s="36" t="str">
        <f>LEFT('DETALLE DE CONEXIONES'!AK4559,3)</f>
        <v/>
      </c>
      <c r="J4559" s="36" t="str">
        <f>LEFT('DETALLE DE CONEXIONES'!M4559,3)</f>
        <v/>
      </c>
      <c r="K4559" s="36" t="str">
        <f>IF(LEN('DETALLE DE CONEXIONES'!M4559)&lt;12,(RIGHT('DETALLE DE CONEXIONES'!M4559,5)),(RIGHT('DETALLE DE CONEXIONES'!M4559,6)))</f>
        <v/>
      </c>
      <c r="L4559" s="36">
        <f>IF(C4559="Saliente Local",(IFERROR((LIMPIA(J4559,1)),0)),0)</f>
        <v>0</v>
      </c>
      <c r="M4559" s="36">
        <f>IF(C4559="Saliente Nacional",(IFERROR((LIMPIA(J4559,1)),0)),0)</f>
        <v>0</v>
      </c>
      <c r="N4559" s="36">
        <f>IF(C4559="Saliente Internacional",(IFERROR((LIMPIA(J4559,1)),0)),0)</f>
        <v>0</v>
      </c>
      <c r="O4559" s="36">
        <f>IF(C4559="Saliente Local",(IFERROR((LIMPIA(K4559,1)),0)),0)</f>
        <v>0</v>
      </c>
      <c r="P4559" s="36">
        <f>IF(C4559="Saliente Nacional",(IFERROR((LIMPIA(K4559,1)),0)),0)</f>
        <v>0</v>
      </c>
      <c r="Q4559" s="36">
        <f>IF(C4559="Saliente Internacional",(IFERROR((LIMPIA(K4559,1)),0)),0)</f>
        <v>0</v>
      </c>
      <c r="R4559" s="36">
        <f t="shared" si="214"/>
        <v>0</v>
      </c>
      <c r="S4559" s="36">
        <f t="shared" si="215"/>
        <v>0</v>
      </c>
    </row>
    <row r="4560" spans="1:19" x14ac:dyDescent="0.25">
      <c r="A4560" s="101">
        <f>'DETALLE DE CONEXIONES'!P4560</f>
        <v>0</v>
      </c>
      <c r="B4560" s="36">
        <f>'DETALLE DE CONEXIONES'!I4560</f>
        <v>0</v>
      </c>
      <c r="C4560" s="36">
        <f>'DETALLE DE CONEXIONES'!BB4560</f>
        <v>0</v>
      </c>
      <c r="D4560" s="36">
        <f>'DETALLE DE CONEXIONES'!E4560</f>
        <v>0</v>
      </c>
      <c r="E4560" s="36">
        <f t="shared" si="213"/>
        <v>1</v>
      </c>
      <c r="F4560" s="36">
        <f>IFERROR(LIMPIA('DETALLE DE CONEXIONES'!N4560,1),0)</f>
        <v>0</v>
      </c>
      <c r="G4560" s="36" t="str">
        <f>LEFT('DETALLE DE CONEXIONES'!BE4560,3)</f>
        <v/>
      </c>
      <c r="H4560" s="36" t="str">
        <f>RIGHT('DETALLE DE CONEXIONES'!AK4560,2)</f>
        <v/>
      </c>
      <c r="I4560" s="36" t="str">
        <f>LEFT('DETALLE DE CONEXIONES'!AK4560,3)</f>
        <v/>
      </c>
      <c r="J4560" s="36" t="str">
        <f>LEFT('DETALLE DE CONEXIONES'!M4560,3)</f>
        <v/>
      </c>
      <c r="K4560" s="36" t="str">
        <f>IF(LEN('DETALLE DE CONEXIONES'!M4560)&lt;12,(RIGHT('DETALLE DE CONEXIONES'!M4560,5)),(RIGHT('DETALLE DE CONEXIONES'!M4560,6)))</f>
        <v/>
      </c>
      <c r="L4560" s="36">
        <f>IF(C4560="Saliente Local",(IFERROR((LIMPIA(J4560,1)),0)),0)</f>
        <v>0</v>
      </c>
      <c r="M4560" s="36">
        <f>IF(C4560="Saliente Nacional",(IFERROR((LIMPIA(J4560,1)),0)),0)</f>
        <v>0</v>
      </c>
      <c r="N4560" s="36">
        <f>IF(C4560="Saliente Internacional",(IFERROR((LIMPIA(J4560,1)),0)),0)</f>
        <v>0</v>
      </c>
      <c r="O4560" s="36">
        <f>IF(C4560="Saliente Local",(IFERROR((LIMPIA(K4560,1)),0)),0)</f>
        <v>0</v>
      </c>
      <c r="P4560" s="36">
        <f>IF(C4560="Saliente Nacional",(IFERROR((LIMPIA(K4560,1)),0)),0)</f>
        <v>0</v>
      </c>
      <c r="Q4560" s="36">
        <f>IF(C4560="Saliente Internacional",(IFERROR((LIMPIA(K4560,1)),0)),0)</f>
        <v>0</v>
      </c>
      <c r="R4560" s="36">
        <f t="shared" si="214"/>
        <v>0</v>
      </c>
      <c r="S4560" s="36">
        <f t="shared" si="215"/>
        <v>0</v>
      </c>
    </row>
    <row r="4561" spans="1:19" x14ac:dyDescent="0.25">
      <c r="A4561" s="101">
        <f>'DETALLE DE CONEXIONES'!P4561</f>
        <v>0</v>
      </c>
      <c r="B4561" s="36">
        <f>'DETALLE DE CONEXIONES'!I4561</f>
        <v>0</v>
      </c>
      <c r="C4561" s="36">
        <f>'DETALLE DE CONEXIONES'!BB4561</f>
        <v>0</v>
      </c>
      <c r="D4561" s="36">
        <f>'DETALLE DE CONEXIONES'!E4561</f>
        <v>0</v>
      </c>
      <c r="E4561" s="36">
        <f t="shared" si="213"/>
        <v>1</v>
      </c>
      <c r="F4561" s="36">
        <f>IFERROR(LIMPIA('DETALLE DE CONEXIONES'!N4561,1),0)</f>
        <v>0</v>
      </c>
      <c r="G4561" s="36" t="str">
        <f>LEFT('DETALLE DE CONEXIONES'!BE4561,3)</f>
        <v/>
      </c>
      <c r="H4561" s="36" t="str">
        <f>RIGHT('DETALLE DE CONEXIONES'!AK4561,2)</f>
        <v/>
      </c>
      <c r="I4561" s="36" t="str">
        <f>LEFT('DETALLE DE CONEXIONES'!AK4561,3)</f>
        <v/>
      </c>
      <c r="J4561" s="36" t="str">
        <f>LEFT('DETALLE DE CONEXIONES'!M4561,3)</f>
        <v/>
      </c>
      <c r="K4561" s="36" t="str">
        <f>IF(LEN('DETALLE DE CONEXIONES'!M4561)&lt;12,(RIGHT('DETALLE DE CONEXIONES'!M4561,5)),(RIGHT('DETALLE DE CONEXIONES'!M4561,6)))</f>
        <v/>
      </c>
      <c r="L4561" s="36">
        <f>IF(C4561="Saliente Local",(IFERROR((LIMPIA(J4561,1)),0)),0)</f>
        <v>0</v>
      </c>
      <c r="M4561" s="36">
        <f>IF(C4561="Saliente Nacional",(IFERROR((LIMPIA(J4561,1)),0)),0)</f>
        <v>0</v>
      </c>
      <c r="N4561" s="36">
        <f>IF(C4561="Saliente Internacional",(IFERROR((LIMPIA(J4561,1)),0)),0)</f>
        <v>0</v>
      </c>
      <c r="O4561" s="36">
        <f>IF(C4561="Saliente Local",(IFERROR((LIMPIA(K4561,1)),0)),0)</f>
        <v>0</v>
      </c>
      <c r="P4561" s="36">
        <f>IF(C4561="Saliente Nacional",(IFERROR((LIMPIA(K4561,1)),0)),0)</f>
        <v>0</v>
      </c>
      <c r="Q4561" s="36">
        <f>IF(C4561="Saliente Internacional",(IFERROR((LIMPIA(K4561,1)),0)),0)</f>
        <v>0</v>
      </c>
      <c r="R4561" s="36">
        <f t="shared" si="214"/>
        <v>0</v>
      </c>
      <c r="S4561" s="36">
        <f t="shared" si="215"/>
        <v>0</v>
      </c>
    </row>
    <row r="4562" spans="1:19" x14ac:dyDescent="0.25">
      <c r="A4562" s="101">
        <f>'DETALLE DE CONEXIONES'!P4562</f>
        <v>0</v>
      </c>
      <c r="B4562" s="36">
        <f>'DETALLE DE CONEXIONES'!I4562</f>
        <v>0</v>
      </c>
      <c r="C4562" s="36">
        <f>'DETALLE DE CONEXIONES'!BB4562</f>
        <v>0</v>
      </c>
      <c r="D4562" s="36">
        <f>'DETALLE DE CONEXIONES'!E4562</f>
        <v>0</v>
      </c>
      <c r="E4562" s="36">
        <f t="shared" si="213"/>
        <v>1</v>
      </c>
      <c r="F4562" s="36">
        <f>IFERROR(LIMPIA('DETALLE DE CONEXIONES'!N4562,1),0)</f>
        <v>0</v>
      </c>
      <c r="G4562" s="36" t="str">
        <f>LEFT('DETALLE DE CONEXIONES'!BE4562,3)</f>
        <v/>
      </c>
      <c r="H4562" s="36" t="str">
        <f>RIGHT('DETALLE DE CONEXIONES'!AK4562,2)</f>
        <v/>
      </c>
      <c r="I4562" s="36" t="str">
        <f>LEFT('DETALLE DE CONEXIONES'!AK4562,3)</f>
        <v/>
      </c>
      <c r="J4562" s="36" t="str">
        <f>LEFT('DETALLE DE CONEXIONES'!M4562,3)</f>
        <v/>
      </c>
      <c r="K4562" s="36" t="str">
        <f>IF(LEN('DETALLE DE CONEXIONES'!M4562)&lt;12,(RIGHT('DETALLE DE CONEXIONES'!M4562,5)),(RIGHT('DETALLE DE CONEXIONES'!M4562,6)))</f>
        <v/>
      </c>
      <c r="L4562" s="36">
        <f>IF(C4562="Saliente Local",(IFERROR((LIMPIA(J4562,1)),0)),0)</f>
        <v>0</v>
      </c>
      <c r="M4562" s="36">
        <f>IF(C4562="Saliente Nacional",(IFERROR((LIMPIA(J4562,1)),0)),0)</f>
        <v>0</v>
      </c>
      <c r="N4562" s="36">
        <f>IF(C4562="Saliente Internacional",(IFERROR((LIMPIA(J4562,1)),0)),0)</f>
        <v>0</v>
      </c>
      <c r="O4562" s="36">
        <f>IF(C4562="Saliente Local",(IFERROR((LIMPIA(K4562,1)),0)),0)</f>
        <v>0</v>
      </c>
      <c r="P4562" s="36">
        <f>IF(C4562="Saliente Nacional",(IFERROR((LIMPIA(K4562,1)),0)),0)</f>
        <v>0</v>
      </c>
      <c r="Q4562" s="36">
        <f>IF(C4562="Saliente Internacional",(IFERROR((LIMPIA(K4562,1)),0)),0)</f>
        <v>0</v>
      </c>
      <c r="R4562" s="36">
        <f t="shared" si="214"/>
        <v>0</v>
      </c>
      <c r="S4562" s="36">
        <f t="shared" si="215"/>
        <v>0</v>
      </c>
    </row>
    <row r="4563" spans="1:19" x14ac:dyDescent="0.25">
      <c r="A4563" s="101">
        <f>'DETALLE DE CONEXIONES'!P4563</f>
        <v>0</v>
      </c>
      <c r="B4563" s="36">
        <f>'DETALLE DE CONEXIONES'!I4563</f>
        <v>0</v>
      </c>
      <c r="C4563" s="36">
        <f>'DETALLE DE CONEXIONES'!BB4563</f>
        <v>0</v>
      </c>
      <c r="D4563" s="36">
        <f>'DETALLE DE CONEXIONES'!E4563</f>
        <v>0</v>
      </c>
      <c r="E4563" s="36">
        <f t="shared" si="213"/>
        <v>1</v>
      </c>
      <c r="F4563" s="36">
        <f>IFERROR(LIMPIA('DETALLE DE CONEXIONES'!N4563,1),0)</f>
        <v>0</v>
      </c>
      <c r="G4563" s="36" t="str">
        <f>LEFT('DETALLE DE CONEXIONES'!BE4563,3)</f>
        <v/>
      </c>
      <c r="H4563" s="36" t="str">
        <f>RIGHT('DETALLE DE CONEXIONES'!AK4563,2)</f>
        <v/>
      </c>
      <c r="I4563" s="36" t="str">
        <f>LEFT('DETALLE DE CONEXIONES'!AK4563,3)</f>
        <v/>
      </c>
      <c r="J4563" s="36" t="str">
        <f>LEFT('DETALLE DE CONEXIONES'!M4563,3)</f>
        <v/>
      </c>
      <c r="K4563" s="36" t="str">
        <f>IF(LEN('DETALLE DE CONEXIONES'!M4563)&lt;12,(RIGHT('DETALLE DE CONEXIONES'!M4563,5)),(RIGHT('DETALLE DE CONEXIONES'!M4563,6)))</f>
        <v/>
      </c>
      <c r="L4563" s="36">
        <f>IF(C4563="Saliente Local",(IFERROR((LIMPIA(J4563,1)),0)),0)</f>
        <v>0</v>
      </c>
      <c r="M4563" s="36">
        <f>IF(C4563="Saliente Nacional",(IFERROR((LIMPIA(J4563,1)),0)),0)</f>
        <v>0</v>
      </c>
      <c r="N4563" s="36">
        <f>IF(C4563="Saliente Internacional",(IFERROR((LIMPIA(J4563,1)),0)),0)</f>
        <v>0</v>
      </c>
      <c r="O4563" s="36">
        <f>IF(C4563="Saliente Local",(IFERROR((LIMPIA(K4563,1)),0)),0)</f>
        <v>0</v>
      </c>
      <c r="P4563" s="36">
        <f>IF(C4563="Saliente Nacional",(IFERROR((LIMPIA(K4563,1)),0)),0)</f>
        <v>0</v>
      </c>
      <c r="Q4563" s="36">
        <f>IF(C4563="Saliente Internacional",(IFERROR((LIMPIA(K4563,1)),0)),0)</f>
        <v>0</v>
      </c>
      <c r="R4563" s="36">
        <f t="shared" si="214"/>
        <v>0</v>
      </c>
      <c r="S4563" s="36">
        <f t="shared" si="215"/>
        <v>0</v>
      </c>
    </row>
    <row r="4564" spans="1:19" x14ac:dyDescent="0.25">
      <c r="A4564" s="101">
        <f>'DETALLE DE CONEXIONES'!P4564</f>
        <v>0</v>
      </c>
      <c r="B4564" s="36">
        <f>'DETALLE DE CONEXIONES'!I4564</f>
        <v>0</v>
      </c>
      <c r="C4564" s="36">
        <f>'DETALLE DE CONEXIONES'!BB4564</f>
        <v>0</v>
      </c>
      <c r="D4564" s="36">
        <f>'DETALLE DE CONEXIONES'!E4564</f>
        <v>0</v>
      </c>
      <c r="E4564" s="36">
        <f t="shared" si="213"/>
        <v>1</v>
      </c>
      <c r="F4564" s="36">
        <f>IFERROR(LIMPIA('DETALLE DE CONEXIONES'!N4564,1),0)</f>
        <v>0</v>
      </c>
      <c r="G4564" s="36" t="str">
        <f>LEFT('DETALLE DE CONEXIONES'!BE4564,3)</f>
        <v/>
      </c>
      <c r="H4564" s="36" t="str">
        <f>RIGHT('DETALLE DE CONEXIONES'!AK4564,2)</f>
        <v/>
      </c>
      <c r="I4564" s="36" t="str">
        <f>LEFT('DETALLE DE CONEXIONES'!AK4564,3)</f>
        <v/>
      </c>
      <c r="J4564" s="36" t="str">
        <f>LEFT('DETALLE DE CONEXIONES'!M4564,3)</f>
        <v/>
      </c>
      <c r="K4564" s="36" t="str">
        <f>IF(LEN('DETALLE DE CONEXIONES'!M4564)&lt;12,(RIGHT('DETALLE DE CONEXIONES'!M4564,5)),(RIGHT('DETALLE DE CONEXIONES'!M4564,6)))</f>
        <v/>
      </c>
      <c r="L4564" s="36">
        <f>IF(C4564="Saliente Local",(IFERROR((LIMPIA(J4564,1)),0)),0)</f>
        <v>0</v>
      </c>
      <c r="M4564" s="36">
        <f>IF(C4564="Saliente Nacional",(IFERROR((LIMPIA(J4564,1)),0)),0)</f>
        <v>0</v>
      </c>
      <c r="N4564" s="36">
        <f>IF(C4564="Saliente Internacional",(IFERROR((LIMPIA(J4564,1)),0)),0)</f>
        <v>0</v>
      </c>
      <c r="O4564" s="36">
        <f>IF(C4564="Saliente Local",(IFERROR((LIMPIA(K4564,1)),0)),0)</f>
        <v>0</v>
      </c>
      <c r="P4564" s="36">
        <f>IF(C4564="Saliente Nacional",(IFERROR((LIMPIA(K4564,1)),0)),0)</f>
        <v>0</v>
      </c>
      <c r="Q4564" s="36">
        <f>IF(C4564="Saliente Internacional",(IFERROR((LIMPIA(K4564,1)),0)),0)</f>
        <v>0</v>
      </c>
      <c r="R4564" s="36">
        <f t="shared" si="214"/>
        <v>0</v>
      </c>
      <c r="S4564" s="36">
        <f t="shared" si="215"/>
        <v>0</v>
      </c>
    </row>
    <row r="4565" spans="1:19" x14ac:dyDescent="0.25">
      <c r="A4565" s="101">
        <f>'DETALLE DE CONEXIONES'!P4565</f>
        <v>0</v>
      </c>
      <c r="B4565" s="36">
        <f>'DETALLE DE CONEXIONES'!I4565</f>
        <v>0</v>
      </c>
      <c r="C4565" s="36">
        <f>'DETALLE DE CONEXIONES'!BB4565</f>
        <v>0</v>
      </c>
      <c r="D4565" s="36">
        <f>'DETALLE DE CONEXIONES'!E4565</f>
        <v>0</v>
      </c>
      <c r="E4565" s="36">
        <f t="shared" si="213"/>
        <v>1</v>
      </c>
      <c r="F4565" s="36">
        <f>IFERROR(LIMPIA('DETALLE DE CONEXIONES'!N4565,1),0)</f>
        <v>0</v>
      </c>
      <c r="G4565" s="36" t="str">
        <f>LEFT('DETALLE DE CONEXIONES'!BE4565,3)</f>
        <v/>
      </c>
      <c r="H4565" s="36" t="str">
        <f>RIGHT('DETALLE DE CONEXIONES'!AK4565,2)</f>
        <v/>
      </c>
      <c r="I4565" s="36" t="str">
        <f>LEFT('DETALLE DE CONEXIONES'!AK4565,3)</f>
        <v/>
      </c>
      <c r="J4565" s="36" t="str">
        <f>LEFT('DETALLE DE CONEXIONES'!M4565,3)</f>
        <v/>
      </c>
      <c r="K4565" s="36" t="str">
        <f>IF(LEN('DETALLE DE CONEXIONES'!M4565)&lt;12,(RIGHT('DETALLE DE CONEXIONES'!M4565,5)),(RIGHT('DETALLE DE CONEXIONES'!M4565,6)))</f>
        <v/>
      </c>
      <c r="L4565" s="36">
        <f>IF(C4565="Saliente Local",(IFERROR((LIMPIA(J4565,1)),0)),0)</f>
        <v>0</v>
      </c>
      <c r="M4565" s="36">
        <f>IF(C4565="Saliente Nacional",(IFERROR((LIMPIA(J4565,1)),0)),0)</f>
        <v>0</v>
      </c>
      <c r="N4565" s="36">
        <f>IF(C4565="Saliente Internacional",(IFERROR((LIMPIA(J4565,1)),0)),0)</f>
        <v>0</v>
      </c>
      <c r="O4565" s="36">
        <f>IF(C4565="Saliente Local",(IFERROR((LIMPIA(K4565,1)),0)),0)</f>
        <v>0</v>
      </c>
      <c r="P4565" s="36">
        <f>IF(C4565="Saliente Nacional",(IFERROR((LIMPIA(K4565,1)),0)),0)</f>
        <v>0</v>
      </c>
      <c r="Q4565" s="36">
        <f>IF(C4565="Saliente Internacional",(IFERROR((LIMPIA(K4565,1)),0)),0)</f>
        <v>0</v>
      </c>
      <c r="R4565" s="36">
        <f t="shared" si="214"/>
        <v>0</v>
      </c>
      <c r="S4565" s="36">
        <f t="shared" si="215"/>
        <v>0</v>
      </c>
    </row>
    <row r="4566" spans="1:19" x14ac:dyDescent="0.25">
      <c r="A4566" s="101">
        <f>'DETALLE DE CONEXIONES'!P4566</f>
        <v>0</v>
      </c>
      <c r="B4566" s="36">
        <f>'DETALLE DE CONEXIONES'!I4566</f>
        <v>0</v>
      </c>
      <c r="C4566" s="36">
        <f>'DETALLE DE CONEXIONES'!BB4566</f>
        <v>0</v>
      </c>
      <c r="D4566" s="36">
        <f>'DETALLE DE CONEXIONES'!E4566</f>
        <v>0</v>
      </c>
      <c r="E4566" s="36">
        <f t="shared" si="213"/>
        <v>1</v>
      </c>
      <c r="F4566" s="36">
        <f>IFERROR(LIMPIA('DETALLE DE CONEXIONES'!N4566,1),0)</f>
        <v>0</v>
      </c>
      <c r="G4566" s="36" t="str">
        <f>LEFT('DETALLE DE CONEXIONES'!BE4566,3)</f>
        <v/>
      </c>
      <c r="H4566" s="36" t="str">
        <f>RIGHT('DETALLE DE CONEXIONES'!AK4566,2)</f>
        <v/>
      </c>
      <c r="I4566" s="36" t="str">
        <f>LEFT('DETALLE DE CONEXIONES'!AK4566,3)</f>
        <v/>
      </c>
      <c r="J4566" s="36" t="str">
        <f>LEFT('DETALLE DE CONEXIONES'!M4566,3)</f>
        <v/>
      </c>
      <c r="K4566" s="36" t="str">
        <f>IF(LEN('DETALLE DE CONEXIONES'!M4566)&lt;12,(RIGHT('DETALLE DE CONEXIONES'!M4566,5)),(RIGHT('DETALLE DE CONEXIONES'!M4566,6)))</f>
        <v/>
      </c>
      <c r="L4566" s="36">
        <f>IF(C4566="Saliente Local",(IFERROR((LIMPIA(J4566,1)),0)),0)</f>
        <v>0</v>
      </c>
      <c r="M4566" s="36">
        <f>IF(C4566="Saliente Nacional",(IFERROR((LIMPIA(J4566,1)),0)),0)</f>
        <v>0</v>
      </c>
      <c r="N4566" s="36">
        <f>IF(C4566="Saliente Internacional",(IFERROR((LIMPIA(J4566,1)),0)),0)</f>
        <v>0</v>
      </c>
      <c r="O4566" s="36">
        <f>IF(C4566="Saliente Local",(IFERROR((LIMPIA(K4566,1)),0)),0)</f>
        <v>0</v>
      </c>
      <c r="P4566" s="36">
        <f>IF(C4566="Saliente Nacional",(IFERROR((LIMPIA(K4566,1)),0)),0)</f>
        <v>0</v>
      </c>
      <c r="Q4566" s="36">
        <f>IF(C4566="Saliente Internacional",(IFERROR((LIMPIA(K4566,1)),0)),0)</f>
        <v>0</v>
      </c>
      <c r="R4566" s="36">
        <f t="shared" si="214"/>
        <v>0</v>
      </c>
      <c r="S4566" s="36">
        <f t="shared" si="215"/>
        <v>0</v>
      </c>
    </row>
    <row r="4567" spans="1:19" x14ac:dyDescent="0.25">
      <c r="A4567" s="101">
        <f>'DETALLE DE CONEXIONES'!P4567</f>
        <v>0</v>
      </c>
      <c r="B4567" s="36">
        <f>'DETALLE DE CONEXIONES'!I4567</f>
        <v>0</v>
      </c>
      <c r="C4567" s="36">
        <f>'DETALLE DE CONEXIONES'!BB4567</f>
        <v>0</v>
      </c>
      <c r="D4567" s="36">
        <f>'DETALLE DE CONEXIONES'!E4567</f>
        <v>0</v>
      </c>
      <c r="E4567" s="36">
        <f t="shared" si="213"/>
        <v>1</v>
      </c>
      <c r="F4567" s="36">
        <f>IFERROR(LIMPIA('DETALLE DE CONEXIONES'!N4567,1),0)</f>
        <v>0</v>
      </c>
      <c r="G4567" s="36" t="str">
        <f>LEFT('DETALLE DE CONEXIONES'!BE4567,3)</f>
        <v/>
      </c>
      <c r="H4567" s="36" t="str">
        <f>RIGHT('DETALLE DE CONEXIONES'!AK4567,2)</f>
        <v/>
      </c>
      <c r="I4567" s="36" t="str">
        <f>LEFT('DETALLE DE CONEXIONES'!AK4567,3)</f>
        <v/>
      </c>
      <c r="J4567" s="36" t="str">
        <f>LEFT('DETALLE DE CONEXIONES'!M4567,3)</f>
        <v/>
      </c>
      <c r="K4567" s="36" t="str">
        <f>IF(LEN('DETALLE DE CONEXIONES'!M4567)&lt;12,(RIGHT('DETALLE DE CONEXIONES'!M4567,5)),(RIGHT('DETALLE DE CONEXIONES'!M4567,6)))</f>
        <v/>
      </c>
      <c r="L4567" s="36">
        <f>IF(C4567="Saliente Local",(IFERROR((LIMPIA(J4567,1)),0)),0)</f>
        <v>0</v>
      </c>
      <c r="M4567" s="36">
        <f>IF(C4567="Saliente Nacional",(IFERROR((LIMPIA(J4567,1)),0)),0)</f>
        <v>0</v>
      </c>
      <c r="N4567" s="36">
        <f>IF(C4567="Saliente Internacional",(IFERROR((LIMPIA(J4567,1)),0)),0)</f>
        <v>0</v>
      </c>
      <c r="O4567" s="36">
        <f>IF(C4567="Saliente Local",(IFERROR((LIMPIA(K4567,1)),0)),0)</f>
        <v>0</v>
      </c>
      <c r="P4567" s="36">
        <f>IF(C4567="Saliente Nacional",(IFERROR((LIMPIA(K4567,1)),0)),0)</f>
        <v>0</v>
      </c>
      <c r="Q4567" s="36">
        <f>IF(C4567="Saliente Internacional",(IFERROR((LIMPIA(K4567,1)),0)),0)</f>
        <v>0</v>
      </c>
      <c r="R4567" s="36">
        <f t="shared" si="214"/>
        <v>0</v>
      </c>
      <c r="S4567" s="36">
        <f t="shared" si="215"/>
        <v>0</v>
      </c>
    </row>
    <row r="4568" spans="1:19" x14ac:dyDescent="0.25">
      <c r="A4568" s="101">
        <f>'DETALLE DE CONEXIONES'!P4568</f>
        <v>0</v>
      </c>
      <c r="B4568" s="36">
        <f>'DETALLE DE CONEXIONES'!I4568</f>
        <v>0</v>
      </c>
      <c r="C4568" s="36">
        <f>'DETALLE DE CONEXIONES'!BB4568</f>
        <v>0</v>
      </c>
      <c r="D4568" s="36">
        <f>'DETALLE DE CONEXIONES'!E4568</f>
        <v>0</v>
      </c>
      <c r="E4568" s="36">
        <f t="shared" si="213"/>
        <v>1</v>
      </c>
      <c r="F4568" s="36">
        <f>IFERROR(LIMPIA('DETALLE DE CONEXIONES'!N4568,1),0)</f>
        <v>0</v>
      </c>
      <c r="G4568" s="36" t="str">
        <f>LEFT('DETALLE DE CONEXIONES'!BE4568,3)</f>
        <v/>
      </c>
      <c r="H4568" s="36" t="str">
        <f>RIGHT('DETALLE DE CONEXIONES'!AK4568,2)</f>
        <v/>
      </c>
      <c r="I4568" s="36" t="str">
        <f>LEFT('DETALLE DE CONEXIONES'!AK4568,3)</f>
        <v/>
      </c>
      <c r="J4568" s="36" t="str">
        <f>LEFT('DETALLE DE CONEXIONES'!M4568,3)</f>
        <v/>
      </c>
      <c r="K4568" s="36" t="str">
        <f>IF(LEN('DETALLE DE CONEXIONES'!M4568)&lt;12,(RIGHT('DETALLE DE CONEXIONES'!M4568,5)),(RIGHT('DETALLE DE CONEXIONES'!M4568,6)))</f>
        <v/>
      </c>
      <c r="L4568" s="36">
        <f>IF(C4568="Saliente Local",(IFERROR((LIMPIA(J4568,1)),0)),0)</f>
        <v>0</v>
      </c>
      <c r="M4568" s="36">
        <f>IF(C4568="Saliente Nacional",(IFERROR((LIMPIA(J4568,1)),0)),0)</f>
        <v>0</v>
      </c>
      <c r="N4568" s="36">
        <f>IF(C4568="Saliente Internacional",(IFERROR((LIMPIA(J4568,1)),0)),0)</f>
        <v>0</v>
      </c>
      <c r="O4568" s="36">
        <f>IF(C4568="Saliente Local",(IFERROR((LIMPIA(K4568,1)),0)),0)</f>
        <v>0</v>
      </c>
      <c r="P4568" s="36">
        <f>IF(C4568="Saliente Nacional",(IFERROR((LIMPIA(K4568,1)),0)),0)</f>
        <v>0</v>
      </c>
      <c r="Q4568" s="36">
        <f>IF(C4568="Saliente Internacional",(IFERROR((LIMPIA(K4568,1)),0)),0)</f>
        <v>0</v>
      </c>
      <c r="R4568" s="36">
        <f t="shared" si="214"/>
        <v>0</v>
      </c>
      <c r="S4568" s="36">
        <f t="shared" si="215"/>
        <v>0</v>
      </c>
    </row>
    <row r="4569" spans="1:19" x14ac:dyDescent="0.25">
      <c r="A4569" s="101">
        <f>'DETALLE DE CONEXIONES'!P4569</f>
        <v>0</v>
      </c>
      <c r="B4569" s="36">
        <f>'DETALLE DE CONEXIONES'!I4569</f>
        <v>0</v>
      </c>
      <c r="C4569" s="36">
        <f>'DETALLE DE CONEXIONES'!BB4569</f>
        <v>0</v>
      </c>
      <c r="D4569" s="36">
        <f>'DETALLE DE CONEXIONES'!E4569</f>
        <v>0</v>
      </c>
      <c r="E4569" s="36">
        <f t="shared" si="213"/>
        <v>1</v>
      </c>
      <c r="F4569" s="36">
        <f>IFERROR(LIMPIA('DETALLE DE CONEXIONES'!N4569,1),0)</f>
        <v>0</v>
      </c>
      <c r="G4569" s="36" t="str">
        <f>LEFT('DETALLE DE CONEXIONES'!BE4569,3)</f>
        <v/>
      </c>
      <c r="H4569" s="36" t="str">
        <f>RIGHT('DETALLE DE CONEXIONES'!AK4569,2)</f>
        <v/>
      </c>
      <c r="I4569" s="36" t="str">
        <f>LEFT('DETALLE DE CONEXIONES'!AK4569,3)</f>
        <v/>
      </c>
      <c r="J4569" s="36" t="str">
        <f>LEFT('DETALLE DE CONEXIONES'!M4569,3)</f>
        <v/>
      </c>
      <c r="K4569" s="36" t="str">
        <f>IF(LEN('DETALLE DE CONEXIONES'!M4569)&lt;12,(RIGHT('DETALLE DE CONEXIONES'!M4569,5)),(RIGHT('DETALLE DE CONEXIONES'!M4569,6)))</f>
        <v/>
      </c>
      <c r="L4569" s="36">
        <f>IF(C4569="Saliente Local",(IFERROR((LIMPIA(J4569,1)),0)),0)</f>
        <v>0</v>
      </c>
      <c r="M4569" s="36">
        <f>IF(C4569="Saliente Nacional",(IFERROR((LIMPIA(J4569,1)),0)),0)</f>
        <v>0</v>
      </c>
      <c r="N4569" s="36">
        <f>IF(C4569="Saliente Internacional",(IFERROR((LIMPIA(J4569,1)),0)),0)</f>
        <v>0</v>
      </c>
      <c r="O4569" s="36">
        <f>IF(C4569="Saliente Local",(IFERROR((LIMPIA(K4569,1)),0)),0)</f>
        <v>0</v>
      </c>
      <c r="P4569" s="36">
        <f>IF(C4569="Saliente Nacional",(IFERROR((LIMPIA(K4569,1)),0)),0)</f>
        <v>0</v>
      </c>
      <c r="Q4569" s="36">
        <f>IF(C4569="Saliente Internacional",(IFERROR((LIMPIA(K4569,1)),0)),0)</f>
        <v>0</v>
      </c>
      <c r="R4569" s="36">
        <f t="shared" si="214"/>
        <v>0</v>
      </c>
      <c r="S4569" s="36">
        <f t="shared" si="215"/>
        <v>0</v>
      </c>
    </row>
    <row r="4570" spans="1:19" x14ac:dyDescent="0.25">
      <c r="A4570" s="101">
        <f>'DETALLE DE CONEXIONES'!P4570</f>
        <v>0</v>
      </c>
      <c r="B4570" s="36">
        <f>'DETALLE DE CONEXIONES'!I4570</f>
        <v>0</v>
      </c>
      <c r="C4570" s="36">
        <f>'DETALLE DE CONEXIONES'!BB4570</f>
        <v>0</v>
      </c>
      <c r="D4570" s="36">
        <f>'DETALLE DE CONEXIONES'!E4570</f>
        <v>0</v>
      </c>
      <c r="E4570" s="36">
        <f t="shared" si="213"/>
        <v>1</v>
      </c>
      <c r="F4570" s="36">
        <f>IFERROR(LIMPIA('DETALLE DE CONEXIONES'!N4570,1),0)</f>
        <v>0</v>
      </c>
      <c r="G4570" s="36" t="str">
        <f>LEFT('DETALLE DE CONEXIONES'!BE4570,3)</f>
        <v/>
      </c>
      <c r="H4570" s="36" t="str">
        <f>RIGHT('DETALLE DE CONEXIONES'!AK4570,2)</f>
        <v/>
      </c>
      <c r="I4570" s="36" t="str">
        <f>LEFT('DETALLE DE CONEXIONES'!AK4570,3)</f>
        <v/>
      </c>
      <c r="J4570" s="36" t="str">
        <f>LEFT('DETALLE DE CONEXIONES'!M4570,3)</f>
        <v/>
      </c>
      <c r="K4570" s="36" t="str">
        <f>IF(LEN('DETALLE DE CONEXIONES'!M4570)&lt;12,(RIGHT('DETALLE DE CONEXIONES'!M4570,5)),(RIGHT('DETALLE DE CONEXIONES'!M4570,6)))</f>
        <v/>
      </c>
      <c r="L4570" s="36">
        <f>IF(C4570="Saliente Local",(IFERROR((LIMPIA(J4570,1)),0)),0)</f>
        <v>0</v>
      </c>
      <c r="M4570" s="36">
        <f>IF(C4570="Saliente Nacional",(IFERROR((LIMPIA(J4570,1)),0)),0)</f>
        <v>0</v>
      </c>
      <c r="N4570" s="36">
        <f>IF(C4570="Saliente Internacional",(IFERROR((LIMPIA(J4570,1)),0)),0)</f>
        <v>0</v>
      </c>
      <c r="O4570" s="36">
        <f>IF(C4570="Saliente Local",(IFERROR((LIMPIA(K4570,1)),0)),0)</f>
        <v>0</v>
      </c>
      <c r="P4570" s="36">
        <f>IF(C4570="Saliente Nacional",(IFERROR((LIMPIA(K4570,1)),0)),0)</f>
        <v>0</v>
      </c>
      <c r="Q4570" s="36">
        <f>IF(C4570="Saliente Internacional",(IFERROR((LIMPIA(K4570,1)),0)),0)</f>
        <v>0</v>
      </c>
      <c r="R4570" s="36">
        <f t="shared" si="214"/>
        <v>0</v>
      </c>
      <c r="S4570" s="36">
        <f t="shared" si="215"/>
        <v>0</v>
      </c>
    </row>
    <row r="4571" spans="1:19" x14ac:dyDescent="0.25">
      <c r="A4571" s="101">
        <f>'DETALLE DE CONEXIONES'!P4571</f>
        <v>0</v>
      </c>
      <c r="B4571" s="36">
        <f>'DETALLE DE CONEXIONES'!I4571</f>
        <v>0</v>
      </c>
      <c r="C4571" s="36">
        <f>'DETALLE DE CONEXIONES'!BB4571</f>
        <v>0</v>
      </c>
      <c r="D4571" s="36">
        <f>'DETALLE DE CONEXIONES'!E4571</f>
        <v>0</v>
      </c>
      <c r="E4571" s="36">
        <f t="shared" si="213"/>
        <v>1</v>
      </c>
      <c r="F4571" s="36">
        <f>IFERROR(LIMPIA('DETALLE DE CONEXIONES'!N4571,1),0)</f>
        <v>0</v>
      </c>
      <c r="G4571" s="36" t="str">
        <f>LEFT('DETALLE DE CONEXIONES'!BE4571,3)</f>
        <v/>
      </c>
      <c r="H4571" s="36" t="str">
        <f>RIGHT('DETALLE DE CONEXIONES'!AK4571,2)</f>
        <v/>
      </c>
      <c r="I4571" s="36" t="str">
        <f>LEFT('DETALLE DE CONEXIONES'!AK4571,3)</f>
        <v/>
      </c>
      <c r="J4571" s="36" t="str">
        <f>LEFT('DETALLE DE CONEXIONES'!M4571,3)</f>
        <v/>
      </c>
      <c r="K4571" s="36" t="str">
        <f>IF(LEN('DETALLE DE CONEXIONES'!M4571)&lt;12,(RIGHT('DETALLE DE CONEXIONES'!M4571,5)),(RIGHT('DETALLE DE CONEXIONES'!M4571,6)))</f>
        <v/>
      </c>
      <c r="L4571" s="36">
        <f>IF(C4571="Saliente Local",(IFERROR((LIMPIA(J4571,1)),0)),0)</f>
        <v>0</v>
      </c>
      <c r="M4571" s="36">
        <f>IF(C4571="Saliente Nacional",(IFERROR((LIMPIA(J4571,1)),0)),0)</f>
        <v>0</v>
      </c>
      <c r="N4571" s="36">
        <f>IF(C4571="Saliente Internacional",(IFERROR((LIMPIA(J4571,1)),0)),0)</f>
        <v>0</v>
      </c>
      <c r="O4571" s="36">
        <f>IF(C4571="Saliente Local",(IFERROR((LIMPIA(K4571,1)),0)),0)</f>
        <v>0</v>
      </c>
      <c r="P4571" s="36">
        <f>IF(C4571="Saliente Nacional",(IFERROR((LIMPIA(K4571,1)),0)),0)</f>
        <v>0</v>
      </c>
      <c r="Q4571" s="36">
        <f>IF(C4571="Saliente Internacional",(IFERROR((LIMPIA(K4571,1)),0)),0)</f>
        <v>0</v>
      </c>
      <c r="R4571" s="36">
        <f t="shared" si="214"/>
        <v>0</v>
      </c>
      <c r="S4571" s="36">
        <f t="shared" si="215"/>
        <v>0</v>
      </c>
    </row>
    <row r="4572" spans="1:19" x14ac:dyDescent="0.25">
      <c r="A4572" s="101">
        <f>'DETALLE DE CONEXIONES'!P4572</f>
        <v>0</v>
      </c>
      <c r="B4572" s="36">
        <f>'DETALLE DE CONEXIONES'!I4572</f>
        <v>0</v>
      </c>
      <c r="C4572" s="36">
        <f>'DETALLE DE CONEXIONES'!BB4572</f>
        <v>0</v>
      </c>
      <c r="D4572" s="36">
        <f>'DETALLE DE CONEXIONES'!E4572</f>
        <v>0</v>
      </c>
      <c r="E4572" s="36">
        <f t="shared" si="213"/>
        <v>1</v>
      </c>
      <c r="F4572" s="36">
        <f>IFERROR(LIMPIA('DETALLE DE CONEXIONES'!N4572,1),0)</f>
        <v>0</v>
      </c>
      <c r="G4572" s="36" t="str">
        <f>LEFT('DETALLE DE CONEXIONES'!BE4572,3)</f>
        <v/>
      </c>
      <c r="H4572" s="36" t="str">
        <f>RIGHT('DETALLE DE CONEXIONES'!AK4572,2)</f>
        <v/>
      </c>
      <c r="I4572" s="36" t="str">
        <f>LEFT('DETALLE DE CONEXIONES'!AK4572,3)</f>
        <v/>
      </c>
      <c r="J4572" s="36" t="str">
        <f>LEFT('DETALLE DE CONEXIONES'!M4572,3)</f>
        <v/>
      </c>
      <c r="K4572" s="36" t="str">
        <f>IF(LEN('DETALLE DE CONEXIONES'!M4572)&lt;12,(RIGHT('DETALLE DE CONEXIONES'!M4572,5)),(RIGHT('DETALLE DE CONEXIONES'!M4572,6)))</f>
        <v/>
      </c>
      <c r="L4572" s="36">
        <f>IF(C4572="Saliente Local",(IFERROR((LIMPIA(J4572,1)),0)),0)</f>
        <v>0</v>
      </c>
      <c r="M4572" s="36">
        <f>IF(C4572="Saliente Nacional",(IFERROR((LIMPIA(J4572,1)),0)),0)</f>
        <v>0</v>
      </c>
      <c r="N4572" s="36">
        <f>IF(C4572="Saliente Internacional",(IFERROR((LIMPIA(J4572,1)),0)),0)</f>
        <v>0</v>
      </c>
      <c r="O4572" s="36">
        <f>IF(C4572="Saliente Local",(IFERROR((LIMPIA(K4572,1)),0)),0)</f>
        <v>0</v>
      </c>
      <c r="P4572" s="36">
        <f>IF(C4572="Saliente Nacional",(IFERROR((LIMPIA(K4572,1)),0)),0)</f>
        <v>0</v>
      </c>
      <c r="Q4572" s="36">
        <f>IF(C4572="Saliente Internacional",(IFERROR((LIMPIA(K4572,1)),0)),0)</f>
        <v>0</v>
      </c>
      <c r="R4572" s="36">
        <f t="shared" si="214"/>
        <v>0</v>
      </c>
      <c r="S4572" s="36">
        <f t="shared" si="215"/>
        <v>0</v>
      </c>
    </row>
    <row r="4573" spans="1:19" x14ac:dyDescent="0.25">
      <c r="A4573" s="101">
        <f>'DETALLE DE CONEXIONES'!P4573</f>
        <v>0</v>
      </c>
      <c r="B4573" s="36">
        <f>'DETALLE DE CONEXIONES'!I4573</f>
        <v>0</v>
      </c>
      <c r="C4573" s="36">
        <f>'DETALLE DE CONEXIONES'!BB4573</f>
        <v>0</v>
      </c>
      <c r="D4573" s="36">
        <f>'DETALLE DE CONEXIONES'!E4573</f>
        <v>0</v>
      </c>
      <c r="E4573" s="36">
        <f t="shared" si="213"/>
        <v>1</v>
      </c>
      <c r="F4573" s="36">
        <f>IFERROR(LIMPIA('DETALLE DE CONEXIONES'!N4573,1),0)</f>
        <v>0</v>
      </c>
      <c r="G4573" s="36" t="str">
        <f>LEFT('DETALLE DE CONEXIONES'!BE4573,3)</f>
        <v/>
      </c>
      <c r="H4573" s="36" t="str">
        <f>RIGHT('DETALLE DE CONEXIONES'!AK4573,2)</f>
        <v/>
      </c>
      <c r="I4573" s="36" t="str">
        <f>LEFT('DETALLE DE CONEXIONES'!AK4573,3)</f>
        <v/>
      </c>
      <c r="J4573" s="36" t="str">
        <f>LEFT('DETALLE DE CONEXIONES'!M4573,3)</f>
        <v/>
      </c>
      <c r="K4573" s="36" t="str">
        <f>IF(LEN('DETALLE DE CONEXIONES'!M4573)&lt;12,(RIGHT('DETALLE DE CONEXIONES'!M4573,5)),(RIGHT('DETALLE DE CONEXIONES'!M4573,6)))</f>
        <v/>
      </c>
      <c r="L4573" s="36">
        <f>IF(C4573="Saliente Local",(IFERROR((LIMPIA(J4573,1)),0)),0)</f>
        <v>0</v>
      </c>
      <c r="M4573" s="36">
        <f>IF(C4573="Saliente Nacional",(IFERROR((LIMPIA(J4573,1)),0)),0)</f>
        <v>0</v>
      </c>
      <c r="N4573" s="36">
        <f>IF(C4573="Saliente Internacional",(IFERROR((LIMPIA(J4573,1)),0)),0)</f>
        <v>0</v>
      </c>
      <c r="O4573" s="36">
        <f>IF(C4573="Saliente Local",(IFERROR((LIMPIA(K4573,1)),0)),0)</f>
        <v>0</v>
      </c>
      <c r="P4573" s="36">
        <f>IF(C4573="Saliente Nacional",(IFERROR((LIMPIA(K4573,1)),0)),0)</f>
        <v>0</v>
      </c>
      <c r="Q4573" s="36">
        <f>IF(C4573="Saliente Internacional",(IFERROR((LIMPIA(K4573,1)),0)),0)</f>
        <v>0</v>
      </c>
      <c r="R4573" s="36">
        <f t="shared" si="214"/>
        <v>0</v>
      </c>
      <c r="S4573" s="36">
        <f t="shared" si="215"/>
        <v>0</v>
      </c>
    </row>
    <row r="4574" spans="1:19" x14ac:dyDescent="0.25">
      <c r="A4574" s="101">
        <f>'DETALLE DE CONEXIONES'!P4574</f>
        <v>0</v>
      </c>
      <c r="B4574" s="36">
        <f>'DETALLE DE CONEXIONES'!I4574</f>
        <v>0</v>
      </c>
      <c r="C4574" s="36">
        <f>'DETALLE DE CONEXIONES'!BB4574</f>
        <v>0</v>
      </c>
      <c r="D4574" s="36">
        <f>'DETALLE DE CONEXIONES'!E4574</f>
        <v>0</v>
      </c>
      <c r="E4574" s="36">
        <f t="shared" si="213"/>
        <v>1</v>
      </c>
      <c r="F4574" s="36">
        <f>IFERROR(LIMPIA('DETALLE DE CONEXIONES'!N4574,1),0)</f>
        <v>0</v>
      </c>
      <c r="G4574" s="36" t="str">
        <f>LEFT('DETALLE DE CONEXIONES'!BE4574,3)</f>
        <v/>
      </c>
      <c r="H4574" s="36" t="str">
        <f>RIGHT('DETALLE DE CONEXIONES'!AK4574,2)</f>
        <v/>
      </c>
      <c r="I4574" s="36" t="str">
        <f>LEFT('DETALLE DE CONEXIONES'!AK4574,3)</f>
        <v/>
      </c>
      <c r="J4574" s="36" t="str">
        <f>LEFT('DETALLE DE CONEXIONES'!M4574,3)</f>
        <v/>
      </c>
      <c r="K4574" s="36" t="str">
        <f>IF(LEN('DETALLE DE CONEXIONES'!M4574)&lt;12,(RIGHT('DETALLE DE CONEXIONES'!M4574,5)),(RIGHT('DETALLE DE CONEXIONES'!M4574,6)))</f>
        <v/>
      </c>
      <c r="L4574" s="36">
        <f>IF(C4574="Saliente Local",(IFERROR((LIMPIA(J4574,1)),0)),0)</f>
        <v>0</v>
      </c>
      <c r="M4574" s="36">
        <f>IF(C4574="Saliente Nacional",(IFERROR((LIMPIA(J4574,1)),0)),0)</f>
        <v>0</v>
      </c>
      <c r="N4574" s="36">
        <f>IF(C4574="Saliente Internacional",(IFERROR((LIMPIA(J4574,1)),0)),0)</f>
        <v>0</v>
      </c>
      <c r="O4574" s="36">
        <f>IF(C4574="Saliente Local",(IFERROR((LIMPIA(K4574,1)),0)),0)</f>
        <v>0</v>
      </c>
      <c r="P4574" s="36">
        <f>IF(C4574="Saliente Nacional",(IFERROR((LIMPIA(K4574,1)),0)),0)</f>
        <v>0</v>
      </c>
      <c r="Q4574" s="36">
        <f>IF(C4574="Saliente Internacional",(IFERROR((LIMPIA(K4574,1)),0)),0)</f>
        <v>0</v>
      </c>
      <c r="R4574" s="36">
        <f t="shared" si="214"/>
        <v>0</v>
      </c>
      <c r="S4574" s="36">
        <f t="shared" si="215"/>
        <v>0</v>
      </c>
    </row>
    <row r="4575" spans="1:19" x14ac:dyDescent="0.25">
      <c r="A4575" s="101">
        <f>'DETALLE DE CONEXIONES'!P4575</f>
        <v>0</v>
      </c>
      <c r="B4575" s="36">
        <f>'DETALLE DE CONEXIONES'!I4575</f>
        <v>0</v>
      </c>
      <c r="C4575" s="36">
        <f>'DETALLE DE CONEXIONES'!BB4575</f>
        <v>0</v>
      </c>
      <c r="D4575" s="36">
        <f>'DETALLE DE CONEXIONES'!E4575</f>
        <v>0</v>
      </c>
      <c r="E4575" s="36">
        <f t="shared" si="213"/>
        <v>1</v>
      </c>
      <c r="F4575" s="36">
        <f>IFERROR(LIMPIA('DETALLE DE CONEXIONES'!N4575,1),0)</f>
        <v>0</v>
      </c>
      <c r="G4575" s="36" t="str">
        <f>LEFT('DETALLE DE CONEXIONES'!BE4575,3)</f>
        <v/>
      </c>
      <c r="H4575" s="36" t="str">
        <f>RIGHT('DETALLE DE CONEXIONES'!AK4575,2)</f>
        <v/>
      </c>
      <c r="I4575" s="36" t="str">
        <f>LEFT('DETALLE DE CONEXIONES'!AK4575,3)</f>
        <v/>
      </c>
      <c r="J4575" s="36" t="str">
        <f>LEFT('DETALLE DE CONEXIONES'!M4575,3)</f>
        <v/>
      </c>
      <c r="K4575" s="36" t="str">
        <f>IF(LEN('DETALLE DE CONEXIONES'!M4575)&lt;12,(RIGHT('DETALLE DE CONEXIONES'!M4575,5)),(RIGHT('DETALLE DE CONEXIONES'!M4575,6)))</f>
        <v/>
      </c>
      <c r="L4575" s="36">
        <f>IF(C4575="Saliente Local",(IFERROR((LIMPIA(J4575,1)),0)),0)</f>
        <v>0</v>
      </c>
      <c r="M4575" s="36">
        <f>IF(C4575="Saliente Nacional",(IFERROR((LIMPIA(J4575,1)),0)),0)</f>
        <v>0</v>
      </c>
      <c r="N4575" s="36">
        <f>IF(C4575="Saliente Internacional",(IFERROR((LIMPIA(J4575,1)),0)),0)</f>
        <v>0</v>
      </c>
      <c r="O4575" s="36">
        <f>IF(C4575="Saliente Local",(IFERROR((LIMPIA(K4575,1)),0)),0)</f>
        <v>0</v>
      </c>
      <c r="P4575" s="36">
        <f>IF(C4575="Saliente Nacional",(IFERROR((LIMPIA(K4575,1)),0)),0)</f>
        <v>0</v>
      </c>
      <c r="Q4575" s="36">
        <f>IF(C4575="Saliente Internacional",(IFERROR((LIMPIA(K4575,1)),0)),0)</f>
        <v>0</v>
      </c>
      <c r="R4575" s="36">
        <f t="shared" si="214"/>
        <v>0</v>
      </c>
      <c r="S4575" s="36">
        <f t="shared" si="215"/>
        <v>0</v>
      </c>
    </row>
    <row r="4576" spans="1:19" x14ac:dyDescent="0.25">
      <c r="A4576" s="101">
        <f>'DETALLE DE CONEXIONES'!P4576</f>
        <v>0</v>
      </c>
      <c r="B4576" s="36">
        <f>'DETALLE DE CONEXIONES'!I4576</f>
        <v>0</v>
      </c>
      <c r="C4576" s="36">
        <f>'DETALLE DE CONEXIONES'!BB4576</f>
        <v>0</v>
      </c>
      <c r="D4576" s="36">
        <f>'DETALLE DE CONEXIONES'!E4576</f>
        <v>0</v>
      </c>
      <c r="E4576" s="36">
        <f t="shared" si="213"/>
        <v>1</v>
      </c>
      <c r="F4576" s="36">
        <f>IFERROR(LIMPIA('DETALLE DE CONEXIONES'!N4576,1),0)</f>
        <v>0</v>
      </c>
      <c r="G4576" s="36" t="str">
        <f>LEFT('DETALLE DE CONEXIONES'!BE4576,3)</f>
        <v/>
      </c>
      <c r="H4576" s="36" t="str">
        <f>RIGHT('DETALLE DE CONEXIONES'!AK4576,2)</f>
        <v/>
      </c>
      <c r="I4576" s="36" t="str">
        <f>LEFT('DETALLE DE CONEXIONES'!AK4576,3)</f>
        <v/>
      </c>
      <c r="J4576" s="36" t="str">
        <f>LEFT('DETALLE DE CONEXIONES'!M4576,3)</f>
        <v/>
      </c>
      <c r="K4576" s="36" t="str">
        <f>IF(LEN('DETALLE DE CONEXIONES'!M4576)&lt;12,(RIGHT('DETALLE DE CONEXIONES'!M4576,5)),(RIGHT('DETALLE DE CONEXIONES'!M4576,6)))</f>
        <v/>
      </c>
      <c r="L4576" s="36">
        <f>IF(C4576="Saliente Local",(IFERROR((LIMPIA(J4576,1)),0)),0)</f>
        <v>0</v>
      </c>
      <c r="M4576" s="36">
        <f>IF(C4576="Saliente Nacional",(IFERROR((LIMPIA(J4576,1)),0)),0)</f>
        <v>0</v>
      </c>
      <c r="N4576" s="36">
        <f>IF(C4576="Saliente Internacional",(IFERROR((LIMPIA(J4576,1)),0)),0)</f>
        <v>0</v>
      </c>
      <c r="O4576" s="36">
        <f>IF(C4576="Saliente Local",(IFERROR((LIMPIA(K4576,1)),0)),0)</f>
        <v>0</v>
      </c>
      <c r="P4576" s="36">
        <f>IF(C4576="Saliente Nacional",(IFERROR((LIMPIA(K4576,1)),0)),0)</f>
        <v>0</v>
      </c>
      <c r="Q4576" s="36">
        <f>IF(C4576="Saliente Internacional",(IFERROR((LIMPIA(K4576,1)),0)),0)</f>
        <v>0</v>
      </c>
      <c r="R4576" s="36">
        <f t="shared" si="214"/>
        <v>0</v>
      </c>
      <c r="S4576" s="36">
        <f t="shared" si="215"/>
        <v>0</v>
      </c>
    </row>
    <row r="4577" spans="1:19" x14ac:dyDescent="0.25">
      <c r="A4577" s="101">
        <f>'DETALLE DE CONEXIONES'!P4577</f>
        <v>0</v>
      </c>
      <c r="B4577" s="36">
        <f>'DETALLE DE CONEXIONES'!I4577</f>
        <v>0</v>
      </c>
      <c r="C4577" s="36">
        <f>'DETALLE DE CONEXIONES'!BB4577</f>
        <v>0</v>
      </c>
      <c r="D4577" s="36">
        <f>'DETALLE DE CONEXIONES'!E4577</f>
        <v>0</v>
      </c>
      <c r="E4577" s="36">
        <f t="shared" si="213"/>
        <v>1</v>
      </c>
      <c r="F4577" s="36">
        <f>IFERROR(LIMPIA('DETALLE DE CONEXIONES'!N4577,1),0)</f>
        <v>0</v>
      </c>
      <c r="G4577" s="36" t="str">
        <f>LEFT('DETALLE DE CONEXIONES'!BE4577,3)</f>
        <v/>
      </c>
      <c r="H4577" s="36" t="str">
        <f>RIGHT('DETALLE DE CONEXIONES'!AK4577,2)</f>
        <v/>
      </c>
      <c r="I4577" s="36" t="str">
        <f>LEFT('DETALLE DE CONEXIONES'!AK4577,3)</f>
        <v/>
      </c>
      <c r="J4577" s="36" t="str">
        <f>LEFT('DETALLE DE CONEXIONES'!M4577,3)</f>
        <v/>
      </c>
      <c r="K4577" s="36" t="str">
        <f>IF(LEN('DETALLE DE CONEXIONES'!M4577)&lt;12,(RIGHT('DETALLE DE CONEXIONES'!M4577,5)),(RIGHT('DETALLE DE CONEXIONES'!M4577,6)))</f>
        <v/>
      </c>
      <c r="L4577" s="36">
        <f>IF(C4577="Saliente Local",(IFERROR((LIMPIA(J4577,1)),0)),0)</f>
        <v>0</v>
      </c>
      <c r="M4577" s="36">
        <f>IF(C4577="Saliente Nacional",(IFERROR((LIMPIA(J4577,1)),0)),0)</f>
        <v>0</v>
      </c>
      <c r="N4577" s="36">
        <f>IF(C4577="Saliente Internacional",(IFERROR((LIMPIA(J4577,1)),0)),0)</f>
        <v>0</v>
      </c>
      <c r="O4577" s="36">
        <f>IF(C4577="Saliente Local",(IFERROR((LIMPIA(K4577,1)),0)),0)</f>
        <v>0</v>
      </c>
      <c r="P4577" s="36">
        <f>IF(C4577="Saliente Nacional",(IFERROR((LIMPIA(K4577,1)),0)),0)</f>
        <v>0</v>
      </c>
      <c r="Q4577" s="36">
        <f>IF(C4577="Saliente Internacional",(IFERROR((LIMPIA(K4577,1)),0)),0)</f>
        <v>0</v>
      </c>
      <c r="R4577" s="36">
        <f t="shared" si="214"/>
        <v>0</v>
      </c>
      <c r="S4577" s="36">
        <f t="shared" si="215"/>
        <v>0</v>
      </c>
    </row>
    <row r="4578" spans="1:19" x14ac:dyDescent="0.25">
      <c r="A4578" s="101">
        <f>'DETALLE DE CONEXIONES'!P4578</f>
        <v>0</v>
      </c>
      <c r="B4578" s="36">
        <f>'DETALLE DE CONEXIONES'!I4578</f>
        <v>0</v>
      </c>
      <c r="C4578" s="36">
        <f>'DETALLE DE CONEXIONES'!BB4578</f>
        <v>0</v>
      </c>
      <c r="D4578" s="36">
        <f>'DETALLE DE CONEXIONES'!E4578</f>
        <v>0</v>
      </c>
      <c r="E4578" s="36">
        <f t="shared" si="213"/>
        <v>1</v>
      </c>
      <c r="F4578" s="36">
        <f>IFERROR(LIMPIA('DETALLE DE CONEXIONES'!N4578,1),0)</f>
        <v>0</v>
      </c>
      <c r="G4578" s="36" t="str">
        <f>LEFT('DETALLE DE CONEXIONES'!BE4578,3)</f>
        <v/>
      </c>
      <c r="H4578" s="36" t="str">
        <f>RIGHT('DETALLE DE CONEXIONES'!AK4578,2)</f>
        <v/>
      </c>
      <c r="I4578" s="36" t="str">
        <f>LEFT('DETALLE DE CONEXIONES'!AK4578,3)</f>
        <v/>
      </c>
      <c r="J4578" s="36" t="str">
        <f>LEFT('DETALLE DE CONEXIONES'!M4578,3)</f>
        <v/>
      </c>
      <c r="K4578" s="36" t="str">
        <f>IF(LEN('DETALLE DE CONEXIONES'!M4578)&lt;12,(RIGHT('DETALLE DE CONEXIONES'!M4578,5)),(RIGHT('DETALLE DE CONEXIONES'!M4578,6)))</f>
        <v/>
      </c>
      <c r="L4578" s="36">
        <f>IF(C4578="Saliente Local",(IFERROR((LIMPIA(J4578,1)),0)),0)</f>
        <v>0</v>
      </c>
      <c r="M4578" s="36">
        <f>IF(C4578="Saliente Nacional",(IFERROR((LIMPIA(J4578,1)),0)),0)</f>
        <v>0</v>
      </c>
      <c r="N4578" s="36">
        <f>IF(C4578="Saliente Internacional",(IFERROR((LIMPIA(J4578,1)),0)),0)</f>
        <v>0</v>
      </c>
      <c r="O4578" s="36">
        <f>IF(C4578="Saliente Local",(IFERROR((LIMPIA(K4578,1)),0)),0)</f>
        <v>0</v>
      </c>
      <c r="P4578" s="36">
        <f>IF(C4578="Saliente Nacional",(IFERROR((LIMPIA(K4578,1)),0)),0)</f>
        <v>0</v>
      </c>
      <c r="Q4578" s="36">
        <f>IF(C4578="Saliente Internacional",(IFERROR((LIMPIA(K4578,1)),0)),0)</f>
        <v>0</v>
      </c>
      <c r="R4578" s="36">
        <f t="shared" si="214"/>
        <v>0</v>
      </c>
      <c r="S4578" s="36">
        <f t="shared" si="215"/>
        <v>0</v>
      </c>
    </row>
    <row r="4579" spans="1:19" x14ac:dyDescent="0.25">
      <c r="A4579" s="101">
        <f>'DETALLE DE CONEXIONES'!P4579</f>
        <v>0</v>
      </c>
      <c r="B4579" s="36">
        <f>'DETALLE DE CONEXIONES'!I4579</f>
        <v>0</v>
      </c>
      <c r="C4579" s="36">
        <f>'DETALLE DE CONEXIONES'!BB4579</f>
        <v>0</v>
      </c>
      <c r="D4579" s="36">
        <f>'DETALLE DE CONEXIONES'!E4579</f>
        <v>0</v>
      </c>
      <c r="E4579" s="36">
        <f t="shared" si="213"/>
        <v>1</v>
      </c>
      <c r="F4579" s="36">
        <f>IFERROR(LIMPIA('DETALLE DE CONEXIONES'!N4579,1),0)</f>
        <v>0</v>
      </c>
      <c r="G4579" s="36" t="str">
        <f>LEFT('DETALLE DE CONEXIONES'!BE4579,3)</f>
        <v/>
      </c>
      <c r="H4579" s="36" t="str">
        <f>RIGHT('DETALLE DE CONEXIONES'!AK4579,2)</f>
        <v/>
      </c>
      <c r="I4579" s="36" t="str">
        <f>LEFT('DETALLE DE CONEXIONES'!AK4579,3)</f>
        <v/>
      </c>
      <c r="J4579" s="36" t="str">
        <f>LEFT('DETALLE DE CONEXIONES'!M4579,3)</f>
        <v/>
      </c>
      <c r="K4579" s="36" t="str">
        <f>IF(LEN('DETALLE DE CONEXIONES'!M4579)&lt;12,(RIGHT('DETALLE DE CONEXIONES'!M4579,5)),(RIGHT('DETALLE DE CONEXIONES'!M4579,6)))</f>
        <v/>
      </c>
      <c r="L4579" s="36">
        <f>IF(C4579="Saliente Local",(IFERROR((LIMPIA(J4579,1)),0)),0)</f>
        <v>0</v>
      </c>
      <c r="M4579" s="36">
        <f>IF(C4579="Saliente Nacional",(IFERROR((LIMPIA(J4579,1)),0)),0)</f>
        <v>0</v>
      </c>
      <c r="N4579" s="36">
        <f>IF(C4579="Saliente Internacional",(IFERROR((LIMPIA(J4579,1)),0)),0)</f>
        <v>0</v>
      </c>
      <c r="O4579" s="36">
        <f>IF(C4579="Saliente Local",(IFERROR((LIMPIA(K4579,1)),0)),0)</f>
        <v>0</v>
      </c>
      <c r="P4579" s="36">
        <f>IF(C4579="Saliente Nacional",(IFERROR((LIMPIA(K4579,1)),0)),0)</f>
        <v>0</v>
      </c>
      <c r="Q4579" s="36">
        <f>IF(C4579="Saliente Internacional",(IFERROR((LIMPIA(K4579,1)),0)),0)</f>
        <v>0</v>
      </c>
      <c r="R4579" s="36">
        <f t="shared" si="214"/>
        <v>0</v>
      </c>
      <c r="S4579" s="36">
        <f t="shared" si="215"/>
        <v>0</v>
      </c>
    </row>
    <row r="4580" spans="1:19" x14ac:dyDescent="0.25">
      <c r="A4580" s="101">
        <f>'DETALLE DE CONEXIONES'!P4580</f>
        <v>0</v>
      </c>
      <c r="B4580" s="36">
        <f>'DETALLE DE CONEXIONES'!I4580</f>
        <v>0</v>
      </c>
      <c r="C4580" s="36">
        <f>'DETALLE DE CONEXIONES'!BB4580</f>
        <v>0</v>
      </c>
      <c r="D4580" s="36">
        <f>'DETALLE DE CONEXIONES'!E4580</f>
        <v>0</v>
      </c>
      <c r="E4580" s="36">
        <f t="shared" si="213"/>
        <v>1</v>
      </c>
      <c r="F4580" s="36">
        <f>IFERROR(LIMPIA('DETALLE DE CONEXIONES'!N4580,1),0)</f>
        <v>0</v>
      </c>
      <c r="G4580" s="36" t="str">
        <f>LEFT('DETALLE DE CONEXIONES'!BE4580,3)</f>
        <v/>
      </c>
      <c r="H4580" s="36" t="str">
        <f>RIGHT('DETALLE DE CONEXIONES'!AK4580,2)</f>
        <v/>
      </c>
      <c r="I4580" s="36" t="str">
        <f>LEFT('DETALLE DE CONEXIONES'!AK4580,3)</f>
        <v/>
      </c>
      <c r="J4580" s="36" t="str">
        <f>LEFT('DETALLE DE CONEXIONES'!M4580,3)</f>
        <v/>
      </c>
      <c r="K4580" s="36" t="str">
        <f>IF(LEN('DETALLE DE CONEXIONES'!M4580)&lt;12,(RIGHT('DETALLE DE CONEXIONES'!M4580,5)),(RIGHT('DETALLE DE CONEXIONES'!M4580,6)))</f>
        <v/>
      </c>
      <c r="L4580" s="36">
        <f>IF(C4580="Saliente Local",(IFERROR((LIMPIA(J4580,1)),0)),0)</f>
        <v>0</v>
      </c>
      <c r="M4580" s="36">
        <f>IF(C4580="Saliente Nacional",(IFERROR((LIMPIA(J4580,1)),0)),0)</f>
        <v>0</v>
      </c>
      <c r="N4580" s="36">
        <f>IF(C4580="Saliente Internacional",(IFERROR((LIMPIA(J4580,1)),0)),0)</f>
        <v>0</v>
      </c>
      <c r="O4580" s="36">
        <f>IF(C4580="Saliente Local",(IFERROR((LIMPIA(K4580,1)),0)),0)</f>
        <v>0</v>
      </c>
      <c r="P4580" s="36">
        <f>IF(C4580="Saliente Nacional",(IFERROR((LIMPIA(K4580,1)),0)),0)</f>
        <v>0</v>
      </c>
      <c r="Q4580" s="36">
        <f>IF(C4580="Saliente Internacional",(IFERROR((LIMPIA(K4580,1)),0)),0)</f>
        <v>0</v>
      </c>
      <c r="R4580" s="36">
        <f t="shared" si="214"/>
        <v>0</v>
      </c>
      <c r="S4580" s="36">
        <f t="shared" si="215"/>
        <v>0</v>
      </c>
    </row>
    <row r="4581" spans="1:19" x14ac:dyDescent="0.25">
      <c r="A4581" s="101">
        <f>'DETALLE DE CONEXIONES'!P4581</f>
        <v>0</v>
      </c>
      <c r="B4581" s="36">
        <f>'DETALLE DE CONEXIONES'!I4581</f>
        <v>0</v>
      </c>
      <c r="C4581" s="36">
        <f>'DETALLE DE CONEXIONES'!BB4581</f>
        <v>0</v>
      </c>
      <c r="D4581" s="36">
        <f>'DETALLE DE CONEXIONES'!E4581</f>
        <v>0</v>
      </c>
      <c r="E4581" s="36">
        <f t="shared" si="213"/>
        <v>1</v>
      </c>
      <c r="F4581" s="36">
        <f>IFERROR(LIMPIA('DETALLE DE CONEXIONES'!N4581,1),0)</f>
        <v>0</v>
      </c>
      <c r="G4581" s="36" t="str">
        <f>LEFT('DETALLE DE CONEXIONES'!BE4581,3)</f>
        <v/>
      </c>
      <c r="H4581" s="36" t="str">
        <f>RIGHT('DETALLE DE CONEXIONES'!AK4581,2)</f>
        <v/>
      </c>
      <c r="I4581" s="36" t="str">
        <f>LEFT('DETALLE DE CONEXIONES'!AK4581,3)</f>
        <v/>
      </c>
      <c r="J4581" s="36" t="str">
        <f>LEFT('DETALLE DE CONEXIONES'!M4581,3)</f>
        <v/>
      </c>
      <c r="K4581" s="36" t="str">
        <f>IF(LEN('DETALLE DE CONEXIONES'!M4581)&lt;12,(RIGHT('DETALLE DE CONEXIONES'!M4581,5)),(RIGHT('DETALLE DE CONEXIONES'!M4581,6)))</f>
        <v/>
      </c>
      <c r="L4581" s="36">
        <f>IF(C4581="Saliente Local",(IFERROR((LIMPIA(J4581,1)),0)),0)</f>
        <v>0</v>
      </c>
      <c r="M4581" s="36">
        <f>IF(C4581="Saliente Nacional",(IFERROR((LIMPIA(J4581,1)),0)),0)</f>
        <v>0</v>
      </c>
      <c r="N4581" s="36">
        <f>IF(C4581="Saliente Internacional",(IFERROR((LIMPIA(J4581,1)),0)),0)</f>
        <v>0</v>
      </c>
      <c r="O4581" s="36">
        <f>IF(C4581="Saliente Local",(IFERROR((LIMPIA(K4581,1)),0)),0)</f>
        <v>0</v>
      </c>
      <c r="P4581" s="36">
        <f>IF(C4581="Saliente Nacional",(IFERROR((LIMPIA(K4581,1)),0)),0)</f>
        <v>0</v>
      </c>
      <c r="Q4581" s="36">
        <f>IF(C4581="Saliente Internacional",(IFERROR((LIMPIA(K4581,1)),0)),0)</f>
        <v>0</v>
      </c>
      <c r="R4581" s="36">
        <f t="shared" si="214"/>
        <v>0</v>
      </c>
      <c r="S4581" s="36">
        <f t="shared" si="215"/>
        <v>0</v>
      </c>
    </row>
    <row r="4582" spans="1:19" x14ac:dyDescent="0.25">
      <c r="A4582" s="101">
        <f>'DETALLE DE CONEXIONES'!P4582</f>
        <v>0</v>
      </c>
      <c r="B4582" s="36">
        <f>'DETALLE DE CONEXIONES'!I4582</f>
        <v>0</v>
      </c>
      <c r="C4582" s="36">
        <f>'DETALLE DE CONEXIONES'!BB4582</f>
        <v>0</v>
      </c>
      <c r="D4582" s="36">
        <f>'DETALLE DE CONEXIONES'!E4582</f>
        <v>0</v>
      </c>
      <c r="E4582" s="36">
        <f t="shared" si="213"/>
        <v>1</v>
      </c>
      <c r="F4582" s="36">
        <f>IFERROR(LIMPIA('DETALLE DE CONEXIONES'!N4582,1),0)</f>
        <v>0</v>
      </c>
      <c r="G4582" s="36" t="str">
        <f>LEFT('DETALLE DE CONEXIONES'!BE4582,3)</f>
        <v/>
      </c>
      <c r="H4582" s="36" t="str">
        <f>RIGHT('DETALLE DE CONEXIONES'!AK4582,2)</f>
        <v/>
      </c>
      <c r="I4582" s="36" t="str">
        <f>LEFT('DETALLE DE CONEXIONES'!AK4582,3)</f>
        <v/>
      </c>
      <c r="J4582" s="36" t="str">
        <f>LEFT('DETALLE DE CONEXIONES'!M4582,3)</f>
        <v/>
      </c>
      <c r="K4582" s="36" t="str">
        <f>IF(LEN('DETALLE DE CONEXIONES'!M4582)&lt;12,(RIGHT('DETALLE DE CONEXIONES'!M4582,5)),(RIGHT('DETALLE DE CONEXIONES'!M4582,6)))</f>
        <v/>
      </c>
      <c r="L4582" s="36">
        <f>IF(C4582="Saliente Local",(IFERROR((LIMPIA(J4582,1)),0)),0)</f>
        <v>0</v>
      </c>
      <c r="M4582" s="36">
        <f>IF(C4582="Saliente Nacional",(IFERROR((LIMPIA(J4582,1)),0)),0)</f>
        <v>0</v>
      </c>
      <c r="N4582" s="36">
        <f>IF(C4582="Saliente Internacional",(IFERROR((LIMPIA(J4582,1)),0)),0)</f>
        <v>0</v>
      </c>
      <c r="O4582" s="36">
        <f>IF(C4582="Saliente Local",(IFERROR((LIMPIA(K4582,1)),0)),0)</f>
        <v>0</v>
      </c>
      <c r="P4582" s="36">
        <f>IF(C4582="Saliente Nacional",(IFERROR((LIMPIA(K4582,1)),0)),0)</f>
        <v>0</v>
      </c>
      <c r="Q4582" s="36">
        <f>IF(C4582="Saliente Internacional",(IFERROR((LIMPIA(K4582,1)),0)),0)</f>
        <v>0</v>
      </c>
      <c r="R4582" s="36">
        <f t="shared" si="214"/>
        <v>0</v>
      </c>
      <c r="S4582" s="36">
        <f t="shared" si="215"/>
        <v>0</v>
      </c>
    </row>
    <row r="4583" spans="1:19" x14ac:dyDescent="0.25">
      <c r="A4583" s="101">
        <f>'DETALLE DE CONEXIONES'!P4583</f>
        <v>0</v>
      </c>
      <c r="B4583" s="36">
        <f>'DETALLE DE CONEXIONES'!I4583</f>
        <v>0</v>
      </c>
      <c r="C4583" s="36">
        <f>'DETALLE DE CONEXIONES'!BB4583</f>
        <v>0</v>
      </c>
      <c r="D4583" s="36">
        <f>'DETALLE DE CONEXIONES'!E4583</f>
        <v>0</v>
      </c>
      <c r="E4583" s="36">
        <f t="shared" si="213"/>
        <v>1</v>
      </c>
      <c r="F4583" s="36">
        <f>IFERROR(LIMPIA('DETALLE DE CONEXIONES'!N4583,1),0)</f>
        <v>0</v>
      </c>
      <c r="G4583" s="36" t="str">
        <f>LEFT('DETALLE DE CONEXIONES'!BE4583,3)</f>
        <v/>
      </c>
      <c r="H4583" s="36" t="str">
        <f>RIGHT('DETALLE DE CONEXIONES'!AK4583,2)</f>
        <v/>
      </c>
      <c r="I4583" s="36" t="str">
        <f>LEFT('DETALLE DE CONEXIONES'!AK4583,3)</f>
        <v/>
      </c>
      <c r="J4583" s="36" t="str">
        <f>LEFT('DETALLE DE CONEXIONES'!M4583,3)</f>
        <v/>
      </c>
      <c r="K4583" s="36" t="str">
        <f>IF(LEN('DETALLE DE CONEXIONES'!M4583)&lt;12,(RIGHT('DETALLE DE CONEXIONES'!M4583,5)),(RIGHT('DETALLE DE CONEXIONES'!M4583,6)))</f>
        <v/>
      </c>
      <c r="L4583" s="36">
        <f>IF(C4583="Saliente Local",(IFERROR((LIMPIA(J4583,1)),0)),0)</f>
        <v>0</v>
      </c>
      <c r="M4583" s="36">
        <f>IF(C4583="Saliente Nacional",(IFERROR((LIMPIA(J4583,1)),0)),0)</f>
        <v>0</v>
      </c>
      <c r="N4583" s="36">
        <f>IF(C4583="Saliente Internacional",(IFERROR((LIMPIA(J4583,1)),0)),0)</f>
        <v>0</v>
      </c>
      <c r="O4583" s="36">
        <f>IF(C4583="Saliente Local",(IFERROR((LIMPIA(K4583,1)),0)),0)</f>
        <v>0</v>
      </c>
      <c r="P4583" s="36">
        <f>IF(C4583="Saliente Nacional",(IFERROR((LIMPIA(K4583,1)),0)),0)</f>
        <v>0</v>
      </c>
      <c r="Q4583" s="36">
        <f>IF(C4583="Saliente Internacional",(IFERROR((LIMPIA(K4583,1)),0)),0)</f>
        <v>0</v>
      </c>
      <c r="R4583" s="36">
        <f t="shared" si="214"/>
        <v>0</v>
      </c>
      <c r="S4583" s="36">
        <f t="shared" si="215"/>
        <v>0</v>
      </c>
    </row>
    <row r="4584" spans="1:19" x14ac:dyDescent="0.25">
      <c r="A4584" s="101">
        <f>'DETALLE DE CONEXIONES'!P4584</f>
        <v>0</v>
      </c>
      <c r="B4584" s="36">
        <f>'DETALLE DE CONEXIONES'!I4584</f>
        <v>0</v>
      </c>
      <c r="C4584" s="36">
        <f>'DETALLE DE CONEXIONES'!BB4584</f>
        <v>0</v>
      </c>
      <c r="D4584" s="36">
        <f>'DETALLE DE CONEXIONES'!E4584</f>
        <v>0</v>
      </c>
      <c r="E4584" s="36">
        <f t="shared" si="213"/>
        <v>1</v>
      </c>
      <c r="F4584" s="36">
        <f>IFERROR(LIMPIA('DETALLE DE CONEXIONES'!N4584,1),0)</f>
        <v>0</v>
      </c>
      <c r="G4584" s="36" t="str">
        <f>LEFT('DETALLE DE CONEXIONES'!BE4584,3)</f>
        <v/>
      </c>
      <c r="H4584" s="36" t="str">
        <f>RIGHT('DETALLE DE CONEXIONES'!AK4584,2)</f>
        <v/>
      </c>
      <c r="I4584" s="36" t="str">
        <f>LEFT('DETALLE DE CONEXIONES'!AK4584,3)</f>
        <v/>
      </c>
      <c r="J4584" s="36" t="str">
        <f>LEFT('DETALLE DE CONEXIONES'!M4584,3)</f>
        <v/>
      </c>
      <c r="K4584" s="36" t="str">
        <f>IF(LEN('DETALLE DE CONEXIONES'!M4584)&lt;12,(RIGHT('DETALLE DE CONEXIONES'!M4584,5)),(RIGHT('DETALLE DE CONEXIONES'!M4584,6)))</f>
        <v/>
      </c>
      <c r="L4584" s="36">
        <f>IF(C4584="Saliente Local",(IFERROR((LIMPIA(J4584,1)),0)),0)</f>
        <v>0</v>
      </c>
      <c r="M4584" s="36">
        <f>IF(C4584="Saliente Nacional",(IFERROR((LIMPIA(J4584,1)),0)),0)</f>
        <v>0</v>
      </c>
      <c r="N4584" s="36">
        <f>IF(C4584="Saliente Internacional",(IFERROR((LIMPIA(J4584,1)),0)),0)</f>
        <v>0</v>
      </c>
      <c r="O4584" s="36">
        <f>IF(C4584="Saliente Local",(IFERROR((LIMPIA(K4584,1)),0)),0)</f>
        <v>0</v>
      </c>
      <c r="P4584" s="36">
        <f>IF(C4584="Saliente Nacional",(IFERROR((LIMPIA(K4584,1)),0)),0)</f>
        <v>0</v>
      </c>
      <c r="Q4584" s="36">
        <f>IF(C4584="Saliente Internacional",(IFERROR((LIMPIA(K4584,1)),0)),0)</f>
        <v>0</v>
      </c>
      <c r="R4584" s="36">
        <f t="shared" si="214"/>
        <v>0</v>
      </c>
      <c r="S4584" s="36">
        <f t="shared" si="215"/>
        <v>0</v>
      </c>
    </row>
    <row r="4585" spans="1:19" x14ac:dyDescent="0.25">
      <c r="A4585" s="101">
        <f>'DETALLE DE CONEXIONES'!P4585</f>
        <v>0</v>
      </c>
      <c r="B4585" s="36">
        <f>'DETALLE DE CONEXIONES'!I4585</f>
        <v>0</v>
      </c>
      <c r="C4585" s="36">
        <f>'DETALLE DE CONEXIONES'!BB4585</f>
        <v>0</v>
      </c>
      <c r="D4585" s="36">
        <f>'DETALLE DE CONEXIONES'!E4585</f>
        <v>0</v>
      </c>
      <c r="E4585" s="36">
        <f t="shared" si="213"/>
        <v>1</v>
      </c>
      <c r="F4585" s="36">
        <f>IFERROR(LIMPIA('DETALLE DE CONEXIONES'!N4585,1),0)</f>
        <v>0</v>
      </c>
      <c r="G4585" s="36" t="str">
        <f>LEFT('DETALLE DE CONEXIONES'!BE4585,3)</f>
        <v/>
      </c>
      <c r="H4585" s="36" t="str">
        <f>RIGHT('DETALLE DE CONEXIONES'!AK4585,2)</f>
        <v/>
      </c>
      <c r="I4585" s="36" t="str">
        <f>LEFT('DETALLE DE CONEXIONES'!AK4585,3)</f>
        <v/>
      </c>
      <c r="J4585" s="36" t="str">
        <f>LEFT('DETALLE DE CONEXIONES'!M4585,3)</f>
        <v/>
      </c>
      <c r="K4585" s="36" t="str">
        <f>IF(LEN('DETALLE DE CONEXIONES'!M4585)&lt;12,(RIGHT('DETALLE DE CONEXIONES'!M4585,5)),(RIGHT('DETALLE DE CONEXIONES'!M4585,6)))</f>
        <v/>
      </c>
      <c r="L4585" s="36">
        <f>IF(C4585="Saliente Local",(IFERROR((LIMPIA(J4585,1)),0)),0)</f>
        <v>0</v>
      </c>
      <c r="M4585" s="36">
        <f>IF(C4585="Saliente Nacional",(IFERROR((LIMPIA(J4585,1)),0)),0)</f>
        <v>0</v>
      </c>
      <c r="N4585" s="36">
        <f>IF(C4585="Saliente Internacional",(IFERROR((LIMPIA(J4585,1)),0)),0)</f>
        <v>0</v>
      </c>
      <c r="O4585" s="36">
        <f>IF(C4585="Saliente Local",(IFERROR((LIMPIA(K4585,1)),0)),0)</f>
        <v>0</v>
      </c>
      <c r="P4585" s="36">
        <f>IF(C4585="Saliente Nacional",(IFERROR((LIMPIA(K4585,1)),0)),0)</f>
        <v>0</v>
      </c>
      <c r="Q4585" s="36">
        <f>IF(C4585="Saliente Internacional",(IFERROR((LIMPIA(K4585,1)),0)),0)</f>
        <v>0</v>
      </c>
      <c r="R4585" s="36">
        <f t="shared" si="214"/>
        <v>0</v>
      </c>
      <c r="S4585" s="36">
        <f t="shared" si="215"/>
        <v>0</v>
      </c>
    </row>
    <row r="4586" spans="1:19" x14ac:dyDescent="0.25">
      <c r="A4586" s="101">
        <f>'DETALLE DE CONEXIONES'!P4586</f>
        <v>0</v>
      </c>
      <c r="B4586" s="36">
        <f>'DETALLE DE CONEXIONES'!I4586</f>
        <v>0</v>
      </c>
      <c r="C4586" s="36">
        <f>'DETALLE DE CONEXIONES'!BB4586</f>
        <v>0</v>
      </c>
      <c r="D4586" s="36">
        <f>'DETALLE DE CONEXIONES'!E4586</f>
        <v>0</v>
      </c>
      <c r="E4586" s="36">
        <f t="shared" si="213"/>
        <v>1</v>
      </c>
      <c r="F4586" s="36">
        <f>IFERROR(LIMPIA('DETALLE DE CONEXIONES'!N4586,1),0)</f>
        <v>0</v>
      </c>
      <c r="G4586" s="36" t="str">
        <f>LEFT('DETALLE DE CONEXIONES'!BE4586,3)</f>
        <v/>
      </c>
      <c r="H4586" s="36" t="str">
        <f>RIGHT('DETALLE DE CONEXIONES'!AK4586,2)</f>
        <v/>
      </c>
      <c r="I4586" s="36" t="str">
        <f>LEFT('DETALLE DE CONEXIONES'!AK4586,3)</f>
        <v/>
      </c>
      <c r="J4586" s="36" t="str">
        <f>LEFT('DETALLE DE CONEXIONES'!M4586,3)</f>
        <v/>
      </c>
      <c r="K4586" s="36" t="str">
        <f>IF(LEN('DETALLE DE CONEXIONES'!M4586)&lt;12,(RIGHT('DETALLE DE CONEXIONES'!M4586,5)),(RIGHT('DETALLE DE CONEXIONES'!M4586,6)))</f>
        <v/>
      </c>
      <c r="L4586" s="36">
        <f>IF(C4586="Saliente Local",(IFERROR((LIMPIA(J4586,1)),0)),0)</f>
        <v>0</v>
      </c>
      <c r="M4586" s="36">
        <f>IF(C4586="Saliente Nacional",(IFERROR((LIMPIA(J4586,1)),0)),0)</f>
        <v>0</v>
      </c>
      <c r="N4586" s="36">
        <f>IF(C4586="Saliente Internacional",(IFERROR((LIMPIA(J4586,1)),0)),0)</f>
        <v>0</v>
      </c>
      <c r="O4586" s="36">
        <f>IF(C4586="Saliente Local",(IFERROR((LIMPIA(K4586,1)),0)),0)</f>
        <v>0</v>
      </c>
      <c r="P4586" s="36">
        <f>IF(C4586="Saliente Nacional",(IFERROR((LIMPIA(K4586,1)),0)),0)</f>
        <v>0</v>
      </c>
      <c r="Q4586" s="36">
        <f>IF(C4586="Saliente Internacional",(IFERROR((LIMPIA(K4586,1)),0)),0)</f>
        <v>0</v>
      </c>
      <c r="R4586" s="36">
        <f t="shared" si="214"/>
        <v>0</v>
      </c>
      <c r="S4586" s="36">
        <f t="shared" si="215"/>
        <v>0</v>
      </c>
    </row>
    <row r="4587" spans="1:19" x14ac:dyDescent="0.25">
      <c r="A4587" s="101">
        <f>'DETALLE DE CONEXIONES'!P4587</f>
        <v>0</v>
      </c>
      <c r="B4587" s="36">
        <f>'DETALLE DE CONEXIONES'!I4587</f>
        <v>0</v>
      </c>
      <c r="C4587" s="36">
        <f>'DETALLE DE CONEXIONES'!BB4587</f>
        <v>0</v>
      </c>
      <c r="D4587" s="36">
        <f>'DETALLE DE CONEXIONES'!E4587</f>
        <v>0</v>
      </c>
      <c r="E4587" s="36">
        <f t="shared" si="213"/>
        <v>1</v>
      </c>
      <c r="F4587" s="36">
        <f>IFERROR(LIMPIA('DETALLE DE CONEXIONES'!N4587,1),0)</f>
        <v>0</v>
      </c>
      <c r="G4587" s="36" t="str">
        <f>LEFT('DETALLE DE CONEXIONES'!BE4587,3)</f>
        <v/>
      </c>
      <c r="H4587" s="36" t="str">
        <f>RIGHT('DETALLE DE CONEXIONES'!AK4587,2)</f>
        <v/>
      </c>
      <c r="I4587" s="36" t="str">
        <f>LEFT('DETALLE DE CONEXIONES'!AK4587,3)</f>
        <v/>
      </c>
      <c r="J4587" s="36" t="str">
        <f>LEFT('DETALLE DE CONEXIONES'!M4587,3)</f>
        <v/>
      </c>
      <c r="K4587" s="36" t="str">
        <f>IF(LEN('DETALLE DE CONEXIONES'!M4587)&lt;12,(RIGHT('DETALLE DE CONEXIONES'!M4587,5)),(RIGHT('DETALLE DE CONEXIONES'!M4587,6)))</f>
        <v/>
      </c>
      <c r="L4587" s="36">
        <f>IF(C4587="Saliente Local",(IFERROR((LIMPIA(J4587,1)),0)),0)</f>
        <v>0</v>
      </c>
      <c r="M4587" s="36">
        <f>IF(C4587="Saliente Nacional",(IFERROR((LIMPIA(J4587,1)),0)),0)</f>
        <v>0</v>
      </c>
      <c r="N4587" s="36">
        <f>IF(C4587="Saliente Internacional",(IFERROR((LIMPIA(J4587,1)),0)),0)</f>
        <v>0</v>
      </c>
      <c r="O4587" s="36">
        <f>IF(C4587="Saliente Local",(IFERROR((LIMPIA(K4587,1)),0)),0)</f>
        <v>0</v>
      </c>
      <c r="P4587" s="36">
        <f>IF(C4587="Saliente Nacional",(IFERROR((LIMPIA(K4587,1)),0)),0)</f>
        <v>0</v>
      </c>
      <c r="Q4587" s="36">
        <f>IF(C4587="Saliente Internacional",(IFERROR((LIMPIA(K4587,1)),0)),0)</f>
        <v>0</v>
      </c>
      <c r="R4587" s="36">
        <f t="shared" si="214"/>
        <v>0</v>
      </c>
      <c r="S4587" s="36">
        <f t="shared" si="215"/>
        <v>0</v>
      </c>
    </row>
    <row r="4588" spans="1:19" x14ac:dyDescent="0.25">
      <c r="A4588" s="101">
        <f>'DETALLE DE CONEXIONES'!P4588</f>
        <v>0</v>
      </c>
      <c r="B4588" s="36">
        <f>'DETALLE DE CONEXIONES'!I4588</f>
        <v>0</v>
      </c>
      <c r="C4588" s="36">
        <f>'DETALLE DE CONEXIONES'!BB4588</f>
        <v>0</v>
      </c>
      <c r="D4588" s="36">
        <f>'DETALLE DE CONEXIONES'!E4588</f>
        <v>0</v>
      </c>
      <c r="E4588" s="36">
        <f t="shared" si="213"/>
        <v>1</v>
      </c>
      <c r="F4588" s="36">
        <f>IFERROR(LIMPIA('DETALLE DE CONEXIONES'!N4588,1),0)</f>
        <v>0</v>
      </c>
      <c r="G4588" s="36" t="str">
        <f>LEFT('DETALLE DE CONEXIONES'!BE4588,3)</f>
        <v/>
      </c>
      <c r="H4588" s="36" t="str">
        <f>RIGHT('DETALLE DE CONEXIONES'!AK4588,2)</f>
        <v/>
      </c>
      <c r="I4588" s="36" t="str">
        <f>LEFT('DETALLE DE CONEXIONES'!AK4588,3)</f>
        <v/>
      </c>
      <c r="J4588" s="36" t="str">
        <f>LEFT('DETALLE DE CONEXIONES'!M4588,3)</f>
        <v/>
      </c>
      <c r="K4588" s="36" t="str">
        <f>IF(LEN('DETALLE DE CONEXIONES'!M4588)&lt;12,(RIGHT('DETALLE DE CONEXIONES'!M4588,5)),(RIGHT('DETALLE DE CONEXIONES'!M4588,6)))</f>
        <v/>
      </c>
      <c r="L4588" s="36">
        <f>IF(C4588="Saliente Local",(IFERROR((LIMPIA(J4588,1)),0)),0)</f>
        <v>0</v>
      </c>
      <c r="M4588" s="36">
        <f>IF(C4588="Saliente Nacional",(IFERROR((LIMPIA(J4588,1)),0)),0)</f>
        <v>0</v>
      </c>
      <c r="N4588" s="36">
        <f>IF(C4588="Saliente Internacional",(IFERROR((LIMPIA(J4588,1)),0)),0)</f>
        <v>0</v>
      </c>
      <c r="O4588" s="36">
        <f>IF(C4588="Saliente Local",(IFERROR((LIMPIA(K4588,1)),0)),0)</f>
        <v>0</v>
      </c>
      <c r="P4588" s="36">
        <f>IF(C4588="Saliente Nacional",(IFERROR((LIMPIA(K4588,1)),0)),0)</f>
        <v>0</v>
      </c>
      <c r="Q4588" s="36">
        <f>IF(C4588="Saliente Internacional",(IFERROR((LIMPIA(K4588,1)),0)),0)</f>
        <v>0</v>
      </c>
      <c r="R4588" s="36">
        <f t="shared" si="214"/>
        <v>0</v>
      </c>
      <c r="S4588" s="36">
        <f t="shared" si="215"/>
        <v>0</v>
      </c>
    </row>
    <row r="4589" spans="1:19" x14ac:dyDescent="0.25">
      <c r="A4589" s="101">
        <f>'DETALLE DE CONEXIONES'!P4589</f>
        <v>0</v>
      </c>
      <c r="B4589" s="36">
        <f>'DETALLE DE CONEXIONES'!I4589</f>
        <v>0</v>
      </c>
      <c r="C4589" s="36">
        <f>'DETALLE DE CONEXIONES'!BB4589</f>
        <v>0</v>
      </c>
      <c r="D4589" s="36">
        <f>'DETALLE DE CONEXIONES'!E4589</f>
        <v>0</v>
      </c>
      <c r="E4589" s="36">
        <f t="shared" si="213"/>
        <v>1</v>
      </c>
      <c r="F4589" s="36">
        <f>IFERROR(LIMPIA('DETALLE DE CONEXIONES'!N4589,1),0)</f>
        <v>0</v>
      </c>
      <c r="G4589" s="36" t="str">
        <f>LEFT('DETALLE DE CONEXIONES'!BE4589,3)</f>
        <v/>
      </c>
      <c r="H4589" s="36" t="str">
        <f>RIGHT('DETALLE DE CONEXIONES'!AK4589,2)</f>
        <v/>
      </c>
      <c r="I4589" s="36" t="str">
        <f>LEFT('DETALLE DE CONEXIONES'!AK4589,3)</f>
        <v/>
      </c>
      <c r="J4589" s="36" t="str">
        <f>LEFT('DETALLE DE CONEXIONES'!M4589,3)</f>
        <v/>
      </c>
      <c r="K4589" s="36" t="str">
        <f>IF(LEN('DETALLE DE CONEXIONES'!M4589)&lt;12,(RIGHT('DETALLE DE CONEXIONES'!M4589,5)),(RIGHT('DETALLE DE CONEXIONES'!M4589,6)))</f>
        <v/>
      </c>
      <c r="L4589" s="36">
        <f>IF(C4589="Saliente Local",(IFERROR((LIMPIA(J4589,1)),0)),0)</f>
        <v>0</v>
      </c>
      <c r="M4589" s="36">
        <f>IF(C4589="Saliente Nacional",(IFERROR((LIMPIA(J4589,1)),0)),0)</f>
        <v>0</v>
      </c>
      <c r="N4589" s="36">
        <f>IF(C4589="Saliente Internacional",(IFERROR((LIMPIA(J4589,1)),0)),0)</f>
        <v>0</v>
      </c>
      <c r="O4589" s="36">
        <f>IF(C4589="Saliente Local",(IFERROR((LIMPIA(K4589,1)),0)),0)</f>
        <v>0</v>
      </c>
      <c r="P4589" s="36">
        <f>IF(C4589="Saliente Nacional",(IFERROR((LIMPIA(K4589,1)),0)),0)</f>
        <v>0</v>
      </c>
      <c r="Q4589" s="36">
        <f>IF(C4589="Saliente Internacional",(IFERROR((LIMPIA(K4589,1)),0)),0)</f>
        <v>0</v>
      </c>
      <c r="R4589" s="36">
        <f t="shared" si="214"/>
        <v>0</v>
      </c>
      <c r="S4589" s="36">
        <f t="shared" si="215"/>
        <v>0</v>
      </c>
    </row>
    <row r="4590" spans="1:19" x14ac:dyDescent="0.25">
      <c r="A4590" s="101">
        <f>'DETALLE DE CONEXIONES'!P4590</f>
        <v>0</v>
      </c>
      <c r="B4590" s="36">
        <f>'DETALLE DE CONEXIONES'!I4590</f>
        <v>0</v>
      </c>
      <c r="C4590" s="36">
        <f>'DETALLE DE CONEXIONES'!BB4590</f>
        <v>0</v>
      </c>
      <c r="D4590" s="36">
        <f>'DETALLE DE CONEXIONES'!E4590</f>
        <v>0</v>
      </c>
      <c r="E4590" s="36">
        <f t="shared" si="213"/>
        <v>1</v>
      </c>
      <c r="F4590" s="36">
        <f>IFERROR(LIMPIA('DETALLE DE CONEXIONES'!N4590,1),0)</f>
        <v>0</v>
      </c>
      <c r="G4590" s="36" t="str">
        <f>LEFT('DETALLE DE CONEXIONES'!BE4590,3)</f>
        <v/>
      </c>
      <c r="H4590" s="36" t="str">
        <f>RIGHT('DETALLE DE CONEXIONES'!AK4590,2)</f>
        <v/>
      </c>
      <c r="I4590" s="36" t="str">
        <f>LEFT('DETALLE DE CONEXIONES'!AK4590,3)</f>
        <v/>
      </c>
      <c r="J4590" s="36" t="str">
        <f>LEFT('DETALLE DE CONEXIONES'!M4590,3)</f>
        <v/>
      </c>
      <c r="K4590" s="36" t="str">
        <f>IF(LEN('DETALLE DE CONEXIONES'!M4590)&lt;12,(RIGHT('DETALLE DE CONEXIONES'!M4590,5)),(RIGHT('DETALLE DE CONEXIONES'!M4590,6)))</f>
        <v/>
      </c>
      <c r="L4590" s="36">
        <f>IF(C4590="Saliente Local",(IFERROR((LIMPIA(J4590,1)),0)),0)</f>
        <v>0</v>
      </c>
      <c r="M4590" s="36">
        <f>IF(C4590="Saliente Nacional",(IFERROR((LIMPIA(J4590,1)),0)),0)</f>
        <v>0</v>
      </c>
      <c r="N4590" s="36">
        <f>IF(C4590="Saliente Internacional",(IFERROR((LIMPIA(J4590,1)),0)),0)</f>
        <v>0</v>
      </c>
      <c r="O4590" s="36">
        <f>IF(C4590="Saliente Local",(IFERROR((LIMPIA(K4590,1)),0)),0)</f>
        <v>0</v>
      </c>
      <c r="P4590" s="36">
        <f>IF(C4590="Saliente Nacional",(IFERROR((LIMPIA(K4590,1)),0)),0)</f>
        <v>0</v>
      </c>
      <c r="Q4590" s="36">
        <f>IF(C4590="Saliente Internacional",(IFERROR((LIMPIA(K4590,1)),0)),0)</f>
        <v>0</v>
      </c>
      <c r="R4590" s="36">
        <f t="shared" si="214"/>
        <v>0</v>
      </c>
      <c r="S4590" s="36">
        <f t="shared" si="215"/>
        <v>0</v>
      </c>
    </row>
    <row r="4591" spans="1:19" x14ac:dyDescent="0.25">
      <c r="A4591" s="101">
        <f>'DETALLE DE CONEXIONES'!P4591</f>
        <v>0</v>
      </c>
      <c r="B4591" s="36">
        <f>'DETALLE DE CONEXIONES'!I4591</f>
        <v>0</v>
      </c>
      <c r="C4591" s="36">
        <f>'DETALLE DE CONEXIONES'!BB4591</f>
        <v>0</v>
      </c>
      <c r="D4591" s="36">
        <f>'DETALLE DE CONEXIONES'!E4591</f>
        <v>0</v>
      </c>
      <c r="E4591" s="36">
        <f t="shared" si="213"/>
        <v>1</v>
      </c>
      <c r="F4591" s="36">
        <f>IFERROR(LIMPIA('DETALLE DE CONEXIONES'!N4591,1),0)</f>
        <v>0</v>
      </c>
      <c r="G4591" s="36" t="str">
        <f>LEFT('DETALLE DE CONEXIONES'!BE4591,3)</f>
        <v/>
      </c>
      <c r="H4591" s="36" t="str">
        <f>RIGHT('DETALLE DE CONEXIONES'!AK4591,2)</f>
        <v/>
      </c>
      <c r="I4591" s="36" t="str">
        <f>LEFT('DETALLE DE CONEXIONES'!AK4591,3)</f>
        <v/>
      </c>
      <c r="J4591" s="36" t="str">
        <f>LEFT('DETALLE DE CONEXIONES'!M4591,3)</f>
        <v/>
      </c>
      <c r="K4591" s="36" t="str">
        <f>IF(LEN('DETALLE DE CONEXIONES'!M4591)&lt;12,(RIGHT('DETALLE DE CONEXIONES'!M4591,5)),(RIGHT('DETALLE DE CONEXIONES'!M4591,6)))</f>
        <v/>
      </c>
      <c r="L4591" s="36">
        <f>IF(C4591="Saliente Local",(IFERROR((LIMPIA(J4591,1)),0)),0)</f>
        <v>0</v>
      </c>
      <c r="M4591" s="36">
        <f>IF(C4591="Saliente Nacional",(IFERROR((LIMPIA(J4591,1)),0)),0)</f>
        <v>0</v>
      </c>
      <c r="N4591" s="36">
        <f>IF(C4591="Saliente Internacional",(IFERROR((LIMPIA(J4591,1)),0)),0)</f>
        <v>0</v>
      </c>
      <c r="O4591" s="36">
        <f>IF(C4591="Saliente Local",(IFERROR((LIMPIA(K4591,1)),0)),0)</f>
        <v>0</v>
      </c>
      <c r="P4591" s="36">
        <f>IF(C4591="Saliente Nacional",(IFERROR((LIMPIA(K4591,1)),0)),0)</f>
        <v>0</v>
      </c>
      <c r="Q4591" s="36">
        <f>IF(C4591="Saliente Internacional",(IFERROR((LIMPIA(K4591,1)),0)),0)</f>
        <v>0</v>
      </c>
      <c r="R4591" s="36">
        <f t="shared" si="214"/>
        <v>0</v>
      </c>
      <c r="S4591" s="36">
        <f t="shared" si="215"/>
        <v>0</v>
      </c>
    </row>
    <row r="4592" spans="1:19" x14ac:dyDescent="0.25">
      <c r="A4592" s="101">
        <f>'DETALLE DE CONEXIONES'!P4592</f>
        <v>0</v>
      </c>
      <c r="B4592" s="36">
        <f>'DETALLE DE CONEXIONES'!I4592</f>
        <v>0</v>
      </c>
      <c r="C4592" s="36">
        <f>'DETALLE DE CONEXIONES'!BB4592</f>
        <v>0</v>
      </c>
      <c r="D4592" s="36">
        <f>'DETALLE DE CONEXIONES'!E4592</f>
        <v>0</v>
      </c>
      <c r="E4592" s="36">
        <f t="shared" si="213"/>
        <v>1</v>
      </c>
      <c r="F4592" s="36">
        <f>IFERROR(LIMPIA('DETALLE DE CONEXIONES'!N4592,1),0)</f>
        <v>0</v>
      </c>
      <c r="G4592" s="36" t="str">
        <f>LEFT('DETALLE DE CONEXIONES'!BE4592,3)</f>
        <v/>
      </c>
      <c r="H4592" s="36" t="str">
        <f>RIGHT('DETALLE DE CONEXIONES'!AK4592,2)</f>
        <v/>
      </c>
      <c r="I4592" s="36" t="str">
        <f>LEFT('DETALLE DE CONEXIONES'!AK4592,3)</f>
        <v/>
      </c>
      <c r="J4592" s="36" t="str">
        <f>LEFT('DETALLE DE CONEXIONES'!M4592,3)</f>
        <v/>
      </c>
      <c r="K4592" s="36" t="str">
        <f>IF(LEN('DETALLE DE CONEXIONES'!M4592)&lt;12,(RIGHT('DETALLE DE CONEXIONES'!M4592,5)),(RIGHT('DETALLE DE CONEXIONES'!M4592,6)))</f>
        <v/>
      </c>
      <c r="L4592" s="36">
        <f>IF(C4592="Saliente Local",(IFERROR((LIMPIA(J4592,1)),0)),0)</f>
        <v>0</v>
      </c>
      <c r="M4592" s="36">
        <f>IF(C4592="Saliente Nacional",(IFERROR((LIMPIA(J4592,1)),0)),0)</f>
        <v>0</v>
      </c>
      <c r="N4592" s="36">
        <f>IF(C4592="Saliente Internacional",(IFERROR((LIMPIA(J4592,1)),0)),0)</f>
        <v>0</v>
      </c>
      <c r="O4592" s="36">
        <f>IF(C4592="Saliente Local",(IFERROR((LIMPIA(K4592,1)),0)),0)</f>
        <v>0</v>
      </c>
      <c r="P4592" s="36">
        <f>IF(C4592="Saliente Nacional",(IFERROR((LIMPIA(K4592,1)),0)),0)</f>
        <v>0</v>
      </c>
      <c r="Q4592" s="36">
        <f>IF(C4592="Saliente Internacional",(IFERROR((LIMPIA(K4592,1)),0)),0)</f>
        <v>0</v>
      </c>
      <c r="R4592" s="36">
        <f t="shared" si="214"/>
        <v>0</v>
      </c>
      <c r="S4592" s="36">
        <f t="shared" si="215"/>
        <v>0</v>
      </c>
    </row>
    <row r="4593" spans="1:19" x14ac:dyDescent="0.25">
      <c r="A4593" s="101">
        <f>'DETALLE DE CONEXIONES'!P4593</f>
        <v>0</v>
      </c>
      <c r="B4593" s="36">
        <f>'DETALLE DE CONEXIONES'!I4593</f>
        <v>0</v>
      </c>
      <c r="C4593" s="36">
        <f>'DETALLE DE CONEXIONES'!BB4593</f>
        <v>0</v>
      </c>
      <c r="D4593" s="36">
        <f>'DETALLE DE CONEXIONES'!E4593</f>
        <v>0</v>
      </c>
      <c r="E4593" s="36">
        <f t="shared" si="213"/>
        <v>1</v>
      </c>
      <c r="F4593" s="36">
        <f>IFERROR(LIMPIA('DETALLE DE CONEXIONES'!N4593,1),0)</f>
        <v>0</v>
      </c>
      <c r="G4593" s="36" t="str">
        <f>LEFT('DETALLE DE CONEXIONES'!BE4593,3)</f>
        <v/>
      </c>
      <c r="H4593" s="36" t="str">
        <f>RIGHT('DETALLE DE CONEXIONES'!AK4593,2)</f>
        <v/>
      </c>
      <c r="I4593" s="36" t="str">
        <f>LEFT('DETALLE DE CONEXIONES'!AK4593,3)</f>
        <v/>
      </c>
      <c r="J4593" s="36" t="str">
        <f>LEFT('DETALLE DE CONEXIONES'!M4593,3)</f>
        <v/>
      </c>
      <c r="K4593" s="36" t="str">
        <f>IF(LEN('DETALLE DE CONEXIONES'!M4593)&lt;12,(RIGHT('DETALLE DE CONEXIONES'!M4593,5)),(RIGHT('DETALLE DE CONEXIONES'!M4593,6)))</f>
        <v/>
      </c>
      <c r="L4593" s="36">
        <f>IF(C4593="Saliente Local",(IFERROR((LIMPIA(J4593,1)),0)),0)</f>
        <v>0</v>
      </c>
      <c r="M4593" s="36">
        <f>IF(C4593="Saliente Nacional",(IFERROR((LIMPIA(J4593,1)),0)),0)</f>
        <v>0</v>
      </c>
      <c r="N4593" s="36">
        <f>IF(C4593="Saliente Internacional",(IFERROR((LIMPIA(J4593,1)),0)),0)</f>
        <v>0</v>
      </c>
      <c r="O4593" s="36">
        <f>IF(C4593="Saliente Local",(IFERROR((LIMPIA(K4593,1)),0)),0)</f>
        <v>0</v>
      </c>
      <c r="P4593" s="36">
        <f>IF(C4593="Saliente Nacional",(IFERROR((LIMPIA(K4593,1)),0)),0)</f>
        <v>0</v>
      </c>
      <c r="Q4593" s="36">
        <f>IF(C4593="Saliente Internacional",(IFERROR((LIMPIA(K4593,1)),0)),0)</f>
        <v>0</v>
      </c>
      <c r="R4593" s="36">
        <f t="shared" si="214"/>
        <v>0</v>
      </c>
      <c r="S4593" s="36">
        <f t="shared" si="215"/>
        <v>0</v>
      </c>
    </row>
    <row r="4594" spans="1:19" x14ac:dyDescent="0.25">
      <c r="A4594" s="101">
        <f>'DETALLE DE CONEXIONES'!P4594</f>
        <v>0</v>
      </c>
      <c r="B4594" s="36">
        <f>'DETALLE DE CONEXIONES'!I4594</f>
        <v>0</v>
      </c>
      <c r="C4594" s="36">
        <f>'DETALLE DE CONEXIONES'!BB4594</f>
        <v>0</v>
      </c>
      <c r="D4594" s="36">
        <f>'DETALLE DE CONEXIONES'!E4594</f>
        <v>0</v>
      </c>
      <c r="E4594" s="36">
        <f t="shared" si="213"/>
        <v>1</v>
      </c>
      <c r="F4594" s="36">
        <f>IFERROR(LIMPIA('DETALLE DE CONEXIONES'!N4594,1),0)</f>
        <v>0</v>
      </c>
      <c r="G4594" s="36" t="str">
        <f>LEFT('DETALLE DE CONEXIONES'!BE4594,3)</f>
        <v/>
      </c>
      <c r="H4594" s="36" t="str">
        <f>RIGHT('DETALLE DE CONEXIONES'!AK4594,2)</f>
        <v/>
      </c>
      <c r="I4594" s="36" t="str">
        <f>LEFT('DETALLE DE CONEXIONES'!AK4594,3)</f>
        <v/>
      </c>
      <c r="J4594" s="36" t="str">
        <f>LEFT('DETALLE DE CONEXIONES'!M4594,3)</f>
        <v/>
      </c>
      <c r="K4594" s="36" t="str">
        <f>IF(LEN('DETALLE DE CONEXIONES'!M4594)&lt;12,(RIGHT('DETALLE DE CONEXIONES'!M4594,5)),(RIGHT('DETALLE DE CONEXIONES'!M4594,6)))</f>
        <v/>
      </c>
      <c r="L4594" s="36">
        <f>IF(C4594="Saliente Local",(IFERROR((LIMPIA(J4594,1)),0)),0)</f>
        <v>0</v>
      </c>
      <c r="M4594" s="36">
        <f>IF(C4594="Saliente Nacional",(IFERROR((LIMPIA(J4594,1)),0)),0)</f>
        <v>0</v>
      </c>
      <c r="N4594" s="36">
        <f>IF(C4594="Saliente Internacional",(IFERROR((LIMPIA(J4594,1)),0)),0)</f>
        <v>0</v>
      </c>
      <c r="O4594" s="36">
        <f>IF(C4594="Saliente Local",(IFERROR((LIMPIA(K4594,1)),0)),0)</f>
        <v>0</v>
      </c>
      <c r="P4594" s="36">
        <f>IF(C4594="Saliente Nacional",(IFERROR((LIMPIA(K4594,1)),0)),0)</f>
        <v>0</v>
      </c>
      <c r="Q4594" s="36">
        <f>IF(C4594="Saliente Internacional",(IFERROR((LIMPIA(K4594,1)),0)),0)</f>
        <v>0</v>
      </c>
      <c r="R4594" s="36">
        <f t="shared" si="214"/>
        <v>0</v>
      </c>
      <c r="S4594" s="36">
        <f t="shared" si="215"/>
        <v>0</v>
      </c>
    </row>
    <row r="4595" spans="1:19" x14ac:dyDescent="0.25">
      <c r="A4595" s="101">
        <f>'DETALLE DE CONEXIONES'!P4595</f>
        <v>0</v>
      </c>
      <c r="B4595" s="36">
        <f>'DETALLE DE CONEXIONES'!I4595</f>
        <v>0</v>
      </c>
      <c r="C4595" s="36">
        <f>'DETALLE DE CONEXIONES'!BB4595</f>
        <v>0</v>
      </c>
      <c r="D4595" s="36">
        <f>'DETALLE DE CONEXIONES'!E4595</f>
        <v>0</v>
      </c>
      <c r="E4595" s="36">
        <f t="shared" si="213"/>
        <v>1</v>
      </c>
      <c r="F4595" s="36">
        <f>IFERROR(LIMPIA('DETALLE DE CONEXIONES'!N4595,1),0)</f>
        <v>0</v>
      </c>
      <c r="G4595" s="36" t="str">
        <f>LEFT('DETALLE DE CONEXIONES'!BE4595,3)</f>
        <v/>
      </c>
      <c r="H4595" s="36" t="str">
        <f>RIGHT('DETALLE DE CONEXIONES'!AK4595,2)</f>
        <v/>
      </c>
      <c r="I4595" s="36" t="str">
        <f>LEFT('DETALLE DE CONEXIONES'!AK4595,3)</f>
        <v/>
      </c>
      <c r="J4595" s="36" t="str">
        <f>LEFT('DETALLE DE CONEXIONES'!M4595,3)</f>
        <v/>
      </c>
      <c r="K4595" s="36" t="str">
        <f>IF(LEN('DETALLE DE CONEXIONES'!M4595)&lt;12,(RIGHT('DETALLE DE CONEXIONES'!M4595,5)),(RIGHT('DETALLE DE CONEXIONES'!M4595,6)))</f>
        <v/>
      </c>
      <c r="L4595" s="36">
        <f>IF(C4595="Saliente Local",(IFERROR((LIMPIA(J4595,1)),0)),0)</f>
        <v>0</v>
      </c>
      <c r="M4595" s="36">
        <f>IF(C4595="Saliente Nacional",(IFERROR((LIMPIA(J4595,1)),0)),0)</f>
        <v>0</v>
      </c>
      <c r="N4595" s="36">
        <f>IF(C4595="Saliente Internacional",(IFERROR((LIMPIA(J4595,1)),0)),0)</f>
        <v>0</v>
      </c>
      <c r="O4595" s="36">
        <f>IF(C4595="Saliente Local",(IFERROR((LIMPIA(K4595,1)),0)),0)</f>
        <v>0</v>
      </c>
      <c r="P4595" s="36">
        <f>IF(C4595="Saliente Nacional",(IFERROR((LIMPIA(K4595,1)),0)),0)</f>
        <v>0</v>
      </c>
      <c r="Q4595" s="36">
        <f>IF(C4595="Saliente Internacional",(IFERROR((LIMPIA(K4595,1)),0)),0)</f>
        <v>0</v>
      </c>
      <c r="R4595" s="36">
        <f t="shared" si="214"/>
        <v>0</v>
      </c>
      <c r="S4595" s="36">
        <f t="shared" si="215"/>
        <v>0</v>
      </c>
    </row>
    <row r="4596" spans="1:19" x14ac:dyDescent="0.25">
      <c r="A4596" s="101">
        <f>'DETALLE DE CONEXIONES'!P4596</f>
        <v>0</v>
      </c>
      <c r="B4596" s="36">
        <f>'DETALLE DE CONEXIONES'!I4596</f>
        <v>0</v>
      </c>
      <c r="C4596" s="36">
        <f>'DETALLE DE CONEXIONES'!BB4596</f>
        <v>0</v>
      </c>
      <c r="D4596" s="36">
        <f>'DETALLE DE CONEXIONES'!E4596</f>
        <v>0</v>
      </c>
      <c r="E4596" s="36">
        <f t="shared" si="213"/>
        <v>1</v>
      </c>
      <c r="F4596" s="36">
        <f>IFERROR(LIMPIA('DETALLE DE CONEXIONES'!N4596,1),0)</f>
        <v>0</v>
      </c>
      <c r="G4596" s="36" t="str">
        <f>LEFT('DETALLE DE CONEXIONES'!BE4596,3)</f>
        <v/>
      </c>
      <c r="H4596" s="36" t="str">
        <f>RIGHT('DETALLE DE CONEXIONES'!AK4596,2)</f>
        <v/>
      </c>
      <c r="I4596" s="36" t="str">
        <f>LEFT('DETALLE DE CONEXIONES'!AK4596,3)</f>
        <v/>
      </c>
      <c r="J4596" s="36" t="str">
        <f>LEFT('DETALLE DE CONEXIONES'!M4596,3)</f>
        <v/>
      </c>
      <c r="K4596" s="36" t="str">
        <f>IF(LEN('DETALLE DE CONEXIONES'!M4596)&lt;12,(RIGHT('DETALLE DE CONEXIONES'!M4596,5)),(RIGHT('DETALLE DE CONEXIONES'!M4596,6)))</f>
        <v/>
      </c>
      <c r="L4596" s="36">
        <f>IF(C4596="Saliente Local",(IFERROR((LIMPIA(J4596,1)),0)),0)</f>
        <v>0</v>
      </c>
      <c r="M4596" s="36">
        <f>IF(C4596="Saliente Nacional",(IFERROR((LIMPIA(J4596,1)),0)),0)</f>
        <v>0</v>
      </c>
      <c r="N4596" s="36">
        <f>IF(C4596="Saliente Internacional",(IFERROR((LIMPIA(J4596,1)),0)),0)</f>
        <v>0</v>
      </c>
      <c r="O4596" s="36">
        <f>IF(C4596="Saliente Local",(IFERROR((LIMPIA(K4596,1)),0)),0)</f>
        <v>0</v>
      </c>
      <c r="P4596" s="36">
        <f>IF(C4596="Saliente Nacional",(IFERROR((LIMPIA(K4596,1)),0)),0)</f>
        <v>0</v>
      </c>
      <c r="Q4596" s="36">
        <f>IF(C4596="Saliente Internacional",(IFERROR((LIMPIA(K4596,1)),0)),0)</f>
        <v>0</v>
      </c>
      <c r="R4596" s="36">
        <f t="shared" si="214"/>
        <v>0</v>
      </c>
      <c r="S4596" s="36">
        <f t="shared" si="215"/>
        <v>0</v>
      </c>
    </row>
    <row r="4597" spans="1:19" x14ac:dyDescent="0.25">
      <c r="A4597" s="101">
        <f>'DETALLE DE CONEXIONES'!P4597</f>
        <v>0</v>
      </c>
      <c r="B4597" s="36">
        <f>'DETALLE DE CONEXIONES'!I4597</f>
        <v>0</v>
      </c>
      <c r="C4597" s="36">
        <f>'DETALLE DE CONEXIONES'!BB4597</f>
        <v>0</v>
      </c>
      <c r="D4597" s="36">
        <f>'DETALLE DE CONEXIONES'!E4597</f>
        <v>0</v>
      </c>
      <c r="E4597" s="36">
        <f t="shared" si="213"/>
        <v>1</v>
      </c>
      <c r="F4597" s="36">
        <f>IFERROR(LIMPIA('DETALLE DE CONEXIONES'!N4597,1),0)</f>
        <v>0</v>
      </c>
      <c r="G4597" s="36" t="str">
        <f>LEFT('DETALLE DE CONEXIONES'!BE4597,3)</f>
        <v/>
      </c>
      <c r="H4597" s="36" t="str">
        <f>RIGHT('DETALLE DE CONEXIONES'!AK4597,2)</f>
        <v/>
      </c>
      <c r="I4597" s="36" t="str">
        <f>LEFT('DETALLE DE CONEXIONES'!AK4597,3)</f>
        <v/>
      </c>
      <c r="J4597" s="36" t="str">
        <f>LEFT('DETALLE DE CONEXIONES'!M4597,3)</f>
        <v/>
      </c>
      <c r="K4597" s="36" t="str">
        <f>IF(LEN('DETALLE DE CONEXIONES'!M4597)&lt;12,(RIGHT('DETALLE DE CONEXIONES'!M4597,5)),(RIGHT('DETALLE DE CONEXIONES'!M4597,6)))</f>
        <v/>
      </c>
      <c r="L4597" s="36">
        <f>IF(C4597="Saliente Local",(IFERROR((LIMPIA(J4597,1)),0)),0)</f>
        <v>0</v>
      </c>
      <c r="M4597" s="36">
        <f>IF(C4597="Saliente Nacional",(IFERROR((LIMPIA(J4597,1)),0)),0)</f>
        <v>0</v>
      </c>
      <c r="N4597" s="36">
        <f>IF(C4597="Saliente Internacional",(IFERROR((LIMPIA(J4597,1)),0)),0)</f>
        <v>0</v>
      </c>
      <c r="O4597" s="36">
        <f>IF(C4597="Saliente Local",(IFERROR((LIMPIA(K4597,1)),0)),0)</f>
        <v>0</v>
      </c>
      <c r="P4597" s="36">
        <f>IF(C4597="Saliente Nacional",(IFERROR((LIMPIA(K4597,1)),0)),0)</f>
        <v>0</v>
      </c>
      <c r="Q4597" s="36">
        <f>IF(C4597="Saliente Internacional",(IFERROR((LIMPIA(K4597,1)),0)),0)</f>
        <v>0</v>
      </c>
      <c r="R4597" s="36">
        <f t="shared" si="214"/>
        <v>0</v>
      </c>
      <c r="S4597" s="36">
        <f t="shared" si="215"/>
        <v>0</v>
      </c>
    </row>
    <row r="4598" spans="1:19" x14ac:dyDescent="0.25">
      <c r="A4598" s="101">
        <f>'DETALLE DE CONEXIONES'!P4598</f>
        <v>0</v>
      </c>
      <c r="B4598" s="36">
        <f>'DETALLE DE CONEXIONES'!I4598</f>
        <v>0</v>
      </c>
      <c r="C4598" s="36">
        <f>'DETALLE DE CONEXIONES'!BB4598</f>
        <v>0</v>
      </c>
      <c r="D4598" s="36">
        <f>'DETALLE DE CONEXIONES'!E4598</f>
        <v>0</v>
      </c>
      <c r="E4598" s="36">
        <f t="shared" si="213"/>
        <v>1</v>
      </c>
      <c r="F4598" s="36">
        <f>IFERROR(LIMPIA('DETALLE DE CONEXIONES'!N4598,1),0)</f>
        <v>0</v>
      </c>
      <c r="G4598" s="36" t="str">
        <f>LEFT('DETALLE DE CONEXIONES'!BE4598,3)</f>
        <v/>
      </c>
      <c r="H4598" s="36" t="str">
        <f>RIGHT('DETALLE DE CONEXIONES'!AK4598,2)</f>
        <v/>
      </c>
      <c r="I4598" s="36" t="str">
        <f>LEFT('DETALLE DE CONEXIONES'!AK4598,3)</f>
        <v/>
      </c>
      <c r="J4598" s="36" t="str">
        <f>LEFT('DETALLE DE CONEXIONES'!M4598,3)</f>
        <v/>
      </c>
      <c r="K4598" s="36" t="str">
        <f>IF(LEN('DETALLE DE CONEXIONES'!M4598)&lt;12,(RIGHT('DETALLE DE CONEXIONES'!M4598,5)),(RIGHT('DETALLE DE CONEXIONES'!M4598,6)))</f>
        <v/>
      </c>
      <c r="L4598" s="36">
        <f>IF(C4598="Saliente Local",(IFERROR((LIMPIA(J4598,1)),0)),0)</f>
        <v>0</v>
      </c>
      <c r="M4598" s="36">
        <f>IF(C4598="Saliente Nacional",(IFERROR((LIMPIA(J4598,1)),0)),0)</f>
        <v>0</v>
      </c>
      <c r="N4598" s="36">
        <f>IF(C4598="Saliente Internacional",(IFERROR((LIMPIA(J4598,1)),0)),0)</f>
        <v>0</v>
      </c>
      <c r="O4598" s="36">
        <f>IF(C4598="Saliente Local",(IFERROR((LIMPIA(K4598,1)),0)),0)</f>
        <v>0</v>
      </c>
      <c r="P4598" s="36">
        <f>IF(C4598="Saliente Nacional",(IFERROR((LIMPIA(K4598,1)),0)),0)</f>
        <v>0</v>
      </c>
      <c r="Q4598" s="36">
        <f>IF(C4598="Saliente Internacional",(IFERROR((LIMPIA(K4598,1)),0)),0)</f>
        <v>0</v>
      </c>
      <c r="R4598" s="36">
        <f t="shared" si="214"/>
        <v>0</v>
      </c>
      <c r="S4598" s="36">
        <f t="shared" si="215"/>
        <v>0</v>
      </c>
    </row>
    <row r="4599" spans="1:19" x14ac:dyDescent="0.25">
      <c r="A4599" s="101">
        <f>'DETALLE DE CONEXIONES'!P4599</f>
        <v>0</v>
      </c>
      <c r="B4599" s="36">
        <f>'DETALLE DE CONEXIONES'!I4599</f>
        <v>0</v>
      </c>
      <c r="C4599" s="36">
        <f>'DETALLE DE CONEXIONES'!BB4599</f>
        <v>0</v>
      </c>
      <c r="D4599" s="36">
        <f>'DETALLE DE CONEXIONES'!E4599</f>
        <v>0</v>
      </c>
      <c r="E4599" s="36">
        <f t="shared" si="213"/>
        <v>1</v>
      </c>
      <c r="F4599" s="36">
        <f>IFERROR(LIMPIA('DETALLE DE CONEXIONES'!N4599,1),0)</f>
        <v>0</v>
      </c>
      <c r="G4599" s="36" t="str">
        <f>LEFT('DETALLE DE CONEXIONES'!BE4599,3)</f>
        <v/>
      </c>
      <c r="H4599" s="36" t="str">
        <f>RIGHT('DETALLE DE CONEXIONES'!AK4599,2)</f>
        <v/>
      </c>
      <c r="I4599" s="36" t="str">
        <f>LEFT('DETALLE DE CONEXIONES'!AK4599,3)</f>
        <v/>
      </c>
      <c r="J4599" s="36" t="str">
        <f>LEFT('DETALLE DE CONEXIONES'!M4599,3)</f>
        <v/>
      </c>
      <c r="K4599" s="36" t="str">
        <f>IF(LEN('DETALLE DE CONEXIONES'!M4599)&lt;12,(RIGHT('DETALLE DE CONEXIONES'!M4599,5)),(RIGHT('DETALLE DE CONEXIONES'!M4599,6)))</f>
        <v/>
      </c>
      <c r="L4599" s="36">
        <f>IF(C4599="Saliente Local",(IFERROR((LIMPIA(J4599,1)),0)),0)</f>
        <v>0</v>
      </c>
      <c r="M4599" s="36">
        <f>IF(C4599="Saliente Nacional",(IFERROR((LIMPIA(J4599,1)),0)),0)</f>
        <v>0</v>
      </c>
      <c r="N4599" s="36">
        <f>IF(C4599="Saliente Internacional",(IFERROR((LIMPIA(J4599,1)),0)),0)</f>
        <v>0</v>
      </c>
      <c r="O4599" s="36">
        <f>IF(C4599="Saliente Local",(IFERROR((LIMPIA(K4599,1)),0)),0)</f>
        <v>0</v>
      </c>
      <c r="P4599" s="36">
        <f>IF(C4599="Saliente Nacional",(IFERROR((LIMPIA(K4599,1)),0)),0)</f>
        <v>0</v>
      </c>
      <c r="Q4599" s="36">
        <f>IF(C4599="Saliente Internacional",(IFERROR((LIMPIA(K4599,1)),0)),0)</f>
        <v>0</v>
      </c>
      <c r="R4599" s="36">
        <f t="shared" si="214"/>
        <v>0</v>
      </c>
      <c r="S4599" s="36">
        <f t="shared" si="215"/>
        <v>0</v>
      </c>
    </row>
    <row r="4600" spans="1:19" x14ac:dyDescent="0.25">
      <c r="A4600" s="101">
        <f>'DETALLE DE CONEXIONES'!P4600</f>
        <v>0</v>
      </c>
      <c r="B4600" s="36">
        <f>'DETALLE DE CONEXIONES'!I4600</f>
        <v>0</v>
      </c>
      <c r="C4600" s="36">
        <f>'DETALLE DE CONEXIONES'!BB4600</f>
        <v>0</v>
      </c>
      <c r="D4600" s="36">
        <f>'DETALLE DE CONEXIONES'!E4600</f>
        <v>0</v>
      </c>
      <c r="E4600" s="36">
        <f t="shared" si="213"/>
        <v>1</v>
      </c>
      <c r="F4600" s="36">
        <f>IFERROR(LIMPIA('DETALLE DE CONEXIONES'!N4600,1),0)</f>
        <v>0</v>
      </c>
      <c r="G4600" s="36" t="str">
        <f>LEFT('DETALLE DE CONEXIONES'!BE4600,3)</f>
        <v/>
      </c>
      <c r="H4600" s="36" t="str">
        <f>RIGHT('DETALLE DE CONEXIONES'!AK4600,2)</f>
        <v/>
      </c>
      <c r="I4600" s="36" t="str">
        <f>LEFT('DETALLE DE CONEXIONES'!AK4600,3)</f>
        <v/>
      </c>
      <c r="J4600" s="36" t="str">
        <f>LEFT('DETALLE DE CONEXIONES'!M4600,3)</f>
        <v/>
      </c>
      <c r="K4600" s="36" t="str">
        <f>IF(LEN('DETALLE DE CONEXIONES'!M4600)&lt;12,(RIGHT('DETALLE DE CONEXIONES'!M4600,5)),(RIGHT('DETALLE DE CONEXIONES'!M4600,6)))</f>
        <v/>
      </c>
      <c r="L4600" s="36">
        <f>IF(C4600="Saliente Local",(IFERROR((LIMPIA(J4600,1)),0)),0)</f>
        <v>0</v>
      </c>
      <c r="M4600" s="36">
        <f>IF(C4600="Saliente Nacional",(IFERROR((LIMPIA(J4600,1)),0)),0)</f>
        <v>0</v>
      </c>
      <c r="N4600" s="36">
        <f>IF(C4600="Saliente Internacional",(IFERROR((LIMPIA(J4600,1)),0)),0)</f>
        <v>0</v>
      </c>
      <c r="O4600" s="36">
        <f>IF(C4600="Saliente Local",(IFERROR((LIMPIA(K4600,1)),0)),0)</f>
        <v>0</v>
      </c>
      <c r="P4600" s="36">
        <f>IF(C4600="Saliente Nacional",(IFERROR((LIMPIA(K4600,1)),0)),0)</f>
        <v>0</v>
      </c>
      <c r="Q4600" s="36">
        <f>IF(C4600="Saliente Internacional",(IFERROR((LIMPIA(K4600,1)),0)),0)</f>
        <v>0</v>
      </c>
      <c r="R4600" s="36">
        <f t="shared" si="214"/>
        <v>0</v>
      </c>
      <c r="S4600" s="36">
        <f t="shared" si="215"/>
        <v>0</v>
      </c>
    </row>
    <row r="4601" spans="1:19" x14ac:dyDescent="0.25">
      <c r="A4601" s="101">
        <f>'DETALLE DE CONEXIONES'!P4601</f>
        <v>0</v>
      </c>
      <c r="B4601" s="36">
        <f>'DETALLE DE CONEXIONES'!I4601</f>
        <v>0</v>
      </c>
      <c r="C4601" s="36">
        <f>'DETALLE DE CONEXIONES'!BB4601</f>
        <v>0</v>
      </c>
      <c r="D4601" s="36">
        <f>'DETALLE DE CONEXIONES'!E4601</f>
        <v>0</v>
      </c>
      <c r="E4601" s="36">
        <f t="shared" si="213"/>
        <v>1</v>
      </c>
      <c r="F4601" s="36">
        <f>IFERROR(LIMPIA('DETALLE DE CONEXIONES'!N4601,1),0)</f>
        <v>0</v>
      </c>
      <c r="G4601" s="36" t="str">
        <f>LEFT('DETALLE DE CONEXIONES'!BE4601,3)</f>
        <v/>
      </c>
      <c r="H4601" s="36" t="str">
        <f>RIGHT('DETALLE DE CONEXIONES'!AK4601,2)</f>
        <v/>
      </c>
      <c r="I4601" s="36" t="str">
        <f>LEFT('DETALLE DE CONEXIONES'!AK4601,3)</f>
        <v/>
      </c>
      <c r="J4601" s="36" t="str">
        <f>LEFT('DETALLE DE CONEXIONES'!M4601,3)</f>
        <v/>
      </c>
      <c r="K4601" s="36" t="str">
        <f>IF(LEN('DETALLE DE CONEXIONES'!M4601)&lt;12,(RIGHT('DETALLE DE CONEXIONES'!M4601,5)),(RIGHT('DETALLE DE CONEXIONES'!M4601,6)))</f>
        <v/>
      </c>
      <c r="L4601" s="36">
        <f>IF(C4601="Saliente Local",(IFERROR((LIMPIA(J4601,1)),0)),0)</f>
        <v>0</v>
      </c>
      <c r="M4601" s="36">
        <f>IF(C4601="Saliente Nacional",(IFERROR((LIMPIA(J4601,1)),0)),0)</f>
        <v>0</v>
      </c>
      <c r="N4601" s="36">
        <f>IF(C4601="Saliente Internacional",(IFERROR((LIMPIA(J4601,1)),0)),0)</f>
        <v>0</v>
      </c>
      <c r="O4601" s="36">
        <f>IF(C4601="Saliente Local",(IFERROR((LIMPIA(K4601,1)),0)),0)</f>
        <v>0</v>
      </c>
      <c r="P4601" s="36">
        <f>IF(C4601="Saliente Nacional",(IFERROR((LIMPIA(K4601,1)),0)),0)</f>
        <v>0</v>
      </c>
      <c r="Q4601" s="36">
        <f>IF(C4601="Saliente Internacional",(IFERROR((LIMPIA(K4601,1)),0)),0)</f>
        <v>0</v>
      </c>
      <c r="R4601" s="36">
        <f t="shared" si="214"/>
        <v>0</v>
      </c>
      <c r="S4601" s="36">
        <f t="shared" si="215"/>
        <v>0</v>
      </c>
    </row>
    <row r="4602" spans="1:19" x14ac:dyDescent="0.25">
      <c r="A4602" s="101">
        <f>'DETALLE DE CONEXIONES'!P4602</f>
        <v>0</v>
      </c>
      <c r="B4602" s="36">
        <f>'DETALLE DE CONEXIONES'!I4602</f>
        <v>0</v>
      </c>
      <c r="C4602" s="36">
        <f>'DETALLE DE CONEXIONES'!BB4602</f>
        <v>0</v>
      </c>
      <c r="D4602" s="36">
        <f>'DETALLE DE CONEXIONES'!E4602</f>
        <v>0</v>
      </c>
      <c r="E4602" s="36">
        <f t="shared" si="213"/>
        <v>1</v>
      </c>
      <c r="F4602" s="36">
        <f>IFERROR(LIMPIA('DETALLE DE CONEXIONES'!N4602,1),0)</f>
        <v>0</v>
      </c>
      <c r="G4602" s="36" t="str">
        <f>LEFT('DETALLE DE CONEXIONES'!BE4602,3)</f>
        <v/>
      </c>
      <c r="H4602" s="36" t="str">
        <f>RIGHT('DETALLE DE CONEXIONES'!AK4602,2)</f>
        <v/>
      </c>
      <c r="I4602" s="36" t="str">
        <f>LEFT('DETALLE DE CONEXIONES'!AK4602,3)</f>
        <v/>
      </c>
      <c r="J4602" s="36" t="str">
        <f>LEFT('DETALLE DE CONEXIONES'!M4602,3)</f>
        <v/>
      </c>
      <c r="K4602" s="36" t="str">
        <f>IF(LEN('DETALLE DE CONEXIONES'!M4602)&lt;12,(RIGHT('DETALLE DE CONEXIONES'!M4602,5)),(RIGHT('DETALLE DE CONEXIONES'!M4602,6)))</f>
        <v/>
      </c>
      <c r="L4602" s="36">
        <f>IF(C4602="Saliente Local",(IFERROR((LIMPIA(J4602,1)),0)),0)</f>
        <v>0</v>
      </c>
      <c r="M4602" s="36">
        <f>IF(C4602="Saliente Nacional",(IFERROR((LIMPIA(J4602,1)),0)),0)</f>
        <v>0</v>
      </c>
      <c r="N4602" s="36">
        <f>IF(C4602="Saliente Internacional",(IFERROR((LIMPIA(J4602,1)),0)),0)</f>
        <v>0</v>
      </c>
      <c r="O4602" s="36">
        <f>IF(C4602="Saliente Local",(IFERROR((LIMPIA(K4602,1)),0)),0)</f>
        <v>0</v>
      </c>
      <c r="P4602" s="36">
        <f>IF(C4602="Saliente Nacional",(IFERROR((LIMPIA(K4602,1)),0)),0)</f>
        <v>0</v>
      </c>
      <c r="Q4602" s="36">
        <f>IF(C4602="Saliente Internacional",(IFERROR((LIMPIA(K4602,1)),0)),0)</f>
        <v>0</v>
      </c>
      <c r="R4602" s="36">
        <f t="shared" si="214"/>
        <v>0</v>
      </c>
      <c r="S4602" s="36">
        <f t="shared" si="215"/>
        <v>0</v>
      </c>
    </row>
    <row r="4603" spans="1:19" x14ac:dyDescent="0.25">
      <c r="A4603" s="101">
        <f>'DETALLE DE CONEXIONES'!P4603</f>
        <v>0</v>
      </c>
      <c r="B4603" s="36">
        <f>'DETALLE DE CONEXIONES'!I4603</f>
        <v>0</v>
      </c>
      <c r="C4603" s="36">
        <f>'DETALLE DE CONEXIONES'!BB4603</f>
        <v>0</v>
      </c>
      <c r="D4603" s="36">
        <f>'DETALLE DE CONEXIONES'!E4603</f>
        <v>0</v>
      </c>
      <c r="E4603" s="36">
        <f t="shared" si="213"/>
        <v>1</v>
      </c>
      <c r="F4603" s="36">
        <f>IFERROR(LIMPIA('DETALLE DE CONEXIONES'!N4603,1),0)</f>
        <v>0</v>
      </c>
      <c r="G4603" s="36" t="str">
        <f>LEFT('DETALLE DE CONEXIONES'!BE4603,3)</f>
        <v/>
      </c>
      <c r="H4603" s="36" t="str">
        <f>RIGHT('DETALLE DE CONEXIONES'!AK4603,2)</f>
        <v/>
      </c>
      <c r="I4603" s="36" t="str">
        <f>LEFT('DETALLE DE CONEXIONES'!AK4603,3)</f>
        <v/>
      </c>
      <c r="J4603" s="36" t="str">
        <f>LEFT('DETALLE DE CONEXIONES'!M4603,3)</f>
        <v/>
      </c>
      <c r="K4603" s="36" t="str">
        <f>IF(LEN('DETALLE DE CONEXIONES'!M4603)&lt;12,(RIGHT('DETALLE DE CONEXIONES'!M4603,5)),(RIGHT('DETALLE DE CONEXIONES'!M4603,6)))</f>
        <v/>
      </c>
      <c r="L4603" s="36">
        <f>IF(C4603="Saliente Local",(IFERROR((LIMPIA(J4603,1)),0)),0)</f>
        <v>0</v>
      </c>
      <c r="M4603" s="36">
        <f>IF(C4603="Saliente Nacional",(IFERROR((LIMPIA(J4603,1)),0)),0)</f>
        <v>0</v>
      </c>
      <c r="N4603" s="36">
        <f>IF(C4603="Saliente Internacional",(IFERROR((LIMPIA(J4603,1)),0)),0)</f>
        <v>0</v>
      </c>
      <c r="O4603" s="36">
        <f>IF(C4603="Saliente Local",(IFERROR((LIMPIA(K4603,1)),0)),0)</f>
        <v>0</v>
      </c>
      <c r="P4603" s="36">
        <f>IF(C4603="Saliente Nacional",(IFERROR((LIMPIA(K4603,1)),0)),0)</f>
        <v>0</v>
      </c>
      <c r="Q4603" s="36">
        <f>IF(C4603="Saliente Internacional",(IFERROR((LIMPIA(K4603,1)),0)),0)</f>
        <v>0</v>
      </c>
      <c r="R4603" s="36">
        <f t="shared" si="214"/>
        <v>0</v>
      </c>
      <c r="S4603" s="36">
        <f t="shared" si="215"/>
        <v>0</v>
      </c>
    </row>
    <row r="4604" spans="1:19" x14ac:dyDescent="0.25">
      <c r="A4604" s="101">
        <f>'DETALLE DE CONEXIONES'!P4604</f>
        <v>0</v>
      </c>
      <c r="B4604" s="36">
        <f>'DETALLE DE CONEXIONES'!I4604</f>
        <v>0</v>
      </c>
      <c r="C4604" s="36">
        <f>'DETALLE DE CONEXIONES'!BB4604</f>
        <v>0</v>
      </c>
      <c r="D4604" s="36">
        <f>'DETALLE DE CONEXIONES'!E4604</f>
        <v>0</v>
      </c>
      <c r="E4604" s="36">
        <f t="shared" si="213"/>
        <v>1</v>
      </c>
      <c r="F4604" s="36">
        <f>IFERROR(LIMPIA('DETALLE DE CONEXIONES'!N4604,1),0)</f>
        <v>0</v>
      </c>
      <c r="G4604" s="36" t="str">
        <f>LEFT('DETALLE DE CONEXIONES'!BE4604,3)</f>
        <v/>
      </c>
      <c r="H4604" s="36" t="str">
        <f>RIGHT('DETALLE DE CONEXIONES'!AK4604,2)</f>
        <v/>
      </c>
      <c r="I4604" s="36" t="str">
        <f>LEFT('DETALLE DE CONEXIONES'!AK4604,3)</f>
        <v/>
      </c>
      <c r="J4604" s="36" t="str">
        <f>LEFT('DETALLE DE CONEXIONES'!M4604,3)</f>
        <v/>
      </c>
      <c r="K4604" s="36" t="str">
        <f>IF(LEN('DETALLE DE CONEXIONES'!M4604)&lt;12,(RIGHT('DETALLE DE CONEXIONES'!M4604,5)),(RIGHT('DETALLE DE CONEXIONES'!M4604,6)))</f>
        <v/>
      </c>
      <c r="L4604" s="36">
        <f>IF(C4604="Saliente Local",(IFERROR((LIMPIA(J4604,1)),0)),0)</f>
        <v>0</v>
      </c>
      <c r="M4604" s="36">
        <f>IF(C4604="Saliente Nacional",(IFERROR((LIMPIA(J4604,1)),0)),0)</f>
        <v>0</v>
      </c>
      <c r="N4604" s="36">
        <f>IF(C4604="Saliente Internacional",(IFERROR((LIMPIA(J4604,1)),0)),0)</f>
        <v>0</v>
      </c>
      <c r="O4604" s="36">
        <f>IF(C4604="Saliente Local",(IFERROR((LIMPIA(K4604,1)),0)),0)</f>
        <v>0</v>
      </c>
      <c r="P4604" s="36">
        <f>IF(C4604="Saliente Nacional",(IFERROR((LIMPIA(K4604,1)),0)),0)</f>
        <v>0</v>
      </c>
      <c r="Q4604" s="36">
        <f>IF(C4604="Saliente Internacional",(IFERROR((LIMPIA(K4604,1)),0)),0)</f>
        <v>0</v>
      </c>
      <c r="R4604" s="36">
        <f t="shared" si="214"/>
        <v>0</v>
      </c>
      <c r="S4604" s="36">
        <f t="shared" si="215"/>
        <v>0</v>
      </c>
    </row>
    <row r="4605" spans="1:19" x14ac:dyDescent="0.25">
      <c r="A4605" s="101">
        <f>'DETALLE DE CONEXIONES'!P4605</f>
        <v>0</v>
      </c>
      <c r="B4605" s="36">
        <f>'DETALLE DE CONEXIONES'!I4605</f>
        <v>0</v>
      </c>
      <c r="C4605" s="36">
        <f>'DETALLE DE CONEXIONES'!BB4605</f>
        <v>0</v>
      </c>
      <c r="D4605" s="36">
        <f>'DETALLE DE CONEXIONES'!E4605</f>
        <v>0</v>
      </c>
      <c r="E4605" s="36">
        <f t="shared" si="213"/>
        <v>1</v>
      </c>
      <c r="F4605" s="36">
        <f>IFERROR(LIMPIA('DETALLE DE CONEXIONES'!N4605,1),0)</f>
        <v>0</v>
      </c>
      <c r="G4605" s="36" t="str">
        <f>LEFT('DETALLE DE CONEXIONES'!BE4605,3)</f>
        <v/>
      </c>
      <c r="H4605" s="36" t="str">
        <f>RIGHT('DETALLE DE CONEXIONES'!AK4605,2)</f>
        <v/>
      </c>
      <c r="I4605" s="36" t="str">
        <f>LEFT('DETALLE DE CONEXIONES'!AK4605,3)</f>
        <v/>
      </c>
      <c r="J4605" s="36" t="str">
        <f>LEFT('DETALLE DE CONEXIONES'!M4605,3)</f>
        <v/>
      </c>
      <c r="K4605" s="36" t="str">
        <f>IF(LEN('DETALLE DE CONEXIONES'!M4605)&lt;12,(RIGHT('DETALLE DE CONEXIONES'!M4605,5)),(RIGHT('DETALLE DE CONEXIONES'!M4605,6)))</f>
        <v/>
      </c>
      <c r="L4605" s="36">
        <f>IF(C4605="Saliente Local",(IFERROR((LIMPIA(J4605,1)),0)),0)</f>
        <v>0</v>
      </c>
      <c r="M4605" s="36">
        <f>IF(C4605="Saliente Nacional",(IFERROR((LIMPIA(J4605,1)),0)),0)</f>
        <v>0</v>
      </c>
      <c r="N4605" s="36">
        <f>IF(C4605="Saliente Internacional",(IFERROR((LIMPIA(J4605,1)),0)),0)</f>
        <v>0</v>
      </c>
      <c r="O4605" s="36">
        <f>IF(C4605="Saliente Local",(IFERROR((LIMPIA(K4605,1)),0)),0)</f>
        <v>0</v>
      </c>
      <c r="P4605" s="36">
        <f>IF(C4605="Saliente Nacional",(IFERROR((LIMPIA(K4605,1)),0)),0)</f>
        <v>0</v>
      </c>
      <c r="Q4605" s="36">
        <f>IF(C4605="Saliente Internacional",(IFERROR((LIMPIA(K4605,1)),0)),0)</f>
        <v>0</v>
      </c>
      <c r="R4605" s="36">
        <f t="shared" si="214"/>
        <v>0</v>
      </c>
      <c r="S4605" s="36">
        <f t="shared" si="215"/>
        <v>0</v>
      </c>
    </row>
    <row r="4606" spans="1:19" x14ac:dyDescent="0.25">
      <c r="A4606" s="101">
        <f>'DETALLE DE CONEXIONES'!P4606</f>
        <v>0</v>
      </c>
      <c r="B4606" s="36">
        <f>'DETALLE DE CONEXIONES'!I4606</f>
        <v>0</v>
      </c>
      <c r="C4606" s="36">
        <f>'DETALLE DE CONEXIONES'!BB4606</f>
        <v>0</v>
      </c>
      <c r="D4606" s="36">
        <f>'DETALLE DE CONEXIONES'!E4606</f>
        <v>0</v>
      </c>
      <c r="E4606" s="36">
        <f t="shared" si="213"/>
        <v>1</v>
      </c>
      <c r="F4606" s="36">
        <f>IFERROR(LIMPIA('DETALLE DE CONEXIONES'!N4606,1),0)</f>
        <v>0</v>
      </c>
      <c r="G4606" s="36" t="str">
        <f>LEFT('DETALLE DE CONEXIONES'!BE4606,3)</f>
        <v/>
      </c>
      <c r="H4606" s="36" t="str">
        <f>RIGHT('DETALLE DE CONEXIONES'!AK4606,2)</f>
        <v/>
      </c>
      <c r="I4606" s="36" t="str">
        <f>LEFT('DETALLE DE CONEXIONES'!AK4606,3)</f>
        <v/>
      </c>
      <c r="J4606" s="36" t="str">
        <f>LEFT('DETALLE DE CONEXIONES'!M4606,3)</f>
        <v/>
      </c>
      <c r="K4606" s="36" t="str">
        <f>IF(LEN('DETALLE DE CONEXIONES'!M4606)&lt;12,(RIGHT('DETALLE DE CONEXIONES'!M4606,5)),(RIGHT('DETALLE DE CONEXIONES'!M4606,6)))</f>
        <v/>
      </c>
      <c r="L4606" s="36">
        <f>IF(C4606="Saliente Local",(IFERROR((LIMPIA(J4606,1)),0)),0)</f>
        <v>0</v>
      </c>
      <c r="M4606" s="36">
        <f>IF(C4606="Saliente Nacional",(IFERROR((LIMPIA(J4606,1)),0)),0)</f>
        <v>0</v>
      </c>
      <c r="N4606" s="36">
        <f>IF(C4606="Saliente Internacional",(IFERROR((LIMPIA(J4606,1)),0)),0)</f>
        <v>0</v>
      </c>
      <c r="O4606" s="36">
        <f>IF(C4606="Saliente Local",(IFERROR((LIMPIA(K4606,1)),0)),0)</f>
        <v>0</v>
      </c>
      <c r="P4606" s="36">
        <f>IF(C4606="Saliente Nacional",(IFERROR((LIMPIA(K4606,1)),0)),0)</f>
        <v>0</v>
      </c>
      <c r="Q4606" s="36">
        <f>IF(C4606="Saliente Internacional",(IFERROR((LIMPIA(K4606,1)),0)),0)</f>
        <v>0</v>
      </c>
      <c r="R4606" s="36">
        <f t="shared" si="214"/>
        <v>0</v>
      </c>
      <c r="S4606" s="36">
        <f t="shared" si="215"/>
        <v>0</v>
      </c>
    </row>
    <row r="4607" spans="1:19" x14ac:dyDescent="0.25">
      <c r="A4607" s="101">
        <f>'DETALLE DE CONEXIONES'!P4607</f>
        <v>0</v>
      </c>
      <c r="B4607" s="36">
        <f>'DETALLE DE CONEXIONES'!I4607</f>
        <v>0</v>
      </c>
      <c r="C4607" s="36">
        <f>'DETALLE DE CONEXIONES'!BB4607</f>
        <v>0</v>
      </c>
      <c r="D4607" s="36">
        <f>'DETALLE DE CONEXIONES'!E4607</f>
        <v>0</v>
      </c>
      <c r="E4607" s="36">
        <f t="shared" si="213"/>
        <v>1</v>
      </c>
      <c r="F4607" s="36">
        <f>IFERROR(LIMPIA('DETALLE DE CONEXIONES'!N4607,1),0)</f>
        <v>0</v>
      </c>
      <c r="G4607" s="36" t="str">
        <f>LEFT('DETALLE DE CONEXIONES'!BE4607,3)</f>
        <v/>
      </c>
      <c r="H4607" s="36" t="str">
        <f>RIGHT('DETALLE DE CONEXIONES'!AK4607,2)</f>
        <v/>
      </c>
      <c r="I4607" s="36" t="str">
        <f>LEFT('DETALLE DE CONEXIONES'!AK4607,3)</f>
        <v/>
      </c>
      <c r="J4607" s="36" t="str">
        <f>LEFT('DETALLE DE CONEXIONES'!M4607,3)</f>
        <v/>
      </c>
      <c r="K4607" s="36" t="str">
        <f>IF(LEN('DETALLE DE CONEXIONES'!M4607)&lt;12,(RIGHT('DETALLE DE CONEXIONES'!M4607,5)),(RIGHT('DETALLE DE CONEXIONES'!M4607,6)))</f>
        <v/>
      </c>
      <c r="L4607" s="36">
        <f>IF(C4607="Saliente Local",(IFERROR((LIMPIA(J4607,1)),0)),0)</f>
        <v>0</v>
      </c>
      <c r="M4607" s="36">
        <f>IF(C4607="Saliente Nacional",(IFERROR((LIMPIA(J4607,1)),0)),0)</f>
        <v>0</v>
      </c>
      <c r="N4607" s="36">
        <f>IF(C4607="Saliente Internacional",(IFERROR((LIMPIA(J4607,1)),0)),0)</f>
        <v>0</v>
      </c>
      <c r="O4607" s="36">
        <f>IF(C4607="Saliente Local",(IFERROR((LIMPIA(K4607,1)),0)),0)</f>
        <v>0</v>
      </c>
      <c r="P4607" s="36">
        <f>IF(C4607="Saliente Nacional",(IFERROR((LIMPIA(K4607,1)),0)),0)</f>
        <v>0</v>
      </c>
      <c r="Q4607" s="36">
        <f>IF(C4607="Saliente Internacional",(IFERROR((LIMPIA(K4607,1)),0)),0)</f>
        <v>0</v>
      </c>
      <c r="R4607" s="36">
        <f t="shared" si="214"/>
        <v>0</v>
      </c>
      <c r="S4607" s="36">
        <f t="shared" si="215"/>
        <v>0</v>
      </c>
    </row>
    <row r="4608" spans="1:19" x14ac:dyDescent="0.25">
      <c r="A4608" s="101">
        <f>'DETALLE DE CONEXIONES'!P4608</f>
        <v>0</v>
      </c>
      <c r="B4608" s="36">
        <f>'DETALLE DE CONEXIONES'!I4608</f>
        <v>0</v>
      </c>
      <c r="C4608" s="36">
        <f>'DETALLE DE CONEXIONES'!BB4608</f>
        <v>0</v>
      </c>
      <c r="D4608" s="36">
        <f>'DETALLE DE CONEXIONES'!E4608</f>
        <v>0</v>
      </c>
      <c r="E4608" s="36">
        <f t="shared" si="213"/>
        <v>1</v>
      </c>
      <c r="F4608" s="36">
        <f>IFERROR(LIMPIA('DETALLE DE CONEXIONES'!N4608,1),0)</f>
        <v>0</v>
      </c>
      <c r="G4608" s="36" t="str">
        <f>LEFT('DETALLE DE CONEXIONES'!BE4608,3)</f>
        <v/>
      </c>
      <c r="H4608" s="36" t="str">
        <f>RIGHT('DETALLE DE CONEXIONES'!AK4608,2)</f>
        <v/>
      </c>
      <c r="I4608" s="36" t="str">
        <f>LEFT('DETALLE DE CONEXIONES'!AK4608,3)</f>
        <v/>
      </c>
      <c r="J4608" s="36" t="str">
        <f>LEFT('DETALLE DE CONEXIONES'!M4608,3)</f>
        <v/>
      </c>
      <c r="K4608" s="36" t="str">
        <f>IF(LEN('DETALLE DE CONEXIONES'!M4608)&lt;12,(RIGHT('DETALLE DE CONEXIONES'!M4608,5)),(RIGHT('DETALLE DE CONEXIONES'!M4608,6)))</f>
        <v/>
      </c>
      <c r="L4608" s="36">
        <f>IF(C4608="Saliente Local",(IFERROR((LIMPIA(J4608,1)),0)),0)</f>
        <v>0</v>
      </c>
      <c r="M4608" s="36">
        <f>IF(C4608="Saliente Nacional",(IFERROR((LIMPIA(J4608,1)),0)),0)</f>
        <v>0</v>
      </c>
      <c r="N4608" s="36">
        <f>IF(C4608="Saliente Internacional",(IFERROR((LIMPIA(J4608,1)),0)),0)</f>
        <v>0</v>
      </c>
      <c r="O4608" s="36">
        <f>IF(C4608="Saliente Local",(IFERROR((LIMPIA(K4608,1)),0)),0)</f>
        <v>0</v>
      </c>
      <c r="P4608" s="36">
        <f>IF(C4608="Saliente Nacional",(IFERROR((LIMPIA(K4608,1)),0)),0)</f>
        <v>0</v>
      </c>
      <c r="Q4608" s="36">
        <f>IF(C4608="Saliente Internacional",(IFERROR((LIMPIA(K4608,1)),0)),0)</f>
        <v>0</v>
      </c>
      <c r="R4608" s="36">
        <f t="shared" si="214"/>
        <v>0</v>
      </c>
      <c r="S4608" s="36">
        <f t="shared" si="215"/>
        <v>0</v>
      </c>
    </row>
    <row r="4609" spans="1:19" x14ac:dyDescent="0.25">
      <c r="A4609" s="101">
        <f>'DETALLE DE CONEXIONES'!P4609</f>
        <v>0</v>
      </c>
      <c r="B4609" s="36">
        <f>'DETALLE DE CONEXIONES'!I4609</f>
        <v>0</v>
      </c>
      <c r="C4609" s="36">
        <f>'DETALLE DE CONEXIONES'!BB4609</f>
        <v>0</v>
      </c>
      <c r="D4609" s="36">
        <f>'DETALLE DE CONEXIONES'!E4609</f>
        <v>0</v>
      </c>
      <c r="E4609" s="36">
        <f t="shared" si="213"/>
        <v>1</v>
      </c>
      <c r="F4609" s="36">
        <f>IFERROR(LIMPIA('DETALLE DE CONEXIONES'!N4609,1),0)</f>
        <v>0</v>
      </c>
      <c r="G4609" s="36" t="str">
        <f>LEFT('DETALLE DE CONEXIONES'!BE4609,3)</f>
        <v/>
      </c>
      <c r="H4609" s="36" t="str">
        <f>RIGHT('DETALLE DE CONEXIONES'!AK4609,2)</f>
        <v/>
      </c>
      <c r="I4609" s="36" t="str">
        <f>LEFT('DETALLE DE CONEXIONES'!AK4609,3)</f>
        <v/>
      </c>
      <c r="J4609" s="36" t="str">
        <f>LEFT('DETALLE DE CONEXIONES'!M4609,3)</f>
        <v/>
      </c>
      <c r="K4609" s="36" t="str">
        <f>IF(LEN('DETALLE DE CONEXIONES'!M4609)&lt;12,(RIGHT('DETALLE DE CONEXIONES'!M4609,5)),(RIGHT('DETALLE DE CONEXIONES'!M4609,6)))</f>
        <v/>
      </c>
      <c r="L4609" s="36">
        <f>IF(C4609="Saliente Local",(IFERROR((LIMPIA(J4609,1)),0)),0)</f>
        <v>0</v>
      </c>
      <c r="M4609" s="36">
        <f>IF(C4609="Saliente Nacional",(IFERROR((LIMPIA(J4609,1)),0)),0)</f>
        <v>0</v>
      </c>
      <c r="N4609" s="36">
        <f>IF(C4609="Saliente Internacional",(IFERROR((LIMPIA(J4609,1)),0)),0)</f>
        <v>0</v>
      </c>
      <c r="O4609" s="36">
        <f>IF(C4609="Saliente Local",(IFERROR((LIMPIA(K4609,1)),0)),0)</f>
        <v>0</v>
      </c>
      <c r="P4609" s="36">
        <f>IF(C4609="Saliente Nacional",(IFERROR((LIMPIA(K4609,1)),0)),0)</f>
        <v>0</v>
      </c>
      <c r="Q4609" s="36">
        <f>IF(C4609="Saliente Internacional",(IFERROR((LIMPIA(K4609,1)),0)),0)</f>
        <v>0</v>
      </c>
      <c r="R4609" s="36">
        <f t="shared" si="214"/>
        <v>0</v>
      </c>
      <c r="S4609" s="36">
        <f t="shared" si="215"/>
        <v>0</v>
      </c>
    </row>
    <row r="4610" spans="1:19" x14ac:dyDescent="0.25">
      <c r="A4610" s="101">
        <f>'DETALLE DE CONEXIONES'!P4610</f>
        <v>0</v>
      </c>
      <c r="B4610" s="36">
        <f>'DETALLE DE CONEXIONES'!I4610</f>
        <v>0</v>
      </c>
      <c r="C4610" s="36">
        <f>'DETALLE DE CONEXIONES'!BB4610</f>
        <v>0</v>
      </c>
      <c r="D4610" s="36">
        <f>'DETALLE DE CONEXIONES'!E4610</f>
        <v>0</v>
      </c>
      <c r="E4610" s="36">
        <f t="shared" si="213"/>
        <v>1</v>
      </c>
      <c r="F4610" s="36">
        <f>IFERROR(LIMPIA('DETALLE DE CONEXIONES'!N4610,1),0)</f>
        <v>0</v>
      </c>
      <c r="G4610" s="36" t="str">
        <f>LEFT('DETALLE DE CONEXIONES'!BE4610,3)</f>
        <v/>
      </c>
      <c r="H4610" s="36" t="str">
        <f>RIGHT('DETALLE DE CONEXIONES'!AK4610,2)</f>
        <v/>
      </c>
      <c r="I4610" s="36" t="str">
        <f>LEFT('DETALLE DE CONEXIONES'!AK4610,3)</f>
        <v/>
      </c>
      <c r="J4610" s="36" t="str">
        <f>LEFT('DETALLE DE CONEXIONES'!M4610,3)</f>
        <v/>
      </c>
      <c r="K4610" s="36" t="str">
        <f>IF(LEN('DETALLE DE CONEXIONES'!M4610)&lt;12,(RIGHT('DETALLE DE CONEXIONES'!M4610,5)),(RIGHT('DETALLE DE CONEXIONES'!M4610,6)))</f>
        <v/>
      </c>
      <c r="L4610" s="36">
        <f>IF(C4610="Saliente Local",(IFERROR((LIMPIA(J4610,1)),0)),0)</f>
        <v>0</v>
      </c>
      <c r="M4610" s="36">
        <f>IF(C4610="Saliente Nacional",(IFERROR((LIMPIA(J4610,1)),0)),0)</f>
        <v>0</v>
      </c>
      <c r="N4610" s="36">
        <f>IF(C4610="Saliente Internacional",(IFERROR((LIMPIA(J4610,1)),0)),0)</f>
        <v>0</v>
      </c>
      <c r="O4610" s="36">
        <f>IF(C4610="Saliente Local",(IFERROR((LIMPIA(K4610,1)),0)),0)</f>
        <v>0</v>
      </c>
      <c r="P4610" s="36">
        <f>IF(C4610="Saliente Nacional",(IFERROR((LIMPIA(K4610,1)),0)),0)</f>
        <v>0</v>
      </c>
      <c r="Q4610" s="36">
        <f>IF(C4610="Saliente Internacional",(IFERROR((LIMPIA(K4610,1)),0)),0)</f>
        <v>0</v>
      </c>
      <c r="R4610" s="36">
        <f t="shared" si="214"/>
        <v>0</v>
      </c>
      <c r="S4610" s="36">
        <f t="shared" si="215"/>
        <v>0</v>
      </c>
    </row>
    <row r="4611" spans="1:19" x14ac:dyDescent="0.25">
      <c r="A4611" s="101">
        <f>'DETALLE DE CONEXIONES'!P4611</f>
        <v>0</v>
      </c>
      <c r="B4611" s="36">
        <f>'DETALLE DE CONEXIONES'!I4611</f>
        <v>0</v>
      </c>
      <c r="C4611" s="36">
        <f>'DETALLE DE CONEXIONES'!BB4611</f>
        <v>0</v>
      </c>
      <c r="D4611" s="36">
        <f>'DETALLE DE CONEXIONES'!E4611</f>
        <v>0</v>
      </c>
      <c r="E4611" s="36">
        <f t="shared" ref="E4611:E4674" si="216">LEN(D4611)</f>
        <v>1</v>
      </c>
      <c r="F4611" s="36">
        <f>IFERROR(LIMPIA('DETALLE DE CONEXIONES'!N4611,1),0)</f>
        <v>0</v>
      </c>
      <c r="G4611" s="36" t="str">
        <f>LEFT('DETALLE DE CONEXIONES'!BE4611,3)</f>
        <v/>
      </c>
      <c r="H4611" s="36" t="str">
        <f>RIGHT('DETALLE DE CONEXIONES'!AK4611,2)</f>
        <v/>
      </c>
      <c r="I4611" s="36" t="str">
        <f>LEFT('DETALLE DE CONEXIONES'!AK4611,3)</f>
        <v/>
      </c>
      <c r="J4611" s="36" t="str">
        <f>LEFT('DETALLE DE CONEXIONES'!M4611,3)</f>
        <v/>
      </c>
      <c r="K4611" s="36" t="str">
        <f>IF(LEN('DETALLE DE CONEXIONES'!M4611)&lt;12,(RIGHT('DETALLE DE CONEXIONES'!M4611,5)),(RIGHT('DETALLE DE CONEXIONES'!M4611,6)))</f>
        <v/>
      </c>
      <c r="L4611" s="36">
        <f>IF(C4611="Saliente Local",(IFERROR((LIMPIA(J4611,1)),0)),0)</f>
        <v>0</v>
      </c>
      <c r="M4611" s="36">
        <f>IF(C4611="Saliente Nacional",(IFERROR((LIMPIA(J4611,1)),0)),0)</f>
        <v>0</v>
      </c>
      <c r="N4611" s="36">
        <f>IF(C4611="Saliente Internacional",(IFERROR((LIMPIA(J4611,1)),0)),0)</f>
        <v>0</v>
      </c>
      <c r="O4611" s="36">
        <f>IF(C4611="Saliente Local",(IFERROR((LIMPIA(K4611,1)),0)),0)</f>
        <v>0</v>
      </c>
      <c r="P4611" s="36">
        <f>IF(C4611="Saliente Nacional",(IFERROR((LIMPIA(K4611,1)),0)),0)</f>
        <v>0</v>
      </c>
      <c r="Q4611" s="36">
        <f>IF(C4611="Saliente Internacional",(IFERROR((LIMPIA(K4611,1)),0)),0)</f>
        <v>0</v>
      </c>
      <c r="R4611" s="36">
        <f t="shared" ref="R4611:R4674" si="217">IF(SUM(O4611:P4611)&gt;0,(L4611+M4611+1),(L4611+M4611))</f>
        <v>0</v>
      </c>
      <c r="S4611" s="36">
        <f t="shared" ref="S4611:S4674" si="218">IF(Q4611&gt;0,N4611+1,N4611)</f>
        <v>0</v>
      </c>
    </row>
    <row r="4612" spans="1:19" x14ac:dyDescent="0.25">
      <c r="A4612" s="101">
        <f>'DETALLE DE CONEXIONES'!P4612</f>
        <v>0</v>
      </c>
      <c r="B4612" s="36">
        <f>'DETALLE DE CONEXIONES'!I4612</f>
        <v>0</v>
      </c>
      <c r="C4612" s="36">
        <f>'DETALLE DE CONEXIONES'!BB4612</f>
        <v>0</v>
      </c>
      <c r="D4612" s="36">
        <f>'DETALLE DE CONEXIONES'!E4612</f>
        <v>0</v>
      </c>
      <c r="E4612" s="36">
        <f t="shared" si="216"/>
        <v>1</v>
      </c>
      <c r="F4612" s="36">
        <f>IFERROR(LIMPIA('DETALLE DE CONEXIONES'!N4612,1),0)</f>
        <v>0</v>
      </c>
      <c r="G4612" s="36" t="str">
        <f>LEFT('DETALLE DE CONEXIONES'!BE4612,3)</f>
        <v/>
      </c>
      <c r="H4612" s="36" t="str">
        <f>RIGHT('DETALLE DE CONEXIONES'!AK4612,2)</f>
        <v/>
      </c>
      <c r="I4612" s="36" t="str">
        <f>LEFT('DETALLE DE CONEXIONES'!AK4612,3)</f>
        <v/>
      </c>
      <c r="J4612" s="36" t="str">
        <f>LEFT('DETALLE DE CONEXIONES'!M4612,3)</f>
        <v/>
      </c>
      <c r="K4612" s="36" t="str">
        <f>IF(LEN('DETALLE DE CONEXIONES'!M4612)&lt;12,(RIGHT('DETALLE DE CONEXIONES'!M4612,5)),(RIGHT('DETALLE DE CONEXIONES'!M4612,6)))</f>
        <v/>
      </c>
      <c r="L4612" s="36">
        <f>IF(C4612="Saliente Local",(IFERROR((LIMPIA(J4612,1)),0)),0)</f>
        <v>0</v>
      </c>
      <c r="M4612" s="36">
        <f>IF(C4612="Saliente Nacional",(IFERROR((LIMPIA(J4612,1)),0)),0)</f>
        <v>0</v>
      </c>
      <c r="N4612" s="36">
        <f>IF(C4612="Saliente Internacional",(IFERROR((LIMPIA(J4612,1)),0)),0)</f>
        <v>0</v>
      </c>
      <c r="O4612" s="36">
        <f>IF(C4612="Saliente Local",(IFERROR((LIMPIA(K4612,1)),0)),0)</f>
        <v>0</v>
      </c>
      <c r="P4612" s="36">
        <f>IF(C4612="Saliente Nacional",(IFERROR((LIMPIA(K4612,1)),0)),0)</f>
        <v>0</v>
      </c>
      <c r="Q4612" s="36">
        <f>IF(C4612="Saliente Internacional",(IFERROR((LIMPIA(K4612,1)),0)),0)</f>
        <v>0</v>
      </c>
      <c r="R4612" s="36">
        <f t="shared" si="217"/>
        <v>0</v>
      </c>
      <c r="S4612" s="36">
        <f t="shared" si="218"/>
        <v>0</v>
      </c>
    </row>
    <row r="4613" spans="1:19" x14ac:dyDescent="0.25">
      <c r="A4613" s="101">
        <f>'DETALLE DE CONEXIONES'!P4613</f>
        <v>0</v>
      </c>
      <c r="B4613" s="36">
        <f>'DETALLE DE CONEXIONES'!I4613</f>
        <v>0</v>
      </c>
      <c r="C4613" s="36">
        <f>'DETALLE DE CONEXIONES'!BB4613</f>
        <v>0</v>
      </c>
      <c r="D4613" s="36">
        <f>'DETALLE DE CONEXIONES'!E4613</f>
        <v>0</v>
      </c>
      <c r="E4613" s="36">
        <f t="shared" si="216"/>
        <v>1</v>
      </c>
      <c r="F4613" s="36">
        <f>IFERROR(LIMPIA('DETALLE DE CONEXIONES'!N4613,1),0)</f>
        <v>0</v>
      </c>
      <c r="G4613" s="36" t="str">
        <f>LEFT('DETALLE DE CONEXIONES'!BE4613,3)</f>
        <v/>
      </c>
      <c r="H4613" s="36" t="str">
        <f>RIGHT('DETALLE DE CONEXIONES'!AK4613,2)</f>
        <v/>
      </c>
      <c r="I4613" s="36" t="str">
        <f>LEFT('DETALLE DE CONEXIONES'!AK4613,3)</f>
        <v/>
      </c>
      <c r="J4613" s="36" t="str">
        <f>LEFT('DETALLE DE CONEXIONES'!M4613,3)</f>
        <v/>
      </c>
      <c r="K4613" s="36" t="str">
        <f>IF(LEN('DETALLE DE CONEXIONES'!M4613)&lt;12,(RIGHT('DETALLE DE CONEXIONES'!M4613,5)),(RIGHT('DETALLE DE CONEXIONES'!M4613,6)))</f>
        <v/>
      </c>
      <c r="L4613" s="36">
        <f>IF(C4613="Saliente Local",(IFERROR((LIMPIA(J4613,1)),0)),0)</f>
        <v>0</v>
      </c>
      <c r="M4613" s="36">
        <f>IF(C4613="Saliente Nacional",(IFERROR((LIMPIA(J4613,1)),0)),0)</f>
        <v>0</v>
      </c>
      <c r="N4613" s="36">
        <f>IF(C4613="Saliente Internacional",(IFERROR((LIMPIA(J4613,1)),0)),0)</f>
        <v>0</v>
      </c>
      <c r="O4613" s="36">
        <f>IF(C4613="Saliente Local",(IFERROR((LIMPIA(K4613,1)),0)),0)</f>
        <v>0</v>
      </c>
      <c r="P4613" s="36">
        <f>IF(C4613="Saliente Nacional",(IFERROR((LIMPIA(K4613,1)),0)),0)</f>
        <v>0</v>
      </c>
      <c r="Q4613" s="36">
        <f>IF(C4613="Saliente Internacional",(IFERROR((LIMPIA(K4613,1)),0)),0)</f>
        <v>0</v>
      </c>
      <c r="R4613" s="36">
        <f t="shared" si="217"/>
        <v>0</v>
      </c>
      <c r="S4613" s="36">
        <f t="shared" si="218"/>
        <v>0</v>
      </c>
    </row>
    <row r="4614" spans="1:19" x14ac:dyDescent="0.25">
      <c r="A4614" s="101">
        <f>'DETALLE DE CONEXIONES'!P4614</f>
        <v>0</v>
      </c>
      <c r="B4614" s="36">
        <f>'DETALLE DE CONEXIONES'!I4614</f>
        <v>0</v>
      </c>
      <c r="C4614" s="36">
        <f>'DETALLE DE CONEXIONES'!BB4614</f>
        <v>0</v>
      </c>
      <c r="D4614" s="36">
        <f>'DETALLE DE CONEXIONES'!E4614</f>
        <v>0</v>
      </c>
      <c r="E4614" s="36">
        <f t="shared" si="216"/>
        <v>1</v>
      </c>
      <c r="F4614" s="36">
        <f>IFERROR(LIMPIA('DETALLE DE CONEXIONES'!N4614,1),0)</f>
        <v>0</v>
      </c>
      <c r="G4614" s="36" t="str">
        <f>LEFT('DETALLE DE CONEXIONES'!BE4614,3)</f>
        <v/>
      </c>
      <c r="H4614" s="36" t="str">
        <f>RIGHT('DETALLE DE CONEXIONES'!AK4614,2)</f>
        <v/>
      </c>
      <c r="I4614" s="36" t="str">
        <f>LEFT('DETALLE DE CONEXIONES'!AK4614,3)</f>
        <v/>
      </c>
      <c r="J4614" s="36" t="str">
        <f>LEFT('DETALLE DE CONEXIONES'!M4614,3)</f>
        <v/>
      </c>
      <c r="K4614" s="36" t="str">
        <f>IF(LEN('DETALLE DE CONEXIONES'!M4614)&lt;12,(RIGHT('DETALLE DE CONEXIONES'!M4614,5)),(RIGHT('DETALLE DE CONEXIONES'!M4614,6)))</f>
        <v/>
      </c>
      <c r="L4614" s="36">
        <f>IF(C4614="Saliente Local",(IFERROR((LIMPIA(J4614,1)),0)),0)</f>
        <v>0</v>
      </c>
      <c r="M4614" s="36">
        <f>IF(C4614="Saliente Nacional",(IFERROR((LIMPIA(J4614,1)),0)),0)</f>
        <v>0</v>
      </c>
      <c r="N4614" s="36">
        <f>IF(C4614="Saliente Internacional",(IFERROR((LIMPIA(J4614,1)),0)),0)</f>
        <v>0</v>
      </c>
      <c r="O4614" s="36">
        <f>IF(C4614="Saliente Local",(IFERROR((LIMPIA(K4614,1)),0)),0)</f>
        <v>0</v>
      </c>
      <c r="P4614" s="36">
        <f>IF(C4614="Saliente Nacional",(IFERROR((LIMPIA(K4614,1)),0)),0)</f>
        <v>0</v>
      </c>
      <c r="Q4614" s="36">
        <f>IF(C4614="Saliente Internacional",(IFERROR((LIMPIA(K4614,1)),0)),0)</f>
        <v>0</v>
      </c>
      <c r="R4614" s="36">
        <f t="shared" si="217"/>
        <v>0</v>
      </c>
      <c r="S4614" s="36">
        <f t="shared" si="218"/>
        <v>0</v>
      </c>
    </row>
    <row r="4615" spans="1:19" x14ac:dyDescent="0.25">
      <c r="A4615" s="101">
        <f>'DETALLE DE CONEXIONES'!P4615</f>
        <v>0</v>
      </c>
      <c r="B4615" s="36">
        <f>'DETALLE DE CONEXIONES'!I4615</f>
        <v>0</v>
      </c>
      <c r="C4615" s="36">
        <f>'DETALLE DE CONEXIONES'!BB4615</f>
        <v>0</v>
      </c>
      <c r="D4615" s="36">
        <f>'DETALLE DE CONEXIONES'!E4615</f>
        <v>0</v>
      </c>
      <c r="E4615" s="36">
        <f t="shared" si="216"/>
        <v>1</v>
      </c>
      <c r="F4615" s="36">
        <f>IFERROR(LIMPIA('DETALLE DE CONEXIONES'!N4615,1),0)</f>
        <v>0</v>
      </c>
      <c r="G4615" s="36" t="str">
        <f>LEFT('DETALLE DE CONEXIONES'!BE4615,3)</f>
        <v/>
      </c>
      <c r="H4615" s="36" t="str">
        <f>RIGHT('DETALLE DE CONEXIONES'!AK4615,2)</f>
        <v/>
      </c>
      <c r="I4615" s="36" t="str">
        <f>LEFT('DETALLE DE CONEXIONES'!AK4615,3)</f>
        <v/>
      </c>
      <c r="J4615" s="36" t="str">
        <f>LEFT('DETALLE DE CONEXIONES'!M4615,3)</f>
        <v/>
      </c>
      <c r="K4615" s="36" t="str">
        <f>IF(LEN('DETALLE DE CONEXIONES'!M4615)&lt;12,(RIGHT('DETALLE DE CONEXIONES'!M4615,5)),(RIGHT('DETALLE DE CONEXIONES'!M4615,6)))</f>
        <v/>
      </c>
      <c r="L4615" s="36">
        <f>IF(C4615="Saliente Local",(IFERROR((LIMPIA(J4615,1)),0)),0)</f>
        <v>0</v>
      </c>
      <c r="M4615" s="36">
        <f>IF(C4615="Saliente Nacional",(IFERROR((LIMPIA(J4615,1)),0)),0)</f>
        <v>0</v>
      </c>
      <c r="N4615" s="36">
        <f>IF(C4615="Saliente Internacional",(IFERROR((LIMPIA(J4615,1)),0)),0)</f>
        <v>0</v>
      </c>
      <c r="O4615" s="36">
        <f>IF(C4615="Saliente Local",(IFERROR((LIMPIA(K4615,1)),0)),0)</f>
        <v>0</v>
      </c>
      <c r="P4615" s="36">
        <f>IF(C4615="Saliente Nacional",(IFERROR((LIMPIA(K4615,1)),0)),0)</f>
        <v>0</v>
      </c>
      <c r="Q4615" s="36">
        <f>IF(C4615="Saliente Internacional",(IFERROR((LIMPIA(K4615,1)),0)),0)</f>
        <v>0</v>
      </c>
      <c r="R4615" s="36">
        <f t="shared" si="217"/>
        <v>0</v>
      </c>
      <c r="S4615" s="36">
        <f t="shared" si="218"/>
        <v>0</v>
      </c>
    </row>
    <row r="4616" spans="1:19" x14ac:dyDescent="0.25">
      <c r="A4616" s="101">
        <f>'DETALLE DE CONEXIONES'!P4616</f>
        <v>0</v>
      </c>
      <c r="B4616" s="36">
        <f>'DETALLE DE CONEXIONES'!I4616</f>
        <v>0</v>
      </c>
      <c r="C4616" s="36">
        <f>'DETALLE DE CONEXIONES'!BB4616</f>
        <v>0</v>
      </c>
      <c r="D4616" s="36">
        <f>'DETALLE DE CONEXIONES'!E4616</f>
        <v>0</v>
      </c>
      <c r="E4616" s="36">
        <f t="shared" si="216"/>
        <v>1</v>
      </c>
      <c r="F4616" s="36">
        <f>IFERROR(LIMPIA('DETALLE DE CONEXIONES'!N4616,1),0)</f>
        <v>0</v>
      </c>
      <c r="G4616" s="36" t="str">
        <f>LEFT('DETALLE DE CONEXIONES'!BE4616,3)</f>
        <v/>
      </c>
      <c r="H4616" s="36" t="str">
        <f>RIGHT('DETALLE DE CONEXIONES'!AK4616,2)</f>
        <v/>
      </c>
      <c r="I4616" s="36" t="str">
        <f>LEFT('DETALLE DE CONEXIONES'!AK4616,3)</f>
        <v/>
      </c>
      <c r="J4616" s="36" t="str">
        <f>LEFT('DETALLE DE CONEXIONES'!M4616,3)</f>
        <v/>
      </c>
      <c r="K4616" s="36" t="str">
        <f>IF(LEN('DETALLE DE CONEXIONES'!M4616)&lt;12,(RIGHT('DETALLE DE CONEXIONES'!M4616,5)),(RIGHT('DETALLE DE CONEXIONES'!M4616,6)))</f>
        <v/>
      </c>
      <c r="L4616" s="36">
        <f>IF(C4616="Saliente Local",(IFERROR((LIMPIA(J4616,1)),0)),0)</f>
        <v>0</v>
      </c>
      <c r="M4616" s="36">
        <f>IF(C4616="Saliente Nacional",(IFERROR((LIMPIA(J4616,1)),0)),0)</f>
        <v>0</v>
      </c>
      <c r="N4616" s="36">
        <f>IF(C4616="Saliente Internacional",(IFERROR((LIMPIA(J4616,1)),0)),0)</f>
        <v>0</v>
      </c>
      <c r="O4616" s="36">
        <f>IF(C4616="Saliente Local",(IFERROR((LIMPIA(K4616,1)),0)),0)</f>
        <v>0</v>
      </c>
      <c r="P4616" s="36">
        <f>IF(C4616="Saliente Nacional",(IFERROR((LIMPIA(K4616,1)),0)),0)</f>
        <v>0</v>
      </c>
      <c r="Q4616" s="36">
        <f>IF(C4616="Saliente Internacional",(IFERROR((LIMPIA(K4616,1)),0)),0)</f>
        <v>0</v>
      </c>
      <c r="R4616" s="36">
        <f t="shared" si="217"/>
        <v>0</v>
      </c>
      <c r="S4616" s="36">
        <f t="shared" si="218"/>
        <v>0</v>
      </c>
    </row>
    <row r="4617" spans="1:19" x14ac:dyDescent="0.25">
      <c r="A4617" s="101">
        <f>'DETALLE DE CONEXIONES'!P4617</f>
        <v>0</v>
      </c>
      <c r="B4617" s="36">
        <f>'DETALLE DE CONEXIONES'!I4617</f>
        <v>0</v>
      </c>
      <c r="C4617" s="36">
        <f>'DETALLE DE CONEXIONES'!BB4617</f>
        <v>0</v>
      </c>
      <c r="D4617" s="36">
        <f>'DETALLE DE CONEXIONES'!E4617</f>
        <v>0</v>
      </c>
      <c r="E4617" s="36">
        <f t="shared" si="216"/>
        <v>1</v>
      </c>
      <c r="F4617" s="36">
        <f>IFERROR(LIMPIA('DETALLE DE CONEXIONES'!N4617,1),0)</f>
        <v>0</v>
      </c>
      <c r="G4617" s="36" t="str">
        <f>LEFT('DETALLE DE CONEXIONES'!BE4617,3)</f>
        <v/>
      </c>
      <c r="H4617" s="36" t="str">
        <f>RIGHT('DETALLE DE CONEXIONES'!AK4617,2)</f>
        <v/>
      </c>
      <c r="I4617" s="36" t="str">
        <f>LEFT('DETALLE DE CONEXIONES'!AK4617,3)</f>
        <v/>
      </c>
      <c r="J4617" s="36" t="str">
        <f>LEFT('DETALLE DE CONEXIONES'!M4617,3)</f>
        <v/>
      </c>
      <c r="K4617" s="36" t="str">
        <f>IF(LEN('DETALLE DE CONEXIONES'!M4617)&lt;12,(RIGHT('DETALLE DE CONEXIONES'!M4617,5)),(RIGHT('DETALLE DE CONEXIONES'!M4617,6)))</f>
        <v/>
      </c>
      <c r="L4617" s="36">
        <f>IF(C4617="Saliente Local",(IFERROR((LIMPIA(J4617,1)),0)),0)</f>
        <v>0</v>
      </c>
      <c r="M4617" s="36">
        <f>IF(C4617="Saliente Nacional",(IFERROR((LIMPIA(J4617,1)),0)),0)</f>
        <v>0</v>
      </c>
      <c r="N4617" s="36">
        <f>IF(C4617="Saliente Internacional",(IFERROR((LIMPIA(J4617,1)),0)),0)</f>
        <v>0</v>
      </c>
      <c r="O4617" s="36">
        <f>IF(C4617="Saliente Local",(IFERROR((LIMPIA(K4617,1)),0)),0)</f>
        <v>0</v>
      </c>
      <c r="P4617" s="36">
        <f>IF(C4617="Saliente Nacional",(IFERROR((LIMPIA(K4617,1)),0)),0)</f>
        <v>0</v>
      </c>
      <c r="Q4617" s="36">
        <f>IF(C4617="Saliente Internacional",(IFERROR((LIMPIA(K4617,1)),0)),0)</f>
        <v>0</v>
      </c>
      <c r="R4617" s="36">
        <f t="shared" si="217"/>
        <v>0</v>
      </c>
      <c r="S4617" s="36">
        <f t="shared" si="218"/>
        <v>0</v>
      </c>
    </row>
    <row r="4618" spans="1:19" x14ac:dyDescent="0.25">
      <c r="A4618" s="101">
        <f>'DETALLE DE CONEXIONES'!P4618</f>
        <v>0</v>
      </c>
      <c r="B4618" s="36">
        <f>'DETALLE DE CONEXIONES'!I4618</f>
        <v>0</v>
      </c>
      <c r="C4618" s="36">
        <f>'DETALLE DE CONEXIONES'!BB4618</f>
        <v>0</v>
      </c>
      <c r="D4618" s="36">
        <f>'DETALLE DE CONEXIONES'!E4618</f>
        <v>0</v>
      </c>
      <c r="E4618" s="36">
        <f t="shared" si="216"/>
        <v>1</v>
      </c>
      <c r="F4618" s="36">
        <f>IFERROR(LIMPIA('DETALLE DE CONEXIONES'!N4618,1),0)</f>
        <v>0</v>
      </c>
      <c r="G4618" s="36" t="str">
        <f>LEFT('DETALLE DE CONEXIONES'!BE4618,3)</f>
        <v/>
      </c>
      <c r="H4618" s="36" t="str">
        <f>RIGHT('DETALLE DE CONEXIONES'!AK4618,2)</f>
        <v/>
      </c>
      <c r="I4618" s="36" t="str">
        <f>LEFT('DETALLE DE CONEXIONES'!AK4618,3)</f>
        <v/>
      </c>
      <c r="J4618" s="36" t="str">
        <f>LEFT('DETALLE DE CONEXIONES'!M4618,3)</f>
        <v/>
      </c>
      <c r="K4618" s="36" t="str">
        <f>IF(LEN('DETALLE DE CONEXIONES'!M4618)&lt;12,(RIGHT('DETALLE DE CONEXIONES'!M4618,5)),(RIGHT('DETALLE DE CONEXIONES'!M4618,6)))</f>
        <v/>
      </c>
      <c r="L4618" s="36">
        <f>IF(C4618="Saliente Local",(IFERROR((LIMPIA(J4618,1)),0)),0)</f>
        <v>0</v>
      </c>
      <c r="M4618" s="36">
        <f>IF(C4618="Saliente Nacional",(IFERROR((LIMPIA(J4618,1)),0)),0)</f>
        <v>0</v>
      </c>
      <c r="N4618" s="36">
        <f>IF(C4618="Saliente Internacional",(IFERROR((LIMPIA(J4618,1)),0)),0)</f>
        <v>0</v>
      </c>
      <c r="O4618" s="36">
        <f>IF(C4618="Saliente Local",(IFERROR((LIMPIA(K4618,1)),0)),0)</f>
        <v>0</v>
      </c>
      <c r="P4618" s="36">
        <f>IF(C4618="Saliente Nacional",(IFERROR((LIMPIA(K4618,1)),0)),0)</f>
        <v>0</v>
      </c>
      <c r="Q4618" s="36">
        <f>IF(C4618="Saliente Internacional",(IFERROR((LIMPIA(K4618,1)),0)),0)</f>
        <v>0</v>
      </c>
      <c r="R4618" s="36">
        <f t="shared" si="217"/>
        <v>0</v>
      </c>
      <c r="S4618" s="36">
        <f t="shared" si="218"/>
        <v>0</v>
      </c>
    </row>
    <row r="4619" spans="1:19" x14ac:dyDescent="0.25">
      <c r="A4619" s="101">
        <f>'DETALLE DE CONEXIONES'!P4619</f>
        <v>0</v>
      </c>
      <c r="B4619" s="36">
        <f>'DETALLE DE CONEXIONES'!I4619</f>
        <v>0</v>
      </c>
      <c r="C4619" s="36">
        <f>'DETALLE DE CONEXIONES'!BB4619</f>
        <v>0</v>
      </c>
      <c r="D4619" s="36">
        <f>'DETALLE DE CONEXIONES'!E4619</f>
        <v>0</v>
      </c>
      <c r="E4619" s="36">
        <f t="shared" si="216"/>
        <v>1</v>
      </c>
      <c r="F4619" s="36">
        <f>IFERROR(LIMPIA('DETALLE DE CONEXIONES'!N4619,1),0)</f>
        <v>0</v>
      </c>
      <c r="G4619" s="36" t="str">
        <f>LEFT('DETALLE DE CONEXIONES'!BE4619,3)</f>
        <v/>
      </c>
      <c r="H4619" s="36" t="str">
        <f>RIGHT('DETALLE DE CONEXIONES'!AK4619,2)</f>
        <v/>
      </c>
      <c r="I4619" s="36" t="str">
        <f>LEFT('DETALLE DE CONEXIONES'!AK4619,3)</f>
        <v/>
      </c>
      <c r="J4619" s="36" t="str">
        <f>LEFT('DETALLE DE CONEXIONES'!M4619,3)</f>
        <v/>
      </c>
      <c r="K4619" s="36" t="str">
        <f>IF(LEN('DETALLE DE CONEXIONES'!M4619)&lt;12,(RIGHT('DETALLE DE CONEXIONES'!M4619,5)),(RIGHT('DETALLE DE CONEXIONES'!M4619,6)))</f>
        <v/>
      </c>
      <c r="L4619" s="36">
        <f>IF(C4619="Saliente Local",(IFERROR((LIMPIA(J4619,1)),0)),0)</f>
        <v>0</v>
      </c>
      <c r="M4619" s="36">
        <f>IF(C4619="Saliente Nacional",(IFERROR((LIMPIA(J4619,1)),0)),0)</f>
        <v>0</v>
      </c>
      <c r="N4619" s="36">
        <f>IF(C4619="Saliente Internacional",(IFERROR((LIMPIA(J4619,1)),0)),0)</f>
        <v>0</v>
      </c>
      <c r="O4619" s="36">
        <f>IF(C4619="Saliente Local",(IFERROR((LIMPIA(K4619,1)),0)),0)</f>
        <v>0</v>
      </c>
      <c r="P4619" s="36">
        <f>IF(C4619="Saliente Nacional",(IFERROR((LIMPIA(K4619,1)),0)),0)</f>
        <v>0</v>
      </c>
      <c r="Q4619" s="36">
        <f>IF(C4619="Saliente Internacional",(IFERROR((LIMPIA(K4619,1)),0)),0)</f>
        <v>0</v>
      </c>
      <c r="R4619" s="36">
        <f t="shared" si="217"/>
        <v>0</v>
      </c>
      <c r="S4619" s="36">
        <f t="shared" si="218"/>
        <v>0</v>
      </c>
    </row>
    <row r="4620" spans="1:19" x14ac:dyDescent="0.25">
      <c r="A4620" s="101">
        <f>'DETALLE DE CONEXIONES'!P4620</f>
        <v>0</v>
      </c>
      <c r="B4620" s="36">
        <f>'DETALLE DE CONEXIONES'!I4620</f>
        <v>0</v>
      </c>
      <c r="C4620" s="36">
        <f>'DETALLE DE CONEXIONES'!BB4620</f>
        <v>0</v>
      </c>
      <c r="D4620" s="36">
        <f>'DETALLE DE CONEXIONES'!E4620</f>
        <v>0</v>
      </c>
      <c r="E4620" s="36">
        <f t="shared" si="216"/>
        <v>1</v>
      </c>
      <c r="F4620" s="36">
        <f>IFERROR(LIMPIA('DETALLE DE CONEXIONES'!N4620,1),0)</f>
        <v>0</v>
      </c>
      <c r="G4620" s="36" t="str">
        <f>LEFT('DETALLE DE CONEXIONES'!BE4620,3)</f>
        <v/>
      </c>
      <c r="H4620" s="36" t="str">
        <f>RIGHT('DETALLE DE CONEXIONES'!AK4620,2)</f>
        <v/>
      </c>
      <c r="I4620" s="36" t="str">
        <f>LEFT('DETALLE DE CONEXIONES'!AK4620,3)</f>
        <v/>
      </c>
      <c r="J4620" s="36" t="str">
        <f>LEFT('DETALLE DE CONEXIONES'!M4620,3)</f>
        <v/>
      </c>
      <c r="K4620" s="36" t="str">
        <f>IF(LEN('DETALLE DE CONEXIONES'!M4620)&lt;12,(RIGHT('DETALLE DE CONEXIONES'!M4620,5)),(RIGHT('DETALLE DE CONEXIONES'!M4620,6)))</f>
        <v/>
      </c>
      <c r="L4620" s="36">
        <f>IF(C4620="Saliente Local",(IFERROR((LIMPIA(J4620,1)),0)),0)</f>
        <v>0</v>
      </c>
      <c r="M4620" s="36">
        <f>IF(C4620="Saliente Nacional",(IFERROR((LIMPIA(J4620,1)),0)),0)</f>
        <v>0</v>
      </c>
      <c r="N4620" s="36">
        <f>IF(C4620="Saliente Internacional",(IFERROR((LIMPIA(J4620,1)),0)),0)</f>
        <v>0</v>
      </c>
      <c r="O4620" s="36">
        <f>IF(C4620="Saliente Local",(IFERROR((LIMPIA(K4620,1)),0)),0)</f>
        <v>0</v>
      </c>
      <c r="P4620" s="36">
        <f>IF(C4620="Saliente Nacional",(IFERROR((LIMPIA(K4620,1)),0)),0)</f>
        <v>0</v>
      </c>
      <c r="Q4620" s="36">
        <f>IF(C4620="Saliente Internacional",(IFERROR((LIMPIA(K4620,1)),0)),0)</f>
        <v>0</v>
      </c>
      <c r="R4620" s="36">
        <f t="shared" si="217"/>
        <v>0</v>
      </c>
      <c r="S4620" s="36">
        <f t="shared" si="218"/>
        <v>0</v>
      </c>
    </row>
    <row r="4621" spans="1:19" x14ac:dyDescent="0.25">
      <c r="A4621" s="101">
        <f>'DETALLE DE CONEXIONES'!P4621</f>
        <v>0</v>
      </c>
      <c r="B4621" s="36">
        <f>'DETALLE DE CONEXIONES'!I4621</f>
        <v>0</v>
      </c>
      <c r="C4621" s="36">
        <f>'DETALLE DE CONEXIONES'!BB4621</f>
        <v>0</v>
      </c>
      <c r="D4621" s="36">
        <f>'DETALLE DE CONEXIONES'!E4621</f>
        <v>0</v>
      </c>
      <c r="E4621" s="36">
        <f t="shared" si="216"/>
        <v>1</v>
      </c>
      <c r="F4621" s="36">
        <f>IFERROR(LIMPIA('DETALLE DE CONEXIONES'!N4621,1),0)</f>
        <v>0</v>
      </c>
      <c r="G4621" s="36" t="str">
        <f>LEFT('DETALLE DE CONEXIONES'!BE4621,3)</f>
        <v/>
      </c>
      <c r="H4621" s="36" t="str">
        <f>RIGHT('DETALLE DE CONEXIONES'!AK4621,2)</f>
        <v/>
      </c>
      <c r="I4621" s="36" t="str">
        <f>LEFT('DETALLE DE CONEXIONES'!AK4621,3)</f>
        <v/>
      </c>
      <c r="J4621" s="36" t="str">
        <f>LEFT('DETALLE DE CONEXIONES'!M4621,3)</f>
        <v/>
      </c>
      <c r="K4621" s="36" t="str">
        <f>IF(LEN('DETALLE DE CONEXIONES'!M4621)&lt;12,(RIGHT('DETALLE DE CONEXIONES'!M4621,5)),(RIGHT('DETALLE DE CONEXIONES'!M4621,6)))</f>
        <v/>
      </c>
      <c r="L4621" s="36">
        <f>IF(C4621="Saliente Local",(IFERROR((LIMPIA(J4621,1)),0)),0)</f>
        <v>0</v>
      </c>
      <c r="M4621" s="36">
        <f>IF(C4621="Saliente Nacional",(IFERROR((LIMPIA(J4621,1)),0)),0)</f>
        <v>0</v>
      </c>
      <c r="N4621" s="36">
        <f>IF(C4621="Saliente Internacional",(IFERROR((LIMPIA(J4621,1)),0)),0)</f>
        <v>0</v>
      </c>
      <c r="O4621" s="36">
        <f>IF(C4621="Saliente Local",(IFERROR((LIMPIA(K4621,1)),0)),0)</f>
        <v>0</v>
      </c>
      <c r="P4621" s="36">
        <f>IF(C4621="Saliente Nacional",(IFERROR((LIMPIA(K4621,1)),0)),0)</f>
        <v>0</v>
      </c>
      <c r="Q4621" s="36">
        <f>IF(C4621="Saliente Internacional",(IFERROR((LIMPIA(K4621,1)),0)),0)</f>
        <v>0</v>
      </c>
      <c r="R4621" s="36">
        <f t="shared" si="217"/>
        <v>0</v>
      </c>
      <c r="S4621" s="36">
        <f t="shared" si="218"/>
        <v>0</v>
      </c>
    </row>
    <row r="4622" spans="1:19" x14ac:dyDescent="0.25">
      <c r="A4622" s="101">
        <f>'DETALLE DE CONEXIONES'!P4622</f>
        <v>0</v>
      </c>
      <c r="B4622" s="36">
        <f>'DETALLE DE CONEXIONES'!I4622</f>
        <v>0</v>
      </c>
      <c r="C4622" s="36">
        <f>'DETALLE DE CONEXIONES'!BB4622</f>
        <v>0</v>
      </c>
      <c r="D4622" s="36">
        <f>'DETALLE DE CONEXIONES'!E4622</f>
        <v>0</v>
      </c>
      <c r="E4622" s="36">
        <f t="shared" si="216"/>
        <v>1</v>
      </c>
      <c r="F4622" s="36">
        <f>IFERROR(LIMPIA('DETALLE DE CONEXIONES'!N4622,1),0)</f>
        <v>0</v>
      </c>
      <c r="G4622" s="36" t="str">
        <f>LEFT('DETALLE DE CONEXIONES'!BE4622,3)</f>
        <v/>
      </c>
      <c r="H4622" s="36" t="str">
        <f>RIGHT('DETALLE DE CONEXIONES'!AK4622,2)</f>
        <v/>
      </c>
      <c r="I4622" s="36" t="str">
        <f>LEFT('DETALLE DE CONEXIONES'!AK4622,3)</f>
        <v/>
      </c>
      <c r="J4622" s="36" t="str">
        <f>LEFT('DETALLE DE CONEXIONES'!M4622,3)</f>
        <v/>
      </c>
      <c r="K4622" s="36" t="str">
        <f>IF(LEN('DETALLE DE CONEXIONES'!M4622)&lt;12,(RIGHT('DETALLE DE CONEXIONES'!M4622,5)),(RIGHT('DETALLE DE CONEXIONES'!M4622,6)))</f>
        <v/>
      </c>
      <c r="L4622" s="36">
        <f>IF(C4622="Saliente Local",(IFERROR((LIMPIA(J4622,1)),0)),0)</f>
        <v>0</v>
      </c>
      <c r="M4622" s="36">
        <f>IF(C4622="Saliente Nacional",(IFERROR((LIMPIA(J4622,1)),0)),0)</f>
        <v>0</v>
      </c>
      <c r="N4622" s="36">
        <f>IF(C4622="Saliente Internacional",(IFERROR((LIMPIA(J4622,1)),0)),0)</f>
        <v>0</v>
      </c>
      <c r="O4622" s="36">
        <f>IF(C4622="Saliente Local",(IFERROR((LIMPIA(K4622,1)),0)),0)</f>
        <v>0</v>
      </c>
      <c r="P4622" s="36">
        <f>IF(C4622="Saliente Nacional",(IFERROR((LIMPIA(K4622,1)),0)),0)</f>
        <v>0</v>
      </c>
      <c r="Q4622" s="36">
        <f>IF(C4622="Saliente Internacional",(IFERROR((LIMPIA(K4622,1)),0)),0)</f>
        <v>0</v>
      </c>
      <c r="R4622" s="36">
        <f t="shared" si="217"/>
        <v>0</v>
      </c>
      <c r="S4622" s="36">
        <f t="shared" si="218"/>
        <v>0</v>
      </c>
    </row>
    <row r="4623" spans="1:19" x14ac:dyDescent="0.25">
      <c r="A4623" s="101">
        <f>'DETALLE DE CONEXIONES'!P4623</f>
        <v>0</v>
      </c>
      <c r="B4623" s="36">
        <f>'DETALLE DE CONEXIONES'!I4623</f>
        <v>0</v>
      </c>
      <c r="C4623" s="36">
        <f>'DETALLE DE CONEXIONES'!BB4623</f>
        <v>0</v>
      </c>
      <c r="D4623" s="36">
        <f>'DETALLE DE CONEXIONES'!E4623</f>
        <v>0</v>
      </c>
      <c r="E4623" s="36">
        <f t="shared" si="216"/>
        <v>1</v>
      </c>
      <c r="F4623" s="36">
        <f>IFERROR(LIMPIA('DETALLE DE CONEXIONES'!N4623,1),0)</f>
        <v>0</v>
      </c>
      <c r="G4623" s="36" t="str">
        <f>LEFT('DETALLE DE CONEXIONES'!BE4623,3)</f>
        <v/>
      </c>
      <c r="H4623" s="36" t="str">
        <f>RIGHT('DETALLE DE CONEXIONES'!AK4623,2)</f>
        <v/>
      </c>
      <c r="I4623" s="36" t="str">
        <f>LEFT('DETALLE DE CONEXIONES'!AK4623,3)</f>
        <v/>
      </c>
      <c r="J4623" s="36" t="str">
        <f>LEFT('DETALLE DE CONEXIONES'!M4623,3)</f>
        <v/>
      </c>
      <c r="K4623" s="36" t="str">
        <f>IF(LEN('DETALLE DE CONEXIONES'!M4623)&lt;12,(RIGHT('DETALLE DE CONEXIONES'!M4623,5)),(RIGHT('DETALLE DE CONEXIONES'!M4623,6)))</f>
        <v/>
      </c>
      <c r="L4623" s="36">
        <f>IF(C4623="Saliente Local",(IFERROR((LIMPIA(J4623,1)),0)),0)</f>
        <v>0</v>
      </c>
      <c r="M4623" s="36">
        <f>IF(C4623="Saliente Nacional",(IFERROR((LIMPIA(J4623,1)),0)),0)</f>
        <v>0</v>
      </c>
      <c r="N4623" s="36">
        <f>IF(C4623="Saliente Internacional",(IFERROR((LIMPIA(J4623,1)),0)),0)</f>
        <v>0</v>
      </c>
      <c r="O4623" s="36">
        <f>IF(C4623="Saliente Local",(IFERROR((LIMPIA(K4623,1)),0)),0)</f>
        <v>0</v>
      </c>
      <c r="P4623" s="36">
        <f>IF(C4623="Saliente Nacional",(IFERROR((LIMPIA(K4623,1)),0)),0)</f>
        <v>0</v>
      </c>
      <c r="Q4623" s="36">
        <f>IF(C4623="Saliente Internacional",(IFERROR((LIMPIA(K4623,1)),0)),0)</f>
        <v>0</v>
      </c>
      <c r="R4623" s="36">
        <f t="shared" si="217"/>
        <v>0</v>
      </c>
      <c r="S4623" s="36">
        <f t="shared" si="218"/>
        <v>0</v>
      </c>
    </row>
    <row r="4624" spans="1:19" x14ac:dyDescent="0.25">
      <c r="A4624" s="101">
        <f>'DETALLE DE CONEXIONES'!P4624</f>
        <v>0</v>
      </c>
      <c r="B4624" s="36">
        <f>'DETALLE DE CONEXIONES'!I4624</f>
        <v>0</v>
      </c>
      <c r="C4624" s="36">
        <f>'DETALLE DE CONEXIONES'!BB4624</f>
        <v>0</v>
      </c>
      <c r="D4624" s="36">
        <f>'DETALLE DE CONEXIONES'!E4624</f>
        <v>0</v>
      </c>
      <c r="E4624" s="36">
        <f t="shared" si="216"/>
        <v>1</v>
      </c>
      <c r="F4624" s="36">
        <f>IFERROR(LIMPIA('DETALLE DE CONEXIONES'!N4624,1),0)</f>
        <v>0</v>
      </c>
      <c r="G4624" s="36" t="str">
        <f>LEFT('DETALLE DE CONEXIONES'!BE4624,3)</f>
        <v/>
      </c>
      <c r="H4624" s="36" t="str">
        <f>RIGHT('DETALLE DE CONEXIONES'!AK4624,2)</f>
        <v/>
      </c>
      <c r="I4624" s="36" t="str">
        <f>LEFT('DETALLE DE CONEXIONES'!AK4624,3)</f>
        <v/>
      </c>
      <c r="J4624" s="36" t="str">
        <f>LEFT('DETALLE DE CONEXIONES'!M4624,3)</f>
        <v/>
      </c>
      <c r="K4624" s="36" t="str">
        <f>IF(LEN('DETALLE DE CONEXIONES'!M4624)&lt;12,(RIGHT('DETALLE DE CONEXIONES'!M4624,5)),(RIGHT('DETALLE DE CONEXIONES'!M4624,6)))</f>
        <v/>
      </c>
      <c r="L4624" s="36">
        <f>IF(C4624="Saliente Local",(IFERROR((LIMPIA(J4624,1)),0)),0)</f>
        <v>0</v>
      </c>
      <c r="M4624" s="36">
        <f>IF(C4624="Saliente Nacional",(IFERROR((LIMPIA(J4624,1)),0)),0)</f>
        <v>0</v>
      </c>
      <c r="N4624" s="36">
        <f>IF(C4624="Saliente Internacional",(IFERROR((LIMPIA(J4624,1)),0)),0)</f>
        <v>0</v>
      </c>
      <c r="O4624" s="36">
        <f>IF(C4624="Saliente Local",(IFERROR((LIMPIA(K4624,1)),0)),0)</f>
        <v>0</v>
      </c>
      <c r="P4624" s="36">
        <f>IF(C4624="Saliente Nacional",(IFERROR((LIMPIA(K4624,1)),0)),0)</f>
        <v>0</v>
      </c>
      <c r="Q4624" s="36">
        <f>IF(C4624="Saliente Internacional",(IFERROR((LIMPIA(K4624,1)),0)),0)</f>
        <v>0</v>
      </c>
      <c r="R4624" s="36">
        <f t="shared" si="217"/>
        <v>0</v>
      </c>
      <c r="S4624" s="36">
        <f t="shared" si="218"/>
        <v>0</v>
      </c>
    </row>
    <row r="4625" spans="1:19" x14ac:dyDescent="0.25">
      <c r="A4625" s="101">
        <f>'DETALLE DE CONEXIONES'!P4625</f>
        <v>0</v>
      </c>
      <c r="B4625" s="36">
        <f>'DETALLE DE CONEXIONES'!I4625</f>
        <v>0</v>
      </c>
      <c r="C4625" s="36">
        <f>'DETALLE DE CONEXIONES'!BB4625</f>
        <v>0</v>
      </c>
      <c r="D4625" s="36">
        <f>'DETALLE DE CONEXIONES'!E4625</f>
        <v>0</v>
      </c>
      <c r="E4625" s="36">
        <f t="shared" si="216"/>
        <v>1</v>
      </c>
      <c r="F4625" s="36">
        <f>IFERROR(LIMPIA('DETALLE DE CONEXIONES'!N4625,1),0)</f>
        <v>0</v>
      </c>
      <c r="G4625" s="36" t="str">
        <f>LEFT('DETALLE DE CONEXIONES'!BE4625,3)</f>
        <v/>
      </c>
      <c r="H4625" s="36" t="str">
        <f>RIGHT('DETALLE DE CONEXIONES'!AK4625,2)</f>
        <v/>
      </c>
      <c r="I4625" s="36" t="str">
        <f>LEFT('DETALLE DE CONEXIONES'!AK4625,3)</f>
        <v/>
      </c>
      <c r="J4625" s="36" t="str">
        <f>LEFT('DETALLE DE CONEXIONES'!M4625,3)</f>
        <v/>
      </c>
      <c r="K4625" s="36" t="str">
        <f>IF(LEN('DETALLE DE CONEXIONES'!M4625)&lt;12,(RIGHT('DETALLE DE CONEXIONES'!M4625,5)),(RIGHT('DETALLE DE CONEXIONES'!M4625,6)))</f>
        <v/>
      </c>
      <c r="L4625" s="36">
        <f>IF(C4625="Saliente Local",(IFERROR((LIMPIA(J4625,1)),0)),0)</f>
        <v>0</v>
      </c>
      <c r="M4625" s="36">
        <f>IF(C4625="Saliente Nacional",(IFERROR((LIMPIA(J4625,1)),0)),0)</f>
        <v>0</v>
      </c>
      <c r="N4625" s="36">
        <f>IF(C4625="Saliente Internacional",(IFERROR((LIMPIA(J4625,1)),0)),0)</f>
        <v>0</v>
      </c>
      <c r="O4625" s="36">
        <f>IF(C4625="Saliente Local",(IFERROR((LIMPIA(K4625,1)),0)),0)</f>
        <v>0</v>
      </c>
      <c r="P4625" s="36">
        <f>IF(C4625="Saliente Nacional",(IFERROR((LIMPIA(K4625,1)),0)),0)</f>
        <v>0</v>
      </c>
      <c r="Q4625" s="36">
        <f>IF(C4625="Saliente Internacional",(IFERROR((LIMPIA(K4625,1)),0)),0)</f>
        <v>0</v>
      </c>
      <c r="R4625" s="36">
        <f t="shared" si="217"/>
        <v>0</v>
      </c>
      <c r="S4625" s="36">
        <f t="shared" si="218"/>
        <v>0</v>
      </c>
    </row>
    <row r="4626" spans="1:19" x14ac:dyDescent="0.25">
      <c r="A4626" s="101">
        <f>'DETALLE DE CONEXIONES'!P4626</f>
        <v>0</v>
      </c>
      <c r="B4626" s="36">
        <f>'DETALLE DE CONEXIONES'!I4626</f>
        <v>0</v>
      </c>
      <c r="C4626" s="36">
        <f>'DETALLE DE CONEXIONES'!BB4626</f>
        <v>0</v>
      </c>
      <c r="D4626" s="36">
        <f>'DETALLE DE CONEXIONES'!E4626</f>
        <v>0</v>
      </c>
      <c r="E4626" s="36">
        <f t="shared" si="216"/>
        <v>1</v>
      </c>
      <c r="F4626" s="36">
        <f>IFERROR(LIMPIA('DETALLE DE CONEXIONES'!N4626,1),0)</f>
        <v>0</v>
      </c>
      <c r="G4626" s="36" t="str">
        <f>LEFT('DETALLE DE CONEXIONES'!BE4626,3)</f>
        <v/>
      </c>
      <c r="H4626" s="36" t="str">
        <f>RIGHT('DETALLE DE CONEXIONES'!AK4626,2)</f>
        <v/>
      </c>
      <c r="I4626" s="36" t="str">
        <f>LEFT('DETALLE DE CONEXIONES'!AK4626,3)</f>
        <v/>
      </c>
      <c r="J4626" s="36" t="str">
        <f>LEFT('DETALLE DE CONEXIONES'!M4626,3)</f>
        <v/>
      </c>
      <c r="K4626" s="36" t="str">
        <f>IF(LEN('DETALLE DE CONEXIONES'!M4626)&lt;12,(RIGHT('DETALLE DE CONEXIONES'!M4626,5)),(RIGHT('DETALLE DE CONEXIONES'!M4626,6)))</f>
        <v/>
      </c>
      <c r="L4626" s="36">
        <f>IF(C4626="Saliente Local",(IFERROR((LIMPIA(J4626,1)),0)),0)</f>
        <v>0</v>
      </c>
      <c r="M4626" s="36">
        <f>IF(C4626="Saliente Nacional",(IFERROR((LIMPIA(J4626,1)),0)),0)</f>
        <v>0</v>
      </c>
      <c r="N4626" s="36">
        <f>IF(C4626="Saliente Internacional",(IFERROR((LIMPIA(J4626,1)),0)),0)</f>
        <v>0</v>
      </c>
      <c r="O4626" s="36">
        <f>IF(C4626="Saliente Local",(IFERROR((LIMPIA(K4626,1)),0)),0)</f>
        <v>0</v>
      </c>
      <c r="P4626" s="36">
        <f>IF(C4626="Saliente Nacional",(IFERROR((LIMPIA(K4626,1)),0)),0)</f>
        <v>0</v>
      </c>
      <c r="Q4626" s="36">
        <f>IF(C4626="Saliente Internacional",(IFERROR((LIMPIA(K4626,1)),0)),0)</f>
        <v>0</v>
      </c>
      <c r="R4626" s="36">
        <f t="shared" si="217"/>
        <v>0</v>
      </c>
      <c r="S4626" s="36">
        <f t="shared" si="218"/>
        <v>0</v>
      </c>
    </row>
    <row r="4627" spans="1:19" x14ac:dyDescent="0.25">
      <c r="A4627" s="101">
        <f>'DETALLE DE CONEXIONES'!P4627</f>
        <v>0</v>
      </c>
      <c r="B4627" s="36">
        <f>'DETALLE DE CONEXIONES'!I4627</f>
        <v>0</v>
      </c>
      <c r="C4627" s="36">
        <f>'DETALLE DE CONEXIONES'!BB4627</f>
        <v>0</v>
      </c>
      <c r="D4627" s="36">
        <f>'DETALLE DE CONEXIONES'!E4627</f>
        <v>0</v>
      </c>
      <c r="E4627" s="36">
        <f t="shared" si="216"/>
        <v>1</v>
      </c>
      <c r="F4627" s="36">
        <f>IFERROR(LIMPIA('DETALLE DE CONEXIONES'!N4627,1),0)</f>
        <v>0</v>
      </c>
      <c r="G4627" s="36" t="str">
        <f>LEFT('DETALLE DE CONEXIONES'!BE4627,3)</f>
        <v/>
      </c>
      <c r="H4627" s="36" t="str">
        <f>RIGHT('DETALLE DE CONEXIONES'!AK4627,2)</f>
        <v/>
      </c>
      <c r="I4627" s="36" t="str">
        <f>LEFT('DETALLE DE CONEXIONES'!AK4627,3)</f>
        <v/>
      </c>
      <c r="J4627" s="36" t="str">
        <f>LEFT('DETALLE DE CONEXIONES'!M4627,3)</f>
        <v/>
      </c>
      <c r="K4627" s="36" t="str">
        <f>IF(LEN('DETALLE DE CONEXIONES'!M4627)&lt;12,(RIGHT('DETALLE DE CONEXIONES'!M4627,5)),(RIGHT('DETALLE DE CONEXIONES'!M4627,6)))</f>
        <v/>
      </c>
      <c r="L4627" s="36">
        <f>IF(C4627="Saliente Local",(IFERROR((LIMPIA(J4627,1)),0)),0)</f>
        <v>0</v>
      </c>
      <c r="M4627" s="36">
        <f>IF(C4627="Saliente Nacional",(IFERROR((LIMPIA(J4627,1)),0)),0)</f>
        <v>0</v>
      </c>
      <c r="N4627" s="36">
        <f>IF(C4627="Saliente Internacional",(IFERROR((LIMPIA(J4627,1)),0)),0)</f>
        <v>0</v>
      </c>
      <c r="O4627" s="36">
        <f>IF(C4627="Saliente Local",(IFERROR((LIMPIA(K4627,1)),0)),0)</f>
        <v>0</v>
      </c>
      <c r="P4627" s="36">
        <f>IF(C4627="Saliente Nacional",(IFERROR((LIMPIA(K4627,1)),0)),0)</f>
        <v>0</v>
      </c>
      <c r="Q4627" s="36">
        <f>IF(C4627="Saliente Internacional",(IFERROR((LIMPIA(K4627,1)),0)),0)</f>
        <v>0</v>
      </c>
      <c r="R4627" s="36">
        <f t="shared" si="217"/>
        <v>0</v>
      </c>
      <c r="S4627" s="36">
        <f t="shared" si="218"/>
        <v>0</v>
      </c>
    </row>
    <row r="4628" spans="1:19" x14ac:dyDescent="0.25">
      <c r="A4628" s="101">
        <f>'DETALLE DE CONEXIONES'!P4628</f>
        <v>0</v>
      </c>
      <c r="B4628" s="36">
        <f>'DETALLE DE CONEXIONES'!I4628</f>
        <v>0</v>
      </c>
      <c r="C4628" s="36">
        <f>'DETALLE DE CONEXIONES'!BB4628</f>
        <v>0</v>
      </c>
      <c r="D4628" s="36">
        <f>'DETALLE DE CONEXIONES'!E4628</f>
        <v>0</v>
      </c>
      <c r="E4628" s="36">
        <f t="shared" si="216"/>
        <v>1</v>
      </c>
      <c r="F4628" s="36">
        <f>IFERROR(LIMPIA('DETALLE DE CONEXIONES'!N4628,1),0)</f>
        <v>0</v>
      </c>
      <c r="G4628" s="36" t="str">
        <f>LEFT('DETALLE DE CONEXIONES'!BE4628,3)</f>
        <v/>
      </c>
      <c r="H4628" s="36" t="str">
        <f>RIGHT('DETALLE DE CONEXIONES'!AK4628,2)</f>
        <v/>
      </c>
      <c r="I4628" s="36" t="str">
        <f>LEFT('DETALLE DE CONEXIONES'!AK4628,3)</f>
        <v/>
      </c>
      <c r="J4628" s="36" t="str">
        <f>LEFT('DETALLE DE CONEXIONES'!M4628,3)</f>
        <v/>
      </c>
      <c r="K4628" s="36" t="str">
        <f>IF(LEN('DETALLE DE CONEXIONES'!M4628)&lt;12,(RIGHT('DETALLE DE CONEXIONES'!M4628,5)),(RIGHT('DETALLE DE CONEXIONES'!M4628,6)))</f>
        <v/>
      </c>
      <c r="L4628" s="36">
        <f>IF(C4628="Saliente Local",(IFERROR((LIMPIA(J4628,1)),0)),0)</f>
        <v>0</v>
      </c>
      <c r="M4628" s="36">
        <f>IF(C4628="Saliente Nacional",(IFERROR((LIMPIA(J4628,1)),0)),0)</f>
        <v>0</v>
      </c>
      <c r="N4628" s="36">
        <f>IF(C4628="Saliente Internacional",(IFERROR((LIMPIA(J4628,1)),0)),0)</f>
        <v>0</v>
      </c>
      <c r="O4628" s="36">
        <f>IF(C4628="Saliente Local",(IFERROR((LIMPIA(K4628,1)),0)),0)</f>
        <v>0</v>
      </c>
      <c r="P4628" s="36">
        <f>IF(C4628="Saliente Nacional",(IFERROR((LIMPIA(K4628,1)),0)),0)</f>
        <v>0</v>
      </c>
      <c r="Q4628" s="36">
        <f>IF(C4628="Saliente Internacional",(IFERROR((LIMPIA(K4628,1)),0)),0)</f>
        <v>0</v>
      </c>
      <c r="R4628" s="36">
        <f t="shared" si="217"/>
        <v>0</v>
      </c>
      <c r="S4628" s="36">
        <f t="shared" si="218"/>
        <v>0</v>
      </c>
    </row>
    <row r="4629" spans="1:19" x14ac:dyDescent="0.25">
      <c r="A4629" s="101">
        <f>'DETALLE DE CONEXIONES'!P4629</f>
        <v>0</v>
      </c>
      <c r="B4629" s="36">
        <f>'DETALLE DE CONEXIONES'!I4629</f>
        <v>0</v>
      </c>
      <c r="C4629" s="36">
        <f>'DETALLE DE CONEXIONES'!BB4629</f>
        <v>0</v>
      </c>
      <c r="D4629" s="36">
        <f>'DETALLE DE CONEXIONES'!E4629</f>
        <v>0</v>
      </c>
      <c r="E4629" s="36">
        <f t="shared" si="216"/>
        <v>1</v>
      </c>
      <c r="F4629" s="36">
        <f>IFERROR(LIMPIA('DETALLE DE CONEXIONES'!N4629,1),0)</f>
        <v>0</v>
      </c>
      <c r="G4629" s="36" t="str">
        <f>LEFT('DETALLE DE CONEXIONES'!BE4629,3)</f>
        <v/>
      </c>
      <c r="H4629" s="36" t="str">
        <f>RIGHT('DETALLE DE CONEXIONES'!AK4629,2)</f>
        <v/>
      </c>
      <c r="I4629" s="36" t="str">
        <f>LEFT('DETALLE DE CONEXIONES'!AK4629,3)</f>
        <v/>
      </c>
      <c r="J4629" s="36" t="str">
        <f>LEFT('DETALLE DE CONEXIONES'!M4629,3)</f>
        <v/>
      </c>
      <c r="K4629" s="36" t="str">
        <f>IF(LEN('DETALLE DE CONEXIONES'!M4629)&lt;12,(RIGHT('DETALLE DE CONEXIONES'!M4629,5)),(RIGHT('DETALLE DE CONEXIONES'!M4629,6)))</f>
        <v/>
      </c>
      <c r="L4629" s="36">
        <f>IF(C4629="Saliente Local",(IFERROR((LIMPIA(J4629,1)),0)),0)</f>
        <v>0</v>
      </c>
      <c r="M4629" s="36">
        <f>IF(C4629="Saliente Nacional",(IFERROR((LIMPIA(J4629,1)),0)),0)</f>
        <v>0</v>
      </c>
      <c r="N4629" s="36">
        <f>IF(C4629="Saliente Internacional",(IFERROR((LIMPIA(J4629,1)),0)),0)</f>
        <v>0</v>
      </c>
      <c r="O4629" s="36">
        <f>IF(C4629="Saliente Local",(IFERROR((LIMPIA(K4629,1)),0)),0)</f>
        <v>0</v>
      </c>
      <c r="P4629" s="36">
        <f>IF(C4629="Saliente Nacional",(IFERROR((LIMPIA(K4629,1)),0)),0)</f>
        <v>0</v>
      </c>
      <c r="Q4629" s="36">
        <f>IF(C4629="Saliente Internacional",(IFERROR((LIMPIA(K4629,1)),0)),0)</f>
        <v>0</v>
      </c>
      <c r="R4629" s="36">
        <f t="shared" si="217"/>
        <v>0</v>
      </c>
      <c r="S4629" s="36">
        <f t="shared" si="218"/>
        <v>0</v>
      </c>
    </row>
    <row r="4630" spans="1:19" x14ac:dyDescent="0.25">
      <c r="A4630" s="101">
        <f>'DETALLE DE CONEXIONES'!P4630</f>
        <v>0</v>
      </c>
      <c r="B4630" s="36">
        <f>'DETALLE DE CONEXIONES'!I4630</f>
        <v>0</v>
      </c>
      <c r="C4630" s="36">
        <f>'DETALLE DE CONEXIONES'!BB4630</f>
        <v>0</v>
      </c>
      <c r="D4630" s="36">
        <f>'DETALLE DE CONEXIONES'!E4630</f>
        <v>0</v>
      </c>
      <c r="E4630" s="36">
        <f t="shared" si="216"/>
        <v>1</v>
      </c>
      <c r="F4630" s="36">
        <f>IFERROR(LIMPIA('DETALLE DE CONEXIONES'!N4630,1),0)</f>
        <v>0</v>
      </c>
      <c r="G4630" s="36" t="str">
        <f>LEFT('DETALLE DE CONEXIONES'!BE4630,3)</f>
        <v/>
      </c>
      <c r="H4630" s="36" t="str">
        <f>RIGHT('DETALLE DE CONEXIONES'!AK4630,2)</f>
        <v/>
      </c>
      <c r="I4630" s="36" t="str">
        <f>LEFT('DETALLE DE CONEXIONES'!AK4630,3)</f>
        <v/>
      </c>
      <c r="J4630" s="36" t="str">
        <f>LEFT('DETALLE DE CONEXIONES'!M4630,3)</f>
        <v/>
      </c>
      <c r="K4630" s="36" t="str">
        <f>IF(LEN('DETALLE DE CONEXIONES'!M4630)&lt;12,(RIGHT('DETALLE DE CONEXIONES'!M4630,5)),(RIGHT('DETALLE DE CONEXIONES'!M4630,6)))</f>
        <v/>
      </c>
      <c r="L4630" s="36">
        <f>IF(C4630="Saliente Local",(IFERROR((LIMPIA(J4630,1)),0)),0)</f>
        <v>0</v>
      </c>
      <c r="M4630" s="36">
        <f>IF(C4630="Saliente Nacional",(IFERROR((LIMPIA(J4630,1)),0)),0)</f>
        <v>0</v>
      </c>
      <c r="N4630" s="36">
        <f>IF(C4630="Saliente Internacional",(IFERROR((LIMPIA(J4630,1)),0)),0)</f>
        <v>0</v>
      </c>
      <c r="O4630" s="36">
        <f>IF(C4630="Saliente Local",(IFERROR((LIMPIA(K4630,1)),0)),0)</f>
        <v>0</v>
      </c>
      <c r="P4630" s="36">
        <f>IF(C4630="Saliente Nacional",(IFERROR((LIMPIA(K4630,1)),0)),0)</f>
        <v>0</v>
      </c>
      <c r="Q4630" s="36">
        <f>IF(C4630="Saliente Internacional",(IFERROR((LIMPIA(K4630,1)),0)),0)</f>
        <v>0</v>
      </c>
      <c r="R4630" s="36">
        <f t="shared" si="217"/>
        <v>0</v>
      </c>
      <c r="S4630" s="36">
        <f t="shared" si="218"/>
        <v>0</v>
      </c>
    </row>
    <row r="4631" spans="1:19" x14ac:dyDescent="0.25">
      <c r="A4631" s="101">
        <f>'DETALLE DE CONEXIONES'!P4631</f>
        <v>0</v>
      </c>
      <c r="B4631" s="36">
        <f>'DETALLE DE CONEXIONES'!I4631</f>
        <v>0</v>
      </c>
      <c r="C4631" s="36">
        <f>'DETALLE DE CONEXIONES'!BB4631</f>
        <v>0</v>
      </c>
      <c r="D4631" s="36">
        <f>'DETALLE DE CONEXIONES'!E4631</f>
        <v>0</v>
      </c>
      <c r="E4631" s="36">
        <f t="shared" si="216"/>
        <v>1</v>
      </c>
      <c r="F4631" s="36">
        <f>IFERROR(LIMPIA('DETALLE DE CONEXIONES'!N4631,1),0)</f>
        <v>0</v>
      </c>
      <c r="G4631" s="36" t="str">
        <f>LEFT('DETALLE DE CONEXIONES'!BE4631,3)</f>
        <v/>
      </c>
      <c r="H4631" s="36" t="str">
        <f>RIGHT('DETALLE DE CONEXIONES'!AK4631,2)</f>
        <v/>
      </c>
      <c r="I4631" s="36" t="str">
        <f>LEFT('DETALLE DE CONEXIONES'!AK4631,3)</f>
        <v/>
      </c>
      <c r="J4631" s="36" t="str">
        <f>LEFT('DETALLE DE CONEXIONES'!M4631,3)</f>
        <v/>
      </c>
      <c r="K4631" s="36" t="str">
        <f>IF(LEN('DETALLE DE CONEXIONES'!M4631)&lt;12,(RIGHT('DETALLE DE CONEXIONES'!M4631,5)),(RIGHT('DETALLE DE CONEXIONES'!M4631,6)))</f>
        <v/>
      </c>
      <c r="L4631" s="36">
        <f>IF(C4631="Saliente Local",(IFERROR((LIMPIA(J4631,1)),0)),0)</f>
        <v>0</v>
      </c>
      <c r="M4631" s="36">
        <f>IF(C4631="Saliente Nacional",(IFERROR((LIMPIA(J4631,1)),0)),0)</f>
        <v>0</v>
      </c>
      <c r="N4631" s="36">
        <f>IF(C4631="Saliente Internacional",(IFERROR((LIMPIA(J4631,1)),0)),0)</f>
        <v>0</v>
      </c>
      <c r="O4631" s="36">
        <f>IF(C4631="Saliente Local",(IFERROR((LIMPIA(K4631,1)),0)),0)</f>
        <v>0</v>
      </c>
      <c r="P4631" s="36">
        <f>IF(C4631="Saliente Nacional",(IFERROR((LIMPIA(K4631,1)),0)),0)</f>
        <v>0</v>
      </c>
      <c r="Q4631" s="36">
        <f>IF(C4631="Saliente Internacional",(IFERROR((LIMPIA(K4631,1)),0)),0)</f>
        <v>0</v>
      </c>
      <c r="R4631" s="36">
        <f t="shared" si="217"/>
        <v>0</v>
      </c>
      <c r="S4631" s="36">
        <f t="shared" si="218"/>
        <v>0</v>
      </c>
    </row>
    <row r="4632" spans="1:19" x14ac:dyDescent="0.25">
      <c r="A4632" s="101">
        <f>'DETALLE DE CONEXIONES'!P4632</f>
        <v>0</v>
      </c>
      <c r="B4632" s="36">
        <f>'DETALLE DE CONEXIONES'!I4632</f>
        <v>0</v>
      </c>
      <c r="C4632" s="36">
        <f>'DETALLE DE CONEXIONES'!BB4632</f>
        <v>0</v>
      </c>
      <c r="D4632" s="36">
        <f>'DETALLE DE CONEXIONES'!E4632</f>
        <v>0</v>
      </c>
      <c r="E4632" s="36">
        <f t="shared" si="216"/>
        <v>1</v>
      </c>
      <c r="F4632" s="36">
        <f>IFERROR(LIMPIA('DETALLE DE CONEXIONES'!N4632,1),0)</f>
        <v>0</v>
      </c>
      <c r="G4632" s="36" t="str">
        <f>LEFT('DETALLE DE CONEXIONES'!BE4632,3)</f>
        <v/>
      </c>
      <c r="H4632" s="36" t="str">
        <f>RIGHT('DETALLE DE CONEXIONES'!AK4632,2)</f>
        <v/>
      </c>
      <c r="I4632" s="36" t="str">
        <f>LEFT('DETALLE DE CONEXIONES'!AK4632,3)</f>
        <v/>
      </c>
      <c r="J4632" s="36" t="str">
        <f>LEFT('DETALLE DE CONEXIONES'!M4632,3)</f>
        <v/>
      </c>
      <c r="K4632" s="36" t="str">
        <f>IF(LEN('DETALLE DE CONEXIONES'!M4632)&lt;12,(RIGHT('DETALLE DE CONEXIONES'!M4632,5)),(RIGHT('DETALLE DE CONEXIONES'!M4632,6)))</f>
        <v/>
      </c>
      <c r="L4632" s="36">
        <f>IF(C4632="Saliente Local",(IFERROR((LIMPIA(J4632,1)),0)),0)</f>
        <v>0</v>
      </c>
      <c r="M4632" s="36">
        <f>IF(C4632="Saliente Nacional",(IFERROR((LIMPIA(J4632,1)),0)),0)</f>
        <v>0</v>
      </c>
      <c r="N4632" s="36">
        <f>IF(C4632="Saliente Internacional",(IFERROR((LIMPIA(J4632,1)),0)),0)</f>
        <v>0</v>
      </c>
      <c r="O4632" s="36">
        <f>IF(C4632="Saliente Local",(IFERROR((LIMPIA(K4632,1)),0)),0)</f>
        <v>0</v>
      </c>
      <c r="P4632" s="36">
        <f>IF(C4632="Saliente Nacional",(IFERROR((LIMPIA(K4632,1)),0)),0)</f>
        <v>0</v>
      </c>
      <c r="Q4632" s="36">
        <f>IF(C4632="Saliente Internacional",(IFERROR((LIMPIA(K4632,1)),0)),0)</f>
        <v>0</v>
      </c>
      <c r="R4632" s="36">
        <f t="shared" si="217"/>
        <v>0</v>
      </c>
      <c r="S4632" s="36">
        <f t="shared" si="218"/>
        <v>0</v>
      </c>
    </row>
    <row r="4633" spans="1:19" x14ac:dyDescent="0.25">
      <c r="A4633" s="101">
        <f>'DETALLE DE CONEXIONES'!P4633</f>
        <v>0</v>
      </c>
      <c r="B4633" s="36">
        <f>'DETALLE DE CONEXIONES'!I4633</f>
        <v>0</v>
      </c>
      <c r="C4633" s="36">
        <f>'DETALLE DE CONEXIONES'!BB4633</f>
        <v>0</v>
      </c>
      <c r="D4633" s="36">
        <f>'DETALLE DE CONEXIONES'!E4633</f>
        <v>0</v>
      </c>
      <c r="E4633" s="36">
        <f t="shared" si="216"/>
        <v>1</v>
      </c>
      <c r="F4633" s="36">
        <f>IFERROR(LIMPIA('DETALLE DE CONEXIONES'!N4633,1),0)</f>
        <v>0</v>
      </c>
      <c r="G4633" s="36" t="str">
        <f>LEFT('DETALLE DE CONEXIONES'!BE4633,3)</f>
        <v/>
      </c>
      <c r="H4633" s="36" t="str">
        <f>RIGHT('DETALLE DE CONEXIONES'!AK4633,2)</f>
        <v/>
      </c>
      <c r="I4633" s="36" t="str">
        <f>LEFT('DETALLE DE CONEXIONES'!AK4633,3)</f>
        <v/>
      </c>
      <c r="J4633" s="36" t="str">
        <f>LEFT('DETALLE DE CONEXIONES'!M4633,3)</f>
        <v/>
      </c>
      <c r="K4633" s="36" t="str">
        <f>IF(LEN('DETALLE DE CONEXIONES'!M4633)&lt;12,(RIGHT('DETALLE DE CONEXIONES'!M4633,5)),(RIGHT('DETALLE DE CONEXIONES'!M4633,6)))</f>
        <v/>
      </c>
      <c r="L4633" s="36">
        <f>IF(C4633="Saliente Local",(IFERROR((LIMPIA(J4633,1)),0)),0)</f>
        <v>0</v>
      </c>
      <c r="M4633" s="36">
        <f>IF(C4633="Saliente Nacional",(IFERROR((LIMPIA(J4633,1)),0)),0)</f>
        <v>0</v>
      </c>
      <c r="N4633" s="36">
        <f>IF(C4633="Saliente Internacional",(IFERROR((LIMPIA(J4633,1)),0)),0)</f>
        <v>0</v>
      </c>
      <c r="O4633" s="36">
        <f>IF(C4633="Saliente Local",(IFERROR((LIMPIA(K4633,1)),0)),0)</f>
        <v>0</v>
      </c>
      <c r="P4633" s="36">
        <f>IF(C4633="Saliente Nacional",(IFERROR((LIMPIA(K4633,1)),0)),0)</f>
        <v>0</v>
      </c>
      <c r="Q4633" s="36">
        <f>IF(C4633="Saliente Internacional",(IFERROR((LIMPIA(K4633,1)),0)),0)</f>
        <v>0</v>
      </c>
      <c r="R4633" s="36">
        <f t="shared" si="217"/>
        <v>0</v>
      </c>
      <c r="S4633" s="36">
        <f t="shared" si="218"/>
        <v>0</v>
      </c>
    </row>
    <row r="4634" spans="1:19" x14ac:dyDescent="0.25">
      <c r="A4634" s="101">
        <f>'DETALLE DE CONEXIONES'!P4634</f>
        <v>0</v>
      </c>
      <c r="B4634" s="36">
        <f>'DETALLE DE CONEXIONES'!I4634</f>
        <v>0</v>
      </c>
      <c r="C4634" s="36">
        <f>'DETALLE DE CONEXIONES'!BB4634</f>
        <v>0</v>
      </c>
      <c r="D4634" s="36">
        <f>'DETALLE DE CONEXIONES'!E4634</f>
        <v>0</v>
      </c>
      <c r="E4634" s="36">
        <f t="shared" si="216"/>
        <v>1</v>
      </c>
      <c r="F4634" s="36">
        <f>IFERROR(LIMPIA('DETALLE DE CONEXIONES'!N4634,1),0)</f>
        <v>0</v>
      </c>
      <c r="G4634" s="36" t="str">
        <f>LEFT('DETALLE DE CONEXIONES'!BE4634,3)</f>
        <v/>
      </c>
      <c r="H4634" s="36" t="str">
        <f>RIGHT('DETALLE DE CONEXIONES'!AK4634,2)</f>
        <v/>
      </c>
      <c r="I4634" s="36" t="str">
        <f>LEFT('DETALLE DE CONEXIONES'!AK4634,3)</f>
        <v/>
      </c>
      <c r="J4634" s="36" t="str">
        <f>LEFT('DETALLE DE CONEXIONES'!M4634,3)</f>
        <v/>
      </c>
      <c r="K4634" s="36" t="str">
        <f>IF(LEN('DETALLE DE CONEXIONES'!M4634)&lt;12,(RIGHT('DETALLE DE CONEXIONES'!M4634,5)),(RIGHT('DETALLE DE CONEXIONES'!M4634,6)))</f>
        <v/>
      </c>
      <c r="L4634" s="36">
        <f>IF(C4634="Saliente Local",(IFERROR((LIMPIA(J4634,1)),0)),0)</f>
        <v>0</v>
      </c>
      <c r="M4634" s="36">
        <f>IF(C4634="Saliente Nacional",(IFERROR((LIMPIA(J4634,1)),0)),0)</f>
        <v>0</v>
      </c>
      <c r="N4634" s="36">
        <f>IF(C4634="Saliente Internacional",(IFERROR((LIMPIA(J4634,1)),0)),0)</f>
        <v>0</v>
      </c>
      <c r="O4634" s="36">
        <f>IF(C4634="Saliente Local",(IFERROR((LIMPIA(K4634,1)),0)),0)</f>
        <v>0</v>
      </c>
      <c r="P4634" s="36">
        <f>IF(C4634="Saliente Nacional",(IFERROR((LIMPIA(K4634,1)),0)),0)</f>
        <v>0</v>
      </c>
      <c r="Q4634" s="36">
        <f>IF(C4634="Saliente Internacional",(IFERROR((LIMPIA(K4634,1)),0)),0)</f>
        <v>0</v>
      </c>
      <c r="R4634" s="36">
        <f t="shared" si="217"/>
        <v>0</v>
      </c>
      <c r="S4634" s="36">
        <f t="shared" si="218"/>
        <v>0</v>
      </c>
    </row>
    <row r="4635" spans="1:19" x14ac:dyDescent="0.25">
      <c r="A4635" s="101">
        <f>'DETALLE DE CONEXIONES'!P4635</f>
        <v>0</v>
      </c>
      <c r="B4635" s="36">
        <f>'DETALLE DE CONEXIONES'!I4635</f>
        <v>0</v>
      </c>
      <c r="C4635" s="36">
        <f>'DETALLE DE CONEXIONES'!BB4635</f>
        <v>0</v>
      </c>
      <c r="D4635" s="36">
        <f>'DETALLE DE CONEXIONES'!E4635</f>
        <v>0</v>
      </c>
      <c r="E4635" s="36">
        <f t="shared" si="216"/>
        <v>1</v>
      </c>
      <c r="F4635" s="36">
        <f>IFERROR(LIMPIA('DETALLE DE CONEXIONES'!N4635,1),0)</f>
        <v>0</v>
      </c>
      <c r="G4635" s="36" t="str">
        <f>LEFT('DETALLE DE CONEXIONES'!BE4635,3)</f>
        <v/>
      </c>
      <c r="H4635" s="36" t="str">
        <f>RIGHT('DETALLE DE CONEXIONES'!AK4635,2)</f>
        <v/>
      </c>
      <c r="I4635" s="36" t="str">
        <f>LEFT('DETALLE DE CONEXIONES'!AK4635,3)</f>
        <v/>
      </c>
      <c r="J4635" s="36" t="str">
        <f>LEFT('DETALLE DE CONEXIONES'!M4635,3)</f>
        <v/>
      </c>
      <c r="K4635" s="36" t="str">
        <f>IF(LEN('DETALLE DE CONEXIONES'!M4635)&lt;12,(RIGHT('DETALLE DE CONEXIONES'!M4635,5)),(RIGHT('DETALLE DE CONEXIONES'!M4635,6)))</f>
        <v/>
      </c>
      <c r="L4635" s="36">
        <f>IF(C4635="Saliente Local",(IFERROR((LIMPIA(J4635,1)),0)),0)</f>
        <v>0</v>
      </c>
      <c r="M4635" s="36">
        <f>IF(C4635="Saliente Nacional",(IFERROR((LIMPIA(J4635,1)),0)),0)</f>
        <v>0</v>
      </c>
      <c r="N4635" s="36">
        <f>IF(C4635="Saliente Internacional",(IFERROR((LIMPIA(J4635,1)),0)),0)</f>
        <v>0</v>
      </c>
      <c r="O4635" s="36">
        <f>IF(C4635="Saliente Local",(IFERROR((LIMPIA(K4635,1)),0)),0)</f>
        <v>0</v>
      </c>
      <c r="P4635" s="36">
        <f>IF(C4635="Saliente Nacional",(IFERROR((LIMPIA(K4635,1)),0)),0)</f>
        <v>0</v>
      </c>
      <c r="Q4635" s="36">
        <f>IF(C4635="Saliente Internacional",(IFERROR((LIMPIA(K4635,1)),0)),0)</f>
        <v>0</v>
      </c>
      <c r="R4635" s="36">
        <f t="shared" si="217"/>
        <v>0</v>
      </c>
      <c r="S4635" s="36">
        <f t="shared" si="218"/>
        <v>0</v>
      </c>
    </row>
    <row r="4636" spans="1:19" x14ac:dyDescent="0.25">
      <c r="A4636" s="101">
        <f>'DETALLE DE CONEXIONES'!P4636</f>
        <v>0</v>
      </c>
      <c r="B4636" s="36">
        <f>'DETALLE DE CONEXIONES'!I4636</f>
        <v>0</v>
      </c>
      <c r="C4636" s="36">
        <f>'DETALLE DE CONEXIONES'!BB4636</f>
        <v>0</v>
      </c>
      <c r="D4636" s="36">
        <f>'DETALLE DE CONEXIONES'!E4636</f>
        <v>0</v>
      </c>
      <c r="E4636" s="36">
        <f t="shared" si="216"/>
        <v>1</v>
      </c>
      <c r="F4636" s="36">
        <f>IFERROR(LIMPIA('DETALLE DE CONEXIONES'!N4636,1),0)</f>
        <v>0</v>
      </c>
      <c r="G4636" s="36" t="str">
        <f>LEFT('DETALLE DE CONEXIONES'!BE4636,3)</f>
        <v/>
      </c>
      <c r="H4636" s="36" t="str">
        <f>RIGHT('DETALLE DE CONEXIONES'!AK4636,2)</f>
        <v/>
      </c>
      <c r="I4636" s="36" t="str">
        <f>LEFT('DETALLE DE CONEXIONES'!AK4636,3)</f>
        <v/>
      </c>
      <c r="J4636" s="36" t="str">
        <f>LEFT('DETALLE DE CONEXIONES'!M4636,3)</f>
        <v/>
      </c>
      <c r="K4636" s="36" t="str">
        <f>IF(LEN('DETALLE DE CONEXIONES'!M4636)&lt;12,(RIGHT('DETALLE DE CONEXIONES'!M4636,5)),(RIGHT('DETALLE DE CONEXIONES'!M4636,6)))</f>
        <v/>
      </c>
      <c r="L4636" s="36">
        <f>IF(C4636="Saliente Local",(IFERROR((LIMPIA(J4636,1)),0)),0)</f>
        <v>0</v>
      </c>
      <c r="M4636" s="36">
        <f>IF(C4636="Saliente Nacional",(IFERROR((LIMPIA(J4636,1)),0)),0)</f>
        <v>0</v>
      </c>
      <c r="N4636" s="36">
        <f>IF(C4636="Saliente Internacional",(IFERROR((LIMPIA(J4636,1)),0)),0)</f>
        <v>0</v>
      </c>
      <c r="O4636" s="36">
        <f>IF(C4636="Saliente Local",(IFERROR((LIMPIA(K4636,1)),0)),0)</f>
        <v>0</v>
      </c>
      <c r="P4636" s="36">
        <f>IF(C4636="Saliente Nacional",(IFERROR((LIMPIA(K4636,1)),0)),0)</f>
        <v>0</v>
      </c>
      <c r="Q4636" s="36">
        <f>IF(C4636="Saliente Internacional",(IFERROR((LIMPIA(K4636,1)),0)),0)</f>
        <v>0</v>
      </c>
      <c r="R4636" s="36">
        <f t="shared" si="217"/>
        <v>0</v>
      </c>
      <c r="S4636" s="36">
        <f t="shared" si="218"/>
        <v>0</v>
      </c>
    </row>
    <row r="4637" spans="1:19" x14ac:dyDescent="0.25">
      <c r="A4637" s="101">
        <f>'DETALLE DE CONEXIONES'!P4637</f>
        <v>0</v>
      </c>
      <c r="B4637" s="36">
        <f>'DETALLE DE CONEXIONES'!I4637</f>
        <v>0</v>
      </c>
      <c r="C4637" s="36">
        <f>'DETALLE DE CONEXIONES'!BB4637</f>
        <v>0</v>
      </c>
      <c r="D4637" s="36">
        <f>'DETALLE DE CONEXIONES'!E4637</f>
        <v>0</v>
      </c>
      <c r="E4637" s="36">
        <f t="shared" si="216"/>
        <v>1</v>
      </c>
      <c r="F4637" s="36">
        <f>IFERROR(LIMPIA('DETALLE DE CONEXIONES'!N4637,1),0)</f>
        <v>0</v>
      </c>
      <c r="G4637" s="36" t="str">
        <f>LEFT('DETALLE DE CONEXIONES'!BE4637,3)</f>
        <v/>
      </c>
      <c r="H4637" s="36" t="str">
        <f>RIGHT('DETALLE DE CONEXIONES'!AK4637,2)</f>
        <v/>
      </c>
      <c r="I4637" s="36" t="str">
        <f>LEFT('DETALLE DE CONEXIONES'!AK4637,3)</f>
        <v/>
      </c>
      <c r="J4637" s="36" t="str">
        <f>LEFT('DETALLE DE CONEXIONES'!M4637,3)</f>
        <v/>
      </c>
      <c r="K4637" s="36" t="str">
        <f>IF(LEN('DETALLE DE CONEXIONES'!M4637)&lt;12,(RIGHT('DETALLE DE CONEXIONES'!M4637,5)),(RIGHT('DETALLE DE CONEXIONES'!M4637,6)))</f>
        <v/>
      </c>
      <c r="L4637" s="36">
        <f>IF(C4637="Saliente Local",(IFERROR((LIMPIA(J4637,1)),0)),0)</f>
        <v>0</v>
      </c>
      <c r="M4637" s="36">
        <f>IF(C4637="Saliente Nacional",(IFERROR((LIMPIA(J4637,1)),0)),0)</f>
        <v>0</v>
      </c>
      <c r="N4637" s="36">
        <f>IF(C4637="Saliente Internacional",(IFERROR((LIMPIA(J4637,1)),0)),0)</f>
        <v>0</v>
      </c>
      <c r="O4637" s="36">
        <f>IF(C4637="Saliente Local",(IFERROR((LIMPIA(K4637,1)),0)),0)</f>
        <v>0</v>
      </c>
      <c r="P4637" s="36">
        <f>IF(C4637="Saliente Nacional",(IFERROR((LIMPIA(K4637,1)),0)),0)</f>
        <v>0</v>
      </c>
      <c r="Q4637" s="36">
        <f>IF(C4637="Saliente Internacional",(IFERROR((LIMPIA(K4637,1)),0)),0)</f>
        <v>0</v>
      </c>
      <c r="R4637" s="36">
        <f t="shared" si="217"/>
        <v>0</v>
      </c>
      <c r="S4637" s="36">
        <f t="shared" si="218"/>
        <v>0</v>
      </c>
    </row>
    <row r="4638" spans="1:19" x14ac:dyDescent="0.25">
      <c r="A4638" s="101">
        <f>'DETALLE DE CONEXIONES'!P4638</f>
        <v>0</v>
      </c>
      <c r="B4638" s="36">
        <f>'DETALLE DE CONEXIONES'!I4638</f>
        <v>0</v>
      </c>
      <c r="C4638" s="36">
        <f>'DETALLE DE CONEXIONES'!BB4638</f>
        <v>0</v>
      </c>
      <c r="D4638" s="36">
        <f>'DETALLE DE CONEXIONES'!E4638</f>
        <v>0</v>
      </c>
      <c r="E4638" s="36">
        <f t="shared" si="216"/>
        <v>1</v>
      </c>
      <c r="F4638" s="36">
        <f>IFERROR(LIMPIA('DETALLE DE CONEXIONES'!N4638,1),0)</f>
        <v>0</v>
      </c>
      <c r="G4638" s="36" t="str">
        <f>LEFT('DETALLE DE CONEXIONES'!BE4638,3)</f>
        <v/>
      </c>
      <c r="H4638" s="36" t="str">
        <f>RIGHT('DETALLE DE CONEXIONES'!AK4638,2)</f>
        <v/>
      </c>
      <c r="I4638" s="36" t="str">
        <f>LEFT('DETALLE DE CONEXIONES'!AK4638,3)</f>
        <v/>
      </c>
      <c r="J4638" s="36" t="str">
        <f>LEFT('DETALLE DE CONEXIONES'!M4638,3)</f>
        <v/>
      </c>
      <c r="K4638" s="36" t="str">
        <f>IF(LEN('DETALLE DE CONEXIONES'!M4638)&lt;12,(RIGHT('DETALLE DE CONEXIONES'!M4638,5)),(RIGHT('DETALLE DE CONEXIONES'!M4638,6)))</f>
        <v/>
      </c>
      <c r="L4638" s="36">
        <f>IF(C4638="Saliente Local",(IFERROR((LIMPIA(J4638,1)),0)),0)</f>
        <v>0</v>
      </c>
      <c r="M4638" s="36">
        <f>IF(C4638="Saliente Nacional",(IFERROR((LIMPIA(J4638,1)),0)),0)</f>
        <v>0</v>
      </c>
      <c r="N4638" s="36">
        <f>IF(C4638="Saliente Internacional",(IFERROR((LIMPIA(J4638,1)),0)),0)</f>
        <v>0</v>
      </c>
      <c r="O4638" s="36">
        <f>IF(C4638="Saliente Local",(IFERROR((LIMPIA(K4638,1)),0)),0)</f>
        <v>0</v>
      </c>
      <c r="P4638" s="36">
        <f>IF(C4638="Saliente Nacional",(IFERROR((LIMPIA(K4638,1)),0)),0)</f>
        <v>0</v>
      </c>
      <c r="Q4638" s="36">
        <f>IF(C4638="Saliente Internacional",(IFERROR((LIMPIA(K4638,1)),0)),0)</f>
        <v>0</v>
      </c>
      <c r="R4638" s="36">
        <f t="shared" si="217"/>
        <v>0</v>
      </c>
      <c r="S4638" s="36">
        <f t="shared" si="218"/>
        <v>0</v>
      </c>
    </row>
    <row r="4639" spans="1:19" x14ac:dyDescent="0.25">
      <c r="A4639" s="101">
        <f>'DETALLE DE CONEXIONES'!P4639</f>
        <v>0</v>
      </c>
      <c r="B4639" s="36">
        <f>'DETALLE DE CONEXIONES'!I4639</f>
        <v>0</v>
      </c>
      <c r="C4639" s="36">
        <f>'DETALLE DE CONEXIONES'!BB4639</f>
        <v>0</v>
      </c>
      <c r="D4639" s="36">
        <f>'DETALLE DE CONEXIONES'!E4639</f>
        <v>0</v>
      </c>
      <c r="E4639" s="36">
        <f t="shared" si="216"/>
        <v>1</v>
      </c>
      <c r="F4639" s="36">
        <f>IFERROR(LIMPIA('DETALLE DE CONEXIONES'!N4639,1),0)</f>
        <v>0</v>
      </c>
      <c r="G4639" s="36" t="str">
        <f>LEFT('DETALLE DE CONEXIONES'!BE4639,3)</f>
        <v/>
      </c>
      <c r="H4639" s="36" t="str">
        <f>RIGHT('DETALLE DE CONEXIONES'!AK4639,2)</f>
        <v/>
      </c>
      <c r="I4639" s="36" t="str">
        <f>LEFT('DETALLE DE CONEXIONES'!AK4639,3)</f>
        <v/>
      </c>
      <c r="J4639" s="36" t="str">
        <f>LEFT('DETALLE DE CONEXIONES'!M4639,3)</f>
        <v/>
      </c>
      <c r="K4639" s="36" t="str">
        <f>IF(LEN('DETALLE DE CONEXIONES'!M4639)&lt;12,(RIGHT('DETALLE DE CONEXIONES'!M4639,5)),(RIGHT('DETALLE DE CONEXIONES'!M4639,6)))</f>
        <v/>
      </c>
      <c r="L4639" s="36">
        <f>IF(C4639="Saliente Local",(IFERROR((LIMPIA(J4639,1)),0)),0)</f>
        <v>0</v>
      </c>
      <c r="M4639" s="36">
        <f>IF(C4639="Saliente Nacional",(IFERROR((LIMPIA(J4639,1)),0)),0)</f>
        <v>0</v>
      </c>
      <c r="N4639" s="36">
        <f>IF(C4639="Saliente Internacional",(IFERROR((LIMPIA(J4639,1)),0)),0)</f>
        <v>0</v>
      </c>
      <c r="O4639" s="36">
        <f>IF(C4639="Saliente Local",(IFERROR((LIMPIA(K4639,1)),0)),0)</f>
        <v>0</v>
      </c>
      <c r="P4639" s="36">
        <f>IF(C4639="Saliente Nacional",(IFERROR((LIMPIA(K4639,1)),0)),0)</f>
        <v>0</v>
      </c>
      <c r="Q4639" s="36">
        <f>IF(C4639="Saliente Internacional",(IFERROR((LIMPIA(K4639,1)),0)),0)</f>
        <v>0</v>
      </c>
      <c r="R4639" s="36">
        <f t="shared" si="217"/>
        <v>0</v>
      </c>
      <c r="S4639" s="36">
        <f t="shared" si="218"/>
        <v>0</v>
      </c>
    </row>
    <row r="4640" spans="1:19" x14ac:dyDescent="0.25">
      <c r="A4640" s="101">
        <f>'DETALLE DE CONEXIONES'!P4640</f>
        <v>0</v>
      </c>
      <c r="B4640" s="36">
        <f>'DETALLE DE CONEXIONES'!I4640</f>
        <v>0</v>
      </c>
      <c r="C4640" s="36">
        <f>'DETALLE DE CONEXIONES'!BB4640</f>
        <v>0</v>
      </c>
      <c r="D4640" s="36">
        <f>'DETALLE DE CONEXIONES'!E4640</f>
        <v>0</v>
      </c>
      <c r="E4640" s="36">
        <f t="shared" si="216"/>
        <v>1</v>
      </c>
      <c r="F4640" s="36">
        <f>IFERROR(LIMPIA('DETALLE DE CONEXIONES'!N4640,1),0)</f>
        <v>0</v>
      </c>
      <c r="G4640" s="36" t="str">
        <f>LEFT('DETALLE DE CONEXIONES'!BE4640,3)</f>
        <v/>
      </c>
      <c r="H4640" s="36" t="str">
        <f>RIGHT('DETALLE DE CONEXIONES'!AK4640,2)</f>
        <v/>
      </c>
      <c r="I4640" s="36" t="str">
        <f>LEFT('DETALLE DE CONEXIONES'!AK4640,3)</f>
        <v/>
      </c>
      <c r="J4640" s="36" t="str">
        <f>LEFT('DETALLE DE CONEXIONES'!M4640,3)</f>
        <v/>
      </c>
      <c r="K4640" s="36" t="str">
        <f>IF(LEN('DETALLE DE CONEXIONES'!M4640)&lt;12,(RIGHT('DETALLE DE CONEXIONES'!M4640,5)),(RIGHT('DETALLE DE CONEXIONES'!M4640,6)))</f>
        <v/>
      </c>
      <c r="L4640" s="36">
        <f>IF(C4640="Saliente Local",(IFERROR((LIMPIA(J4640,1)),0)),0)</f>
        <v>0</v>
      </c>
      <c r="M4640" s="36">
        <f>IF(C4640="Saliente Nacional",(IFERROR((LIMPIA(J4640,1)),0)),0)</f>
        <v>0</v>
      </c>
      <c r="N4640" s="36">
        <f>IF(C4640="Saliente Internacional",(IFERROR((LIMPIA(J4640,1)),0)),0)</f>
        <v>0</v>
      </c>
      <c r="O4640" s="36">
        <f>IF(C4640="Saliente Local",(IFERROR((LIMPIA(K4640,1)),0)),0)</f>
        <v>0</v>
      </c>
      <c r="P4640" s="36">
        <f>IF(C4640="Saliente Nacional",(IFERROR((LIMPIA(K4640,1)),0)),0)</f>
        <v>0</v>
      </c>
      <c r="Q4640" s="36">
        <f>IF(C4640="Saliente Internacional",(IFERROR((LIMPIA(K4640,1)),0)),0)</f>
        <v>0</v>
      </c>
      <c r="R4640" s="36">
        <f t="shared" si="217"/>
        <v>0</v>
      </c>
      <c r="S4640" s="36">
        <f t="shared" si="218"/>
        <v>0</v>
      </c>
    </row>
    <row r="4641" spans="1:19" x14ac:dyDescent="0.25">
      <c r="A4641" s="101">
        <f>'DETALLE DE CONEXIONES'!P4641</f>
        <v>0</v>
      </c>
      <c r="B4641" s="36">
        <f>'DETALLE DE CONEXIONES'!I4641</f>
        <v>0</v>
      </c>
      <c r="C4641" s="36">
        <f>'DETALLE DE CONEXIONES'!BB4641</f>
        <v>0</v>
      </c>
      <c r="D4641" s="36">
        <f>'DETALLE DE CONEXIONES'!E4641</f>
        <v>0</v>
      </c>
      <c r="E4641" s="36">
        <f t="shared" si="216"/>
        <v>1</v>
      </c>
      <c r="F4641" s="36">
        <f>IFERROR(LIMPIA('DETALLE DE CONEXIONES'!N4641,1),0)</f>
        <v>0</v>
      </c>
      <c r="G4641" s="36" t="str">
        <f>LEFT('DETALLE DE CONEXIONES'!BE4641,3)</f>
        <v/>
      </c>
      <c r="H4641" s="36" t="str">
        <f>RIGHT('DETALLE DE CONEXIONES'!AK4641,2)</f>
        <v/>
      </c>
      <c r="I4641" s="36" t="str">
        <f>LEFT('DETALLE DE CONEXIONES'!AK4641,3)</f>
        <v/>
      </c>
      <c r="J4641" s="36" t="str">
        <f>LEFT('DETALLE DE CONEXIONES'!M4641,3)</f>
        <v/>
      </c>
      <c r="K4641" s="36" t="str">
        <f>IF(LEN('DETALLE DE CONEXIONES'!M4641)&lt;12,(RIGHT('DETALLE DE CONEXIONES'!M4641,5)),(RIGHT('DETALLE DE CONEXIONES'!M4641,6)))</f>
        <v/>
      </c>
      <c r="L4641" s="36">
        <f>IF(C4641="Saliente Local",(IFERROR((LIMPIA(J4641,1)),0)),0)</f>
        <v>0</v>
      </c>
      <c r="M4641" s="36">
        <f>IF(C4641="Saliente Nacional",(IFERROR((LIMPIA(J4641,1)),0)),0)</f>
        <v>0</v>
      </c>
      <c r="N4641" s="36">
        <f>IF(C4641="Saliente Internacional",(IFERROR((LIMPIA(J4641,1)),0)),0)</f>
        <v>0</v>
      </c>
      <c r="O4641" s="36">
        <f>IF(C4641="Saliente Local",(IFERROR((LIMPIA(K4641,1)),0)),0)</f>
        <v>0</v>
      </c>
      <c r="P4641" s="36">
        <f>IF(C4641="Saliente Nacional",(IFERROR((LIMPIA(K4641,1)),0)),0)</f>
        <v>0</v>
      </c>
      <c r="Q4641" s="36">
        <f>IF(C4641="Saliente Internacional",(IFERROR((LIMPIA(K4641,1)),0)),0)</f>
        <v>0</v>
      </c>
      <c r="R4641" s="36">
        <f t="shared" si="217"/>
        <v>0</v>
      </c>
      <c r="S4641" s="36">
        <f t="shared" si="218"/>
        <v>0</v>
      </c>
    </row>
    <row r="4642" spans="1:19" x14ac:dyDescent="0.25">
      <c r="A4642" s="101">
        <f>'DETALLE DE CONEXIONES'!P4642</f>
        <v>0</v>
      </c>
      <c r="B4642" s="36">
        <f>'DETALLE DE CONEXIONES'!I4642</f>
        <v>0</v>
      </c>
      <c r="C4642" s="36">
        <f>'DETALLE DE CONEXIONES'!BB4642</f>
        <v>0</v>
      </c>
      <c r="D4642" s="36">
        <f>'DETALLE DE CONEXIONES'!E4642</f>
        <v>0</v>
      </c>
      <c r="E4642" s="36">
        <f t="shared" si="216"/>
        <v>1</v>
      </c>
      <c r="F4642" s="36">
        <f>IFERROR(LIMPIA('DETALLE DE CONEXIONES'!N4642,1),0)</f>
        <v>0</v>
      </c>
      <c r="G4642" s="36" t="str">
        <f>LEFT('DETALLE DE CONEXIONES'!BE4642,3)</f>
        <v/>
      </c>
      <c r="H4642" s="36" t="str">
        <f>RIGHT('DETALLE DE CONEXIONES'!AK4642,2)</f>
        <v/>
      </c>
      <c r="I4642" s="36" t="str">
        <f>LEFT('DETALLE DE CONEXIONES'!AK4642,3)</f>
        <v/>
      </c>
      <c r="J4642" s="36" t="str">
        <f>LEFT('DETALLE DE CONEXIONES'!M4642,3)</f>
        <v/>
      </c>
      <c r="K4642" s="36" t="str">
        <f>IF(LEN('DETALLE DE CONEXIONES'!M4642)&lt;12,(RIGHT('DETALLE DE CONEXIONES'!M4642,5)),(RIGHT('DETALLE DE CONEXIONES'!M4642,6)))</f>
        <v/>
      </c>
      <c r="L4642" s="36">
        <f>IF(C4642="Saliente Local",(IFERROR((LIMPIA(J4642,1)),0)),0)</f>
        <v>0</v>
      </c>
      <c r="M4642" s="36">
        <f>IF(C4642="Saliente Nacional",(IFERROR((LIMPIA(J4642,1)),0)),0)</f>
        <v>0</v>
      </c>
      <c r="N4642" s="36">
        <f>IF(C4642="Saliente Internacional",(IFERROR((LIMPIA(J4642,1)),0)),0)</f>
        <v>0</v>
      </c>
      <c r="O4642" s="36">
        <f>IF(C4642="Saliente Local",(IFERROR((LIMPIA(K4642,1)),0)),0)</f>
        <v>0</v>
      </c>
      <c r="P4642" s="36">
        <f>IF(C4642="Saliente Nacional",(IFERROR((LIMPIA(K4642,1)),0)),0)</f>
        <v>0</v>
      </c>
      <c r="Q4642" s="36">
        <f>IF(C4642="Saliente Internacional",(IFERROR((LIMPIA(K4642,1)),0)),0)</f>
        <v>0</v>
      </c>
      <c r="R4642" s="36">
        <f t="shared" si="217"/>
        <v>0</v>
      </c>
      <c r="S4642" s="36">
        <f t="shared" si="218"/>
        <v>0</v>
      </c>
    </row>
    <row r="4643" spans="1:19" x14ac:dyDescent="0.25">
      <c r="A4643" s="101">
        <f>'DETALLE DE CONEXIONES'!P4643</f>
        <v>0</v>
      </c>
      <c r="B4643" s="36">
        <f>'DETALLE DE CONEXIONES'!I4643</f>
        <v>0</v>
      </c>
      <c r="C4643" s="36">
        <f>'DETALLE DE CONEXIONES'!BB4643</f>
        <v>0</v>
      </c>
      <c r="D4643" s="36">
        <f>'DETALLE DE CONEXIONES'!E4643</f>
        <v>0</v>
      </c>
      <c r="E4643" s="36">
        <f t="shared" si="216"/>
        <v>1</v>
      </c>
      <c r="F4643" s="36">
        <f>IFERROR(LIMPIA('DETALLE DE CONEXIONES'!N4643,1),0)</f>
        <v>0</v>
      </c>
      <c r="G4643" s="36" t="str">
        <f>LEFT('DETALLE DE CONEXIONES'!BE4643,3)</f>
        <v/>
      </c>
      <c r="H4643" s="36" t="str">
        <f>RIGHT('DETALLE DE CONEXIONES'!AK4643,2)</f>
        <v/>
      </c>
      <c r="I4643" s="36" t="str">
        <f>LEFT('DETALLE DE CONEXIONES'!AK4643,3)</f>
        <v/>
      </c>
      <c r="J4643" s="36" t="str">
        <f>LEFT('DETALLE DE CONEXIONES'!M4643,3)</f>
        <v/>
      </c>
      <c r="K4643" s="36" t="str">
        <f>IF(LEN('DETALLE DE CONEXIONES'!M4643)&lt;12,(RIGHT('DETALLE DE CONEXIONES'!M4643,5)),(RIGHT('DETALLE DE CONEXIONES'!M4643,6)))</f>
        <v/>
      </c>
      <c r="L4643" s="36">
        <f>IF(C4643="Saliente Local",(IFERROR((LIMPIA(J4643,1)),0)),0)</f>
        <v>0</v>
      </c>
      <c r="M4643" s="36">
        <f>IF(C4643="Saliente Nacional",(IFERROR((LIMPIA(J4643,1)),0)),0)</f>
        <v>0</v>
      </c>
      <c r="N4643" s="36">
        <f>IF(C4643="Saliente Internacional",(IFERROR((LIMPIA(J4643,1)),0)),0)</f>
        <v>0</v>
      </c>
      <c r="O4643" s="36">
        <f>IF(C4643="Saliente Local",(IFERROR((LIMPIA(K4643,1)),0)),0)</f>
        <v>0</v>
      </c>
      <c r="P4643" s="36">
        <f>IF(C4643="Saliente Nacional",(IFERROR((LIMPIA(K4643,1)),0)),0)</f>
        <v>0</v>
      </c>
      <c r="Q4643" s="36">
        <f>IF(C4643="Saliente Internacional",(IFERROR((LIMPIA(K4643,1)),0)),0)</f>
        <v>0</v>
      </c>
      <c r="R4643" s="36">
        <f t="shared" si="217"/>
        <v>0</v>
      </c>
      <c r="S4643" s="36">
        <f t="shared" si="218"/>
        <v>0</v>
      </c>
    </row>
    <row r="4644" spans="1:19" x14ac:dyDescent="0.25">
      <c r="A4644" s="101">
        <f>'DETALLE DE CONEXIONES'!P4644</f>
        <v>0</v>
      </c>
      <c r="B4644" s="36">
        <f>'DETALLE DE CONEXIONES'!I4644</f>
        <v>0</v>
      </c>
      <c r="C4644" s="36">
        <f>'DETALLE DE CONEXIONES'!BB4644</f>
        <v>0</v>
      </c>
      <c r="D4644" s="36">
        <f>'DETALLE DE CONEXIONES'!E4644</f>
        <v>0</v>
      </c>
      <c r="E4644" s="36">
        <f t="shared" si="216"/>
        <v>1</v>
      </c>
      <c r="F4644" s="36">
        <f>IFERROR(LIMPIA('DETALLE DE CONEXIONES'!N4644,1),0)</f>
        <v>0</v>
      </c>
      <c r="G4644" s="36" t="str">
        <f>LEFT('DETALLE DE CONEXIONES'!BE4644,3)</f>
        <v/>
      </c>
      <c r="H4644" s="36" t="str">
        <f>RIGHT('DETALLE DE CONEXIONES'!AK4644,2)</f>
        <v/>
      </c>
      <c r="I4644" s="36" t="str">
        <f>LEFT('DETALLE DE CONEXIONES'!AK4644,3)</f>
        <v/>
      </c>
      <c r="J4644" s="36" t="str">
        <f>LEFT('DETALLE DE CONEXIONES'!M4644,3)</f>
        <v/>
      </c>
      <c r="K4644" s="36" t="str">
        <f>IF(LEN('DETALLE DE CONEXIONES'!M4644)&lt;12,(RIGHT('DETALLE DE CONEXIONES'!M4644,5)),(RIGHT('DETALLE DE CONEXIONES'!M4644,6)))</f>
        <v/>
      </c>
      <c r="L4644" s="36">
        <f>IF(C4644="Saliente Local",(IFERROR((LIMPIA(J4644,1)),0)),0)</f>
        <v>0</v>
      </c>
      <c r="M4644" s="36">
        <f>IF(C4644="Saliente Nacional",(IFERROR((LIMPIA(J4644,1)),0)),0)</f>
        <v>0</v>
      </c>
      <c r="N4644" s="36">
        <f>IF(C4644="Saliente Internacional",(IFERROR((LIMPIA(J4644,1)),0)),0)</f>
        <v>0</v>
      </c>
      <c r="O4644" s="36">
        <f>IF(C4644="Saliente Local",(IFERROR((LIMPIA(K4644,1)),0)),0)</f>
        <v>0</v>
      </c>
      <c r="P4644" s="36">
        <f>IF(C4644="Saliente Nacional",(IFERROR((LIMPIA(K4644,1)),0)),0)</f>
        <v>0</v>
      </c>
      <c r="Q4644" s="36">
        <f>IF(C4644="Saliente Internacional",(IFERROR((LIMPIA(K4644,1)),0)),0)</f>
        <v>0</v>
      </c>
      <c r="R4644" s="36">
        <f t="shared" si="217"/>
        <v>0</v>
      </c>
      <c r="S4644" s="36">
        <f t="shared" si="218"/>
        <v>0</v>
      </c>
    </row>
    <row r="4645" spans="1:19" x14ac:dyDescent="0.25">
      <c r="A4645" s="101">
        <f>'DETALLE DE CONEXIONES'!P4645</f>
        <v>0</v>
      </c>
      <c r="B4645" s="36">
        <f>'DETALLE DE CONEXIONES'!I4645</f>
        <v>0</v>
      </c>
      <c r="C4645" s="36">
        <f>'DETALLE DE CONEXIONES'!BB4645</f>
        <v>0</v>
      </c>
      <c r="D4645" s="36">
        <f>'DETALLE DE CONEXIONES'!E4645</f>
        <v>0</v>
      </c>
      <c r="E4645" s="36">
        <f t="shared" si="216"/>
        <v>1</v>
      </c>
      <c r="F4645" s="36">
        <f>IFERROR(LIMPIA('DETALLE DE CONEXIONES'!N4645,1),0)</f>
        <v>0</v>
      </c>
      <c r="G4645" s="36" t="str">
        <f>LEFT('DETALLE DE CONEXIONES'!BE4645,3)</f>
        <v/>
      </c>
      <c r="H4645" s="36" t="str">
        <f>RIGHT('DETALLE DE CONEXIONES'!AK4645,2)</f>
        <v/>
      </c>
      <c r="I4645" s="36" t="str">
        <f>LEFT('DETALLE DE CONEXIONES'!AK4645,3)</f>
        <v/>
      </c>
      <c r="J4645" s="36" t="str">
        <f>LEFT('DETALLE DE CONEXIONES'!M4645,3)</f>
        <v/>
      </c>
      <c r="K4645" s="36" t="str">
        <f>IF(LEN('DETALLE DE CONEXIONES'!M4645)&lt;12,(RIGHT('DETALLE DE CONEXIONES'!M4645,5)),(RIGHT('DETALLE DE CONEXIONES'!M4645,6)))</f>
        <v/>
      </c>
      <c r="L4645" s="36">
        <f>IF(C4645="Saliente Local",(IFERROR((LIMPIA(J4645,1)),0)),0)</f>
        <v>0</v>
      </c>
      <c r="M4645" s="36">
        <f>IF(C4645="Saliente Nacional",(IFERROR((LIMPIA(J4645,1)),0)),0)</f>
        <v>0</v>
      </c>
      <c r="N4645" s="36">
        <f>IF(C4645="Saliente Internacional",(IFERROR((LIMPIA(J4645,1)),0)),0)</f>
        <v>0</v>
      </c>
      <c r="O4645" s="36">
        <f>IF(C4645="Saliente Local",(IFERROR((LIMPIA(K4645,1)),0)),0)</f>
        <v>0</v>
      </c>
      <c r="P4645" s="36">
        <f>IF(C4645="Saliente Nacional",(IFERROR((LIMPIA(K4645,1)),0)),0)</f>
        <v>0</v>
      </c>
      <c r="Q4645" s="36">
        <f>IF(C4645="Saliente Internacional",(IFERROR((LIMPIA(K4645,1)),0)),0)</f>
        <v>0</v>
      </c>
      <c r="R4645" s="36">
        <f t="shared" si="217"/>
        <v>0</v>
      </c>
      <c r="S4645" s="36">
        <f t="shared" si="218"/>
        <v>0</v>
      </c>
    </row>
    <row r="4646" spans="1:19" x14ac:dyDescent="0.25">
      <c r="A4646" s="101">
        <f>'DETALLE DE CONEXIONES'!P4646</f>
        <v>0</v>
      </c>
      <c r="B4646" s="36">
        <f>'DETALLE DE CONEXIONES'!I4646</f>
        <v>0</v>
      </c>
      <c r="C4646" s="36">
        <f>'DETALLE DE CONEXIONES'!BB4646</f>
        <v>0</v>
      </c>
      <c r="D4646" s="36">
        <f>'DETALLE DE CONEXIONES'!E4646</f>
        <v>0</v>
      </c>
      <c r="E4646" s="36">
        <f t="shared" si="216"/>
        <v>1</v>
      </c>
      <c r="F4646" s="36">
        <f>IFERROR(LIMPIA('DETALLE DE CONEXIONES'!N4646,1),0)</f>
        <v>0</v>
      </c>
      <c r="G4646" s="36" t="str">
        <f>LEFT('DETALLE DE CONEXIONES'!BE4646,3)</f>
        <v/>
      </c>
      <c r="H4646" s="36" t="str">
        <f>RIGHT('DETALLE DE CONEXIONES'!AK4646,2)</f>
        <v/>
      </c>
      <c r="I4646" s="36" t="str">
        <f>LEFT('DETALLE DE CONEXIONES'!AK4646,3)</f>
        <v/>
      </c>
      <c r="J4646" s="36" t="str">
        <f>LEFT('DETALLE DE CONEXIONES'!M4646,3)</f>
        <v/>
      </c>
      <c r="K4646" s="36" t="str">
        <f>IF(LEN('DETALLE DE CONEXIONES'!M4646)&lt;12,(RIGHT('DETALLE DE CONEXIONES'!M4646,5)),(RIGHT('DETALLE DE CONEXIONES'!M4646,6)))</f>
        <v/>
      </c>
      <c r="L4646" s="36">
        <f>IF(C4646="Saliente Local",(IFERROR((LIMPIA(J4646,1)),0)),0)</f>
        <v>0</v>
      </c>
      <c r="M4646" s="36">
        <f>IF(C4646="Saliente Nacional",(IFERROR((LIMPIA(J4646,1)),0)),0)</f>
        <v>0</v>
      </c>
      <c r="N4646" s="36">
        <f>IF(C4646="Saliente Internacional",(IFERROR((LIMPIA(J4646,1)),0)),0)</f>
        <v>0</v>
      </c>
      <c r="O4646" s="36">
        <f>IF(C4646="Saliente Local",(IFERROR((LIMPIA(K4646,1)),0)),0)</f>
        <v>0</v>
      </c>
      <c r="P4646" s="36">
        <f>IF(C4646="Saliente Nacional",(IFERROR((LIMPIA(K4646,1)),0)),0)</f>
        <v>0</v>
      </c>
      <c r="Q4646" s="36">
        <f>IF(C4646="Saliente Internacional",(IFERROR((LIMPIA(K4646,1)),0)),0)</f>
        <v>0</v>
      </c>
      <c r="R4646" s="36">
        <f t="shared" si="217"/>
        <v>0</v>
      </c>
      <c r="S4646" s="36">
        <f t="shared" si="218"/>
        <v>0</v>
      </c>
    </row>
    <row r="4647" spans="1:19" x14ac:dyDescent="0.25">
      <c r="A4647" s="101">
        <f>'DETALLE DE CONEXIONES'!P4647</f>
        <v>0</v>
      </c>
      <c r="B4647" s="36">
        <f>'DETALLE DE CONEXIONES'!I4647</f>
        <v>0</v>
      </c>
      <c r="C4647" s="36">
        <f>'DETALLE DE CONEXIONES'!BB4647</f>
        <v>0</v>
      </c>
      <c r="D4647" s="36">
        <f>'DETALLE DE CONEXIONES'!E4647</f>
        <v>0</v>
      </c>
      <c r="E4647" s="36">
        <f t="shared" si="216"/>
        <v>1</v>
      </c>
      <c r="F4647" s="36">
        <f>IFERROR(LIMPIA('DETALLE DE CONEXIONES'!N4647,1),0)</f>
        <v>0</v>
      </c>
      <c r="G4647" s="36" t="str">
        <f>LEFT('DETALLE DE CONEXIONES'!BE4647,3)</f>
        <v/>
      </c>
      <c r="H4647" s="36" t="str">
        <f>RIGHT('DETALLE DE CONEXIONES'!AK4647,2)</f>
        <v/>
      </c>
      <c r="I4647" s="36" t="str">
        <f>LEFT('DETALLE DE CONEXIONES'!AK4647,3)</f>
        <v/>
      </c>
      <c r="J4647" s="36" t="str">
        <f>LEFT('DETALLE DE CONEXIONES'!M4647,3)</f>
        <v/>
      </c>
      <c r="K4647" s="36" t="str">
        <f>IF(LEN('DETALLE DE CONEXIONES'!M4647)&lt;12,(RIGHT('DETALLE DE CONEXIONES'!M4647,5)),(RIGHT('DETALLE DE CONEXIONES'!M4647,6)))</f>
        <v/>
      </c>
      <c r="L4647" s="36">
        <f>IF(C4647="Saliente Local",(IFERROR((LIMPIA(J4647,1)),0)),0)</f>
        <v>0</v>
      </c>
      <c r="M4647" s="36">
        <f>IF(C4647="Saliente Nacional",(IFERROR((LIMPIA(J4647,1)),0)),0)</f>
        <v>0</v>
      </c>
      <c r="N4647" s="36">
        <f>IF(C4647="Saliente Internacional",(IFERROR((LIMPIA(J4647,1)),0)),0)</f>
        <v>0</v>
      </c>
      <c r="O4647" s="36">
        <f>IF(C4647="Saliente Local",(IFERROR((LIMPIA(K4647,1)),0)),0)</f>
        <v>0</v>
      </c>
      <c r="P4647" s="36">
        <f>IF(C4647="Saliente Nacional",(IFERROR((LIMPIA(K4647,1)),0)),0)</f>
        <v>0</v>
      </c>
      <c r="Q4647" s="36">
        <f>IF(C4647="Saliente Internacional",(IFERROR((LIMPIA(K4647,1)),0)),0)</f>
        <v>0</v>
      </c>
      <c r="R4647" s="36">
        <f t="shared" si="217"/>
        <v>0</v>
      </c>
      <c r="S4647" s="36">
        <f t="shared" si="218"/>
        <v>0</v>
      </c>
    </row>
    <row r="4648" spans="1:19" x14ac:dyDescent="0.25">
      <c r="A4648" s="101">
        <f>'DETALLE DE CONEXIONES'!P4648</f>
        <v>0</v>
      </c>
      <c r="B4648" s="36">
        <f>'DETALLE DE CONEXIONES'!I4648</f>
        <v>0</v>
      </c>
      <c r="C4648" s="36">
        <f>'DETALLE DE CONEXIONES'!BB4648</f>
        <v>0</v>
      </c>
      <c r="D4648" s="36">
        <f>'DETALLE DE CONEXIONES'!E4648</f>
        <v>0</v>
      </c>
      <c r="E4648" s="36">
        <f t="shared" si="216"/>
        <v>1</v>
      </c>
      <c r="F4648" s="36">
        <f>IFERROR(LIMPIA('DETALLE DE CONEXIONES'!N4648,1),0)</f>
        <v>0</v>
      </c>
      <c r="G4648" s="36" t="str">
        <f>LEFT('DETALLE DE CONEXIONES'!BE4648,3)</f>
        <v/>
      </c>
      <c r="H4648" s="36" t="str">
        <f>RIGHT('DETALLE DE CONEXIONES'!AK4648,2)</f>
        <v/>
      </c>
      <c r="I4648" s="36" t="str">
        <f>LEFT('DETALLE DE CONEXIONES'!AK4648,3)</f>
        <v/>
      </c>
      <c r="J4648" s="36" t="str">
        <f>LEFT('DETALLE DE CONEXIONES'!M4648,3)</f>
        <v/>
      </c>
      <c r="K4648" s="36" t="str">
        <f>IF(LEN('DETALLE DE CONEXIONES'!M4648)&lt;12,(RIGHT('DETALLE DE CONEXIONES'!M4648,5)),(RIGHT('DETALLE DE CONEXIONES'!M4648,6)))</f>
        <v/>
      </c>
      <c r="L4648" s="36">
        <f>IF(C4648="Saliente Local",(IFERROR((LIMPIA(J4648,1)),0)),0)</f>
        <v>0</v>
      </c>
      <c r="M4648" s="36">
        <f>IF(C4648="Saliente Nacional",(IFERROR((LIMPIA(J4648,1)),0)),0)</f>
        <v>0</v>
      </c>
      <c r="N4648" s="36">
        <f>IF(C4648="Saliente Internacional",(IFERROR((LIMPIA(J4648,1)),0)),0)</f>
        <v>0</v>
      </c>
      <c r="O4648" s="36">
        <f>IF(C4648="Saliente Local",(IFERROR((LIMPIA(K4648,1)),0)),0)</f>
        <v>0</v>
      </c>
      <c r="P4648" s="36">
        <f>IF(C4648="Saliente Nacional",(IFERROR((LIMPIA(K4648,1)),0)),0)</f>
        <v>0</v>
      </c>
      <c r="Q4648" s="36">
        <f>IF(C4648="Saliente Internacional",(IFERROR((LIMPIA(K4648,1)),0)),0)</f>
        <v>0</v>
      </c>
      <c r="R4648" s="36">
        <f t="shared" si="217"/>
        <v>0</v>
      </c>
      <c r="S4648" s="36">
        <f t="shared" si="218"/>
        <v>0</v>
      </c>
    </row>
    <row r="4649" spans="1:19" x14ac:dyDescent="0.25">
      <c r="A4649" s="101">
        <f>'DETALLE DE CONEXIONES'!P4649</f>
        <v>0</v>
      </c>
      <c r="B4649" s="36">
        <f>'DETALLE DE CONEXIONES'!I4649</f>
        <v>0</v>
      </c>
      <c r="C4649" s="36">
        <f>'DETALLE DE CONEXIONES'!BB4649</f>
        <v>0</v>
      </c>
      <c r="D4649" s="36">
        <f>'DETALLE DE CONEXIONES'!E4649</f>
        <v>0</v>
      </c>
      <c r="E4649" s="36">
        <f t="shared" si="216"/>
        <v>1</v>
      </c>
      <c r="F4649" s="36">
        <f>IFERROR(LIMPIA('DETALLE DE CONEXIONES'!N4649,1),0)</f>
        <v>0</v>
      </c>
      <c r="G4649" s="36" t="str">
        <f>LEFT('DETALLE DE CONEXIONES'!BE4649,3)</f>
        <v/>
      </c>
      <c r="H4649" s="36" t="str">
        <f>RIGHT('DETALLE DE CONEXIONES'!AK4649,2)</f>
        <v/>
      </c>
      <c r="I4649" s="36" t="str">
        <f>LEFT('DETALLE DE CONEXIONES'!AK4649,3)</f>
        <v/>
      </c>
      <c r="J4649" s="36" t="str">
        <f>LEFT('DETALLE DE CONEXIONES'!M4649,3)</f>
        <v/>
      </c>
      <c r="K4649" s="36" t="str">
        <f>IF(LEN('DETALLE DE CONEXIONES'!M4649)&lt;12,(RIGHT('DETALLE DE CONEXIONES'!M4649,5)),(RIGHT('DETALLE DE CONEXIONES'!M4649,6)))</f>
        <v/>
      </c>
      <c r="L4649" s="36">
        <f>IF(C4649="Saliente Local",(IFERROR((LIMPIA(J4649,1)),0)),0)</f>
        <v>0</v>
      </c>
      <c r="M4649" s="36">
        <f>IF(C4649="Saliente Nacional",(IFERROR((LIMPIA(J4649,1)),0)),0)</f>
        <v>0</v>
      </c>
      <c r="N4649" s="36">
        <f>IF(C4649="Saliente Internacional",(IFERROR((LIMPIA(J4649,1)),0)),0)</f>
        <v>0</v>
      </c>
      <c r="O4649" s="36">
        <f>IF(C4649="Saliente Local",(IFERROR((LIMPIA(K4649,1)),0)),0)</f>
        <v>0</v>
      </c>
      <c r="P4649" s="36">
        <f>IF(C4649="Saliente Nacional",(IFERROR((LIMPIA(K4649,1)),0)),0)</f>
        <v>0</v>
      </c>
      <c r="Q4649" s="36">
        <f>IF(C4649="Saliente Internacional",(IFERROR((LIMPIA(K4649,1)),0)),0)</f>
        <v>0</v>
      </c>
      <c r="R4649" s="36">
        <f t="shared" si="217"/>
        <v>0</v>
      </c>
      <c r="S4649" s="36">
        <f t="shared" si="218"/>
        <v>0</v>
      </c>
    </row>
    <row r="4650" spans="1:19" x14ac:dyDescent="0.25">
      <c r="A4650" s="101">
        <f>'DETALLE DE CONEXIONES'!P4650</f>
        <v>0</v>
      </c>
      <c r="B4650" s="36">
        <f>'DETALLE DE CONEXIONES'!I4650</f>
        <v>0</v>
      </c>
      <c r="C4650" s="36">
        <f>'DETALLE DE CONEXIONES'!BB4650</f>
        <v>0</v>
      </c>
      <c r="D4650" s="36">
        <f>'DETALLE DE CONEXIONES'!E4650</f>
        <v>0</v>
      </c>
      <c r="E4650" s="36">
        <f t="shared" si="216"/>
        <v>1</v>
      </c>
      <c r="F4650" s="36">
        <f>IFERROR(LIMPIA('DETALLE DE CONEXIONES'!N4650,1),0)</f>
        <v>0</v>
      </c>
      <c r="G4650" s="36" t="str">
        <f>LEFT('DETALLE DE CONEXIONES'!BE4650,3)</f>
        <v/>
      </c>
      <c r="H4650" s="36" t="str">
        <f>RIGHT('DETALLE DE CONEXIONES'!AK4650,2)</f>
        <v/>
      </c>
      <c r="I4650" s="36" t="str">
        <f>LEFT('DETALLE DE CONEXIONES'!AK4650,3)</f>
        <v/>
      </c>
      <c r="J4650" s="36" t="str">
        <f>LEFT('DETALLE DE CONEXIONES'!M4650,3)</f>
        <v/>
      </c>
      <c r="K4650" s="36" t="str">
        <f>IF(LEN('DETALLE DE CONEXIONES'!M4650)&lt;12,(RIGHT('DETALLE DE CONEXIONES'!M4650,5)),(RIGHT('DETALLE DE CONEXIONES'!M4650,6)))</f>
        <v/>
      </c>
      <c r="L4650" s="36">
        <f>IF(C4650="Saliente Local",(IFERROR((LIMPIA(J4650,1)),0)),0)</f>
        <v>0</v>
      </c>
      <c r="M4650" s="36">
        <f>IF(C4650="Saliente Nacional",(IFERROR((LIMPIA(J4650,1)),0)),0)</f>
        <v>0</v>
      </c>
      <c r="N4650" s="36">
        <f>IF(C4650="Saliente Internacional",(IFERROR((LIMPIA(J4650,1)),0)),0)</f>
        <v>0</v>
      </c>
      <c r="O4650" s="36">
        <f>IF(C4650="Saliente Local",(IFERROR((LIMPIA(K4650,1)),0)),0)</f>
        <v>0</v>
      </c>
      <c r="P4650" s="36">
        <f>IF(C4650="Saliente Nacional",(IFERROR((LIMPIA(K4650,1)),0)),0)</f>
        <v>0</v>
      </c>
      <c r="Q4650" s="36">
        <f>IF(C4650="Saliente Internacional",(IFERROR((LIMPIA(K4650,1)),0)),0)</f>
        <v>0</v>
      </c>
      <c r="R4650" s="36">
        <f t="shared" si="217"/>
        <v>0</v>
      </c>
      <c r="S4650" s="36">
        <f t="shared" si="218"/>
        <v>0</v>
      </c>
    </row>
    <row r="4651" spans="1:19" x14ac:dyDescent="0.25">
      <c r="A4651" s="101">
        <f>'DETALLE DE CONEXIONES'!P4651</f>
        <v>0</v>
      </c>
      <c r="B4651" s="36">
        <f>'DETALLE DE CONEXIONES'!I4651</f>
        <v>0</v>
      </c>
      <c r="C4651" s="36">
        <f>'DETALLE DE CONEXIONES'!BB4651</f>
        <v>0</v>
      </c>
      <c r="D4651" s="36">
        <f>'DETALLE DE CONEXIONES'!E4651</f>
        <v>0</v>
      </c>
      <c r="E4651" s="36">
        <f t="shared" si="216"/>
        <v>1</v>
      </c>
      <c r="F4651" s="36">
        <f>IFERROR(LIMPIA('DETALLE DE CONEXIONES'!N4651,1),0)</f>
        <v>0</v>
      </c>
      <c r="G4651" s="36" t="str">
        <f>LEFT('DETALLE DE CONEXIONES'!BE4651,3)</f>
        <v/>
      </c>
      <c r="H4651" s="36" t="str">
        <f>RIGHT('DETALLE DE CONEXIONES'!AK4651,2)</f>
        <v/>
      </c>
      <c r="I4651" s="36" t="str">
        <f>LEFT('DETALLE DE CONEXIONES'!AK4651,3)</f>
        <v/>
      </c>
      <c r="J4651" s="36" t="str">
        <f>LEFT('DETALLE DE CONEXIONES'!M4651,3)</f>
        <v/>
      </c>
      <c r="K4651" s="36" t="str">
        <f>IF(LEN('DETALLE DE CONEXIONES'!M4651)&lt;12,(RIGHT('DETALLE DE CONEXIONES'!M4651,5)),(RIGHT('DETALLE DE CONEXIONES'!M4651,6)))</f>
        <v/>
      </c>
      <c r="L4651" s="36">
        <f>IF(C4651="Saliente Local",(IFERROR((LIMPIA(J4651,1)),0)),0)</f>
        <v>0</v>
      </c>
      <c r="M4651" s="36">
        <f>IF(C4651="Saliente Nacional",(IFERROR((LIMPIA(J4651,1)),0)),0)</f>
        <v>0</v>
      </c>
      <c r="N4651" s="36">
        <f>IF(C4651="Saliente Internacional",(IFERROR((LIMPIA(J4651,1)),0)),0)</f>
        <v>0</v>
      </c>
      <c r="O4651" s="36">
        <f>IF(C4651="Saliente Local",(IFERROR((LIMPIA(K4651,1)),0)),0)</f>
        <v>0</v>
      </c>
      <c r="P4651" s="36">
        <f>IF(C4651="Saliente Nacional",(IFERROR((LIMPIA(K4651,1)),0)),0)</f>
        <v>0</v>
      </c>
      <c r="Q4651" s="36">
        <f>IF(C4651="Saliente Internacional",(IFERROR((LIMPIA(K4651,1)),0)),0)</f>
        <v>0</v>
      </c>
      <c r="R4651" s="36">
        <f t="shared" si="217"/>
        <v>0</v>
      </c>
      <c r="S4651" s="36">
        <f t="shared" si="218"/>
        <v>0</v>
      </c>
    </row>
    <row r="4652" spans="1:19" x14ac:dyDescent="0.25">
      <c r="A4652" s="101">
        <f>'DETALLE DE CONEXIONES'!P4652</f>
        <v>0</v>
      </c>
      <c r="B4652" s="36">
        <f>'DETALLE DE CONEXIONES'!I4652</f>
        <v>0</v>
      </c>
      <c r="C4652" s="36">
        <f>'DETALLE DE CONEXIONES'!BB4652</f>
        <v>0</v>
      </c>
      <c r="D4652" s="36">
        <f>'DETALLE DE CONEXIONES'!E4652</f>
        <v>0</v>
      </c>
      <c r="E4652" s="36">
        <f t="shared" si="216"/>
        <v>1</v>
      </c>
      <c r="F4652" s="36">
        <f>IFERROR(LIMPIA('DETALLE DE CONEXIONES'!N4652,1),0)</f>
        <v>0</v>
      </c>
      <c r="G4652" s="36" t="str">
        <f>LEFT('DETALLE DE CONEXIONES'!BE4652,3)</f>
        <v/>
      </c>
      <c r="H4652" s="36" t="str">
        <f>RIGHT('DETALLE DE CONEXIONES'!AK4652,2)</f>
        <v/>
      </c>
      <c r="I4652" s="36" t="str">
        <f>LEFT('DETALLE DE CONEXIONES'!AK4652,3)</f>
        <v/>
      </c>
      <c r="J4652" s="36" t="str">
        <f>LEFT('DETALLE DE CONEXIONES'!M4652,3)</f>
        <v/>
      </c>
      <c r="K4652" s="36" t="str">
        <f>IF(LEN('DETALLE DE CONEXIONES'!M4652)&lt;12,(RIGHT('DETALLE DE CONEXIONES'!M4652,5)),(RIGHT('DETALLE DE CONEXIONES'!M4652,6)))</f>
        <v/>
      </c>
      <c r="L4652" s="36">
        <f>IF(C4652="Saliente Local",(IFERROR((LIMPIA(J4652,1)),0)),0)</f>
        <v>0</v>
      </c>
      <c r="M4652" s="36">
        <f>IF(C4652="Saliente Nacional",(IFERROR((LIMPIA(J4652,1)),0)),0)</f>
        <v>0</v>
      </c>
      <c r="N4652" s="36">
        <f>IF(C4652="Saliente Internacional",(IFERROR((LIMPIA(J4652,1)),0)),0)</f>
        <v>0</v>
      </c>
      <c r="O4652" s="36">
        <f>IF(C4652="Saliente Local",(IFERROR((LIMPIA(K4652,1)),0)),0)</f>
        <v>0</v>
      </c>
      <c r="P4652" s="36">
        <f>IF(C4652="Saliente Nacional",(IFERROR((LIMPIA(K4652,1)),0)),0)</f>
        <v>0</v>
      </c>
      <c r="Q4652" s="36">
        <f>IF(C4652="Saliente Internacional",(IFERROR((LIMPIA(K4652,1)),0)),0)</f>
        <v>0</v>
      </c>
      <c r="R4652" s="36">
        <f t="shared" si="217"/>
        <v>0</v>
      </c>
      <c r="S4652" s="36">
        <f t="shared" si="218"/>
        <v>0</v>
      </c>
    </row>
    <row r="4653" spans="1:19" x14ac:dyDescent="0.25">
      <c r="A4653" s="101">
        <f>'DETALLE DE CONEXIONES'!P4653</f>
        <v>0</v>
      </c>
      <c r="B4653" s="36">
        <f>'DETALLE DE CONEXIONES'!I4653</f>
        <v>0</v>
      </c>
      <c r="C4653" s="36">
        <f>'DETALLE DE CONEXIONES'!BB4653</f>
        <v>0</v>
      </c>
      <c r="D4653" s="36">
        <f>'DETALLE DE CONEXIONES'!E4653</f>
        <v>0</v>
      </c>
      <c r="E4653" s="36">
        <f t="shared" si="216"/>
        <v>1</v>
      </c>
      <c r="F4653" s="36">
        <f>IFERROR(LIMPIA('DETALLE DE CONEXIONES'!N4653,1),0)</f>
        <v>0</v>
      </c>
      <c r="G4653" s="36" t="str">
        <f>LEFT('DETALLE DE CONEXIONES'!BE4653,3)</f>
        <v/>
      </c>
      <c r="H4653" s="36" t="str">
        <f>RIGHT('DETALLE DE CONEXIONES'!AK4653,2)</f>
        <v/>
      </c>
      <c r="I4653" s="36" t="str">
        <f>LEFT('DETALLE DE CONEXIONES'!AK4653,3)</f>
        <v/>
      </c>
      <c r="J4653" s="36" t="str">
        <f>LEFT('DETALLE DE CONEXIONES'!M4653,3)</f>
        <v/>
      </c>
      <c r="K4653" s="36" t="str">
        <f>IF(LEN('DETALLE DE CONEXIONES'!M4653)&lt;12,(RIGHT('DETALLE DE CONEXIONES'!M4653,5)),(RIGHT('DETALLE DE CONEXIONES'!M4653,6)))</f>
        <v/>
      </c>
      <c r="L4653" s="36">
        <f>IF(C4653="Saliente Local",(IFERROR((LIMPIA(J4653,1)),0)),0)</f>
        <v>0</v>
      </c>
      <c r="M4653" s="36">
        <f>IF(C4653="Saliente Nacional",(IFERROR((LIMPIA(J4653,1)),0)),0)</f>
        <v>0</v>
      </c>
      <c r="N4653" s="36">
        <f>IF(C4653="Saliente Internacional",(IFERROR((LIMPIA(J4653,1)),0)),0)</f>
        <v>0</v>
      </c>
      <c r="O4653" s="36">
        <f>IF(C4653="Saliente Local",(IFERROR((LIMPIA(K4653,1)),0)),0)</f>
        <v>0</v>
      </c>
      <c r="P4653" s="36">
        <f>IF(C4653="Saliente Nacional",(IFERROR((LIMPIA(K4653,1)),0)),0)</f>
        <v>0</v>
      </c>
      <c r="Q4653" s="36">
        <f>IF(C4653="Saliente Internacional",(IFERROR((LIMPIA(K4653,1)),0)),0)</f>
        <v>0</v>
      </c>
      <c r="R4653" s="36">
        <f t="shared" si="217"/>
        <v>0</v>
      </c>
      <c r="S4653" s="36">
        <f t="shared" si="218"/>
        <v>0</v>
      </c>
    </row>
    <row r="4654" spans="1:19" x14ac:dyDescent="0.25">
      <c r="A4654" s="101">
        <f>'DETALLE DE CONEXIONES'!P4654</f>
        <v>0</v>
      </c>
      <c r="B4654" s="36">
        <f>'DETALLE DE CONEXIONES'!I4654</f>
        <v>0</v>
      </c>
      <c r="C4654" s="36">
        <f>'DETALLE DE CONEXIONES'!BB4654</f>
        <v>0</v>
      </c>
      <c r="D4654" s="36">
        <f>'DETALLE DE CONEXIONES'!E4654</f>
        <v>0</v>
      </c>
      <c r="E4654" s="36">
        <f t="shared" si="216"/>
        <v>1</v>
      </c>
      <c r="F4654" s="36">
        <f>IFERROR(LIMPIA('DETALLE DE CONEXIONES'!N4654,1),0)</f>
        <v>0</v>
      </c>
      <c r="G4654" s="36" t="str">
        <f>LEFT('DETALLE DE CONEXIONES'!BE4654,3)</f>
        <v/>
      </c>
      <c r="H4654" s="36" t="str">
        <f>RIGHT('DETALLE DE CONEXIONES'!AK4654,2)</f>
        <v/>
      </c>
      <c r="I4654" s="36" t="str">
        <f>LEFT('DETALLE DE CONEXIONES'!AK4654,3)</f>
        <v/>
      </c>
      <c r="J4654" s="36" t="str">
        <f>LEFT('DETALLE DE CONEXIONES'!M4654,3)</f>
        <v/>
      </c>
      <c r="K4654" s="36" t="str">
        <f>IF(LEN('DETALLE DE CONEXIONES'!M4654)&lt;12,(RIGHT('DETALLE DE CONEXIONES'!M4654,5)),(RIGHT('DETALLE DE CONEXIONES'!M4654,6)))</f>
        <v/>
      </c>
      <c r="L4654" s="36">
        <f>IF(C4654="Saliente Local",(IFERROR((LIMPIA(J4654,1)),0)),0)</f>
        <v>0</v>
      </c>
      <c r="M4654" s="36">
        <f>IF(C4654="Saliente Nacional",(IFERROR((LIMPIA(J4654,1)),0)),0)</f>
        <v>0</v>
      </c>
      <c r="N4654" s="36">
        <f>IF(C4654="Saliente Internacional",(IFERROR((LIMPIA(J4654,1)),0)),0)</f>
        <v>0</v>
      </c>
      <c r="O4654" s="36">
        <f>IF(C4654="Saliente Local",(IFERROR((LIMPIA(K4654,1)),0)),0)</f>
        <v>0</v>
      </c>
      <c r="P4654" s="36">
        <f>IF(C4654="Saliente Nacional",(IFERROR((LIMPIA(K4654,1)),0)),0)</f>
        <v>0</v>
      </c>
      <c r="Q4654" s="36">
        <f>IF(C4654="Saliente Internacional",(IFERROR((LIMPIA(K4654,1)),0)),0)</f>
        <v>0</v>
      </c>
      <c r="R4654" s="36">
        <f t="shared" si="217"/>
        <v>0</v>
      </c>
      <c r="S4654" s="36">
        <f t="shared" si="218"/>
        <v>0</v>
      </c>
    </row>
    <row r="4655" spans="1:19" x14ac:dyDescent="0.25">
      <c r="A4655" s="101">
        <f>'DETALLE DE CONEXIONES'!P4655</f>
        <v>0</v>
      </c>
      <c r="B4655" s="36">
        <f>'DETALLE DE CONEXIONES'!I4655</f>
        <v>0</v>
      </c>
      <c r="C4655" s="36">
        <f>'DETALLE DE CONEXIONES'!BB4655</f>
        <v>0</v>
      </c>
      <c r="D4655" s="36">
        <f>'DETALLE DE CONEXIONES'!E4655</f>
        <v>0</v>
      </c>
      <c r="E4655" s="36">
        <f t="shared" si="216"/>
        <v>1</v>
      </c>
      <c r="F4655" s="36">
        <f>IFERROR(LIMPIA('DETALLE DE CONEXIONES'!N4655,1),0)</f>
        <v>0</v>
      </c>
      <c r="G4655" s="36" t="str">
        <f>LEFT('DETALLE DE CONEXIONES'!BE4655,3)</f>
        <v/>
      </c>
      <c r="H4655" s="36" t="str">
        <f>RIGHT('DETALLE DE CONEXIONES'!AK4655,2)</f>
        <v/>
      </c>
      <c r="I4655" s="36" t="str">
        <f>LEFT('DETALLE DE CONEXIONES'!AK4655,3)</f>
        <v/>
      </c>
      <c r="J4655" s="36" t="str">
        <f>LEFT('DETALLE DE CONEXIONES'!M4655,3)</f>
        <v/>
      </c>
      <c r="K4655" s="36" t="str">
        <f>IF(LEN('DETALLE DE CONEXIONES'!M4655)&lt;12,(RIGHT('DETALLE DE CONEXIONES'!M4655,5)),(RIGHT('DETALLE DE CONEXIONES'!M4655,6)))</f>
        <v/>
      </c>
      <c r="L4655" s="36">
        <f>IF(C4655="Saliente Local",(IFERROR((LIMPIA(J4655,1)),0)),0)</f>
        <v>0</v>
      </c>
      <c r="M4655" s="36">
        <f>IF(C4655="Saliente Nacional",(IFERROR((LIMPIA(J4655,1)),0)),0)</f>
        <v>0</v>
      </c>
      <c r="N4655" s="36">
        <f>IF(C4655="Saliente Internacional",(IFERROR((LIMPIA(J4655,1)),0)),0)</f>
        <v>0</v>
      </c>
      <c r="O4655" s="36">
        <f>IF(C4655="Saliente Local",(IFERROR((LIMPIA(K4655,1)),0)),0)</f>
        <v>0</v>
      </c>
      <c r="P4655" s="36">
        <f>IF(C4655="Saliente Nacional",(IFERROR((LIMPIA(K4655,1)),0)),0)</f>
        <v>0</v>
      </c>
      <c r="Q4655" s="36">
        <f>IF(C4655="Saliente Internacional",(IFERROR((LIMPIA(K4655,1)),0)),0)</f>
        <v>0</v>
      </c>
      <c r="R4655" s="36">
        <f t="shared" si="217"/>
        <v>0</v>
      </c>
      <c r="S4655" s="36">
        <f t="shared" si="218"/>
        <v>0</v>
      </c>
    </row>
    <row r="4656" spans="1:19" x14ac:dyDescent="0.25">
      <c r="A4656" s="101">
        <f>'DETALLE DE CONEXIONES'!P4656</f>
        <v>0</v>
      </c>
      <c r="B4656" s="36">
        <f>'DETALLE DE CONEXIONES'!I4656</f>
        <v>0</v>
      </c>
      <c r="C4656" s="36">
        <f>'DETALLE DE CONEXIONES'!BB4656</f>
        <v>0</v>
      </c>
      <c r="D4656" s="36">
        <f>'DETALLE DE CONEXIONES'!E4656</f>
        <v>0</v>
      </c>
      <c r="E4656" s="36">
        <f t="shared" si="216"/>
        <v>1</v>
      </c>
      <c r="F4656" s="36">
        <f>IFERROR(LIMPIA('DETALLE DE CONEXIONES'!N4656,1),0)</f>
        <v>0</v>
      </c>
      <c r="G4656" s="36" t="str">
        <f>LEFT('DETALLE DE CONEXIONES'!BE4656,3)</f>
        <v/>
      </c>
      <c r="H4656" s="36" t="str">
        <f>RIGHT('DETALLE DE CONEXIONES'!AK4656,2)</f>
        <v/>
      </c>
      <c r="I4656" s="36" t="str">
        <f>LEFT('DETALLE DE CONEXIONES'!AK4656,3)</f>
        <v/>
      </c>
      <c r="J4656" s="36" t="str">
        <f>LEFT('DETALLE DE CONEXIONES'!M4656,3)</f>
        <v/>
      </c>
      <c r="K4656" s="36" t="str">
        <f>IF(LEN('DETALLE DE CONEXIONES'!M4656)&lt;12,(RIGHT('DETALLE DE CONEXIONES'!M4656,5)),(RIGHT('DETALLE DE CONEXIONES'!M4656,6)))</f>
        <v/>
      </c>
      <c r="L4656" s="36">
        <f>IF(C4656="Saliente Local",(IFERROR((LIMPIA(J4656,1)),0)),0)</f>
        <v>0</v>
      </c>
      <c r="M4656" s="36">
        <f>IF(C4656="Saliente Nacional",(IFERROR((LIMPIA(J4656,1)),0)),0)</f>
        <v>0</v>
      </c>
      <c r="N4656" s="36">
        <f>IF(C4656="Saliente Internacional",(IFERROR((LIMPIA(J4656,1)),0)),0)</f>
        <v>0</v>
      </c>
      <c r="O4656" s="36">
        <f>IF(C4656="Saliente Local",(IFERROR((LIMPIA(K4656,1)),0)),0)</f>
        <v>0</v>
      </c>
      <c r="P4656" s="36">
        <f>IF(C4656="Saliente Nacional",(IFERROR((LIMPIA(K4656,1)),0)),0)</f>
        <v>0</v>
      </c>
      <c r="Q4656" s="36">
        <f>IF(C4656="Saliente Internacional",(IFERROR((LIMPIA(K4656,1)),0)),0)</f>
        <v>0</v>
      </c>
      <c r="R4656" s="36">
        <f t="shared" si="217"/>
        <v>0</v>
      </c>
      <c r="S4656" s="36">
        <f t="shared" si="218"/>
        <v>0</v>
      </c>
    </row>
    <row r="4657" spans="1:19" x14ac:dyDescent="0.25">
      <c r="A4657" s="101">
        <f>'DETALLE DE CONEXIONES'!P4657</f>
        <v>0</v>
      </c>
      <c r="B4657" s="36">
        <f>'DETALLE DE CONEXIONES'!I4657</f>
        <v>0</v>
      </c>
      <c r="C4657" s="36">
        <f>'DETALLE DE CONEXIONES'!BB4657</f>
        <v>0</v>
      </c>
      <c r="D4657" s="36">
        <f>'DETALLE DE CONEXIONES'!E4657</f>
        <v>0</v>
      </c>
      <c r="E4657" s="36">
        <f t="shared" si="216"/>
        <v>1</v>
      </c>
      <c r="F4657" s="36">
        <f>IFERROR(LIMPIA('DETALLE DE CONEXIONES'!N4657,1),0)</f>
        <v>0</v>
      </c>
      <c r="G4657" s="36" t="str">
        <f>LEFT('DETALLE DE CONEXIONES'!BE4657,3)</f>
        <v/>
      </c>
      <c r="H4657" s="36" t="str">
        <f>RIGHT('DETALLE DE CONEXIONES'!AK4657,2)</f>
        <v/>
      </c>
      <c r="I4657" s="36" t="str">
        <f>LEFT('DETALLE DE CONEXIONES'!AK4657,3)</f>
        <v/>
      </c>
      <c r="J4657" s="36" t="str">
        <f>LEFT('DETALLE DE CONEXIONES'!M4657,3)</f>
        <v/>
      </c>
      <c r="K4657" s="36" t="str">
        <f>IF(LEN('DETALLE DE CONEXIONES'!M4657)&lt;12,(RIGHT('DETALLE DE CONEXIONES'!M4657,5)),(RIGHT('DETALLE DE CONEXIONES'!M4657,6)))</f>
        <v/>
      </c>
      <c r="L4657" s="36">
        <f>IF(C4657="Saliente Local",(IFERROR((LIMPIA(J4657,1)),0)),0)</f>
        <v>0</v>
      </c>
      <c r="M4657" s="36">
        <f>IF(C4657="Saliente Nacional",(IFERROR((LIMPIA(J4657,1)),0)),0)</f>
        <v>0</v>
      </c>
      <c r="N4657" s="36">
        <f>IF(C4657="Saliente Internacional",(IFERROR((LIMPIA(J4657,1)),0)),0)</f>
        <v>0</v>
      </c>
      <c r="O4657" s="36">
        <f>IF(C4657="Saliente Local",(IFERROR((LIMPIA(K4657,1)),0)),0)</f>
        <v>0</v>
      </c>
      <c r="P4657" s="36">
        <f>IF(C4657="Saliente Nacional",(IFERROR((LIMPIA(K4657,1)),0)),0)</f>
        <v>0</v>
      </c>
      <c r="Q4657" s="36">
        <f>IF(C4657="Saliente Internacional",(IFERROR((LIMPIA(K4657,1)),0)),0)</f>
        <v>0</v>
      </c>
      <c r="R4657" s="36">
        <f t="shared" si="217"/>
        <v>0</v>
      </c>
      <c r="S4657" s="36">
        <f t="shared" si="218"/>
        <v>0</v>
      </c>
    </row>
    <row r="4658" spans="1:19" x14ac:dyDescent="0.25">
      <c r="A4658" s="101">
        <f>'DETALLE DE CONEXIONES'!P4658</f>
        <v>0</v>
      </c>
      <c r="B4658" s="36">
        <f>'DETALLE DE CONEXIONES'!I4658</f>
        <v>0</v>
      </c>
      <c r="C4658" s="36">
        <f>'DETALLE DE CONEXIONES'!BB4658</f>
        <v>0</v>
      </c>
      <c r="D4658" s="36">
        <f>'DETALLE DE CONEXIONES'!E4658</f>
        <v>0</v>
      </c>
      <c r="E4658" s="36">
        <f t="shared" si="216"/>
        <v>1</v>
      </c>
      <c r="F4658" s="36">
        <f>IFERROR(LIMPIA('DETALLE DE CONEXIONES'!N4658,1),0)</f>
        <v>0</v>
      </c>
      <c r="G4658" s="36" t="str">
        <f>LEFT('DETALLE DE CONEXIONES'!BE4658,3)</f>
        <v/>
      </c>
      <c r="H4658" s="36" t="str">
        <f>RIGHT('DETALLE DE CONEXIONES'!AK4658,2)</f>
        <v/>
      </c>
      <c r="I4658" s="36" t="str">
        <f>LEFT('DETALLE DE CONEXIONES'!AK4658,3)</f>
        <v/>
      </c>
      <c r="J4658" s="36" t="str">
        <f>LEFT('DETALLE DE CONEXIONES'!M4658,3)</f>
        <v/>
      </c>
      <c r="K4658" s="36" t="str">
        <f>IF(LEN('DETALLE DE CONEXIONES'!M4658)&lt;12,(RIGHT('DETALLE DE CONEXIONES'!M4658,5)),(RIGHT('DETALLE DE CONEXIONES'!M4658,6)))</f>
        <v/>
      </c>
      <c r="L4658" s="36">
        <f>IF(C4658="Saliente Local",(IFERROR((LIMPIA(J4658,1)),0)),0)</f>
        <v>0</v>
      </c>
      <c r="M4658" s="36">
        <f>IF(C4658="Saliente Nacional",(IFERROR((LIMPIA(J4658,1)),0)),0)</f>
        <v>0</v>
      </c>
      <c r="N4658" s="36">
        <f>IF(C4658="Saliente Internacional",(IFERROR((LIMPIA(J4658,1)),0)),0)</f>
        <v>0</v>
      </c>
      <c r="O4658" s="36">
        <f>IF(C4658="Saliente Local",(IFERROR((LIMPIA(K4658,1)),0)),0)</f>
        <v>0</v>
      </c>
      <c r="P4658" s="36">
        <f>IF(C4658="Saliente Nacional",(IFERROR((LIMPIA(K4658,1)),0)),0)</f>
        <v>0</v>
      </c>
      <c r="Q4658" s="36">
        <f>IF(C4658="Saliente Internacional",(IFERROR((LIMPIA(K4658,1)),0)),0)</f>
        <v>0</v>
      </c>
      <c r="R4658" s="36">
        <f t="shared" si="217"/>
        <v>0</v>
      </c>
      <c r="S4658" s="36">
        <f t="shared" si="218"/>
        <v>0</v>
      </c>
    </row>
    <row r="4659" spans="1:19" x14ac:dyDescent="0.25">
      <c r="A4659" s="101">
        <f>'DETALLE DE CONEXIONES'!P4659</f>
        <v>0</v>
      </c>
      <c r="B4659" s="36">
        <f>'DETALLE DE CONEXIONES'!I4659</f>
        <v>0</v>
      </c>
      <c r="C4659" s="36">
        <f>'DETALLE DE CONEXIONES'!BB4659</f>
        <v>0</v>
      </c>
      <c r="D4659" s="36">
        <f>'DETALLE DE CONEXIONES'!E4659</f>
        <v>0</v>
      </c>
      <c r="E4659" s="36">
        <f t="shared" si="216"/>
        <v>1</v>
      </c>
      <c r="F4659" s="36">
        <f>IFERROR(LIMPIA('DETALLE DE CONEXIONES'!N4659,1),0)</f>
        <v>0</v>
      </c>
      <c r="G4659" s="36" t="str">
        <f>LEFT('DETALLE DE CONEXIONES'!BE4659,3)</f>
        <v/>
      </c>
      <c r="H4659" s="36" t="str">
        <f>RIGHT('DETALLE DE CONEXIONES'!AK4659,2)</f>
        <v/>
      </c>
      <c r="I4659" s="36" t="str">
        <f>LEFT('DETALLE DE CONEXIONES'!AK4659,3)</f>
        <v/>
      </c>
      <c r="J4659" s="36" t="str">
        <f>LEFT('DETALLE DE CONEXIONES'!M4659,3)</f>
        <v/>
      </c>
      <c r="K4659" s="36" t="str">
        <f>IF(LEN('DETALLE DE CONEXIONES'!M4659)&lt;12,(RIGHT('DETALLE DE CONEXIONES'!M4659,5)),(RIGHT('DETALLE DE CONEXIONES'!M4659,6)))</f>
        <v/>
      </c>
      <c r="L4659" s="36">
        <f>IF(C4659="Saliente Local",(IFERROR((LIMPIA(J4659,1)),0)),0)</f>
        <v>0</v>
      </c>
      <c r="M4659" s="36">
        <f>IF(C4659="Saliente Nacional",(IFERROR((LIMPIA(J4659,1)),0)),0)</f>
        <v>0</v>
      </c>
      <c r="N4659" s="36">
        <f>IF(C4659="Saliente Internacional",(IFERROR((LIMPIA(J4659,1)),0)),0)</f>
        <v>0</v>
      </c>
      <c r="O4659" s="36">
        <f>IF(C4659="Saliente Local",(IFERROR((LIMPIA(K4659,1)),0)),0)</f>
        <v>0</v>
      </c>
      <c r="P4659" s="36">
        <f>IF(C4659="Saliente Nacional",(IFERROR((LIMPIA(K4659,1)),0)),0)</f>
        <v>0</v>
      </c>
      <c r="Q4659" s="36">
        <f>IF(C4659="Saliente Internacional",(IFERROR((LIMPIA(K4659,1)),0)),0)</f>
        <v>0</v>
      </c>
      <c r="R4659" s="36">
        <f t="shared" si="217"/>
        <v>0</v>
      </c>
      <c r="S4659" s="36">
        <f t="shared" si="218"/>
        <v>0</v>
      </c>
    </row>
    <row r="4660" spans="1:19" x14ac:dyDescent="0.25">
      <c r="A4660" s="101">
        <f>'DETALLE DE CONEXIONES'!P4660</f>
        <v>0</v>
      </c>
      <c r="B4660" s="36">
        <f>'DETALLE DE CONEXIONES'!I4660</f>
        <v>0</v>
      </c>
      <c r="C4660" s="36">
        <f>'DETALLE DE CONEXIONES'!BB4660</f>
        <v>0</v>
      </c>
      <c r="D4660" s="36">
        <f>'DETALLE DE CONEXIONES'!E4660</f>
        <v>0</v>
      </c>
      <c r="E4660" s="36">
        <f t="shared" si="216"/>
        <v>1</v>
      </c>
      <c r="F4660" s="36">
        <f>IFERROR(LIMPIA('DETALLE DE CONEXIONES'!N4660,1),0)</f>
        <v>0</v>
      </c>
      <c r="G4660" s="36" t="str">
        <f>LEFT('DETALLE DE CONEXIONES'!BE4660,3)</f>
        <v/>
      </c>
      <c r="H4660" s="36" t="str">
        <f>RIGHT('DETALLE DE CONEXIONES'!AK4660,2)</f>
        <v/>
      </c>
      <c r="I4660" s="36" t="str">
        <f>LEFT('DETALLE DE CONEXIONES'!AK4660,3)</f>
        <v/>
      </c>
      <c r="J4660" s="36" t="str">
        <f>LEFT('DETALLE DE CONEXIONES'!M4660,3)</f>
        <v/>
      </c>
      <c r="K4660" s="36" t="str">
        <f>IF(LEN('DETALLE DE CONEXIONES'!M4660)&lt;12,(RIGHT('DETALLE DE CONEXIONES'!M4660,5)),(RIGHT('DETALLE DE CONEXIONES'!M4660,6)))</f>
        <v/>
      </c>
      <c r="L4660" s="36">
        <f>IF(C4660="Saliente Local",(IFERROR((LIMPIA(J4660,1)),0)),0)</f>
        <v>0</v>
      </c>
      <c r="M4660" s="36">
        <f>IF(C4660="Saliente Nacional",(IFERROR((LIMPIA(J4660,1)),0)),0)</f>
        <v>0</v>
      </c>
      <c r="N4660" s="36">
        <f>IF(C4660="Saliente Internacional",(IFERROR((LIMPIA(J4660,1)),0)),0)</f>
        <v>0</v>
      </c>
      <c r="O4660" s="36">
        <f>IF(C4660="Saliente Local",(IFERROR((LIMPIA(K4660,1)),0)),0)</f>
        <v>0</v>
      </c>
      <c r="P4660" s="36">
        <f>IF(C4660="Saliente Nacional",(IFERROR((LIMPIA(K4660,1)),0)),0)</f>
        <v>0</v>
      </c>
      <c r="Q4660" s="36">
        <f>IF(C4660="Saliente Internacional",(IFERROR((LIMPIA(K4660,1)),0)),0)</f>
        <v>0</v>
      </c>
      <c r="R4660" s="36">
        <f t="shared" si="217"/>
        <v>0</v>
      </c>
      <c r="S4660" s="36">
        <f t="shared" si="218"/>
        <v>0</v>
      </c>
    </row>
    <row r="4661" spans="1:19" x14ac:dyDescent="0.25">
      <c r="A4661" s="101">
        <f>'DETALLE DE CONEXIONES'!P4661</f>
        <v>0</v>
      </c>
      <c r="B4661" s="36">
        <f>'DETALLE DE CONEXIONES'!I4661</f>
        <v>0</v>
      </c>
      <c r="C4661" s="36">
        <f>'DETALLE DE CONEXIONES'!BB4661</f>
        <v>0</v>
      </c>
      <c r="D4661" s="36">
        <f>'DETALLE DE CONEXIONES'!E4661</f>
        <v>0</v>
      </c>
      <c r="E4661" s="36">
        <f t="shared" si="216"/>
        <v>1</v>
      </c>
      <c r="F4661" s="36">
        <f>IFERROR(LIMPIA('DETALLE DE CONEXIONES'!N4661,1),0)</f>
        <v>0</v>
      </c>
      <c r="G4661" s="36" t="str">
        <f>LEFT('DETALLE DE CONEXIONES'!BE4661,3)</f>
        <v/>
      </c>
      <c r="H4661" s="36" t="str">
        <f>RIGHT('DETALLE DE CONEXIONES'!AK4661,2)</f>
        <v/>
      </c>
      <c r="I4661" s="36" t="str">
        <f>LEFT('DETALLE DE CONEXIONES'!AK4661,3)</f>
        <v/>
      </c>
      <c r="J4661" s="36" t="str">
        <f>LEFT('DETALLE DE CONEXIONES'!M4661,3)</f>
        <v/>
      </c>
      <c r="K4661" s="36" t="str">
        <f>IF(LEN('DETALLE DE CONEXIONES'!M4661)&lt;12,(RIGHT('DETALLE DE CONEXIONES'!M4661,5)),(RIGHT('DETALLE DE CONEXIONES'!M4661,6)))</f>
        <v/>
      </c>
      <c r="L4661" s="36">
        <f>IF(C4661="Saliente Local",(IFERROR((LIMPIA(J4661,1)),0)),0)</f>
        <v>0</v>
      </c>
      <c r="M4661" s="36">
        <f>IF(C4661="Saliente Nacional",(IFERROR((LIMPIA(J4661,1)),0)),0)</f>
        <v>0</v>
      </c>
      <c r="N4661" s="36">
        <f>IF(C4661="Saliente Internacional",(IFERROR((LIMPIA(J4661,1)),0)),0)</f>
        <v>0</v>
      </c>
      <c r="O4661" s="36">
        <f>IF(C4661="Saliente Local",(IFERROR((LIMPIA(K4661,1)),0)),0)</f>
        <v>0</v>
      </c>
      <c r="P4661" s="36">
        <f>IF(C4661="Saliente Nacional",(IFERROR((LIMPIA(K4661,1)),0)),0)</f>
        <v>0</v>
      </c>
      <c r="Q4661" s="36">
        <f>IF(C4661="Saliente Internacional",(IFERROR((LIMPIA(K4661,1)),0)),0)</f>
        <v>0</v>
      </c>
      <c r="R4661" s="36">
        <f t="shared" si="217"/>
        <v>0</v>
      </c>
      <c r="S4661" s="36">
        <f t="shared" si="218"/>
        <v>0</v>
      </c>
    </row>
    <row r="4662" spans="1:19" x14ac:dyDescent="0.25">
      <c r="A4662" s="101">
        <f>'DETALLE DE CONEXIONES'!P4662</f>
        <v>0</v>
      </c>
      <c r="B4662" s="36">
        <f>'DETALLE DE CONEXIONES'!I4662</f>
        <v>0</v>
      </c>
      <c r="C4662" s="36">
        <f>'DETALLE DE CONEXIONES'!BB4662</f>
        <v>0</v>
      </c>
      <c r="D4662" s="36">
        <f>'DETALLE DE CONEXIONES'!E4662</f>
        <v>0</v>
      </c>
      <c r="E4662" s="36">
        <f t="shared" si="216"/>
        <v>1</v>
      </c>
      <c r="F4662" s="36">
        <f>IFERROR(LIMPIA('DETALLE DE CONEXIONES'!N4662,1),0)</f>
        <v>0</v>
      </c>
      <c r="G4662" s="36" t="str">
        <f>LEFT('DETALLE DE CONEXIONES'!BE4662,3)</f>
        <v/>
      </c>
      <c r="H4662" s="36" t="str">
        <f>RIGHT('DETALLE DE CONEXIONES'!AK4662,2)</f>
        <v/>
      </c>
      <c r="I4662" s="36" t="str">
        <f>LEFT('DETALLE DE CONEXIONES'!AK4662,3)</f>
        <v/>
      </c>
      <c r="J4662" s="36" t="str">
        <f>LEFT('DETALLE DE CONEXIONES'!M4662,3)</f>
        <v/>
      </c>
      <c r="K4662" s="36" t="str">
        <f>IF(LEN('DETALLE DE CONEXIONES'!M4662)&lt;12,(RIGHT('DETALLE DE CONEXIONES'!M4662,5)),(RIGHT('DETALLE DE CONEXIONES'!M4662,6)))</f>
        <v/>
      </c>
      <c r="L4662" s="36">
        <f>IF(C4662="Saliente Local",(IFERROR((LIMPIA(J4662,1)),0)),0)</f>
        <v>0</v>
      </c>
      <c r="M4662" s="36">
        <f>IF(C4662="Saliente Nacional",(IFERROR((LIMPIA(J4662,1)),0)),0)</f>
        <v>0</v>
      </c>
      <c r="N4662" s="36">
        <f>IF(C4662="Saliente Internacional",(IFERROR((LIMPIA(J4662,1)),0)),0)</f>
        <v>0</v>
      </c>
      <c r="O4662" s="36">
        <f>IF(C4662="Saliente Local",(IFERROR((LIMPIA(K4662,1)),0)),0)</f>
        <v>0</v>
      </c>
      <c r="P4662" s="36">
        <f>IF(C4662="Saliente Nacional",(IFERROR((LIMPIA(K4662,1)),0)),0)</f>
        <v>0</v>
      </c>
      <c r="Q4662" s="36">
        <f>IF(C4662="Saliente Internacional",(IFERROR((LIMPIA(K4662,1)),0)),0)</f>
        <v>0</v>
      </c>
      <c r="R4662" s="36">
        <f t="shared" si="217"/>
        <v>0</v>
      </c>
      <c r="S4662" s="36">
        <f t="shared" si="218"/>
        <v>0</v>
      </c>
    </row>
    <row r="4663" spans="1:19" x14ac:dyDescent="0.25">
      <c r="A4663" s="101">
        <f>'DETALLE DE CONEXIONES'!P4663</f>
        <v>0</v>
      </c>
      <c r="B4663" s="36">
        <f>'DETALLE DE CONEXIONES'!I4663</f>
        <v>0</v>
      </c>
      <c r="C4663" s="36">
        <f>'DETALLE DE CONEXIONES'!BB4663</f>
        <v>0</v>
      </c>
      <c r="D4663" s="36">
        <f>'DETALLE DE CONEXIONES'!E4663</f>
        <v>0</v>
      </c>
      <c r="E4663" s="36">
        <f t="shared" si="216"/>
        <v>1</v>
      </c>
      <c r="F4663" s="36">
        <f>IFERROR(LIMPIA('DETALLE DE CONEXIONES'!N4663,1),0)</f>
        <v>0</v>
      </c>
      <c r="G4663" s="36" t="str">
        <f>LEFT('DETALLE DE CONEXIONES'!BE4663,3)</f>
        <v/>
      </c>
      <c r="H4663" s="36" t="str">
        <f>RIGHT('DETALLE DE CONEXIONES'!AK4663,2)</f>
        <v/>
      </c>
      <c r="I4663" s="36" t="str">
        <f>LEFT('DETALLE DE CONEXIONES'!AK4663,3)</f>
        <v/>
      </c>
      <c r="J4663" s="36" t="str">
        <f>LEFT('DETALLE DE CONEXIONES'!M4663,3)</f>
        <v/>
      </c>
      <c r="K4663" s="36" t="str">
        <f>IF(LEN('DETALLE DE CONEXIONES'!M4663)&lt;12,(RIGHT('DETALLE DE CONEXIONES'!M4663,5)),(RIGHT('DETALLE DE CONEXIONES'!M4663,6)))</f>
        <v/>
      </c>
      <c r="L4663" s="36">
        <f>IF(C4663="Saliente Local",(IFERROR((LIMPIA(J4663,1)),0)),0)</f>
        <v>0</v>
      </c>
      <c r="M4663" s="36">
        <f>IF(C4663="Saliente Nacional",(IFERROR((LIMPIA(J4663,1)),0)),0)</f>
        <v>0</v>
      </c>
      <c r="N4663" s="36">
        <f>IF(C4663="Saliente Internacional",(IFERROR((LIMPIA(J4663,1)),0)),0)</f>
        <v>0</v>
      </c>
      <c r="O4663" s="36">
        <f>IF(C4663="Saliente Local",(IFERROR((LIMPIA(K4663,1)),0)),0)</f>
        <v>0</v>
      </c>
      <c r="P4663" s="36">
        <f>IF(C4663="Saliente Nacional",(IFERROR((LIMPIA(K4663,1)),0)),0)</f>
        <v>0</v>
      </c>
      <c r="Q4663" s="36">
        <f>IF(C4663="Saliente Internacional",(IFERROR((LIMPIA(K4663,1)),0)),0)</f>
        <v>0</v>
      </c>
      <c r="R4663" s="36">
        <f t="shared" si="217"/>
        <v>0</v>
      </c>
      <c r="S4663" s="36">
        <f t="shared" si="218"/>
        <v>0</v>
      </c>
    </row>
    <row r="4664" spans="1:19" x14ac:dyDescent="0.25">
      <c r="A4664" s="101">
        <f>'DETALLE DE CONEXIONES'!P4664</f>
        <v>0</v>
      </c>
      <c r="B4664" s="36">
        <f>'DETALLE DE CONEXIONES'!I4664</f>
        <v>0</v>
      </c>
      <c r="C4664" s="36">
        <f>'DETALLE DE CONEXIONES'!BB4664</f>
        <v>0</v>
      </c>
      <c r="D4664" s="36">
        <f>'DETALLE DE CONEXIONES'!E4664</f>
        <v>0</v>
      </c>
      <c r="E4664" s="36">
        <f t="shared" si="216"/>
        <v>1</v>
      </c>
      <c r="F4664" s="36">
        <f>IFERROR(LIMPIA('DETALLE DE CONEXIONES'!N4664,1),0)</f>
        <v>0</v>
      </c>
      <c r="G4664" s="36" t="str">
        <f>LEFT('DETALLE DE CONEXIONES'!BE4664,3)</f>
        <v/>
      </c>
      <c r="H4664" s="36" t="str">
        <f>RIGHT('DETALLE DE CONEXIONES'!AK4664,2)</f>
        <v/>
      </c>
      <c r="I4664" s="36" t="str">
        <f>LEFT('DETALLE DE CONEXIONES'!AK4664,3)</f>
        <v/>
      </c>
      <c r="J4664" s="36" t="str">
        <f>LEFT('DETALLE DE CONEXIONES'!M4664,3)</f>
        <v/>
      </c>
      <c r="K4664" s="36" t="str">
        <f>IF(LEN('DETALLE DE CONEXIONES'!M4664)&lt;12,(RIGHT('DETALLE DE CONEXIONES'!M4664,5)),(RIGHT('DETALLE DE CONEXIONES'!M4664,6)))</f>
        <v/>
      </c>
      <c r="L4664" s="36">
        <f>IF(C4664="Saliente Local",(IFERROR((LIMPIA(J4664,1)),0)),0)</f>
        <v>0</v>
      </c>
      <c r="M4664" s="36">
        <f>IF(C4664="Saliente Nacional",(IFERROR((LIMPIA(J4664,1)),0)),0)</f>
        <v>0</v>
      </c>
      <c r="N4664" s="36">
        <f>IF(C4664="Saliente Internacional",(IFERROR((LIMPIA(J4664,1)),0)),0)</f>
        <v>0</v>
      </c>
      <c r="O4664" s="36">
        <f>IF(C4664="Saliente Local",(IFERROR((LIMPIA(K4664,1)),0)),0)</f>
        <v>0</v>
      </c>
      <c r="P4664" s="36">
        <f>IF(C4664="Saliente Nacional",(IFERROR((LIMPIA(K4664,1)),0)),0)</f>
        <v>0</v>
      </c>
      <c r="Q4664" s="36">
        <f>IF(C4664="Saliente Internacional",(IFERROR((LIMPIA(K4664,1)),0)),0)</f>
        <v>0</v>
      </c>
      <c r="R4664" s="36">
        <f t="shared" si="217"/>
        <v>0</v>
      </c>
      <c r="S4664" s="36">
        <f t="shared" si="218"/>
        <v>0</v>
      </c>
    </row>
    <row r="4665" spans="1:19" x14ac:dyDescent="0.25">
      <c r="A4665" s="101">
        <f>'DETALLE DE CONEXIONES'!P4665</f>
        <v>0</v>
      </c>
      <c r="B4665" s="36">
        <f>'DETALLE DE CONEXIONES'!I4665</f>
        <v>0</v>
      </c>
      <c r="C4665" s="36">
        <f>'DETALLE DE CONEXIONES'!BB4665</f>
        <v>0</v>
      </c>
      <c r="D4665" s="36">
        <f>'DETALLE DE CONEXIONES'!E4665</f>
        <v>0</v>
      </c>
      <c r="E4665" s="36">
        <f t="shared" si="216"/>
        <v>1</v>
      </c>
      <c r="F4665" s="36">
        <f>IFERROR(LIMPIA('DETALLE DE CONEXIONES'!N4665,1),0)</f>
        <v>0</v>
      </c>
      <c r="G4665" s="36" t="str">
        <f>LEFT('DETALLE DE CONEXIONES'!BE4665,3)</f>
        <v/>
      </c>
      <c r="H4665" s="36" t="str">
        <f>RIGHT('DETALLE DE CONEXIONES'!AK4665,2)</f>
        <v/>
      </c>
      <c r="I4665" s="36" t="str">
        <f>LEFT('DETALLE DE CONEXIONES'!AK4665,3)</f>
        <v/>
      </c>
      <c r="J4665" s="36" t="str">
        <f>LEFT('DETALLE DE CONEXIONES'!M4665,3)</f>
        <v/>
      </c>
      <c r="K4665" s="36" t="str">
        <f>IF(LEN('DETALLE DE CONEXIONES'!M4665)&lt;12,(RIGHT('DETALLE DE CONEXIONES'!M4665,5)),(RIGHT('DETALLE DE CONEXIONES'!M4665,6)))</f>
        <v/>
      </c>
      <c r="L4665" s="36">
        <f>IF(C4665="Saliente Local",(IFERROR((LIMPIA(J4665,1)),0)),0)</f>
        <v>0</v>
      </c>
      <c r="M4665" s="36">
        <f>IF(C4665="Saliente Nacional",(IFERROR((LIMPIA(J4665,1)),0)),0)</f>
        <v>0</v>
      </c>
      <c r="N4665" s="36">
        <f>IF(C4665="Saliente Internacional",(IFERROR((LIMPIA(J4665,1)),0)),0)</f>
        <v>0</v>
      </c>
      <c r="O4665" s="36">
        <f>IF(C4665="Saliente Local",(IFERROR((LIMPIA(K4665,1)),0)),0)</f>
        <v>0</v>
      </c>
      <c r="P4665" s="36">
        <f>IF(C4665="Saliente Nacional",(IFERROR((LIMPIA(K4665,1)),0)),0)</f>
        <v>0</v>
      </c>
      <c r="Q4665" s="36">
        <f>IF(C4665="Saliente Internacional",(IFERROR((LIMPIA(K4665,1)),0)),0)</f>
        <v>0</v>
      </c>
      <c r="R4665" s="36">
        <f t="shared" si="217"/>
        <v>0</v>
      </c>
      <c r="S4665" s="36">
        <f t="shared" si="218"/>
        <v>0</v>
      </c>
    </row>
    <row r="4666" spans="1:19" x14ac:dyDescent="0.25">
      <c r="A4666" s="101">
        <f>'DETALLE DE CONEXIONES'!P4666</f>
        <v>0</v>
      </c>
      <c r="B4666" s="36">
        <f>'DETALLE DE CONEXIONES'!I4666</f>
        <v>0</v>
      </c>
      <c r="C4666" s="36">
        <f>'DETALLE DE CONEXIONES'!BB4666</f>
        <v>0</v>
      </c>
      <c r="D4666" s="36">
        <f>'DETALLE DE CONEXIONES'!E4666</f>
        <v>0</v>
      </c>
      <c r="E4666" s="36">
        <f t="shared" si="216"/>
        <v>1</v>
      </c>
      <c r="F4666" s="36">
        <f>IFERROR(LIMPIA('DETALLE DE CONEXIONES'!N4666,1),0)</f>
        <v>0</v>
      </c>
      <c r="G4666" s="36" t="str">
        <f>LEFT('DETALLE DE CONEXIONES'!BE4666,3)</f>
        <v/>
      </c>
      <c r="H4666" s="36" t="str">
        <f>RIGHT('DETALLE DE CONEXIONES'!AK4666,2)</f>
        <v/>
      </c>
      <c r="I4666" s="36" t="str">
        <f>LEFT('DETALLE DE CONEXIONES'!AK4666,3)</f>
        <v/>
      </c>
      <c r="J4666" s="36" t="str">
        <f>LEFT('DETALLE DE CONEXIONES'!M4666,3)</f>
        <v/>
      </c>
      <c r="K4666" s="36" t="str">
        <f>IF(LEN('DETALLE DE CONEXIONES'!M4666)&lt;12,(RIGHT('DETALLE DE CONEXIONES'!M4666,5)),(RIGHT('DETALLE DE CONEXIONES'!M4666,6)))</f>
        <v/>
      </c>
      <c r="L4666" s="36">
        <f>IF(C4666="Saliente Local",(IFERROR((LIMPIA(J4666,1)),0)),0)</f>
        <v>0</v>
      </c>
      <c r="M4666" s="36">
        <f>IF(C4666="Saliente Nacional",(IFERROR((LIMPIA(J4666,1)),0)),0)</f>
        <v>0</v>
      </c>
      <c r="N4666" s="36">
        <f>IF(C4666="Saliente Internacional",(IFERROR((LIMPIA(J4666,1)),0)),0)</f>
        <v>0</v>
      </c>
      <c r="O4666" s="36">
        <f>IF(C4666="Saliente Local",(IFERROR((LIMPIA(K4666,1)),0)),0)</f>
        <v>0</v>
      </c>
      <c r="P4666" s="36">
        <f>IF(C4666="Saliente Nacional",(IFERROR((LIMPIA(K4666,1)),0)),0)</f>
        <v>0</v>
      </c>
      <c r="Q4666" s="36">
        <f>IF(C4666="Saliente Internacional",(IFERROR((LIMPIA(K4666,1)),0)),0)</f>
        <v>0</v>
      </c>
      <c r="R4666" s="36">
        <f t="shared" si="217"/>
        <v>0</v>
      </c>
      <c r="S4666" s="36">
        <f t="shared" si="218"/>
        <v>0</v>
      </c>
    </row>
    <row r="4667" spans="1:19" x14ac:dyDescent="0.25">
      <c r="A4667" s="101">
        <f>'DETALLE DE CONEXIONES'!P4667</f>
        <v>0</v>
      </c>
      <c r="B4667" s="36">
        <f>'DETALLE DE CONEXIONES'!I4667</f>
        <v>0</v>
      </c>
      <c r="C4667" s="36">
        <f>'DETALLE DE CONEXIONES'!BB4667</f>
        <v>0</v>
      </c>
      <c r="D4667" s="36">
        <f>'DETALLE DE CONEXIONES'!E4667</f>
        <v>0</v>
      </c>
      <c r="E4667" s="36">
        <f t="shared" si="216"/>
        <v>1</v>
      </c>
      <c r="F4667" s="36">
        <f>IFERROR(LIMPIA('DETALLE DE CONEXIONES'!N4667,1),0)</f>
        <v>0</v>
      </c>
      <c r="G4667" s="36" t="str">
        <f>LEFT('DETALLE DE CONEXIONES'!BE4667,3)</f>
        <v/>
      </c>
      <c r="H4667" s="36" t="str">
        <f>RIGHT('DETALLE DE CONEXIONES'!AK4667,2)</f>
        <v/>
      </c>
      <c r="I4667" s="36" t="str">
        <f>LEFT('DETALLE DE CONEXIONES'!AK4667,3)</f>
        <v/>
      </c>
      <c r="J4667" s="36" t="str">
        <f>LEFT('DETALLE DE CONEXIONES'!M4667,3)</f>
        <v/>
      </c>
      <c r="K4667" s="36" t="str">
        <f>IF(LEN('DETALLE DE CONEXIONES'!M4667)&lt;12,(RIGHT('DETALLE DE CONEXIONES'!M4667,5)),(RIGHT('DETALLE DE CONEXIONES'!M4667,6)))</f>
        <v/>
      </c>
      <c r="L4667" s="36">
        <f>IF(C4667="Saliente Local",(IFERROR((LIMPIA(J4667,1)),0)),0)</f>
        <v>0</v>
      </c>
      <c r="M4667" s="36">
        <f>IF(C4667="Saliente Nacional",(IFERROR((LIMPIA(J4667,1)),0)),0)</f>
        <v>0</v>
      </c>
      <c r="N4667" s="36">
        <f>IF(C4667="Saliente Internacional",(IFERROR((LIMPIA(J4667,1)),0)),0)</f>
        <v>0</v>
      </c>
      <c r="O4667" s="36">
        <f>IF(C4667="Saliente Local",(IFERROR((LIMPIA(K4667,1)),0)),0)</f>
        <v>0</v>
      </c>
      <c r="P4667" s="36">
        <f>IF(C4667="Saliente Nacional",(IFERROR((LIMPIA(K4667,1)),0)),0)</f>
        <v>0</v>
      </c>
      <c r="Q4667" s="36">
        <f>IF(C4667="Saliente Internacional",(IFERROR((LIMPIA(K4667,1)),0)),0)</f>
        <v>0</v>
      </c>
      <c r="R4667" s="36">
        <f t="shared" si="217"/>
        <v>0</v>
      </c>
      <c r="S4667" s="36">
        <f t="shared" si="218"/>
        <v>0</v>
      </c>
    </row>
    <row r="4668" spans="1:19" x14ac:dyDescent="0.25">
      <c r="A4668" s="101">
        <f>'DETALLE DE CONEXIONES'!P4668</f>
        <v>0</v>
      </c>
      <c r="B4668" s="36">
        <f>'DETALLE DE CONEXIONES'!I4668</f>
        <v>0</v>
      </c>
      <c r="C4668" s="36">
        <f>'DETALLE DE CONEXIONES'!BB4668</f>
        <v>0</v>
      </c>
      <c r="D4668" s="36">
        <f>'DETALLE DE CONEXIONES'!E4668</f>
        <v>0</v>
      </c>
      <c r="E4668" s="36">
        <f t="shared" si="216"/>
        <v>1</v>
      </c>
      <c r="F4668" s="36">
        <f>IFERROR(LIMPIA('DETALLE DE CONEXIONES'!N4668,1),0)</f>
        <v>0</v>
      </c>
      <c r="G4668" s="36" t="str">
        <f>LEFT('DETALLE DE CONEXIONES'!BE4668,3)</f>
        <v/>
      </c>
      <c r="H4668" s="36" t="str">
        <f>RIGHT('DETALLE DE CONEXIONES'!AK4668,2)</f>
        <v/>
      </c>
      <c r="I4668" s="36" t="str">
        <f>LEFT('DETALLE DE CONEXIONES'!AK4668,3)</f>
        <v/>
      </c>
      <c r="J4668" s="36" t="str">
        <f>LEFT('DETALLE DE CONEXIONES'!M4668,3)</f>
        <v/>
      </c>
      <c r="K4668" s="36" t="str">
        <f>IF(LEN('DETALLE DE CONEXIONES'!M4668)&lt;12,(RIGHT('DETALLE DE CONEXIONES'!M4668,5)),(RIGHT('DETALLE DE CONEXIONES'!M4668,6)))</f>
        <v/>
      </c>
      <c r="L4668" s="36">
        <f>IF(C4668="Saliente Local",(IFERROR((LIMPIA(J4668,1)),0)),0)</f>
        <v>0</v>
      </c>
      <c r="M4668" s="36">
        <f>IF(C4668="Saliente Nacional",(IFERROR((LIMPIA(J4668,1)),0)),0)</f>
        <v>0</v>
      </c>
      <c r="N4668" s="36">
        <f>IF(C4668="Saliente Internacional",(IFERROR((LIMPIA(J4668,1)),0)),0)</f>
        <v>0</v>
      </c>
      <c r="O4668" s="36">
        <f>IF(C4668="Saliente Local",(IFERROR((LIMPIA(K4668,1)),0)),0)</f>
        <v>0</v>
      </c>
      <c r="P4668" s="36">
        <f>IF(C4668="Saliente Nacional",(IFERROR((LIMPIA(K4668,1)),0)),0)</f>
        <v>0</v>
      </c>
      <c r="Q4668" s="36">
        <f>IF(C4668="Saliente Internacional",(IFERROR((LIMPIA(K4668,1)),0)),0)</f>
        <v>0</v>
      </c>
      <c r="R4668" s="36">
        <f t="shared" si="217"/>
        <v>0</v>
      </c>
      <c r="S4668" s="36">
        <f t="shared" si="218"/>
        <v>0</v>
      </c>
    </row>
    <row r="4669" spans="1:19" x14ac:dyDescent="0.25">
      <c r="A4669" s="101">
        <f>'DETALLE DE CONEXIONES'!P4669</f>
        <v>0</v>
      </c>
      <c r="B4669" s="36">
        <f>'DETALLE DE CONEXIONES'!I4669</f>
        <v>0</v>
      </c>
      <c r="C4669" s="36">
        <f>'DETALLE DE CONEXIONES'!BB4669</f>
        <v>0</v>
      </c>
      <c r="D4669" s="36">
        <f>'DETALLE DE CONEXIONES'!E4669</f>
        <v>0</v>
      </c>
      <c r="E4669" s="36">
        <f t="shared" si="216"/>
        <v>1</v>
      </c>
      <c r="F4669" s="36">
        <f>IFERROR(LIMPIA('DETALLE DE CONEXIONES'!N4669,1),0)</f>
        <v>0</v>
      </c>
      <c r="G4669" s="36" t="str">
        <f>LEFT('DETALLE DE CONEXIONES'!BE4669,3)</f>
        <v/>
      </c>
      <c r="H4669" s="36" t="str">
        <f>RIGHT('DETALLE DE CONEXIONES'!AK4669,2)</f>
        <v/>
      </c>
      <c r="I4669" s="36" t="str">
        <f>LEFT('DETALLE DE CONEXIONES'!AK4669,3)</f>
        <v/>
      </c>
      <c r="J4669" s="36" t="str">
        <f>LEFT('DETALLE DE CONEXIONES'!M4669,3)</f>
        <v/>
      </c>
      <c r="K4669" s="36" t="str">
        <f>IF(LEN('DETALLE DE CONEXIONES'!M4669)&lt;12,(RIGHT('DETALLE DE CONEXIONES'!M4669,5)),(RIGHT('DETALLE DE CONEXIONES'!M4669,6)))</f>
        <v/>
      </c>
      <c r="L4669" s="36">
        <f>IF(C4669="Saliente Local",(IFERROR((LIMPIA(J4669,1)),0)),0)</f>
        <v>0</v>
      </c>
      <c r="M4669" s="36">
        <f>IF(C4669="Saliente Nacional",(IFERROR((LIMPIA(J4669,1)),0)),0)</f>
        <v>0</v>
      </c>
      <c r="N4669" s="36">
        <f>IF(C4669="Saliente Internacional",(IFERROR((LIMPIA(J4669,1)),0)),0)</f>
        <v>0</v>
      </c>
      <c r="O4669" s="36">
        <f>IF(C4669="Saliente Local",(IFERROR((LIMPIA(K4669,1)),0)),0)</f>
        <v>0</v>
      </c>
      <c r="P4669" s="36">
        <f>IF(C4669="Saliente Nacional",(IFERROR((LIMPIA(K4669,1)),0)),0)</f>
        <v>0</v>
      </c>
      <c r="Q4669" s="36">
        <f>IF(C4669="Saliente Internacional",(IFERROR((LIMPIA(K4669,1)),0)),0)</f>
        <v>0</v>
      </c>
      <c r="R4669" s="36">
        <f t="shared" si="217"/>
        <v>0</v>
      </c>
      <c r="S4669" s="36">
        <f t="shared" si="218"/>
        <v>0</v>
      </c>
    </row>
    <row r="4670" spans="1:19" x14ac:dyDescent="0.25">
      <c r="A4670" s="101">
        <f>'DETALLE DE CONEXIONES'!P4670</f>
        <v>0</v>
      </c>
      <c r="B4670" s="36">
        <f>'DETALLE DE CONEXIONES'!I4670</f>
        <v>0</v>
      </c>
      <c r="C4670" s="36">
        <f>'DETALLE DE CONEXIONES'!BB4670</f>
        <v>0</v>
      </c>
      <c r="D4670" s="36">
        <f>'DETALLE DE CONEXIONES'!E4670</f>
        <v>0</v>
      </c>
      <c r="E4670" s="36">
        <f t="shared" si="216"/>
        <v>1</v>
      </c>
      <c r="F4670" s="36">
        <f>IFERROR(LIMPIA('DETALLE DE CONEXIONES'!N4670,1),0)</f>
        <v>0</v>
      </c>
      <c r="G4670" s="36" t="str">
        <f>LEFT('DETALLE DE CONEXIONES'!BE4670,3)</f>
        <v/>
      </c>
      <c r="H4670" s="36" t="str">
        <f>RIGHT('DETALLE DE CONEXIONES'!AK4670,2)</f>
        <v/>
      </c>
      <c r="I4670" s="36" t="str">
        <f>LEFT('DETALLE DE CONEXIONES'!AK4670,3)</f>
        <v/>
      </c>
      <c r="J4670" s="36" t="str">
        <f>LEFT('DETALLE DE CONEXIONES'!M4670,3)</f>
        <v/>
      </c>
      <c r="K4670" s="36" t="str">
        <f>IF(LEN('DETALLE DE CONEXIONES'!M4670)&lt;12,(RIGHT('DETALLE DE CONEXIONES'!M4670,5)),(RIGHT('DETALLE DE CONEXIONES'!M4670,6)))</f>
        <v/>
      </c>
      <c r="L4670" s="36">
        <f>IF(C4670="Saliente Local",(IFERROR((LIMPIA(J4670,1)),0)),0)</f>
        <v>0</v>
      </c>
      <c r="M4670" s="36">
        <f>IF(C4670="Saliente Nacional",(IFERROR((LIMPIA(J4670,1)),0)),0)</f>
        <v>0</v>
      </c>
      <c r="N4670" s="36">
        <f>IF(C4670="Saliente Internacional",(IFERROR((LIMPIA(J4670,1)),0)),0)</f>
        <v>0</v>
      </c>
      <c r="O4670" s="36">
        <f>IF(C4670="Saliente Local",(IFERROR((LIMPIA(K4670,1)),0)),0)</f>
        <v>0</v>
      </c>
      <c r="P4670" s="36">
        <f>IF(C4670="Saliente Nacional",(IFERROR((LIMPIA(K4670,1)),0)),0)</f>
        <v>0</v>
      </c>
      <c r="Q4670" s="36">
        <f>IF(C4670="Saliente Internacional",(IFERROR((LIMPIA(K4670,1)),0)),0)</f>
        <v>0</v>
      </c>
      <c r="R4670" s="36">
        <f t="shared" si="217"/>
        <v>0</v>
      </c>
      <c r="S4670" s="36">
        <f t="shared" si="218"/>
        <v>0</v>
      </c>
    </row>
    <row r="4671" spans="1:19" x14ac:dyDescent="0.25">
      <c r="A4671" s="101">
        <f>'DETALLE DE CONEXIONES'!P4671</f>
        <v>0</v>
      </c>
      <c r="B4671" s="36">
        <f>'DETALLE DE CONEXIONES'!I4671</f>
        <v>0</v>
      </c>
      <c r="C4671" s="36">
        <f>'DETALLE DE CONEXIONES'!BB4671</f>
        <v>0</v>
      </c>
      <c r="D4671" s="36">
        <f>'DETALLE DE CONEXIONES'!E4671</f>
        <v>0</v>
      </c>
      <c r="E4671" s="36">
        <f t="shared" si="216"/>
        <v>1</v>
      </c>
      <c r="F4671" s="36">
        <f>IFERROR(LIMPIA('DETALLE DE CONEXIONES'!N4671,1),0)</f>
        <v>0</v>
      </c>
      <c r="G4671" s="36" t="str">
        <f>LEFT('DETALLE DE CONEXIONES'!BE4671,3)</f>
        <v/>
      </c>
      <c r="H4671" s="36" t="str">
        <f>RIGHT('DETALLE DE CONEXIONES'!AK4671,2)</f>
        <v/>
      </c>
      <c r="I4671" s="36" t="str">
        <f>LEFT('DETALLE DE CONEXIONES'!AK4671,3)</f>
        <v/>
      </c>
      <c r="J4671" s="36" t="str">
        <f>LEFT('DETALLE DE CONEXIONES'!M4671,3)</f>
        <v/>
      </c>
      <c r="K4671" s="36" t="str">
        <f>IF(LEN('DETALLE DE CONEXIONES'!M4671)&lt;12,(RIGHT('DETALLE DE CONEXIONES'!M4671,5)),(RIGHT('DETALLE DE CONEXIONES'!M4671,6)))</f>
        <v/>
      </c>
      <c r="L4671" s="36">
        <f>IF(C4671="Saliente Local",(IFERROR((LIMPIA(J4671,1)),0)),0)</f>
        <v>0</v>
      </c>
      <c r="M4671" s="36">
        <f>IF(C4671="Saliente Nacional",(IFERROR((LIMPIA(J4671,1)),0)),0)</f>
        <v>0</v>
      </c>
      <c r="N4671" s="36">
        <f>IF(C4671="Saliente Internacional",(IFERROR((LIMPIA(J4671,1)),0)),0)</f>
        <v>0</v>
      </c>
      <c r="O4671" s="36">
        <f>IF(C4671="Saliente Local",(IFERROR((LIMPIA(K4671,1)),0)),0)</f>
        <v>0</v>
      </c>
      <c r="P4671" s="36">
        <f>IF(C4671="Saliente Nacional",(IFERROR((LIMPIA(K4671,1)),0)),0)</f>
        <v>0</v>
      </c>
      <c r="Q4671" s="36">
        <f>IF(C4671="Saliente Internacional",(IFERROR((LIMPIA(K4671,1)),0)),0)</f>
        <v>0</v>
      </c>
      <c r="R4671" s="36">
        <f t="shared" si="217"/>
        <v>0</v>
      </c>
      <c r="S4671" s="36">
        <f t="shared" si="218"/>
        <v>0</v>
      </c>
    </row>
    <row r="4672" spans="1:19" x14ac:dyDescent="0.25">
      <c r="A4672" s="101">
        <f>'DETALLE DE CONEXIONES'!P4672</f>
        <v>0</v>
      </c>
      <c r="B4672" s="36">
        <f>'DETALLE DE CONEXIONES'!I4672</f>
        <v>0</v>
      </c>
      <c r="C4672" s="36">
        <f>'DETALLE DE CONEXIONES'!BB4672</f>
        <v>0</v>
      </c>
      <c r="D4672" s="36">
        <f>'DETALLE DE CONEXIONES'!E4672</f>
        <v>0</v>
      </c>
      <c r="E4672" s="36">
        <f t="shared" si="216"/>
        <v>1</v>
      </c>
      <c r="F4672" s="36">
        <f>IFERROR(LIMPIA('DETALLE DE CONEXIONES'!N4672,1),0)</f>
        <v>0</v>
      </c>
      <c r="G4672" s="36" t="str">
        <f>LEFT('DETALLE DE CONEXIONES'!BE4672,3)</f>
        <v/>
      </c>
      <c r="H4672" s="36" t="str">
        <f>RIGHT('DETALLE DE CONEXIONES'!AK4672,2)</f>
        <v/>
      </c>
      <c r="I4672" s="36" t="str">
        <f>LEFT('DETALLE DE CONEXIONES'!AK4672,3)</f>
        <v/>
      </c>
      <c r="J4672" s="36" t="str">
        <f>LEFT('DETALLE DE CONEXIONES'!M4672,3)</f>
        <v/>
      </c>
      <c r="K4672" s="36" t="str">
        <f>IF(LEN('DETALLE DE CONEXIONES'!M4672)&lt;12,(RIGHT('DETALLE DE CONEXIONES'!M4672,5)),(RIGHT('DETALLE DE CONEXIONES'!M4672,6)))</f>
        <v/>
      </c>
      <c r="L4672" s="36">
        <f>IF(C4672="Saliente Local",(IFERROR((LIMPIA(J4672,1)),0)),0)</f>
        <v>0</v>
      </c>
      <c r="M4672" s="36">
        <f>IF(C4672="Saliente Nacional",(IFERROR((LIMPIA(J4672,1)),0)),0)</f>
        <v>0</v>
      </c>
      <c r="N4672" s="36">
        <f>IF(C4672="Saliente Internacional",(IFERROR((LIMPIA(J4672,1)),0)),0)</f>
        <v>0</v>
      </c>
      <c r="O4672" s="36">
        <f>IF(C4672="Saliente Local",(IFERROR((LIMPIA(K4672,1)),0)),0)</f>
        <v>0</v>
      </c>
      <c r="P4672" s="36">
        <f>IF(C4672="Saliente Nacional",(IFERROR((LIMPIA(K4672,1)),0)),0)</f>
        <v>0</v>
      </c>
      <c r="Q4672" s="36">
        <f>IF(C4672="Saliente Internacional",(IFERROR((LIMPIA(K4672,1)),0)),0)</f>
        <v>0</v>
      </c>
      <c r="R4672" s="36">
        <f t="shared" si="217"/>
        <v>0</v>
      </c>
      <c r="S4672" s="36">
        <f t="shared" si="218"/>
        <v>0</v>
      </c>
    </row>
    <row r="4673" spans="1:19" x14ac:dyDescent="0.25">
      <c r="A4673" s="101">
        <f>'DETALLE DE CONEXIONES'!P4673</f>
        <v>0</v>
      </c>
      <c r="B4673" s="36">
        <f>'DETALLE DE CONEXIONES'!I4673</f>
        <v>0</v>
      </c>
      <c r="C4673" s="36">
        <f>'DETALLE DE CONEXIONES'!BB4673</f>
        <v>0</v>
      </c>
      <c r="D4673" s="36">
        <f>'DETALLE DE CONEXIONES'!E4673</f>
        <v>0</v>
      </c>
      <c r="E4673" s="36">
        <f t="shared" si="216"/>
        <v>1</v>
      </c>
      <c r="F4673" s="36">
        <f>IFERROR(LIMPIA('DETALLE DE CONEXIONES'!N4673,1),0)</f>
        <v>0</v>
      </c>
      <c r="G4673" s="36" t="str">
        <f>LEFT('DETALLE DE CONEXIONES'!BE4673,3)</f>
        <v/>
      </c>
      <c r="H4673" s="36" t="str">
        <f>RIGHT('DETALLE DE CONEXIONES'!AK4673,2)</f>
        <v/>
      </c>
      <c r="I4673" s="36" t="str">
        <f>LEFT('DETALLE DE CONEXIONES'!AK4673,3)</f>
        <v/>
      </c>
      <c r="J4673" s="36" t="str">
        <f>LEFT('DETALLE DE CONEXIONES'!M4673,3)</f>
        <v/>
      </c>
      <c r="K4673" s="36" t="str">
        <f>IF(LEN('DETALLE DE CONEXIONES'!M4673)&lt;12,(RIGHT('DETALLE DE CONEXIONES'!M4673,5)),(RIGHT('DETALLE DE CONEXIONES'!M4673,6)))</f>
        <v/>
      </c>
      <c r="L4673" s="36">
        <f>IF(C4673="Saliente Local",(IFERROR((LIMPIA(J4673,1)),0)),0)</f>
        <v>0</v>
      </c>
      <c r="M4673" s="36">
        <f>IF(C4673="Saliente Nacional",(IFERROR((LIMPIA(J4673,1)),0)),0)</f>
        <v>0</v>
      </c>
      <c r="N4673" s="36">
        <f>IF(C4673="Saliente Internacional",(IFERROR((LIMPIA(J4673,1)),0)),0)</f>
        <v>0</v>
      </c>
      <c r="O4673" s="36">
        <f>IF(C4673="Saliente Local",(IFERROR((LIMPIA(K4673,1)),0)),0)</f>
        <v>0</v>
      </c>
      <c r="P4673" s="36">
        <f>IF(C4673="Saliente Nacional",(IFERROR((LIMPIA(K4673,1)),0)),0)</f>
        <v>0</v>
      </c>
      <c r="Q4673" s="36">
        <f>IF(C4673="Saliente Internacional",(IFERROR((LIMPIA(K4673,1)),0)),0)</f>
        <v>0</v>
      </c>
      <c r="R4673" s="36">
        <f t="shared" si="217"/>
        <v>0</v>
      </c>
      <c r="S4673" s="36">
        <f t="shared" si="218"/>
        <v>0</v>
      </c>
    </row>
    <row r="4674" spans="1:19" x14ac:dyDescent="0.25">
      <c r="A4674" s="101">
        <f>'DETALLE DE CONEXIONES'!P4674</f>
        <v>0</v>
      </c>
      <c r="B4674" s="36">
        <f>'DETALLE DE CONEXIONES'!I4674</f>
        <v>0</v>
      </c>
      <c r="C4674" s="36">
        <f>'DETALLE DE CONEXIONES'!BB4674</f>
        <v>0</v>
      </c>
      <c r="D4674" s="36">
        <f>'DETALLE DE CONEXIONES'!E4674</f>
        <v>0</v>
      </c>
      <c r="E4674" s="36">
        <f t="shared" si="216"/>
        <v>1</v>
      </c>
      <c r="F4674" s="36">
        <f>IFERROR(LIMPIA('DETALLE DE CONEXIONES'!N4674,1),0)</f>
        <v>0</v>
      </c>
      <c r="G4674" s="36" t="str">
        <f>LEFT('DETALLE DE CONEXIONES'!BE4674,3)</f>
        <v/>
      </c>
      <c r="H4674" s="36" t="str">
        <f>RIGHT('DETALLE DE CONEXIONES'!AK4674,2)</f>
        <v/>
      </c>
      <c r="I4674" s="36" t="str">
        <f>LEFT('DETALLE DE CONEXIONES'!AK4674,3)</f>
        <v/>
      </c>
      <c r="J4674" s="36" t="str">
        <f>LEFT('DETALLE DE CONEXIONES'!M4674,3)</f>
        <v/>
      </c>
      <c r="K4674" s="36" t="str">
        <f>IF(LEN('DETALLE DE CONEXIONES'!M4674)&lt;12,(RIGHT('DETALLE DE CONEXIONES'!M4674,5)),(RIGHT('DETALLE DE CONEXIONES'!M4674,6)))</f>
        <v/>
      </c>
      <c r="L4674" s="36">
        <f>IF(C4674="Saliente Local",(IFERROR((LIMPIA(J4674,1)),0)),0)</f>
        <v>0</v>
      </c>
      <c r="M4674" s="36">
        <f>IF(C4674="Saliente Nacional",(IFERROR((LIMPIA(J4674,1)),0)),0)</f>
        <v>0</v>
      </c>
      <c r="N4674" s="36">
        <f>IF(C4674="Saliente Internacional",(IFERROR((LIMPIA(J4674,1)),0)),0)</f>
        <v>0</v>
      </c>
      <c r="O4674" s="36">
        <f>IF(C4674="Saliente Local",(IFERROR((LIMPIA(K4674,1)),0)),0)</f>
        <v>0</v>
      </c>
      <c r="P4674" s="36">
        <f>IF(C4674="Saliente Nacional",(IFERROR((LIMPIA(K4674,1)),0)),0)</f>
        <v>0</v>
      </c>
      <c r="Q4674" s="36">
        <f>IF(C4674="Saliente Internacional",(IFERROR((LIMPIA(K4674,1)),0)),0)</f>
        <v>0</v>
      </c>
      <c r="R4674" s="36">
        <f t="shared" si="217"/>
        <v>0</v>
      </c>
      <c r="S4674" s="36">
        <f t="shared" si="218"/>
        <v>0</v>
      </c>
    </row>
    <row r="4675" spans="1:19" x14ac:dyDescent="0.25">
      <c r="A4675" s="101">
        <f>'DETALLE DE CONEXIONES'!P4675</f>
        <v>0</v>
      </c>
      <c r="B4675" s="36">
        <f>'DETALLE DE CONEXIONES'!I4675</f>
        <v>0</v>
      </c>
      <c r="C4675" s="36">
        <f>'DETALLE DE CONEXIONES'!BB4675</f>
        <v>0</v>
      </c>
      <c r="D4675" s="36">
        <f>'DETALLE DE CONEXIONES'!E4675</f>
        <v>0</v>
      </c>
      <c r="E4675" s="36">
        <f t="shared" ref="E4675:E4738" si="219">LEN(D4675)</f>
        <v>1</v>
      </c>
      <c r="F4675" s="36">
        <f>IFERROR(LIMPIA('DETALLE DE CONEXIONES'!N4675,1),0)</f>
        <v>0</v>
      </c>
      <c r="G4675" s="36" t="str">
        <f>LEFT('DETALLE DE CONEXIONES'!BE4675,3)</f>
        <v/>
      </c>
      <c r="H4675" s="36" t="str">
        <f>RIGHT('DETALLE DE CONEXIONES'!AK4675,2)</f>
        <v/>
      </c>
      <c r="I4675" s="36" t="str">
        <f>LEFT('DETALLE DE CONEXIONES'!AK4675,3)</f>
        <v/>
      </c>
      <c r="J4675" s="36" t="str">
        <f>LEFT('DETALLE DE CONEXIONES'!M4675,3)</f>
        <v/>
      </c>
      <c r="K4675" s="36" t="str">
        <f>IF(LEN('DETALLE DE CONEXIONES'!M4675)&lt;12,(RIGHT('DETALLE DE CONEXIONES'!M4675,5)),(RIGHT('DETALLE DE CONEXIONES'!M4675,6)))</f>
        <v/>
      </c>
      <c r="L4675" s="36">
        <f>IF(C4675="Saliente Local",(IFERROR((LIMPIA(J4675,1)),0)),0)</f>
        <v>0</v>
      </c>
      <c r="M4675" s="36">
        <f>IF(C4675="Saliente Nacional",(IFERROR((LIMPIA(J4675,1)),0)),0)</f>
        <v>0</v>
      </c>
      <c r="N4675" s="36">
        <f>IF(C4675="Saliente Internacional",(IFERROR((LIMPIA(J4675,1)),0)),0)</f>
        <v>0</v>
      </c>
      <c r="O4675" s="36">
        <f>IF(C4675="Saliente Local",(IFERROR((LIMPIA(K4675,1)),0)),0)</f>
        <v>0</v>
      </c>
      <c r="P4675" s="36">
        <f>IF(C4675="Saliente Nacional",(IFERROR((LIMPIA(K4675,1)),0)),0)</f>
        <v>0</v>
      </c>
      <c r="Q4675" s="36">
        <f>IF(C4675="Saliente Internacional",(IFERROR((LIMPIA(K4675,1)),0)),0)</f>
        <v>0</v>
      </c>
      <c r="R4675" s="36">
        <f t="shared" ref="R4675:R4738" si="220">IF(SUM(O4675:P4675)&gt;0,(L4675+M4675+1),(L4675+M4675))</f>
        <v>0</v>
      </c>
      <c r="S4675" s="36">
        <f t="shared" ref="S4675:S4738" si="221">IF(Q4675&gt;0,N4675+1,N4675)</f>
        <v>0</v>
      </c>
    </row>
    <row r="4676" spans="1:19" x14ac:dyDescent="0.25">
      <c r="A4676" s="101">
        <f>'DETALLE DE CONEXIONES'!P4676</f>
        <v>0</v>
      </c>
      <c r="B4676" s="36">
        <f>'DETALLE DE CONEXIONES'!I4676</f>
        <v>0</v>
      </c>
      <c r="C4676" s="36">
        <f>'DETALLE DE CONEXIONES'!BB4676</f>
        <v>0</v>
      </c>
      <c r="D4676" s="36">
        <f>'DETALLE DE CONEXIONES'!E4676</f>
        <v>0</v>
      </c>
      <c r="E4676" s="36">
        <f t="shared" si="219"/>
        <v>1</v>
      </c>
      <c r="F4676" s="36">
        <f>IFERROR(LIMPIA('DETALLE DE CONEXIONES'!N4676,1),0)</f>
        <v>0</v>
      </c>
      <c r="G4676" s="36" t="str">
        <f>LEFT('DETALLE DE CONEXIONES'!BE4676,3)</f>
        <v/>
      </c>
      <c r="H4676" s="36" t="str">
        <f>RIGHT('DETALLE DE CONEXIONES'!AK4676,2)</f>
        <v/>
      </c>
      <c r="I4676" s="36" t="str">
        <f>LEFT('DETALLE DE CONEXIONES'!AK4676,3)</f>
        <v/>
      </c>
      <c r="J4676" s="36" t="str">
        <f>LEFT('DETALLE DE CONEXIONES'!M4676,3)</f>
        <v/>
      </c>
      <c r="K4676" s="36" t="str">
        <f>IF(LEN('DETALLE DE CONEXIONES'!M4676)&lt;12,(RIGHT('DETALLE DE CONEXIONES'!M4676,5)),(RIGHT('DETALLE DE CONEXIONES'!M4676,6)))</f>
        <v/>
      </c>
      <c r="L4676" s="36">
        <f>IF(C4676="Saliente Local",(IFERROR((LIMPIA(J4676,1)),0)),0)</f>
        <v>0</v>
      </c>
      <c r="M4676" s="36">
        <f>IF(C4676="Saliente Nacional",(IFERROR((LIMPIA(J4676,1)),0)),0)</f>
        <v>0</v>
      </c>
      <c r="N4676" s="36">
        <f>IF(C4676="Saliente Internacional",(IFERROR((LIMPIA(J4676,1)),0)),0)</f>
        <v>0</v>
      </c>
      <c r="O4676" s="36">
        <f>IF(C4676="Saliente Local",(IFERROR((LIMPIA(K4676,1)),0)),0)</f>
        <v>0</v>
      </c>
      <c r="P4676" s="36">
        <f>IF(C4676="Saliente Nacional",(IFERROR((LIMPIA(K4676,1)),0)),0)</f>
        <v>0</v>
      </c>
      <c r="Q4676" s="36">
        <f>IF(C4676="Saliente Internacional",(IFERROR((LIMPIA(K4676,1)),0)),0)</f>
        <v>0</v>
      </c>
      <c r="R4676" s="36">
        <f t="shared" si="220"/>
        <v>0</v>
      </c>
      <c r="S4676" s="36">
        <f t="shared" si="221"/>
        <v>0</v>
      </c>
    </row>
    <row r="4677" spans="1:19" x14ac:dyDescent="0.25">
      <c r="A4677" s="101">
        <f>'DETALLE DE CONEXIONES'!P4677</f>
        <v>0</v>
      </c>
      <c r="B4677" s="36">
        <f>'DETALLE DE CONEXIONES'!I4677</f>
        <v>0</v>
      </c>
      <c r="C4677" s="36">
        <f>'DETALLE DE CONEXIONES'!BB4677</f>
        <v>0</v>
      </c>
      <c r="D4677" s="36">
        <f>'DETALLE DE CONEXIONES'!E4677</f>
        <v>0</v>
      </c>
      <c r="E4677" s="36">
        <f t="shared" si="219"/>
        <v>1</v>
      </c>
      <c r="F4677" s="36">
        <f>IFERROR(LIMPIA('DETALLE DE CONEXIONES'!N4677,1),0)</f>
        <v>0</v>
      </c>
      <c r="G4677" s="36" t="str">
        <f>LEFT('DETALLE DE CONEXIONES'!BE4677,3)</f>
        <v/>
      </c>
      <c r="H4677" s="36" t="str">
        <f>RIGHT('DETALLE DE CONEXIONES'!AK4677,2)</f>
        <v/>
      </c>
      <c r="I4677" s="36" t="str">
        <f>LEFT('DETALLE DE CONEXIONES'!AK4677,3)</f>
        <v/>
      </c>
      <c r="J4677" s="36" t="str">
        <f>LEFT('DETALLE DE CONEXIONES'!M4677,3)</f>
        <v/>
      </c>
      <c r="K4677" s="36" t="str">
        <f>IF(LEN('DETALLE DE CONEXIONES'!M4677)&lt;12,(RIGHT('DETALLE DE CONEXIONES'!M4677,5)),(RIGHT('DETALLE DE CONEXIONES'!M4677,6)))</f>
        <v/>
      </c>
      <c r="L4677" s="36">
        <f>IF(C4677="Saliente Local",(IFERROR((LIMPIA(J4677,1)),0)),0)</f>
        <v>0</v>
      </c>
      <c r="M4677" s="36">
        <f>IF(C4677="Saliente Nacional",(IFERROR((LIMPIA(J4677,1)),0)),0)</f>
        <v>0</v>
      </c>
      <c r="N4677" s="36">
        <f>IF(C4677="Saliente Internacional",(IFERROR((LIMPIA(J4677,1)),0)),0)</f>
        <v>0</v>
      </c>
      <c r="O4677" s="36">
        <f>IF(C4677="Saliente Local",(IFERROR((LIMPIA(K4677,1)),0)),0)</f>
        <v>0</v>
      </c>
      <c r="P4677" s="36">
        <f>IF(C4677="Saliente Nacional",(IFERROR((LIMPIA(K4677,1)),0)),0)</f>
        <v>0</v>
      </c>
      <c r="Q4677" s="36">
        <f>IF(C4677="Saliente Internacional",(IFERROR((LIMPIA(K4677,1)),0)),0)</f>
        <v>0</v>
      </c>
      <c r="R4677" s="36">
        <f t="shared" si="220"/>
        <v>0</v>
      </c>
      <c r="S4677" s="36">
        <f t="shared" si="221"/>
        <v>0</v>
      </c>
    </row>
    <row r="4678" spans="1:19" x14ac:dyDescent="0.25">
      <c r="A4678" s="101">
        <f>'DETALLE DE CONEXIONES'!P4678</f>
        <v>0</v>
      </c>
      <c r="B4678" s="36">
        <f>'DETALLE DE CONEXIONES'!I4678</f>
        <v>0</v>
      </c>
      <c r="C4678" s="36">
        <f>'DETALLE DE CONEXIONES'!BB4678</f>
        <v>0</v>
      </c>
      <c r="D4678" s="36">
        <f>'DETALLE DE CONEXIONES'!E4678</f>
        <v>0</v>
      </c>
      <c r="E4678" s="36">
        <f t="shared" si="219"/>
        <v>1</v>
      </c>
      <c r="F4678" s="36">
        <f>IFERROR(LIMPIA('DETALLE DE CONEXIONES'!N4678,1),0)</f>
        <v>0</v>
      </c>
      <c r="G4678" s="36" t="str">
        <f>LEFT('DETALLE DE CONEXIONES'!BE4678,3)</f>
        <v/>
      </c>
      <c r="H4678" s="36" t="str">
        <f>RIGHT('DETALLE DE CONEXIONES'!AK4678,2)</f>
        <v/>
      </c>
      <c r="I4678" s="36" t="str">
        <f>LEFT('DETALLE DE CONEXIONES'!AK4678,3)</f>
        <v/>
      </c>
      <c r="J4678" s="36" t="str">
        <f>LEFT('DETALLE DE CONEXIONES'!M4678,3)</f>
        <v/>
      </c>
      <c r="K4678" s="36" t="str">
        <f>IF(LEN('DETALLE DE CONEXIONES'!M4678)&lt;12,(RIGHT('DETALLE DE CONEXIONES'!M4678,5)),(RIGHT('DETALLE DE CONEXIONES'!M4678,6)))</f>
        <v/>
      </c>
      <c r="L4678" s="36">
        <f>IF(C4678="Saliente Local",(IFERROR((LIMPIA(J4678,1)),0)),0)</f>
        <v>0</v>
      </c>
      <c r="M4678" s="36">
        <f>IF(C4678="Saliente Nacional",(IFERROR((LIMPIA(J4678,1)),0)),0)</f>
        <v>0</v>
      </c>
      <c r="N4678" s="36">
        <f>IF(C4678="Saliente Internacional",(IFERROR((LIMPIA(J4678,1)),0)),0)</f>
        <v>0</v>
      </c>
      <c r="O4678" s="36">
        <f>IF(C4678="Saliente Local",(IFERROR((LIMPIA(K4678,1)),0)),0)</f>
        <v>0</v>
      </c>
      <c r="P4678" s="36">
        <f>IF(C4678="Saliente Nacional",(IFERROR((LIMPIA(K4678,1)),0)),0)</f>
        <v>0</v>
      </c>
      <c r="Q4678" s="36">
        <f>IF(C4678="Saliente Internacional",(IFERROR((LIMPIA(K4678,1)),0)),0)</f>
        <v>0</v>
      </c>
      <c r="R4678" s="36">
        <f t="shared" si="220"/>
        <v>0</v>
      </c>
      <c r="S4678" s="36">
        <f t="shared" si="221"/>
        <v>0</v>
      </c>
    </row>
    <row r="4679" spans="1:19" x14ac:dyDescent="0.25">
      <c r="A4679" s="101">
        <f>'DETALLE DE CONEXIONES'!P4679</f>
        <v>0</v>
      </c>
      <c r="B4679" s="36">
        <f>'DETALLE DE CONEXIONES'!I4679</f>
        <v>0</v>
      </c>
      <c r="C4679" s="36">
        <f>'DETALLE DE CONEXIONES'!BB4679</f>
        <v>0</v>
      </c>
      <c r="D4679" s="36">
        <f>'DETALLE DE CONEXIONES'!E4679</f>
        <v>0</v>
      </c>
      <c r="E4679" s="36">
        <f t="shared" si="219"/>
        <v>1</v>
      </c>
      <c r="F4679" s="36">
        <f>IFERROR(LIMPIA('DETALLE DE CONEXIONES'!N4679,1),0)</f>
        <v>0</v>
      </c>
      <c r="G4679" s="36" t="str">
        <f>LEFT('DETALLE DE CONEXIONES'!BE4679,3)</f>
        <v/>
      </c>
      <c r="H4679" s="36" t="str">
        <f>RIGHT('DETALLE DE CONEXIONES'!AK4679,2)</f>
        <v/>
      </c>
      <c r="I4679" s="36" t="str">
        <f>LEFT('DETALLE DE CONEXIONES'!AK4679,3)</f>
        <v/>
      </c>
      <c r="J4679" s="36" t="str">
        <f>LEFT('DETALLE DE CONEXIONES'!M4679,3)</f>
        <v/>
      </c>
      <c r="K4679" s="36" t="str">
        <f>IF(LEN('DETALLE DE CONEXIONES'!M4679)&lt;12,(RIGHT('DETALLE DE CONEXIONES'!M4679,5)),(RIGHT('DETALLE DE CONEXIONES'!M4679,6)))</f>
        <v/>
      </c>
      <c r="L4679" s="36">
        <f>IF(C4679="Saliente Local",(IFERROR((LIMPIA(J4679,1)),0)),0)</f>
        <v>0</v>
      </c>
      <c r="M4679" s="36">
        <f>IF(C4679="Saliente Nacional",(IFERROR((LIMPIA(J4679,1)),0)),0)</f>
        <v>0</v>
      </c>
      <c r="N4679" s="36">
        <f>IF(C4679="Saliente Internacional",(IFERROR((LIMPIA(J4679,1)),0)),0)</f>
        <v>0</v>
      </c>
      <c r="O4679" s="36">
        <f>IF(C4679="Saliente Local",(IFERROR((LIMPIA(K4679,1)),0)),0)</f>
        <v>0</v>
      </c>
      <c r="P4679" s="36">
        <f>IF(C4679="Saliente Nacional",(IFERROR((LIMPIA(K4679,1)),0)),0)</f>
        <v>0</v>
      </c>
      <c r="Q4679" s="36">
        <f>IF(C4679="Saliente Internacional",(IFERROR((LIMPIA(K4679,1)),0)),0)</f>
        <v>0</v>
      </c>
      <c r="R4679" s="36">
        <f t="shared" si="220"/>
        <v>0</v>
      </c>
      <c r="S4679" s="36">
        <f t="shared" si="221"/>
        <v>0</v>
      </c>
    </row>
    <row r="4680" spans="1:19" x14ac:dyDescent="0.25">
      <c r="A4680" s="101">
        <f>'DETALLE DE CONEXIONES'!P4680</f>
        <v>0</v>
      </c>
      <c r="B4680" s="36">
        <f>'DETALLE DE CONEXIONES'!I4680</f>
        <v>0</v>
      </c>
      <c r="C4680" s="36">
        <f>'DETALLE DE CONEXIONES'!BB4680</f>
        <v>0</v>
      </c>
      <c r="D4680" s="36">
        <f>'DETALLE DE CONEXIONES'!E4680</f>
        <v>0</v>
      </c>
      <c r="E4680" s="36">
        <f t="shared" si="219"/>
        <v>1</v>
      </c>
      <c r="F4680" s="36">
        <f>IFERROR(LIMPIA('DETALLE DE CONEXIONES'!N4680,1),0)</f>
        <v>0</v>
      </c>
      <c r="G4680" s="36" t="str">
        <f>LEFT('DETALLE DE CONEXIONES'!BE4680,3)</f>
        <v/>
      </c>
      <c r="H4680" s="36" t="str">
        <f>RIGHT('DETALLE DE CONEXIONES'!AK4680,2)</f>
        <v/>
      </c>
      <c r="I4680" s="36" t="str">
        <f>LEFT('DETALLE DE CONEXIONES'!AK4680,3)</f>
        <v/>
      </c>
      <c r="J4680" s="36" t="str">
        <f>LEFT('DETALLE DE CONEXIONES'!M4680,3)</f>
        <v/>
      </c>
      <c r="K4680" s="36" t="str">
        <f>IF(LEN('DETALLE DE CONEXIONES'!M4680)&lt;12,(RIGHT('DETALLE DE CONEXIONES'!M4680,5)),(RIGHT('DETALLE DE CONEXIONES'!M4680,6)))</f>
        <v/>
      </c>
      <c r="L4680" s="36">
        <f>IF(C4680="Saliente Local",(IFERROR((LIMPIA(J4680,1)),0)),0)</f>
        <v>0</v>
      </c>
      <c r="M4680" s="36">
        <f>IF(C4680="Saliente Nacional",(IFERROR((LIMPIA(J4680,1)),0)),0)</f>
        <v>0</v>
      </c>
      <c r="N4680" s="36">
        <f>IF(C4680="Saliente Internacional",(IFERROR((LIMPIA(J4680,1)),0)),0)</f>
        <v>0</v>
      </c>
      <c r="O4680" s="36">
        <f>IF(C4680="Saliente Local",(IFERROR((LIMPIA(K4680,1)),0)),0)</f>
        <v>0</v>
      </c>
      <c r="P4680" s="36">
        <f>IF(C4680="Saliente Nacional",(IFERROR((LIMPIA(K4680,1)),0)),0)</f>
        <v>0</v>
      </c>
      <c r="Q4680" s="36">
        <f>IF(C4680="Saliente Internacional",(IFERROR((LIMPIA(K4680,1)),0)),0)</f>
        <v>0</v>
      </c>
      <c r="R4680" s="36">
        <f t="shared" si="220"/>
        <v>0</v>
      </c>
      <c r="S4680" s="36">
        <f t="shared" si="221"/>
        <v>0</v>
      </c>
    </row>
    <row r="4681" spans="1:19" x14ac:dyDescent="0.25">
      <c r="A4681" s="101">
        <f>'DETALLE DE CONEXIONES'!P4681</f>
        <v>0</v>
      </c>
      <c r="B4681" s="36">
        <f>'DETALLE DE CONEXIONES'!I4681</f>
        <v>0</v>
      </c>
      <c r="C4681" s="36">
        <f>'DETALLE DE CONEXIONES'!BB4681</f>
        <v>0</v>
      </c>
      <c r="D4681" s="36">
        <f>'DETALLE DE CONEXIONES'!E4681</f>
        <v>0</v>
      </c>
      <c r="E4681" s="36">
        <f t="shared" si="219"/>
        <v>1</v>
      </c>
      <c r="F4681" s="36">
        <f>IFERROR(LIMPIA('DETALLE DE CONEXIONES'!N4681,1),0)</f>
        <v>0</v>
      </c>
      <c r="G4681" s="36" t="str">
        <f>LEFT('DETALLE DE CONEXIONES'!BE4681,3)</f>
        <v/>
      </c>
      <c r="H4681" s="36" t="str">
        <f>RIGHT('DETALLE DE CONEXIONES'!AK4681,2)</f>
        <v/>
      </c>
      <c r="I4681" s="36" t="str">
        <f>LEFT('DETALLE DE CONEXIONES'!AK4681,3)</f>
        <v/>
      </c>
      <c r="J4681" s="36" t="str">
        <f>LEFT('DETALLE DE CONEXIONES'!M4681,3)</f>
        <v/>
      </c>
      <c r="K4681" s="36" t="str">
        <f>IF(LEN('DETALLE DE CONEXIONES'!M4681)&lt;12,(RIGHT('DETALLE DE CONEXIONES'!M4681,5)),(RIGHT('DETALLE DE CONEXIONES'!M4681,6)))</f>
        <v/>
      </c>
      <c r="L4681" s="36">
        <f>IF(C4681="Saliente Local",(IFERROR((LIMPIA(J4681,1)),0)),0)</f>
        <v>0</v>
      </c>
      <c r="M4681" s="36">
        <f>IF(C4681="Saliente Nacional",(IFERROR((LIMPIA(J4681,1)),0)),0)</f>
        <v>0</v>
      </c>
      <c r="N4681" s="36">
        <f>IF(C4681="Saliente Internacional",(IFERROR((LIMPIA(J4681,1)),0)),0)</f>
        <v>0</v>
      </c>
      <c r="O4681" s="36">
        <f>IF(C4681="Saliente Local",(IFERROR((LIMPIA(K4681,1)),0)),0)</f>
        <v>0</v>
      </c>
      <c r="P4681" s="36">
        <f>IF(C4681="Saliente Nacional",(IFERROR((LIMPIA(K4681,1)),0)),0)</f>
        <v>0</v>
      </c>
      <c r="Q4681" s="36">
        <f>IF(C4681="Saliente Internacional",(IFERROR((LIMPIA(K4681,1)),0)),0)</f>
        <v>0</v>
      </c>
      <c r="R4681" s="36">
        <f t="shared" si="220"/>
        <v>0</v>
      </c>
      <c r="S4681" s="36">
        <f t="shared" si="221"/>
        <v>0</v>
      </c>
    </row>
    <row r="4682" spans="1:19" x14ac:dyDescent="0.25">
      <c r="A4682" s="101">
        <f>'DETALLE DE CONEXIONES'!P4682</f>
        <v>0</v>
      </c>
      <c r="B4682" s="36">
        <f>'DETALLE DE CONEXIONES'!I4682</f>
        <v>0</v>
      </c>
      <c r="C4682" s="36">
        <f>'DETALLE DE CONEXIONES'!BB4682</f>
        <v>0</v>
      </c>
      <c r="D4682" s="36">
        <f>'DETALLE DE CONEXIONES'!E4682</f>
        <v>0</v>
      </c>
      <c r="E4682" s="36">
        <f t="shared" si="219"/>
        <v>1</v>
      </c>
      <c r="F4682" s="36">
        <f>IFERROR(LIMPIA('DETALLE DE CONEXIONES'!N4682,1),0)</f>
        <v>0</v>
      </c>
      <c r="G4682" s="36" t="str">
        <f>LEFT('DETALLE DE CONEXIONES'!BE4682,3)</f>
        <v/>
      </c>
      <c r="H4682" s="36" t="str">
        <f>RIGHT('DETALLE DE CONEXIONES'!AK4682,2)</f>
        <v/>
      </c>
      <c r="I4682" s="36" t="str">
        <f>LEFT('DETALLE DE CONEXIONES'!AK4682,3)</f>
        <v/>
      </c>
      <c r="J4682" s="36" t="str">
        <f>LEFT('DETALLE DE CONEXIONES'!M4682,3)</f>
        <v/>
      </c>
      <c r="K4682" s="36" t="str">
        <f>IF(LEN('DETALLE DE CONEXIONES'!M4682)&lt;12,(RIGHT('DETALLE DE CONEXIONES'!M4682,5)),(RIGHT('DETALLE DE CONEXIONES'!M4682,6)))</f>
        <v/>
      </c>
      <c r="L4682" s="36">
        <f>IF(C4682="Saliente Local",(IFERROR((LIMPIA(J4682,1)),0)),0)</f>
        <v>0</v>
      </c>
      <c r="M4682" s="36">
        <f>IF(C4682="Saliente Nacional",(IFERROR((LIMPIA(J4682,1)),0)),0)</f>
        <v>0</v>
      </c>
      <c r="N4682" s="36">
        <f>IF(C4682="Saliente Internacional",(IFERROR((LIMPIA(J4682,1)),0)),0)</f>
        <v>0</v>
      </c>
      <c r="O4682" s="36">
        <f>IF(C4682="Saliente Local",(IFERROR((LIMPIA(K4682,1)),0)),0)</f>
        <v>0</v>
      </c>
      <c r="P4682" s="36">
        <f>IF(C4682="Saliente Nacional",(IFERROR((LIMPIA(K4682,1)),0)),0)</f>
        <v>0</v>
      </c>
      <c r="Q4682" s="36">
        <f>IF(C4682="Saliente Internacional",(IFERROR((LIMPIA(K4682,1)),0)),0)</f>
        <v>0</v>
      </c>
      <c r="R4682" s="36">
        <f t="shared" si="220"/>
        <v>0</v>
      </c>
      <c r="S4682" s="36">
        <f t="shared" si="221"/>
        <v>0</v>
      </c>
    </row>
    <row r="4683" spans="1:19" x14ac:dyDescent="0.25">
      <c r="A4683" s="101">
        <f>'DETALLE DE CONEXIONES'!P4683</f>
        <v>0</v>
      </c>
      <c r="B4683" s="36">
        <f>'DETALLE DE CONEXIONES'!I4683</f>
        <v>0</v>
      </c>
      <c r="C4683" s="36">
        <f>'DETALLE DE CONEXIONES'!BB4683</f>
        <v>0</v>
      </c>
      <c r="D4683" s="36">
        <f>'DETALLE DE CONEXIONES'!E4683</f>
        <v>0</v>
      </c>
      <c r="E4683" s="36">
        <f t="shared" si="219"/>
        <v>1</v>
      </c>
      <c r="F4683" s="36">
        <f>IFERROR(LIMPIA('DETALLE DE CONEXIONES'!N4683,1),0)</f>
        <v>0</v>
      </c>
      <c r="G4683" s="36" t="str">
        <f>LEFT('DETALLE DE CONEXIONES'!BE4683,3)</f>
        <v/>
      </c>
      <c r="H4683" s="36" t="str">
        <f>RIGHT('DETALLE DE CONEXIONES'!AK4683,2)</f>
        <v/>
      </c>
      <c r="I4683" s="36" t="str">
        <f>LEFT('DETALLE DE CONEXIONES'!AK4683,3)</f>
        <v/>
      </c>
      <c r="J4683" s="36" t="str">
        <f>LEFT('DETALLE DE CONEXIONES'!M4683,3)</f>
        <v/>
      </c>
      <c r="K4683" s="36" t="str">
        <f>IF(LEN('DETALLE DE CONEXIONES'!M4683)&lt;12,(RIGHT('DETALLE DE CONEXIONES'!M4683,5)),(RIGHT('DETALLE DE CONEXIONES'!M4683,6)))</f>
        <v/>
      </c>
      <c r="L4683" s="36">
        <f>IF(C4683="Saliente Local",(IFERROR((LIMPIA(J4683,1)),0)),0)</f>
        <v>0</v>
      </c>
      <c r="M4683" s="36">
        <f>IF(C4683="Saliente Nacional",(IFERROR((LIMPIA(J4683,1)),0)),0)</f>
        <v>0</v>
      </c>
      <c r="N4683" s="36">
        <f>IF(C4683="Saliente Internacional",(IFERROR((LIMPIA(J4683,1)),0)),0)</f>
        <v>0</v>
      </c>
      <c r="O4683" s="36">
        <f>IF(C4683="Saliente Local",(IFERROR((LIMPIA(K4683,1)),0)),0)</f>
        <v>0</v>
      </c>
      <c r="P4683" s="36">
        <f>IF(C4683="Saliente Nacional",(IFERROR((LIMPIA(K4683,1)),0)),0)</f>
        <v>0</v>
      </c>
      <c r="Q4683" s="36">
        <f>IF(C4683="Saliente Internacional",(IFERROR((LIMPIA(K4683,1)),0)),0)</f>
        <v>0</v>
      </c>
      <c r="R4683" s="36">
        <f t="shared" si="220"/>
        <v>0</v>
      </c>
      <c r="S4683" s="36">
        <f t="shared" si="221"/>
        <v>0</v>
      </c>
    </row>
    <row r="4684" spans="1:19" x14ac:dyDescent="0.25">
      <c r="A4684" s="101">
        <f>'DETALLE DE CONEXIONES'!P4684</f>
        <v>0</v>
      </c>
      <c r="B4684" s="36">
        <f>'DETALLE DE CONEXIONES'!I4684</f>
        <v>0</v>
      </c>
      <c r="C4684" s="36">
        <f>'DETALLE DE CONEXIONES'!BB4684</f>
        <v>0</v>
      </c>
      <c r="D4684" s="36">
        <f>'DETALLE DE CONEXIONES'!E4684</f>
        <v>0</v>
      </c>
      <c r="E4684" s="36">
        <f t="shared" si="219"/>
        <v>1</v>
      </c>
      <c r="F4684" s="36">
        <f>IFERROR(LIMPIA('DETALLE DE CONEXIONES'!N4684,1),0)</f>
        <v>0</v>
      </c>
      <c r="G4684" s="36" t="str">
        <f>LEFT('DETALLE DE CONEXIONES'!BE4684,3)</f>
        <v/>
      </c>
      <c r="H4684" s="36" t="str">
        <f>RIGHT('DETALLE DE CONEXIONES'!AK4684,2)</f>
        <v/>
      </c>
      <c r="I4684" s="36" t="str">
        <f>LEFT('DETALLE DE CONEXIONES'!AK4684,3)</f>
        <v/>
      </c>
      <c r="J4684" s="36" t="str">
        <f>LEFT('DETALLE DE CONEXIONES'!M4684,3)</f>
        <v/>
      </c>
      <c r="K4684" s="36" t="str">
        <f>IF(LEN('DETALLE DE CONEXIONES'!M4684)&lt;12,(RIGHT('DETALLE DE CONEXIONES'!M4684,5)),(RIGHT('DETALLE DE CONEXIONES'!M4684,6)))</f>
        <v/>
      </c>
      <c r="L4684" s="36">
        <f>IF(C4684="Saliente Local",(IFERROR((LIMPIA(J4684,1)),0)),0)</f>
        <v>0</v>
      </c>
      <c r="M4684" s="36">
        <f>IF(C4684="Saliente Nacional",(IFERROR((LIMPIA(J4684,1)),0)),0)</f>
        <v>0</v>
      </c>
      <c r="N4684" s="36">
        <f>IF(C4684="Saliente Internacional",(IFERROR((LIMPIA(J4684,1)),0)),0)</f>
        <v>0</v>
      </c>
      <c r="O4684" s="36">
        <f>IF(C4684="Saliente Local",(IFERROR((LIMPIA(K4684,1)),0)),0)</f>
        <v>0</v>
      </c>
      <c r="P4684" s="36">
        <f>IF(C4684="Saliente Nacional",(IFERROR((LIMPIA(K4684,1)),0)),0)</f>
        <v>0</v>
      </c>
      <c r="Q4684" s="36">
        <f>IF(C4684="Saliente Internacional",(IFERROR((LIMPIA(K4684,1)),0)),0)</f>
        <v>0</v>
      </c>
      <c r="R4684" s="36">
        <f t="shared" si="220"/>
        <v>0</v>
      </c>
      <c r="S4684" s="36">
        <f t="shared" si="221"/>
        <v>0</v>
      </c>
    </row>
    <row r="4685" spans="1:19" x14ac:dyDescent="0.25">
      <c r="A4685" s="101">
        <f>'DETALLE DE CONEXIONES'!P4685</f>
        <v>0</v>
      </c>
      <c r="B4685" s="36">
        <f>'DETALLE DE CONEXIONES'!I4685</f>
        <v>0</v>
      </c>
      <c r="C4685" s="36">
        <f>'DETALLE DE CONEXIONES'!BB4685</f>
        <v>0</v>
      </c>
      <c r="D4685" s="36">
        <f>'DETALLE DE CONEXIONES'!E4685</f>
        <v>0</v>
      </c>
      <c r="E4685" s="36">
        <f t="shared" si="219"/>
        <v>1</v>
      </c>
      <c r="F4685" s="36">
        <f>IFERROR(LIMPIA('DETALLE DE CONEXIONES'!N4685,1),0)</f>
        <v>0</v>
      </c>
      <c r="G4685" s="36" t="str">
        <f>LEFT('DETALLE DE CONEXIONES'!BE4685,3)</f>
        <v/>
      </c>
      <c r="H4685" s="36" t="str">
        <f>RIGHT('DETALLE DE CONEXIONES'!AK4685,2)</f>
        <v/>
      </c>
      <c r="I4685" s="36" t="str">
        <f>LEFT('DETALLE DE CONEXIONES'!AK4685,3)</f>
        <v/>
      </c>
      <c r="J4685" s="36" t="str">
        <f>LEFT('DETALLE DE CONEXIONES'!M4685,3)</f>
        <v/>
      </c>
      <c r="K4685" s="36" t="str">
        <f>IF(LEN('DETALLE DE CONEXIONES'!M4685)&lt;12,(RIGHT('DETALLE DE CONEXIONES'!M4685,5)),(RIGHT('DETALLE DE CONEXIONES'!M4685,6)))</f>
        <v/>
      </c>
      <c r="L4685" s="36">
        <f>IF(C4685="Saliente Local",(IFERROR((LIMPIA(J4685,1)),0)),0)</f>
        <v>0</v>
      </c>
      <c r="M4685" s="36">
        <f>IF(C4685="Saliente Nacional",(IFERROR((LIMPIA(J4685,1)),0)),0)</f>
        <v>0</v>
      </c>
      <c r="N4685" s="36">
        <f>IF(C4685="Saliente Internacional",(IFERROR((LIMPIA(J4685,1)),0)),0)</f>
        <v>0</v>
      </c>
      <c r="O4685" s="36">
        <f>IF(C4685="Saliente Local",(IFERROR((LIMPIA(K4685,1)),0)),0)</f>
        <v>0</v>
      </c>
      <c r="P4685" s="36">
        <f>IF(C4685="Saliente Nacional",(IFERROR((LIMPIA(K4685,1)),0)),0)</f>
        <v>0</v>
      </c>
      <c r="Q4685" s="36">
        <f>IF(C4685="Saliente Internacional",(IFERROR((LIMPIA(K4685,1)),0)),0)</f>
        <v>0</v>
      </c>
      <c r="R4685" s="36">
        <f t="shared" si="220"/>
        <v>0</v>
      </c>
      <c r="S4685" s="36">
        <f t="shared" si="221"/>
        <v>0</v>
      </c>
    </row>
    <row r="4686" spans="1:19" x14ac:dyDescent="0.25">
      <c r="A4686" s="101">
        <f>'DETALLE DE CONEXIONES'!P4686</f>
        <v>0</v>
      </c>
      <c r="B4686" s="36">
        <f>'DETALLE DE CONEXIONES'!I4686</f>
        <v>0</v>
      </c>
      <c r="C4686" s="36">
        <f>'DETALLE DE CONEXIONES'!BB4686</f>
        <v>0</v>
      </c>
      <c r="D4686" s="36">
        <f>'DETALLE DE CONEXIONES'!E4686</f>
        <v>0</v>
      </c>
      <c r="E4686" s="36">
        <f t="shared" si="219"/>
        <v>1</v>
      </c>
      <c r="F4686" s="36">
        <f>IFERROR(LIMPIA('DETALLE DE CONEXIONES'!N4686,1),0)</f>
        <v>0</v>
      </c>
      <c r="G4686" s="36" t="str">
        <f>LEFT('DETALLE DE CONEXIONES'!BE4686,3)</f>
        <v/>
      </c>
      <c r="H4686" s="36" t="str">
        <f>RIGHT('DETALLE DE CONEXIONES'!AK4686,2)</f>
        <v/>
      </c>
      <c r="I4686" s="36" t="str">
        <f>LEFT('DETALLE DE CONEXIONES'!AK4686,3)</f>
        <v/>
      </c>
      <c r="J4686" s="36" t="str">
        <f>LEFT('DETALLE DE CONEXIONES'!M4686,3)</f>
        <v/>
      </c>
      <c r="K4686" s="36" t="str">
        <f>IF(LEN('DETALLE DE CONEXIONES'!M4686)&lt;12,(RIGHT('DETALLE DE CONEXIONES'!M4686,5)),(RIGHT('DETALLE DE CONEXIONES'!M4686,6)))</f>
        <v/>
      </c>
      <c r="L4686" s="36">
        <f>IF(C4686="Saliente Local",(IFERROR((LIMPIA(J4686,1)),0)),0)</f>
        <v>0</v>
      </c>
      <c r="M4686" s="36">
        <f>IF(C4686="Saliente Nacional",(IFERROR((LIMPIA(J4686,1)),0)),0)</f>
        <v>0</v>
      </c>
      <c r="N4686" s="36">
        <f>IF(C4686="Saliente Internacional",(IFERROR((LIMPIA(J4686,1)),0)),0)</f>
        <v>0</v>
      </c>
      <c r="O4686" s="36">
        <f>IF(C4686="Saliente Local",(IFERROR((LIMPIA(K4686,1)),0)),0)</f>
        <v>0</v>
      </c>
      <c r="P4686" s="36">
        <f>IF(C4686="Saliente Nacional",(IFERROR((LIMPIA(K4686,1)),0)),0)</f>
        <v>0</v>
      </c>
      <c r="Q4686" s="36">
        <f>IF(C4686="Saliente Internacional",(IFERROR((LIMPIA(K4686,1)),0)),0)</f>
        <v>0</v>
      </c>
      <c r="R4686" s="36">
        <f t="shared" si="220"/>
        <v>0</v>
      </c>
      <c r="S4686" s="36">
        <f t="shared" si="221"/>
        <v>0</v>
      </c>
    </row>
    <row r="4687" spans="1:19" x14ac:dyDescent="0.25">
      <c r="A4687" s="101">
        <f>'DETALLE DE CONEXIONES'!P4687</f>
        <v>0</v>
      </c>
      <c r="B4687" s="36">
        <f>'DETALLE DE CONEXIONES'!I4687</f>
        <v>0</v>
      </c>
      <c r="C4687" s="36">
        <f>'DETALLE DE CONEXIONES'!BB4687</f>
        <v>0</v>
      </c>
      <c r="D4687" s="36">
        <f>'DETALLE DE CONEXIONES'!E4687</f>
        <v>0</v>
      </c>
      <c r="E4687" s="36">
        <f t="shared" si="219"/>
        <v>1</v>
      </c>
      <c r="F4687" s="36">
        <f>IFERROR(LIMPIA('DETALLE DE CONEXIONES'!N4687,1),0)</f>
        <v>0</v>
      </c>
      <c r="G4687" s="36" t="str">
        <f>LEFT('DETALLE DE CONEXIONES'!BE4687,3)</f>
        <v/>
      </c>
      <c r="H4687" s="36" t="str">
        <f>RIGHT('DETALLE DE CONEXIONES'!AK4687,2)</f>
        <v/>
      </c>
      <c r="I4687" s="36" t="str">
        <f>LEFT('DETALLE DE CONEXIONES'!AK4687,3)</f>
        <v/>
      </c>
      <c r="J4687" s="36" t="str">
        <f>LEFT('DETALLE DE CONEXIONES'!M4687,3)</f>
        <v/>
      </c>
      <c r="K4687" s="36" t="str">
        <f>IF(LEN('DETALLE DE CONEXIONES'!M4687)&lt;12,(RIGHT('DETALLE DE CONEXIONES'!M4687,5)),(RIGHT('DETALLE DE CONEXIONES'!M4687,6)))</f>
        <v/>
      </c>
      <c r="L4687" s="36">
        <f>IF(C4687="Saliente Local",(IFERROR((LIMPIA(J4687,1)),0)),0)</f>
        <v>0</v>
      </c>
      <c r="M4687" s="36">
        <f>IF(C4687="Saliente Nacional",(IFERROR((LIMPIA(J4687,1)),0)),0)</f>
        <v>0</v>
      </c>
      <c r="N4687" s="36">
        <f>IF(C4687="Saliente Internacional",(IFERROR((LIMPIA(J4687,1)),0)),0)</f>
        <v>0</v>
      </c>
      <c r="O4687" s="36">
        <f>IF(C4687="Saliente Local",(IFERROR((LIMPIA(K4687,1)),0)),0)</f>
        <v>0</v>
      </c>
      <c r="P4687" s="36">
        <f>IF(C4687="Saliente Nacional",(IFERROR((LIMPIA(K4687,1)),0)),0)</f>
        <v>0</v>
      </c>
      <c r="Q4687" s="36">
        <f>IF(C4687="Saliente Internacional",(IFERROR((LIMPIA(K4687,1)),0)),0)</f>
        <v>0</v>
      </c>
      <c r="R4687" s="36">
        <f t="shared" si="220"/>
        <v>0</v>
      </c>
      <c r="S4687" s="36">
        <f t="shared" si="221"/>
        <v>0</v>
      </c>
    </row>
    <row r="4688" spans="1:19" x14ac:dyDescent="0.25">
      <c r="A4688" s="101">
        <f>'DETALLE DE CONEXIONES'!P4688</f>
        <v>0</v>
      </c>
      <c r="B4688" s="36">
        <f>'DETALLE DE CONEXIONES'!I4688</f>
        <v>0</v>
      </c>
      <c r="C4688" s="36">
        <f>'DETALLE DE CONEXIONES'!BB4688</f>
        <v>0</v>
      </c>
      <c r="D4688" s="36">
        <f>'DETALLE DE CONEXIONES'!E4688</f>
        <v>0</v>
      </c>
      <c r="E4688" s="36">
        <f t="shared" si="219"/>
        <v>1</v>
      </c>
      <c r="F4688" s="36">
        <f>IFERROR(LIMPIA('DETALLE DE CONEXIONES'!N4688,1),0)</f>
        <v>0</v>
      </c>
      <c r="G4688" s="36" t="str">
        <f>LEFT('DETALLE DE CONEXIONES'!BE4688,3)</f>
        <v/>
      </c>
      <c r="H4688" s="36" t="str">
        <f>RIGHT('DETALLE DE CONEXIONES'!AK4688,2)</f>
        <v/>
      </c>
      <c r="I4688" s="36" t="str">
        <f>LEFT('DETALLE DE CONEXIONES'!AK4688,3)</f>
        <v/>
      </c>
      <c r="J4688" s="36" t="str">
        <f>LEFT('DETALLE DE CONEXIONES'!M4688,3)</f>
        <v/>
      </c>
      <c r="K4688" s="36" t="str">
        <f>IF(LEN('DETALLE DE CONEXIONES'!M4688)&lt;12,(RIGHT('DETALLE DE CONEXIONES'!M4688,5)),(RIGHT('DETALLE DE CONEXIONES'!M4688,6)))</f>
        <v/>
      </c>
      <c r="L4688" s="36">
        <f>IF(C4688="Saliente Local",(IFERROR((LIMPIA(J4688,1)),0)),0)</f>
        <v>0</v>
      </c>
      <c r="M4688" s="36">
        <f>IF(C4688="Saliente Nacional",(IFERROR((LIMPIA(J4688,1)),0)),0)</f>
        <v>0</v>
      </c>
      <c r="N4688" s="36">
        <f>IF(C4688="Saliente Internacional",(IFERROR((LIMPIA(J4688,1)),0)),0)</f>
        <v>0</v>
      </c>
      <c r="O4688" s="36">
        <f>IF(C4688="Saliente Local",(IFERROR((LIMPIA(K4688,1)),0)),0)</f>
        <v>0</v>
      </c>
      <c r="P4688" s="36">
        <f>IF(C4688="Saliente Nacional",(IFERROR((LIMPIA(K4688,1)),0)),0)</f>
        <v>0</v>
      </c>
      <c r="Q4688" s="36">
        <f>IF(C4688="Saliente Internacional",(IFERROR((LIMPIA(K4688,1)),0)),0)</f>
        <v>0</v>
      </c>
      <c r="R4688" s="36">
        <f t="shared" si="220"/>
        <v>0</v>
      </c>
      <c r="S4688" s="36">
        <f t="shared" si="221"/>
        <v>0</v>
      </c>
    </row>
    <row r="4689" spans="1:19" x14ac:dyDescent="0.25">
      <c r="A4689" s="101">
        <f>'DETALLE DE CONEXIONES'!P4689</f>
        <v>0</v>
      </c>
      <c r="B4689" s="36">
        <f>'DETALLE DE CONEXIONES'!I4689</f>
        <v>0</v>
      </c>
      <c r="C4689" s="36">
        <f>'DETALLE DE CONEXIONES'!BB4689</f>
        <v>0</v>
      </c>
      <c r="D4689" s="36">
        <f>'DETALLE DE CONEXIONES'!E4689</f>
        <v>0</v>
      </c>
      <c r="E4689" s="36">
        <f t="shared" si="219"/>
        <v>1</v>
      </c>
      <c r="F4689" s="36">
        <f>IFERROR(LIMPIA('DETALLE DE CONEXIONES'!N4689,1),0)</f>
        <v>0</v>
      </c>
      <c r="G4689" s="36" t="str">
        <f>LEFT('DETALLE DE CONEXIONES'!BE4689,3)</f>
        <v/>
      </c>
      <c r="H4689" s="36" t="str">
        <f>RIGHT('DETALLE DE CONEXIONES'!AK4689,2)</f>
        <v/>
      </c>
      <c r="I4689" s="36" t="str">
        <f>LEFT('DETALLE DE CONEXIONES'!AK4689,3)</f>
        <v/>
      </c>
      <c r="J4689" s="36" t="str">
        <f>LEFT('DETALLE DE CONEXIONES'!M4689,3)</f>
        <v/>
      </c>
      <c r="K4689" s="36" t="str">
        <f>IF(LEN('DETALLE DE CONEXIONES'!M4689)&lt;12,(RIGHT('DETALLE DE CONEXIONES'!M4689,5)),(RIGHT('DETALLE DE CONEXIONES'!M4689,6)))</f>
        <v/>
      </c>
      <c r="L4689" s="36">
        <f>IF(C4689="Saliente Local",(IFERROR((LIMPIA(J4689,1)),0)),0)</f>
        <v>0</v>
      </c>
      <c r="M4689" s="36">
        <f>IF(C4689="Saliente Nacional",(IFERROR((LIMPIA(J4689,1)),0)),0)</f>
        <v>0</v>
      </c>
      <c r="N4689" s="36">
        <f>IF(C4689="Saliente Internacional",(IFERROR((LIMPIA(J4689,1)),0)),0)</f>
        <v>0</v>
      </c>
      <c r="O4689" s="36">
        <f>IF(C4689="Saliente Local",(IFERROR((LIMPIA(K4689,1)),0)),0)</f>
        <v>0</v>
      </c>
      <c r="P4689" s="36">
        <f>IF(C4689="Saliente Nacional",(IFERROR((LIMPIA(K4689,1)),0)),0)</f>
        <v>0</v>
      </c>
      <c r="Q4689" s="36">
        <f>IF(C4689="Saliente Internacional",(IFERROR((LIMPIA(K4689,1)),0)),0)</f>
        <v>0</v>
      </c>
      <c r="R4689" s="36">
        <f t="shared" si="220"/>
        <v>0</v>
      </c>
      <c r="S4689" s="36">
        <f t="shared" si="221"/>
        <v>0</v>
      </c>
    </row>
    <row r="4690" spans="1:19" x14ac:dyDescent="0.25">
      <c r="A4690" s="101">
        <f>'DETALLE DE CONEXIONES'!P4690</f>
        <v>0</v>
      </c>
      <c r="B4690" s="36">
        <f>'DETALLE DE CONEXIONES'!I4690</f>
        <v>0</v>
      </c>
      <c r="C4690" s="36">
        <f>'DETALLE DE CONEXIONES'!BB4690</f>
        <v>0</v>
      </c>
      <c r="D4690" s="36">
        <f>'DETALLE DE CONEXIONES'!E4690</f>
        <v>0</v>
      </c>
      <c r="E4690" s="36">
        <f t="shared" si="219"/>
        <v>1</v>
      </c>
      <c r="F4690" s="36">
        <f>IFERROR(LIMPIA('DETALLE DE CONEXIONES'!N4690,1),0)</f>
        <v>0</v>
      </c>
      <c r="G4690" s="36" t="str">
        <f>LEFT('DETALLE DE CONEXIONES'!BE4690,3)</f>
        <v/>
      </c>
      <c r="H4690" s="36" t="str">
        <f>RIGHT('DETALLE DE CONEXIONES'!AK4690,2)</f>
        <v/>
      </c>
      <c r="I4690" s="36" t="str">
        <f>LEFT('DETALLE DE CONEXIONES'!AK4690,3)</f>
        <v/>
      </c>
      <c r="J4690" s="36" t="str">
        <f>LEFT('DETALLE DE CONEXIONES'!M4690,3)</f>
        <v/>
      </c>
      <c r="K4690" s="36" t="str">
        <f>IF(LEN('DETALLE DE CONEXIONES'!M4690)&lt;12,(RIGHT('DETALLE DE CONEXIONES'!M4690,5)),(RIGHT('DETALLE DE CONEXIONES'!M4690,6)))</f>
        <v/>
      </c>
      <c r="L4690" s="36">
        <f>IF(C4690="Saliente Local",(IFERROR((LIMPIA(J4690,1)),0)),0)</f>
        <v>0</v>
      </c>
      <c r="M4690" s="36">
        <f>IF(C4690="Saliente Nacional",(IFERROR((LIMPIA(J4690,1)),0)),0)</f>
        <v>0</v>
      </c>
      <c r="N4690" s="36">
        <f>IF(C4690="Saliente Internacional",(IFERROR((LIMPIA(J4690,1)),0)),0)</f>
        <v>0</v>
      </c>
      <c r="O4690" s="36">
        <f>IF(C4690="Saliente Local",(IFERROR((LIMPIA(K4690,1)),0)),0)</f>
        <v>0</v>
      </c>
      <c r="P4690" s="36">
        <f>IF(C4690="Saliente Nacional",(IFERROR((LIMPIA(K4690,1)),0)),0)</f>
        <v>0</v>
      </c>
      <c r="Q4690" s="36">
        <f>IF(C4690="Saliente Internacional",(IFERROR((LIMPIA(K4690,1)),0)),0)</f>
        <v>0</v>
      </c>
      <c r="R4690" s="36">
        <f t="shared" si="220"/>
        <v>0</v>
      </c>
      <c r="S4690" s="36">
        <f t="shared" si="221"/>
        <v>0</v>
      </c>
    </row>
    <row r="4691" spans="1:19" x14ac:dyDescent="0.25">
      <c r="A4691" s="101">
        <f>'DETALLE DE CONEXIONES'!P4691</f>
        <v>0</v>
      </c>
      <c r="B4691" s="36">
        <f>'DETALLE DE CONEXIONES'!I4691</f>
        <v>0</v>
      </c>
      <c r="C4691" s="36">
        <f>'DETALLE DE CONEXIONES'!BB4691</f>
        <v>0</v>
      </c>
      <c r="D4691" s="36">
        <f>'DETALLE DE CONEXIONES'!E4691</f>
        <v>0</v>
      </c>
      <c r="E4691" s="36">
        <f t="shared" si="219"/>
        <v>1</v>
      </c>
      <c r="F4691" s="36">
        <f>IFERROR(LIMPIA('DETALLE DE CONEXIONES'!N4691,1),0)</f>
        <v>0</v>
      </c>
      <c r="G4691" s="36" t="str">
        <f>LEFT('DETALLE DE CONEXIONES'!BE4691,3)</f>
        <v/>
      </c>
      <c r="H4691" s="36" t="str">
        <f>RIGHT('DETALLE DE CONEXIONES'!AK4691,2)</f>
        <v/>
      </c>
      <c r="I4691" s="36" t="str">
        <f>LEFT('DETALLE DE CONEXIONES'!AK4691,3)</f>
        <v/>
      </c>
      <c r="J4691" s="36" t="str">
        <f>LEFT('DETALLE DE CONEXIONES'!M4691,3)</f>
        <v/>
      </c>
      <c r="K4691" s="36" t="str">
        <f>IF(LEN('DETALLE DE CONEXIONES'!M4691)&lt;12,(RIGHT('DETALLE DE CONEXIONES'!M4691,5)),(RIGHT('DETALLE DE CONEXIONES'!M4691,6)))</f>
        <v/>
      </c>
      <c r="L4691" s="36">
        <f>IF(C4691="Saliente Local",(IFERROR((LIMPIA(J4691,1)),0)),0)</f>
        <v>0</v>
      </c>
      <c r="M4691" s="36">
        <f>IF(C4691="Saliente Nacional",(IFERROR((LIMPIA(J4691,1)),0)),0)</f>
        <v>0</v>
      </c>
      <c r="N4691" s="36">
        <f>IF(C4691="Saliente Internacional",(IFERROR((LIMPIA(J4691,1)),0)),0)</f>
        <v>0</v>
      </c>
      <c r="O4691" s="36">
        <f>IF(C4691="Saliente Local",(IFERROR((LIMPIA(K4691,1)),0)),0)</f>
        <v>0</v>
      </c>
      <c r="P4691" s="36">
        <f>IF(C4691="Saliente Nacional",(IFERROR((LIMPIA(K4691,1)),0)),0)</f>
        <v>0</v>
      </c>
      <c r="Q4691" s="36">
        <f>IF(C4691="Saliente Internacional",(IFERROR((LIMPIA(K4691,1)),0)),0)</f>
        <v>0</v>
      </c>
      <c r="R4691" s="36">
        <f t="shared" si="220"/>
        <v>0</v>
      </c>
      <c r="S4691" s="36">
        <f t="shared" si="221"/>
        <v>0</v>
      </c>
    </row>
    <row r="4692" spans="1:19" x14ac:dyDescent="0.25">
      <c r="A4692" s="101">
        <f>'DETALLE DE CONEXIONES'!P4692</f>
        <v>0</v>
      </c>
      <c r="B4692" s="36">
        <f>'DETALLE DE CONEXIONES'!I4692</f>
        <v>0</v>
      </c>
      <c r="C4692" s="36">
        <f>'DETALLE DE CONEXIONES'!BB4692</f>
        <v>0</v>
      </c>
      <c r="D4692" s="36">
        <f>'DETALLE DE CONEXIONES'!E4692</f>
        <v>0</v>
      </c>
      <c r="E4692" s="36">
        <f t="shared" si="219"/>
        <v>1</v>
      </c>
      <c r="F4692" s="36">
        <f>IFERROR(LIMPIA('DETALLE DE CONEXIONES'!N4692,1),0)</f>
        <v>0</v>
      </c>
      <c r="G4692" s="36" t="str">
        <f>LEFT('DETALLE DE CONEXIONES'!BE4692,3)</f>
        <v/>
      </c>
      <c r="H4692" s="36" t="str">
        <f>RIGHT('DETALLE DE CONEXIONES'!AK4692,2)</f>
        <v/>
      </c>
      <c r="I4692" s="36" t="str">
        <f>LEFT('DETALLE DE CONEXIONES'!AK4692,3)</f>
        <v/>
      </c>
      <c r="J4692" s="36" t="str">
        <f>LEFT('DETALLE DE CONEXIONES'!M4692,3)</f>
        <v/>
      </c>
      <c r="K4692" s="36" t="str">
        <f>IF(LEN('DETALLE DE CONEXIONES'!M4692)&lt;12,(RIGHT('DETALLE DE CONEXIONES'!M4692,5)),(RIGHT('DETALLE DE CONEXIONES'!M4692,6)))</f>
        <v/>
      </c>
      <c r="L4692" s="36">
        <f>IF(C4692="Saliente Local",(IFERROR((LIMPIA(J4692,1)),0)),0)</f>
        <v>0</v>
      </c>
      <c r="M4692" s="36">
        <f>IF(C4692="Saliente Nacional",(IFERROR((LIMPIA(J4692,1)),0)),0)</f>
        <v>0</v>
      </c>
      <c r="N4692" s="36">
        <f>IF(C4692="Saliente Internacional",(IFERROR((LIMPIA(J4692,1)),0)),0)</f>
        <v>0</v>
      </c>
      <c r="O4692" s="36">
        <f>IF(C4692="Saliente Local",(IFERROR((LIMPIA(K4692,1)),0)),0)</f>
        <v>0</v>
      </c>
      <c r="P4692" s="36">
        <f>IF(C4692="Saliente Nacional",(IFERROR((LIMPIA(K4692,1)),0)),0)</f>
        <v>0</v>
      </c>
      <c r="Q4692" s="36">
        <f>IF(C4692="Saliente Internacional",(IFERROR((LIMPIA(K4692,1)),0)),0)</f>
        <v>0</v>
      </c>
      <c r="R4692" s="36">
        <f t="shared" si="220"/>
        <v>0</v>
      </c>
      <c r="S4692" s="36">
        <f t="shared" si="221"/>
        <v>0</v>
      </c>
    </row>
    <row r="4693" spans="1:19" x14ac:dyDescent="0.25">
      <c r="A4693" s="101">
        <f>'DETALLE DE CONEXIONES'!P4693</f>
        <v>0</v>
      </c>
      <c r="B4693" s="36">
        <f>'DETALLE DE CONEXIONES'!I4693</f>
        <v>0</v>
      </c>
      <c r="C4693" s="36">
        <f>'DETALLE DE CONEXIONES'!BB4693</f>
        <v>0</v>
      </c>
      <c r="D4693" s="36">
        <f>'DETALLE DE CONEXIONES'!E4693</f>
        <v>0</v>
      </c>
      <c r="E4693" s="36">
        <f t="shared" si="219"/>
        <v>1</v>
      </c>
      <c r="F4693" s="36">
        <f>IFERROR(LIMPIA('DETALLE DE CONEXIONES'!N4693,1),0)</f>
        <v>0</v>
      </c>
      <c r="G4693" s="36" t="str">
        <f>LEFT('DETALLE DE CONEXIONES'!BE4693,3)</f>
        <v/>
      </c>
      <c r="H4693" s="36" t="str">
        <f>RIGHT('DETALLE DE CONEXIONES'!AK4693,2)</f>
        <v/>
      </c>
      <c r="I4693" s="36" t="str">
        <f>LEFT('DETALLE DE CONEXIONES'!AK4693,3)</f>
        <v/>
      </c>
      <c r="J4693" s="36" t="str">
        <f>LEFT('DETALLE DE CONEXIONES'!M4693,3)</f>
        <v/>
      </c>
      <c r="K4693" s="36" t="str">
        <f>IF(LEN('DETALLE DE CONEXIONES'!M4693)&lt;12,(RIGHT('DETALLE DE CONEXIONES'!M4693,5)),(RIGHT('DETALLE DE CONEXIONES'!M4693,6)))</f>
        <v/>
      </c>
      <c r="L4693" s="36">
        <f>IF(C4693="Saliente Local",(IFERROR((LIMPIA(J4693,1)),0)),0)</f>
        <v>0</v>
      </c>
      <c r="M4693" s="36">
        <f>IF(C4693="Saliente Nacional",(IFERROR((LIMPIA(J4693,1)),0)),0)</f>
        <v>0</v>
      </c>
      <c r="N4693" s="36">
        <f>IF(C4693="Saliente Internacional",(IFERROR((LIMPIA(J4693,1)),0)),0)</f>
        <v>0</v>
      </c>
      <c r="O4693" s="36">
        <f>IF(C4693="Saliente Local",(IFERROR((LIMPIA(K4693,1)),0)),0)</f>
        <v>0</v>
      </c>
      <c r="P4693" s="36">
        <f>IF(C4693="Saliente Nacional",(IFERROR((LIMPIA(K4693,1)),0)),0)</f>
        <v>0</v>
      </c>
      <c r="Q4693" s="36">
        <f>IF(C4693="Saliente Internacional",(IFERROR((LIMPIA(K4693,1)),0)),0)</f>
        <v>0</v>
      </c>
      <c r="R4693" s="36">
        <f t="shared" si="220"/>
        <v>0</v>
      </c>
      <c r="S4693" s="36">
        <f t="shared" si="221"/>
        <v>0</v>
      </c>
    </row>
    <row r="4694" spans="1:19" x14ac:dyDescent="0.25">
      <c r="A4694" s="101">
        <f>'DETALLE DE CONEXIONES'!P4694</f>
        <v>0</v>
      </c>
      <c r="B4694" s="36">
        <f>'DETALLE DE CONEXIONES'!I4694</f>
        <v>0</v>
      </c>
      <c r="C4694" s="36">
        <f>'DETALLE DE CONEXIONES'!BB4694</f>
        <v>0</v>
      </c>
      <c r="D4694" s="36">
        <f>'DETALLE DE CONEXIONES'!E4694</f>
        <v>0</v>
      </c>
      <c r="E4694" s="36">
        <f t="shared" si="219"/>
        <v>1</v>
      </c>
      <c r="F4694" s="36">
        <f>IFERROR(LIMPIA('DETALLE DE CONEXIONES'!N4694,1),0)</f>
        <v>0</v>
      </c>
      <c r="G4694" s="36" t="str">
        <f>LEFT('DETALLE DE CONEXIONES'!BE4694,3)</f>
        <v/>
      </c>
      <c r="H4694" s="36" t="str">
        <f>RIGHT('DETALLE DE CONEXIONES'!AK4694,2)</f>
        <v/>
      </c>
      <c r="I4694" s="36" t="str">
        <f>LEFT('DETALLE DE CONEXIONES'!AK4694,3)</f>
        <v/>
      </c>
      <c r="J4694" s="36" t="str">
        <f>LEFT('DETALLE DE CONEXIONES'!M4694,3)</f>
        <v/>
      </c>
      <c r="K4694" s="36" t="str">
        <f>IF(LEN('DETALLE DE CONEXIONES'!M4694)&lt;12,(RIGHT('DETALLE DE CONEXIONES'!M4694,5)),(RIGHT('DETALLE DE CONEXIONES'!M4694,6)))</f>
        <v/>
      </c>
      <c r="L4694" s="36">
        <f>IF(C4694="Saliente Local",(IFERROR((LIMPIA(J4694,1)),0)),0)</f>
        <v>0</v>
      </c>
      <c r="M4694" s="36">
        <f>IF(C4694="Saliente Nacional",(IFERROR((LIMPIA(J4694,1)),0)),0)</f>
        <v>0</v>
      </c>
      <c r="N4694" s="36">
        <f>IF(C4694="Saliente Internacional",(IFERROR((LIMPIA(J4694,1)),0)),0)</f>
        <v>0</v>
      </c>
      <c r="O4694" s="36">
        <f>IF(C4694="Saliente Local",(IFERROR((LIMPIA(K4694,1)),0)),0)</f>
        <v>0</v>
      </c>
      <c r="P4694" s="36">
        <f>IF(C4694="Saliente Nacional",(IFERROR((LIMPIA(K4694,1)),0)),0)</f>
        <v>0</v>
      </c>
      <c r="Q4694" s="36">
        <f>IF(C4694="Saliente Internacional",(IFERROR((LIMPIA(K4694,1)),0)),0)</f>
        <v>0</v>
      </c>
      <c r="R4694" s="36">
        <f t="shared" si="220"/>
        <v>0</v>
      </c>
      <c r="S4694" s="36">
        <f t="shared" si="221"/>
        <v>0</v>
      </c>
    </row>
    <row r="4695" spans="1:19" x14ac:dyDescent="0.25">
      <c r="A4695" s="101">
        <f>'DETALLE DE CONEXIONES'!P4695</f>
        <v>0</v>
      </c>
      <c r="B4695" s="36">
        <f>'DETALLE DE CONEXIONES'!I4695</f>
        <v>0</v>
      </c>
      <c r="C4695" s="36">
        <f>'DETALLE DE CONEXIONES'!BB4695</f>
        <v>0</v>
      </c>
      <c r="D4695" s="36">
        <f>'DETALLE DE CONEXIONES'!E4695</f>
        <v>0</v>
      </c>
      <c r="E4695" s="36">
        <f t="shared" si="219"/>
        <v>1</v>
      </c>
      <c r="F4695" s="36">
        <f>IFERROR(LIMPIA('DETALLE DE CONEXIONES'!N4695,1),0)</f>
        <v>0</v>
      </c>
      <c r="G4695" s="36" t="str">
        <f>LEFT('DETALLE DE CONEXIONES'!BE4695,3)</f>
        <v/>
      </c>
      <c r="H4695" s="36" t="str">
        <f>RIGHT('DETALLE DE CONEXIONES'!AK4695,2)</f>
        <v/>
      </c>
      <c r="I4695" s="36" t="str">
        <f>LEFT('DETALLE DE CONEXIONES'!AK4695,3)</f>
        <v/>
      </c>
      <c r="J4695" s="36" t="str">
        <f>LEFT('DETALLE DE CONEXIONES'!M4695,3)</f>
        <v/>
      </c>
      <c r="K4695" s="36" t="str">
        <f>IF(LEN('DETALLE DE CONEXIONES'!M4695)&lt;12,(RIGHT('DETALLE DE CONEXIONES'!M4695,5)),(RIGHT('DETALLE DE CONEXIONES'!M4695,6)))</f>
        <v/>
      </c>
      <c r="L4695" s="36">
        <f>IF(C4695="Saliente Local",(IFERROR((LIMPIA(J4695,1)),0)),0)</f>
        <v>0</v>
      </c>
      <c r="M4695" s="36">
        <f>IF(C4695="Saliente Nacional",(IFERROR((LIMPIA(J4695,1)),0)),0)</f>
        <v>0</v>
      </c>
      <c r="N4695" s="36">
        <f>IF(C4695="Saliente Internacional",(IFERROR((LIMPIA(J4695,1)),0)),0)</f>
        <v>0</v>
      </c>
      <c r="O4695" s="36">
        <f>IF(C4695="Saliente Local",(IFERROR((LIMPIA(K4695,1)),0)),0)</f>
        <v>0</v>
      </c>
      <c r="P4695" s="36">
        <f>IF(C4695="Saliente Nacional",(IFERROR((LIMPIA(K4695,1)),0)),0)</f>
        <v>0</v>
      </c>
      <c r="Q4695" s="36">
        <f>IF(C4695="Saliente Internacional",(IFERROR((LIMPIA(K4695,1)),0)),0)</f>
        <v>0</v>
      </c>
      <c r="R4695" s="36">
        <f t="shared" si="220"/>
        <v>0</v>
      </c>
      <c r="S4695" s="36">
        <f t="shared" si="221"/>
        <v>0</v>
      </c>
    </row>
    <row r="4696" spans="1:19" x14ac:dyDescent="0.25">
      <c r="A4696" s="101">
        <f>'DETALLE DE CONEXIONES'!P4696</f>
        <v>0</v>
      </c>
      <c r="B4696" s="36">
        <f>'DETALLE DE CONEXIONES'!I4696</f>
        <v>0</v>
      </c>
      <c r="C4696" s="36">
        <f>'DETALLE DE CONEXIONES'!BB4696</f>
        <v>0</v>
      </c>
      <c r="D4696" s="36">
        <f>'DETALLE DE CONEXIONES'!E4696</f>
        <v>0</v>
      </c>
      <c r="E4696" s="36">
        <f t="shared" si="219"/>
        <v>1</v>
      </c>
      <c r="F4696" s="36">
        <f>IFERROR(LIMPIA('DETALLE DE CONEXIONES'!N4696,1),0)</f>
        <v>0</v>
      </c>
      <c r="G4696" s="36" t="str">
        <f>LEFT('DETALLE DE CONEXIONES'!BE4696,3)</f>
        <v/>
      </c>
      <c r="H4696" s="36" t="str">
        <f>RIGHT('DETALLE DE CONEXIONES'!AK4696,2)</f>
        <v/>
      </c>
      <c r="I4696" s="36" t="str">
        <f>LEFT('DETALLE DE CONEXIONES'!AK4696,3)</f>
        <v/>
      </c>
      <c r="J4696" s="36" t="str">
        <f>LEFT('DETALLE DE CONEXIONES'!M4696,3)</f>
        <v/>
      </c>
      <c r="K4696" s="36" t="str">
        <f>IF(LEN('DETALLE DE CONEXIONES'!M4696)&lt;12,(RIGHT('DETALLE DE CONEXIONES'!M4696,5)),(RIGHT('DETALLE DE CONEXIONES'!M4696,6)))</f>
        <v/>
      </c>
      <c r="L4696" s="36">
        <f>IF(C4696="Saliente Local",(IFERROR((LIMPIA(J4696,1)),0)),0)</f>
        <v>0</v>
      </c>
      <c r="M4696" s="36">
        <f>IF(C4696="Saliente Nacional",(IFERROR((LIMPIA(J4696,1)),0)),0)</f>
        <v>0</v>
      </c>
      <c r="N4696" s="36">
        <f>IF(C4696="Saliente Internacional",(IFERROR((LIMPIA(J4696,1)),0)),0)</f>
        <v>0</v>
      </c>
      <c r="O4696" s="36">
        <f>IF(C4696="Saliente Local",(IFERROR((LIMPIA(K4696,1)),0)),0)</f>
        <v>0</v>
      </c>
      <c r="P4696" s="36">
        <f>IF(C4696="Saliente Nacional",(IFERROR((LIMPIA(K4696,1)),0)),0)</f>
        <v>0</v>
      </c>
      <c r="Q4696" s="36">
        <f>IF(C4696="Saliente Internacional",(IFERROR((LIMPIA(K4696,1)),0)),0)</f>
        <v>0</v>
      </c>
      <c r="R4696" s="36">
        <f t="shared" si="220"/>
        <v>0</v>
      </c>
      <c r="S4696" s="36">
        <f t="shared" si="221"/>
        <v>0</v>
      </c>
    </row>
    <row r="4697" spans="1:19" x14ac:dyDescent="0.25">
      <c r="A4697" s="101">
        <f>'DETALLE DE CONEXIONES'!P4697</f>
        <v>0</v>
      </c>
      <c r="B4697" s="36">
        <f>'DETALLE DE CONEXIONES'!I4697</f>
        <v>0</v>
      </c>
      <c r="C4697" s="36">
        <f>'DETALLE DE CONEXIONES'!BB4697</f>
        <v>0</v>
      </c>
      <c r="D4697" s="36">
        <f>'DETALLE DE CONEXIONES'!E4697</f>
        <v>0</v>
      </c>
      <c r="E4697" s="36">
        <f t="shared" si="219"/>
        <v>1</v>
      </c>
      <c r="F4697" s="36">
        <f>IFERROR(LIMPIA('DETALLE DE CONEXIONES'!N4697,1),0)</f>
        <v>0</v>
      </c>
      <c r="G4697" s="36" t="str">
        <f>LEFT('DETALLE DE CONEXIONES'!BE4697,3)</f>
        <v/>
      </c>
      <c r="H4697" s="36" t="str">
        <f>RIGHT('DETALLE DE CONEXIONES'!AK4697,2)</f>
        <v/>
      </c>
      <c r="I4697" s="36" t="str">
        <f>LEFT('DETALLE DE CONEXIONES'!AK4697,3)</f>
        <v/>
      </c>
      <c r="J4697" s="36" t="str">
        <f>LEFT('DETALLE DE CONEXIONES'!M4697,3)</f>
        <v/>
      </c>
      <c r="K4697" s="36" t="str">
        <f>IF(LEN('DETALLE DE CONEXIONES'!M4697)&lt;12,(RIGHT('DETALLE DE CONEXIONES'!M4697,5)),(RIGHT('DETALLE DE CONEXIONES'!M4697,6)))</f>
        <v/>
      </c>
      <c r="L4697" s="36">
        <f>IF(C4697="Saliente Local",(IFERROR((LIMPIA(J4697,1)),0)),0)</f>
        <v>0</v>
      </c>
      <c r="M4697" s="36">
        <f>IF(C4697="Saliente Nacional",(IFERROR((LIMPIA(J4697,1)),0)),0)</f>
        <v>0</v>
      </c>
      <c r="N4697" s="36">
        <f>IF(C4697="Saliente Internacional",(IFERROR((LIMPIA(J4697,1)),0)),0)</f>
        <v>0</v>
      </c>
      <c r="O4697" s="36">
        <f>IF(C4697="Saliente Local",(IFERROR((LIMPIA(K4697,1)),0)),0)</f>
        <v>0</v>
      </c>
      <c r="P4697" s="36">
        <f>IF(C4697="Saliente Nacional",(IFERROR((LIMPIA(K4697,1)),0)),0)</f>
        <v>0</v>
      </c>
      <c r="Q4697" s="36">
        <f>IF(C4697="Saliente Internacional",(IFERROR((LIMPIA(K4697,1)),0)),0)</f>
        <v>0</v>
      </c>
      <c r="R4697" s="36">
        <f t="shared" si="220"/>
        <v>0</v>
      </c>
      <c r="S4697" s="36">
        <f t="shared" si="221"/>
        <v>0</v>
      </c>
    </row>
    <row r="4698" spans="1:19" x14ac:dyDescent="0.25">
      <c r="A4698" s="101">
        <f>'DETALLE DE CONEXIONES'!P4698</f>
        <v>0</v>
      </c>
      <c r="B4698" s="36">
        <f>'DETALLE DE CONEXIONES'!I4698</f>
        <v>0</v>
      </c>
      <c r="C4698" s="36">
        <f>'DETALLE DE CONEXIONES'!BB4698</f>
        <v>0</v>
      </c>
      <c r="D4698" s="36">
        <f>'DETALLE DE CONEXIONES'!E4698</f>
        <v>0</v>
      </c>
      <c r="E4698" s="36">
        <f t="shared" si="219"/>
        <v>1</v>
      </c>
      <c r="F4698" s="36">
        <f>IFERROR(LIMPIA('DETALLE DE CONEXIONES'!N4698,1),0)</f>
        <v>0</v>
      </c>
      <c r="G4698" s="36" t="str">
        <f>LEFT('DETALLE DE CONEXIONES'!BE4698,3)</f>
        <v/>
      </c>
      <c r="H4698" s="36" t="str">
        <f>RIGHT('DETALLE DE CONEXIONES'!AK4698,2)</f>
        <v/>
      </c>
      <c r="I4698" s="36" t="str">
        <f>LEFT('DETALLE DE CONEXIONES'!AK4698,3)</f>
        <v/>
      </c>
      <c r="J4698" s="36" t="str">
        <f>LEFT('DETALLE DE CONEXIONES'!M4698,3)</f>
        <v/>
      </c>
      <c r="K4698" s="36" t="str">
        <f>IF(LEN('DETALLE DE CONEXIONES'!M4698)&lt;12,(RIGHT('DETALLE DE CONEXIONES'!M4698,5)),(RIGHT('DETALLE DE CONEXIONES'!M4698,6)))</f>
        <v/>
      </c>
      <c r="L4698" s="36">
        <f>IF(C4698="Saliente Local",(IFERROR((LIMPIA(J4698,1)),0)),0)</f>
        <v>0</v>
      </c>
      <c r="M4698" s="36">
        <f>IF(C4698="Saliente Nacional",(IFERROR((LIMPIA(J4698,1)),0)),0)</f>
        <v>0</v>
      </c>
      <c r="N4698" s="36">
        <f>IF(C4698="Saliente Internacional",(IFERROR((LIMPIA(J4698,1)),0)),0)</f>
        <v>0</v>
      </c>
      <c r="O4698" s="36">
        <f>IF(C4698="Saliente Local",(IFERROR((LIMPIA(K4698,1)),0)),0)</f>
        <v>0</v>
      </c>
      <c r="P4698" s="36">
        <f>IF(C4698="Saliente Nacional",(IFERROR((LIMPIA(K4698,1)),0)),0)</f>
        <v>0</v>
      </c>
      <c r="Q4698" s="36">
        <f>IF(C4698="Saliente Internacional",(IFERROR((LIMPIA(K4698,1)),0)),0)</f>
        <v>0</v>
      </c>
      <c r="R4698" s="36">
        <f t="shared" si="220"/>
        <v>0</v>
      </c>
      <c r="S4698" s="36">
        <f t="shared" si="221"/>
        <v>0</v>
      </c>
    </row>
    <row r="4699" spans="1:19" x14ac:dyDescent="0.25">
      <c r="A4699" s="101">
        <f>'DETALLE DE CONEXIONES'!P4699</f>
        <v>0</v>
      </c>
      <c r="B4699" s="36">
        <f>'DETALLE DE CONEXIONES'!I4699</f>
        <v>0</v>
      </c>
      <c r="C4699" s="36">
        <f>'DETALLE DE CONEXIONES'!BB4699</f>
        <v>0</v>
      </c>
      <c r="D4699" s="36">
        <f>'DETALLE DE CONEXIONES'!E4699</f>
        <v>0</v>
      </c>
      <c r="E4699" s="36">
        <f t="shared" si="219"/>
        <v>1</v>
      </c>
      <c r="F4699" s="36">
        <f>IFERROR(LIMPIA('DETALLE DE CONEXIONES'!N4699,1),0)</f>
        <v>0</v>
      </c>
      <c r="G4699" s="36" t="str">
        <f>LEFT('DETALLE DE CONEXIONES'!BE4699,3)</f>
        <v/>
      </c>
      <c r="H4699" s="36" t="str">
        <f>RIGHT('DETALLE DE CONEXIONES'!AK4699,2)</f>
        <v/>
      </c>
      <c r="I4699" s="36" t="str">
        <f>LEFT('DETALLE DE CONEXIONES'!AK4699,3)</f>
        <v/>
      </c>
      <c r="J4699" s="36" t="str">
        <f>LEFT('DETALLE DE CONEXIONES'!M4699,3)</f>
        <v/>
      </c>
      <c r="K4699" s="36" t="str">
        <f>IF(LEN('DETALLE DE CONEXIONES'!M4699)&lt;12,(RIGHT('DETALLE DE CONEXIONES'!M4699,5)),(RIGHT('DETALLE DE CONEXIONES'!M4699,6)))</f>
        <v/>
      </c>
      <c r="L4699" s="36">
        <f>IF(C4699="Saliente Local",(IFERROR((LIMPIA(J4699,1)),0)),0)</f>
        <v>0</v>
      </c>
      <c r="M4699" s="36">
        <f>IF(C4699="Saliente Nacional",(IFERROR((LIMPIA(J4699,1)),0)),0)</f>
        <v>0</v>
      </c>
      <c r="N4699" s="36">
        <f>IF(C4699="Saliente Internacional",(IFERROR((LIMPIA(J4699,1)),0)),0)</f>
        <v>0</v>
      </c>
      <c r="O4699" s="36">
        <f>IF(C4699="Saliente Local",(IFERROR((LIMPIA(K4699,1)),0)),0)</f>
        <v>0</v>
      </c>
      <c r="P4699" s="36">
        <f>IF(C4699="Saliente Nacional",(IFERROR((LIMPIA(K4699,1)),0)),0)</f>
        <v>0</v>
      </c>
      <c r="Q4699" s="36">
        <f>IF(C4699="Saliente Internacional",(IFERROR((LIMPIA(K4699,1)),0)),0)</f>
        <v>0</v>
      </c>
      <c r="R4699" s="36">
        <f t="shared" si="220"/>
        <v>0</v>
      </c>
      <c r="S4699" s="36">
        <f t="shared" si="221"/>
        <v>0</v>
      </c>
    </row>
    <row r="4700" spans="1:19" x14ac:dyDescent="0.25">
      <c r="A4700" s="101">
        <f>'DETALLE DE CONEXIONES'!P4700</f>
        <v>0</v>
      </c>
      <c r="B4700" s="36">
        <f>'DETALLE DE CONEXIONES'!I4700</f>
        <v>0</v>
      </c>
      <c r="C4700" s="36">
        <f>'DETALLE DE CONEXIONES'!BB4700</f>
        <v>0</v>
      </c>
      <c r="D4700" s="36">
        <f>'DETALLE DE CONEXIONES'!E4700</f>
        <v>0</v>
      </c>
      <c r="E4700" s="36">
        <f t="shared" si="219"/>
        <v>1</v>
      </c>
      <c r="F4700" s="36">
        <f>IFERROR(LIMPIA('DETALLE DE CONEXIONES'!N4700,1),0)</f>
        <v>0</v>
      </c>
      <c r="G4700" s="36" t="str">
        <f>LEFT('DETALLE DE CONEXIONES'!BE4700,3)</f>
        <v/>
      </c>
      <c r="H4700" s="36" t="str">
        <f>RIGHT('DETALLE DE CONEXIONES'!AK4700,2)</f>
        <v/>
      </c>
      <c r="I4700" s="36" t="str">
        <f>LEFT('DETALLE DE CONEXIONES'!AK4700,3)</f>
        <v/>
      </c>
      <c r="J4700" s="36" t="str">
        <f>LEFT('DETALLE DE CONEXIONES'!M4700,3)</f>
        <v/>
      </c>
      <c r="K4700" s="36" t="str">
        <f>IF(LEN('DETALLE DE CONEXIONES'!M4700)&lt;12,(RIGHT('DETALLE DE CONEXIONES'!M4700,5)),(RIGHT('DETALLE DE CONEXIONES'!M4700,6)))</f>
        <v/>
      </c>
      <c r="L4700" s="36">
        <f>IF(C4700="Saliente Local",(IFERROR((LIMPIA(J4700,1)),0)),0)</f>
        <v>0</v>
      </c>
      <c r="M4700" s="36">
        <f>IF(C4700="Saliente Nacional",(IFERROR((LIMPIA(J4700,1)),0)),0)</f>
        <v>0</v>
      </c>
      <c r="N4700" s="36">
        <f>IF(C4700="Saliente Internacional",(IFERROR((LIMPIA(J4700,1)),0)),0)</f>
        <v>0</v>
      </c>
      <c r="O4700" s="36">
        <f>IF(C4700="Saliente Local",(IFERROR((LIMPIA(K4700,1)),0)),0)</f>
        <v>0</v>
      </c>
      <c r="P4700" s="36">
        <f>IF(C4700="Saliente Nacional",(IFERROR((LIMPIA(K4700,1)),0)),0)</f>
        <v>0</v>
      </c>
      <c r="Q4700" s="36">
        <f>IF(C4700="Saliente Internacional",(IFERROR((LIMPIA(K4700,1)),0)),0)</f>
        <v>0</v>
      </c>
      <c r="R4700" s="36">
        <f t="shared" si="220"/>
        <v>0</v>
      </c>
      <c r="S4700" s="36">
        <f t="shared" si="221"/>
        <v>0</v>
      </c>
    </row>
    <row r="4701" spans="1:19" x14ac:dyDescent="0.25">
      <c r="A4701" s="101">
        <f>'DETALLE DE CONEXIONES'!P4701</f>
        <v>0</v>
      </c>
      <c r="B4701" s="36">
        <f>'DETALLE DE CONEXIONES'!I4701</f>
        <v>0</v>
      </c>
      <c r="C4701" s="36">
        <f>'DETALLE DE CONEXIONES'!BB4701</f>
        <v>0</v>
      </c>
      <c r="D4701" s="36">
        <f>'DETALLE DE CONEXIONES'!E4701</f>
        <v>0</v>
      </c>
      <c r="E4701" s="36">
        <f t="shared" si="219"/>
        <v>1</v>
      </c>
      <c r="F4701" s="36">
        <f>IFERROR(LIMPIA('DETALLE DE CONEXIONES'!N4701,1),0)</f>
        <v>0</v>
      </c>
      <c r="G4701" s="36" t="str">
        <f>LEFT('DETALLE DE CONEXIONES'!BE4701,3)</f>
        <v/>
      </c>
      <c r="H4701" s="36" t="str">
        <f>RIGHT('DETALLE DE CONEXIONES'!AK4701,2)</f>
        <v/>
      </c>
      <c r="I4701" s="36" t="str">
        <f>LEFT('DETALLE DE CONEXIONES'!AK4701,3)</f>
        <v/>
      </c>
      <c r="J4701" s="36" t="str">
        <f>LEFT('DETALLE DE CONEXIONES'!M4701,3)</f>
        <v/>
      </c>
      <c r="K4701" s="36" t="str">
        <f>IF(LEN('DETALLE DE CONEXIONES'!M4701)&lt;12,(RIGHT('DETALLE DE CONEXIONES'!M4701,5)),(RIGHT('DETALLE DE CONEXIONES'!M4701,6)))</f>
        <v/>
      </c>
      <c r="L4701" s="36">
        <f>IF(C4701="Saliente Local",(IFERROR((LIMPIA(J4701,1)),0)),0)</f>
        <v>0</v>
      </c>
      <c r="M4701" s="36">
        <f>IF(C4701="Saliente Nacional",(IFERROR((LIMPIA(J4701,1)),0)),0)</f>
        <v>0</v>
      </c>
      <c r="N4701" s="36">
        <f>IF(C4701="Saliente Internacional",(IFERROR((LIMPIA(J4701,1)),0)),0)</f>
        <v>0</v>
      </c>
      <c r="O4701" s="36">
        <f>IF(C4701="Saliente Local",(IFERROR((LIMPIA(K4701,1)),0)),0)</f>
        <v>0</v>
      </c>
      <c r="P4701" s="36">
        <f>IF(C4701="Saliente Nacional",(IFERROR((LIMPIA(K4701,1)),0)),0)</f>
        <v>0</v>
      </c>
      <c r="Q4701" s="36">
        <f>IF(C4701="Saliente Internacional",(IFERROR((LIMPIA(K4701,1)),0)),0)</f>
        <v>0</v>
      </c>
      <c r="R4701" s="36">
        <f t="shared" si="220"/>
        <v>0</v>
      </c>
      <c r="S4701" s="36">
        <f t="shared" si="221"/>
        <v>0</v>
      </c>
    </row>
    <row r="4702" spans="1:19" x14ac:dyDescent="0.25">
      <c r="A4702" s="101">
        <f>'DETALLE DE CONEXIONES'!P4702</f>
        <v>0</v>
      </c>
      <c r="B4702" s="36">
        <f>'DETALLE DE CONEXIONES'!I4702</f>
        <v>0</v>
      </c>
      <c r="C4702" s="36">
        <f>'DETALLE DE CONEXIONES'!BB4702</f>
        <v>0</v>
      </c>
      <c r="D4702" s="36">
        <f>'DETALLE DE CONEXIONES'!E4702</f>
        <v>0</v>
      </c>
      <c r="E4702" s="36">
        <f t="shared" si="219"/>
        <v>1</v>
      </c>
      <c r="F4702" s="36">
        <f>IFERROR(LIMPIA('DETALLE DE CONEXIONES'!N4702,1),0)</f>
        <v>0</v>
      </c>
      <c r="G4702" s="36" t="str">
        <f>LEFT('DETALLE DE CONEXIONES'!BE4702,3)</f>
        <v/>
      </c>
      <c r="H4702" s="36" t="str">
        <f>RIGHT('DETALLE DE CONEXIONES'!AK4702,2)</f>
        <v/>
      </c>
      <c r="I4702" s="36" t="str">
        <f>LEFT('DETALLE DE CONEXIONES'!AK4702,3)</f>
        <v/>
      </c>
      <c r="J4702" s="36" t="str">
        <f>LEFT('DETALLE DE CONEXIONES'!M4702,3)</f>
        <v/>
      </c>
      <c r="K4702" s="36" t="str">
        <f>IF(LEN('DETALLE DE CONEXIONES'!M4702)&lt;12,(RIGHT('DETALLE DE CONEXIONES'!M4702,5)),(RIGHT('DETALLE DE CONEXIONES'!M4702,6)))</f>
        <v/>
      </c>
      <c r="L4702" s="36">
        <f>IF(C4702="Saliente Local",(IFERROR((LIMPIA(J4702,1)),0)),0)</f>
        <v>0</v>
      </c>
      <c r="M4702" s="36">
        <f>IF(C4702="Saliente Nacional",(IFERROR((LIMPIA(J4702,1)),0)),0)</f>
        <v>0</v>
      </c>
      <c r="N4702" s="36">
        <f>IF(C4702="Saliente Internacional",(IFERROR((LIMPIA(J4702,1)),0)),0)</f>
        <v>0</v>
      </c>
      <c r="O4702" s="36">
        <f>IF(C4702="Saliente Local",(IFERROR((LIMPIA(K4702,1)),0)),0)</f>
        <v>0</v>
      </c>
      <c r="P4702" s="36">
        <f>IF(C4702="Saliente Nacional",(IFERROR((LIMPIA(K4702,1)),0)),0)</f>
        <v>0</v>
      </c>
      <c r="Q4702" s="36">
        <f>IF(C4702="Saliente Internacional",(IFERROR((LIMPIA(K4702,1)),0)),0)</f>
        <v>0</v>
      </c>
      <c r="R4702" s="36">
        <f t="shared" si="220"/>
        <v>0</v>
      </c>
      <c r="S4702" s="36">
        <f t="shared" si="221"/>
        <v>0</v>
      </c>
    </row>
    <row r="4703" spans="1:19" x14ac:dyDescent="0.25">
      <c r="A4703" s="101">
        <f>'DETALLE DE CONEXIONES'!P4703</f>
        <v>0</v>
      </c>
      <c r="B4703" s="36">
        <f>'DETALLE DE CONEXIONES'!I4703</f>
        <v>0</v>
      </c>
      <c r="C4703" s="36">
        <f>'DETALLE DE CONEXIONES'!BB4703</f>
        <v>0</v>
      </c>
      <c r="D4703" s="36">
        <f>'DETALLE DE CONEXIONES'!E4703</f>
        <v>0</v>
      </c>
      <c r="E4703" s="36">
        <f t="shared" si="219"/>
        <v>1</v>
      </c>
      <c r="F4703" s="36">
        <f>IFERROR(LIMPIA('DETALLE DE CONEXIONES'!N4703,1),0)</f>
        <v>0</v>
      </c>
      <c r="G4703" s="36" t="str">
        <f>LEFT('DETALLE DE CONEXIONES'!BE4703,3)</f>
        <v/>
      </c>
      <c r="H4703" s="36" t="str">
        <f>RIGHT('DETALLE DE CONEXIONES'!AK4703,2)</f>
        <v/>
      </c>
      <c r="I4703" s="36" t="str">
        <f>LEFT('DETALLE DE CONEXIONES'!AK4703,3)</f>
        <v/>
      </c>
      <c r="J4703" s="36" t="str">
        <f>LEFT('DETALLE DE CONEXIONES'!M4703,3)</f>
        <v/>
      </c>
      <c r="K4703" s="36" t="str">
        <f>IF(LEN('DETALLE DE CONEXIONES'!M4703)&lt;12,(RIGHT('DETALLE DE CONEXIONES'!M4703,5)),(RIGHT('DETALLE DE CONEXIONES'!M4703,6)))</f>
        <v/>
      </c>
      <c r="L4703" s="36">
        <f>IF(C4703="Saliente Local",(IFERROR((LIMPIA(J4703,1)),0)),0)</f>
        <v>0</v>
      </c>
      <c r="M4703" s="36">
        <f>IF(C4703="Saliente Nacional",(IFERROR((LIMPIA(J4703,1)),0)),0)</f>
        <v>0</v>
      </c>
      <c r="N4703" s="36">
        <f>IF(C4703="Saliente Internacional",(IFERROR((LIMPIA(J4703,1)),0)),0)</f>
        <v>0</v>
      </c>
      <c r="O4703" s="36">
        <f>IF(C4703="Saliente Local",(IFERROR((LIMPIA(K4703,1)),0)),0)</f>
        <v>0</v>
      </c>
      <c r="P4703" s="36">
        <f>IF(C4703="Saliente Nacional",(IFERROR((LIMPIA(K4703,1)),0)),0)</f>
        <v>0</v>
      </c>
      <c r="Q4703" s="36">
        <f>IF(C4703="Saliente Internacional",(IFERROR((LIMPIA(K4703,1)),0)),0)</f>
        <v>0</v>
      </c>
      <c r="R4703" s="36">
        <f t="shared" si="220"/>
        <v>0</v>
      </c>
      <c r="S4703" s="36">
        <f t="shared" si="221"/>
        <v>0</v>
      </c>
    </row>
    <row r="4704" spans="1:19" x14ac:dyDescent="0.25">
      <c r="A4704" s="101">
        <f>'DETALLE DE CONEXIONES'!P4704</f>
        <v>0</v>
      </c>
      <c r="B4704" s="36">
        <f>'DETALLE DE CONEXIONES'!I4704</f>
        <v>0</v>
      </c>
      <c r="C4704" s="36">
        <f>'DETALLE DE CONEXIONES'!BB4704</f>
        <v>0</v>
      </c>
      <c r="D4704" s="36">
        <f>'DETALLE DE CONEXIONES'!E4704</f>
        <v>0</v>
      </c>
      <c r="E4704" s="36">
        <f t="shared" si="219"/>
        <v>1</v>
      </c>
      <c r="F4704" s="36">
        <f>IFERROR(LIMPIA('DETALLE DE CONEXIONES'!N4704,1),0)</f>
        <v>0</v>
      </c>
      <c r="G4704" s="36" t="str">
        <f>LEFT('DETALLE DE CONEXIONES'!BE4704,3)</f>
        <v/>
      </c>
      <c r="H4704" s="36" t="str">
        <f>RIGHT('DETALLE DE CONEXIONES'!AK4704,2)</f>
        <v/>
      </c>
      <c r="I4704" s="36" t="str">
        <f>LEFT('DETALLE DE CONEXIONES'!AK4704,3)</f>
        <v/>
      </c>
      <c r="J4704" s="36" t="str">
        <f>LEFT('DETALLE DE CONEXIONES'!M4704,3)</f>
        <v/>
      </c>
      <c r="K4704" s="36" t="str">
        <f>IF(LEN('DETALLE DE CONEXIONES'!M4704)&lt;12,(RIGHT('DETALLE DE CONEXIONES'!M4704,5)),(RIGHT('DETALLE DE CONEXIONES'!M4704,6)))</f>
        <v/>
      </c>
      <c r="L4704" s="36">
        <f>IF(C4704="Saliente Local",(IFERROR((LIMPIA(J4704,1)),0)),0)</f>
        <v>0</v>
      </c>
      <c r="M4704" s="36">
        <f>IF(C4704="Saliente Nacional",(IFERROR((LIMPIA(J4704,1)),0)),0)</f>
        <v>0</v>
      </c>
      <c r="N4704" s="36">
        <f>IF(C4704="Saliente Internacional",(IFERROR((LIMPIA(J4704,1)),0)),0)</f>
        <v>0</v>
      </c>
      <c r="O4704" s="36">
        <f>IF(C4704="Saliente Local",(IFERROR((LIMPIA(K4704,1)),0)),0)</f>
        <v>0</v>
      </c>
      <c r="P4704" s="36">
        <f>IF(C4704="Saliente Nacional",(IFERROR((LIMPIA(K4704,1)),0)),0)</f>
        <v>0</v>
      </c>
      <c r="Q4704" s="36">
        <f>IF(C4704="Saliente Internacional",(IFERROR((LIMPIA(K4704,1)),0)),0)</f>
        <v>0</v>
      </c>
      <c r="R4704" s="36">
        <f t="shared" si="220"/>
        <v>0</v>
      </c>
      <c r="S4704" s="36">
        <f t="shared" si="221"/>
        <v>0</v>
      </c>
    </row>
    <row r="4705" spans="1:19" x14ac:dyDescent="0.25">
      <c r="A4705" s="101">
        <f>'DETALLE DE CONEXIONES'!P4705</f>
        <v>0</v>
      </c>
      <c r="B4705" s="36">
        <f>'DETALLE DE CONEXIONES'!I4705</f>
        <v>0</v>
      </c>
      <c r="C4705" s="36">
        <f>'DETALLE DE CONEXIONES'!BB4705</f>
        <v>0</v>
      </c>
      <c r="D4705" s="36">
        <f>'DETALLE DE CONEXIONES'!E4705</f>
        <v>0</v>
      </c>
      <c r="E4705" s="36">
        <f t="shared" si="219"/>
        <v>1</v>
      </c>
      <c r="F4705" s="36">
        <f>IFERROR(LIMPIA('DETALLE DE CONEXIONES'!N4705,1),0)</f>
        <v>0</v>
      </c>
      <c r="G4705" s="36" t="str">
        <f>LEFT('DETALLE DE CONEXIONES'!BE4705,3)</f>
        <v/>
      </c>
      <c r="H4705" s="36" t="str">
        <f>RIGHT('DETALLE DE CONEXIONES'!AK4705,2)</f>
        <v/>
      </c>
      <c r="I4705" s="36" t="str">
        <f>LEFT('DETALLE DE CONEXIONES'!AK4705,3)</f>
        <v/>
      </c>
      <c r="J4705" s="36" t="str">
        <f>LEFT('DETALLE DE CONEXIONES'!M4705,3)</f>
        <v/>
      </c>
      <c r="K4705" s="36" t="str">
        <f>IF(LEN('DETALLE DE CONEXIONES'!M4705)&lt;12,(RIGHT('DETALLE DE CONEXIONES'!M4705,5)),(RIGHT('DETALLE DE CONEXIONES'!M4705,6)))</f>
        <v/>
      </c>
      <c r="L4705" s="36">
        <f>IF(C4705="Saliente Local",(IFERROR((LIMPIA(J4705,1)),0)),0)</f>
        <v>0</v>
      </c>
      <c r="M4705" s="36">
        <f>IF(C4705="Saliente Nacional",(IFERROR((LIMPIA(J4705,1)),0)),0)</f>
        <v>0</v>
      </c>
      <c r="N4705" s="36">
        <f>IF(C4705="Saliente Internacional",(IFERROR((LIMPIA(J4705,1)),0)),0)</f>
        <v>0</v>
      </c>
      <c r="O4705" s="36">
        <f>IF(C4705="Saliente Local",(IFERROR((LIMPIA(K4705,1)),0)),0)</f>
        <v>0</v>
      </c>
      <c r="P4705" s="36">
        <f>IF(C4705="Saliente Nacional",(IFERROR((LIMPIA(K4705,1)),0)),0)</f>
        <v>0</v>
      </c>
      <c r="Q4705" s="36">
        <f>IF(C4705="Saliente Internacional",(IFERROR((LIMPIA(K4705,1)),0)),0)</f>
        <v>0</v>
      </c>
      <c r="R4705" s="36">
        <f t="shared" si="220"/>
        <v>0</v>
      </c>
      <c r="S4705" s="36">
        <f t="shared" si="221"/>
        <v>0</v>
      </c>
    </row>
    <row r="4706" spans="1:19" x14ac:dyDescent="0.25">
      <c r="A4706" s="101">
        <f>'DETALLE DE CONEXIONES'!P4706</f>
        <v>0</v>
      </c>
      <c r="B4706" s="36">
        <f>'DETALLE DE CONEXIONES'!I4706</f>
        <v>0</v>
      </c>
      <c r="C4706" s="36">
        <f>'DETALLE DE CONEXIONES'!BB4706</f>
        <v>0</v>
      </c>
      <c r="D4706" s="36">
        <f>'DETALLE DE CONEXIONES'!E4706</f>
        <v>0</v>
      </c>
      <c r="E4706" s="36">
        <f t="shared" si="219"/>
        <v>1</v>
      </c>
      <c r="F4706" s="36">
        <f>IFERROR(LIMPIA('DETALLE DE CONEXIONES'!N4706,1),0)</f>
        <v>0</v>
      </c>
      <c r="G4706" s="36" t="str">
        <f>LEFT('DETALLE DE CONEXIONES'!BE4706,3)</f>
        <v/>
      </c>
      <c r="H4706" s="36" t="str">
        <f>RIGHT('DETALLE DE CONEXIONES'!AK4706,2)</f>
        <v/>
      </c>
      <c r="I4706" s="36" t="str">
        <f>LEFT('DETALLE DE CONEXIONES'!AK4706,3)</f>
        <v/>
      </c>
      <c r="J4706" s="36" t="str">
        <f>LEFT('DETALLE DE CONEXIONES'!M4706,3)</f>
        <v/>
      </c>
      <c r="K4706" s="36" t="str">
        <f>IF(LEN('DETALLE DE CONEXIONES'!M4706)&lt;12,(RIGHT('DETALLE DE CONEXIONES'!M4706,5)),(RIGHT('DETALLE DE CONEXIONES'!M4706,6)))</f>
        <v/>
      </c>
      <c r="L4706" s="36">
        <f>IF(C4706="Saliente Local",(IFERROR((LIMPIA(J4706,1)),0)),0)</f>
        <v>0</v>
      </c>
      <c r="M4706" s="36">
        <f>IF(C4706="Saliente Nacional",(IFERROR((LIMPIA(J4706,1)),0)),0)</f>
        <v>0</v>
      </c>
      <c r="N4706" s="36">
        <f>IF(C4706="Saliente Internacional",(IFERROR((LIMPIA(J4706,1)),0)),0)</f>
        <v>0</v>
      </c>
      <c r="O4706" s="36">
        <f>IF(C4706="Saliente Local",(IFERROR((LIMPIA(K4706,1)),0)),0)</f>
        <v>0</v>
      </c>
      <c r="P4706" s="36">
        <f>IF(C4706="Saliente Nacional",(IFERROR((LIMPIA(K4706,1)),0)),0)</f>
        <v>0</v>
      </c>
      <c r="Q4706" s="36">
        <f>IF(C4706="Saliente Internacional",(IFERROR((LIMPIA(K4706,1)),0)),0)</f>
        <v>0</v>
      </c>
      <c r="R4706" s="36">
        <f t="shared" si="220"/>
        <v>0</v>
      </c>
      <c r="S4706" s="36">
        <f t="shared" si="221"/>
        <v>0</v>
      </c>
    </row>
    <row r="4707" spans="1:19" x14ac:dyDescent="0.25">
      <c r="A4707" s="101">
        <f>'DETALLE DE CONEXIONES'!P4707</f>
        <v>0</v>
      </c>
      <c r="B4707" s="36">
        <f>'DETALLE DE CONEXIONES'!I4707</f>
        <v>0</v>
      </c>
      <c r="C4707" s="36">
        <f>'DETALLE DE CONEXIONES'!BB4707</f>
        <v>0</v>
      </c>
      <c r="D4707" s="36">
        <f>'DETALLE DE CONEXIONES'!E4707</f>
        <v>0</v>
      </c>
      <c r="E4707" s="36">
        <f t="shared" si="219"/>
        <v>1</v>
      </c>
      <c r="F4707" s="36">
        <f>IFERROR(LIMPIA('DETALLE DE CONEXIONES'!N4707,1),0)</f>
        <v>0</v>
      </c>
      <c r="G4707" s="36" t="str">
        <f>LEFT('DETALLE DE CONEXIONES'!BE4707,3)</f>
        <v/>
      </c>
      <c r="H4707" s="36" t="str">
        <f>RIGHT('DETALLE DE CONEXIONES'!AK4707,2)</f>
        <v/>
      </c>
      <c r="I4707" s="36" t="str">
        <f>LEFT('DETALLE DE CONEXIONES'!AK4707,3)</f>
        <v/>
      </c>
      <c r="J4707" s="36" t="str">
        <f>LEFT('DETALLE DE CONEXIONES'!M4707,3)</f>
        <v/>
      </c>
      <c r="K4707" s="36" t="str">
        <f>IF(LEN('DETALLE DE CONEXIONES'!M4707)&lt;12,(RIGHT('DETALLE DE CONEXIONES'!M4707,5)),(RIGHT('DETALLE DE CONEXIONES'!M4707,6)))</f>
        <v/>
      </c>
      <c r="L4707" s="36">
        <f>IF(C4707="Saliente Local",(IFERROR((LIMPIA(J4707,1)),0)),0)</f>
        <v>0</v>
      </c>
      <c r="M4707" s="36">
        <f>IF(C4707="Saliente Nacional",(IFERROR((LIMPIA(J4707,1)),0)),0)</f>
        <v>0</v>
      </c>
      <c r="N4707" s="36">
        <f>IF(C4707="Saliente Internacional",(IFERROR((LIMPIA(J4707,1)),0)),0)</f>
        <v>0</v>
      </c>
      <c r="O4707" s="36">
        <f>IF(C4707="Saliente Local",(IFERROR((LIMPIA(K4707,1)),0)),0)</f>
        <v>0</v>
      </c>
      <c r="P4707" s="36">
        <f>IF(C4707="Saliente Nacional",(IFERROR((LIMPIA(K4707,1)),0)),0)</f>
        <v>0</v>
      </c>
      <c r="Q4707" s="36">
        <f>IF(C4707="Saliente Internacional",(IFERROR((LIMPIA(K4707,1)),0)),0)</f>
        <v>0</v>
      </c>
      <c r="R4707" s="36">
        <f t="shared" si="220"/>
        <v>0</v>
      </c>
      <c r="S4707" s="36">
        <f t="shared" si="221"/>
        <v>0</v>
      </c>
    </row>
    <row r="4708" spans="1:19" x14ac:dyDescent="0.25">
      <c r="A4708" s="101">
        <f>'DETALLE DE CONEXIONES'!P4708</f>
        <v>0</v>
      </c>
      <c r="B4708" s="36">
        <f>'DETALLE DE CONEXIONES'!I4708</f>
        <v>0</v>
      </c>
      <c r="C4708" s="36">
        <f>'DETALLE DE CONEXIONES'!BB4708</f>
        <v>0</v>
      </c>
      <c r="D4708" s="36">
        <f>'DETALLE DE CONEXIONES'!E4708</f>
        <v>0</v>
      </c>
      <c r="E4708" s="36">
        <f t="shared" si="219"/>
        <v>1</v>
      </c>
      <c r="F4708" s="36">
        <f>IFERROR(LIMPIA('DETALLE DE CONEXIONES'!N4708,1),0)</f>
        <v>0</v>
      </c>
      <c r="G4708" s="36" t="str">
        <f>LEFT('DETALLE DE CONEXIONES'!BE4708,3)</f>
        <v/>
      </c>
      <c r="H4708" s="36" t="str">
        <f>RIGHT('DETALLE DE CONEXIONES'!AK4708,2)</f>
        <v/>
      </c>
      <c r="I4708" s="36" t="str">
        <f>LEFT('DETALLE DE CONEXIONES'!AK4708,3)</f>
        <v/>
      </c>
      <c r="J4708" s="36" t="str">
        <f>LEFT('DETALLE DE CONEXIONES'!M4708,3)</f>
        <v/>
      </c>
      <c r="K4708" s="36" t="str">
        <f>IF(LEN('DETALLE DE CONEXIONES'!M4708)&lt;12,(RIGHT('DETALLE DE CONEXIONES'!M4708,5)),(RIGHT('DETALLE DE CONEXIONES'!M4708,6)))</f>
        <v/>
      </c>
      <c r="L4708" s="36">
        <f>IF(C4708="Saliente Local",(IFERROR((LIMPIA(J4708,1)),0)),0)</f>
        <v>0</v>
      </c>
      <c r="M4708" s="36">
        <f>IF(C4708="Saliente Nacional",(IFERROR((LIMPIA(J4708,1)),0)),0)</f>
        <v>0</v>
      </c>
      <c r="N4708" s="36">
        <f>IF(C4708="Saliente Internacional",(IFERROR((LIMPIA(J4708,1)),0)),0)</f>
        <v>0</v>
      </c>
      <c r="O4708" s="36">
        <f>IF(C4708="Saliente Local",(IFERROR((LIMPIA(K4708,1)),0)),0)</f>
        <v>0</v>
      </c>
      <c r="P4708" s="36">
        <f>IF(C4708="Saliente Nacional",(IFERROR((LIMPIA(K4708,1)),0)),0)</f>
        <v>0</v>
      </c>
      <c r="Q4708" s="36">
        <f>IF(C4708="Saliente Internacional",(IFERROR((LIMPIA(K4708,1)),0)),0)</f>
        <v>0</v>
      </c>
      <c r="R4708" s="36">
        <f t="shared" si="220"/>
        <v>0</v>
      </c>
      <c r="S4708" s="36">
        <f t="shared" si="221"/>
        <v>0</v>
      </c>
    </row>
    <row r="4709" spans="1:19" x14ac:dyDescent="0.25">
      <c r="A4709" s="101">
        <f>'DETALLE DE CONEXIONES'!P4709</f>
        <v>0</v>
      </c>
      <c r="B4709" s="36">
        <f>'DETALLE DE CONEXIONES'!I4709</f>
        <v>0</v>
      </c>
      <c r="C4709" s="36">
        <f>'DETALLE DE CONEXIONES'!BB4709</f>
        <v>0</v>
      </c>
      <c r="D4709" s="36">
        <f>'DETALLE DE CONEXIONES'!E4709</f>
        <v>0</v>
      </c>
      <c r="E4709" s="36">
        <f t="shared" si="219"/>
        <v>1</v>
      </c>
      <c r="F4709" s="36">
        <f>IFERROR(LIMPIA('DETALLE DE CONEXIONES'!N4709,1),0)</f>
        <v>0</v>
      </c>
      <c r="G4709" s="36" t="str">
        <f>LEFT('DETALLE DE CONEXIONES'!BE4709,3)</f>
        <v/>
      </c>
      <c r="H4709" s="36" t="str">
        <f>RIGHT('DETALLE DE CONEXIONES'!AK4709,2)</f>
        <v/>
      </c>
      <c r="I4709" s="36" t="str">
        <f>LEFT('DETALLE DE CONEXIONES'!AK4709,3)</f>
        <v/>
      </c>
      <c r="J4709" s="36" t="str">
        <f>LEFT('DETALLE DE CONEXIONES'!M4709,3)</f>
        <v/>
      </c>
      <c r="K4709" s="36" t="str">
        <f>IF(LEN('DETALLE DE CONEXIONES'!M4709)&lt;12,(RIGHT('DETALLE DE CONEXIONES'!M4709,5)),(RIGHT('DETALLE DE CONEXIONES'!M4709,6)))</f>
        <v/>
      </c>
      <c r="L4709" s="36">
        <f>IF(C4709="Saliente Local",(IFERROR((LIMPIA(J4709,1)),0)),0)</f>
        <v>0</v>
      </c>
      <c r="M4709" s="36">
        <f>IF(C4709="Saliente Nacional",(IFERROR((LIMPIA(J4709,1)),0)),0)</f>
        <v>0</v>
      </c>
      <c r="N4709" s="36">
        <f>IF(C4709="Saliente Internacional",(IFERROR((LIMPIA(J4709,1)),0)),0)</f>
        <v>0</v>
      </c>
      <c r="O4709" s="36">
        <f>IF(C4709="Saliente Local",(IFERROR((LIMPIA(K4709,1)),0)),0)</f>
        <v>0</v>
      </c>
      <c r="P4709" s="36">
        <f>IF(C4709="Saliente Nacional",(IFERROR((LIMPIA(K4709,1)),0)),0)</f>
        <v>0</v>
      </c>
      <c r="Q4709" s="36">
        <f>IF(C4709="Saliente Internacional",(IFERROR((LIMPIA(K4709,1)),0)),0)</f>
        <v>0</v>
      </c>
      <c r="R4709" s="36">
        <f t="shared" si="220"/>
        <v>0</v>
      </c>
      <c r="S4709" s="36">
        <f t="shared" si="221"/>
        <v>0</v>
      </c>
    </row>
    <row r="4710" spans="1:19" x14ac:dyDescent="0.25">
      <c r="A4710" s="101">
        <f>'DETALLE DE CONEXIONES'!P4710</f>
        <v>0</v>
      </c>
      <c r="B4710" s="36">
        <f>'DETALLE DE CONEXIONES'!I4710</f>
        <v>0</v>
      </c>
      <c r="C4710" s="36">
        <f>'DETALLE DE CONEXIONES'!BB4710</f>
        <v>0</v>
      </c>
      <c r="D4710" s="36">
        <f>'DETALLE DE CONEXIONES'!E4710</f>
        <v>0</v>
      </c>
      <c r="E4710" s="36">
        <f t="shared" si="219"/>
        <v>1</v>
      </c>
      <c r="F4710" s="36">
        <f>IFERROR(LIMPIA('DETALLE DE CONEXIONES'!N4710,1),0)</f>
        <v>0</v>
      </c>
      <c r="G4710" s="36" t="str">
        <f>LEFT('DETALLE DE CONEXIONES'!BE4710,3)</f>
        <v/>
      </c>
      <c r="H4710" s="36" t="str">
        <f>RIGHT('DETALLE DE CONEXIONES'!AK4710,2)</f>
        <v/>
      </c>
      <c r="I4710" s="36" t="str">
        <f>LEFT('DETALLE DE CONEXIONES'!AK4710,3)</f>
        <v/>
      </c>
      <c r="J4710" s="36" t="str">
        <f>LEFT('DETALLE DE CONEXIONES'!M4710,3)</f>
        <v/>
      </c>
      <c r="K4710" s="36" t="str">
        <f>IF(LEN('DETALLE DE CONEXIONES'!M4710)&lt;12,(RIGHT('DETALLE DE CONEXIONES'!M4710,5)),(RIGHT('DETALLE DE CONEXIONES'!M4710,6)))</f>
        <v/>
      </c>
      <c r="L4710" s="36">
        <f>IF(C4710="Saliente Local",(IFERROR((LIMPIA(J4710,1)),0)),0)</f>
        <v>0</v>
      </c>
      <c r="M4710" s="36">
        <f>IF(C4710="Saliente Nacional",(IFERROR((LIMPIA(J4710,1)),0)),0)</f>
        <v>0</v>
      </c>
      <c r="N4710" s="36">
        <f>IF(C4710="Saliente Internacional",(IFERROR((LIMPIA(J4710,1)),0)),0)</f>
        <v>0</v>
      </c>
      <c r="O4710" s="36">
        <f>IF(C4710="Saliente Local",(IFERROR((LIMPIA(K4710,1)),0)),0)</f>
        <v>0</v>
      </c>
      <c r="P4710" s="36">
        <f>IF(C4710="Saliente Nacional",(IFERROR((LIMPIA(K4710,1)),0)),0)</f>
        <v>0</v>
      </c>
      <c r="Q4710" s="36">
        <f>IF(C4710="Saliente Internacional",(IFERROR((LIMPIA(K4710,1)),0)),0)</f>
        <v>0</v>
      </c>
      <c r="R4710" s="36">
        <f t="shared" si="220"/>
        <v>0</v>
      </c>
      <c r="S4710" s="36">
        <f t="shared" si="221"/>
        <v>0</v>
      </c>
    </row>
    <row r="4711" spans="1:19" x14ac:dyDescent="0.25">
      <c r="A4711" s="101">
        <f>'DETALLE DE CONEXIONES'!P4711</f>
        <v>0</v>
      </c>
      <c r="B4711" s="36">
        <f>'DETALLE DE CONEXIONES'!I4711</f>
        <v>0</v>
      </c>
      <c r="C4711" s="36">
        <f>'DETALLE DE CONEXIONES'!BB4711</f>
        <v>0</v>
      </c>
      <c r="D4711" s="36">
        <f>'DETALLE DE CONEXIONES'!E4711</f>
        <v>0</v>
      </c>
      <c r="E4711" s="36">
        <f t="shared" si="219"/>
        <v>1</v>
      </c>
      <c r="F4711" s="36">
        <f>IFERROR(LIMPIA('DETALLE DE CONEXIONES'!N4711,1),0)</f>
        <v>0</v>
      </c>
      <c r="G4711" s="36" t="str">
        <f>LEFT('DETALLE DE CONEXIONES'!BE4711,3)</f>
        <v/>
      </c>
      <c r="H4711" s="36" t="str">
        <f>RIGHT('DETALLE DE CONEXIONES'!AK4711,2)</f>
        <v/>
      </c>
      <c r="I4711" s="36" t="str">
        <f>LEFT('DETALLE DE CONEXIONES'!AK4711,3)</f>
        <v/>
      </c>
      <c r="J4711" s="36" t="str">
        <f>LEFT('DETALLE DE CONEXIONES'!M4711,3)</f>
        <v/>
      </c>
      <c r="K4711" s="36" t="str">
        <f>IF(LEN('DETALLE DE CONEXIONES'!M4711)&lt;12,(RIGHT('DETALLE DE CONEXIONES'!M4711,5)),(RIGHT('DETALLE DE CONEXIONES'!M4711,6)))</f>
        <v/>
      </c>
      <c r="L4711" s="36">
        <f>IF(C4711="Saliente Local",(IFERROR((LIMPIA(J4711,1)),0)),0)</f>
        <v>0</v>
      </c>
      <c r="M4711" s="36">
        <f>IF(C4711="Saliente Nacional",(IFERROR((LIMPIA(J4711,1)),0)),0)</f>
        <v>0</v>
      </c>
      <c r="N4711" s="36">
        <f>IF(C4711="Saliente Internacional",(IFERROR((LIMPIA(J4711,1)),0)),0)</f>
        <v>0</v>
      </c>
      <c r="O4711" s="36">
        <f>IF(C4711="Saliente Local",(IFERROR((LIMPIA(K4711,1)),0)),0)</f>
        <v>0</v>
      </c>
      <c r="P4711" s="36">
        <f>IF(C4711="Saliente Nacional",(IFERROR((LIMPIA(K4711,1)),0)),0)</f>
        <v>0</v>
      </c>
      <c r="Q4711" s="36">
        <f>IF(C4711="Saliente Internacional",(IFERROR((LIMPIA(K4711,1)),0)),0)</f>
        <v>0</v>
      </c>
      <c r="R4711" s="36">
        <f t="shared" si="220"/>
        <v>0</v>
      </c>
      <c r="S4711" s="36">
        <f t="shared" si="221"/>
        <v>0</v>
      </c>
    </row>
    <row r="4712" spans="1:19" x14ac:dyDescent="0.25">
      <c r="A4712" s="101">
        <f>'DETALLE DE CONEXIONES'!P4712</f>
        <v>0</v>
      </c>
      <c r="B4712" s="36">
        <f>'DETALLE DE CONEXIONES'!I4712</f>
        <v>0</v>
      </c>
      <c r="C4712" s="36">
        <f>'DETALLE DE CONEXIONES'!BB4712</f>
        <v>0</v>
      </c>
      <c r="D4712" s="36">
        <f>'DETALLE DE CONEXIONES'!E4712</f>
        <v>0</v>
      </c>
      <c r="E4712" s="36">
        <f t="shared" si="219"/>
        <v>1</v>
      </c>
      <c r="F4712" s="36">
        <f>IFERROR(LIMPIA('DETALLE DE CONEXIONES'!N4712,1),0)</f>
        <v>0</v>
      </c>
      <c r="G4712" s="36" t="str">
        <f>LEFT('DETALLE DE CONEXIONES'!BE4712,3)</f>
        <v/>
      </c>
      <c r="H4712" s="36" t="str">
        <f>RIGHT('DETALLE DE CONEXIONES'!AK4712,2)</f>
        <v/>
      </c>
      <c r="I4712" s="36" t="str">
        <f>LEFT('DETALLE DE CONEXIONES'!AK4712,3)</f>
        <v/>
      </c>
      <c r="J4712" s="36" t="str">
        <f>LEFT('DETALLE DE CONEXIONES'!M4712,3)</f>
        <v/>
      </c>
      <c r="K4712" s="36" t="str">
        <f>IF(LEN('DETALLE DE CONEXIONES'!M4712)&lt;12,(RIGHT('DETALLE DE CONEXIONES'!M4712,5)),(RIGHT('DETALLE DE CONEXIONES'!M4712,6)))</f>
        <v/>
      </c>
      <c r="L4712" s="36">
        <f>IF(C4712="Saliente Local",(IFERROR((LIMPIA(J4712,1)),0)),0)</f>
        <v>0</v>
      </c>
      <c r="M4712" s="36">
        <f>IF(C4712="Saliente Nacional",(IFERROR((LIMPIA(J4712,1)),0)),0)</f>
        <v>0</v>
      </c>
      <c r="N4712" s="36">
        <f>IF(C4712="Saliente Internacional",(IFERROR((LIMPIA(J4712,1)),0)),0)</f>
        <v>0</v>
      </c>
      <c r="O4712" s="36">
        <f>IF(C4712="Saliente Local",(IFERROR((LIMPIA(K4712,1)),0)),0)</f>
        <v>0</v>
      </c>
      <c r="P4712" s="36">
        <f>IF(C4712="Saliente Nacional",(IFERROR((LIMPIA(K4712,1)),0)),0)</f>
        <v>0</v>
      </c>
      <c r="Q4712" s="36">
        <f>IF(C4712="Saliente Internacional",(IFERROR((LIMPIA(K4712,1)),0)),0)</f>
        <v>0</v>
      </c>
      <c r="R4712" s="36">
        <f t="shared" si="220"/>
        <v>0</v>
      </c>
      <c r="S4712" s="36">
        <f t="shared" si="221"/>
        <v>0</v>
      </c>
    </row>
    <row r="4713" spans="1:19" x14ac:dyDescent="0.25">
      <c r="A4713" s="101">
        <f>'DETALLE DE CONEXIONES'!P4713</f>
        <v>0</v>
      </c>
      <c r="B4713" s="36">
        <f>'DETALLE DE CONEXIONES'!I4713</f>
        <v>0</v>
      </c>
      <c r="C4713" s="36">
        <f>'DETALLE DE CONEXIONES'!BB4713</f>
        <v>0</v>
      </c>
      <c r="D4713" s="36">
        <f>'DETALLE DE CONEXIONES'!E4713</f>
        <v>0</v>
      </c>
      <c r="E4713" s="36">
        <f t="shared" si="219"/>
        <v>1</v>
      </c>
      <c r="F4713" s="36">
        <f>IFERROR(LIMPIA('DETALLE DE CONEXIONES'!N4713,1),0)</f>
        <v>0</v>
      </c>
      <c r="G4713" s="36" t="str">
        <f>LEFT('DETALLE DE CONEXIONES'!BE4713,3)</f>
        <v/>
      </c>
      <c r="H4713" s="36" t="str">
        <f>RIGHT('DETALLE DE CONEXIONES'!AK4713,2)</f>
        <v/>
      </c>
      <c r="I4713" s="36" t="str">
        <f>LEFT('DETALLE DE CONEXIONES'!AK4713,3)</f>
        <v/>
      </c>
      <c r="J4713" s="36" t="str">
        <f>LEFT('DETALLE DE CONEXIONES'!M4713,3)</f>
        <v/>
      </c>
      <c r="K4713" s="36" t="str">
        <f>IF(LEN('DETALLE DE CONEXIONES'!M4713)&lt;12,(RIGHT('DETALLE DE CONEXIONES'!M4713,5)),(RIGHT('DETALLE DE CONEXIONES'!M4713,6)))</f>
        <v/>
      </c>
      <c r="L4713" s="36">
        <f>IF(C4713="Saliente Local",(IFERROR((LIMPIA(J4713,1)),0)),0)</f>
        <v>0</v>
      </c>
      <c r="M4713" s="36">
        <f>IF(C4713="Saliente Nacional",(IFERROR((LIMPIA(J4713,1)),0)),0)</f>
        <v>0</v>
      </c>
      <c r="N4713" s="36">
        <f>IF(C4713="Saliente Internacional",(IFERROR((LIMPIA(J4713,1)),0)),0)</f>
        <v>0</v>
      </c>
      <c r="O4713" s="36">
        <f>IF(C4713="Saliente Local",(IFERROR((LIMPIA(K4713,1)),0)),0)</f>
        <v>0</v>
      </c>
      <c r="P4713" s="36">
        <f>IF(C4713="Saliente Nacional",(IFERROR((LIMPIA(K4713,1)),0)),0)</f>
        <v>0</v>
      </c>
      <c r="Q4713" s="36">
        <f>IF(C4713="Saliente Internacional",(IFERROR((LIMPIA(K4713,1)),0)),0)</f>
        <v>0</v>
      </c>
      <c r="R4713" s="36">
        <f t="shared" si="220"/>
        <v>0</v>
      </c>
      <c r="S4713" s="36">
        <f t="shared" si="221"/>
        <v>0</v>
      </c>
    </row>
    <row r="4714" spans="1:19" x14ac:dyDescent="0.25">
      <c r="A4714" s="101">
        <f>'DETALLE DE CONEXIONES'!P4714</f>
        <v>0</v>
      </c>
      <c r="B4714" s="36">
        <f>'DETALLE DE CONEXIONES'!I4714</f>
        <v>0</v>
      </c>
      <c r="C4714" s="36">
        <f>'DETALLE DE CONEXIONES'!BB4714</f>
        <v>0</v>
      </c>
      <c r="D4714" s="36">
        <f>'DETALLE DE CONEXIONES'!E4714</f>
        <v>0</v>
      </c>
      <c r="E4714" s="36">
        <f t="shared" si="219"/>
        <v>1</v>
      </c>
      <c r="F4714" s="36">
        <f>IFERROR(LIMPIA('DETALLE DE CONEXIONES'!N4714,1),0)</f>
        <v>0</v>
      </c>
      <c r="G4714" s="36" t="str">
        <f>LEFT('DETALLE DE CONEXIONES'!BE4714,3)</f>
        <v/>
      </c>
      <c r="H4714" s="36" t="str">
        <f>RIGHT('DETALLE DE CONEXIONES'!AK4714,2)</f>
        <v/>
      </c>
      <c r="I4714" s="36" t="str">
        <f>LEFT('DETALLE DE CONEXIONES'!AK4714,3)</f>
        <v/>
      </c>
      <c r="J4714" s="36" t="str">
        <f>LEFT('DETALLE DE CONEXIONES'!M4714,3)</f>
        <v/>
      </c>
      <c r="K4714" s="36" t="str">
        <f>IF(LEN('DETALLE DE CONEXIONES'!M4714)&lt;12,(RIGHT('DETALLE DE CONEXIONES'!M4714,5)),(RIGHT('DETALLE DE CONEXIONES'!M4714,6)))</f>
        <v/>
      </c>
      <c r="L4714" s="36">
        <f>IF(C4714="Saliente Local",(IFERROR((LIMPIA(J4714,1)),0)),0)</f>
        <v>0</v>
      </c>
      <c r="M4714" s="36">
        <f>IF(C4714="Saliente Nacional",(IFERROR((LIMPIA(J4714,1)),0)),0)</f>
        <v>0</v>
      </c>
      <c r="N4714" s="36">
        <f>IF(C4714="Saliente Internacional",(IFERROR((LIMPIA(J4714,1)),0)),0)</f>
        <v>0</v>
      </c>
      <c r="O4714" s="36">
        <f>IF(C4714="Saliente Local",(IFERROR((LIMPIA(K4714,1)),0)),0)</f>
        <v>0</v>
      </c>
      <c r="P4714" s="36">
        <f>IF(C4714="Saliente Nacional",(IFERROR((LIMPIA(K4714,1)),0)),0)</f>
        <v>0</v>
      </c>
      <c r="Q4714" s="36">
        <f>IF(C4714="Saliente Internacional",(IFERROR((LIMPIA(K4714,1)),0)),0)</f>
        <v>0</v>
      </c>
      <c r="R4714" s="36">
        <f t="shared" si="220"/>
        <v>0</v>
      </c>
      <c r="S4714" s="36">
        <f t="shared" si="221"/>
        <v>0</v>
      </c>
    </row>
    <row r="4715" spans="1:19" x14ac:dyDescent="0.25">
      <c r="A4715" s="101">
        <f>'DETALLE DE CONEXIONES'!P4715</f>
        <v>0</v>
      </c>
      <c r="B4715" s="36">
        <f>'DETALLE DE CONEXIONES'!I4715</f>
        <v>0</v>
      </c>
      <c r="C4715" s="36">
        <f>'DETALLE DE CONEXIONES'!BB4715</f>
        <v>0</v>
      </c>
      <c r="D4715" s="36">
        <f>'DETALLE DE CONEXIONES'!E4715</f>
        <v>0</v>
      </c>
      <c r="E4715" s="36">
        <f t="shared" si="219"/>
        <v>1</v>
      </c>
      <c r="F4715" s="36">
        <f>IFERROR(LIMPIA('DETALLE DE CONEXIONES'!N4715,1),0)</f>
        <v>0</v>
      </c>
      <c r="G4715" s="36" t="str">
        <f>LEFT('DETALLE DE CONEXIONES'!BE4715,3)</f>
        <v/>
      </c>
      <c r="H4715" s="36" t="str">
        <f>RIGHT('DETALLE DE CONEXIONES'!AK4715,2)</f>
        <v/>
      </c>
      <c r="I4715" s="36" t="str">
        <f>LEFT('DETALLE DE CONEXIONES'!AK4715,3)</f>
        <v/>
      </c>
      <c r="J4715" s="36" t="str">
        <f>LEFT('DETALLE DE CONEXIONES'!M4715,3)</f>
        <v/>
      </c>
      <c r="K4715" s="36" t="str">
        <f>IF(LEN('DETALLE DE CONEXIONES'!M4715)&lt;12,(RIGHT('DETALLE DE CONEXIONES'!M4715,5)),(RIGHT('DETALLE DE CONEXIONES'!M4715,6)))</f>
        <v/>
      </c>
      <c r="L4715" s="36">
        <f>IF(C4715="Saliente Local",(IFERROR((LIMPIA(J4715,1)),0)),0)</f>
        <v>0</v>
      </c>
      <c r="M4715" s="36">
        <f>IF(C4715="Saliente Nacional",(IFERROR((LIMPIA(J4715,1)),0)),0)</f>
        <v>0</v>
      </c>
      <c r="N4715" s="36">
        <f>IF(C4715="Saliente Internacional",(IFERROR((LIMPIA(J4715,1)),0)),0)</f>
        <v>0</v>
      </c>
      <c r="O4715" s="36">
        <f>IF(C4715="Saliente Local",(IFERROR((LIMPIA(K4715,1)),0)),0)</f>
        <v>0</v>
      </c>
      <c r="P4715" s="36">
        <f>IF(C4715="Saliente Nacional",(IFERROR((LIMPIA(K4715,1)),0)),0)</f>
        <v>0</v>
      </c>
      <c r="Q4715" s="36">
        <f>IF(C4715="Saliente Internacional",(IFERROR((LIMPIA(K4715,1)),0)),0)</f>
        <v>0</v>
      </c>
      <c r="R4715" s="36">
        <f t="shared" si="220"/>
        <v>0</v>
      </c>
      <c r="S4715" s="36">
        <f t="shared" si="221"/>
        <v>0</v>
      </c>
    </row>
    <row r="4716" spans="1:19" x14ac:dyDescent="0.25">
      <c r="A4716" s="101">
        <f>'DETALLE DE CONEXIONES'!P4716</f>
        <v>0</v>
      </c>
      <c r="B4716" s="36">
        <f>'DETALLE DE CONEXIONES'!I4716</f>
        <v>0</v>
      </c>
      <c r="C4716" s="36">
        <f>'DETALLE DE CONEXIONES'!BB4716</f>
        <v>0</v>
      </c>
      <c r="D4716" s="36">
        <f>'DETALLE DE CONEXIONES'!E4716</f>
        <v>0</v>
      </c>
      <c r="E4716" s="36">
        <f t="shared" si="219"/>
        <v>1</v>
      </c>
      <c r="F4716" s="36">
        <f>IFERROR(LIMPIA('DETALLE DE CONEXIONES'!N4716,1),0)</f>
        <v>0</v>
      </c>
      <c r="G4716" s="36" t="str">
        <f>LEFT('DETALLE DE CONEXIONES'!BE4716,3)</f>
        <v/>
      </c>
      <c r="H4716" s="36" t="str">
        <f>RIGHT('DETALLE DE CONEXIONES'!AK4716,2)</f>
        <v/>
      </c>
      <c r="I4716" s="36" t="str">
        <f>LEFT('DETALLE DE CONEXIONES'!AK4716,3)</f>
        <v/>
      </c>
      <c r="J4716" s="36" t="str">
        <f>LEFT('DETALLE DE CONEXIONES'!M4716,3)</f>
        <v/>
      </c>
      <c r="K4716" s="36" t="str">
        <f>IF(LEN('DETALLE DE CONEXIONES'!M4716)&lt;12,(RIGHT('DETALLE DE CONEXIONES'!M4716,5)),(RIGHT('DETALLE DE CONEXIONES'!M4716,6)))</f>
        <v/>
      </c>
      <c r="L4716" s="36">
        <f>IF(C4716="Saliente Local",(IFERROR((LIMPIA(J4716,1)),0)),0)</f>
        <v>0</v>
      </c>
      <c r="M4716" s="36">
        <f>IF(C4716="Saliente Nacional",(IFERROR((LIMPIA(J4716,1)),0)),0)</f>
        <v>0</v>
      </c>
      <c r="N4716" s="36">
        <f>IF(C4716="Saliente Internacional",(IFERROR((LIMPIA(J4716,1)),0)),0)</f>
        <v>0</v>
      </c>
      <c r="O4716" s="36">
        <f>IF(C4716="Saliente Local",(IFERROR((LIMPIA(K4716,1)),0)),0)</f>
        <v>0</v>
      </c>
      <c r="P4716" s="36">
        <f>IF(C4716="Saliente Nacional",(IFERROR((LIMPIA(K4716,1)),0)),0)</f>
        <v>0</v>
      </c>
      <c r="Q4716" s="36">
        <f>IF(C4716="Saliente Internacional",(IFERROR((LIMPIA(K4716,1)),0)),0)</f>
        <v>0</v>
      </c>
      <c r="R4716" s="36">
        <f t="shared" si="220"/>
        <v>0</v>
      </c>
      <c r="S4716" s="36">
        <f t="shared" si="221"/>
        <v>0</v>
      </c>
    </row>
    <row r="4717" spans="1:19" x14ac:dyDescent="0.25">
      <c r="A4717" s="101">
        <f>'DETALLE DE CONEXIONES'!P4717</f>
        <v>0</v>
      </c>
      <c r="B4717" s="36">
        <f>'DETALLE DE CONEXIONES'!I4717</f>
        <v>0</v>
      </c>
      <c r="C4717" s="36">
        <f>'DETALLE DE CONEXIONES'!BB4717</f>
        <v>0</v>
      </c>
      <c r="D4717" s="36">
        <f>'DETALLE DE CONEXIONES'!E4717</f>
        <v>0</v>
      </c>
      <c r="E4717" s="36">
        <f t="shared" si="219"/>
        <v>1</v>
      </c>
      <c r="F4717" s="36">
        <f>IFERROR(LIMPIA('DETALLE DE CONEXIONES'!N4717,1),0)</f>
        <v>0</v>
      </c>
      <c r="G4717" s="36" t="str">
        <f>LEFT('DETALLE DE CONEXIONES'!BE4717,3)</f>
        <v/>
      </c>
      <c r="H4717" s="36" t="str">
        <f>RIGHT('DETALLE DE CONEXIONES'!AK4717,2)</f>
        <v/>
      </c>
      <c r="I4717" s="36" t="str">
        <f>LEFT('DETALLE DE CONEXIONES'!AK4717,3)</f>
        <v/>
      </c>
      <c r="J4717" s="36" t="str">
        <f>LEFT('DETALLE DE CONEXIONES'!M4717,3)</f>
        <v/>
      </c>
      <c r="K4717" s="36" t="str">
        <f>IF(LEN('DETALLE DE CONEXIONES'!M4717)&lt;12,(RIGHT('DETALLE DE CONEXIONES'!M4717,5)),(RIGHT('DETALLE DE CONEXIONES'!M4717,6)))</f>
        <v/>
      </c>
      <c r="L4717" s="36">
        <f>IF(C4717="Saliente Local",(IFERROR((LIMPIA(J4717,1)),0)),0)</f>
        <v>0</v>
      </c>
      <c r="M4717" s="36">
        <f>IF(C4717="Saliente Nacional",(IFERROR((LIMPIA(J4717,1)),0)),0)</f>
        <v>0</v>
      </c>
      <c r="N4717" s="36">
        <f>IF(C4717="Saliente Internacional",(IFERROR((LIMPIA(J4717,1)),0)),0)</f>
        <v>0</v>
      </c>
      <c r="O4717" s="36">
        <f>IF(C4717="Saliente Local",(IFERROR((LIMPIA(K4717,1)),0)),0)</f>
        <v>0</v>
      </c>
      <c r="P4717" s="36">
        <f>IF(C4717="Saliente Nacional",(IFERROR((LIMPIA(K4717,1)),0)),0)</f>
        <v>0</v>
      </c>
      <c r="Q4717" s="36">
        <f>IF(C4717="Saliente Internacional",(IFERROR((LIMPIA(K4717,1)),0)),0)</f>
        <v>0</v>
      </c>
      <c r="R4717" s="36">
        <f t="shared" si="220"/>
        <v>0</v>
      </c>
      <c r="S4717" s="36">
        <f t="shared" si="221"/>
        <v>0</v>
      </c>
    </row>
    <row r="4718" spans="1:19" x14ac:dyDescent="0.25">
      <c r="A4718" s="101">
        <f>'DETALLE DE CONEXIONES'!P4718</f>
        <v>0</v>
      </c>
      <c r="B4718" s="36">
        <f>'DETALLE DE CONEXIONES'!I4718</f>
        <v>0</v>
      </c>
      <c r="C4718" s="36">
        <f>'DETALLE DE CONEXIONES'!BB4718</f>
        <v>0</v>
      </c>
      <c r="D4718" s="36">
        <f>'DETALLE DE CONEXIONES'!E4718</f>
        <v>0</v>
      </c>
      <c r="E4718" s="36">
        <f t="shared" si="219"/>
        <v>1</v>
      </c>
      <c r="F4718" s="36">
        <f>IFERROR(LIMPIA('DETALLE DE CONEXIONES'!N4718,1),0)</f>
        <v>0</v>
      </c>
      <c r="G4718" s="36" t="str">
        <f>LEFT('DETALLE DE CONEXIONES'!BE4718,3)</f>
        <v/>
      </c>
      <c r="H4718" s="36" t="str">
        <f>RIGHT('DETALLE DE CONEXIONES'!AK4718,2)</f>
        <v/>
      </c>
      <c r="I4718" s="36" t="str">
        <f>LEFT('DETALLE DE CONEXIONES'!AK4718,3)</f>
        <v/>
      </c>
      <c r="J4718" s="36" t="str">
        <f>LEFT('DETALLE DE CONEXIONES'!M4718,3)</f>
        <v/>
      </c>
      <c r="K4718" s="36" t="str">
        <f>IF(LEN('DETALLE DE CONEXIONES'!M4718)&lt;12,(RIGHT('DETALLE DE CONEXIONES'!M4718,5)),(RIGHT('DETALLE DE CONEXIONES'!M4718,6)))</f>
        <v/>
      </c>
      <c r="L4718" s="36">
        <f>IF(C4718="Saliente Local",(IFERROR((LIMPIA(J4718,1)),0)),0)</f>
        <v>0</v>
      </c>
      <c r="M4718" s="36">
        <f>IF(C4718="Saliente Nacional",(IFERROR((LIMPIA(J4718,1)),0)),0)</f>
        <v>0</v>
      </c>
      <c r="N4718" s="36">
        <f>IF(C4718="Saliente Internacional",(IFERROR((LIMPIA(J4718,1)),0)),0)</f>
        <v>0</v>
      </c>
      <c r="O4718" s="36">
        <f>IF(C4718="Saliente Local",(IFERROR((LIMPIA(K4718,1)),0)),0)</f>
        <v>0</v>
      </c>
      <c r="P4718" s="36">
        <f>IF(C4718="Saliente Nacional",(IFERROR((LIMPIA(K4718,1)),0)),0)</f>
        <v>0</v>
      </c>
      <c r="Q4718" s="36">
        <f>IF(C4718="Saliente Internacional",(IFERROR((LIMPIA(K4718,1)),0)),0)</f>
        <v>0</v>
      </c>
      <c r="R4718" s="36">
        <f t="shared" si="220"/>
        <v>0</v>
      </c>
      <c r="S4718" s="36">
        <f t="shared" si="221"/>
        <v>0</v>
      </c>
    </row>
    <row r="4719" spans="1:19" x14ac:dyDescent="0.25">
      <c r="A4719" s="101">
        <f>'DETALLE DE CONEXIONES'!P4719</f>
        <v>0</v>
      </c>
      <c r="B4719" s="36">
        <f>'DETALLE DE CONEXIONES'!I4719</f>
        <v>0</v>
      </c>
      <c r="C4719" s="36">
        <f>'DETALLE DE CONEXIONES'!BB4719</f>
        <v>0</v>
      </c>
      <c r="D4719" s="36">
        <f>'DETALLE DE CONEXIONES'!E4719</f>
        <v>0</v>
      </c>
      <c r="E4719" s="36">
        <f t="shared" si="219"/>
        <v>1</v>
      </c>
      <c r="F4719" s="36">
        <f>IFERROR(LIMPIA('DETALLE DE CONEXIONES'!N4719,1),0)</f>
        <v>0</v>
      </c>
      <c r="G4719" s="36" t="str">
        <f>LEFT('DETALLE DE CONEXIONES'!BE4719,3)</f>
        <v/>
      </c>
      <c r="H4719" s="36" t="str">
        <f>RIGHT('DETALLE DE CONEXIONES'!AK4719,2)</f>
        <v/>
      </c>
      <c r="I4719" s="36" t="str">
        <f>LEFT('DETALLE DE CONEXIONES'!AK4719,3)</f>
        <v/>
      </c>
      <c r="J4719" s="36" t="str">
        <f>LEFT('DETALLE DE CONEXIONES'!M4719,3)</f>
        <v/>
      </c>
      <c r="K4719" s="36" t="str">
        <f>IF(LEN('DETALLE DE CONEXIONES'!M4719)&lt;12,(RIGHT('DETALLE DE CONEXIONES'!M4719,5)),(RIGHT('DETALLE DE CONEXIONES'!M4719,6)))</f>
        <v/>
      </c>
      <c r="L4719" s="36">
        <f>IF(C4719="Saliente Local",(IFERROR((LIMPIA(J4719,1)),0)),0)</f>
        <v>0</v>
      </c>
      <c r="M4719" s="36">
        <f>IF(C4719="Saliente Nacional",(IFERROR((LIMPIA(J4719,1)),0)),0)</f>
        <v>0</v>
      </c>
      <c r="N4719" s="36">
        <f>IF(C4719="Saliente Internacional",(IFERROR((LIMPIA(J4719,1)),0)),0)</f>
        <v>0</v>
      </c>
      <c r="O4719" s="36">
        <f>IF(C4719="Saliente Local",(IFERROR((LIMPIA(K4719,1)),0)),0)</f>
        <v>0</v>
      </c>
      <c r="P4719" s="36">
        <f>IF(C4719="Saliente Nacional",(IFERROR((LIMPIA(K4719,1)),0)),0)</f>
        <v>0</v>
      </c>
      <c r="Q4719" s="36">
        <f>IF(C4719="Saliente Internacional",(IFERROR((LIMPIA(K4719,1)),0)),0)</f>
        <v>0</v>
      </c>
      <c r="R4719" s="36">
        <f t="shared" si="220"/>
        <v>0</v>
      </c>
      <c r="S4719" s="36">
        <f t="shared" si="221"/>
        <v>0</v>
      </c>
    </row>
    <row r="4720" spans="1:19" x14ac:dyDescent="0.25">
      <c r="A4720" s="101">
        <f>'DETALLE DE CONEXIONES'!P4720</f>
        <v>0</v>
      </c>
      <c r="B4720" s="36">
        <f>'DETALLE DE CONEXIONES'!I4720</f>
        <v>0</v>
      </c>
      <c r="C4720" s="36">
        <f>'DETALLE DE CONEXIONES'!BB4720</f>
        <v>0</v>
      </c>
      <c r="D4720" s="36">
        <f>'DETALLE DE CONEXIONES'!E4720</f>
        <v>0</v>
      </c>
      <c r="E4720" s="36">
        <f t="shared" si="219"/>
        <v>1</v>
      </c>
      <c r="F4720" s="36">
        <f>IFERROR(LIMPIA('DETALLE DE CONEXIONES'!N4720,1),0)</f>
        <v>0</v>
      </c>
      <c r="G4720" s="36" t="str">
        <f>LEFT('DETALLE DE CONEXIONES'!BE4720,3)</f>
        <v/>
      </c>
      <c r="H4720" s="36" t="str">
        <f>RIGHT('DETALLE DE CONEXIONES'!AK4720,2)</f>
        <v/>
      </c>
      <c r="I4720" s="36" t="str">
        <f>LEFT('DETALLE DE CONEXIONES'!AK4720,3)</f>
        <v/>
      </c>
      <c r="J4720" s="36" t="str">
        <f>LEFT('DETALLE DE CONEXIONES'!M4720,3)</f>
        <v/>
      </c>
      <c r="K4720" s="36" t="str">
        <f>IF(LEN('DETALLE DE CONEXIONES'!M4720)&lt;12,(RIGHT('DETALLE DE CONEXIONES'!M4720,5)),(RIGHT('DETALLE DE CONEXIONES'!M4720,6)))</f>
        <v/>
      </c>
      <c r="L4720" s="36">
        <f>IF(C4720="Saliente Local",(IFERROR((LIMPIA(J4720,1)),0)),0)</f>
        <v>0</v>
      </c>
      <c r="M4720" s="36">
        <f>IF(C4720="Saliente Nacional",(IFERROR((LIMPIA(J4720,1)),0)),0)</f>
        <v>0</v>
      </c>
      <c r="N4720" s="36">
        <f>IF(C4720="Saliente Internacional",(IFERROR((LIMPIA(J4720,1)),0)),0)</f>
        <v>0</v>
      </c>
      <c r="O4720" s="36">
        <f>IF(C4720="Saliente Local",(IFERROR((LIMPIA(K4720,1)),0)),0)</f>
        <v>0</v>
      </c>
      <c r="P4720" s="36">
        <f>IF(C4720="Saliente Nacional",(IFERROR((LIMPIA(K4720,1)),0)),0)</f>
        <v>0</v>
      </c>
      <c r="Q4720" s="36">
        <f>IF(C4720="Saliente Internacional",(IFERROR((LIMPIA(K4720,1)),0)),0)</f>
        <v>0</v>
      </c>
      <c r="R4720" s="36">
        <f t="shared" si="220"/>
        <v>0</v>
      </c>
      <c r="S4720" s="36">
        <f t="shared" si="221"/>
        <v>0</v>
      </c>
    </row>
    <row r="4721" spans="1:19" x14ac:dyDescent="0.25">
      <c r="A4721" s="101">
        <f>'DETALLE DE CONEXIONES'!P4721</f>
        <v>0</v>
      </c>
      <c r="B4721" s="36">
        <f>'DETALLE DE CONEXIONES'!I4721</f>
        <v>0</v>
      </c>
      <c r="C4721" s="36">
        <f>'DETALLE DE CONEXIONES'!BB4721</f>
        <v>0</v>
      </c>
      <c r="D4721" s="36">
        <f>'DETALLE DE CONEXIONES'!E4721</f>
        <v>0</v>
      </c>
      <c r="E4721" s="36">
        <f t="shared" si="219"/>
        <v>1</v>
      </c>
      <c r="F4721" s="36">
        <f>IFERROR(LIMPIA('DETALLE DE CONEXIONES'!N4721,1),0)</f>
        <v>0</v>
      </c>
      <c r="G4721" s="36" t="str">
        <f>LEFT('DETALLE DE CONEXIONES'!BE4721,3)</f>
        <v/>
      </c>
      <c r="H4721" s="36" t="str">
        <f>RIGHT('DETALLE DE CONEXIONES'!AK4721,2)</f>
        <v/>
      </c>
      <c r="I4721" s="36" t="str">
        <f>LEFT('DETALLE DE CONEXIONES'!AK4721,3)</f>
        <v/>
      </c>
      <c r="J4721" s="36" t="str">
        <f>LEFT('DETALLE DE CONEXIONES'!M4721,3)</f>
        <v/>
      </c>
      <c r="K4721" s="36" t="str">
        <f>IF(LEN('DETALLE DE CONEXIONES'!M4721)&lt;12,(RIGHT('DETALLE DE CONEXIONES'!M4721,5)),(RIGHT('DETALLE DE CONEXIONES'!M4721,6)))</f>
        <v/>
      </c>
      <c r="L4721" s="36">
        <f>IF(C4721="Saliente Local",(IFERROR((LIMPIA(J4721,1)),0)),0)</f>
        <v>0</v>
      </c>
      <c r="M4721" s="36">
        <f>IF(C4721="Saliente Nacional",(IFERROR((LIMPIA(J4721,1)),0)),0)</f>
        <v>0</v>
      </c>
      <c r="N4721" s="36">
        <f>IF(C4721="Saliente Internacional",(IFERROR((LIMPIA(J4721,1)),0)),0)</f>
        <v>0</v>
      </c>
      <c r="O4721" s="36">
        <f>IF(C4721="Saliente Local",(IFERROR((LIMPIA(K4721,1)),0)),0)</f>
        <v>0</v>
      </c>
      <c r="P4721" s="36">
        <f>IF(C4721="Saliente Nacional",(IFERROR((LIMPIA(K4721,1)),0)),0)</f>
        <v>0</v>
      </c>
      <c r="Q4721" s="36">
        <f>IF(C4721="Saliente Internacional",(IFERROR((LIMPIA(K4721,1)),0)),0)</f>
        <v>0</v>
      </c>
      <c r="R4721" s="36">
        <f t="shared" si="220"/>
        <v>0</v>
      </c>
      <c r="S4721" s="36">
        <f t="shared" si="221"/>
        <v>0</v>
      </c>
    </row>
    <row r="4722" spans="1:19" x14ac:dyDescent="0.25">
      <c r="A4722" s="101">
        <f>'DETALLE DE CONEXIONES'!P4722</f>
        <v>0</v>
      </c>
      <c r="B4722" s="36">
        <f>'DETALLE DE CONEXIONES'!I4722</f>
        <v>0</v>
      </c>
      <c r="C4722" s="36">
        <f>'DETALLE DE CONEXIONES'!BB4722</f>
        <v>0</v>
      </c>
      <c r="D4722" s="36">
        <f>'DETALLE DE CONEXIONES'!E4722</f>
        <v>0</v>
      </c>
      <c r="E4722" s="36">
        <f t="shared" si="219"/>
        <v>1</v>
      </c>
      <c r="F4722" s="36">
        <f>IFERROR(LIMPIA('DETALLE DE CONEXIONES'!N4722,1),0)</f>
        <v>0</v>
      </c>
      <c r="G4722" s="36" t="str">
        <f>LEFT('DETALLE DE CONEXIONES'!BE4722,3)</f>
        <v/>
      </c>
      <c r="H4722" s="36" t="str">
        <f>RIGHT('DETALLE DE CONEXIONES'!AK4722,2)</f>
        <v/>
      </c>
      <c r="I4722" s="36" t="str">
        <f>LEFT('DETALLE DE CONEXIONES'!AK4722,3)</f>
        <v/>
      </c>
      <c r="J4722" s="36" t="str">
        <f>LEFT('DETALLE DE CONEXIONES'!M4722,3)</f>
        <v/>
      </c>
      <c r="K4722" s="36" t="str">
        <f>IF(LEN('DETALLE DE CONEXIONES'!M4722)&lt;12,(RIGHT('DETALLE DE CONEXIONES'!M4722,5)),(RIGHT('DETALLE DE CONEXIONES'!M4722,6)))</f>
        <v/>
      </c>
      <c r="L4722" s="36">
        <f>IF(C4722="Saliente Local",(IFERROR((LIMPIA(J4722,1)),0)),0)</f>
        <v>0</v>
      </c>
      <c r="M4722" s="36">
        <f>IF(C4722="Saliente Nacional",(IFERROR((LIMPIA(J4722,1)),0)),0)</f>
        <v>0</v>
      </c>
      <c r="N4722" s="36">
        <f>IF(C4722="Saliente Internacional",(IFERROR((LIMPIA(J4722,1)),0)),0)</f>
        <v>0</v>
      </c>
      <c r="O4722" s="36">
        <f>IF(C4722="Saliente Local",(IFERROR((LIMPIA(K4722,1)),0)),0)</f>
        <v>0</v>
      </c>
      <c r="P4722" s="36">
        <f>IF(C4722="Saliente Nacional",(IFERROR((LIMPIA(K4722,1)),0)),0)</f>
        <v>0</v>
      </c>
      <c r="Q4722" s="36">
        <f>IF(C4722="Saliente Internacional",(IFERROR((LIMPIA(K4722,1)),0)),0)</f>
        <v>0</v>
      </c>
      <c r="R4722" s="36">
        <f t="shared" si="220"/>
        <v>0</v>
      </c>
      <c r="S4722" s="36">
        <f t="shared" si="221"/>
        <v>0</v>
      </c>
    </row>
    <row r="4723" spans="1:19" x14ac:dyDescent="0.25">
      <c r="A4723" s="101">
        <f>'DETALLE DE CONEXIONES'!P4723</f>
        <v>0</v>
      </c>
      <c r="B4723" s="36">
        <f>'DETALLE DE CONEXIONES'!I4723</f>
        <v>0</v>
      </c>
      <c r="C4723" s="36">
        <f>'DETALLE DE CONEXIONES'!BB4723</f>
        <v>0</v>
      </c>
      <c r="D4723" s="36">
        <f>'DETALLE DE CONEXIONES'!E4723</f>
        <v>0</v>
      </c>
      <c r="E4723" s="36">
        <f t="shared" si="219"/>
        <v>1</v>
      </c>
      <c r="F4723" s="36">
        <f>IFERROR(LIMPIA('DETALLE DE CONEXIONES'!N4723,1),0)</f>
        <v>0</v>
      </c>
      <c r="G4723" s="36" t="str">
        <f>LEFT('DETALLE DE CONEXIONES'!BE4723,3)</f>
        <v/>
      </c>
      <c r="H4723" s="36" t="str">
        <f>RIGHT('DETALLE DE CONEXIONES'!AK4723,2)</f>
        <v/>
      </c>
      <c r="I4723" s="36" t="str">
        <f>LEFT('DETALLE DE CONEXIONES'!AK4723,3)</f>
        <v/>
      </c>
      <c r="J4723" s="36" t="str">
        <f>LEFT('DETALLE DE CONEXIONES'!M4723,3)</f>
        <v/>
      </c>
      <c r="K4723" s="36" t="str">
        <f>IF(LEN('DETALLE DE CONEXIONES'!M4723)&lt;12,(RIGHT('DETALLE DE CONEXIONES'!M4723,5)),(RIGHT('DETALLE DE CONEXIONES'!M4723,6)))</f>
        <v/>
      </c>
      <c r="L4723" s="36">
        <f>IF(C4723="Saliente Local",(IFERROR((LIMPIA(J4723,1)),0)),0)</f>
        <v>0</v>
      </c>
      <c r="M4723" s="36">
        <f>IF(C4723="Saliente Nacional",(IFERROR((LIMPIA(J4723,1)),0)),0)</f>
        <v>0</v>
      </c>
      <c r="N4723" s="36">
        <f>IF(C4723="Saliente Internacional",(IFERROR((LIMPIA(J4723,1)),0)),0)</f>
        <v>0</v>
      </c>
      <c r="O4723" s="36">
        <f>IF(C4723="Saliente Local",(IFERROR((LIMPIA(K4723,1)),0)),0)</f>
        <v>0</v>
      </c>
      <c r="P4723" s="36">
        <f>IF(C4723="Saliente Nacional",(IFERROR((LIMPIA(K4723,1)),0)),0)</f>
        <v>0</v>
      </c>
      <c r="Q4723" s="36">
        <f>IF(C4723="Saliente Internacional",(IFERROR((LIMPIA(K4723,1)),0)),0)</f>
        <v>0</v>
      </c>
      <c r="R4723" s="36">
        <f t="shared" si="220"/>
        <v>0</v>
      </c>
      <c r="S4723" s="36">
        <f t="shared" si="221"/>
        <v>0</v>
      </c>
    </row>
    <row r="4724" spans="1:19" x14ac:dyDescent="0.25">
      <c r="A4724" s="101">
        <f>'DETALLE DE CONEXIONES'!P4724</f>
        <v>0</v>
      </c>
      <c r="B4724" s="36">
        <f>'DETALLE DE CONEXIONES'!I4724</f>
        <v>0</v>
      </c>
      <c r="C4724" s="36">
        <f>'DETALLE DE CONEXIONES'!BB4724</f>
        <v>0</v>
      </c>
      <c r="D4724" s="36">
        <f>'DETALLE DE CONEXIONES'!E4724</f>
        <v>0</v>
      </c>
      <c r="E4724" s="36">
        <f t="shared" si="219"/>
        <v>1</v>
      </c>
      <c r="F4724" s="36">
        <f>IFERROR(LIMPIA('DETALLE DE CONEXIONES'!N4724,1),0)</f>
        <v>0</v>
      </c>
      <c r="G4724" s="36" t="str">
        <f>LEFT('DETALLE DE CONEXIONES'!BE4724,3)</f>
        <v/>
      </c>
      <c r="H4724" s="36" t="str">
        <f>RIGHT('DETALLE DE CONEXIONES'!AK4724,2)</f>
        <v/>
      </c>
      <c r="I4724" s="36" t="str">
        <f>LEFT('DETALLE DE CONEXIONES'!AK4724,3)</f>
        <v/>
      </c>
      <c r="J4724" s="36" t="str">
        <f>LEFT('DETALLE DE CONEXIONES'!M4724,3)</f>
        <v/>
      </c>
      <c r="K4724" s="36" t="str">
        <f>IF(LEN('DETALLE DE CONEXIONES'!M4724)&lt;12,(RIGHT('DETALLE DE CONEXIONES'!M4724,5)),(RIGHT('DETALLE DE CONEXIONES'!M4724,6)))</f>
        <v/>
      </c>
      <c r="L4724" s="36">
        <f>IF(C4724="Saliente Local",(IFERROR((LIMPIA(J4724,1)),0)),0)</f>
        <v>0</v>
      </c>
      <c r="M4724" s="36">
        <f>IF(C4724="Saliente Nacional",(IFERROR((LIMPIA(J4724,1)),0)),0)</f>
        <v>0</v>
      </c>
      <c r="N4724" s="36">
        <f>IF(C4724="Saliente Internacional",(IFERROR((LIMPIA(J4724,1)),0)),0)</f>
        <v>0</v>
      </c>
      <c r="O4724" s="36">
        <f>IF(C4724="Saliente Local",(IFERROR((LIMPIA(K4724,1)),0)),0)</f>
        <v>0</v>
      </c>
      <c r="P4724" s="36">
        <f>IF(C4724="Saliente Nacional",(IFERROR((LIMPIA(K4724,1)),0)),0)</f>
        <v>0</v>
      </c>
      <c r="Q4724" s="36">
        <f>IF(C4724="Saliente Internacional",(IFERROR((LIMPIA(K4724,1)),0)),0)</f>
        <v>0</v>
      </c>
      <c r="R4724" s="36">
        <f t="shared" si="220"/>
        <v>0</v>
      </c>
      <c r="S4724" s="36">
        <f t="shared" si="221"/>
        <v>0</v>
      </c>
    </row>
    <row r="4725" spans="1:19" x14ac:dyDescent="0.25">
      <c r="A4725" s="101">
        <f>'DETALLE DE CONEXIONES'!P4725</f>
        <v>0</v>
      </c>
      <c r="B4725" s="36">
        <f>'DETALLE DE CONEXIONES'!I4725</f>
        <v>0</v>
      </c>
      <c r="C4725" s="36">
        <f>'DETALLE DE CONEXIONES'!BB4725</f>
        <v>0</v>
      </c>
      <c r="D4725" s="36">
        <f>'DETALLE DE CONEXIONES'!E4725</f>
        <v>0</v>
      </c>
      <c r="E4725" s="36">
        <f t="shared" si="219"/>
        <v>1</v>
      </c>
      <c r="F4725" s="36">
        <f>IFERROR(LIMPIA('DETALLE DE CONEXIONES'!N4725,1),0)</f>
        <v>0</v>
      </c>
      <c r="G4725" s="36" t="str">
        <f>LEFT('DETALLE DE CONEXIONES'!BE4725,3)</f>
        <v/>
      </c>
      <c r="H4725" s="36" t="str">
        <f>RIGHT('DETALLE DE CONEXIONES'!AK4725,2)</f>
        <v/>
      </c>
      <c r="I4725" s="36" t="str">
        <f>LEFT('DETALLE DE CONEXIONES'!AK4725,3)</f>
        <v/>
      </c>
      <c r="J4725" s="36" t="str">
        <f>LEFT('DETALLE DE CONEXIONES'!M4725,3)</f>
        <v/>
      </c>
      <c r="K4725" s="36" t="str">
        <f>IF(LEN('DETALLE DE CONEXIONES'!M4725)&lt;12,(RIGHT('DETALLE DE CONEXIONES'!M4725,5)),(RIGHT('DETALLE DE CONEXIONES'!M4725,6)))</f>
        <v/>
      </c>
      <c r="L4725" s="36">
        <f>IF(C4725="Saliente Local",(IFERROR((LIMPIA(J4725,1)),0)),0)</f>
        <v>0</v>
      </c>
      <c r="M4725" s="36">
        <f>IF(C4725="Saliente Nacional",(IFERROR((LIMPIA(J4725,1)),0)),0)</f>
        <v>0</v>
      </c>
      <c r="N4725" s="36">
        <f>IF(C4725="Saliente Internacional",(IFERROR((LIMPIA(J4725,1)),0)),0)</f>
        <v>0</v>
      </c>
      <c r="O4725" s="36">
        <f>IF(C4725="Saliente Local",(IFERROR((LIMPIA(K4725,1)),0)),0)</f>
        <v>0</v>
      </c>
      <c r="P4725" s="36">
        <f>IF(C4725="Saliente Nacional",(IFERROR((LIMPIA(K4725,1)),0)),0)</f>
        <v>0</v>
      </c>
      <c r="Q4725" s="36">
        <f>IF(C4725="Saliente Internacional",(IFERROR((LIMPIA(K4725,1)),0)),0)</f>
        <v>0</v>
      </c>
      <c r="R4725" s="36">
        <f t="shared" si="220"/>
        <v>0</v>
      </c>
      <c r="S4725" s="36">
        <f t="shared" si="221"/>
        <v>0</v>
      </c>
    </row>
    <row r="4726" spans="1:19" x14ac:dyDescent="0.25">
      <c r="A4726" s="101">
        <f>'DETALLE DE CONEXIONES'!P4726</f>
        <v>0</v>
      </c>
      <c r="B4726" s="36">
        <f>'DETALLE DE CONEXIONES'!I4726</f>
        <v>0</v>
      </c>
      <c r="C4726" s="36">
        <f>'DETALLE DE CONEXIONES'!BB4726</f>
        <v>0</v>
      </c>
      <c r="D4726" s="36">
        <f>'DETALLE DE CONEXIONES'!E4726</f>
        <v>0</v>
      </c>
      <c r="E4726" s="36">
        <f t="shared" si="219"/>
        <v>1</v>
      </c>
      <c r="F4726" s="36">
        <f>IFERROR(LIMPIA('DETALLE DE CONEXIONES'!N4726,1),0)</f>
        <v>0</v>
      </c>
      <c r="G4726" s="36" t="str">
        <f>LEFT('DETALLE DE CONEXIONES'!BE4726,3)</f>
        <v/>
      </c>
      <c r="H4726" s="36" t="str">
        <f>RIGHT('DETALLE DE CONEXIONES'!AK4726,2)</f>
        <v/>
      </c>
      <c r="I4726" s="36" t="str">
        <f>LEFT('DETALLE DE CONEXIONES'!AK4726,3)</f>
        <v/>
      </c>
      <c r="J4726" s="36" t="str">
        <f>LEFT('DETALLE DE CONEXIONES'!M4726,3)</f>
        <v/>
      </c>
      <c r="K4726" s="36" t="str">
        <f>IF(LEN('DETALLE DE CONEXIONES'!M4726)&lt;12,(RIGHT('DETALLE DE CONEXIONES'!M4726,5)),(RIGHT('DETALLE DE CONEXIONES'!M4726,6)))</f>
        <v/>
      </c>
      <c r="L4726" s="36">
        <f>IF(C4726="Saliente Local",(IFERROR((LIMPIA(J4726,1)),0)),0)</f>
        <v>0</v>
      </c>
      <c r="M4726" s="36">
        <f>IF(C4726="Saliente Nacional",(IFERROR((LIMPIA(J4726,1)),0)),0)</f>
        <v>0</v>
      </c>
      <c r="N4726" s="36">
        <f>IF(C4726="Saliente Internacional",(IFERROR((LIMPIA(J4726,1)),0)),0)</f>
        <v>0</v>
      </c>
      <c r="O4726" s="36">
        <f>IF(C4726="Saliente Local",(IFERROR((LIMPIA(K4726,1)),0)),0)</f>
        <v>0</v>
      </c>
      <c r="P4726" s="36">
        <f>IF(C4726="Saliente Nacional",(IFERROR((LIMPIA(K4726,1)),0)),0)</f>
        <v>0</v>
      </c>
      <c r="Q4726" s="36">
        <f>IF(C4726="Saliente Internacional",(IFERROR((LIMPIA(K4726,1)),0)),0)</f>
        <v>0</v>
      </c>
      <c r="R4726" s="36">
        <f t="shared" si="220"/>
        <v>0</v>
      </c>
      <c r="S4726" s="36">
        <f t="shared" si="221"/>
        <v>0</v>
      </c>
    </row>
    <row r="4727" spans="1:19" x14ac:dyDescent="0.25">
      <c r="A4727" s="101">
        <f>'DETALLE DE CONEXIONES'!P4727</f>
        <v>0</v>
      </c>
      <c r="B4727" s="36">
        <f>'DETALLE DE CONEXIONES'!I4727</f>
        <v>0</v>
      </c>
      <c r="C4727" s="36">
        <f>'DETALLE DE CONEXIONES'!BB4727</f>
        <v>0</v>
      </c>
      <c r="D4727" s="36">
        <f>'DETALLE DE CONEXIONES'!E4727</f>
        <v>0</v>
      </c>
      <c r="E4727" s="36">
        <f t="shared" si="219"/>
        <v>1</v>
      </c>
      <c r="F4727" s="36">
        <f>IFERROR(LIMPIA('DETALLE DE CONEXIONES'!N4727,1),0)</f>
        <v>0</v>
      </c>
      <c r="G4727" s="36" t="str">
        <f>LEFT('DETALLE DE CONEXIONES'!BE4727,3)</f>
        <v/>
      </c>
      <c r="H4727" s="36" t="str">
        <f>RIGHT('DETALLE DE CONEXIONES'!AK4727,2)</f>
        <v/>
      </c>
      <c r="I4727" s="36" t="str">
        <f>LEFT('DETALLE DE CONEXIONES'!AK4727,3)</f>
        <v/>
      </c>
      <c r="J4727" s="36" t="str">
        <f>LEFT('DETALLE DE CONEXIONES'!M4727,3)</f>
        <v/>
      </c>
      <c r="K4727" s="36" t="str">
        <f>IF(LEN('DETALLE DE CONEXIONES'!M4727)&lt;12,(RIGHT('DETALLE DE CONEXIONES'!M4727,5)),(RIGHT('DETALLE DE CONEXIONES'!M4727,6)))</f>
        <v/>
      </c>
      <c r="L4727" s="36">
        <f>IF(C4727="Saliente Local",(IFERROR((LIMPIA(J4727,1)),0)),0)</f>
        <v>0</v>
      </c>
      <c r="M4727" s="36">
        <f>IF(C4727="Saliente Nacional",(IFERROR((LIMPIA(J4727,1)),0)),0)</f>
        <v>0</v>
      </c>
      <c r="N4727" s="36">
        <f>IF(C4727="Saliente Internacional",(IFERROR((LIMPIA(J4727,1)),0)),0)</f>
        <v>0</v>
      </c>
      <c r="O4727" s="36">
        <f>IF(C4727="Saliente Local",(IFERROR((LIMPIA(K4727,1)),0)),0)</f>
        <v>0</v>
      </c>
      <c r="P4727" s="36">
        <f>IF(C4727="Saliente Nacional",(IFERROR((LIMPIA(K4727,1)),0)),0)</f>
        <v>0</v>
      </c>
      <c r="Q4727" s="36">
        <f>IF(C4727="Saliente Internacional",(IFERROR((LIMPIA(K4727,1)),0)),0)</f>
        <v>0</v>
      </c>
      <c r="R4727" s="36">
        <f t="shared" si="220"/>
        <v>0</v>
      </c>
      <c r="S4727" s="36">
        <f t="shared" si="221"/>
        <v>0</v>
      </c>
    </row>
    <row r="4728" spans="1:19" x14ac:dyDescent="0.25">
      <c r="A4728" s="101">
        <f>'DETALLE DE CONEXIONES'!P4728</f>
        <v>0</v>
      </c>
      <c r="B4728" s="36">
        <f>'DETALLE DE CONEXIONES'!I4728</f>
        <v>0</v>
      </c>
      <c r="C4728" s="36">
        <f>'DETALLE DE CONEXIONES'!BB4728</f>
        <v>0</v>
      </c>
      <c r="D4728" s="36">
        <f>'DETALLE DE CONEXIONES'!E4728</f>
        <v>0</v>
      </c>
      <c r="E4728" s="36">
        <f t="shared" si="219"/>
        <v>1</v>
      </c>
      <c r="F4728" s="36">
        <f>IFERROR(LIMPIA('DETALLE DE CONEXIONES'!N4728,1),0)</f>
        <v>0</v>
      </c>
      <c r="G4728" s="36" t="str">
        <f>LEFT('DETALLE DE CONEXIONES'!BE4728,3)</f>
        <v/>
      </c>
      <c r="H4728" s="36" t="str">
        <f>RIGHT('DETALLE DE CONEXIONES'!AK4728,2)</f>
        <v/>
      </c>
      <c r="I4728" s="36" t="str">
        <f>LEFT('DETALLE DE CONEXIONES'!AK4728,3)</f>
        <v/>
      </c>
      <c r="J4728" s="36" t="str">
        <f>LEFT('DETALLE DE CONEXIONES'!M4728,3)</f>
        <v/>
      </c>
      <c r="K4728" s="36" t="str">
        <f>IF(LEN('DETALLE DE CONEXIONES'!M4728)&lt;12,(RIGHT('DETALLE DE CONEXIONES'!M4728,5)),(RIGHT('DETALLE DE CONEXIONES'!M4728,6)))</f>
        <v/>
      </c>
      <c r="L4728" s="36">
        <f>IF(C4728="Saliente Local",(IFERROR((LIMPIA(J4728,1)),0)),0)</f>
        <v>0</v>
      </c>
      <c r="M4728" s="36">
        <f>IF(C4728="Saliente Nacional",(IFERROR((LIMPIA(J4728,1)),0)),0)</f>
        <v>0</v>
      </c>
      <c r="N4728" s="36">
        <f>IF(C4728="Saliente Internacional",(IFERROR((LIMPIA(J4728,1)),0)),0)</f>
        <v>0</v>
      </c>
      <c r="O4728" s="36">
        <f>IF(C4728="Saliente Local",(IFERROR((LIMPIA(K4728,1)),0)),0)</f>
        <v>0</v>
      </c>
      <c r="P4728" s="36">
        <f>IF(C4728="Saliente Nacional",(IFERROR((LIMPIA(K4728,1)),0)),0)</f>
        <v>0</v>
      </c>
      <c r="Q4728" s="36">
        <f>IF(C4728="Saliente Internacional",(IFERROR((LIMPIA(K4728,1)),0)),0)</f>
        <v>0</v>
      </c>
      <c r="R4728" s="36">
        <f t="shared" si="220"/>
        <v>0</v>
      </c>
      <c r="S4728" s="36">
        <f t="shared" si="221"/>
        <v>0</v>
      </c>
    </row>
    <row r="4729" spans="1:19" x14ac:dyDescent="0.25">
      <c r="A4729" s="101">
        <f>'DETALLE DE CONEXIONES'!P4729</f>
        <v>0</v>
      </c>
      <c r="B4729" s="36">
        <f>'DETALLE DE CONEXIONES'!I4729</f>
        <v>0</v>
      </c>
      <c r="C4729" s="36">
        <f>'DETALLE DE CONEXIONES'!BB4729</f>
        <v>0</v>
      </c>
      <c r="D4729" s="36">
        <f>'DETALLE DE CONEXIONES'!E4729</f>
        <v>0</v>
      </c>
      <c r="E4729" s="36">
        <f t="shared" si="219"/>
        <v>1</v>
      </c>
      <c r="F4729" s="36">
        <f>IFERROR(LIMPIA('DETALLE DE CONEXIONES'!N4729,1),0)</f>
        <v>0</v>
      </c>
      <c r="G4729" s="36" t="str">
        <f>LEFT('DETALLE DE CONEXIONES'!BE4729,3)</f>
        <v/>
      </c>
      <c r="H4729" s="36" t="str">
        <f>RIGHT('DETALLE DE CONEXIONES'!AK4729,2)</f>
        <v/>
      </c>
      <c r="I4729" s="36" t="str">
        <f>LEFT('DETALLE DE CONEXIONES'!AK4729,3)</f>
        <v/>
      </c>
      <c r="J4729" s="36" t="str">
        <f>LEFT('DETALLE DE CONEXIONES'!M4729,3)</f>
        <v/>
      </c>
      <c r="K4729" s="36" t="str">
        <f>IF(LEN('DETALLE DE CONEXIONES'!M4729)&lt;12,(RIGHT('DETALLE DE CONEXIONES'!M4729,5)),(RIGHT('DETALLE DE CONEXIONES'!M4729,6)))</f>
        <v/>
      </c>
      <c r="L4729" s="36">
        <f>IF(C4729="Saliente Local",(IFERROR((LIMPIA(J4729,1)),0)),0)</f>
        <v>0</v>
      </c>
      <c r="M4729" s="36">
        <f>IF(C4729="Saliente Nacional",(IFERROR((LIMPIA(J4729,1)),0)),0)</f>
        <v>0</v>
      </c>
      <c r="N4729" s="36">
        <f>IF(C4729="Saliente Internacional",(IFERROR((LIMPIA(J4729,1)),0)),0)</f>
        <v>0</v>
      </c>
      <c r="O4729" s="36">
        <f>IF(C4729="Saliente Local",(IFERROR((LIMPIA(K4729,1)),0)),0)</f>
        <v>0</v>
      </c>
      <c r="P4729" s="36">
        <f>IF(C4729="Saliente Nacional",(IFERROR((LIMPIA(K4729,1)),0)),0)</f>
        <v>0</v>
      </c>
      <c r="Q4729" s="36">
        <f>IF(C4729="Saliente Internacional",(IFERROR((LIMPIA(K4729,1)),0)),0)</f>
        <v>0</v>
      </c>
      <c r="R4729" s="36">
        <f t="shared" si="220"/>
        <v>0</v>
      </c>
      <c r="S4729" s="36">
        <f t="shared" si="221"/>
        <v>0</v>
      </c>
    </row>
    <row r="4730" spans="1:19" x14ac:dyDescent="0.25">
      <c r="A4730" s="101">
        <f>'DETALLE DE CONEXIONES'!P4730</f>
        <v>0</v>
      </c>
      <c r="B4730" s="36">
        <f>'DETALLE DE CONEXIONES'!I4730</f>
        <v>0</v>
      </c>
      <c r="C4730" s="36">
        <f>'DETALLE DE CONEXIONES'!BB4730</f>
        <v>0</v>
      </c>
      <c r="D4730" s="36">
        <f>'DETALLE DE CONEXIONES'!E4730</f>
        <v>0</v>
      </c>
      <c r="E4730" s="36">
        <f t="shared" si="219"/>
        <v>1</v>
      </c>
      <c r="F4730" s="36">
        <f>IFERROR(LIMPIA('DETALLE DE CONEXIONES'!N4730,1),0)</f>
        <v>0</v>
      </c>
      <c r="G4730" s="36" t="str">
        <f>LEFT('DETALLE DE CONEXIONES'!BE4730,3)</f>
        <v/>
      </c>
      <c r="H4730" s="36" t="str">
        <f>RIGHT('DETALLE DE CONEXIONES'!AK4730,2)</f>
        <v/>
      </c>
      <c r="I4730" s="36" t="str">
        <f>LEFT('DETALLE DE CONEXIONES'!AK4730,3)</f>
        <v/>
      </c>
      <c r="J4730" s="36" t="str">
        <f>LEFT('DETALLE DE CONEXIONES'!M4730,3)</f>
        <v/>
      </c>
      <c r="K4730" s="36" t="str">
        <f>IF(LEN('DETALLE DE CONEXIONES'!M4730)&lt;12,(RIGHT('DETALLE DE CONEXIONES'!M4730,5)),(RIGHT('DETALLE DE CONEXIONES'!M4730,6)))</f>
        <v/>
      </c>
      <c r="L4730" s="36">
        <f>IF(C4730="Saliente Local",(IFERROR((LIMPIA(J4730,1)),0)),0)</f>
        <v>0</v>
      </c>
      <c r="M4730" s="36">
        <f>IF(C4730="Saliente Nacional",(IFERROR((LIMPIA(J4730,1)),0)),0)</f>
        <v>0</v>
      </c>
      <c r="N4730" s="36">
        <f>IF(C4730="Saliente Internacional",(IFERROR((LIMPIA(J4730,1)),0)),0)</f>
        <v>0</v>
      </c>
      <c r="O4730" s="36">
        <f>IF(C4730="Saliente Local",(IFERROR((LIMPIA(K4730,1)),0)),0)</f>
        <v>0</v>
      </c>
      <c r="P4730" s="36">
        <f>IF(C4730="Saliente Nacional",(IFERROR((LIMPIA(K4730,1)),0)),0)</f>
        <v>0</v>
      </c>
      <c r="Q4730" s="36">
        <f>IF(C4730="Saliente Internacional",(IFERROR((LIMPIA(K4730,1)),0)),0)</f>
        <v>0</v>
      </c>
      <c r="R4730" s="36">
        <f t="shared" si="220"/>
        <v>0</v>
      </c>
      <c r="S4730" s="36">
        <f t="shared" si="221"/>
        <v>0</v>
      </c>
    </row>
    <row r="4731" spans="1:19" x14ac:dyDescent="0.25">
      <c r="A4731" s="101">
        <f>'DETALLE DE CONEXIONES'!P4731</f>
        <v>0</v>
      </c>
      <c r="B4731" s="36">
        <f>'DETALLE DE CONEXIONES'!I4731</f>
        <v>0</v>
      </c>
      <c r="C4731" s="36">
        <f>'DETALLE DE CONEXIONES'!BB4731</f>
        <v>0</v>
      </c>
      <c r="D4731" s="36">
        <f>'DETALLE DE CONEXIONES'!E4731</f>
        <v>0</v>
      </c>
      <c r="E4731" s="36">
        <f t="shared" si="219"/>
        <v>1</v>
      </c>
      <c r="F4731" s="36">
        <f>IFERROR(LIMPIA('DETALLE DE CONEXIONES'!N4731,1),0)</f>
        <v>0</v>
      </c>
      <c r="G4731" s="36" t="str">
        <f>LEFT('DETALLE DE CONEXIONES'!BE4731,3)</f>
        <v/>
      </c>
      <c r="H4731" s="36" t="str">
        <f>RIGHT('DETALLE DE CONEXIONES'!AK4731,2)</f>
        <v/>
      </c>
      <c r="I4731" s="36" t="str">
        <f>LEFT('DETALLE DE CONEXIONES'!AK4731,3)</f>
        <v/>
      </c>
      <c r="J4731" s="36" t="str">
        <f>LEFT('DETALLE DE CONEXIONES'!M4731,3)</f>
        <v/>
      </c>
      <c r="K4731" s="36" t="str">
        <f>IF(LEN('DETALLE DE CONEXIONES'!M4731)&lt;12,(RIGHT('DETALLE DE CONEXIONES'!M4731,5)),(RIGHT('DETALLE DE CONEXIONES'!M4731,6)))</f>
        <v/>
      </c>
      <c r="L4731" s="36">
        <f>IF(C4731="Saliente Local",(IFERROR((LIMPIA(J4731,1)),0)),0)</f>
        <v>0</v>
      </c>
      <c r="M4731" s="36">
        <f>IF(C4731="Saliente Nacional",(IFERROR((LIMPIA(J4731,1)),0)),0)</f>
        <v>0</v>
      </c>
      <c r="N4731" s="36">
        <f>IF(C4731="Saliente Internacional",(IFERROR((LIMPIA(J4731,1)),0)),0)</f>
        <v>0</v>
      </c>
      <c r="O4731" s="36">
        <f>IF(C4731="Saliente Local",(IFERROR((LIMPIA(K4731,1)),0)),0)</f>
        <v>0</v>
      </c>
      <c r="P4731" s="36">
        <f>IF(C4731="Saliente Nacional",(IFERROR((LIMPIA(K4731,1)),0)),0)</f>
        <v>0</v>
      </c>
      <c r="Q4731" s="36">
        <f>IF(C4731="Saliente Internacional",(IFERROR((LIMPIA(K4731,1)),0)),0)</f>
        <v>0</v>
      </c>
      <c r="R4731" s="36">
        <f t="shared" si="220"/>
        <v>0</v>
      </c>
      <c r="S4731" s="36">
        <f t="shared" si="221"/>
        <v>0</v>
      </c>
    </row>
    <row r="4732" spans="1:19" x14ac:dyDescent="0.25">
      <c r="A4732" s="101">
        <f>'DETALLE DE CONEXIONES'!P4732</f>
        <v>0</v>
      </c>
      <c r="B4732" s="36">
        <f>'DETALLE DE CONEXIONES'!I4732</f>
        <v>0</v>
      </c>
      <c r="C4732" s="36">
        <f>'DETALLE DE CONEXIONES'!BB4732</f>
        <v>0</v>
      </c>
      <c r="D4732" s="36">
        <f>'DETALLE DE CONEXIONES'!E4732</f>
        <v>0</v>
      </c>
      <c r="E4732" s="36">
        <f t="shared" si="219"/>
        <v>1</v>
      </c>
      <c r="F4732" s="36">
        <f>IFERROR(LIMPIA('DETALLE DE CONEXIONES'!N4732,1),0)</f>
        <v>0</v>
      </c>
      <c r="G4732" s="36" t="str">
        <f>LEFT('DETALLE DE CONEXIONES'!BE4732,3)</f>
        <v/>
      </c>
      <c r="H4732" s="36" t="str">
        <f>RIGHT('DETALLE DE CONEXIONES'!AK4732,2)</f>
        <v/>
      </c>
      <c r="I4732" s="36" t="str">
        <f>LEFT('DETALLE DE CONEXIONES'!AK4732,3)</f>
        <v/>
      </c>
      <c r="J4732" s="36" t="str">
        <f>LEFT('DETALLE DE CONEXIONES'!M4732,3)</f>
        <v/>
      </c>
      <c r="K4732" s="36" t="str">
        <f>IF(LEN('DETALLE DE CONEXIONES'!M4732)&lt;12,(RIGHT('DETALLE DE CONEXIONES'!M4732,5)),(RIGHT('DETALLE DE CONEXIONES'!M4732,6)))</f>
        <v/>
      </c>
      <c r="L4732" s="36">
        <f>IF(C4732="Saliente Local",(IFERROR((LIMPIA(J4732,1)),0)),0)</f>
        <v>0</v>
      </c>
      <c r="M4732" s="36">
        <f>IF(C4732="Saliente Nacional",(IFERROR((LIMPIA(J4732,1)),0)),0)</f>
        <v>0</v>
      </c>
      <c r="N4732" s="36">
        <f>IF(C4732="Saliente Internacional",(IFERROR((LIMPIA(J4732,1)),0)),0)</f>
        <v>0</v>
      </c>
      <c r="O4732" s="36">
        <f>IF(C4732="Saliente Local",(IFERROR((LIMPIA(K4732,1)),0)),0)</f>
        <v>0</v>
      </c>
      <c r="P4732" s="36">
        <f>IF(C4732="Saliente Nacional",(IFERROR((LIMPIA(K4732,1)),0)),0)</f>
        <v>0</v>
      </c>
      <c r="Q4732" s="36">
        <f>IF(C4732="Saliente Internacional",(IFERROR((LIMPIA(K4732,1)),0)),0)</f>
        <v>0</v>
      </c>
      <c r="R4732" s="36">
        <f t="shared" si="220"/>
        <v>0</v>
      </c>
      <c r="S4732" s="36">
        <f t="shared" si="221"/>
        <v>0</v>
      </c>
    </row>
    <row r="4733" spans="1:19" x14ac:dyDescent="0.25">
      <c r="A4733" s="101">
        <f>'DETALLE DE CONEXIONES'!P4733</f>
        <v>0</v>
      </c>
      <c r="B4733" s="36">
        <f>'DETALLE DE CONEXIONES'!I4733</f>
        <v>0</v>
      </c>
      <c r="C4733" s="36">
        <f>'DETALLE DE CONEXIONES'!BB4733</f>
        <v>0</v>
      </c>
      <c r="D4733" s="36">
        <f>'DETALLE DE CONEXIONES'!E4733</f>
        <v>0</v>
      </c>
      <c r="E4733" s="36">
        <f t="shared" si="219"/>
        <v>1</v>
      </c>
      <c r="F4733" s="36">
        <f>IFERROR(LIMPIA('DETALLE DE CONEXIONES'!N4733,1),0)</f>
        <v>0</v>
      </c>
      <c r="G4733" s="36" t="str">
        <f>LEFT('DETALLE DE CONEXIONES'!BE4733,3)</f>
        <v/>
      </c>
      <c r="H4733" s="36" t="str">
        <f>RIGHT('DETALLE DE CONEXIONES'!AK4733,2)</f>
        <v/>
      </c>
      <c r="I4733" s="36" t="str">
        <f>LEFT('DETALLE DE CONEXIONES'!AK4733,3)</f>
        <v/>
      </c>
      <c r="J4733" s="36" t="str">
        <f>LEFT('DETALLE DE CONEXIONES'!M4733,3)</f>
        <v/>
      </c>
      <c r="K4733" s="36" t="str">
        <f>IF(LEN('DETALLE DE CONEXIONES'!M4733)&lt;12,(RIGHT('DETALLE DE CONEXIONES'!M4733,5)),(RIGHT('DETALLE DE CONEXIONES'!M4733,6)))</f>
        <v/>
      </c>
      <c r="L4733" s="36">
        <f>IF(C4733="Saliente Local",(IFERROR((LIMPIA(J4733,1)),0)),0)</f>
        <v>0</v>
      </c>
      <c r="M4733" s="36">
        <f>IF(C4733="Saliente Nacional",(IFERROR((LIMPIA(J4733,1)),0)),0)</f>
        <v>0</v>
      </c>
      <c r="N4733" s="36">
        <f>IF(C4733="Saliente Internacional",(IFERROR((LIMPIA(J4733,1)),0)),0)</f>
        <v>0</v>
      </c>
      <c r="O4733" s="36">
        <f>IF(C4733="Saliente Local",(IFERROR((LIMPIA(K4733,1)),0)),0)</f>
        <v>0</v>
      </c>
      <c r="P4733" s="36">
        <f>IF(C4733="Saliente Nacional",(IFERROR((LIMPIA(K4733,1)),0)),0)</f>
        <v>0</v>
      </c>
      <c r="Q4733" s="36">
        <f>IF(C4733="Saliente Internacional",(IFERROR((LIMPIA(K4733,1)),0)),0)</f>
        <v>0</v>
      </c>
      <c r="R4733" s="36">
        <f t="shared" si="220"/>
        <v>0</v>
      </c>
      <c r="S4733" s="36">
        <f t="shared" si="221"/>
        <v>0</v>
      </c>
    </row>
    <row r="4734" spans="1:19" x14ac:dyDescent="0.25">
      <c r="A4734" s="101">
        <f>'DETALLE DE CONEXIONES'!P4734</f>
        <v>0</v>
      </c>
      <c r="B4734" s="36">
        <f>'DETALLE DE CONEXIONES'!I4734</f>
        <v>0</v>
      </c>
      <c r="C4734" s="36">
        <f>'DETALLE DE CONEXIONES'!BB4734</f>
        <v>0</v>
      </c>
      <c r="D4734" s="36">
        <f>'DETALLE DE CONEXIONES'!E4734</f>
        <v>0</v>
      </c>
      <c r="E4734" s="36">
        <f t="shared" si="219"/>
        <v>1</v>
      </c>
      <c r="F4734" s="36">
        <f>IFERROR(LIMPIA('DETALLE DE CONEXIONES'!N4734,1),0)</f>
        <v>0</v>
      </c>
      <c r="G4734" s="36" t="str">
        <f>LEFT('DETALLE DE CONEXIONES'!BE4734,3)</f>
        <v/>
      </c>
      <c r="H4734" s="36" t="str">
        <f>RIGHT('DETALLE DE CONEXIONES'!AK4734,2)</f>
        <v/>
      </c>
      <c r="I4734" s="36" t="str">
        <f>LEFT('DETALLE DE CONEXIONES'!AK4734,3)</f>
        <v/>
      </c>
      <c r="J4734" s="36" t="str">
        <f>LEFT('DETALLE DE CONEXIONES'!M4734,3)</f>
        <v/>
      </c>
      <c r="K4734" s="36" t="str">
        <f>IF(LEN('DETALLE DE CONEXIONES'!M4734)&lt;12,(RIGHT('DETALLE DE CONEXIONES'!M4734,5)),(RIGHT('DETALLE DE CONEXIONES'!M4734,6)))</f>
        <v/>
      </c>
      <c r="L4734" s="36">
        <f>IF(C4734="Saliente Local",(IFERROR((LIMPIA(J4734,1)),0)),0)</f>
        <v>0</v>
      </c>
      <c r="M4734" s="36">
        <f>IF(C4734="Saliente Nacional",(IFERROR((LIMPIA(J4734,1)),0)),0)</f>
        <v>0</v>
      </c>
      <c r="N4734" s="36">
        <f>IF(C4734="Saliente Internacional",(IFERROR((LIMPIA(J4734,1)),0)),0)</f>
        <v>0</v>
      </c>
      <c r="O4734" s="36">
        <f>IF(C4734="Saliente Local",(IFERROR((LIMPIA(K4734,1)),0)),0)</f>
        <v>0</v>
      </c>
      <c r="P4734" s="36">
        <f>IF(C4734="Saliente Nacional",(IFERROR((LIMPIA(K4734,1)),0)),0)</f>
        <v>0</v>
      </c>
      <c r="Q4734" s="36">
        <f>IF(C4734="Saliente Internacional",(IFERROR((LIMPIA(K4734,1)),0)),0)</f>
        <v>0</v>
      </c>
      <c r="R4734" s="36">
        <f t="shared" si="220"/>
        <v>0</v>
      </c>
      <c r="S4734" s="36">
        <f t="shared" si="221"/>
        <v>0</v>
      </c>
    </row>
    <row r="4735" spans="1:19" x14ac:dyDescent="0.25">
      <c r="A4735" s="101">
        <f>'DETALLE DE CONEXIONES'!P4735</f>
        <v>0</v>
      </c>
      <c r="B4735" s="36">
        <f>'DETALLE DE CONEXIONES'!I4735</f>
        <v>0</v>
      </c>
      <c r="C4735" s="36">
        <f>'DETALLE DE CONEXIONES'!BB4735</f>
        <v>0</v>
      </c>
      <c r="D4735" s="36">
        <f>'DETALLE DE CONEXIONES'!E4735</f>
        <v>0</v>
      </c>
      <c r="E4735" s="36">
        <f t="shared" si="219"/>
        <v>1</v>
      </c>
      <c r="F4735" s="36">
        <f>IFERROR(LIMPIA('DETALLE DE CONEXIONES'!N4735,1),0)</f>
        <v>0</v>
      </c>
      <c r="G4735" s="36" t="str">
        <f>LEFT('DETALLE DE CONEXIONES'!BE4735,3)</f>
        <v/>
      </c>
      <c r="H4735" s="36" t="str">
        <f>RIGHT('DETALLE DE CONEXIONES'!AK4735,2)</f>
        <v/>
      </c>
      <c r="I4735" s="36" t="str">
        <f>LEFT('DETALLE DE CONEXIONES'!AK4735,3)</f>
        <v/>
      </c>
      <c r="J4735" s="36" t="str">
        <f>LEFT('DETALLE DE CONEXIONES'!M4735,3)</f>
        <v/>
      </c>
      <c r="K4735" s="36" t="str">
        <f>IF(LEN('DETALLE DE CONEXIONES'!M4735)&lt;12,(RIGHT('DETALLE DE CONEXIONES'!M4735,5)),(RIGHT('DETALLE DE CONEXIONES'!M4735,6)))</f>
        <v/>
      </c>
      <c r="L4735" s="36">
        <f>IF(C4735="Saliente Local",(IFERROR((LIMPIA(J4735,1)),0)),0)</f>
        <v>0</v>
      </c>
      <c r="M4735" s="36">
        <f>IF(C4735="Saliente Nacional",(IFERROR((LIMPIA(J4735,1)),0)),0)</f>
        <v>0</v>
      </c>
      <c r="N4735" s="36">
        <f>IF(C4735="Saliente Internacional",(IFERROR((LIMPIA(J4735,1)),0)),0)</f>
        <v>0</v>
      </c>
      <c r="O4735" s="36">
        <f>IF(C4735="Saliente Local",(IFERROR((LIMPIA(K4735,1)),0)),0)</f>
        <v>0</v>
      </c>
      <c r="P4735" s="36">
        <f>IF(C4735="Saliente Nacional",(IFERROR((LIMPIA(K4735,1)),0)),0)</f>
        <v>0</v>
      </c>
      <c r="Q4735" s="36">
        <f>IF(C4735="Saliente Internacional",(IFERROR((LIMPIA(K4735,1)),0)),0)</f>
        <v>0</v>
      </c>
      <c r="R4735" s="36">
        <f t="shared" si="220"/>
        <v>0</v>
      </c>
      <c r="S4735" s="36">
        <f t="shared" si="221"/>
        <v>0</v>
      </c>
    </row>
    <row r="4736" spans="1:19" x14ac:dyDescent="0.25">
      <c r="A4736" s="101">
        <f>'DETALLE DE CONEXIONES'!P4736</f>
        <v>0</v>
      </c>
      <c r="B4736" s="36">
        <f>'DETALLE DE CONEXIONES'!I4736</f>
        <v>0</v>
      </c>
      <c r="C4736" s="36">
        <f>'DETALLE DE CONEXIONES'!BB4736</f>
        <v>0</v>
      </c>
      <c r="D4736" s="36">
        <f>'DETALLE DE CONEXIONES'!E4736</f>
        <v>0</v>
      </c>
      <c r="E4736" s="36">
        <f t="shared" si="219"/>
        <v>1</v>
      </c>
      <c r="F4736" s="36">
        <f>IFERROR(LIMPIA('DETALLE DE CONEXIONES'!N4736,1),0)</f>
        <v>0</v>
      </c>
      <c r="G4736" s="36" t="str">
        <f>LEFT('DETALLE DE CONEXIONES'!BE4736,3)</f>
        <v/>
      </c>
      <c r="H4736" s="36" t="str">
        <f>RIGHT('DETALLE DE CONEXIONES'!AK4736,2)</f>
        <v/>
      </c>
      <c r="I4736" s="36" t="str">
        <f>LEFT('DETALLE DE CONEXIONES'!AK4736,3)</f>
        <v/>
      </c>
      <c r="J4736" s="36" t="str">
        <f>LEFT('DETALLE DE CONEXIONES'!M4736,3)</f>
        <v/>
      </c>
      <c r="K4736" s="36" t="str">
        <f>IF(LEN('DETALLE DE CONEXIONES'!M4736)&lt;12,(RIGHT('DETALLE DE CONEXIONES'!M4736,5)),(RIGHT('DETALLE DE CONEXIONES'!M4736,6)))</f>
        <v/>
      </c>
      <c r="L4736" s="36">
        <f>IF(C4736="Saliente Local",(IFERROR((LIMPIA(J4736,1)),0)),0)</f>
        <v>0</v>
      </c>
      <c r="M4736" s="36">
        <f>IF(C4736="Saliente Nacional",(IFERROR((LIMPIA(J4736,1)),0)),0)</f>
        <v>0</v>
      </c>
      <c r="N4736" s="36">
        <f>IF(C4736="Saliente Internacional",(IFERROR((LIMPIA(J4736,1)),0)),0)</f>
        <v>0</v>
      </c>
      <c r="O4736" s="36">
        <f>IF(C4736="Saliente Local",(IFERROR((LIMPIA(K4736,1)),0)),0)</f>
        <v>0</v>
      </c>
      <c r="P4736" s="36">
        <f>IF(C4736="Saliente Nacional",(IFERROR((LIMPIA(K4736,1)),0)),0)</f>
        <v>0</v>
      </c>
      <c r="Q4736" s="36">
        <f>IF(C4736="Saliente Internacional",(IFERROR((LIMPIA(K4736,1)),0)),0)</f>
        <v>0</v>
      </c>
      <c r="R4736" s="36">
        <f t="shared" si="220"/>
        <v>0</v>
      </c>
      <c r="S4736" s="36">
        <f t="shared" si="221"/>
        <v>0</v>
      </c>
    </row>
    <row r="4737" spans="1:19" x14ac:dyDescent="0.25">
      <c r="A4737" s="101">
        <f>'DETALLE DE CONEXIONES'!P4737</f>
        <v>0</v>
      </c>
      <c r="B4737" s="36">
        <f>'DETALLE DE CONEXIONES'!I4737</f>
        <v>0</v>
      </c>
      <c r="C4737" s="36">
        <f>'DETALLE DE CONEXIONES'!BB4737</f>
        <v>0</v>
      </c>
      <c r="D4737" s="36">
        <f>'DETALLE DE CONEXIONES'!E4737</f>
        <v>0</v>
      </c>
      <c r="E4737" s="36">
        <f t="shared" si="219"/>
        <v>1</v>
      </c>
      <c r="F4737" s="36">
        <f>IFERROR(LIMPIA('DETALLE DE CONEXIONES'!N4737,1),0)</f>
        <v>0</v>
      </c>
      <c r="G4737" s="36" t="str">
        <f>LEFT('DETALLE DE CONEXIONES'!BE4737,3)</f>
        <v/>
      </c>
      <c r="H4737" s="36" t="str">
        <f>RIGHT('DETALLE DE CONEXIONES'!AK4737,2)</f>
        <v/>
      </c>
      <c r="I4737" s="36" t="str">
        <f>LEFT('DETALLE DE CONEXIONES'!AK4737,3)</f>
        <v/>
      </c>
      <c r="J4737" s="36" t="str">
        <f>LEFT('DETALLE DE CONEXIONES'!M4737,3)</f>
        <v/>
      </c>
      <c r="K4737" s="36" t="str">
        <f>IF(LEN('DETALLE DE CONEXIONES'!M4737)&lt;12,(RIGHT('DETALLE DE CONEXIONES'!M4737,5)),(RIGHT('DETALLE DE CONEXIONES'!M4737,6)))</f>
        <v/>
      </c>
      <c r="L4737" s="36">
        <f>IF(C4737="Saliente Local",(IFERROR((LIMPIA(J4737,1)),0)),0)</f>
        <v>0</v>
      </c>
      <c r="M4737" s="36">
        <f>IF(C4737="Saliente Nacional",(IFERROR((LIMPIA(J4737,1)),0)),0)</f>
        <v>0</v>
      </c>
      <c r="N4737" s="36">
        <f>IF(C4737="Saliente Internacional",(IFERROR((LIMPIA(J4737,1)),0)),0)</f>
        <v>0</v>
      </c>
      <c r="O4737" s="36">
        <f>IF(C4737="Saliente Local",(IFERROR((LIMPIA(K4737,1)),0)),0)</f>
        <v>0</v>
      </c>
      <c r="P4737" s="36">
        <f>IF(C4737="Saliente Nacional",(IFERROR((LIMPIA(K4737,1)),0)),0)</f>
        <v>0</v>
      </c>
      <c r="Q4737" s="36">
        <f>IF(C4737="Saliente Internacional",(IFERROR((LIMPIA(K4737,1)),0)),0)</f>
        <v>0</v>
      </c>
      <c r="R4737" s="36">
        <f t="shared" si="220"/>
        <v>0</v>
      </c>
      <c r="S4737" s="36">
        <f t="shared" si="221"/>
        <v>0</v>
      </c>
    </row>
    <row r="4738" spans="1:19" x14ac:dyDescent="0.25">
      <c r="A4738" s="101">
        <f>'DETALLE DE CONEXIONES'!P4738</f>
        <v>0</v>
      </c>
      <c r="B4738" s="36">
        <f>'DETALLE DE CONEXIONES'!I4738</f>
        <v>0</v>
      </c>
      <c r="C4738" s="36">
        <f>'DETALLE DE CONEXIONES'!BB4738</f>
        <v>0</v>
      </c>
      <c r="D4738" s="36">
        <f>'DETALLE DE CONEXIONES'!E4738</f>
        <v>0</v>
      </c>
      <c r="E4738" s="36">
        <f t="shared" si="219"/>
        <v>1</v>
      </c>
      <c r="F4738" s="36">
        <f>IFERROR(LIMPIA('DETALLE DE CONEXIONES'!N4738,1),0)</f>
        <v>0</v>
      </c>
      <c r="G4738" s="36" t="str">
        <f>LEFT('DETALLE DE CONEXIONES'!BE4738,3)</f>
        <v/>
      </c>
      <c r="H4738" s="36" t="str">
        <f>RIGHT('DETALLE DE CONEXIONES'!AK4738,2)</f>
        <v/>
      </c>
      <c r="I4738" s="36" t="str">
        <f>LEFT('DETALLE DE CONEXIONES'!AK4738,3)</f>
        <v/>
      </c>
      <c r="J4738" s="36" t="str">
        <f>LEFT('DETALLE DE CONEXIONES'!M4738,3)</f>
        <v/>
      </c>
      <c r="K4738" s="36" t="str">
        <f>IF(LEN('DETALLE DE CONEXIONES'!M4738)&lt;12,(RIGHT('DETALLE DE CONEXIONES'!M4738,5)),(RIGHT('DETALLE DE CONEXIONES'!M4738,6)))</f>
        <v/>
      </c>
      <c r="L4738" s="36">
        <f>IF(C4738="Saliente Local",(IFERROR((LIMPIA(J4738,1)),0)),0)</f>
        <v>0</v>
      </c>
      <c r="M4738" s="36">
        <f>IF(C4738="Saliente Nacional",(IFERROR((LIMPIA(J4738,1)),0)),0)</f>
        <v>0</v>
      </c>
      <c r="N4738" s="36">
        <f>IF(C4738="Saliente Internacional",(IFERROR((LIMPIA(J4738,1)),0)),0)</f>
        <v>0</v>
      </c>
      <c r="O4738" s="36">
        <f>IF(C4738="Saliente Local",(IFERROR((LIMPIA(K4738,1)),0)),0)</f>
        <v>0</v>
      </c>
      <c r="P4738" s="36">
        <f>IF(C4738="Saliente Nacional",(IFERROR((LIMPIA(K4738,1)),0)),0)</f>
        <v>0</v>
      </c>
      <c r="Q4738" s="36">
        <f>IF(C4738="Saliente Internacional",(IFERROR((LIMPIA(K4738,1)),0)),0)</f>
        <v>0</v>
      </c>
      <c r="R4738" s="36">
        <f t="shared" si="220"/>
        <v>0</v>
      </c>
      <c r="S4738" s="36">
        <f t="shared" si="221"/>
        <v>0</v>
      </c>
    </row>
    <row r="4739" spans="1:19" x14ac:dyDescent="0.25">
      <c r="A4739" s="101">
        <f>'DETALLE DE CONEXIONES'!P4739</f>
        <v>0</v>
      </c>
      <c r="B4739" s="36">
        <f>'DETALLE DE CONEXIONES'!I4739</f>
        <v>0</v>
      </c>
      <c r="C4739" s="36">
        <f>'DETALLE DE CONEXIONES'!BB4739</f>
        <v>0</v>
      </c>
      <c r="D4739" s="36">
        <f>'DETALLE DE CONEXIONES'!E4739</f>
        <v>0</v>
      </c>
      <c r="E4739" s="36">
        <f t="shared" ref="E4739:E4802" si="222">LEN(D4739)</f>
        <v>1</v>
      </c>
      <c r="F4739" s="36">
        <f>IFERROR(LIMPIA('DETALLE DE CONEXIONES'!N4739,1),0)</f>
        <v>0</v>
      </c>
      <c r="G4739" s="36" t="str">
        <f>LEFT('DETALLE DE CONEXIONES'!BE4739,3)</f>
        <v/>
      </c>
      <c r="H4739" s="36" t="str">
        <f>RIGHT('DETALLE DE CONEXIONES'!AK4739,2)</f>
        <v/>
      </c>
      <c r="I4739" s="36" t="str">
        <f>LEFT('DETALLE DE CONEXIONES'!AK4739,3)</f>
        <v/>
      </c>
      <c r="J4739" s="36" t="str">
        <f>LEFT('DETALLE DE CONEXIONES'!M4739,3)</f>
        <v/>
      </c>
      <c r="K4739" s="36" t="str">
        <f>IF(LEN('DETALLE DE CONEXIONES'!M4739)&lt;12,(RIGHT('DETALLE DE CONEXIONES'!M4739,5)),(RIGHT('DETALLE DE CONEXIONES'!M4739,6)))</f>
        <v/>
      </c>
      <c r="L4739" s="36">
        <f>IF(C4739="Saliente Local",(IFERROR((LIMPIA(J4739,1)),0)),0)</f>
        <v>0</v>
      </c>
      <c r="M4739" s="36">
        <f>IF(C4739="Saliente Nacional",(IFERROR((LIMPIA(J4739,1)),0)),0)</f>
        <v>0</v>
      </c>
      <c r="N4739" s="36">
        <f>IF(C4739="Saliente Internacional",(IFERROR((LIMPIA(J4739,1)),0)),0)</f>
        <v>0</v>
      </c>
      <c r="O4739" s="36">
        <f>IF(C4739="Saliente Local",(IFERROR((LIMPIA(K4739,1)),0)),0)</f>
        <v>0</v>
      </c>
      <c r="P4739" s="36">
        <f>IF(C4739="Saliente Nacional",(IFERROR((LIMPIA(K4739,1)),0)),0)</f>
        <v>0</v>
      </c>
      <c r="Q4739" s="36">
        <f>IF(C4739="Saliente Internacional",(IFERROR((LIMPIA(K4739,1)),0)),0)</f>
        <v>0</v>
      </c>
      <c r="R4739" s="36">
        <f t="shared" ref="R4739:R4802" si="223">IF(SUM(O4739:P4739)&gt;0,(L4739+M4739+1),(L4739+M4739))</f>
        <v>0</v>
      </c>
      <c r="S4739" s="36">
        <f t="shared" ref="S4739:S4802" si="224">IF(Q4739&gt;0,N4739+1,N4739)</f>
        <v>0</v>
      </c>
    </row>
    <row r="4740" spans="1:19" x14ac:dyDescent="0.25">
      <c r="A4740" s="101">
        <f>'DETALLE DE CONEXIONES'!P4740</f>
        <v>0</v>
      </c>
      <c r="B4740" s="36">
        <f>'DETALLE DE CONEXIONES'!I4740</f>
        <v>0</v>
      </c>
      <c r="C4740" s="36">
        <f>'DETALLE DE CONEXIONES'!BB4740</f>
        <v>0</v>
      </c>
      <c r="D4740" s="36">
        <f>'DETALLE DE CONEXIONES'!E4740</f>
        <v>0</v>
      </c>
      <c r="E4740" s="36">
        <f t="shared" si="222"/>
        <v>1</v>
      </c>
      <c r="F4740" s="36">
        <f>IFERROR(LIMPIA('DETALLE DE CONEXIONES'!N4740,1),0)</f>
        <v>0</v>
      </c>
      <c r="G4740" s="36" t="str">
        <f>LEFT('DETALLE DE CONEXIONES'!BE4740,3)</f>
        <v/>
      </c>
      <c r="H4740" s="36" t="str">
        <f>RIGHT('DETALLE DE CONEXIONES'!AK4740,2)</f>
        <v/>
      </c>
      <c r="I4740" s="36" t="str">
        <f>LEFT('DETALLE DE CONEXIONES'!AK4740,3)</f>
        <v/>
      </c>
      <c r="J4740" s="36" t="str">
        <f>LEFT('DETALLE DE CONEXIONES'!M4740,3)</f>
        <v/>
      </c>
      <c r="K4740" s="36" t="str">
        <f>IF(LEN('DETALLE DE CONEXIONES'!M4740)&lt;12,(RIGHT('DETALLE DE CONEXIONES'!M4740,5)),(RIGHT('DETALLE DE CONEXIONES'!M4740,6)))</f>
        <v/>
      </c>
      <c r="L4740" s="36">
        <f>IF(C4740="Saliente Local",(IFERROR((LIMPIA(J4740,1)),0)),0)</f>
        <v>0</v>
      </c>
      <c r="M4740" s="36">
        <f>IF(C4740="Saliente Nacional",(IFERROR((LIMPIA(J4740,1)),0)),0)</f>
        <v>0</v>
      </c>
      <c r="N4740" s="36">
        <f>IF(C4740="Saliente Internacional",(IFERROR((LIMPIA(J4740,1)),0)),0)</f>
        <v>0</v>
      </c>
      <c r="O4740" s="36">
        <f>IF(C4740="Saliente Local",(IFERROR((LIMPIA(K4740,1)),0)),0)</f>
        <v>0</v>
      </c>
      <c r="P4740" s="36">
        <f>IF(C4740="Saliente Nacional",(IFERROR((LIMPIA(K4740,1)),0)),0)</f>
        <v>0</v>
      </c>
      <c r="Q4740" s="36">
        <f>IF(C4740="Saliente Internacional",(IFERROR((LIMPIA(K4740,1)),0)),0)</f>
        <v>0</v>
      </c>
      <c r="R4740" s="36">
        <f t="shared" si="223"/>
        <v>0</v>
      </c>
      <c r="S4740" s="36">
        <f t="shared" si="224"/>
        <v>0</v>
      </c>
    </row>
    <row r="4741" spans="1:19" x14ac:dyDescent="0.25">
      <c r="A4741" s="101">
        <f>'DETALLE DE CONEXIONES'!P4741</f>
        <v>0</v>
      </c>
      <c r="B4741" s="36">
        <f>'DETALLE DE CONEXIONES'!I4741</f>
        <v>0</v>
      </c>
      <c r="C4741" s="36">
        <f>'DETALLE DE CONEXIONES'!BB4741</f>
        <v>0</v>
      </c>
      <c r="D4741" s="36">
        <f>'DETALLE DE CONEXIONES'!E4741</f>
        <v>0</v>
      </c>
      <c r="E4741" s="36">
        <f t="shared" si="222"/>
        <v>1</v>
      </c>
      <c r="F4741" s="36">
        <f>IFERROR(LIMPIA('DETALLE DE CONEXIONES'!N4741,1),0)</f>
        <v>0</v>
      </c>
      <c r="G4741" s="36" t="str">
        <f>LEFT('DETALLE DE CONEXIONES'!BE4741,3)</f>
        <v/>
      </c>
      <c r="H4741" s="36" t="str">
        <f>RIGHT('DETALLE DE CONEXIONES'!AK4741,2)</f>
        <v/>
      </c>
      <c r="I4741" s="36" t="str">
        <f>LEFT('DETALLE DE CONEXIONES'!AK4741,3)</f>
        <v/>
      </c>
      <c r="J4741" s="36" t="str">
        <f>LEFT('DETALLE DE CONEXIONES'!M4741,3)</f>
        <v/>
      </c>
      <c r="K4741" s="36" t="str">
        <f>IF(LEN('DETALLE DE CONEXIONES'!M4741)&lt;12,(RIGHT('DETALLE DE CONEXIONES'!M4741,5)),(RIGHT('DETALLE DE CONEXIONES'!M4741,6)))</f>
        <v/>
      </c>
      <c r="L4741" s="36">
        <f>IF(C4741="Saliente Local",(IFERROR((LIMPIA(J4741,1)),0)),0)</f>
        <v>0</v>
      </c>
      <c r="M4741" s="36">
        <f>IF(C4741="Saliente Nacional",(IFERROR((LIMPIA(J4741,1)),0)),0)</f>
        <v>0</v>
      </c>
      <c r="N4741" s="36">
        <f>IF(C4741="Saliente Internacional",(IFERROR((LIMPIA(J4741,1)),0)),0)</f>
        <v>0</v>
      </c>
      <c r="O4741" s="36">
        <f>IF(C4741="Saliente Local",(IFERROR((LIMPIA(K4741,1)),0)),0)</f>
        <v>0</v>
      </c>
      <c r="P4741" s="36">
        <f>IF(C4741="Saliente Nacional",(IFERROR((LIMPIA(K4741,1)),0)),0)</f>
        <v>0</v>
      </c>
      <c r="Q4741" s="36">
        <f>IF(C4741="Saliente Internacional",(IFERROR((LIMPIA(K4741,1)),0)),0)</f>
        <v>0</v>
      </c>
      <c r="R4741" s="36">
        <f t="shared" si="223"/>
        <v>0</v>
      </c>
      <c r="S4741" s="36">
        <f t="shared" si="224"/>
        <v>0</v>
      </c>
    </row>
    <row r="4742" spans="1:19" x14ac:dyDescent="0.25">
      <c r="A4742" s="101">
        <f>'DETALLE DE CONEXIONES'!P4742</f>
        <v>0</v>
      </c>
      <c r="B4742" s="36">
        <f>'DETALLE DE CONEXIONES'!I4742</f>
        <v>0</v>
      </c>
      <c r="C4742" s="36">
        <f>'DETALLE DE CONEXIONES'!BB4742</f>
        <v>0</v>
      </c>
      <c r="D4742" s="36">
        <f>'DETALLE DE CONEXIONES'!E4742</f>
        <v>0</v>
      </c>
      <c r="E4742" s="36">
        <f t="shared" si="222"/>
        <v>1</v>
      </c>
      <c r="F4742" s="36">
        <f>IFERROR(LIMPIA('DETALLE DE CONEXIONES'!N4742,1),0)</f>
        <v>0</v>
      </c>
      <c r="G4742" s="36" t="str">
        <f>LEFT('DETALLE DE CONEXIONES'!BE4742,3)</f>
        <v/>
      </c>
      <c r="H4742" s="36" t="str">
        <f>RIGHT('DETALLE DE CONEXIONES'!AK4742,2)</f>
        <v/>
      </c>
      <c r="I4742" s="36" t="str">
        <f>LEFT('DETALLE DE CONEXIONES'!AK4742,3)</f>
        <v/>
      </c>
      <c r="J4742" s="36" t="str">
        <f>LEFT('DETALLE DE CONEXIONES'!M4742,3)</f>
        <v/>
      </c>
      <c r="K4742" s="36" t="str">
        <f>IF(LEN('DETALLE DE CONEXIONES'!M4742)&lt;12,(RIGHT('DETALLE DE CONEXIONES'!M4742,5)),(RIGHT('DETALLE DE CONEXIONES'!M4742,6)))</f>
        <v/>
      </c>
      <c r="L4742" s="36">
        <f>IF(C4742="Saliente Local",(IFERROR((LIMPIA(J4742,1)),0)),0)</f>
        <v>0</v>
      </c>
      <c r="M4742" s="36">
        <f>IF(C4742="Saliente Nacional",(IFERROR((LIMPIA(J4742,1)),0)),0)</f>
        <v>0</v>
      </c>
      <c r="N4742" s="36">
        <f>IF(C4742="Saliente Internacional",(IFERROR((LIMPIA(J4742,1)),0)),0)</f>
        <v>0</v>
      </c>
      <c r="O4742" s="36">
        <f>IF(C4742="Saliente Local",(IFERROR((LIMPIA(K4742,1)),0)),0)</f>
        <v>0</v>
      </c>
      <c r="P4742" s="36">
        <f>IF(C4742="Saliente Nacional",(IFERROR((LIMPIA(K4742,1)),0)),0)</f>
        <v>0</v>
      </c>
      <c r="Q4742" s="36">
        <f>IF(C4742="Saliente Internacional",(IFERROR((LIMPIA(K4742,1)),0)),0)</f>
        <v>0</v>
      </c>
      <c r="R4742" s="36">
        <f t="shared" si="223"/>
        <v>0</v>
      </c>
      <c r="S4742" s="36">
        <f t="shared" si="224"/>
        <v>0</v>
      </c>
    </row>
    <row r="4743" spans="1:19" x14ac:dyDescent="0.25">
      <c r="A4743" s="101">
        <f>'DETALLE DE CONEXIONES'!P4743</f>
        <v>0</v>
      </c>
      <c r="B4743" s="36">
        <f>'DETALLE DE CONEXIONES'!I4743</f>
        <v>0</v>
      </c>
      <c r="C4743" s="36">
        <f>'DETALLE DE CONEXIONES'!BB4743</f>
        <v>0</v>
      </c>
      <c r="D4743" s="36">
        <f>'DETALLE DE CONEXIONES'!E4743</f>
        <v>0</v>
      </c>
      <c r="E4743" s="36">
        <f t="shared" si="222"/>
        <v>1</v>
      </c>
      <c r="F4743" s="36">
        <f>IFERROR(LIMPIA('DETALLE DE CONEXIONES'!N4743,1),0)</f>
        <v>0</v>
      </c>
      <c r="G4743" s="36" t="str">
        <f>LEFT('DETALLE DE CONEXIONES'!BE4743,3)</f>
        <v/>
      </c>
      <c r="H4743" s="36" t="str">
        <f>RIGHT('DETALLE DE CONEXIONES'!AK4743,2)</f>
        <v/>
      </c>
      <c r="I4743" s="36" t="str">
        <f>LEFT('DETALLE DE CONEXIONES'!AK4743,3)</f>
        <v/>
      </c>
      <c r="J4743" s="36" t="str">
        <f>LEFT('DETALLE DE CONEXIONES'!M4743,3)</f>
        <v/>
      </c>
      <c r="K4743" s="36" t="str">
        <f>IF(LEN('DETALLE DE CONEXIONES'!M4743)&lt;12,(RIGHT('DETALLE DE CONEXIONES'!M4743,5)),(RIGHT('DETALLE DE CONEXIONES'!M4743,6)))</f>
        <v/>
      </c>
      <c r="L4743" s="36">
        <f>IF(C4743="Saliente Local",(IFERROR((LIMPIA(J4743,1)),0)),0)</f>
        <v>0</v>
      </c>
      <c r="M4743" s="36">
        <f>IF(C4743="Saliente Nacional",(IFERROR((LIMPIA(J4743,1)),0)),0)</f>
        <v>0</v>
      </c>
      <c r="N4743" s="36">
        <f>IF(C4743="Saliente Internacional",(IFERROR((LIMPIA(J4743,1)),0)),0)</f>
        <v>0</v>
      </c>
      <c r="O4743" s="36">
        <f>IF(C4743="Saliente Local",(IFERROR((LIMPIA(K4743,1)),0)),0)</f>
        <v>0</v>
      </c>
      <c r="P4743" s="36">
        <f>IF(C4743="Saliente Nacional",(IFERROR((LIMPIA(K4743,1)),0)),0)</f>
        <v>0</v>
      </c>
      <c r="Q4743" s="36">
        <f>IF(C4743="Saliente Internacional",(IFERROR((LIMPIA(K4743,1)),0)),0)</f>
        <v>0</v>
      </c>
      <c r="R4743" s="36">
        <f t="shared" si="223"/>
        <v>0</v>
      </c>
      <c r="S4743" s="36">
        <f t="shared" si="224"/>
        <v>0</v>
      </c>
    </row>
    <row r="4744" spans="1:19" x14ac:dyDescent="0.25">
      <c r="A4744" s="101">
        <f>'DETALLE DE CONEXIONES'!P4744</f>
        <v>0</v>
      </c>
      <c r="B4744" s="36">
        <f>'DETALLE DE CONEXIONES'!I4744</f>
        <v>0</v>
      </c>
      <c r="C4744" s="36">
        <f>'DETALLE DE CONEXIONES'!BB4744</f>
        <v>0</v>
      </c>
      <c r="D4744" s="36">
        <f>'DETALLE DE CONEXIONES'!E4744</f>
        <v>0</v>
      </c>
      <c r="E4744" s="36">
        <f t="shared" si="222"/>
        <v>1</v>
      </c>
      <c r="F4744" s="36">
        <f>IFERROR(LIMPIA('DETALLE DE CONEXIONES'!N4744,1),0)</f>
        <v>0</v>
      </c>
      <c r="G4744" s="36" t="str">
        <f>LEFT('DETALLE DE CONEXIONES'!BE4744,3)</f>
        <v/>
      </c>
      <c r="H4744" s="36" t="str">
        <f>RIGHT('DETALLE DE CONEXIONES'!AK4744,2)</f>
        <v/>
      </c>
      <c r="I4744" s="36" t="str">
        <f>LEFT('DETALLE DE CONEXIONES'!AK4744,3)</f>
        <v/>
      </c>
      <c r="J4744" s="36" t="str">
        <f>LEFT('DETALLE DE CONEXIONES'!M4744,3)</f>
        <v/>
      </c>
      <c r="K4744" s="36" t="str">
        <f>IF(LEN('DETALLE DE CONEXIONES'!M4744)&lt;12,(RIGHT('DETALLE DE CONEXIONES'!M4744,5)),(RIGHT('DETALLE DE CONEXIONES'!M4744,6)))</f>
        <v/>
      </c>
      <c r="L4744" s="36">
        <f>IF(C4744="Saliente Local",(IFERROR((LIMPIA(J4744,1)),0)),0)</f>
        <v>0</v>
      </c>
      <c r="M4744" s="36">
        <f>IF(C4744="Saliente Nacional",(IFERROR((LIMPIA(J4744,1)),0)),0)</f>
        <v>0</v>
      </c>
      <c r="N4744" s="36">
        <f>IF(C4744="Saliente Internacional",(IFERROR((LIMPIA(J4744,1)),0)),0)</f>
        <v>0</v>
      </c>
      <c r="O4744" s="36">
        <f>IF(C4744="Saliente Local",(IFERROR((LIMPIA(K4744,1)),0)),0)</f>
        <v>0</v>
      </c>
      <c r="P4744" s="36">
        <f>IF(C4744="Saliente Nacional",(IFERROR((LIMPIA(K4744,1)),0)),0)</f>
        <v>0</v>
      </c>
      <c r="Q4744" s="36">
        <f>IF(C4744="Saliente Internacional",(IFERROR((LIMPIA(K4744,1)),0)),0)</f>
        <v>0</v>
      </c>
      <c r="R4744" s="36">
        <f t="shared" si="223"/>
        <v>0</v>
      </c>
      <c r="S4744" s="36">
        <f t="shared" si="224"/>
        <v>0</v>
      </c>
    </row>
    <row r="4745" spans="1:19" x14ac:dyDescent="0.25">
      <c r="A4745" s="101">
        <f>'DETALLE DE CONEXIONES'!P4745</f>
        <v>0</v>
      </c>
      <c r="B4745" s="36">
        <f>'DETALLE DE CONEXIONES'!I4745</f>
        <v>0</v>
      </c>
      <c r="C4745" s="36">
        <f>'DETALLE DE CONEXIONES'!BB4745</f>
        <v>0</v>
      </c>
      <c r="D4745" s="36">
        <f>'DETALLE DE CONEXIONES'!E4745</f>
        <v>0</v>
      </c>
      <c r="E4745" s="36">
        <f t="shared" si="222"/>
        <v>1</v>
      </c>
      <c r="F4745" s="36">
        <f>IFERROR(LIMPIA('DETALLE DE CONEXIONES'!N4745,1),0)</f>
        <v>0</v>
      </c>
      <c r="G4745" s="36" t="str">
        <f>LEFT('DETALLE DE CONEXIONES'!BE4745,3)</f>
        <v/>
      </c>
      <c r="H4745" s="36" t="str">
        <f>RIGHT('DETALLE DE CONEXIONES'!AK4745,2)</f>
        <v/>
      </c>
      <c r="I4745" s="36" t="str">
        <f>LEFT('DETALLE DE CONEXIONES'!AK4745,3)</f>
        <v/>
      </c>
      <c r="J4745" s="36" t="str">
        <f>LEFT('DETALLE DE CONEXIONES'!M4745,3)</f>
        <v/>
      </c>
      <c r="K4745" s="36" t="str">
        <f>IF(LEN('DETALLE DE CONEXIONES'!M4745)&lt;12,(RIGHT('DETALLE DE CONEXIONES'!M4745,5)),(RIGHT('DETALLE DE CONEXIONES'!M4745,6)))</f>
        <v/>
      </c>
      <c r="L4745" s="36">
        <f>IF(C4745="Saliente Local",(IFERROR((LIMPIA(J4745,1)),0)),0)</f>
        <v>0</v>
      </c>
      <c r="M4745" s="36">
        <f>IF(C4745="Saliente Nacional",(IFERROR((LIMPIA(J4745,1)),0)),0)</f>
        <v>0</v>
      </c>
      <c r="N4745" s="36">
        <f>IF(C4745="Saliente Internacional",(IFERROR((LIMPIA(J4745,1)),0)),0)</f>
        <v>0</v>
      </c>
      <c r="O4745" s="36">
        <f>IF(C4745="Saliente Local",(IFERROR((LIMPIA(K4745,1)),0)),0)</f>
        <v>0</v>
      </c>
      <c r="P4745" s="36">
        <f>IF(C4745="Saliente Nacional",(IFERROR((LIMPIA(K4745,1)),0)),0)</f>
        <v>0</v>
      </c>
      <c r="Q4745" s="36">
        <f>IF(C4745="Saliente Internacional",(IFERROR((LIMPIA(K4745,1)),0)),0)</f>
        <v>0</v>
      </c>
      <c r="R4745" s="36">
        <f t="shared" si="223"/>
        <v>0</v>
      </c>
      <c r="S4745" s="36">
        <f t="shared" si="224"/>
        <v>0</v>
      </c>
    </row>
    <row r="4746" spans="1:19" x14ac:dyDescent="0.25">
      <c r="A4746" s="101">
        <f>'DETALLE DE CONEXIONES'!P4746</f>
        <v>0</v>
      </c>
      <c r="B4746" s="36">
        <f>'DETALLE DE CONEXIONES'!I4746</f>
        <v>0</v>
      </c>
      <c r="C4746" s="36">
        <f>'DETALLE DE CONEXIONES'!BB4746</f>
        <v>0</v>
      </c>
      <c r="D4746" s="36">
        <f>'DETALLE DE CONEXIONES'!E4746</f>
        <v>0</v>
      </c>
      <c r="E4746" s="36">
        <f t="shared" si="222"/>
        <v>1</v>
      </c>
      <c r="F4746" s="36">
        <f>IFERROR(LIMPIA('DETALLE DE CONEXIONES'!N4746,1),0)</f>
        <v>0</v>
      </c>
      <c r="G4746" s="36" t="str">
        <f>LEFT('DETALLE DE CONEXIONES'!BE4746,3)</f>
        <v/>
      </c>
      <c r="H4746" s="36" t="str">
        <f>RIGHT('DETALLE DE CONEXIONES'!AK4746,2)</f>
        <v/>
      </c>
      <c r="I4746" s="36" t="str">
        <f>LEFT('DETALLE DE CONEXIONES'!AK4746,3)</f>
        <v/>
      </c>
      <c r="J4746" s="36" t="str">
        <f>LEFT('DETALLE DE CONEXIONES'!M4746,3)</f>
        <v/>
      </c>
      <c r="K4746" s="36" t="str">
        <f>IF(LEN('DETALLE DE CONEXIONES'!M4746)&lt;12,(RIGHT('DETALLE DE CONEXIONES'!M4746,5)),(RIGHT('DETALLE DE CONEXIONES'!M4746,6)))</f>
        <v/>
      </c>
      <c r="L4746" s="36">
        <f>IF(C4746="Saliente Local",(IFERROR((LIMPIA(J4746,1)),0)),0)</f>
        <v>0</v>
      </c>
      <c r="M4746" s="36">
        <f>IF(C4746="Saliente Nacional",(IFERROR((LIMPIA(J4746,1)),0)),0)</f>
        <v>0</v>
      </c>
      <c r="N4746" s="36">
        <f>IF(C4746="Saliente Internacional",(IFERROR((LIMPIA(J4746,1)),0)),0)</f>
        <v>0</v>
      </c>
      <c r="O4746" s="36">
        <f>IF(C4746="Saliente Local",(IFERROR((LIMPIA(K4746,1)),0)),0)</f>
        <v>0</v>
      </c>
      <c r="P4746" s="36">
        <f>IF(C4746="Saliente Nacional",(IFERROR((LIMPIA(K4746,1)),0)),0)</f>
        <v>0</v>
      </c>
      <c r="Q4746" s="36">
        <f>IF(C4746="Saliente Internacional",(IFERROR((LIMPIA(K4746,1)),0)),0)</f>
        <v>0</v>
      </c>
      <c r="R4746" s="36">
        <f t="shared" si="223"/>
        <v>0</v>
      </c>
      <c r="S4746" s="36">
        <f t="shared" si="224"/>
        <v>0</v>
      </c>
    </row>
    <row r="4747" spans="1:19" x14ac:dyDescent="0.25">
      <c r="A4747" s="101">
        <f>'DETALLE DE CONEXIONES'!P4747</f>
        <v>0</v>
      </c>
      <c r="B4747" s="36">
        <f>'DETALLE DE CONEXIONES'!I4747</f>
        <v>0</v>
      </c>
      <c r="C4747" s="36">
        <f>'DETALLE DE CONEXIONES'!BB4747</f>
        <v>0</v>
      </c>
      <c r="D4747" s="36">
        <f>'DETALLE DE CONEXIONES'!E4747</f>
        <v>0</v>
      </c>
      <c r="E4747" s="36">
        <f t="shared" si="222"/>
        <v>1</v>
      </c>
      <c r="F4747" s="36">
        <f>IFERROR(LIMPIA('DETALLE DE CONEXIONES'!N4747,1),0)</f>
        <v>0</v>
      </c>
      <c r="G4747" s="36" t="str">
        <f>LEFT('DETALLE DE CONEXIONES'!BE4747,3)</f>
        <v/>
      </c>
      <c r="H4747" s="36" t="str">
        <f>RIGHT('DETALLE DE CONEXIONES'!AK4747,2)</f>
        <v/>
      </c>
      <c r="I4747" s="36" t="str">
        <f>LEFT('DETALLE DE CONEXIONES'!AK4747,3)</f>
        <v/>
      </c>
      <c r="J4747" s="36" t="str">
        <f>LEFT('DETALLE DE CONEXIONES'!M4747,3)</f>
        <v/>
      </c>
      <c r="K4747" s="36" t="str">
        <f>IF(LEN('DETALLE DE CONEXIONES'!M4747)&lt;12,(RIGHT('DETALLE DE CONEXIONES'!M4747,5)),(RIGHT('DETALLE DE CONEXIONES'!M4747,6)))</f>
        <v/>
      </c>
      <c r="L4747" s="36">
        <f>IF(C4747="Saliente Local",(IFERROR((LIMPIA(J4747,1)),0)),0)</f>
        <v>0</v>
      </c>
      <c r="M4747" s="36">
        <f>IF(C4747="Saliente Nacional",(IFERROR((LIMPIA(J4747,1)),0)),0)</f>
        <v>0</v>
      </c>
      <c r="N4747" s="36">
        <f>IF(C4747="Saliente Internacional",(IFERROR((LIMPIA(J4747,1)),0)),0)</f>
        <v>0</v>
      </c>
      <c r="O4747" s="36">
        <f>IF(C4747="Saliente Local",(IFERROR((LIMPIA(K4747,1)),0)),0)</f>
        <v>0</v>
      </c>
      <c r="P4747" s="36">
        <f>IF(C4747="Saliente Nacional",(IFERROR((LIMPIA(K4747,1)),0)),0)</f>
        <v>0</v>
      </c>
      <c r="Q4747" s="36">
        <f>IF(C4747="Saliente Internacional",(IFERROR((LIMPIA(K4747,1)),0)),0)</f>
        <v>0</v>
      </c>
      <c r="R4747" s="36">
        <f t="shared" si="223"/>
        <v>0</v>
      </c>
      <c r="S4747" s="36">
        <f t="shared" si="224"/>
        <v>0</v>
      </c>
    </row>
    <row r="4748" spans="1:19" x14ac:dyDescent="0.25">
      <c r="A4748" s="101">
        <f>'DETALLE DE CONEXIONES'!P4748</f>
        <v>0</v>
      </c>
      <c r="B4748" s="36">
        <f>'DETALLE DE CONEXIONES'!I4748</f>
        <v>0</v>
      </c>
      <c r="C4748" s="36">
        <f>'DETALLE DE CONEXIONES'!BB4748</f>
        <v>0</v>
      </c>
      <c r="D4748" s="36">
        <f>'DETALLE DE CONEXIONES'!E4748</f>
        <v>0</v>
      </c>
      <c r="E4748" s="36">
        <f t="shared" si="222"/>
        <v>1</v>
      </c>
      <c r="F4748" s="36">
        <f>IFERROR(LIMPIA('DETALLE DE CONEXIONES'!N4748,1),0)</f>
        <v>0</v>
      </c>
      <c r="G4748" s="36" t="str">
        <f>LEFT('DETALLE DE CONEXIONES'!BE4748,3)</f>
        <v/>
      </c>
      <c r="H4748" s="36" t="str">
        <f>RIGHT('DETALLE DE CONEXIONES'!AK4748,2)</f>
        <v/>
      </c>
      <c r="I4748" s="36" t="str">
        <f>LEFT('DETALLE DE CONEXIONES'!AK4748,3)</f>
        <v/>
      </c>
      <c r="J4748" s="36" t="str">
        <f>LEFT('DETALLE DE CONEXIONES'!M4748,3)</f>
        <v/>
      </c>
      <c r="K4748" s="36" t="str">
        <f>IF(LEN('DETALLE DE CONEXIONES'!M4748)&lt;12,(RIGHT('DETALLE DE CONEXIONES'!M4748,5)),(RIGHT('DETALLE DE CONEXIONES'!M4748,6)))</f>
        <v/>
      </c>
      <c r="L4748" s="36">
        <f>IF(C4748="Saliente Local",(IFERROR((LIMPIA(J4748,1)),0)),0)</f>
        <v>0</v>
      </c>
      <c r="M4748" s="36">
        <f>IF(C4748="Saliente Nacional",(IFERROR((LIMPIA(J4748,1)),0)),0)</f>
        <v>0</v>
      </c>
      <c r="N4748" s="36">
        <f>IF(C4748="Saliente Internacional",(IFERROR((LIMPIA(J4748,1)),0)),0)</f>
        <v>0</v>
      </c>
      <c r="O4748" s="36">
        <f>IF(C4748="Saliente Local",(IFERROR((LIMPIA(K4748,1)),0)),0)</f>
        <v>0</v>
      </c>
      <c r="P4748" s="36">
        <f>IF(C4748="Saliente Nacional",(IFERROR((LIMPIA(K4748,1)),0)),0)</f>
        <v>0</v>
      </c>
      <c r="Q4748" s="36">
        <f>IF(C4748="Saliente Internacional",(IFERROR((LIMPIA(K4748,1)),0)),0)</f>
        <v>0</v>
      </c>
      <c r="R4748" s="36">
        <f t="shared" si="223"/>
        <v>0</v>
      </c>
      <c r="S4748" s="36">
        <f t="shared" si="224"/>
        <v>0</v>
      </c>
    </row>
    <row r="4749" spans="1:19" x14ac:dyDescent="0.25">
      <c r="A4749" s="101">
        <f>'DETALLE DE CONEXIONES'!P4749</f>
        <v>0</v>
      </c>
      <c r="B4749" s="36">
        <f>'DETALLE DE CONEXIONES'!I4749</f>
        <v>0</v>
      </c>
      <c r="C4749" s="36">
        <f>'DETALLE DE CONEXIONES'!BB4749</f>
        <v>0</v>
      </c>
      <c r="D4749" s="36">
        <f>'DETALLE DE CONEXIONES'!E4749</f>
        <v>0</v>
      </c>
      <c r="E4749" s="36">
        <f t="shared" si="222"/>
        <v>1</v>
      </c>
      <c r="F4749" s="36">
        <f>IFERROR(LIMPIA('DETALLE DE CONEXIONES'!N4749,1),0)</f>
        <v>0</v>
      </c>
      <c r="G4749" s="36" t="str">
        <f>LEFT('DETALLE DE CONEXIONES'!BE4749,3)</f>
        <v/>
      </c>
      <c r="H4749" s="36" t="str">
        <f>RIGHT('DETALLE DE CONEXIONES'!AK4749,2)</f>
        <v/>
      </c>
      <c r="I4749" s="36" t="str">
        <f>LEFT('DETALLE DE CONEXIONES'!AK4749,3)</f>
        <v/>
      </c>
      <c r="J4749" s="36" t="str">
        <f>LEFT('DETALLE DE CONEXIONES'!M4749,3)</f>
        <v/>
      </c>
      <c r="K4749" s="36" t="str">
        <f>IF(LEN('DETALLE DE CONEXIONES'!M4749)&lt;12,(RIGHT('DETALLE DE CONEXIONES'!M4749,5)),(RIGHT('DETALLE DE CONEXIONES'!M4749,6)))</f>
        <v/>
      </c>
      <c r="L4749" s="36">
        <f>IF(C4749="Saliente Local",(IFERROR((LIMPIA(J4749,1)),0)),0)</f>
        <v>0</v>
      </c>
      <c r="M4749" s="36">
        <f>IF(C4749="Saliente Nacional",(IFERROR((LIMPIA(J4749,1)),0)),0)</f>
        <v>0</v>
      </c>
      <c r="N4749" s="36">
        <f>IF(C4749="Saliente Internacional",(IFERROR((LIMPIA(J4749,1)),0)),0)</f>
        <v>0</v>
      </c>
      <c r="O4749" s="36">
        <f>IF(C4749="Saliente Local",(IFERROR((LIMPIA(K4749,1)),0)),0)</f>
        <v>0</v>
      </c>
      <c r="P4749" s="36">
        <f>IF(C4749="Saliente Nacional",(IFERROR((LIMPIA(K4749,1)),0)),0)</f>
        <v>0</v>
      </c>
      <c r="Q4749" s="36">
        <f>IF(C4749="Saliente Internacional",(IFERROR((LIMPIA(K4749,1)),0)),0)</f>
        <v>0</v>
      </c>
      <c r="R4749" s="36">
        <f t="shared" si="223"/>
        <v>0</v>
      </c>
      <c r="S4749" s="36">
        <f t="shared" si="224"/>
        <v>0</v>
      </c>
    </row>
    <row r="4750" spans="1:19" x14ac:dyDescent="0.25">
      <c r="A4750" s="101">
        <f>'DETALLE DE CONEXIONES'!P4750</f>
        <v>0</v>
      </c>
      <c r="B4750" s="36">
        <f>'DETALLE DE CONEXIONES'!I4750</f>
        <v>0</v>
      </c>
      <c r="C4750" s="36">
        <f>'DETALLE DE CONEXIONES'!BB4750</f>
        <v>0</v>
      </c>
      <c r="D4750" s="36">
        <f>'DETALLE DE CONEXIONES'!E4750</f>
        <v>0</v>
      </c>
      <c r="E4750" s="36">
        <f t="shared" si="222"/>
        <v>1</v>
      </c>
      <c r="F4750" s="36">
        <f>IFERROR(LIMPIA('DETALLE DE CONEXIONES'!N4750,1),0)</f>
        <v>0</v>
      </c>
      <c r="G4750" s="36" t="str">
        <f>LEFT('DETALLE DE CONEXIONES'!BE4750,3)</f>
        <v/>
      </c>
      <c r="H4750" s="36" t="str">
        <f>RIGHT('DETALLE DE CONEXIONES'!AK4750,2)</f>
        <v/>
      </c>
      <c r="I4750" s="36" t="str">
        <f>LEFT('DETALLE DE CONEXIONES'!AK4750,3)</f>
        <v/>
      </c>
      <c r="J4750" s="36" t="str">
        <f>LEFT('DETALLE DE CONEXIONES'!M4750,3)</f>
        <v/>
      </c>
      <c r="K4750" s="36" t="str">
        <f>IF(LEN('DETALLE DE CONEXIONES'!M4750)&lt;12,(RIGHT('DETALLE DE CONEXIONES'!M4750,5)),(RIGHT('DETALLE DE CONEXIONES'!M4750,6)))</f>
        <v/>
      </c>
      <c r="L4750" s="36">
        <f>IF(C4750="Saliente Local",(IFERROR((LIMPIA(J4750,1)),0)),0)</f>
        <v>0</v>
      </c>
      <c r="M4750" s="36">
        <f>IF(C4750="Saliente Nacional",(IFERROR((LIMPIA(J4750,1)),0)),0)</f>
        <v>0</v>
      </c>
      <c r="N4750" s="36">
        <f>IF(C4750="Saliente Internacional",(IFERROR((LIMPIA(J4750,1)),0)),0)</f>
        <v>0</v>
      </c>
      <c r="O4750" s="36">
        <f>IF(C4750="Saliente Local",(IFERROR((LIMPIA(K4750,1)),0)),0)</f>
        <v>0</v>
      </c>
      <c r="P4750" s="36">
        <f>IF(C4750="Saliente Nacional",(IFERROR((LIMPIA(K4750,1)),0)),0)</f>
        <v>0</v>
      </c>
      <c r="Q4750" s="36">
        <f>IF(C4750="Saliente Internacional",(IFERROR((LIMPIA(K4750,1)),0)),0)</f>
        <v>0</v>
      </c>
      <c r="R4750" s="36">
        <f t="shared" si="223"/>
        <v>0</v>
      </c>
      <c r="S4750" s="36">
        <f t="shared" si="224"/>
        <v>0</v>
      </c>
    </row>
    <row r="4751" spans="1:19" x14ac:dyDescent="0.25">
      <c r="A4751" s="101">
        <f>'DETALLE DE CONEXIONES'!P4751</f>
        <v>0</v>
      </c>
      <c r="B4751" s="36">
        <f>'DETALLE DE CONEXIONES'!I4751</f>
        <v>0</v>
      </c>
      <c r="C4751" s="36">
        <f>'DETALLE DE CONEXIONES'!BB4751</f>
        <v>0</v>
      </c>
      <c r="D4751" s="36">
        <f>'DETALLE DE CONEXIONES'!E4751</f>
        <v>0</v>
      </c>
      <c r="E4751" s="36">
        <f t="shared" si="222"/>
        <v>1</v>
      </c>
      <c r="F4751" s="36">
        <f>IFERROR(LIMPIA('DETALLE DE CONEXIONES'!N4751,1),0)</f>
        <v>0</v>
      </c>
      <c r="G4751" s="36" t="str">
        <f>LEFT('DETALLE DE CONEXIONES'!BE4751,3)</f>
        <v/>
      </c>
      <c r="H4751" s="36" t="str">
        <f>RIGHT('DETALLE DE CONEXIONES'!AK4751,2)</f>
        <v/>
      </c>
      <c r="I4751" s="36" t="str">
        <f>LEFT('DETALLE DE CONEXIONES'!AK4751,3)</f>
        <v/>
      </c>
      <c r="J4751" s="36" t="str">
        <f>LEFT('DETALLE DE CONEXIONES'!M4751,3)</f>
        <v/>
      </c>
      <c r="K4751" s="36" t="str">
        <f>IF(LEN('DETALLE DE CONEXIONES'!M4751)&lt;12,(RIGHT('DETALLE DE CONEXIONES'!M4751,5)),(RIGHT('DETALLE DE CONEXIONES'!M4751,6)))</f>
        <v/>
      </c>
      <c r="L4751" s="36">
        <f>IF(C4751="Saliente Local",(IFERROR((LIMPIA(J4751,1)),0)),0)</f>
        <v>0</v>
      </c>
      <c r="M4751" s="36">
        <f>IF(C4751="Saliente Nacional",(IFERROR((LIMPIA(J4751,1)),0)),0)</f>
        <v>0</v>
      </c>
      <c r="N4751" s="36">
        <f>IF(C4751="Saliente Internacional",(IFERROR((LIMPIA(J4751,1)),0)),0)</f>
        <v>0</v>
      </c>
      <c r="O4751" s="36">
        <f>IF(C4751="Saliente Local",(IFERROR((LIMPIA(K4751,1)),0)),0)</f>
        <v>0</v>
      </c>
      <c r="P4751" s="36">
        <f>IF(C4751="Saliente Nacional",(IFERROR((LIMPIA(K4751,1)),0)),0)</f>
        <v>0</v>
      </c>
      <c r="Q4751" s="36">
        <f>IF(C4751="Saliente Internacional",(IFERROR((LIMPIA(K4751,1)),0)),0)</f>
        <v>0</v>
      </c>
      <c r="R4751" s="36">
        <f t="shared" si="223"/>
        <v>0</v>
      </c>
      <c r="S4751" s="36">
        <f t="shared" si="224"/>
        <v>0</v>
      </c>
    </row>
    <row r="4752" spans="1:19" x14ac:dyDescent="0.25">
      <c r="A4752" s="101">
        <f>'DETALLE DE CONEXIONES'!P4752</f>
        <v>0</v>
      </c>
      <c r="B4752" s="36">
        <f>'DETALLE DE CONEXIONES'!I4752</f>
        <v>0</v>
      </c>
      <c r="C4752" s="36">
        <f>'DETALLE DE CONEXIONES'!BB4752</f>
        <v>0</v>
      </c>
      <c r="D4752" s="36">
        <f>'DETALLE DE CONEXIONES'!E4752</f>
        <v>0</v>
      </c>
      <c r="E4752" s="36">
        <f t="shared" si="222"/>
        <v>1</v>
      </c>
      <c r="F4752" s="36">
        <f>IFERROR(LIMPIA('DETALLE DE CONEXIONES'!N4752,1),0)</f>
        <v>0</v>
      </c>
      <c r="G4752" s="36" t="str">
        <f>LEFT('DETALLE DE CONEXIONES'!BE4752,3)</f>
        <v/>
      </c>
      <c r="H4752" s="36" t="str">
        <f>RIGHT('DETALLE DE CONEXIONES'!AK4752,2)</f>
        <v/>
      </c>
      <c r="I4752" s="36" t="str">
        <f>LEFT('DETALLE DE CONEXIONES'!AK4752,3)</f>
        <v/>
      </c>
      <c r="J4752" s="36" t="str">
        <f>LEFT('DETALLE DE CONEXIONES'!M4752,3)</f>
        <v/>
      </c>
      <c r="K4752" s="36" t="str">
        <f>IF(LEN('DETALLE DE CONEXIONES'!M4752)&lt;12,(RIGHT('DETALLE DE CONEXIONES'!M4752,5)),(RIGHT('DETALLE DE CONEXIONES'!M4752,6)))</f>
        <v/>
      </c>
      <c r="L4752" s="36">
        <f>IF(C4752="Saliente Local",(IFERROR((LIMPIA(J4752,1)),0)),0)</f>
        <v>0</v>
      </c>
      <c r="M4752" s="36">
        <f>IF(C4752="Saliente Nacional",(IFERROR((LIMPIA(J4752,1)),0)),0)</f>
        <v>0</v>
      </c>
      <c r="N4752" s="36">
        <f>IF(C4752="Saliente Internacional",(IFERROR((LIMPIA(J4752,1)),0)),0)</f>
        <v>0</v>
      </c>
      <c r="O4752" s="36">
        <f>IF(C4752="Saliente Local",(IFERROR((LIMPIA(K4752,1)),0)),0)</f>
        <v>0</v>
      </c>
      <c r="P4752" s="36">
        <f>IF(C4752="Saliente Nacional",(IFERROR((LIMPIA(K4752,1)),0)),0)</f>
        <v>0</v>
      </c>
      <c r="Q4752" s="36">
        <f>IF(C4752="Saliente Internacional",(IFERROR((LIMPIA(K4752,1)),0)),0)</f>
        <v>0</v>
      </c>
      <c r="R4752" s="36">
        <f t="shared" si="223"/>
        <v>0</v>
      </c>
      <c r="S4752" s="36">
        <f t="shared" si="224"/>
        <v>0</v>
      </c>
    </row>
    <row r="4753" spans="1:19" x14ac:dyDescent="0.25">
      <c r="A4753" s="101">
        <f>'DETALLE DE CONEXIONES'!P4753</f>
        <v>0</v>
      </c>
      <c r="B4753" s="36">
        <f>'DETALLE DE CONEXIONES'!I4753</f>
        <v>0</v>
      </c>
      <c r="C4753" s="36">
        <f>'DETALLE DE CONEXIONES'!BB4753</f>
        <v>0</v>
      </c>
      <c r="D4753" s="36">
        <f>'DETALLE DE CONEXIONES'!E4753</f>
        <v>0</v>
      </c>
      <c r="E4753" s="36">
        <f t="shared" si="222"/>
        <v>1</v>
      </c>
      <c r="F4753" s="36">
        <f>IFERROR(LIMPIA('DETALLE DE CONEXIONES'!N4753,1),0)</f>
        <v>0</v>
      </c>
      <c r="G4753" s="36" t="str">
        <f>LEFT('DETALLE DE CONEXIONES'!BE4753,3)</f>
        <v/>
      </c>
      <c r="H4753" s="36" t="str">
        <f>RIGHT('DETALLE DE CONEXIONES'!AK4753,2)</f>
        <v/>
      </c>
      <c r="I4753" s="36" t="str">
        <f>LEFT('DETALLE DE CONEXIONES'!AK4753,3)</f>
        <v/>
      </c>
      <c r="J4753" s="36" t="str">
        <f>LEFT('DETALLE DE CONEXIONES'!M4753,3)</f>
        <v/>
      </c>
      <c r="K4753" s="36" t="str">
        <f>IF(LEN('DETALLE DE CONEXIONES'!M4753)&lt;12,(RIGHT('DETALLE DE CONEXIONES'!M4753,5)),(RIGHT('DETALLE DE CONEXIONES'!M4753,6)))</f>
        <v/>
      </c>
      <c r="L4753" s="36">
        <f>IF(C4753="Saliente Local",(IFERROR((LIMPIA(J4753,1)),0)),0)</f>
        <v>0</v>
      </c>
      <c r="M4753" s="36">
        <f>IF(C4753="Saliente Nacional",(IFERROR((LIMPIA(J4753,1)),0)),0)</f>
        <v>0</v>
      </c>
      <c r="N4753" s="36">
        <f>IF(C4753="Saliente Internacional",(IFERROR((LIMPIA(J4753,1)),0)),0)</f>
        <v>0</v>
      </c>
      <c r="O4753" s="36">
        <f>IF(C4753="Saliente Local",(IFERROR((LIMPIA(K4753,1)),0)),0)</f>
        <v>0</v>
      </c>
      <c r="P4753" s="36">
        <f>IF(C4753="Saliente Nacional",(IFERROR((LIMPIA(K4753,1)),0)),0)</f>
        <v>0</v>
      </c>
      <c r="Q4753" s="36">
        <f>IF(C4753="Saliente Internacional",(IFERROR((LIMPIA(K4753,1)),0)),0)</f>
        <v>0</v>
      </c>
      <c r="R4753" s="36">
        <f t="shared" si="223"/>
        <v>0</v>
      </c>
      <c r="S4753" s="36">
        <f t="shared" si="224"/>
        <v>0</v>
      </c>
    </row>
    <row r="4754" spans="1:19" x14ac:dyDescent="0.25">
      <c r="A4754" s="101">
        <f>'DETALLE DE CONEXIONES'!P4754</f>
        <v>0</v>
      </c>
      <c r="B4754" s="36">
        <f>'DETALLE DE CONEXIONES'!I4754</f>
        <v>0</v>
      </c>
      <c r="C4754" s="36">
        <f>'DETALLE DE CONEXIONES'!BB4754</f>
        <v>0</v>
      </c>
      <c r="D4754" s="36">
        <f>'DETALLE DE CONEXIONES'!E4754</f>
        <v>0</v>
      </c>
      <c r="E4754" s="36">
        <f t="shared" si="222"/>
        <v>1</v>
      </c>
      <c r="F4754" s="36">
        <f>IFERROR(LIMPIA('DETALLE DE CONEXIONES'!N4754,1),0)</f>
        <v>0</v>
      </c>
      <c r="G4754" s="36" t="str">
        <f>LEFT('DETALLE DE CONEXIONES'!BE4754,3)</f>
        <v/>
      </c>
      <c r="H4754" s="36" t="str">
        <f>RIGHT('DETALLE DE CONEXIONES'!AK4754,2)</f>
        <v/>
      </c>
      <c r="I4754" s="36" t="str">
        <f>LEFT('DETALLE DE CONEXIONES'!AK4754,3)</f>
        <v/>
      </c>
      <c r="J4754" s="36" t="str">
        <f>LEFT('DETALLE DE CONEXIONES'!M4754,3)</f>
        <v/>
      </c>
      <c r="K4754" s="36" t="str">
        <f>IF(LEN('DETALLE DE CONEXIONES'!M4754)&lt;12,(RIGHT('DETALLE DE CONEXIONES'!M4754,5)),(RIGHT('DETALLE DE CONEXIONES'!M4754,6)))</f>
        <v/>
      </c>
      <c r="L4754" s="36">
        <f>IF(C4754="Saliente Local",(IFERROR((LIMPIA(J4754,1)),0)),0)</f>
        <v>0</v>
      </c>
      <c r="M4754" s="36">
        <f>IF(C4754="Saliente Nacional",(IFERROR((LIMPIA(J4754,1)),0)),0)</f>
        <v>0</v>
      </c>
      <c r="N4754" s="36">
        <f>IF(C4754="Saliente Internacional",(IFERROR((LIMPIA(J4754,1)),0)),0)</f>
        <v>0</v>
      </c>
      <c r="O4754" s="36">
        <f>IF(C4754="Saliente Local",(IFERROR((LIMPIA(K4754,1)),0)),0)</f>
        <v>0</v>
      </c>
      <c r="P4754" s="36">
        <f>IF(C4754="Saliente Nacional",(IFERROR((LIMPIA(K4754,1)),0)),0)</f>
        <v>0</v>
      </c>
      <c r="Q4754" s="36">
        <f>IF(C4754="Saliente Internacional",(IFERROR((LIMPIA(K4754,1)),0)),0)</f>
        <v>0</v>
      </c>
      <c r="R4754" s="36">
        <f t="shared" si="223"/>
        <v>0</v>
      </c>
      <c r="S4754" s="36">
        <f t="shared" si="224"/>
        <v>0</v>
      </c>
    </row>
    <row r="4755" spans="1:19" x14ac:dyDescent="0.25">
      <c r="A4755" s="101">
        <f>'DETALLE DE CONEXIONES'!P4755</f>
        <v>0</v>
      </c>
      <c r="B4755" s="36">
        <f>'DETALLE DE CONEXIONES'!I4755</f>
        <v>0</v>
      </c>
      <c r="C4755" s="36">
        <f>'DETALLE DE CONEXIONES'!BB4755</f>
        <v>0</v>
      </c>
      <c r="D4755" s="36">
        <f>'DETALLE DE CONEXIONES'!E4755</f>
        <v>0</v>
      </c>
      <c r="E4755" s="36">
        <f t="shared" si="222"/>
        <v>1</v>
      </c>
      <c r="F4755" s="36">
        <f>IFERROR(LIMPIA('DETALLE DE CONEXIONES'!N4755,1),0)</f>
        <v>0</v>
      </c>
      <c r="G4755" s="36" t="str">
        <f>LEFT('DETALLE DE CONEXIONES'!BE4755,3)</f>
        <v/>
      </c>
      <c r="H4755" s="36" t="str">
        <f>RIGHT('DETALLE DE CONEXIONES'!AK4755,2)</f>
        <v/>
      </c>
      <c r="I4755" s="36" t="str">
        <f>LEFT('DETALLE DE CONEXIONES'!AK4755,3)</f>
        <v/>
      </c>
      <c r="J4755" s="36" t="str">
        <f>LEFT('DETALLE DE CONEXIONES'!M4755,3)</f>
        <v/>
      </c>
      <c r="K4755" s="36" t="str">
        <f>IF(LEN('DETALLE DE CONEXIONES'!M4755)&lt;12,(RIGHT('DETALLE DE CONEXIONES'!M4755,5)),(RIGHT('DETALLE DE CONEXIONES'!M4755,6)))</f>
        <v/>
      </c>
      <c r="L4755" s="36">
        <f>IF(C4755="Saliente Local",(IFERROR((LIMPIA(J4755,1)),0)),0)</f>
        <v>0</v>
      </c>
      <c r="M4755" s="36">
        <f>IF(C4755="Saliente Nacional",(IFERROR((LIMPIA(J4755,1)),0)),0)</f>
        <v>0</v>
      </c>
      <c r="N4755" s="36">
        <f>IF(C4755="Saliente Internacional",(IFERROR((LIMPIA(J4755,1)),0)),0)</f>
        <v>0</v>
      </c>
      <c r="O4755" s="36">
        <f>IF(C4755="Saliente Local",(IFERROR((LIMPIA(K4755,1)),0)),0)</f>
        <v>0</v>
      </c>
      <c r="P4755" s="36">
        <f>IF(C4755="Saliente Nacional",(IFERROR((LIMPIA(K4755,1)),0)),0)</f>
        <v>0</v>
      </c>
      <c r="Q4755" s="36">
        <f>IF(C4755="Saliente Internacional",(IFERROR((LIMPIA(K4755,1)),0)),0)</f>
        <v>0</v>
      </c>
      <c r="R4755" s="36">
        <f t="shared" si="223"/>
        <v>0</v>
      </c>
      <c r="S4755" s="36">
        <f t="shared" si="224"/>
        <v>0</v>
      </c>
    </row>
    <row r="4756" spans="1:19" x14ac:dyDescent="0.25">
      <c r="A4756" s="101">
        <f>'DETALLE DE CONEXIONES'!P4756</f>
        <v>0</v>
      </c>
      <c r="B4756" s="36">
        <f>'DETALLE DE CONEXIONES'!I4756</f>
        <v>0</v>
      </c>
      <c r="C4756" s="36">
        <f>'DETALLE DE CONEXIONES'!BB4756</f>
        <v>0</v>
      </c>
      <c r="D4756" s="36">
        <f>'DETALLE DE CONEXIONES'!E4756</f>
        <v>0</v>
      </c>
      <c r="E4756" s="36">
        <f t="shared" si="222"/>
        <v>1</v>
      </c>
      <c r="F4756" s="36">
        <f>IFERROR(LIMPIA('DETALLE DE CONEXIONES'!N4756,1),0)</f>
        <v>0</v>
      </c>
      <c r="G4756" s="36" t="str">
        <f>LEFT('DETALLE DE CONEXIONES'!BE4756,3)</f>
        <v/>
      </c>
      <c r="H4756" s="36" t="str">
        <f>RIGHT('DETALLE DE CONEXIONES'!AK4756,2)</f>
        <v/>
      </c>
      <c r="I4756" s="36" t="str">
        <f>LEFT('DETALLE DE CONEXIONES'!AK4756,3)</f>
        <v/>
      </c>
      <c r="J4756" s="36" t="str">
        <f>LEFT('DETALLE DE CONEXIONES'!M4756,3)</f>
        <v/>
      </c>
      <c r="K4756" s="36" t="str">
        <f>IF(LEN('DETALLE DE CONEXIONES'!M4756)&lt;12,(RIGHT('DETALLE DE CONEXIONES'!M4756,5)),(RIGHT('DETALLE DE CONEXIONES'!M4756,6)))</f>
        <v/>
      </c>
      <c r="L4756" s="36">
        <f>IF(C4756="Saliente Local",(IFERROR((LIMPIA(J4756,1)),0)),0)</f>
        <v>0</v>
      </c>
      <c r="M4756" s="36">
        <f>IF(C4756="Saliente Nacional",(IFERROR((LIMPIA(J4756,1)),0)),0)</f>
        <v>0</v>
      </c>
      <c r="N4756" s="36">
        <f>IF(C4756="Saliente Internacional",(IFERROR((LIMPIA(J4756,1)),0)),0)</f>
        <v>0</v>
      </c>
      <c r="O4756" s="36">
        <f>IF(C4756="Saliente Local",(IFERROR((LIMPIA(K4756,1)),0)),0)</f>
        <v>0</v>
      </c>
      <c r="P4756" s="36">
        <f>IF(C4756="Saliente Nacional",(IFERROR((LIMPIA(K4756,1)),0)),0)</f>
        <v>0</v>
      </c>
      <c r="Q4756" s="36">
        <f>IF(C4756="Saliente Internacional",(IFERROR((LIMPIA(K4756,1)),0)),0)</f>
        <v>0</v>
      </c>
      <c r="R4756" s="36">
        <f t="shared" si="223"/>
        <v>0</v>
      </c>
      <c r="S4756" s="36">
        <f t="shared" si="224"/>
        <v>0</v>
      </c>
    </row>
    <row r="4757" spans="1:19" x14ac:dyDescent="0.25">
      <c r="A4757" s="101">
        <f>'DETALLE DE CONEXIONES'!P4757</f>
        <v>0</v>
      </c>
      <c r="B4757" s="36">
        <f>'DETALLE DE CONEXIONES'!I4757</f>
        <v>0</v>
      </c>
      <c r="C4757" s="36">
        <f>'DETALLE DE CONEXIONES'!BB4757</f>
        <v>0</v>
      </c>
      <c r="D4757" s="36">
        <f>'DETALLE DE CONEXIONES'!E4757</f>
        <v>0</v>
      </c>
      <c r="E4757" s="36">
        <f t="shared" si="222"/>
        <v>1</v>
      </c>
      <c r="F4757" s="36">
        <f>IFERROR(LIMPIA('DETALLE DE CONEXIONES'!N4757,1),0)</f>
        <v>0</v>
      </c>
      <c r="G4757" s="36" t="str">
        <f>LEFT('DETALLE DE CONEXIONES'!BE4757,3)</f>
        <v/>
      </c>
      <c r="H4757" s="36" t="str">
        <f>RIGHT('DETALLE DE CONEXIONES'!AK4757,2)</f>
        <v/>
      </c>
      <c r="I4757" s="36" t="str">
        <f>LEFT('DETALLE DE CONEXIONES'!AK4757,3)</f>
        <v/>
      </c>
      <c r="J4757" s="36" t="str">
        <f>LEFT('DETALLE DE CONEXIONES'!M4757,3)</f>
        <v/>
      </c>
      <c r="K4757" s="36" t="str">
        <f>IF(LEN('DETALLE DE CONEXIONES'!M4757)&lt;12,(RIGHT('DETALLE DE CONEXIONES'!M4757,5)),(RIGHT('DETALLE DE CONEXIONES'!M4757,6)))</f>
        <v/>
      </c>
      <c r="L4757" s="36">
        <f>IF(C4757="Saliente Local",(IFERROR((LIMPIA(J4757,1)),0)),0)</f>
        <v>0</v>
      </c>
      <c r="M4757" s="36">
        <f>IF(C4757="Saliente Nacional",(IFERROR((LIMPIA(J4757,1)),0)),0)</f>
        <v>0</v>
      </c>
      <c r="N4757" s="36">
        <f>IF(C4757="Saliente Internacional",(IFERROR((LIMPIA(J4757,1)),0)),0)</f>
        <v>0</v>
      </c>
      <c r="O4757" s="36">
        <f>IF(C4757="Saliente Local",(IFERROR((LIMPIA(K4757,1)),0)),0)</f>
        <v>0</v>
      </c>
      <c r="P4757" s="36">
        <f>IF(C4757="Saliente Nacional",(IFERROR((LIMPIA(K4757,1)),0)),0)</f>
        <v>0</v>
      </c>
      <c r="Q4757" s="36">
        <f>IF(C4757="Saliente Internacional",(IFERROR((LIMPIA(K4757,1)),0)),0)</f>
        <v>0</v>
      </c>
      <c r="R4757" s="36">
        <f t="shared" si="223"/>
        <v>0</v>
      </c>
      <c r="S4757" s="36">
        <f t="shared" si="224"/>
        <v>0</v>
      </c>
    </row>
    <row r="4758" spans="1:19" x14ac:dyDescent="0.25">
      <c r="A4758" s="101">
        <f>'DETALLE DE CONEXIONES'!P4758</f>
        <v>0</v>
      </c>
      <c r="B4758" s="36">
        <f>'DETALLE DE CONEXIONES'!I4758</f>
        <v>0</v>
      </c>
      <c r="C4758" s="36">
        <f>'DETALLE DE CONEXIONES'!BB4758</f>
        <v>0</v>
      </c>
      <c r="D4758" s="36">
        <f>'DETALLE DE CONEXIONES'!E4758</f>
        <v>0</v>
      </c>
      <c r="E4758" s="36">
        <f t="shared" si="222"/>
        <v>1</v>
      </c>
      <c r="F4758" s="36">
        <f>IFERROR(LIMPIA('DETALLE DE CONEXIONES'!N4758,1),0)</f>
        <v>0</v>
      </c>
      <c r="G4758" s="36" t="str">
        <f>LEFT('DETALLE DE CONEXIONES'!BE4758,3)</f>
        <v/>
      </c>
      <c r="H4758" s="36" t="str">
        <f>RIGHT('DETALLE DE CONEXIONES'!AK4758,2)</f>
        <v/>
      </c>
      <c r="I4758" s="36" t="str">
        <f>LEFT('DETALLE DE CONEXIONES'!AK4758,3)</f>
        <v/>
      </c>
      <c r="J4758" s="36" t="str">
        <f>LEFT('DETALLE DE CONEXIONES'!M4758,3)</f>
        <v/>
      </c>
      <c r="K4758" s="36" t="str">
        <f>IF(LEN('DETALLE DE CONEXIONES'!M4758)&lt;12,(RIGHT('DETALLE DE CONEXIONES'!M4758,5)),(RIGHT('DETALLE DE CONEXIONES'!M4758,6)))</f>
        <v/>
      </c>
      <c r="L4758" s="36">
        <f>IF(C4758="Saliente Local",(IFERROR((LIMPIA(J4758,1)),0)),0)</f>
        <v>0</v>
      </c>
      <c r="M4758" s="36">
        <f>IF(C4758="Saliente Nacional",(IFERROR((LIMPIA(J4758,1)),0)),0)</f>
        <v>0</v>
      </c>
      <c r="N4758" s="36">
        <f>IF(C4758="Saliente Internacional",(IFERROR((LIMPIA(J4758,1)),0)),0)</f>
        <v>0</v>
      </c>
      <c r="O4758" s="36">
        <f>IF(C4758="Saliente Local",(IFERROR((LIMPIA(K4758,1)),0)),0)</f>
        <v>0</v>
      </c>
      <c r="P4758" s="36">
        <f>IF(C4758="Saliente Nacional",(IFERROR((LIMPIA(K4758,1)),0)),0)</f>
        <v>0</v>
      </c>
      <c r="Q4758" s="36">
        <f>IF(C4758="Saliente Internacional",(IFERROR((LIMPIA(K4758,1)),0)),0)</f>
        <v>0</v>
      </c>
      <c r="R4758" s="36">
        <f t="shared" si="223"/>
        <v>0</v>
      </c>
      <c r="S4758" s="36">
        <f t="shared" si="224"/>
        <v>0</v>
      </c>
    </row>
    <row r="4759" spans="1:19" x14ac:dyDescent="0.25">
      <c r="A4759" s="101">
        <f>'DETALLE DE CONEXIONES'!P4759</f>
        <v>0</v>
      </c>
      <c r="B4759" s="36">
        <f>'DETALLE DE CONEXIONES'!I4759</f>
        <v>0</v>
      </c>
      <c r="C4759" s="36">
        <f>'DETALLE DE CONEXIONES'!BB4759</f>
        <v>0</v>
      </c>
      <c r="D4759" s="36">
        <f>'DETALLE DE CONEXIONES'!E4759</f>
        <v>0</v>
      </c>
      <c r="E4759" s="36">
        <f t="shared" si="222"/>
        <v>1</v>
      </c>
      <c r="F4759" s="36">
        <f>IFERROR(LIMPIA('DETALLE DE CONEXIONES'!N4759,1),0)</f>
        <v>0</v>
      </c>
      <c r="G4759" s="36" t="str">
        <f>LEFT('DETALLE DE CONEXIONES'!BE4759,3)</f>
        <v/>
      </c>
      <c r="H4759" s="36" t="str">
        <f>RIGHT('DETALLE DE CONEXIONES'!AK4759,2)</f>
        <v/>
      </c>
      <c r="I4759" s="36" t="str">
        <f>LEFT('DETALLE DE CONEXIONES'!AK4759,3)</f>
        <v/>
      </c>
      <c r="J4759" s="36" t="str">
        <f>LEFT('DETALLE DE CONEXIONES'!M4759,3)</f>
        <v/>
      </c>
      <c r="K4759" s="36" t="str">
        <f>IF(LEN('DETALLE DE CONEXIONES'!M4759)&lt;12,(RIGHT('DETALLE DE CONEXIONES'!M4759,5)),(RIGHT('DETALLE DE CONEXIONES'!M4759,6)))</f>
        <v/>
      </c>
      <c r="L4759" s="36">
        <f>IF(C4759="Saliente Local",(IFERROR((LIMPIA(J4759,1)),0)),0)</f>
        <v>0</v>
      </c>
      <c r="M4759" s="36">
        <f>IF(C4759="Saliente Nacional",(IFERROR((LIMPIA(J4759,1)),0)),0)</f>
        <v>0</v>
      </c>
      <c r="N4759" s="36">
        <f>IF(C4759="Saliente Internacional",(IFERROR((LIMPIA(J4759,1)),0)),0)</f>
        <v>0</v>
      </c>
      <c r="O4759" s="36">
        <f>IF(C4759="Saliente Local",(IFERROR((LIMPIA(K4759,1)),0)),0)</f>
        <v>0</v>
      </c>
      <c r="P4759" s="36">
        <f>IF(C4759="Saliente Nacional",(IFERROR((LIMPIA(K4759,1)),0)),0)</f>
        <v>0</v>
      </c>
      <c r="Q4759" s="36">
        <f>IF(C4759="Saliente Internacional",(IFERROR((LIMPIA(K4759,1)),0)),0)</f>
        <v>0</v>
      </c>
      <c r="R4759" s="36">
        <f t="shared" si="223"/>
        <v>0</v>
      </c>
      <c r="S4759" s="36">
        <f t="shared" si="224"/>
        <v>0</v>
      </c>
    </row>
    <row r="4760" spans="1:19" x14ac:dyDescent="0.25">
      <c r="A4760" s="101">
        <f>'DETALLE DE CONEXIONES'!P4760</f>
        <v>0</v>
      </c>
      <c r="B4760" s="36">
        <f>'DETALLE DE CONEXIONES'!I4760</f>
        <v>0</v>
      </c>
      <c r="C4760" s="36">
        <f>'DETALLE DE CONEXIONES'!BB4760</f>
        <v>0</v>
      </c>
      <c r="D4760" s="36">
        <f>'DETALLE DE CONEXIONES'!E4760</f>
        <v>0</v>
      </c>
      <c r="E4760" s="36">
        <f t="shared" si="222"/>
        <v>1</v>
      </c>
      <c r="F4760" s="36">
        <f>IFERROR(LIMPIA('DETALLE DE CONEXIONES'!N4760,1),0)</f>
        <v>0</v>
      </c>
      <c r="G4760" s="36" t="str">
        <f>LEFT('DETALLE DE CONEXIONES'!BE4760,3)</f>
        <v/>
      </c>
      <c r="H4760" s="36" t="str">
        <f>RIGHT('DETALLE DE CONEXIONES'!AK4760,2)</f>
        <v/>
      </c>
      <c r="I4760" s="36" t="str">
        <f>LEFT('DETALLE DE CONEXIONES'!AK4760,3)</f>
        <v/>
      </c>
      <c r="J4760" s="36" t="str">
        <f>LEFT('DETALLE DE CONEXIONES'!M4760,3)</f>
        <v/>
      </c>
      <c r="K4760" s="36" t="str">
        <f>IF(LEN('DETALLE DE CONEXIONES'!M4760)&lt;12,(RIGHT('DETALLE DE CONEXIONES'!M4760,5)),(RIGHT('DETALLE DE CONEXIONES'!M4760,6)))</f>
        <v/>
      </c>
      <c r="L4760" s="36">
        <f>IF(C4760="Saliente Local",(IFERROR((LIMPIA(J4760,1)),0)),0)</f>
        <v>0</v>
      </c>
      <c r="M4760" s="36">
        <f>IF(C4760="Saliente Nacional",(IFERROR((LIMPIA(J4760,1)),0)),0)</f>
        <v>0</v>
      </c>
      <c r="N4760" s="36">
        <f>IF(C4760="Saliente Internacional",(IFERROR((LIMPIA(J4760,1)),0)),0)</f>
        <v>0</v>
      </c>
      <c r="O4760" s="36">
        <f>IF(C4760="Saliente Local",(IFERROR((LIMPIA(K4760,1)),0)),0)</f>
        <v>0</v>
      </c>
      <c r="P4760" s="36">
        <f>IF(C4760="Saliente Nacional",(IFERROR((LIMPIA(K4760,1)),0)),0)</f>
        <v>0</v>
      </c>
      <c r="Q4760" s="36">
        <f>IF(C4760="Saliente Internacional",(IFERROR((LIMPIA(K4760,1)),0)),0)</f>
        <v>0</v>
      </c>
      <c r="R4760" s="36">
        <f t="shared" si="223"/>
        <v>0</v>
      </c>
      <c r="S4760" s="36">
        <f t="shared" si="224"/>
        <v>0</v>
      </c>
    </row>
    <row r="4761" spans="1:19" x14ac:dyDescent="0.25">
      <c r="A4761" s="101">
        <f>'DETALLE DE CONEXIONES'!P4761</f>
        <v>0</v>
      </c>
      <c r="B4761" s="36">
        <f>'DETALLE DE CONEXIONES'!I4761</f>
        <v>0</v>
      </c>
      <c r="C4761" s="36">
        <f>'DETALLE DE CONEXIONES'!BB4761</f>
        <v>0</v>
      </c>
      <c r="D4761" s="36">
        <f>'DETALLE DE CONEXIONES'!E4761</f>
        <v>0</v>
      </c>
      <c r="E4761" s="36">
        <f t="shared" si="222"/>
        <v>1</v>
      </c>
      <c r="F4761" s="36">
        <f>IFERROR(LIMPIA('DETALLE DE CONEXIONES'!N4761,1),0)</f>
        <v>0</v>
      </c>
      <c r="G4761" s="36" t="str">
        <f>LEFT('DETALLE DE CONEXIONES'!BE4761,3)</f>
        <v/>
      </c>
      <c r="H4761" s="36" t="str">
        <f>RIGHT('DETALLE DE CONEXIONES'!AK4761,2)</f>
        <v/>
      </c>
      <c r="I4761" s="36" t="str">
        <f>LEFT('DETALLE DE CONEXIONES'!AK4761,3)</f>
        <v/>
      </c>
      <c r="J4761" s="36" t="str">
        <f>LEFT('DETALLE DE CONEXIONES'!M4761,3)</f>
        <v/>
      </c>
      <c r="K4761" s="36" t="str">
        <f>IF(LEN('DETALLE DE CONEXIONES'!M4761)&lt;12,(RIGHT('DETALLE DE CONEXIONES'!M4761,5)),(RIGHT('DETALLE DE CONEXIONES'!M4761,6)))</f>
        <v/>
      </c>
      <c r="L4761" s="36">
        <f>IF(C4761="Saliente Local",(IFERROR((LIMPIA(J4761,1)),0)),0)</f>
        <v>0</v>
      </c>
      <c r="M4761" s="36">
        <f>IF(C4761="Saliente Nacional",(IFERROR((LIMPIA(J4761,1)),0)),0)</f>
        <v>0</v>
      </c>
      <c r="N4761" s="36">
        <f>IF(C4761="Saliente Internacional",(IFERROR((LIMPIA(J4761,1)),0)),0)</f>
        <v>0</v>
      </c>
      <c r="O4761" s="36">
        <f>IF(C4761="Saliente Local",(IFERROR((LIMPIA(K4761,1)),0)),0)</f>
        <v>0</v>
      </c>
      <c r="P4761" s="36">
        <f>IF(C4761="Saliente Nacional",(IFERROR((LIMPIA(K4761,1)),0)),0)</f>
        <v>0</v>
      </c>
      <c r="Q4761" s="36">
        <f>IF(C4761="Saliente Internacional",(IFERROR((LIMPIA(K4761,1)),0)),0)</f>
        <v>0</v>
      </c>
      <c r="R4761" s="36">
        <f t="shared" si="223"/>
        <v>0</v>
      </c>
      <c r="S4761" s="36">
        <f t="shared" si="224"/>
        <v>0</v>
      </c>
    </row>
    <row r="4762" spans="1:19" x14ac:dyDescent="0.25">
      <c r="A4762" s="101">
        <f>'DETALLE DE CONEXIONES'!P4762</f>
        <v>0</v>
      </c>
      <c r="B4762" s="36">
        <f>'DETALLE DE CONEXIONES'!I4762</f>
        <v>0</v>
      </c>
      <c r="C4762" s="36">
        <f>'DETALLE DE CONEXIONES'!BB4762</f>
        <v>0</v>
      </c>
      <c r="D4762" s="36">
        <f>'DETALLE DE CONEXIONES'!E4762</f>
        <v>0</v>
      </c>
      <c r="E4762" s="36">
        <f t="shared" si="222"/>
        <v>1</v>
      </c>
      <c r="F4762" s="36">
        <f>IFERROR(LIMPIA('DETALLE DE CONEXIONES'!N4762,1),0)</f>
        <v>0</v>
      </c>
      <c r="G4762" s="36" t="str">
        <f>LEFT('DETALLE DE CONEXIONES'!BE4762,3)</f>
        <v/>
      </c>
      <c r="H4762" s="36" t="str">
        <f>RIGHT('DETALLE DE CONEXIONES'!AK4762,2)</f>
        <v/>
      </c>
      <c r="I4762" s="36" t="str">
        <f>LEFT('DETALLE DE CONEXIONES'!AK4762,3)</f>
        <v/>
      </c>
      <c r="J4762" s="36" t="str">
        <f>LEFT('DETALLE DE CONEXIONES'!M4762,3)</f>
        <v/>
      </c>
      <c r="K4762" s="36" t="str">
        <f>IF(LEN('DETALLE DE CONEXIONES'!M4762)&lt;12,(RIGHT('DETALLE DE CONEXIONES'!M4762,5)),(RIGHT('DETALLE DE CONEXIONES'!M4762,6)))</f>
        <v/>
      </c>
      <c r="L4762" s="36">
        <f>IF(C4762="Saliente Local",(IFERROR((LIMPIA(J4762,1)),0)),0)</f>
        <v>0</v>
      </c>
      <c r="M4762" s="36">
        <f>IF(C4762="Saliente Nacional",(IFERROR((LIMPIA(J4762,1)),0)),0)</f>
        <v>0</v>
      </c>
      <c r="N4762" s="36">
        <f>IF(C4762="Saliente Internacional",(IFERROR((LIMPIA(J4762,1)),0)),0)</f>
        <v>0</v>
      </c>
      <c r="O4762" s="36">
        <f>IF(C4762="Saliente Local",(IFERROR((LIMPIA(K4762,1)),0)),0)</f>
        <v>0</v>
      </c>
      <c r="P4762" s="36">
        <f>IF(C4762="Saliente Nacional",(IFERROR((LIMPIA(K4762,1)),0)),0)</f>
        <v>0</v>
      </c>
      <c r="Q4762" s="36">
        <f>IF(C4762="Saliente Internacional",(IFERROR((LIMPIA(K4762,1)),0)),0)</f>
        <v>0</v>
      </c>
      <c r="R4762" s="36">
        <f t="shared" si="223"/>
        <v>0</v>
      </c>
      <c r="S4762" s="36">
        <f t="shared" si="224"/>
        <v>0</v>
      </c>
    </row>
    <row r="4763" spans="1:19" x14ac:dyDescent="0.25">
      <c r="A4763" s="101">
        <f>'DETALLE DE CONEXIONES'!P4763</f>
        <v>0</v>
      </c>
      <c r="B4763" s="36">
        <f>'DETALLE DE CONEXIONES'!I4763</f>
        <v>0</v>
      </c>
      <c r="C4763" s="36">
        <f>'DETALLE DE CONEXIONES'!BB4763</f>
        <v>0</v>
      </c>
      <c r="D4763" s="36">
        <f>'DETALLE DE CONEXIONES'!E4763</f>
        <v>0</v>
      </c>
      <c r="E4763" s="36">
        <f t="shared" si="222"/>
        <v>1</v>
      </c>
      <c r="F4763" s="36">
        <f>IFERROR(LIMPIA('DETALLE DE CONEXIONES'!N4763,1),0)</f>
        <v>0</v>
      </c>
      <c r="G4763" s="36" t="str">
        <f>LEFT('DETALLE DE CONEXIONES'!BE4763,3)</f>
        <v/>
      </c>
      <c r="H4763" s="36" t="str">
        <f>RIGHT('DETALLE DE CONEXIONES'!AK4763,2)</f>
        <v/>
      </c>
      <c r="I4763" s="36" t="str">
        <f>LEFT('DETALLE DE CONEXIONES'!AK4763,3)</f>
        <v/>
      </c>
      <c r="J4763" s="36" t="str">
        <f>LEFT('DETALLE DE CONEXIONES'!M4763,3)</f>
        <v/>
      </c>
      <c r="K4763" s="36" t="str">
        <f>IF(LEN('DETALLE DE CONEXIONES'!M4763)&lt;12,(RIGHT('DETALLE DE CONEXIONES'!M4763,5)),(RIGHT('DETALLE DE CONEXIONES'!M4763,6)))</f>
        <v/>
      </c>
      <c r="L4763" s="36">
        <f>IF(C4763="Saliente Local",(IFERROR((LIMPIA(J4763,1)),0)),0)</f>
        <v>0</v>
      </c>
      <c r="M4763" s="36">
        <f>IF(C4763="Saliente Nacional",(IFERROR((LIMPIA(J4763,1)),0)),0)</f>
        <v>0</v>
      </c>
      <c r="N4763" s="36">
        <f>IF(C4763="Saliente Internacional",(IFERROR((LIMPIA(J4763,1)),0)),0)</f>
        <v>0</v>
      </c>
      <c r="O4763" s="36">
        <f>IF(C4763="Saliente Local",(IFERROR((LIMPIA(K4763,1)),0)),0)</f>
        <v>0</v>
      </c>
      <c r="P4763" s="36">
        <f>IF(C4763="Saliente Nacional",(IFERROR((LIMPIA(K4763,1)),0)),0)</f>
        <v>0</v>
      </c>
      <c r="Q4763" s="36">
        <f>IF(C4763="Saliente Internacional",(IFERROR((LIMPIA(K4763,1)),0)),0)</f>
        <v>0</v>
      </c>
      <c r="R4763" s="36">
        <f t="shared" si="223"/>
        <v>0</v>
      </c>
      <c r="S4763" s="36">
        <f t="shared" si="224"/>
        <v>0</v>
      </c>
    </row>
    <row r="4764" spans="1:19" x14ac:dyDescent="0.25">
      <c r="A4764" s="101">
        <f>'DETALLE DE CONEXIONES'!P4764</f>
        <v>0</v>
      </c>
      <c r="B4764" s="36">
        <f>'DETALLE DE CONEXIONES'!I4764</f>
        <v>0</v>
      </c>
      <c r="C4764" s="36">
        <f>'DETALLE DE CONEXIONES'!BB4764</f>
        <v>0</v>
      </c>
      <c r="D4764" s="36">
        <f>'DETALLE DE CONEXIONES'!E4764</f>
        <v>0</v>
      </c>
      <c r="E4764" s="36">
        <f t="shared" si="222"/>
        <v>1</v>
      </c>
      <c r="F4764" s="36">
        <f>IFERROR(LIMPIA('DETALLE DE CONEXIONES'!N4764,1),0)</f>
        <v>0</v>
      </c>
      <c r="G4764" s="36" t="str">
        <f>LEFT('DETALLE DE CONEXIONES'!BE4764,3)</f>
        <v/>
      </c>
      <c r="H4764" s="36" t="str">
        <f>RIGHT('DETALLE DE CONEXIONES'!AK4764,2)</f>
        <v/>
      </c>
      <c r="I4764" s="36" t="str">
        <f>LEFT('DETALLE DE CONEXIONES'!AK4764,3)</f>
        <v/>
      </c>
      <c r="J4764" s="36" t="str">
        <f>LEFT('DETALLE DE CONEXIONES'!M4764,3)</f>
        <v/>
      </c>
      <c r="K4764" s="36" t="str">
        <f>IF(LEN('DETALLE DE CONEXIONES'!M4764)&lt;12,(RIGHT('DETALLE DE CONEXIONES'!M4764,5)),(RIGHT('DETALLE DE CONEXIONES'!M4764,6)))</f>
        <v/>
      </c>
      <c r="L4764" s="36">
        <f>IF(C4764="Saliente Local",(IFERROR((LIMPIA(J4764,1)),0)),0)</f>
        <v>0</v>
      </c>
      <c r="M4764" s="36">
        <f>IF(C4764="Saliente Nacional",(IFERROR((LIMPIA(J4764,1)),0)),0)</f>
        <v>0</v>
      </c>
      <c r="N4764" s="36">
        <f>IF(C4764="Saliente Internacional",(IFERROR((LIMPIA(J4764,1)),0)),0)</f>
        <v>0</v>
      </c>
      <c r="O4764" s="36">
        <f>IF(C4764="Saliente Local",(IFERROR((LIMPIA(K4764,1)),0)),0)</f>
        <v>0</v>
      </c>
      <c r="P4764" s="36">
        <f>IF(C4764="Saliente Nacional",(IFERROR((LIMPIA(K4764,1)),0)),0)</f>
        <v>0</v>
      </c>
      <c r="Q4764" s="36">
        <f>IF(C4764="Saliente Internacional",(IFERROR((LIMPIA(K4764,1)),0)),0)</f>
        <v>0</v>
      </c>
      <c r="R4764" s="36">
        <f t="shared" si="223"/>
        <v>0</v>
      </c>
      <c r="S4764" s="36">
        <f t="shared" si="224"/>
        <v>0</v>
      </c>
    </row>
    <row r="4765" spans="1:19" x14ac:dyDescent="0.25">
      <c r="A4765" s="101">
        <f>'DETALLE DE CONEXIONES'!P4765</f>
        <v>0</v>
      </c>
      <c r="B4765" s="36">
        <f>'DETALLE DE CONEXIONES'!I4765</f>
        <v>0</v>
      </c>
      <c r="C4765" s="36">
        <f>'DETALLE DE CONEXIONES'!BB4765</f>
        <v>0</v>
      </c>
      <c r="D4765" s="36">
        <f>'DETALLE DE CONEXIONES'!E4765</f>
        <v>0</v>
      </c>
      <c r="E4765" s="36">
        <f t="shared" si="222"/>
        <v>1</v>
      </c>
      <c r="F4765" s="36">
        <f>IFERROR(LIMPIA('DETALLE DE CONEXIONES'!N4765,1),0)</f>
        <v>0</v>
      </c>
      <c r="G4765" s="36" t="str">
        <f>LEFT('DETALLE DE CONEXIONES'!BE4765,3)</f>
        <v/>
      </c>
      <c r="H4765" s="36" t="str">
        <f>RIGHT('DETALLE DE CONEXIONES'!AK4765,2)</f>
        <v/>
      </c>
      <c r="I4765" s="36" t="str">
        <f>LEFT('DETALLE DE CONEXIONES'!AK4765,3)</f>
        <v/>
      </c>
      <c r="J4765" s="36" t="str">
        <f>LEFT('DETALLE DE CONEXIONES'!M4765,3)</f>
        <v/>
      </c>
      <c r="K4765" s="36" t="str">
        <f>IF(LEN('DETALLE DE CONEXIONES'!M4765)&lt;12,(RIGHT('DETALLE DE CONEXIONES'!M4765,5)),(RIGHT('DETALLE DE CONEXIONES'!M4765,6)))</f>
        <v/>
      </c>
      <c r="L4765" s="36">
        <f>IF(C4765="Saliente Local",(IFERROR((LIMPIA(J4765,1)),0)),0)</f>
        <v>0</v>
      </c>
      <c r="M4765" s="36">
        <f>IF(C4765="Saliente Nacional",(IFERROR((LIMPIA(J4765,1)),0)),0)</f>
        <v>0</v>
      </c>
      <c r="N4765" s="36">
        <f>IF(C4765="Saliente Internacional",(IFERROR((LIMPIA(J4765,1)),0)),0)</f>
        <v>0</v>
      </c>
      <c r="O4765" s="36">
        <f>IF(C4765="Saliente Local",(IFERROR((LIMPIA(K4765,1)),0)),0)</f>
        <v>0</v>
      </c>
      <c r="P4765" s="36">
        <f>IF(C4765="Saliente Nacional",(IFERROR((LIMPIA(K4765,1)),0)),0)</f>
        <v>0</v>
      </c>
      <c r="Q4765" s="36">
        <f>IF(C4765="Saliente Internacional",(IFERROR((LIMPIA(K4765,1)),0)),0)</f>
        <v>0</v>
      </c>
      <c r="R4765" s="36">
        <f t="shared" si="223"/>
        <v>0</v>
      </c>
      <c r="S4765" s="36">
        <f t="shared" si="224"/>
        <v>0</v>
      </c>
    </row>
    <row r="4766" spans="1:19" x14ac:dyDescent="0.25">
      <c r="A4766" s="101">
        <f>'DETALLE DE CONEXIONES'!P4766</f>
        <v>0</v>
      </c>
      <c r="B4766" s="36">
        <f>'DETALLE DE CONEXIONES'!I4766</f>
        <v>0</v>
      </c>
      <c r="C4766" s="36">
        <f>'DETALLE DE CONEXIONES'!BB4766</f>
        <v>0</v>
      </c>
      <c r="D4766" s="36">
        <f>'DETALLE DE CONEXIONES'!E4766</f>
        <v>0</v>
      </c>
      <c r="E4766" s="36">
        <f t="shared" si="222"/>
        <v>1</v>
      </c>
      <c r="F4766" s="36">
        <f>IFERROR(LIMPIA('DETALLE DE CONEXIONES'!N4766,1),0)</f>
        <v>0</v>
      </c>
      <c r="G4766" s="36" t="str">
        <f>LEFT('DETALLE DE CONEXIONES'!BE4766,3)</f>
        <v/>
      </c>
      <c r="H4766" s="36" t="str">
        <f>RIGHT('DETALLE DE CONEXIONES'!AK4766,2)</f>
        <v/>
      </c>
      <c r="I4766" s="36" t="str">
        <f>LEFT('DETALLE DE CONEXIONES'!AK4766,3)</f>
        <v/>
      </c>
      <c r="J4766" s="36" t="str">
        <f>LEFT('DETALLE DE CONEXIONES'!M4766,3)</f>
        <v/>
      </c>
      <c r="K4766" s="36" t="str">
        <f>IF(LEN('DETALLE DE CONEXIONES'!M4766)&lt;12,(RIGHT('DETALLE DE CONEXIONES'!M4766,5)),(RIGHT('DETALLE DE CONEXIONES'!M4766,6)))</f>
        <v/>
      </c>
      <c r="L4766" s="36">
        <f>IF(C4766="Saliente Local",(IFERROR((LIMPIA(J4766,1)),0)),0)</f>
        <v>0</v>
      </c>
      <c r="M4766" s="36">
        <f>IF(C4766="Saliente Nacional",(IFERROR((LIMPIA(J4766,1)),0)),0)</f>
        <v>0</v>
      </c>
      <c r="N4766" s="36">
        <f>IF(C4766="Saliente Internacional",(IFERROR((LIMPIA(J4766,1)),0)),0)</f>
        <v>0</v>
      </c>
      <c r="O4766" s="36">
        <f>IF(C4766="Saliente Local",(IFERROR((LIMPIA(K4766,1)),0)),0)</f>
        <v>0</v>
      </c>
      <c r="P4766" s="36">
        <f>IF(C4766="Saliente Nacional",(IFERROR((LIMPIA(K4766,1)),0)),0)</f>
        <v>0</v>
      </c>
      <c r="Q4766" s="36">
        <f>IF(C4766="Saliente Internacional",(IFERROR((LIMPIA(K4766,1)),0)),0)</f>
        <v>0</v>
      </c>
      <c r="R4766" s="36">
        <f t="shared" si="223"/>
        <v>0</v>
      </c>
      <c r="S4766" s="36">
        <f t="shared" si="224"/>
        <v>0</v>
      </c>
    </row>
    <row r="4767" spans="1:19" x14ac:dyDescent="0.25">
      <c r="A4767" s="101">
        <f>'DETALLE DE CONEXIONES'!P4767</f>
        <v>0</v>
      </c>
      <c r="B4767" s="36">
        <f>'DETALLE DE CONEXIONES'!I4767</f>
        <v>0</v>
      </c>
      <c r="C4767" s="36">
        <f>'DETALLE DE CONEXIONES'!BB4767</f>
        <v>0</v>
      </c>
      <c r="D4767" s="36">
        <f>'DETALLE DE CONEXIONES'!E4767</f>
        <v>0</v>
      </c>
      <c r="E4767" s="36">
        <f t="shared" si="222"/>
        <v>1</v>
      </c>
      <c r="F4767" s="36">
        <f>IFERROR(LIMPIA('DETALLE DE CONEXIONES'!N4767,1),0)</f>
        <v>0</v>
      </c>
      <c r="G4767" s="36" t="str">
        <f>LEFT('DETALLE DE CONEXIONES'!BE4767,3)</f>
        <v/>
      </c>
      <c r="H4767" s="36" t="str">
        <f>RIGHT('DETALLE DE CONEXIONES'!AK4767,2)</f>
        <v/>
      </c>
      <c r="I4767" s="36" t="str">
        <f>LEFT('DETALLE DE CONEXIONES'!AK4767,3)</f>
        <v/>
      </c>
      <c r="J4767" s="36" t="str">
        <f>LEFT('DETALLE DE CONEXIONES'!M4767,3)</f>
        <v/>
      </c>
      <c r="K4767" s="36" t="str">
        <f>IF(LEN('DETALLE DE CONEXIONES'!M4767)&lt;12,(RIGHT('DETALLE DE CONEXIONES'!M4767,5)),(RIGHT('DETALLE DE CONEXIONES'!M4767,6)))</f>
        <v/>
      </c>
      <c r="L4767" s="36">
        <f>IF(C4767="Saliente Local",(IFERROR((LIMPIA(J4767,1)),0)),0)</f>
        <v>0</v>
      </c>
      <c r="M4767" s="36">
        <f>IF(C4767="Saliente Nacional",(IFERROR((LIMPIA(J4767,1)),0)),0)</f>
        <v>0</v>
      </c>
      <c r="N4767" s="36">
        <f>IF(C4767="Saliente Internacional",(IFERROR((LIMPIA(J4767,1)),0)),0)</f>
        <v>0</v>
      </c>
      <c r="O4767" s="36">
        <f>IF(C4767="Saliente Local",(IFERROR((LIMPIA(K4767,1)),0)),0)</f>
        <v>0</v>
      </c>
      <c r="P4767" s="36">
        <f>IF(C4767="Saliente Nacional",(IFERROR((LIMPIA(K4767,1)),0)),0)</f>
        <v>0</v>
      </c>
      <c r="Q4767" s="36">
        <f>IF(C4767="Saliente Internacional",(IFERROR((LIMPIA(K4767,1)),0)),0)</f>
        <v>0</v>
      </c>
      <c r="R4767" s="36">
        <f t="shared" si="223"/>
        <v>0</v>
      </c>
      <c r="S4767" s="36">
        <f t="shared" si="224"/>
        <v>0</v>
      </c>
    </row>
    <row r="4768" spans="1:19" x14ac:dyDescent="0.25">
      <c r="A4768" s="101">
        <f>'DETALLE DE CONEXIONES'!P4768</f>
        <v>0</v>
      </c>
      <c r="B4768" s="36">
        <f>'DETALLE DE CONEXIONES'!I4768</f>
        <v>0</v>
      </c>
      <c r="C4768" s="36">
        <f>'DETALLE DE CONEXIONES'!BB4768</f>
        <v>0</v>
      </c>
      <c r="D4768" s="36">
        <f>'DETALLE DE CONEXIONES'!E4768</f>
        <v>0</v>
      </c>
      <c r="E4768" s="36">
        <f t="shared" si="222"/>
        <v>1</v>
      </c>
      <c r="F4768" s="36">
        <f>IFERROR(LIMPIA('DETALLE DE CONEXIONES'!N4768,1),0)</f>
        <v>0</v>
      </c>
      <c r="G4768" s="36" t="str">
        <f>LEFT('DETALLE DE CONEXIONES'!BE4768,3)</f>
        <v/>
      </c>
      <c r="H4768" s="36" t="str">
        <f>RIGHT('DETALLE DE CONEXIONES'!AK4768,2)</f>
        <v/>
      </c>
      <c r="I4768" s="36" t="str">
        <f>LEFT('DETALLE DE CONEXIONES'!AK4768,3)</f>
        <v/>
      </c>
      <c r="J4768" s="36" t="str">
        <f>LEFT('DETALLE DE CONEXIONES'!M4768,3)</f>
        <v/>
      </c>
      <c r="K4768" s="36" t="str">
        <f>IF(LEN('DETALLE DE CONEXIONES'!M4768)&lt;12,(RIGHT('DETALLE DE CONEXIONES'!M4768,5)),(RIGHT('DETALLE DE CONEXIONES'!M4768,6)))</f>
        <v/>
      </c>
      <c r="L4768" s="36">
        <f>IF(C4768="Saliente Local",(IFERROR((LIMPIA(J4768,1)),0)),0)</f>
        <v>0</v>
      </c>
      <c r="M4768" s="36">
        <f>IF(C4768="Saliente Nacional",(IFERROR((LIMPIA(J4768,1)),0)),0)</f>
        <v>0</v>
      </c>
      <c r="N4768" s="36">
        <f>IF(C4768="Saliente Internacional",(IFERROR((LIMPIA(J4768,1)),0)),0)</f>
        <v>0</v>
      </c>
      <c r="O4768" s="36">
        <f>IF(C4768="Saliente Local",(IFERROR((LIMPIA(K4768,1)),0)),0)</f>
        <v>0</v>
      </c>
      <c r="P4768" s="36">
        <f>IF(C4768="Saliente Nacional",(IFERROR((LIMPIA(K4768,1)),0)),0)</f>
        <v>0</v>
      </c>
      <c r="Q4768" s="36">
        <f>IF(C4768="Saliente Internacional",(IFERROR((LIMPIA(K4768,1)),0)),0)</f>
        <v>0</v>
      </c>
      <c r="R4768" s="36">
        <f t="shared" si="223"/>
        <v>0</v>
      </c>
      <c r="S4768" s="36">
        <f t="shared" si="224"/>
        <v>0</v>
      </c>
    </row>
    <row r="4769" spans="1:19" x14ac:dyDescent="0.25">
      <c r="A4769" s="101">
        <f>'DETALLE DE CONEXIONES'!P4769</f>
        <v>0</v>
      </c>
      <c r="B4769" s="36">
        <f>'DETALLE DE CONEXIONES'!I4769</f>
        <v>0</v>
      </c>
      <c r="C4769" s="36">
        <f>'DETALLE DE CONEXIONES'!BB4769</f>
        <v>0</v>
      </c>
      <c r="D4769" s="36">
        <f>'DETALLE DE CONEXIONES'!E4769</f>
        <v>0</v>
      </c>
      <c r="E4769" s="36">
        <f t="shared" si="222"/>
        <v>1</v>
      </c>
      <c r="F4769" s="36">
        <f>IFERROR(LIMPIA('DETALLE DE CONEXIONES'!N4769,1),0)</f>
        <v>0</v>
      </c>
      <c r="G4769" s="36" t="str">
        <f>LEFT('DETALLE DE CONEXIONES'!BE4769,3)</f>
        <v/>
      </c>
      <c r="H4769" s="36" t="str">
        <f>RIGHT('DETALLE DE CONEXIONES'!AK4769,2)</f>
        <v/>
      </c>
      <c r="I4769" s="36" t="str">
        <f>LEFT('DETALLE DE CONEXIONES'!AK4769,3)</f>
        <v/>
      </c>
      <c r="J4769" s="36" t="str">
        <f>LEFT('DETALLE DE CONEXIONES'!M4769,3)</f>
        <v/>
      </c>
      <c r="K4769" s="36" t="str">
        <f>IF(LEN('DETALLE DE CONEXIONES'!M4769)&lt;12,(RIGHT('DETALLE DE CONEXIONES'!M4769,5)),(RIGHT('DETALLE DE CONEXIONES'!M4769,6)))</f>
        <v/>
      </c>
      <c r="L4769" s="36">
        <f>IF(C4769="Saliente Local",(IFERROR((LIMPIA(J4769,1)),0)),0)</f>
        <v>0</v>
      </c>
      <c r="M4769" s="36">
        <f>IF(C4769="Saliente Nacional",(IFERROR((LIMPIA(J4769,1)),0)),0)</f>
        <v>0</v>
      </c>
      <c r="N4769" s="36">
        <f>IF(C4769="Saliente Internacional",(IFERROR((LIMPIA(J4769,1)),0)),0)</f>
        <v>0</v>
      </c>
      <c r="O4769" s="36">
        <f>IF(C4769="Saliente Local",(IFERROR((LIMPIA(K4769,1)),0)),0)</f>
        <v>0</v>
      </c>
      <c r="P4769" s="36">
        <f>IF(C4769="Saliente Nacional",(IFERROR((LIMPIA(K4769,1)),0)),0)</f>
        <v>0</v>
      </c>
      <c r="Q4769" s="36">
        <f>IF(C4769="Saliente Internacional",(IFERROR((LIMPIA(K4769,1)),0)),0)</f>
        <v>0</v>
      </c>
      <c r="R4769" s="36">
        <f t="shared" si="223"/>
        <v>0</v>
      </c>
      <c r="S4769" s="36">
        <f t="shared" si="224"/>
        <v>0</v>
      </c>
    </row>
    <row r="4770" spans="1:19" x14ac:dyDescent="0.25">
      <c r="A4770" s="101">
        <f>'DETALLE DE CONEXIONES'!P4770</f>
        <v>0</v>
      </c>
      <c r="B4770" s="36">
        <f>'DETALLE DE CONEXIONES'!I4770</f>
        <v>0</v>
      </c>
      <c r="C4770" s="36">
        <f>'DETALLE DE CONEXIONES'!BB4770</f>
        <v>0</v>
      </c>
      <c r="D4770" s="36">
        <f>'DETALLE DE CONEXIONES'!E4770</f>
        <v>0</v>
      </c>
      <c r="E4770" s="36">
        <f t="shared" si="222"/>
        <v>1</v>
      </c>
      <c r="F4770" s="36">
        <f>IFERROR(LIMPIA('DETALLE DE CONEXIONES'!N4770,1),0)</f>
        <v>0</v>
      </c>
      <c r="G4770" s="36" t="str">
        <f>LEFT('DETALLE DE CONEXIONES'!BE4770,3)</f>
        <v/>
      </c>
      <c r="H4770" s="36" t="str">
        <f>RIGHT('DETALLE DE CONEXIONES'!AK4770,2)</f>
        <v/>
      </c>
      <c r="I4770" s="36" t="str">
        <f>LEFT('DETALLE DE CONEXIONES'!AK4770,3)</f>
        <v/>
      </c>
      <c r="J4770" s="36" t="str">
        <f>LEFT('DETALLE DE CONEXIONES'!M4770,3)</f>
        <v/>
      </c>
      <c r="K4770" s="36" t="str">
        <f>IF(LEN('DETALLE DE CONEXIONES'!M4770)&lt;12,(RIGHT('DETALLE DE CONEXIONES'!M4770,5)),(RIGHT('DETALLE DE CONEXIONES'!M4770,6)))</f>
        <v/>
      </c>
      <c r="L4770" s="36">
        <f>IF(C4770="Saliente Local",(IFERROR((LIMPIA(J4770,1)),0)),0)</f>
        <v>0</v>
      </c>
      <c r="M4770" s="36">
        <f>IF(C4770="Saliente Nacional",(IFERROR((LIMPIA(J4770,1)),0)),0)</f>
        <v>0</v>
      </c>
      <c r="N4770" s="36">
        <f>IF(C4770="Saliente Internacional",(IFERROR((LIMPIA(J4770,1)),0)),0)</f>
        <v>0</v>
      </c>
      <c r="O4770" s="36">
        <f>IF(C4770="Saliente Local",(IFERROR((LIMPIA(K4770,1)),0)),0)</f>
        <v>0</v>
      </c>
      <c r="P4770" s="36">
        <f>IF(C4770="Saliente Nacional",(IFERROR((LIMPIA(K4770,1)),0)),0)</f>
        <v>0</v>
      </c>
      <c r="Q4770" s="36">
        <f>IF(C4770="Saliente Internacional",(IFERROR((LIMPIA(K4770,1)),0)),0)</f>
        <v>0</v>
      </c>
      <c r="R4770" s="36">
        <f t="shared" si="223"/>
        <v>0</v>
      </c>
      <c r="S4770" s="36">
        <f t="shared" si="224"/>
        <v>0</v>
      </c>
    </row>
    <row r="4771" spans="1:19" x14ac:dyDescent="0.25">
      <c r="A4771" s="101">
        <f>'DETALLE DE CONEXIONES'!P4771</f>
        <v>0</v>
      </c>
      <c r="B4771" s="36">
        <f>'DETALLE DE CONEXIONES'!I4771</f>
        <v>0</v>
      </c>
      <c r="C4771" s="36">
        <f>'DETALLE DE CONEXIONES'!BB4771</f>
        <v>0</v>
      </c>
      <c r="D4771" s="36">
        <f>'DETALLE DE CONEXIONES'!E4771</f>
        <v>0</v>
      </c>
      <c r="E4771" s="36">
        <f t="shared" si="222"/>
        <v>1</v>
      </c>
      <c r="F4771" s="36">
        <f>IFERROR(LIMPIA('DETALLE DE CONEXIONES'!N4771,1),0)</f>
        <v>0</v>
      </c>
      <c r="G4771" s="36" t="str">
        <f>LEFT('DETALLE DE CONEXIONES'!BE4771,3)</f>
        <v/>
      </c>
      <c r="H4771" s="36" t="str">
        <f>RIGHT('DETALLE DE CONEXIONES'!AK4771,2)</f>
        <v/>
      </c>
      <c r="I4771" s="36" t="str">
        <f>LEFT('DETALLE DE CONEXIONES'!AK4771,3)</f>
        <v/>
      </c>
      <c r="J4771" s="36" t="str">
        <f>LEFT('DETALLE DE CONEXIONES'!M4771,3)</f>
        <v/>
      </c>
      <c r="K4771" s="36" t="str">
        <f>IF(LEN('DETALLE DE CONEXIONES'!M4771)&lt;12,(RIGHT('DETALLE DE CONEXIONES'!M4771,5)),(RIGHT('DETALLE DE CONEXIONES'!M4771,6)))</f>
        <v/>
      </c>
      <c r="L4771" s="36">
        <f>IF(C4771="Saliente Local",(IFERROR((LIMPIA(J4771,1)),0)),0)</f>
        <v>0</v>
      </c>
      <c r="M4771" s="36">
        <f>IF(C4771="Saliente Nacional",(IFERROR((LIMPIA(J4771,1)),0)),0)</f>
        <v>0</v>
      </c>
      <c r="N4771" s="36">
        <f>IF(C4771="Saliente Internacional",(IFERROR((LIMPIA(J4771,1)),0)),0)</f>
        <v>0</v>
      </c>
      <c r="O4771" s="36">
        <f>IF(C4771="Saliente Local",(IFERROR((LIMPIA(K4771,1)),0)),0)</f>
        <v>0</v>
      </c>
      <c r="P4771" s="36">
        <f>IF(C4771="Saliente Nacional",(IFERROR((LIMPIA(K4771,1)),0)),0)</f>
        <v>0</v>
      </c>
      <c r="Q4771" s="36">
        <f>IF(C4771="Saliente Internacional",(IFERROR((LIMPIA(K4771,1)),0)),0)</f>
        <v>0</v>
      </c>
      <c r="R4771" s="36">
        <f t="shared" si="223"/>
        <v>0</v>
      </c>
      <c r="S4771" s="36">
        <f t="shared" si="224"/>
        <v>0</v>
      </c>
    </row>
    <row r="4772" spans="1:19" x14ac:dyDescent="0.25">
      <c r="A4772" s="101">
        <f>'DETALLE DE CONEXIONES'!P4772</f>
        <v>0</v>
      </c>
      <c r="B4772" s="36">
        <f>'DETALLE DE CONEXIONES'!I4772</f>
        <v>0</v>
      </c>
      <c r="C4772" s="36">
        <f>'DETALLE DE CONEXIONES'!BB4772</f>
        <v>0</v>
      </c>
      <c r="D4772" s="36">
        <f>'DETALLE DE CONEXIONES'!E4772</f>
        <v>0</v>
      </c>
      <c r="E4772" s="36">
        <f t="shared" si="222"/>
        <v>1</v>
      </c>
      <c r="F4772" s="36">
        <f>IFERROR(LIMPIA('DETALLE DE CONEXIONES'!N4772,1),0)</f>
        <v>0</v>
      </c>
      <c r="G4772" s="36" t="str">
        <f>LEFT('DETALLE DE CONEXIONES'!BE4772,3)</f>
        <v/>
      </c>
      <c r="H4772" s="36" t="str">
        <f>RIGHT('DETALLE DE CONEXIONES'!AK4772,2)</f>
        <v/>
      </c>
      <c r="I4772" s="36" t="str">
        <f>LEFT('DETALLE DE CONEXIONES'!AK4772,3)</f>
        <v/>
      </c>
      <c r="J4772" s="36" t="str">
        <f>LEFT('DETALLE DE CONEXIONES'!M4772,3)</f>
        <v/>
      </c>
      <c r="K4772" s="36" t="str">
        <f>IF(LEN('DETALLE DE CONEXIONES'!M4772)&lt;12,(RIGHT('DETALLE DE CONEXIONES'!M4772,5)),(RIGHT('DETALLE DE CONEXIONES'!M4772,6)))</f>
        <v/>
      </c>
      <c r="L4772" s="36">
        <f>IF(C4772="Saliente Local",(IFERROR((LIMPIA(J4772,1)),0)),0)</f>
        <v>0</v>
      </c>
      <c r="M4772" s="36">
        <f>IF(C4772="Saliente Nacional",(IFERROR((LIMPIA(J4772,1)),0)),0)</f>
        <v>0</v>
      </c>
      <c r="N4772" s="36">
        <f>IF(C4772="Saliente Internacional",(IFERROR((LIMPIA(J4772,1)),0)),0)</f>
        <v>0</v>
      </c>
      <c r="O4772" s="36">
        <f>IF(C4772="Saliente Local",(IFERROR((LIMPIA(K4772,1)),0)),0)</f>
        <v>0</v>
      </c>
      <c r="P4772" s="36">
        <f>IF(C4772="Saliente Nacional",(IFERROR((LIMPIA(K4772,1)),0)),0)</f>
        <v>0</v>
      </c>
      <c r="Q4772" s="36">
        <f>IF(C4772="Saliente Internacional",(IFERROR((LIMPIA(K4772,1)),0)),0)</f>
        <v>0</v>
      </c>
      <c r="R4772" s="36">
        <f t="shared" si="223"/>
        <v>0</v>
      </c>
      <c r="S4772" s="36">
        <f t="shared" si="224"/>
        <v>0</v>
      </c>
    </row>
    <row r="4773" spans="1:19" x14ac:dyDescent="0.25">
      <c r="A4773" s="101">
        <f>'DETALLE DE CONEXIONES'!P4773</f>
        <v>0</v>
      </c>
      <c r="B4773" s="36">
        <f>'DETALLE DE CONEXIONES'!I4773</f>
        <v>0</v>
      </c>
      <c r="C4773" s="36">
        <f>'DETALLE DE CONEXIONES'!BB4773</f>
        <v>0</v>
      </c>
      <c r="D4773" s="36">
        <f>'DETALLE DE CONEXIONES'!E4773</f>
        <v>0</v>
      </c>
      <c r="E4773" s="36">
        <f t="shared" si="222"/>
        <v>1</v>
      </c>
      <c r="F4773" s="36">
        <f>IFERROR(LIMPIA('DETALLE DE CONEXIONES'!N4773,1),0)</f>
        <v>0</v>
      </c>
      <c r="G4773" s="36" t="str">
        <f>LEFT('DETALLE DE CONEXIONES'!BE4773,3)</f>
        <v/>
      </c>
      <c r="H4773" s="36" t="str">
        <f>RIGHT('DETALLE DE CONEXIONES'!AK4773,2)</f>
        <v/>
      </c>
      <c r="I4773" s="36" t="str">
        <f>LEFT('DETALLE DE CONEXIONES'!AK4773,3)</f>
        <v/>
      </c>
      <c r="J4773" s="36" t="str">
        <f>LEFT('DETALLE DE CONEXIONES'!M4773,3)</f>
        <v/>
      </c>
      <c r="K4773" s="36" t="str">
        <f>IF(LEN('DETALLE DE CONEXIONES'!M4773)&lt;12,(RIGHT('DETALLE DE CONEXIONES'!M4773,5)),(RIGHT('DETALLE DE CONEXIONES'!M4773,6)))</f>
        <v/>
      </c>
      <c r="L4773" s="36">
        <f>IF(C4773="Saliente Local",(IFERROR((LIMPIA(J4773,1)),0)),0)</f>
        <v>0</v>
      </c>
      <c r="M4773" s="36">
        <f>IF(C4773="Saliente Nacional",(IFERROR((LIMPIA(J4773,1)),0)),0)</f>
        <v>0</v>
      </c>
      <c r="N4773" s="36">
        <f>IF(C4773="Saliente Internacional",(IFERROR((LIMPIA(J4773,1)),0)),0)</f>
        <v>0</v>
      </c>
      <c r="O4773" s="36">
        <f>IF(C4773="Saliente Local",(IFERROR((LIMPIA(K4773,1)),0)),0)</f>
        <v>0</v>
      </c>
      <c r="P4773" s="36">
        <f>IF(C4773="Saliente Nacional",(IFERROR((LIMPIA(K4773,1)),0)),0)</f>
        <v>0</v>
      </c>
      <c r="Q4773" s="36">
        <f>IF(C4773="Saliente Internacional",(IFERROR((LIMPIA(K4773,1)),0)),0)</f>
        <v>0</v>
      </c>
      <c r="R4773" s="36">
        <f t="shared" si="223"/>
        <v>0</v>
      </c>
      <c r="S4773" s="36">
        <f t="shared" si="224"/>
        <v>0</v>
      </c>
    </row>
    <row r="4774" spans="1:19" x14ac:dyDescent="0.25">
      <c r="A4774" s="101">
        <f>'DETALLE DE CONEXIONES'!P4774</f>
        <v>0</v>
      </c>
      <c r="B4774" s="36">
        <f>'DETALLE DE CONEXIONES'!I4774</f>
        <v>0</v>
      </c>
      <c r="C4774" s="36">
        <f>'DETALLE DE CONEXIONES'!BB4774</f>
        <v>0</v>
      </c>
      <c r="D4774" s="36">
        <f>'DETALLE DE CONEXIONES'!E4774</f>
        <v>0</v>
      </c>
      <c r="E4774" s="36">
        <f t="shared" si="222"/>
        <v>1</v>
      </c>
      <c r="F4774" s="36">
        <f>IFERROR(LIMPIA('DETALLE DE CONEXIONES'!N4774,1),0)</f>
        <v>0</v>
      </c>
      <c r="G4774" s="36" t="str">
        <f>LEFT('DETALLE DE CONEXIONES'!BE4774,3)</f>
        <v/>
      </c>
      <c r="H4774" s="36" t="str">
        <f>RIGHT('DETALLE DE CONEXIONES'!AK4774,2)</f>
        <v/>
      </c>
      <c r="I4774" s="36" t="str">
        <f>LEFT('DETALLE DE CONEXIONES'!AK4774,3)</f>
        <v/>
      </c>
      <c r="J4774" s="36" t="str">
        <f>LEFT('DETALLE DE CONEXIONES'!M4774,3)</f>
        <v/>
      </c>
      <c r="K4774" s="36" t="str">
        <f>IF(LEN('DETALLE DE CONEXIONES'!M4774)&lt;12,(RIGHT('DETALLE DE CONEXIONES'!M4774,5)),(RIGHT('DETALLE DE CONEXIONES'!M4774,6)))</f>
        <v/>
      </c>
      <c r="L4774" s="36">
        <f>IF(C4774="Saliente Local",(IFERROR((LIMPIA(J4774,1)),0)),0)</f>
        <v>0</v>
      </c>
      <c r="M4774" s="36">
        <f>IF(C4774="Saliente Nacional",(IFERROR((LIMPIA(J4774,1)),0)),0)</f>
        <v>0</v>
      </c>
      <c r="N4774" s="36">
        <f>IF(C4774="Saliente Internacional",(IFERROR((LIMPIA(J4774,1)),0)),0)</f>
        <v>0</v>
      </c>
      <c r="O4774" s="36">
        <f>IF(C4774="Saliente Local",(IFERROR((LIMPIA(K4774,1)),0)),0)</f>
        <v>0</v>
      </c>
      <c r="P4774" s="36">
        <f>IF(C4774="Saliente Nacional",(IFERROR((LIMPIA(K4774,1)),0)),0)</f>
        <v>0</v>
      </c>
      <c r="Q4774" s="36">
        <f>IF(C4774="Saliente Internacional",(IFERROR((LIMPIA(K4774,1)),0)),0)</f>
        <v>0</v>
      </c>
      <c r="R4774" s="36">
        <f t="shared" si="223"/>
        <v>0</v>
      </c>
      <c r="S4774" s="36">
        <f t="shared" si="224"/>
        <v>0</v>
      </c>
    </row>
    <row r="4775" spans="1:19" x14ac:dyDescent="0.25">
      <c r="A4775" s="101">
        <f>'DETALLE DE CONEXIONES'!P4775</f>
        <v>0</v>
      </c>
      <c r="B4775" s="36">
        <f>'DETALLE DE CONEXIONES'!I4775</f>
        <v>0</v>
      </c>
      <c r="C4775" s="36">
        <f>'DETALLE DE CONEXIONES'!BB4775</f>
        <v>0</v>
      </c>
      <c r="D4775" s="36">
        <f>'DETALLE DE CONEXIONES'!E4775</f>
        <v>0</v>
      </c>
      <c r="E4775" s="36">
        <f t="shared" si="222"/>
        <v>1</v>
      </c>
      <c r="F4775" s="36">
        <f>IFERROR(LIMPIA('DETALLE DE CONEXIONES'!N4775,1),0)</f>
        <v>0</v>
      </c>
      <c r="G4775" s="36" t="str">
        <f>LEFT('DETALLE DE CONEXIONES'!BE4775,3)</f>
        <v/>
      </c>
      <c r="H4775" s="36" t="str">
        <f>RIGHT('DETALLE DE CONEXIONES'!AK4775,2)</f>
        <v/>
      </c>
      <c r="I4775" s="36" t="str">
        <f>LEFT('DETALLE DE CONEXIONES'!AK4775,3)</f>
        <v/>
      </c>
      <c r="J4775" s="36" t="str">
        <f>LEFT('DETALLE DE CONEXIONES'!M4775,3)</f>
        <v/>
      </c>
      <c r="K4775" s="36" t="str">
        <f>IF(LEN('DETALLE DE CONEXIONES'!M4775)&lt;12,(RIGHT('DETALLE DE CONEXIONES'!M4775,5)),(RIGHT('DETALLE DE CONEXIONES'!M4775,6)))</f>
        <v/>
      </c>
      <c r="L4775" s="36">
        <f>IF(C4775="Saliente Local",(IFERROR((LIMPIA(J4775,1)),0)),0)</f>
        <v>0</v>
      </c>
      <c r="M4775" s="36">
        <f>IF(C4775="Saliente Nacional",(IFERROR((LIMPIA(J4775,1)),0)),0)</f>
        <v>0</v>
      </c>
      <c r="N4775" s="36">
        <f>IF(C4775="Saliente Internacional",(IFERROR((LIMPIA(J4775,1)),0)),0)</f>
        <v>0</v>
      </c>
      <c r="O4775" s="36">
        <f>IF(C4775="Saliente Local",(IFERROR((LIMPIA(K4775,1)),0)),0)</f>
        <v>0</v>
      </c>
      <c r="P4775" s="36">
        <f>IF(C4775="Saliente Nacional",(IFERROR((LIMPIA(K4775,1)),0)),0)</f>
        <v>0</v>
      </c>
      <c r="Q4775" s="36">
        <f>IF(C4775="Saliente Internacional",(IFERROR((LIMPIA(K4775,1)),0)),0)</f>
        <v>0</v>
      </c>
      <c r="R4775" s="36">
        <f t="shared" si="223"/>
        <v>0</v>
      </c>
      <c r="S4775" s="36">
        <f t="shared" si="224"/>
        <v>0</v>
      </c>
    </row>
    <row r="4776" spans="1:19" x14ac:dyDescent="0.25">
      <c r="A4776" s="101">
        <f>'DETALLE DE CONEXIONES'!P4776</f>
        <v>0</v>
      </c>
      <c r="B4776" s="36">
        <f>'DETALLE DE CONEXIONES'!I4776</f>
        <v>0</v>
      </c>
      <c r="C4776" s="36">
        <f>'DETALLE DE CONEXIONES'!BB4776</f>
        <v>0</v>
      </c>
      <c r="D4776" s="36">
        <f>'DETALLE DE CONEXIONES'!E4776</f>
        <v>0</v>
      </c>
      <c r="E4776" s="36">
        <f t="shared" si="222"/>
        <v>1</v>
      </c>
      <c r="F4776" s="36">
        <f>IFERROR(LIMPIA('DETALLE DE CONEXIONES'!N4776,1),0)</f>
        <v>0</v>
      </c>
      <c r="G4776" s="36" t="str">
        <f>LEFT('DETALLE DE CONEXIONES'!BE4776,3)</f>
        <v/>
      </c>
      <c r="H4776" s="36" t="str">
        <f>RIGHT('DETALLE DE CONEXIONES'!AK4776,2)</f>
        <v/>
      </c>
      <c r="I4776" s="36" t="str">
        <f>LEFT('DETALLE DE CONEXIONES'!AK4776,3)</f>
        <v/>
      </c>
      <c r="J4776" s="36" t="str">
        <f>LEFT('DETALLE DE CONEXIONES'!M4776,3)</f>
        <v/>
      </c>
      <c r="K4776" s="36" t="str">
        <f>IF(LEN('DETALLE DE CONEXIONES'!M4776)&lt;12,(RIGHT('DETALLE DE CONEXIONES'!M4776,5)),(RIGHT('DETALLE DE CONEXIONES'!M4776,6)))</f>
        <v/>
      </c>
      <c r="L4776" s="36">
        <f>IF(C4776="Saliente Local",(IFERROR((LIMPIA(J4776,1)),0)),0)</f>
        <v>0</v>
      </c>
      <c r="M4776" s="36">
        <f>IF(C4776="Saliente Nacional",(IFERROR((LIMPIA(J4776,1)),0)),0)</f>
        <v>0</v>
      </c>
      <c r="N4776" s="36">
        <f>IF(C4776="Saliente Internacional",(IFERROR((LIMPIA(J4776,1)),0)),0)</f>
        <v>0</v>
      </c>
      <c r="O4776" s="36">
        <f>IF(C4776="Saliente Local",(IFERROR((LIMPIA(K4776,1)),0)),0)</f>
        <v>0</v>
      </c>
      <c r="P4776" s="36">
        <f>IF(C4776="Saliente Nacional",(IFERROR((LIMPIA(K4776,1)),0)),0)</f>
        <v>0</v>
      </c>
      <c r="Q4776" s="36">
        <f>IF(C4776="Saliente Internacional",(IFERROR((LIMPIA(K4776,1)),0)),0)</f>
        <v>0</v>
      </c>
      <c r="R4776" s="36">
        <f t="shared" si="223"/>
        <v>0</v>
      </c>
      <c r="S4776" s="36">
        <f t="shared" si="224"/>
        <v>0</v>
      </c>
    </row>
    <row r="4777" spans="1:19" x14ac:dyDescent="0.25">
      <c r="A4777" s="101">
        <f>'DETALLE DE CONEXIONES'!P4777</f>
        <v>0</v>
      </c>
      <c r="B4777" s="36">
        <f>'DETALLE DE CONEXIONES'!I4777</f>
        <v>0</v>
      </c>
      <c r="C4777" s="36">
        <f>'DETALLE DE CONEXIONES'!BB4777</f>
        <v>0</v>
      </c>
      <c r="D4777" s="36">
        <f>'DETALLE DE CONEXIONES'!E4777</f>
        <v>0</v>
      </c>
      <c r="E4777" s="36">
        <f t="shared" si="222"/>
        <v>1</v>
      </c>
      <c r="F4777" s="36">
        <f>IFERROR(LIMPIA('DETALLE DE CONEXIONES'!N4777,1),0)</f>
        <v>0</v>
      </c>
      <c r="G4777" s="36" t="str">
        <f>LEFT('DETALLE DE CONEXIONES'!BE4777,3)</f>
        <v/>
      </c>
      <c r="H4777" s="36" t="str">
        <f>RIGHT('DETALLE DE CONEXIONES'!AK4777,2)</f>
        <v/>
      </c>
      <c r="I4777" s="36" t="str">
        <f>LEFT('DETALLE DE CONEXIONES'!AK4777,3)</f>
        <v/>
      </c>
      <c r="J4777" s="36" t="str">
        <f>LEFT('DETALLE DE CONEXIONES'!M4777,3)</f>
        <v/>
      </c>
      <c r="K4777" s="36" t="str">
        <f>IF(LEN('DETALLE DE CONEXIONES'!M4777)&lt;12,(RIGHT('DETALLE DE CONEXIONES'!M4777,5)),(RIGHT('DETALLE DE CONEXIONES'!M4777,6)))</f>
        <v/>
      </c>
      <c r="L4777" s="36">
        <f>IF(C4777="Saliente Local",(IFERROR((LIMPIA(J4777,1)),0)),0)</f>
        <v>0</v>
      </c>
      <c r="M4777" s="36">
        <f>IF(C4777="Saliente Nacional",(IFERROR((LIMPIA(J4777,1)),0)),0)</f>
        <v>0</v>
      </c>
      <c r="N4777" s="36">
        <f>IF(C4777="Saliente Internacional",(IFERROR((LIMPIA(J4777,1)),0)),0)</f>
        <v>0</v>
      </c>
      <c r="O4777" s="36">
        <f>IF(C4777="Saliente Local",(IFERROR((LIMPIA(K4777,1)),0)),0)</f>
        <v>0</v>
      </c>
      <c r="P4777" s="36">
        <f>IF(C4777="Saliente Nacional",(IFERROR((LIMPIA(K4777,1)),0)),0)</f>
        <v>0</v>
      </c>
      <c r="Q4777" s="36">
        <f>IF(C4777="Saliente Internacional",(IFERROR((LIMPIA(K4777,1)),0)),0)</f>
        <v>0</v>
      </c>
      <c r="R4777" s="36">
        <f t="shared" si="223"/>
        <v>0</v>
      </c>
      <c r="S4777" s="36">
        <f t="shared" si="224"/>
        <v>0</v>
      </c>
    </row>
    <row r="4778" spans="1:19" x14ac:dyDescent="0.25">
      <c r="A4778" s="101">
        <f>'DETALLE DE CONEXIONES'!P4778</f>
        <v>0</v>
      </c>
      <c r="B4778" s="36">
        <f>'DETALLE DE CONEXIONES'!I4778</f>
        <v>0</v>
      </c>
      <c r="C4778" s="36">
        <f>'DETALLE DE CONEXIONES'!BB4778</f>
        <v>0</v>
      </c>
      <c r="D4778" s="36">
        <f>'DETALLE DE CONEXIONES'!E4778</f>
        <v>0</v>
      </c>
      <c r="E4778" s="36">
        <f t="shared" si="222"/>
        <v>1</v>
      </c>
      <c r="F4778" s="36">
        <f>IFERROR(LIMPIA('DETALLE DE CONEXIONES'!N4778,1),0)</f>
        <v>0</v>
      </c>
      <c r="G4778" s="36" t="str">
        <f>LEFT('DETALLE DE CONEXIONES'!BE4778,3)</f>
        <v/>
      </c>
      <c r="H4778" s="36" t="str">
        <f>RIGHT('DETALLE DE CONEXIONES'!AK4778,2)</f>
        <v/>
      </c>
      <c r="I4778" s="36" t="str">
        <f>LEFT('DETALLE DE CONEXIONES'!AK4778,3)</f>
        <v/>
      </c>
      <c r="J4778" s="36" t="str">
        <f>LEFT('DETALLE DE CONEXIONES'!M4778,3)</f>
        <v/>
      </c>
      <c r="K4778" s="36" t="str">
        <f>IF(LEN('DETALLE DE CONEXIONES'!M4778)&lt;12,(RIGHT('DETALLE DE CONEXIONES'!M4778,5)),(RIGHT('DETALLE DE CONEXIONES'!M4778,6)))</f>
        <v/>
      </c>
      <c r="L4778" s="36">
        <f>IF(C4778="Saliente Local",(IFERROR((LIMPIA(J4778,1)),0)),0)</f>
        <v>0</v>
      </c>
      <c r="M4778" s="36">
        <f>IF(C4778="Saliente Nacional",(IFERROR((LIMPIA(J4778,1)),0)),0)</f>
        <v>0</v>
      </c>
      <c r="N4778" s="36">
        <f>IF(C4778="Saliente Internacional",(IFERROR((LIMPIA(J4778,1)),0)),0)</f>
        <v>0</v>
      </c>
      <c r="O4778" s="36">
        <f>IF(C4778="Saliente Local",(IFERROR((LIMPIA(K4778,1)),0)),0)</f>
        <v>0</v>
      </c>
      <c r="P4778" s="36">
        <f>IF(C4778="Saliente Nacional",(IFERROR((LIMPIA(K4778,1)),0)),0)</f>
        <v>0</v>
      </c>
      <c r="Q4778" s="36">
        <f>IF(C4778="Saliente Internacional",(IFERROR((LIMPIA(K4778,1)),0)),0)</f>
        <v>0</v>
      </c>
      <c r="R4778" s="36">
        <f t="shared" si="223"/>
        <v>0</v>
      </c>
      <c r="S4778" s="36">
        <f t="shared" si="224"/>
        <v>0</v>
      </c>
    </row>
    <row r="4779" spans="1:19" x14ac:dyDescent="0.25">
      <c r="A4779" s="101">
        <f>'DETALLE DE CONEXIONES'!P4779</f>
        <v>0</v>
      </c>
      <c r="B4779" s="36">
        <f>'DETALLE DE CONEXIONES'!I4779</f>
        <v>0</v>
      </c>
      <c r="C4779" s="36">
        <f>'DETALLE DE CONEXIONES'!BB4779</f>
        <v>0</v>
      </c>
      <c r="D4779" s="36">
        <f>'DETALLE DE CONEXIONES'!E4779</f>
        <v>0</v>
      </c>
      <c r="E4779" s="36">
        <f t="shared" si="222"/>
        <v>1</v>
      </c>
      <c r="F4779" s="36">
        <f>IFERROR(LIMPIA('DETALLE DE CONEXIONES'!N4779,1),0)</f>
        <v>0</v>
      </c>
      <c r="G4779" s="36" t="str">
        <f>LEFT('DETALLE DE CONEXIONES'!BE4779,3)</f>
        <v/>
      </c>
      <c r="H4779" s="36" t="str">
        <f>RIGHT('DETALLE DE CONEXIONES'!AK4779,2)</f>
        <v/>
      </c>
      <c r="I4779" s="36" t="str">
        <f>LEFT('DETALLE DE CONEXIONES'!AK4779,3)</f>
        <v/>
      </c>
      <c r="J4779" s="36" t="str">
        <f>LEFT('DETALLE DE CONEXIONES'!M4779,3)</f>
        <v/>
      </c>
      <c r="K4779" s="36" t="str">
        <f>IF(LEN('DETALLE DE CONEXIONES'!M4779)&lt;12,(RIGHT('DETALLE DE CONEXIONES'!M4779,5)),(RIGHT('DETALLE DE CONEXIONES'!M4779,6)))</f>
        <v/>
      </c>
      <c r="L4779" s="36">
        <f>IF(C4779="Saliente Local",(IFERROR((LIMPIA(J4779,1)),0)),0)</f>
        <v>0</v>
      </c>
      <c r="M4779" s="36">
        <f>IF(C4779="Saliente Nacional",(IFERROR((LIMPIA(J4779,1)),0)),0)</f>
        <v>0</v>
      </c>
      <c r="N4779" s="36">
        <f>IF(C4779="Saliente Internacional",(IFERROR((LIMPIA(J4779,1)),0)),0)</f>
        <v>0</v>
      </c>
      <c r="O4779" s="36">
        <f>IF(C4779="Saliente Local",(IFERROR((LIMPIA(K4779,1)),0)),0)</f>
        <v>0</v>
      </c>
      <c r="P4779" s="36">
        <f>IF(C4779="Saliente Nacional",(IFERROR((LIMPIA(K4779,1)),0)),0)</f>
        <v>0</v>
      </c>
      <c r="Q4779" s="36">
        <f>IF(C4779="Saliente Internacional",(IFERROR((LIMPIA(K4779,1)),0)),0)</f>
        <v>0</v>
      </c>
      <c r="R4779" s="36">
        <f t="shared" si="223"/>
        <v>0</v>
      </c>
      <c r="S4779" s="36">
        <f t="shared" si="224"/>
        <v>0</v>
      </c>
    </row>
    <row r="4780" spans="1:19" x14ac:dyDescent="0.25">
      <c r="A4780" s="101">
        <f>'DETALLE DE CONEXIONES'!P4780</f>
        <v>0</v>
      </c>
      <c r="B4780" s="36">
        <f>'DETALLE DE CONEXIONES'!I4780</f>
        <v>0</v>
      </c>
      <c r="C4780" s="36">
        <f>'DETALLE DE CONEXIONES'!BB4780</f>
        <v>0</v>
      </c>
      <c r="D4780" s="36">
        <f>'DETALLE DE CONEXIONES'!E4780</f>
        <v>0</v>
      </c>
      <c r="E4780" s="36">
        <f t="shared" si="222"/>
        <v>1</v>
      </c>
      <c r="F4780" s="36">
        <f>IFERROR(LIMPIA('DETALLE DE CONEXIONES'!N4780,1),0)</f>
        <v>0</v>
      </c>
      <c r="G4780" s="36" t="str">
        <f>LEFT('DETALLE DE CONEXIONES'!BE4780,3)</f>
        <v/>
      </c>
      <c r="H4780" s="36" t="str">
        <f>RIGHT('DETALLE DE CONEXIONES'!AK4780,2)</f>
        <v/>
      </c>
      <c r="I4780" s="36" t="str">
        <f>LEFT('DETALLE DE CONEXIONES'!AK4780,3)</f>
        <v/>
      </c>
      <c r="J4780" s="36" t="str">
        <f>LEFT('DETALLE DE CONEXIONES'!M4780,3)</f>
        <v/>
      </c>
      <c r="K4780" s="36" t="str">
        <f>IF(LEN('DETALLE DE CONEXIONES'!M4780)&lt;12,(RIGHT('DETALLE DE CONEXIONES'!M4780,5)),(RIGHT('DETALLE DE CONEXIONES'!M4780,6)))</f>
        <v/>
      </c>
      <c r="L4780" s="36">
        <f>IF(C4780="Saliente Local",(IFERROR((LIMPIA(J4780,1)),0)),0)</f>
        <v>0</v>
      </c>
      <c r="M4780" s="36">
        <f>IF(C4780="Saliente Nacional",(IFERROR((LIMPIA(J4780,1)),0)),0)</f>
        <v>0</v>
      </c>
      <c r="N4780" s="36">
        <f>IF(C4780="Saliente Internacional",(IFERROR((LIMPIA(J4780,1)),0)),0)</f>
        <v>0</v>
      </c>
      <c r="O4780" s="36">
        <f>IF(C4780="Saliente Local",(IFERROR((LIMPIA(K4780,1)),0)),0)</f>
        <v>0</v>
      </c>
      <c r="P4780" s="36">
        <f>IF(C4780="Saliente Nacional",(IFERROR((LIMPIA(K4780,1)),0)),0)</f>
        <v>0</v>
      </c>
      <c r="Q4780" s="36">
        <f>IF(C4780="Saliente Internacional",(IFERROR((LIMPIA(K4780,1)),0)),0)</f>
        <v>0</v>
      </c>
      <c r="R4780" s="36">
        <f t="shared" si="223"/>
        <v>0</v>
      </c>
      <c r="S4780" s="36">
        <f t="shared" si="224"/>
        <v>0</v>
      </c>
    </row>
    <row r="4781" spans="1:19" x14ac:dyDescent="0.25">
      <c r="A4781" s="101">
        <f>'DETALLE DE CONEXIONES'!P4781</f>
        <v>0</v>
      </c>
      <c r="B4781" s="36">
        <f>'DETALLE DE CONEXIONES'!I4781</f>
        <v>0</v>
      </c>
      <c r="C4781" s="36">
        <f>'DETALLE DE CONEXIONES'!BB4781</f>
        <v>0</v>
      </c>
      <c r="D4781" s="36">
        <f>'DETALLE DE CONEXIONES'!E4781</f>
        <v>0</v>
      </c>
      <c r="E4781" s="36">
        <f t="shared" si="222"/>
        <v>1</v>
      </c>
      <c r="F4781" s="36">
        <f>IFERROR(LIMPIA('DETALLE DE CONEXIONES'!N4781,1),0)</f>
        <v>0</v>
      </c>
      <c r="G4781" s="36" t="str">
        <f>LEFT('DETALLE DE CONEXIONES'!BE4781,3)</f>
        <v/>
      </c>
      <c r="H4781" s="36" t="str">
        <f>RIGHT('DETALLE DE CONEXIONES'!AK4781,2)</f>
        <v/>
      </c>
      <c r="I4781" s="36" t="str">
        <f>LEFT('DETALLE DE CONEXIONES'!AK4781,3)</f>
        <v/>
      </c>
      <c r="J4781" s="36" t="str">
        <f>LEFT('DETALLE DE CONEXIONES'!M4781,3)</f>
        <v/>
      </c>
      <c r="K4781" s="36" t="str">
        <f>IF(LEN('DETALLE DE CONEXIONES'!M4781)&lt;12,(RIGHT('DETALLE DE CONEXIONES'!M4781,5)),(RIGHT('DETALLE DE CONEXIONES'!M4781,6)))</f>
        <v/>
      </c>
      <c r="L4781" s="36">
        <f>IF(C4781="Saliente Local",(IFERROR((LIMPIA(J4781,1)),0)),0)</f>
        <v>0</v>
      </c>
      <c r="M4781" s="36">
        <f>IF(C4781="Saliente Nacional",(IFERROR((LIMPIA(J4781,1)),0)),0)</f>
        <v>0</v>
      </c>
      <c r="N4781" s="36">
        <f>IF(C4781="Saliente Internacional",(IFERROR((LIMPIA(J4781,1)),0)),0)</f>
        <v>0</v>
      </c>
      <c r="O4781" s="36">
        <f>IF(C4781="Saliente Local",(IFERROR((LIMPIA(K4781,1)),0)),0)</f>
        <v>0</v>
      </c>
      <c r="P4781" s="36">
        <f>IF(C4781="Saliente Nacional",(IFERROR((LIMPIA(K4781,1)),0)),0)</f>
        <v>0</v>
      </c>
      <c r="Q4781" s="36">
        <f>IF(C4781="Saliente Internacional",(IFERROR((LIMPIA(K4781,1)),0)),0)</f>
        <v>0</v>
      </c>
      <c r="R4781" s="36">
        <f t="shared" si="223"/>
        <v>0</v>
      </c>
      <c r="S4781" s="36">
        <f t="shared" si="224"/>
        <v>0</v>
      </c>
    </row>
    <row r="4782" spans="1:19" x14ac:dyDescent="0.25">
      <c r="A4782" s="101">
        <f>'DETALLE DE CONEXIONES'!P4782</f>
        <v>0</v>
      </c>
      <c r="B4782" s="36">
        <f>'DETALLE DE CONEXIONES'!I4782</f>
        <v>0</v>
      </c>
      <c r="C4782" s="36">
        <f>'DETALLE DE CONEXIONES'!BB4782</f>
        <v>0</v>
      </c>
      <c r="D4782" s="36">
        <f>'DETALLE DE CONEXIONES'!E4782</f>
        <v>0</v>
      </c>
      <c r="E4782" s="36">
        <f t="shared" si="222"/>
        <v>1</v>
      </c>
      <c r="F4782" s="36">
        <f>IFERROR(LIMPIA('DETALLE DE CONEXIONES'!N4782,1),0)</f>
        <v>0</v>
      </c>
      <c r="G4782" s="36" t="str">
        <f>LEFT('DETALLE DE CONEXIONES'!BE4782,3)</f>
        <v/>
      </c>
      <c r="H4782" s="36" t="str">
        <f>RIGHT('DETALLE DE CONEXIONES'!AK4782,2)</f>
        <v/>
      </c>
      <c r="I4782" s="36" t="str">
        <f>LEFT('DETALLE DE CONEXIONES'!AK4782,3)</f>
        <v/>
      </c>
      <c r="J4782" s="36" t="str">
        <f>LEFT('DETALLE DE CONEXIONES'!M4782,3)</f>
        <v/>
      </c>
      <c r="K4782" s="36" t="str">
        <f>IF(LEN('DETALLE DE CONEXIONES'!M4782)&lt;12,(RIGHT('DETALLE DE CONEXIONES'!M4782,5)),(RIGHT('DETALLE DE CONEXIONES'!M4782,6)))</f>
        <v/>
      </c>
      <c r="L4782" s="36">
        <f>IF(C4782="Saliente Local",(IFERROR((LIMPIA(J4782,1)),0)),0)</f>
        <v>0</v>
      </c>
      <c r="M4782" s="36">
        <f>IF(C4782="Saliente Nacional",(IFERROR((LIMPIA(J4782,1)),0)),0)</f>
        <v>0</v>
      </c>
      <c r="N4782" s="36">
        <f>IF(C4782="Saliente Internacional",(IFERROR((LIMPIA(J4782,1)),0)),0)</f>
        <v>0</v>
      </c>
      <c r="O4782" s="36">
        <f>IF(C4782="Saliente Local",(IFERROR((LIMPIA(K4782,1)),0)),0)</f>
        <v>0</v>
      </c>
      <c r="P4782" s="36">
        <f>IF(C4782="Saliente Nacional",(IFERROR((LIMPIA(K4782,1)),0)),0)</f>
        <v>0</v>
      </c>
      <c r="Q4782" s="36">
        <f>IF(C4782="Saliente Internacional",(IFERROR((LIMPIA(K4782,1)),0)),0)</f>
        <v>0</v>
      </c>
      <c r="R4782" s="36">
        <f t="shared" si="223"/>
        <v>0</v>
      </c>
      <c r="S4782" s="36">
        <f t="shared" si="224"/>
        <v>0</v>
      </c>
    </row>
    <row r="4783" spans="1:19" x14ac:dyDescent="0.25">
      <c r="A4783" s="101">
        <f>'DETALLE DE CONEXIONES'!P4783</f>
        <v>0</v>
      </c>
      <c r="B4783" s="36">
        <f>'DETALLE DE CONEXIONES'!I4783</f>
        <v>0</v>
      </c>
      <c r="C4783" s="36">
        <f>'DETALLE DE CONEXIONES'!BB4783</f>
        <v>0</v>
      </c>
      <c r="D4783" s="36">
        <f>'DETALLE DE CONEXIONES'!E4783</f>
        <v>0</v>
      </c>
      <c r="E4783" s="36">
        <f t="shared" si="222"/>
        <v>1</v>
      </c>
      <c r="F4783" s="36">
        <f>IFERROR(LIMPIA('DETALLE DE CONEXIONES'!N4783,1),0)</f>
        <v>0</v>
      </c>
      <c r="G4783" s="36" t="str">
        <f>LEFT('DETALLE DE CONEXIONES'!BE4783,3)</f>
        <v/>
      </c>
      <c r="H4783" s="36" t="str">
        <f>RIGHT('DETALLE DE CONEXIONES'!AK4783,2)</f>
        <v/>
      </c>
      <c r="I4783" s="36" t="str">
        <f>LEFT('DETALLE DE CONEXIONES'!AK4783,3)</f>
        <v/>
      </c>
      <c r="J4783" s="36" t="str">
        <f>LEFT('DETALLE DE CONEXIONES'!M4783,3)</f>
        <v/>
      </c>
      <c r="K4783" s="36" t="str">
        <f>IF(LEN('DETALLE DE CONEXIONES'!M4783)&lt;12,(RIGHT('DETALLE DE CONEXIONES'!M4783,5)),(RIGHT('DETALLE DE CONEXIONES'!M4783,6)))</f>
        <v/>
      </c>
      <c r="L4783" s="36">
        <f>IF(C4783="Saliente Local",(IFERROR((LIMPIA(J4783,1)),0)),0)</f>
        <v>0</v>
      </c>
      <c r="M4783" s="36">
        <f>IF(C4783="Saliente Nacional",(IFERROR((LIMPIA(J4783,1)),0)),0)</f>
        <v>0</v>
      </c>
      <c r="N4783" s="36">
        <f>IF(C4783="Saliente Internacional",(IFERROR((LIMPIA(J4783,1)),0)),0)</f>
        <v>0</v>
      </c>
      <c r="O4783" s="36">
        <f>IF(C4783="Saliente Local",(IFERROR((LIMPIA(K4783,1)),0)),0)</f>
        <v>0</v>
      </c>
      <c r="P4783" s="36">
        <f>IF(C4783="Saliente Nacional",(IFERROR((LIMPIA(K4783,1)),0)),0)</f>
        <v>0</v>
      </c>
      <c r="Q4783" s="36">
        <f>IF(C4783="Saliente Internacional",(IFERROR((LIMPIA(K4783,1)),0)),0)</f>
        <v>0</v>
      </c>
      <c r="R4783" s="36">
        <f t="shared" si="223"/>
        <v>0</v>
      </c>
      <c r="S4783" s="36">
        <f t="shared" si="224"/>
        <v>0</v>
      </c>
    </row>
    <row r="4784" spans="1:19" x14ac:dyDescent="0.25">
      <c r="A4784" s="101">
        <f>'DETALLE DE CONEXIONES'!P4784</f>
        <v>0</v>
      </c>
      <c r="B4784" s="36">
        <f>'DETALLE DE CONEXIONES'!I4784</f>
        <v>0</v>
      </c>
      <c r="C4784" s="36">
        <f>'DETALLE DE CONEXIONES'!BB4784</f>
        <v>0</v>
      </c>
      <c r="D4784" s="36">
        <f>'DETALLE DE CONEXIONES'!E4784</f>
        <v>0</v>
      </c>
      <c r="E4784" s="36">
        <f t="shared" si="222"/>
        <v>1</v>
      </c>
      <c r="F4784" s="36">
        <f>IFERROR(LIMPIA('DETALLE DE CONEXIONES'!N4784,1),0)</f>
        <v>0</v>
      </c>
      <c r="G4784" s="36" t="str">
        <f>LEFT('DETALLE DE CONEXIONES'!BE4784,3)</f>
        <v/>
      </c>
      <c r="H4784" s="36" t="str">
        <f>RIGHT('DETALLE DE CONEXIONES'!AK4784,2)</f>
        <v/>
      </c>
      <c r="I4784" s="36" t="str">
        <f>LEFT('DETALLE DE CONEXIONES'!AK4784,3)</f>
        <v/>
      </c>
      <c r="J4784" s="36" t="str">
        <f>LEFT('DETALLE DE CONEXIONES'!M4784,3)</f>
        <v/>
      </c>
      <c r="K4784" s="36" t="str">
        <f>IF(LEN('DETALLE DE CONEXIONES'!M4784)&lt;12,(RIGHT('DETALLE DE CONEXIONES'!M4784,5)),(RIGHT('DETALLE DE CONEXIONES'!M4784,6)))</f>
        <v/>
      </c>
      <c r="L4784" s="36">
        <f>IF(C4784="Saliente Local",(IFERROR((LIMPIA(J4784,1)),0)),0)</f>
        <v>0</v>
      </c>
      <c r="M4784" s="36">
        <f>IF(C4784="Saliente Nacional",(IFERROR((LIMPIA(J4784,1)),0)),0)</f>
        <v>0</v>
      </c>
      <c r="N4784" s="36">
        <f>IF(C4784="Saliente Internacional",(IFERROR((LIMPIA(J4784,1)),0)),0)</f>
        <v>0</v>
      </c>
      <c r="O4784" s="36">
        <f>IF(C4784="Saliente Local",(IFERROR((LIMPIA(K4784,1)),0)),0)</f>
        <v>0</v>
      </c>
      <c r="P4784" s="36">
        <f>IF(C4784="Saliente Nacional",(IFERROR((LIMPIA(K4784,1)),0)),0)</f>
        <v>0</v>
      </c>
      <c r="Q4784" s="36">
        <f>IF(C4784="Saliente Internacional",(IFERROR((LIMPIA(K4784,1)),0)),0)</f>
        <v>0</v>
      </c>
      <c r="R4784" s="36">
        <f t="shared" si="223"/>
        <v>0</v>
      </c>
      <c r="S4784" s="36">
        <f t="shared" si="224"/>
        <v>0</v>
      </c>
    </row>
    <row r="4785" spans="1:19" x14ac:dyDescent="0.25">
      <c r="A4785" s="101">
        <f>'DETALLE DE CONEXIONES'!P4785</f>
        <v>0</v>
      </c>
      <c r="B4785" s="36">
        <f>'DETALLE DE CONEXIONES'!I4785</f>
        <v>0</v>
      </c>
      <c r="C4785" s="36">
        <f>'DETALLE DE CONEXIONES'!BB4785</f>
        <v>0</v>
      </c>
      <c r="D4785" s="36">
        <f>'DETALLE DE CONEXIONES'!E4785</f>
        <v>0</v>
      </c>
      <c r="E4785" s="36">
        <f t="shared" si="222"/>
        <v>1</v>
      </c>
      <c r="F4785" s="36">
        <f>IFERROR(LIMPIA('DETALLE DE CONEXIONES'!N4785,1),0)</f>
        <v>0</v>
      </c>
      <c r="G4785" s="36" t="str">
        <f>LEFT('DETALLE DE CONEXIONES'!BE4785,3)</f>
        <v/>
      </c>
      <c r="H4785" s="36" t="str">
        <f>RIGHT('DETALLE DE CONEXIONES'!AK4785,2)</f>
        <v/>
      </c>
      <c r="I4785" s="36" t="str">
        <f>LEFT('DETALLE DE CONEXIONES'!AK4785,3)</f>
        <v/>
      </c>
      <c r="J4785" s="36" t="str">
        <f>LEFT('DETALLE DE CONEXIONES'!M4785,3)</f>
        <v/>
      </c>
      <c r="K4785" s="36" t="str">
        <f>IF(LEN('DETALLE DE CONEXIONES'!M4785)&lt;12,(RIGHT('DETALLE DE CONEXIONES'!M4785,5)),(RIGHT('DETALLE DE CONEXIONES'!M4785,6)))</f>
        <v/>
      </c>
      <c r="L4785" s="36">
        <f>IF(C4785="Saliente Local",(IFERROR((LIMPIA(J4785,1)),0)),0)</f>
        <v>0</v>
      </c>
      <c r="M4785" s="36">
        <f>IF(C4785="Saliente Nacional",(IFERROR((LIMPIA(J4785,1)),0)),0)</f>
        <v>0</v>
      </c>
      <c r="N4785" s="36">
        <f>IF(C4785="Saliente Internacional",(IFERROR((LIMPIA(J4785,1)),0)),0)</f>
        <v>0</v>
      </c>
      <c r="O4785" s="36">
        <f>IF(C4785="Saliente Local",(IFERROR((LIMPIA(K4785,1)),0)),0)</f>
        <v>0</v>
      </c>
      <c r="P4785" s="36">
        <f>IF(C4785="Saliente Nacional",(IFERROR((LIMPIA(K4785,1)),0)),0)</f>
        <v>0</v>
      </c>
      <c r="Q4785" s="36">
        <f>IF(C4785="Saliente Internacional",(IFERROR((LIMPIA(K4785,1)),0)),0)</f>
        <v>0</v>
      </c>
      <c r="R4785" s="36">
        <f t="shared" si="223"/>
        <v>0</v>
      </c>
      <c r="S4785" s="36">
        <f t="shared" si="224"/>
        <v>0</v>
      </c>
    </row>
    <row r="4786" spans="1:19" x14ac:dyDescent="0.25">
      <c r="A4786" s="101">
        <f>'DETALLE DE CONEXIONES'!P4786</f>
        <v>0</v>
      </c>
      <c r="B4786" s="36">
        <f>'DETALLE DE CONEXIONES'!I4786</f>
        <v>0</v>
      </c>
      <c r="C4786" s="36">
        <f>'DETALLE DE CONEXIONES'!BB4786</f>
        <v>0</v>
      </c>
      <c r="D4786" s="36">
        <f>'DETALLE DE CONEXIONES'!E4786</f>
        <v>0</v>
      </c>
      <c r="E4786" s="36">
        <f t="shared" si="222"/>
        <v>1</v>
      </c>
      <c r="F4786" s="36">
        <f>IFERROR(LIMPIA('DETALLE DE CONEXIONES'!N4786,1),0)</f>
        <v>0</v>
      </c>
      <c r="G4786" s="36" t="str">
        <f>LEFT('DETALLE DE CONEXIONES'!BE4786,3)</f>
        <v/>
      </c>
      <c r="H4786" s="36" t="str">
        <f>RIGHT('DETALLE DE CONEXIONES'!AK4786,2)</f>
        <v/>
      </c>
      <c r="I4786" s="36" t="str">
        <f>LEFT('DETALLE DE CONEXIONES'!AK4786,3)</f>
        <v/>
      </c>
      <c r="J4786" s="36" t="str">
        <f>LEFT('DETALLE DE CONEXIONES'!M4786,3)</f>
        <v/>
      </c>
      <c r="K4786" s="36" t="str">
        <f>IF(LEN('DETALLE DE CONEXIONES'!M4786)&lt;12,(RIGHT('DETALLE DE CONEXIONES'!M4786,5)),(RIGHT('DETALLE DE CONEXIONES'!M4786,6)))</f>
        <v/>
      </c>
      <c r="L4786" s="36">
        <f>IF(C4786="Saliente Local",(IFERROR((LIMPIA(J4786,1)),0)),0)</f>
        <v>0</v>
      </c>
      <c r="M4786" s="36">
        <f>IF(C4786="Saliente Nacional",(IFERROR((LIMPIA(J4786,1)),0)),0)</f>
        <v>0</v>
      </c>
      <c r="N4786" s="36">
        <f>IF(C4786="Saliente Internacional",(IFERROR((LIMPIA(J4786,1)),0)),0)</f>
        <v>0</v>
      </c>
      <c r="O4786" s="36">
        <f>IF(C4786="Saliente Local",(IFERROR((LIMPIA(K4786,1)),0)),0)</f>
        <v>0</v>
      </c>
      <c r="P4786" s="36">
        <f>IF(C4786="Saliente Nacional",(IFERROR((LIMPIA(K4786,1)),0)),0)</f>
        <v>0</v>
      </c>
      <c r="Q4786" s="36">
        <f>IF(C4786="Saliente Internacional",(IFERROR((LIMPIA(K4786,1)),0)),0)</f>
        <v>0</v>
      </c>
      <c r="R4786" s="36">
        <f t="shared" si="223"/>
        <v>0</v>
      </c>
      <c r="S4786" s="36">
        <f t="shared" si="224"/>
        <v>0</v>
      </c>
    </row>
    <row r="4787" spans="1:19" x14ac:dyDescent="0.25">
      <c r="A4787" s="101">
        <f>'DETALLE DE CONEXIONES'!P4787</f>
        <v>0</v>
      </c>
      <c r="B4787" s="36">
        <f>'DETALLE DE CONEXIONES'!I4787</f>
        <v>0</v>
      </c>
      <c r="C4787" s="36">
        <f>'DETALLE DE CONEXIONES'!BB4787</f>
        <v>0</v>
      </c>
      <c r="D4787" s="36">
        <f>'DETALLE DE CONEXIONES'!E4787</f>
        <v>0</v>
      </c>
      <c r="E4787" s="36">
        <f t="shared" si="222"/>
        <v>1</v>
      </c>
      <c r="F4787" s="36">
        <f>IFERROR(LIMPIA('DETALLE DE CONEXIONES'!N4787,1),0)</f>
        <v>0</v>
      </c>
      <c r="G4787" s="36" t="str">
        <f>LEFT('DETALLE DE CONEXIONES'!BE4787,3)</f>
        <v/>
      </c>
      <c r="H4787" s="36" t="str">
        <f>RIGHT('DETALLE DE CONEXIONES'!AK4787,2)</f>
        <v/>
      </c>
      <c r="I4787" s="36" t="str">
        <f>LEFT('DETALLE DE CONEXIONES'!AK4787,3)</f>
        <v/>
      </c>
      <c r="J4787" s="36" t="str">
        <f>LEFT('DETALLE DE CONEXIONES'!M4787,3)</f>
        <v/>
      </c>
      <c r="K4787" s="36" t="str">
        <f>IF(LEN('DETALLE DE CONEXIONES'!M4787)&lt;12,(RIGHT('DETALLE DE CONEXIONES'!M4787,5)),(RIGHT('DETALLE DE CONEXIONES'!M4787,6)))</f>
        <v/>
      </c>
      <c r="L4787" s="36">
        <f>IF(C4787="Saliente Local",(IFERROR((LIMPIA(J4787,1)),0)),0)</f>
        <v>0</v>
      </c>
      <c r="M4787" s="36">
        <f>IF(C4787="Saliente Nacional",(IFERROR((LIMPIA(J4787,1)),0)),0)</f>
        <v>0</v>
      </c>
      <c r="N4787" s="36">
        <f>IF(C4787="Saliente Internacional",(IFERROR((LIMPIA(J4787,1)),0)),0)</f>
        <v>0</v>
      </c>
      <c r="O4787" s="36">
        <f>IF(C4787="Saliente Local",(IFERROR((LIMPIA(K4787,1)),0)),0)</f>
        <v>0</v>
      </c>
      <c r="P4787" s="36">
        <f>IF(C4787="Saliente Nacional",(IFERROR((LIMPIA(K4787,1)),0)),0)</f>
        <v>0</v>
      </c>
      <c r="Q4787" s="36">
        <f>IF(C4787="Saliente Internacional",(IFERROR((LIMPIA(K4787,1)),0)),0)</f>
        <v>0</v>
      </c>
      <c r="R4787" s="36">
        <f t="shared" si="223"/>
        <v>0</v>
      </c>
      <c r="S4787" s="36">
        <f t="shared" si="224"/>
        <v>0</v>
      </c>
    </row>
    <row r="4788" spans="1:19" x14ac:dyDescent="0.25">
      <c r="A4788" s="101">
        <f>'DETALLE DE CONEXIONES'!P4788</f>
        <v>0</v>
      </c>
      <c r="B4788" s="36">
        <f>'DETALLE DE CONEXIONES'!I4788</f>
        <v>0</v>
      </c>
      <c r="C4788" s="36">
        <f>'DETALLE DE CONEXIONES'!BB4788</f>
        <v>0</v>
      </c>
      <c r="D4788" s="36">
        <f>'DETALLE DE CONEXIONES'!E4788</f>
        <v>0</v>
      </c>
      <c r="E4788" s="36">
        <f t="shared" si="222"/>
        <v>1</v>
      </c>
      <c r="F4788" s="36">
        <f>IFERROR(LIMPIA('DETALLE DE CONEXIONES'!N4788,1),0)</f>
        <v>0</v>
      </c>
      <c r="G4788" s="36" t="str">
        <f>LEFT('DETALLE DE CONEXIONES'!BE4788,3)</f>
        <v/>
      </c>
      <c r="H4788" s="36" t="str">
        <f>RIGHT('DETALLE DE CONEXIONES'!AK4788,2)</f>
        <v/>
      </c>
      <c r="I4788" s="36" t="str">
        <f>LEFT('DETALLE DE CONEXIONES'!AK4788,3)</f>
        <v/>
      </c>
      <c r="J4788" s="36" t="str">
        <f>LEFT('DETALLE DE CONEXIONES'!M4788,3)</f>
        <v/>
      </c>
      <c r="K4788" s="36" t="str">
        <f>IF(LEN('DETALLE DE CONEXIONES'!M4788)&lt;12,(RIGHT('DETALLE DE CONEXIONES'!M4788,5)),(RIGHT('DETALLE DE CONEXIONES'!M4788,6)))</f>
        <v/>
      </c>
      <c r="L4788" s="36">
        <f>IF(C4788="Saliente Local",(IFERROR((LIMPIA(J4788,1)),0)),0)</f>
        <v>0</v>
      </c>
      <c r="M4788" s="36">
        <f>IF(C4788="Saliente Nacional",(IFERROR((LIMPIA(J4788,1)),0)),0)</f>
        <v>0</v>
      </c>
      <c r="N4788" s="36">
        <f>IF(C4788="Saliente Internacional",(IFERROR((LIMPIA(J4788,1)),0)),0)</f>
        <v>0</v>
      </c>
      <c r="O4788" s="36">
        <f>IF(C4788="Saliente Local",(IFERROR((LIMPIA(K4788,1)),0)),0)</f>
        <v>0</v>
      </c>
      <c r="P4788" s="36">
        <f>IF(C4788="Saliente Nacional",(IFERROR((LIMPIA(K4788,1)),0)),0)</f>
        <v>0</v>
      </c>
      <c r="Q4788" s="36">
        <f>IF(C4788="Saliente Internacional",(IFERROR((LIMPIA(K4788,1)),0)),0)</f>
        <v>0</v>
      </c>
      <c r="R4788" s="36">
        <f t="shared" si="223"/>
        <v>0</v>
      </c>
      <c r="S4788" s="36">
        <f t="shared" si="224"/>
        <v>0</v>
      </c>
    </row>
    <row r="4789" spans="1:19" x14ac:dyDescent="0.25">
      <c r="A4789" s="101">
        <f>'DETALLE DE CONEXIONES'!P4789</f>
        <v>0</v>
      </c>
      <c r="B4789" s="36">
        <f>'DETALLE DE CONEXIONES'!I4789</f>
        <v>0</v>
      </c>
      <c r="C4789" s="36">
        <f>'DETALLE DE CONEXIONES'!BB4789</f>
        <v>0</v>
      </c>
      <c r="D4789" s="36">
        <f>'DETALLE DE CONEXIONES'!E4789</f>
        <v>0</v>
      </c>
      <c r="E4789" s="36">
        <f t="shared" si="222"/>
        <v>1</v>
      </c>
      <c r="F4789" s="36">
        <f>IFERROR(LIMPIA('DETALLE DE CONEXIONES'!N4789,1),0)</f>
        <v>0</v>
      </c>
      <c r="G4789" s="36" t="str">
        <f>LEFT('DETALLE DE CONEXIONES'!BE4789,3)</f>
        <v/>
      </c>
      <c r="H4789" s="36" t="str">
        <f>RIGHT('DETALLE DE CONEXIONES'!AK4789,2)</f>
        <v/>
      </c>
      <c r="I4789" s="36" t="str">
        <f>LEFT('DETALLE DE CONEXIONES'!AK4789,3)</f>
        <v/>
      </c>
      <c r="J4789" s="36" t="str">
        <f>LEFT('DETALLE DE CONEXIONES'!M4789,3)</f>
        <v/>
      </c>
      <c r="K4789" s="36" t="str">
        <f>IF(LEN('DETALLE DE CONEXIONES'!M4789)&lt;12,(RIGHT('DETALLE DE CONEXIONES'!M4789,5)),(RIGHT('DETALLE DE CONEXIONES'!M4789,6)))</f>
        <v/>
      </c>
      <c r="L4789" s="36">
        <f>IF(C4789="Saliente Local",(IFERROR((LIMPIA(J4789,1)),0)),0)</f>
        <v>0</v>
      </c>
      <c r="M4789" s="36">
        <f>IF(C4789="Saliente Nacional",(IFERROR((LIMPIA(J4789,1)),0)),0)</f>
        <v>0</v>
      </c>
      <c r="N4789" s="36">
        <f>IF(C4789="Saliente Internacional",(IFERROR((LIMPIA(J4789,1)),0)),0)</f>
        <v>0</v>
      </c>
      <c r="O4789" s="36">
        <f>IF(C4789="Saliente Local",(IFERROR((LIMPIA(K4789,1)),0)),0)</f>
        <v>0</v>
      </c>
      <c r="P4789" s="36">
        <f>IF(C4789="Saliente Nacional",(IFERROR((LIMPIA(K4789,1)),0)),0)</f>
        <v>0</v>
      </c>
      <c r="Q4789" s="36">
        <f>IF(C4789="Saliente Internacional",(IFERROR((LIMPIA(K4789,1)),0)),0)</f>
        <v>0</v>
      </c>
      <c r="R4789" s="36">
        <f t="shared" si="223"/>
        <v>0</v>
      </c>
      <c r="S4789" s="36">
        <f t="shared" si="224"/>
        <v>0</v>
      </c>
    </row>
    <row r="4790" spans="1:19" x14ac:dyDescent="0.25">
      <c r="A4790" s="101">
        <f>'DETALLE DE CONEXIONES'!P4790</f>
        <v>0</v>
      </c>
      <c r="B4790" s="36">
        <f>'DETALLE DE CONEXIONES'!I4790</f>
        <v>0</v>
      </c>
      <c r="C4790" s="36">
        <f>'DETALLE DE CONEXIONES'!BB4790</f>
        <v>0</v>
      </c>
      <c r="D4790" s="36">
        <f>'DETALLE DE CONEXIONES'!E4790</f>
        <v>0</v>
      </c>
      <c r="E4790" s="36">
        <f t="shared" si="222"/>
        <v>1</v>
      </c>
      <c r="F4790" s="36">
        <f>IFERROR(LIMPIA('DETALLE DE CONEXIONES'!N4790,1),0)</f>
        <v>0</v>
      </c>
      <c r="G4790" s="36" t="str">
        <f>LEFT('DETALLE DE CONEXIONES'!BE4790,3)</f>
        <v/>
      </c>
      <c r="H4790" s="36" t="str">
        <f>RIGHT('DETALLE DE CONEXIONES'!AK4790,2)</f>
        <v/>
      </c>
      <c r="I4790" s="36" t="str">
        <f>LEFT('DETALLE DE CONEXIONES'!AK4790,3)</f>
        <v/>
      </c>
      <c r="J4790" s="36" t="str">
        <f>LEFT('DETALLE DE CONEXIONES'!M4790,3)</f>
        <v/>
      </c>
      <c r="K4790" s="36" t="str">
        <f>IF(LEN('DETALLE DE CONEXIONES'!M4790)&lt;12,(RIGHT('DETALLE DE CONEXIONES'!M4790,5)),(RIGHT('DETALLE DE CONEXIONES'!M4790,6)))</f>
        <v/>
      </c>
      <c r="L4790" s="36">
        <f>IF(C4790="Saliente Local",(IFERROR((LIMPIA(J4790,1)),0)),0)</f>
        <v>0</v>
      </c>
      <c r="M4790" s="36">
        <f>IF(C4790="Saliente Nacional",(IFERROR((LIMPIA(J4790,1)),0)),0)</f>
        <v>0</v>
      </c>
      <c r="N4790" s="36">
        <f>IF(C4790="Saliente Internacional",(IFERROR((LIMPIA(J4790,1)),0)),0)</f>
        <v>0</v>
      </c>
      <c r="O4790" s="36">
        <f>IF(C4790="Saliente Local",(IFERROR((LIMPIA(K4790,1)),0)),0)</f>
        <v>0</v>
      </c>
      <c r="P4790" s="36">
        <f>IF(C4790="Saliente Nacional",(IFERROR((LIMPIA(K4790,1)),0)),0)</f>
        <v>0</v>
      </c>
      <c r="Q4790" s="36">
        <f>IF(C4790="Saliente Internacional",(IFERROR((LIMPIA(K4790,1)),0)),0)</f>
        <v>0</v>
      </c>
      <c r="R4790" s="36">
        <f t="shared" si="223"/>
        <v>0</v>
      </c>
      <c r="S4790" s="36">
        <f t="shared" si="224"/>
        <v>0</v>
      </c>
    </row>
    <row r="4791" spans="1:19" x14ac:dyDescent="0.25">
      <c r="A4791" s="101">
        <f>'DETALLE DE CONEXIONES'!P4791</f>
        <v>0</v>
      </c>
      <c r="B4791" s="36">
        <f>'DETALLE DE CONEXIONES'!I4791</f>
        <v>0</v>
      </c>
      <c r="C4791" s="36">
        <f>'DETALLE DE CONEXIONES'!BB4791</f>
        <v>0</v>
      </c>
      <c r="D4791" s="36">
        <f>'DETALLE DE CONEXIONES'!E4791</f>
        <v>0</v>
      </c>
      <c r="E4791" s="36">
        <f t="shared" si="222"/>
        <v>1</v>
      </c>
      <c r="F4791" s="36">
        <f>IFERROR(LIMPIA('DETALLE DE CONEXIONES'!N4791,1),0)</f>
        <v>0</v>
      </c>
      <c r="G4791" s="36" t="str">
        <f>LEFT('DETALLE DE CONEXIONES'!BE4791,3)</f>
        <v/>
      </c>
      <c r="H4791" s="36" t="str">
        <f>RIGHT('DETALLE DE CONEXIONES'!AK4791,2)</f>
        <v/>
      </c>
      <c r="I4791" s="36" t="str">
        <f>LEFT('DETALLE DE CONEXIONES'!AK4791,3)</f>
        <v/>
      </c>
      <c r="J4791" s="36" t="str">
        <f>LEFT('DETALLE DE CONEXIONES'!M4791,3)</f>
        <v/>
      </c>
      <c r="K4791" s="36" t="str">
        <f>IF(LEN('DETALLE DE CONEXIONES'!M4791)&lt;12,(RIGHT('DETALLE DE CONEXIONES'!M4791,5)),(RIGHT('DETALLE DE CONEXIONES'!M4791,6)))</f>
        <v/>
      </c>
      <c r="L4791" s="36">
        <f>IF(C4791="Saliente Local",(IFERROR((LIMPIA(J4791,1)),0)),0)</f>
        <v>0</v>
      </c>
      <c r="M4791" s="36">
        <f>IF(C4791="Saliente Nacional",(IFERROR((LIMPIA(J4791,1)),0)),0)</f>
        <v>0</v>
      </c>
      <c r="N4791" s="36">
        <f>IF(C4791="Saliente Internacional",(IFERROR((LIMPIA(J4791,1)),0)),0)</f>
        <v>0</v>
      </c>
      <c r="O4791" s="36">
        <f>IF(C4791="Saliente Local",(IFERROR((LIMPIA(K4791,1)),0)),0)</f>
        <v>0</v>
      </c>
      <c r="P4791" s="36">
        <f>IF(C4791="Saliente Nacional",(IFERROR((LIMPIA(K4791,1)),0)),0)</f>
        <v>0</v>
      </c>
      <c r="Q4791" s="36">
        <f>IF(C4791="Saliente Internacional",(IFERROR((LIMPIA(K4791,1)),0)),0)</f>
        <v>0</v>
      </c>
      <c r="R4791" s="36">
        <f t="shared" si="223"/>
        <v>0</v>
      </c>
      <c r="S4791" s="36">
        <f t="shared" si="224"/>
        <v>0</v>
      </c>
    </row>
    <row r="4792" spans="1:19" x14ac:dyDescent="0.25">
      <c r="A4792" s="101">
        <f>'DETALLE DE CONEXIONES'!P4792</f>
        <v>0</v>
      </c>
      <c r="B4792" s="36">
        <f>'DETALLE DE CONEXIONES'!I4792</f>
        <v>0</v>
      </c>
      <c r="C4792" s="36">
        <f>'DETALLE DE CONEXIONES'!BB4792</f>
        <v>0</v>
      </c>
      <c r="D4792" s="36">
        <f>'DETALLE DE CONEXIONES'!E4792</f>
        <v>0</v>
      </c>
      <c r="E4792" s="36">
        <f t="shared" si="222"/>
        <v>1</v>
      </c>
      <c r="F4792" s="36">
        <f>IFERROR(LIMPIA('DETALLE DE CONEXIONES'!N4792,1),0)</f>
        <v>0</v>
      </c>
      <c r="G4792" s="36" t="str">
        <f>LEFT('DETALLE DE CONEXIONES'!BE4792,3)</f>
        <v/>
      </c>
      <c r="H4792" s="36" t="str">
        <f>RIGHT('DETALLE DE CONEXIONES'!AK4792,2)</f>
        <v/>
      </c>
      <c r="I4792" s="36" t="str">
        <f>LEFT('DETALLE DE CONEXIONES'!AK4792,3)</f>
        <v/>
      </c>
      <c r="J4792" s="36" t="str">
        <f>LEFT('DETALLE DE CONEXIONES'!M4792,3)</f>
        <v/>
      </c>
      <c r="K4792" s="36" t="str">
        <f>IF(LEN('DETALLE DE CONEXIONES'!M4792)&lt;12,(RIGHT('DETALLE DE CONEXIONES'!M4792,5)),(RIGHT('DETALLE DE CONEXIONES'!M4792,6)))</f>
        <v/>
      </c>
      <c r="L4792" s="36">
        <f>IF(C4792="Saliente Local",(IFERROR((LIMPIA(J4792,1)),0)),0)</f>
        <v>0</v>
      </c>
      <c r="M4792" s="36">
        <f>IF(C4792="Saliente Nacional",(IFERROR((LIMPIA(J4792,1)),0)),0)</f>
        <v>0</v>
      </c>
      <c r="N4792" s="36">
        <f>IF(C4792="Saliente Internacional",(IFERROR((LIMPIA(J4792,1)),0)),0)</f>
        <v>0</v>
      </c>
      <c r="O4792" s="36">
        <f>IF(C4792="Saliente Local",(IFERROR((LIMPIA(K4792,1)),0)),0)</f>
        <v>0</v>
      </c>
      <c r="P4792" s="36">
        <f>IF(C4792="Saliente Nacional",(IFERROR((LIMPIA(K4792,1)),0)),0)</f>
        <v>0</v>
      </c>
      <c r="Q4792" s="36">
        <f>IF(C4792="Saliente Internacional",(IFERROR((LIMPIA(K4792,1)),0)),0)</f>
        <v>0</v>
      </c>
      <c r="R4792" s="36">
        <f t="shared" si="223"/>
        <v>0</v>
      </c>
      <c r="S4792" s="36">
        <f t="shared" si="224"/>
        <v>0</v>
      </c>
    </row>
    <row r="4793" spans="1:19" x14ac:dyDescent="0.25">
      <c r="A4793" s="101">
        <f>'DETALLE DE CONEXIONES'!P4793</f>
        <v>0</v>
      </c>
      <c r="B4793" s="36">
        <f>'DETALLE DE CONEXIONES'!I4793</f>
        <v>0</v>
      </c>
      <c r="C4793" s="36">
        <f>'DETALLE DE CONEXIONES'!BB4793</f>
        <v>0</v>
      </c>
      <c r="D4793" s="36">
        <f>'DETALLE DE CONEXIONES'!E4793</f>
        <v>0</v>
      </c>
      <c r="E4793" s="36">
        <f t="shared" si="222"/>
        <v>1</v>
      </c>
      <c r="F4793" s="36">
        <f>IFERROR(LIMPIA('DETALLE DE CONEXIONES'!N4793,1),0)</f>
        <v>0</v>
      </c>
      <c r="G4793" s="36" t="str">
        <f>LEFT('DETALLE DE CONEXIONES'!BE4793,3)</f>
        <v/>
      </c>
      <c r="H4793" s="36" t="str">
        <f>RIGHT('DETALLE DE CONEXIONES'!AK4793,2)</f>
        <v/>
      </c>
      <c r="I4793" s="36" t="str">
        <f>LEFT('DETALLE DE CONEXIONES'!AK4793,3)</f>
        <v/>
      </c>
      <c r="J4793" s="36" t="str">
        <f>LEFT('DETALLE DE CONEXIONES'!M4793,3)</f>
        <v/>
      </c>
      <c r="K4793" s="36" t="str">
        <f>IF(LEN('DETALLE DE CONEXIONES'!M4793)&lt;12,(RIGHT('DETALLE DE CONEXIONES'!M4793,5)),(RIGHT('DETALLE DE CONEXIONES'!M4793,6)))</f>
        <v/>
      </c>
      <c r="L4793" s="36">
        <f>IF(C4793="Saliente Local",(IFERROR((LIMPIA(J4793,1)),0)),0)</f>
        <v>0</v>
      </c>
      <c r="M4793" s="36">
        <f>IF(C4793="Saliente Nacional",(IFERROR((LIMPIA(J4793,1)),0)),0)</f>
        <v>0</v>
      </c>
      <c r="N4793" s="36">
        <f>IF(C4793="Saliente Internacional",(IFERROR((LIMPIA(J4793,1)),0)),0)</f>
        <v>0</v>
      </c>
      <c r="O4793" s="36">
        <f>IF(C4793="Saliente Local",(IFERROR((LIMPIA(K4793,1)),0)),0)</f>
        <v>0</v>
      </c>
      <c r="P4793" s="36">
        <f>IF(C4793="Saliente Nacional",(IFERROR((LIMPIA(K4793,1)),0)),0)</f>
        <v>0</v>
      </c>
      <c r="Q4793" s="36">
        <f>IF(C4793="Saliente Internacional",(IFERROR((LIMPIA(K4793,1)),0)),0)</f>
        <v>0</v>
      </c>
      <c r="R4793" s="36">
        <f t="shared" si="223"/>
        <v>0</v>
      </c>
      <c r="S4793" s="36">
        <f t="shared" si="224"/>
        <v>0</v>
      </c>
    </row>
    <row r="4794" spans="1:19" x14ac:dyDescent="0.25">
      <c r="A4794" s="101">
        <f>'DETALLE DE CONEXIONES'!P4794</f>
        <v>0</v>
      </c>
      <c r="B4794" s="36">
        <f>'DETALLE DE CONEXIONES'!I4794</f>
        <v>0</v>
      </c>
      <c r="C4794" s="36">
        <f>'DETALLE DE CONEXIONES'!BB4794</f>
        <v>0</v>
      </c>
      <c r="D4794" s="36">
        <f>'DETALLE DE CONEXIONES'!E4794</f>
        <v>0</v>
      </c>
      <c r="E4794" s="36">
        <f t="shared" si="222"/>
        <v>1</v>
      </c>
      <c r="F4794" s="36">
        <f>IFERROR(LIMPIA('DETALLE DE CONEXIONES'!N4794,1),0)</f>
        <v>0</v>
      </c>
      <c r="G4794" s="36" t="str">
        <f>LEFT('DETALLE DE CONEXIONES'!BE4794,3)</f>
        <v/>
      </c>
      <c r="H4794" s="36" t="str">
        <f>RIGHT('DETALLE DE CONEXIONES'!AK4794,2)</f>
        <v/>
      </c>
      <c r="I4794" s="36" t="str">
        <f>LEFT('DETALLE DE CONEXIONES'!AK4794,3)</f>
        <v/>
      </c>
      <c r="J4794" s="36" t="str">
        <f>LEFT('DETALLE DE CONEXIONES'!M4794,3)</f>
        <v/>
      </c>
      <c r="K4794" s="36" t="str">
        <f>IF(LEN('DETALLE DE CONEXIONES'!M4794)&lt;12,(RIGHT('DETALLE DE CONEXIONES'!M4794,5)),(RIGHT('DETALLE DE CONEXIONES'!M4794,6)))</f>
        <v/>
      </c>
      <c r="L4794" s="36">
        <f>IF(C4794="Saliente Local",(IFERROR((LIMPIA(J4794,1)),0)),0)</f>
        <v>0</v>
      </c>
      <c r="M4794" s="36">
        <f>IF(C4794="Saliente Nacional",(IFERROR((LIMPIA(J4794,1)),0)),0)</f>
        <v>0</v>
      </c>
      <c r="N4794" s="36">
        <f>IF(C4794="Saliente Internacional",(IFERROR((LIMPIA(J4794,1)),0)),0)</f>
        <v>0</v>
      </c>
      <c r="O4794" s="36">
        <f>IF(C4794="Saliente Local",(IFERROR((LIMPIA(K4794,1)),0)),0)</f>
        <v>0</v>
      </c>
      <c r="P4794" s="36">
        <f>IF(C4794="Saliente Nacional",(IFERROR((LIMPIA(K4794,1)),0)),0)</f>
        <v>0</v>
      </c>
      <c r="Q4794" s="36">
        <f>IF(C4794="Saliente Internacional",(IFERROR((LIMPIA(K4794,1)),0)),0)</f>
        <v>0</v>
      </c>
      <c r="R4794" s="36">
        <f t="shared" si="223"/>
        <v>0</v>
      </c>
      <c r="S4794" s="36">
        <f t="shared" si="224"/>
        <v>0</v>
      </c>
    </row>
    <row r="4795" spans="1:19" x14ac:dyDescent="0.25">
      <c r="A4795" s="101">
        <f>'DETALLE DE CONEXIONES'!P4795</f>
        <v>0</v>
      </c>
      <c r="B4795" s="36">
        <f>'DETALLE DE CONEXIONES'!I4795</f>
        <v>0</v>
      </c>
      <c r="C4795" s="36">
        <f>'DETALLE DE CONEXIONES'!BB4795</f>
        <v>0</v>
      </c>
      <c r="D4795" s="36">
        <f>'DETALLE DE CONEXIONES'!E4795</f>
        <v>0</v>
      </c>
      <c r="E4795" s="36">
        <f t="shared" si="222"/>
        <v>1</v>
      </c>
      <c r="F4795" s="36">
        <f>IFERROR(LIMPIA('DETALLE DE CONEXIONES'!N4795,1),0)</f>
        <v>0</v>
      </c>
      <c r="G4795" s="36" t="str">
        <f>LEFT('DETALLE DE CONEXIONES'!BE4795,3)</f>
        <v/>
      </c>
      <c r="H4795" s="36" t="str">
        <f>RIGHT('DETALLE DE CONEXIONES'!AK4795,2)</f>
        <v/>
      </c>
      <c r="I4795" s="36" t="str">
        <f>LEFT('DETALLE DE CONEXIONES'!AK4795,3)</f>
        <v/>
      </c>
      <c r="J4795" s="36" t="str">
        <f>LEFT('DETALLE DE CONEXIONES'!M4795,3)</f>
        <v/>
      </c>
      <c r="K4795" s="36" t="str">
        <f>IF(LEN('DETALLE DE CONEXIONES'!M4795)&lt;12,(RIGHT('DETALLE DE CONEXIONES'!M4795,5)),(RIGHT('DETALLE DE CONEXIONES'!M4795,6)))</f>
        <v/>
      </c>
      <c r="L4795" s="36">
        <f>IF(C4795="Saliente Local",(IFERROR((LIMPIA(J4795,1)),0)),0)</f>
        <v>0</v>
      </c>
      <c r="M4795" s="36">
        <f>IF(C4795="Saliente Nacional",(IFERROR((LIMPIA(J4795,1)),0)),0)</f>
        <v>0</v>
      </c>
      <c r="N4795" s="36">
        <f>IF(C4795="Saliente Internacional",(IFERROR((LIMPIA(J4795,1)),0)),0)</f>
        <v>0</v>
      </c>
      <c r="O4795" s="36">
        <f>IF(C4795="Saliente Local",(IFERROR((LIMPIA(K4795,1)),0)),0)</f>
        <v>0</v>
      </c>
      <c r="P4795" s="36">
        <f>IF(C4795="Saliente Nacional",(IFERROR((LIMPIA(K4795,1)),0)),0)</f>
        <v>0</v>
      </c>
      <c r="Q4795" s="36">
        <f>IF(C4795="Saliente Internacional",(IFERROR((LIMPIA(K4795,1)),0)),0)</f>
        <v>0</v>
      </c>
      <c r="R4795" s="36">
        <f t="shared" si="223"/>
        <v>0</v>
      </c>
      <c r="S4795" s="36">
        <f t="shared" si="224"/>
        <v>0</v>
      </c>
    </row>
    <row r="4796" spans="1:19" x14ac:dyDescent="0.25">
      <c r="A4796" s="101">
        <f>'DETALLE DE CONEXIONES'!P4796</f>
        <v>0</v>
      </c>
      <c r="B4796" s="36">
        <f>'DETALLE DE CONEXIONES'!I4796</f>
        <v>0</v>
      </c>
      <c r="C4796" s="36">
        <f>'DETALLE DE CONEXIONES'!BB4796</f>
        <v>0</v>
      </c>
      <c r="D4796" s="36">
        <f>'DETALLE DE CONEXIONES'!E4796</f>
        <v>0</v>
      </c>
      <c r="E4796" s="36">
        <f t="shared" si="222"/>
        <v>1</v>
      </c>
      <c r="F4796" s="36">
        <f>IFERROR(LIMPIA('DETALLE DE CONEXIONES'!N4796,1),0)</f>
        <v>0</v>
      </c>
      <c r="G4796" s="36" t="str">
        <f>LEFT('DETALLE DE CONEXIONES'!BE4796,3)</f>
        <v/>
      </c>
      <c r="H4796" s="36" t="str">
        <f>RIGHT('DETALLE DE CONEXIONES'!AK4796,2)</f>
        <v/>
      </c>
      <c r="I4796" s="36" t="str">
        <f>LEFT('DETALLE DE CONEXIONES'!AK4796,3)</f>
        <v/>
      </c>
      <c r="J4796" s="36" t="str">
        <f>LEFT('DETALLE DE CONEXIONES'!M4796,3)</f>
        <v/>
      </c>
      <c r="K4796" s="36" t="str">
        <f>IF(LEN('DETALLE DE CONEXIONES'!M4796)&lt;12,(RIGHT('DETALLE DE CONEXIONES'!M4796,5)),(RIGHT('DETALLE DE CONEXIONES'!M4796,6)))</f>
        <v/>
      </c>
      <c r="L4796" s="36">
        <f>IF(C4796="Saliente Local",(IFERROR((LIMPIA(J4796,1)),0)),0)</f>
        <v>0</v>
      </c>
      <c r="M4796" s="36">
        <f>IF(C4796="Saliente Nacional",(IFERROR((LIMPIA(J4796,1)),0)),0)</f>
        <v>0</v>
      </c>
      <c r="N4796" s="36">
        <f>IF(C4796="Saliente Internacional",(IFERROR((LIMPIA(J4796,1)),0)),0)</f>
        <v>0</v>
      </c>
      <c r="O4796" s="36">
        <f>IF(C4796="Saliente Local",(IFERROR((LIMPIA(K4796,1)),0)),0)</f>
        <v>0</v>
      </c>
      <c r="P4796" s="36">
        <f>IF(C4796="Saliente Nacional",(IFERROR((LIMPIA(K4796,1)),0)),0)</f>
        <v>0</v>
      </c>
      <c r="Q4796" s="36">
        <f>IF(C4796="Saliente Internacional",(IFERROR((LIMPIA(K4796,1)),0)),0)</f>
        <v>0</v>
      </c>
      <c r="R4796" s="36">
        <f t="shared" si="223"/>
        <v>0</v>
      </c>
      <c r="S4796" s="36">
        <f t="shared" si="224"/>
        <v>0</v>
      </c>
    </row>
    <row r="4797" spans="1:19" x14ac:dyDescent="0.25">
      <c r="A4797" s="101">
        <f>'DETALLE DE CONEXIONES'!P4797</f>
        <v>0</v>
      </c>
      <c r="B4797" s="36">
        <f>'DETALLE DE CONEXIONES'!I4797</f>
        <v>0</v>
      </c>
      <c r="C4797" s="36">
        <f>'DETALLE DE CONEXIONES'!BB4797</f>
        <v>0</v>
      </c>
      <c r="D4797" s="36">
        <f>'DETALLE DE CONEXIONES'!E4797</f>
        <v>0</v>
      </c>
      <c r="E4797" s="36">
        <f t="shared" si="222"/>
        <v>1</v>
      </c>
      <c r="F4797" s="36">
        <f>IFERROR(LIMPIA('DETALLE DE CONEXIONES'!N4797,1),0)</f>
        <v>0</v>
      </c>
      <c r="G4797" s="36" t="str">
        <f>LEFT('DETALLE DE CONEXIONES'!BE4797,3)</f>
        <v/>
      </c>
      <c r="H4797" s="36" t="str">
        <f>RIGHT('DETALLE DE CONEXIONES'!AK4797,2)</f>
        <v/>
      </c>
      <c r="I4797" s="36" t="str">
        <f>LEFT('DETALLE DE CONEXIONES'!AK4797,3)</f>
        <v/>
      </c>
      <c r="J4797" s="36" t="str">
        <f>LEFT('DETALLE DE CONEXIONES'!M4797,3)</f>
        <v/>
      </c>
      <c r="K4797" s="36" t="str">
        <f>IF(LEN('DETALLE DE CONEXIONES'!M4797)&lt;12,(RIGHT('DETALLE DE CONEXIONES'!M4797,5)),(RIGHT('DETALLE DE CONEXIONES'!M4797,6)))</f>
        <v/>
      </c>
      <c r="L4797" s="36">
        <f>IF(C4797="Saliente Local",(IFERROR((LIMPIA(J4797,1)),0)),0)</f>
        <v>0</v>
      </c>
      <c r="M4797" s="36">
        <f>IF(C4797="Saliente Nacional",(IFERROR((LIMPIA(J4797,1)),0)),0)</f>
        <v>0</v>
      </c>
      <c r="N4797" s="36">
        <f>IF(C4797="Saliente Internacional",(IFERROR((LIMPIA(J4797,1)),0)),0)</f>
        <v>0</v>
      </c>
      <c r="O4797" s="36">
        <f>IF(C4797="Saliente Local",(IFERROR((LIMPIA(K4797,1)),0)),0)</f>
        <v>0</v>
      </c>
      <c r="P4797" s="36">
        <f>IF(C4797="Saliente Nacional",(IFERROR((LIMPIA(K4797,1)),0)),0)</f>
        <v>0</v>
      </c>
      <c r="Q4797" s="36">
        <f>IF(C4797="Saliente Internacional",(IFERROR((LIMPIA(K4797,1)),0)),0)</f>
        <v>0</v>
      </c>
      <c r="R4797" s="36">
        <f t="shared" si="223"/>
        <v>0</v>
      </c>
      <c r="S4797" s="36">
        <f t="shared" si="224"/>
        <v>0</v>
      </c>
    </row>
    <row r="4798" spans="1:19" x14ac:dyDescent="0.25">
      <c r="A4798" s="101">
        <f>'DETALLE DE CONEXIONES'!P4798</f>
        <v>0</v>
      </c>
      <c r="B4798" s="36">
        <f>'DETALLE DE CONEXIONES'!I4798</f>
        <v>0</v>
      </c>
      <c r="C4798" s="36">
        <f>'DETALLE DE CONEXIONES'!BB4798</f>
        <v>0</v>
      </c>
      <c r="D4798" s="36">
        <f>'DETALLE DE CONEXIONES'!E4798</f>
        <v>0</v>
      </c>
      <c r="E4798" s="36">
        <f t="shared" si="222"/>
        <v>1</v>
      </c>
      <c r="F4798" s="36">
        <f>IFERROR(LIMPIA('DETALLE DE CONEXIONES'!N4798,1),0)</f>
        <v>0</v>
      </c>
      <c r="G4798" s="36" t="str">
        <f>LEFT('DETALLE DE CONEXIONES'!BE4798,3)</f>
        <v/>
      </c>
      <c r="H4798" s="36" t="str">
        <f>RIGHT('DETALLE DE CONEXIONES'!AK4798,2)</f>
        <v/>
      </c>
      <c r="I4798" s="36" t="str">
        <f>LEFT('DETALLE DE CONEXIONES'!AK4798,3)</f>
        <v/>
      </c>
      <c r="J4798" s="36" t="str">
        <f>LEFT('DETALLE DE CONEXIONES'!M4798,3)</f>
        <v/>
      </c>
      <c r="K4798" s="36" t="str">
        <f>IF(LEN('DETALLE DE CONEXIONES'!M4798)&lt;12,(RIGHT('DETALLE DE CONEXIONES'!M4798,5)),(RIGHT('DETALLE DE CONEXIONES'!M4798,6)))</f>
        <v/>
      </c>
      <c r="L4798" s="36">
        <f>IF(C4798="Saliente Local",(IFERROR((LIMPIA(J4798,1)),0)),0)</f>
        <v>0</v>
      </c>
      <c r="M4798" s="36">
        <f>IF(C4798="Saliente Nacional",(IFERROR((LIMPIA(J4798,1)),0)),0)</f>
        <v>0</v>
      </c>
      <c r="N4798" s="36">
        <f>IF(C4798="Saliente Internacional",(IFERROR((LIMPIA(J4798,1)),0)),0)</f>
        <v>0</v>
      </c>
      <c r="O4798" s="36">
        <f>IF(C4798="Saliente Local",(IFERROR((LIMPIA(K4798,1)),0)),0)</f>
        <v>0</v>
      </c>
      <c r="P4798" s="36">
        <f>IF(C4798="Saliente Nacional",(IFERROR((LIMPIA(K4798,1)),0)),0)</f>
        <v>0</v>
      </c>
      <c r="Q4798" s="36">
        <f>IF(C4798="Saliente Internacional",(IFERROR((LIMPIA(K4798,1)),0)),0)</f>
        <v>0</v>
      </c>
      <c r="R4798" s="36">
        <f t="shared" si="223"/>
        <v>0</v>
      </c>
      <c r="S4798" s="36">
        <f t="shared" si="224"/>
        <v>0</v>
      </c>
    </row>
    <row r="4799" spans="1:19" x14ac:dyDescent="0.25">
      <c r="A4799" s="101">
        <f>'DETALLE DE CONEXIONES'!P4799</f>
        <v>0</v>
      </c>
      <c r="B4799" s="36">
        <f>'DETALLE DE CONEXIONES'!I4799</f>
        <v>0</v>
      </c>
      <c r="C4799" s="36">
        <f>'DETALLE DE CONEXIONES'!BB4799</f>
        <v>0</v>
      </c>
      <c r="D4799" s="36">
        <f>'DETALLE DE CONEXIONES'!E4799</f>
        <v>0</v>
      </c>
      <c r="E4799" s="36">
        <f t="shared" si="222"/>
        <v>1</v>
      </c>
      <c r="F4799" s="36">
        <f>IFERROR(LIMPIA('DETALLE DE CONEXIONES'!N4799,1),0)</f>
        <v>0</v>
      </c>
      <c r="G4799" s="36" t="str">
        <f>LEFT('DETALLE DE CONEXIONES'!BE4799,3)</f>
        <v/>
      </c>
      <c r="H4799" s="36" t="str">
        <f>RIGHT('DETALLE DE CONEXIONES'!AK4799,2)</f>
        <v/>
      </c>
      <c r="I4799" s="36" t="str">
        <f>LEFT('DETALLE DE CONEXIONES'!AK4799,3)</f>
        <v/>
      </c>
      <c r="J4799" s="36" t="str">
        <f>LEFT('DETALLE DE CONEXIONES'!M4799,3)</f>
        <v/>
      </c>
      <c r="K4799" s="36" t="str">
        <f>IF(LEN('DETALLE DE CONEXIONES'!M4799)&lt;12,(RIGHT('DETALLE DE CONEXIONES'!M4799,5)),(RIGHT('DETALLE DE CONEXIONES'!M4799,6)))</f>
        <v/>
      </c>
      <c r="L4799" s="36">
        <f>IF(C4799="Saliente Local",(IFERROR((LIMPIA(J4799,1)),0)),0)</f>
        <v>0</v>
      </c>
      <c r="M4799" s="36">
        <f>IF(C4799="Saliente Nacional",(IFERROR((LIMPIA(J4799,1)),0)),0)</f>
        <v>0</v>
      </c>
      <c r="N4799" s="36">
        <f>IF(C4799="Saliente Internacional",(IFERROR((LIMPIA(J4799,1)),0)),0)</f>
        <v>0</v>
      </c>
      <c r="O4799" s="36">
        <f>IF(C4799="Saliente Local",(IFERROR((LIMPIA(K4799,1)),0)),0)</f>
        <v>0</v>
      </c>
      <c r="P4799" s="36">
        <f>IF(C4799="Saliente Nacional",(IFERROR((LIMPIA(K4799,1)),0)),0)</f>
        <v>0</v>
      </c>
      <c r="Q4799" s="36">
        <f>IF(C4799="Saliente Internacional",(IFERROR((LIMPIA(K4799,1)),0)),0)</f>
        <v>0</v>
      </c>
      <c r="R4799" s="36">
        <f t="shared" si="223"/>
        <v>0</v>
      </c>
      <c r="S4799" s="36">
        <f t="shared" si="224"/>
        <v>0</v>
      </c>
    </row>
    <row r="4800" spans="1:19" x14ac:dyDescent="0.25">
      <c r="A4800" s="101">
        <f>'DETALLE DE CONEXIONES'!P4800</f>
        <v>0</v>
      </c>
      <c r="B4800" s="36">
        <f>'DETALLE DE CONEXIONES'!I4800</f>
        <v>0</v>
      </c>
      <c r="C4800" s="36">
        <f>'DETALLE DE CONEXIONES'!BB4800</f>
        <v>0</v>
      </c>
      <c r="D4800" s="36">
        <f>'DETALLE DE CONEXIONES'!E4800</f>
        <v>0</v>
      </c>
      <c r="E4800" s="36">
        <f t="shared" si="222"/>
        <v>1</v>
      </c>
      <c r="F4800" s="36">
        <f>IFERROR(LIMPIA('DETALLE DE CONEXIONES'!N4800,1),0)</f>
        <v>0</v>
      </c>
      <c r="G4800" s="36" t="str">
        <f>LEFT('DETALLE DE CONEXIONES'!BE4800,3)</f>
        <v/>
      </c>
      <c r="H4800" s="36" t="str">
        <f>RIGHT('DETALLE DE CONEXIONES'!AK4800,2)</f>
        <v/>
      </c>
      <c r="I4800" s="36" t="str">
        <f>LEFT('DETALLE DE CONEXIONES'!AK4800,3)</f>
        <v/>
      </c>
      <c r="J4800" s="36" t="str">
        <f>LEFT('DETALLE DE CONEXIONES'!M4800,3)</f>
        <v/>
      </c>
      <c r="K4800" s="36" t="str">
        <f>IF(LEN('DETALLE DE CONEXIONES'!M4800)&lt;12,(RIGHT('DETALLE DE CONEXIONES'!M4800,5)),(RIGHT('DETALLE DE CONEXIONES'!M4800,6)))</f>
        <v/>
      </c>
      <c r="L4800" s="36">
        <f>IF(C4800="Saliente Local",(IFERROR((LIMPIA(J4800,1)),0)),0)</f>
        <v>0</v>
      </c>
      <c r="M4800" s="36">
        <f>IF(C4800="Saliente Nacional",(IFERROR((LIMPIA(J4800,1)),0)),0)</f>
        <v>0</v>
      </c>
      <c r="N4800" s="36">
        <f>IF(C4800="Saliente Internacional",(IFERROR((LIMPIA(J4800,1)),0)),0)</f>
        <v>0</v>
      </c>
      <c r="O4800" s="36">
        <f>IF(C4800="Saliente Local",(IFERROR((LIMPIA(K4800,1)),0)),0)</f>
        <v>0</v>
      </c>
      <c r="P4800" s="36">
        <f>IF(C4800="Saliente Nacional",(IFERROR((LIMPIA(K4800,1)),0)),0)</f>
        <v>0</v>
      </c>
      <c r="Q4800" s="36">
        <f>IF(C4800="Saliente Internacional",(IFERROR((LIMPIA(K4800,1)),0)),0)</f>
        <v>0</v>
      </c>
      <c r="R4800" s="36">
        <f t="shared" si="223"/>
        <v>0</v>
      </c>
      <c r="S4800" s="36">
        <f t="shared" si="224"/>
        <v>0</v>
      </c>
    </row>
    <row r="4801" spans="1:19" x14ac:dyDescent="0.25">
      <c r="A4801" s="101">
        <f>'DETALLE DE CONEXIONES'!P4801</f>
        <v>0</v>
      </c>
      <c r="B4801" s="36">
        <f>'DETALLE DE CONEXIONES'!I4801</f>
        <v>0</v>
      </c>
      <c r="C4801" s="36">
        <f>'DETALLE DE CONEXIONES'!BB4801</f>
        <v>0</v>
      </c>
      <c r="D4801" s="36">
        <f>'DETALLE DE CONEXIONES'!E4801</f>
        <v>0</v>
      </c>
      <c r="E4801" s="36">
        <f t="shared" si="222"/>
        <v>1</v>
      </c>
      <c r="F4801" s="36">
        <f>IFERROR(LIMPIA('DETALLE DE CONEXIONES'!N4801,1),0)</f>
        <v>0</v>
      </c>
      <c r="G4801" s="36" t="str">
        <f>LEFT('DETALLE DE CONEXIONES'!BE4801,3)</f>
        <v/>
      </c>
      <c r="H4801" s="36" t="str">
        <f>RIGHT('DETALLE DE CONEXIONES'!AK4801,2)</f>
        <v/>
      </c>
      <c r="I4801" s="36" t="str">
        <f>LEFT('DETALLE DE CONEXIONES'!AK4801,3)</f>
        <v/>
      </c>
      <c r="J4801" s="36" t="str">
        <f>LEFT('DETALLE DE CONEXIONES'!M4801,3)</f>
        <v/>
      </c>
      <c r="K4801" s="36" t="str">
        <f>IF(LEN('DETALLE DE CONEXIONES'!M4801)&lt;12,(RIGHT('DETALLE DE CONEXIONES'!M4801,5)),(RIGHT('DETALLE DE CONEXIONES'!M4801,6)))</f>
        <v/>
      </c>
      <c r="L4801" s="36">
        <f>IF(C4801="Saliente Local",(IFERROR((LIMPIA(J4801,1)),0)),0)</f>
        <v>0</v>
      </c>
      <c r="M4801" s="36">
        <f>IF(C4801="Saliente Nacional",(IFERROR((LIMPIA(J4801,1)),0)),0)</f>
        <v>0</v>
      </c>
      <c r="N4801" s="36">
        <f>IF(C4801="Saliente Internacional",(IFERROR((LIMPIA(J4801,1)),0)),0)</f>
        <v>0</v>
      </c>
      <c r="O4801" s="36">
        <f>IF(C4801="Saliente Local",(IFERROR((LIMPIA(K4801,1)),0)),0)</f>
        <v>0</v>
      </c>
      <c r="P4801" s="36">
        <f>IF(C4801="Saliente Nacional",(IFERROR((LIMPIA(K4801,1)),0)),0)</f>
        <v>0</v>
      </c>
      <c r="Q4801" s="36">
        <f>IF(C4801="Saliente Internacional",(IFERROR((LIMPIA(K4801,1)),0)),0)</f>
        <v>0</v>
      </c>
      <c r="R4801" s="36">
        <f t="shared" si="223"/>
        <v>0</v>
      </c>
      <c r="S4801" s="36">
        <f t="shared" si="224"/>
        <v>0</v>
      </c>
    </row>
    <row r="4802" spans="1:19" x14ac:dyDescent="0.25">
      <c r="A4802" s="101">
        <f>'DETALLE DE CONEXIONES'!P4802</f>
        <v>0</v>
      </c>
      <c r="B4802" s="36">
        <f>'DETALLE DE CONEXIONES'!I4802</f>
        <v>0</v>
      </c>
      <c r="C4802" s="36">
        <f>'DETALLE DE CONEXIONES'!BB4802</f>
        <v>0</v>
      </c>
      <c r="D4802" s="36">
        <f>'DETALLE DE CONEXIONES'!E4802</f>
        <v>0</v>
      </c>
      <c r="E4802" s="36">
        <f t="shared" si="222"/>
        <v>1</v>
      </c>
      <c r="F4802" s="36">
        <f>IFERROR(LIMPIA('DETALLE DE CONEXIONES'!N4802,1),0)</f>
        <v>0</v>
      </c>
      <c r="G4802" s="36" t="str">
        <f>LEFT('DETALLE DE CONEXIONES'!BE4802,3)</f>
        <v/>
      </c>
      <c r="H4802" s="36" t="str">
        <f>RIGHT('DETALLE DE CONEXIONES'!AK4802,2)</f>
        <v/>
      </c>
      <c r="I4802" s="36" t="str">
        <f>LEFT('DETALLE DE CONEXIONES'!AK4802,3)</f>
        <v/>
      </c>
      <c r="J4802" s="36" t="str">
        <f>LEFT('DETALLE DE CONEXIONES'!M4802,3)</f>
        <v/>
      </c>
      <c r="K4802" s="36" t="str">
        <f>IF(LEN('DETALLE DE CONEXIONES'!M4802)&lt;12,(RIGHT('DETALLE DE CONEXIONES'!M4802,5)),(RIGHT('DETALLE DE CONEXIONES'!M4802,6)))</f>
        <v/>
      </c>
      <c r="L4802" s="36">
        <f>IF(C4802="Saliente Local",(IFERROR((LIMPIA(J4802,1)),0)),0)</f>
        <v>0</v>
      </c>
      <c r="M4802" s="36">
        <f>IF(C4802="Saliente Nacional",(IFERROR((LIMPIA(J4802,1)),0)),0)</f>
        <v>0</v>
      </c>
      <c r="N4802" s="36">
        <f>IF(C4802="Saliente Internacional",(IFERROR((LIMPIA(J4802,1)),0)),0)</f>
        <v>0</v>
      </c>
      <c r="O4802" s="36">
        <f>IF(C4802="Saliente Local",(IFERROR((LIMPIA(K4802,1)),0)),0)</f>
        <v>0</v>
      </c>
      <c r="P4802" s="36">
        <f>IF(C4802="Saliente Nacional",(IFERROR((LIMPIA(K4802,1)),0)),0)</f>
        <v>0</v>
      </c>
      <c r="Q4802" s="36">
        <f>IF(C4802="Saliente Internacional",(IFERROR((LIMPIA(K4802,1)),0)),0)</f>
        <v>0</v>
      </c>
      <c r="R4802" s="36">
        <f t="shared" si="223"/>
        <v>0</v>
      </c>
      <c r="S4802" s="36">
        <f t="shared" si="224"/>
        <v>0</v>
      </c>
    </row>
    <row r="4803" spans="1:19" x14ac:dyDescent="0.25">
      <c r="A4803" s="101">
        <f>'DETALLE DE CONEXIONES'!P4803</f>
        <v>0</v>
      </c>
      <c r="B4803" s="36">
        <f>'DETALLE DE CONEXIONES'!I4803</f>
        <v>0</v>
      </c>
      <c r="C4803" s="36">
        <f>'DETALLE DE CONEXIONES'!BB4803</f>
        <v>0</v>
      </c>
      <c r="D4803" s="36">
        <f>'DETALLE DE CONEXIONES'!E4803</f>
        <v>0</v>
      </c>
      <c r="E4803" s="36">
        <f t="shared" ref="E4803:E4866" si="225">LEN(D4803)</f>
        <v>1</v>
      </c>
      <c r="F4803" s="36">
        <f>IFERROR(LIMPIA('DETALLE DE CONEXIONES'!N4803,1),0)</f>
        <v>0</v>
      </c>
      <c r="G4803" s="36" t="str">
        <f>LEFT('DETALLE DE CONEXIONES'!BE4803,3)</f>
        <v/>
      </c>
      <c r="H4803" s="36" t="str">
        <f>RIGHT('DETALLE DE CONEXIONES'!AK4803,2)</f>
        <v/>
      </c>
      <c r="I4803" s="36" t="str">
        <f>LEFT('DETALLE DE CONEXIONES'!AK4803,3)</f>
        <v/>
      </c>
      <c r="J4803" s="36" t="str">
        <f>LEFT('DETALLE DE CONEXIONES'!M4803,3)</f>
        <v/>
      </c>
      <c r="K4803" s="36" t="str">
        <f>IF(LEN('DETALLE DE CONEXIONES'!M4803)&lt;12,(RIGHT('DETALLE DE CONEXIONES'!M4803,5)),(RIGHT('DETALLE DE CONEXIONES'!M4803,6)))</f>
        <v/>
      </c>
      <c r="L4803" s="36">
        <f>IF(C4803="Saliente Local",(IFERROR((LIMPIA(J4803,1)),0)),0)</f>
        <v>0</v>
      </c>
      <c r="M4803" s="36">
        <f>IF(C4803="Saliente Nacional",(IFERROR((LIMPIA(J4803,1)),0)),0)</f>
        <v>0</v>
      </c>
      <c r="N4803" s="36">
        <f>IF(C4803="Saliente Internacional",(IFERROR((LIMPIA(J4803,1)),0)),0)</f>
        <v>0</v>
      </c>
      <c r="O4803" s="36">
        <f>IF(C4803="Saliente Local",(IFERROR((LIMPIA(K4803,1)),0)),0)</f>
        <v>0</v>
      </c>
      <c r="P4803" s="36">
        <f>IF(C4803="Saliente Nacional",(IFERROR((LIMPIA(K4803,1)),0)),0)</f>
        <v>0</v>
      </c>
      <c r="Q4803" s="36">
        <f>IF(C4803="Saliente Internacional",(IFERROR((LIMPIA(K4803,1)),0)),0)</f>
        <v>0</v>
      </c>
      <c r="R4803" s="36">
        <f t="shared" ref="R4803:R4866" si="226">IF(SUM(O4803:P4803)&gt;0,(L4803+M4803+1),(L4803+M4803))</f>
        <v>0</v>
      </c>
      <c r="S4803" s="36">
        <f t="shared" ref="S4803:S4866" si="227">IF(Q4803&gt;0,N4803+1,N4803)</f>
        <v>0</v>
      </c>
    </row>
    <row r="4804" spans="1:19" x14ac:dyDescent="0.25">
      <c r="A4804" s="101">
        <f>'DETALLE DE CONEXIONES'!P4804</f>
        <v>0</v>
      </c>
      <c r="B4804" s="36">
        <f>'DETALLE DE CONEXIONES'!I4804</f>
        <v>0</v>
      </c>
      <c r="C4804" s="36">
        <f>'DETALLE DE CONEXIONES'!BB4804</f>
        <v>0</v>
      </c>
      <c r="D4804" s="36">
        <f>'DETALLE DE CONEXIONES'!E4804</f>
        <v>0</v>
      </c>
      <c r="E4804" s="36">
        <f t="shared" si="225"/>
        <v>1</v>
      </c>
      <c r="F4804" s="36">
        <f>IFERROR(LIMPIA('DETALLE DE CONEXIONES'!N4804,1),0)</f>
        <v>0</v>
      </c>
      <c r="G4804" s="36" t="str">
        <f>LEFT('DETALLE DE CONEXIONES'!BE4804,3)</f>
        <v/>
      </c>
      <c r="H4804" s="36" t="str">
        <f>RIGHT('DETALLE DE CONEXIONES'!AK4804,2)</f>
        <v/>
      </c>
      <c r="I4804" s="36" t="str">
        <f>LEFT('DETALLE DE CONEXIONES'!AK4804,3)</f>
        <v/>
      </c>
      <c r="J4804" s="36" t="str">
        <f>LEFT('DETALLE DE CONEXIONES'!M4804,3)</f>
        <v/>
      </c>
      <c r="K4804" s="36" t="str">
        <f>IF(LEN('DETALLE DE CONEXIONES'!M4804)&lt;12,(RIGHT('DETALLE DE CONEXIONES'!M4804,5)),(RIGHT('DETALLE DE CONEXIONES'!M4804,6)))</f>
        <v/>
      </c>
      <c r="L4804" s="36">
        <f>IF(C4804="Saliente Local",(IFERROR((LIMPIA(J4804,1)),0)),0)</f>
        <v>0</v>
      </c>
      <c r="M4804" s="36">
        <f>IF(C4804="Saliente Nacional",(IFERROR((LIMPIA(J4804,1)),0)),0)</f>
        <v>0</v>
      </c>
      <c r="N4804" s="36">
        <f>IF(C4804="Saliente Internacional",(IFERROR((LIMPIA(J4804,1)),0)),0)</f>
        <v>0</v>
      </c>
      <c r="O4804" s="36">
        <f>IF(C4804="Saliente Local",(IFERROR((LIMPIA(K4804,1)),0)),0)</f>
        <v>0</v>
      </c>
      <c r="P4804" s="36">
        <f>IF(C4804="Saliente Nacional",(IFERROR((LIMPIA(K4804,1)),0)),0)</f>
        <v>0</v>
      </c>
      <c r="Q4804" s="36">
        <f>IF(C4804="Saliente Internacional",(IFERROR((LIMPIA(K4804,1)),0)),0)</f>
        <v>0</v>
      </c>
      <c r="R4804" s="36">
        <f t="shared" si="226"/>
        <v>0</v>
      </c>
      <c r="S4804" s="36">
        <f t="shared" si="227"/>
        <v>0</v>
      </c>
    </row>
    <row r="4805" spans="1:19" x14ac:dyDescent="0.25">
      <c r="A4805" s="101">
        <f>'DETALLE DE CONEXIONES'!P4805</f>
        <v>0</v>
      </c>
      <c r="B4805" s="36">
        <f>'DETALLE DE CONEXIONES'!I4805</f>
        <v>0</v>
      </c>
      <c r="C4805" s="36">
        <f>'DETALLE DE CONEXIONES'!BB4805</f>
        <v>0</v>
      </c>
      <c r="D4805" s="36">
        <f>'DETALLE DE CONEXIONES'!E4805</f>
        <v>0</v>
      </c>
      <c r="E4805" s="36">
        <f t="shared" si="225"/>
        <v>1</v>
      </c>
      <c r="F4805" s="36">
        <f>IFERROR(LIMPIA('DETALLE DE CONEXIONES'!N4805,1),0)</f>
        <v>0</v>
      </c>
      <c r="G4805" s="36" t="str">
        <f>LEFT('DETALLE DE CONEXIONES'!BE4805,3)</f>
        <v/>
      </c>
      <c r="H4805" s="36" t="str">
        <f>RIGHT('DETALLE DE CONEXIONES'!AK4805,2)</f>
        <v/>
      </c>
      <c r="I4805" s="36" t="str">
        <f>LEFT('DETALLE DE CONEXIONES'!AK4805,3)</f>
        <v/>
      </c>
      <c r="J4805" s="36" t="str">
        <f>LEFT('DETALLE DE CONEXIONES'!M4805,3)</f>
        <v/>
      </c>
      <c r="K4805" s="36" t="str">
        <f>IF(LEN('DETALLE DE CONEXIONES'!M4805)&lt;12,(RIGHT('DETALLE DE CONEXIONES'!M4805,5)),(RIGHT('DETALLE DE CONEXIONES'!M4805,6)))</f>
        <v/>
      </c>
      <c r="L4805" s="36">
        <f>IF(C4805="Saliente Local",(IFERROR((LIMPIA(J4805,1)),0)),0)</f>
        <v>0</v>
      </c>
      <c r="M4805" s="36">
        <f>IF(C4805="Saliente Nacional",(IFERROR((LIMPIA(J4805,1)),0)),0)</f>
        <v>0</v>
      </c>
      <c r="N4805" s="36">
        <f>IF(C4805="Saliente Internacional",(IFERROR((LIMPIA(J4805,1)),0)),0)</f>
        <v>0</v>
      </c>
      <c r="O4805" s="36">
        <f>IF(C4805="Saliente Local",(IFERROR((LIMPIA(K4805,1)),0)),0)</f>
        <v>0</v>
      </c>
      <c r="P4805" s="36">
        <f>IF(C4805="Saliente Nacional",(IFERROR((LIMPIA(K4805,1)),0)),0)</f>
        <v>0</v>
      </c>
      <c r="Q4805" s="36">
        <f>IF(C4805="Saliente Internacional",(IFERROR((LIMPIA(K4805,1)),0)),0)</f>
        <v>0</v>
      </c>
      <c r="R4805" s="36">
        <f t="shared" si="226"/>
        <v>0</v>
      </c>
      <c r="S4805" s="36">
        <f t="shared" si="227"/>
        <v>0</v>
      </c>
    </row>
    <row r="4806" spans="1:19" x14ac:dyDescent="0.25">
      <c r="A4806" s="101">
        <f>'DETALLE DE CONEXIONES'!P4806</f>
        <v>0</v>
      </c>
      <c r="B4806" s="36">
        <f>'DETALLE DE CONEXIONES'!I4806</f>
        <v>0</v>
      </c>
      <c r="C4806" s="36">
        <f>'DETALLE DE CONEXIONES'!BB4806</f>
        <v>0</v>
      </c>
      <c r="D4806" s="36">
        <f>'DETALLE DE CONEXIONES'!E4806</f>
        <v>0</v>
      </c>
      <c r="E4806" s="36">
        <f t="shared" si="225"/>
        <v>1</v>
      </c>
      <c r="F4806" s="36">
        <f>IFERROR(LIMPIA('DETALLE DE CONEXIONES'!N4806,1),0)</f>
        <v>0</v>
      </c>
      <c r="G4806" s="36" t="str">
        <f>LEFT('DETALLE DE CONEXIONES'!BE4806,3)</f>
        <v/>
      </c>
      <c r="H4806" s="36" t="str">
        <f>RIGHT('DETALLE DE CONEXIONES'!AK4806,2)</f>
        <v/>
      </c>
      <c r="I4806" s="36" t="str">
        <f>LEFT('DETALLE DE CONEXIONES'!AK4806,3)</f>
        <v/>
      </c>
      <c r="J4806" s="36" t="str">
        <f>LEFT('DETALLE DE CONEXIONES'!M4806,3)</f>
        <v/>
      </c>
      <c r="K4806" s="36" t="str">
        <f>IF(LEN('DETALLE DE CONEXIONES'!M4806)&lt;12,(RIGHT('DETALLE DE CONEXIONES'!M4806,5)),(RIGHT('DETALLE DE CONEXIONES'!M4806,6)))</f>
        <v/>
      </c>
      <c r="L4806" s="36">
        <f>IF(C4806="Saliente Local",(IFERROR((LIMPIA(J4806,1)),0)),0)</f>
        <v>0</v>
      </c>
      <c r="M4806" s="36">
        <f>IF(C4806="Saliente Nacional",(IFERROR((LIMPIA(J4806,1)),0)),0)</f>
        <v>0</v>
      </c>
      <c r="N4806" s="36">
        <f>IF(C4806="Saliente Internacional",(IFERROR((LIMPIA(J4806,1)),0)),0)</f>
        <v>0</v>
      </c>
      <c r="O4806" s="36">
        <f>IF(C4806="Saliente Local",(IFERROR((LIMPIA(K4806,1)),0)),0)</f>
        <v>0</v>
      </c>
      <c r="P4806" s="36">
        <f>IF(C4806="Saliente Nacional",(IFERROR((LIMPIA(K4806,1)),0)),0)</f>
        <v>0</v>
      </c>
      <c r="Q4806" s="36">
        <f>IF(C4806="Saliente Internacional",(IFERROR((LIMPIA(K4806,1)),0)),0)</f>
        <v>0</v>
      </c>
      <c r="R4806" s="36">
        <f t="shared" si="226"/>
        <v>0</v>
      </c>
      <c r="S4806" s="36">
        <f t="shared" si="227"/>
        <v>0</v>
      </c>
    </row>
    <row r="4807" spans="1:19" x14ac:dyDescent="0.25">
      <c r="A4807" s="101">
        <f>'DETALLE DE CONEXIONES'!P4807</f>
        <v>0</v>
      </c>
      <c r="B4807" s="36">
        <f>'DETALLE DE CONEXIONES'!I4807</f>
        <v>0</v>
      </c>
      <c r="C4807" s="36">
        <f>'DETALLE DE CONEXIONES'!BB4807</f>
        <v>0</v>
      </c>
      <c r="D4807" s="36">
        <f>'DETALLE DE CONEXIONES'!E4807</f>
        <v>0</v>
      </c>
      <c r="E4807" s="36">
        <f t="shared" si="225"/>
        <v>1</v>
      </c>
      <c r="F4807" s="36">
        <f>IFERROR(LIMPIA('DETALLE DE CONEXIONES'!N4807,1),0)</f>
        <v>0</v>
      </c>
      <c r="G4807" s="36" t="str">
        <f>LEFT('DETALLE DE CONEXIONES'!BE4807,3)</f>
        <v/>
      </c>
      <c r="H4807" s="36" t="str">
        <f>RIGHT('DETALLE DE CONEXIONES'!AK4807,2)</f>
        <v/>
      </c>
      <c r="I4807" s="36" t="str">
        <f>LEFT('DETALLE DE CONEXIONES'!AK4807,3)</f>
        <v/>
      </c>
      <c r="J4807" s="36" t="str">
        <f>LEFT('DETALLE DE CONEXIONES'!M4807,3)</f>
        <v/>
      </c>
      <c r="K4807" s="36" t="str">
        <f>IF(LEN('DETALLE DE CONEXIONES'!M4807)&lt;12,(RIGHT('DETALLE DE CONEXIONES'!M4807,5)),(RIGHT('DETALLE DE CONEXIONES'!M4807,6)))</f>
        <v/>
      </c>
      <c r="L4807" s="36">
        <f>IF(C4807="Saliente Local",(IFERROR((LIMPIA(J4807,1)),0)),0)</f>
        <v>0</v>
      </c>
      <c r="M4807" s="36">
        <f>IF(C4807="Saliente Nacional",(IFERROR((LIMPIA(J4807,1)),0)),0)</f>
        <v>0</v>
      </c>
      <c r="N4807" s="36">
        <f>IF(C4807="Saliente Internacional",(IFERROR((LIMPIA(J4807,1)),0)),0)</f>
        <v>0</v>
      </c>
      <c r="O4807" s="36">
        <f>IF(C4807="Saliente Local",(IFERROR((LIMPIA(K4807,1)),0)),0)</f>
        <v>0</v>
      </c>
      <c r="P4807" s="36">
        <f>IF(C4807="Saliente Nacional",(IFERROR((LIMPIA(K4807,1)),0)),0)</f>
        <v>0</v>
      </c>
      <c r="Q4807" s="36">
        <f>IF(C4807="Saliente Internacional",(IFERROR((LIMPIA(K4807,1)),0)),0)</f>
        <v>0</v>
      </c>
      <c r="R4807" s="36">
        <f t="shared" si="226"/>
        <v>0</v>
      </c>
      <c r="S4807" s="36">
        <f t="shared" si="227"/>
        <v>0</v>
      </c>
    </row>
    <row r="4808" spans="1:19" x14ac:dyDescent="0.25">
      <c r="A4808" s="101">
        <f>'DETALLE DE CONEXIONES'!P4808</f>
        <v>0</v>
      </c>
      <c r="B4808" s="36">
        <f>'DETALLE DE CONEXIONES'!I4808</f>
        <v>0</v>
      </c>
      <c r="C4808" s="36">
        <f>'DETALLE DE CONEXIONES'!BB4808</f>
        <v>0</v>
      </c>
      <c r="D4808" s="36">
        <f>'DETALLE DE CONEXIONES'!E4808</f>
        <v>0</v>
      </c>
      <c r="E4808" s="36">
        <f t="shared" si="225"/>
        <v>1</v>
      </c>
      <c r="F4808" s="36">
        <f>IFERROR(LIMPIA('DETALLE DE CONEXIONES'!N4808,1),0)</f>
        <v>0</v>
      </c>
      <c r="G4808" s="36" t="str">
        <f>LEFT('DETALLE DE CONEXIONES'!BE4808,3)</f>
        <v/>
      </c>
      <c r="H4808" s="36" t="str">
        <f>RIGHT('DETALLE DE CONEXIONES'!AK4808,2)</f>
        <v/>
      </c>
      <c r="I4808" s="36" t="str">
        <f>LEFT('DETALLE DE CONEXIONES'!AK4808,3)</f>
        <v/>
      </c>
      <c r="J4808" s="36" t="str">
        <f>LEFT('DETALLE DE CONEXIONES'!M4808,3)</f>
        <v/>
      </c>
      <c r="K4808" s="36" t="str">
        <f>IF(LEN('DETALLE DE CONEXIONES'!M4808)&lt;12,(RIGHT('DETALLE DE CONEXIONES'!M4808,5)),(RIGHT('DETALLE DE CONEXIONES'!M4808,6)))</f>
        <v/>
      </c>
      <c r="L4808" s="36">
        <f>IF(C4808="Saliente Local",(IFERROR((LIMPIA(J4808,1)),0)),0)</f>
        <v>0</v>
      </c>
      <c r="M4808" s="36">
        <f>IF(C4808="Saliente Nacional",(IFERROR((LIMPIA(J4808,1)),0)),0)</f>
        <v>0</v>
      </c>
      <c r="N4808" s="36">
        <f>IF(C4808="Saliente Internacional",(IFERROR((LIMPIA(J4808,1)),0)),0)</f>
        <v>0</v>
      </c>
      <c r="O4808" s="36">
        <f>IF(C4808="Saliente Local",(IFERROR((LIMPIA(K4808,1)),0)),0)</f>
        <v>0</v>
      </c>
      <c r="P4808" s="36">
        <f>IF(C4808="Saliente Nacional",(IFERROR((LIMPIA(K4808,1)),0)),0)</f>
        <v>0</v>
      </c>
      <c r="Q4808" s="36">
        <f>IF(C4808="Saliente Internacional",(IFERROR((LIMPIA(K4808,1)),0)),0)</f>
        <v>0</v>
      </c>
      <c r="R4808" s="36">
        <f t="shared" si="226"/>
        <v>0</v>
      </c>
      <c r="S4808" s="36">
        <f t="shared" si="227"/>
        <v>0</v>
      </c>
    </row>
    <row r="4809" spans="1:19" x14ac:dyDescent="0.25">
      <c r="A4809" s="101">
        <f>'DETALLE DE CONEXIONES'!P4809</f>
        <v>0</v>
      </c>
      <c r="B4809" s="36">
        <f>'DETALLE DE CONEXIONES'!I4809</f>
        <v>0</v>
      </c>
      <c r="C4809" s="36">
        <f>'DETALLE DE CONEXIONES'!BB4809</f>
        <v>0</v>
      </c>
      <c r="D4809" s="36">
        <f>'DETALLE DE CONEXIONES'!E4809</f>
        <v>0</v>
      </c>
      <c r="E4809" s="36">
        <f t="shared" si="225"/>
        <v>1</v>
      </c>
      <c r="F4809" s="36">
        <f>IFERROR(LIMPIA('DETALLE DE CONEXIONES'!N4809,1),0)</f>
        <v>0</v>
      </c>
      <c r="G4809" s="36" t="str">
        <f>LEFT('DETALLE DE CONEXIONES'!BE4809,3)</f>
        <v/>
      </c>
      <c r="H4809" s="36" t="str">
        <f>RIGHT('DETALLE DE CONEXIONES'!AK4809,2)</f>
        <v/>
      </c>
      <c r="I4809" s="36" t="str">
        <f>LEFT('DETALLE DE CONEXIONES'!AK4809,3)</f>
        <v/>
      </c>
      <c r="J4809" s="36" t="str">
        <f>LEFT('DETALLE DE CONEXIONES'!M4809,3)</f>
        <v/>
      </c>
      <c r="K4809" s="36" t="str">
        <f>IF(LEN('DETALLE DE CONEXIONES'!M4809)&lt;12,(RIGHT('DETALLE DE CONEXIONES'!M4809,5)),(RIGHT('DETALLE DE CONEXIONES'!M4809,6)))</f>
        <v/>
      </c>
      <c r="L4809" s="36">
        <f>IF(C4809="Saliente Local",(IFERROR((LIMPIA(J4809,1)),0)),0)</f>
        <v>0</v>
      </c>
      <c r="M4809" s="36">
        <f>IF(C4809="Saliente Nacional",(IFERROR((LIMPIA(J4809,1)),0)),0)</f>
        <v>0</v>
      </c>
      <c r="N4809" s="36">
        <f>IF(C4809="Saliente Internacional",(IFERROR((LIMPIA(J4809,1)),0)),0)</f>
        <v>0</v>
      </c>
      <c r="O4809" s="36">
        <f>IF(C4809="Saliente Local",(IFERROR((LIMPIA(K4809,1)),0)),0)</f>
        <v>0</v>
      </c>
      <c r="P4809" s="36">
        <f>IF(C4809="Saliente Nacional",(IFERROR((LIMPIA(K4809,1)),0)),0)</f>
        <v>0</v>
      </c>
      <c r="Q4809" s="36">
        <f>IF(C4809="Saliente Internacional",(IFERROR((LIMPIA(K4809,1)),0)),0)</f>
        <v>0</v>
      </c>
      <c r="R4809" s="36">
        <f t="shared" si="226"/>
        <v>0</v>
      </c>
      <c r="S4809" s="36">
        <f t="shared" si="227"/>
        <v>0</v>
      </c>
    </row>
    <row r="4810" spans="1:19" x14ac:dyDescent="0.25">
      <c r="A4810" s="101">
        <f>'DETALLE DE CONEXIONES'!P4810</f>
        <v>0</v>
      </c>
      <c r="B4810" s="36">
        <f>'DETALLE DE CONEXIONES'!I4810</f>
        <v>0</v>
      </c>
      <c r="C4810" s="36">
        <f>'DETALLE DE CONEXIONES'!BB4810</f>
        <v>0</v>
      </c>
      <c r="D4810" s="36">
        <f>'DETALLE DE CONEXIONES'!E4810</f>
        <v>0</v>
      </c>
      <c r="E4810" s="36">
        <f t="shared" si="225"/>
        <v>1</v>
      </c>
      <c r="F4810" s="36">
        <f>IFERROR(LIMPIA('DETALLE DE CONEXIONES'!N4810,1),0)</f>
        <v>0</v>
      </c>
      <c r="G4810" s="36" t="str">
        <f>LEFT('DETALLE DE CONEXIONES'!BE4810,3)</f>
        <v/>
      </c>
      <c r="H4810" s="36" t="str">
        <f>RIGHT('DETALLE DE CONEXIONES'!AK4810,2)</f>
        <v/>
      </c>
      <c r="I4810" s="36" t="str">
        <f>LEFT('DETALLE DE CONEXIONES'!AK4810,3)</f>
        <v/>
      </c>
      <c r="J4810" s="36" t="str">
        <f>LEFT('DETALLE DE CONEXIONES'!M4810,3)</f>
        <v/>
      </c>
      <c r="K4810" s="36" t="str">
        <f>IF(LEN('DETALLE DE CONEXIONES'!M4810)&lt;12,(RIGHT('DETALLE DE CONEXIONES'!M4810,5)),(RIGHT('DETALLE DE CONEXIONES'!M4810,6)))</f>
        <v/>
      </c>
      <c r="L4810" s="36">
        <f>IF(C4810="Saliente Local",(IFERROR((LIMPIA(J4810,1)),0)),0)</f>
        <v>0</v>
      </c>
      <c r="M4810" s="36">
        <f>IF(C4810="Saliente Nacional",(IFERROR((LIMPIA(J4810,1)),0)),0)</f>
        <v>0</v>
      </c>
      <c r="N4810" s="36">
        <f>IF(C4810="Saliente Internacional",(IFERROR((LIMPIA(J4810,1)),0)),0)</f>
        <v>0</v>
      </c>
      <c r="O4810" s="36">
        <f>IF(C4810="Saliente Local",(IFERROR((LIMPIA(K4810,1)),0)),0)</f>
        <v>0</v>
      </c>
      <c r="P4810" s="36">
        <f>IF(C4810="Saliente Nacional",(IFERROR((LIMPIA(K4810,1)),0)),0)</f>
        <v>0</v>
      </c>
      <c r="Q4810" s="36">
        <f>IF(C4810="Saliente Internacional",(IFERROR((LIMPIA(K4810,1)),0)),0)</f>
        <v>0</v>
      </c>
      <c r="R4810" s="36">
        <f t="shared" si="226"/>
        <v>0</v>
      </c>
      <c r="S4810" s="36">
        <f t="shared" si="227"/>
        <v>0</v>
      </c>
    </row>
    <row r="4811" spans="1:19" x14ac:dyDescent="0.25">
      <c r="A4811" s="101">
        <f>'DETALLE DE CONEXIONES'!P4811</f>
        <v>0</v>
      </c>
      <c r="B4811" s="36">
        <f>'DETALLE DE CONEXIONES'!I4811</f>
        <v>0</v>
      </c>
      <c r="C4811" s="36">
        <f>'DETALLE DE CONEXIONES'!BB4811</f>
        <v>0</v>
      </c>
      <c r="D4811" s="36">
        <f>'DETALLE DE CONEXIONES'!E4811</f>
        <v>0</v>
      </c>
      <c r="E4811" s="36">
        <f t="shared" si="225"/>
        <v>1</v>
      </c>
      <c r="F4811" s="36">
        <f>IFERROR(LIMPIA('DETALLE DE CONEXIONES'!N4811,1),0)</f>
        <v>0</v>
      </c>
      <c r="G4811" s="36" t="str">
        <f>LEFT('DETALLE DE CONEXIONES'!BE4811,3)</f>
        <v/>
      </c>
      <c r="H4811" s="36" t="str">
        <f>RIGHT('DETALLE DE CONEXIONES'!AK4811,2)</f>
        <v/>
      </c>
      <c r="I4811" s="36" t="str">
        <f>LEFT('DETALLE DE CONEXIONES'!AK4811,3)</f>
        <v/>
      </c>
      <c r="J4811" s="36" t="str">
        <f>LEFT('DETALLE DE CONEXIONES'!M4811,3)</f>
        <v/>
      </c>
      <c r="K4811" s="36" t="str">
        <f>IF(LEN('DETALLE DE CONEXIONES'!M4811)&lt;12,(RIGHT('DETALLE DE CONEXIONES'!M4811,5)),(RIGHT('DETALLE DE CONEXIONES'!M4811,6)))</f>
        <v/>
      </c>
      <c r="L4811" s="36">
        <f>IF(C4811="Saliente Local",(IFERROR((LIMPIA(J4811,1)),0)),0)</f>
        <v>0</v>
      </c>
      <c r="M4811" s="36">
        <f>IF(C4811="Saliente Nacional",(IFERROR((LIMPIA(J4811,1)),0)),0)</f>
        <v>0</v>
      </c>
      <c r="N4811" s="36">
        <f>IF(C4811="Saliente Internacional",(IFERROR((LIMPIA(J4811,1)),0)),0)</f>
        <v>0</v>
      </c>
      <c r="O4811" s="36">
        <f>IF(C4811="Saliente Local",(IFERROR((LIMPIA(K4811,1)),0)),0)</f>
        <v>0</v>
      </c>
      <c r="P4811" s="36">
        <f>IF(C4811="Saliente Nacional",(IFERROR((LIMPIA(K4811,1)),0)),0)</f>
        <v>0</v>
      </c>
      <c r="Q4811" s="36">
        <f>IF(C4811="Saliente Internacional",(IFERROR((LIMPIA(K4811,1)),0)),0)</f>
        <v>0</v>
      </c>
      <c r="R4811" s="36">
        <f t="shared" si="226"/>
        <v>0</v>
      </c>
      <c r="S4811" s="36">
        <f t="shared" si="227"/>
        <v>0</v>
      </c>
    </row>
    <row r="4812" spans="1:19" x14ac:dyDescent="0.25">
      <c r="A4812" s="101">
        <f>'DETALLE DE CONEXIONES'!P4812</f>
        <v>0</v>
      </c>
      <c r="B4812" s="36">
        <f>'DETALLE DE CONEXIONES'!I4812</f>
        <v>0</v>
      </c>
      <c r="C4812" s="36">
        <f>'DETALLE DE CONEXIONES'!BB4812</f>
        <v>0</v>
      </c>
      <c r="D4812" s="36">
        <f>'DETALLE DE CONEXIONES'!E4812</f>
        <v>0</v>
      </c>
      <c r="E4812" s="36">
        <f t="shared" si="225"/>
        <v>1</v>
      </c>
      <c r="F4812" s="36">
        <f>IFERROR(LIMPIA('DETALLE DE CONEXIONES'!N4812,1),0)</f>
        <v>0</v>
      </c>
      <c r="G4812" s="36" t="str">
        <f>LEFT('DETALLE DE CONEXIONES'!BE4812,3)</f>
        <v/>
      </c>
      <c r="H4812" s="36" t="str">
        <f>RIGHT('DETALLE DE CONEXIONES'!AK4812,2)</f>
        <v/>
      </c>
      <c r="I4812" s="36" t="str">
        <f>LEFT('DETALLE DE CONEXIONES'!AK4812,3)</f>
        <v/>
      </c>
      <c r="J4812" s="36" t="str">
        <f>LEFT('DETALLE DE CONEXIONES'!M4812,3)</f>
        <v/>
      </c>
      <c r="K4812" s="36" t="str">
        <f>IF(LEN('DETALLE DE CONEXIONES'!M4812)&lt;12,(RIGHT('DETALLE DE CONEXIONES'!M4812,5)),(RIGHT('DETALLE DE CONEXIONES'!M4812,6)))</f>
        <v/>
      </c>
      <c r="L4812" s="36">
        <f>IF(C4812="Saliente Local",(IFERROR((LIMPIA(J4812,1)),0)),0)</f>
        <v>0</v>
      </c>
      <c r="M4812" s="36">
        <f>IF(C4812="Saliente Nacional",(IFERROR((LIMPIA(J4812,1)),0)),0)</f>
        <v>0</v>
      </c>
      <c r="N4812" s="36">
        <f>IF(C4812="Saliente Internacional",(IFERROR((LIMPIA(J4812,1)),0)),0)</f>
        <v>0</v>
      </c>
      <c r="O4812" s="36">
        <f>IF(C4812="Saliente Local",(IFERROR((LIMPIA(K4812,1)),0)),0)</f>
        <v>0</v>
      </c>
      <c r="P4812" s="36">
        <f>IF(C4812="Saliente Nacional",(IFERROR((LIMPIA(K4812,1)),0)),0)</f>
        <v>0</v>
      </c>
      <c r="Q4812" s="36">
        <f>IF(C4812="Saliente Internacional",(IFERROR((LIMPIA(K4812,1)),0)),0)</f>
        <v>0</v>
      </c>
      <c r="R4812" s="36">
        <f t="shared" si="226"/>
        <v>0</v>
      </c>
      <c r="S4812" s="36">
        <f t="shared" si="227"/>
        <v>0</v>
      </c>
    </row>
    <row r="4813" spans="1:19" x14ac:dyDescent="0.25">
      <c r="A4813" s="101">
        <f>'DETALLE DE CONEXIONES'!P4813</f>
        <v>0</v>
      </c>
      <c r="B4813" s="36">
        <f>'DETALLE DE CONEXIONES'!I4813</f>
        <v>0</v>
      </c>
      <c r="C4813" s="36">
        <f>'DETALLE DE CONEXIONES'!BB4813</f>
        <v>0</v>
      </c>
      <c r="D4813" s="36">
        <f>'DETALLE DE CONEXIONES'!E4813</f>
        <v>0</v>
      </c>
      <c r="E4813" s="36">
        <f t="shared" si="225"/>
        <v>1</v>
      </c>
      <c r="F4813" s="36">
        <f>IFERROR(LIMPIA('DETALLE DE CONEXIONES'!N4813,1),0)</f>
        <v>0</v>
      </c>
      <c r="G4813" s="36" t="str">
        <f>LEFT('DETALLE DE CONEXIONES'!BE4813,3)</f>
        <v/>
      </c>
      <c r="H4813" s="36" t="str">
        <f>RIGHT('DETALLE DE CONEXIONES'!AK4813,2)</f>
        <v/>
      </c>
      <c r="I4813" s="36" t="str">
        <f>LEFT('DETALLE DE CONEXIONES'!AK4813,3)</f>
        <v/>
      </c>
      <c r="J4813" s="36" t="str">
        <f>LEFT('DETALLE DE CONEXIONES'!M4813,3)</f>
        <v/>
      </c>
      <c r="K4813" s="36" t="str">
        <f>IF(LEN('DETALLE DE CONEXIONES'!M4813)&lt;12,(RIGHT('DETALLE DE CONEXIONES'!M4813,5)),(RIGHT('DETALLE DE CONEXIONES'!M4813,6)))</f>
        <v/>
      </c>
      <c r="L4813" s="36">
        <f>IF(C4813="Saliente Local",(IFERROR((LIMPIA(J4813,1)),0)),0)</f>
        <v>0</v>
      </c>
      <c r="M4813" s="36">
        <f>IF(C4813="Saliente Nacional",(IFERROR((LIMPIA(J4813,1)),0)),0)</f>
        <v>0</v>
      </c>
      <c r="N4813" s="36">
        <f>IF(C4813="Saliente Internacional",(IFERROR((LIMPIA(J4813,1)),0)),0)</f>
        <v>0</v>
      </c>
      <c r="O4813" s="36">
        <f>IF(C4813="Saliente Local",(IFERROR((LIMPIA(K4813,1)),0)),0)</f>
        <v>0</v>
      </c>
      <c r="P4813" s="36">
        <f>IF(C4813="Saliente Nacional",(IFERROR((LIMPIA(K4813,1)),0)),0)</f>
        <v>0</v>
      </c>
      <c r="Q4813" s="36">
        <f>IF(C4813="Saliente Internacional",(IFERROR((LIMPIA(K4813,1)),0)),0)</f>
        <v>0</v>
      </c>
      <c r="R4813" s="36">
        <f t="shared" si="226"/>
        <v>0</v>
      </c>
      <c r="S4813" s="36">
        <f t="shared" si="227"/>
        <v>0</v>
      </c>
    </row>
    <row r="4814" spans="1:19" x14ac:dyDescent="0.25">
      <c r="A4814" s="101">
        <f>'DETALLE DE CONEXIONES'!P4814</f>
        <v>0</v>
      </c>
      <c r="B4814" s="36">
        <f>'DETALLE DE CONEXIONES'!I4814</f>
        <v>0</v>
      </c>
      <c r="C4814" s="36">
        <f>'DETALLE DE CONEXIONES'!BB4814</f>
        <v>0</v>
      </c>
      <c r="D4814" s="36">
        <f>'DETALLE DE CONEXIONES'!E4814</f>
        <v>0</v>
      </c>
      <c r="E4814" s="36">
        <f t="shared" si="225"/>
        <v>1</v>
      </c>
      <c r="F4814" s="36">
        <f>IFERROR(LIMPIA('DETALLE DE CONEXIONES'!N4814,1),0)</f>
        <v>0</v>
      </c>
      <c r="G4814" s="36" t="str">
        <f>LEFT('DETALLE DE CONEXIONES'!BE4814,3)</f>
        <v/>
      </c>
      <c r="H4814" s="36" t="str">
        <f>RIGHT('DETALLE DE CONEXIONES'!AK4814,2)</f>
        <v/>
      </c>
      <c r="I4814" s="36" t="str">
        <f>LEFT('DETALLE DE CONEXIONES'!AK4814,3)</f>
        <v/>
      </c>
      <c r="J4814" s="36" t="str">
        <f>LEFT('DETALLE DE CONEXIONES'!M4814,3)</f>
        <v/>
      </c>
      <c r="K4814" s="36" t="str">
        <f>IF(LEN('DETALLE DE CONEXIONES'!M4814)&lt;12,(RIGHT('DETALLE DE CONEXIONES'!M4814,5)),(RIGHT('DETALLE DE CONEXIONES'!M4814,6)))</f>
        <v/>
      </c>
      <c r="L4814" s="36">
        <f>IF(C4814="Saliente Local",(IFERROR((LIMPIA(J4814,1)),0)),0)</f>
        <v>0</v>
      </c>
      <c r="M4814" s="36">
        <f>IF(C4814="Saliente Nacional",(IFERROR((LIMPIA(J4814,1)),0)),0)</f>
        <v>0</v>
      </c>
      <c r="N4814" s="36">
        <f>IF(C4814="Saliente Internacional",(IFERROR((LIMPIA(J4814,1)),0)),0)</f>
        <v>0</v>
      </c>
      <c r="O4814" s="36">
        <f>IF(C4814="Saliente Local",(IFERROR((LIMPIA(K4814,1)),0)),0)</f>
        <v>0</v>
      </c>
      <c r="P4814" s="36">
        <f>IF(C4814="Saliente Nacional",(IFERROR((LIMPIA(K4814,1)),0)),0)</f>
        <v>0</v>
      </c>
      <c r="Q4814" s="36">
        <f>IF(C4814="Saliente Internacional",(IFERROR((LIMPIA(K4814,1)),0)),0)</f>
        <v>0</v>
      </c>
      <c r="R4814" s="36">
        <f t="shared" si="226"/>
        <v>0</v>
      </c>
      <c r="S4814" s="36">
        <f t="shared" si="227"/>
        <v>0</v>
      </c>
    </row>
    <row r="4815" spans="1:19" x14ac:dyDescent="0.25">
      <c r="A4815" s="101">
        <f>'DETALLE DE CONEXIONES'!P4815</f>
        <v>0</v>
      </c>
      <c r="B4815" s="36">
        <f>'DETALLE DE CONEXIONES'!I4815</f>
        <v>0</v>
      </c>
      <c r="C4815" s="36">
        <f>'DETALLE DE CONEXIONES'!BB4815</f>
        <v>0</v>
      </c>
      <c r="D4815" s="36">
        <f>'DETALLE DE CONEXIONES'!E4815</f>
        <v>0</v>
      </c>
      <c r="E4815" s="36">
        <f t="shared" si="225"/>
        <v>1</v>
      </c>
      <c r="F4815" s="36">
        <f>IFERROR(LIMPIA('DETALLE DE CONEXIONES'!N4815,1),0)</f>
        <v>0</v>
      </c>
      <c r="G4815" s="36" t="str">
        <f>LEFT('DETALLE DE CONEXIONES'!BE4815,3)</f>
        <v/>
      </c>
      <c r="H4815" s="36" t="str">
        <f>RIGHT('DETALLE DE CONEXIONES'!AK4815,2)</f>
        <v/>
      </c>
      <c r="I4815" s="36" t="str">
        <f>LEFT('DETALLE DE CONEXIONES'!AK4815,3)</f>
        <v/>
      </c>
      <c r="J4815" s="36" t="str">
        <f>LEFT('DETALLE DE CONEXIONES'!M4815,3)</f>
        <v/>
      </c>
      <c r="K4815" s="36" t="str">
        <f>IF(LEN('DETALLE DE CONEXIONES'!M4815)&lt;12,(RIGHT('DETALLE DE CONEXIONES'!M4815,5)),(RIGHT('DETALLE DE CONEXIONES'!M4815,6)))</f>
        <v/>
      </c>
      <c r="L4815" s="36">
        <f>IF(C4815="Saliente Local",(IFERROR((LIMPIA(J4815,1)),0)),0)</f>
        <v>0</v>
      </c>
      <c r="M4815" s="36">
        <f>IF(C4815="Saliente Nacional",(IFERROR((LIMPIA(J4815,1)),0)),0)</f>
        <v>0</v>
      </c>
      <c r="N4815" s="36">
        <f>IF(C4815="Saliente Internacional",(IFERROR((LIMPIA(J4815,1)),0)),0)</f>
        <v>0</v>
      </c>
      <c r="O4815" s="36">
        <f>IF(C4815="Saliente Local",(IFERROR((LIMPIA(K4815,1)),0)),0)</f>
        <v>0</v>
      </c>
      <c r="P4815" s="36">
        <f>IF(C4815="Saliente Nacional",(IFERROR((LIMPIA(K4815,1)),0)),0)</f>
        <v>0</v>
      </c>
      <c r="Q4815" s="36">
        <f>IF(C4815="Saliente Internacional",(IFERROR((LIMPIA(K4815,1)),0)),0)</f>
        <v>0</v>
      </c>
      <c r="R4815" s="36">
        <f t="shared" si="226"/>
        <v>0</v>
      </c>
      <c r="S4815" s="36">
        <f t="shared" si="227"/>
        <v>0</v>
      </c>
    </row>
    <row r="4816" spans="1:19" x14ac:dyDescent="0.25">
      <c r="A4816" s="101">
        <f>'DETALLE DE CONEXIONES'!P4816</f>
        <v>0</v>
      </c>
      <c r="B4816" s="36">
        <f>'DETALLE DE CONEXIONES'!I4816</f>
        <v>0</v>
      </c>
      <c r="C4816" s="36">
        <f>'DETALLE DE CONEXIONES'!BB4816</f>
        <v>0</v>
      </c>
      <c r="D4816" s="36">
        <f>'DETALLE DE CONEXIONES'!E4816</f>
        <v>0</v>
      </c>
      <c r="E4816" s="36">
        <f t="shared" si="225"/>
        <v>1</v>
      </c>
      <c r="F4816" s="36">
        <f>IFERROR(LIMPIA('DETALLE DE CONEXIONES'!N4816,1),0)</f>
        <v>0</v>
      </c>
      <c r="G4816" s="36" t="str">
        <f>LEFT('DETALLE DE CONEXIONES'!BE4816,3)</f>
        <v/>
      </c>
      <c r="H4816" s="36" t="str">
        <f>RIGHT('DETALLE DE CONEXIONES'!AK4816,2)</f>
        <v/>
      </c>
      <c r="I4816" s="36" t="str">
        <f>LEFT('DETALLE DE CONEXIONES'!AK4816,3)</f>
        <v/>
      </c>
      <c r="J4816" s="36" t="str">
        <f>LEFT('DETALLE DE CONEXIONES'!M4816,3)</f>
        <v/>
      </c>
      <c r="K4816" s="36" t="str">
        <f>IF(LEN('DETALLE DE CONEXIONES'!M4816)&lt;12,(RIGHT('DETALLE DE CONEXIONES'!M4816,5)),(RIGHT('DETALLE DE CONEXIONES'!M4816,6)))</f>
        <v/>
      </c>
      <c r="L4816" s="36">
        <f>IF(C4816="Saliente Local",(IFERROR((LIMPIA(J4816,1)),0)),0)</f>
        <v>0</v>
      </c>
      <c r="M4816" s="36">
        <f>IF(C4816="Saliente Nacional",(IFERROR((LIMPIA(J4816,1)),0)),0)</f>
        <v>0</v>
      </c>
      <c r="N4816" s="36">
        <f>IF(C4816="Saliente Internacional",(IFERROR((LIMPIA(J4816,1)),0)),0)</f>
        <v>0</v>
      </c>
      <c r="O4816" s="36">
        <f>IF(C4816="Saliente Local",(IFERROR((LIMPIA(K4816,1)),0)),0)</f>
        <v>0</v>
      </c>
      <c r="P4816" s="36">
        <f>IF(C4816="Saliente Nacional",(IFERROR((LIMPIA(K4816,1)),0)),0)</f>
        <v>0</v>
      </c>
      <c r="Q4816" s="36">
        <f>IF(C4816="Saliente Internacional",(IFERROR((LIMPIA(K4816,1)),0)),0)</f>
        <v>0</v>
      </c>
      <c r="R4816" s="36">
        <f t="shared" si="226"/>
        <v>0</v>
      </c>
      <c r="S4816" s="36">
        <f t="shared" si="227"/>
        <v>0</v>
      </c>
    </row>
    <row r="4817" spans="1:19" x14ac:dyDescent="0.25">
      <c r="A4817" s="101">
        <f>'DETALLE DE CONEXIONES'!P4817</f>
        <v>0</v>
      </c>
      <c r="B4817" s="36">
        <f>'DETALLE DE CONEXIONES'!I4817</f>
        <v>0</v>
      </c>
      <c r="C4817" s="36">
        <f>'DETALLE DE CONEXIONES'!BB4817</f>
        <v>0</v>
      </c>
      <c r="D4817" s="36">
        <f>'DETALLE DE CONEXIONES'!E4817</f>
        <v>0</v>
      </c>
      <c r="E4817" s="36">
        <f t="shared" si="225"/>
        <v>1</v>
      </c>
      <c r="F4817" s="36">
        <f>IFERROR(LIMPIA('DETALLE DE CONEXIONES'!N4817,1),0)</f>
        <v>0</v>
      </c>
      <c r="G4817" s="36" t="str">
        <f>LEFT('DETALLE DE CONEXIONES'!BE4817,3)</f>
        <v/>
      </c>
      <c r="H4817" s="36" t="str">
        <f>RIGHT('DETALLE DE CONEXIONES'!AK4817,2)</f>
        <v/>
      </c>
      <c r="I4817" s="36" t="str">
        <f>LEFT('DETALLE DE CONEXIONES'!AK4817,3)</f>
        <v/>
      </c>
      <c r="J4817" s="36" t="str">
        <f>LEFT('DETALLE DE CONEXIONES'!M4817,3)</f>
        <v/>
      </c>
      <c r="K4817" s="36" t="str">
        <f>IF(LEN('DETALLE DE CONEXIONES'!M4817)&lt;12,(RIGHT('DETALLE DE CONEXIONES'!M4817,5)),(RIGHT('DETALLE DE CONEXIONES'!M4817,6)))</f>
        <v/>
      </c>
      <c r="L4817" s="36">
        <f>IF(C4817="Saliente Local",(IFERROR((LIMPIA(J4817,1)),0)),0)</f>
        <v>0</v>
      </c>
      <c r="M4817" s="36">
        <f>IF(C4817="Saliente Nacional",(IFERROR((LIMPIA(J4817,1)),0)),0)</f>
        <v>0</v>
      </c>
      <c r="N4817" s="36">
        <f>IF(C4817="Saliente Internacional",(IFERROR((LIMPIA(J4817,1)),0)),0)</f>
        <v>0</v>
      </c>
      <c r="O4817" s="36">
        <f>IF(C4817="Saliente Local",(IFERROR((LIMPIA(K4817,1)),0)),0)</f>
        <v>0</v>
      </c>
      <c r="P4817" s="36">
        <f>IF(C4817="Saliente Nacional",(IFERROR((LIMPIA(K4817,1)),0)),0)</f>
        <v>0</v>
      </c>
      <c r="Q4817" s="36">
        <f>IF(C4817="Saliente Internacional",(IFERROR((LIMPIA(K4817,1)),0)),0)</f>
        <v>0</v>
      </c>
      <c r="R4817" s="36">
        <f t="shared" si="226"/>
        <v>0</v>
      </c>
      <c r="S4817" s="36">
        <f t="shared" si="227"/>
        <v>0</v>
      </c>
    </row>
    <row r="4818" spans="1:19" x14ac:dyDescent="0.25">
      <c r="A4818" s="101">
        <f>'DETALLE DE CONEXIONES'!P4818</f>
        <v>0</v>
      </c>
      <c r="B4818" s="36">
        <f>'DETALLE DE CONEXIONES'!I4818</f>
        <v>0</v>
      </c>
      <c r="C4818" s="36">
        <f>'DETALLE DE CONEXIONES'!BB4818</f>
        <v>0</v>
      </c>
      <c r="D4818" s="36">
        <f>'DETALLE DE CONEXIONES'!E4818</f>
        <v>0</v>
      </c>
      <c r="E4818" s="36">
        <f t="shared" si="225"/>
        <v>1</v>
      </c>
      <c r="F4818" s="36">
        <f>IFERROR(LIMPIA('DETALLE DE CONEXIONES'!N4818,1),0)</f>
        <v>0</v>
      </c>
      <c r="G4818" s="36" t="str">
        <f>LEFT('DETALLE DE CONEXIONES'!BE4818,3)</f>
        <v/>
      </c>
      <c r="H4818" s="36" t="str">
        <f>RIGHT('DETALLE DE CONEXIONES'!AK4818,2)</f>
        <v/>
      </c>
      <c r="I4818" s="36" t="str">
        <f>LEFT('DETALLE DE CONEXIONES'!AK4818,3)</f>
        <v/>
      </c>
      <c r="J4818" s="36" t="str">
        <f>LEFT('DETALLE DE CONEXIONES'!M4818,3)</f>
        <v/>
      </c>
      <c r="K4818" s="36" t="str">
        <f>IF(LEN('DETALLE DE CONEXIONES'!M4818)&lt;12,(RIGHT('DETALLE DE CONEXIONES'!M4818,5)),(RIGHT('DETALLE DE CONEXIONES'!M4818,6)))</f>
        <v/>
      </c>
      <c r="L4818" s="36">
        <f>IF(C4818="Saliente Local",(IFERROR((LIMPIA(J4818,1)),0)),0)</f>
        <v>0</v>
      </c>
      <c r="M4818" s="36">
        <f>IF(C4818="Saliente Nacional",(IFERROR((LIMPIA(J4818,1)),0)),0)</f>
        <v>0</v>
      </c>
      <c r="N4818" s="36">
        <f>IF(C4818="Saliente Internacional",(IFERROR((LIMPIA(J4818,1)),0)),0)</f>
        <v>0</v>
      </c>
      <c r="O4818" s="36">
        <f>IF(C4818="Saliente Local",(IFERROR((LIMPIA(K4818,1)),0)),0)</f>
        <v>0</v>
      </c>
      <c r="P4818" s="36">
        <f>IF(C4818="Saliente Nacional",(IFERROR((LIMPIA(K4818,1)),0)),0)</f>
        <v>0</v>
      </c>
      <c r="Q4818" s="36">
        <f>IF(C4818="Saliente Internacional",(IFERROR((LIMPIA(K4818,1)),0)),0)</f>
        <v>0</v>
      </c>
      <c r="R4818" s="36">
        <f t="shared" si="226"/>
        <v>0</v>
      </c>
      <c r="S4818" s="36">
        <f t="shared" si="227"/>
        <v>0</v>
      </c>
    </row>
    <row r="4819" spans="1:19" x14ac:dyDescent="0.25">
      <c r="A4819" s="101">
        <f>'DETALLE DE CONEXIONES'!P4819</f>
        <v>0</v>
      </c>
      <c r="B4819" s="36">
        <f>'DETALLE DE CONEXIONES'!I4819</f>
        <v>0</v>
      </c>
      <c r="C4819" s="36">
        <f>'DETALLE DE CONEXIONES'!BB4819</f>
        <v>0</v>
      </c>
      <c r="D4819" s="36">
        <f>'DETALLE DE CONEXIONES'!E4819</f>
        <v>0</v>
      </c>
      <c r="E4819" s="36">
        <f t="shared" si="225"/>
        <v>1</v>
      </c>
      <c r="F4819" s="36">
        <f>IFERROR(LIMPIA('DETALLE DE CONEXIONES'!N4819,1),0)</f>
        <v>0</v>
      </c>
      <c r="G4819" s="36" t="str">
        <f>LEFT('DETALLE DE CONEXIONES'!BE4819,3)</f>
        <v/>
      </c>
      <c r="H4819" s="36" t="str">
        <f>RIGHT('DETALLE DE CONEXIONES'!AK4819,2)</f>
        <v/>
      </c>
      <c r="I4819" s="36" t="str">
        <f>LEFT('DETALLE DE CONEXIONES'!AK4819,3)</f>
        <v/>
      </c>
      <c r="J4819" s="36" t="str">
        <f>LEFT('DETALLE DE CONEXIONES'!M4819,3)</f>
        <v/>
      </c>
      <c r="K4819" s="36" t="str">
        <f>IF(LEN('DETALLE DE CONEXIONES'!M4819)&lt;12,(RIGHT('DETALLE DE CONEXIONES'!M4819,5)),(RIGHT('DETALLE DE CONEXIONES'!M4819,6)))</f>
        <v/>
      </c>
      <c r="L4819" s="36">
        <f>IF(C4819="Saliente Local",(IFERROR((LIMPIA(J4819,1)),0)),0)</f>
        <v>0</v>
      </c>
      <c r="M4819" s="36">
        <f>IF(C4819="Saliente Nacional",(IFERROR((LIMPIA(J4819,1)),0)),0)</f>
        <v>0</v>
      </c>
      <c r="N4819" s="36">
        <f>IF(C4819="Saliente Internacional",(IFERROR((LIMPIA(J4819,1)),0)),0)</f>
        <v>0</v>
      </c>
      <c r="O4819" s="36">
        <f>IF(C4819="Saliente Local",(IFERROR((LIMPIA(K4819,1)),0)),0)</f>
        <v>0</v>
      </c>
      <c r="P4819" s="36">
        <f>IF(C4819="Saliente Nacional",(IFERROR((LIMPIA(K4819,1)),0)),0)</f>
        <v>0</v>
      </c>
      <c r="Q4819" s="36">
        <f>IF(C4819="Saliente Internacional",(IFERROR((LIMPIA(K4819,1)),0)),0)</f>
        <v>0</v>
      </c>
      <c r="R4819" s="36">
        <f t="shared" si="226"/>
        <v>0</v>
      </c>
      <c r="S4819" s="36">
        <f t="shared" si="227"/>
        <v>0</v>
      </c>
    </row>
    <row r="4820" spans="1:19" x14ac:dyDescent="0.25">
      <c r="A4820" s="101">
        <f>'DETALLE DE CONEXIONES'!P4820</f>
        <v>0</v>
      </c>
      <c r="B4820" s="36">
        <f>'DETALLE DE CONEXIONES'!I4820</f>
        <v>0</v>
      </c>
      <c r="C4820" s="36">
        <f>'DETALLE DE CONEXIONES'!BB4820</f>
        <v>0</v>
      </c>
      <c r="D4820" s="36">
        <f>'DETALLE DE CONEXIONES'!E4820</f>
        <v>0</v>
      </c>
      <c r="E4820" s="36">
        <f t="shared" si="225"/>
        <v>1</v>
      </c>
      <c r="F4820" s="36">
        <f>IFERROR(LIMPIA('DETALLE DE CONEXIONES'!N4820,1),0)</f>
        <v>0</v>
      </c>
      <c r="G4820" s="36" t="str">
        <f>LEFT('DETALLE DE CONEXIONES'!BE4820,3)</f>
        <v/>
      </c>
      <c r="H4820" s="36" t="str">
        <f>RIGHT('DETALLE DE CONEXIONES'!AK4820,2)</f>
        <v/>
      </c>
      <c r="I4820" s="36" t="str">
        <f>LEFT('DETALLE DE CONEXIONES'!AK4820,3)</f>
        <v/>
      </c>
      <c r="J4820" s="36" t="str">
        <f>LEFT('DETALLE DE CONEXIONES'!M4820,3)</f>
        <v/>
      </c>
      <c r="K4820" s="36" t="str">
        <f>IF(LEN('DETALLE DE CONEXIONES'!M4820)&lt;12,(RIGHT('DETALLE DE CONEXIONES'!M4820,5)),(RIGHT('DETALLE DE CONEXIONES'!M4820,6)))</f>
        <v/>
      </c>
      <c r="L4820" s="36">
        <f>IF(C4820="Saliente Local",(IFERROR((LIMPIA(J4820,1)),0)),0)</f>
        <v>0</v>
      </c>
      <c r="M4820" s="36">
        <f>IF(C4820="Saliente Nacional",(IFERROR((LIMPIA(J4820,1)),0)),0)</f>
        <v>0</v>
      </c>
      <c r="N4820" s="36">
        <f>IF(C4820="Saliente Internacional",(IFERROR((LIMPIA(J4820,1)),0)),0)</f>
        <v>0</v>
      </c>
      <c r="O4820" s="36">
        <f>IF(C4820="Saliente Local",(IFERROR((LIMPIA(K4820,1)),0)),0)</f>
        <v>0</v>
      </c>
      <c r="P4820" s="36">
        <f>IF(C4820="Saliente Nacional",(IFERROR((LIMPIA(K4820,1)),0)),0)</f>
        <v>0</v>
      </c>
      <c r="Q4820" s="36">
        <f>IF(C4820="Saliente Internacional",(IFERROR((LIMPIA(K4820,1)),0)),0)</f>
        <v>0</v>
      </c>
      <c r="R4820" s="36">
        <f t="shared" si="226"/>
        <v>0</v>
      </c>
      <c r="S4820" s="36">
        <f t="shared" si="227"/>
        <v>0</v>
      </c>
    </row>
    <row r="4821" spans="1:19" x14ac:dyDescent="0.25">
      <c r="A4821" s="101">
        <f>'DETALLE DE CONEXIONES'!P4821</f>
        <v>0</v>
      </c>
      <c r="B4821" s="36">
        <f>'DETALLE DE CONEXIONES'!I4821</f>
        <v>0</v>
      </c>
      <c r="C4821" s="36">
        <f>'DETALLE DE CONEXIONES'!BB4821</f>
        <v>0</v>
      </c>
      <c r="D4821" s="36">
        <f>'DETALLE DE CONEXIONES'!E4821</f>
        <v>0</v>
      </c>
      <c r="E4821" s="36">
        <f t="shared" si="225"/>
        <v>1</v>
      </c>
      <c r="F4821" s="36">
        <f>IFERROR(LIMPIA('DETALLE DE CONEXIONES'!N4821,1),0)</f>
        <v>0</v>
      </c>
      <c r="G4821" s="36" t="str">
        <f>LEFT('DETALLE DE CONEXIONES'!BE4821,3)</f>
        <v/>
      </c>
      <c r="H4821" s="36" t="str">
        <f>RIGHT('DETALLE DE CONEXIONES'!AK4821,2)</f>
        <v/>
      </c>
      <c r="I4821" s="36" t="str">
        <f>LEFT('DETALLE DE CONEXIONES'!AK4821,3)</f>
        <v/>
      </c>
      <c r="J4821" s="36" t="str">
        <f>LEFT('DETALLE DE CONEXIONES'!M4821,3)</f>
        <v/>
      </c>
      <c r="K4821" s="36" t="str">
        <f>IF(LEN('DETALLE DE CONEXIONES'!M4821)&lt;12,(RIGHT('DETALLE DE CONEXIONES'!M4821,5)),(RIGHT('DETALLE DE CONEXIONES'!M4821,6)))</f>
        <v/>
      </c>
      <c r="L4821" s="36">
        <f>IF(C4821="Saliente Local",(IFERROR((LIMPIA(J4821,1)),0)),0)</f>
        <v>0</v>
      </c>
      <c r="M4821" s="36">
        <f>IF(C4821="Saliente Nacional",(IFERROR((LIMPIA(J4821,1)),0)),0)</f>
        <v>0</v>
      </c>
      <c r="N4821" s="36">
        <f>IF(C4821="Saliente Internacional",(IFERROR((LIMPIA(J4821,1)),0)),0)</f>
        <v>0</v>
      </c>
      <c r="O4821" s="36">
        <f>IF(C4821="Saliente Local",(IFERROR((LIMPIA(K4821,1)),0)),0)</f>
        <v>0</v>
      </c>
      <c r="P4821" s="36">
        <f>IF(C4821="Saliente Nacional",(IFERROR((LIMPIA(K4821,1)),0)),0)</f>
        <v>0</v>
      </c>
      <c r="Q4821" s="36">
        <f>IF(C4821="Saliente Internacional",(IFERROR((LIMPIA(K4821,1)),0)),0)</f>
        <v>0</v>
      </c>
      <c r="R4821" s="36">
        <f t="shared" si="226"/>
        <v>0</v>
      </c>
      <c r="S4821" s="36">
        <f t="shared" si="227"/>
        <v>0</v>
      </c>
    </row>
    <row r="4822" spans="1:19" x14ac:dyDescent="0.25">
      <c r="A4822" s="101">
        <f>'DETALLE DE CONEXIONES'!P4822</f>
        <v>0</v>
      </c>
      <c r="B4822" s="36">
        <f>'DETALLE DE CONEXIONES'!I4822</f>
        <v>0</v>
      </c>
      <c r="C4822" s="36">
        <f>'DETALLE DE CONEXIONES'!BB4822</f>
        <v>0</v>
      </c>
      <c r="D4822" s="36">
        <f>'DETALLE DE CONEXIONES'!E4822</f>
        <v>0</v>
      </c>
      <c r="E4822" s="36">
        <f t="shared" si="225"/>
        <v>1</v>
      </c>
      <c r="F4822" s="36">
        <f>IFERROR(LIMPIA('DETALLE DE CONEXIONES'!N4822,1),0)</f>
        <v>0</v>
      </c>
      <c r="G4822" s="36" t="str">
        <f>LEFT('DETALLE DE CONEXIONES'!BE4822,3)</f>
        <v/>
      </c>
      <c r="H4822" s="36" t="str">
        <f>RIGHT('DETALLE DE CONEXIONES'!AK4822,2)</f>
        <v/>
      </c>
      <c r="I4822" s="36" t="str">
        <f>LEFT('DETALLE DE CONEXIONES'!AK4822,3)</f>
        <v/>
      </c>
      <c r="J4822" s="36" t="str">
        <f>LEFT('DETALLE DE CONEXIONES'!M4822,3)</f>
        <v/>
      </c>
      <c r="K4822" s="36" t="str">
        <f>IF(LEN('DETALLE DE CONEXIONES'!M4822)&lt;12,(RIGHT('DETALLE DE CONEXIONES'!M4822,5)),(RIGHT('DETALLE DE CONEXIONES'!M4822,6)))</f>
        <v/>
      </c>
      <c r="L4822" s="36">
        <f>IF(C4822="Saliente Local",(IFERROR((LIMPIA(J4822,1)),0)),0)</f>
        <v>0</v>
      </c>
      <c r="M4822" s="36">
        <f>IF(C4822="Saliente Nacional",(IFERROR((LIMPIA(J4822,1)),0)),0)</f>
        <v>0</v>
      </c>
      <c r="N4822" s="36">
        <f>IF(C4822="Saliente Internacional",(IFERROR((LIMPIA(J4822,1)),0)),0)</f>
        <v>0</v>
      </c>
      <c r="O4822" s="36">
        <f>IF(C4822="Saliente Local",(IFERROR((LIMPIA(K4822,1)),0)),0)</f>
        <v>0</v>
      </c>
      <c r="P4822" s="36">
        <f>IF(C4822="Saliente Nacional",(IFERROR((LIMPIA(K4822,1)),0)),0)</f>
        <v>0</v>
      </c>
      <c r="Q4822" s="36">
        <f>IF(C4822="Saliente Internacional",(IFERROR((LIMPIA(K4822,1)),0)),0)</f>
        <v>0</v>
      </c>
      <c r="R4822" s="36">
        <f t="shared" si="226"/>
        <v>0</v>
      </c>
      <c r="S4822" s="36">
        <f t="shared" si="227"/>
        <v>0</v>
      </c>
    </row>
    <row r="4823" spans="1:19" x14ac:dyDescent="0.25">
      <c r="A4823" s="101">
        <f>'DETALLE DE CONEXIONES'!P4823</f>
        <v>0</v>
      </c>
      <c r="B4823" s="36">
        <f>'DETALLE DE CONEXIONES'!I4823</f>
        <v>0</v>
      </c>
      <c r="C4823" s="36">
        <f>'DETALLE DE CONEXIONES'!BB4823</f>
        <v>0</v>
      </c>
      <c r="D4823" s="36">
        <f>'DETALLE DE CONEXIONES'!E4823</f>
        <v>0</v>
      </c>
      <c r="E4823" s="36">
        <f t="shared" si="225"/>
        <v>1</v>
      </c>
      <c r="F4823" s="36">
        <f>IFERROR(LIMPIA('DETALLE DE CONEXIONES'!N4823,1),0)</f>
        <v>0</v>
      </c>
      <c r="G4823" s="36" t="str">
        <f>LEFT('DETALLE DE CONEXIONES'!BE4823,3)</f>
        <v/>
      </c>
      <c r="H4823" s="36" t="str">
        <f>RIGHT('DETALLE DE CONEXIONES'!AK4823,2)</f>
        <v/>
      </c>
      <c r="I4823" s="36" t="str">
        <f>LEFT('DETALLE DE CONEXIONES'!AK4823,3)</f>
        <v/>
      </c>
      <c r="J4823" s="36" t="str">
        <f>LEFT('DETALLE DE CONEXIONES'!M4823,3)</f>
        <v/>
      </c>
      <c r="K4823" s="36" t="str">
        <f>IF(LEN('DETALLE DE CONEXIONES'!M4823)&lt;12,(RIGHT('DETALLE DE CONEXIONES'!M4823,5)),(RIGHT('DETALLE DE CONEXIONES'!M4823,6)))</f>
        <v/>
      </c>
      <c r="L4823" s="36">
        <f>IF(C4823="Saliente Local",(IFERROR((LIMPIA(J4823,1)),0)),0)</f>
        <v>0</v>
      </c>
      <c r="M4823" s="36">
        <f>IF(C4823="Saliente Nacional",(IFERROR((LIMPIA(J4823,1)),0)),0)</f>
        <v>0</v>
      </c>
      <c r="N4823" s="36">
        <f>IF(C4823="Saliente Internacional",(IFERROR((LIMPIA(J4823,1)),0)),0)</f>
        <v>0</v>
      </c>
      <c r="O4823" s="36">
        <f>IF(C4823="Saliente Local",(IFERROR((LIMPIA(K4823,1)),0)),0)</f>
        <v>0</v>
      </c>
      <c r="P4823" s="36">
        <f>IF(C4823="Saliente Nacional",(IFERROR((LIMPIA(K4823,1)),0)),0)</f>
        <v>0</v>
      </c>
      <c r="Q4823" s="36">
        <f>IF(C4823="Saliente Internacional",(IFERROR((LIMPIA(K4823,1)),0)),0)</f>
        <v>0</v>
      </c>
      <c r="R4823" s="36">
        <f t="shared" si="226"/>
        <v>0</v>
      </c>
      <c r="S4823" s="36">
        <f t="shared" si="227"/>
        <v>0</v>
      </c>
    </row>
    <row r="4824" spans="1:19" x14ac:dyDescent="0.25">
      <c r="A4824" s="101">
        <f>'DETALLE DE CONEXIONES'!P4824</f>
        <v>0</v>
      </c>
      <c r="B4824" s="36">
        <f>'DETALLE DE CONEXIONES'!I4824</f>
        <v>0</v>
      </c>
      <c r="C4824" s="36">
        <f>'DETALLE DE CONEXIONES'!BB4824</f>
        <v>0</v>
      </c>
      <c r="D4824" s="36">
        <f>'DETALLE DE CONEXIONES'!E4824</f>
        <v>0</v>
      </c>
      <c r="E4824" s="36">
        <f t="shared" si="225"/>
        <v>1</v>
      </c>
      <c r="F4824" s="36">
        <f>IFERROR(LIMPIA('DETALLE DE CONEXIONES'!N4824,1),0)</f>
        <v>0</v>
      </c>
      <c r="G4824" s="36" t="str">
        <f>LEFT('DETALLE DE CONEXIONES'!BE4824,3)</f>
        <v/>
      </c>
      <c r="H4824" s="36" t="str">
        <f>RIGHT('DETALLE DE CONEXIONES'!AK4824,2)</f>
        <v/>
      </c>
      <c r="I4824" s="36" t="str">
        <f>LEFT('DETALLE DE CONEXIONES'!AK4824,3)</f>
        <v/>
      </c>
      <c r="J4824" s="36" t="str">
        <f>LEFT('DETALLE DE CONEXIONES'!M4824,3)</f>
        <v/>
      </c>
      <c r="K4824" s="36" t="str">
        <f>IF(LEN('DETALLE DE CONEXIONES'!M4824)&lt;12,(RIGHT('DETALLE DE CONEXIONES'!M4824,5)),(RIGHT('DETALLE DE CONEXIONES'!M4824,6)))</f>
        <v/>
      </c>
      <c r="L4824" s="36">
        <f>IF(C4824="Saliente Local",(IFERROR((LIMPIA(J4824,1)),0)),0)</f>
        <v>0</v>
      </c>
      <c r="M4824" s="36">
        <f>IF(C4824="Saliente Nacional",(IFERROR((LIMPIA(J4824,1)),0)),0)</f>
        <v>0</v>
      </c>
      <c r="N4824" s="36">
        <f>IF(C4824="Saliente Internacional",(IFERROR((LIMPIA(J4824,1)),0)),0)</f>
        <v>0</v>
      </c>
      <c r="O4824" s="36">
        <f>IF(C4824="Saliente Local",(IFERROR((LIMPIA(K4824,1)),0)),0)</f>
        <v>0</v>
      </c>
      <c r="P4824" s="36">
        <f>IF(C4824="Saliente Nacional",(IFERROR((LIMPIA(K4824,1)),0)),0)</f>
        <v>0</v>
      </c>
      <c r="Q4824" s="36">
        <f>IF(C4824="Saliente Internacional",(IFERROR((LIMPIA(K4824,1)),0)),0)</f>
        <v>0</v>
      </c>
      <c r="R4824" s="36">
        <f t="shared" si="226"/>
        <v>0</v>
      </c>
      <c r="S4824" s="36">
        <f t="shared" si="227"/>
        <v>0</v>
      </c>
    </row>
    <row r="4825" spans="1:19" x14ac:dyDescent="0.25">
      <c r="A4825" s="101">
        <f>'DETALLE DE CONEXIONES'!P4825</f>
        <v>0</v>
      </c>
      <c r="B4825" s="36">
        <f>'DETALLE DE CONEXIONES'!I4825</f>
        <v>0</v>
      </c>
      <c r="C4825" s="36">
        <f>'DETALLE DE CONEXIONES'!BB4825</f>
        <v>0</v>
      </c>
      <c r="D4825" s="36">
        <f>'DETALLE DE CONEXIONES'!E4825</f>
        <v>0</v>
      </c>
      <c r="E4825" s="36">
        <f t="shared" si="225"/>
        <v>1</v>
      </c>
      <c r="F4825" s="36">
        <f>IFERROR(LIMPIA('DETALLE DE CONEXIONES'!N4825,1),0)</f>
        <v>0</v>
      </c>
      <c r="G4825" s="36" t="str">
        <f>LEFT('DETALLE DE CONEXIONES'!BE4825,3)</f>
        <v/>
      </c>
      <c r="H4825" s="36" t="str">
        <f>RIGHT('DETALLE DE CONEXIONES'!AK4825,2)</f>
        <v/>
      </c>
      <c r="I4825" s="36" t="str">
        <f>LEFT('DETALLE DE CONEXIONES'!AK4825,3)</f>
        <v/>
      </c>
      <c r="J4825" s="36" t="str">
        <f>LEFT('DETALLE DE CONEXIONES'!M4825,3)</f>
        <v/>
      </c>
      <c r="K4825" s="36" t="str">
        <f>IF(LEN('DETALLE DE CONEXIONES'!M4825)&lt;12,(RIGHT('DETALLE DE CONEXIONES'!M4825,5)),(RIGHT('DETALLE DE CONEXIONES'!M4825,6)))</f>
        <v/>
      </c>
      <c r="L4825" s="36">
        <f>IF(C4825="Saliente Local",(IFERROR((LIMPIA(J4825,1)),0)),0)</f>
        <v>0</v>
      </c>
      <c r="M4825" s="36">
        <f>IF(C4825="Saliente Nacional",(IFERROR((LIMPIA(J4825,1)),0)),0)</f>
        <v>0</v>
      </c>
      <c r="N4825" s="36">
        <f>IF(C4825="Saliente Internacional",(IFERROR((LIMPIA(J4825,1)),0)),0)</f>
        <v>0</v>
      </c>
      <c r="O4825" s="36">
        <f>IF(C4825="Saliente Local",(IFERROR((LIMPIA(K4825,1)),0)),0)</f>
        <v>0</v>
      </c>
      <c r="P4825" s="36">
        <f>IF(C4825="Saliente Nacional",(IFERROR((LIMPIA(K4825,1)),0)),0)</f>
        <v>0</v>
      </c>
      <c r="Q4825" s="36">
        <f>IF(C4825="Saliente Internacional",(IFERROR((LIMPIA(K4825,1)),0)),0)</f>
        <v>0</v>
      </c>
      <c r="R4825" s="36">
        <f t="shared" si="226"/>
        <v>0</v>
      </c>
      <c r="S4825" s="36">
        <f t="shared" si="227"/>
        <v>0</v>
      </c>
    </row>
    <row r="4826" spans="1:19" x14ac:dyDescent="0.25">
      <c r="A4826" s="101">
        <f>'DETALLE DE CONEXIONES'!P4826</f>
        <v>0</v>
      </c>
      <c r="B4826" s="36">
        <f>'DETALLE DE CONEXIONES'!I4826</f>
        <v>0</v>
      </c>
      <c r="C4826" s="36">
        <f>'DETALLE DE CONEXIONES'!BB4826</f>
        <v>0</v>
      </c>
      <c r="D4826" s="36">
        <f>'DETALLE DE CONEXIONES'!E4826</f>
        <v>0</v>
      </c>
      <c r="E4826" s="36">
        <f t="shared" si="225"/>
        <v>1</v>
      </c>
      <c r="F4826" s="36">
        <f>IFERROR(LIMPIA('DETALLE DE CONEXIONES'!N4826,1),0)</f>
        <v>0</v>
      </c>
      <c r="G4826" s="36" t="str">
        <f>LEFT('DETALLE DE CONEXIONES'!BE4826,3)</f>
        <v/>
      </c>
      <c r="H4826" s="36" t="str">
        <f>RIGHT('DETALLE DE CONEXIONES'!AK4826,2)</f>
        <v/>
      </c>
      <c r="I4826" s="36" t="str">
        <f>LEFT('DETALLE DE CONEXIONES'!AK4826,3)</f>
        <v/>
      </c>
      <c r="J4826" s="36" t="str">
        <f>LEFT('DETALLE DE CONEXIONES'!M4826,3)</f>
        <v/>
      </c>
      <c r="K4826" s="36" t="str">
        <f>IF(LEN('DETALLE DE CONEXIONES'!M4826)&lt;12,(RIGHT('DETALLE DE CONEXIONES'!M4826,5)),(RIGHT('DETALLE DE CONEXIONES'!M4826,6)))</f>
        <v/>
      </c>
      <c r="L4826" s="36">
        <f>IF(C4826="Saliente Local",(IFERROR((LIMPIA(J4826,1)),0)),0)</f>
        <v>0</v>
      </c>
      <c r="M4826" s="36">
        <f>IF(C4826="Saliente Nacional",(IFERROR((LIMPIA(J4826,1)),0)),0)</f>
        <v>0</v>
      </c>
      <c r="N4826" s="36">
        <f>IF(C4826="Saliente Internacional",(IFERROR((LIMPIA(J4826,1)),0)),0)</f>
        <v>0</v>
      </c>
      <c r="O4826" s="36">
        <f>IF(C4826="Saliente Local",(IFERROR((LIMPIA(K4826,1)),0)),0)</f>
        <v>0</v>
      </c>
      <c r="P4826" s="36">
        <f>IF(C4826="Saliente Nacional",(IFERROR((LIMPIA(K4826,1)),0)),0)</f>
        <v>0</v>
      </c>
      <c r="Q4826" s="36">
        <f>IF(C4826="Saliente Internacional",(IFERROR((LIMPIA(K4826,1)),0)),0)</f>
        <v>0</v>
      </c>
      <c r="R4826" s="36">
        <f t="shared" si="226"/>
        <v>0</v>
      </c>
      <c r="S4826" s="36">
        <f t="shared" si="227"/>
        <v>0</v>
      </c>
    </row>
    <row r="4827" spans="1:19" x14ac:dyDescent="0.25">
      <c r="A4827" s="101">
        <f>'DETALLE DE CONEXIONES'!P4827</f>
        <v>0</v>
      </c>
      <c r="B4827" s="36">
        <f>'DETALLE DE CONEXIONES'!I4827</f>
        <v>0</v>
      </c>
      <c r="C4827" s="36">
        <f>'DETALLE DE CONEXIONES'!BB4827</f>
        <v>0</v>
      </c>
      <c r="D4827" s="36">
        <f>'DETALLE DE CONEXIONES'!E4827</f>
        <v>0</v>
      </c>
      <c r="E4827" s="36">
        <f t="shared" si="225"/>
        <v>1</v>
      </c>
      <c r="F4827" s="36">
        <f>IFERROR(LIMPIA('DETALLE DE CONEXIONES'!N4827,1),0)</f>
        <v>0</v>
      </c>
      <c r="G4827" s="36" t="str">
        <f>LEFT('DETALLE DE CONEXIONES'!BE4827,3)</f>
        <v/>
      </c>
      <c r="H4827" s="36" t="str">
        <f>RIGHT('DETALLE DE CONEXIONES'!AK4827,2)</f>
        <v/>
      </c>
      <c r="I4827" s="36" t="str">
        <f>LEFT('DETALLE DE CONEXIONES'!AK4827,3)</f>
        <v/>
      </c>
      <c r="J4827" s="36" t="str">
        <f>LEFT('DETALLE DE CONEXIONES'!M4827,3)</f>
        <v/>
      </c>
      <c r="K4827" s="36" t="str">
        <f>IF(LEN('DETALLE DE CONEXIONES'!M4827)&lt;12,(RIGHT('DETALLE DE CONEXIONES'!M4827,5)),(RIGHT('DETALLE DE CONEXIONES'!M4827,6)))</f>
        <v/>
      </c>
      <c r="L4827" s="36">
        <f>IF(C4827="Saliente Local",(IFERROR((LIMPIA(J4827,1)),0)),0)</f>
        <v>0</v>
      </c>
      <c r="M4827" s="36">
        <f>IF(C4827="Saliente Nacional",(IFERROR((LIMPIA(J4827,1)),0)),0)</f>
        <v>0</v>
      </c>
      <c r="N4827" s="36">
        <f>IF(C4827="Saliente Internacional",(IFERROR((LIMPIA(J4827,1)),0)),0)</f>
        <v>0</v>
      </c>
      <c r="O4827" s="36">
        <f>IF(C4827="Saliente Local",(IFERROR((LIMPIA(K4827,1)),0)),0)</f>
        <v>0</v>
      </c>
      <c r="P4827" s="36">
        <f>IF(C4827="Saliente Nacional",(IFERROR((LIMPIA(K4827,1)),0)),0)</f>
        <v>0</v>
      </c>
      <c r="Q4827" s="36">
        <f>IF(C4827="Saliente Internacional",(IFERROR((LIMPIA(K4827,1)),0)),0)</f>
        <v>0</v>
      </c>
      <c r="R4827" s="36">
        <f t="shared" si="226"/>
        <v>0</v>
      </c>
      <c r="S4827" s="36">
        <f t="shared" si="227"/>
        <v>0</v>
      </c>
    </row>
    <row r="4828" spans="1:19" x14ac:dyDescent="0.25">
      <c r="A4828" s="101">
        <f>'DETALLE DE CONEXIONES'!P4828</f>
        <v>0</v>
      </c>
      <c r="B4828" s="36">
        <f>'DETALLE DE CONEXIONES'!I4828</f>
        <v>0</v>
      </c>
      <c r="C4828" s="36">
        <f>'DETALLE DE CONEXIONES'!BB4828</f>
        <v>0</v>
      </c>
      <c r="D4828" s="36">
        <f>'DETALLE DE CONEXIONES'!E4828</f>
        <v>0</v>
      </c>
      <c r="E4828" s="36">
        <f t="shared" si="225"/>
        <v>1</v>
      </c>
      <c r="F4828" s="36">
        <f>IFERROR(LIMPIA('DETALLE DE CONEXIONES'!N4828,1),0)</f>
        <v>0</v>
      </c>
      <c r="G4828" s="36" t="str">
        <f>LEFT('DETALLE DE CONEXIONES'!BE4828,3)</f>
        <v/>
      </c>
      <c r="H4828" s="36" t="str">
        <f>RIGHT('DETALLE DE CONEXIONES'!AK4828,2)</f>
        <v/>
      </c>
      <c r="I4828" s="36" t="str">
        <f>LEFT('DETALLE DE CONEXIONES'!AK4828,3)</f>
        <v/>
      </c>
      <c r="J4828" s="36" t="str">
        <f>LEFT('DETALLE DE CONEXIONES'!M4828,3)</f>
        <v/>
      </c>
      <c r="K4828" s="36" t="str">
        <f>IF(LEN('DETALLE DE CONEXIONES'!M4828)&lt;12,(RIGHT('DETALLE DE CONEXIONES'!M4828,5)),(RIGHT('DETALLE DE CONEXIONES'!M4828,6)))</f>
        <v/>
      </c>
      <c r="L4828" s="36">
        <f>IF(C4828="Saliente Local",(IFERROR((LIMPIA(J4828,1)),0)),0)</f>
        <v>0</v>
      </c>
      <c r="M4828" s="36">
        <f>IF(C4828="Saliente Nacional",(IFERROR((LIMPIA(J4828,1)),0)),0)</f>
        <v>0</v>
      </c>
      <c r="N4828" s="36">
        <f>IF(C4828="Saliente Internacional",(IFERROR((LIMPIA(J4828,1)),0)),0)</f>
        <v>0</v>
      </c>
      <c r="O4828" s="36">
        <f>IF(C4828="Saliente Local",(IFERROR((LIMPIA(K4828,1)),0)),0)</f>
        <v>0</v>
      </c>
      <c r="P4828" s="36">
        <f>IF(C4828="Saliente Nacional",(IFERROR((LIMPIA(K4828,1)),0)),0)</f>
        <v>0</v>
      </c>
      <c r="Q4828" s="36">
        <f>IF(C4828="Saliente Internacional",(IFERROR((LIMPIA(K4828,1)),0)),0)</f>
        <v>0</v>
      </c>
      <c r="R4828" s="36">
        <f t="shared" si="226"/>
        <v>0</v>
      </c>
      <c r="S4828" s="36">
        <f t="shared" si="227"/>
        <v>0</v>
      </c>
    </row>
    <row r="4829" spans="1:19" x14ac:dyDescent="0.25">
      <c r="A4829" s="101">
        <f>'DETALLE DE CONEXIONES'!P4829</f>
        <v>0</v>
      </c>
      <c r="B4829" s="36">
        <f>'DETALLE DE CONEXIONES'!I4829</f>
        <v>0</v>
      </c>
      <c r="C4829" s="36">
        <f>'DETALLE DE CONEXIONES'!BB4829</f>
        <v>0</v>
      </c>
      <c r="D4829" s="36">
        <f>'DETALLE DE CONEXIONES'!E4829</f>
        <v>0</v>
      </c>
      <c r="E4829" s="36">
        <f t="shared" si="225"/>
        <v>1</v>
      </c>
      <c r="F4829" s="36">
        <f>IFERROR(LIMPIA('DETALLE DE CONEXIONES'!N4829,1),0)</f>
        <v>0</v>
      </c>
      <c r="G4829" s="36" t="str">
        <f>LEFT('DETALLE DE CONEXIONES'!BE4829,3)</f>
        <v/>
      </c>
      <c r="H4829" s="36" t="str">
        <f>RIGHT('DETALLE DE CONEXIONES'!AK4829,2)</f>
        <v/>
      </c>
      <c r="I4829" s="36" t="str">
        <f>LEFT('DETALLE DE CONEXIONES'!AK4829,3)</f>
        <v/>
      </c>
      <c r="J4829" s="36" t="str">
        <f>LEFT('DETALLE DE CONEXIONES'!M4829,3)</f>
        <v/>
      </c>
      <c r="K4829" s="36" t="str">
        <f>IF(LEN('DETALLE DE CONEXIONES'!M4829)&lt;12,(RIGHT('DETALLE DE CONEXIONES'!M4829,5)),(RIGHT('DETALLE DE CONEXIONES'!M4829,6)))</f>
        <v/>
      </c>
      <c r="L4829" s="36">
        <f>IF(C4829="Saliente Local",(IFERROR((LIMPIA(J4829,1)),0)),0)</f>
        <v>0</v>
      </c>
      <c r="M4829" s="36">
        <f>IF(C4829="Saliente Nacional",(IFERROR((LIMPIA(J4829,1)),0)),0)</f>
        <v>0</v>
      </c>
      <c r="N4829" s="36">
        <f>IF(C4829="Saliente Internacional",(IFERROR((LIMPIA(J4829,1)),0)),0)</f>
        <v>0</v>
      </c>
      <c r="O4829" s="36">
        <f>IF(C4829="Saliente Local",(IFERROR((LIMPIA(K4829,1)),0)),0)</f>
        <v>0</v>
      </c>
      <c r="P4829" s="36">
        <f>IF(C4829="Saliente Nacional",(IFERROR((LIMPIA(K4829,1)),0)),0)</f>
        <v>0</v>
      </c>
      <c r="Q4829" s="36">
        <f>IF(C4829="Saliente Internacional",(IFERROR((LIMPIA(K4829,1)),0)),0)</f>
        <v>0</v>
      </c>
      <c r="R4829" s="36">
        <f t="shared" si="226"/>
        <v>0</v>
      </c>
      <c r="S4829" s="36">
        <f t="shared" si="227"/>
        <v>0</v>
      </c>
    </row>
    <row r="4830" spans="1:19" x14ac:dyDescent="0.25">
      <c r="A4830" s="101">
        <f>'DETALLE DE CONEXIONES'!P4830</f>
        <v>0</v>
      </c>
      <c r="B4830" s="36">
        <f>'DETALLE DE CONEXIONES'!I4830</f>
        <v>0</v>
      </c>
      <c r="C4830" s="36">
        <f>'DETALLE DE CONEXIONES'!BB4830</f>
        <v>0</v>
      </c>
      <c r="D4830" s="36">
        <f>'DETALLE DE CONEXIONES'!E4830</f>
        <v>0</v>
      </c>
      <c r="E4830" s="36">
        <f t="shared" si="225"/>
        <v>1</v>
      </c>
      <c r="F4830" s="36">
        <f>IFERROR(LIMPIA('DETALLE DE CONEXIONES'!N4830,1),0)</f>
        <v>0</v>
      </c>
      <c r="G4830" s="36" t="str">
        <f>LEFT('DETALLE DE CONEXIONES'!BE4830,3)</f>
        <v/>
      </c>
      <c r="H4830" s="36" t="str">
        <f>RIGHT('DETALLE DE CONEXIONES'!AK4830,2)</f>
        <v/>
      </c>
      <c r="I4830" s="36" t="str">
        <f>LEFT('DETALLE DE CONEXIONES'!AK4830,3)</f>
        <v/>
      </c>
      <c r="J4830" s="36" t="str">
        <f>LEFT('DETALLE DE CONEXIONES'!M4830,3)</f>
        <v/>
      </c>
      <c r="K4830" s="36" t="str">
        <f>IF(LEN('DETALLE DE CONEXIONES'!M4830)&lt;12,(RIGHT('DETALLE DE CONEXIONES'!M4830,5)),(RIGHT('DETALLE DE CONEXIONES'!M4830,6)))</f>
        <v/>
      </c>
      <c r="L4830" s="36">
        <f>IF(C4830="Saliente Local",(IFERROR((LIMPIA(J4830,1)),0)),0)</f>
        <v>0</v>
      </c>
      <c r="M4830" s="36">
        <f>IF(C4830="Saliente Nacional",(IFERROR((LIMPIA(J4830,1)),0)),0)</f>
        <v>0</v>
      </c>
      <c r="N4830" s="36">
        <f>IF(C4830="Saliente Internacional",(IFERROR((LIMPIA(J4830,1)),0)),0)</f>
        <v>0</v>
      </c>
      <c r="O4830" s="36">
        <f>IF(C4830="Saliente Local",(IFERROR((LIMPIA(K4830,1)),0)),0)</f>
        <v>0</v>
      </c>
      <c r="P4830" s="36">
        <f>IF(C4830="Saliente Nacional",(IFERROR((LIMPIA(K4830,1)),0)),0)</f>
        <v>0</v>
      </c>
      <c r="Q4830" s="36">
        <f>IF(C4830="Saliente Internacional",(IFERROR((LIMPIA(K4830,1)),0)),0)</f>
        <v>0</v>
      </c>
      <c r="R4830" s="36">
        <f t="shared" si="226"/>
        <v>0</v>
      </c>
      <c r="S4830" s="36">
        <f t="shared" si="227"/>
        <v>0</v>
      </c>
    </row>
    <row r="4831" spans="1:19" x14ac:dyDescent="0.25">
      <c r="A4831" s="101">
        <f>'DETALLE DE CONEXIONES'!P4831</f>
        <v>0</v>
      </c>
      <c r="B4831" s="36">
        <f>'DETALLE DE CONEXIONES'!I4831</f>
        <v>0</v>
      </c>
      <c r="C4831" s="36">
        <f>'DETALLE DE CONEXIONES'!BB4831</f>
        <v>0</v>
      </c>
      <c r="D4831" s="36">
        <f>'DETALLE DE CONEXIONES'!E4831</f>
        <v>0</v>
      </c>
      <c r="E4831" s="36">
        <f t="shared" si="225"/>
        <v>1</v>
      </c>
      <c r="F4831" s="36">
        <f>IFERROR(LIMPIA('DETALLE DE CONEXIONES'!N4831,1),0)</f>
        <v>0</v>
      </c>
      <c r="G4831" s="36" t="str">
        <f>LEFT('DETALLE DE CONEXIONES'!BE4831,3)</f>
        <v/>
      </c>
      <c r="H4831" s="36" t="str">
        <f>RIGHT('DETALLE DE CONEXIONES'!AK4831,2)</f>
        <v/>
      </c>
      <c r="I4831" s="36" t="str">
        <f>LEFT('DETALLE DE CONEXIONES'!AK4831,3)</f>
        <v/>
      </c>
      <c r="J4831" s="36" t="str">
        <f>LEFT('DETALLE DE CONEXIONES'!M4831,3)</f>
        <v/>
      </c>
      <c r="K4831" s="36" t="str">
        <f>IF(LEN('DETALLE DE CONEXIONES'!M4831)&lt;12,(RIGHT('DETALLE DE CONEXIONES'!M4831,5)),(RIGHT('DETALLE DE CONEXIONES'!M4831,6)))</f>
        <v/>
      </c>
      <c r="L4831" s="36">
        <f>IF(C4831="Saliente Local",(IFERROR((LIMPIA(J4831,1)),0)),0)</f>
        <v>0</v>
      </c>
      <c r="M4831" s="36">
        <f>IF(C4831="Saliente Nacional",(IFERROR((LIMPIA(J4831,1)),0)),0)</f>
        <v>0</v>
      </c>
      <c r="N4831" s="36">
        <f>IF(C4831="Saliente Internacional",(IFERROR((LIMPIA(J4831,1)),0)),0)</f>
        <v>0</v>
      </c>
      <c r="O4831" s="36">
        <f>IF(C4831="Saliente Local",(IFERROR((LIMPIA(K4831,1)),0)),0)</f>
        <v>0</v>
      </c>
      <c r="P4831" s="36">
        <f>IF(C4831="Saliente Nacional",(IFERROR((LIMPIA(K4831,1)),0)),0)</f>
        <v>0</v>
      </c>
      <c r="Q4831" s="36">
        <f>IF(C4831="Saliente Internacional",(IFERROR((LIMPIA(K4831,1)),0)),0)</f>
        <v>0</v>
      </c>
      <c r="R4831" s="36">
        <f t="shared" si="226"/>
        <v>0</v>
      </c>
      <c r="S4831" s="36">
        <f t="shared" si="227"/>
        <v>0</v>
      </c>
    </row>
    <row r="4832" spans="1:19" x14ac:dyDescent="0.25">
      <c r="A4832" s="101">
        <f>'DETALLE DE CONEXIONES'!P4832</f>
        <v>0</v>
      </c>
      <c r="B4832" s="36">
        <f>'DETALLE DE CONEXIONES'!I4832</f>
        <v>0</v>
      </c>
      <c r="C4832" s="36">
        <f>'DETALLE DE CONEXIONES'!BB4832</f>
        <v>0</v>
      </c>
      <c r="D4832" s="36">
        <f>'DETALLE DE CONEXIONES'!E4832</f>
        <v>0</v>
      </c>
      <c r="E4832" s="36">
        <f t="shared" si="225"/>
        <v>1</v>
      </c>
      <c r="F4832" s="36">
        <f>IFERROR(LIMPIA('DETALLE DE CONEXIONES'!N4832,1),0)</f>
        <v>0</v>
      </c>
      <c r="G4832" s="36" t="str">
        <f>LEFT('DETALLE DE CONEXIONES'!BE4832,3)</f>
        <v/>
      </c>
      <c r="H4832" s="36" t="str">
        <f>RIGHT('DETALLE DE CONEXIONES'!AK4832,2)</f>
        <v/>
      </c>
      <c r="I4832" s="36" t="str">
        <f>LEFT('DETALLE DE CONEXIONES'!AK4832,3)</f>
        <v/>
      </c>
      <c r="J4832" s="36" t="str">
        <f>LEFT('DETALLE DE CONEXIONES'!M4832,3)</f>
        <v/>
      </c>
      <c r="K4832" s="36" t="str">
        <f>IF(LEN('DETALLE DE CONEXIONES'!M4832)&lt;12,(RIGHT('DETALLE DE CONEXIONES'!M4832,5)),(RIGHT('DETALLE DE CONEXIONES'!M4832,6)))</f>
        <v/>
      </c>
      <c r="L4832" s="36">
        <f>IF(C4832="Saliente Local",(IFERROR((LIMPIA(J4832,1)),0)),0)</f>
        <v>0</v>
      </c>
      <c r="M4832" s="36">
        <f>IF(C4832="Saliente Nacional",(IFERROR((LIMPIA(J4832,1)),0)),0)</f>
        <v>0</v>
      </c>
      <c r="N4832" s="36">
        <f>IF(C4832="Saliente Internacional",(IFERROR((LIMPIA(J4832,1)),0)),0)</f>
        <v>0</v>
      </c>
      <c r="O4832" s="36">
        <f>IF(C4832="Saliente Local",(IFERROR((LIMPIA(K4832,1)),0)),0)</f>
        <v>0</v>
      </c>
      <c r="P4832" s="36">
        <f>IF(C4832="Saliente Nacional",(IFERROR((LIMPIA(K4832,1)),0)),0)</f>
        <v>0</v>
      </c>
      <c r="Q4832" s="36">
        <f>IF(C4832="Saliente Internacional",(IFERROR((LIMPIA(K4832,1)),0)),0)</f>
        <v>0</v>
      </c>
      <c r="R4832" s="36">
        <f t="shared" si="226"/>
        <v>0</v>
      </c>
      <c r="S4832" s="36">
        <f t="shared" si="227"/>
        <v>0</v>
      </c>
    </row>
    <row r="4833" spans="1:19" x14ac:dyDescent="0.25">
      <c r="A4833" s="101">
        <f>'DETALLE DE CONEXIONES'!P4833</f>
        <v>0</v>
      </c>
      <c r="B4833" s="36">
        <f>'DETALLE DE CONEXIONES'!I4833</f>
        <v>0</v>
      </c>
      <c r="C4833" s="36">
        <f>'DETALLE DE CONEXIONES'!BB4833</f>
        <v>0</v>
      </c>
      <c r="D4833" s="36">
        <f>'DETALLE DE CONEXIONES'!E4833</f>
        <v>0</v>
      </c>
      <c r="E4833" s="36">
        <f t="shared" si="225"/>
        <v>1</v>
      </c>
      <c r="F4833" s="36">
        <f>IFERROR(LIMPIA('DETALLE DE CONEXIONES'!N4833,1),0)</f>
        <v>0</v>
      </c>
      <c r="G4833" s="36" t="str">
        <f>LEFT('DETALLE DE CONEXIONES'!BE4833,3)</f>
        <v/>
      </c>
      <c r="H4833" s="36" t="str">
        <f>RIGHT('DETALLE DE CONEXIONES'!AK4833,2)</f>
        <v/>
      </c>
      <c r="I4833" s="36" t="str">
        <f>LEFT('DETALLE DE CONEXIONES'!AK4833,3)</f>
        <v/>
      </c>
      <c r="J4833" s="36" t="str">
        <f>LEFT('DETALLE DE CONEXIONES'!M4833,3)</f>
        <v/>
      </c>
      <c r="K4833" s="36" t="str">
        <f>IF(LEN('DETALLE DE CONEXIONES'!M4833)&lt;12,(RIGHT('DETALLE DE CONEXIONES'!M4833,5)),(RIGHT('DETALLE DE CONEXIONES'!M4833,6)))</f>
        <v/>
      </c>
      <c r="L4833" s="36">
        <f>IF(C4833="Saliente Local",(IFERROR((LIMPIA(J4833,1)),0)),0)</f>
        <v>0</v>
      </c>
      <c r="M4833" s="36">
        <f>IF(C4833="Saliente Nacional",(IFERROR((LIMPIA(J4833,1)),0)),0)</f>
        <v>0</v>
      </c>
      <c r="N4833" s="36">
        <f>IF(C4833="Saliente Internacional",(IFERROR((LIMPIA(J4833,1)),0)),0)</f>
        <v>0</v>
      </c>
      <c r="O4833" s="36">
        <f>IF(C4833="Saliente Local",(IFERROR((LIMPIA(K4833,1)),0)),0)</f>
        <v>0</v>
      </c>
      <c r="P4833" s="36">
        <f>IF(C4833="Saliente Nacional",(IFERROR((LIMPIA(K4833,1)),0)),0)</f>
        <v>0</v>
      </c>
      <c r="Q4833" s="36">
        <f>IF(C4833="Saliente Internacional",(IFERROR((LIMPIA(K4833,1)),0)),0)</f>
        <v>0</v>
      </c>
      <c r="R4833" s="36">
        <f t="shared" si="226"/>
        <v>0</v>
      </c>
      <c r="S4833" s="36">
        <f t="shared" si="227"/>
        <v>0</v>
      </c>
    </row>
    <row r="4834" spans="1:19" x14ac:dyDescent="0.25">
      <c r="A4834" s="101">
        <f>'DETALLE DE CONEXIONES'!P4834</f>
        <v>0</v>
      </c>
      <c r="B4834" s="36">
        <f>'DETALLE DE CONEXIONES'!I4834</f>
        <v>0</v>
      </c>
      <c r="C4834" s="36">
        <f>'DETALLE DE CONEXIONES'!BB4834</f>
        <v>0</v>
      </c>
      <c r="D4834" s="36">
        <f>'DETALLE DE CONEXIONES'!E4834</f>
        <v>0</v>
      </c>
      <c r="E4834" s="36">
        <f t="shared" si="225"/>
        <v>1</v>
      </c>
      <c r="F4834" s="36">
        <f>IFERROR(LIMPIA('DETALLE DE CONEXIONES'!N4834,1),0)</f>
        <v>0</v>
      </c>
      <c r="G4834" s="36" t="str">
        <f>LEFT('DETALLE DE CONEXIONES'!BE4834,3)</f>
        <v/>
      </c>
      <c r="H4834" s="36" t="str">
        <f>RIGHT('DETALLE DE CONEXIONES'!AK4834,2)</f>
        <v/>
      </c>
      <c r="I4834" s="36" t="str">
        <f>LEFT('DETALLE DE CONEXIONES'!AK4834,3)</f>
        <v/>
      </c>
      <c r="J4834" s="36" t="str">
        <f>LEFT('DETALLE DE CONEXIONES'!M4834,3)</f>
        <v/>
      </c>
      <c r="K4834" s="36" t="str">
        <f>IF(LEN('DETALLE DE CONEXIONES'!M4834)&lt;12,(RIGHT('DETALLE DE CONEXIONES'!M4834,5)),(RIGHT('DETALLE DE CONEXIONES'!M4834,6)))</f>
        <v/>
      </c>
      <c r="L4834" s="36">
        <f>IF(C4834="Saliente Local",(IFERROR((LIMPIA(J4834,1)),0)),0)</f>
        <v>0</v>
      </c>
      <c r="M4834" s="36">
        <f>IF(C4834="Saliente Nacional",(IFERROR((LIMPIA(J4834,1)),0)),0)</f>
        <v>0</v>
      </c>
      <c r="N4834" s="36">
        <f>IF(C4834="Saliente Internacional",(IFERROR((LIMPIA(J4834,1)),0)),0)</f>
        <v>0</v>
      </c>
      <c r="O4834" s="36">
        <f>IF(C4834="Saliente Local",(IFERROR((LIMPIA(K4834,1)),0)),0)</f>
        <v>0</v>
      </c>
      <c r="P4834" s="36">
        <f>IF(C4834="Saliente Nacional",(IFERROR((LIMPIA(K4834,1)),0)),0)</f>
        <v>0</v>
      </c>
      <c r="Q4834" s="36">
        <f>IF(C4834="Saliente Internacional",(IFERROR((LIMPIA(K4834,1)),0)),0)</f>
        <v>0</v>
      </c>
      <c r="R4834" s="36">
        <f t="shared" si="226"/>
        <v>0</v>
      </c>
      <c r="S4834" s="36">
        <f t="shared" si="227"/>
        <v>0</v>
      </c>
    </row>
    <row r="4835" spans="1:19" x14ac:dyDescent="0.25">
      <c r="A4835" s="101">
        <f>'DETALLE DE CONEXIONES'!P4835</f>
        <v>0</v>
      </c>
      <c r="B4835" s="36">
        <f>'DETALLE DE CONEXIONES'!I4835</f>
        <v>0</v>
      </c>
      <c r="C4835" s="36">
        <f>'DETALLE DE CONEXIONES'!BB4835</f>
        <v>0</v>
      </c>
      <c r="D4835" s="36">
        <f>'DETALLE DE CONEXIONES'!E4835</f>
        <v>0</v>
      </c>
      <c r="E4835" s="36">
        <f t="shared" si="225"/>
        <v>1</v>
      </c>
      <c r="F4835" s="36">
        <f>IFERROR(LIMPIA('DETALLE DE CONEXIONES'!N4835,1),0)</f>
        <v>0</v>
      </c>
      <c r="G4835" s="36" t="str">
        <f>LEFT('DETALLE DE CONEXIONES'!BE4835,3)</f>
        <v/>
      </c>
      <c r="H4835" s="36" t="str">
        <f>RIGHT('DETALLE DE CONEXIONES'!AK4835,2)</f>
        <v/>
      </c>
      <c r="I4835" s="36" t="str">
        <f>LEFT('DETALLE DE CONEXIONES'!AK4835,3)</f>
        <v/>
      </c>
      <c r="J4835" s="36" t="str">
        <f>LEFT('DETALLE DE CONEXIONES'!M4835,3)</f>
        <v/>
      </c>
      <c r="K4835" s="36" t="str">
        <f>IF(LEN('DETALLE DE CONEXIONES'!M4835)&lt;12,(RIGHT('DETALLE DE CONEXIONES'!M4835,5)),(RIGHT('DETALLE DE CONEXIONES'!M4835,6)))</f>
        <v/>
      </c>
      <c r="L4835" s="36">
        <f>IF(C4835="Saliente Local",(IFERROR((LIMPIA(J4835,1)),0)),0)</f>
        <v>0</v>
      </c>
      <c r="M4835" s="36">
        <f>IF(C4835="Saliente Nacional",(IFERROR((LIMPIA(J4835,1)),0)),0)</f>
        <v>0</v>
      </c>
      <c r="N4835" s="36">
        <f>IF(C4835="Saliente Internacional",(IFERROR((LIMPIA(J4835,1)),0)),0)</f>
        <v>0</v>
      </c>
      <c r="O4835" s="36">
        <f>IF(C4835="Saliente Local",(IFERROR((LIMPIA(K4835,1)),0)),0)</f>
        <v>0</v>
      </c>
      <c r="P4835" s="36">
        <f>IF(C4835="Saliente Nacional",(IFERROR((LIMPIA(K4835,1)),0)),0)</f>
        <v>0</v>
      </c>
      <c r="Q4835" s="36">
        <f>IF(C4835="Saliente Internacional",(IFERROR((LIMPIA(K4835,1)),0)),0)</f>
        <v>0</v>
      </c>
      <c r="R4835" s="36">
        <f t="shared" si="226"/>
        <v>0</v>
      </c>
      <c r="S4835" s="36">
        <f t="shared" si="227"/>
        <v>0</v>
      </c>
    </row>
    <row r="4836" spans="1:19" x14ac:dyDescent="0.25">
      <c r="A4836" s="101">
        <f>'DETALLE DE CONEXIONES'!P4836</f>
        <v>0</v>
      </c>
      <c r="B4836" s="36">
        <f>'DETALLE DE CONEXIONES'!I4836</f>
        <v>0</v>
      </c>
      <c r="C4836" s="36">
        <f>'DETALLE DE CONEXIONES'!BB4836</f>
        <v>0</v>
      </c>
      <c r="D4836" s="36">
        <f>'DETALLE DE CONEXIONES'!E4836</f>
        <v>0</v>
      </c>
      <c r="E4836" s="36">
        <f t="shared" si="225"/>
        <v>1</v>
      </c>
      <c r="F4836" s="36">
        <f>IFERROR(LIMPIA('DETALLE DE CONEXIONES'!N4836,1),0)</f>
        <v>0</v>
      </c>
      <c r="G4836" s="36" t="str">
        <f>LEFT('DETALLE DE CONEXIONES'!BE4836,3)</f>
        <v/>
      </c>
      <c r="H4836" s="36" t="str">
        <f>RIGHT('DETALLE DE CONEXIONES'!AK4836,2)</f>
        <v/>
      </c>
      <c r="I4836" s="36" t="str">
        <f>LEFT('DETALLE DE CONEXIONES'!AK4836,3)</f>
        <v/>
      </c>
      <c r="J4836" s="36" t="str">
        <f>LEFT('DETALLE DE CONEXIONES'!M4836,3)</f>
        <v/>
      </c>
      <c r="K4836" s="36" t="str">
        <f>IF(LEN('DETALLE DE CONEXIONES'!M4836)&lt;12,(RIGHT('DETALLE DE CONEXIONES'!M4836,5)),(RIGHT('DETALLE DE CONEXIONES'!M4836,6)))</f>
        <v/>
      </c>
      <c r="L4836" s="36">
        <f>IF(C4836="Saliente Local",(IFERROR((LIMPIA(J4836,1)),0)),0)</f>
        <v>0</v>
      </c>
      <c r="M4836" s="36">
        <f>IF(C4836="Saliente Nacional",(IFERROR((LIMPIA(J4836,1)),0)),0)</f>
        <v>0</v>
      </c>
      <c r="N4836" s="36">
        <f>IF(C4836="Saliente Internacional",(IFERROR((LIMPIA(J4836,1)),0)),0)</f>
        <v>0</v>
      </c>
      <c r="O4836" s="36">
        <f>IF(C4836="Saliente Local",(IFERROR((LIMPIA(K4836,1)),0)),0)</f>
        <v>0</v>
      </c>
      <c r="P4836" s="36">
        <f>IF(C4836="Saliente Nacional",(IFERROR((LIMPIA(K4836,1)),0)),0)</f>
        <v>0</v>
      </c>
      <c r="Q4836" s="36">
        <f>IF(C4836="Saliente Internacional",(IFERROR((LIMPIA(K4836,1)),0)),0)</f>
        <v>0</v>
      </c>
      <c r="R4836" s="36">
        <f t="shared" si="226"/>
        <v>0</v>
      </c>
      <c r="S4836" s="36">
        <f t="shared" si="227"/>
        <v>0</v>
      </c>
    </row>
    <row r="4837" spans="1:19" x14ac:dyDescent="0.25">
      <c r="A4837" s="101">
        <f>'DETALLE DE CONEXIONES'!P4837</f>
        <v>0</v>
      </c>
      <c r="B4837" s="36">
        <f>'DETALLE DE CONEXIONES'!I4837</f>
        <v>0</v>
      </c>
      <c r="C4837" s="36">
        <f>'DETALLE DE CONEXIONES'!BB4837</f>
        <v>0</v>
      </c>
      <c r="D4837" s="36">
        <f>'DETALLE DE CONEXIONES'!E4837</f>
        <v>0</v>
      </c>
      <c r="E4837" s="36">
        <f t="shared" si="225"/>
        <v>1</v>
      </c>
      <c r="F4837" s="36">
        <f>IFERROR(LIMPIA('DETALLE DE CONEXIONES'!N4837,1),0)</f>
        <v>0</v>
      </c>
      <c r="G4837" s="36" t="str">
        <f>LEFT('DETALLE DE CONEXIONES'!BE4837,3)</f>
        <v/>
      </c>
      <c r="H4837" s="36" t="str">
        <f>RIGHT('DETALLE DE CONEXIONES'!AK4837,2)</f>
        <v/>
      </c>
      <c r="I4837" s="36" t="str">
        <f>LEFT('DETALLE DE CONEXIONES'!AK4837,3)</f>
        <v/>
      </c>
      <c r="J4837" s="36" t="str">
        <f>LEFT('DETALLE DE CONEXIONES'!M4837,3)</f>
        <v/>
      </c>
      <c r="K4837" s="36" t="str">
        <f>IF(LEN('DETALLE DE CONEXIONES'!M4837)&lt;12,(RIGHT('DETALLE DE CONEXIONES'!M4837,5)),(RIGHT('DETALLE DE CONEXIONES'!M4837,6)))</f>
        <v/>
      </c>
      <c r="L4837" s="36">
        <f>IF(C4837="Saliente Local",(IFERROR((LIMPIA(J4837,1)),0)),0)</f>
        <v>0</v>
      </c>
      <c r="M4837" s="36">
        <f>IF(C4837="Saliente Nacional",(IFERROR((LIMPIA(J4837,1)),0)),0)</f>
        <v>0</v>
      </c>
      <c r="N4837" s="36">
        <f>IF(C4837="Saliente Internacional",(IFERROR((LIMPIA(J4837,1)),0)),0)</f>
        <v>0</v>
      </c>
      <c r="O4837" s="36">
        <f>IF(C4837="Saliente Local",(IFERROR((LIMPIA(K4837,1)),0)),0)</f>
        <v>0</v>
      </c>
      <c r="P4837" s="36">
        <f>IF(C4837="Saliente Nacional",(IFERROR((LIMPIA(K4837,1)),0)),0)</f>
        <v>0</v>
      </c>
      <c r="Q4837" s="36">
        <f>IF(C4837="Saliente Internacional",(IFERROR((LIMPIA(K4837,1)),0)),0)</f>
        <v>0</v>
      </c>
      <c r="R4837" s="36">
        <f t="shared" si="226"/>
        <v>0</v>
      </c>
      <c r="S4837" s="36">
        <f t="shared" si="227"/>
        <v>0</v>
      </c>
    </row>
    <row r="4838" spans="1:19" x14ac:dyDescent="0.25">
      <c r="A4838" s="101">
        <f>'DETALLE DE CONEXIONES'!P4838</f>
        <v>0</v>
      </c>
      <c r="B4838" s="36">
        <f>'DETALLE DE CONEXIONES'!I4838</f>
        <v>0</v>
      </c>
      <c r="C4838" s="36">
        <f>'DETALLE DE CONEXIONES'!BB4838</f>
        <v>0</v>
      </c>
      <c r="D4838" s="36">
        <f>'DETALLE DE CONEXIONES'!E4838</f>
        <v>0</v>
      </c>
      <c r="E4838" s="36">
        <f t="shared" si="225"/>
        <v>1</v>
      </c>
      <c r="F4838" s="36">
        <f>IFERROR(LIMPIA('DETALLE DE CONEXIONES'!N4838,1),0)</f>
        <v>0</v>
      </c>
      <c r="G4838" s="36" t="str">
        <f>LEFT('DETALLE DE CONEXIONES'!BE4838,3)</f>
        <v/>
      </c>
      <c r="H4838" s="36" t="str">
        <f>RIGHT('DETALLE DE CONEXIONES'!AK4838,2)</f>
        <v/>
      </c>
      <c r="I4838" s="36" t="str">
        <f>LEFT('DETALLE DE CONEXIONES'!AK4838,3)</f>
        <v/>
      </c>
      <c r="J4838" s="36" t="str">
        <f>LEFT('DETALLE DE CONEXIONES'!M4838,3)</f>
        <v/>
      </c>
      <c r="K4838" s="36" t="str">
        <f>IF(LEN('DETALLE DE CONEXIONES'!M4838)&lt;12,(RIGHT('DETALLE DE CONEXIONES'!M4838,5)),(RIGHT('DETALLE DE CONEXIONES'!M4838,6)))</f>
        <v/>
      </c>
      <c r="L4838" s="36">
        <f>IF(C4838="Saliente Local",(IFERROR((LIMPIA(J4838,1)),0)),0)</f>
        <v>0</v>
      </c>
      <c r="M4838" s="36">
        <f>IF(C4838="Saliente Nacional",(IFERROR((LIMPIA(J4838,1)),0)),0)</f>
        <v>0</v>
      </c>
      <c r="N4838" s="36">
        <f>IF(C4838="Saliente Internacional",(IFERROR((LIMPIA(J4838,1)),0)),0)</f>
        <v>0</v>
      </c>
      <c r="O4838" s="36">
        <f>IF(C4838="Saliente Local",(IFERROR((LIMPIA(K4838,1)),0)),0)</f>
        <v>0</v>
      </c>
      <c r="P4838" s="36">
        <f>IF(C4838="Saliente Nacional",(IFERROR((LIMPIA(K4838,1)),0)),0)</f>
        <v>0</v>
      </c>
      <c r="Q4838" s="36">
        <f>IF(C4838="Saliente Internacional",(IFERROR((LIMPIA(K4838,1)),0)),0)</f>
        <v>0</v>
      </c>
      <c r="R4838" s="36">
        <f t="shared" si="226"/>
        <v>0</v>
      </c>
      <c r="S4838" s="36">
        <f t="shared" si="227"/>
        <v>0</v>
      </c>
    </row>
    <row r="4839" spans="1:19" x14ac:dyDescent="0.25">
      <c r="A4839" s="101">
        <f>'DETALLE DE CONEXIONES'!P4839</f>
        <v>0</v>
      </c>
      <c r="B4839" s="36">
        <f>'DETALLE DE CONEXIONES'!I4839</f>
        <v>0</v>
      </c>
      <c r="C4839" s="36">
        <f>'DETALLE DE CONEXIONES'!BB4839</f>
        <v>0</v>
      </c>
      <c r="D4839" s="36">
        <f>'DETALLE DE CONEXIONES'!E4839</f>
        <v>0</v>
      </c>
      <c r="E4839" s="36">
        <f t="shared" si="225"/>
        <v>1</v>
      </c>
      <c r="F4839" s="36">
        <f>IFERROR(LIMPIA('DETALLE DE CONEXIONES'!N4839,1),0)</f>
        <v>0</v>
      </c>
      <c r="G4839" s="36" t="str">
        <f>LEFT('DETALLE DE CONEXIONES'!BE4839,3)</f>
        <v/>
      </c>
      <c r="H4839" s="36" t="str">
        <f>RIGHT('DETALLE DE CONEXIONES'!AK4839,2)</f>
        <v/>
      </c>
      <c r="I4839" s="36" t="str">
        <f>LEFT('DETALLE DE CONEXIONES'!AK4839,3)</f>
        <v/>
      </c>
      <c r="J4839" s="36" t="str">
        <f>LEFT('DETALLE DE CONEXIONES'!M4839,3)</f>
        <v/>
      </c>
      <c r="K4839" s="36" t="str">
        <f>IF(LEN('DETALLE DE CONEXIONES'!M4839)&lt;12,(RIGHT('DETALLE DE CONEXIONES'!M4839,5)),(RIGHT('DETALLE DE CONEXIONES'!M4839,6)))</f>
        <v/>
      </c>
      <c r="L4839" s="36">
        <f>IF(C4839="Saliente Local",(IFERROR((LIMPIA(J4839,1)),0)),0)</f>
        <v>0</v>
      </c>
      <c r="M4839" s="36">
        <f>IF(C4839="Saliente Nacional",(IFERROR((LIMPIA(J4839,1)),0)),0)</f>
        <v>0</v>
      </c>
      <c r="N4839" s="36">
        <f>IF(C4839="Saliente Internacional",(IFERROR((LIMPIA(J4839,1)),0)),0)</f>
        <v>0</v>
      </c>
      <c r="O4839" s="36">
        <f>IF(C4839="Saliente Local",(IFERROR((LIMPIA(K4839,1)),0)),0)</f>
        <v>0</v>
      </c>
      <c r="P4839" s="36">
        <f>IF(C4839="Saliente Nacional",(IFERROR((LIMPIA(K4839,1)),0)),0)</f>
        <v>0</v>
      </c>
      <c r="Q4839" s="36">
        <f>IF(C4839="Saliente Internacional",(IFERROR((LIMPIA(K4839,1)),0)),0)</f>
        <v>0</v>
      </c>
      <c r="R4839" s="36">
        <f t="shared" si="226"/>
        <v>0</v>
      </c>
      <c r="S4839" s="36">
        <f t="shared" si="227"/>
        <v>0</v>
      </c>
    </row>
    <row r="4840" spans="1:19" x14ac:dyDescent="0.25">
      <c r="A4840" s="101">
        <f>'DETALLE DE CONEXIONES'!P4840</f>
        <v>0</v>
      </c>
      <c r="B4840" s="36">
        <f>'DETALLE DE CONEXIONES'!I4840</f>
        <v>0</v>
      </c>
      <c r="C4840" s="36">
        <f>'DETALLE DE CONEXIONES'!BB4840</f>
        <v>0</v>
      </c>
      <c r="D4840" s="36">
        <f>'DETALLE DE CONEXIONES'!E4840</f>
        <v>0</v>
      </c>
      <c r="E4840" s="36">
        <f t="shared" si="225"/>
        <v>1</v>
      </c>
      <c r="F4840" s="36">
        <f>IFERROR(LIMPIA('DETALLE DE CONEXIONES'!N4840,1),0)</f>
        <v>0</v>
      </c>
      <c r="G4840" s="36" t="str">
        <f>LEFT('DETALLE DE CONEXIONES'!BE4840,3)</f>
        <v/>
      </c>
      <c r="H4840" s="36" t="str">
        <f>RIGHT('DETALLE DE CONEXIONES'!AK4840,2)</f>
        <v/>
      </c>
      <c r="I4840" s="36" t="str">
        <f>LEFT('DETALLE DE CONEXIONES'!AK4840,3)</f>
        <v/>
      </c>
      <c r="J4840" s="36" t="str">
        <f>LEFT('DETALLE DE CONEXIONES'!M4840,3)</f>
        <v/>
      </c>
      <c r="K4840" s="36" t="str">
        <f>IF(LEN('DETALLE DE CONEXIONES'!M4840)&lt;12,(RIGHT('DETALLE DE CONEXIONES'!M4840,5)),(RIGHT('DETALLE DE CONEXIONES'!M4840,6)))</f>
        <v/>
      </c>
      <c r="L4840" s="36">
        <f>IF(C4840="Saliente Local",(IFERROR((LIMPIA(J4840,1)),0)),0)</f>
        <v>0</v>
      </c>
      <c r="M4840" s="36">
        <f>IF(C4840="Saliente Nacional",(IFERROR((LIMPIA(J4840,1)),0)),0)</f>
        <v>0</v>
      </c>
      <c r="N4840" s="36">
        <f>IF(C4840="Saliente Internacional",(IFERROR((LIMPIA(J4840,1)),0)),0)</f>
        <v>0</v>
      </c>
      <c r="O4840" s="36">
        <f>IF(C4840="Saliente Local",(IFERROR((LIMPIA(K4840,1)),0)),0)</f>
        <v>0</v>
      </c>
      <c r="P4840" s="36">
        <f>IF(C4840="Saliente Nacional",(IFERROR((LIMPIA(K4840,1)),0)),0)</f>
        <v>0</v>
      </c>
      <c r="Q4840" s="36">
        <f>IF(C4840="Saliente Internacional",(IFERROR((LIMPIA(K4840,1)),0)),0)</f>
        <v>0</v>
      </c>
      <c r="R4840" s="36">
        <f t="shared" si="226"/>
        <v>0</v>
      </c>
      <c r="S4840" s="36">
        <f t="shared" si="227"/>
        <v>0</v>
      </c>
    </row>
    <row r="4841" spans="1:19" x14ac:dyDescent="0.25">
      <c r="A4841" s="101">
        <f>'DETALLE DE CONEXIONES'!P4841</f>
        <v>0</v>
      </c>
      <c r="B4841" s="36">
        <f>'DETALLE DE CONEXIONES'!I4841</f>
        <v>0</v>
      </c>
      <c r="C4841" s="36">
        <f>'DETALLE DE CONEXIONES'!BB4841</f>
        <v>0</v>
      </c>
      <c r="D4841" s="36">
        <f>'DETALLE DE CONEXIONES'!E4841</f>
        <v>0</v>
      </c>
      <c r="E4841" s="36">
        <f t="shared" si="225"/>
        <v>1</v>
      </c>
      <c r="F4841" s="36">
        <f>IFERROR(LIMPIA('DETALLE DE CONEXIONES'!N4841,1),0)</f>
        <v>0</v>
      </c>
      <c r="G4841" s="36" t="str">
        <f>LEFT('DETALLE DE CONEXIONES'!BE4841,3)</f>
        <v/>
      </c>
      <c r="H4841" s="36" t="str">
        <f>RIGHT('DETALLE DE CONEXIONES'!AK4841,2)</f>
        <v/>
      </c>
      <c r="I4841" s="36" t="str">
        <f>LEFT('DETALLE DE CONEXIONES'!AK4841,3)</f>
        <v/>
      </c>
      <c r="J4841" s="36" t="str">
        <f>LEFT('DETALLE DE CONEXIONES'!M4841,3)</f>
        <v/>
      </c>
      <c r="K4841" s="36" t="str">
        <f>IF(LEN('DETALLE DE CONEXIONES'!M4841)&lt;12,(RIGHT('DETALLE DE CONEXIONES'!M4841,5)),(RIGHT('DETALLE DE CONEXIONES'!M4841,6)))</f>
        <v/>
      </c>
      <c r="L4841" s="36">
        <f>IF(C4841="Saliente Local",(IFERROR((LIMPIA(J4841,1)),0)),0)</f>
        <v>0</v>
      </c>
      <c r="M4841" s="36">
        <f>IF(C4841="Saliente Nacional",(IFERROR((LIMPIA(J4841,1)),0)),0)</f>
        <v>0</v>
      </c>
      <c r="N4841" s="36">
        <f>IF(C4841="Saliente Internacional",(IFERROR((LIMPIA(J4841,1)),0)),0)</f>
        <v>0</v>
      </c>
      <c r="O4841" s="36">
        <f>IF(C4841="Saliente Local",(IFERROR((LIMPIA(K4841,1)),0)),0)</f>
        <v>0</v>
      </c>
      <c r="P4841" s="36">
        <f>IF(C4841="Saliente Nacional",(IFERROR((LIMPIA(K4841,1)),0)),0)</f>
        <v>0</v>
      </c>
      <c r="Q4841" s="36">
        <f>IF(C4841="Saliente Internacional",(IFERROR((LIMPIA(K4841,1)),0)),0)</f>
        <v>0</v>
      </c>
      <c r="R4841" s="36">
        <f t="shared" si="226"/>
        <v>0</v>
      </c>
      <c r="S4841" s="36">
        <f t="shared" si="227"/>
        <v>0</v>
      </c>
    </row>
    <row r="4842" spans="1:19" x14ac:dyDescent="0.25">
      <c r="A4842" s="101">
        <f>'DETALLE DE CONEXIONES'!P4842</f>
        <v>0</v>
      </c>
      <c r="B4842" s="36">
        <f>'DETALLE DE CONEXIONES'!I4842</f>
        <v>0</v>
      </c>
      <c r="C4842" s="36">
        <f>'DETALLE DE CONEXIONES'!BB4842</f>
        <v>0</v>
      </c>
      <c r="D4842" s="36">
        <f>'DETALLE DE CONEXIONES'!E4842</f>
        <v>0</v>
      </c>
      <c r="E4842" s="36">
        <f t="shared" si="225"/>
        <v>1</v>
      </c>
      <c r="F4842" s="36">
        <f>IFERROR(LIMPIA('DETALLE DE CONEXIONES'!N4842,1),0)</f>
        <v>0</v>
      </c>
      <c r="G4842" s="36" t="str">
        <f>LEFT('DETALLE DE CONEXIONES'!BE4842,3)</f>
        <v/>
      </c>
      <c r="H4842" s="36" t="str">
        <f>RIGHT('DETALLE DE CONEXIONES'!AK4842,2)</f>
        <v/>
      </c>
      <c r="I4842" s="36" t="str">
        <f>LEFT('DETALLE DE CONEXIONES'!AK4842,3)</f>
        <v/>
      </c>
      <c r="J4842" s="36" t="str">
        <f>LEFT('DETALLE DE CONEXIONES'!M4842,3)</f>
        <v/>
      </c>
      <c r="K4842" s="36" t="str">
        <f>IF(LEN('DETALLE DE CONEXIONES'!M4842)&lt;12,(RIGHT('DETALLE DE CONEXIONES'!M4842,5)),(RIGHT('DETALLE DE CONEXIONES'!M4842,6)))</f>
        <v/>
      </c>
      <c r="L4842" s="36">
        <f>IF(C4842="Saliente Local",(IFERROR((LIMPIA(J4842,1)),0)),0)</f>
        <v>0</v>
      </c>
      <c r="M4842" s="36">
        <f>IF(C4842="Saliente Nacional",(IFERROR((LIMPIA(J4842,1)),0)),0)</f>
        <v>0</v>
      </c>
      <c r="N4842" s="36">
        <f>IF(C4842="Saliente Internacional",(IFERROR((LIMPIA(J4842,1)),0)),0)</f>
        <v>0</v>
      </c>
      <c r="O4842" s="36">
        <f>IF(C4842="Saliente Local",(IFERROR((LIMPIA(K4842,1)),0)),0)</f>
        <v>0</v>
      </c>
      <c r="P4842" s="36">
        <f>IF(C4842="Saliente Nacional",(IFERROR((LIMPIA(K4842,1)),0)),0)</f>
        <v>0</v>
      </c>
      <c r="Q4842" s="36">
        <f>IF(C4842="Saliente Internacional",(IFERROR((LIMPIA(K4842,1)),0)),0)</f>
        <v>0</v>
      </c>
      <c r="R4842" s="36">
        <f t="shared" si="226"/>
        <v>0</v>
      </c>
      <c r="S4842" s="36">
        <f t="shared" si="227"/>
        <v>0</v>
      </c>
    </row>
    <row r="4843" spans="1:19" x14ac:dyDescent="0.25">
      <c r="A4843" s="101">
        <f>'DETALLE DE CONEXIONES'!P4843</f>
        <v>0</v>
      </c>
      <c r="B4843" s="36">
        <f>'DETALLE DE CONEXIONES'!I4843</f>
        <v>0</v>
      </c>
      <c r="C4843" s="36">
        <f>'DETALLE DE CONEXIONES'!BB4843</f>
        <v>0</v>
      </c>
      <c r="D4843" s="36">
        <f>'DETALLE DE CONEXIONES'!E4843</f>
        <v>0</v>
      </c>
      <c r="E4843" s="36">
        <f t="shared" si="225"/>
        <v>1</v>
      </c>
      <c r="F4843" s="36">
        <f>IFERROR(LIMPIA('DETALLE DE CONEXIONES'!N4843,1),0)</f>
        <v>0</v>
      </c>
      <c r="G4843" s="36" t="str">
        <f>LEFT('DETALLE DE CONEXIONES'!BE4843,3)</f>
        <v/>
      </c>
      <c r="H4843" s="36" t="str">
        <f>RIGHT('DETALLE DE CONEXIONES'!AK4843,2)</f>
        <v/>
      </c>
      <c r="I4843" s="36" t="str">
        <f>LEFT('DETALLE DE CONEXIONES'!AK4843,3)</f>
        <v/>
      </c>
      <c r="J4843" s="36" t="str">
        <f>LEFT('DETALLE DE CONEXIONES'!M4843,3)</f>
        <v/>
      </c>
      <c r="K4843" s="36" t="str">
        <f>IF(LEN('DETALLE DE CONEXIONES'!M4843)&lt;12,(RIGHT('DETALLE DE CONEXIONES'!M4843,5)),(RIGHT('DETALLE DE CONEXIONES'!M4843,6)))</f>
        <v/>
      </c>
      <c r="L4843" s="36">
        <f>IF(C4843="Saliente Local",(IFERROR((LIMPIA(J4843,1)),0)),0)</f>
        <v>0</v>
      </c>
      <c r="M4843" s="36">
        <f>IF(C4843="Saliente Nacional",(IFERROR((LIMPIA(J4843,1)),0)),0)</f>
        <v>0</v>
      </c>
      <c r="N4843" s="36">
        <f>IF(C4843="Saliente Internacional",(IFERROR((LIMPIA(J4843,1)),0)),0)</f>
        <v>0</v>
      </c>
      <c r="O4843" s="36">
        <f>IF(C4843="Saliente Local",(IFERROR((LIMPIA(K4843,1)),0)),0)</f>
        <v>0</v>
      </c>
      <c r="P4843" s="36">
        <f>IF(C4843="Saliente Nacional",(IFERROR((LIMPIA(K4843,1)),0)),0)</f>
        <v>0</v>
      </c>
      <c r="Q4843" s="36">
        <f>IF(C4843="Saliente Internacional",(IFERROR((LIMPIA(K4843,1)),0)),0)</f>
        <v>0</v>
      </c>
      <c r="R4843" s="36">
        <f t="shared" si="226"/>
        <v>0</v>
      </c>
      <c r="S4843" s="36">
        <f t="shared" si="227"/>
        <v>0</v>
      </c>
    </row>
    <row r="4844" spans="1:19" x14ac:dyDescent="0.25">
      <c r="A4844" s="101">
        <f>'DETALLE DE CONEXIONES'!P4844</f>
        <v>0</v>
      </c>
      <c r="B4844" s="36">
        <f>'DETALLE DE CONEXIONES'!I4844</f>
        <v>0</v>
      </c>
      <c r="C4844" s="36">
        <f>'DETALLE DE CONEXIONES'!BB4844</f>
        <v>0</v>
      </c>
      <c r="D4844" s="36">
        <f>'DETALLE DE CONEXIONES'!E4844</f>
        <v>0</v>
      </c>
      <c r="E4844" s="36">
        <f t="shared" si="225"/>
        <v>1</v>
      </c>
      <c r="F4844" s="36">
        <f>IFERROR(LIMPIA('DETALLE DE CONEXIONES'!N4844,1),0)</f>
        <v>0</v>
      </c>
      <c r="G4844" s="36" t="str">
        <f>LEFT('DETALLE DE CONEXIONES'!BE4844,3)</f>
        <v/>
      </c>
      <c r="H4844" s="36" t="str">
        <f>RIGHT('DETALLE DE CONEXIONES'!AK4844,2)</f>
        <v/>
      </c>
      <c r="I4844" s="36" t="str">
        <f>LEFT('DETALLE DE CONEXIONES'!AK4844,3)</f>
        <v/>
      </c>
      <c r="J4844" s="36" t="str">
        <f>LEFT('DETALLE DE CONEXIONES'!M4844,3)</f>
        <v/>
      </c>
      <c r="K4844" s="36" t="str">
        <f>IF(LEN('DETALLE DE CONEXIONES'!M4844)&lt;12,(RIGHT('DETALLE DE CONEXIONES'!M4844,5)),(RIGHT('DETALLE DE CONEXIONES'!M4844,6)))</f>
        <v/>
      </c>
      <c r="L4844" s="36">
        <f>IF(C4844="Saliente Local",(IFERROR((LIMPIA(J4844,1)),0)),0)</f>
        <v>0</v>
      </c>
      <c r="M4844" s="36">
        <f>IF(C4844="Saliente Nacional",(IFERROR((LIMPIA(J4844,1)),0)),0)</f>
        <v>0</v>
      </c>
      <c r="N4844" s="36">
        <f>IF(C4844="Saliente Internacional",(IFERROR((LIMPIA(J4844,1)),0)),0)</f>
        <v>0</v>
      </c>
      <c r="O4844" s="36">
        <f>IF(C4844="Saliente Local",(IFERROR((LIMPIA(K4844,1)),0)),0)</f>
        <v>0</v>
      </c>
      <c r="P4844" s="36">
        <f>IF(C4844="Saliente Nacional",(IFERROR((LIMPIA(K4844,1)),0)),0)</f>
        <v>0</v>
      </c>
      <c r="Q4844" s="36">
        <f>IF(C4844="Saliente Internacional",(IFERROR((LIMPIA(K4844,1)),0)),0)</f>
        <v>0</v>
      </c>
      <c r="R4844" s="36">
        <f t="shared" si="226"/>
        <v>0</v>
      </c>
      <c r="S4844" s="36">
        <f t="shared" si="227"/>
        <v>0</v>
      </c>
    </row>
    <row r="4845" spans="1:19" x14ac:dyDescent="0.25">
      <c r="A4845" s="101">
        <f>'DETALLE DE CONEXIONES'!P4845</f>
        <v>0</v>
      </c>
      <c r="B4845" s="36">
        <f>'DETALLE DE CONEXIONES'!I4845</f>
        <v>0</v>
      </c>
      <c r="C4845" s="36">
        <f>'DETALLE DE CONEXIONES'!BB4845</f>
        <v>0</v>
      </c>
      <c r="D4845" s="36">
        <f>'DETALLE DE CONEXIONES'!E4845</f>
        <v>0</v>
      </c>
      <c r="E4845" s="36">
        <f t="shared" si="225"/>
        <v>1</v>
      </c>
      <c r="F4845" s="36">
        <f>IFERROR(LIMPIA('DETALLE DE CONEXIONES'!N4845,1),0)</f>
        <v>0</v>
      </c>
      <c r="G4845" s="36" t="str">
        <f>LEFT('DETALLE DE CONEXIONES'!BE4845,3)</f>
        <v/>
      </c>
      <c r="H4845" s="36" t="str">
        <f>RIGHT('DETALLE DE CONEXIONES'!AK4845,2)</f>
        <v/>
      </c>
      <c r="I4845" s="36" t="str">
        <f>LEFT('DETALLE DE CONEXIONES'!AK4845,3)</f>
        <v/>
      </c>
      <c r="J4845" s="36" t="str">
        <f>LEFT('DETALLE DE CONEXIONES'!M4845,3)</f>
        <v/>
      </c>
      <c r="K4845" s="36" t="str">
        <f>IF(LEN('DETALLE DE CONEXIONES'!M4845)&lt;12,(RIGHT('DETALLE DE CONEXIONES'!M4845,5)),(RIGHT('DETALLE DE CONEXIONES'!M4845,6)))</f>
        <v/>
      </c>
      <c r="L4845" s="36">
        <f>IF(C4845="Saliente Local",(IFERROR((LIMPIA(J4845,1)),0)),0)</f>
        <v>0</v>
      </c>
      <c r="M4845" s="36">
        <f>IF(C4845="Saliente Nacional",(IFERROR((LIMPIA(J4845,1)),0)),0)</f>
        <v>0</v>
      </c>
      <c r="N4845" s="36">
        <f>IF(C4845="Saliente Internacional",(IFERROR((LIMPIA(J4845,1)),0)),0)</f>
        <v>0</v>
      </c>
      <c r="O4845" s="36">
        <f>IF(C4845="Saliente Local",(IFERROR((LIMPIA(K4845,1)),0)),0)</f>
        <v>0</v>
      </c>
      <c r="P4845" s="36">
        <f>IF(C4845="Saliente Nacional",(IFERROR((LIMPIA(K4845,1)),0)),0)</f>
        <v>0</v>
      </c>
      <c r="Q4845" s="36">
        <f>IF(C4845="Saliente Internacional",(IFERROR((LIMPIA(K4845,1)),0)),0)</f>
        <v>0</v>
      </c>
      <c r="R4845" s="36">
        <f t="shared" si="226"/>
        <v>0</v>
      </c>
      <c r="S4845" s="36">
        <f t="shared" si="227"/>
        <v>0</v>
      </c>
    </row>
    <row r="4846" spans="1:19" x14ac:dyDescent="0.25">
      <c r="A4846" s="101">
        <f>'DETALLE DE CONEXIONES'!P4846</f>
        <v>0</v>
      </c>
      <c r="B4846" s="36">
        <f>'DETALLE DE CONEXIONES'!I4846</f>
        <v>0</v>
      </c>
      <c r="C4846" s="36">
        <f>'DETALLE DE CONEXIONES'!BB4846</f>
        <v>0</v>
      </c>
      <c r="D4846" s="36">
        <f>'DETALLE DE CONEXIONES'!E4846</f>
        <v>0</v>
      </c>
      <c r="E4846" s="36">
        <f t="shared" si="225"/>
        <v>1</v>
      </c>
      <c r="F4846" s="36">
        <f>IFERROR(LIMPIA('DETALLE DE CONEXIONES'!N4846,1),0)</f>
        <v>0</v>
      </c>
      <c r="G4846" s="36" t="str">
        <f>LEFT('DETALLE DE CONEXIONES'!BE4846,3)</f>
        <v/>
      </c>
      <c r="H4846" s="36" t="str">
        <f>RIGHT('DETALLE DE CONEXIONES'!AK4846,2)</f>
        <v/>
      </c>
      <c r="I4846" s="36" t="str">
        <f>LEFT('DETALLE DE CONEXIONES'!AK4846,3)</f>
        <v/>
      </c>
      <c r="J4846" s="36" t="str">
        <f>LEFT('DETALLE DE CONEXIONES'!M4846,3)</f>
        <v/>
      </c>
      <c r="K4846" s="36" t="str">
        <f>IF(LEN('DETALLE DE CONEXIONES'!M4846)&lt;12,(RIGHT('DETALLE DE CONEXIONES'!M4846,5)),(RIGHT('DETALLE DE CONEXIONES'!M4846,6)))</f>
        <v/>
      </c>
      <c r="L4846" s="36">
        <f>IF(C4846="Saliente Local",(IFERROR((LIMPIA(J4846,1)),0)),0)</f>
        <v>0</v>
      </c>
      <c r="M4846" s="36">
        <f>IF(C4846="Saliente Nacional",(IFERROR((LIMPIA(J4846,1)),0)),0)</f>
        <v>0</v>
      </c>
      <c r="N4846" s="36">
        <f>IF(C4846="Saliente Internacional",(IFERROR((LIMPIA(J4846,1)),0)),0)</f>
        <v>0</v>
      </c>
      <c r="O4846" s="36">
        <f>IF(C4846="Saliente Local",(IFERROR((LIMPIA(K4846,1)),0)),0)</f>
        <v>0</v>
      </c>
      <c r="P4846" s="36">
        <f>IF(C4846="Saliente Nacional",(IFERROR((LIMPIA(K4846,1)),0)),0)</f>
        <v>0</v>
      </c>
      <c r="Q4846" s="36">
        <f>IF(C4846="Saliente Internacional",(IFERROR((LIMPIA(K4846,1)),0)),0)</f>
        <v>0</v>
      </c>
      <c r="R4846" s="36">
        <f t="shared" si="226"/>
        <v>0</v>
      </c>
      <c r="S4846" s="36">
        <f t="shared" si="227"/>
        <v>0</v>
      </c>
    </row>
    <row r="4847" spans="1:19" x14ac:dyDescent="0.25">
      <c r="A4847" s="101">
        <f>'DETALLE DE CONEXIONES'!P4847</f>
        <v>0</v>
      </c>
      <c r="B4847" s="36">
        <f>'DETALLE DE CONEXIONES'!I4847</f>
        <v>0</v>
      </c>
      <c r="C4847" s="36">
        <f>'DETALLE DE CONEXIONES'!BB4847</f>
        <v>0</v>
      </c>
      <c r="D4847" s="36">
        <f>'DETALLE DE CONEXIONES'!E4847</f>
        <v>0</v>
      </c>
      <c r="E4847" s="36">
        <f t="shared" si="225"/>
        <v>1</v>
      </c>
      <c r="F4847" s="36">
        <f>IFERROR(LIMPIA('DETALLE DE CONEXIONES'!N4847,1),0)</f>
        <v>0</v>
      </c>
      <c r="G4847" s="36" t="str">
        <f>LEFT('DETALLE DE CONEXIONES'!BE4847,3)</f>
        <v/>
      </c>
      <c r="H4847" s="36" t="str">
        <f>RIGHT('DETALLE DE CONEXIONES'!AK4847,2)</f>
        <v/>
      </c>
      <c r="I4847" s="36" t="str">
        <f>LEFT('DETALLE DE CONEXIONES'!AK4847,3)</f>
        <v/>
      </c>
      <c r="J4847" s="36" t="str">
        <f>LEFT('DETALLE DE CONEXIONES'!M4847,3)</f>
        <v/>
      </c>
      <c r="K4847" s="36" t="str">
        <f>IF(LEN('DETALLE DE CONEXIONES'!M4847)&lt;12,(RIGHT('DETALLE DE CONEXIONES'!M4847,5)),(RIGHT('DETALLE DE CONEXIONES'!M4847,6)))</f>
        <v/>
      </c>
      <c r="L4847" s="36">
        <f>IF(C4847="Saliente Local",(IFERROR((LIMPIA(J4847,1)),0)),0)</f>
        <v>0</v>
      </c>
      <c r="M4847" s="36">
        <f>IF(C4847="Saliente Nacional",(IFERROR((LIMPIA(J4847,1)),0)),0)</f>
        <v>0</v>
      </c>
      <c r="N4847" s="36">
        <f>IF(C4847="Saliente Internacional",(IFERROR((LIMPIA(J4847,1)),0)),0)</f>
        <v>0</v>
      </c>
      <c r="O4847" s="36">
        <f>IF(C4847="Saliente Local",(IFERROR((LIMPIA(K4847,1)),0)),0)</f>
        <v>0</v>
      </c>
      <c r="P4847" s="36">
        <f>IF(C4847="Saliente Nacional",(IFERROR((LIMPIA(K4847,1)),0)),0)</f>
        <v>0</v>
      </c>
      <c r="Q4847" s="36">
        <f>IF(C4847="Saliente Internacional",(IFERROR((LIMPIA(K4847,1)),0)),0)</f>
        <v>0</v>
      </c>
      <c r="R4847" s="36">
        <f t="shared" si="226"/>
        <v>0</v>
      </c>
      <c r="S4847" s="36">
        <f t="shared" si="227"/>
        <v>0</v>
      </c>
    </row>
    <row r="4848" spans="1:19" x14ac:dyDescent="0.25">
      <c r="A4848" s="101">
        <f>'DETALLE DE CONEXIONES'!P4848</f>
        <v>0</v>
      </c>
      <c r="B4848" s="36">
        <f>'DETALLE DE CONEXIONES'!I4848</f>
        <v>0</v>
      </c>
      <c r="C4848" s="36">
        <f>'DETALLE DE CONEXIONES'!BB4848</f>
        <v>0</v>
      </c>
      <c r="D4848" s="36">
        <f>'DETALLE DE CONEXIONES'!E4848</f>
        <v>0</v>
      </c>
      <c r="E4848" s="36">
        <f t="shared" si="225"/>
        <v>1</v>
      </c>
      <c r="F4848" s="36">
        <f>IFERROR(LIMPIA('DETALLE DE CONEXIONES'!N4848,1),0)</f>
        <v>0</v>
      </c>
      <c r="G4848" s="36" t="str">
        <f>LEFT('DETALLE DE CONEXIONES'!BE4848,3)</f>
        <v/>
      </c>
      <c r="H4848" s="36" t="str">
        <f>RIGHT('DETALLE DE CONEXIONES'!AK4848,2)</f>
        <v/>
      </c>
      <c r="I4848" s="36" t="str">
        <f>LEFT('DETALLE DE CONEXIONES'!AK4848,3)</f>
        <v/>
      </c>
      <c r="J4848" s="36" t="str">
        <f>LEFT('DETALLE DE CONEXIONES'!M4848,3)</f>
        <v/>
      </c>
      <c r="K4848" s="36" t="str">
        <f>IF(LEN('DETALLE DE CONEXIONES'!M4848)&lt;12,(RIGHT('DETALLE DE CONEXIONES'!M4848,5)),(RIGHT('DETALLE DE CONEXIONES'!M4848,6)))</f>
        <v/>
      </c>
      <c r="L4848" s="36">
        <f>IF(C4848="Saliente Local",(IFERROR((LIMPIA(J4848,1)),0)),0)</f>
        <v>0</v>
      </c>
      <c r="M4848" s="36">
        <f>IF(C4848="Saliente Nacional",(IFERROR((LIMPIA(J4848,1)),0)),0)</f>
        <v>0</v>
      </c>
      <c r="N4848" s="36">
        <f>IF(C4848="Saliente Internacional",(IFERROR((LIMPIA(J4848,1)),0)),0)</f>
        <v>0</v>
      </c>
      <c r="O4848" s="36">
        <f>IF(C4848="Saliente Local",(IFERROR((LIMPIA(K4848,1)),0)),0)</f>
        <v>0</v>
      </c>
      <c r="P4848" s="36">
        <f>IF(C4848="Saliente Nacional",(IFERROR((LIMPIA(K4848,1)),0)),0)</f>
        <v>0</v>
      </c>
      <c r="Q4848" s="36">
        <f>IF(C4848="Saliente Internacional",(IFERROR((LIMPIA(K4848,1)),0)),0)</f>
        <v>0</v>
      </c>
      <c r="R4848" s="36">
        <f t="shared" si="226"/>
        <v>0</v>
      </c>
      <c r="S4848" s="36">
        <f t="shared" si="227"/>
        <v>0</v>
      </c>
    </row>
    <row r="4849" spans="1:19" x14ac:dyDescent="0.25">
      <c r="A4849" s="101">
        <f>'DETALLE DE CONEXIONES'!P4849</f>
        <v>0</v>
      </c>
      <c r="B4849" s="36">
        <f>'DETALLE DE CONEXIONES'!I4849</f>
        <v>0</v>
      </c>
      <c r="C4849" s="36">
        <f>'DETALLE DE CONEXIONES'!BB4849</f>
        <v>0</v>
      </c>
      <c r="D4849" s="36">
        <f>'DETALLE DE CONEXIONES'!E4849</f>
        <v>0</v>
      </c>
      <c r="E4849" s="36">
        <f t="shared" si="225"/>
        <v>1</v>
      </c>
      <c r="F4849" s="36">
        <f>IFERROR(LIMPIA('DETALLE DE CONEXIONES'!N4849,1),0)</f>
        <v>0</v>
      </c>
      <c r="G4849" s="36" t="str">
        <f>LEFT('DETALLE DE CONEXIONES'!BE4849,3)</f>
        <v/>
      </c>
      <c r="H4849" s="36" t="str">
        <f>RIGHT('DETALLE DE CONEXIONES'!AK4849,2)</f>
        <v/>
      </c>
      <c r="I4849" s="36" t="str">
        <f>LEFT('DETALLE DE CONEXIONES'!AK4849,3)</f>
        <v/>
      </c>
      <c r="J4849" s="36" t="str">
        <f>LEFT('DETALLE DE CONEXIONES'!M4849,3)</f>
        <v/>
      </c>
      <c r="K4849" s="36" t="str">
        <f>IF(LEN('DETALLE DE CONEXIONES'!M4849)&lt;12,(RIGHT('DETALLE DE CONEXIONES'!M4849,5)),(RIGHT('DETALLE DE CONEXIONES'!M4849,6)))</f>
        <v/>
      </c>
      <c r="L4849" s="36">
        <f>IF(C4849="Saliente Local",(IFERROR((LIMPIA(J4849,1)),0)),0)</f>
        <v>0</v>
      </c>
      <c r="M4849" s="36">
        <f>IF(C4849="Saliente Nacional",(IFERROR((LIMPIA(J4849,1)),0)),0)</f>
        <v>0</v>
      </c>
      <c r="N4849" s="36">
        <f>IF(C4849="Saliente Internacional",(IFERROR((LIMPIA(J4849,1)),0)),0)</f>
        <v>0</v>
      </c>
      <c r="O4849" s="36">
        <f>IF(C4849="Saliente Local",(IFERROR((LIMPIA(K4849,1)),0)),0)</f>
        <v>0</v>
      </c>
      <c r="P4849" s="36">
        <f>IF(C4849="Saliente Nacional",(IFERROR((LIMPIA(K4849,1)),0)),0)</f>
        <v>0</v>
      </c>
      <c r="Q4849" s="36">
        <f>IF(C4849="Saliente Internacional",(IFERROR((LIMPIA(K4849,1)),0)),0)</f>
        <v>0</v>
      </c>
      <c r="R4849" s="36">
        <f t="shared" si="226"/>
        <v>0</v>
      </c>
      <c r="S4849" s="36">
        <f t="shared" si="227"/>
        <v>0</v>
      </c>
    </row>
    <row r="4850" spans="1:19" x14ac:dyDescent="0.25">
      <c r="A4850" s="101">
        <f>'DETALLE DE CONEXIONES'!P4850</f>
        <v>0</v>
      </c>
      <c r="B4850" s="36">
        <f>'DETALLE DE CONEXIONES'!I4850</f>
        <v>0</v>
      </c>
      <c r="C4850" s="36">
        <f>'DETALLE DE CONEXIONES'!BB4850</f>
        <v>0</v>
      </c>
      <c r="D4850" s="36">
        <f>'DETALLE DE CONEXIONES'!E4850</f>
        <v>0</v>
      </c>
      <c r="E4850" s="36">
        <f t="shared" si="225"/>
        <v>1</v>
      </c>
      <c r="F4850" s="36">
        <f>IFERROR(LIMPIA('DETALLE DE CONEXIONES'!N4850,1),0)</f>
        <v>0</v>
      </c>
      <c r="G4850" s="36" t="str">
        <f>LEFT('DETALLE DE CONEXIONES'!BE4850,3)</f>
        <v/>
      </c>
      <c r="H4850" s="36" t="str">
        <f>RIGHT('DETALLE DE CONEXIONES'!AK4850,2)</f>
        <v/>
      </c>
      <c r="I4850" s="36" t="str">
        <f>LEFT('DETALLE DE CONEXIONES'!AK4850,3)</f>
        <v/>
      </c>
      <c r="J4850" s="36" t="str">
        <f>LEFT('DETALLE DE CONEXIONES'!M4850,3)</f>
        <v/>
      </c>
      <c r="K4850" s="36" t="str">
        <f>IF(LEN('DETALLE DE CONEXIONES'!M4850)&lt;12,(RIGHT('DETALLE DE CONEXIONES'!M4850,5)),(RIGHT('DETALLE DE CONEXIONES'!M4850,6)))</f>
        <v/>
      </c>
      <c r="L4850" s="36">
        <f>IF(C4850="Saliente Local",(IFERROR((LIMPIA(J4850,1)),0)),0)</f>
        <v>0</v>
      </c>
      <c r="M4850" s="36">
        <f>IF(C4850="Saliente Nacional",(IFERROR((LIMPIA(J4850,1)),0)),0)</f>
        <v>0</v>
      </c>
      <c r="N4850" s="36">
        <f>IF(C4850="Saliente Internacional",(IFERROR((LIMPIA(J4850,1)),0)),0)</f>
        <v>0</v>
      </c>
      <c r="O4850" s="36">
        <f>IF(C4850="Saliente Local",(IFERROR((LIMPIA(K4850,1)),0)),0)</f>
        <v>0</v>
      </c>
      <c r="P4850" s="36">
        <f>IF(C4850="Saliente Nacional",(IFERROR((LIMPIA(K4850,1)),0)),0)</f>
        <v>0</v>
      </c>
      <c r="Q4850" s="36">
        <f>IF(C4850="Saliente Internacional",(IFERROR((LIMPIA(K4850,1)),0)),0)</f>
        <v>0</v>
      </c>
      <c r="R4850" s="36">
        <f t="shared" si="226"/>
        <v>0</v>
      </c>
      <c r="S4850" s="36">
        <f t="shared" si="227"/>
        <v>0</v>
      </c>
    </row>
    <row r="4851" spans="1:19" x14ac:dyDescent="0.25">
      <c r="A4851" s="101">
        <f>'DETALLE DE CONEXIONES'!P4851</f>
        <v>0</v>
      </c>
      <c r="B4851" s="36">
        <f>'DETALLE DE CONEXIONES'!I4851</f>
        <v>0</v>
      </c>
      <c r="C4851" s="36">
        <f>'DETALLE DE CONEXIONES'!BB4851</f>
        <v>0</v>
      </c>
      <c r="D4851" s="36">
        <f>'DETALLE DE CONEXIONES'!E4851</f>
        <v>0</v>
      </c>
      <c r="E4851" s="36">
        <f t="shared" si="225"/>
        <v>1</v>
      </c>
      <c r="F4851" s="36">
        <f>IFERROR(LIMPIA('DETALLE DE CONEXIONES'!N4851,1),0)</f>
        <v>0</v>
      </c>
      <c r="G4851" s="36" t="str">
        <f>LEFT('DETALLE DE CONEXIONES'!BE4851,3)</f>
        <v/>
      </c>
      <c r="H4851" s="36" t="str">
        <f>RIGHT('DETALLE DE CONEXIONES'!AK4851,2)</f>
        <v/>
      </c>
      <c r="I4851" s="36" t="str">
        <f>LEFT('DETALLE DE CONEXIONES'!AK4851,3)</f>
        <v/>
      </c>
      <c r="J4851" s="36" t="str">
        <f>LEFT('DETALLE DE CONEXIONES'!M4851,3)</f>
        <v/>
      </c>
      <c r="K4851" s="36" t="str">
        <f>IF(LEN('DETALLE DE CONEXIONES'!M4851)&lt;12,(RIGHT('DETALLE DE CONEXIONES'!M4851,5)),(RIGHT('DETALLE DE CONEXIONES'!M4851,6)))</f>
        <v/>
      </c>
      <c r="L4851" s="36">
        <f>IF(C4851="Saliente Local",(IFERROR((LIMPIA(J4851,1)),0)),0)</f>
        <v>0</v>
      </c>
      <c r="M4851" s="36">
        <f>IF(C4851="Saliente Nacional",(IFERROR((LIMPIA(J4851,1)),0)),0)</f>
        <v>0</v>
      </c>
      <c r="N4851" s="36">
        <f>IF(C4851="Saliente Internacional",(IFERROR((LIMPIA(J4851,1)),0)),0)</f>
        <v>0</v>
      </c>
      <c r="O4851" s="36">
        <f>IF(C4851="Saliente Local",(IFERROR((LIMPIA(K4851,1)),0)),0)</f>
        <v>0</v>
      </c>
      <c r="P4851" s="36">
        <f>IF(C4851="Saliente Nacional",(IFERROR((LIMPIA(K4851,1)),0)),0)</f>
        <v>0</v>
      </c>
      <c r="Q4851" s="36">
        <f>IF(C4851="Saliente Internacional",(IFERROR((LIMPIA(K4851,1)),0)),0)</f>
        <v>0</v>
      </c>
      <c r="R4851" s="36">
        <f t="shared" si="226"/>
        <v>0</v>
      </c>
      <c r="S4851" s="36">
        <f t="shared" si="227"/>
        <v>0</v>
      </c>
    </row>
    <row r="4852" spans="1:19" x14ac:dyDescent="0.25">
      <c r="A4852" s="101">
        <f>'DETALLE DE CONEXIONES'!P4852</f>
        <v>0</v>
      </c>
      <c r="B4852" s="36">
        <f>'DETALLE DE CONEXIONES'!I4852</f>
        <v>0</v>
      </c>
      <c r="C4852" s="36">
        <f>'DETALLE DE CONEXIONES'!BB4852</f>
        <v>0</v>
      </c>
      <c r="D4852" s="36">
        <f>'DETALLE DE CONEXIONES'!E4852</f>
        <v>0</v>
      </c>
      <c r="E4852" s="36">
        <f t="shared" si="225"/>
        <v>1</v>
      </c>
      <c r="F4852" s="36">
        <f>IFERROR(LIMPIA('DETALLE DE CONEXIONES'!N4852,1),0)</f>
        <v>0</v>
      </c>
      <c r="G4852" s="36" t="str">
        <f>LEFT('DETALLE DE CONEXIONES'!BE4852,3)</f>
        <v/>
      </c>
      <c r="H4852" s="36" t="str">
        <f>RIGHT('DETALLE DE CONEXIONES'!AK4852,2)</f>
        <v/>
      </c>
      <c r="I4852" s="36" t="str">
        <f>LEFT('DETALLE DE CONEXIONES'!AK4852,3)</f>
        <v/>
      </c>
      <c r="J4852" s="36" t="str">
        <f>LEFT('DETALLE DE CONEXIONES'!M4852,3)</f>
        <v/>
      </c>
      <c r="K4852" s="36" t="str">
        <f>IF(LEN('DETALLE DE CONEXIONES'!M4852)&lt;12,(RIGHT('DETALLE DE CONEXIONES'!M4852,5)),(RIGHT('DETALLE DE CONEXIONES'!M4852,6)))</f>
        <v/>
      </c>
      <c r="L4852" s="36">
        <f>IF(C4852="Saliente Local",(IFERROR((LIMPIA(J4852,1)),0)),0)</f>
        <v>0</v>
      </c>
      <c r="M4852" s="36">
        <f>IF(C4852="Saliente Nacional",(IFERROR((LIMPIA(J4852,1)),0)),0)</f>
        <v>0</v>
      </c>
      <c r="N4852" s="36">
        <f>IF(C4852="Saliente Internacional",(IFERROR((LIMPIA(J4852,1)),0)),0)</f>
        <v>0</v>
      </c>
      <c r="O4852" s="36">
        <f>IF(C4852="Saliente Local",(IFERROR((LIMPIA(K4852,1)),0)),0)</f>
        <v>0</v>
      </c>
      <c r="P4852" s="36">
        <f>IF(C4852="Saliente Nacional",(IFERROR((LIMPIA(K4852,1)),0)),0)</f>
        <v>0</v>
      </c>
      <c r="Q4852" s="36">
        <f>IF(C4852="Saliente Internacional",(IFERROR((LIMPIA(K4852,1)),0)),0)</f>
        <v>0</v>
      </c>
      <c r="R4852" s="36">
        <f t="shared" si="226"/>
        <v>0</v>
      </c>
      <c r="S4852" s="36">
        <f t="shared" si="227"/>
        <v>0</v>
      </c>
    </row>
    <row r="4853" spans="1:19" x14ac:dyDescent="0.25">
      <c r="A4853" s="101">
        <f>'DETALLE DE CONEXIONES'!P4853</f>
        <v>0</v>
      </c>
      <c r="B4853" s="36">
        <f>'DETALLE DE CONEXIONES'!I4853</f>
        <v>0</v>
      </c>
      <c r="C4853" s="36">
        <f>'DETALLE DE CONEXIONES'!BB4853</f>
        <v>0</v>
      </c>
      <c r="D4853" s="36">
        <f>'DETALLE DE CONEXIONES'!E4853</f>
        <v>0</v>
      </c>
      <c r="E4853" s="36">
        <f t="shared" si="225"/>
        <v>1</v>
      </c>
      <c r="F4853" s="36">
        <f>IFERROR(LIMPIA('DETALLE DE CONEXIONES'!N4853,1),0)</f>
        <v>0</v>
      </c>
      <c r="G4853" s="36" t="str">
        <f>LEFT('DETALLE DE CONEXIONES'!BE4853,3)</f>
        <v/>
      </c>
      <c r="H4853" s="36" t="str">
        <f>RIGHT('DETALLE DE CONEXIONES'!AK4853,2)</f>
        <v/>
      </c>
      <c r="I4853" s="36" t="str">
        <f>LEFT('DETALLE DE CONEXIONES'!AK4853,3)</f>
        <v/>
      </c>
      <c r="J4853" s="36" t="str">
        <f>LEFT('DETALLE DE CONEXIONES'!M4853,3)</f>
        <v/>
      </c>
      <c r="K4853" s="36" t="str">
        <f>IF(LEN('DETALLE DE CONEXIONES'!M4853)&lt;12,(RIGHT('DETALLE DE CONEXIONES'!M4853,5)),(RIGHT('DETALLE DE CONEXIONES'!M4853,6)))</f>
        <v/>
      </c>
      <c r="L4853" s="36">
        <f>IF(C4853="Saliente Local",(IFERROR((LIMPIA(J4853,1)),0)),0)</f>
        <v>0</v>
      </c>
      <c r="M4853" s="36">
        <f>IF(C4853="Saliente Nacional",(IFERROR((LIMPIA(J4853,1)),0)),0)</f>
        <v>0</v>
      </c>
      <c r="N4853" s="36">
        <f>IF(C4853="Saliente Internacional",(IFERROR((LIMPIA(J4853,1)),0)),0)</f>
        <v>0</v>
      </c>
      <c r="O4853" s="36">
        <f>IF(C4853="Saliente Local",(IFERROR((LIMPIA(K4853,1)),0)),0)</f>
        <v>0</v>
      </c>
      <c r="P4853" s="36">
        <f>IF(C4853="Saliente Nacional",(IFERROR((LIMPIA(K4853,1)),0)),0)</f>
        <v>0</v>
      </c>
      <c r="Q4853" s="36">
        <f>IF(C4853="Saliente Internacional",(IFERROR((LIMPIA(K4853,1)),0)),0)</f>
        <v>0</v>
      </c>
      <c r="R4853" s="36">
        <f t="shared" si="226"/>
        <v>0</v>
      </c>
      <c r="S4853" s="36">
        <f t="shared" si="227"/>
        <v>0</v>
      </c>
    </row>
    <row r="4854" spans="1:19" x14ac:dyDescent="0.25">
      <c r="A4854" s="101">
        <f>'DETALLE DE CONEXIONES'!P4854</f>
        <v>0</v>
      </c>
      <c r="B4854" s="36">
        <f>'DETALLE DE CONEXIONES'!I4854</f>
        <v>0</v>
      </c>
      <c r="C4854" s="36">
        <f>'DETALLE DE CONEXIONES'!BB4854</f>
        <v>0</v>
      </c>
      <c r="D4854" s="36">
        <f>'DETALLE DE CONEXIONES'!E4854</f>
        <v>0</v>
      </c>
      <c r="E4854" s="36">
        <f t="shared" si="225"/>
        <v>1</v>
      </c>
      <c r="F4854" s="36">
        <f>IFERROR(LIMPIA('DETALLE DE CONEXIONES'!N4854,1),0)</f>
        <v>0</v>
      </c>
      <c r="G4854" s="36" t="str">
        <f>LEFT('DETALLE DE CONEXIONES'!BE4854,3)</f>
        <v/>
      </c>
      <c r="H4854" s="36" t="str">
        <f>RIGHT('DETALLE DE CONEXIONES'!AK4854,2)</f>
        <v/>
      </c>
      <c r="I4854" s="36" t="str">
        <f>LEFT('DETALLE DE CONEXIONES'!AK4854,3)</f>
        <v/>
      </c>
      <c r="J4854" s="36" t="str">
        <f>LEFT('DETALLE DE CONEXIONES'!M4854,3)</f>
        <v/>
      </c>
      <c r="K4854" s="36" t="str">
        <f>IF(LEN('DETALLE DE CONEXIONES'!M4854)&lt;12,(RIGHT('DETALLE DE CONEXIONES'!M4854,5)),(RIGHT('DETALLE DE CONEXIONES'!M4854,6)))</f>
        <v/>
      </c>
      <c r="L4854" s="36">
        <f>IF(C4854="Saliente Local",(IFERROR((LIMPIA(J4854,1)),0)),0)</f>
        <v>0</v>
      </c>
      <c r="M4854" s="36">
        <f>IF(C4854="Saliente Nacional",(IFERROR((LIMPIA(J4854,1)),0)),0)</f>
        <v>0</v>
      </c>
      <c r="N4854" s="36">
        <f>IF(C4854="Saliente Internacional",(IFERROR((LIMPIA(J4854,1)),0)),0)</f>
        <v>0</v>
      </c>
      <c r="O4854" s="36">
        <f>IF(C4854="Saliente Local",(IFERROR((LIMPIA(K4854,1)),0)),0)</f>
        <v>0</v>
      </c>
      <c r="P4854" s="36">
        <f>IF(C4854="Saliente Nacional",(IFERROR((LIMPIA(K4854,1)),0)),0)</f>
        <v>0</v>
      </c>
      <c r="Q4854" s="36">
        <f>IF(C4854="Saliente Internacional",(IFERROR((LIMPIA(K4854,1)),0)),0)</f>
        <v>0</v>
      </c>
      <c r="R4854" s="36">
        <f t="shared" si="226"/>
        <v>0</v>
      </c>
      <c r="S4854" s="36">
        <f t="shared" si="227"/>
        <v>0</v>
      </c>
    </row>
    <row r="4855" spans="1:19" x14ac:dyDescent="0.25">
      <c r="A4855" s="101">
        <f>'DETALLE DE CONEXIONES'!P4855</f>
        <v>0</v>
      </c>
      <c r="B4855" s="36">
        <f>'DETALLE DE CONEXIONES'!I4855</f>
        <v>0</v>
      </c>
      <c r="C4855" s="36">
        <f>'DETALLE DE CONEXIONES'!BB4855</f>
        <v>0</v>
      </c>
      <c r="D4855" s="36">
        <f>'DETALLE DE CONEXIONES'!E4855</f>
        <v>0</v>
      </c>
      <c r="E4855" s="36">
        <f t="shared" si="225"/>
        <v>1</v>
      </c>
      <c r="F4855" s="36">
        <f>IFERROR(LIMPIA('DETALLE DE CONEXIONES'!N4855,1),0)</f>
        <v>0</v>
      </c>
      <c r="G4855" s="36" t="str">
        <f>LEFT('DETALLE DE CONEXIONES'!BE4855,3)</f>
        <v/>
      </c>
      <c r="H4855" s="36" t="str">
        <f>RIGHT('DETALLE DE CONEXIONES'!AK4855,2)</f>
        <v/>
      </c>
      <c r="I4855" s="36" t="str">
        <f>LEFT('DETALLE DE CONEXIONES'!AK4855,3)</f>
        <v/>
      </c>
      <c r="J4855" s="36" t="str">
        <f>LEFT('DETALLE DE CONEXIONES'!M4855,3)</f>
        <v/>
      </c>
      <c r="K4855" s="36" t="str">
        <f>IF(LEN('DETALLE DE CONEXIONES'!M4855)&lt;12,(RIGHT('DETALLE DE CONEXIONES'!M4855,5)),(RIGHT('DETALLE DE CONEXIONES'!M4855,6)))</f>
        <v/>
      </c>
      <c r="L4855" s="36">
        <f>IF(C4855="Saliente Local",(IFERROR((LIMPIA(J4855,1)),0)),0)</f>
        <v>0</v>
      </c>
      <c r="M4855" s="36">
        <f>IF(C4855="Saliente Nacional",(IFERROR((LIMPIA(J4855,1)),0)),0)</f>
        <v>0</v>
      </c>
      <c r="N4855" s="36">
        <f>IF(C4855="Saliente Internacional",(IFERROR((LIMPIA(J4855,1)),0)),0)</f>
        <v>0</v>
      </c>
      <c r="O4855" s="36">
        <f>IF(C4855="Saliente Local",(IFERROR((LIMPIA(K4855,1)),0)),0)</f>
        <v>0</v>
      </c>
      <c r="P4855" s="36">
        <f>IF(C4855="Saliente Nacional",(IFERROR((LIMPIA(K4855,1)),0)),0)</f>
        <v>0</v>
      </c>
      <c r="Q4855" s="36">
        <f>IF(C4855="Saliente Internacional",(IFERROR((LIMPIA(K4855,1)),0)),0)</f>
        <v>0</v>
      </c>
      <c r="R4855" s="36">
        <f t="shared" si="226"/>
        <v>0</v>
      </c>
      <c r="S4855" s="36">
        <f t="shared" si="227"/>
        <v>0</v>
      </c>
    </row>
    <row r="4856" spans="1:19" x14ac:dyDescent="0.25">
      <c r="A4856" s="101">
        <f>'DETALLE DE CONEXIONES'!P4856</f>
        <v>0</v>
      </c>
      <c r="B4856" s="36">
        <f>'DETALLE DE CONEXIONES'!I4856</f>
        <v>0</v>
      </c>
      <c r="C4856" s="36">
        <f>'DETALLE DE CONEXIONES'!BB4856</f>
        <v>0</v>
      </c>
      <c r="D4856" s="36">
        <f>'DETALLE DE CONEXIONES'!E4856</f>
        <v>0</v>
      </c>
      <c r="E4856" s="36">
        <f t="shared" si="225"/>
        <v>1</v>
      </c>
      <c r="F4856" s="36">
        <f>IFERROR(LIMPIA('DETALLE DE CONEXIONES'!N4856,1),0)</f>
        <v>0</v>
      </c>
      <c r="G4856" s="36" t="str">
        <f>LEFT('DETALLE DE CONEXIONES'!BE4856,3)</f>
        <v/>
      </c>
      <c r="H4856" s="36" t="str">
        <f>RIGHT('DETALLE DE CONEXIONES'!AK4856,2)</f>
        <v/>
      </c>
      <c r="I4856" s="36" t="str">
        <f>LEFT('DETALLE DE CONEXIONES'!AK4856,3)</f>
        <v/>
      </c>
      <c r="J4856" s="36" t="str">
        <f>LEFT('DETALLE DE CONEXIONES'!M4856,3)</f>
        <v/>
      </c>
      <c r="K4856" s="36" t="str">
        <f>IF(LEN('DETALLE DE CONEXIONES'!M4856)&lt;12,(RIGHT('DETALLE DE CONEXIONES'!M4856,5)),(RIGHT('DETALLE DE CONEXIONES'!M4856,6)))</f>
        <v/>
      </c>
      <c r="L4856" s="36">
        <f>IF(C4856="Saliente Local",(IFERROR((LIMPIA(J4856,1)),0)),0)</f>
        <v>0</v>
      </c>
      <c r="M4856" s="36">
        <f>IF(C4856="Saliente Nacional",(IFERROR((LIMPIA(J4856,1)),0)),0)</f>
        <v>0</v>
      </c>
      <c r="N4856" s="36">
        <f>IF(C4856="Saliente Internacional",(IFERROR((LIMPIA(J4856,1)),0)),0)</f>
        <v>0</v>
      </c>
      <c r="O4856" s="36">
        <f>IF(C4856="Saliente Local",(IFERROR((LIMPIA(K4856,1)),0)),0)</f>
        <v>0</v>
      </c>
      <c r="P4856" s="36">
        <f>IF(C4856="Saliente Nacional",(IFERROR((LIMPIA(K4856,1)),0)),0)</f>
        <v>0</v>
      </c>
      <c r="Q4856" s="36">
        <f>IF(C4856="Saliente Internacional",(IFERROR((LIMPIA(K4856,1)),0)),0)</f>
        <v>0</v>
      </c>
      <c r="R4856" s="36">
        <f t="shared" si="226"/>
        <v>0</v>
      </c>
      <c r="S4856" s="36">
        <f t="shared" si="227"/>
        <v>0</v>
      </c>
    </row>
    <row r="4857" spans="1:19" x14ac:dyDescent="0.25">
      <c r="A4857" s="101">
        <f>'DETALLE DE CONEXIONES'!P4857</f>
        <v>0</v>
      </c>
      <c r="B4857" s="36">
        <f>'DETALLE DE CONEXIONES'!I4857</f>
        <v>0</v>
      </c>
      <c r="C4857" s="36">
        <f>'DETALLE DE CONEXIONES'!BB4857</f>
        <v>0</v>
      </c>
      <c r="D4857" s="36">
        <f>'DETALLE DE CONEXIONES'!E4857</f>
        <v>0</v>
      </c>
      <c r="E4857" s="36">
        <f t="shared" si="225"/>
        <v>1</v>
      </c>
      <c r="F4857" s="36">
        <f>IFERROR(LIMPIA('DETALLE DE CONEXIONES'!N4857,1),0)</f>
        <v>0</v>
      </c>
      <c r="G4857" s="36" t="str">
        <f>LEFT('DETALLE DE CONEXIONES'!BE4857,3)</f>
        <v/>
      </c>
      <c r="H4857" s="36" t="str">
        <f>RIGHT('DETALLE DE CONEXIONES'!AK4857,2)</f>
        <v/>
      </c>
      <c r="I4857" s="36" t="str">
        <f>LEFT('DETALLE DE CONEXIONES'!AK4857,3)</f>
        <v/>
      </c>
      <c r="J4857" s="36" t="str">
        <f>LEFT('DETALLE DE CONEXIONES'!M4857,3)</f>
        <v/>
      </c>
      <c r="K4857" s="36" t="str">
        <f>IF(LEN('DETALLE DE CONEXIONES'!M4857)&lt;12,(RIGHT('DETALLE DE CONEXIONES'!M4857,5)),(RIGHT('DETALLE DE CONEXIONES'!M4857,6)))</f>
        <v/>
      </c>
      <c r="L4857" s="36">
        <f>IF(C4857="Saliente Local",(IFERROR((LIMPIA(J4857,1)),0)),0)</f>
        <v>0</v>
      </c>
      <c r="M4857" s="36">
        <f>IF(C4857="Saliente Nacional",(IFERROR((LIMPIA(J4857,1)),0)),0)</f>
        <v>0</v>
      </c>
      <c r="N4857" s="36">
        <f>IF(C4857="Saliente Internacional",(IFERROR((LIMPIA(J4857,1)),0)),0)</f>
        <v>0</v>
      </c>
      <c r="O4857" s="36">
        <f>IF(C4857="Saliente Local",(IFERROR((LIMPIA(K4857,1)),0)),0)</f>
        <v>0</v>
      </c>
      <c r="P4857" s="36">
        <f>IF(C4857="Saliente Nacional",(IFERROR((LIMPIA(K4857,1)),0)),0)</f>
        <v>0</v>
      </c>
      <c r="Q4857" s="36">
        <f>IF(C4857="Saliente Internacional",(IFERROR((LIMPIA(K4857,1)),0)),0)</f>
        <v>0</v>
      </c>
      <c r="R4857" s="36">
        <f t="shared" si="226"/>
        <v>0</v>
      </c>
      <c r="S4857" s="36">
        <f t="shared" si="227"/>
        <v>0</v>
      </c>
    </row>
    <row r="4858" spans="1:19" x14ac:dyDescent="0.25">
      <c r="A4858" s="101">
        <f>'DETALLE DE CONEXIONES'!P4858</f>
        <v>0</v>
      </c>
      <c r="B4858" s="36">
        <f>'DETALLE DE CONEXIONES'!I4858</f>
        <v>0</v>
      </c>
      <c r="C4858" s="36">
        <f>'DETALLE DE CONEXIONES'!BB4858</f>
        <v>0</v>
      </c>
      <c r="D4858" s="36">
        <f>'DETALLE DE CONEXIONES'!E4858</f>
        <v>0</v>
      </c>
      <c r="E4858" s="36">
        <f t="shared" si="225"/>
        <v>1</v>
      </c>
      <c r="F4858" s="36">
        <f>IFERROR(LIMPIA('DETALLE DE CONEXIONES'!N4858,1),0)</f>
        <v>0</v>
      </c>
      <c r="G4858" s="36" t="str">
        <f>LEFT('DETALLE DE CONEXIONES'!BE4858,3)</f>
        <v/>
      </c>
      <c r="H4858" s="36" t="str">
        <f>RIGHT('DETALLE DE CONEXIONES'!AK4858,2)</f>
        <v/>
      </c>
      <c r="I4858" s="36" t="str">
        <f>LEFT('DETALLE DE CONEXIONES'!AK4858,3)</f>
        <v/>
      </c>
      <c r="J4858" s="36" t="str">
        <f>LEFT('DETALLE DE CONEXIONES'!M4858,3)</f>
        <v/>
      </c>
      <c r="K4858" s="36" t="str">
        <f>IF(LEN('DETALLE DE CONEXIONES'!M4858)&lt;12,(RIGHT('DETALLE DE CONEXIONES'!M4858,5)),(RIGHT('DETALLE DE CONEXIONES'!M4858,6)))</f>
        <v/>
      </c>
      <c r="L4858" s="36">
        <f>IF(C4858="Saliente Local",(IFERROR((LIMPIA(J4858,1)),0)),0)</f>
        <v>0</v>
      </c>
      <c r="M4858" s="36">
        <f>IF(C4858="Saliente Nacional",(IFERROR((LIMPIA(J4858,1)),0)),0)</f>
        <v>0</v>
      </c>
      <c r="N4858" s="36">
        <f>IF(C4858="Saliente Internacional",(IFERROR((LIMPIA(J4858,1)),0)),0)</f>
        <v>0</v>
      </c>
      <c r="O4858" s="36">
        <f>IF(C4858="Saliente Local",(IFERROR((LIMPIA(K4858,1)),0)),0)</f>
        <v>0</v>
      </c>
      <c r="P4858" s="36">
        <f>IF(C4858="Saliente Nacional",(IFERROR((LIMPIA(K4858,1)),0)),0)</f>
        <v>0</v>
      </c>
      <c r="Q4858" s="36">
        <f>IF(C4858="Saliente Internacional",(IFERROR((LIMPIA(K4858,1)),0)),0)</f>
        <v>0</v>
      </c>
      <c r="R4858" s="36">
        <f t="shared" si="226"/>
        <v>0</v>
      </c>
      <c r="S4858" s="36">
        <f t="shared" si="227"/>
        <v>0</v>
      </c>
    </row>
    <row r="4859" spans="1:19" x14ac:dyDescent="0.25">
      <c r="A4859" s="101">
        <f>'DETALLE DE CONEXIONES'!P4859</f>
        <v>0</v>
      </c>
      <c r="B4859" s="36">
        <f>'DETALLE DE CONEXIONES'!I4859</f>
        <v>0</v>
      </c>
      <c r="C4859" s="36">
        <f>'DETALLE DE CONEXIONES'!BB4859</f>
        <v>0</v>
      </c>
      <c r="D4859" s="36">
        <f>'DETALLE DE CONEXIONES'!E4859</f>
        <v>0</v>
      </c>
      <c r="E4859" s="36">
        <f t="shared" si="225"/>
        <v>1</v>
      </c>
      <c r="F4859" s="36">
        <f>IFERROR(LIMPIA('DETALLE DE CONEXIONES'!N4859,1),0)</f>
        <v>0</v>
      </c>
      <c r="G4859" s="36" t="str">
        <f>LEFT('DETALLE DE CONEXIONES'!BE4859,3)</f>
        <v/>
      </c>
      <c r="H4859" s="36" t="str">
        <f>RIGHT('DETALLE DE CONEXIONES'!AK4859,2)</f>
        <v/>
      </c>
      <c r="I4859" s="36" t="str">
        <f>LEFT('DETALLE DE CONEXIONES'!AK4859,3)</f>
        <v/>
      </c>
      <c r="J4859" s="36" t="str">
        <f>LEFT('DETALLE DE CONEXIONES'!M4859,3)</f>
        <v/>
      </c>
      <c r="K4859" s="36" t="str">
        <f>IF(LEN('DETALLE DE CONEXIONES'!M4859)&lt;12,(RIGHT('DETALLE DE CONEXIONES'!M4859,5)),(RIGHT('DETALLE DE CONEXIONES'!M4859,6)))</f>
        <v/>
      </c>
      <c r="L4859" s="36">
        <f>IF(C4859="Saliente Local",(IFERROR((LIMPIA(J4859,1)),0)),0)</f>
        <v>0</v>
      </c>
      <c r="M4859" s="36">
        <f>IF(C4859="Saliente Nacional",(IFERROR((LIMPIA(J4859,1)),0)),0)</f>
        <v>0</v>
      </c>
      <c r="N4859" s="36">
        <f>IF(C4859="Saliente Internacional",(IFERROR((LIMPIA(J4859,1)),0)),0)</f>
        <v>0</v>
      </c>
      <c r="O4859" s="36">
        <f>IF(C4859="Saliente Local",(IFERROR((LIMPIA(K4859,1)),0)),0)</f>
        <v>0</v>
      </c>
      <c r="P4859" s="36">
        <f>IF(C4859="Saliente Nacional",(IFERROR((LIMPIA(K4859,1)),0)),0)</f>
        <v>0</v>
      </c>
      <c r="Q4859" s="36">
        <f>IF(C4859="Saliente Internacional",(IFERROR((LIMPIA(K4859,1)),0)),0)</f>
        <v>0</v>
      </c>
      <c r="R4859" s="36">
        <f t="shared" si="226"/>
        <v>0</v>
      </c>
      <c r="S4859" s="36">
        <f t="shared" si="227"/>
        <v>0</v>
      </c>
    </row>
    <row r="4860" spans="1:19" x14ac:dyDescent="0.25">
      <c r="A4860" s="101">
        <f>'DETALLE DE CONEXIONES'!P4860</f>
        <v>0</v>
      </c>
      <c r="B4860" s="36">
        <f>'DETALLE DE CONEXIONES'!I4860</f>
        <v>0</v>
      </c>
      <c r="C4860" s="36">
        <f>'DETALLE DE CONEXIONES'!BB4860</f>
        <v>0</v>
      </c>
      <c r="D4860" s="36">
        <f>'DETALLE DE CONEXIONES'!E4860</f>
        <v>0</v>
      </c>
      <c r="E4860" s="36">
        <f t="shared" si="225"/>
        <v>1</v>
      </c>
      <c r="F4860" s="36">
        <f>IFERROR(LIMPIA('DETALLE DE CONEXIONES'!N4860,1),0)</f>
        <v>0</v>
      </c>
      <c r="G4860" s="36" t="str">
        <f>LEFT('DETALLE DE CONEXIONES'!BE4860,3)</f>
        <v/>
      </c>
      <c r="H4860" s="36" t="str">
        <f>RIGHT('DETALLE DE CONEXIONES'!AK4860,2)</f>
        <v/>
      </c>
      <c r="I4860" s="36" t="str">
        <f>LEFT('DETALLE DE CONEXIONES'!AK4860,3)</f>
        <v/>
      </c>
      <c r="J4860" s="36" t="str">
        <f>LEFT('DETALLE DE CONEXIONES'!M4860,3)</f>
        <v/>
      </c>
      <c r="K4860" s="36" t="str">
        <f>IF(LEN('DETALLE DE CONEXIONES'!M4860)&lt;12,(RIGHT('DETALLE DE CONEXIONES'!M4860,5)),(RIGHT('DETALLE DE CONEXIONES'!M4860,6)))</f>
        <v/>
      </c>
      <c r="L4860" s="36">
        <f>IF(C4860="Saliente Local",(IFERROR((LIMPIA(J4860,1)),0)),0)</f>
        <v>0</v>
      </c>
      <c r="M4860" s="36">
        <f>IF(C4860="Saliente Nacional",(IFERROR((LIMPIA(J4860,1)),0)),0)</f>
        <v>0</v>
      </c>
      <c r="N4860" s="36">
        <f>IF(C4860="Saliente Internacional",(IFERROR((LIMPIA(J4860,1)),0)),0)</f>
        <v>0</v>
      </c>
      <c r="O4860" s="36">
        <f>IF(C4860="Saliente Local",(IFERROR((LIMPIA(K4860,1)),0)),0)</f>
        <v>0</v>
      </c>
      <c r="P4860" s="36">
        <f>IF(C4860="Saliente Nacional",(IFERROR((LIMPIA(K4860,1)),0)),0)</f>
        <v>0</v>
      </c>
      <c r="Q4860" s="36">
        <f>IF(C4860="Saliente Internacional",(IFERROR((LIMPIA(K4860,1)),0)),0)</f>
        <v>0</v>
      </c>
      <c r="R4860" s="36">
        <f t="shared" si="226"/>
        <v>0</v>
      </c>
      <c r="S4860" s="36">
        <f t="shared" si="227"/>
        <v>0</v>
      </c>
    </row>
    <row r="4861" spans="1:19" x14ac:dyDescent="0.25">
      <c r="A4861" s="101">
        <f>'DETALLE DE CONEXIONES'!P4861</f>
        <v>0</v>
      </c>
      <c r="B4861" s="36">
        <f>'DETALLE DE CONEXIONES'!I4861</f>
        <v>0</v>
      </c>
      <c r="C4861" s="36">
        <f>'DETALLE DE CONEXIONES'!BB4861</f>
        <v>0</v>
      </c>
      <c r="D4861" s="36">
        <f>'DETALLE DE CONEXIONES'!E4861</f>
        <v>0</v>
      </c>
      <c r="E4861" s="36">
        <f t="shared" si="225"/>
        <v>1</v>
      </c>
      <c r="F4861" s="36">
        <f>IFERROR(LIMPIA('DETALLE DE CONEXIONES'!N4861,1),0)</f>
        <v>0</v>
      </c>
      <c r="G4861" s="36" t="str">
        <f>LEFT('DETALLE DE CONEXIONES'!BE4861,3)</f>
        <v/>
      </c>
      <c r="H4861" s="36" t="str">
        <f>RIGHT('DETALLE DE CONEXIONES'!AK4861,2)</f>
        <v/>
      </c>
      <c r="I4861" s="36" t="str">
        <f>LEFT('DETALLE DE CONEXIONES'!AK4861,3)</f>
        <v/>
      </c>
      <c r="J4861" s="36" t="str">
        <f>LEFT('DETALLE DE CONEXIONES'!M4861,3)</f>
        <v/>
      </c>
      <c r="K4861" s="36" t="str">
        <f>IF(LEN('DETALLE DE CONEXIONES'!M4861)&lt;12,(RIGHT('DETALLE DE CONEXIONES'!M4861,5)),(RIGHT('DETALLE DE CONEXIONES'!M4861,6)))</f>
        <v/>
      </c>
      <c r="L4861" s="36">
        <f>IF(C4861="Saliente Local",(IFERROR((LIMPIA(J4861,1)),0)),0)</f>
        <v>0</v>
      </c>
      <c r="M4861" s="36">
        <f>IF(C4861="Saliente Nacional",(IFERROR((LIMPIA(J4861,1)),0)),0)</f>
        <v>0</v>
      </c>
      <c r="N4861" s="36">
        <f>IF(C4861="Saliente Internacional",(IFERROR((LIMPIA(J4861,1)),0)),0)</f>
        <v>0</v>
      </c>
      <c r="O4861" s="36">
        <f>IF(C4861="Saliente Local",(IFERROR((LIMPIA(K4861,1)),0)),0)</f>
        <v>0</v>
      </c>
      <c r="P4861" s="36">
        <f>IF(C4861="Saliente Nacional",(IFERROR((LIMPIA(K4861,1)),0)),0)</f>
        <v>0</v>
      </c>
      <c r="Q4861" s="36">
        <f>IF(C4861="Saliente Internacional",(IFERROR((LIMPIA(K4861,1)),0)),0)</f>
        <v>0</v>
      </c>
      <c r="R4861" s="36">
        <f t="shared" si="226"/>
        <v>0</v>
      </c>
      <c r="S4861" s="36">
        <f t="shared" si="227"/>
        <v>0</v>
      </c>
    </row>
    <row r="4862" spans="1:19" x14ac:dyDescent="0.25">
      <c r="A4862" s="101">
        <f>'DETALLE DE CONEXIONES'!P4862</f>
        <v>0</v>
      </c>
      <c r="B4862" s="36">
        <f>'DETALLE DE CONEXIONES'!I4862</f>
        <v>0</v>
      </c>
      <c r="C4862" s="36">
        <f>'DETALLE DE CONEXIONES'!BB4862</f>
        <v>0</v>
      </c>
      <c r="D4862" s="36">
        <f>'DETALLE DE CONEXIONES'!E4862</f>
        <v>0</v>
      </c>
      <c r="E4862" s="36">
        <f t="shared" si="225"/>
        <v>1</v>
      </c>
      <c r="F4862" s="36">
        <f>IFERROR(LIMPIA('DETALLE DE CONEXIONES'!N4862,1),0)</f>
        <v>0</v>
      </c>
      <c r="G4862" s="36" t="str">
        <f>LEFT('DETALLE DE CONEXIONES'!BE4862,3)</f>
        <v/>
      </c>
      <c r="H4862" s="36" t="str">
        <f>RIGHT('DETALLE DE CONEXIONES'!AK4862,2)</f>
        <v/>
      </c>
      <c r="I4862" s="36" t="str">
        <f>LEFT('DETALLE DE CONEXIONES'!AK4862,3)</f>
        <v/>
      </c>
      <c r="J4862" s="36" t="str">
        <f>LEFT('DETALLE DE CONEXIONES'!M4862,3)</f>
        <v/>
      </c>
      <c r="K4862" s="36" t="str">
        <f>IF(LEN('DETALLE DE CONEXIONES'!M4862)&lt;12,(RIGHT('DETALLE DE CONEXIONES'!M4862,5)),(RIGHT('DETALLE DE CONEXIONES'!M4862,6)))</f>
        <v/>
      </c>
      <c r="L4862" s="36">
        <f>IF(C4862="Saliente Local",(IFERROR((LIMPIA(J4862,1)),0)),0)</f>
        <v>0</v>
      </c>
      <c r="M4862" s="36">
        <f>IF(C4862="Saliente Nacional",(IFERROR((LIMPIA(J4862,1)),0)),0)</f>
        <v>0</v>
      </c>
      <c r="N4862" s="36">
        <f>IF(C4862="Saliente Internacional",(IFERROR((LIMPIA(J4862,1)),0)),0)</f>
        <v>0</v>
      </c>
      <c r="O4862" s="36">
        <f>IF(C4862="Saliente Local",(IFERROR((LIMPIA(K4862,1)),0)),0)</f>
        <v>0</v>
      </c>
      <c r="P4862" s="36">
        <f>IF(C4862="Saliente Nacional",(IFERROR((LIMPIA(K4862,1)),0)),0)</f>
        <v>0</v>
      </c>
      <c r="Q4862" s="36">
        <f>IF(C4862="Saliente Internacional",(IFERROR((LIMPIA(K4862,1)),0)),0)</f>
        <v>0</v>
      </c>
      <c r="R4862" s="36">
        <f t="shared" si="226"/>
        <v>0</v>
      </c>
      <c r="S4862" s="36">
        <f t="shared" si="227"/>
        <v>0</v>
      </c>
    </row>
    <row r="4863" spans="1:19" x14ac:dyDescent="0.25">
      <c r="A4863" s="101">
        <f>'DETALLE DE CONEXIONES'!P4863</f>
        <v>0</v>
      </c>
      <c r="B4863" s="36">
        <f>'DETALLE DE CONEXIONES'!I4863</f>
        <v>0</v>
      </c>
      <c r="C4863" s="36">
        <f>'DETALLE DE CONEXIONES'!BB4863</f>
        <v>0</v>
      </c>
      <c r="D4863" s="36">
        <f>'DETALLE DE CONEXIONES'!E4863</f>
        <v>0</v>
      </c>
      <c r="E4863" s="36">
        <f t="shared" si="225"/>
        <v>1</v>
      </c>
      <c r="F4863" s="36">
        <f>IFERROR(LIMPIA('DETALLE DE CONEXIONES'!N4863,1),0)</f>
        <v>0</v>
      </c>
      <c r="G4863" s="36" t="str">
        <f>LEFT('DETALLE DE CONEXIONES'!BE4863,3)</f>
        <v/>
      </c>
      <c r="H4863" s="36" t="str">
        <f>RIGHT('DETALLE DE CONEXIONES'!AK4863,2)</f>
        <v/>
      </c>
      <c r="I4863" s="36" t="str">
        <f>LEFT('DETALLE DE CONEXIONES'!AK4863,3)</f>
        <v/>
      </c>
      <c r="J4863" s="36" t="str">
        <f>LEFT('DETALLE DE CONEXIONES'!M4863,3)</f>
        <v/>
      </c>
      <c r="K4863" s="36" t="str">
        <f>IF(LEN('DETALLE DE CONEXIONES'!M4863)&lt;12,(RIGHT('DETALLE DE CONEXIONES'!M4863,5)),(RIGHT('DETALLE DE CONEXIONES'!M4863,6)))</f>
        <v/>
      </c>
      <c r="L4863" s="36">
        <f>IF(C4863="Saliente Local",(IFERROR((LIMPIA(J4863,1)),0)),0)</f>
        <v>0</v>
      </c>
      <c r="M4863" s="36">
        <f>IF(C4863="Saliente Nacional",(IFERROR((LIMPIA(J4863,1)),0)),0)</f>
        <v>0</v>
      </c>
      <c r="N4863" s="36">
        <f>IF(C4863="Saliente Internacional",(IFERROR((LIMPIA(J4863,1)),0)),0)</f>
        <v>0</v>
      </c>
      <c r="O4863" s="36">
        <f>IF(C4863="Saliente Local",(IFERROR((LIMPIA(K4863,1)),0)),0)</f>
        <v>0</v>
      </c>
      <c r="P4863" s="36">
        <f>IF(C4863="Saliente Nacional",(IFERROR((LIMPIA(K4863,1)),0)),0)</f>
        <v>0</v>
      </c>
      <c r="Q4863" s="36">
        <f>IF(C4863="Saliente Internacional",(IFERROR((LIMPIA(K4863,1)),0)),0)</f>
        <v>0</v>
      </c>
      <c r="R4863" s="36">
        <f t="shared" si="226"/>
        <v>0</v>
      </c>
      <c r="S4863" s="36">
        <f t="shared" si="227"/>
        <v>0</v>
      </c>
    </row>
    <row r="4864" spans="1:19" x14ac:dyDescent="0.25">
      <c r="A4864" s="101">
        <f>'DETALLE DE CONEXIONES'!P4864</f>
        <v>0</v>
      </c>
      <c r="B4864" s="36">
        <f>'DETALLE DE CONEXIONES'!I4864</f>
        <v>0</v>
      </c>
      <c r="C4864" s="36">
        <f>'DETALLE DE CONEXIONES'!BB4864</f>
        <v>0</v>
      </c>
      <c r="D4864" s="36">
        <f>'DETALLE DE CONEXIONES'!E4864</f>
        <v>0</v>
      </c>
      <c r="E4864" s="36">
        <f t="shared" si="225"/>
        <v>1</v>
      </c>
      <c r="F4864" s="36">
        <f>IFERROR(LIMPIA('DETALLE DE CONEXIONES'!N4864,1),0)</f>
        <v>0</v>
      </c>
      <c r="G4864" s="36" t="str">
        <f>LEFT('DETALLE DE CONEXIONES'!BE4864,3)</f>
        <v/>
      </c>
      <c r="H4864" s="36" t="str">
        <f>RIGHT('DETALLE DE CONEXIONES'!AK4864,2)</f>
        <v/>
      </c>
      <c r="I4864" s="36" t="str">
        <f>LEFT('DETALLE DE CONEXIONES'!AK4864,3)</f>
        <v/>
      </c>
      <c r="J4864" s="36" t="str">
        <f>LEFT('DETALLE DE CONEXIONES'!M4864,3)</f>
        <v/>
      </c>
      <c r="K4864" s="36" t="str">
        <f>IF(LEN('DETALLE DE CONEXIONES'!M4864)&lt;12,(RIGHT('DETALLE DE CONEXIONES'!M4864,5)),(RIGHT('DETALLE DE CONEXIONES'!M4864,6)))</f>
        <v/>
      </c>
      <c r="L4864" s="36">
        <f>IF(C4864="Saliente Local",(IFERROR((LIMPIA(J4864,1)),0)),0)</f>
        <v>0</v>
      </c>
      <c r="M4864" s="36">
        <f>IF(C4864="Saliente Nacional",(IFERROR((LIMPIA(J4864,1)),0)),0)</f>
        <v>0</v>
      </c>
      <c r="N4864" s="36">
        <f>IF(C4864="Saliente Internacional",(IFERROR((LIMPIA(J4864,1)),0)),0)</f>
        <v>0</v>
      </c>
      <c r="O4864" s="36">
        <f>IF(C4864="Saliente Local",(IFERROR((LIMPIA(K4864,1)),0)),0)</f>
        <v>0</v>
      </c>
      <c r="P4864" s="36">
        <f>IF(C4864="Saliente Nacional",(IFERROR((LIMPIA(K4864,1)),0)),0)</f>
        <v>0</v>
      </c>
      <c r="Q4864" s="36">
        <f>IF(C4864="Saliente Internacional",(IFERROR((LIMPIA(K4864,1)),0)),0)</f>
        <v>0</v>
      </c>
      <c r="R4864" s="36">
        <f t="shared" si="226"/>
        <v>0</v>
      </c>
      <c r="S4864" s="36">
        <f t="shared" si="227"/>
        <v>0</v>
      </c>
    </row>
    <row r="4865" spans="1:19" x14ac:dyDescent="0.25">
      <c r="A4865" s="101">
        <f>'DETALLE DE CONEXIONES'!P4865</f>
        <v>0</v>
      </c>
      <c r="B4865" s="36">
        <f>'DETALLE DE CONEXIONES'!I4865</f>
        <v>0</v>
      </c>
      <c r="C4865" s="36">
        <f>'DETALLE DE CONEXIONES'!BB4865</f>
        <v>0</v>
      </c>
      <c r="D4865" s="36">
        <f>'DETALLE DE CONEXIONES'!E4865</f>
        <v>0</v>
      </c>
      <c r="E4865" s="36">
        <f t="shared" si="225"/>
        <v>1</v>
      </c>
      <c r="F4865" s="36">
        <f>IFERROR(LIMPIA('DETALLE DE CONEXIONES'!N4865,1),0)</f>
        <v>0</v>
      </c>
      <c r="G4865" s="36" t="str">
        <f>LEFT('DETALLE DE CONEXIONES'!BE4865,3)</f>
        <v/>
      </c>
      <c r="H4865" s="36" t="str">
        <f>RIGHT('DETALLE DE CONEXIONES'!AK4865,2)</f>
        <v/>
      </c>
      <c r="I4865" s="36" t="str">
        <f>LEFT('DETALLE DE CONEXIONES'!AK4865,3)</f>
        <v/>
      </c>
      <c r="J4865" s="36" t="str">
        <f>LEFT('DETALLE DE CONEXIONES'!M4865,3)</f>
        <v/>
      </c>
      <c r="K4865" s="36" t="str">
        <f>IF(LEN('DETALLE DE CONEXIONES'!M4865)&lt;12,(RIGHT('DETALLE DE CONEXIONES'!M4865,5)),(RIGHT('DETALLE DE CONEXIONES'!M4865,6)))</f>
        <v/>
      </c>
      <c r="L4865" s="36">
        <f>IF(C4865="Saliente Local",(IFERROR((LIMPIA(J4865,1)),0)),0)</f>
        <v>0</v>
      </c>
      <c r="M4865" s="36">
        <f>IF(C4865="Saliente Nacional",(IFERROR((LIMPIA(J4865,1)),0)),0)</f>
        <v>0</v>
      </c>
      <c r="N4865" s="36">
        <f>IF(C4865="Saliente Internacional",(IFERROR((LIMPIA(J4865,1)),0)),0)</f>
        <v>0</v>
      </c>
      <c r="O4865" s="36">
        <f>IF(C4865="Saliente Local",(IFERROR((LIMPIA(K4865,1)),0)),0)</f>
        <v>0</v>
      </c>
      <c r="P4865" s="36">
        <f>IF(C4865="Saliente Nacional",(IFERROR((LIMPIA(K4865,1)),0)),0)</f>
        <v>0</v>
      </c>
      <c r="Q4865" s="36">
        <f>IF(C4865="Saliente Internacional",(IFERROR((LIMPIA(K4865,1)),0)),0)</f>
        <v>0</v>
      </c>
      <c r="R4865" s="36">
        <f t="shared" si="226"/>
        <v>0</v>
      </c>
      <c r="S4865" s="36">
        <f t="shared" si="227"/>
        <v>0</v>
      </c>
    </row>
    <row r="4866" spans="1:19" x14ac:dyDescent="0.25">
      <c r="A4866" s="101">
        <f>'DETALLE DE CONEXIONES'!P4866</f>
        <v>0</v>
      </c>
      <c r="B4866" s="36">
        <f>'DETALLE DE CONEXIONES'!I4866</f>
        <v>0</v>
      </c>
      <c r="C4866" s="36">
        <f>'DETALLE DE CONEXIONES'!BB4866</f>
        <v>0</v>
      </c>
      <c r="D4866" s="36">
        <f>'DETALLE DE CONEXIONES'!E4866</f>
        <v>0</v>
      </c>
      <c r="E4866" s="36">
        <f t="shared" si="225"/>
        <v>1</v>
      </c>
      <c r="F4866" s="36">
        <f>IFERROR(LIMPIA('DETALLE DE CONEXIONES'!N4866,1),0)</f>
        <v>0</v>
      </c>
      <c r="G4866" s="36" t="str">
        <f>LEFT('DETALLE DE CONEXIONES'!BE4866,3)</f>
        <v/>
      </c>
      <c r="H4866" s="36" t="str">
        <f>RIGHT('DETALLE DE CONEXIONES'!AK4866,2)</f>
        <v/>
      </c>
      <c r="I4866" s="36" t="str">
        <f>LEFT('DETALLE DE CONEXIONES'!AK4866,3)</f>
        <v/>
      </c>
      <c r="J4866" s="36" t="str">
        <f>LEFT('DETALLE DE CONEXIONES'!M4866,3)</f>
        <v/>
      </c>
      <c r="K4866" s="36" t="str">
        <f>IF(LEN('DETALLE DE CONEXIONES'!M4866)&lt;12,(RIGHT('DETALLE DE CONEXIONES'!M4866,5)),(RIGHT('DETALLE DE CONEXIONES'!M4866,6)))</f>
        <v/>
      </c>
      <c r="L4866" s="36">
        <f>IF(C4866="Saliente Local",(IFERROR((LIMPIA(J4866,1)),0)),0)</f>
        <v>0</v>
      </c>
      <c r="M4866" s="36">
        <f>IF(C4866="Saliente Nacional",(IFERROR((LIMPIA(J4866,1)),0)),0)</f>
        <v>0</v>
      </c>
      <c r="N4866" s="36">
        <f>IF(C4866="Saliente Internacional",(IFERROR((LIMPIA(J4866,1)),0)),0)</f>
        <v>0</v>
      </c>
      <c r="O4866" s="36">
        <f>IF(C4866="Saliente Local",(IFERROR((LIMPIA(K4866,1)),0)),0)</f>
        <v>0</v>
      </c>
      <c r="P4866" s="36">
        <f>IF(C4866="Saliente Nacional",(IFERROR((LIMPIA(K4866,1)),0)),0)</f>
        <v>0</v>
      </c>
      <c r="Q4866" s="36">
        <f>IF(C4866="Saliente Internacional",(IFERROR((LIMPIA(K4866,1)),0)),0)</f>
        <v>0</v>
      </c>
      <c r="R4866" s="36">
        <f t="shared" si="226"/>
        <v>0</v>
      </c>
      <c r="S4866" s="36">
        <f t="shared" si="227"/>
        <v>0</v>
      </c>
    </row>
    <row r="4867" spans="1:19" x14ac:dyDescent="0.25">
      <c r="A4867" s="101">
        <f>'DETALLE DE CONEXIONES'!P4867</f>
        <v>0</v>
      </c>
      <c r="B4867" s="36">
        <f>'DETALLE DE CONEXIONES'!I4867</f>
        <v>0</v>
      </c>
      <c r="C4867" s="36">
        <f>'DETALLE DE CONEXIONES'!BB4867</f>
        <v>0</v>
      </c>
      <c r="D4867" s="36">
        <f>'DETALLE DE CONEXIONES'!E4867</f>
        <v>0</v>
      </c>
      <c r="E4867" s="36">
        <f t="shared" ref="E4867:E4930" si="228">LEN(D4867)</f>
        <v>1</v>
      </c>
      <c r="F4867" s="36">
        <f>IFERROR(LIMPIA('DETALLE DE CONEXIONES'!N4867,1),0)</f>
        <v>0</v>
      </c>
      <c r="G4867" s="36" t="str">
        <f>LEFT('DETALLE DE CONEXIONES'!BE4867,3)</f>
        <v/>
      </c>
      <c r="H4867" s="36" t="str">
        <f>RIGHT('DETALLE DE CONEXIONES'!AK4867,2)</f>
        <v/>
      </c>
      <c r="I4867" s="36" t="str">
        <f>LEFT('DETALLE DE CONEXIONES'!AK4867,3)</f>
        <v/>
      </c>
      <c r="J4867" s="36" t="str">
        <f>LEFT('DETALLE DE CONEXIONES'!M4867,3)</f>
        <v/>
      </c>
      <c r="K4867" s="36" t="str">
        <f>IF(LEN('DETALLE DE CONEXIONES'!M4867)&lt;12,(RIGHT('DETALLE DE CONEXIONES'!M4867,5)),(RIGHT('DETALLE DE CONEXIONES'!M4867,6)))</f>
        <v/>
      </c>
      <c r="L4867" s="36">
        <f>IF(C4867="Saliente Local",(IFERROR((LIMPIA(J4867,1)),0)),0)</f>
        <v>0</v>
      </c>
      <c r="M4867" s="36">
        <f>IF(C4867="Saliente Nacional",(IFERROR((LIMPIA(J4867,1)),0)),0)</f>
        <v>0</v>
      </c>
      <c r="N4867" s="36">
        <f>IF(C4867="Saliente Internacional",(IFERROR((LIMPIA(J4867,1)),0)),0)</f>
        <v>0</v>
      </c>
      <c r="O4867" s="36">
        <f>IF(C4867="Saliente Local",(IFERROR((LIMPIA(K4867,1)),0)),0)</f>
        <v>0</v>
      </c>
      <c r="P4867" s="36">
        <f>IF(C4867="Saliente Nacional",(IFERROR((LIMPIA(K4867,1)),0)),0)</f>
        <v>0</v>
      </c>
      <c r="Q4867" s="36">
        <f>IF(C4867="Saliente Internacional",(IFERROR((LIMPIA(K4867,1)),0)),0)</f>
        <v>0</v>
      </c>
      <c r="R4867" s="36">
        <f t="shared" ref="R4867:R4930" si="229">IF(SUM(O4867:P4867)&gt;0,(L4867+M4867+1),(L4867+M4867))</f>
        <v>0</v>
      </c>
      <c r="S4867" s="36">
        <f t="shared" ref="S4867:S4930" si="230">IF(Q4867&gt;0,N4867+1,N4867)</f>
        <v>0</v>
      </c>
    </row>
    <row r="4868" spans="1:19" x14ac:dyDescent="0.25">
      <c r="A4868" s="101">
        <f>'DETALLE DE CONEXIONES'!P4868</f>
        <v>0</v>
      </c>
      <c r="B4868" s="36">
        <f>'DETALLE DE CONEXIONES'!I4868</f>
        <v>0</v>
      </c>
      <c r="C4868" s="36">
        <f>'DETALLE DE CONEXIONES'!BB4868</f>
        <v>0</v>
      </c>
      <c r="D4868" s="36">
        <f>'DETALLE DE CONEXIONES'!E4868</f>
        <v>0</v>
      </c>
      <c r="E4868" s="36">
        <f t="shared" si="228"/>
        <v>1</v>
      </c>
      <c r="F4868" s="36">
        <f>IFERROR(LIMPIA('DETALLE DE CONEXIONES'!N4868,1),0)</f>
        <v>0</v>
      </c>
      <c r="G4868" s="36" t="str">
        <f>LEFT('DETALLE DE CONEXIONES'!BE4868,3)</f>
        <v/>
      </c>
      <c r="H4868" s="36" t="str">
        <f>RIGHT('DETALLE DE CONEXIONES'!AK4868,2)</f>
        <v/>
      </c>
      <c r="I4868" s="36" t="str">
        <f>LEFT('DETALLE DE CONEXIONES'!AK4868,3)</f>
        <v/>
      </c>
      <c r="J4868" s="36" t="str">
        <f>LEFT('DETALLE DE CONEXIONES'!M4868,3)</f>
        <v/>
      </c>
      <c r="K4868" s="36" t="str">
        <f>IF(LEN('DETALLE DE CONEXIONES'!M4868)&lt;12,(RIGHT('DETALLE DE CONEXIONES'!M4868,5)),(RIGHT('DETALLE DE CONEXIONES'!M4868,6)))</f>
        <v/>
      </c>
      <c r="L4868" s="36">
        <f>IF(C4868="Saliente Local",(IFERROR((LIMPIA(J4868,1)),0)),0)</f>
        <v>0</v>
      </c>
      <c r="M4868" s="36">
        <f>IF(C4868="Saliente Nacional",(IFERROR((LIMPIA(J4868,1)),0)),0)</f>
        <v>0</v>
      </c>
      <c r="N4868" s="36">
        <f>IF(C4868="Saliente Internacional",(IFERROR((LIMPIA(J4868,1)),0)),0)</f>
        <v>0</v>
      </c>
      <c r="O4868" s="36">
        <f>IF(C4868="Saliente Local",(IFERROR((LIMPIA(K4868,1)),0)),0)</f>
        <v>0</v>
      </c>
      <c r="P4868" s="36">
        <f>IF(C4868="Saliente Nacional",(IFERROR((LIMPIA(K4868,1)),0)),0)</f>
        <v>0</v>
      </c>
      <c r="Q4868" s="36">
        <f>IF(C4868="Saliente Internacional",(IFERROR((LIMPIA(K4868,1)),0)),0)</f>
        <v>0</v>
      </c>
      <c r="R4868" s="36">
        <f t="shared" si="229"/>
        <v>0</v>
      </c>
      <c r="S4868" s="36">
        <f t="shared" si="230"/>
        <v>0</v>
      </c>
    </row>
    <row r="4869" spans="1:19" x14ac:dyDescent="0.25">
      <c r="A4869" s="101">
        <f>'DETALLE DE CONEXIONES'!P4869</f>
        <v>0</v>
      </c>
      <c r="B4869" s="36">
        <f>'DETALLE DE CONEXIONES'!I4869</f>
        <v>0</v>
      </c>
      <c r="C4869" s="36">
        <f>'DETALLE DE CONEXIONES'!BB4869</f>
        <v>0</v>
      </c>
      <c r="D4869" s="36">
        <f>'DETALLE DE CONEXIONES'!E4869</f>
        <v>0</v>
      </c>
      <c r="E4869" s="36">
        <f t="shared" si="228"/>
        <v>1</v>
      </c>
      <c r="F4869" s="36">
        <f>IFERROR(LIMPIA('DETALLE DE CONEXIONES'!N4869,1),0)</f>
        <v>0</v>
      </c>
      <c r="G4869" s="36" t="str">
        <f>LEFT('DETALLE DE CONEXIONES'!BE4869,3)</f>
        <v/>
      </c>
      <c r="H4869" s="36" t="str">
        <f>RIGHT('DETALLE DE CONEXIONES'!AK4869,2)</f>
        <v/>
      </c>
      <c r="I4869" s="36" t="str">
        <f>LEFT('DETALLE DE CONEXIONES'!AK4869,3)</f>
        <v/>
      </c>
      <c r="J4869" s="36" t="str">
        <f>LEFT('DETALLE DE CONEXIONES'!M4869,3)</f>
        <v/>
      </c>
      <c r="K4869" s="36" t="str">
        <f>IF(LEN('DETALLE DE CONEXIONES'!M4869)&lt;12,(RIGHT('DETALLE DE CONEXIONES'!M4869,5)),(RIGHT('DETALLE DE CONEXIONES'!M4869,6)))</f>
        <v/>
      </c>
      <c r="L4869" s="36">
        <f>IF(C4869="Saliente Local",(IFERROR((LIMPIA(J4869,1)),0)),0)</f>
        <v>0</v>
      </c>
      <c r="M4869" s="36">
        <f>IF(C4869="Saliente Nacional",(IFERROR((LIMPIA(J4869,1)),0)),0)</f>
        <v>0</v>
      </c>
      <c r="N4869" s="36">
        <f>IF(C4869="Saliente Internacional",(IFERROR((LIMPIA(J4869,1)),0)),0)</f>
        <v>0</v>
      </c>
      <c r="O4869" s="36">
        <f>IF(C4869="Saliente Local",(IFERROR((LIMPIA(K4869,1)),0)),0)</f>
        <v>0</v>
      </c>
      <c r="P4869" s="36">
        <f>IF(C4869="Saliente Nacional",(IFERROR((LIMPIA(K4869,1)),0)),0)</f>
        <v>0</v>
      </c>
      <c r="Q4869" s="36">
        <f>IF(C4869="Saliente Internacional",(IFERROR((LIMPIA(K4869,1)),0)),0)</f>
        <v>0</v>
      </c>
      <c r="R4869" s="36">
        <f t="shared" si="229"/>
        <v>0</v>
      </c>
      <c r="S4869" s="36">
        <f t="shared" si="230"/>
        <v>0</v>
      </c>
    </row>
    <row r="4870" spans="1:19" x14ac:dyDescent="0.25">
      <c r="A4870" s="101">
        <f>'DETALLE DE CONEXIONES'!P4870</f>
        <v>0</v>
      </c>
      <c r="B4870" s="36">
        <f>'DETALLE DE CONEXIONES'!I4870</f>
        <v>0</v>
      </c>
      <c r="C4870" s="36">
        <f>'DETALLE DE CONEXIONES'!BB4870</f>
        <v>0</v>
      </c>
      <c r="D4870" s="36">
        <f>'DETALLE DE CONEXIONES'!E4870</f>
        <v>0</v>
      </c>
      <c r="E4870" s="36">
        <f t="shared" si="228"/>
        <v>1</v>
      </c>
      <c r="F4870" s="36">
        <f>IFERROR(LIMPIA('DETALLE DE CONEXIONES'!N4870,1),0)</f>
        <v>0</v>
      </c>
      <c r="G4870" s="36" t="str">
        <f>LEFT('DETALLE DE CONEXIONES'!BE4870,3)</f>
        <v/>
      </c>
      <c r="H4870" s="36" t="str">
        <f>RIGHT('DETALLE DE CONEXIONES'!AK4870,2)</f>
        <v/>
      </c>
      <c r="I4870" s="36" t="str">
        <f>LEFT('DETALLE DE CONEXIONES'!AK4870,3)</f>
        <v/>
      </c>
      <c r="J4870" s="36" t="str">
        <f>LEFT('DETALLE DE CONEXIONES'!M4870,3)</f>
        <v/>
      </c>
      <c r="K4870" s="36" t="str">
        <f>IF(LEN('DETALLE DE CONEXIONES'!M4870)&lt;12,(RIGHT('DETALLE DE CONEXIONES'!M4870,5)),(RIGHT('DETALLE DE CONEXIONES'!M4870,6)))</f>
        <v/>
      </c>
      <c r="L4870" s="36">
        <f>IF(C4870="Saliente Local",(IFERROR((LIMPIA(J4870,1)),0)),0)</f>
        <v>0</v>
      </c>
      <c r="M4870" s="36">
        <f>IF(C4870="Saliente Nacional",(IFERROR((LIMPIA(J4870,1)),0)),0)</f>
        <v>0</v>
      </c>
      <c r="N4870" s="36">
        <f>IF(C4870="Saliente Internacional",(IFERROR((LIMPIA(J4870,1)),0)),0)</f>
        <v>0</v>
      </c>
      <c r="O4870" s="36">
        <f>IF(C4870="Saliente Local",(IFERROR((LIMPIA(K4870,1)),0)),0)</f>
        <v>0</v>
      </c>
      <c r="P4870" s="36">
        <f>IF(C4870="Saliente Nacional",(IFERROR((LIMPIA(K4870,1)),0)),0)</f>
        <v>0</v>
      </c>
      <c r="Q4870" s="36">
        <f>IF(C4870="Saliente Internacional",(IFERROR((LIMPIA(K4870,1)),0)),0)</f>
        <v>0</v>
      </c>
      <c r="R4870" s="36">
        <f t="shared" si="229"/>
        <v>0</v>
      </c>
      <c r="S4870" s="36">
        <f t="shared" si="230"/>
        <v>0</v>
      </c>
    </row>
    <row r="4871" spans="1:19" x14ac:dyDescent="0.25">
      <c r="A4871" s="101">
        <f>'DETALLE DE CONEXIONES'!P4871</f>
        <v>0</v>
      </c>
      <c r="B4871" s="36">
        <f>'DETALLE DE CONEXIONES'!I4871</f>
        <v>0</v>
      </c>
      <c r="C4871" s="36">
        <f>'DETALLE DE CONEXIONES'!BB4871</f>
        <v>0</v>
      </c>
      <c r="D4871" s="36">
        <f>'DETALLE DE CONEXIONES'!E4871</f>
        <v>0</v>
      </c>
      <c r="E4871" s="36">
        <f t="shared" si="228"/>
        <v>1</v>
      </c>
      <c r="F4871" s="36">
        <f>IFERROR(LIMPIA('DETALLE DE CONEXIONES'!N4871,1),0)</f>
        <v>0</v>
      </c>
      <c r="G4871" s="36" t="str">
        <f>LEFT('DETALLE DE CONEXIONES'!BE4871,3)</f>
        <v/>
      </c>
      <c r="H4871" s="36" t="str">
        <f>RIGHT('DETALLE DE CONEXIONES'!AK4871,2)</f>
        <v/>
      </c>
      <c r="I4871" s="36" t="str">
        <f>LEFT('DETALLE DE CONEXIONES'!AK4871,3)</f>
        <v/>
      </c>
      <c r="J4871" s="36" t="str">
        <f>LEFT('DETALLE DE CONEXIONES'!M4871,3)</f>
        <v/>
      </c>
      <c r="K4871" s="36" t="str">
        <f>IF(LEN('DETALLE DE CONEXIONES'!M4871)&lt;12,(RIGHT('DETALLE DE CONEXIONES'!M4871,5)),(RIGHT('DETALLE DE CONEXIONES'!M4871,6)))</f>
        <v/>
      </c>
      <c r="L4871" s="36">
        <f>IF(C4871="Saliente Local",(IFERROR((LIMPIA(J4871,1)),0)),0)</f>
        <v>0</v>
      </c>
      <c r="M4871" s="36">
        <f>IF(C4871="Saliente Nacional",(IFERROR((LIMPIA(J4871,1)),0)),0)</f>
        <v>0</v>
      </c>
      <c r="N4871" s="36">
        <f>IF(C4871="Saliente Internacional",(IFERROR((LIMPIA(J4871,1)),0)),0)</f>
        <v>0</v>
      </c>
      <c r="O4871" s="36">
        <f>IF(C4871="Saliente Local",(IFERROR((LIMPIA(K4871,1)),0)),0)</f>
        <v>0</v>
      </c>
      <c r="P4871" s="36">
        <f>IF(C4871="Saliente Nacional",(IFERROR((LIMPIA(K4871,1)),0)),0)</f>
        <v>0</v>
      </c>
      <c r="Q4871" s="36">
        <f>IF(C4871="Saliente Internacional",(IFERROR((LIMPIA(K4871,1)),0)),0)</f>
        <v>0</v>
      </c>
      <c r="R4871" s="36">
        <f t="shared" si="229"/>
        <v>0</v>
      </c>
      <c r="S4871" s="36">
        <f t="shared" si="230"/>
        <v>0</v>
      </c>
    </row>
    <row r="4872" spans="1:19" x14ac:dyDescent="0.25">
      <c r="A4872" s="101">
        <f>'DETALLE DE CONEXIONES'!P4872</f>
        <v>0</v>
      </c>
      <c r="B4872" s="36">
        <f>'DETALLE DE CONEXIONES'!I4872</f>
        <v>0</v>
      </c>
      <c r="C4872" s="36">
        <f>'DETALLE DE CONEXIONES'!BB4872</f>
        <v>0</v>
      </c>
      <c r="D4872" s="36">
        <f>'DETALLE DE CONEXIONES'!E4872</f>
        <v>0</v>
      </c>
      <c r="E4872" s="36">
        <f t="shared" si="228"/>
        <v>1</v>
      </c>
      <c r="F4872" s="36">
        <f>IFERROR(LIMPIA('DETALLE DE CONEXIONES'!N4872,1),0)</f>
        <v>0</v>
      </c>
      <c r="G4872" s="36" t="str">
        <f>LEFT('DETALLE DE CONEXIONES'!BE4872,3)</f>
        <v/>
      </c>
      <c r="H4872" s="36" t="str">
        <f>RIGHT('DETALLE DE CONEXIONES'!AK4872,2)</f>
        <v/>
      </c>
      <c r="I4872" s="36" t="str">
        <f>LEFT('DETALLE DE CONEXIONES'!AK4872,3)</f>
        <v/>
      </c>
      <c r="J4872" s="36" t="str">
        <f>LEFT('DETALLE DE CONEXIONES'!M4872,3)</f>
        <v/>
      </c>
      <c r="K4872" s="36" t="str">
        <f>IF(LEN('DETALLE DE CONEXIONES'!M4872)&lt;12,(RIGHT('DETALLE DE CONEXIONES'!M4872,5)),(RIGHT('DETALLE DE CONEXIONES'!M4872,6)))</f>
        <v/>
      </c>
      <c r="L4872" s="36">
        <f>IF(C4872="Saliente Local",(IFERROR((LIMPIA(J4872,1)),0)),0)</f>
        <v>0</v>
      </c>
      <c r="M4872" s="36">
        <f>IF(C4872="Saliente Nacional",(IFERROR((LIMPIA(J4872,1)),0)),0)</f>
        <v>0</v>
      </c>
      <c r="N4872" s="36">
        <f>IF(C4872="Saliente Internacional",(IFERROR((LIMPIA(J4872,1)),0)),0)</f>
        <v>0</v>
      </c>
      <c r="O4872" s="36">
        <f>IF(C4872="Saliente Local",(IFERROR((LIMPIA(K4872,1)),0)),0)</f>
        <v>0</v>
      </c>
      <c r="P4872" s="36">
        <f>IF(C4872="Saliente Nacional",(IFERROR((LIMPIA(K4872,1)),0)),0)</f>
        <v>0</v>
      </c>
      <c r="Q4872" s="36">
        <f>IF(C4872="Saliente Internacional",(IFERROR((LIMPIA(K4872,1)),0)),0)</f>
        <v>0</v>
      </c>
      <c r="R4872" s="36">
        <f t="shared" si="229"/>
        <v>0</v>
      </c>
      <c r="S4872" s="36">
        <f t="shared" si="230"/>
        <v>0</v>
      </c>
    </row>
    <row r="4873" spans="1:19" x14ac:dyDescent="0.25">
      <c r="A4873" s="101">
        <f>'DETALLE DE CONEXIONES'!P4873</f>
        <v>0</v>
      </c>
      <c r="B4873" s="36">
        <f>'DETALLE DE CONEXIONES'!I4873</f>
        <v>0</v>
      </c>
      <c r="C4873" s="36">
        <f>'DETALLE DE CONEXIONES'!BB4873</f>
        <v>0</v>
      </c>
      <c r="D4873" s="36">
        <f>'DETALLE DE CONEXIONES'!E4873</f>
        <v>0</v>
      </c>
      <c r="E4873" s="36">
        <f t="shared" si="228"/>
        <v>1</v>
      </c>
      <c r="F4873" s="36">
        <f>IFERROR(LIMPIA('DETALLE DE CONEXIONES'!N4873,1),0)</f>
        <v>0</v>
      </c>
      <c r="G4873" s="36" t="str">
        <f>LEFT('DETALLE DE CONEXIONES'!BE4873,3)</f>
        <v/>
      </c>
      <c r="H4873" s="36" t="str">
        <f>RIGHT('DETALLE DE CONEXIONES'!AK4873,2)</f>
        <v/>
      </c>
      <c r="I4873" s="36" t="str">
        <f>LEFT('DETALLE DE CONEXIONES'!AK4873,3)</f>
        <v/>
      </c>
      <c r="J4873" s="36" t="str">
        <f>LEFT('DETALLE DE CONEXIONES'!M4873,3)</f>
        <v/>
      </c>
      <c r="K4873" s="36" t="str">
        <f>IF(LEN('DETALLE DE CONEXIONES'!M4873)&lt;12,(RIGHT('DETALLE DE CONEXIONES'!M4873,5)),(RIGHT('DETALLE DE CONEXIONES'!M4873,6)))</f>
        <v/>
      </c>
      <c r="L4873" s="36">
        <f>IF(C4873="Saliente Local",(IFERROR((LIMPIA(J4873,1)),0)),0)</f>
        <v>0</v>
      </c>
      <c r="M4873" s="36">
        <f>IF(C4873="Saliente Nacional",(IFERROR((LIMPIA(J4873,1)),0)),0)</f>
        <v>0</v>
      </c>
      <c r="N4873" s="36">
        <f>IF(C4873="Saliente Internacional",(IFERROR((LIMPIA(J4873,1)),0)),0)</f>
        <v>0</v>
      </c>
      <c r="O4873" s="36">
        <f>IF(C4873="Saliente Local",(IFERROR((LIMPIA(K4873,1)),0)),0)</f>
        <v>0</v>
      </c>
      <c r="P4873" s="36">
        <f>IF(C4873="Saliente Nacional",(IFERROR((LIMPIA(K4873,1)),0)),0)</f>
        <v>0</v>
      </c>
      <c r="Q4873" s="36">
        <f>IF(C4873="Saliente Internacional",(IFERROR((LIMPIA(K4873,1)),0)),0)</f>
        <v>0</v>
      </c>
      <c r="R4873" s="36">
        <f t="shared" si="229"/>
        <v>0</v>
      </c>
      <c r="S4873" s="36">
        <f t="shared" si="230"/>
        <v>0</v>
      </c>
    </row>
    <row r="4874" spans="1:19" x14ac:dyDescent="0.25">
      <c r="A4874" s="101">
        <f>'DETALLE DE CONEXIONES'!P4874</f>
        <v>0</v>
      </c>
      <c r="B4874" s="36">
        <f>'DETALLE DE CONEXIONES'!I4874</f>
        <v>0</v>
      </c>
      <c r="C4874" s="36">
        <f>'DETALLE DE CONEXIONES'!BB4874</f>
        <v>0</v>
      </c>
      <c r="D4874" s="36">
        <f>'DETALLE DE CONEXIONES'!E4874</f>
        <v>0</v>
      </c>
      <c r="E4874" s="36">
        <f t="shared" si="228"/>
        <v>1</v>
      </c>
      <c r="F4874" s="36">
        <f>IFERROR(LIMPIA('DETALLE DE CONEXIONES'!N4874,1),0)</f>
        <v>0</v>
      </c>
      <c r="G4874" s="36" t="str">
        <f>LEFT('DETALLE DE CONEXIONES'!BE4874,3)</f>
        <v/>
      </c>
      <c r="H4874" s="36" t="str">
        <f>RIGHT('DETALLE DE CONEXIONES'!AK4874,2)</f>
        <v/>
      </c>
      <c r="I4874" s="36" t="str">
        <f>LEFT('DETALLE DE CONEXIONES'!AK4874,3)</f>
        <v/>
      </c>
      <c r="J4874" s="36" t="str">
        <f>LEFT('DETALLE DE CONEXIONES'!M4874,3)</f>
        <v/>
      </c>
      <c r="K4874" s="36" t="str">
        <f>IF(LEN('DETALLE DE CONEXIONES'!M4874)&lt;12,(RIGHT('DETALLE DE CONEXIONES'!M4874,5)),(RIGHT('DETALLE DE CONEXIONES'!M4874,6)))</f>
        <v/>
      </c>
      <c r="L4874" s="36">
        <f>IF(C4874="Saliente Local",(IFERROR((LIMPIA(J4874,1)),0)),0)</f>
        <v>0</v>
      </c>
      <c r="M4874" s="36">
        <f>IF(C4874="Saliente Nacional",(IFERROR((LIMPIA(J4874,1)),0)),0)</f>
        <v>0</v>
      </c>
      <c r="N4874" s="36">
        <f>IF(C4874="Saliente Internacional",(IFERROR((LIMPIA(J4874,1)),0)),0)</f>
        <v>0</v>
      </c>
      <c r="O4874" s="36">
        <f>IF(C4874="Saliente Local",(IFERROR((LIMPIA(K4874,1)),0)),0)</f>
        <v>0</v>
      </c>
      <c r="P4874" s="36">
        <f>IF(C4874="Saliente Nacional",(IFERROR((LIMPIA(K4874,1)),0)),0)</f>
        <v>0</v>
      </c>
      <c r="Q4874" s="36">
        <f>IF(C4874="Saliente Internacional",(IFERROR((LIMPIA(K4874,1)),0)),0)</f>
        <v>0</v>
      </c>
      <c r="R4874" s="36">
        <f t="shared" si="229"/>
        <v>0</v>
      </c>
      <c r="S4874" s="36">
        <f t="shared" si="230"/>
        <v>0</v>
      </c>
    </row>
    <row r="4875" spans="1:19" x14ac:dyDescent="0.25">
      <c r="A4875" s="101">
        <f>'DETALLE DE CONEXIONES'!P4875</f>
        <v>0</v>
      </c>
      <c r="B4875" s="36">
        <f>'DETALLE DE CONEXIONES'!I4875</f>
        <v>0</v>
      </c>
      <c r="C4875" s="36">
        <f>'DETALLE DE CONEXIONES'!BB4875</f>
        <v>0</v>
      </c>
      <c r="D4875" s="36">
        <f>'DETALLE DE CONEXIONES'!E4875</f>
        <v>0</v>
      </c>
      <c r="E4875" s="36">
        <f t="shared" si="228"/>
        <v>1</v>
      </c>
      <c r="F4875" s="36">
        <f>IFERROR(LIMPIA('DETALLE DE CONEXIONES'!N4875,1),0)</f>
        <v>0</v>
      </c>
      <c r="G4875" s="36" t="str">
        <f>LEFT('DETALLE DE CONEXIONES'!BE4875,3)</f>
        <v/>
      </c>
      <c r="H4875" s="36" t="str">
        <f>RIGHT('DETALLE DE CONEXIONES'!AK4875,2)</f>
        <v/>
      </c>
      <c r="I4875" s="36" t="str">
        <f>LEFT('DETALLE DE CONEXIONES'!AK4875,3)</f>
        <v/>
      </c>
      <c r="J4875" s="36" t="str">
        <f>LEFT('DETALLE DE CONEXIONES'!M4875,3)</f>
        <v/>
      </c>
      <c r="K4875" s="36" t="str">
        <f>IF(LEN('DETALLE DE CONEXIONES'!M4875)&lt;12,(RIGHT('DETALLE DE CONEXIONES'!M4875,5)),(RIGHT('DETALLE DE CONEXIONES'!M4875,6)))</f>
        <v/>
      </c>
      <c r="L4875" s="36">
        <f>IF(C4875="Saliente Local",(IFERROR((LIMPIA(J4875,1)),0)),0)</f>
        <v>0</v>
      </c>
      <c r="M4875" s="36">
        <f>IF(C4875="Saliente Nacional",(IFERROR((LIMPIA(J4875,1)),0)),0)</f>
        <v>0</v>
      </c>
      <c r="N4875" s="36">
        <f>IF(C4875="Saliente Internacional",(IFERROR((LIMPIA(J4875,1)),0)),0)</f>
        <v>0</v>
      </c>
      <c r="O4875" s="36">
        <f>IF(C4875="Saliente Local",(IFERROR((LIMPIA(K4875,1)),0)),0)</f>
        <v>0</v>
      </c>
      <c r="P4875" s="36">
        <f>IF(C4875="Saliente Nacional",(IFERROR((LIMPIA(K4875,1)),0)),0)</f>
        <v>0</v>
      </c>
      <c r="Q4875" s="36">
        <f>IF(C4875="Saliente Internacional",(IFERROR((LIMPIA(K4875,1)),0)),0)</f>
        <v>0</v>
      </c>
      <c r="R4875" s="36">
        <f t="shared" si="229"/>
        <v>0</v>
      </c>
      <c r="S4875" s="36">
        <f t="shared" si="230"/>
        <v>0</v>
      </c>
    </row>
    <row r="4876" spans="1:19" x14ac:dyDescent="0.25">
      <c r="A4876" s="101">
        <f>'DETALLE DE CONEXIONES'!P4876</f>
        <v>0</v>
      </c>
      <c r="B4876" s="36">
        <f>'DETALLE DE CONEXIONES'!I4876</f>
        <v>0</v>
      </c>
      <c r="C4876" s="36">
        <f>'DETALLE DE CONEXIONES'!BB4876</f>
        <v>0</v>
      </c>
      <c r="D4876" s="36">
        <f>'DETALLE DE CONEXIONES'!E4876</f>
        <v>0</v>
      </c>
      <c r="E4876" s="36">
        <f t="shared" si="228"/>
        <v>1</v>
      </c>
      <c r="F4876" s="36">
        <f>IFERROR(LIMPIA('DETALLE DE CONEXIONES'!N4876,1),0)</f>
        <v>0</v>
      </c>
      <c r="G4876" s="36" t="str">
        <f>LEFT('DETALLE DE CONEXIONES'!BE4876,3)</f>
        <v/>
      </c>
      <c r="H4876" s="36" t="str">
        <f>RIGHT('DETALLE DE CONEXIONES'!AK4876,2)</f>
        <v/>
      </c>
      <c r="I4876" s="36" t="str">
        <f>LEFT('DETALLE DE CONEXIONES'!AK4876,3)</f>
        <v/>
      </c>
      <c r="J4876" s="36" t="str">
        <f>LEFT('DETALLE DE CONEXIONES'!M4876,3)</f>
        <v/>
      </c>
      <c r="K4876" s="36" t="str">
        <f>IF(LEN('DETALLE DE CONEXIONES'!M4876)&lt;12,(RIGHT('DETALLE DE CONEXIONES'!M4876,5)),(RIGHT('DETALLE DE CONEXIONES'!M4876,6)))</f>
        <v/>
      </c>
      <c r="L4876" s="36">
        <f>IF(C4876="Saliente Local",(IFERROR((LIMPIA(J4876,1)),0)),0)</f>
        <v>0</v>
      </c>
      <c r="M4876" s="36">
        <f>IF(C4876="Saliente Nacional",(IFERROR((LIMPIA(J4876,1)),0)),0)</f>
        <v>0</v>
      </c>
      <c r="N4876" s="36">
        <f>IF(C4876="Saliente Internacional",(IFERROR((LIMPIA(J4876,1)),0)),0)</f>
        <v>0</v>
      </c>
      <c r="O4876" s="36">
        <f>IF(C4876="Saliente Local",(IFERROR((LIMPIA(K4876,1)),0)),0)</f>
        <v>0</v>
      </c>
      <c r="P4876" s="36">
        <f>IF(C4876="Saliente Nacional",(IFERROR((LIMPIA(K4876,1)),0)),0)</f>
        <v>0</v>
      </c>
      <c r="Q4876" s="36">
        <f>IF(C4876="Saliente Internacional",(IFERROR((LIMPIA(K4876,1)),0)),0)</f>
        <v>0</v>
      </c>
      <c r="R4876" s="36">
        <f t="shared" si="229"/>
        <v>0</v>
      </c>
      <c r="S4876" s="36">
        <f t="shared" si="230"/>
        <v>0</v>
      </c>
    </row>
    <row r="4877" spans="1:19" x14ac:dyDescent="0.25">
      <c r="A4877" s="101">
        <f>'DETALLE DE CONEXIONES'!P4877</f>
        <v>0</v>
      </c>
      <c r="B4877" s="36">
        <f>'DETALLE DE CONEXIONES'!I4877</f>
        <v>0</v>
      </c>
      <c r="C4877" s="36">
        <f>'DETALLE DE CONEXIONES'!BB4877</f>
        <v>0</v>
      </c>
      <c r="D4877" s="36">
        <f>'DETALLE DE CONEXIONES'!E4877</f>
        <v>0</v>
      </c>
      <c r="E4877" s="36">
        <f t="shared" si="228"/>
        <v>1</v>
      </c>
      <c r="F4877" s="36">
        <f>IFERROR(LIMPIA('DETALLE DE CONEXIONES'!N4877,1),0)</f>
        <v>0</v>
      </c>
      <c r="G4877" s="36" t="str">
        <f>LEFT('DETALLE DE CONEXIONES'!BE4877,3)</f>
        <v/>
      </c>
      <c r="H4877" s="36" t="str">
        <f>RIGHT('DETALLE DE CONEXIONES'!AK4877,2)</f>
        <v/>
      </c>
      <c r="I4877" s="36" t="str">
        <f>LEFT('DETALLE DE CONEXIONES'!AK4877,3)</f>
        <v/>
      </c>
      <c r="J4877" s="36" t="str">
        <f>LEFT('DETALLE DE CONEXIONES'!M4877,3)</f>
        <v/>
      </c>
      <c r="K4877" s="36" t="str">
        <f>IF(LEN('DETALLE DE CONEXIONES'!M4877)&lt;12,(RIGHT('DETALLE DE CONEXIONES'!M4877,5)),(RIGHT('DETALLE DE CONEXIONES'!M4877,6)))</f>
        <v/>
      </c>
      <c r="L4877" s="36">
        <f>IF(C4877="Saliente Local",(IFERROR((LIMPIA(J4877,1)),0)),0)</f>
        <v>0</v>
      </c>
      <c r="M4877" s="36">
        <f>IF(C4877="Saliente Nacional",(IFERROR((LIMPIA(J4877,1)),0)),0)</f>
        <v>0</v>
      </c>
      <c r="N4877" s="36">
        <f>IF(C4877="Saliente Internacional",(IFERROR((LIMPIA(J4877,1)),0)),0)</f>
        <v>0</v>
      </c>
      <c r="O4877" s="36">
        <f>IF(C4877="Saliente Local",(IFERROR((LIMPIA(K4877,1)),0)),0)</f>
        <v>0</v>
      </c>
      <c r="P4877" s="36">
        <f>IF(C4877="Saliente Nacional",(IFERROR((LIMPIA(K4877,1)),0)),0)</f>
        <v>0</v>
      </c>
      <c r="Q4877" s="36">
        <f>IF(C4877="Saliente Internacional",(IFERROR((LIMPIA(K4877,1)),0)),0)</f>
        <v>0</v>
      </c>
      <c r="R4877" s="36">
        <f t="shared" si="229"/>
        <v>0</v>
      </c>
      <c r="S4877" s="36">
        <f t="shared" si="230"/>
        <v>0</v>
      </c>
    </row>
    <row r="4878" spans="1:19" x14ac:dyDescent="0.25">
      <c r="A4878" s="101">
        <f>'DETALLE DE CONEXIONES'!P4878</f>
        <v>0</v>
      </c>
      <c r="B4878" s="36">
        <f>'DETALLE DE CONEXIONES'!I4878</f>
        <v>0</v>
      </c>
      <c r="C4878" s="36">
        <f>'DETALLE DE CONEXIONES'!BB4878</f>
        <v>0</v>
      </c>
      <c r="D4878" s="36">
        <f>'DETALLE DE CONEXIONES'!E4878</f>
        <v>0</v>
      </c>
      <c r="E4878" s="36">
        <f t="shared" si="228"/>
        <v>1</v>
      </c>
      <c r="F4878" s="36">
        <f>IFERROR(LIMPIA('DETALLE DE CONEXIONES'!N4878,1),0)</f>
        <v>0</v>
      </c>
      <c r="G4878" s="36" t="str">
        <f>LEFT('DETALLE DE CONEXIONES'!BE4878,3)</f>
        <v/>
      </c>
      <c r="H4878" s="36" t="str">
        <f>RIGHT('DETALLE DE CONEXIONES'!AK4878,2)</f>
        <v/>
      </c>
      <c r="I4878" s="36" t="str">
        <f>LEFT('DETALLE DE CONEXIONES'!AK4878,3)</f>
        <v/>
      </c>
      <c r="J4878" s="36" t="str">
        <f>LEFT('DETALLE DE CONEXIONES'!M4878,3)</f>
        <v/>
      </c>
      <c r="K4878" s="36" t="str">
        <f>IF(LEN('DETALLE DE CONEXIONES'!M4878)&lt;12,(RIGHT('DETALLE DE CONEXIONES'!M4878,5)),(RIGHT('DETALLE DE CONEXIONES'!M4878,6)))</f>
        <v/>
      </c>
      <c r="L4878" s="36">
        <f>IF(C4878="Saliente Local",(IFERROR((LIMPIA(J4878,1)),0)),0)</f>
        <v>0</v>
      </c>
      <c r="M4878" s="36">
        <f>IF(C4878="Saliente Nacional",(IFERROR((LIMPIA(J4878,1)),0)),0)</f>
        <v>0</v>
      </c>
      <c r="N4878" s="36">
        <f>IF(C4878="Saliente Internacional",(IFERROR((LIMPIA(J4878,1)),0)),0)</f>
        <v>0</v>
      </c>
      <c r="O4878" s="36">
        <f>IF(C4878="Saliente Local",(IFERROR((LIMPIA(K4878,1)),0)),0)</f>
        <v>0</v>
      </c>
      <c r="P4878" s="36">
        <f>IF(C4878="Saliente Nacional",(IFERROR((LIMPIA(K4878,1)),0)),0)</f>
        <v>0</v>
      </c>
      <c r="Q4878" s="36">
        <f>IF(C4878="Saliente Internacional",(IFERROR((LIMPIA(K4878,1)),0)),0)</f>
        <v>0</v>
      </c>
      <c r="R4878" s="36">
        <f t="shared" si="229"/>
        <v>0</v>
      </c>
      <c r="S4878" s="36">
        <f t="shared" si="230"/>
        <v>0</v>
      </c>
    </row>
    <row r="4879" spans="1:19" x14ac:dyDescent="0.25">
      <c r="A4879" s="101">
        <f>'DETALLE DE CONEXIONES'!P4879</f>
        <v>0</v>
      </c>
      <c r="B4879" s="36">
        <f>'DETALLE DE CONEXIONES'!I4879</f>
        <v>0</v>
      </c>
      <c r="C4879" s="36">
        <f>'DETALLE DE CONEXIONES'!BB4879</f>
        <v>0</v>
      </c>
      <c r="D4879" s="36">
        <f>'DETALLE DE CONEXIONES'!E4879</f>
        <v>0</v>
      </c>
      <c r="E4879" s="36">
        <f t="shared" si="228"/>
        <v>1</v>
      </c>
      <c r="F4879" s="36">
        <f>IFERROR(LIMPIA('DETALLE DE CONEXIONES'!N4879,1),0)</f>
        <v>0</v>
      </c>
      <c r="G4879" s="36" t="str">
        <f>LEFT('DETALLE DE CONEXIONES'!BE4879,3)</f>
        <v/>
      </c>
      <c r="H4879" s="36" t="str">
        <f>RIGHT('DETALLE DE CONEXIONES'!AK4879,2)</f>
        <v/>
      </c>
      <c r="I4879" s="36" t="str">
        <f>LEFT('DETALLE DE CONEXIONES'!AK4879,3)</f>
        <v/>
      </c>
      <c r="J4879" s="36" t="str">
        <f>LEFT('DETALLE DE CONEXIONES'!M4879,3)</f>
        <v/>
      </c>
      <c r="K4879" s="36" t="str">
        <f>IF(LEN('DETALLE DE CONEXIONES'!M4879)&lt;12,(RIGHT('DETALLE DE CONEXIONES'!M4879,5)),(RIGHT('DETALLE DE CONEXIONES'!M4879,6)))</f>
        <v/>
      </c>
      <c r="L4879" s="36">
        <f>IF(C4879="Saliente Local",(IFERROR((LIMPIA(J4879,1)),0)),0)</f>
        <v>0</v>
      </c>
      <c r="M4879" s="36">
        <f>IF(C4879="Saliente Nacional",(IFERROR((LIMPIA(J4879,1)),0)),0)</f>
        <v>0</v>
      </c>
      <c r="N4879" s="36">
        <f>IF(C4879="Saliente Internacional",(IFERROR((LIMPIA(J4879,1)),0)),0)</f>
        <v>0</v>
      </c>
      <c r="O4879" s="36">
        <f>IF(C4879="Saliente Local",(IFERROR((LIMPIA(K4879,1)),0)),0)</f>
        <v>0</v>
      </c>
      <c r="P4879" s="36">
        <f>IF(C4879="Saliente Nacional",(IFERROR((LIMPIA(K4879,1)),0)),0)</f>
        <v>0</v>
      </c>
      <c r="Q4879" s="36">
        <f>IF(C4879="Saliente Internacional",(IFERROR((LIMPIA(K4879,1)),0)),0)</f>
        <v>0</v>
      </c>
      <c r="R4879" s="36">
        <f t="shared" si="229"/>
        <v>0</v>
      </c>
      <c r="S4879" s="36">
        <f t="shared" si="230"/>
        <v>0</v>
      </c>
    </row>
    <row r="4880" spans="1:19" x14ac:dyDescent="0.25">
      <c r="A4880" s="101">
        <f>'DETALLE DE CONEXIONES'!P4880</f>
        <v>0</v>
      </c>
      <c r="B4880" s="36">
        <f>'DETALLE DE CONEXIONES'!I4880</f>
        <v>0</v>
      </c>
      <c r="C4880" s="36">
        <f>'DETALLE DE CONEXIONES'!BB4880</f>
        <v>0</v>
      </c>
      <c r="D4880" s="36">
        <f>'DETALLE DE CONEXIONES'!E4880</f>
        <v>0</v>
      </c>
      <c r="E4880" s="36">
        <f t="shared" si="228"/>
        <v>1</v>
      </c>
      <c r="F4880" s="36">
        <f>IFERROR(LIMPIA('DETALLE DE CONEXIONES'!N4880,1),0)</f>
        <v>0</v>
      </c>
      <c r="G4880" s="36" t="str">
        <f>LEFT('DETALLE DE CONEXIONES'!BE4880,3)</f>
        <v/>
      </c>
      <c r="H4880" s="36" t="str">
        <f>RIGHT('DETALLE DE CONEXIONES'!AK4880,2)</f>
        <v/>
      </c>
      <c r="I4880" s="36" t="str">
        <f>LEFT('DETALLE DE CONEXIONES'!AK4880,3)</f>
        <v/>
      </c>
      <c r="J4880" s="36" t="str">
        <f>LEFT('DETALLE DE CONEXIONES'!M4880,3)</f>
        <v/>
      </c>
      <c r="K4880" s="36" t="str">
        <f>IF(LEN('DETALLE DE CONEXIONES'!M4880)&lt;12,(RIGHT('DETALLE DE CONEXIONES'!M4880,5)),(RIGHT('DETALLE DE CONEXIONES'!M4880,6)))</f>
        <v/>
      </c>
      <c r="L4880" s="36">
        <f>IF(C4880="Saliente Local",(IFERROR((LIMPIA(J4880,1)),0)),0)</f>
        <v>0</v>
      </c>
      <c r="M4880" s="36">
        <f>IF(C4880="Saliente Nacional",(IFERROR((LIMPIA(J4880,1)),0)),0)</f>
        <v>0</v>
      </c>
      <c r="N4880" s="36">
        <f>IF(C4880="Saliente Internacional",(IFERROR((LIMPIA(J4880,1)),0)),0)</f>
        <v>0</v>
      </c>
      <c r="O4880" s="36">
        <f>IF(C4880="Saliente Local",(IFERROR((LIMPIA(K4880,1)),0)),0)</f>
        <v>0</v>
      </c>
      <c r="P4880" s="36">
        <f>IF(C4880="Saliente Nacional",(IFERROR((LIMPIA(K4880,1)),0)),0)</f>
        <v>0</v>
      </c>
      <c r="Q4880" s="36">
        <f>IF(C4880="Saliente Internacional",(IFERROR((LIMPIA(K4880,1)),0)),0)</f>
        <v>0</v>
      </c>
      <c r="R4880" s="36">
        <f t="shared" si="229"/>
        <v>0</v>
      </c>
      <c r="S4880" s="36">
        <f t="shared" si="230"/>
        <v>0</v>
      </c>
    </row>
    <row r="4881" spans="1:19" x14ac:dyDescent="0.25">
      <c r="A4881" s="101">
        <f>'DETALLE DE CONEXIONES'!P4881</f>
        <v>0</v>
      </c>
      <c r="B4881" s="36">
        <f>'DETALLE DE CONEXIONES'!I4881</f>
        <v>0</v>
      </c>
      <c r="C4881" s="36">
        <f>'DETALLE DE CONEXIONES'!BB4881</f>
        <v>0</v>
      </c>
      <c r="D4881" s="36">
        <f>'DETALLE DE CONEXIONES'!E4881</f>
        <v>0</v>
      </c>
      <c r="E4881" s="36">
        <f t="shared" si="228"/>
        <v>1</v>
      </c>
      <c r="F4881" s="36">
        <f>IFERROR(LIMPIA('DETALLE DE CONEXIONES'!N4881,1),0)</f>
        <v>0</v>
      </c>
      <c r="G4881" s="36" t="str">
        <f>LEFT('DETALLE DE CONEXIONES'!BE4881,3)</f>
        <v/>
      </c>
      <c r="H4881" s="36" t="str">
        <f>RIGHT('DETALLE DE CONEXIONES'!AK4881,2)</f>
        <v/>
      </c>
      <c r="I4881" s="36" t="str">
        <f>LEFT('DETALLE DE CONEXIONES'!AK4881,3)</f>
        <v/>
      </c>
      <c r="J4881" s="36" t="str">
        <f>LEFT('DETALLE DE CONEXIONES'!M4881,3)</f>
        <v/>
      </c>
      <c r="K4881" s="36" t="str">
        <f>IF(LEN('DETALLE DE CONEXIONES'!M4881)&lt;12,(RIGHT('DETALLE DE CONEXIONES'!M4881,5)),(RIGHT('DETALLE DE CONEXIONES'!M4881,6)))</f>
        <v/>
      </c>
      <c r="L4881" s="36">
        <f>IF(C4881="Saliente Local",(IFERROR((LIMPIA(J4881,1)),0)),0)</f>
        <v>0</v>
      </c>
      <c r="M4881" s="36">
        <f>IF(C4881="Saliente Nacional",(IFERROR((LIMPIA(J4881,1)),0)),0)</f>
        <v>0</v>
      </c>
      <c r="N4881" s="36">
        <f>IF(C4881="Saliente Internacional",(IFERROR((LIMPIA(J4881,1)),0)),0)</f>
        <v>0</v>
      </c>
      <c r="O4881" s="36">
        <f>IF(C4881="Saliente Local",(IFERROR((LIMPIA(K4881,1)),0)),0)</f>
        <v>0</v>
      </c>
      <c r="P4881" s="36">
        <f>IF(C4881="Saliente Nacional",(IFERROR((LIMPIA(K4881,1)),0)),0)</f>
        <v>0</v>
      </c>
      <c r="Q4881" s="36">
        <f>IF(C4881="Saliente Internacional",(IFERROR((LIMPIA(K4881,1)),0)),0)</f>
        <v>0</v>
      </c>
      <c r="R4881" s="36">
        <f t="shared" si="229"/>
        <v>0</v>
      </c>
      <c r="S4881" s="36">
        <f t="shared" si="230"/>
        <v>0</v>
      </c>
    </row>
    <row r="4882" spans="1:19" x14ac:dyDescent="0.25">
      <c r="A4882" s="101">
        <f>'DETALLE DE CONEXIONES'!P4882</f>
        <v>0</v>
      </c>
      <c r="B4882" s="36">
        <f>'DETALLE DE CONEXIONES'!I4882</f>
        <v>0</v>
      </c>
      <c r="C4882" s="36">
        <f>'DETALLE DE CONEXIONES'!BB4882</f>
        <v>0</v>
      </c>
      <c r="D4882" s="36">
        <f>'DETALLE DE CONEXIONES'!E4882</f>
        <v>0</v>
      </c>
      <c r="E4882" s="36">
        <f t="shared" si="228"/>
        <v>1</v>
      </c>
      <c r="F4882" s="36">
        <f>IFERROR(LIMPIA('DETALLE DE CONEXIONES'!N4882,1),0)</f>
        <v>0</v>
      </c>
      <c r="G4882" s="36" t="str">
        <f>LEFT('DETALLE DE CONEXIONES'!BE4882,3)</f>
        <v/>
      </c>
      <c r="H4882" s="36" t="str">
        <f>RIGHT('DETALLE DE CONEXIONES'!AK4882,2)</f>
        <v/>
      </c>
      <c r="I4882" s="36" t="str">
        <f>LEFT('DETALLE DE CONEXIONES'!AK4882,3)</f>
        <v/>
      </c>
      <c r="J4882" s="36" t="str">
        <f>LEFT('DETALLE DE CONEXIONES'!M4882,3)</f>
        <v/>
      </c>
      <c r="K4882" s="36" t="str">
        <f>IF(LEN('DETALLE DE CONEXIONES'!M4882)&lt;12,(RIGHT('DETALLE DE CONEXIONES'!M4882,5)),(RIGHT('DETALLE DE CONEXIONES'!M4882,6)))</f>
        <v/>
      </c>
      <c r="L4882" s="36">
        <f>IF(C4882="Saliente Local",(IFERROR((LIMPIA(J4882,1)),0)),0)</f>
        <v>0</v>
      </c>
      <c r="M4882" s="36">
        <f>IF(C4882="Saliente Nacional",(IFERROR((LIMPIA(J4882,1)),0)),0)</f>
        <v>0</v>
      </c>
      <c r="N4882" s="36">
        <f>IF(C4882="Saliente Internacional",(IFERROR((LIMPIA(J4882,1)),0)),0)</f>
        <v>0</v>
      </c>
      <c r="O4882" s="36">
        <f>IF(C4882="Saliente Local",(IFERROR((LIMPIA(K4882,1)),0)),0)</f>
        <v>0</v>
      </c>
      <c r="P4882" s="36">
        <f>IF(C4882="Saliente Nacional",(IFERROR((LIMPIA(K4882,1)),0)),0)</f>
        <v>0</v>
      </c>
      <c r="Q4882" s="36">
        <f>IF(C4882="Saliente Internacional",(IFERROR((LIMPIA(K4882,1)),0)),0)</f>
        <v>0</v>
      </c>
      <c r="R4882" s="36">
        <f t="shared" si="229"/>
        <v>0</v>
      </c>
      <c r="S4882" s="36">
        <f t="shared" si="230"/>
        <v>0</v>
      </c>
    </row>
    <row r="4883" spans="1:19" x14ac:dyDescent="0.25">
      <c r="A4883" s="101">
        <f>'DETALLE DE CONEXIONES'!P4883</f>
        <v>0</v>
      </c>
      <c r="B4883" s="36">
        <f>'DETALLE DE CONEXIONES'!I4883</f>
        <v>0</v>
      </c>
      <c r="C4883" s="36">
        <f>'DETALLE DE CONEXIONES'!BB4883</f>
        <v>0</v>
      </c>
      <c r="D4883" s="36">
        <f>'DETALLE DE CONEXIONES'!E4883</f>
        <v>0</v>
      </c>
      <c r="E4883" s="36">
        <f t="shared" si="228"/>
        <v>1</v>
      </c>
      <c r="F4883" s="36">
        <f>IFERROR(LIMPIA('DETALLE DE CONEXIONES'!N4883,1),0)</f>
        <v>0</v>
      </c>
      <c r="G4883" s="36" t="str">
        <f>LEFT('DETALLE DE CONEXIONES'!BE4883,3)</f>
        <v/>
      </c>
      <c r="H4883" s="36" t="str">
        <f>RIGHT('DETALLE DE CONEXIONES'!AK4883,2)</f>
        <v/>
      </c>
      <c r="I4883" s="36" t="str">
        <f>LEFT('DETALLE DE CONEXIONES'!AK4883,3)</f>
        <v/>
      </c>
      <c r="J4883" s="36" t="str">
        <f>LEFT('DETALLE DE CONEXIONES'!M4883,3)</f>
        <v/>
      </c>
      <c r="K4883" s="36" t="str">
        <f>IF(LEN('DETALLE DE CONEXIONES'!M4883)&lt;12,(RIGHT('DETALLE DE CONEXIONES'!M4883,5)),(RIGHT('DETALLE DE CONEXIONES'!M4883,6)))</f>
        <v/>
      </c>
      <c r="L4883" s="36">
        <f>IF(C4883="Saliente Local",(IFERROR((LIMPIA(J4883,1)),0)),0)</f>
        <v>0</v>
      </c>
      <c r="M4883" s="36">
        <f>IF(C4883="Saliente Nacional",(IFERROR((LIMPIA(J4883,1)),0)),0)</f>
        <v>0</v>
      </c>
      <c r="N4883" s="36">
        <f>IF(C4883="Saliente Internacional",(IFERROR((LIMPIA(J4883,1)),0)),0)</f>
        <v>0</v>
      </c>
      <c r="O4883" s="36">
        <f>IF(C4883="Saliente Local",(IFERROR((LIMPIA(K4883,1)),0)),0)</f>
        <v>0</v>
      </c>
      <c r="P4883" s="36">
        <f>IF(C4883="Saliente Nacional",(IFERROR((LIMPIA(K4883,1)),0)),0)</f>
        <v>0</v>
      </c>
      <c r="Q4883" s="36">
        <f>IF(C4883="Saliente Internacional",(IFERROR((LIMPIA(K4883,1)),0)),0)</f>
        <v>0</v>
      </c>
      <c r="R4883" s="36">
        <f t="shared" si="229"/>
        <v>0</v>
      </c>
      <c r="S4883" s="36">
        <f t="shared" si="230"/>
        <v>0</v>
      </c>
    </row>
    <row r="4884" spans="1:19" x14ac:dyDescent="0.25">
      <c r="A4884" s="101">
        <f>'DETALLE DE CONEXIONES'!P4884</f>
        <v>0</v>
      </c>
      <c r="B4884" s="36">
        <f>'DETALLE DE CONEXIONES'!I4884</f>
        <v>0</v>
      </c>
      <c r="C4884" s="36">
        <f>'DETALLE DE CONEXIONES'!BB4884</f>
        <v>0</v>
      </c>
      <c r="D4884" s="36">
        <f>'DETALLE DE CONEXIONES'!E4884</f>
        <v>0</v>
      </c>
      <c r="E4884" s="36">
        <f t="shared" si="228"/>
        <v>1</v>
      </c>
      <c r="F4884" s="36">
        <f>IFERROR(LIMPIA('DETALLE DE CONEXIONES'!N4884,1),0)</f>
        <v>0</v>
      </c>
      <c r="G4884" s="36" t="str">
        <f>LEFT('DETALLE DE CONEXIONES'!BE4884,3)</f>
        <v/>
      </c>
      <c r="H4884" s="36" t="str">
        <f>RIGHT('DETALLE DE CONEXIONES'!AK4884,2)</f>
        <v/>
      </c>
      <c r="I4884" s="36" t="str">
        <f>LEFT('DETALLE DE CONEXIONES'!AK4884,3)</f>
        <v/>
      </c>
      <c r="J4884" s="36" t="str">
        <f>LEFT('DETALLE DE CONEXIONES'!M4884,3)</f>
        <v/>
      </c>
      <c r="K4884" s="36" t="str">
        <f>IF(LEN('DETALLE DE CONEXIONES'!M4884)&lt;12,(RIGHT('DETALLE DE CONEXIONES'!M4884,5)),(RIGHT('DETALLE DE CONEXIONES'!M4884,6)))</f>
        <v/>
      </c>
      <c r="L4884" s="36">
        <f>IF(C4884="Saliente Local",(IFERROR((LIMPIA(J4884,1)),0)),0)</f>
        <v>0</v>
      </c>
      <c r="M4884" s="36">
        <f>IF(C4884="Saliente Nacional",(IFERROR((LIMPIA(J4884,1)),0)),0)</f>
        <v>0</v>
      </c>
      <c r="N4884" s="36">
        <f>IF(C4884="Saliente Internacional",(IFERROR((LIMPIA(J4884,1)),0)),0)</f>
        <v>0</v>
      </c>
      <c r="O4884" s="36">
        <f>IF(C4884="Saliente Local",(IFERROR((LIMPIA(K4884,1)),0)),0)</f>
        <v>0</v>
      </c>
      <c r="P4884" s="36">
        <f>IF(C4884="Saliente Nacional",(IFERROR((LIMPIA(K4884,1)),0)),0)</f>
        <v>0</v>
      </c>
      <c r="Q4884" s="36">
        <f>IF(C4884="Saliente Internacional",(IFERROR((LIMPIA(K4884,1)),0)),0)</f>
        <v>0</v>
      </c>
      <c r="R4884" s="36">
        <f t="shared" si="229"/>
        <v>0</v>
      </c>
      <c r="S4884" s="36">
        <f t="shared" si="230"/>
        <v>0</v>
      </c>
    </row>
    <row r="4885" spans="1:19" x14ac:dyDescent="0.25">
      <c r="A4885" s="101">
        <f>'DETALLE DE CONEXIONES'!P4885</f>
        <v>0</v>
      </c>
      <c r="B4885" s="36">
        <f>'DETALLE DE CONEXIONES'!I4885</f>
        <v>0</v>
      </c>
      <c r="C4885" s="36">
        <f>'DETALLE DE CONEXIONES'!BB4885</f>
        <v>0</v>
      </c>
      <c r="D4885" s="36">
        <f>'DETALLE DE CONEXIONES'!E4885</f>
        <v>0</v>
      </c>
      <c r="E4885" s="36">
        <f t="shared" si="228"/>
        <v>1</v>
      </c>
      <c r="F4885" s="36">
        <f>IFERROR(LIMPIA('DETALLE DE CONEXIONES'!N4885,1),0)</f>
        <v>0</v>
      </c>
      <c r="G4885" s="36" t="str">
        <f>LEFT('DETALLE DE CONEXIONES'!BE4885,3)</f>
        <v/>
      </c>
      <c r="H4885" s="36" t="str">
        <f>RIGHT('DETALLE DE CONEXIONES'!AK4885,2)</f>
        <v/>
      </c>
      <c r="I4885" s="36" t="str">
        <f>LEFT('DETALLE DE CONEXIONES'!AK4885,3)</f>
        <v/>
      </c>
      <c r="J4885" s="36" t="str">
        <f>LEFT('DETALLE DE CONEXIONES'!M4885,3)</f>
        <v/>
      </c>
      <c r="K4885" s="36" t="str">
        <f>IF(LEN('DETALLE DE CONEXIONES'!M4885)&lt;12,(RIGHT('DETALLE DE CONEXIONES'!M4885,5)),(RIGHT('DETALLE DE CONEXIONES'!M4885,6)))</f>
        <v/>
      </c>
      <c r="L4885" s="36">
        <f>IF(C4885="Saliente Local",(IFERROR((LIMPIA(J4885,1)),0)),0)</f>
        <v>0</v>
      </c>
      <c r="M4885" s="36">
        <f>IF(C4885="Saliente Nacional",(IFERROR((LIMPIA(J4885,1)),0)),0)</f>
        <v>0</v>
      </c>
      <c r="N4885" s="36">
        <f>IF(C4885="Saliente Internacional",(IFERROR((LIMPIA(J4885,1)),0)),0)</f>
        <v>0</v>
      </c>
      <c r="O4885" s="36">
        <f>IF(C4885="Saliente Local",(IFERROR((LIMPIA(K4885,1)),0)),0)</f>
        <v>0</v>
      </c>
      <c r="P4885" s="36">
        <f>IF(C4885="Saliente Nacional",(IFERROR((LIMPIA(K4885,1)),0)),0)</f>
        <v>0</v>
      </c>
      <c r="Q4885" s="36">
        <f>IF(C4885="Saliente Internacional",(IFERROR((LIMPIA(K4885,1)),0)),0)</f>
        <v>0</v>
      </c>
      <c r="R4885" s="36">
        <f t="shared" si="229"/>
        <v>0</v>
      </c>
      <c r="S4885" s="36">
        <f t="shared" si="230"/>
        <v>0</v>
      </c>
    </row>
    <row r="4886" spans="1:19" x14ac:dyDescent="0.25">
      <c r="A4886" s="101">
        <f>'DETALLE DE CONEXIONES'!P4886</f>
        <v>0</v>
      </c>
      <c r="B4886" s="36">
        <f>'DETALLE DE CONEXIONES'!I4886</f>
        <v>0</v>
      </c>
      <c r="C4886" s="36">
        <f>'DETALLE DE CONEXIONES'!BB4886</f>
        <v>0</v>
      </c>
      <c r="D4886" s="36">
        <f>'DETALLE DE CONEXIONES'!E4886</f>
        <v>0</v>
      </c>
      <c r="E4886" s="36">
        <f t="shared" si="228"/>
        <v>1</v>
      </c>
      <c r="F4886" s="36">
        <f>IFERROR(LIMPIA('DETALLE DE CONEXIONES'!N4886,1),0)</f>
        <v>0</v>
      </c>
      <c r="G4886" s="36" t="str">
        <f>LEFT('DETALLE DE CONEXIONES'!BE4886,3)</f>
        <v/>
      </c>
      <c r="H4886" s="36" t="str">
        <f>RIGHT('DETALLE DE CONEXIONES'!AK4886,2)</f>
        <v/>
      </c>
      <c r="I4886" s="36" t="str">
        <f>LEFT('DETALLE DE CONEXIONES'!AK4886,3)</f>
        <v/>
      </c>
      <c r="J4886" s="36" t="str">
        <f>LEFT('DETALLE DE CONEXIONES'!M4886,3)</f>
        <v/>
      </c>
      <c r="K4886" s="36" t="str">
        <f>IF(LEN('DETALLE DE CONEXIONES'!M4886)&lt;12,(RIGHT('DETALLE DE CONEXIONES'!M4886,5)),(RIGHT('DETALLE DE CONEXIONES'!M4886,6)))</f>
        <v/>
      </c>
      <c r="L4886" s="36">
        <f>IF(C4886="Saliente Local",(IFERROR((LIMPIA(J4886,1)),0)),0)</f>
        <v>0</v>
      </c>
      <c r="M4886" s="36">
        <f>IF(C4886="Saliente Nacional",(IFERROR((LIMPIA(J4886,1)),0)),0)</f>
        <v>0</v>
      </c>
      <c r="N4886" s="36">
        <f>IF(C4886="Saliente Internacional",(IFERROR((LIMPIA(J4886,1)),0)),0)</f>
        <v>0</v>
      </c>
      <c r="O4886" s="36">
        <f>IF(C4886="Saliente Local",(IFERROR((LIMPIA(K4886,1)),0)),0)</f>
        <v>0</v>
      </c>
      <c r="P4886" s="36">
        <f>IF(C4886="Saliente Nacional",(IFERROR((LIMPIA(K4886,1)),0)),0)</f>
        <v>0</v>
      </c>
      <c r="Q4886" s="36">
        <f>IF(C4886="Saliente Internacional",(IFERROR((LIMPIA(K4886,1)),0)),0)</f>
        <v>0</v>
      </c>
      <c r="R4886" s="36">
        <f t="shared" si="229"/>
        <v>0</v>
      </c>
      <c r="S4886" s="36">
        <f t="shared" si="230"/>
        <v>0</v>
      </c>
    </row>
    <row r="4887" spans="1:19" x14ac:dyDescent="0.25">
      <c r="A4887" s="101">
        <f>'DETALLE DE CONEXIONES'!P4887</f>
        <v>0</v>
      </c>
      <c r="B4887" s="36">
        <f>'DETALLE DE CONEXIONES'!I4887</f>
        <v>0</v>
      </c>
      <c r="C4887" s="36">
        <f>'DETALLE DE CONEXIONES'!BB4887</f>
        <v>0</v>
      </c>
      <c r="D4887" s="36">
        <f>'DETALLE DE CONEXIONES'!E4887</f>
        <v>0</v>
      </c>
      <c r="E4887" s="36">
        <f t="shared" si="228"/>
        <v>1</v>
      </c>
      <c r="F4887" s="36">
        <f>IFERROR(LIMPIA('DETALLE DE CONEXIONES'!N4887,1),0)</f>
        <v>0</v>
      </c>
      <c r="G4887" s="36" t="str">
        <f>LEFT('DETALLE DE CONEXIONES'!BE4887,3)</f>
        <v/>
      </c>
      <c r="H4887" s="36" t="str">
        <f>RIGHT('DETALLE DE CONEXIONES'!AK4887,2)</f>
        <v/>
      </c>
      <c r="I4887" s="36" t="str">
        <f>LEFT('DETALLE DE CONEXIONES'!AK4887,3)</f>
        <v/>
      </c>
      <c r="J4887" s="36" t="str">
        <f>LEFT('DETALLE DE CONEXIONES'!M4887,3)</f>
        <v/>
      </c>
      <c r="K4887" s="36" t="str">
        <f>IF(LEN('DETALLE DE CONEXIONES'!M4887)&lt;12,(RIGHT('DETALLE DE CONEXIONES'!M4887,5)),(RIGHT('DETALLE DE CONEXIONES'!M4887,6)))</f>
        <v/>
      </c>
      <c r="L4887" s="36">
        <f>IF(C4887="Saliente Local",(IFERROR((LIMPIA(J4887,1)),0)),0)</f>
        <v>0</v>
      </c>
      <c r="M4887" s="36">
        <f>IF(C4887="Saliente Nacional",(IFERROR((LIMPIA(J4887,1)),0)),0)</f>
        <v>0</v>
      </c>
      <c r="N4887" s="36">
        <f>IF(C4887="Saliente Internacional",(IFERROR((LIMPIA(J4887,1)),0)),0)</f>
        <v>0</v>
      </c>
      <c r="O4887" s="36">
        <f>IF(C4887="Saliente Local",(IFERROR((LIMPIA(K4887,1)),0)),0)</f>
        <v>0</v>
      </c>
      <c r="P4887" s="36">
        <f>IF(C4887="Saliente Nacional",(IFERROR((LIMPIA(K4887,1)),0)),0)</f>
        <v>0</v>
      </c>
      <c r="Q4887" s="36">
        <f>IF(C4887="Saliente Internacional",(IFERROR((LIMPIA(K4887,1)),0)),0)</f>
        <v>0</v>
      </c>
      <c r="R4887" s="36">
        <f t="shared" si="229"/>
        <v>0</v>
      </c>
      <c r="S4887" s="36">
        <f t="shared" si="230"/>
        <v>0</v>
      </c>
    </row>
    <row r="4888" spans="1:19" x14ac:dyDescent="0.25">
      <c r="A4888" s="101">
        <f>'DETALLE DE CONEXIONES'!P4888</f>
        <v>0</v>
      </c>
      <c r="B4888" s="36">
        <f>'DETALLE DE CONEXIONES'!I4888</f>
        <v>0</v>
      </c>
      <c r="C4888" s="36">
        <f>'DETALLE DE CONEXIONES'!BB4888</f>
        <v>0</v>
      </c>
      <c r="D4888" s="36">
        <f>'DETALLE DE CONEXIONES'!E4888</f>
        <v>0</v>
      </c>
      <c r="E4888" s="36">
        <f t="shared" si="228"/>
        <v>1</v>
      </c>
      <c r="F4888" s="36">
        <f>IFERROR(LIMPIA('DETALLE DE CONEXIONES'!N4888,1),0)</f>
        <v>0</v>
      </c>
      <c r="G4888" s="36" t="str">
        <f>LEFT('DETALLE DE CONEXIONES'!BE4888,3)</f>
        <v/>
      </c>
      <c r="H4888" s="36" t="str">
        <f>RIGHT('DETALLE DE CONEXIONES'!AK4888,2)</f>
        <v/>
      </c>
      <c r="I4888" s="36" t="str">
        <f>LEFT('DETALLE DE CONEXIONES'!AK4888,3)</f>
        <v/>
      </c>
      <c r="J4888" s="36" t="str">
        <f>LEFT('DETALLE DE CONEXIONES'!M4888,3)</f>
        <v/>
      </c>
      <c r="K4888" s="36" t="str">
        <f>IF(LEN('DETALLE DE CONEXIONES'!M4888)&lt;12,(RIGHT('DETALLE DE CONEXIONES'!M4888,5)),(RIGHT('DETALLE DE CONEXIONES'!M4888,6)))</f>
        <v/>
      </c>
      <c r="L4888" s="36">
        <f>IF(C4888="Saliente Local",(IFERROR((LIMPIA(J4888,1)),0)),0)</f>
        <v>0</v>
      </c>
      <c r="M4888" s="36">
        <f>IF(C4888="Saliente Nacional",(IFERROR((LIMPIA(J4888,1)),0)),0)</f>
        <v>0</v>
      </c>
      <c r="N4888" s="36">
        <f>IF(C4888="Saliente Internacional",(IFERROR((LIMPIA(J4888,1)),0)),0)</f>
        <v>0</v>
      </c>
      <c r="O4888" s="36">
        <f>IF(C4888="Saliente Local",(IFERROR((LIMPIA(K4888,1)),0)),0)</f>
        <v>0</v>
      </c>
      <c r="P4888" s="36">
        <f>IF(C4888="Saliente Nacional",(IFERROR((LIMPIA(K4888,1)),0)),0)</f>
        <v>0</v>
      </c>
      <c r="Q4888" s="36">
        <f>IF(C4888="Saliente Internacional",(IFERROR((LIMPIA(K4888,1)),0)),0)</f>
        <v>0</v>
      </c>
      <c r="R4888" s="36">
        <f t="shared" si="229"/>
        <v>0</v>
      </c>
      <c r="S4888" s="36">
        <f t="shared" si="230"/>
        <v>0</v>
      </c>
    </row>
    <row r="4889" spans="1:19" x14ac:dyDescent="0.25">
      <c r="A4889" s="101">
        <f>'DETALLE DE CONEXIONES'!P4889</f>
        <v>0</v>
      </c>
      <c r="B4889" s="36">
        <f>'DETALLE DE CONEXIONES'!I4889</f>
        <v>0</v>
      </c>
      <c r="C4889" s="36">
        <f>'DETALLE DE CONEXIONES'!BB4889</f>
        <v>0</v>
      </c>
      <c r="D4889" s="36">
        <f>'DETALLE DE CONEXIONES'!E4889</f>
        <v>0</v>
      </c>
      <c r="E4889" s="36">
        <f t="shared" si="228"/>
        <v>1</v>
      </c>
      <c r="F4889" s="36">
        <f>IFERROR(LIMPIA('DETALLE DE CONEXIONES'!N4889,1),0)</f>
        <v>0</v>
      </c>
      <c r="G4889" s="36" t="str">
        <f>LEFT('DETALLE DE CONEXIONES'!BE4889,3)</f>
        <v/>
      </c>
      <c r="H4889" s="36" t="str">
        <f>RIGHT('DETALLE DE CONEXIONES'!AK4889,2)</f>
        <v/>
      </c>
      <c r="I4889" s="36" t="str">
        <f>LEFT('DETALLE DE CONEXIONES'!AK4889,3)</f>
        <v/>
      </c>
      <c r="J4889" s="36" t="str">
        <f>LEFT('DETALLE DE CONEXIONES'!M4889,3)</f>
        <v/>
      </c>
      <c r="K4889" s="36" t="str">
        <f>IF(LEN('DETALLE DE CONEXIONES'!M4889)&lt;12,(RIGHT('DETALLE DE CONEXIONES'!M4889,5)),(RIGHT('DETALLE DE CONEXIONES'!M4889,6)))</f>
        <v/>
      </c>
      <c r="L4889" s="36">
        <f>IF(C4889="Saliente Local",(IFERROR((LIMPIA(J4889,1)),0)),0)</f>
        <v>0</v>
      </c>
      <c r="M4889" s="36">
        <f>IF(C4889="Saliente Nacional",(IFERROR((LIMPIA(J4889,1)),0)),0)</f>
        <v>0</v>
      </c>
      <c r="N4889" s="36">
        <f>IF(C4889="Saliente Internacional",(IFERROR((LIMPIA(J4889,1)),0)),0)</f>
        <v>0</v>
      </c>
      <c r="O4889" s="36">
        <f>IF(C4889="Saliente Local",(IFERROR((LIMPIA(K4889,1)),0)),0)</f>
        <v>0</v>
      </c>
      <c r="P4889" s="36">
        <f>IF(C4889="Saliente Nacional",(IFERROR((LIMPIA(K4889,1)),0)),0)</f>
        <v>0</v>
      </c>
      <c r="Q4889" s="36">
        <f>IF(C4889="Saliente Internacional",(IFERROR((LIMPIA(K4889,1)),0)),0)</f>
        <v>0</v>
      </c>
      <c r="R4889" s="36">
        <f t="shared" si="229"/>
        <v>0</v>
      </c>
      <c r="S4889" s="36">
        <f t="shared" si="230"/>
        <v>0</v>
      </c>
    </row>
    <row r="4890" spans="1:19" x14ac:dyDescent="0.25">
      <c r="A4890" s="101">
        <f>'DETALLE DE CONEXIONES'!P4890</f>
        <v>0</v>
      </c>
      <c r="B4890" s="36">
        <f>'DETALLE DE CONEXIONES'!I4890</f>
        <v>0</v>
      </c>
      <c r="C4890" s="36">
        <f>'DETALLE DE CONEXIONES'!BB4890</f>
        <v>0</v>
      </c>
      <c r="D4890" s="36">
        <f>'DETALLE DE CONEXIONES'!E4890</f>
        <v>0</v>
      </c>
      <c r="E4890" s="36">
        <f t="shared" si="228"/>
        <v>1</v>
      </c>
      <c r="F4890" s="36">
        <f>IFERROR(LIMPIA('DETALLE DE CONEXIONES'!N4890,1),0)</f>
        <v>0</v>
      </c>
      <c r="G4890" s="36" t="str">
        <f>LEFT('DETALLE DE CONEXIONES'!BE4890,3)</f>
        <v/>
      </c>
      <c r="H4890" s="36" t="str">
        <f>RIGHT('DETALLE DE CONEXIONES'!AK4890,2)</f>
        <v/>
      </c>
      <c r="I4890" s="36" t="str">
        <f>LEFT('DETALLE DE CONEXIONES'!AK4890,3)</f>
        <v/>
      </c>
      <c r="J4890" s="36" t="str">
        <f>LEFT('DETALLE DE CONEXIONES'!M4890,3)</f>
        <v/>
      </c>
      <c r="K4890" s="36" t="str">
        <f>IF(LEN('DETALLE DE CONEXIONES'!M4890)&lt;12,(RIGHT('DETALLE DE CONEXIONES'!M4890,5)),(RIGHT('DETALLE DE CONEXIONES'!M4890,6)))</f>
        <v/>
      </c>
      <c r="L4890" s="36">
        <f>IF(C4890="Saliente Local",(IFERROR((LIMPIA(J4890,1)),0)),0)</f>
        <v>0</v>
      </c>
      <c r="M4890" s="36">
        <f>IF(C4890="Saliente Nacional",(IFERROR((LIMPIA(J4890,1)),0)),0)</f>
        <v>0</v>
      </c>
      <c r="N4890" s="36">
        <f>IF(C4890="Saliente Internacional",(IFERROR((LIMPIA(J4890,1)),0)),0)</f>
        <v>0</v>
      </c>
      <c r="O4890" s="36">
        <f>IF(C4890="Saliente Local",(IFERROR((LIMPIA(K4890,1)),0)),0)</f>
        <v>0</v>
      </c>
      <c r="P4890" s="36">
        <f>IF(C4890="Saliente Nacional",(IFERROR((LIMPIA(K4890,1)),0)),0)</f>
        <v>0</v>
      </c>
      <c r="Q4890" s="36">
        <f>IF(C4890="Saliente Internacional",(IFERROR((LIMPIA(K4890,1)),0)),0)</f>
        <v>0</v>
      </c>
      <c r="R4890" s="36">
        <f t="shared" si="229"/>
        <v>0</v>
      </c>
      <c r="S4890" s="36">
        <f t="shared" si="230"/>
        <v>0</v>
      </c>
    </row>
    <row r="4891" spans="1:19" x14ac:dyDescent="0.25">
      <c r="A4891" s="101">
        <f>'DETALLE DE CONEXIONES'!P4891</f>
        <v>0</v>
      </c>
      <c r="B4891" s="36">
        <f>'DETALLE DE CONEXIONES'!I4891</f>
        <v>0</v>
      </c>
      <c r="C4891" s="36">
        <f>'DETALLE DE CONEXIONES'!BB4891</f>
        <v>0</v>
      </c>
      <c r="D4891" s="36">
        <f>'DETALLE DE CONEXIONES'!E4891</f>
        <v>0</v>
      </c>
      <c r="E4891" s="36">
        <f t="shared" si="228"/>
        <v>1</v>
      </c>
      <c r="F4891" s="36">
        <f>IFERROR(LIMPIA('DETALLE DE CONEXIONES'!N4891,1),0)</f>
        <v>0</v>
      </c>
      <c r="G4891" s="36" t="str">
        <f>LEFT('DETALLE DE CONEXIONES'!BE4891,3)</f>
        <v/>
      </c>
      <c r="H4891" s="36" t="str">
        <f>RIGHT('DETALLE DE CONEXIONES'!AK4891,2)</f>
        <v/>
      </c>
      <c r="I4891" s="36" t="str">
        <f>LEFT('DETALLE DE CONEXIONES'!AK4891,3)</f>
        <v/>
      </c>
      <c r="J4891" s="36" t="str">
        <f>LEFT('DETALLE DE CONEXIONES'!M4891,3)</f>
        <v/>
      </c>
      <c r="K4891" s="36" t="str">
        <f>IF(LEN('DETALLE DE CONEXIONES'!M4891)&lt;12,(RIGHT('DETALLE DE CONEXIONES'!M4891,5)),(RIGHT('DETALLE DE CONEXIONES'!M4891,6)))</f>
        <v/>
      </c>
      <c r="L4891" s="36">
        <f>IF(C4891="Saliente Local",(IFERROR((LIMPIA(J4891,1)),0)),0)</f>
        <v>0</v>
      </c>
      <c r="M4891" s="36">
        <f>IF(C4891="Saliente Nacional",(IFERROR((LIMPIA(J4891,1)),0)),0)</f>
        <v>0</v>
      </c>
      <c r="N4891" s="36">
        <f>IF(C4891="Saliente Internacional",(IFERROR((LIMPIA(J4891,1)),0)),0)</f>
        <v>0</v>
      </c>
      <c r="O4891" s="36">
        <f>IF(C4891="Saliente Local",(IFERROR((LIMPIA(K4891,1)),0)),0)</f>
        <v>0</v>
      </c>
      <c r="P4891" s="36">
        <f>IF(C4891="Saliente Nacional",(IFERROR((LIMPIA(K4891,1)),0)),0)</f>
        <v>0</v>
      </c>
      <c r="Q4891" s="36">
        <f>IF(C4891="Saliente Internacional",(IFERROR((LIMPIA(K4891,1)),0)),0)</f>
        <v>0</v>
      </c>
      <c r="R4891" s="36">
        <f t="shared" si="229"/>
        <v>0</v>
      </c>
      <c r="S4891" s="36">
        <f t="shared" si="230"/>
        <v>0</v>
      </c>
    </row>
    <row r="4892" spans="1:19" x14ac:dyDescent="0.25">
      <c r="A4892" s="101">
        <f>'DETALLE DE CONEXIONES'!P4892</f>
        <v>0</v>
      </c>
      <c r="B4892" s="36">
        <f>'DETALLE DE CONEXIONES'!I4892</f>
        <v>0</v>
      </c>
      <c r="C4892" s="36">
        <f>'DETALLE DE CONEXIONES'!BB4892</f>
        <v>0</v>
      </c>
      <c r="D4892" s="36">
        <f>'DETALLE DE CONEXIONES'!E4892</f>
        <v>0</v>
      </c>
      <c r="E4892" s="36">
        <f t="shared" si="228"/>
        <v>1</v>
      </c>
      <c r="F4892" s="36">
        <f>IFERROR(LIMPIA('DETALLE DE CONEXIONES'!N4892,1),0)</f>
        <v>0</v>
      </c>
      <c r="G4892" s="36" t="str">
        <f>LEFT('DETALLE DE CONEXIONES'!BE4892,3)</f>
        <v/>
      </c>
      <c r="H4892" s="36" t="str">
        <f>RIGHT('DETALLE DE CONEXIONES'!AK4892,2)</f>
        <v/>
      </c>
      <c r="I4892" s="36" t="str">
        <f>LEFT('DETALLE DE CONEXIONES'!AK4892,3)</f>
        <v/>
      </c>
      <c r="J4892" s="36" t="str">
        <f>LEFT('DETALLE DE CONEXIONES'!M4892,3)</f>
        <v/>
      </c>
      <c r="K4892" s="36" t="str">
        <f>IF(LEN('DETALLE DE CONEXIONES'!M4892)&lt;12,(RIGHT('DETALLE DE CONEXIONES'!M4892,5)),(RIGHT('DETALLE DE CONEXIONES'!M4892,6)))</f>
        <v/>
      </c>
      <c r="L4892" s="36">
        <f>IF(C4892="Saliente Local",(IFERROR((LIMPIA(J4892,1)),0)),0)</f>
        <v>0</v>
      </c>
      <c r="M4892" s="36">
        <f>IF(C4892="Saliente Nacional",(IFERROR((LIMPIA(J4892,1)),0)),0)</f>
        <v>0</v>
      </c>
      <c r="N4892" s="36">
        <f>IF(C4892="Saliente Internacional",(IFERROR((LIMPIA(J4892,1)),0)),0)</f>
        <v>0</v>
      </c>
      <c r="O4892" s="36">
        <f>IF(C4892="Saliente Local",(IFERROR((LIMPIA(K4892,1)),0)),0)</f>
        <v>0</v>
      </c>
      <c r="P4892" s="36">
        <f>IF(C4892="Saliente Nacional",(IFERROR((LIMPIA(K4892,1)),0)),0)</f>
        <v>0</v>
      </c>
      <c r="Q4892" s="36">
        <f>IF(C4892="Saliente Internacional",(IFERROR((LIMPIA(K4892,1)),0)),0)</f>
        <v>0</v>
      </c>
      <c r="R4892" s="36">
        <f t="shared" si="229"/>
        <v>0</v>
      </c>
      <c r="S4892" s="36">
        <f t="shared" si="230"/>
        <v>0</v>
      </c>
    </row>
    <row r="4893" spans="1:19" x14ac:dyDescent="0.25">
      <c r="A4893" s="101">
        <f>'DETALLE DE CONEXIONES'!P4893</f>
        <v>0</v>
      </c>
      <c r="B4893" s="36">
        <f>'DETALLE DE CONEXIONES'!I4893</f>
        <v>0</v>
      </c>
      <c r="C4893" s="36">
        <f>'DETALLE DE CONEXIONES'!BB4893</f>
        <v>0</v>
      </c>
      <c r="D4893" s="36">
        <f>'DETALLE DE CONEXIONES'!E4893</f>
        <v>0</v>
      </c>
      <c r="E4893" s="36">
        <f t="shared" si="228"/>
        <v>1</v>
      </c>
      <c r="F4893" s="36">
        <f>IFERROR(LIMPIA('DETALLE DE CONEXIONES'!N4893,1),0)</f>
        <v>0</v>
      </c>
      <c r="G4893" s="36" t="str">
        <f>LEFT('DETALLE DE CONEXIONES'!BE4893,3)</f>
        <v/>
      </c>
      <c r="H4893" s="36" t="str">
        <f>RIGHT('DETALLE DE CONEXIONES'!AK4893,2)</f>
        <v/>
      </c>
      <c r="I4893" s="36" t="str">
        <f>LEFT('DETALLE DE CONEXIONES'!AK4893,3)</f>
        <v/>
      </c>
      <c r="J4893" s="36" t="str">
        <f>LEFT('DETALLE DE CONEXIONES'!M4893,3)</f>
        <v/>
      </c>
      <c r="K4893" s="36" t="str">
        <f>IF(LEN('DETALLE DE CONEXIONES'!M4893)&lt;12,(RIGHT('DETALLE DE CONEXIONES'!M4893,5)),(RIGHT('DETALLE DE CONEXIONES'!M4893,6)))</f>
        <v/>
      </c>
      <c r="L4893" s="36">
        <f>IF(C4893="Saliente Local",(IFERROR((LIMPIA(J4893,1)),0)),0)</f>
        <v>0</v>
      </c>
      <c r="M4893" s="36">
        <f>IF(C4893="Saliente Nacional",(IFERROR((LIMPIA(J4893,1)),0)),0)</f>
        <v>0</v>
      </c>
      <c r="N4893" s="36">
        <f>IF(C4893="Saliente Internacional",(IFERROR((LIMPIA(J4893,1)),0)),0)</f>
        <v>0</v>
      </c>
      <c r="O4893" s="36">
        <f>IF(C4893="Saliente Local",(IFERROR((LIMPIA(K4893,1)),0)),0)</f>
        <v>0</v>
      </c>
      <c r="P4893" s="36">
        <f>IF(C4893="Saliente Nacional",(IFERROR((LIMPIA(K4893,1)),0)),0)</f>
        <v>0</v>
      </c>
      <c r="Q4893" s="36">
        <f>IF(C4893="Saliente Internacional",(IFERROR((LIMPIA(K4893,1)),0)),0)</f>
        <v>0</v>
      </c>
      <c r="R4893" s="36">
        <f t="shared" si="229"/>
        <v>0</v>
      </c>
      <c r="S4893" s="36">
        <f t="shared" si="230"/>
        <v>0</v>
      </c>
    </row>
    <row r="4894" spans="1:19" x14ac:dyDescent="0.25">
      <c r="A4894" s="101">
        <f>'DETALLE DE CONEXIONES'!P4894</f>
        <v>0</v>
      </c>
      <c r="B4894" s="36">
        <f>'DETALLE DE CONEXIONES'!I4894</f>
        <v>0</v>
      </c>
      <c r="C4894" s="36">
        <f>'DETALLE DE CONEXIONES'!BB4894</f>
        <v>0</v>
      </c>
      <c r="D4894" s="36">
        <f>'DETALLE DE CONEXIONES'!E4894</f>
        <v>0</v>
      </c>
      <c r="E4894" s="36">
        <f t="shared" si="228"/>
        <v>1</v>
      </c>
      <c r="F4894" s="36">
        <f>IFERROR(LIMPIA('DETALLE DE CONEXIONES'!N4894,1),0)</f>
        <v>0</v>
      </c>
      <c r="G4894" s="36" t="str">
        <f>LEFT('DETALLE DE CONEXIONES'!BE4894,3)</f>
        <v/>
      </c>
      <c r="H4894" s="36" t="str">
        <f>RIGHT('DETALLE DE CONEXIONES'!AK4894,2)</f>
        <v/>
      </c>
      <c r="I4894" s="36" t="str">
        <f>LEFT('DETALLE DE CONEXIONES'!AK4894,3)</f>
        <v/>
      </c>
      <c r="J4894" s="36" t="str">
        <f>LEFT('DETALLE DE CONEXIONES'!M4894,3)</f>
        <v/>
      </c>
      <c r="K4894" s="36" t="str">
        <f>IF(LEN('DETALLE DE CONEXIONES'!M4894)&lt;12,(RIGHT('DETALLE DE CONEXIONES'!M4894,5)),(RIGHT('DETALLE DE CONEXIONES'!M4894,6)))</f>
        <v/>
      </c>
      <c r="L4894" s="36">
        <f>IF(C4894="Saliente Local",(IFERROR((LIMPIA(J4894,1)),0)),0)</f>
        <v>0</v>
      </c>
      <c r="M4894" s="36">
        <f>IF(C4894="Saliente Nacional",(IFERROR((LIMPIA(J4894,1)),0)),0)</f>
        <v>0</v>
      </c>
      <c r="N4894" s="36">
        <f>IF(C4894="Saliente Internacional",(IFERROR((LIMPIA(J4894,1)),0)),0)</f>
        <v>0</v>
      </c>
      <c r="O4894" s="36">
        <f>IF(C4894="Saliente Local",(IFERROR((LIMPIA(K4894,1)),0)),0)</f>
        <v>0</v>
      </c>
      <c r="P4894" s="36">
        <f>IF(C4894="Saliente Nacional",(IFERROR((LIMPIA(K4894,1)),0)),0)</f>
        <v>0</v>
      </c>
      <c r="Q4894" s="36">
        <f>IF(C4894="Saliente Internacional",(IFERROR((LIMPIA(K4894,1)),0)),0)</f>
        <v>0</v>
      </c>
      <c r="R4894" s="36">
        <f t="shared" si="229"/>
        <v>0</v>
      </c>
      <c r="S4894" s="36">
        <f t="shared" si="230"/>
        <v>0</v>
      </c>
    </row>
    <row r="4895" spans="1:19" x14ac:dyDescent="0.25">
      <c r="A4895" s="101">
        <f>'DETALLE DE CONEXIONES'!P4895</f>
        <v>0</v>
      </c>
      <c r="B4895" s="36">
        <f>'DETALLE DE CONEXIONES'!I4895</f>
        <v>0</v>
      </c>
      <c r="C4895" s="36">
        <f>'DETALLE DE CONEXIONES'!BB4895</f>
        <v>0</v>
      </c>
      <c r="D4895" s="36">
        <f>'DETALLE DE CONEXIONES'!E4895</f>
        <v>0</v>
      </c>
      <c r="E4895" s="36">
        <f t="shared" si="228"/>
        <v>1</v>
      </c>
      <c r="F4895" s="36">
        <f>IFERROR(LIMPIA('DETALLE DE CONEXIONES'!N4895,1),0)</f>
        <v>0</v>
      </c>
      <c r="G4895" s="36" t="str">
        <f>LEFT('DETALLE DE CONEXIONES'!BE4895,3)</f>
        <v/>
      </c>
      <c r="H4895" s="36" t="str">
        <f>RIGHT('DETALLE DE CONEXIONES'!AK4895,2)</f>
        <v/>
      </c>
      <c r="I4895" s="36" t="str">
        <f>LEFT('DETALLE DE CONEXIONES'!AK4895,3)</f>
        <v/>
      </c>
      <c r="J4895" s="36" t="str">
        <f>LEFT('DETALLE DE CONEXIONES'!M4895,3)</f>
        <v/>
      </c>
      <c r="K4895" s="36" t="str">
        <f>IF(LEN('DETALLE DE CONEXIONES'!M4895)&lt;12,(RIGHT('DETALLE DE CONEXIONES'!M4895,5)),(RIGHT('DETALLE DE CONEXIONES'!M4895,6)))</f>
        <v/>
      </c>
      <c r="L4895" s="36">
        <f>IF(C4895="Saliente Local",(IFERROR((LIMPIA(J4895,1)),0)),0)</f>
        <v>0</v>
      </c>
      <c r="M4895" s="36">
        <f>IF(C4895="Saliente Nacional",(IFERROR((LIMPIA(J4895,1)),0)),0)</f>
        <v>0</v>
      </c>
      <c r="N4895" s="36">
        <f>IF(C4895="Saliente Internacional",(IFERROR((LIMPIA(J4895,1)),0)),0)</f>
        <v>0</v>
      </c>
      <c r="O4895" s="36">
        <f>IF(C4895="Saliente Local",(IFERROR((LIMPIA(K4895,1)),0)),0)</f>
        <v>0</v>
      </c>
      <c r="P4895" s="36">
        <f>IF(C4895="Saliente Nacional",(IFERROR((LIMPIA(K4895,1)),0)),0)</f>
        <v>0</v>
      </c>
      <c r="Q4895" s="36">
        <f>IF(C4895="Saliente Internacional",(IFERROR((LIMPIA(K4895,1)),0)),0)</f>
        <v>0</v>
      </c>
      <c r="R4895" s="36">
        <f t="shared" si="229"/>
        <v>0</v>
      </c>
      <c r="S4895" s="36">
        <f t="shared" si="230"/>
        <v>0</v>
      </c>
    </row>
    <row r="4896" spans="1:19" x14ac:dyDescent="0.25">
      <c r="A4896" s="101">
        <f>'DETALLE DE CONEXIONES'!P4896</f>
        <v>0</v>
      </c>
      <c r="B4896" s="36">
        <f>'DETALLE DE CONEXIONES'!I4896</f>
        <v>0</v>
      </c>
      <c r="C4896" s="36">
        <f>'DETALLE DE CONEXIONES'!BB4896</f>
        <v>0</v>
      </c>
      <c r="D4896" s="36">
        <f>'DETALLE DE CONEXIONES'!E4896</f>
        <v>0</v>
      </c>
      <c r="E4896" s="36">
        <f t="shared" si="228"/>
        <v>1</v>
      </c>
      <c r="F4896" s="36">
        <f>IFERROR(LIMPIA('DETALLE DE CONEXIONES'!N4896,1),0)</f>
        <v>0</v>
      </c>
      <c r="G4896" s="36" t="str">
        <f>LEFT('DETALLE DE CONEXIONES'!BE4896,3)</f>
        <v/>
      </c>
      <c r="H4896" s="36" t="str">
        <f>RIGHT('DETALLE DE CONEXIONES'!AK4896,2)</f>
        <v/>
      </c>
      <c r="I4896" s="36" t="str">
        <f>LEFT('DETALLE DE CONEXIONES'!AK4896,3)</f>
        <v/>
      </c>
      <c r="J4896" s="36" t="str">
        <f>LEFT('DETALLE DE CONEXIONES'!M4896,3)</f>
        <v/>
      </c>
      <c r="K4896" s="36" t="str">
        <f>IF(LEN('DETALLE DE CONEXIONES'!M4896)&lt;12,(RIGHT('DETALLE DE CONEXIONES'!M4896,5)),(RIGHT('DETALLE DE CONEXIONES'!M4896,6)))</f>
        <v/>
      </c>
      <c r="L4896" s="36">
        <f>IF(C4896="Saliente Local",(IFERROR((LIMPIA(J4896,1)),0)),0)</f>
        <v>0</v>
      </c>
      <c r="M4896" s="36">
        <f>IF(C4896="Saliente Nacional",(IFERROR((LIMPIA(J4896,1)),0)),0)</f>
        <v>0</v>
      </c>
      <c r="N4896" s="36">
        <f>IF(C4896="Saliente Internacional",(IFERROR((LIMPIA(J4896,1)),0)),0)</f>
        <v>0</v>
      </c>
      <c r="O4896" s="36">
        <f>IF(C4896="Saliente Local",(IFERROR((LIMPIA(K4896,1)),0)),0)</f>
        <v>0</v>
      </c>
      <c r="P4896" s="36">
        <f>IF(C4896="Saliente Nacional",(IFERROR((LIMPIA(K4896,1)),0)),0)</f>
        <v>0</v>
      </c>
      <c r="Q4896" s="36">
        <f>IF(C4896="Saliente Internacional",(IFERROR((LIMPIA(K4896,1)),0)),0)</f>
        <v>0</v>
      </c>
      <c r="R4896" s="36">
        <f t="shared" si="229"/>
        <v>0</v>
      </c>
      <c r="S4896" s="36">
        <f t="shared" si="230"/>
        <v>0</v>
      </c>
    </row>
    <row r="4897" spans="1:19" x14ac:dyDescent="0.25">
      <c r="A4897" s="101">
        <f>'DETALLE DE CONEXIONES'!P4897</f>
        <v>0</v>
      </c>
      <c r="B4897" s="36">
        <f>'DETALLE DE CONEXIONES'!I4897</f>
        <v>0</v>
      </c>
      <c r="C4897" s="36">
        <f>'DETALLE DE CONEXIONES'!BB4897</f>
        <v>0</v>
      </c>
      <c r="D4897" s="36">
        <f>'DETALLE DE CONEXIONES'!E4897</f>
        <v>0</v>
      </c>
      <c r="E4897" s="36">
        <f t="shared" si="228"/>
        <v>1</v>
      </c>
      <c r="F4897" s="36">
        <f>IFERROR(LIMPIA('DETALLE DE CONEXIONES'!N4897,1),0)</f>
        <v>0</v>
      </c>
      <c r="G4897" s="36" t="str">
        <f>LEFT('DETALLE DE CONEXIONES'!BE4897,3)</f>
        <v/>
      </c>
      <c r="H4897" s="36" t="str">
        <f>RIGHT('DETALLE DE CONEXIONES'!AK4897,2)</f>
        <v/>
      </c>
      <c r="I4897" s="36" t="str">
        <f>LEFT('DETALLE DE CONEXIONES'!AK4897,3)</f>
        <v/>
      </c>
      <c r="J4897" s="36" t="str">
        <f>LEFT('DETALLE DE CONEXIONES'!M4897,3)</f>
        <v/>
      </c>
      <c r="K4897" s="36" t="str">
        <f>IF(LEN('DETALLE DE CONEXIONES'!M4897)&lt;12,(RIGHT('DETALLE DE CONEXIONES'!M4897,5)),(RIGHT('DETALLE DE CONEXIONES'!M4897,6)))</f>
        <v/>
      </c>
      <c r="L4897" s="36">
        <f>IF(C4897="Saliente Local",(IFERROR((LIMPIA(J4897,1)),0)),0)</f>
        <v>0</v>
      </c>
      <c r="M4897" s="36">
        <f>IF(C4897="Saliente Nacional",(IFERROR((LIMPIA(J4897,1)),0)),0)</f>
        <v>0</v>
      </c>
      <c r="N4897" s="36">
        <f>IF(C4897="Saliente Internacional",(IFERROR((LIMPIA(J4897,1)),0)),0)</f>
        <v>0</v>
      </c>
      <c r="O4897" s="36">
        <f>IF(C4897="Saliente Local",(IFERROR((LIMPIA(K4897,1)),0)),0)</f>
        <v>0</v>
      </c>
      <c r="P4897" s="36">
        <f>IF(C4897="Saliente Nacional",(IFERROR((LIMPIA(K4897,1)),0)),0)</f>
        <v>0</v>
      </c>
      <c r="Q4897" s="36">
        <f>IF(C4897="Saliente Internacional",(IFERROR((LIMPIA(K4897,1)),0)),0)</f>
        <v>0</v>
      </c>
      <c r="R4897" s="36">
        <f t="shared" si="229"/>
        <v>0</v>
      </c>
      <c r="S4897" s="36">
        <f t="shared" si="230"/>
        <v>0</v>
      </c>
    </row>
    <row r="4898" spans="1:19" x14ac:dyDescent="0.25">
      <c r="A4898" s="101">
        <f>'DETALLE DE CONEXIONES'!P4898</f>
        <v>0</v>
      </c>
      <c r="B4898" s="36">
        <f>'DETALLE DE CONEXIONES'!I4898</f>
        <v>0</v>
      </c>
      <c r="C4898" s="36">
        <f>'DETALLE DE CONEXIONES'!BB4898</f>
        <v>0</v>
      </c>
      <c r="D4898" s="36">
        <f>'DETALLE DE CONEXIONES'!E4898</f>
        <v>0</v>
      </c>
      <c r="E4898" s="36">
        <f t="shared" si="228"/>
        <v>1</v>
      </c>
      <c r="F4898" s="36">
        <f>IFERROR(LIMPIA('DETALLE DE CONEXIONES'!N4898,1),0)</f>
        <v>0</v>
      </c>
      <c r="G4898" s="36" t="str">
        <f>LEFT('DETALLE DE CONEXIONES'!BE4898,3)</f>
        <v/>
      </c>
      <c r="H4898" s="36" t="str">
        <f>RIGHT('DETALLE DE CONEXIONES'!AK4898,2)</f>
        <v/>
      </c>
      <c r="I4898" s="36" t="str">
        <f>LEFT('DETALLE DE CONEXIONES'!AK4898,3)</f>
        <v/>
      </c>
      <c r="J4898" s="36" t="str">
        <f>LEFT('DETALLE DE CONEXIONES'!M4898,3)</f>
        <v/>
      </c>
      <c r="K4898" s="36" t="str">
        <f>IF(LEN('DETALLE DE CONEXIONES'!M4898)&lt;12,(RIGHT('DETALLE DE CONEXIONES'!M4898,5)),(RIGHT('DETALLE DE CONEXIONES'!M4898,6)))</f>
        <v/>
      </c>
      <c r="L4898" s="36">
        <f>IF(C4898="Saliente Local",(IFERROR((LIMPIA(J4898,1)),0)),0)</f>
        <v>0</v>
      </c>
      <c r="M4898" s="36">
        <f>IF(C4898="Saliente Nacional",(IFERROR((LIMPIA(J4898,1)),0)),0)</f>
        <v>0</v>
      </c>
      <c r="N4898" s="36">
        <f>IF(C4898="Saliente Internacional",(IFERROR((LIMPIA(J4898,1)),0)),0)</f>
        <v>0</v>
      </c>
      <c r="O4898" s="36">
        <f>IF(C4898="Saliente Local",(IFERROR((LIMPIA(K4898,1)),0)),0)</f>
        <v>0</v>
      </c>
      <c r="P4898" s="36">
        <f>IF(C4898="Saliente Nacional",(IFERROR((LIMPIA(K4898,1)),0)),0)</f>
        <v>0</v>
      </c>
      <c r="Q4898" s="36">
        <f>IF(C4898="Saliente Internacional",(IFERROR((LIMPIA(K4898,1)),0)),0)</f>
        <v>0</v>
      </c>
      <c r="R4898" s="36">
        <f t="shared" si="229"/>
        <v>0</v>
      </c>
      <c r="S4898" s="36">
        <f t="shared" si="230"/>
        <v>0</v>
      </c>
    </row>
    <row r="4899" spans="1:19" x14ac:dyDescent="0.25">
      <c r="A4899" s="101">
        <f>'DETALLE DE CONEXIONES'!P4899</f>
        <v>0</v>
      </c>
      <c r="B4899" s="36">
        <f>'DETALLE DE CONEXIONES'!I4899</f>
        <v>0</v>
      </c>
      <c r="C4899" s="36">
        <f>'DETALLE DE CONEXIONES'!BB4899</f>
        <v>0</v>
      </c>
      <c r="D4899" s="36">
        <f>'DETALLE DE CONEXIONES'!E4899</f>
        <v>0</v>
      </c>
      <c r="E4899" s="36">
        <f t="shared" si="228"/>
        <v>1</v>
      </c>
      <c r="F4899" s="36">
        <f>IFERROR(LIMPIA('DETALLE DE CONEXIONES'!N4899,1),0)</f>
        <v>0</v>
      </c>
      <c r="G4899" s="36" t="str">
        <f>LEFT('DETALLE DE CONEXIONES'!BE4899,3)</f>
        <v/>
      </c>
      <c r="H4899" s="36" t="str">
        <f>RIGHT('DETALLE DE CONEXIONES'!AK4899,2)</f>
        <v/>
      </c>
      <c r="I4899" s="36" t="str">
        <f>LEFT('DETALLE DE CONEXIONES'!AK4899,3)</f>
        <v/>
      </c>
      <c r="J4899" s="36" t="str">
        <f>LEFT('DETALLE DE CONEXIONES'!M4899,3)</f>
        <v/>
      </c>
      <c r="K4899" s="36" t="str">
        <f>IF(LEN('DETALLE DE CONEXIONES'!M4899)&lt;12,(RIGHT('DETALLE DE CONEXIONES'!M4899,5)),(RIGHT('DETALLE DE CONEXIONES'!M4899,6)))</f>
        <v/>
      </c>
      <c r="L4899" s="36">
        <f>IF(C4899="Saliente Local",(IFERROR((LIMPIA(J4899,1)),0)),0)</f>
        <v>0</v>
      </c>
      <c r="M4899" s="36">
        <f>IF(C4899="Saliente Nacional",(IFERROR((LIMPIA(J4899,1)),0)),0)</f>
        <v>0</v>
      </c>
      <c r="N4899" s="36">
        <f>IF(C4899="Saliente Internacional",(IFERROR((LIMPIA(J4899,1)),0)),0)</f>
        <v>0</v>
      </c>
      <c r="O4899" s="36">
        <f>IF(C4899="Saliente Local",(IFERROR((LIMPIA(K4899,1)),0)),0)</f>
        <v>0</v>
      </c>
      <c r="P4899" s="36">
        <f>IF(C4899="Saliente Nacional",(IFERROR((LIMPIA(K4899,1)),0)),0)</f>
        <v>0</v>
      </c>
      <c r="Q4899" s="36">
        <f>IF(C4899="Saliente Internacional",(IFERROR((LIMPIA(K4899,1)),0)),0)</f>
        <v>0</v>
      </c>
      <c r="R4899" s="36">
        <f t="shared" si="229"/>
        <v>0</v>
      </c>
      <c r="S4899" s="36">
        <f t="shared" si="230"/>
        <v>0</v>
      </c>
    </row>
    <row r="4900" spans="1:19" x14ac:dyDescent="0.25">
      <c r="A4900" s="101">
        <f>'DETALLE DE CONEXIONES'!P4900</f>
        <v>0</v>
      </c>
      <c r="B4900" s="36">
        <f>'DETALLE DE CONEXIONES'!I4900</f>
        <v>0</v>
      </c>
      <c r="C4900" s="36">
        <f>'DETALLE DE CONEXIONES'!BB4900</f>
        <v>0</v>
      </c>
      <c r="D4900" s="36">
        <f>'DETALLE DE CONEXIONES'!E4900</f>
        <v>0</v>
      </c>
      <c r="E4900" s="36">
        <f t="shared" si="228"/>
        <v>1</v>
      </c>
      <c r="F4900" s="36">
        <f>IFERROR(LIMPIA('DETALLE DE CONEXIONES'!N4900,1),0)</f>
        <v>0</v>
      </c>
      <c r="G4900" s="36" t="str">
        <f>LEFT('DETALLE DE CONEXIONES'!BE4900,3)</f>
        <v/>
      </c>
      <c r="H4900" s="36" t="str">
        <f>RIGHT('DETALLE DE CONEXIONES'!AK4900,2)</f>
        <v/>
      </c>
      <c r="I4900" s="36" t="str">
        <f>LEFT('DETALLE DE CONEXIONES'!AK4900,3)</f>
        <v/>
      </c>
      <c r="J4900" s="36" t="str">
        <f>LEFT('DETALLE DE CONEXIONES'!M4900,3)</f>
        <v/>
      </c>
      <c r="K4900" s="36" t="str">
        <f>IF(LEN('DETALLE DE CONEXIONES'!M4900)&lt;12,(RIGHT('DETALLE DE CONEXIONES'!M4900,5)),(RIGHT('DETALLE DE CONEXIONES'!M4900,6)))</f>
        <v/>
      </c>
      <c r="L4900" s="36">
        <f>IF(C4900="Saliente Local",(IFERROR((LIMPIA(J4900,1)),0)),0)</f>
        <v>0</v>
      </c>
      <c r="M4900" s="36">
        <f>IF(C4900="Saliente Nacional",(IFERROR((LIMPIA(J4900,1)),0)),0)</f>
        <v>0</v>
      </c>
      <c r="N4900" s="36">
        <f>IF(C4900="Saliente Internacional",(IFERROR((LIMPIA(J4900,1)),0)),0)</f>
        <v>0</v>
      </c>
      <c r="O4900" s="36">
        <f>IF(C4900="Saliente Local",(IFERROR((LIMPIA(K4900,1)),0)),0)</f>
        <v>0</v>
      </c>
      <c r="P4900" s="36">
        <f>IF(C4900="Saliente Nacional",(IFERROR((LIMPIA(K4900,1)),0)),0)</f>
        <v>0</v>
      </c>
      <c r="Q4900" s="36">
        <f>IF(C4900="Saliente Internacional",(IFERROR((LIMPIA(K4900,1)),0)),0)</f>
        <v>0</v>
      </c>
      <c r="R4900" s="36">
        <f t="shared" si="229"/>
        <v>0</v>
      </c>
      <c r="S4900" s="36">
        <f t="shared" si="230"/>
        <v>0</v>
      </c>
    </row>
    <row r="4901" spans="1:19" x14ac:dyDescent="0.25">
      <c r="A4901" s="101">
        <f>'DETALLE DE CONEXIONES'!P4901</f>
        <v>0</v>
      </c>
      <c r="B4901" s="36">
        <f>'DETALLE DE CONEXIONES'!I4901</f>
        <v>0</v>
      </c>
      <c r="C4901" s="36">
        <f>'DETALLE DE CONEXIONES'!BB4901</f>
        <v>0</v>
      </c>
      <c r="D4901" s="36">
        <f>'DETALLE DE CONEXIONES'!E4901</f>
        <v>0</v>
      </c>
      <c r="E4901" s="36">
        <f t="shared" si="228"/>
        <v>1</v>
      </c>
      <c r="F4901" s="36">
        <f>IFERROR(LIMPIA('DETALLE DE CONEXIONES'!N4901,1),0)</f>
        <v>0</v>
      </c>
      <c r="G4901" s="36" t="str">
        <f>LEFT('DETALLE DE CONEXIONES'!BE4901,3)</f>
        <v/>
      </c>
      <c r="H4901" s="36" t="str">
        <f>RIGHT('DETALLE DE CONEXIONES'!AK4901,2)</f>
        <v/>
      </c>
      <c r="I4901" s="36" t="str">
        <f>LEFT('DETALLE DE CONEXIONES'!AK4901,3)</f>
        <v/>
      </c>
      <c r="J4901" s="36" t="str">
        <f>LEFT('DETALLE DE CONEXIONES'!M4901,3)</f>
        <v/>
      </c>
      <c r="K4901" s="36" t="str">
        <f>IF(LEN('DETALLE DE CONEXIONES'!M4901)&lt;12,(RIGHT('DETALLE DE CONEXIONES'!M4901,5)),(RIGHT('DETALLE DE CONEXIONES'!M4901,6)))</f>
        <v/>
      </c>
      <c r="L4901" s="36">
        <f>IF(C4901="Saliente Local",(IFERROR((LIMPIA(J4901,1)),0)),0)</f>
        <v>0</v>
      </c>
      <c r="M4901" s="36">
        <f>IF(C4901="Saliente Nacional",(IFERROR((LIMPIA(J4901,1)),0)),0)</f>
        <v>0</v>
      </c>
      <c r="N4901" s="36">
        <f>IF(C4901="Saliente Internacional",(IFERROR((LIMPIA(J4901,1)),0)),0)</f>
        <v>0</v>
      </c>
      <c r="O4901" s="36">
        <f>IF(C4901="Saliente Local",(IFERROR((LIMPIA(K4901,1)),0)),0)</f>
        <v>0</v>
      </c>
      <c r="P4901" s="36">
        <f>IF(C4901="Saliente Nacional",(IFERROR((LIMPIA(K4901,1)),0)),0)</f>
        <v>0</v>
      </c>
      <c r="Q4901" s="36">
        <f>IF(C4901="Saliente Internacional",(IFERROR((LIMPIA(K4901,1)),0)),0)</f>
        <v>0</v>
      </c>
      <c r="R4901" s="36">
        <f t="shared" si="229"/>
        <v>0</v>
      </c>
      <c r="S4901" s="36">
        <f t="shared" si="230"/>
        <v>0</v>
      </c>
    </row>
    <row r="4902" spans="1:19" x14ac:dyDescent="0.25">
      <c r="A4902" s="101">
        <f>'DETALLE DE CONEXIONES'!P4902</f>
        <v>0</v>
      </c>
      <c r="B4902" s="36">
        <f>'DETALLE DE CONEXIONES'!I4902</f>
        <v>0</v>
      </c>
      <c r="C4902" s="36">
        <f>'DETALLE DE CONEXIONES'!BB4902</f>
        <v>0</v>
      </c>
      <c r="D4902" s="36">
        <f>'DETALLE DE CONEXIONES'!E4902</f>
        <v>0</v>
      </c>
      <c r="E4902" s="36">
        <f t="shared" si="228"/>
        <v>1</v>
      </c>
      <c r="F4902" s="36">
        <f>IFERROR(LIMPIA('DETALLE DE CONEXIONES'!N4902,1),0)</f>
        <v>0</v>
      </c>
      <c r="G4902" s="36" t="str">
        <f>LEFT('DETALLE DE CONEXIONES'!BE4902,3)</f>
        <v/>
      </c>
      <c r="H4902" s="36" t="str">
        <f>RIGHT('DETALLE DE CONEXIONES'!AK4902,2)</f>
        <v/>
      </c>
      <c r="I4902" s="36" t="str">
        <f>LEFT('DETALLE DE CONEXIONES'!AK4902,3)</f>
        <v/>
      </c>
      <c r="J4902" s="36" t="str">
        <f>LEFT('DETALLE DE CONEXIONES'!M4902,3)</f>
        <v/>
      </c>
      <c r="K4902" s="36" t="str">
        <f>IF(LEN('DETALLE DE CONEXIONES'!M4902)&lt;12,(RIGHT('DETALLE DE CONEXIONES'!M4902,5)),(RIGHT('DETALLE DE CONEXIONES'!M4902,6)))</f>
        <v/>
      </c>
      <c r="L4902" s="36">
        <f>IF(C4902="Saliente Local",(IFERROR((LIMPIA(J4902,1)),0)),0)</f>
        <v>0</v>
      </c>
      <c r="M4902" s="36">
        <f>IF(C4902="Saliente Nacional",(IFERROR((LIMPIA(J4902,1)),0)),0)</f>
        <v>0</v>
      </c>
      <c r="N4902" s="36">
        <f>IF(C4902="Saliente Internacional",(IFERROR((LIMPIA(J4902,1)),0)),0)</f>
        <v>0</v>
      </c>
      <c r="O4902" s="36">
        <f>IF(C4902="Saliente Local",(IFERROR((LIMPIA(K4902,1)),0)),0)</f>
        <v>0</v>
      </c>
      <c r="P4902" s="36">
        <f>IF(C4902="Saliente Nacional",(IFERROR((LIMPIA(K4902,1)),0)),0)</f>
        <v>0</v>
      </c>
      <c r="Q4902" s="36">
        <f>IF(C4902="Saliente Internacional",(IFERROR((LIMPIA(K4902,1)),0)),0)</f>
        <v>0</v>
      </c>
      <c r="R4902" s="36">
        <f t="shared" si="229"/>
        <v>0</v>
      </c>
      <c r="S4902" s="36">
        <f t="shared" si="230"/>
        <v>0</v>
      </c>
    </row>
    <row r="4903" spans="1:19" x14ac:dyDescent="0.25">
      <c r="A4903" s="101">
        <f>'DETALLE DE CONEXIONES'!P4903</f>
        <v>0</v>
      </c>
      <c r="B4903" s="36">
        <f>'DETALLE DE CONEXIONES'!I4903</f>
        <v>0</v>
      </c>
      <c r="C4903" s="36">
        <f>'DETALLE DE CONEXIONES'!BB4903</f>
        <v>0</v>
      </c>
      <c r="D4903" s="36">
        <f>'DETALLE DE CONEXIONES'!E4903</f>
        <v>0</v>
      </c>
      <c r="E4903" s="36">
        <f t="shared" si="228"/>
        <v>1</v>
      </c>
      <c r="F4903" s="36">
        <f>IFERROR(LIMPIA('DETALLE DE CONEXIONES'!N4903,1),0)</f>
        <v>0</v>
      </c>
      <c r="G4903" s="36" t="str">
        <f>LEFT('DETALLE DE CONEXIONES'!BE4903,3)</f>
        <v/>
      </c>
      <c r="H4903" s="36" t="str">
        <f>RIGHT('DETALLE DE CONEXIONES'!AK4903,2)</f>
        <v/>
      </c>
      <c r="I4903" s="36" t="str">
        <f>LEFT('DETALLE DE CONEXIONES'!AK4903,3)</f>
        <v/>
      </c>
      <c r="J4903" s="36" t="str">
        <f>LEFT('DETALLE DE CONEXIONES'!M4903,3)</f>
        <v/>
      </c>
      <c r="K4903" s="36" t="str">
        <f>IF(LEN('DETALLE DE CONEXIONES'!M4903)&lt;12,(RIGHT('DETALLE DE CONEXIONES'!M4903,5)),(RIGHT('DETALLE DE CONEXIONES'!M4903,6)))</f>
        <v/>
      </c>
      <c r="L4903" s="36">
        <f>IF(C4903="Saliente Local",(IFERROR((LIMPIA(J4903,1)),0)),0)</f>
        <v>0</v>
      </c>
      <c r="M4903" s="36">
        <f>IF(C4903="Saliente Nacional",(IFERROR((LIMPIA(J4903,1)),0)),0)</f>
        <v>0</v>
      </c>
      <c r="N4903" s="36">
        <f>IF(C4903="Saliente Internacional",(IFERROR((LIMPIA(J4903,1)),0)),0)</f>
        <v>0</v>
      </c>
      <c r="O4903" s="36">
        <f>IF(C4903="Saliente Local",(IFERROR((LIMPIA(K4903,1)),0)),0)</f>
        <v>0</v>
      </c>
      <c r="P4903" s="36">
        <f>IF(C4903="Saliente Nacional",(IFERROR((LIMPIA(K4903,1)),0)),0)</f>
        <v>0</v>
      </c>
      <c r="Q4903" s="36">
        <f>IF(C4903="Saliente Internacional",(IFERROR((LIMPIA(K4903,1)),0)),0)</f>
        <v>0</v>
      </c>
      <c r="R4903" s="36">
        <f t="shared" si="229"/>
        <v>0</v>
      </c>
      <c r="S4903" s="36">
        <f t="shared" si="230"/>
        <v>0</v>
      </c>
    </row>
    <row r="4904" spans="1:19" x14ac:dyDescent="0.25">
      <c r="A4904" s="101">
        <f>'DETALLE DE CONEXIONES'!P4904</f>
        <v>0</v>
      </c>
      <c r="B4904" s="36">
        <f>'DETALLE DE CONEXIONES'!I4904</f>
        <v>0</v>
      </c>
      <c r="C4904" s="36">
        <f>'DETALLE DE CONEXIONES'!BB4904</f>
        <v>0</v>
      </c>
      <c r="D4904" s="36">
        <f>'DETALLE DE CONEXIONES'!E4904</f>
        <v>0</v>
      </c>
      <c r="E4904" s="36">
        <f t="shared" si="228"/>
        <v>1</v>
      </c>
      <c r="F4904" s="36">
        <f>IFERROR(LIMPIA('DETALLE DE CONEXIONES'!N4904,1),0)</f>
        <v>0</v>
      </c>
      <c r="G4904" s="36" t="str">
        <f>LEFT('DETALLE DE CONEXIONES'!BE4904,3)</f>
        <v/>
      </c>
      <c r="H4904" s="36" t="str">
        <f>RIGHT('DETALLE DE CONEXIONES'!AK4904,2)</f>
        <v/>
      </c>
      <c r="I4904" s="36" t="str">
        <f>LEFT('DETALLE DE CONEXIONES'!AK4904,3)</f>
        <v/>
      </c>
      <c r="J4904" s="36" t="str">
        <f>LEFT('DETALLE DE CONEXIONES'!M4904,3)</f>
        <v/>
      </c>
      <c r="K4904" s="36" t="str">
        <f>IF(LEN('DETALLE DE CONEXIONES'!M4904)&lt;12,(RIGHT('DETALLE DE CONEXIONES'!M4904,5)),(RIGHT('DETALLE DE CONEXIONES'!M4904,6)))</f>
        <v/>
      </c>
      <c r="L4904" s="36">
        <f>IF(C4904="Saliente Local",(IFERROR((LIMPIA(J4904,1)),0)),0)</f>
        <v>0</v>
      </c>
      <c r="M4904" s="36">
        <f>IF(C4904="Saliente Nacional",(IFERROR((LIMPIA(J4904,1)),0)),0)</f>
        <v>0</v>
      </c>
      <c r="N4904" s="36">
        <f>IF(C4904="Saliente Internacional",(IFERROR((LIMPIA(J4904,1)),0)),0)</f>
        <v>0</v>
      </c>
      <c r="O4904" s="36">
        <f>IF(C4904="Saliente Local",(IFERROR((LIMPIA(K4904,1)),0)),0)</f>
        <v>0</v>
      </c>
      <c r="P4904" s="36">
        <f>IF(C4904="Saliente Nacional",(IFERROR((LIMPIA(K4904,1)),0)),0)</f>
        <v>0</v>
      </c>
      <c r="Q4904" s="36">
        <f>IF(C4904="Saliente Internacional",(IFERROR((LIMPIA(K4904,1)),0)),0)</f>
        <v>0</v>
      </c>
      <c r="R4904" s="36">
        <f t="shared" si="229"/>
        <v>0</v>
      </c>
      <c r="S4904" s="36">
        <f t="shared" si="230"/>
        <v>0</v>
      </c>
    </row>
    <row r="4905" spans="1:19" x14ac:dyDescent="0.25">
      <c r="A4905" s="101">
        <f>'DETALLE DE CONEXIONES'!P4905</f>
        <v>0</v>
      </c>
      <c r="B4905" s="36">
        <f>'DETALLE DE CONEXIONES'!I4905</f>
        <v>0</v>
      </c>
      <c r="C4905" s="36">
        <f>'DETALLE DE CONEXIONES'!BB4905</f>
        <v>0</v>
      </c>
      <c r="D4905" s="36">
        <f>'DETALLE DE CONEXIONES'!E4905</f>
        <v>0</v>
      </c>
      <c r="E4905" s="36">
        <f t="shared" si="228"/>
        <v>1</v>
      </c>
      <c r="F4905" s="36">
        <f>IFERROR(LIMPIA('DETALLE DE CONEXIONES'!N4905,1),0)</f>
        <v>0</v>
      </c>
      <c r="G4905" s="36" t="str">
        <f>LEFT('DETALLE DE CONEXIONES'!BE4905,3)</f>
        <v/>
      </c>
      <c r="H4905" s="36" t="str">
        <f>RIGHT('DETALLE DE CONEXIONES'!AK4905,2)</f>
        <v/>
      </c>
      <c r="I4905" s="36" t="str">
        <f>LEFT('DETALLE DE CONEXIONES'!AK4905,3)</f>
        <v/>
      </c>
      <c r="J4905" s="36" t="str">
        <f>LEFT('DETALLE DE CONEXIONES'!M4905,3)</f>
        <v/>
      </c>
      <c r="K4905" s="36" t="str">
        <f>IF(LEN('DETALLE DE CONEXIONES'!M4905)&lt;12,(RIGHT('DETALLE DE CONEXIONES'!M4905,5)),(RIGHT('DETALLE DE CONEXIONES'!M4905,6)))</f>
        <v/>
      </c>
      <c r="L4905" s="36">
        <f>IF(C4905="Saliente Local",(IFERROR((LIMPIA(J4905,1)),0)),0)</f>
        <v>0</v>
      </c>
      <c r="M4905" s="36">
        <f>IF(C4905="Saliente Nacional",(IFERROR((LIMPIA(J4905,1)),0)),0)</f>
        <v>0</v>
      </c>
      <c r="N4905" s="36">
        <f>IF(C4905="Saliente Internacional",(IFERROR((LIMPIA(J4905,1)),0)),0)</f>
        <v>0</v>
      </c>
      <c r="O4905" s="36">
        <f>IF(C4905="Saliente Local",(IFERROR((LIMPIA(K4905,1)),0)),0)</f>
        <v>0</v>
      </c>
      <c r="P4905" s="36">
        <f>IF(C4905="Saliente Nacional",(IFERROR((LIMPIA(K4905,1)),0)),0)</f>
        <v>0</v>
      </c>
      <c r="Q4905" s="36">
        <f>IF(C4905="Saliente Internacional",(IFERROR((LIMPIA(K4905,1)),0)),0)</f>
        <v>0</v>
      </c>
      <c r="R4905" s="36">
        <f t="shared" si="229"/>
        <v>0</v>
      </c>
      <c r="S4905" s="36">
        <f t="shared" si="230"/>
        <v>0</v>
      </c>
    </row>
    <row r="4906" spans="1:19" x14ac:dyDescent="0.25">
      <c r="A4906" s="101">
        <f>'DETALLE DE CONEXIONES'!P4906</f>
        <v>0</v>
      </c>
      <c r="B4906" s="36">
        <f>'DETALLE DE CONEXIONES'!I4906</f>
        <v>0</v>
      </c>
      <c r="C4906" s="36">
        <f>'DETALLE DE CONEXIONES'!BB4906</f>
        <v>0</v>
      </c>
      <c r="D4906" s="36">
        <f>'DETALLE DE CONEXIONES'!E4906</f>
        <v>0</v>
      </c>
      <c r="E4906" s="36">
        <f t="shared" si="228"/>
        <v>1</v>
      </c>
      <c r="F4906" s="36">
        <f>IFERROR(LIMPIA('DETALLE DE CONEXIONES'!N4906,1),0)</f>
        <v>0</v>
      </c>
      <c r="G4906" s="36" t="str">
        <f>LEFT('DETALLE DE CONEXIONES'!BE4906,3)</f>
        <v/>
      </c>
      <c r="H4906" s="36" t="str">
        <f>RIGHT('DETALLE DE CONEXIONES'!AK4906,2)</f>
        <v/>
      </c>
      <c r="I4906" s="36" t="str">
        <f>LEFT('DETALLE DE CONEXIONES'!AK4906,3)</f>
        <v/>
      </c>
      <c r="J4906" s="36" t="str">
        <f>LEFT('DETALLE DE CONEXIONES'!M4906,3)</f>
        <v/>
      </c>
      <c r="K4906" s="36" t="str">
        <f>IF(LEN('DETALLE DE CONEXIONES'!M4906)&lt;12,(RIGHT('DETALLE DE CONEXIONES'!M4906,5)),(RIGHT('DETALLE DE CONEXIONES'!M4906,6)))</f>
        <v/>
      </c>
      <c r="L4906" s="36">
        <f>IF(C4906="Saliente Local",(IFERROR((LIMPIA(J4906,1)),0)),0)</f>
        <v>0</v>
      </c>
      <c r="M4906" s="36">
        <f>IF(C4906="Saliente Nacional",(IFERROR((LIMPIA(J4906,1)),0)),0)</f>
        <v>0</v>
      </c>
      <c r="N4906" s="36">
        <f>IF(C4906="Saliente Internacional",(IFERROR((LIMPIA(J4906,1)),0)),0)</f>
        <v>0</v>
      </c>
      <c r="O4906" s="36">
        <f>IF(C4906="Saliente Local",(IFERROR((LIMPIA(K4906,1)),0)),0)</f>
        <v>0</v>
      </c>
      <c r="P4906" s="36">
        <f>IF(C4906="Saliente Nacional",(IFERROR((LIMPIA(K4906,1)),0)),0)</f>
        <v>0</v>
      </c>
      <c r="Q4906" s="36">
        <f>IF(C4906="Saliente Internacional",(IFERROR((LIMPIA(K4906,1)),0)),0)</f>
        <v>0</v>
      </c>
      <c r="R4906" s="36">
        <f t="shared" si="229"/>
        <v>0</v>
      </c>
      <c r="S4906" s="36">
        <f t="shared" si="230"/>
        <v>0</v>
      </c>
    </row>
    <row r="4907" spans="1:19" x14ac:dyDescent="0.25">
      <c r="A4907" s="101">
        <f>'DETALLE DE CONEXIONES'!P4907</f>
        <v>0</v>
      </c>
      <c r="B4907" s="36">
        <f>'DETALLE DE CONEXIONES'!I4907</f>
        <v>0</v>
      </c>
      <c r="C4907" s="36">
        <f>'DETALLE DE CONEXIONES'!BB4907</f>
        <v>0</v>
      </c>
      <c r="D4907" s="36">
        <f>'DETALLE DE CONEXIONES'!E4907</f>
        <v>0</v>
      </c>
      <c r="E4907" s="36">
        <f t="shared" si="228"/>
        <v>1</v>
      </c>
      <c r="F4907" s="36">
        <f>IFERROR(LIMPIA('DETALLE DE CONEXIONES'!N4907,1),0)</f>
        <v>0</v>
      </c>
      <c r="G4907" s="36" t="str">
        <f>LEFT('DETALLE DE CONEXIONES'!BE4907,3)</f>
        <v/>
      </c>
      <c r="H4907" s="36" t="str">
        <f>RIGHT('DETALLE DE CONEXIONES'!AK4907,2)</f>
        <v/>
      </c>
      <c r="I4907" s="36" t="str">
        <f>LEFT('DETALLE DE CONEXIONES'!AK4907,3)</f>
        <v/>
      </c>
      <c r="J4907" s="36" t="str">
        <f>LEFT('DETALLE DE CONEXIONES'!M4907,3)</f>
        <v/>
      </c>
      <c r="K4907" s="36" t="str">
        <f>IF(LEN('DETALLE DE CONEXIONES'!M4907)&lt;12,(RIGHT('DETALLE DE CONEXIONES'!M4907,5)),(RIGHT('DETALLE DE CONEXIONES'!M4907,6)))</f>
        <v/>
      </c>
      <c r="L4907" s="36">
        <f>IF(C4907="Saliente Local",(IFERROR((LIMPIA(J4907,1)),0)),0)</f>
        <v>0</v>
      </c>
      <c r="M4907" s="36">
        <f>IF(C4907="Saliente Nacional",(IFERROR((LIMPIA(J4907,1)),0)),0)</f>
        <v>0</v>
      </c>
      <c r="N4907" s="36">
        <f>IF(C4907="Saliente Internacional",(IFERROR((LIMPIA(J4907,1)),0)),0)</f>
        <v>0</v>
      </c>
      <c r="O4907" s="36">
        <f>IF(C4907="Saliente Local",(IFERROR((LIMPIA(K4907,1)),0)),0)</f>
        <v>0</v>
      </c>
      <c r="P4907" s="36">
        <f>IF(C4907="Saliente Nacional",(IFERROR((LIMPIA(K4907,1)),0)),0)</f>
        <v>0</v>
      </c>
      <c r="Q4907" s="36">
        <f>IF(C4907="Saliente Internacional",(IFERROR((LIMPIA(K4907,1)),0)),0)</f>
        <v>0</v>
      </c>
      <c r="R4907" s="36">
        <f t="shared" si="229"/>
        <v>0</v>
      </c>
      <c r="S4907" s="36">
        <f t="shared" si="230"/>
        <v>0</v>
      </c>
    </row>
    <row r="4908" spans="1:19" x14ac:dyDescent="0.25">
      <c r="A4908" s="101">
        <f>'DETALLE DE CONEXIONES'!P4908</f>
        <v>0</v>
      </c>
      <c r="B4908" s="36">
        <f>'DETALLE DE CONEXIONES'!I4908</f>
        <v>0</v>
      </c>
      <c r="C4908" s="36">
        <f>'DETALLE DE CONEXIONES'!BB4908</f>
        <v>0</v>
      </c>
      <c r="D4908" s="36">
        <f>'DETALLE DE CONEXIONES'!E4908</f>
        <v>0</v>
      </c>
      <c r="E4908" s="36">
        <f t="shared" si="228"/>
        <v>1</v>
      </c>
      <c r="F4908" s="36">
        <f>IFERROR(LIMPIA('DETALLE DE CONEXIONES'!N4908,1),0)</f>
        <v>0</v>
      </c>
      <c r="G4908" s="36" t="str">
        <f>LEFT('DETALLE DE CONEXIONES'!BE4908,3)</f>
        <v/>
      </c>
      <c r="H4908" s="36" t="str">
        <f>RIGHT('DETALLE DE CONEXIONES'!AK4908,2)</f>
        <v/>
      </c>
      <c r="I4908" s="36" t="str">
        <f>LEFT('DETALLE DE CONEXIONES'!AK4908,3)</f>
        <v/>
      </c>
      <c r="J4908" s="36" t="str">
        <f>LEFT('DETALLE DE CONEXIONES'!M4908,3)</f>
        <v/>
      </c>
      <c r="K4908" s="36" t="str">
        <f>IF(LEN('DETALLE DE CONEXIONES'!M4908)&lt;12,(RIGHT('DETALLE DE CONEXIONES'!M4908,5)),(RIGHT('DETALLE DE CONEXIONES'!M4908,6)))</f>
        <v/>
      </c>
      <c r="L4908" s="36">
        <f>IF(C4908="Saliente Local",(IFERROR((LIMPIA(J4908,1)),0)),0)</f>
        <v>0</v>
      </c>
      <c r="M4908" s="36">
        <f>IF(C4908="Saliente Nacional",(IFERROR((LIMPIA(J4908,1)),0)),0)</f>
        <v>0</v>
      </c>
      <c r="N4908" s="36">
        <f>IF(C4908="Saliente Internacional",(IFERROR((LIMPIA(J4908,1)),0)),0)</f>
        <v>0</v>
      </c>
      <c r="O4908" s="36">
        <f>IF(C4908="Saliente Local",(IFERROR((LIMPIA(K4908,1)),0)),0)</f>
        <v>0</v>
      </c>
      <c r="P4908" s="36">
        <f>IF(C4908="Saliente Nacional",(IFERROR((LIMPIA(K4908,1)),0)),0)</f>
        <v>0</v>
      </c>
      <c r="Q4908" s="36">
        <f>IF(C4908="Saliente Internacional",(IFERROR((LIMPIA(K4908,1)),0)),0)</f>
        <v>0</v>
      </c>
      <c r="R4908" s="36">
        <f t="shared" si="229"/>
        <v>0</v>
      </c>
      <c r="S4908" s="36">
        <f t="shared" si="230"/>
        <v>0</v>
      </c>
    </row>
    <row r="4909" spans="1:19" x14ac:dyDescent="0.25">
      <c r="A4909" s="101">
        <f>'DETALLE DE CONEXIONES'!P4909</f>
        <v>0</v>
      </c>
      <c r="B4909" s="36">
        <f>'DETALLE DE CONEXIONES'!I4909</f>
        <v>0</v>
      </c>
      <c r="C4909" s="36">
        <f>'DETALLE DE CONEXIONES'!BB4909</f>
        <v>0</v>
      </c>
      <c r="D4909" s="36">
        <f>'DETALLE DE CONEXIONES'!E4909</f>
        <v>0</v>
      </c>
      <c r="E4909" s="36">
        <f t="shared" si="228"/>
        <v>1</v>
      </c>
      <c r="F4909" s="36">
        <f>IFERROR(LIMPIA('DETALLE DE CONEXIONES'!N4909,1),0)</f>
        <v>0</v>
      </c>
      <c r="G4909" s="36" t="str">
        <f>LEFT('DETALLE DE CONEXIONES'!BE4909,3)</f>
        <v/>
      </c>
      <c r="H4909" s="36" t="str">
        <f>RIGHT('DETALLE DE CONEXIONES'!AK4909,2)</f>
        <v/>
      </c>
      <c r="I4909" s="36" t="str">
        <f>LEFT('DETALLE DE CONEXIONES'!AK4909,3)</f>
        <v/>
      </c>
      <c r="J4909" s="36" t="str">
        <f>LEFT('DETALLE DE CONEXIONES'!M4909,3)</f>
        <v/>
      </c>
      <c r="K4909" s="36" t="str">
        <f>IF(LEN('DETALLE DE CONEXIONES'!M4909)&lt;12,(RIGHT('DETALLE DE CONEXIONES'!M4909,5)),(RIGHT('DETALLE DE CONEXIONES'!M4909,6)))</f>
        <v/>
      </c>
      <c r="L4909" s="36">
        <f>IF(C4909="Saliente Local",(IFERROR((LIMPIA(J4909,1)),0)),0)</f>
        <v>0</v>
      </c>
      <c r="M4909" s="36">
        <f>IF(C4909="Saliente Nacional",(IFERROR((LIMPIA(J4909,1)),0)),0)</f>
        <v>0</v>
      </c>
      <c r="N4909" s="36">
        <f>IF(C4909="Saliente Internacional",(IFERROR((LIMPIA(J4909,1)),0)),0)</f>
        <v>0</v>
      </c>
      <c r="O4909" s="36">
        <f>IF(C4909="Saliente Local",(IFERROR((LIMPIA(K4909,1)),0)),0)</f>
        <v>0</v>
      </c>
      <c r="P4909" s="36">
        <f>IF(C4909="Saliente Nacional",(IFERROR((LIMPIA(K4909,1)),0)),0)</f>
        <v>0</v>
      </c>
      <c r="Q4909" s="36">
        <f>IF(C4909="Saliente Internacional",(IFERROR((LIMPIA(K4909,1)),0)),0)</f>
        <v>0</v>
      </c>
      <c r="R4909" s="36">
        <f t="shared" si="229"/>
        <v>0</v>
      </c>
      <c r="S4909" s="36">
        <f t="shared" si="230"/>
        <v>0</v>
      </c>
    </row>
    <row r="4910" spans="1:19" x14ac:dyDescent="0.25">
      <c r="A4910" s="101">
        <f>'DETALLE DE CONEXIONES'!P4910</f>
        <v>0</v>
      </c>
      <c r="B4910" s="36">
        <f>'DETALLE DE CONEXIONES'!I4910</f>
        <v>0</v>
      </c>
      <c r="C4910" s="36">
        <f>'DETALLE DE CONEXIONES'!BB4910</f>
        <v>0</v>
      </c>
      <c r="D4910" s="36">
        <f>'DETALLE DE CONEXIONES'!E4910</f>
        <v>0</v>
      </c>
      <c r="E4910" s="36">
        <f t="shared" si="228"/>
        <v>1</v>
      </c>
      <c r="F4910" s="36">
        <f>IFERROR(LIMPIA('DETALLE DE CONEXIONES'!N4910,1),0)</f>
        <v>0</v>
      </c>
      <c r="G4910" s="36" t="str">
        <f>LEFT('DETALLE DE CONEXIONES'!BE4910,3)</f>
        <v/>
      </c>
      <c r="H4910" s="36" t="str">
        <f>RIGHT('DETALLE DE CONEXIONES'!AK4910,2)</f>
        <v/>
      </c>
      <c r="I4910" s="36" t="str">
        <f>LEFT('DETALLE DE CONEXIONES'!AK4910,3)</f>
        <v/>
      </c>
      <c r="J4910" s="36" t="str">
        <f>LEFT('DETALLE DE CONEXIONES'!M4910,3)</f>
        <v/>
      </c>
      <c r="K4910" s="36" t="str">
        <f>IF(LEN('DETALLE DE CONEXIONES'!M4910)&lt;12,(RIGHT('DETALLE DE CONEXIONES'!M4910,5)),(RIGHT('DETALLE DE CONEXIONES'!M4910,6)))</f>
        <v/>
      </c>
      <c r="L4910" s="36">
        <f>IF(C4910="Saliente Local",(IFERROR((LIMPIA(J4910,1)),0)),0)</f>
        <v>0</v>
      </c>
      <c r="M4910" s="36">
        <f>IF(C4910="Saliente Nacional",(IFERROR((LIMPIA(J4910,1)),0)),0)</f>
        <v>0</v>
      </c>
      <c r="N4910" s="36">
        <f>IF(C4910="Saliente Internacional",(IFERROR((LIMPIA(J4910,1)),0)),0)</f>
        <v>0</v>
      </c>
      <c r="O4910" s="36">
        <f>IF(C4910="Saliente Local",(IFERROR((LIMPIA(K4910,1)),0)),0)</f>
        <v>0</v>
      </c>
      <c r="P4910" s="36">
        <f>IF(C4910="Saliente Nacional",(IFERROR((LIMPIA(K4910,1)),0)),0)</f>
        <v>0</v>
      </c>
      <c r="Q4910" s="36">
        <f>IF(C4910="Saliente Internacional",(IFERROR((LIMPIA(K4910,1)),0)),0)</f>
        <v>0</v>
      </c>
      <c r="R4910" s="36">
        <f t="shared" si="229"/>
        <v>0</v>
      </c>
      <c r="S4910" s="36">
        <f t="shared" si="230"/>
        <v>0</v>
      </c>
    </row>
    <row r="4911" spans="1:19" x14ac:dyDescent="0.25">
      <c r="A4911" s="101">
        <f>'DETALLE DE CONEXIONES'!P4911</f>
        <v>0</v>
      </c>
      <c r="B4911" s="36">
        <f>'DETALLE DE CONEXIONES'!I4911</f>
        <v>0</v>
      </c>
      <c r="C4911" s="36">
        <f>'DETALLE DE CONEXIONES'!BB4911</f>
        <v>0</v>
      </c>
      <c r="D4911" s="36">
        <f>'DETALLE DE CONEXIONES'!E4911</f>
        <v>0</v>
      </c>
      <c r="E4911" s="36">
        <f t="shared" si="228"/>
        <v>1</v>
      </c>
      <c r="F4911" s="36">
        <f>IFERROR(LIMPIA('DETALLE DE CONEXIONES'!N4911,1),0)</f>
        <v>0</v>
      </c>
      <c r="G4911" s="36" t="str">
        <f>LEFT('DETALLE DE CONEXIONES'!BE4911,3)</f>
        <v/>
      </c>
      <c r="H4911" s="36" t="str">
        <f>RIGHT('DETALLE DE CONEXIONES'!AK4911,2)</f>
        <v/>
      </c>
      <c r="I4911" s="36" t="str">
        <f>LEFT('DETALLE DE CONEXIONES'!AK4911,3)</f>
        <v/>
      </c>
      <c r="J4911" s="36" t="str">
        <f>LEFT('DETALLE DE CONEXIONES'!M4911,3)</f>
        <v/>
      </c>
      <c r="K4911" s="36" t="str">
        <f>IF(LEN('DETALLE DE CONEXIONES'!M4911)&lt;12,(RIGHT('DETALLE DE CONEXIONES'!M4911,5)),(RIGHT('DETALLE DE CONEXIONES'!M4911,6)))</f>
        <v/>
      </c>
      <c r="L4911" s="36">
        <f>IF(C4911="Saliente Local",(IFERROR((LIMPIA(J4911,1)),0)),0)</f>
        <v>0</v>
      </c>
      <c r="M4911" s="36">
        <f>IF(C4911="Saliente Nacional",(IFERROR((LIMPIA(J4911,1)),0)),0)</f>
        <v>0</v>
      </c>
      <c r="N4911" s="36">
        <f>IF(C4911="Saliente Internacional",(IFERROR((LIMPIA(J4911,1)),0)),0)</f>
        <v>0</v>
      </c>
      <c r="O4911" s="36">
        <f>IF(C4911="Saliente Local",(IFERROR((LIMPIA(K4911,1)),0)),0)</f>
        <v>0</v>
      </c>
      <c r="P4911" s="36">
        <f>IF(C4911="Saliente Nacional",(IFERROR((LIMPIA(K4911,1)),0)),0)</f>
        <v>0</v>
      </c>
      <c r="Q4911" s="36">
        <f>IF(C4911="Saliente Internacional",(IFERROR((LIMPIA(K4911,1)),0)),0)</f>
        <v>0</v>
      </c>
      <c r="R4911" s="36">
        <f t="shared" si="229"/>
        <v>0</v>
      </c>
      <c r="S4911" s="36">
        <f t="shared" si="230"/>
        <v>0</v>
      </c>
    </row>
    <row r="4912" spans="1:19" x14ac:dyDescent="0.25">
      <c r="A4912" s="101">
        <f>'DETALLE DE CONEXIONES'!P4912</f>
        <v>0</v>
      </c>
      <c r="B4912" s="36">
        <f>'DETALLE DE CONEXIONES'!I4912</f>
        <v>0</v>
      </c>
      <c r="C4912" s="36">
        <f>'DETALLE DE CONEXIONES'!BB4912</f>
        <v>0</v>
      </c>
      <c r="D4912" s="36">
        <f>'DETALLE DE CONEXIONES'!E4912</f>
        <v>0</v>
      </c>
      <c r="E4912" s="36">
        <f t="shared" si="228"/>
        <v>1</v>
      </c>
      <c r="F4912" s="36">
        <f>IFERROR(LIMPIA('DETALLE DE CONEXIONES'!N4912,1),0)</f>
        <v>0</v>
      </c>
      <c r="G4912" s="36" t="str">
        <f>LEFT('DETALLE DE CONEXIONES'!BE4912,3)</f>
        <v/>
      </c>
      <c r="H4912" s="36" t="str">
        <f>RIGHT('DETALLE DE CONEXIONES'!AK4912,2)</f>
        <v/>
      </c>
      <c r="I4912" s="36" t="str">
        <f>LEFT('DETALLE DE CONEXIONES'!AK4912,3)</f>
        <v/>
      </c>
      <c r="J4912" s="36" t="str">
        <f>LEFT('DETALLE DE CONEXIONES'!M4912,3)</f>
        <v/>
      </c>
      <c r="K4912" s="36" t="str">
        <f>IF(LEN('DETALLE DE CONEXIONES'!M4912)&lt;12,(RIGHT('DETALLE DE CONEXIONES'!M4912,5)),(RIGHT('DETALLE DE CONEXIONES'!M4912,6)))</f>
        <v/>
      </c>
      <c r="L4912" s="36">
        <f>IF(C4912="Saliente Local",(IFERROR((LIMPIA(J4912,1)),0)),0)</f>
        <v>0</v>
      </c>
      <c r="M4912" s="36">
        <f>IF(C4912="Saliente Nacional",(IFERROR((LIMPIA(J4912,1)),0)),0)</f>
        <v>0</v>
      </c>
      <c r="N4912" s="36">
        <f>IF(C4912="Saliente Internacional",(IFERROR((LIMPIA(J4912,1)),0)),0)</f>
        <v>0</v>
      </c>
      <c r="O4912" s="36">
        <f>IF(C4912="Saliente Local",(IFERROR((LIMPIA(K4912,1)),0)),0)</f>
        <v>0</v>
      </c>
      <c r="P4912" s="36">
        <f>IF(C4912="Saliente Nacional",(IFERROR((LIMPIA(K4912,1)),0)),0)</f>
        <v>0</v>
      </c>
      <c r="Q4912" s="36">
        <f>IF(C4912="Saliente Internacional",(IFERROR((LIMPIA(K4912,1)),0)),0)</f>
        <v>0</v>
      </c>
      <c r="R4912" s="36">
        <f t="shared" si="229"/>
        <v>0</v>
      </c>
      <c r="S4912" s="36">
        <f t="shared" si="230"/>
        <v>0</v>
      </c>
    </row>
    <row r="4913" spans="1:19" x14ac:dyDescent="0.25">
      <c r="A4913" s="101">
        <f>'DETALLE DE CONEXIONES'!P4913</f>
        <v>0</v>
      </c>
      <c r="B4913" s="36">
        <f>'DETALLE DE CONEXIONES'!I4913</f>
        <v>0</v>
      </c>
      <c r="C4913" s="36">
        <f>'DETALLE DE CONEXIONES'!BB4913</f>
        <v>0</v>
      </c>
      <c r="D4913" s="36">
        <f>'DETALLE DE CONEXIONES'!E4913</f>
        <v>0</v>
      </c>
      <c r="E4913" s="36">
        <f t="shared" si="228"/>
        <v>1</v>
      </c>
      <c r="F4913" s="36">
        <f>IFERROR(LIMPIA('DETALLE DE CONEXIONES'!N4913,1),0)</f>
        <v>0</v>
      </c>
      <c r="G4913" s="36" t="str">
        <f>LEFT('DETALLE DE CONEXIONES'!BE4913,3)</f>
        <v/>
      </c>
      <c r="H4913" s="36" t="str">
        <f>RIGHT('DETALLE DE CONEXIONES'!AK4913,2)</f>
        <v/>
      </c>
      <c r="I4913" s="36" t="str">
        <f>LEFT('DETALLE DE CONEXIONES'!AK4913,3)</f>
        <v/>
      </c>
      <c r="J4913" s="36" t="str">
        <f>LEFT('DETALLE DE CONEXIONES'!M4913,3)</f>
        <v/>
      </c>
      <c r="K4913" s="36" t="str">
        <f>IF(LEN('DETALLE DE CONEXIONES'!M4913)&lt;12,(RIGHT('DETALLE DE CONEXIONES'!M4913,5)),(RIGHT('DETALLE DE CONEXIONES'!M4913,6)))</f>
        <v/>
      </c>
      <c r="L4913" s="36">
        <f>IF(C4913="Saliente Local",(IFERROR((LIMPIA(J4913,1)),0)),0)</f>
        <v>0</v>
      </c>
      <c r="M4913" s="36">
        <f>IF(C4913="Saliente Nacional",(IFERROR((LIMPIA(J4913,1)),0)),0)</f>
        <v>0</v>
      </c>
      <c r="N4913" s="36">
        <f>IF(C4913="Saliente Internacional",(IFERROR((LIMPIA(J4913,1)),0)),0)</f>
        <v>0</v>
      </c>
      <c r="O4913" s="36">
        <f>IF(C4913="Saliente Local",(IFERROR((LIMPIA(K4913,1)),0)),0)</f>
        <v>0</v>
      </c>
      <c r="P4913" s="36">
        <f>IF(C4913="Saliente Nacional",(IFERROR((LIMPIA(K4913,1)),0)),0)</f>
        <v>0</v>
      </c>
      <c r="Q4913" s="36">
        <f>IF(C4913="Saliente Internacional",(IFERROR((LIMPIA(K4913,1)),0)),0)</f>
        <v>0</v>
      </c>
      <c r="R4913" s="36">
        <f t="shared" si="229"/>
        <v>0</v>
      </c>
      <c r="S4913" s="36">
        <f t="shared" si="230"/>
        <v>0</v>
      </c>
    </row>
    <row r="4914" spans="1:19" x14ac:dyDescent="0.25">
      <c r="A4914" s="101">
        <f>'DETALLE DE CONEXIONES'!P4914</f>
        <v>0</v>
      </c>
      <c r="B4914" s="36">
        <f>'DETALLE DE CONEXIONES'!I4914</f>
        <v>0</v>
      </c>
      <c r="C4914" s="36">
        <f>'DETALLE DE CONEXIONES'!BB4914</f>
        <v>0</v>
      </c>
      <c r="D4914" s="36">
        <f>'DETALLE DE CONEXIONES'!E4914</f>
        <v>0</v>
      </c>
      <c r="E4914" s="36">
        <f t="shared" si="228"/>
        <v>1</v>
      </c>
      <c r="F4914" s="36">
        <f>IFERROR(LIMPIA('DETALLE DE CONEXIONES'!N4914,1),0)</f>
        <v>0</v>
      </c>
      <c r="G4914" s="36" t="str">
        <f>LEFT('DETALLE DE CONEXIONES'!BE4914,3)</f>
        <v/>
      </c>
      <c r="H4914" s="36" t="str">
        <f>RIGHT('DETALLE DE CONEXIONES'!AK4914,2)</f>
        <v/>
      </c>
      <c r="I4914" s="36" t="str">
        <f>LEFT('DETALLE DE CONEXIONES'!AK4914,3)</f>
        <v/>
      </c>
      <c r="J4914" s="36" t="str">
        <f>LEFT('DETALLE DE CONEXIONES'!M4914,3)</f>
        <v/>
      </c>
      <c r="K4914" s="36" t="str">
        <f>IF(LEN('DETALLE DE CONEXIONES'!M4914)&lt;12,(RIGHT('DETALLE DE CONEXIONES'!M4914,5)),(RIGHT('DETALLE DE CONEXIONES'!M4914,6)))</f>
        <v/>
      </c>
      <c r="L4914" s="36">
        <f>IF(C4914="Saliente Local",(IFERROR((LIMPIA(J4914,1)),0)),0)</f>
        <v>0</v>
      </c>
      <c r="M4914" s="36">
        <f>IF(C4914="Saliente Nacional",(IFERROR((LIMPIA(J4914,1)),0)),0)</f>
        <v>0</v>
      </c>
      <c r="N4914" s="36">
        <f>IF(C4914="Saliente Internacional",(IFERROR((LIMPIA(J4914,1)),0)),0)</f>
        <v>0</v>
      </c>
      <c r="O4914" s="36">
        <f>IF(C4914="Saliente Local",(IFERROR((LIMPIA(K4914,1)),0)),0)</f>
        <v>0</v>
      </c>
      <c r="P4914" s="36">
        <f>IF(C4914="Saliente Nacional",(IFERROR((LIMPIA(K4914,1)),0)),0)</f>
        <v>0</v>
      </c>
      <c r="Q4914" s="36">
        <f>IF(C4914="Saliente Internacional",(IFERROR((LIMPIA(K4914,1)),0)),0)</f>
        <v>0</v>
      </c>
      <c r="R4914" s="36">
        <f t="shared" si="229"/>
        <v>0</v>
      </c>
      <c r="S4914" s="36">
        <f t="shared" si="230"/>
        <v>0</v>
      </c>
    </row>
    <row r="4915" spans="1:19" x14ac:dyDescent="0.25">
      <c r="A4915" s="101">
        <f>'DETALLE DE CONEXIONES'!P4915</f>
        <v>0</v>
      </c>
      <c r="B4915" s="36">
        <f>'DETALLE DE CONEXIONES'!I4915</f>
        <v>0</v>
      </c>
      <c r="C4915" s="36">
        <f>'DETALLE DE CONEXIONES'!BB4915</f>
        <v>0</v>
      </c>
      <c r="D4915" s="36">
        <f>'DETALLE DE CONEXIONES'!E4915</f>
        <v>0</v>
      </c>
      <c r="E4915" s="36">
        <f t="shared" si="228"/>
        <v>1</v>
      </c>
      <c r="F4915" s="36">
        <f>IFERROR(LIMPIA('DETALLE DE CONEXIONES'!N4915,1),0)</f>
        <v>0</v>
      </c>
      <c r="G4915" s="36" t="str">
        <f>LEFT('DETALLE DE CONEXIONES'!BE4915,3)</f>
        <v/>
      </c>
      <c r="H4915" s="36" t="str">
        <f>RIGHT('DETALLE DE CONEXIONES'!AK4915,2)</f>
        <v/>
      </c>
      <c r="I4915" s="36" t="str">
        <f>LEFT('DETALLE DE CONEXIONES'!AK4915,3)</f>
        <v/>
      </c>
      <c r="J4915" s="36" t="str">
        <f>LEFT('DETALLE DE CONEXIONES'!M4915,3)</f>
        <v/>
      </c>
      <c r="K4915" s="36" t="str">
        <f>IF(LEN('DETALLE DE CONEXIONES'!M4915)&lt;12,(RIGHT('DETALLE DE CONEXIONES'!M4915,5)),(RIGHT('DETALLE DE CONEXIONES'!M4915,6)))</f>
        <v/>
      </c>
      <c r="L4915" s="36">
        <f>IF(C4915="Saliente Local",(IFERROR((LIMPIA(J4915,1)),0)),0)</f>
        <v>0</v>
      </c>
      <c r="M4915" s="36">
        <f>IF(C4915="Saliente Nacional",(IFERROR((LIMPIA(J4915,1)),0)),0)</f>
        <v>0</v>
      </c>
      <c r="N4915" s="36">
        <f>IF(C4915="Saliente Internacional",(IFERROR((LIMPIA(J4915,1)),0)),0)</f>
        <v>0</v>
      </c>
      <c r="O4915" s="36">
        <f>IF(C4915="Saliente Local",(IFERROR((LIMPIA(K4915,1)),0)),0)</f>
        <v>0</v>
      </c>
      <c r="P4915" s="36">
        <f>IF(C4915="Saliente Nacional",(IFERROR((LIMPIA(K4915,1)),0)),0)</f>
        <v>0</v>
      </c>
      <c r="Q4915" s="36">
        <f>IF(C4915="Saliente Internacional",(IFERROR((LIMPIA(K4915,1)),0)),0)</f>
        <v>0</v>
      </c>
      <c r="R4915" s="36">
        <f t="shared" si="229"/>
        <v>0</v>
      </c>
      <c r="S4915" s="36">
        <f t="shared" si="230"/>
        <v>0</v>
      </c>
    </row>
    <row r="4916" spans="1:19" x14ac:dyDescent="0.25">
      <c r="A4916" s="101">
        <f>'DETALLE DE CONEXIONES'!P4916</f>
        <v>0</v>
      </c>
      <c r="B4916" s="36">
        <f>'DETALLE DE CONEXIONES'!I4916</f>
        <v>0</v>
      </c>
      <c r="C4916" s="36">
        <f>'DETALLE DE CONEXIONES'!BB4916</f>
        <v>0</v>
      </c>
      <c r="D4916" s="36">
        <f>'DETALLE DE CONEXIONES'!E4916</f>
        <v>0</v>
      </c>
      <c r="E4916" s="36">
        <f t="shared" si="228"/>
        <v>1</v>
      </c>
      <c r="F4916" s="36">
        <f>IFERROR(LIMPIA('DETALLE DE CONEXIONES'!N4916,1),0)</f>
        <v>0</v>
      </c>
      <c r="G4916" s="36" t="str">
        <f>LEFT('DETALLE DE CONEXIONES'!BE4916,3)</f>
        <v/>
      </c>
      <c r="H4916" s="36" t="str">
        <f>RIGHT('DETALLE DE CONEXIONES'!AK4916,2)</f>
        <v/>
      </c>
      <c r="I4916" s="36" t="str">
        <f>LEFT('DETALLE DE CONEXIONES'!AK4916,3)</f>
        <v/>
      </c>
      <c r="J4916" s="36" t="str">
        <f>LEFT('DETALLE DE CONEXIONES'!M4916,3)</f>
        <v/>
      </c>
      <c r="K4916" s="36" t="str">
        <f>IF(LEN('DETALLE DE CONEXIONES'!M4916)&lt;12,(RIGHT('DETALLE DE CONEXIONES'!M4916,5)),(RIGHT('DETALLE DE CONEXIONES'!M4916,6)))</f>
        <v/>
      </c>
      <c r="L4916" s="36">
        <f>IF(C4916="Saliente Local",(IFERROR((LIMPIA(J4916,1)),0)),0)</f>
        <v>0</v>
      </c>
      <c r="M4916" s="36">
        <f>IF(C4916="Saliente Nacional",(IFERROR((LIMPIA(J4916,1)),0)),0)</f>
        <v>0</v>
      </c>
      <c r="N4916" s="36">
        <f>IF(C4916="Saliente Internacional",(IFERROR((LIMPIA(J4916,1)),0)),0)</f>
        <v>0</v>
      </c>
      <c r="O4916" s="36">
        <f>IF(C4916="Saliente Local",(IFERROR((LIMPIA(K4916,1)),0)),0)</f>
        <v>0</v>
      </c>
      <c r="P4916" s="36">
        <f>IF(C4916="Saliente Nacional",(IFERROR((LIMPIA(K4916,1)),0)),0)</f>
        <v>0</v>
      </c>
      <c r="Q4916" s="36">
        <f>IF(C4916="Saliente Internacional",(IFERROR((LIMPIA(K4916,1)),0)),0)</f>
        <v>0</v>
      </c>
      <c r="R4916" s="36">
        <f t="shared" si="229"/>
        <v>0</v>
      </c>
      <c r="S4916" s="36">
        <f t="shared" si="230"/>
        <v>0</v>
      </c>
    </row>
    <row r="4917" spans="1:19" x14ac:dyDescent="0.25">
      <c r="A4917" s="101">
        <f>'DETALLE DE CONEXIONES'!P4917</f>
        <v>0</v>
      </c>
      <c r="B4917" s="36">
        <f>'DETALLE DE CONEXIONES'!I4917</f>
        <v>0</v>
      </c>
      <c r="C4917" s="36">
        <f>'DETALLE DE CONEXIONES'!BB4917</f>
        <v>0</v>
      </c>
      <c r="D4917" s="36">
        <f>'DETALLE DE CONEXIONES'!E4917</f>
        <v>0</v>
      </c>
      <c r="E4917" s="36">
        <f t="shared" si="228"/>
        <v>1</v>
      </c>
      <c r="F4917" s="36">
        <f>IFERROR(LIMPIA('DETALLE DE CONEXIONES'!N4917,1),0)</f>
        <v>0</v>
      </c>
      <c r="G4917" s="36" t="str">
        <f>LEFT('DETALLE DE CONEXIONES'!BE4917,3)</f>
        <v/>
      </c>
      <c r="H4917" s="36" t="str">
        <f>RIGHT('DETALLE DE CONEXIONES'!AK4917,2)</f>
        <v/>
      </c>
      <c r="I4917" s="36" t="str">
        <f>LEFT('DETALLE DE CONEXIONES'!AK4917,3)</f>
        <v/>
      </c>
      <c r="J4917" s="36" t="str">
        <f>LEFT('DETALLE DE CONEXIONES'!M4917,3)</f>
        <v/>
      </c>
      <c r="K4917" s="36" t="str">
        <f>IF(LEN('DETALLE DE CONEXIONES'!M4917)&lt;12,(RIGHT('DETALLE DE CONEXIONES'!M4917,5)),(RIGHT('DETALLE DE CONEXIONES'!M4917,6)))</f>
        <v/>
      </c>
      <c r="L4917" s="36">
        <f>IF(C4917="Saliente Local",(IFERROR((LIMPIA(J4917,1)),0)),0)</f>
        <v>0</v>
      </c>
      <c r="M4917" s="36">
        <f>IF(C4917="Saliente Nacional",(IFERROR((LIMPIA(J4917,1)),0)),0)</f>
        <v>0</v>
      </c>
      <c r="N4917" s="36">
        <f>IF(C4917="Saliente Internacional",(IFERROR((LIMPIA(J4917,1)),0)),0)</f>
        <v>0</v>
      </c>
      <c r="O4917" s="36">
        <f>IF(C4917="Saliente Local",(IFERROR((LIMPIA(K4917,1)),0)),0)</f>
        <v>0</v>
      </c>
      <c r="P4917" s="36">
        <f>IF(C4917="Saliente Nacional",(IFERROR((LIMPIA(K4917,1)),0)),0)</f>
        <v>0</v>
      </c>
      <c r="Q4917" s="36">
        <f>IF(C4917="Saliente Internacional",(IFERROR((LIMPIA(K4917,1)),0)),0)</f>
        <v>0</v>
      </c>
      <c r="R4917" s="36">
        <f t="shared" si="229"/>
        <v>0</v>
      </c>
      <c r="S4917" s="36">
        <f t="shared" si="230"/>
        <v>0</v>
      </c>
    </row>
    <row r="4918" spans="1:19" x14ac:dyDescent="0.25">
      <c r="A4918" s="101">
        <f>'DETALLE DE CONEXIONES'!P4918</f>
        <v>0</v>
      </c>
      <c r="B4918" s="36">
        <f>'DETALLE DE CONEXIONES'!I4918</f>
        <v>0</v>
      </c>
      <c r="C4918" s="36">
        <f>'DETALLE DE CONEXIONES'!BB4918</f>
        <v>0</v>
      </c>
      <c r="D4918" s="36">
        <f>'DETALLE DE CONEXIONES'!E4918</f>
        <v>0</v>
      </c>
      <c r="E4918" s="36">
        <f t="shared" si="228"/>
        <v>1</v>
      </c>
      <c r="F4918" s="36">
        <f>IFERROR(LIMPIA('DETALLE DE CONEXIONES'!N4918,1),0)</f>
        <v>0</v>
      </c>
      <c r="G4918" s="36" t="str">
        <f>LEFT('DETALLE DE CONEXIONES'!BE4918,3)</f>
        <v/>
      </c>
      <c r="H4918" s="36" t="str">
        <f>RIGHT('DETALLE DE CONEXIONES'!AK4918,2)</f>
        <v/>
      </c>
      <c r="I4918" s="36" t="str">
        <f>LEFT('DETALLE DE CONEXIONES'!AK4918,3)</f>
        <v/>
      </c>
      <c r="J4918" s="36" t="str">
        <f>LEFT('DETALLE DE CONEXIONES'!M4918,3)</f>
        <v/>
      </c>
      <c r="K4918" s="36" t="str">
        <f>IF(LEN('DETALLE DE CONEXIONES'!M4918)&lt;12,(RIGHT('DETALLE DE CONEXIONES'!M4918,5)),(RIGHT('DETALLE DE CONEXIONES'!M4918,6)))</f>
        <v/>
      </c>
      <c r="L4918" s="36">
        <f>IF(C4918="Saliente Local",(IFERROR((LIMPIA(J4918,1)),0)),0)</f>
        <v>0</v>
      </c>
      <c r="M4918" s="36">
        <f>IF(C4918="Saliente Nacional",(IFERROR((LIMPIA(J4918,1)),0)),0)</f>
        <v>0</v>
      </c>
      <c r="N4918" s="36">
        <f>IF(C4918="Saliente Internacional",(IFERROR((LIMPIA(J4918,1)),0)),0)</f>
        <v>0</v>
      </c>
      <c r="O4918" s="36">
        <f>IF(C4918="Saliente Local",(IFERROR((LIMPIA(K4918,1)),0)),0)</f>
        <v>0</v>
      </c>
      <c r="P4918" s="36">
        <f>IF(C4918="Saliente Nacional",(IFERROR((LIMPIA(K4918,1)),0)),0)</f>
        <v>0</v>
      </c>
      <c r="Q4918" s="36">
        <f>IF(C4918="Saliente Internacional",(IFERROR((LIMPIA(K4918,1)),0)),0)</f>
        <v>0</v>
      </c>
      <c r="R4918" s="36">
        <f t="shared" si="229"/>
        <v>0</v>
      </c>
      <c r="S4918" s="36">
        <f t="shared" si="230"/>
        <v>0</v>
      </c>
    </row>
    <row r="4919" spans="1:19" x14ac:dyDescent="0.25">
      <c r="A4919" s="101">
        <f>'DETALLE DE CONEXIONES'!P4919</f>
        <v>0</v>
      </c>
      <c r="B4919" s="36">
        <f>'DETALLE DE CONEXIONES'!I4919</f>
        <v>0</v>
      </c>
      <c r="C4919" s="36">
        <f>'DETALLE DE CONEXIONES'!BB4919</f>
        <v>0</v>
      </c>
      <c r="D4919" s="36">
        <f>'DETALLE DE CONEXIONES'!E4919</f>
        <v>0</v>
      </c>
      <c r="E4919" s="36">
        <f t="shared" si="228"/>
        <v>1</v>
      </c>
      <c r="F4919" s="36">
        <f>IFERROR(LIMPIA('DETALLE DE CONEXIONES'!N4919,1),0)</f>
        <v>0</v>
      </c>
      <c r="G4919" s="36" t="str">
        <f>LEFT('DETALLE DE CONEXIONES'!BE4919,3)</f>
        <v/>
      </c>
      <c r="H4919" s="36" t="str">
        <f>RIGHT('DETALLE DE CONEXIONES'!AK4919,2)</f>
        <v/>
      </c>
      <c r="I4919" s="36" t="str">
        <f>LEFT('DETALLE DE CONEXIONES'!AK4919,3)</f>
        <v/>
      </c>
      <c r="J4919" s="36" t="str">
        <f>LEFT('DETALLE DE CONEXIONES'!M4919,3)</f>
        <v/>
      </c>
      <c r="K4919" s="36" t="str">
        <f>IF(LEN('DETALLE DE CONEXIONES'!M4919)&lt;12,(RIGHT('DETALLE DE CONEXIONES'!M4919,5)),(RIGHT('DETALLE DE CONEXIONES'!M4919,6)))</f>
        <v/>
      </c>
      <c r="L4919" s="36">
        <f>IF(C4919="Saliente Local",(IFERROR((LIMPIA(J4919,1)),0)),0)</f>
        <v>0</v>
      </c>
      <c r="M4919" s="36">
        <f>IF(C4919="Saliente Nacional",(IFERROR((LIMPIA(J4919,1)),0)),0)</f>
        <v>0</v>
      </c>
      <c r="N4919" s="36">
        <f>IF(C4919="Saliente Internacional",(IFERROR((LIMPIA(J4919,1)),0)),0)</f>
        <v>0</v>
      </c>
      <c r="O4919" s="36">
        <f>IF(C4919="Saliente Local",(IFERROR((LIMPIA(K4919,1)),0)),0)</f>
        <v>0</v>
      </c>
      <c r="P4919" s="36">
        <f>IF(C4919="Saliente Nacional",(IFERROR((LIMPIA(K4919,1)),0)),0)</f>
        <v>0</v>
      </c>
      <c r="Q4919" s="36">
        <f>IF(C4919="Saliente Internacional",(IFERROR((LIMPIA(K4919,1)),0)),0)</f>
        <v>0</v>
      </c>
      <c r="R4919" s="36">
        <f t="shared" si="229"/>
        <v>0</v>
      </c>
      <c r="S4919" s="36">
        <f t="shared" si="230"/>
        <v>0</v>
      </c>
    </row>
    <row r="4920" spans="1:19" x14ac:dyDescent="0.25">
      <c r="A4920" s="101">
        <f>'DETALLE DE CONEXIONES'!P4920</f>
        <v>0</v>
      </c>
      <c r="B4920" s="36">
        <f>'DETALLE DE CONEXIONES'!I4920</f>
        <v>0</v>
      </c>
      <c r="C4920" s="36">
        <f>'DETALLE DE CONEXIONES'!BB4920</f>
        <v>0</v>
      </c>
      <c r="D4920" s="36">
        <f>'DETALLE DE CONEXIONES'!E4920</f>
        <v>0</v>
      </c>
      <c r="E4920" s="36">
        <f t="shared" si="228"/>
        <v>1</v>
      </c>
      <c r="F4920" s="36">
        <f>IFERROR(LIMPIA('DETALLE DE CONEXIONES'!N4920,1),0)</f>
        <v>0</v>
      </c>
      <c r="G4920" s="36" t="str">
        <f>LEFT('DETALLE DE CONEXIONES'!BE4920,3)</f>
        <v/>
      </c>
      <c r="H4920" s="36" t="str">
        <f>RIGHT('DETALLE DE CONEXIONES'!AK4920,2)</f>
        <v/>
      </c>
      <c r="I4920" s="36" t="str">
        <f>LEFT('DETALLE DE CONEXIONES'!AK4920,3)</f>
        <v/>
      </c>
      <c r="J4920" s="36" t="str">
        <f>LEFT('DETALLE DE CONEXIONES'!M4920,3)</f>
        <v/>
      </c>
      <c r="K4920" s="36" t="str">
        <f>IF(LEN('DETALLE DE CONEXIONES'!M4920)&lt;12,(RIGHT('DETALLE DE CONEXIONES'!M4920,5)),(RIGHT('DETALLE DE CONEXIONES'!M4920,6)))</f>
        <v/>
      </c>
      <c r="L4920" s="36">
        <f>IF(C4920="Saliente Local",(IFERROR((LIMPIA(J4920,1)),0)),0)</f>
        <v>0</v>
      </c>
      <c r="M4920" s="36">
        <f>IF(C4920="Saliente Nacional",(IFERROR((LIMPIA(J4920,1)),0)),0)</f>
        <v>0</v>
      </c>
      <c r="N4920" s="36">
        <f>IF(C4920="Saliente Internacional",(IFERROR((LIMPIA(J4920,1)),0)),0)</f>
        <v>0</v>
      </c>
      <c r="O4920" s="36">
        <f>IF(C4920="Saliente Local",(IFERROR((LIMPIA(K4920,1)),0)),0)</f>
        <v>0</v>
      </c>
      <c r="P4920" s="36">
        <f>IF(C4920="Saliente Nacional",(IFERROR((LIMPIA(K4920,1)),0)),0)</f>
        <v>0</v>
      </c>
      <c r="Q4920" s="36">
        <f>IF(C4920="Saliente Internacional",(IFERROR((LIMPIA(K4920,1)),0)),0)</f>
        <v>0</v>
      </c>
      <c r="R4920" s="36">
        <f t="shared" si="229"/>
        <v>0</v>
      </c>
      <c r="S4920" s="36">
        <f t="shared" si="230"/>
        <v>0</v>
      </c>
    </row>
    <row r="4921" spans="1:19" x14ac:dyDescent="0.25">
      <c r="A4921" s="101">
        <f>'DETALLE DE CONEXIONES'!P4921</f>
        <v>0</v>
      </c>
      <c r="B4921" s="36">
        <f>'DETALLE DE CONEXIONES'!I4921</f>
        <v>0</v>
      </c>
      <c r="C4921" s="36">
        <f>'DETALLE DE CONEXIONES'!BB4921</f>
        <v>0</v>
      </c>
      <c r="D4921" s="36">
        <f>'DETALLE DE CONEXIONES'!E4921</f>
        <v>0</v>
      </c>
      <c r="E4921" s="36">
        <f t="shared" si="228"/>
        <v>1</v>
      </c>
      <c r="F4921" s="36">
        <f>IFERROR(LIMPIA('DETALLE DE CONEXIONES'!N4921,1),0)</f>
        <v>0</v>
      </c>
      <c r="G4921" s="36" t="str">
        <f>LEFT('DETALLE DE CONEXIONES'!BE4921,3)</f>
        <v/>
      </c>
      <c r="H4921" s="36" t="str">
        <f>RIGHT('DETALLE DE CONEXIONES'!AK4921,2)</f>
        <v/>
      </c>
      <c r="I4921" s="36" t="str">
        <f>LEFT('DETALLE DE CONEXIONES'!AK4921,3)</f>
        <v/>
      </c>
      <c r="J4921" s="36" t="str">
        <f>LEFT('DETALLE DE CONEXIONES'!M4921,3)</f>
        <v/>
      </c>
      <c r="K4921" s="36" t="str">
        <f>IF(LEN('DETALLE DE CONEXIONES'!M4921)&lt;12,(RIGHT('DETALLE DE CONEXIONES'!M4921,5)),(RIGHT('DETALLE DE CONEXIONES'!M4921,6)))</f>
        <v/>
      </c>
      <c r="L4921" s="36">
        <f>IF(C4921="Saliente Local",(IFERROR((LIMPIA(J4921,1)),0)),0)</f>
        <v>0</v>
      </c>
      <c r="M4921" s="36">
        <f>IF(C4921="Saliente Nacional",(IFERROR((LIMPIA(J4921,1)),0)),0)</f>
        <v>0</v>
      </c>
      <c r="N4921" s="36">
        <f>IF(C4921="Saliente Internacional",(IFERROR((LIMPIA(J4921,1)),0)),0)</f>
        <v>0</v>
      </c>
      <c r="O4921" s="36">
        <f>IF(C4921="Saliente Local",(IFERROR((LIMPIA(K4921,1)),0)),0)</f>
        <v>0</v>
      </c>
      <c r="P4921" s="36">
        <f>IF(C4921="Saliente Nacional",(IFERROR((LIMPIA(K4921,1)),0)),0)</f>
        <v>0</v>
      </c>
      <c r="Q4921" s="36">
        <f>IF(C4921="Saliente Internacional",(IFERROR((LIMPIA(K4921,1)),0)),0)</f>
        <v>0</v>
      </c>
      <c r="R4921" s="36">
        <f t="shared" si="229"/>
        <v>0</v>
      </c>
      <c r="S4921" s="36">
        <f t="shared" si="230"/>
        <v>0</v>
      </c>
    </row>
    <row r="4922" spans="1:19" x14ac:dyDescent="0.25">
      <c r="A4922" s="101">
        <f>'DETALLE DE CONEXIONES'!P4922</f>
        <v>0</v>
      </c>
      <c r="B4922" s="36">
        <f>'DETALLE DE CONEXIONES'!I4922</f>
        <v>0</v>
      </c>
      <c r="C4922" s="36">
        <f>'DETALLE DE CONEXIONES'!BB4922</f>
        <v>0</v>
      </c>
      <c r="D4922" s="36">
        <f>'DETALLE DE CONEXIONES'!E4922</f>
        <v>0</v>
      </c>
      <c r="E4922" s="36">
        <f t="shared" si="228"/>
        <v>1</v>
      </c>
      <c r="F4922" s="36">
        <f>IFERROR(LIMPIA('DETALLE DE CONEXIONES'!N4922,1),0)</f>
        <v>0</v>
      </c>
      <c r="G4922" s="36" t="str">
        <f>LEFT('DETALLE DE CONEXIONES'!BE4922,3)</f>
        <v/>
      </c>
      <c r="H4922" s="36" t="str">
        <f>RIGHT('DETALLE DE CONEXIONES'!AK4922,2)</f>
        <v/>
      </c>
      <c r="I4922" s="36" t="str">
        <f>LEFT('DETALLE DE CONEXIONES'!AK4922,3)</f>
        <v/>
      </c>
      <c r="J4922" s="36" t="str">
        <f>LEFT('DETALLE DE CONEXIONES'!M4922,3)</f>
        <v/>
      </c>
      <c r="K4922" s="36" t="str">
        <f>IF(LEN('DETALLE DE CONEXIONES'!M4922)&lt;12,(RIGHT('DETALLE DE CONEXIONES'!M4922,5)),(RIGHT('DETALLE DE CONEXIONES'!M4922,6)))</f>
        <v/>
      </c>
      <c r="L4922" s="36">
        <f>IF(C4922="Saliente Local",(IFERROR((LIMPIA(J4922,1)),0)),0)</f>
        <v>0</v>
      </c>
      <c r="M4922" s="36">
        <f>IF(C4922="Saliente Nacional",(IFERROR((LIMPIA(J4922,1)),0)),0)</f>
        <v>0</v>
      </c>
      <c r="N4922" s="36">
        <f>IF(C4922="Saliente Internacional",(IFERROR((LIMPIA(J4922,1)),0)),0)</f>
        <v>0</v>
      </c>
      <c r="O4922" s="36">
        <f>IF(C4922="Saliente Local",(IFERROR((LIMPIA(K4922,1)),0)),0)</f>
        <v>0</v>
      </c>
      <c r="P4922" s="36">
        <f>IF(C4922="Saliente Nacional",(IFERROR((LIMPIA(K4922,1)),0)),0)</f>
        <v>0</v>
      </c>
      <c r="Q4922" s="36">
        <f>IF(C4922="Saliente Internacional",(IFERROR((LIMPIA(K4922,1)),0)),0)</f>
        <v>0</v>
      </c>
      <c r="R4922" s="36">
        <f t="shared" si="229"/>
        <v>0</v>
      </c>
      <c r="S4922" s="36">
        <f t="shared" si="230"/>
        <v>0</v>
      </c>
    </row>
    <row r="4923" spans="1:19" x14ac:dyDescent="0.25">
      <c r="A4923" s="101">
        <f>'DETALLE DE CONEXIONES'!P4923</f>
        <v>0</v>
      </c>
      <c r="B4923" s="36">
        <f>'DETALLE DE CONEXIONES'!I4923</f>
        <v>0</v>
      </c>
      <c r="C4923" s="36">
        <f>'DETALLE DE CONEXIONES'!BB4923</f>
        <v>0</v>
      </c>
      <c r="D4923" s="36">
        <f>'DETALLE DE CONEXIONES'!E4923</f>
        <v>0</v>
      </c>
      <c r="E4923" s="36">
        <f t="shared" si="228"/>
        <v>1</v>
      </c>
      <c r="F4923" s="36">
        <f>IFERROR(LIMPIA('DETALLE DE CONEXIONES'!N4923,1),0)</f>
        <v>0</v>
      </c>
      <c r="G4923" s="36" t="str">
        <f>LEFT('DETALLE DE CONEXIONES'!BE4923,3)</f>
        <v/>
      </c>
      <c r="H4923" s="36" t="str">
        <f>RIGHT('DETALLE DE CONEXIONES'!AK4923,2)</f>
        <v/>
      </c>
      <c r="I4923" s="36" t="str">
        <f>LEFT('DETALLE DE CONEXIONES'!AK4923,3)</f>
        <v/>
      </c>
      <c r="J4923" s="36" t="str">
        <f>LEFT('DETALLE DE CONEXIONES'!M4923,3)</f>
        <v/>
      </c>
      <c r="K4923" s="36" t="str">
        <f>IF(LEN('DETALLE DE CONEXIONES'!M4923)&lt;12,(RIGHT('DETALLE DE CONEXIONES'!M4923,5)),(RIGHT('DETALLE DE CONEXIONES'!M4923,6)))</f>
        <v/>
      </c>
      <c r="L4923" s="36">
        <f>IF(C4923="Saliente Local",(IFERROR((LIMPIA(J4923,1)),0)),0)</f>
        <v>0</v>
      </c>
      <c r="M4923" s="36">
        <f>IF(C4923="Saliente Nacional",(IFERROR((LIMPIA(J4923,1)),0)),0)</f>
        <v>0</v>
      </c>
      <c r="N4923" s="36">
        <f>IF(C4923="Saliente Internacional",(IFERROR((LIMPIA(J4923,1)),0)),0)</f>
        <v>0</v>
      </c>
      <c r="O4923" s="36">
        <f>IF(C4923="Saliente Local",(IFERROR((LIMPIA(K4923,1)),0)),0)</f>
        <v>0</v>
      </c>
      <c r="P4923" s="36">
        <f>IF(C4923="Saliente Nacional",(IFERROR((LIMPIA(K4923,1)),0)),0)</f>
        <v>0</v>
      </c>
      <c r="Q4923" s="36">
        <f>IF(C4923="Saliente Internacional",(IFERROR((LIMPIA(K4923,1)),0)),0)</f>
        <v>0</v>
      </c>
      <c r="R4923" s="36">
        <f t="shared" si="229"/>
        <v>0</v>
      </c>
      <c r="S4923" s="36">
        <f t="shared" si="230"/>
        <v>0</v>
      </c>
    </row>
    <row r="4924" spans="1:19" x14ac:dyDescent="0.25">
      <c r="A4924" s="101">
        <f>'DETALLE DE CONEXIONES'!P4924</f>
        <v>0</v>
      </c>
      <c r="B4924" s="36">
        <f>'DETALLE DE CONEXIONES'!I4924</f>
        <v>0</v>
      </c>
      <c r="C4924" s="36">
        <f>'DETALLE DE CONEXIONES'!BB4924</f>
        <v>0</v>
      </c>
      <c r="D4924" s="36">
        <f>'DETALLE DE CONEXIONES'!E4924</f>
        <v>0</v>
      </c>
      <c r="E4924" s="36">
        <f t="shared" si="228"/>
        <v>1</v>
      </c>
      <c r="F4924" s="36">
        <f>IFERROR(LIMPIA('DETALLE DE CONEXIONES'!N4924,1),0)</f>
        <v>0</v>
      </c>
      <c r="G4924" s="36" t="str">
        <f>LEFT('DETALLE DE CONEXIONES'!BE4924,3)</f>
        <v/>
      </c>
      <c r="H4924" s="36" t="str">
        <f>RIGHT('DETALLE DE CONEXIONES'!AK4924,2)</f>
        <v/>
      </c>
      <c r="I4924" s="36" t="str">
        <f>LEFT('DETALLE DE CONEXIONES'!AK4924,3)</f>
        <v/>
      </c>
      <c r="J4924" s="36" t="str">
        <f>LEFT('DETALLE DE CONEXIONES'!M4924,3)</f>
        <v/>
      </c>
      <c r="K4924" s="36" t="str">
        <f>IF(LEN('DETALLE DE CONEXIONES'!M4924)&lt;12,(RIGHT('DETALLE DE CONEXIONES'!M4924,5)),(RIGHT('DETALLE DE CONEXIONES'!M4924,6)))</f>
        <v/>
      </c>
      <c r="L4924" s="36">
        <f>IF(C4924="Saliente Local",(IFERROR((LIMPIA(J4924,1)),0)),0)</f>
        <v>0</v>
      </c>
      <c r="M4924" s="36">
        <f>IF(C4924="Saliente Nacional",(IFERROR((LIMPIA(J4924,1)),0)),0)</f>
        <v>0</v>
      </c>
      <c r="N4924" s="36">
        <f>IF(C4924="Saliente Internacional",(IFERROR((LIMPIA(J4924,1)),0)),0)</f>
        <v>0</v>
      </c>
      <c r="O4924" s="36">
        <f>IF(C4924="Saliente Local",(IFERROR((LIMPIA(K4924,1)),0)),0)</f>
        <v>0</v>
      </c>
      <c r="P4924" s="36">
        <f>IF(C4924="Saliente Nacional",(IFERROR((LIMPIA(K4924,1)),0)),0)</f>
        <v>0</v>
      </c>
      <c r="Q4924" s="36">
        <f>IF(C4924="Saliente Internacional",(IFERROR((LIMPIA(K4924,1)),0)),0)</f>
        <v>0</v>
      </c>
      <c r="R4924" s="36">
        <f t="shared" si="229"/>
        <v>0</v>
      </c>
      <c r="S4924" s="36">
        <f t="shared" si="230"/>
        <v>0</v>
      </c>
    </row>
    <row r="4925" spans="1:19" x14ac:dyDescent="0.25">
      <c r="A4925" s="101">
        <f>'DETALLE DE CONEXIONES'!P4925</f>
        <v>0</v>
      </c>
      <c r="B4925" s="36">
        <f>'DETALLE DE CONEXIONES'!I4925</f>
        <v>0</v>
      </c>
      <c r="C4925" s="36">
        <f>'DETALLE DE CONEXIONES'!BB4925</f>
        <v>0</v>
      </c>
      <c r="D4925" s="36">
        <f>'DETALLE DE CONEXIONES'!E4925</f>
        <v>0</v>
      </c>
      <c r="E4925" s="36">
        <f t="shared" si="228"/>
        <v>1</v>
      </c>
      <c r="F4925" s="36">
        <f>IFERROR(LIMPIA('DETALLE DE CONEXIONES'!N4925,1),0)</f>
        <v>0</v>
      </c>
      <c r="G4925" s="36" t="str">
        <f>LEFT('DETALLE DE CONEXIONES'!BE4925,3)</f>
        <v/>
      </c>
      <c r="H4925" s="36" t="str">
        <f>RIGHT('DETALLE DE CONEXIONES'!AK4925,2)</f>
        <v/>
      </c>
      <c r="I4925" s="36" t="str">
        <f>LEFT('DETALLE DE CONEXIONES'!AK4925,3)</f>
        <v/>
      </c>
      <c r="J4925" s="36" t="str">
        <f>LEFT('DETALLE DE CONEXIONES'!M4925,3)</f>
        <v/>
      </c>
      <c r="K4925" s="36" t="str">
        <f>IF(LEN('DETALLE DE CONEXIONES'!M4925)&lt;12,(RIGHT('DETALLE DE CONEXIONES'!M4925,5)),(RIGHT('DETALLE DE CONEXIONES'!M4925,6)))</f>
        <v/>
      </c>
      <c r="L4925" s="36">
        <f>IF(C4925="Saliente Local",(IFERROR((LIMPIA(J4925,1)),0)),0)</f>
        <v>0</v>
      </c>
      <c r="M4925" s="36">
        <f>IF(C4925="Saliente Nacional",(IFERROR((LIMPIA(J4925,1)),0)),0)</f>
        <v>0</v>
      </c>
      <c r="N4925" s="36">
        <f>IF(C4925="Saliente Internacional",(IFERROR((LIMPIA(J4925,1)),0)),0)</f>
        <v>0</v>
      </c>
      <c r="O4925" s="36">
        <f>IF(C4925="Saliente Local",(IFERROR((LIMPIA(K4925,1)),0)),0)</f>
        <v>0</v>
      </c>
      <c r="P4925" s="36">
        <f>IF(C4925="Saliente Nacional",(IFERROR((LIMPIA(K4925,1)),0)),0)</f>
        <v>0</v>
      </c>
      <c r="Q4925" s="36">
        <f>IF(C4925="Saliente Internacional",(IFERROR((LIMPIA(K4925,1)),0)),0)</f>
        <v>0</v>
      </c>
      <c r="R4925" s="36">
        <f t="shared" si="229"/>
        <v>0</v>
      </c>
      <c r="S4925" s="36">
        <f t="shared" si="230"/>
        <v>0</v>
      </c>
    </row>
    <row r="4926" spans="1:19" x14ac:dyDescent="0.25">
      <c r="A4926" s="101">
        <f>'DETALLE DE CONEXIONES'!P4926</f>
        <v>0</v>
      </c>
      <c r="B4926" s="36">
        <f>'DETALLE DE CONEXIONES'!I4926</f>
        <v>0</v>
      </c>
      <c r="C4926" s="36">
        <f>'DETALLE DE CONEXIONES'!BB4926</f>
        <v>0</v>
      </c>
      <c r="D4926" s="36">
        <f>'DETALLE DE CONEXIONES'!E4926</f>
        <v>0</v>
      </c>
      <c r="E4926" s="36">
        <f t="shared" si="228"/>
        <v>1</v>
      </c>
      <c r="F4926" s="36">
        <f>IFERROR(LIMPIA('DETALLE DE CONEXIONES'!N4926,1),0)</f>
        <v>0</v>
      </c>
      <c r="G4926" s="36" t="str">
        <f>LEFT('DETALLE DE CONEXIONES'!BE4926,3)</f>
        <v/>
      </c>
      <c r="H4926" s="36" t="str">
        <f>RIGHT('DETALLE DE CONEXIONES'!AK4926,2)</f>
        <v/>
      </c>
      <c r="I4926" s="36" t="str">
        <f>LEFT('DETALLE DE CONEXIONES'!AK4926,3)</f>
        <v/>
      </c>
      <c r="J4926" s="36" t="str">
        <f>LEFT('DETALLE DE CONEXIONES'!M4926,3)</f>
        <v/>
      </c>
      <c r="K4926" s="36" t="str">
        <f>IF(LEN('DETALLE DE CONEXIONES'!M4926)&lt;12,(RIGHT('DETALLE DE CONEXIONES'!M4926,5)),(RIGHT('DETALLE DE CONEXIONES'!M4926,6)))</f>
        <v/>
      </c>
      <c r="L4926" s="36">
        <f>IF(C4926="Saliente Local",(IFERROR((LIMPIA(J4926,1)),0)),0)</f>
        <v>0</v>
      </c>
      <c r="M4926" s="36">
        <f>IF(C4926="Saliente Nacional",(IFERROR((LIMPIA(J4926,1)),0)),0)</f>
        <v>0</v>
      </c>
      <c r="N4926" s="36">
        <f>IF(C4926="Saliente Internacional",(IFERROR((LIMPIA(J4926,1)),0)),0)</f>
        <v>0</v>
      </c>
      <c r="O4926" s="36">
        <f>IF(C4926="Saliente Local",(IFERROR((LIMPIA(K4926,1)),0)),0)</f>
        <v>0</v>
      </c>
      <c r="P4926" s="36">
        <f>IF(C4926="Saliente Nacional",(IFERROR((LIMPIA(K4926,1)),0)),0)</f>
        <v>0</v>
      </c>
      <c r="Q4926" s="36">
        <f>IF(C4926="Saliente Internacional",(IFERROR((LIMPIA(K4926,1)),0)),0)</f>
        <v>0</v>
      </c>
      <c r="R4926" s="36">
        <f t="shared" si="229"/>
        <v>0</v>
      </c>
      <c r="S4926" s="36">
        <f t="shared" si="230"/>
        <v>0</v>
      </c>
    </row>
    <row r="4927" spans="1:19" x14ac:dyDescent="0.25">
      <c r="A4927" s="101">
        <f>'DETALLE DE CONEXIONES'!P4927</f>
        <v>0</v>
      </c>
      <c r="B4927" s="36">
        <f>'DETALLE DE CONEXIONES'!I4927</f>
        <v>0</v>
      </c>
      <c r="C4927" s="36">
        <f>'DETALLE DE CONEXIONES'!BB4927</f>
        <v>0</v>
      </c>
      <c r="D4927" s="36">
        <f>'DETALLE DE CONEXIONES'!E4927</f>
        <v>0</v>
      </c>
      <c r="E4927" s="36">
        <f t="shared" si="228"/>
        <v>1</v>
      </c>
      <c r="F4927" s="36">
        <f>IFERROR(LIMPIA('DETALLE DE CONEXIONES'!N4927,1),0)</f>
        <v>0</v>
      </c>
      <c r="G4927" s="36" t="str">
        <f>LEFT('DETALLE DE CONEXIONES'!BE4927,3)</f>
        <v/>
      </c>
      <c r="H4927" s="36" t="str">
        <f>RIGHT('DETALLE DE CONEXIONES'!AK4927,2)</f>
        <v/>
      </c>
      <c r="I4927" s="36" t="str">
        <f>LEFT('DETALLE DE CONEXIONES'!AK4927,3)</f>
        <v/>
      </c>
      <c r="J4927" s="36" t="str">
        <f>LEFT('DETALLE DE CONEXIONES'!M4927,3)</f>
        <v/>
      </c>
      <c r="K4927" s="36" t="str">
        <f>IF(LEN('DETALLE DE CONEXIONES'!M4927)&lt;12,(RIGHT('DETALLE DE CONEXIONES'!M4927,5)),(RIGHT('DETALLE DE CONEXIONES'!M4927,6)))</f>
        <v/>
      </c>
      <c r="L4927" s="36">
        <f>IF(C4927="Saliente Local",(IFERROR((LIMPIA(J4927,1)),0)),0)</f>
        <v>0</v>
      </c>
      <c r="M4927" s="36">
        <f>IF(C4927="Saliente Nacional",(IFERROR((LIMPIA(J4927,1)),0)),0)</f>
        <v>0</v>
      </c>
      <c r="N4927" s="36">
        <f>IF(C4927="Saliente Internacional",(IFERROR((LIMPIA(J4927,1)),0)),0)</f>
        <v>0</v>
      </c>
      <c r="O4927" s="36">
        <f>IF(C4927="Saliente Local",(IFERROR((LIMPIA(K4927,1)),0)),0)</f>
        <v>0</v>
      </c>
      <c r="P4927" s="36">
        <f>IF(C4927="Saliente Nacional",(IFERROR((LIMPIA(K4927,1)),0)),0)</f>
        <v>0</v>
      </c>
      <c r="Q4927" s="36">
        <f>IF(C4927="Saliente Internacional",(IFERROR((LIMPIA(K4927,1)),0)),0)</f>
        <v>0</v>
      </c>
      <c r="R4927" s="36">
        <f t="shared" si="229"/>
        <v>0</v>
      </c>
      <c r="S4927" s="36">
        <f t="shared" si="230"/>
        <v>0</v>
      </c>
    </row>
    <row r="4928" spans="1:19" x14ac:dyDescent="0.25">
      <c r="A4928" s="101">
        <f>'DETALLE DE CONEXIONES'!P4928</f>
        <v>0</v>
      </c>
      <c r="B4928" s="36">
        <f>'DETALLE DE CONEXIONES'!I4928</f>
        <v>0</v>
      </c>
      <c r="C4928" s="36">
        <f>'DETALLE DE CONEXIONES'!BB4928</f>
        <v>0</v>
      </c>
      <c r="D4928" s="36">
        <f>'DETALLE DE CONEXIONES'!E4928</f>
        <v>0</v>
      </c>
      <c r="E4928" s="36">
        <f t="shared" si="228"/>
        <v>1</v>
      </c>
      <c r="F4928" s="36">
        <f>IFERROR(LIMPIA('DETALLE DE CONEXIONES'!N4928,1),0)</f>
        <v>0</v>
      </c>
      <c r="G4928" s="36" t="str">
        <f>LEFT('DETALLE DE CONEXIONES'!BE4928,3)</f>
        <v/>
      </c>
      <c r="H4928" s="36" t="str">
        <f>RIGHT('DETALLE DE CONEXIONES'!AK4928,2)</f>
        <v/>
      </c>
      <c r="I4928" s="36" t="str">
        <f>LEFT('DETALLE DE CONEXIONES'!AK4928,3)</f>
        <v/>
      </c>
      <c r="J4928" s="36" t="str">
        <f>LEFT('DETALLE DE CONEXIONES'!M4928,3)</f>
        <v/>
      </c>
      <c r="K4928" s="36" t="str">
        <f>IF(LEN('DETALLE DE CONEXIONES'!M4928)&lt;12,(RIGHT('DETALLE DE CONEXIONES'!M4928,5)),(RIGHT('DETALLE DE CONEXIONES'!M4928,6)))</f>
        <v/>
      </c>
      <c r="L4928" s="36">
        <f>IF(C4928="Saliente Local",(IFERROR((LIMPIA(J4928,1)),0)),0)</f>
        <v>0</v>
      </c>
      <c r="M4928" s="36">
        <f>IF(C4928="Saliente Nacional",(IFERROR((LIMPIA(J4928,1)),0)),0)</f>
        <v>0</v>
      </c>
      <c r="N4928" s="36">
        <f>IF(C4928="Saliente Internacional",(IFERROR((LIMPIA(J4928,1)),0)),0)</f>
        <v>0</v>
      </c>
      <c r="O4928" s="36">
        <f>IF(C4928="Saliente Local",(IFERROR((LIMPIA(K4928,1)),0)),0)</f>
        <v>0</v>
      </c>
      <c r="P4928" s="36">
        <f>IF(C4928="Saliente Nacional",(IFERROR((LIMPIA(K4928,1)),0)),0)</f>
        <v>0</v>
      </c>
      <c r="Q4928" s="36">
        <f>IF(C4928="Saliente Internacional",(IFERROR((LIMPIA(K4928,1)),0)),0)</f>
        <v>0</v>
      </c>
      <c r="R4928" s="36">
        <f t="shared" si="229"/>
        <v>0</v>
      </c>
      <c r="S4928" s="36">
        <f t="shared" si="230"/>
        <v>0</v>
      </c>
    </row>
    <row r="4929" spans="1:19" x14ac:dyDescent="0.25">
      <c r="A4929" s="101">
        <f>'DETALLE DE CONEXIONES'!P4929</f>
        <v>0</v>
      </c>
      <c r="B4929" s="36">
        <f>'DETALLE DE CONEXIONES'!I4929</f>
        <v>0</v>
      </c>
      <c r="C4929" s="36">
        <f>'DETALLE DE CONEXIONES'!BB4929</f>
        <v>0</v>
      </c>
      <c r="D4929" s="36">
        <f>'DETALLE DE CONEXIONES'!E4929</f>
        <v>0</v>
      </c>
      <c r="E4929" s="36">
        <f t="shared" si="228"/>
        <v>1</v>
      </c>
      <c r="F4929" s="36">
        <f>IFERROR(LIMPIA('DETALLE DE CONEXIONES'!N4929,1),0)</f>
        <v>0</v>
      </c>
      <c r="G4929" s="36" t="str">
        <f>LEFT('DETALLE DE CONEXIONES'!BE4929,3)</f>
        <v/>
      </c>
      <c r="H4929" s="36" t="str">
        <f>RIGHT('DETALLE DE CONEXIONES'!AK4929,2)</f>
        <v/>
      </c>
      <c r="I4929" s="36" t="str">
        <f>LEFT('DETALLE DE CONEXIONES'!AK4929,3)</f>
        <v/>
      </c>
      <c r="J4929" s="36" t="str">
        <f>LEFT('DETALLE DE CONEXIONES'!M4929,3)</f>
        <v/>
      </c>
      <c r="K4929" s="36" t="str">
        <f>IF(LEN('DETALLE DE CONEXIONES'!M4929)&lt;12,(RIGHT('DETALLE DE CONEXIONES'!M4929,5)),(RIGHT('DETALLE DE CONEXIONES'!M4929,6)))</f>
        <v/>
      </c>
      <c r="L4929" s="36">
        <f>IF(C4929="Saliente Local",(IFERROR((LIMPIA(J4929,1)),0)),0)</f>
        <v>0</v>
      </c>
      <c r="M4929" s="36">
        <f>IF(C4929="Saliente Nacional",(IFERROR((LIMPIA(J4929,1)),0)),0)</f>
        <v>0</v>
      </c>
      <c r="N4929" s="36">
        <f>IF(C4929="Saliente Internacional",(IFERROR((LIMPIA(J4929,1)),0)),0)</f>
        <v>0</v>
      </c>
      <c r="O4929" s="36">
        <f>IF(C4929="Saliente Local",(IFERROR((LIMPIA(K4929,1)),0)),0)</f>
        <v>0</v>
      </c>
      <c r="P4929" s="36">
        <f>IF(C4929="Saliente Nacional",(IFERROR((LIMPIA(K4929,1)),0)),0)</f>
        <v>0</v>
      </c>
      <c r="Q4929" s="36">
        <f>IF(C4929="Saliente Internacional",(IFERROR((LIMPIA(K4929,1)),0)),0)</f>
        <v>0</v>
      </c>
      <c r="R4929" s="36">
        <f t="shared" si="229"/>
        <v>0</v>
      </c>
      <c r="S4929" s="36">
        <f t="shared" si="230"/>
        <v>0</v>
      </c>
    </row>
    <row r="4930" spans="1:19" x14ac:dyDescent="0.25">
      <c r="A4930" s="101">
        <f>'DETALLE DE CONEXIONES'!P4930</f>
        <v>0</v>
      </c>
      <c r="B4930" s="36">
        <f>'DETALLE DE CONEXIONES'!I4930</f>
        <v>0</v>
      </c>
      <c r="C4930" s="36">
        <f>'DETALLE DE CONEXIONES'!BB4930</f>
        <v>0</v>
      </c>
      <c r="D4930" s="36">
        <f>'DETALLE DE CONEXIONES'!E4930</f>
        <v>0</v>
      </c>
      <c r="E4930" s="36">
        <f t="shared" si="228"/>
        <v>1</v>
      </c>
      <c r="F4930" s="36">
        <f>IFERROR(LIMPIA('DETALLE DE CONEXIONES'!N4930,1),0)</f>
        <v>0</v>
      </c>
      <c r="G4930" s="36" t="str">
        <f>LEFT('DETALLE DE CONEXIONES'!BE4930,3)</f>
        <v/>
      </c>
      <c r="H4930" s="36" t="str">
        <f>RIGHT('DETALLE DE CONEXIONES'!AK4930,2)</f>
        <v/>
      </c>
      <c r="I4930" s="36" t="str">
        <f>LEFT('DETALLE DE CONEXIONES'!AK4930,3)</f>
        <v/>
      </c>
      <c r="J4930" s="36" t="str">
        <f>LEFT('DETALLE DE CONEXIONES'!M4930,3)</f>
        <v/>
      </c>
      <c r="K4930" s="36" t="str">
        <f>IF(LEN('DETALLE DE CONEXIONES'!M4930)&lt;12,(RIGHT('DETALLE DE CONEXIONES'!M4930,5)),(RIGHT('DETALLE DE CONEXIONES'!M4930,6)))</f>
        <v/>
      </c>
      <c r="L4930" s="36">
        <f>IF(C4930="Saliente Local",(IFERROR((LIMPIA(J4930,1)),0)),0)</f>
        <v>0</v>
      </c>
      <c r="M4930" s="36">
        <f>IF(C4930="Saliente Nacional",(IFERROR((LIMPIA(J4930,1)),0)),0)</f>
        <v>0</v>
      </c>
      <c r="N4930" s="36">
        <f>IF(C4930="Saliente Internacional",(IFERROR((LIMPIA(J4930,1)),0)),0)</f>
        <v>0</v>
      </c>
      <c r="O4930" s="36">
        <f>IF(C4930="Saliente Local",(IFERROR((LIMPIA(K4930,1)),0)),0)</f>
        <v>0</v>
      </c>
      <c r="P4930" s="36">
        <f>IF(C4930="Saliente Nacional",(IFERROR((LIMPIA(K4930,1)),0)),0)</f>
        <v>0</v>
      </c>
      <c r="Q4930" s="36">
        <f>IF(C4930="Saliente Internacional",(IFERROR((LIMPIA(K4930,1)),0)),0)</f>
        <v>0</v>
      </c>
      <c r="R4930" s="36">
        <f t="shared" si="229"/>
        <v>0</v>
      </c>
      <c r="S4930" s="36">
        <f t="shared" si="230"/>
        <v>0</v>
      </c>
    </row>
    <row r="4931" spans="1:19" x14ac:dyDescent="0.25">
      <c r="A4931" s="101">
        <f>'DETALLE DE CONEXIONES'!P4931</f>
        <v>0</v>
      </c>
      <c r="B4931" s="36">
        <f>'DETALLE DE CONEXIONES'!I4931</f>
        <v>0</v>
      </c>
      <c r="C4931" s="36">
        <f>'DETALLE DE CONEXIONES'!BB4931</f>
        <v>0</v>
      </c>
      <c r="D4931" s="36">
        <f>'DETALLE DE CONEXIONES'!E4931</f>
        <v>0</v>
      </c>
      <c r="E4931" s="36">
        <f t="shared" ref="E4931:E4994" si="231">LEN(D4931)</f>
        <v>1</v>
      </c>
      <c r="F4931" s="36">
        <f>IFERROR(LIMPIA('DETALLE DE CONEXIONES'!N4931,1),0)</f>
        <v>0</v>
      </c>
      <c r="G4931" s="36" t="str">
        <f>LEFT('DETALLE DE CONEXIONES'!BE4931,3)</f>
        <v/>
      </c>
      <c r="H4931" s="36" t="str">
        <f>RIGHT('DETALLE DE CONEXIONES'!AK4931,2)</f>
        <v/>
      </c>
      <c r="I4931" s="36" t="str">
        <f>LEFT('DETALLE DE CONEXIONES'!AK4931,3)</f>
        <v/>
      </c>
      <c r="J4931" s="36" t="str">
        <f>LEFT('DETALLE DE CONEXIONES'!M4931,3)</f>
        <v/>
      </c>
      <c r="K4931" s="36" t="str">
        <f>IF(LEN('DETALLE DE CONEXIONES'!M4931)&lt;12,(RIGHT('DETALLE DE CONEXIONES'!M4931,5)),(RIGHT('DETALLE DE CONEXIONES'!M4931,6)))</f>
        <v/>
      </c>
      <c r="L4931" s="36">
        <f>IF(C4931="Saliente Local",(IFERROR((LIMPIA(J4931,1)),0)),0)</f>
        <v>0</v>
      </c>
      <c r="M4931" s="36">
        <f>IF(C4931="Saliente Nacional",(IFERROR((LIMPIA(J4931,1)),0)),0)</f>
        <v>0</v>
      </c>
      <c r="N4931" s="36">
        <f>IF(C4931="Saliente Internacional",(IFERROR((LIMPIA(J4931,1)),0)),0)</f>
        <v>0</v>
      </c>
      <c r="O4931" s="36">
        <f>IF(C4931="Saliente Local",(IFERROR((LIMPIA(K4931,1)),0)),0)</f>
        <v>0</v>
      </c>
      <c r="P4931" s="36">
        <f>IF(C4931="Saliente Nacional",(IFERROR((LIMPIA(K4931,1)),0)),0)</f>
        <v>0</v>
      </c>
      <c r="Q4931" s="36">
        <f>IF(C4931="Saliente Internacional",(IFERROR((LIMPIA(K4931,1)),0)),0)</f>
        <v>0</v>
      </c>
      <c r="R4931" s="36">
        <f t="shared" ref="R4931:R4994" si="232">IF(SUM(O4931:P4931)&gt;0,(L4931+M4931+1),(L4931+M4931))</f>
        <v>0</v>
      </c>
      <c r="S4931" s="36">
        <f t="shared" ref="S4931:S4994" si="233">IF(Q4931&gt;0,N4931+1,N4931)</f>
        <v>0</v>
      </c>
    </row>
    <row r="4932" spans="1:19" x14ac:dyDescent="0.25">
      <c r="A4932" s="101">
        <f>'DETALLE DE CONEXIONES'!P4932</f>
        <v>0</v>
      </c>
      <c r="B4932" s="36">
        <f>'DETALLE DE CONEXIONES'!I4932</f>
        <v>0</v>
      </c>
      <c r="C4932" s="36">
        <f>'DETALLE DE CONEXIONES'!BB4932</f>
        <v>0</v>
      </c>
      <c r="D4932" s="36">
        <f>'DETALLE DE CONEXIONES'!E4932</f>
        <v>0</v>
      </c>
      <c r="E4932" s="36">
        <f t="shared" si="231"/>
        <v>1</v>
      </c>
      <c r="F4932" s="36">
        <f>IFERROR(LIMPIA('DETALLE DE CONEXIONES'!N4932,1),0)</f>
        <v>0</v>
      </c>
      <c r="G4932" s="36" t="str">
        <f>LEFT('DETALLE DE CONEXIONES'!BE4932,3)</f>
        <v/>
      </c>
      <c r="H4932" s="36" t="str">
        <f>RIGHT('DETALLE DE CONEXIONES'!AK4932,2)</f>
        <v/>
      </c>
      <c r="I4932" s="36" t="str">
        <f>LEFT('DETALLE DE CONEXIONES'!AK4932,3)</f>
        <v/>
      </c>
      <c r="J4932" s="36" t="str">
        <f>LEFT('DETALLE DE CONEXIONES'!M4932,3)</f>
        <v/>
      </c>
      <c r="K4932" s="36" t="str">
        <f>IF(LEN('DETALLE DE CONEXIONES'!M4932)&lt;12,(RIGHT('DETALLE DE CONEXIONES'!M4932,5)),(RIGHT('DETALLE DE CONEXIONES'!M4932,6)))</f>
        <v/>
      </c>
      <c r="L4932" s="36">
        <f>IF(C4932="Saliente Local",(IFERROR((LIMPIA(J4932,1)),0)),0)</f>
        <v>0</v>
      </c>
      <c r="M4932" s="36">
        <f>IF(C4932="Saliente Nacional",(IFERROR((LIMPIA(J4932,1)),0)),0)</f>
        <v>0</v>
      </c>
      <c r="N4932" s="36">
        <f>IF(C4932="Saliente Internacional",(IFERROR((LIMPIA(J4932,1)),0)),0)</f>
        <v>0</v>
      </c>
      <c r="O4932" s="36">
        <f>IF(C4932="Saliente Local",(IFERROR((LIMPIA(K4932,1)),0)),0)</f>
        <v>0</v>
      </c>
      <c r="P4932" s="36">
        <f>IF(C4932="Saliente Nacional",(IFERROR((LIMPIA(K4932,1)),0)),0)</f>
        <v>0</v>
      </c>
      <c r="Q4932" s="36">
        <f>IF(C4932="Saliente Internacional",(IFERROR((LIMPIA(K4932,1)),0)),0)</f>
        <v>0</v>
      </c>
      <c r="R4932" s="36">
        <f t="shared" si="232"/>
        <v>0</v>
      </c>
      <c r="S4932" s="36">
        <f t="shared" si="233"/>
        <v>0</v>
      </c>
    </row>
    <row r="4933" spans="1:19" x14ac:dyDescent="0.25">
      <c r="A4933" s="101">
        <f>'DETALLE DE CONEXIONES'!P4933</f>
        <v>0</v>
      </c>
      <c r="B4933" s="36">
        <f>'DETALLE DE CONEXIONES'!I4933</f>
        <v>0</v>
      </c>
      <c r="C4933" s="36">
        <f>'DETALLE DE CONEXIONES'!BB4933</f>
        <v>0</v>
      </c>
      <c r="D4933" s="36">
        <f>'DETALLE DE CONEXIONES'!E4933</f>
        <v>0</v>
      </c>
      <c r="E4933" s="36">
        <f t="shared" si="231"/>
        <v>1</v>
      </c>
      <c r="F4933" s="36">
        <f>IFERROR(LIMPIA('DETALLE DE CONEXIONES'!N4933,1),0)</f>
        <v>0</v>
      </c>
      <c r="G4933" s="36" t="str">
        <f>LEFT('DETALLE DE CONEXIONES'!BE4933,3)</f>
        <v/>
      </c>
      <c r="H4933" s="36" t="str">
        <f>RIGHT('DETALLE DE CONEXIONES'!AK4933,2)</f>
        <v/>
      </c>
      <c r="I4933" s="36" t="str">
        <f>LEFT('DETALLE DE CONEXIONES'!AK4933,3)</f>
        <v/>
      </c>
      <c r="J4933" s="36" t="str">
        <f>LEFT('DETALLE DE CONEXIONES'!M4933,3)</f>
        <v/>
      </c>
      <c r="K4933" s="36" t="str">
        <f>IF(LEN('DETALLE DE CONEXIONES'!M4933)&lt;12,(RIGHT('DETALLE DE CONEXIONES'!M4933,5)),(RIGHT('DETALLE DE CONEXIONES'!M4933,6)))</f>
        <v/>
      </c>
      <c r="L4933" s="36">
        <f>IF(C4933="Saliente Local",(IFERROR((LIMPIA(J4933,1)),0)),0)</f>
        <v>0</v>
      </c>
      <c r="M4933" s="36">
        <f>IF(C4933="Saliente Nacional",(IFERROR((LIMPIA(J4933,1)),0)),0)</f>
        <v>0</v>
      </c>
      <c r="N4933" s="36">
        <f>IF(C4933="Saliente Internacional",(IFERROR((LIMPIA(J4933,1)),0)),0)</f>
        <v>0</v>
      </c>
      <c r="O4933" s="36">
        <f>IF(C4933="Saliente Local",(IFERROR((LIMPIA(K4933,1)),0)),0)</f>
        <v>0</v>
      </c>
      <c r="P4933" s="36">
        <f>IF(C4933="Saliente Nacional",(IFERROR((LIMPIA(K4933,1)),0)),0)</f>
        <v>0</v>
      </c>
      <c r="Q4933" s="36">
        <f>IF(C4933="Saliente Internacional",(IFERROR((LIMPIA(K4933,1)),0)),0)</f>
        <v>0</v>
      </c>
      <c r="R4933" s="36">
        <f t="shared" si="232"/>
        <v>0</v>
      </c>
      <c r="S4933" s="36">
        <f t="shared" si="233"/>
        <v>0</v>
      </c>
    </row>
    <row r="4934" spans="1:19" x14ac:dyDescent="0.25">
      <c r="A4934" s="101">
        <f>'DETALLE DE CONEXIONES'!P4934</f>
        <v>0</v>
      </c>
      <c r="B4934" s="36">
        <f>'DETALLE DE CONEXIONES'!I4934</f>
        <v>0</v>
      </c>
      <c r="C4934" s="36">
        <f>'DETALLE DE CONEXIONES'!BB4934</f>
        <v>0</v>
      </c>
      <c r="D4934" s="36">
        <f>'DETALLE DE CONEXIONES'!E4934</f>
        <v>0</v>
      </c>
      <c r="E4934" s="36">
        <f t="shared" si="231"/>
        <v>1</v>
      </c>
      <c r="F4934" s="36">
        <f>IFERROR(LIMPIA('DETALLE DE CONEXIONES'!N4934,1),0)</f>
        <v>0</v>
      </c>
      <c r="G4934" s="36" t="str">
        <f>LEFT('DETALLE DE CONEXIONES'!BE4934,3)</f>
        <v/>
      </c>
      <c r="H4934" s="36" t="str">
        <f>RIGHT('DETALLE DE CONEXIONES'!AK4934,2)</f>
        <v/>
      </c>
      <c r="I4934" s="36" t="str">
        <f>LEFT('DETALLE DE CONEXIONES'!AK4934,3)</f>
        <v/>
      </c>
      <c r="J4934" s="36" t="str">
        <f>LEFT('DETALLE DE CONEXIONES'!M4934,3)</f>
        <v/>
      </c>
      <c r="K4934" s="36" t="str">
        <f>IF(LEN('DETALLE DE CONEXIONES'!M4934)&lt;12,(RIGHT('DETALLE DE CONEXIONES'!M4934,5)),(RIGHT('DETALLE DE CONEXIONES'!M4934,6)))</f>
        <v/>
      </c>
      <c r="L4934" s="36">
        <f>IF(C4934="Saliente Local",(IFERROR((LIMPIA(J4934,1)),0)),0)</f>
        <v>0</v>
      </c>
      <c r="M4934" s="36">
        <f>IF(C4934="Saliente Nacional",(IFERROR((LIMPIA(J4934,1)),0)),0)</f>
        <v>0</v>
      </c>
      <c r="N4934" s="36">
        <f>IF(C4934="Saliente Internacional",(IFERROR((LIMPIA(J4934,1)),0)),0)</f>
        <v>0</v>
      </c>
      <c r="O4934" s="36">
        <f>IF(C4934="Saliente Local",(IFERROR((LIMPIA(K4934,1)),0)),0)</f>
        <v>0</v>
      </c>
      <c r="P4934" s="36">
        <f>IF(C4934="Saliente Nacional",(IFERROR((LIMPIA(K4934,1)),0)),0)</f>
        <v>0</v>
      </c>
      <c r="Q4934" s="36">
        <f>IF(C4934="Saliente Internacional",(IFERROR((LIMPIA(K4934,1)),0)),0)</f>
        <v>0</v>
      </c>
      <c r="R4934" s="36">
        <f t="shared" si="232"/>
        <v>0</v>
      </c>
      <c r="S4934" s="36">
        <f t="shared" si="233"/>
        <v>0</v>
      </c>
    </row>
    <row r="4935" spans="1:19" x14ac:dyDescent="0.25">
      <c r="A4935" s="101">
        <f>'DETALLE DE CONEXIONES'!P4935</f>
        <v>0</v>
      </c>
      <c r="B4935" s="36">
        <f>'DETALLE DE CONEXIONES'!I4935</f>
        <v>0</v>
      </c>
      <c r="C4935" s="36">
        <f>'DETALLE DE CONEXIONES'!BB4935</f>
        <v>0</v>
      </c>
      <c r="D4935" s="36">
        <f>'DETALLE DE CONEXIONES'!E4935</f>
        <v>0</v>
      </c>
      <c r="E4935" s="36">
        <f t="shared" si="231"/>
        <v>1</v>
      </c>
      <c r="F4935" s="36">
        <f>IFERROR(LIMPIA('DETALLE DE CONEXIONES'!N4935,1),0)</f>
        <v>0</v>
      </c>
      <c r="G4935" s="36" t="str">
        <f>LEFT('DETALLE DE CONEXIONES'!BE4935,3)</f>
        <v/>
      </c>
      <c r="H4935" s="36" t="str">
        <f>RIGHT('DETALLE DE CONEXIONES'!AK4935,2)</f>
        <v/>
      </c>
      <c r="I4935" s="36" t="str">
        <f>LEFT('DETALLE DE CONEXIONES'!AK4935,3)</f>
        <v/>
      </c>
      <c r="J4935" s="36" t="str">
        <f>LEFT('DETALLE DE CONEXIONES'!M4935,3)</f>
        <v/>
      </c>
      <c r="K4935" s="36" t="str">
        <f>IF(LEN('DETALLE DE CONEXIONES'!M4935)&lt;12,(RIGHT('DETALLE DE CONEXIONES'!M4935,5)),(RIGHT('DETALLE DE CONEXIONES'!M4935,6)))</f>
        <v/>
      </c>
      <c r="L4935" s="36">
        <f>IF(C4935="Saliente Local",(IFERROR((LIMPIA(J4935,1)),0)),0)</f>
        <v>0</v>
      </c>
      <c r="M4935" s="36">
        <f>IF(C4935="Saliente Nacional",(IFERROR((LIMPIA(J4935,1)),0)),0)</f>
        <v>0</v>
      </c>
      <c r="N4935" s="36">
        <f>IF(C4935="Saliente Internacional",(IFERROR((LIMPIA(J4935,1)),0)),0)</f>
        <v>0</v>
      </c>
      <c r="O4935" s="36">
        <f>IF(C4935="Saliente Local",(IFERROR((LIMPIA(K4935,1)),0)),0)</f>
        <v>0</v>
      </c>
      <c r="P4935" s="36">
        <f>IF(C4935="Saliente Nacional",(IFERROR((LIMPIA(K4935,1)),0)),0)</f>
        <v>0</v>
      </c>
      <c r="Q4935" s="36">
        <f>IF(C4935="Saliente Internacional",(IFERROR((LIMPIA(K4935,1)),0)),0)</f>
        <v>0</v>
      </c>
      <c r="R4935" s="36">
        <f t="shared" si="232"/>
        <v>0</v>
      </c>
      <c r="S4935" s="36">
        <f t="shared" si="233"/>
        <v>0</v>
      </c>
    </row>
    <row r="4936" spans="1:19" x14ac:dyDescent="0.25">
      <c r="A4936" s="101">
        <f>'DETALLE DE CONEXIONES'!P4936</f>
        <v>0</v>
      </c>
      <c r="B4936" s="36">
        <f>'DETALLE DE CONEXIONES'!I4936</f>
        <v>0</v>
      </c>
      <c r="C4936" s="36">
        <f>'DETALLE DE CONEXIONES'!BB4936</f>
        <v>0</v>
      </c>
      <c r="D4936" s="36">
        <f>'DETALLE DE CONEXIONES'!E4936</f>
        <v>0</v>
      </c>
      <c r="E4936" s="36">
        <f t="shared" si="231"/>
        <v>1</v>
      </c>
      <c r="F4936" s="36">
        <f>IFERROR(LIMPIA('DETALLE DE CONEXIONES'!N4936,1),0)</f>
        <v>0</v>
      </c>
      <c r="G4936" s="36" t="str">
        <f>LEFT('DETALLE DE CONEXIONES'!BE4936,3)</f>
        <v/>
      </c>
      <c r="H4936" s="36" t="str">
        <f>RIGHT('DETALLE DE CONEXIONES'!AK4936,2)</f>
        <v/>
      </c>
      <c r="I4936" s="36" t="str">
        <f>LEFT('DETALLE DE CONEXIONES'!AK4936,3)</f>
        <v/>
      </c>
      <c r="J4936" s="36" t="str">
        <f>LEFT('DETALLE DE CONEXIONES'!M4936,3)</f>
        <v/>
      </c>
      <c r="K4936" s="36" t="str">
        <f>IF(LEN('DETALLE DE CONEXIONES'!M4936)&lt;12,(RIGHT('DETALLE DE CONEXIONES'!M4936,5)),(RIGHT('DETALLE DE CONEXIONES'!M4936,6)))</f>
        <v/>
      </c>
      <c r="L4936" s="36">
        <f>IF(C4936="Saliente Local",(IFERROR((LIMPIA(J4936,1)),0)),0)</f>
        <v>0</v>
      </c>
      <c r="M4936" s="36">
        <f>IF(C4936="Saliente Nacional",(IFERROR((LIMPIA(J4936,1)),0)),0)</f>
        <v>0</v>
      </c>
      <c r="N4936" s="36">
        <f>IF(C4936="Saliente Internacional",(IFERROR((LIMPIA(J4936,1)),0)),0)</f>
        <v>0</v>
      </c>
      <c r="O4936" s="36">
        <f>IF(C4936="Saliente Local",(IFERROR((LIMPIA(K4936,1)),0)),0)</f>
        <v>0</v>
      </c>
      <c r="P4936" s="36">
        <f>IF(C4936="Saliente Nacional",(IFERROR((LIMPIA(K4936,1)),0)),0)</f>
        <v>0</v>
      </c>
      <c r="Q4936" s="36">
        <f>IF(C4936="Saliente Internacional",(IFERROR((LIMPIA(K4936,1)),0)),0)</f>
        <v>0</v>
      </c>
      <c r="R4936" s="36">
        <f t="shared" si="232"/>
        <v>0</v>
      </c>
      <c r="S4936" s="36">
        <f t="shared" si="233"/>
        <v>0</v>
      </c>
    </row>
    <row r="4937" spans="1:19" x14ac:dyDescent="0.25">
      <c r="A4937" s="101">
        <f>'DETALLE DE CONEXIONES'!P4937</f>
        <v>0</v>
      </c>
      <c r="B4937" s="36">
        <f>'DETALLE DE CONEXIONES'!I4937</f>
        <v>0</v>
      </c>
      <c r="C4937" s="36">
        <f>'DETALLE DE CONEXIONES'!BB4937</f>
        <v>0</v>
      </c>
      <c r="D4937" s="36">
        <f>'DETALLE DE CONEXIONES'!E4937</f>
        <v>0</v>
      </c>
      <c r="E4937" s="36">
        <f t="shared" si="231"/>
        <v>1</v>
      </c>
      <c r="F4937" s="36">
        <f>IFERROR(LIMPIA('DETALLE DE CONEXIONES'!N4937,1),0)</f>
        <v>0</v>
      </c>
      <c r="G4937" s="36" t="str">
        <f>LEFT('DETALLE DE CONEXIONES'!BE4937,3)</f>
        <v/>
      </c>
      <c r="H4937" s="36" t="str">
        <f>RIGHT('DETALLE DE CONEXIONES'!AK4937,2)</f>
        <v/>
      </c>
      <c r="I4937" s="36" t="str">
        <f>LEFT('DETALLE DE CONEXIONES'!AK4937,3)</f>
        <v/>
      </c>
      <c r="J4937" s="36" t="str">
        <f>LEFT('DETALLE DE CONEXIONES'!M4937,3)</f>
        <v/>
      </c>
      <c r="K4937" s="36" t="str">
        <f>IF(LEN('DETALLE DE CONEXIONES'!M4937)&lt;12,(RIGHT('DETALLE DE CONEXIONES'!M4937,5)),(RIGHT('DETALLE DE CONEXIONES'!M4937,6)))</f>
        <v/>
      </c>
      <c r="L4937" s="36">
        <f>IF(C4937="Saliente Local",(IFERROR((LIMPIA(J4937,1)),0)),0)</f>
        <v>0</v>
      </c>
      <c r="M4937" s="36">
        <f>IF(C4937="Saliente Nacional",(IFERROR((LIMPIA(J4937,1)),0)),0)</f>
        <v>0</v>
      </c>
      <c r="N4937" s="36">
        <f>IF(C4937="Saliente Internacional",(IFERROR((LIMPIA(J4937,1)),0)),0)</f>
        <v>0</v>
      </c>
      <c r="O4937" s="36">
        <f>IF(C4937="Saliente Local",(IFERROR((LIMPIA(K4937,1)),0)),0)</f>
        <v>0</v>
      </c>
      <c r="P4937" s="36">
        <f>IF(C4937="Saliente Nacional",(IFERROR((LIMPIA(K4937,1)),0)),0)</f>
        <v>0</v>
      </c>
      <c r="Q4937" s="36">
        <f>IF(C4937="Saliente Internacional",(IFERROR((LIMPIA(K4937,1)),0)),0)</f>
        <v>0</v>
      </c>
      <c r="R4937" s="36">
        <f t="shared" si="232"/>
        <v>0</v>
      </c>
      <c r="S4937" s="36">
        <f t="shared" si="233"/>
        <v>0</v>
      </c>
    </row>
    <row r="4938" spans="1:19" x14ac:dyDescent="0.25">
      <c r="A4938" s="101">
        <f>'DETALLE DE CONEXIONES'!P4938</f>
        <v>0</v>
      </c>
      <c r="B4938" s="36">
        <f>'DETALLE DE CONEXIONES'!I4938</f>
        <v>0</v>
      </c>
      <c r="C4938" s="36">
        <f>'DETALLE DE CONEXIONES'!BB4938</f>
        <v>0</v>
      </c>
      <c r="D4938" s="36">
        <f>'DETALLE DE CONEXIONES'!E4938</f>
        <v>0</v>
      </c>
      <c r="E4938" s="36">
        <f t="shared" si="231"/>
        <v>1</v>
      </c>
      <c r="F4938" s="36">
        <f>IFERROR(LIMPIA('DETALLE DE CONEXIONES'!N4938,1),0)</f>
        <v>0</v>
      </c>
      <c r="G4938" s="36" t="str">
        <f>LEFT('DETALLE DE CONEXIONES'!BE4938,3)</f>
        <v/>
      </c>
      <c r="H4938" s="36" t="str">
        <f>RIGHT('DETALLE DE CONEXIONES'!AK4938,2)</f>
        <v/>
      </c>
      <c r="I4938" s="36" t="str">
        <f>LEFT('DETALLE DE CONEXIONES'!AK4938,3)</f>
        <v/>
      </c>
      <c r="J4938" s="36" t="str">
        <f>LEFT('DETALLE DE CONEXIONES'!M4938,3)</f>
        <v/>
      </c>
      <c r="K4938" s="36" t="str">
        <f>IF(LEN('DETALLE DE CONEXIONES'!M4938)&lt;12,(RIGHT('DETALLE DE CONEXIONES'!M4938,5)),(RIGHT('DETALLE DE CONEXIONES'!M4938,6)))</f>
        <v/>
      </c>
      <c r="L4938" s="36">
        <f>IF(C4938="Saliente Local",(IFERROR((LIMPIA(J4938,1)),0)),0)</f>
        <v>0</v>
      </c>
      <c r="M4938" s="36">
        <f>IF(C4938="Saliente Nacional",(IFERROR((LIMPIA(J4938,1)),0)),0)</f>
        <v>0</v>
      </c>
      <c r="N4938" s="36">
        <f>IF(C4938="Saliente Internacional",(IFERROR((LIMPIA(J4938,1)),0)),0)</f>
        <v>0</v>
      </c>
      <c r="O4938" s="36">
        <f>IF(C4938="Saliente Local",(IFERROR((LIMPIA(K4938,1)),0)),0)</f>
        <v>0</v>
      </c>
      <c r="P4938" s="36">
        <f>IF(C4938="Saliente Nacional",(IFERROR((LIMPIA(K4938,1)),0)),0)</f>
        <v>0</v>
      </c>
      <c r="Q4938" s="36">
        <f>IF(C4938="Saliente Internacional",(IFERROR((LIMPIA(K4938,1)),0)),0)</f>
        <v>0</v>
      </c>
      <c r="R4938" s="36">
        <f t="shared" si="232"/>
        <v>0</v>
      </c>
      <c r="S4938" s="36">
        <f t="shared" si="233"/>
        <v>0</v>
      </c>
    </row>
    <row r="4939" spans="1:19" x14ac:dyDescent="0.25">
      <c r="A4939" s="101">
        <f>'DETALLE DE CONEXIONES'!P4939</f>
        <v>0</v>
      </c>
      <c r="B4939" s="36">
        <f>'DETALLE DE CONEXIONES'!I4939</f>
        <v>0</v>
      </c>
      <c r="C4939" s="36">
        <f>'DETALLE DE CONEXIONES'!BB4939</f>
        <v>0</v>
      </c>
      <c r="D4939" s="36">
        <f>'DETALLE DE CONEXIONES'!E4939</f>
        <v>0</v>
      </c>
      <c r="E4939" s="36">
        <f t="shared" si="231"/>
        <v>1</v>
      </c>
      <c r="F4939" s="36">
        <f>IFERROR(LIMPIA('DETALLE DE CONEXIONES'!N4939,1),0)</f>
        <v>0</v>
      </c>
      <c r="G4939" s="36" t="str">
        <f>LEFT('DETALLE DE CONEXIONES'!BE4939,3)</f>
        <v/>
      </c>
      <c r="H4939" s="36" t="str">
        <f>RIGHT('DETALLE DE CONEXIONES'!AK4939,2)</f>
        <v/>
      </c>
      <c r="I4939" s="36" t="str">
        <f>LEFT('DETALLE DE CONEXIONES'!AK4939,3)</f>
        <v/>
      </c>
      <c r="J4939" s="36" t="str">
        <f>LEFT('DETALLE DE CONEXIONES'!M4939,3)</f>
        <v/>
      </c>
      <c r="K4939" s="36" t="str">
        <f>IF(LEN('DETALLE DE CONEXIONES'!M4939)&lt;12,(RIGHT('DETALLE DE CONEXIONES'!M4939,5)),(RIGHT('DETALLE DE CONEXIONES'!M4939,6)))</f>
        <v/>
      </c>
      <c r="L4939" s="36">
        <f>IF(C4939="Saliente Local",(IFERROR((LIMPIA(J4939,1)),0)),0)</f>
        <v>0</v>
      </c>
      <c r="M4939" s="36">
        <f>IF(C4939="Saliente Nacional",(IFERROR((LIMPIA(J4939,1)),0)),0)</f>
        <v>0</v>
      </c>
      <c r="N4939" s="36">
        <f>IF(C4939="Saliente Internacional",(IFERROR((LIMPIA(J4939,1)),0)),0)</f>
        <v>0</v>
      </c>
      <c r="O4939" s="36">
        <f>IF(C4939="Saliente Local",(IFERROR((LIMPIA(K4939,1)),0)),0)</f>
        <v>0</v>
      </c>
      <c r="P4939" s="36">
        <f>IF(C4939="Saliente Nacional",(IFERROR((LIMPIA(K4939,1)),0)),0)</f>
        <v>0</v>
      </c>
      <c r="Q4939" s="36">
        <f>IF(C4939="Saliente Internacional",(IFERROR((LIMPIA(K4939,1)),0)),0)</f>
        <v>0</v>
      </c>
      <c r="R4939" s="36">
        <f t="shared" si="232"/>
        <v>0</v>
      </c>
      <c r="S4939" s="36">
        <f t="shared" si="233"/>
        <v>0</v>
      </c>
    </row>
    <row r="4940" spans="1:19" x14ac:dyDescent="0.25">
      <c r="A4940" s="101">
        <f>'DETALLE DE CONEXIONES'!P4940</f>
        <v>0</v>
      </c>
      <c r="B4940" s="36">
        <f>'DETALLE DE CONEXIONES'!I4940</f>
        <v>0</v>
      </c>
      <c r="C4940" s="36">
        <f>'DETALLE DE CONEXIONES'!BB4940</f>
        <v>0</v>
      </c>
      <c r="D4940" s="36">
        <f>'DETALLE DE CONEXIONES'!E4940</f>
        <v>0</v>
      </c>
      <c r="E4940" s="36">
        <f t="shared" si="231"/>
        <v>1</v>
      </c>
      <c r="F4940" s="36">
        <f>IFERROR(LIMPIA('DETALLE DE CONEXIONES'!N4940,1),0)</f>
        <v>0</v>
      </c>
      <c r="G4940" s="36" t="str">
        <f>LEFT('DETALLE DE CONEXIONES'!BE4940,3)</f>
        <v/>
      </c>
      <c r="H4940" s="36" t="str">
        <f>RIGHT('DETALLE DE CONEXIONES'!AK4940,2)</f>
        <v/>
      </c>
      <c r="I4940" s="36" t="str">
        <f>LEFT('DETALLE DE CONEXIONES'!AK4940,3)</f>
        <v/>
      </c>
      <c r="J4940" s="36" t="str">
        <f>LEFT('DETALLE DE CONEXIONES'!M4940,3)</f>
        <v/>
      </c>
      <c r="K4940" s="36" t="str">
        <f>IF(LEN('DETALLE DE CONEXIONES'!M4940)&lt;12,(RIGHT('DETALLE DE CONEXIONES'!M4940,5)),(RIGHT('DETALLE DE CONEXIONES'!M4940,6)))</f>
        <v/>
      </c>
      <c r="L4940" s="36">
        <f>IF(C4940="Saliente Local",(IFERROR((LIMPIA(J4940,1)),0)),0)</f>
        <v>0</v>
      </c>
      <c r="M4940" s="36">
        <f>IF(C4940="Saliente Nacional",(IFERROR((LIMPIA(J4940,1)),0)),0)</f>
        <v>0</v>
      </c>
      <c r="N4940" s="36">
        <f>IF(C4940="Saliente Internacional",(IFERROR((LIMPIA(J4940,1)),0)),0)</f>
        <v>0</v>
      </c>
      <c r="O4940" s="36">
        <f>IF(C4940="Saliente Local",(IFERROR((LIMPIA(K4940,1)),0)),0)</f>
        <v>0</v>
      </c>
      <c r="P4940" s="36">
        <f>IF(C4940="Saliente Nacional",(IFERROR((LIMPIA(K4940,1)),0)),0)</f>
        <v>0</v>
      </c>
      <c r="Q4940" s="36">
        <f>IF(C4940="Saliente Internacional",(IFERROR((LIMPIA(K4940,1)),0)),0)</f>
        <v>0</v>
      </c>
      <c r="R4940" s="36">
        <f t="shared" si="232"/>
        <v>0</v>
      </c>
      <c r="S4940" s="36">
        <f t="shared" si="233"/>
        <v>0</v>
      </c>
    </row>
    <row r="4941" spans="1:19" x14ac:dyDescent="0.25">
      <c r="A4941" s="101">
        <f>'DETALLE DE CONEXIONES'!P4941</f>
        <v>0</v>
      </c>
      <c r="B4941" s="36">
        <f>'DETALLE DE CONEXIONES'!I4941</f>
        <v>0</v>
      </c>
      <c r="C4941" s="36">
        <f>'DETALLE DE CONEXIONES'!BB4941</f>
        <v>0</v>
      </c>
      <c r="D4941" s="36">
        <f>'DETALLE DE CONEXIONES'!E4941</f>
        <v>0</v>
      </c>
      <c r="E4941" s="36">
        <f t="shared" si="231"/>
        <v>1</v>
      </c>
      <c r="F4941" s="36">
        <f>IFERROR(LIMPIA('DETALLE DE CONEXIONES'!N4941,1),0)</f>
        <v>0</v>
      </c>
      <c r="G4941" s="36" t="str">
        <f>LEFT('DETALLE DE CONEXIONES'!BE4941,3)</f>
        <v/>
      </c>
      <c r="H4941" s="36" t="str">
        <f>RIGHT('DETALLE DE CONEXIONES'!AK4941,2)</f>
        <v/>
      </c>
      <c r="I4941" s="36" t="str">
        <f>LEFT('DETALLE DE CONEXIONES'!AK4941,3)</f>
        <v/>
      </c>
      <c r="J4941" s="36" t="str">
        <f>LEFT('DETALLE DE CONEXIONES'!M4941,3)</f>
        <v/>
      </c>
      <c r="K4941" s="36" t="str">
        <f>IF(LEN('DETALLE DE CONEXIONES'!M4941)&lt;12,(RIGHT('DETALLE DE CONEXIONES'!M4941,5)),(RIGHT('DETALLE DE CONEXIONES'!M4941,6)))</f>
        <v/>
      </c>
      <c r="L4941" s="36">
        <f>IF(C4941="Saliente Local",(IFERROR((LIMPIA(J4941,1)),0)),0)</f>
        <v>0</v>
      </c>
      <c r="M4941" s="36">
        <f>IF(C4941="Saliente Nacional",(IFERROR((LIMPIA(J4941,1)),0)),0)</f>
        <v>0</v>
      </c>
      <c r="N4941" s="36">
        <f>IF(C4941="Saliente Internacional",(IFERROR((LIMPIA(J4941,1)),0)),0)</f>
        <v>0</v>
      </c>
      <c r="O4941" s="36">
        <f>IF(C4941="Saliente Local",(IFERROR((LIMPIA(K4941,1)),0)),0)</f>
        <v>0</v>
      </c>
      <c r="P4941" s="36">
        <f>IF(C4941="Saliente Nacional",(IFERROR((LIMPIA(K4941,1)),0)),0)</f>
        <v>0</v>
      </c>
      <c r="Q4941" s="36">
        <f>IF(C4941="Saliente Internacional",(IFERROR((LIMPIA(K4941,1)),0)),0)</f>
        <v>0</v>
      </c>
      <c r="R4941" s="36">
        <f t="shared" si="232"/>
        <v>0</v>
      </c>
      <c r="S4941" s="36">
        <f t="shared" si="233"/>
        <v>0</v>
      </c>
    </row>
    <row r="4942" spans="1:19" x14ac:dyDescent="0.25">
      <c r="A4942" s="101">
        <f>'DETALLE DE CONEXIONES'!P4942</f>
        <v>0</v>
      </c>
      <c r="B4942" s="36">
        <f>'DETALLE DE CONEXIONES'!I4942</f>
        <v>0</v>
      </c>
      <c r="C4942" s="36">
        <f>'DETALLE DE CONEXIONES'!BB4942</f>
        <v>0</v>
      </c>
      <c r="D4942" s="36">
        <f>'DETALLE DE CONEXIONES'!E4942</f>
        <v>0</v>
      </c>
      <c r="E4942" s="36">
        <f t="shared" si="231"/>
        <v>1</v>
      </c>
      <c r="F4942" s="36">
        <f>IFERROR(LIMPIA('DETALLE DE CONEXIONES'!N4942,1),0)</f>
        <v>0</v>
      </c>
      <c r="G4942" s="36" t="str">
        <f>LEFT('DETALLE DE CONEXIONES'!BE4942,3)</f>
        <v/>
      </c>
      <c r="H4942" s="36" t="str">
        <f>RIGHT('DETALLE DE CONEXIONES'!AK4942,2)</f>
        <v/>
      </c>
      <c r="I4942" s="36" t="str">
        <f>LEFT('DETALLE DE CONEXIONES'!AK4942,3)</f>
        <v/>
      </c>
      <c r="J4942" s="36" t="str">
        <f>LEFT('DETALLE DE CONEXIONES'!M4942,3)</f>
        <v/>
      </c>
      <c r="K4942" s="36" t="str">
        <f>IF(LEN('DETALLE DE CONEXIONES'!M4942)&lt;12,(RIGHT('DETALLE DE CONEXIONES'!M4942,5)),(RIGHT('DETALLE DE CONEXIONES'!M4942,6)))</f>
        <v/>
      </c>
      <c r="L4942" s="36">
        <f>IF(C4942="Saliente Local",(IFERROR((LIMPIA(J4942,1)),0)),0)</f>
        <v>0</v>
      </c>
      <c r="M4942" s="36">
        <f>IF(C4942="Saliente Nacional",(IFERROR((LIMPIA(J4942,1)),0)),0)</f>
        <v>0</v>
      </c>
      <c r="N4942" s="36">
        <f>IF(C4942="Saliente Internacional",(IFERROR((LIMPIA(J4942,1)),0)),0)</f>
        <v>0</v>
      </c>
      <c r="O4942" s="36">
        <f>IF(C4942="Saliente Local",(IFERROR((LIMPIA(K4942,1)),0)),0)</f>
        <v>0</v>
      </c>
      <c r="P4942" s="36">
        <f>IF(C4942="Saliente Nacional",(IFERROR((LIMPIA(K4942,1)),0)),0)</f>
        <v>0</v>
      </c>
      <c r="Q4942" s="36">
        <f>IF(C4942="Saliente Internacional",(IFERROR((LIMPIA(K4942,1)),0)),0)</f>
        <v>0</v>
      </c>
      <c r="R4942" s="36">
        <f t="shared" si="232"/>
        <v>0</v>
      </c>
      <c r="S4942" s="36">
        <f t="shared" si="233"/>
        <v>0</v>
      </c>
    </row>
    <row r="4943" spans="1:19" x14ac:dyDescent="0.25">
      <c r="A4943" s="101">
        <f>'DETALLE DE CONEXIONES'!P4943</f>
        <v>0</v>
      </c>
      <c r="B4943" s="36">
        <f>'DETALLE DE CONEXIONES'!I4943</f>
        <v>0</v>
      </c>
      <c r="C4943" s="36">
        <f>'DETALLE DE CONEXIONES'!BB4943</f>
        <v>0</v>
      </c>
      <c r="D4943" s="36">
        <f>'DETALLE DE CONEXIONES'!E4943</f>
        <v>0</v>
      </c>
      <c r="E4943" s="36">
        <f t="shared" si="231"/>
        <v>1</v>
      </c>
      <c r="F4943" s="36">
        <f>IFERROR(LIMPIA('DETALLE DE CONEXIONES'!N4943,1),0)</f>
        <v>0</v>
      </c>
      <c r="G4943" s="36" t="str">
        <f>LEFT('DETALLE DE CONEXIONES'!BE4943,3)</f>
        <v/>
      </c>
      <c r="H4943" s="36" t="str">
        <f>RIGHT('DETALLE DE CONEXIONES'!AK4943,2)</f>
        <v/>
      </c>
      <c r="I4943" s="36" t="str">
        <f>LEFT('DETALLE DE CONEXIONES'!AK4943,3)</f>
        <v/>
      </c>
      <c r="J4943" s="36" t="str">
        <f>LEFT('DETALLE DE CONEXIONES'!M4943,3)</f>
        <v/>
      </c>
      <c r="K4943" s="36" t="str">
        <f>IF(LEN('DETALLE DE CONEXIONES'!M4943)&lt;12,(RIGHT('DETALLE DE CONEXIONES'!M4943,5)),(RIGHT('DETALLE DE CONEXIONES'!M4943,6)))</f>
        <v/>
      </c>
      <c r="L4943" s="36">
        <f>IF(C4943="Saliente Local",(IFERROR((LIMPIA(J4943,1)),0)),0)</f>
        <v>0</v>
      </c>
      <c r="M4943" s="36">
        <f>IF(C4943="Saliente Nacional",(IFERROR((LIMPIA(J4943,1)),0)),0)</f>
        <v>0</v>
      </c>
      <c r="N4943" s="36">
        <f>IF(C4943="Saliente Internacional",(IFERROR((LIMPIA(J4943,1)),0)),0)</f>
        <v>0</v>
      </c>
      <c r="O4943" s="36">
        <f>IF(C4943="Saliente Local",(IFERROR((LIMPIA(K4943,1)),0)),0)</f>
        <v>0</v>
      </c>
      <c r="P4943" s="36">
        <f>IF(C4943="Saliente Nacional",(IFERROR((LIMPIA(K4943,1)),0)),0)</f>
        <v>0</v>
      </c>
      <c r="Q4943" s="36">
        <f>IF(C4943="Saliente Internacional",(IFERROR((LIMPIA(K4943,1)),0)),0)</f>
        <v>0</v>
      </c>
      <c r="R4943" s="36">
        <f t="shared" si="232"/>
        <v>0</v>
      </c>
      <c r="S4943" s="36">
        <f t="shared" si="233"/>
        <v>0</v>
      </c>
    </row>
    <row r="4944" spans="1:19" x14ac:dyDescent="0.25">
      <c r="A4944" s="101">
        <f>'DETALLE DE CONEXIONES'!P4944</f>
        <v>0</v>
      </c>
      <c r="B4944" s="36">
        <f>'DETALLE DE CONEXIONES'!I4944</f>
        <v>0</v>
      </c>
      <c r="C4944" s="36">
        <f>'DETALLE DE CONEXIONES'!BB4944</f>
        <v>0</v>
      </c>
      <c r="D4944" s="36">
        <f>'DETALLE DE CONEXIONES'!E4944</f>
        <v>0</v>
      </c>
      <c r="E4944" s="36">
        <f t="shared" si="231"/>
        <v>1</v>
      </c>
      <c r="F4944" s="36">
        <f>IFERROR(LIMPIA('DETALLE DE CONEXIONES'!N4944,1),0)</f>
        <v>0</v>
      </c>
      <c r="G4944" s="36" t="str">
        <f>LEFT('DETALLE DE CONEXIONES'!BE4944,3)</f>
        <v/>
      </c>
      <c r="H4944" s="36" t="str">
        <f>RIGHT('DETALLE DE CONEXIONES'!AK4944,2)</f>
        <v/>
      </c>
      <c r="I4944" s="36" t="str">
        <f>LEFT('DETALLE DE CONEXIONES'!AK4944,3)</f>
        <v/>
      </c>
      <c r="J4944" s="36" t="str">
        <f>LEFT('DETALLE DE CONEXIONES'!M4944,3)</f>
        <v/>
      </c>
      <c r="K4944" s="36" t="str">
        <f>IF(LEN('DETALLE DE CONEXIONES'!M4944)&lt;12,(RIGHT('DETALLE DE CONEXIONES'!M4944,5)),(RIGHT('DETALLE DE CONEXIONES'!M4944,6)))</f>
        <v/>
      </c>
      <c r="L4944" s="36">
        <f>IF(C4944="Saliente Local",(IFERROR((LIMPIA(J4944,1)),0)),0)</f>
        <v>0</v>
      </c>
      <c r="M4944" s="36">
        <f>IF(C4944="Saliente Nacional",(IFERROR((LIMPIA(J4944,1)),0)),0)</f>
        <v>0</v>
      </c>
      <c r="N4944" s="36">
        <f>IF(C4944="Saliente Internacional",(IFERROR((LIMPIA(J4944,1)),0)),0)</f>
        <v>0</v>
      </c>
      <c r="O4944" s="36">
        <f>IF(C4944="Saliente Local",(IFERROR((LIMPIA(K4944,1)),0)),0)</f>
        <v>0</v>
      </c>
      <c r="P4944" s="36">
        <f>IF(C4944="Saliente Nacional",(IFERROR((LIMPIA(K4944,1)),0)),0)</f>
        <v>0</v>
      </c>
      <c r="Q4944" s="36">
        <f>IF(C4944="Saliente Internacional",(IFERROR((LIMPIA(K4944,1)),0)),0)</f>
        <v>0</v>
      </c>
      <c r="R4944" s="36">
        <f t="shared" si="232"/>
        <v>0</v>
      </c>
      <c r="S4944" s="36">
        <f t="shared" si="233"/>
        <v>0</v>
      </c>
    </row>
    <row r="4945" spans="1:19" x14ac:dyDescent="0.25">
      <c r="A4945" s="101">
        <f>'DETALLE DE CONEXIONES'!P4945</f>
        <v>0</v>
      </c>
      <c r="B4945" s="36">
        <f>'DETALLE DE CONEXIONES'!I4945</f>
        <v>0</v>
      </c>
      <c r="C4945" s="36">
        <f>'DETALLE DE CONEXIONES'!BB4945</f>
        <v>0</v>
      </c>
      <c r="D4945" s="36">
        <f>'DETALLE DE CONEXIONES'!E4945</f>
        <v>0</v>
      </c>
      <c r="E4945" s="36">
        <f t="shared" si="231"/>
        <v>1</v>
      </c>
      <c r="F4945" s="36">
        <f>IFERROR(LIMPIA('DETALLE DE CONEXIONES'!N4945,1),0)</f>
        <v>0</v>
      </c>
      <c r="G4945" s="36" t="str">
        <f>LEFT('DETALLE DE CONEXIONES'!BE4945,3)</f>
        <v/>
      </c>
      <c r="H4945" s="36" t="str">
        <f>RIGHT('DETALLE DE CONEXIONES'!AK4945,2)</f>
        <v/>
      </c>
      <c r="I4945" s="36" t="str">
        <f>LEFT('DETALLE DE CONEXIONES'!AK4945,3)</f>
        <v/>
      </c>
      <c r="J4945" s="36" t="str">
        <f>LEFT('DETALLE DE CONEXIONES'!M4945,3)</f>
        <v/>
      </c>
      <c r="K4945" s="36" t="str">
        <f>IF(LEN('DETALLE DE CONEXIONES'!M4945)&lt;12,(RIGHT('DETALLE DE CONEXIONES'!M4945,5)),(RIGHT('DETALLE DE CONEXIONES'!M4945,6)))</f>
        <v/>
      </c>
      <c r="L4945" s="36">
        <f>IF(C4945="Saliente Local",(IFERROR((LIMPIA(J4945,1)),0)),0)</f>
        <v>0</v>
      </c>
      <c r="M4945" s="36">
        <f>IF(C4945="Saliente Nacional",(IFERROR((LIMPIA(J4945,1)),0)),0)</f>
        <v>0</v>
      </c>
      <c r="N4945" s="36">
        <f>IF(C4945="Saliente Internacional",(IFERROR((LIMPIA(J4945,1)),0)),0)</f>
        <v>0</v>
      </c>
      <c r="O4945" s="36">
        <f>IF(C4945="Saliente Local",(IFERROR((LIMPIA(K4945,1)),0)),0)</f>
        <v>0</v>
      </c>
      <c r="P4945" s="36">
        <f>IF(C4945="Saliente Nacional",(IFERROR((LIMPIA(K4945,1)),0)),0)</f>
        <v>0</v>
      </c>
      <c r="Q4945" s="36">
        <f>IF(C4945="Saliente Internacional",(IFERROR((LIMPIA(K4945,1)),0)),0)</f>
        <v>0</v>
      </c>
      <c r="R4945" s="36">
        <f t="shared" si="232"/>
        <v>0</v>
      </c>
      <c r="S4945" s="36">
        <f t="shared" si="233"/>
        <v>0</v>
      </c>
    </row>
    <row r="4946" spans="1:19" x14ac:dyDescent="0.25">
      <c r="A4946" s="101">
        <f>'DETALLE DE CONEXIONES'!P4946</f>
        <v>0</v>
      </c>
      <c r="B4946" s="36">
        <f>'DETALLE DE CONEXIONES'!I4946</f>
        <v>0</v>
      </c>
      <c r="C4946" s="36">
        <f>'DETALLE DE CONEXIONES'!BB4946</f>
        <v>0</v>
      </c>
      <c r="D4946" s="36">
        <f>'DETALLE DE CONEXIONES'!E4946</f>
        <v>0</v>
      </c>
      <c r="E4946" s="36">
        <f t="shared" si="231"/>
        <v>1</v>
      </c>
      <c r="F4946" s="36">
        <f>IFERROR(LIMPIA('DETALLE DE CONEXIONES'!N4946,1),0)</f>
        <v>0</v>
      </c>
      <c r="G4946" s="36" t="str">
        <f>LEFT('DETALLE DE CONEXIONES'!BE4946,3)</f>
        <v/>
      </c>
      <c r="H4946" s="36" t="str">
        <f>RIGHT('DETALLE DE CONEXIONES'!AK4946,2)</f>
        <v/>
      </c>
      <c r="I4946" s="36" t="str">
        <f>LEFT('DETALLE DE CONEXIONES'!AK4946,3)</f>
        <v/>
      </c>
      <c r="J4946" s="36" t="str">
        <f>LEFT('DETALLE DE CONEXIONES'!M4946,3)</f>
        <v/>
      </c>
      <c r="K4946" s="36" t="str">
        <f>IF(LEN('DETALLE DE CONEXIONES'!M4946)&lt;12,(RIGHT('DETALLE DE CONEXIONES'!M4946,5)),(RIGHT('DETALLE DE CONEXIONES'!M4946,6)))</f>
        <v/>
      </c>
      <c r="L4946" s="36">
        <f>IF(C4946="Saliente Local",(IFERROR((LIMPIA(J4946,1)),0)),0)</f>
        <v>0</v>
      </c>
      <c r="M4946" s="36">
        <f>IF(C4946="Saliente Nacional",(IFERROR((LIMPIA(J4946,1)),0)),0)</f>
        <v>0</v>
      </c>
      <c r="N4946" s="36">
        <f>IF(C4946="Saliente Internacional",(IFERROR((LIMPIA(J4946,1)),0)),0)</f>
        <v>0</v>
      </c>
      <c r="O4946" s="36">
        <f>IF(C4946="Saliente Local",(IFERROR((LIMPIA(K4946,1)),0)),0)</f>
        <v>0</v>
      </c>
      <c r="P4946" s="36">
        <f>IF(C4946="Saliente Nacional",(IFERROR((LIMPIA(K4946,1)),0)),0)</f>
        <v>0</v>
      </c>
      <c r="Q4946" s="36">
        <f>IF(C4946="Saliente Internacional",(IFERROR((LIMPIA(K4946,1)),0)),0)</f>
        <v>0</v>
      </c>
      <c r="R4946" s="36">
        <f t="shared" si="232"/>
        <v>0</v>
      </c>
      <c r="S4946" s="36">
        <f t="shared" si="233"/>
        <v>0</v>
      </c>
    </row>
    <row r="4947" spans="1:19" x14ac:dyDescent="0.25">
      <c r="A4947" s="101">
        <f>'DETALLE DE CONEXIONES'!P4947</f>
        <v>0</v>
      </c>
      <c r="B4947" s="36">
        <f>'DETALLE DE CONEXIONES'!I4947</f>
        <v>0</v>
      </c>
      <c r="C4947" s="36">
        <f>'DETALLE DE CONEXIONES'!BB4947</f>
        <v>0</v>
      </c>
      <c r="D4947" s="36">
        <f>'DETALLE DE CONEXIONES'!E4947</f>
        <v>0</v>
      </c>
      <c r="E4947" s="36">
        <f t="shared" si="231"/>
        <v>1</v>
      </c>
      <c r="F4947" s="36">
        <f>IFERROR(LIMPIA('DETALLE DE CONEXIONES'!N4947,1),0)</f>
        <v>0</v>
      </c>
      <c r="G4947" s="36" t="str">
        <f>LEFT('DETALLE DE CONEXIONES'!BE4947,3)</f>
        <v/>
      </c>
      <c r="H4947" s="36" t="str">
        <f>RIGHT('DETALLE DE CONEXIONES'!AK4947,2)</f>
        <v/>
      </c>
      <c r="I4947" s="36" t="str">
        <f>LEFT('DETALLE DE CONEXIONES'!AK4947,3)</f>
        <v/>
      </c>
      <c r="J4947" s="36" t="str">
        <f>LEFT('DETALLE DE CONEXIONES'!M4947,3)</f>
        <v/>
      </c>
      <c r="K4947" s="36" t="str">
        <f>IF(LEN('DETALLE DE CONEXIONES'!M4947)&lt;12,(RIGHT('DETALLE DE CONEXIONES'!M4947,5)),(RIGHT('DETALLE DE CONEXIONES'!M4947,6)))</f>
        <v/>
      </c>
      <c r="L4947" s="36">
        <f>IF(C4947="Saliente Local",(IFERROR((LIMPIA(J4947,1)),0)),0)</f>
        <v>0</v>
      </c>
      <c r="M4947" s="36">
        <f>IF(C4947="Saliente Nacional",(IFERROR((LIMPIA(J4947,1)),0)),0)</f>
        <v>0</v>
      </c>
      <c r="N4947" s="36">
        <f>IF(C4947="Saliente Internacional",(IFERROR((LIMPIA(J4947,1)),0)),0)</f>
        <v>0</v>
      </c>
      <c r="O4947" s="36">
        <f>IF(C4947="Saliente Local",(IFERROR((LIMPIA(K4947,1)),0)),0)</f>
        <v>0</v>
      </c>
      <c r="P4947" s="36">
        <f>IF(C4947="Saliente Nacional",(IFERROR((LIMPIA(K4947,1)),0)),0)</f>
        <v>0</v>
      </c>
      <c r="Q4947" s="36">
        <f>IF(C4947="Saliente Internacional",(IFERROR((LIMPIA(K4947,1)),0)),0)</f>
        <v>0</v>
      </c>
      <c r="R4947" s="36">
        <f t="shared" si="232"/>
        <v>0</v>
      </c>
      <c r="S4947" s="36">
        <f t="shared" si="233"/>
        <v>0</v>
      </c>
    </row>
    <row r="4948" spans="1:19" x14ac:dyDescent="0.25">
      <c r="A4948" s="101">
        <f>'DETALLE DE CONEXIONES'!P4948</f>
        <v>0</v>
      </c>
      <c r="B4948" s="36">
        <f>'DETALLE DE CONEXIONES'!I4948</f>
        <v>0</v>
      </c>
      <c r="C4948" s="36">
        <f>'DETALLE DE CONEXIONES'!BB4948</f>
        <v>0</v>
      </c>
      <c r="D4948" s="36">
        <f>'DETALLE DE CONEXIONES'!E4948</f>
        <v>0</v>
      </c>
      <c r="E4948" s="36">
        <f t="shared" si="231"/>
        <v>1</v>
      </c>
      <c r="F4948" s="36">
        <f>IFERROR(LIMPIA('DETALLE DE CONEXIONES'!N4948,1),0)</f>
        <v>0</v>
      </c>
      <c r="G4948" s="36" t="str">
        <f>LEFT('DETALLE DE CONEXIONES'!BE4948,3)</f>
        <v/>
      </c>
      <c r="H4948" s="36" t="str">
        <f>RIGHT('DETALLE DE CONEXIONES'!AK4948,2)</f>
        <v/>
      </c>
      <c r="I4948" s="36" t="str">
        <f>LEFT('DETALLE DE CONEXIONES'!AK4948,3)</f>
        <v/>
      </c>
      <c r="J4948" s="36" t="str">
        <f>LEFT('DETALLE DE CONEXIONES'!M4948,3)</f>
        <v/>
      </c>
      <c r="K4948" s="36" t="str">
        <f>IF(LEN('DETALLE DE CONEXIONES'!M4948)&lt;12,(RIGHT('DETALLE DE CONEXIONES'!M4948,5)),(RIGHT('DETALLE DE CONEXIONES'!M4948,6)))</f>
        <v/>
      </c>
      <c r="L4948" s="36">
        <f>IF(C4948="Saliente Local",(IFERROR((LIMPIA(J4948,1)),0)),0)</f>
        <v>0</v>
      </c>
      <c r="M4948" s="36">
        <f>IF(C4948="Saliente Nacional",(IFERROR((LIMPIA(J4948,1)),0)),0)</f>
        <v>0</v>
      </c>
      <c r="N4948" s="36">
        <f>IF(C4948="Saliente Internacional",(IFERROR((LIMPIA(J4948,1)),0)),0)</f>
        <v>0</v>
      </c>
      <c r="O4948" s="36">
        <f>IF(C4948="Saliente Local",(IFERROR((LIMPIA(K4948,1)),0)),0)</f>
        <v>0</v>
      </c>
      <c r="P4948" s="36">
        <f>IF(C4948="Saliente Nacional",(IFERROR((LIMPIA(K4948,1)),0)),0)</f>
        <v>0</v>
      </c>
      <c r="Q4948" s="36">
        <f>IF(C4948="Saliente Internacional",(IFERROR((LIMPIA(K4948,1)),0)),0)</f>
        <v>0</v>
      </c>
      <c r="R4948" s="36">
        <f t="shared" si="232"/>
        <v>0</v>
      </c>
      <c r="S4948" s="36">
        <f t="shared" si="233"/>
        <v>0</v>
      </c>
    </row>
    <row r="4949" spans="1:19" x14ac:dyDescent="0.25">
      <c r="A4949" s="101">
        <f>'DETALLE DE CONEXIONES'!P4949</f>
        <v>0</v>
      </c>
      <c r="B4949" s="36">
        <f>'DETALLE DE CONEXIONES'!I4949</f>
        <v>0</v>
      </c>
      <c r="C4949" s="36">
        <f>'DETALLE DE CONEXIONES'!BB4949</f>
        <v>0</v>
      </c>
      <c r="D4949" s="36">
        <f>'DETALLE DE CONEXIONES'!E4949</f>
        <v>0</v>
      </c>
      <c r="E4949" s="36">
        <f t="shared" si="231"/>
        <v>1</v>
      </c>
      <c r="F4949" s="36">
        <f>IFERROR(LIMPIA('DETALLE DE CONEXIONES'!N4949,1),0)</f>
        <v>0</v>
      </c>
      <c r="G4949" s="36" t="str">
        <f>LEFT('DETALLE DE CONEXIONES'!BE4949,3)</f>
        <v/>
      </c>
      <c r="H4949" s="36" t="str">
        <f>RIGHT('DETALLE DE CONEXIONES'!AK4949,2)</f>
        <v/>
      </c>
      <c r="I4949" s="36" t="str">
        <f>LEFT('DETALLE DE CONEXIONES'!AK4949,3)</f>
        <v/>
      </c>
      <c r="J4949" s="36" t="str">
        <f>LEFT('DETALLE DE CONEXIONES'!M4949,3)</f>
        <v/>
      </c>
      <c r="K4949" s="36" t="str">
        <f>IF(LEN('DETALLE DE CONEXIONES'!M4949)&lt;12,(RIGHT('DETALLE DE CONEXIONES'!M4949,5)),(RIGHT('DETALLE DE CONEXIONES'!M4949,6)))</f>
        <v/>
      </c>
      <c r="L4949" s="36">
        <f>IF(C4949="Saliente Local",(IFERROR((LIMPIA(J4949,1)),0)),0)</f>
        <v>0</v>
      </c>
      <c r="M4949" s="36">
        <f>IF(C4949="Saliente Nacional",(IFERROR((LIMPIA(J4949,1)),0)),0)</f>
        <v>0</v>
      </c>
      <c r="N4949" s="36">
        <f>IF(C4949="Saliente Internacional",(IFERROR((LIMPIA(J4949,1)),0)),0)</f>
        <v>0</v>
      </c>
      <c r="O4949" s="36">
        <f>IF(C4949="Saliente Local",(IFERROR((LIMPIA(K4949,1)),0)),0)</f>
        <v>0</v>
      </c>
      <c r="P4949" s="36">
        <f>IF(C4949="Saliente Nacional",(IFERROR((LIMPIA(K4949,1)),0)),0)</f>
        <v>0</v>
      </c>
      <c r="Q4949" s="36">
        <f>IF(C4949="Saliente Internacional",(IFERROR((LIMPIA(K4949,1)),0)),0)</f>
        <v>0</v>
      </c>
      <c r="R4949" s="36">
        <f t="shared" si="232"/>
        <v>0</v>
      </c>
      <c r="S4949" s="36">
        <f t="shared" si="233"/>
        <v>0</v>
      </c>
    </row>
    <row r="4950" spans="1:19" x14ac:dyDescent="0.25">
      <c r="A4950" s="101">
        <f>'DETALLE DE CONEXIONES'!P4950</f>
        <v>0</v>
      </c>
      <c r="B4950" s="36">
        <f>'DETALLE DE CONEXIONES'!I4950</f>
        <v>0</v>
      </c>
      <c r="C4950" s="36">
        <f>'DETALLE DE CONEXIONES'!BB4950</f>
        <v>0</v>
      </c>
      <c r="D4950" s="36">
        <f>'DETALLE DE CONEXIONES'!E4950</f>
        <v>0</v>
      </c>
      <c r="E4950" s="36">
        <f t="shared" si="231"/>
        <v>1</v>
      </c>
      <c r="F4950" s="36">
        <f>IFERROR(LIMPIA('DETALLE DE CONEXIONES'!N4950,1),0)</f>
        <v>0</v>
      </c>
      <c r="G4950" s="36" t="str">
        <f>LEFT('DETALLE DE CONEXIONES'!BE4950,3)</f>
        <v/>
      </c>
      <c r="H4950" s="36" t="str">
        <f>RIGHT('DETALLE DE CONEXIONES'!AK4950,2)</f>
        <v/>
      </c>
      <c r="I4950" s="36" t="str">
        <f>LEFT('DETALLE DE CONEXIONES'!AK4950,3)</f>
        <v/>
      </c>
      <c r="J4950" s="36" t="str">
        <f>LEFT('DETALLE DE CONEXIONES'!M4950,3)</f>
        <v/>
      </c>
      <c r="K4950" s="36" t="str">
        <f>IF(LEN('DETALLE DE CONEXIONES'!M4950)&lt;12,(RIGHT('DETALLE DE CONEXIONES'!M4950,5)),(RIGHT('DETALLE DE CONEXIONES'!M4950,6)))</f>
        <v/>
      </c>
      <c r="L4950" s="36">
        <f>IF(C4950="Saliente Local",(IFERROR((LIMPIA(J4950,1)),0)),0)</f>
        <v>0</v>
      </c>
      <c r="M4950" s="36">
        <f>IF(C4950="Saliente Nacional",(IFERROR((LIMPIA(J4950,1)),0)),0)</f>
        <v>0</v>
      </c>
      <c r="N4950" s="36">
        <f>IF(C4950="Saliente Internacional",(IFERROR((LIMPIA(J4950,1)),0)),0)</f>
        <v>0</v>
      </c>
      <c r="O4950" s="36">
        <f>IF(C4950="Saliente Local",(IFERROR((LIMPIA(K4950,1)),0)),0)</f>
        <v>0</v>
      </c>
      <c r="P4950" s="36">
        <f>IF(C4950="Saliente Nacional",(IFERROR((LIMPIA(K4950,1)),0)),0)</f>
        <v>0</v>
      </c>
      <c r="Q4950" s="36">
        <f>IF(C4950="Saliente Internacional",(IFERROR((LIMPIA(K4950,1)),0)),0)</f>
        <v>0</v>
      </c>
      <c r="R4950" s="36">
        <f t="shared" si="232"/>
        <v>0</v>
      </c>
      <c r="S4950" s="36">
        <f t="shared" si="233"/>
        <v>0</v>
      </c>
    </row>
    <row r="4951" spans="1:19" x14ac:dyDescent="0.25">
      <c r="A4951" s="101">
        <f>'DETALLE DE CONEXIONES'!P4951</f>
        <v>0</v>
      </c>
      <c r="B4951" s="36">
        <f>'DETALLE DE CONEXIONES'!I4951</f>
        <v>0</v>
      </c>
      <c r="C4951" s="36">
        <f>'DETALLE DE CONEXIONES'!BB4951</f>
        <v>0</v>
      </c>
      <c r="D4951" s="36">
        <f>'DETALLE DE CONEXIONES'!E4951</f>
        <v>0</v>
      </c>
      <c r="E4951" s="36">
        <f t="shared" si="231"/>
        <v>1</v>
      </c>
      <c r="F4951" s="36">
        <f>IFERROR(LIMPIA('DETALLE DE CONEXIONES'!N4951,1),0)</f>
        <v>0</v>
      </c>
      <c r="G4951" s="36" t="str">
        <f>LEFT('DETALLE DE CONEXIONES'!BE4951,3)</f>
        <v/>
      </c>
      <c r="H4951" s="36" t="str">
        <f>RIGHT('DETALLE DE CONEXIONES'!AK4951,2)</f>
        <v/>
      </c>
      <c r="I4951" s="36" t="str">
        <f>LEFT('DETALLE DE CONEXIONES'!AK4951,3)</f>
        <v/>
      </c>
      <c r="J4951" s="36" t="str">
        <f>LEFT('DETALLE DE CONEXIONES'!M4951,3)</f>
        <v/>
      </c>
      <c r="K4951" s="36" t="str">
        <f>IF(LEN('DETALLE DE CONEXIONES'!M4951)&lt;12,(RIGHT('DETALLE DE CONEXIONES'!M4951,5)),(RIGHT('DETALLE DE CONEXIONES'!M4951,6)))</f>
        <v/>
      </c>
      <c r="L4951" s="36">
        <f>IF(C4951="Saliente Local",(IFERROR((LIMPIA(J4951,1)),0)),0)</f>
        <v>0</v>
      </c>
      <c r="M4951" s="36">
        <f>IF(C4951="Saliente Nacional",(IFERROR((LIMPIA(J4951,1)),0)),0)</f>
        <v>0</v>
      </c>
      <c r="N4951" s="36">
        <f>IF(C4951="Saliente Internacional",(IFERROR((LIMPIA(J4951,1)),0)),0)</f>
        <v>0</v>
      </c>
      <c r="O4951" s="36">
        <f>IF(C4951="Saliente Local",(IFERROR((LIMPIA(K4951,1)),0)),0)</f>
        <v>0</v>
      </c>
      <c r="P4951" s="36">
        <f>IF(C4951="Saliente Nacional",(IFERROR((LIMPIA(K4951,1)),0)),0)</f>
        <v>0</v>
      </c>
      <c r="Q4951" s="36">
        <f>IF(C4951="Saliente Internacional",(IFERROR((LIMPIA(K4951,1)),0)),0)</f>
        <v>0</v>
      </c>
      <c r="R4951" s="36">
        <f t="shared" si="232"/>
        <v>0</v>
      </c>
      <c r="S4951" s="36">
        <f t="shared" si="233"/>
        <v>0</v>
      </c>
    </row>
    <row r="4952" spans="1:19" x14ac:dyDescent="0.25">
      <c r="A4952" s="101">
        <f>'DETALLE DE CONEXIONES'!P4952</f>
        <v>0</v>
      </c>
      <c r="B4952" s="36">
        <f>'DETALLE DE CONEXIONES'!I4952</f>
        <v>0</v>
      </c>
      <c r="C4952" s="36">
        <f>'DETALLE DE CONEXIONES'!BB4952</f>
        <v>0</v>
      </c>
      <c r="D4952" s="36">
        <f>'DETALLE DE CONEXIONES'!E4952</f>
        <v>0</v>
      </c>
      <c r="E4952" s="36">
        <f t="shared" si="231"/>
        <v>1</v>
      </c>
      <c r="F4952" s="36">
        <f>IFERROR(LIMPIA('DETALLE DE CONEXIONES'!N4952,1),0)</f>
        <v>0</v>
      </c>
      <c r="G4952" s="36" t="str">
        <f>LEFT('DETALLE DE CONEXIONES'!BE4952,3)</f>
        <v/>
      </c>
      <c r="H4952" s="36" t="str">
        <f>RIGHT('DETALLE DE CONEXIONES'!AK4952,2)</f>
        <v/>
      </c>
      <c r="I4952" s="36" t="str">
        <f>LEFT('DETALLE DE CONEXIONES'!AK4952,3)</f>
        <v/>
      </c>
      <c r="J4952" s="36" t="str">
        <f>LEFT('DETALLE DE CONEXIONES'!M4952,3)</f>
        <v/>
      </c>
      <c r="K4952" s="36" t="str">
        <f>IF(LEN('DETALLE DE CONEXIONES'!M4952)&lt;12,(RIGHT('DETALLE DE CONEXIONES'!M4952,5)),(RIGHT('DETALLE DE CONEXIONES'!M4952,6)))</f>
        <v/>
      </c>
      <c r="L4952" s="36">
        <f>IF(C4952="Saliente Local",(IFERROR((LIMPIA(J4952,1)),0)),0)</f>
        <v>0</v>
      </c>
      <c r="M4952" s="36">
        <f>IF(C4952="Saliente Nacional",(IFERROR((LIMPIA(J4952,1)),0)),0)</f>
        <v>0</v>
      </c>
      <c r="N4952" s="36">
        <f>IF(C4952="Saliente Internacional",(IFERROR((LIMPIA(J4952,1)),0)),0)</f>
        <v>0</v>
      </c>
      <c r="O4952" s="36">
        <f>IF(C4952="Saliente Local",(IFERROR((LIMPIA(K4952,1)),0)),0)</f>
        <v>0</v>
      </c>
      <c r="P4952" s="36">
        <f>IF(C4952="Saliente Nacional",(IFERROR((LIMPIA(K4952,1)),0)),0)</f>
        <v>0</v>
      </c>
      <c r="Q4952" s="36">
        <f>IF(C4952="Saliente Internacional",(IFERROR((LIMPIA(K4952,1)),0)),0)</f>
        <v>0</v>
      </c>
      <c r="R4952" s="36">
        <f t="shared" si="232"/>
        <v>0</v>
      </c>
      <c r="S4952" s="36">
        <f t="shared" si="233"/>
        <v>0</v>
      </c>
    </row>
    <row r="4953" spans="1:19" x14ac:dyDescent="0.25">
      <c r="A4953" s="101">
        <f>'DETALLE DE CONEXIONES'!P4953</f>
        <v>0</v>
      </c>
      <c r="B4953" s="36">
        <f>'DETALLE DE CONEXIONES'!I4953</f>
        <v>0</v>
      </c>
      <c r="C4953" s="36">
        <f>'DETALLE DE CONEXIONES'!BB4953</f>
        <v>0</v>
      </c>
      <c r="D4953" s="36">
        <f>'DETALLE DE CONEXIONES'!E4953</f>
        <v>0</v>
      </c>
      <c r="E4953" s="36">
        <f t="shared" si="231"/>
        <v>1</v>
      </c>
      <c r="F4953" s="36">
        <f>IFERROR(LIMPIA('DETALLE DE CONEXIONES'!N4953,1),0)</f>
        <v>0</v>
      </c>
      <c r="G4953" s="36" t="str">
        <f>LEFT('DETALLE DE CONEXIONES'!BE4953,3)</f>
        <v/>
      </c>
      <c r="H4953" s="36" t="str">
        <f>RIGHT('DETALLE DE CONEXIONES'!AK4953,2)</f>
        <v/>
      </c>
      <c r="I4953" s="36" t="str">
        <f>LEFT('DETALLE DE CONEXIONES'!AK4953,3)</f>
        <v/>
      </c>
      <c r="J4953" s="36" t="str">
        <f>LEFT('DETALLE DE CONEXIONES'!M4953,3)</f>
        <v/>
      </c>
      <c r="K4953" s="36" t="str">
        <f>IF(LEN('DETALLE DE CONEXIONES'!M4953)&lt;12,(RIGHT('DETALLE DE CONEXIONES'!M4953,5)),(RIGHT('DETALLE DE CONEXIONES'!M4953,6)))</f>
        <v/>
      </c>
      <c r="L4953" s="36">
        <f>IF(C4953="Saliente Local",(IFERROR((LIMPIA(J4953,1)),0)),0)</f>
        <v>0</v>
      </c>
      <c r="M4953" s="36">
        <f>IF(C4953="Saliente Nacional",(IFERROR((LIMPIA(J4953,1)),0)),0)</f>
        <v>0</v>
      </c>
      <c r="N4953" s="36">
        <f>IF(C4953="Saliente Internacional",(IFERROR((LIMPIA(J4953,1)),0)),0)</f>
        <v>0</v>
      </c>
      <c r="O4953" s="36">
        <f>IF(C4953="Saliente Local",(IFERROR((LIMPIA(K4953,1)),0)),0)</f>
        <v>0</v>
      </c>
      <c r="P4953" s="36">
        <f>IF(C4953="Saliente Nacional",(IFERROR((LIMPIA(K4953,1)),0)),0)</f>
        <v>0</v>
      </c>
      <c r="Q4953" s="36">
        <f>IF(C4953="Saliente Internacional",(IFERROR((LIMPIA(K4953,1)),0)),0)</f>
        <v>0</v>
      </c>
      <c r="R4953" s="36">
        <f t="shared" si="232"/>
        <v>0</v>
      </c>
      <c r="S4953" s="36">
        <f t="shared" si="233"/>
        <v>0</v>
      </c>
    </row>
    <row r="4954" spans="1:19" x14ac:dyDescent="0.25">
      <c r="A4954" s="101">
        <f>'DETALLE DE CONEXIONES'!P4954</f>
        <v>0</v>
      </c>
      <c r="B4954" s="36">
        <f>'DETALLE DE CONEXIONES'!I4954</f>
        <v>0</v>
      </c>
      <c r="C4954" s="36">
        <f>'DETALLE DE CONEXIONES'!BB4954</f>
        <v>0</v>
      </c>
      <c r="D4954" s="36">
        <f>'DETALLE DE CONEXIONES'!E4954</f>
        <v>0</v>
      </c>
      <c r="E4954" s="36">
        <f t="shared" si="231"/>
        <v>1</v>
      </c>
      <c r="F4954" s="36">
        <f>IFERROR(LIMPIA('DETALLE DE CONEXIONES'!N4954,1),0)</f>
        <v>0</v>
      </c>
      <c r="G4954" s="36" t="str">
        <f>LEFT('DETALLE DE CONEXIONES'!BE4954,3)</f>
        <v/>
      </c>
      <c r="H4954" s="36" t="str">
        <f>RIGHT('DETALLE DE CONEXIONES'!AK4954,2)</f>
        <v/>
      </c>
      <c r="I4954" s="36" t="str">
        <f>LEFT('DETALLE DE CONEXIONES'!AK4954,3)</f>
        <v/>
      </c>
      <c r="J4954" s="36" t="str">
        <f>LEFT('DETALLE DE CONEXIONES'!M4954,3)</f>
        <v/>
      </c>
      <c r="K4954" s="36" t="str">
        <f>IF(LEN('DETALLE DE CONEXIONES'!M4954)&lt;12,(RIGHT('DETALLE DE CONEXIONES'!M4954,5)),(RIGHT('DETALLE DE CONEXIONES'!M4954,6)))</f>
        <v/>
      </c>
      <c r="L4954" s="36">
        <f>IF(C4954="Saliente Local",(IFERROR((LIMPIA(J4954,1)),0)),0)</f>
        <v>0</v>
      </c>
      <c r="M4954" s="36">
        <f>IF(C4954="Saliente Nacional",(IFERROR((LIMPIA(J4954,1)),0)),0)</f>
        <v>0</v>
      </c>
      <c r="N4954" s="36">
        <f>IF(C4954="Saliente Internacional",(IFERROR((LIMPIA(J4954,1)),0)),0)</f>
        <v>0</v>
      </c>
      <c r="O4954" s="36">
        <f>IF(C4954="Saliente Local",(IFERROR((LIMPIA(K4954,1)),0)),0)</f>
        <v>0</v>
      </c>
      <c r="P4954" s="36">
        <f>IF(C4954="Saliente Nacional",(IFERROR((LIMPIA(K4954,1)),0)),0)</f>
        <v>0</v>
      </c>
      <c r="Q4954" s="36">
        <f>IF(C4954="Saliente Internacional",(IFERROR((LIMPIA(K4954,1)),0)),0)</f>
        <v>0</v>
      </c>
      <c r="R4954" s="36">
        <f t="shared" si="232"/>
        <v>0</v>
      </c>
      <c r="S4954" s="36">
        <f t="shared" si="233"/>
        <v>0</v>
      </c>
    </row>
    <row r="4955" spans="1:19" x14ac:dyDescent="0.25">
      <c r="A4955" s="101">
        <f>'DETALLE DE CONEXIONES'!P4955</f>
        <v>0</v>
      </c>
      <c r="B4955" s="36">
        <f>'DETALLE DE CONEXIONES'!I4955</f>
        <v>0</v>
      </c>
      <c r="C4955" s="36">
        <f>'DETALLE DE CONEXIONES'!BB4955</f>
        <v>0</v>
      </c>
      <c r="D4955" s="36">
        <f>'DETALLE DE CONEXIONES'!E4955</f>
        <v>0</v>
      </c>
      <c r="E4955" s="36">
        <f t="shared" si="231"/>
        <v>1</v>
      </c>
      <c r="F4955" s="36">
        <f>IFERROR(LIMPIA('DETALLE DE CONEXIONES'!N4955,1),0)</f>
        <v>0</v>
      </c>
      <c r="G4955" s="36" t="str">
        <f>LEFT('DETALLE DE CONEXIONES'!BE4955,3)</f>
        <v/>
      </c>
      <c r="H4955" s="36" t="str">
        <f>RIGHT('DETALLE DE CONEXIONES'!AK4955,2)</f>
        <v/>
      </c>
      <c r="I4955" s="36" t="str">
        <f>LEFT('DETALLE DE CONEXIONES'!AK4955,3)</f>
        <v/>
      </c>
      <c r="J4955" s="36" t="str">
        <f>LEFT('DETALLE DE CONEXIONES'!M4955,3)</f>
        <v/>
      </c>
      <c r="K4955" s="36" t="str">
        <f>IF(LEN('DETALLE DE CONEXIONES'!M4955)&lt;12,(RIGHT('DETALLE DE CONEXIONES'!M4955,5)),(RIGHT('DETALLE DE CONEXIONES'!M4955,6)))</f>
        <v/>
      </c>
      <c r="L4955" s="36">
        <f>IF(C4955="Saliente Local",(IFERROR((LIMPIA(J4955,1)),0)),0)</f>
        <v>0</v>
      </c>
      <c r="M4955" s="36">
        <f>IF(C4955="Saliente Nacional",(IFERROR((LIMPIA(J4955,1)),0)),0)</f>
        <v>0</v>
      </c>
      <c r="N4955" s="36">
        <f>IF(C4955="Saliente Internacional",(IFERROR((LIMPIA(J4955,1)),0)),0)</f>
        <v>0</v>
      </c>
      <c r="O4955" s="36">
        <f>IF(C4955="Saliente Local",(IFERROR((LIMPIA(K4955,1)),0)),0)</f>
        <v>0</v>
      </c>
      <c r="P4955" s="36">
        <f>IF(C4955="Saliente Nacional",(IFERROR((LIMPIA(K4955,1)),0)),0)</f>
        <v>0</v>
      </c>
      <c r="Q4955" s="36">
        <f>IF(C4955="Saliente Internacional",(IFERROR((LIMPIA(K4955,1)),0)),0)</f>
        <v>0</v>
      </c>
      <c r="R4955" s="36">
        <f t="shared" si="232"/>
        <v>0</v>
      </c>
      <c r="S4955" s="36">
        <f t="shared" si="233"/>
        <v>0</v>
      </c>
    </row>
    <row r="4956" spans="1:19" x14ac:dyDescent="0.25">
      <c r="A4956" s="101">
        <f>'DETALLE DE CONEXIONES'!P4956</f>
        <v>0</v>
      </c>
      <c r="B4956" s="36">
        <f>'DETALLE DE CONEXIONES'!I4956</f>
        <v>0</v>
      </c>
      <c r="C4956" s="36">
        <f>'DETALLE DE CONEXIONES'!BB4956</f>
        <v>0</v>
      </c>
      <c r="D4956" s="36">
        <f>'DETALLE DE CONEXIONES'!E4956</f>
        <v>0</v>
      </c>
      <c r="E4956" s="36">
        <f t="shared" si="231"/>
        <v>1</v>
      </c>
      <c r="F4956" s="36">
        <f>IFERROR(LIMPIA('DETALLE DE CONEXIONES'!N4956,1),0)</f>
        <v>0</v>
      </c>
      <c r="G4956" s="36" t="str">
        <f>LEFT('DETALLE DE CONEXIONES'!BE4956,3)</f>
        <v/>
      </c>
      <c r="H4956" s="36" t="str">
        <f>RIGHT('DETALLE DE CONEXIONES'!AK4956,2)</f>
        <v/>
      </c>
      <c r="I4956" s="36" t="str">
        <f>LEFT('DETALLE DE CONEXIONES'!AK4956,3)</f>
        <v/>
      </c>
      <c r="J4956" s="36" t="str">
        <f>LEFT('DETALLE DE CONEXIONES'!M4956,3)</f>
        <v/>
      </c>
      <c r="K4956" s="36" t="str">
        <f>IF(LEN('DETALLE DE CONEXIONES'!M4956)&lt;12,(RIGHT('DETALLE DE CONEXIONES'!M4956,5)),(RIGHT('DETALLE DE CONEXIONES'!M4956,6)))</f>
        <v/>
      </c>
      <c r="L4956" s="36">
        <f>IF(C4956="Saliente Local",(IFERROR((LIMPIA(J4956,1)),0)),0)</f>
        <v>0</v>
      </c>
      <c r="M4956" s="36">
        <f>IF(C4956="Saliente Nacional",(IFERROR((LIMPIA(J4956,1)),0)),0)</f>
        <v>0</v>
      </c>
      <c r="N4956" s="36">
        <f>IF(C4956="Saliente Internacional",(IFERROR((LIMPIA(J4956,1)),0)),0)</f>
        <v>0</v>
      </c>
      <c r="O4956" s="36">
        <f>IF(C4956="Saliente Local",(IFERROR((LIMPIA(K4956,1)),0)),0)</f>
        <v>0</v>
      </c>
      <c r="P4956" s="36">
        <f>IF(C4956="Saliente Nacional",(IFERROR((LIMPIA(K4956,1)),0)),0)</f>
        <v>0</v>
      </c>
      <c r="Q4956" s="36">
        <f>IF(C4956="Saliente Internacional",(IFERROR((LIMPIA(K4956,1)),0)),0)</f>
        <v>0</v>
      </c>
      <c r="R4956" s="36">
        <f t="shared" si="232"/>
        <v>0</v>
      </c>
      <c r="S4956" s="36">
        <f t="shared" si="233"/>
        <v>0</v>
      </c>
    </row>
    <row r="4957" spans="1:19" x14ac:dyDescent="0.25">
      <c r="A4957" s="101">
        <f>'DETALLE DE CONEXIONES'!P4957</f>
        <v>0</v>
      </c>
      <c r="B4957" s="36">
        <f>'DETALLE DE CONEXIONES'!I4957</f>
        <v>0</v>
      </c>
      <c r="C4957" s="36">
        <f>'DETALLE DE CONEXIONES'!BB4957</f>
        <v>0</v>
      </c>
      <c r="D4957" s="36">
        <f>'DETALLE DE CONEXIONES'!E4957</f>
        <v>0</v>
      </c>
      <c r="E4957" s="36">
        <f t="shared" si="231"/>
        <v>1</v>
      </c>
      <c r="F4957" s="36">
        <f>IFERROR(LIMPIA('DETALLE DE CONEXIONES'!N4957,1),0)</f>
        <v>0</v>
      </c>
      <c r="G4957" s="36" t="str">
        <f>LEFT('DETALLE DE CONEXIONES'!BE4957,3)</f>
        <v/>
      </c>
      <c r="H4957" s="36" t="str">
        <f>RIGHT('DETALLE DE CONEXIONES'!AK4957,2)</f>
        <v/>
      </c>
      <c r="I4957" s="36" t="str">
        <f>LEFT('DETALLE DE CONEXIONES'!AK4957,3)</f>
        <v/>
      </c>
      <c r="J4957" s="36" t="str">
        <f>LEFT('DETALLE DE CONEXIONES'!M4957,3)</f>
        <v/>
      </c>
      <c r="K4957" s="36" t="str">
        <f>IF(LEN('DETALLE DE CONEXIONES'!M4957)&lt;12,(RIGHT('DETALLE DE CONEXIONES'!M4957,5)),(RIGHT('DETALLE DE CONEXIONES'!M4957,6)))</f>
        <v/>
      </c>
      <c r="L4957" s="36">
        <f>IF(C4957="Saliente Local",(IFERROR((LIMPIA(J4957,1)),0)),0)</f>
        <v>0</v>
      </c>
      <c r="M4957" s="36">
        <f>IF(C4957="Saliente Nacional",(IFERROR((LIMPIA(J4957,1)),0)),0)</f>
        <v>0</v>
      </c>
      <c r="N4957" s="36">
        <f>IF(C4957="Saliente Internacional",(IFERROR((LIMPIA(J4957,1)),0)),0)</f>
        <v>0</v>
      </c>
      <c r="O4957" s="36">
        <f>IF(C4957="Saliente Local",(IFERROR((LIMPIA(K4957,1)),0)),0)</f>
        <v>0</v>
      </c>
      <c r="P4957" s="36">
        <f>IF(C4957="Saliente Nacional",(IFERROR((LIMPIA(K4957,1)),0)),0)</f>
        <v>0</v>
      </c>
      <c r="Q4957" s="36">
        <f>IF(C4957="Saliente Internacional",(IFERROR((LIMPIA(K4957,1)),0)),0)</f>
        <v>0</v>
      </c>
      <c r="R4957" s="36">
        <f t="shared" si="232"/>
        <v>0</v>
      </c>
      <c r="S4957" s="36">
        <f t="shared" si="233"/>
        <v>0</v>
      </c>
    </row>
    <row r="4958" spans="1:19" x14ac:dyDescent="0.25">
      <c r="A4958" s="101">
        <f>'DETALLE DE CONEXIONES'!P4958</f>
        <v>0</v>
      </c>
      <c r="B4958" s="36">
        <f>'DETALLE DE CONEXIONES'!I4958</f>
        <v>0</v>
      </c>
      <c r="C4958" s="36">
        <f>'DETALLE DE CONEXIONES'!BB4958</f>
        <v>0</v>
      </c>
      <c r="D4958" s="36">
        <f>'DETALLE DE CONEXIONES'!E4958</f>
        <v>0</v>
      </c>
      <c r="E4958" s="36">
        <f t="shared" si="231"/>
        <v>1</v>
      </c>
      <c r="F4958" s="36">
        <f>IFERROR(LIMPIA('DETALLE DE CONEXIONES'!N4958,1),0)</f>
        <v>0</v>
      </c>
      <c r="G4958" s="36" t="str">
        <f>LEFT('DETALLE DE CONEXIONES'!BE4958,3)</f>
        <v/>
      </c>
      <c r="H4958" s="36" t="str">
        <f>RIGHT('DETALLE DE CONEXIONES'!AK4958,2)</f>
        <v/>
      </c>
      <c r="I4958" s="36" t="str">
        <f>LEFT('DETALLE DE CONEXIONES'!AK4958,3)</f>
        <v/>
      </c>
      <c r="J4958" s="36" t="str">
        <f>LEFT('DETALLE DE CONEXIONES'!M4958,3)</f>
        <v/>
      </c>
      <c r="K4958" s="36" t="str">
        <f>IF(LEN('DETALLE DE CONEXIONES'!M4958)&lt;12,(RIGHT('DETALLE DE CONEXIONES'!M4958,5)),(RIGHT('DETALLE DE CONEXIONES'!M4958,6)))</f>
        <v/>
      </c>
      <c r="L4958" s="36">
        <f>IF(C4958="Saliente Local",(IFERROR((LIMPIA(J4958,1)),0)),0)</f>
        <v>0</v>
      </c>
      <c r="M4958" s="36">
        <f>IF(C4958="Saliente Nacional",(IFERROR((LIMPIA(J4958,1)),0)),0)</f>
        <v>0</v>
      </c>
      <c r="N4958" s="36">
        <f>IF(C4958="Saliente Internacional",(IFERROR((LIMPIA(J4958,1)),0)),0)</f>
        <v>0</v>
      </c>
      <c r="O4958" s="36">
        <f>IF(C4958="Saliente Local",(IFERROR((LIMPIA(K4958,1)),0)),0)</f>
        <v>0</v>
      </c>
      <c r="P4958" s="36">
        <f>IF(C4958="Saliente Nacional",(IFERROR((LIMPIA(K4958,1)),0)),0)</f>
        <v>0</v>
      </c>
      <c r="Q4958" s="36">
        <f>IF(C4958="Saliente Internacional",(IFERROR((LIMPIA(K4958,1)),0)),0)</f>
        <v>0</v>
      </c>
      <c r="R4958" s="36">
        <f t="shared" si="232"/>
        <v>0</v>
      </c>
      <c r="S4958" s="36">
        <f t="shared" si="233"/>
        <v>0</v>
      </c>
    </row>
    <row r="4959" spans="1:19" x14ac:dyDescent="0.25">
      <c r="A4959" s="101">
        <f>'DETALLE DE CONEXIONES'!P4959</f>
        <v>0</v>
      </c>
      <c r="B4959" s="36">
        <f>'DETALLE DE CONEXIONES'!I4959</f>
        <v>0</v>
      </c>
      <c r="C4959" s="36">
        <f>'DETALLE DE CONEXIONES'!BB4959</f>
        <v>0</v>
      </c>
      <c r="D4959" s="36">
        <f>'DETALLE DE CONEXIONES'!E4959</f>
        <v>0</v>
      </c>
      <c r="E4959" s="36">
        <f t="shared" si="231"/>
        <v>1</v>
      </c>
      <c r="F4959" s="36">
        <f>IFERROR(LIMPIA('DETALLE DE CONEXIONES'!N4959,1),0)</f>
        <v>0</v>
      </c>
      <c r="G4959" s="36" t="str">
        <f>LEFT('DETALLE DE CONEXIONES'!BE4959,3)</f>
        <v/>
      </c>
      <c r="H4959" s="36" t="str">
        <f>RIGHT('DETALLE DE CONEXIONES'!AK4959,2)</f>
        <v/>
      </c>
      <c r="I4959" s="36" t="str">
        <f>LEFT('DETALLE DE CONEXIONES'!AK4959,3)</f>
        <v/>
      </c>
      <c r="J4959" s="36" t="str">
        <f>LEFT('DETALLE DE CONEXIONES'!M4959,3)</f>
        <v/>
      </c>
      <c r="K4959" s="36" t="str">
        <f>IF(LEN('DETALLE DE CONEXIONES'!M4959)&lt;12,(RIGHT('DETALLE DE CONEXIONES'!M4959,5)),(RIGHT('DETALLE DE CONEXIONES'!M4959,6)))</f>
        <v/>
      </c>
      <c r="L4959" s="36">
        <f>IF(C4959="Saliente Local",(IFERROR((LIMPIA(J4959,1)),0)),0)</f>
        <v>0</v>
      </c>
      <c r="M4959" s="36">
        <f>IF(C4959="Saliente Nacional",(IFERROR((LIMPIA(J4959,1)),0)),0)</f>
        <v>0</v>
      </c>
      <c r="N4959" s="36">
        <f>IF(C4959="Saliente Internacional",(IFERROR((LIMPIA(J4959,1)),0)),0)</f>
        <v>0</v>
      </c>
      <c r="O4959" s="36">
        <f>IF(C4959="Saliente Local",(IFERROR((LIMPIA(K4959,1)),0)),0)</f>
        <v>0</v>
      </c>
      <c r="P4959" s="36">
        <f>IF(C4959="Saliente Nacional",(IFERROR((LIMPIA(K4959,1)),0)),0)</f>
        <v>0</v>
      </c>
      <c r="Q4959" s="36">
        <f>IF(C4959="Saliente Internacional",(IFERROR((LIMPIA(K4959,1)),0)),0)</f>
        <v>0</v>
      </c>
      <c r="R4959" s="36">
        <f t="shared" si="232"/>
        <v>0</v>
      </c>
      <c r="S4959" s="36">
        <f t="shared" si="233"/>
        <v>0</v>
      </c>
    </row>
    <row r="4960" spans="1:19" x14ac:dyDescent="0.25">
      <c r="A4960" s="101">
        <f>'DETALLE DE CONEXIONES'!P4960</f>
        <v>0</v>
      </c>
      <c r="B4960" s="36">
        <f>'DETALLE DE CONEXIONES'!I4960</f>
        <v>0</v>
      </c>
      <c r="C4960" s="36">
        <f>'DETALLE DE CONEXIONES'!BB4960</f>
        <v>0</v>
      </c>
      <c r="D4960" s="36">
        <f>'DETALLE DE CONEXIONES'!E4960</f>
        <v>0</v>
      </c>
      <c r="E4960" s="36">
        <f t="shared" si="231"/>
        <v>1</v>
      </c>
      <c r="F4960" s="36">
        <f>IFERROR(LIMPIA('DETALLE DE CONEXIONES'!N4960,1),0)</f>
        <v>0</v>
      </c>
      <c r="G4960" s="36" t="str">
        <f>LEFT('DETALLE DE CONEXIONES'!BE4960,3)</f>
        <v/>
      </c>
      <c r="H4960" s="36" t="str">
        <f>RIGHT('DETALLE DE CONEXIONES'!AK4960,2)</f>
        <v/>
      </c>
      <c r="I4960" s="36" t="str">
        <f>LEFT('DETALLE DE CONEXIONES'!AK4960,3)</f>
        <v/>
      </c>
      <c r="J4960" s="36" t="str">
        <f>LEFT('DETALLE DE CONEXIONES'!M4960,3)</f>
        <v/>
      </c>
      <c r="K4960" s="36" t="str">
        <f>IF(LEN('DETALLE DE CONEXIONES'!M4960)&lt;12,(RIGHT('DETALLE DE CONEXIONES'!M4960,5)),(RIGHT('DETALLE DE CONEXIONES'!M4960,6)))</f>
        <v/>
      </c>
      <c r="L4960" s="36">
        <f>IF(C4960="Saliente Local",(IFERROR((LIMPIA(J4960,1)),0)),0)</f>
        <v>0</v>
      </c>
      <c r="M4960" s="36">
        <f>IF(C4960="Saliente Nacional",(IFERROR((LIMPIA(J4960,1)),0)),0)</f>
        <v>0</v>
      </c>
      <c r="N4960" s="36">
        <f>IF(C4960="Saliente Internacional",(IFERROR((LIMPIA(J4960,1)),0)),0)</f>
        <v>0</v>
      </c>
      <c r="O4960" s="36">
        <f>IF(C4960="Saliente Local",(IFERROR((LIMPIA(K4960,1)),0)),0)</f>
        <v>0</v>
      </c>
      <c r="P4960" s="36">
        <f>IF(C4960="Saliente Nacional",(IFERROR((LIMPIA(K4960,1)),0)),0)</f>
        <v>0</v>
      </c>
      <c r="Q4960" s="36">
        <f>IF(C4960="Saliente Internacional",(IFERROR((LIMPIA(K4960,1)),0)),0)</f>
        <v>0</v>
      </c>
      <c r="R4960" s="36">
        <f t="shared" si="232"/>
        <v>0</v>
      </c>
      <c r="S4960" s="36">
        <f t="shared" si="233"/>
        <v>0</v>
      </c>
    </row>
    <row r="4961" spans="1:19" x14ac:dyDescent="0.25">
      <c r="A4961" s="101">
        <f>'DETALLE DE CONEXIONES'!P4961</f>
        <v>0</v>
      </c>
      <c r="B4961" s="36">
        <f>'DETALLE DE CONEXIONES'!I4961</f>
        <v>0</v>
      </c>
      <c r="C4961" s="36">
        <f>'DETALLE DE CONEXIONES'!BB4961</f>
        <v>0</v>
      </c>
      <c r="D4961" s="36">
        <f>'DETALLE DE CONEXIONES'!E4961</f>
        <v>0</v>
      </c>
      <c r="E4961" s="36">
        <f t="shared" si="231"/>
        <v>1</v>
      </c>
      <c r="F4961" s="36">
        <f>IFERROR(LIMPIA('DETALLE DE CONEXIONES'!N4961,1),0)</f>
        <v>0</v>
      </c>
      <c r="G4961" s="36" t="str">
        <f>LEFT('DETALLE DE CONEXIONES'!BE4961,3)</f>
        <v/>
      </c>
      <c r="H4961" s="36" t="str">
        <f>RIGHT('DETALLE DE CONEXIONES'!AK4961,2)</f>
        <v/>
      </c>
      <c r="I4961" s="36" t="str">
        <f>LEFT('DETALLE DE CONEXIONES'!AK4961,3)</f>
        <v/>
      </c>
      <c r="J4961" s="36" t="str">
        <f>LEFT('DETALLE DE CONEXIONES'!M4961,3)</f>
        <v/>
      </c>
      <c r="K4961" s="36" t="str">
        <f>IF(LEN('DETALLE DE CONEXIONES'!M4961)&lt;12,(RIGHT('DETALLE DE CONEXIONES'!M4961,5)),(RIGHT('DETALLE DE CONEXIONES'!M4961,6)))</f>
        <v/>
      </c>
      <c r="L4961" s="36">
        <f>IF(C4961="Saliente Local",(IFERROR((LIMPIA(J4961,1)),0)),0)</f>
        <v>0</v>
      </c>
      <c r="M4961" s="36">
        <f>IF(C4961="Saliente Nacional",(IFERROR((LIMPIA(J4961,1)),0)),0)</f>
        <v>0</v>
      </c>
      <c r="N4961" s="36">
        <f>IF(C4961="Saliente Internacional",(IFERROR((LIMPIA(J4961,1)),0)),0)</f>
        <v>0</v>
      </c>
      <c r="O4961" s="36">
        <f>IF(C4961="Saliente Local",(IFERROR((LIMPIA(K4961,1)),0)),0)</f>
        <v>0</v>
      </c>
      <c r="P4961" s="36">
        <f>IF(C4961="Saliente Nacional",(IFERROR((LIMPIA(K4961,1)),0)),0)</f>
        <v>0</v>
      </c>
      <c r="Q4961" s="36">
        <f>IF(C4961="Saliente Internacional",(IFERROR((LIMPIA(K4961,1)),0)),0)</f>
        <v>0</v>
      </c>
      <c r="R4961" s="36">
        <f t="shared" si="232"/>
        <v>0</v>
      </c>
      <c r="S4961" s="36">
        <f t="shared" si="233"/>
        <v>0</v>
      </c>
    </row>
    <row r="4962" spans="1:19" x14ac:dyDescent="0.25">
      <c r="A4962" s="101">
        <f>'DETALLE DE CONEXIONES'!P4962</f>
        <v>0</v>
      </c>
      <c r="B4962" s="36">
        <f>'DETALLE DE CONEXIONES'!I4962</f>
        <v>0</v>
      </c>
      <c r="C4962" s="36">
        <f>'DETALLE DE CONEXIONES'!BB4962</f>
        <v>0</v>
      </c>
      <c r="D4962" s="36">
        <f>'DETALLE DE CONEXIONES'!E4962</f>
        <v>0</v>
      </c>
      <c r="E4962" s="36">
        <f t="shared" si="231"/>
        <v>1</v>
      </c>
      <c r="F4962" s="36">
        <f>IFERROR(LIMPIA('DETALLE DE CONEXIONES'!N4962,1),0)</f>
        <v>0</v>
      </c>
      <c r="G4962" s="36" t="str">
        <f>LEFT('DETALLE DE CONEXIONES'!BE4962,3)</f>
        <v/>
      </c>
      <c r="H4962" s="36" t="str">
        <f>RIGHT('DETALLE DE CONEXIONES'!AK4962,2)</f>
        <v/>
      </c>
      <c r="I4962" s="36" t="str">
        <f>LEFT('DETALLE DE CONEXIONES'!AK4962,3)</f>
        <v/>
      </c>
      <c r="J4962" s="36" t="str">
        <f>LEFT('DETALLE DE CONEXIONES'!M4962,3)</f>
        <v/>
      </c>
      <c r="K4962" s="36" t="str">
        <f>IF(LEN('DETALLE DE CONEXIONES'!M4962)&lt;12,(RIGHT('DETALLE DE CONEXIONES'!M4962,5)),(RIGHT('DETALLE DE CONEXIONES'!M4962,6)))</f>
        <v/>
      </c>
      <c r="L4962" s="36">
        <f>IF(C4962="Saliente Local",(IFERROR((LIMPIA(J4962,1)),0)),0)</f>
        <v>0</v>
      </c>
      <c r="M4962" s="36">
        <f>IF(C4962="Saliente Nacional",(IFERROR((LIMPIA(J4962,1)),0)),0)</f>
        <v>0</v>
      </c>
      <c r="N4962" s="36">
        <f>IF(C4962="Saliente Internacional",(IFERROR((LIMPIA(J4962,1)),0)),0)</f>
        <v>0</v>
      </c>
      <c r="O4962" s="36">
        <f>IF(C4962="Saliente Local",(IFERROR((LIMPIA(K4962,1)),0)),0)</f>
        <v>0</v>
      </c>
      <c r="P4962" s="36">
        <f>IF(C4962="Saliente Nacional",(IFERROR((LIMPIA(K4962,1)),0)),0)</f>
        <v>0</v>
      </c>
      <c r="Q4962" s="36">
        <f>IF(C4962="Saliente Internacional",(IFERROR((LIMPIA(K4962,1)),0)),0)</f>
        <v>0</v>
      </c>
      <c r="R4962" s="36">
        <f t="shared" si="232"/>
        <v>0</v>
      </c>
      <c r="S4962" s="36">
        <f t="shared" si="233"/>
        <v>0</v>
      </c>
    </row>
    <row r="4963" spans="1:19" x14ac:dyDescent="0.25">
      <c r="A4963" s="101">
        <f>'DETALLE DE CONEXIONES'!P4963</f>
        <v>0</v>
      </c>
      <c r="B4963" s="36">
        <f>'DETALLE DE CONEXIONES'!I4963</f>
        <v>0</v>
      </c>
      <c r="C4963" s="36">
        <f>'DETALLE DE CONEXIONES'!BB4963</f>
        <v>0</v>
      </c>
      <c r="D4963" s="36">
        <f>'DETALLE DE CONEXIONES'!E4963</f>
        <v>0</v>
      </c>
      <c r="E4963" s="36">
        <f t="shared" si="231"/>
        <v>1</v>
      </c>
      <c r="F4963" s="36">
        <f>IFERROR(LIMPIA('DETALLE DE CONEXIONES'!N4963,1),0)</f>
        <v>0</v>
      </c>
      <c r="G4963" s="36" t="str">
        <f>LEFT('DETALLE DE CONEXIONES'!BE4963,3)</f>
        <v/>
      </c>
      <c r="H4963" s="36" t="str">
        <f>RIGHT('DETALLE DE CONEXIONES'!AK4963,2)</f>
        <v/>
      </c>
      <c r="I4963" s="36" t="str">
        <f>LEFT('DETALLE DE CONEXIONES'!AK4963,3)</f>
        <v/>
      </c>
      <c r="J4963" s="36" t="str">
        <f>LEFT('DETALLE DE CONEXIONES'!M4963,3)</f>
        <v/>
      </c>
      <c r="K4963" s="36" t="str">
        <f>IF(LEN('DETALLE DE CONEXIONES'!M4963)&lt;12,(RIGHT('DETALLE DE CONEXIONES'!M4963,5)),(RIGHT('DETALLE DE CONEXIONES'!M4963,6)))</f>
        <v/>
      </c>
      <c r="L4963" s="36">
        <f>IF(C4963="Saliente Local",(IFERROR((LIMPIA(J4963,1)),0)),0)</f>
        <v>0</v>
      </c>
      <c r="M4963" s="36">
        <f>IF(C4963="Saliente Nacional",(IFERROR((LIMPIA(J4963,1)),0)),0)</f>
        <v>0</v>
      </c>
      <c r="N4963" s="36">
        <f>IF(C4963="Saliente Internacional",(IFERROR((LIMPIA(J4963,1)),0)),0)</f>
        <v>0</v>
      </c>
      <c r="O4963" s="36">
        <f>IF(C4963="Saliente Local",(IFERROR((LIMPIA(K4963,1)),0)),0)</f>
        <v>0</v>
      </c>
      <c r="P4963" s="36">
        <f>IF(C4963="Saliente Nacional",(IFERROR((LIMPIA(K4963,1)),0)),0)</f>
        <v>0</v>
      </c>
      <c r="Q4963" s="36">
        <f>IF(C4963="Saliente Internacional",(IFERROR((LIMPIA(K4963,1)),0)),0)</f>
        <v>0</v>
      </c>
      <c r="R4963" s="36">
        <f t="shared" si="232"/>
        <v>0</v>
      </c>
      <c r="S4963" s="36">
        <f t="shared" si="233"/>
        <v>0</v>
      </c>
    </row>
    <row r="4964" spans="1:19" x14ac:dyDescent="0.25">
      <c r="A4964" s="101">
        <f>'DETALLE DE CONEXIONES'!P4964</f>
        <v>0</v>
      </c>
      <c r="B4964" s="36">
        <f>'DETALLE DE CONEXIONES'!I4964</f>
        <v>0</v>
      </c>
      <c r="C4964" s="36">
        <f>'DETALLE DE CONEXIONES'!BB4964</f>
        <v>0</v>
      </c>
      <c r="D4964" s="36">
        <f>'DETALLE DE CONEXIONES'!E4964</f>
        <v>0</v>
      </c>
      <c r="E4964" s="36">
        <f t="shared" si="231"/>
        <v>1</v>
      </c>
      <c r="F4964" s="36">
        <f>IFERROR(LIMPIA('DETALLE DE CONEXIONES'!N4964,1),0)</f>
        <v>0</v>
      </c>
      <c r="G4964" s="36" t="str">
        <f>LEFT('DETALLE DE CONEXIONES'!BE4964,3)</f>
        <v/>
      </c>
      <c r="H4964" s="36" t="str">
        <f>RIGHT('DETALLE DE CONEXIONES'!AK4964,2)</f>
        <v/>
      </c>
      <c r="I4964" s="36" t="str">
        <f>LEFT('DETALLE DE CONEXIONES'!AK4964,3)</f>
        <v/>
      </c>
      <c r="J4964" s="36" t="str">
        <f>LEFT('DETALLE DE CONEXIONES'!M4964,3)</f>
        <v/>
      </c>
      <c r="K4964" s="36" t="str">
        <f>IF(LEN('DETALLE DE CONEXIONES'!M4964)&lt;12,(RIGHT('DETALLE DE CONEXIONES'!M4964,5)),(RIGHT('DETALLE DE CONEXIONES'!M4964,6)))</f>
        <v/>
      </c>
      <c r="L4964" s="36">
        <f>IF(C4964="Saliente Local",(IFERROR((LIMPIA(J4964,1)),0)),0)</f>
        <v>0</v>
      </c>
      <c r="M4964" s="36">
        <f>IF(C4964="Saliente Nacional",(IFERROR((LIMPIA(J4964,1)),0)),0)</f>
        <v>0</v>
      </c>
      <c r="N4964" s="36">
        <f>IF(C4964="Saliente Internacional",(IFERROR((LIMPIA(J4964,1)),0)),0)</f>
        <v>0</v>
      </c>
      <c r="O4964" s="36">
        <f>IF(C4964="Saliente Local",(IFERROR((LIMPIA(K4964,1)),0)),0)</f>
        <v>0</v>
      </c>
      <c r="P4964" s="36">
        <f>IF(C4964="Saliente Nacional",(IFERROR((LIMPIA(K4964,1)),0)),0)</f>
        <v>0</v>
      </c>
      <c r="Q4964" s="36">
        <f>IF(C4964="Saliente Internacional",(IFERROR((LIMPIA(K4964,1)),0)),0)</f>
        <v>0</v>
      </c>
      <c r="R4964" s="36">
        <f t="shared" si="232"/>
        <v>0</v>
      </c>
      <c r="S4964" s="36">
        <f t="shared" si="233"/>
        <v>0</v>
      </c>
    </row>
    <row r="4965" spans="1:19" x14ac:dyDescent="0.25">
      <c r="A4965" s="101">
        <f>'DETALLE DE CONEXIONES'!P4965</f>
        <v>0</v>
      </c>
      <c r="B4965" s="36">
        <f>'DETALLE DE CONEXIONES'!I4965</f>
        <v>0</v>
      </c>
      <c r="C4965" s="36">
        <f>'DETALLE DE CONEXIONES'!BB4965</f>
        <v>0</v>
      </c>
      <c r="D4965" s="36">
        <f>'DETALLE DE CONEXIONES'!E4965</f>
        <v>0</v>
      </c>
      <c r="E4965" s="36">
        <f t="shared" si="231"/>
        <v>1</v>
      </c>
      <c r="F4965" s="36">
        <f>IFERROR(LIMPIA('DETALLE DE CONEXIONES'!N4965,1),0)</f>
        <v>0</v>
      </c>
      <c r="G4965" s="36" t="str">
        <f>LEFT('DETALLE DE CONEXIONES'!BE4965,3)</f>
        <v/>
      </c>
      <c r="H4965" s="36" t="str">
        <f>RIGHT('DETALLE DE CONEXIONES'!AK4965,2)</f>
        <v/>
      </c>
      <c r="I4965" s="36" t="str">
        <f>LEFT('DETALLE DE CONEXIONES'!AK4965,3)</f>
        <v/>
      </c>
      <c r="J4965" s="36" t="str">
        <f>LEFT('DETALLE DE CONEXIONES'!M4965,3)</f>
        <v/>
      </c>
      <c r="K4965" s="36" t="str">
        <f>IF(LEN('DETALLE DE CONEXIONES'!M4965)&lt;12,(RIGHT('DETALLE DE CONEXIONES'!M4965,5)),(RIGHT('DETALLE DE CONEXIONES'!M4965,6)))</f>
        <v/>
      </c>
      <c r="L4965" s="36">
        <f>IF(C4965="Saliente Local",(IFERROR((LIMPIA(J4965,1)),0)),0)</f>
        <v>0</v>
      </c>
      <c r="M4965" s="36">
        <f>IF(C4965="Saliente Nacional",(IFERROR((LIMPIA(J4965,1)),0)),0)</f>
        <v>0</v>
      </c>
      <c r="N4965" s="36">
        <f>IF(C4965="Saliente Internacional",(IFERROR((LIMPIA(J4965,1)),0)),0)</f>
        <v>0</v>
      </c>
      <c r="O4965" s="36">
        <f>IF(C4965="Saliente Local",(IFERROR((LIMPIA(K4965,1)),0)),0)</f>
        <v>0</v>
      </c>
      <c r="P4965" s="36">
        <f>IF(C4965="Saliente Nacional",(IFERROR((LIMPIA(K4965,1)),0)),0)</f>
        <v>0</v>
      </c>
      <c r="Q4965" s="36">
        <f>IF(C4965="Saliente Internacional",(IFERROR((LIMPIA(K4965,1)),0)),0)</f>
        <v>0</v>
      </c>
      <c r="R4965" s="36">
        <f t="shared" si="232"/>
        <v>0</v>
      </c>
      <c r="S4965" s="36">
        <f t="shared" si="233"/>
        <v>0</v>
      </c>
    </row>
    <row r="4966" spans="1:19" x14ac:dyDescent="0.25">
      <c r="A4966" s="101">
        <f>'DETALLE DE CONEXIONES'!P4966</f>
        <v>0</v>
      </c>
      <c r="B4966" s="36">
        <f>'DETALLE DE CONEXIONES'!I4966</f>
        <v>0</v>
      </c>
      <c r="C4966" s="36">
        <f>'DETALLE DE CONEXIONES'!BB4966</f>
        <v>0</v>
      </c>
      <c r="D4966" s="36">
        <f>'DETALLE DE CONEXIONES'!E4966</f>
        <v>0</v>
      </c>
      <c r="E4966" s="36">
        <f t="shared" si="231"/>
        <v>1</v>
      </c>
      <c r="F4966" s="36">
        <f>IFERROR(LIMPIA('DETALLE DE CONEXIONES'!N4966,1),0)</f>
        <v>0</v>
      </c>
      <c r="G4966" s="36" t="str">
        <f>LEFT('DETALLE DE CONEXIONES'!BE4966,3)</f>
        <v/>
      </c>
      <c r="H4966" s="36" t="str">
        <f>RIGHT('DETALLE DE CONEXIONES'!AK4966,2)</f>
        <v/>
      </c>
      <c r="I4966" s="36" t="str">
        <f>LEFT('DETALLE DE CONEXIONES'!AK4966,3)</f>
        <v/>
      </c>
      <c r="J4966" s="36" t="str">
        <f>LEFT('DETALLE DE CONEXIONES'!M4966,3)</f>
        <v/>
      </c>
      <c r="K4966" s="36" t="str">
        <f>IF(LEN('DETALLE DE CONEXIONES'!M4966)&lt;12,(RIGHT('DETALLE DE CONEXIONES'!M4966,5)),(RIGHT('DETALLE DE CONEXIONES'!M4966,6)))</f>
        <v/>
      </c>
      <c r="L4966" s="36">
        <f>IF(C4966="Saliente Local",(IFERROR((LIMPIA(J4966,1)),0)),0)</f>
        <v>0</v>
      </c>
      <c r="M4966" s="36">
        <f>IF(C4966="Saliente Nacional",(IFERROR((LIMPIA(J4966,1)),0)),0)</f>
        <v>0</v>
      </c>
      <c r="N4966" s="36">
        <f>IF(C4966="Saliente Internacional",(IFERROR((LIMPIA(J4966,1)),0)),0)</f>
        <v>0</v>
      </c>
      <c r="O4966" s="36">
        <f>IF(C4966="Saliente Local",(IFERROR((LIMPIA(K4966,1)),0)),0)</f>
        <v>0</v>
      </c>
      <c r="P4966" s="36">
        <f>IF(C4966="Saliente Nacional",(IFERROR((LIMPIA(K4966,1)),0)),0)</f>
        <v>0</v>
      </c>
      <c r="Q4966" s="36">
        <f>IF(C4966="Saliente Internacional",(IFERROR((LIMPIA(K4966,1)),0)),0)</f>
        <v>0</v>
      </c>
      <c r="R4966" s="36">
        <f t="shared" si="232"/>
        <v>0</v>
      </c>
      <c r="S4966" s="36">
        <f t="shared" si="233"/>
        <v>0</v>
      </c>
    </row>
    <row r="4967" spans="1:19" x14ac:dyDescent="0.25">
      <c r="A4967" s="101">
        <f>'DETALLE DE CONEXIONES'!P4967</f>
        <v>0</v>
      </c>
      <c r="B4967" s="36">
        <f>'DETALLE DE CONEXIONES'!I4967</f>
        <v>0</v>
      </c>
      <c r="C4967" s="36">
        <f>'DETALLE DE CONEXIONES'!BB4967</f>
        <v>0</v>
      </c>
      <c r="D4967" s="36">
        <f>'DETALLE DE CONEXIONES'!E4967</f>
        <v>0</v>
      </c>
      <c r="E4967" s="36">
        <f t="shared" si="231"/>
        <v>1</v>
      </c>
      <c r="F4967" s="36">
        <f>IFERROR(LIMPIA('DETALLE DE CONEXIONES'!N4967,1),0)</f>
        <v>0</v>
      </c>
      <c r="G4967" s="36" t="str">
        <f>LEFT('DETALLE DE CONEXIONES'!BE4967,3)</f>
        <v/>
      </c>
      <c r="H4967" s="36" t="str">
        <f>RIGHT('DETALLE DE CONEXIONES'!AK4967,2)</f>
        <v/>
      </c>
      <c r="I4967" s="36" t="str">
        <f>LEFT('DETALLE DE CONEXIONES'!AK4967,3)</f>
        <v/>
      </c>
      <c r="J4967" s="36" t="str">
        <f>LEFT('DETALLE DE CONEXIONES'!M4967,3)</f>
        <v/>
      </c>
      <c r="K4967" s="36" t="str">
        <f>IF(LEN('DETALLE DE CONEXIONES'!M4967)&lt;12,(RIGHT('DETALLE DE CONEXIONES'!M4967,5)),(RIGHT('DETALLE DE CONEXIONES'!M4967,6)))</f>
        <v/>
      </c>
      <c r="L4967" s="36">
        <f>IF(C4967="Saliente Local",(IFERROR((LIMPIA(J4967,1)),0)),0)</f>
        <v>0</v>
      </c>
      <c r="M4967" s="36">
        <f>IF(C4967="Saliente Nacional",(IFERROR((LIMPIA(J4967,1)),0)),0)</f>
        <v>0</v>
      </c>
      <c r="N4967" s="36">
        <f>IF(C4967="Saliente Internacional",(IFERROR((LIMPIA(J4967,1)),0)),0)</f>
        <v>0</v>
      </c>
      <c r="O4967" s="36">
        <f>IF(C4967="Saliente Local",(IFERROR((LIMPIA(K4967,1)),0)),0)</f>
        <v>0</v>
      </c>
      <c r="P4967" s="36">
        <f>IF(C4967="Saliente Nacional",(IFERROR((LIMPIA(K4967,1)),0)),0)</f>
        <v>0</v>
      </c>
      <c r="Q4967" s="36">
        <f>IF(C4967="Saliente Internacional",(IFERROR((LIMPIA(K4967,1)),0)),0)</f>
        <v>0</v>
      </c>
      <c r="R4967" s="36">
        <f t="shared" si="232"/>
        <v>0</v>
      </c>
      <c r="S4967" s="36">
        <f t="shared" si="233"/>
        <v>0</v>
      </c>
    </row>
    <row r="4968" spans="1:19" x14ac:dyDescent="0.25">
      <c r="A4968" s="101">
        <f>'DETALLE DE CONEXIONES'!P4968</f>
        <v>0</v>
      </c>
      <c r="B4968" s="36">
        <f>'DETALLE DE CONEXIONES'!I4968</f>
        <v>0</v>
      </c>
      <c r="C4968" s="36">
        <f>'DETALLE DE CONEXIONES'!BB4968</f>
        <v>0</v>
      </c>
      <c r="D4968" s="36">
        <f>'DETALLE DE CONEXIONES'!E4968</f>
        <v>0</v>
      </c>
      <c r="E4968" s="36">
        <f t="shared" si="231"/>
        <v>1</v>
      </c>
      <c r="F4968" s="36">
        <f>IFERROR(LIMPIA('DETALLE DE CONEXIONES'!N4968,1),0)</f>
        <v>0</v>
      </c>
      <c r="G4968" s="36" t="str">
        <f>LEFT('DETALLE DE CONEXIONES'!BE4968,3)</f>
        <v/>
      </c>
      <c r="H4968" s="36" t="str">
        <f>RIGHT('DETALLE DE CONEXIONES'!AK4968,2)</f>
        <v/>
      </c>
      <c r="I4968" s="36" t="str">
        <f>LEFT('DETALLE DE CONEXIONES'!AK4968,3)</f>
        <v/>
      </c>
      <c r="J4968" s="36" t="str">
        <f>LEFT('DETALLE DE CONEXIONES'!M4968,3)</f>
        <v/>
      </c>
      <c r="K4968" s="36" t="str">
        <f>IF(LEN('DETALLE DE CONEXIONES'!M4968)&lt;12,(RIGHT('DETALLE DE CONEXIONES'!M4968,5)),(RIGHT('DETALLE DE CONEXIONES'!M4968,6)))</f>
        <v/>
      </c>
      <c r="L4968" s="36">
        <f>IF(C4968="Saliente Local",(IFERROR((LIMPIA(J4968,1)),0)),0)</f>
        <v>0</v>
      </c>
      <c r="M4968" s="36">
        <f>IF(C4968="Saliente Nacional",(IFERROR((LIMPIA(J4968,1)),0)),0)</f>
        <v>0</v>
      </c>
      <c r="N4968" s="36">
        <f>IF(C4968="Saliente Internacional",(IFERROR((LIMPIA(J4968,1)),0)),0)</f>
        <v>0</v>
      </c>
      <c r="O4968" s="36">
        <f>IF(C4968="Saliente Local",(IFERROR((LIMPIA(K4968,1)),0)),0)</f>
        <v>0</v>
      </c>
      <c r="P4968" s="36">
        <f>IF(C4968="Saliente Nacional",(IFERROR((LIMPIA(K4968,1)),0)),0)</f>
        <v>0</v>
      </c>
      <c r="Q4968" s="36">
        <f>IF(C4968="Saliente Internacional",(IFERROR((LIMPIA(K4968,1)),0)),0)</f>
        <v>0</v>
      </c>
      <c r="R4968" s="36">
        <f t="shared" si="232"/>
        <v>0</v>
      </c>
      <c r="S4968" s="36">
        <f t="shared" si="233"/>
        <v>0</v>
      </c>
    </row>
    <row r="4969" spans="1:19" x14ac:dyDescent="0.25">
      <c r="A4969" s="101">
        <f>'DETALLE DE CONEXIONES'!P4969</f>
        <v>0</v>
      </c>
      <c r="B4969" s="36">
        <f>'DETALLE DE CONEXIONES'!I4969</f>
        <v>0</v>
      </c>
      <c r="C4969" s="36">
        <f>'DETALLE DE CONEXIONES'!BB4969</f>
        <v>0</v>
      </c>
      <c r="D4969" s="36">
        <f>'DETALLE DE CONEXIONES'!E4969</f>
        <v>0</v>
      </c>
      <c r="E4969" s="36">
        <f t="shared" si="231"/>
        <v>1</v>
      </c>
      <c r="F4969" s="36">
        <f>IFERROR(LIMPIA('DETALLE DE CONEXIONES'!N4969,1),0)</f>
        <v>0</v>
      </c>
      <c r="G4969" s="36" t="str">
        <f>LEFT('DETALLE DE CONEXIONES'!BE4969,3)</f>
        <v/>
      </c>
      <c r="H4969" s="36" t="str">
        <f>RIGHT('DETALLE DE CONEXIONES'!AK4969,2)</f>
        <v/>
      </c>
      <c r="I4969" s="36" t="str">
        <f>LEFT('DETALLE DE CONEXIONES'!AK4969,3)</f>
        <v/>
      </c>
      <c r="J4969" s="36" t="str">
        <f>LEFT('DETALLE DE CONEXIONES'!M4969,3)</f>
        <v/>
      </c>
      <c r="K4969" s="36" t="str">
        <f>IF(LEN('DETALLE DE CONEXIONES'!M4969)&lt;12,(RIGHT('DETALLE DE CONEXIONES'!M4969,5)),(RIGHT('DETALLE DE CONEXIONES'!M4969,6)))</f>
        <v/>
      </c>
      <c r="L4969" s="36">
        <f>IF(C4969="Saliente Local",(IFERROR((LIMPIA(J4969,1)),0)),0)</f>
        <v>0</v>
      </c>
      <c r="M4969" s="36">
        <f>IF(C4969="Saliente Nacional",(IFERROR((LIMPIA(J4969,1)),0)),0)</f>
        <v>0</v>
      </c>
      <c r="N4969" s="36">
        <f>IF(C4969="Saliente Internacional",(IFERROR((LIMPIA(J4969,1)),0)),0)</f>
        <v>0</v>
      </c>
      <c r="O4969" s="36">
        <f>IF(C4969="Saliente Local",(IFERROR((LIMPIA(K4969,1)),0)),0)</f>
        <v>0</v>
      </c>
      <c r="P4969" s="36">
        <f>IF(C4969="Saliente Nacional",(IFERROR((LIMPIA(K4969,1)),0)),0)</f>
        <v>0</v>
      </c>
      <c r="Q4969" s="36">
        <f>IF(C4969="Saliente Internacional",(IFERROR((LIMPIA(K4969,1)),0)),0)</f>
        <v>0</v>
      </c>
      <c r="R4969" s="36">
        <f t="shared" si="232"/>
        <v>0</v>
      </c>
      <c r="S4969" s="36">
        <f t="shared" si="233"/>
        <v>0</v>
      </c>
    </row>
    <row r="4970" spans="1:19" x14ac:dyDescent="0.25">
      <c r="A4970" s="101">
        <f>'DETALLE DE CONEXIONES'!P4970</f>
        <v>0</v>
      </c>
      <c r="B4970" s="36">
        <f>'DETALLE DE CONEXIONES'!I4970</f>
        <v>0</v>
      </c>
      <c r="C4970" s="36">
        <f>'DETALLE DE CONEXIONES'!BB4970</f>
        <v>0</v>
      </c>
      <c r="D4970" s="36">
        <f>'DETALLE DE CONEXIONES'!E4970</f>
        <v>0</v>
      </c>
      <c r="E4970" s="36">
        <f t="shared" si="231"/>
        <v>1</v>
      </c>
      <c r="F4970" s="36">
        <f>IFERROR(LIMPIA('DETALLE DE CONEXIONES'!N4970,1),0)</f>
        <v>0</v>
      </c>
      <c r="G4970" s="36" t="str">
        <f>LEFT('DETALLE DE CONEXIONES'!BE4970,3)</f>
        <v/>
      </c>
      <c r="H4970" s="36" t="str">
        <f>RIGHT('DETALLE DE CONEXIONES'!AK4970,2)</f>
        <v/>
      </c>
      <c r="I4970" s="36" t="str">
        <f>LEFT('DETALLE DE CONEXIONES'!AK4970,3)</f>
        <v/>
      </c>
      <c r="J4970" s="36" t="str">
        <f>LEFT('DETALLE DE CONEXIONES'!M4970,3)</f>
        <v/>
      </c>
      <c r="K4970" s="36" t="str">
        <f>IF(LEN('DETALLE DE CONEXIONES'!M4970)&lt;12,(RIGHT('DETALLE DE CONEXIONES'!M4970,5)),(RIGHT('DETALLE DE CONEXIONES'!M4970,6)))</f>
        <v/>
      </c>
      <c r="L4970" s="36">
        <f>IF(C4970="Saliente Local",(IFERROR((LIMPIA(J4970,1)),0)),0)</f>
        <v>0</v>
      </c>
      <c r="M4970" s="36">
        <f>IF(C4970="Saliente Nacional",(IFERROR((LIMPIA(J4970,1)),0)),0)</f>
        <v>0</v>
      </c>
      <c r="N4970" s="36">
        <f>IF(C4970="Saliente Internacional",(IFERROR((LIMPIA(J4970,1)),0)),0)</f>
        <v>0</v>
      </c>
      <c r="O4970" s="36">
        <f>IF(C4970="Saliente Local",(IFERROR((LIMPIA(K4970,1)),0)),0)</f>
        <v>0</v>
      </c>
      <c r="P4970" s="36">
        <f>IF(C4970="Saliente Nacional",(IFERROR((LIMPIA(K4970,1)),0)),0)</f>
        <v>0</v>
      </c>
      <c r="Q4970" s="36">
        <f>IF(C4970="Saliente Internacional",(IFERROR((LIMPIA(K4970,1)),0)),0)</f>
        <v>0</v>
      </c>
      <c r="R4970" s="36">
        <f t="shared" si="232"/>
        <v>0</v>
      </c>
      <c r="S4970" s="36">
        <f t="shared" si="233"/>
        <v>0</v>
      </c>
    </row>
    <row r="4971" spans="1:19" x14ac:dyDescent="0.25">
      <c r="A4971" s="101">
        <f>'DETALLE DE CONEXIONES'!P4971</f>
        <v>0</v>
      </c>
      <c r="B4971" s="36">
        <f>'DETALLE DE CONEXIONES'!I4971</f>
        <v>0</v>
      </c>
      <c r="C4971" s="36">
        <f>'DETALLE DE CONEXIONES'!BB4971</f>
        <v>0</v>
      </c>
      <c r="D4971" s="36">
        <f>'DETALLE DE CONEXIONES'!E4971</f>
        <v>0</v>
      </c>
      <c r="E4971" s="36">
        <f t="shared" si="231"/>
        <v>1</v>
      </c>
      <c r="F4971" s="36">
        <f>IFERROR(LIMPIA('DETALLE DE CONEXIONES'!N4971,1),0)</f>
        <v>0</v>
      </c>
      <c r="G4971" s="36" t="str">
        <f>LEFT('DETALLE DE CONEXIONES'!BE4971,3)</f>
        <v/>
      </c>
      <c r="H4971" s="36" t="str">
        <f>RIGHT('DETALLE DE CONEXIONES'!AK4971,2)</f>
        <v/>
      </c>
      <c r="I4971" s="36" t="str">
        <f>LEFT('DETALLE DE CONEXIONES'!AK4971,3)</f>
        <v/>
      </c>
      <c r="J4971" s="36" t="str">
        <f>LEFT('DETALLE DE CONEXIONES'!M4971,3)</f>
        <v/>
      </c>
      <c r="K4971" s="36" t="str">
        <f>IF(LEN('DETALLE DE CONEXIONES'!M4971)&lt;12,(RIGHT('DETALLE DE CONEXIONES'!M4971,5)),(RIGHT('DETALLE DE CONEXIONES'!M4971,6)))</f>
        <v/>
      </c>
      <c r="L4971" s="36">
        <f>IF(C4971="Saliente Local",(IFERROR((LIMPIA(J4971,1)),0)),0)</f>
        <v>0</v>
      </c>
      <c r="M4971" s="36">
        <f>IF(C4971="Saliente Nacional",(IFERROR((LIMPIA(J4971,1)),0)),0)</f>
        <v>0</v>
      </c>
      <c r="N4971" s="36">
        <f>IF(C4971="Saliente Internacional",(IFERROR((LIMPIA(J4971,1)),0)),0)</f>
        <v>0</v>
      </c>
      <c r="O4971" s="36">
        <f>IF(C4971="Saliente Local",(IFERROR((LIMPIA(K4971,1)),0)),0)</f>
        <v>0</v>
      </c>
      <c r="P4971" s="36">
        <f>IF(C4971="Saliente Nacional",(IFERROR((LIMPIA(K4971,1)),0)),0)</f>
        <v>0</v>
      </c>
      <c r="Q4971" s="36">
        <f>IF(C4971="Saliente Internacional",(IFERROR((LIMPIA(K4971,1)),0)),0)</f>
        <v>0</v>
      </c>
      <c r="R4971" s="36">
        <f t="shared" si="232"/>
        <v>0</v>
      </c>
      <c r="S4971" s="36">
        <f t="shared" si="233"/>
        <v>0</v>
      </c>
    </row>
    <row r="4972" spans="1:19" x14ac:dyDescent="0.25">
      <c r="A4972" s="101">
        <f>'DETALLE DE CONEXIONES'!P4972</f>
        <v>0</v>
      </c>
      <c r="B4972" s="36">
        <f>'DETALLE DE CONEXIONES'!I4972</f>
        <v>0</v>
      </c>
      <c r="C4972" s="36">
        <f>'DETALLE DE CONEXIONES'!BB4972</f>
        <v>0</v>
      </c>
      <c r="D4972" s="36">
        <f>'DETALLE DE CONEXIONES'!E4972</f>
        <v>0</v>
      </c>
      <c r="E4972" s="36">
        <f t="shared" si="231"/>
        <v>1</v>
      </c>
      <c r="F4972" s="36">
        <f>IFERROR(LIMPIA('DETALLE DE CONEXIONES'!N4972,1),0)</f>
        <v>0</v>
      </c>
      <c r="G4972" s="36" t="str">
        <f>LEFT('DETALLE DE CONEXIONES'!BE4972,3)</f>
        <v/>
      </c>
      <c r="H4972" s="36" t="str">
        <f>RIGHT('DETALLE DE CONEXIONES'!AK4972,2)</f>
        <v/>
      </c>
      <c r="I4972" s="36" t="str">
        <f>LEFT('DETALLE DE CONEXIONES'!AK4972,3)</f>
        <v/>
      </c>
      <c r="J4972" s="36" t="str">
        <f>LEFT('DETALLE DE CONEXIONES'!M4972,3)</f>
        <v/>
      </c>
      <c r="K4972" s="36" t="str">
        <f>IF(LEN('DETALLE DE CONEXIONES'!M4972)&lt;12,(RIGHT('DETALLE DE CONEXIONES'!M4972,5)),(RIGHT('DETALLE DE CONEXIONES'!M4972,6)))</f>
        <v/>
      </c>
      <c r="L4972" s="36">
        <f>IF(C4972="Saliente Local",(IFERROR((LIMPIA(J4972,1)),0)),0)</f>
        <v>0</v>
      </c>
      <c r="M4972" s="36">
        <f>IF(C4972="Saliente Nacional",(IFERROR((LIMPIA(J4972,1)),0)),0)</f>
        <v>0</v>
      </c>
      <c r="N4972" s="36">
        <f>IF(C4972="Saliente Internacional",(IFERROR((LIMPIA(J4972,1)),0)),0)</f>
        <v>0</v>
      </c>
      <c r="O4972" s="36">
        <f>IF(C4972="Saliente Local",(IFERROR((LIMPIA(K4972,1)),0)),0)</f>
        <v>0</v>
      </c>
      <c r="P4972" s="36">
        <f>IF(C4972="Saliente Nacional",(IFERROR((LIMPIA(K4972,1)),0)),0)</f>
        <v>0</v>
      </c>
      <c r="Q4972" s="36">
        <f>IF(C4972="Saliente Internacional",(IFERROR((LIMPIA(K4972,1)),0)),0)</f>
        <v>0</v>
      </c>
      <c r="R4972" s="36">
        <f t="shared" si="232"/>
        <v>0</v>
      </c>
      <c r="S4972" s="36">
        <f t="shared" si="233"/>
        <v>0</v>
      </c>
    </row>
    <row r="4973" spans="1:19" x14ac:dyDescent="0.25">
      <c r="A4973" s="101">
        <f>'DETALLE DE CONEXIONES'!P4973</f>
        <v>0</v>
      </c>
      <c r="B4973" s="36">
        <f>'DETALLE DE CONEXIONES'!I4973</f>
        <v>0</v>
      </c>
      <c r="C4973" s="36">
        <f>'DETALLE DE CONEXIONES'!BB4973</f>
        <v>0</v>
      </c>
      <c r="D4973" s="36">
        <f>'DETALLE DE CONEXIONES'!E4973</f>
        <v>0</v>
      </c>
      <c r="E4973" s="36">
        <f t="shared" si="231"/>
        <v>1</v>
      </c>
      <c r="F4973" s="36">
        <f>IFERROR(LIMPIA('DETALLE DE CONEXIONES'!N4973,1),0)</f>
        <v>0</v>
      </c>
      <c r="G4973" s="36" t="str">
        <f>LEFT('DETALLE DE CONEXIONES'!BE4973,3)</f>
        <v/>
      </c>
      <c r="H4973" s="36" t="str">
        <f>RIGHT('DETALLE DE CONEXIONES'!AK4973,2)</f>
        <v/>
      </c>
      <c r="I4973" s="36" t="str">
        <f>LEFT('DETALLE DE CONEXIONES'!AK4973,3)</f>
        <v/>
      </c>
      <c r="J4973" s="36" t="str">
        <f>LEFT('DETALLE DE CONEXIONES'!M4973,3)</f>
        <v/>
      </c>
      <c r="K4973" s="36" t="str">
        <f>IF(LEN('DETALLE DE CONEXIONES'!M4973)&lt;12,(RIGHT('DETALLE DE CONEXIONES'!M4973,5)),(RIGHT('DETALLE DE CONEXIONES'!M4973,6)))</f>
        <v/>
      </c>
      <c r="L4973" s="36">
        <f>IF(C4973="Saliente Local",(IFERROR((LIMPIA(J4973,1)),0)),0)</f>
        <v>0</v>
      </c>
      <c r="M4973" s="36">
        <f>IF(C4973="Saliente Nacional",(IFERROR((LIMPIA(J4973,1)),0)),0)</f>
        <v>0</v>
      </c>
      <c r="N4973" s="36">
        <f>IF(C4973="Saliente Internacional",(IFERROR((LIMPIA(J4973,1)),0)),0)</f>
        <v>0</v>
      </c>
      <c r="O4973" s="36">
        <f>IF(C4973="Saliente Local",(IFERROR((LIMPIA(K4973,1)),0)),0)</f>
        <v>0</v>
      </c>
      <c r="P4973" s="36">
        <f>IF(C4973="Saliente Nacional",(IFERROR((LIMPIA(K4973,1)),0)),0)</f>
        <v>0</v>
      </c>
      <c r="Q4973" s="36">
        <f>IF(C4973="Saliente Internacional",(IFERROR((LIMPIA(K4973,1)),0)),0)</f>
        <v>0</v>
      </c>
      <c r="R4973" s="36">
        <f t="shared" si="232"/>
        <v>0</v>
      </c>
      <c r="S4973" s="36">
        <f t="shared" si="233"/>
        <v>0</v>
      </c>
    </row>
    <row r="4974" spans="1:19" x14ac:dyDescent="0.25">
      <c r="A4974" s="101">
        <f>'DETALLE DE CONEXIONES'!P4974</f>
        <v>0</v>
      </c>
      <c r="B4974" s="36">
        <f>'DETALLE DE CONEXIONES'!I4974</f>
        <v>0</v>
      </c>
      <c r="C4974" s="36">
        <f>'DETALLE DE CONEXIONES'!BB4974</f>
        <v>0</v>
      </c>
      <c r="D4974" s="36">
        <f>'DETALLE DE CONEXIONES'!E4974</f>
        <v>0</v>
      </c>
      <c r="E4974" s="36">
        <f t="shared" si="231"/>
        <v>1</v>
      </c>
      <c r="F4974" s="36">
        <f>IFERROR(LIMPIA('DETALLE DE CONEXIONES'!N4974,1),0)</f>
        <v>0</v>
      </c>
      <c r="G4974" s="36" t="str">
        <f>LEFT('DETALLE DE CONEXIONES'!BE4974,3)</f>
        <v/>
      </c>
      <c r="H4974" s="36" t="str">
        <f>RIGHT('DETALLE DE CONEXIONES'!AK4974,2)</f>
        <v/>
      </c>
      <c r="I4974" s="36" t="str">
        <f>LEFT('DETALLE DE CONEXIONES'!AK4974,3)</f>
        <v/>
      </c>
      <c r="J4974" s="36" t="str">
        <f>LEFT('DETALLE DE CONEXIONES'!M4974,3)</f>
        <v/>
      </c>
      <c r="K4974" s="36" t="str">
        <f>IF(LEN('DETALLE DE CONEXIONES'!M4974)&lt;12,(RIGHT('DETALLE DE CONEXIONES'!M4974,5)),(RIGHT('DETALLE DE CONEXIONES'!M4974,6)))</f>
        <v/>
      </c>
      <c r="L4974" s="36">
        <f>IF(C4974="Saliente Local",(IFERROR((LIMPIA(J4974,1)),0)),0)</f>
        <v>0</v>
      </c>
      <c r="M4974" s="36">
        <f>IF(C4974="Saliente Nacional",(IFERROR((LIMPIA(J4974,1)),0)),0)</f>
        <v>0</v>
      </c>
      <c r="N4974" s="36">
        <f>IF(C4974="Saliente Internacional",(IFERROR((LIMPIA(J4974,1)),0)),0)</f>
        <v>0</v>
      </c>
      <c r="O4974" s="36">
        <f>IF(C4974="Saliente Local",(IFERROR((LIMPIA(K4974,1)),0)),0)</f>
        <v>0</v>
      </c>
      <c r="P4974" s="36">
        <f>IF(C4974="Saliente Nacional",(IFERROR((LIMPIA(K4974,1)),0)),0)</f>
        <v>0</v>
      </c>
      <c r="Q4974" s="36">
        <f>IF(C4974="Saliente Internacional",(IFERROR((LIMPIA(K4974,1)),0)),0)</f>
        <v>0</v>
      </c>
      <c r="R4974" s="36">
        <f t="shared" si="232"/>
        <v>0</v>
      </c>
      <c r="S4974" s="36">
        <f t="shared" si="233"/>
        <v>0</v>
      </c>
    </row>
    <row r="4975" spans="1:19" x14ac:dyDescent="0.25">
      <c r="A4975" s="101">
        <f>'DETALLE DE CONEXIONES'!P4975</f>
        <v>0</v>
      </c>
      <c r="B4975" s="36">
        <f>'DETALLE DE CONEXIONES'!I4975</f>
        <v>0</v>
      </c>
      <c r="C4975" s="36">
        <f>'DETALLE DE CONEXIONES'!BB4975</f>
        <v>0</v>
      </c>
      <c r="D4975" s="36">
        <f>'DETALLE DE CONEXIONES'!E4975</f>
        <v>0</v>
      </c>
      <c r="E4975" s="36">
        <f t="shared" si="231"/>
        <v>1</v>
      </c>
      <c r="F4975" s="36">
        <f>IFERROR(LIMPIA('DETALLE DE CONEXIONES'!N4975,1),0)</f>
        <v>0</v>
      </c>
      <c r="G4975" s="36" t="str">
        <f>LEFT('DETALLE DE CONEXIONES'!BE4975,3)</f>
        <v/>
      </c>
      <c r="H4975" s="36" t="str">
        <f>RIGHT('DETALLE DE CONEXIONES'!AK4975,2)</f>
        <v/>
      </c>
      <c r="I4975" s="36" t="str">
        <f>LEFT('DETALLE DE CONEXIONES'!AK4975,3)</f>
        <v/>
      </c>
      <c r="J4975" s="36" t="str">
        <f>LEFT('DETALLE DE CONEXIONES'!M4975,3)</f>
        <v/>
      </c>
      <c r="K4975" s="36" t="str">
        <f>IF(LEN('DETALLE DE CONEXIONES'!M4975)&lt;12,(RIGHT('DETALLE DE CONEXIONES'!M4975,5)),(RIGHT('DETALLE DE CONEXIONES'!M4975,6)))</f>
        <v/>
      </c>
      <c r="L4975" s="36">
        <f>IF(C4975="Saliente Local",(IFERROR((LIMPIA(J4975,1)),0)),0)</f>
        <v>0</v>
      </c>
      <c r="M4975" s="36">
        <f>IF(C4975="Saliente Nacional",(IFERROR((LIMPIA(J4975,1)),0)),0)</f>
        <v>0</v>
      </c>
      <c r="N4975" s="36">
        <f>IF(C4975="Saliente Internacional",(IFERROR((LIMPIA(J4975,1)),0)),0)</f>
        <v>0</v>
      </c>
      <c r="O4975" s="36">
        <f>IF(C4975="Saliente Local",(IFERROR((LIMPIA(K4975,1)),0)),0)</f>
        <v>0</v>
      </c>
      <c r="P4975" s="36">
        <f>IF(C4975="Saliente Nacional",(IFERROR((LIMPIA(K4975,1)),0)),0)</f>
        <v>0</v>
      </c>
      <c r="Q4975" s="36">
        <f>IF(C4975="Saliente Internacional",(IFERROR((LIMPIA(K4975,1)),0)),0)</f>
        <v>0</v>
      </c>
      <c r="R4975" s="36">
        <f t="shared" si="232"/>
        <v>0</v>
      </c>
      <c r="S4975" s="36">
        <f t="shared" si="233"/>
        <v>0</v>
      </c>
    </row>
    <row r="4976" spans="1:19" x14ac:dyDescent="0.25">
      <c r="A4976" s="101">
        <f>'DETALLE DE CONEXIONES'!P4976</f>
        <v>0</v>
      </c>
      <c r="B4976" s="36">
        <f>'DETALLE DE CONEXIONES'!I4976</f>
        <v>0</v>
      </c>
      <c r="C4976" s="36">
        <f>'DETALLE DE CONEXIONES'!BB4976</f>
        <v>0</v>
      </c>
      <c r="D4976" s="36">
        <f>'DETALLE DE CONEXIONES'!E4976</f>
        <v>0</v>
      </c>
      <c r="E4976" s="36">
        <f t="shared" si="231"/>
        <v>1</v>
      </c>
      <c r="F4976" s="36">
        <f>IFERROR(LIMPIA('DETALLE DE CONEXIONES'!N4976,1),0)</f>
        <v>0</v>
      </c>
      <c r="G4976" s="36" t="str">
        <f>LEFT('DETALLE DE CONEXIONES'!BE4976,3)</f>
        <v/>
      </c>
      <c r="H4976" s="36" t="str">
        <f>RIGHT('DETALLE DE CONEXIONES'!AK4976,2)</f>
        <v/>
      </c>
      <c r="I4976" s="36" t="str">
        <f>LEFT('DETALLE DE CONEXIONES'!AK4976,3)</f>
        <v/>
      </c>
      <c r="J4976" s="36" t="str">
        <f>LEFT('DETALLE DE CONEXIONES'!M4976,3)</f>
        <v/>
      </c>
      <c r="K4976" s="36" t="str">
        <f>IF(LEN('DETALLE DE CONEXIONES'!M4976)&lt;12,(RIGHT('DETALLE DE CONEXIONES'!M4976,5)),(RIGHT('DETALLE DE CONEXIONES'!M4976,6)))</f>
        <v/>
      </c>
      <c r="L4976" s="36">
        <f>IF(C4976="Saliente Local",(IFERROR((LIMPIA(J4976,1)),0)),0)</f>
        <v>0</v>
      </c>
      <c r="M4976" s="36">
        <f>IF(C4976="Saliente Nacional",(IFERROR((LIMPIA(J4976,1)),0)),0)</f>
        <v>0</v>
      </c>
      <c r="N4976" s="36">
        <f>IF(C4976="Saliente Internacional",(IFERROR((LIMPIA(J4976,1)),0)),0)</f>
        <v>0</v>
      </c>
      <c r="O4976" s="36">
        <f>IF(C4976="Saliente Local",(IFERROR((LIMPIA(K4976,1)),0)),0)</f>
        <v>0</v>
      </c>
      <c r="P4976" s="36">
        <f>IF(C4976="Saliente Nacional",(IFERROR((LIMPIA(K4976,1)),0)),0)</f>
        <v>0</v>
      </c>
      <c r="Q4976" s="36">
        <f>IF(C4976="Saliente Internacional",(IFERROR((LIMPIA(K4976,1)),0)),0)</f>
        <v>0</v>
      </c>
      <c r="R4976" s="36">
        <f t="shared" si="232"/>
        <v>0</v>
      </c>
      <c r="S4976" s="36">
        <f t="shared" si="233"/>
        <v>0</v>
      </c>
    </row>
    <row r="4977" spans="1:19" x14ac:dyDescent="0.25">
      <c r="A4977" s="101">
        <f>'DETALLE DE CONEXIONES'!P4977</f>
        <v>0</v>
      </c>
      <c r="B4977" s="36">
        <f>'DETALLE DE CONEXIONES'!I4977</f>
        <v>0</v>
      </c>
      <c r="C4977" s="36">
        <f>'DETALLE DE CONEXIONES'!BB4977</f>
        <v>0</v>
      </c>
      <c r="D4977" s="36">
        <f>'DETALLE DE CONEXIONES'!E4977</f>
        <v>0</v>
      </c>
      <c r="E4977" s="36">
        <f t="shared" si="231"/>
        <v>1</v>
      </c>
      <c r="F4977" s="36">
        <f>IFERROR(LIMPIA('DETALLE DE CONEXIONES'!N4977,1),0)</f>
        <v>0</v>
      </c>
      <c r="G4977" s="36" t="str">
        <f>LEFT('DETALLE DE CONEXIONES'!BE4977,3)</f>
        <v/>
      </c>
      <c r="H4977" s="36" t="str">
        <f>RIGHT('DETALLE DE CONEXIONES'!AK4977,2)</f>
        <v/>
      </c>
      <c r="I4977" s="36" t="str">
        <f>LEFT('DETALLE DE CONEXIONES'!AK4977,3)</f>
        <v/>
      </c>
      <c r="J4977" s="36" t="str">
        <f>LEFT('DETALLE DE CONEXIONES'!M4977,3)</f>
        <v/>
      </c>
      <c r="K4977" s="36" t="str">
        <f>IF(LEN('DETALLE DE CONEXIONES'!M4977)&lt;12,(RIGHT('DETALLE DE CONEXIONES'!M4977,5)),(RIGHT('DETALLE DE CONEXIONES'!M4977,6)))</f>
        <v/>
      </c>
      <c r="L4977" s="36">
        <f>IF(C4977="Saliente Local",(IFERROR((LIMPIA(J4977,1)),0)),0)</f>
        <v>0</v>
      </c>
      <c r="M4977" s="36">
        <f>IF(C4977="Saliente Nacional",(IFERROR((LIMPIA(J4977,1)),0)),0)</f>
        <v>0</v>
      </c>
      <c r="N4977" s="36">
        <f>IF(C4977="Saliente Internacional",(IFERROR((LIMPIA(J4977,1)),0)),0)</f>
        <v>0</v>
      </c>
      <c r="O4977" s="36">
        <f>IF(C4977="Saliente Local",(IFERROR((LIMPIA(K4977,1)),0)),0)</f>
        <v>0</v>
      </c>
      <c r="P4977" s="36">
        <f>IF(C4977="Saliente Nacional",(IFERROR((LIMPIA(K4977,1)),0)),0)</f>
        <v>0</v>
      </c>
      <c r="Q4977" s="36">
        <f>IF(C4977="Saliente Internacional",(IFERROR((LIMPIA(K4977,1)),0)),0)</f>
        <v>0</v>
      </c>
      <c r="R4977" s="36">
        <f t="shared" si="232"/>
        <v>0</v>
      </c>
      <c r="S4977" s="36">
        <f t="shared" si="233"/>
        <v>0</v>
      </c>
    </row>
    <row r="4978" spans="1:19" x14ac:dyDescent="0.25">
      <c r="A4978" s="101">
        <f>'DETALLE DE CONEXIONES'!P4978</f>
        <v>0</v>
      </c>
      <c r="B4978" s="36">
        <f>'DETALLE DE CONEXIONES'!I4978</f>
        <v>0</v>
      </c>
      <c r="C4978" s="36">
        <f>'DETALLE DE CONEXIONES'!BB4978</f>
        <v>0</v>
      </c>
      <c r="D4978" s="36">
        <f>'DETALLE DE CONEXIONES'!E4978</f>
        <v>0</v>
      </c>
      <c r="E4978" s="36">
        <f t="shared" si="231"/>
        <v>1</v>
      </c>
      <c r="F4978" s="36">
        <f>IFERROR(LIMPIA('DETALLE DE CONEXIONES'!N4978,1),0)</f>
        <v>0</v>
      </c>
      <c r="G4978" s="36" t="str">
        <f>LEFT('DETALLE DE CONEXIONES'!BE4978,3)</f>
        <v/>
      </c>
      <c r="H4978" s="36" t="str">
        <f>RIGHT('DETALLE DE CONEXIONES'!AK4978,2)</f>
        <v/>
      </c>
      <c r="I4978" s="36" t="str">
        <f>LEFT('DETALLE DE CONEXIONES'!AK4978,3)</f>
        <v/>
      </c>
      <c r="J4978" s="36" t="str">
        <f>LEFT('DETALLE DE CONEXIONES'!M4978,3)</f>
        <v/>
      </c>
      <c r="K4978" s="36" t="str">
        <f>IF(LEN('DETALLE DE CONEXIONES'!M4978)&lt;12,(RIGHT('DETALLE DE CONEXIONES'!M4978,5)),(RIGHT('DETALLE DE CONEXIONES'!M4978,6)))</f>
        <v/>
      </c>
      <c r="L4978" s="36">
        <f>IF(C4978="Saliente Local",(IFERROR((LIMPIA(J4978,1)),0)),0)</f>
        <v>0</v>
      </c>
      <c r="M4978" s="36">
        <f>IF(C4978="Saliente Nacional",(IFERROR((LIMPIA(J4978,1)),0)),0)</f>
        <v>0</v>
      </c>
      <c r="N4978" s="36">
        <f>IF(C4978="Saliente Internacional",(IFERROR((LIMPIA(J4978,1)),0)),0)</f>
        <v>0</v>
      </c>
      <c r="O4978" s="36">
        <f>IF(C4978="Saliente Local",(IFERROR((LIMPIA(K4978,1)),0)),0)</f>
        <v>0</v>
      </c>
      <c r="P4978" s="36">
        <f>IF(C4978="Saliente Nacional",(IFERROR((LIMPIA(K4978,1)),0)),0)</f>
        <v>0</v>
      </c>
      <c r="Q4978" s="36">
        <f>IF(C4978="Saliente Internacional",(IFERROR((LIMPIA(K4978,1)),0)),0)</f>
        <v>0</v>
      </c>
      <c r="R4978" s="36">
        <f t="shared" si="232"/>
        <v>0</v>
      </c>
      <c r="S4978" s="36">
        <f t="shared" si="233"/>
        <v>0</v>
      </c>
    </row>
    <row r="4979" spans="1:19" x14ac:dyDescent="0.25">
      <c r="A4979" s="101">
        <f>'DETALLE DE CONEXIONES'!P4979</f>
        <v>0</v>
      </c>
      <c r="B4979" s="36">
        <f>'DETALLE DE CONEXIONES'!I4979</f>
        <v>0</v>
      </c>
      <c r="C4979" s="36">
        <f>'DETALLE DE CONEXIONES'!BB4979</f>
        <v>0</v>
      </c>
      <c r="D4979" s="36">
        <f>'DETALLE DE CONEXIONES'!E4979</f>
        <v>0</v>
      </c>
      <c r="E4979" s="36">
        <f t="shared" si="231"/>
        <v>1</v>
      </c>
      <c r="F4979" s="36">
        <f>IFERROR(LIMPIA('DETALLE DE CONEXIONES'!N4979,1),0)</f>
        <v>0</v>
      </c>
      <c r="G4979" s="36" t="str">
        <f>LEFT('DETALLE DE CONEXIONES'!BE4979,3)</f>
        <v/>
      </c>
      <c r="H4979" s="36" t="str">
        <f>RIGHT('DETALLE DE CONEXIONES'!AK4979,2)</f>
        <v/>
      </c>
      <c r="I4979" s="36" t="str">
        <f>LEFT('DETALLE DE CONEXIONES'!AK4979,3)</f>
        <v/>
      </c>
      <c r="J4979" s="36" t="str">
        <f>LEFT('DETALLE DE CONEXIONES'!M4979,3)</f>
        <v/>
      </c>
      <c r="K4979" s="36" t="str">
        <f>IF(LEN('DETALLE DE CONEXIONES'!M4979)&lt;12,(RIGHT('DETALLE DE CONEXIONES'!M4979,5)),(RIGHT('DETALLE DE CONEXIONES'!M4979,6)))</f>
        <v/>
      </c>
      <c r="L4979" s="36">
        <f>IF(C4979="Saliente Local",(IFERROR((LIMPIA(J4979,1)),0)),0)</f>
        <v>0</v>
      </c>
      <c r="M4979" s="36">
        <f>IF(C4979="Saliente Nacional",(IFERROR((LIMPIA(J4979,1)),0)),0)</f>
        <v>0</v>
      </c>
      <c r="N4979" s="36">
        <f>IF(C4979="Saliente Internacional",(IFERROR((LIMPIA(J4979,1)),0)),0)</f>
        <v>0</v>
      </c>
      <c r="O4979" s="36">
        <f>IF(C4979="Saliente Local",(IFERROR((LIMPIA(K4979,1)),0)),0)</f>
        <v>0</v>
      </c>
      <c r="P4979" s="36">
        <f>IF(C4979="Saliente Nacional",(IFERROR((LIMPIA(K4979,1)),0)),0)</f>
        <v>0</v>
      </c>
      <c r="Q4979" s="36">
        <f>IF(C4979="Saliente Internacional",(IFERROR((LIMPIA(K4979,1)),0)),0)</f>
        <v>0</v>
      </c>
      <c r="R4979" s="36">
        <f t="shared" si="232"/>
        <v>0</v>
      </c>
      <c r="S4979" s="36">
        <f t="shared" si="233"/>
        <v>0</v>
      </c>
    </row>
    <row r="4980" spans="1:19" x14ac:dyDescent="0.25">
      <c r="A4980" s="101">
        <f>'DETALLE DE CONEXIONES'!P4980</f>
        <v>0</v>
      </c>
      <c r="B4980" s="36">
        <f>'DETALLE DE CONEXIONES'!I4980</f>
        <v>0</v>
      </c>
      <c r="C4980" s="36">
        <f>'DETALLE DE CONEXIONES'!BB4980</f>
        <v>0</v>
      </c>
      <c r="D4980" s="36">
        <f>'DETALLE DE CONEXIONES'!E4980</f>
        <v>0</v>
      </c>
      <c r="E4980" s="36">
        <f t="shared" si="231"/>
        <v>1</v>
      </c>
      <c r="F4980" s="36">
        <f>IFERROR(LIMPIA('DETALLE DE CONEXIONES'!N4980,1),0)</f>
        <v>0</v>
      </c>
      <c r="G4980" s="36" t="str">
        <f>LEFT('DETALLE DE CONEXIONES'!BE4980,3)</f>
        <v/>
      </c>
      <c r="H4980" s="36" t="str">
        <f>RIGHT('DETALLE DE CONEXIONES'!AK4980,2)</f>
        <v/>
      </c>
      <c r="I4980" s="36" t="str">
        <f>LEFT('DETALLE DE CONEXIONES'!AK4980,3)</f>
        <v/>
      </c>
      <c r="J4980" s="36" t="str">
        <f>LEFT('DETALLE DE CONEXIONES'!M4980,3)</f>
        <v/>
      </c>
      <c r="K4980" s="36" t="str">
        <f>IF(LEN('DETALLE DE CONEXIONES'!M4980)&lt;12,(RIGHT('DETALLE DE CONEXIONES'!M4980,5)),(RIGHT('DETALLE DE CONEXIONES'!M4980,6)))</f>
        <v/>
      </c>
      <c r="L4980" s="36">
        <f>IF(C4980="Saliente Local",(IFERROR((LIMPIA(J4980,1)),0)),0)</f>
        <v>0</v>
      </c>
      <c r="M4980" s="36">
        <f>IF(C4980="Saliente Nacional",(IFERROR((LIMPIA(J4980,1)),0)),0)</f>
        <v>0</v>
      </c>
      <c r="N4980" s="36">
        <f>IF(C4980="Saliente Internacional",(IFERROR((LIMPIA(J4980,1)),0)),0)</f>
        <v>0</v>
      </c>
      <c r="O4980" s="36">
        <f>IF(C4980="Saliente Local",(IFERROR((LIMPIA(K4980,1)),0)),0)</f>
        <v>0</v>
      </c>
      <c r="P4980" s="36">
        <f>IF(C4980="Saliente Nacional",(IFERROR((LIMPIA(K4980,1)),0)),0)</f>
        <v>0</v>
      </c>
      <c r="Q4980" s="36">
        <f>IF(C4980="Saliente Internacional",(IFERROR((LIMPIA(K4980,1)),0)),0)</f>
        <v>0</v>
      </c>
      <c r="R4980" s="36">
        <f t="shared" si="232"/>
        <v>0</v>
      </c>
      <c r="S4980" s="36">
        <f t="shared" si="233"/>
        <v>0</v>
      </c>
    </row>
    <row r="4981" spans="1:19" x14ac:dyDescent="0.25">
      <c r="A4981" s="101">
        <f>'DETALLE DE CONEXIONES'!P4981</f>
        <v>0</v>
      </c>
      <c r="B4981" s="36">
        <f>'DETALLE DE CONEXIONES'!I4981</f>
        <v>0</v>
      </c>
      <c r="C4981" s="36">
        <f>'DETALLE DE CONEXIONES'!BB4981</f>
        <v>0</v>
      </c>
      <c r="D4981" s="36">
        <f>'DETALLE DE CONEXIONES'!E4981</f>
        <v>0</v>
      </c>
      <c r="E4981" s="36">
        <f t="shared" si="231"/>
        <v>1</v>
      </c>
      <c r="F4981" s="36">
        <f>IFERROR(LIMPIA('DETALLE DE CONEXIONES'!N4981,1),0)</f>
        <v>0</v>
      </c>
      <c r="G4981" s="36" t="str">
        <f>LEFT('DETALLE DE CONEXIONES'!BE4981,3)</f>
        <v/>
      </c>
      <c r="H4981" s="36" t="str">
        <f>RIGHT('DETALLE DE CONEXIONES'!AK4981,2)</f>
        <v/>
      </c>
      <c r="I4981" s="36" t="str">
        <f>LEFT('DETALLE DE CONEXIONES'!AK4981,3)</f>
        <v/>
      </c>
      <c r="J4981" s="36" t="str">
        <f>LEFT('DETALLE DE CONEXIONES'!M4981,3)</f>
        <v/>
      </c>
      <c r="K4981" s="36" t="str">
        <f>IF(LEN('DETALLE DE CONEXIONES'!M4981)&lt;12,(RIGHT('DETALLE DE CONEXIONES'!M4981,5)),(RIGHT('DETALLE DE CONEXIONES'!M4981,6)))</f>
        <v/>
      </c>
      <c r="L4981" s="36">
        <f>IF(C4981="Saliente Local",(IFERROR((LIMPIA(J4981,1)),0)),0)</f>
        <v>0</v>
      </c>
      <c r="M4981" s="36">
        <f>IF(C4981="Saliente Nacional",(IFERROR((LIMPIA(J4981,1)),0)),0)</f>
        <v>0</v>
      </c>
      <c r="N4981" s="36">
        <f>IF(C4981="Saliente Internacional",(IFERROR((LIMPIA(J4981,1)),0)),0)</f>
        <v>0</v>
      </c>
      <c r="O4981" s="36">
        <f>IF(C4981="Saliente Local",(IFERROR((LIMPIA(K4981,1)),0)),0)</f>
        <v>0</v>
      </c>
      <c r="P4981" s="36">
        <f>IF(C4981="Saliente Nacional",(IFERROR((LIMPIA(K4981,1)),0)),0)</f>
        <v>0</v>
      </c>
      <c r="Q4981" s="36">
        <f>IF(C4981="Saliente Internacional",(IFERROR((LIMPIA(K4981,1)),0)),0)</f>
        <v>0</v>
      </c>
      <c r="R4981" s="36">
        <f t="shared" si="232"/>
        <v>0</v>
      </c>
      <c r="S4981" s="36">
        <f t="shared" si="233"/>
        <v>0</v>
      </c>
    </row>
    <row r="4982" spans="1:19" x14ac:dyDescent="0.25">
      <c r="A4982" s="101">
        <f>'DETALLE DE CONEXIONES'!P4982</f>
        <v>0</v>
      </c>
      <c r="B4982" s="36">
        <f>'DETALLE DE CONEXIONES'!I4982</f>
        <v>0</v>
      </c>
      <c r="C4982" s="36">
        <f>'DETALLE DE CONEXIONES'!BB4982</f>
        <v>0</v>
      </c>
      <c r="D4982" s="36">
        <f>'DETALLE DE CONEXIONES'!E4982</f>
        <v>0</v>
      </c>
      <c r="E4982" s="36">
        <f t="shared" si="231"/>
        <v>1</v>
      </c>
      <c r="F4982" s="36">
        <f>IFERROR(LIMPIA('DETALLE DE CONEXIONES'!N4982,1),0)</f>
        <v>0</v>
      </c>
      <c r="G4982" s="36" t="str">
        <f>LEFT('DETALLE DE CONEXIONES'!BE4982,3)</f>
        <v/>
      </c>
      <c r="H4982" s="36" t="str">
        <f>RIGHT('DETALLE DE CONEXIONES'!AK4982,2)</f>
        <v/>
      </c>
      <c r="I4982" s="36" t="str">
        <f>LEFT('DETALLE DE CONEXIONES'!AK4982,3)</f>
        <v/>
      </c>
      <c r="J4982" s="36" t="str">
        <f>LEFT('DETALLE DE CONEXIONES'!M4982,3)</f>
        <v/>
      </c>
      <c r="K4982" s="36" t="str">
        <f>IF(LEN('DETALLE DE CONEXIONES'!M4982)&lt;12,(RIGHT('DETALLE DE CONEXIONES'!M4982,5)),(RIGHT('DETALLE DE CONEXIONES'!M4982,6)))</f>
        <v/>
      </c>
      <c r="L4982" s="36">
        <f>IF(C4982="Saliente Local",(IFERROR((LIMPIA(J4982,1)),0)),0)</f>
        <v>0</v>
      </c>
      <c r="M4982" s="36">
        <f>IF(C4982="Saliente Nacional",(IFERROR((LIMPIA(J4982,1)),0)),0)</f>
        <v>0</v>
      </c>
      <c r="N4982" s="36">
        <f>IF(C4982="Saliente Internacional",(IFERROR((LIMPIA(J4982,1)),0)),0)</f>
        <v>0</v>
      </c>
      <c r="O4982" s="36">
        <f>IF(C4982="Saliente Local",(IFERROR((LIMPIA(K4982,1)),0)),0)</f>
        <v>0</v>
      </c>
      <c r="P4982" s="36">
        <f>IF(C4982="Saliente Nacional",(IFERROR((LIMPIA(K4982,1)),0)),0)</f>
        <v>0</v>
      </c>
      <c r="Q4982" s="36">
        <f>IF(C4982="Saliente Internacional",(IFERROR((LIMPIA(K4982,1)),0)),0)</f>
        <v>0</v>
      </c>
      <c r="R4982" s="36">
        <f t="shared" si="232"/>
        <v>0</v>
      </c>
      <c r="S4982" s="36">
        <f t="shared" si="233"/>
        <v>0</v>
      </c>
    </row>
    <row r="4983" spans="1:19" x14ac:dyDescent="0.25">
      <c r="A4983" s="101">
        <f>'DETALLE DE CONEXIONES'!P4983</f>
        <v>0</v>
      </c>
      <c r="B4983" s="36">
        <f>'DETALLE DE CONEXIONES'!I4983</f>
        <v>0</v>
      </c>
      <c r="C4983" s="36">
        <f>'DETALLE DE CONEXIONES'!BB4983</f>
        <v>0</v>
      </c>
      <c r="D4983" s="36">
        <f>'DETALLE DE CONEXIONES'!E4983</f>
        <v>0</v>
      </c>
      <c r="E4983" s="36">
        <f t="shared" si="231"/>
        <v>1</v>
      </c>
      <c r="F4983" s="36">
        <f>IFERROR(LIMPIA('DETALLE DE CONEXIONES'!N4983,1),0)</f>
        <v>0</v>
      </c>
      <c r="G4983" s="36" t="str">
        <f>LEFT('DETALLE DE CONEXIONES'!BE4983,3)</f>
        <v/>
      </c>
      <c r="H4983" s="36" t="str">
        <f>RIGHT('DETALLE DE CONEXIONES'!AK4983,2)</f>
        <v/>
      </c>
      <c r="I4983" s="36" t="str">
        <f>LEFT('DETALLE DE CONEXIONES'!AK4983,3)</f>
        <v/>
      </c>
      <c r="J4983" s="36" t="str">
        <f>LEFT('DETALLE DE CONEXIONES'!M4983,3)</f>
        <v/>
      </c>
      <c r="K4983" s="36" t="str">
        <f>IF(LEN('DETALLE DE CONEXIONES'!M4983)&lt;12,(RIGHT('DETALLE DE CONEXIONES'!M4983,5)),(RIGHT('DETALLE DE CONEXIONES'!M4983,6)))</f>
        <v/>
      </c>
      <c r="L4983" s="36">
        <f>IF(C4983="Saliente Local",(IFERROR((LIMPIA(J4983,1)),0)),0)</f>
        <v>0</v>
      </c>
      <c r="M4983" s="36">
        <f>IF(C4983="Saliente Nacional",(IFERROR((LIMPIA(J4983,1)),0)),0)</f>
        <v>0</v>
      </c>
      <c r="N4983" s="36">
        <f>IF(C4983="Saliente Internacional",(IFERROR((LIMPIA(J4983,1)),0)),0)</f>
        <v>0</v>
      </c>
      <c r="O4983" s="36">
        <f>IF(C4983="Saliente Local",(IFERROR((LIMPIA(K4983,1)),0)),0)</f>
        <v>0</v>
      </c>
      <c r="P4983" s="36">
        <f>IF(C4983="Saliente Nacional",(IFERROR((LIMPIA(K4983,1)),0)),0)</f>
        <v>0</v>
      </c>
      <c r="Q4983" s="36">
        <f>IF(C4983="Saliente Internacional",(IFERROR((LIMPIA(K4983,1)),0)),0)</f>
        <v>0</v>
      </c>
      <c r="R4983" s="36">
        <f t="shared" si="232"/>
        <v>0</v>
      </c>
      <c r="S4983" s="36">
        <f t="shared" si="233"/>
        <v>0</v>
      </c>
    </row>
    <row r="4984" spans="1:19" x14ac:dyDescent="0.25">
      <c r="A4984" s="101">
        <f>'DETALLE DE CONEXIONES'!P4984</f>
        <v>0</v>
      </c>
      <c r="B4984" s="36">
        <f>'DETALLE DE CONEXIONES'!I4984</f>
        <v>0</v>
      </c>
      <c r="C4984" s="36">
        <f>'DETALLE DE CONEXIONES'!BB4984</f>
        <v>0</v>
      </c>
      <c r="D4984" s="36">
        <f>'DETALLE DE CONEXIONES'!E4984</f>
        <v>0</v>
      </c>
      <c r="E4984" s="36">
        <f t="shared" si="231"/>
        <v>1</v>
      </c>
      <c r="F4984" s="36">
        <f>IFERROR(LIMPIA('DETALLE DE CONEXIONES'!N4984,1),0)</f>
        <v>0</v>
      </c>
      <c r="G4984" s="36" t="str">
        <f>LEFT('DETALLE DE CONEXIONES'!BE4984,3)</f>
        <v/>
      </c>
      <c r="H4984" s="36" t="str">
        <f>RIGHT('DETALLE DE CONEXIONES'!AK4984,2)</f>
        <v/>
      </c>
      <c r="I4984" s="36" t="str">
        <f>LEFT('DETALLE DE CONEXIONES'!AK4984,3)</f>
        <v/>
      </c>
      <c r="J4984" s="36" t="str">
        <f>LEFT('DETALLE DE CONEXIONES'!M4984,3)</f>
        <v/>
      </c>
      <c r="K4984" s="36" t="str">
        <f>IF(LEN('DETALLE DE CONEXIONES'!M4984)&lt;12,(RIGHT('DETALLE DE CONEXIONES'!M4984,5)),(RIGHT('DETALLE DE CONEXIONES'!M4984,6)))</f>
        <v/>
      </c>
      <c r="L4984" s="36">
        <f>IF(C4984="Saliente Local",(IFERROR((LIMPIA(J4984,1)),0)),0)</f>
        <v>0</v>
      </c>
      <c r="M4984" s="36">
        <f>IF(C4984="Saliente Nacional",(IFERROR((LIMPIA(J4984,1)),0)),0)</f>
        <v>0</v>
      </c>
      <c r="N4984" s="36">
        <f>IF(C4984="Saliente Internacional",(IFERROR((LIMPIA(J4984,1)),0)),0)</f>
        <v>0</v>
      </c>
      <c r="O4984" s="36">
        <f>IF(C4984="Saliente Local",(IFERROR((LIMPIA(K4984,1)),0)),0)</f>
        <v>0</v>
      </c>
      <c r="P4984" s="36">
        <f>IF(C4984="Saliente Nacional",(IFERROR((LIMPIA(K4984,1)),0)),0)</f>
        <v>0</v>
      </c>
      <c r="Q4984" s="36">
        <f>IF(C4984="Saliente Internacional",(IFERROR((LIMPIA(K4984,1)),0)),0)</f>
        <v>0</v>
      </c>
      <c r="R4984" s="36">
        <f t="shared" si="232"/>
        <v>0</v>
      </c>
      <c r="S4984" s="36">
        <f t="shared" si="233"/>
        <v>0</v>
      </c>
    </row>
    <row r="4985" spans="1:19" x14ac:dyDescent="0.25">
      <c r="A4985" s="101">
        <f>'DETALLE DE CONEXIONES'!P4985</f>
        <v>0</v>
      </c>
      <c r="B4985" s="36">
        <f>'DETALLE DE CONEXIONES'!I4985</f>
        <v>0</v>
      </c>
      <c r="C4985" s="36">
        <f>'DETALLE DE CONEXIONES'!BB4985</f>
        <v>0</v>
      </c>
      <c r="D4985" s="36">
        <f>'DETALLE DE CONEXIONES'!E4985</f>
        <v>0</v>
      </c>
      <c r="E4985" s="36">
        <f t="shared" si="231"/>
        <v>1</v>
      </c>
      <c r="F4985" s="36">
        <f>IFERROR(LIMPIA('DETALLE DE CONEXIONES'!N4985,1),0)</f>
        <v>0</v>
      </c>
      <c r="G4985" s="36" t="str">
        <f>LEFT('DETALLE DE CONEXIONES'!BE4985,3)</f>
        <v/>
      </c>
      <c r="H4985" s="36" t="str">
        <f>RIGHT('DETALLE DE CONEXIONES'!AK4985,2)</f>
        <v/>
      </c>
      <c r="I4985" s="36" t="str">
        <f>LEFT('DETALLE DE CONEXIONES'!AK4985,3)</f>
        <v/>
      </c>
      <c r="J4985" s="36" t="str">
        <f>LEFT('DETALLE DE CONEXIONES'!M4985,3)</f>
        <v/>
      </c>
      <c r="K4985" s="36" t="str">
        <f>IF(LEN('DETALLE DE CONEXIONES'!M4985)&lt;12,(RIGHT('DETALLE DE CONEXIONES'!M4985,5)),(RIGHT('DETALLE DE CONEXIONES'!M4985,6)))</f>
        <v/>
      </c>
      <c r="L4985" s="36">
        <f>IF(C4985="Saliente Local",(IFERROR((LIMPIA(J4985,1)),0)),0)</f>
        <v>0</v>
      </c>
      <c r="M4985" s="36">
        <f>IF(C4985="Saliente Nacional",(IFERROR((LIMPIA(J4985,1)),0)),0)</f>
        <v>0</v>
      </c>
      <c r="N4985" s="36">
        <f>IF(C4985="Saliente Internacional",(IFERROR((LIMPIA(J4985,1)),0)),0)</f>
        <v>0</v>
      </c>
      <c r="O4985" s="36">
        <f>IF(C4985="Saliente Local",(IFERROR((LIMPIA(K4985,1)),0)),0)</f>
        <v>0</v>
      </c>
      <c r="P4985" s="36">
        <f>IF(C4985="Saliente Nacional",(IFERROR((LIMPIA(K4985,1)),0)),0)</f>
        <v>0</v>
      </c>
      <c r="Q4985" s="36">
        <f>IF(C4985="Saliente Internacional",(IFERROR((LIMPIA(K4985,1)),0)),0)</f>
        <v>0</v>
      </c>
      <c r="R4985" s="36">
        <f t="shared" si="232"/>
        <v>0</v>
      </c>
      <c r="S4985" s="36">
        <f t="shared" si="233"/>
        <v>0</v>
      </c>
    </row>
    <row r="4986" spans="1:19" x14ac:dyDescent="0.25">
      <c r="A4986" s="101">
        <f>'DETALLE DE CONEXIONES'!P4986</f>
        <v>0</v>
      </c>
      <c r="B4986" s="36">
        <f>'DETALLE DE CONEXIONES'!I4986</f>
        <v>0</v>
      </c>
      <c r="C4986" s="36">
        <f>'DETALLE DE CONEXIONES'!BB4986</f>
        <v>0</v>
      </c>
      <c r="D4986" s="36">
        <f>'DETALLE DE CONEXIONES'!E4986</f>
        <v>0</v>
      </c>
      <c r="E4986" s="36">
        <f t="shared" si="231"/>
        <v>1</v>
      </c>
      <c r="F4986" s="36">
        <f>IFERROR(LIMPIA('DETALLE DE CONEXIONES'!N4986,1),0)</f>
        <v>0</v>
      </c>
      <c r="G4986" s="36" t="str">
        <f>LEFT('DETALLE DE CONEXIONES'!BE4986,3)</f>
        <v/>
      </c>
      <c r="H4986" s="36" t="str">
        <f>RIGHT('DETALLE DE CONEXIONES'!AK4986,2)</f>
        <v/>
      </c>
      <c r="I4986" s="36" t="str">
        <f>LEFT('DETALLE DE CONEXIONES'!AK4986,3)</f>
        <v/>
      </c>
      <c r="J4986" s="36" t="str">
        <f>LEFT('DETALLE DE CONEXIONES'!M4986,3)</f>
        <v/>
      </c>
      <c r="K4986" s="36" t="str">
        <f>IF(LEN('DETALLE DE CONEXIONES'!M4986)&lt;12,(RIGHT('DETALLE DE CONEXIONES'!M4986,5)),(RIGHT('DETALLE DE CONEXIONES'!M4986,6)))</f>
        <v/>
      </c>
      <c r="L4986" s="36">
        <f>IF(C4986="Saliente Local",(IFERROR((LIMPIA(J4986,1)),0)),0)</f>
        <v>0</v>
      </c>
      <c r="M4986" s="36">
        <f>IF(C4986="Saliente Nacional",(IFERROR((LIMPIA(J4986,1)),0)),0)</f>
        <v>0</v>
      </c>
      <c r="N4986" s="36">
        <f>IF(C4986="Saliente Internacional",(IFERROR((LIMPIA(J4986,1)),0)),0)</f>
        <v>0</v>
      </c>
      <c r="O4986" s="36">
        <f>IF(C4986="Saliente Local",(IFERROR((LIMPIA(K4986,1)),0)),0)</f>
        <v>0</v>
      </c>
      <c r="P4986" s="36">
        <f>IF(C4986="Saliente Nacional",(IFERROR((LIMPIA(K4986,1)),0)),0)</f>
        <v>0</v>
      </c>
      <c r="Q4986" s="36">
        <f>IF(C4986="Saliente Internacional",(IFERROR((LIMPIA(K4986,1)),0)),0)</f>
        <v>0</v>
      </c>
      <c r="R4986" s="36">
        <f t="shared" si="232"/>
        <v>0</v>
      </c>
      <c r="S4986" s="36">
        <f t="shared" si="233"/>
        <v>0</v>
      </c>
    </row>
    <row r="4987" spans="1:19" x14ac:dyDescent="0.25">
      <c r="A4987" s="101">
        <f>'DETALLE DE CONEXIONES'!P4987</f>
        <v>0</v>
      </c>
      <c r="B4987" s="36">
        <f>'DETALLE DE CONEXIONES'!I4987</f>
        <v>0</v>
      </c>
      <c r="C4987" s="36">
        <f>'DETALLE DE CONEXIONES'!BB4987</f>
        <v>0</v>
      </c>
      <c r="D4987" s="36">
        <f>'DETALLE DE CONEXIONES'!E4987</f>
        <v>0</v>
      </c>
      <c r="E4987" s="36">
        <f t="shared" si="231"/>
        <v>1</v>
      </c>
      <c r="F4987" s="36">
        <f>IFERROR(LIMPIA('DETALLE DE CONEXIONES'!N4987,1),0)</f>
        <v>0</v>
      </c>
      <c r="G4987" s="36" t="str">
        <f>LEFT('DETALLE DE CONEXIONES'!BE4987,3)</f>
        <v/>
      </c>
      <c r="H4987" s="36" t="str">
        <f>RIGHT('DETALLE DE CONEXIONES'!AK4987,2)</f>
        <v/>
      </c>
      <c r="I4987" s="36" t="str">
        <f>LEFT('DETALLE DE CONEXIONES'!AK4987,3)</f>
        <v/>
      </c>
      <c r="J4987" s="36" t="str">
        <f>LEFT('DETALLE DE CONEXIONES'!M4987,3)</f>
        <v/>
      </c>
      <c r="K4987" s="36" t="str">
        <f>IF(LEN('DETALLE DE CONEXIONES'!M4987)&lt;12,(RIGHT('DETALLE DE CONEXIONES'!M4987,5)),(RIGHT('DETALLE DE CONEXIONES'!M4987,6)))</f>
        <v/>
      </c>
      <c r="L4987" s="36">
        <f>IF(C4987="Saliente Local",(IFERROR((LIMPIA(J4987,1)),0)),0)</f>
        <v>0</v>
      </c>
      <c r="M4987" s="36">
        <f>IF(C4987="Saliente Nacional",(IFERROR((LIMPIA(J4987,1)),0)),0)</f>
        <v>0</v>
      </c>
      <c r="N4987" s="36">
        <f>IF(C4987="Saliente Internacional",(IFERROR((LIMPIA(J4987,1)),0)),0)</f>
        <v>0</v>
      </c>
      <c r="O4987" s="36">
        <f>IF(C4987="Saliente Local",(IFERROR((LIMPIA(K4987,1)),0)),0)</f>
        <v>0</v>
      </c>
      <c r="P4987" s="36">
        <f>IF(C4987="Saliente Nacional",(IFERROR((LIMPIA(K4987,1)),0)),0)</f>
        <v>0</v>
      </c>
      <c r="Q4987" s="36">
        <f>IF(C4987="Saliente Internacional",(IFERROR((LIMPIA(K4987,1)),0)),0)</f>
        <v>0</v>
      </c>
      <c r="R4987" s="36">
        <f t="shared" si="232"/>
        <v>0</v>
      </c>
      <c r="S4987" s="36">
        <f t="shared" si="233"/>
        <v>0</v>
      </c>
    </row>
    <row r="4988" spans="1:19" x14ac:dyDescent="0.25">
      <c r="A4988" s="101">
        <f>'DETALLE DE CONEXIONES'!P4988</f>
        <v>0</v>
      </c>
      <c r="B4988" s="36">
        <f>'DETALLE DE CONEXIONES'!I4988</f>
        <v>0</v>
      </c>
      <c r="C4988" s="36">
        <f>'DETALLE DE CONEXIONES'!BB4988</f>
        <v>0</v>
      </c>
      <c r="D4988" s="36">
        <f>'DETALLE DE CONEXIONES'!E4988</f>
        <v>0</v>
      </c>
      <c r="E4988" s="36">
        <f t="shared" si="231"/>
        <v>1</v>
      </c>
      <c r="F4988" s="36">
        <f>IFERROR(LIMPIA('DETALLE DE CONEXIONES'!N4988,1),0)</f>
        <v>0</v>
      </c>
      <c r="G4988" s="36" t="str">
        <f>LEFT('DETALLE DE CONEXIONES'!BE4988,3)</f>
        <v/>
      </c>
      <c r="H4988" s="36" t="str">
        <f>RIGHT('DETALLE DE CONEXIONES'!AK4988,2)</f>
        <v/>
      </c>
      <c r="I4988" s="36" t="str">
        <f>LEFT('DETALLE DE CONEXIONES'!AK4988,3)</f>
        <v/>
      </c>
      <c r="J4988" s="36" t="str">
        <f>LEFT('DETALLE DE CONEXIONES'!M4988,3)</f>
        <v/>
      </c>
      <c r="K4988" s="36" t="str">
        <f>IF(LEN('DETALLE DE CONEXIONES'!M4988)&lt;12,(RIGHT('DETALLE DE CONEXIONES'!M4988,5)),(RIGHT('DETALLE DE CONEXIONES'!M4988,6)))</f>
        <v/>
      </c>
      <c r="L4988" s="36">
        <f>IF(C4988="Saliente Local",(IFERROR((LIMPIA(J4988,1)),0)),0)</f>
        <v>0</v>
      </c>
      <c r="M4988" s="36">
        <f>IF(C4988="Saliente Nacional",(IFERROR((LIMPIA(J4988,1)),0)),0)</f>
        <v>0</v>
      </c>
      <c r="N4988" s="36">
        <f>IF(C4988="Saliente Internacional",(IFERROR((LIMPIA(J4988,1)),0)),0)</f>
        <v>0</v>
      </c>
      <c r="O4988" s="36">
        <f>IF(C4988="Saliente Local",(IFERROR((LIMPIA(K4988,1)),0)),0)</f>
        <v>0</v>
      </c>
      <c r="P4988" s="36">
        <f>IF(C4988="Saliente Nacional",(IFERROR((LIMPIA(K4988,1)),0)),0)</f>
        <v>0</v>
      </c>
      <c r="Q4988" s="36">
        <f>IF(C4988="Saliente Internacional",(IFERROR((LIMPIA(K4988,1)),0)),0)</f>
        <v>0</v>
      </c>
      <c r="R4988" s="36">
        <f t="shared" si="232"/>
        <v>0</v>
      </c>
      <c r="S4988" s="36">
        <f t="shared" si="233"/>
        <v>0</v>
      </c>
    </row>
    <row r="4989" spans="1:19" x14ac:dyDescent="0.25">
      <c r="A4989" s="101">
        <f>'DETALLE DE CONEXIONES'!P4989</f>
        <v>0</v>
      </c>
      <c r="B4989" s="36">
        <f>'DETALLE DE CONEXIONES'!I4989</f>
        <v>0</v>
      </c>
      <c r="C4989" s="36">
        <f>'DETALLE DE CONEXIONES'!BB4989</f>
        <v>0</v>
      </c>
      <c r="D4989" s="36">
        <f>'DETALLE DE CONEXIONES'!E4989</f>
        <v>0</v>
      </c>
      <c r="E4989" s="36">
        <f t="shared" si="231"/>
        <v>1</v>
      </c>
      <c r="F4989" s="36">
        <f>IFERROR(LIMPIA('DETALLE DE CONEXIONES'!N4989,1),0)</f>
        <v>0</v>
      </c>
      <c r="G4989" s="36" t="str">
        <f>LEFT('DETALLE DE CONEXIONES'!BE4989,3)</f>
        <v/>
      </c>
      <c r="H4989" s="36" t="str">
        <f>RIGHT('DETALLE DE CONEXIONES'!AK4989,2)</f>
        <v/>
      </c>
      <c r="I4989" s="36" t="str">
        <f>LEFT('DETALLE DE CONEXIONES'!AK4989,3)</f>
        <v/>
      </c>
      <c r="J4989" s="36" t="str">
        <f>LEFT('DETALLE DE CONEXIONES'!M4989,3)</f>
        <v/>
      </c>
      <c r="K4989" s="36" t="str">
        <f>IF(LEN('DETALLE DE CONEXIONES'!M4989)&lt;12,(RIGHT('DETALLE DE CONEXIONES'!M4989,5)),(RIGHT('DETALLE DE CONEXIONES'!M4989,6)))</f>
        <v/>
      </c>
      <c r="L4989" s="36">
        <f>IF(C4989="Saliente Local",(IFERROR((LIMPIA(J4989,1)),0)),0)</f>
        <v>0</v>
      </c>
      <c r="M4989" s="36">
        <f>IF(C4989="Saliente Nacional",(IFERROR((LIMPIA(J4989,1)),0)),0)</f>
        <v>0</v>
      </c>
      <c r="N4989" s="36">
        <f>IF(C4989="Saliente Internacional",(IFERROR((LIMPIA(J4989,1)),0)),0)</f>
        <v>0</v>
      </c>
      <c r="O4989" s="36">
        <f>IF(C4989="Saliente Local",(IFERROR((LIMPIA(K4989,1)),0)),0)</f>
        <v>0</v>
      </c>
      <c r="P4989" s="36">
        <f>IF(C4989="Saliente Nacional",(IFERROR((LIMPIA(K4989,1)),0)),0)</f>
        <v>0</v>
      </c>
      <c r="Q4989" s="36">
        <f>IF(C4989="Saliente Internacional",(IFERROR((LIMPIA(K4989,1)),0)),0)</f>
        <v>0</v>
      </c>
      <c r="R4989" s="36">
        <f t="shared" si="232"/>
        <v>0</v>
      </c>
      <c r="S4989" s="36">
        <f t="shared" si="233"/>
        <v>0</v>
      </c>
    </row>
    <row r="4990" spans="1:19" x14ac:dyDescent="0.25">
      <c r="A4990" s="101">
        <f>'DETALLE DE CONEXIONES'!P4990</f>
        <v>0</v>
      </c>
      <c r="B4990" s="36">
        <f>'DETALLE DE CONEXIONES'!I4990</f>
        <v>0</v>
      </c>
      <c r="C4990" s="36">
        <f>'DETALLE DE CONEXIONES'!BB4990</f>
        <v>0</v>
      </c>
      <c r="D4990" s="36">
        <f>'DETALLE DE CONEXIONES'!E4990</f>
        <v>0</v>
      </c>
      <c r="E4990" s="36">
        <f t="shared" si="231"/>
        <v>1</v>
      </c>
      <c r="F4990" s="36">
        <f>IFERROR(LIMPIA('DETALLE DE CONEXIONES'!N4990,1),0)</f>
        <v>0</v>
      </c>
      <c r="G4990" s="36" t="str">
        <f>LEFT('DETALLE DE CONEXIONES'!BE4990,3)</f>
        <v/>
      </c>
      <c r="H4990" s="36" t="str">
        <f>RIGHT('DETALLE DE CONEXIONES'!AK4990,2)</f>
        <v/>
      </c>
      <c r="I4990" s="36" t="str">
        <f>LEFT('DETALLE DE CONEXIONES'!AK4990,3)</f>
        <v/>
      </c>
      <c r="J4990" s="36" t="str">
        <f>LEFT('DETALLE DE CONEXIONES'!M4990,3)</f>
        <v/>
      </c>
      <c r="K4990" s="36" t="str">
        <f>IF(LEN('DETALLE DE CONEXIONES'!M4990)&lt;12,(RIGHT('DETALLE DE CONEXIONES'!M4990,5)),(RIGHT('DETALLE DE CONEXIONES'!M4990,6)))</f>
        <v/>
      </c>
      <c r="L4990" s="36">
        <f>IF(C4990="Saliente Local",(IFERROR((LIMPIA(J4990,1)),0)),0)</f>
        <v>0</v>
      </c>
      <c r="M4990" s="36">
        <f>IF(C4990="Saliente Nacional",(IFERROR((LIMPIA(J4990,1)),0)),0)</f>
        <v>0</v>
      </c>
      <c r="N4990" s="36">
        <f>IF(C4990="Saliente Internacional",(IFERROR((LIMPIA(J4990,1)),0)),0)</f>
        <v>0</v>
      </c>
      <c r="O4990" s="36">
        <f>IF(C4990="Saliente Local",(IFERROR((LIMPIA(K4990,1)),0)),0)</f>
        <v>0</v>
      </c>
      <c r="P4990" s="36">
        <f>IF(C4990="Saliente Nacional",(IFERROR((LIMPIA(K4990,1)),0)),0)</f>
        <v>0</v>
      </c>
      <c r="Q4990" s="36">
        <f>IF(C4990="Saliente Internacional",(IFERROR((LIMPIA(K4990,1)),0)),0)</f>
        <v>0</v>
      </c>
      <c r="R4990" s="36">
        <f t="shared" si="232"/>
        <v>0</v>
      </c>
      <c r="S4990" s="36">
        <f t="shared" si="233"/>
        <v>0</v>
      </c>
    </row>
    <row r="4991" spans="1:19" x14ac:dyDescent="0.25">
      <c r="A4991" s="101">
        <f>'DETALLE DE CONEXIONES'!P4991</f>
        <v>0</v>
      </c>
      <c r="B4991" s="36">
        <f>'DETALLE DE CONEXIONES'!I4991</f>
        <v>0</v>
      </c>
      <c r="C4991" s="36">
        <f>'DETALLE DE CONEXIONES'!BB4991</f>
        <v>0</v>
      </c>
      <c r="D4991" s="36">
        <f>'DETALLE DE CONEXIONES'!E4991</f>
        <v>0</v>
      </c>
      <c r="E4991" s="36">
        <f t="shared" si="231"/>
        <v>1</v>
      </c>
      <c r="F4991" s="36">
        <f>IFERROR(LIMPIA('DETALLE DE CONEXIONES'!N4991,1),0)</f>
        <v>0</v>
      </c>
      <c r="G4991" s="36" t="str">
        <f>LEFT('DETALLE DE CONEXIONES'!BE4991,3)</f>
        <v/>
      </c>
      <c r="H4991" s="36" t="str">
        <f>RIGHT('DETALLE DE CONEXIONES'!AK4991,2)</f>
        <v/>
      </c>
      <c r="I4991" s="36" t="str">
        <f>LEFT('DETALLE DE CONEXIONES'!AK4991,3)</f>
        <v/>
      </c>
      <c r="J4991" s="36" t="str">
        <f>LEFT('DETALLE DE CONEXIONES'!M4991,3)</f>
        <v/>
      </c>
      <c r="K4991" s="36" t="str">
        <f>IF(LEN('DETALLE DE CONEXIONES'!M4991)&lt;12,(RIGHT('DETALLE DE CONEXIONES'!M4991,5)),(RIGHT('DETALLE DE CONEXIONES'!M4991,6)))</f>
        <v/>
      </c>
      <c r="L4991" s="36">
        <f>IF(C4991="Saliente Local",(IFERROR((LIMPIA(J4991,1)),0)),0)</f>
        <v>0</v>
      </c>
      <c r="M4991" s="36">
        <f>IF(C4991="Saliente Nacional",(IFERROR((LIMPIA(J4991,1)),0)),0)</f>
        <v>0</v>
      </c>
      <c r="N4991" s="36">
        <f>IF(C4991="Saliente Internacional",(IFERROR((LIMPIA(J4991,1)),0)),0)</f>
        <v>0</v>
      </c>
      <c r="O4991" s="36">
        <f>IF(C4991="Saliente Local",(IFERROR((LIMPIA(K4991,1)),0)),0)</f>
        <v>0</v>
      </c>
      <c r="P4991" s="36">
        <f>IF(C4991="Saliente Nacional",(IFERROR((LIMPIA(K4991,1)),0)),0)</f>
        <v>0</v>
      </c>
      <c r="Q4991" s="36">
        <f>IF(C4991="Saliente Internacional",(IFERROR((LIMPIA(K4991,1)),0)),0)</f>
        <v>0</v>
      </c>
      <c r="R4991" s="36">
        <f t="shared" si="232"/>
        <v>0</v>
      </c>
      <c r="S4991" s="36">
        <f t="shared" si="233"/>
        <v>0</v>
      </c>
    </row>
    <row r="4992" spans="1:19" x14ac:dyDescent="0.25">
      <c r="A4992" s="101">
        <f>'DETALLE DE CONEXIONES'!P4992</f>
        <v>0</v>
      </c>
      <c r="B4992" s="36">
        <f>'DETALLE DE CONEXIONES'!I4992</f>
        <v>0</v>
      </c>
      <c r="C4992" s="36">
        <f>'DETALLE DE CONEXIONES'!BB4992</f>
        <v>0</v>
      </c>
      <c r="D4992" s="36">
        <f>'DETALLE DE CONEXIONES'!E4992</f>
        <v>0</v>
      </c>
      <c r="E4992" s="36">
        <f t="shared" si="231"/>
        <v>1</v>
      </c>
      <c r="F4992" s="36">
        <f>IFERROR(LIMPIA('DETALLE DE CONEXIONES'!N4992,1),0)</f>
        <v>0</v>
      </c>
      <c r="G4992" s="36" t="str">
        <f>LEFT('DETALLE DE CONEXIONES'!BE4992,3)</f>
        <v/>
      </c>
      <c r="H4992" s="36" t="str">
        <f>RIGHT('DETALLE DE CONEXIONES'!AK4992,2)</f>
        <v/>
      </c>
      <c r="I4992" s="36" t="str">
        <f>LEFT('DETALLE DE CONEXIONES'!AK4992,3)</f>
        <v/>
      </c>
      <c r="J4992" s="36" t="str">
        <f>LEFT('DETALLE DE CONEXIONES'!M4992,3)</f>
        <v/>
      </c>
      <c r="K4992" s="36" t="str">
        <f>IF(LEN('DETALLE DE CONEXIONES'!M4992)&lt;12,(RIGHT('DETALLE DE CONEXIONES'!M4992,5)),(RIGHT('DETALLE DE CONEXIONES'!M4992,6)))</f>
        <v/>
      </c>
      <c r="L4992" s="36">
        <f>IF(C4992="Saliente Local",(IFERROR((LIMPIA(J4992,1)),0)),0)</f>
        <v>0</v>
      </c>
      <c r="M4992" s="36">
        <f>IF(C4992="Saliente Nacional",(IFERROR((LIMPIA(J4992,1)),0)),0)</f>
        <v>0</v>
      </c>
      <c r="N4992" s="36">
        <f>IF(C4992="Saliente Internacional",(IFERROR((LIMPIA(J4992,1)),0)),0)</f>
        <v>0</v>
      </c>
      <c r="O4992" s="36">
        <f>IF(C4992="Saliente Local",(IFERROR((LIMPIA(K4992,1)),0)),0)</f>
        <v>0</v>
      </c>
      <c r="P4992" s="36">
        <f>IF(C4992="Saliente Nacional",(IFERROR((LIMPIA(K4992,1)),0)),0)</f>
        <v>0</v>
      </c>
      <c r="Q4992" s="36">
        <f>IF(C4992="Saliente Internacional",(IFERROR((LIMPIA(K4992,1)),0)),0)</f>
        <v>0</v>
      </c>
      <c r="R4992" s="36">
        <f t="shared" si="232"/>
        <v>0</v>
      </c>
      <c r="S4992" s="36">
        <f t="shared" si="233"/>
        <v>0</v>
      </c>
    </row>
    <row r="4993" spans="1:19" x14ac:dyDescent="0.25">
      <c r="A4993" s="101">
        <f>'DETALLE DE CONEXIONES'!P4993</f>
        <v>0</v>
      </c>
      <c r="B4993" s="36">
        <f>'DETALLE DE CONEXIONES'!I4993</f>
        <v>0</v>
      </c>
      <c r="C4993" s="36">
        <f>'DETALLE DE CONEXIONES'!BB4993</f>
        <v>0</v>
      </c>
      <c r="D4993" s="36">
        <f>'DETALLE DE CONEXIONES'!E4993</f>
        <v>0</v>
      </c>
      <c r="E4993" s="36">
        <f t="shared" si="231"/>
        <v>1</v>
      </c>
      <c r="F4993" s="36">
        <f>IFERROR(LIMPIA('DETALLE DE CONEXIONES'!N4993,1),0)</f>
        <v>0</v>
      </c>
      <c r="G4993" s="36" t="str">
        <f>LEFT('DETALLE DE CONEXIONES'!BE4993,3)</f>
        <v/>
      </c>
      <c r="H4993" s="36" t="str">
        <f>RIGHT('DETALLE DE CONEXIONES'!AK4993,2)</f>
        <v/>
      </c>
      <c r="I4993" s="36" t="str">
        <f>LEFT('DETALLE DE CONEXIONES'!AK4993,3)</f>
        <v/>
      </c>
      <c r="J4993" s="36" t="str">
        <f>LEFT('DETALLE DE CONEXIONES'!M4993,3)</f>
        <v/>
      </c>
      <c r="K4993" s="36" t="str">
        <f>IF(LEN('DETALLE DE CONEXIONES'!M4993)&lt;12,(RIGHT('DETALLE DE CONEXIONES'!M4993,5)),(RIGHT('DETALLE DE CONEXIONES'!M4993,6)))</f>
        <v/>
      </c>
      <c r="L4993" s="36">
        <f>IF(C4993="Saliente Local",(IFERROR((LIMPIA(J4993,1)),0)),0)</f>
        <v>0</v>
      </c>
      <c r="M4993" s="36">
        <f>IF(C4993="Saliente Nacional",(IFERROR((LIMPIA(J4993,1)),0)),0)</f>
        <v>0</v>
      </c>
      <c r="N4993" s="36">
        <f>IF(C4993="Saliente Internacional",(IFERROR((LIMPIA(J4993,1)),0)),0)</f>
        <v>0</v>
      </c>
      <c r="O4993" s="36">
        <f>IF(C4993="Saliente Local",(IFERROR((LIMPIA(K4993,1)),0)),0)</f>
        <v>0</v>
      </c>
      <c r="P4993" s="36">
        <f>IF(C4993="Saliente Nacional",(IFERROR((LIMPIA(K4993,1)),0)),0)</f>
        <v>0</v>
      </c>
      <c r="Q4993" s="36">
        <f>IF(C4993="Saliente Internacional",(IFERROR((LIMPIA(K4993,1)),0)),0)</f>
        <v>0</v>
      </c>
      <c r="R4993" s="36">
        <f t="shared" si="232"/>
        <v>0</v>
      </c>
      <c r="S4993" s="36">
        <f t="shared" si="233"/>
        <v>0</v>
      </c>
    </row>
    <row r="4994" spans="1:19" x14ac:dyDescent="0.25">
      <c r="A4994" s="101">
        <f>'DETALLE DE CONEXIONES'!P4994</f>
        <v>0</v>
      </c>
      <c r="B4994" s="36">
        <f>'DETALLE DE CONEXIONES'!I4994</f>
        <v>0</v>
      </c>
      <c r="C4994" s="36">
        <f>'DETALLE DE CONEXIONES'!BB4994</f>
        <v>0</v>
      </c>
      <c r="D4994" s="36">
        <f>'DETALLE DE CONEXIONES'!E4994</f>
        <v>0</v>
      </c>
      <c r="E4994" s="36">
        <f t="shared" si="231"/>
        <v>1</v>
      </c>
      <c r="F4994" s="36">
        <f>IFERROR(LIMPIA('DETALLE DE CONEXIONES'!N4994,1),0)</f>
        <v>0</v>
      </c>
      <c r="G4994" s="36" t="str">
        <f>LEFT('DETALLE DE CONEXIONES'!BE4994,3)</f>
        <v/>
      </c>
      <c r="H4994" s="36" t="str">
        <f>RIGHT('DETALLE DE CONEXIONES'!AK4994,2)</f>
        <v/>
      </c>
      <c r="I4994" s="36" t="str">
        <f>LEFT('DETALLE DE CONEXIONES'!AK4994,3)</f>
        <v/>
      </c>
      <c r="J4994" s="36" t="str">
        <f>LEFT('DETALLE DE CONEXIONES'!M4994,3)</f>
        <v/>
      </c>
      <c r="K4994" s="36" t="str">
        <f>IF(LEN('DETALLE DE CONEXIONES'!M4994)&lt;12,(RIGHT('DETALLE DE CONEXIONES'!M4994,5)),(RIGHT('DETALLE DE CONEXIONES'!M4994,6)))</f>
        <v/>
      </c>
      <c r="L4994" s="36">
        <f>IF(C4994="Saliente Local",(IFERROR((LIMPIA(J4994,1)),0)),0)</f>
        <v>0</v>
      </c>
      <c r="M4994" s="36">
        <f>IF(C4994="Saliente Nacional",(IFERROR((LIMPIA(J4994,1)),0)),0)</f>
        <v>0</v>
      </c>
      <c r="N4994" s="36">
        <f>IF(C4994="Saliente Internacional",(IFERROR((LIMPIA(J4994,1)),0)),0)</f>
        <v>0</v>
      </c>
      <c r="O4994" s="36">
        <f>IF(C4994="Saliente Local",(IFERROR((LIMPIA(K4994,1)),0)),0)</f>
        <v>0</v>
      </c>
      <c r="P4994" s="36">
        <f>IF(C4994="Saliente Nacional",(IFERROR((LIMPIA(K4994,1)),0)),0)</f>
        <v>0</v>
      </c>
      <c r="Q4994" s="36">
        <f>IF(C4994="Saliente Internacional",(IFERROR((LIMPIA(K4994,1)),0)),0)</f>
        <v>0</v>
      </c>
      <c r="R4994" s="36">
        <f t="shared" si="232"/>
        <v>0</v>
      </c>
      <c r="S4994" s="36">
        <f t="shared" si="233"/>
        <v>0</v>
      </c>
    </row>
    <row r="4995" spans="1:19" x14ac:dyDescent="0.25">
      <c r="A4995" s="101">
        <f>'DETALLE DE CONEXIONES'!P4995</f>
        <v>0</v>
      </c>
      <c r="B4995" s="36">
        <f>'DETALLE DE CONEXIONES'!I4995</f>
        <v>0</v>
      </c>
      <c r="C4995" s="36">
        <f>'DETALLE DE CONEXIONES'!BB4995</f>
        <v>0</v>
      </c>
      <c r="D4995" s="36">
        <f>'DETALLE DE CONEXIONES'!E4995</f>
        <v>0</v>
      </c>
      <c r="E4995" s="36">
        <f t="shared" ref="E4995:E5000" si="234">LEN(D4995)</f>
        <v>1</v>
      </c>
      <c r="F4995" s="36">
        <f>IFERROR(LIMPIA('DETALLE DE CONEXIONES'!N4995,1),0)</f>
        <v>0</v>
      </c>
      <c r="G4995" s="36" t="str">
        <f>LEFT('DETALLE DE CONEXIONES'!BE4995,3)</f>
        <v/>
      </c>
      <c r="H4995" s="36" t="str">
        <f>RIGHT('DETALLE DE CONEXIONES'!AK4995,2)</f>
        <v/>
      </c>
      <c r="I4995" s="36" t="str">
        <f>LEFT('DETALLE DE CONEXIONES'!AK4995,3)</f>
        <v/>
      </c>
      <c r="J4995" s="36" t="str">
        <f>LEFT('DETALLE DE CONEXIONES'!M4995,3)</f>
        <v/>
      </c>
      <c r="K4995" s="36" t="str">
        <f>IF(LEN('DETALLE DE CONEXIONES'!M4995)&lt;12,(RIGHT('DETALLE DE CONEXIONES'!M4995,5)),(RIGHT('DETALLE DE CONEXIONES'!M4995,6)))</f>
        <v/>
      </c>
      <c r="L4995" s="36">
        <f>IF(C4995="Saliente Local",(IFERROR((LIMPIA(J4995,1)),0)),0)</f>
        <v>0</v>
      </c>
      <c r="M4995" s="36">
        <f>IF(C4995="Saliente Nacional",(IFERROR((LIMPIA(J4995,1)),0)),0)</f>
        <v>0</v>
      </c>
      <c r="N4995" s="36">
        <f>IF(C4995="Saliente Internacional",(IFERROR((LIMPIA(J4995,1)),0)),0)</f>
        <v>0</v>
      </c>
      <c r="O4995" s="36">
        <f>IF(C4995="Saliente Local",(IFERROR((LIMPIA(K4995,1)),0)),0)</f>
        <v>0</v>
      </c>
      <c r="P4995" s="36">
        <f>IF(C4995="Saliente Nacional",(IFERROR((LIMPIA(K4995,1)),0)),0)</f>
        <v>0</v>
      </c>
      <c r="Q4995" s="36">
        <f>IF(C4995="Saliente Internacional",(IFERROR((LIMPIA(K4995,1)),0)),0)</f>
        <v>0</v>
      </c>
      <c r="R4995" s="36">
        <f t="shared" ref="R4995:R5000" si="235">IF(SUM(O4995:P4995)&gt;0,(L4995+M4995+1),(L4995+M4995))</f>
        <v>0</v>
      </c>
      <c r="S4995" s="36">
        <f t="shared" ref="S4995:S5000" si="236">IF(Q4995&gt;0,N4995+1,N4995)</f>
        <v>0</v>
      </c>
    </row>
    <row r="4996" spans="1:19" x14ac:dyDescent="0.25">
      <c r="A4996" s="101">
        <f>'DETALLE DE CONEXIONES'!P4996</f>
        <v>0</v>
      </c>
      <c r="B4996" s="36">
        <f>'DETALLE DE CONEXIONES'!I4996</f>
        <v>0</v>
      </c>
      <c r="C4996" s="36">
        <f>'DETALLE DE CONEXIONES'!BB4996</f>
        <v>0</v>
      </c>
      <c r="D4996" s="36">
        <f>'DETALLE DE CONEXIONES'!E4996</f>
        <v>0</v>
      </c>
      <c r="E4996" s="36">
        <f t="shared" si="234"/>
        <v>1</v>
      </c>
      <c r="F4996" s="36">
        <f>IFERROR(LIMPIA('DETALLE DE CONEXIONES'!N4996,1),0)</f>
        <v>0</v>
      </c>
      <c r="G4996" s="36" t="str">
        <f>LEFT('DETALLE DE CONEXIONES'!BE4996,3)</f>
        <v/>
      </c>
      <c r="H4996" s="36" t="str">
        <f>RIGHT('DETALLE DE CONEXIONES'!AK4996,2)</f>
        <v/>
      </c>
      <c r="I4996" s="36" t="str">
        <f>LEFT('DETALLE DE CONEXIONES'!AK4996,3)</f>
        <v/>
      </c>
      <c r="J4996" s="36" t="str">
        <f>LEFT('DETALLE DE CONEXIONES'!M4996,3)</f>
        <v/>
      </c>
      <c r="K4996" s="36" t="str">
        <f>IF(LEN('DETALLE DE CONEXIONES'!M4996)&lt;12,(RIGHT('DETALLE DE CONEXIONES'!M4996,5)),(RIGHT('DETALLE DE CONEXIONES'!M4996,6)))</f>
        <v/>
      </c>
      <c r="L4996" s="36">
        <f>IF(C4996="Saliente Local",(IFERROR((LIMPIA(J4996,1)),0)),0)</f>
        <v>0</v>
      </c>
      <c r="M4996" s="36">
        <f>IF(C4996="Saliente Nacional",(IFERROR((LIMPIA(J4996,1)),0)),0)</f>
        <v>0</v>
      </c>
      <c r="N4996" s="36">
        <f>IF(C4996="Saliente Internacional",(IFERROR((LIMPIA(J4996,1)),0)),0)</f>
        <v>0</v>
      </c>
      <c r="O4996" s="36">
        <f>IF(C4996="Saliente Local",(IFERROR((LIMPIA(K4996,1)),0)),0)</f>
        <v>0</v>
      </c>
      <c r="P4996" s="36">
        <f>IF(C4996="Saliente Nacional",(IFERROR((LIMPIA(K4996,1)),0)),0)</f>
        <v>0</v>
      </c>
      <c r="Q4996" s="36">
        <f>IF(C4996="Saliente Internacional",(IFERROR((LIMPIA(K4996,1)),0)),0)</f>
        <v>0</v>
      </c>
      <c r="R4996" s="36">
        <f t="shared" si="235"/>
        <v>0</v>
      </c>
      <c r="S4996" s="36">
        <f t="shared" si="236"/>
        <v>0</v>
      </c>
    </row>
    <row r="4997" spans="1:19" x14ac:dyDescent="0.25">
      <c r="A4997" s="101">
        <f>'DETALLE DE CONEXIONES'!P4997</f>
        <v>0</v>
      </c>
      <c r="B4997" s="36">
        <f>'DETALLE DE CONEXIONES'!I4997</f>
        <v>0</v>
      </c>
      <c r="C4997" s="36">
        <f>'DETALLE DE CONEXIONES'!BB4997</f>
        <v>0</v>
      </c>
      <c r="D4997" s="36">
        <f>'DETALLE DE CONEXIONES'!E4997</f>
        <v>0</v>
      </c>
      <c r="E4997" s="36">
        <f t="shared" si="234"/>
        <v>1</v>
      </c>
      <c r="F4997" s="36">
        <f>IFERROR(LIMPIA('DETALLE DE CONEXIONES'!N4997,1),0)</f>
        <v>0</v>
      </c>
      <c r="G4997" s="36" t="str">
        <f>LEFT('DETALLE DE CONEXIONES'!BE4997,3)</f>
        <v/>
      </c>
      <c r="H4997" s="36" t="str">
        <f>RIGHT('DETALLE DE CONEXIONES'!AK4997,2)</f>
        <v/>
      </c>
      <c r="I4997" s="36" t="str">
        <f>LEFT('DETALLE DE CONEXIONES'!AK4997,3)</f>
        <v/>
      </c>
      <c r="J4997" s="36" t="str">
        <f>LEFT('DETALLE DE CONEXIONES'!M4997,3)</f>
        <v/>
      </c>
      <c r="K4997" s="36" t="str">
        <f>IF(LEN('DETALLE DE CONEXIONES'!M4997)&lt;12,(RIGHT('DETALLE DE CONEXIONES'!M4997,5)),(RIGHT('DETALLE DE CONEXIONES'!M4997,6)))</f>
        <v/>
      </c>
      <c r="L4997" s="36">
        <f>IF(C4997="Saliente Local",(IFERROR((LIMPIA(J4997,1)),0)),0)</f>
        <v>0</v>
      </c>
      <c r="M4997" s="36">
        <f>IF(C4997="Saliente Nacional",(IFERROR((LIMPIA(J4997,1)),0)),0)</f>
        <v>0</v>
      </c>
      <c r="N4997" s="36">
        <f>IF(C4997="Saliente Internacional",(IFERROR((LIMPIA(J4997,1)),0)),0)</f>
        <v>0</v>
      </c>
      <c r="O4997" s="36">
        <f>IF(C4997="Saliente Local",(IFERROR((LIMPIA(K4997,1)),0)),0)</f>
        <v>0</v>
      </c>
      <c r="P4997" s="36">
        <f>IF(C4997="Saliente Nacional",(IFERROR((LIMPIA(K4997,1)),0)),0)</f>
        <v>0</v>
      </c>
      <c r="Q4997" s="36">
        <f>IF(C4997="Saliente Internacional",(IFERROR((LIMPIA(K4997,1)),0)),0)</f>
        <v>0</v>
      </c>
      <c r="R4997" s="36">
        <f t="shared" si="235"/>
        <v>0</v>
      </c>
      <c r="S4997" s="36">
        <f t="shared" si="236"/>
        <v>0</v>
      </c>
    </row>
    <row r="4998" spans="1:19" x14ac:dyDescent="0.25">
      <c r="A4998" s="101">
        <f>'DETALLE DE CONEXIONES'!P4998</f>
        <v>0</v>
      </c>
      <c r="B4998" s="36">
        <f>'DETALLE DE CONEXIONES'!I4998</f>
        <v>0</v>
      </c>
      <c r="C4998" s="36">
        <f>'DETALLE DE CONEXIONES'!BB4998</f>
        <v>0</v>
      </c>
      <c r="D4998" s="36">
        <f>'DETALLE DE CONEXIONES'!E4998</f>
        <v>0</v>
      </c>
      <c r="E4998" s="36">
        <f t="shared" si="234"/>
        <v>1</v>
      </c>
      <c r="F4998" s="36">
        <f>IFERROR(LIMPIA('DETALLE DE CONEXIONES'!N4998,1),0)</f>
        <v>0</v>
      </c>
      <c r="G4998" s="36" t="str">
        <f>LEFT('DETALLE DE CONEXIONES'!BE4998,3)</f>
        <v/>
      </c>
      <c r="H4998" s="36" t="str">
        <f>RIGHT('DETALLE DE CONEXIONES'!AK4998,2)</f>
        <v/>
      </c>
      <c r="I4998" s="36" t="str">
        <f>LEFT('DETALLE DE CONEXIONES'!AK4998,3)</f>
        <v/>
      </c>
      <c r="J4998" s="36" t="str">
        <f>LEFT('DETALLE DE CONEXIONES'!M4998,3)</f>
        <v/>
      </c>
      <c r="K4998" s="36" t="str">
        <f>IF(LEN('DETALLE DE CONEXIONES'!M4998)&lt;12,(RIGHT('DETALLE DE CONEXIONES'!M4998,5)),(RIGHT('DETALLE DE CONEXIONES'!M4998,6)))</f>
        <v/>
      </c>
      <c r="L4998" s="36">
        <f>IF(C4998="Saliente Local",(IFERROR((LIMPIA(J4998,1)),0)),0)</f>
        <v>0</v>
      </c>
      <c r="M4998" s="36">
        <f>IF(C4998="Saliente Nacional",(IFERROR((LIMPIA(J4998,1)),0)),0)</f>
        <v>0</v>
      </c>
      <c r="N4998" s="36">
        <f>IF(C4998="Saliente Internacional",(IFERROR((LIMPIA(J4998,1)),0)),0)</f>
        <v>0</v>
      </c>
      <c r="O4998" s="36">
        <f>IF(C4998="Saliente Local",(IFERROR((LIMPIA(K4998,1)),0)),0)</f>
        <v>0</v>
      </c>
      <c r="P4998" s="36">
        <f>IF(C4998="Saliente Nacional",(IFERROR((LIMPIA(K4998,1)),0)),0)</f>
        <v>0</v>
      </c>
      <c r="Q4998" s="36">
        <f>IF(C4998="Saliente Internacional",(IFERROR((LIMPIA(K4998,1)),0)),0)</f>
        <v>0</v>
      </c>
      <c r="R4998" s="36">
        <f t="shared" si="235"/>
        <v>0</v>
      </c>
      <c r="S4998" s="36">
        <f t="shared" si="236"/>
        <v>0</v>
      </c>
    </row>
    <row r="4999" spans="1:19" x14ac:dyDescent="0.25">
      <c r="A4999" s="101">
        <f>'DETALLE DE CONEXIONES'!P4999</f>
        <v>0</v>
      </c>
      <c r="B4999" s="36">
        <f>'DETALLE DE CONEXIONES'!I4999</f>
        <v>0</v>
      </c>
      <c r="C4999" s="36">
        <f>'DETALLE DE CONEXIONES'!BB4999</f>
        <v>0</v>
      </c>
      <c r="D4999" s="36">
        <f>'DETALLE DE CONEXIONES'!E4999</f>
        <v>0</v>
      </c>
      <c r="E4999" s="36">
        <f t="shared" si="234"/>
        <v>1</v>
      </c>
      <c r="F4999" s="36">
        <f>IFERROR(LIMPIA('DETALLE DE CONEXIONES'!N4999,1),0)</f>
        <v>0</v>
      </c>
      <c r="G4999" s="36" t="str">
        <f>LEFT('DETALLE DE CONEXIONES'!BE4999,3)</f>
        <v/>
      </c>
      <c r="H4999" s="36" t="str">
        <f>RIGHT('DETALLE DE CONEXIONES'!AK4999,2)</f>
        <v/>
      </c>
      <c r="I4999" s="36" t="str">
        <f>LEFT('DETALLE DE CONEXIONES'!AK4999,3)</f>
        <v/>
      </c>
      <c r="J4999" s="36" t="str">
        <f>LEFT('DETALLE DE CONEXIONES'!M4999,3)</f>
        <v/>
      </c>
      <c r="K4999" s="36" t="str">
        <f>IF(LEN('DETALLE DE CONEXIONES'!M4999)&lt;12,(RIGHT('DETALLE DE CONEXIONES'!M4999,5)),(RIGHT('DETALLE DE CONEXIONES'!M4999,6)))</f>
        <v/>
      </c>
      <c r="L4999" s="36">
        <f>IF(C4999="Saliente Local",(IFERROR((LIMPIA(J4999,1)),0)),0)</f>
        <v>0</v>
      </c>
      <c r="M4999" s="36">
        <f>IF(C4999="Saliente Nacional",(IFERROR((LIMPIA(J4999,1)),0)),0)</f>
        <v>0</v>
      </c>
      <c r="N4999" s="36">
        <f>IF(C4999="Saliente Internacional",(IFERROR((LIMPIA(J4999,1)),0)),0)</f>
        <v>0</v>
      </c>
      <c r="O4999" s="36">
        <f>IF(C4999="Saliente Local",(IFERROR((LIMPIA(K4999,1)),0)),0)</f>
        <v>0</v>
      </c>
      <c r="P4999" s="36">
        <f>IF(C4999="Saliente Nacional",(IFERROR((LIMPIA(K4999,1)),0)),0)</f>
        <v>0</v>
      </c>
      <c r="Q4999" s="36">
        <f>IF(C4999="Saliente Internacional",(IFERROR((LIMPIA(K4999,1)),0)),0)</f>
        <v>0</v>
      </c>
      <c r="R4999" s="36">
        <f t="shared" si="235"/>
        <v>0</v>
      </c>
      <c r="S4999" s="36">
        <f t="shared" si="236"/>
        <v>0</v>
      </c>
    </row>
    <row r="5000" spans="1:19" x14ac:dyDescent="0.25">
      <c r="A5000" s="101">
        <f>'DETALLE DE CONEXIONES'!P5000</f>
        <v>0</v>
      </c>
      <c r="B5000" s="36">
        <f>'DETALLE DE CONEXIONES'!I5000</f>
        <v>0</v>
      </c>
      <c r="C5000" s="36">
        <f>'DETALLE DE CONEXIONES'!BB5000</f>
        <v>0</v>
      </c>
      <c r="D5000" s="36">
        <f>'DETALLE DE CONEXIONES'!E5000</f>
        <v>0</v>
      </c>
      <c r="E5000" s="36">
        <f t="shared" si="234"/>
        <v>1</v>
      </c>
      <c r="F5000" s="36">
        <f>IFERROR(LIMPIA('DETALLE DE CONEXIONES'!N5000,1),0)</f>
        <v>0</v>
      </c>
      <c r="G5000" s="36" t="str">
        <f>LEFT('DETALLE DE CONEXIONES'!BE5000,3)</f>
        <v/>
      </c>
      <c r="H5000" s="36" t="str">
        <f>RIGHT('DETALLE DE CONEXIONES'!AK5000,2)</f>
        <v/>
      </c>
      <c r="I5000" s="36" t="str">
        <f>LEFT('DETALLE DE CONEXIONES'!AK5000,3)</f>
        <v/>
      </c>
      <c r="J5000" s="36" t="str">
        <f>LEFT('DETALLE DE CONEXIONES'!M5000,3)</f>
        <v/>
      </c>
      <c r="K5000" s="36" t="str">
        <f>IF(LEN('DETALLE DE CONEXIONES'!M5000)&lt;12,(RIGHT('DETALLE DE CONEXIONES'!M5000,5)),(RIGHT('DETALLE DE CONEXIONES'!M5000,6)))</f>
        <v/>
      </c>
      <c r="L5000" s="36">
        <f>IF(C5000="Saliente Local",(IFERROR((LIMPIA(J5000,1)),0)),0)</f>
        <v>0</v>
      </c>
      <c r="M5000" s="36">
        <f>IF(C5000="Saliente Nacional",(IFERROR((LIMPIA(J5000,1)),0)),0)</f>
        <v>0</v>
      </c>
      <c r="N5000" s="36">
        <f>IF(C5000="Saliente Internacional",(IFERROR((LIMPIA(J5000,1)),0)),0)</f>
        <v>0</v>
      </c>
      <c r="O5000" s="36">
        <f>IF(C5000="Saliente Local",(IFERROR((LIMPIA(K5000,1)),0)),0)</f>
        <v>0</v>
      </c>
      <c r="P5000" s="36">
        <f>IF(C5000="Saliente Nacional",(IFERROR((LIMPIA(K5000,1)),0)),0)</f>
        <v>0</v>
      </c>
      <c r="Q5000" s="36">
        <f>IF(C5000="Saliente Internacional",(IFERROR((LIMPIA(K5000,1)),0)),0)</f>
        <v>0</v>
      </c>
      <c r="R5000" s="36">
        <f t="shared" si="235"/>
        <v>0</v>
      </c>
      <c r="S5000" s="36">
        <f t="shared" si="236"/>
        <v>0</v>
      </c>
    </row>
  </sheetData>
  <autoFilter ref="A1:S5000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D6"/>
  <sheetViews>
    <sheetView workbookViewId="0">
      <selection activeCell="C3" sqref="C3"/>
    </sheetView>
  </sheetViews>
  <sheetFormatPr baseColWidth="10" defaultRowHeight="15" x14ac:dyDescent="0.25"/>
  <cols>
    <col min="1" max="1" width="17.28515625" customWidth="1"/>
    <col min="2" max="2" width="21" customWidth="1"/>
    <col min="3" max="3" width="12.7109375" customWidth="1"/>
    <col min="4" max="4" width="22" customWidth="1"/>
    <col min="6" max="6" width="21.42578125" customWidth="1"/>
    <col min="8" max="8" width="23.42578125" customWidth="1"/>
  </cols>
  <sheetData>
    <row r="1" spans="1:4" x14ac:dyDescent="0.25">
      <c r="D1" s="1"/>
    </row>
    <row r="2" spans="1:4" x14ac:dyDescent="0.25">
      <c r="A2" s="2" t="s">
        <v>0</v>
      </c>
      <c r="B2" s="2" t="s">
        <v>1</v>
      </c>
      <c r="C2" s="2" t="s">
        <v>2</v>
      </c>
      <c r="D2" s="1"/>
    </row>
    <row r="3" spans="1:4" x14ac:dyDescent="0.25">
      <c r="A3" s="4" t="s">
        <v>6</v>
      </c>
      <c r="B3" s="1" t="s">
        <v>3</v>
      </c>
      <c r="C3" s="3">
        <f>LIMPIA(A3,1)</f>
        <v>845</v>
      </c>
      <c r="D3" s="1"/>
    </row>
    <row r="4" spans="1:4" x14ac:dyDescent="0.25">
      <c r="A4" s="4" t="s">
        <v>6</v>
      </c>
      <c r="B4" s="1" t="s">
        <v>4</v>
      </c>
      <c r="C4" s="3" t="str">
        <f>LIMPIA(A4,2)</f>
        <v>adrián#*</v>
      </c>
      <c r="D4" s="1"/>
    </row>
    <row r="5" spans="1:4" x14ac:dyDescent="0.25">
      <c r="A5" s="4" t="s">
        <v>6</v>
      </c>
      <c r="B5" s="1" t="s">
        <v>5</v>
      </c>
      <c r="C5" s="3" t="str">
        <f>LIMPIA(A5,3)</f>
        <v>adrián</v>
      </c>
    </row>
    <row r="6" spans="1:4" x14ac:dyDescent="0.25">
      <c r="A6" s="4" t="s">
        <v>6</v>
      </c>
      <c r="B6" s="1" t="s">
        <v>7</v>
      </c>
      <c r="C6" s="3" t="str">
        <f>LIMPIA(A6,4)</f>
        <v>adrián845</v>
      </c>
    </row>
  </sheetData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</vt:i4>
      </vt:variant>
    </vt:vector>
  </HeadingPairs>
  <TitlesOfParts>
    <vt:vector size="9" baseType="lpstr">
      <vt:lpstr>INSTRUCTIVO</vt:lpstr>
      <vt:lpstr>DETALLE DE CONEXIONES</vt:lpstr>
      <vt:lpstr>CALCULADORA</vt:lpstr>
      <vt:lpstr>DETALLE</vt:lpstr>
      <vt:lpstr>RESUMEN</vt:lpstr>
      <vt:lpstr>CONSUMOS</vt:lpstr>
      <vt:lpstr>Función LIMPIA</vt:lpstr>
      <vt:lpstr>CALCULADORA!Área_de_impresión</vt:lpstr>
      <vt:lpstr>DETALLE!Área_de_impresión</vt:lpstr>
    </vt:vector>
  </TitlesOfParts>
  <Company>www.todoexcel.com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Rolo</dc:creator>
  <cp:lastModifiedBy>SUPERVISOR NOC MATUTINO</cp:lastModifiedBy>
  <cp:lastPrinted>2016-09-14T14:43:33Z</cp:lastPrinted>
  <dcterms:created xsi:type="dcterms:W3CDTF">2013-06-09T22:22:51Z</dcterms:created>
  <dcterms:modified xsi:type="dcterms:W3CDTF">2016-09-18T00:48:57Z</dcterms:modified>
</cp:coreProperties>
</file>